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721"/>
  <workbookPr/>
  <mc:AlternateContent xmlns:mc="http://schemas.openxmlformats.org/markup-compatibility/2006">
    <mc:Choice Requires="x15">
      <x15ac:absPath xmlns:x15ac="http://schemas.microsoft.com/office/spreadsheetml/2010/11/ac" url="https://uflorida-my.sharepoint.com/personal/cpodlesnik_ufl_edu/Documents/TabsLab Research/Research/Ongoing Research/Reviews/Resurgence Systematic Review 1970-2020/Excel/"/>
    </mc:Choice>
  </mc:AlternateContent>
  <xr:revisionPtr revIDLastSave="0" documentId="8_{592B9B82-7DFC-4D68-B5A2-042E4BF09DA1}" xr6:coauthVersionLast="47" xr6:coauthVersionMax="47" xr10:uidLastSave="{00000000-0000-0000-0000-000000000000}"/>
  <bookViews>
    <workbookView xWindow="37100" yWindow="4220" windowWidth="36240" windowHeight="19940" tabRatio="883" firstSheet="23" activeTab="23" xr2:uid="{00000000-000D-0000-FFFF-FFFF00000000}"/>
  </bookViews>
  <sheets>
    <sheet name="Instructions" sheetId="1" r:id="rId1"/>
    <sheet name="ERIC - Initial " sheetId="2" r:id="rId2"/>
    <sheet name="ERIC - Title " sheetId="3" r:id="rId3"/>
    <sheet name="MEDLINE - Initial" sheetId="5" r:id="rId4"/>
    <sheet name="MEDLINE - Title" sheetId="6" r:id="rId5"/>
    <sheet name="PsycInfo - Initial" sheetId="8" r:id="rId6"/>
    <sheet name="PsycInfo - Title" sheetId="9" r:id="rId7"/>
    <sheet name="ScienceDirect - Initial" sheetId="11" r:id="rId8"/>
    <sheet name="ScienceDirect - Title" sheetId="12" r:id="rId9"/>
    <sheet name="Phase I - Pre Duplicate Screen" sheetId="16" r:id="rId10"/>
    <sheet name="Counts" sheetId="33" r:id="rId11"/>
    <sheet name="Phase I - Post Duplicate Screen" sheetId="17" r:id="rId12"/>
    <sheet name="Phase 1 - Criteria - Chris" sheetId="4" r:id="rId13"/>
    <sheet name="Phase 1 - Criteria - Carolyn" sheetId="18" r:id="rId14"/>
    <sheet name="Phase 2 - Ancestral - Chris" sheetId="14" r:id="rId15"/>
    <sheet name="Phase 2 - Ancestral - Carolyn" sheetId="19" r:id="rId16"/>
    <sheet name="Phase 3 - Hand Search - Carolyn" sheetId="15" r:id="rId17"/>
    <sheet name="Phase 3 - Hand Search - Chris" sheetId="20" r:id="rId18"/>
    <sheet name="Coding - Chris" sheetId="35" r:id="rId19"/>
    <sheet name="Coding - Carolyn" sheetId="36" r:id="rId20"/>
    <sheet name="Coding Agreement" sheetId="37" r:id="rId21"/>
    <sheet name="Final Coding" sheetId="34" r:id="rId22"/>
    <sheet name="Definitions" sheetId="38" r:id="rId23"/>
    <sheet name="Final Coding online table" sheetId="39" r:id="rId24"/>
  </sheets>
  <definedNames>
    <definedName name="_xlnm._FilterDatabase" localSheetId="19" hidden="1">'Coding - Carolyn'!$A$1:$BV$201</definedName>
    <definedName name="_xlnm._FilterDatabase" localSheetId="11" hidden="1">'Phase I - Post Duplicate Screen'!$A$5:$C$674</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BI247" i="34" l="1"/>
  <c r="BI244" i="34"/>
  <c r="BI242" i="34"/>
  <c r="BI243" i="34"/>
  <c r="BJ221" i="34"/>
  <c r="AZ250" i="34"/>
  <c r="AZ254" i="34"/>
  <c r="I234" i="34"/>
  <c r="I242" i="34"/>
  <c r="I241" i="34"/>
  <c r="J243" i="34"/>
  <c r="J242" i="34"/>
  <c r="J241" i="34"/>
  <c r="H19" i="37"/>
  <c r="I19" i="37"/>
  <c r="J19" i="37"/>
  <c r="K19" i="37"/>
  <c r="L19" i="37"/>
  <c r="M19" i="37"/>
  <c r="O19" i="37"/>
  <c r="P19" i="37"/>
  <c r="Q19" i="37"/>
  <c r="R19" i="37"/>
  <c r="S19" i="37"/>
  <c r="T19" i="37"/>
  <c r="U19" i="37"/>
  <c r="V19" i="37"/>
  <c r="W19" i="37"/>
  <c r="X19" i="37"/>
  <c r="Y19" i="37"/>
  <c r="Z19" i="37"/>
  <c r="AA19" i="37"/>
  <c r="AB19" i="37"/>
  <c r="AC19" i="37"/>
  <c r="AD19" i="37"/>
  <c r="AE19" i="37"/>
  <c r="AF19" i="37"/>
  <c r="AH19" i="37"/>
  <c r="AI19" i="37"/>
  <c r="AJ19" i="37"/>
  <c r="AK19" i="37"/>
  <c r="AL19" i="37"/>
  <c r="AM19" i="37"/>
  <c r="AN19" i="37"/>
  <c r="AO19" i="37"/>
  <c r="AQ19" i="37"/>
  <c r="AR19" i="37"/>
  <c r="AS19" i="37"/>
  <c r="AT19" i="37"/>
  <c r="AU19" i="37"/>
  <c r="AV19" i="37"/>
  <c r="AW19" i="37"/>
  <c r="AX19" i="37"/>
  <c r="AY19" i="37"/>
  <c r="AZ19" i="37"/>
  <c r="BB19" i="37"/>
  <c r="BC19" i="37"/>
  <c r="BD19" i="37"/>
  <c r="BE19" i="37"/>
  <c r="BF19" i="37"/>
  <c r="BG19" i="37"/>
  <c r="BH19" i="37"/>
  <c r="BI19" i="37"/>
  <c r="BJ19" i="37"/>
  <c r="BK19" i="37"/>
  <c r="BL19" i="37"/>
  <c r="BM19" i="37"/>
  <c r="BN19" i="37"/>
  <c r="BO19" i="37"/>
  <c r="BP19" i="37"/>
  <c r="BQ19" i="37"/>
  <c r="BR19" i="37"/>
  <c r="BS19" i="37"/>
  <c r="BT19" i="37"/>
  <c r="BV19" i="37"/>
  <c r="H20" i="37"/>
  <c r="I20" i="37"/>
  <c r="J20" i="37"/>
  <c r="K20" i="37"/>
  <c r="L20" i="37"/>
  <c r="M20" i="37"/>
  <c r="O20" i="37"/>
  <c r="P20" i="37"/>
  <c r="Q20" i="37"/>
  <c r="R20" i="37"/>
  <c r="S20" i="37"/>
  <c r="T20" i="37"/>
  <c r="U20" i="37"/>
  <c r="V20" i="37"/>
  <c r="W20" i="37"/>
  <c r="X20" i="37"/>
  <c r="Y20" i="37"/>
  <c r="Z20" i="37"/>
  <c r="AA20" i="37"/>
  <c r="AB20" i="37"/>
  <c r="AC20" i="37"/>
  <c r="AD20" i="37"/>
  <c r="AE20" i="37"/>
  <c r="AF20" i="37"/>
  <c r="AH20" i="37"/>
  <c r="AI20" i="37"/>
  <c r="AJ20" i="37"/>
  <c r="AK20" i="37"/>
  <c r="AL20" i="37"/>
  <c r="AM20" i="37"/>
  <c r="AN20" i="37"/>
  <c r="AO20" i="37"/>
  <c r="AQ20" i="37"/>
  <c r="AR20" i="37"/>
  <c r="AS20" i="37"/>
  <c r="AT20" i="37"/>
  <c r="AU20" i="37"/>
  <c r="AV20" i="37"/>
  <c r="AW20" i="37"/>
  <c r="AX20" i="37"/>
  <c r="AY20" i="37"/>
  <c r="AZ20" i="37"/>
  <c r="BB20" i="37"/>
  <c r="BC20" i="37"/>
  <c r="BD20" i="37"/>
  <c r="BE20" i="37"/>
  <c r="BF20" i="37"/>
  <c r="BG20" i="37"/>
  <c r="BH20" i="37"/>
  <c r="BI20" i="37"/>
  <c r="BJ20" i="37"/>
  <c r="BK20" i="37"/>
  <c r="BL20" i="37"/>
  <c r="BM20" i="37"/>
  <c r="BN20" i="37"/>
  <c r="BO20" i="37"/>
  <c r="BP20" i="37"/>
  <c r="BQ20" i="37"/>
  <c r="BR20" i="37"/>
  <c r="BS20" i="37"/>
  <c r="BT20" i="37"/>
  <c r="BV20" i="37"/>
  <c r="H21" i="37"/>
  <c r="I21" i="37"/>
  <c r="J21" i="37"/>
  <c r="K21" i="37"/>
  <c r="L21" i="37"/>
  <c r="M21" i="37"/>
  <c r="O21" i="37"/>
  <c r="P21" i="37"/>
  <c r="Q21" i="37"/>
  <c r="R21" i="37"/>
  <c r="S21" i="37"/>
  <c r="T21" i="37"/>
  <c r="U21" i="37"/>
  <c r="V21" i="37"/>
  <c r="W21" i="37"/>
  <c r="X21" i="37"/>
  <c r="Y21" i="37"/>
  <c r="Z21" i="37"/>
  <c r="AA21" i="37"/>
  <c r="AB21" i="37"/>
  <c r="AC21" i="37"/>
  <c r="AD21" i="37"/>
  <c r="AE21" i="37"/>
  <c r="AF21" i="37"/>
  <c r="AH21" i="37"/>
  <c r="AI21" i="37"/>
  <c r="AJ21" i="37"/>
  <c r="AK21" i="37"/>
  <c r="AL21" i="37"/>
  <c r="AM21" i="37"/>
  <c r="AN21" i="37"/>
  <c r="AO21" i="37"/>
  <c r="AQ21" i="37"/>
  <c r="AR21" i="37"/>
  <c r="AS21" i="37"/>
  <c r="AT21" i="37"/>
  <c r="AU21" i="37"/>
  <c r="AV21" i="37"/>
  <c r="AW21" i="37"/>
  <c r="AX21" i="37"/>
  <c r="AY21" i="37"/>
  <c r="AZ21" i="37"/>
  <c r="BB21" i="37"/>
  <c r="BC21" i="37"/>
  <c r="BD21" i="37"/>
  <c r="BE21" i="37"/>
  <c r="BF21" i="37"/>
  <c r="BG21" i="37"/>
  <c r="BH21" i="37"/>
  <c r="BI21" i="37"/>
  <c r="BJ21" i="37"/>
  <c r="BK21" i="37"/>
  <c r="BL21" i="37"/>
  <c r="BM21" i="37"/>
  <c r="BN21" i="37"/>
  <c r="BO21" i="37"/>
  <c r="BP21" i="37"/>
  <c r="BQ21" i="37"/>
  <c r="BR21" i="37"/>
  <c r="BS21" i="37"/>
  <c r="BT21" i="37"/>
  <c r="BV21" i="37"/>
  <c r="H22" i="37"/>
  <c r="I22" i="37"/>
  <c r="J22" i="37"/>
  <c r="K22" i="37"/>
  <c r="L22" i="37"/>
  <c r="M22" i="37"/>
  <c r="O22" i="37"/>
  <c r="P22" i="37"/>
  <c r="Q22" i="37"/>
  <c r="R22" i="37"/>
  <c r="S22" i="37"/>
  <c r="T22" i="37"/>
  <c r="U22" i="37"/>
  <c r="V22" i="37"/>
  <c r="W22" i="37"/>
  <c r="X22" i="37"/>
  <c r="Y22" i="37"/>
  <c r="Z22" i="37"/>
  <c r="AA22" i="37"/>
  <c r="AB22" i="37"/>
  <c r="AC22" i="37"/>
  <c r="AD22" i="37"/>
  <c r="AE22" i="37"/>
  <c r="AF22" i="37"/>
  <c r="AH22" i="37"/>
  <c r="AI22" i="37"/>
  <c r="AJ22" i="37"/>
  <c r="AK22" i="37"/>
  <c r="AL22" i="37"/>
  <c r="AM22" i="37"/>
  <c r="AN22" i="37"/>
  <c r="AO22" i="37"/>
  <c r="AQ22" i="37"/>
  <c r="AR22" i="37"/>
  <c r="AS22" i="37"/>
  <c r="AT22" i="37"/>
  <c r="AU22" i="37"/>
  <c r="AV22" i="37"/>
  <c r="AW22" i="37"/>
  <c r="AX22" i="37"/>
  <c r="AY22" i="37"/>
  <c r="AZ22" i="37"/>
  <c r="BB22" i="37"/>
  <c r="BC22" i="37"/>
  <c r="BD22" i="37"/>
  <c r="BE22" i="37"/>
  <c r="BF22" i="37"/>
  <c r="BG22" i="37"/>
  <c r="BH22" i="37"/>
  <c r="BI22" i="37"/>
  <c r="BJ22" i="37"/>
  <c r="BK22" i="37"/>
  <c r="BL22" i="37"/>
  <c r="BM22" i="37"/>
  <c r="BN22" i="37"/>
  <c r="BO22" i="37"/>
  <c r="BP22" i="37"/>
  <c r="BQ22" i="37"/>
  <c r="BR22" i="37"/>
  <c r="BS22" i="37"/>
  <c r="BT22" i="37"/>
  <c r="BV22" i="37"/>
  <c r="H23" i="37"/>
  <c r="I23" i="37"/>
  <c r="J23" i="37"/>
  <c r="K23" i="37"/>
  <c r="L23" i="37"/>
  <c r="M23" i="37"/>
  <c r="O23" i="37"/>
  <c r="P23" i="37"/>
  <c r="Q23" i="37"/>
  <c r="R23" i="37"/>
  <c r="S23" i="37"/>
  <c r="T23" i="37"/>
  <c r="U23" i="37"/>
  <c r="V23" i="37"/>
  <c r="W23" i="37"/>
  <c r="X23" i="37"/>
  <c r="Y23" i="37"/>
  <c r="Z23" i="37"/>
  <c r="AA23" i="37"/>
  <c r="AB23" i="37"/>
  <c r="AC23" i="37"/>
  <c r="AD23" i="37"/>
  <c r="AE23" i="37"/>
  <c r="AF23" i="37"/>
  <c r="AH23" i="37"/>
  <c r="AI23" i="37"/>
  <c r="AJ23" i="37"/>
  <c r="AK23" i="37"/>
  <c r="AL23" i="37"/>
  <c r="AM23" i="37"/>
  <c r="AN23" i="37"/>
  <c r="AO23" i="37"/>
  <c r="AQ23" i="37"/>
  <c r="AR23" i="37"/>
  <c r="AS23" i="37"/>
  <c r="AT23" i="37"/>
  <c r="AU23" i="37"/>
  <c r="AV23" i="37"/>
  <c r="AW23" i="37"/>
  <c r="AX23" i="37"/>
  <c r="AY23" i="37"/>
  <c r="AZ23" i="37"/>
  <c r="BB23" i="37"/>
  <c r="BC23" i="37"/>
  <c r="BD23" i="37"/>
  <c r="BE23" i="37"/>
  <c r="BF23" i="37"/>
  <c r="BG23" i="37"/>
  <c r="BH23" i="37"/>
  <c r="BI23" i="37"/>
  <c r="BJ23" i="37"/>
  <c r="BK23" i="37"/>
  <c r="BL23" i="37"/>
  <c r="BM23" i="37"/>
  <c r="BN23" i="37"/>
  <c r="BO23" i="37"/>
  <c r="BP23" i="37"/>
  <c r="BQ23" i="37"/>
  <c r="BR23" i="37"/>
  <c r="BS23" i="37"/>
  <c r="BT23" i="37"/>
  <c r="BV23" i="37"/>
  <c r="H24" i="37"/>
  <c r="I24" i="37"/>
  <c r="J24" i="37"/>
  <c r="K24" i="37"/>
  <c r="L24" i="37"/>
  <c r="M24" i="37"/>
  <c r="O24" i="37"/>
  <c r="P24" i="37"/>
  <c r="Q24" i="37"/>
  <c r="R24" i="37"/>
  <c r="S24" i="37"/>
  <c r="T24" i="37"/>
  <c r="U24" i="37"/>
  <c r="V24" i="37"/>
  <c r="W24" i="37"/>
  <c r="X24" i="37"/>
  <c r="Y24" i="37"/>
  <c r="Z24" i="37"/>
  <c r="AA24" i="37"/>
  <c r="AB24" i="37"/>
  <c r="AC24" i="37"/>
  <c r="AD24" i="37"/>
  <c r="AE24" i="37"/>
  <c r="AF24" i="37"/>
  <c r="AH24" i="37"/>
  <c r="AI24" i="37"/>
  <c r="AJ24" i="37"/>
  <c r="AK24" i="37"/>
  <c r="AL24" i="37"/>
  <c r="AM24" i="37"/>
  <c r="AN24" i="37"/>
  <c r="AO24" i="37"/>
  <c r="AQ24" i="37"/>
  <c r="AR24" i="37"/>
  <c r="AS24" i="37"/>
  <c r="AT24" i="37"/>
  <c r="AU24" i="37"/>
  <c r="AV24" i="37"/>
  <c r="AW24" i="37"/>
  <c r="AX24" i="37"/>
  <c r="AY24" i="37"/>
  <c r="AZ24" i="37"/>
  <c r="BB24" i="37"/>
  <c r="BC24" i="37"/>
  <c r="BD24" i="37"/>
  <c r="BE24" i="37"/>
  <c r="BF24" i="37"/>
  <c r="BG24" i="37"/>
  <c r="BH24" i="37"/>
  <c r="BI24" i="37"/>
  <c r="BJ24" i="37"/>
  <c r="BK24" i="37"/>
  <c r="BL24" i="37"/>
  <c r="BM24" i="37"/>
  <c r="BN24" i="37"/>
  <c r="BO24" i="37"/>
  <c r="BP24" i="37"/>
  <c r="BQ24" i="37"/>
  <c r="BR24" i="37"/>
  <c r="BS24" i="37"/>
  <c r="BT24" i="37"/>
  <c r="BV24" i="37"/>
  <c r="H25" i="37"/>
  <c r="I25" i="37"/>
  <c r="J25" i="37"/>
  <c r="K25" i="37"/>
  <c r="L25" i="37"/>
  <c r="M25" i="37"/>
  <c r="O25" i="37"/>
  <c r="P25" i="37"/>
  <c r="Q25" i="37"/>
  <c r="R25" i="37"/>
  <c r="S25" i="37"/>
  <c r="T25" i="37"/>
  <c r="U25" i="37"/>
  <c r="V25" i="37"/>
  <c r="W25" i="37"/>
  <c r="X25" i="37"/>
  <c r="Y25" i="37"/>
  <c r="Z25" i="37"/>
  <c r="AA25" i="37"/>
  <c r="AB25" i="37"/>
  <c r="AC25" i="37"/>
  <c r="AD25" i="37"/>
  <c r="AE25" i="37"/>
  <c r="AF25" i="37"/>
  <c r="AH25" i="37"/>
  <c r="AI25" i="37"/>
  <c r="AJ25" i="37"/>
  <c r="AK25" i="37"/>
  <c r="AL25" i="37"/>
  <c r="AM25" i="37"/>
  <c r="AN25" i="37"/>
  <c r="AO25" i="37"/>
  <c r="AQ25" i="37"/>
  <c r="AR25" i="37"/>
  <c r="AS25" i="37"/>
  <c r="AT25" i="37"/>
  <c r="AU25" i="37"/>
  <c r="AV25" i="37"/>
  <c r="AW25" i="37"/>
  <c r="AX25" i="37"/>
  <c r="AY25" i="37"/>
  <c r="AZ25" i="37"/>
  <c r="BB25" i="37"/>
  <c r="BC25" i="37"/>
  <c r="BD25" i="37"/>
  <c r="BE25" i="37"/>
  <c r="BF25" i="37"/>
  <c r="BG25" i="37"/>
  <c r="BH25" i="37"/>
  <c r="BI25" i="37"/>
  <c r="BJ25" i="37"/>
  <c r="BK25" i="37"/>
  <c r="BL25" i="37"/>
  <c r="BM25" i="37"/>
  <c r="BN25" i="37"/>
  <c r="BO25" i="37"/>
  <c r="BP25" i="37"/>
  <c r="BQ25" i="37"/>
  <c r="BR25" i="37"/>
  <c r="BS25" i="37"/>
  <c r="BT25" i="37"/>
  <c r="BV25" i="37"/>
  <c r="H26" i="37"/>
  <c r="I26" i="37"/>
  <c r="J26" i="37"/>
  <c r="K26" i="37"/>
  <c r="L26" i="37"/>
  <c r="M26" i="37"/>
  <c r="O26" i="37"/>
  <c r="P26" i="37"/>
  <c r="Q26" i="37"/>
  <c r="R26" i="37"/>
  <c r="S26" i="37"/>
  <c r="T26" i="37"/>
  <c r="U26" i="37"/>
  <c r="V26" i="37"/>
  <c r="W26" i="37"/>
  <c r="X26" i="37"/>
  <c r="Y26" i="37"/>
  <c r="Z26" i="37"/>
  <c r="AA26" i="37"/>
  <c r="AB26" i="37"/>
  <c r="AC26" i="37"/>
  <c r="AD26" i="37"/>
  <c r="AE26" i="37"/>
  <c r="AF26" i="37"/>
  <c r="AH26" i="37"/>
  <c r="AI26" i="37"/>
  <c r="AJ26" i="37"/>
  <c r="AK26" i="37"/>
  <c r="AL26" i="37"/>
  <c r="AM26" i="37"/>
  <c r="AN26" i="37"/>
  <c r="AO26" i="37"/>
  <c r="AQ26" i="37"/>
  <c r="AR26" i="37"/>
  <c r="AS26" i="37"/>
  <c r="AT26" i="37"/>
  <c r="AU26" i="37"/>
  <c r="AV26" i="37"/>
  <c r="AW26" i="37"/>
  <c r="AX26" i="37"/>
  <c r="AY26" i="37"/>
  <c r="AZ26" i="37"/>
  <c r="BB26" i="37"/>
  <c r="BC26" i="37"/>
  <c r="BD26" i="37"/>
  <c r="BE26" i="37"/>
  <c r="BF26" i="37"/>
  <c r="BG26" i="37"/>
  <c r="BH26" i="37"/>
  <c r="BI26" i="37"/>
  <c r="BJ26" i="37"/>
  <c r="BK26" i="37"/>
  <c r="BL26" i="37"/>
  <c r="BM26" i="37"/>
  <c r="BN26" i="37"/>
  <c r="BO26" i="37"/>
  <c r="BP26" i="37"/>
  <c r="BQ26" i="37"/>
  <c r="BR26" i="37"/>
  <c r="BS26" i="37"/>
  <c r="BT26" i="37"/>
  <c r="BV26" i="37"/>
  <c r="H27" i="37"/>
  <c r="I27" i="37"/>
  <c r="J27" i="37"/>
  <c r="K27" i="37"/>
  <c r="L27" i="37"/>
  <c r="M27" i="37"/>
  <c r="O27" i="37"/>
  <c r="P27" i="37"/>
  <c r="Q27" i="37"/>
  <c r="R27" i="37"/>
  <c r="S27" i="37"/>
  <c r="T27" i="37"/>
  <c r="U27" i="37"/>
  <c r="V27" i="37"/>
  <c r="W27" i="37"/>
  <c r="X27" i="37"/>
  <c r="Y27" i="37"/>
  <c r="Z27" i="37"/>
  <c r="AA27" i="37"/>
  <c r="AB27" i="37"/>
  <c r="AC27" i="37"/>
  <c r="AD27" i="37"/>
  <c r="AE27" i="37"/>
  <c r="AF27" i="37"/>
  <c r="AH27" i="37"/>
  <c r="AI27" i="37"/>
  <c r="AJ27" i="37"/>
  <c r="AK27" i="37"/>
  <c r="AL27" i="37"/>
  <c r="AM27" i="37"/>
  <c r="AN27" i="37"/>
  <c r="AO27" i="37"/>
  <c r="AQ27" i="37"/>
  <c r="AR27" i="37"/>
  <c r="AS27" i="37"/>
  <c r="AT27" i="37"/>
  <c r="AU27" i="37"/>
  <c r="AV27" i="37"/>
  <c r="AW27" i="37"/>
  <c r="AX27" i="37"/>
  <c r="AY27" i="37"/>
  <c r="AZ27" i="37"/>
  <c r="BB27" i="37"/>
  <c r="BC27" i="37"/>
  <c r="BD27" i="37"/>
  <c r="BE27" i="37"/>
  <c r="BF27" i="37"/>
  <c r="BG27" i="37"/>
  <c r="BH27" i="37"/>
  <c r="BI27" i="37"/>
  <c r="BJ27" i="37"/>
  <c r="BK27" i="37"/>
  <c r="BL27" i="37"/>
  <c r="BM27" i="37"/>
  <c r="BN27" i="37"/>
  <c r="BO27" i="37"/>
  <c r="BP27" i="37"/>
  <c r="BQ27" i="37"/>
  <c r="BR27" i="37"/>
  <c r="BS27" i="37"/>
  <c r="BT27" i="37"/>
  <c r="BV27" i="37"/>
  <c r="H28" i="37"/>
  <c r="I28" i="37"/>
  <c r="J28" i="37"/>
  <c r="K28" i="37"/>
  <c r="L28" i="37"/>
  <c r="M28" i="37"/>
  <c r="O28" i="37"/>
  <c r="P28" i="37"/>
  <c r="Q28" i="37"/>
  <c r="R28" i="37"/>
  <c r="S28" i="37"/>
  <c r="T28" i="37"/>
  <c r="U28" i="37"/>
  <c r="V28" i="37"/>
  <c r="W28" i="37"/>
  <c r="X28" i="37"/>
  <c r="Y28" i="37"/>
  <c r="Z28" i="37"/>
  <c r="AA28" i="37"/>
  <c r="AB28" i="37"/>
  <c r="AC28" i="37"/>
  <c r="AD28" i="37"/>
  <c r="AE28" i="37"/>
  <c r="AF28" i="37"/>
  <c r="AH28" i="37"/>
  <c r="AI28" i="37"/>
  <c r="AJ28" i="37"/>
  <c r="AK28" i="37"/>
  <c r="AL28" i="37"/>
  <c r="AM28" i="37"/>
  <c r="AN28" i="37"/>
  <c r="AO28" i="37"/>
  <c r="AQ28" i="37"/>
  <c r="AR28" i="37"/>
  <c r="AS28" i="37"/>
  <c r="AT28" i="37"/>
  <c r="AU28" i="37"/>
  <c r="AV28" i="37"/>
  <c r="AW28" i="37"/>
  <c r="AX28" i="37"/>
  <c r="AY28" i="37"/>
  <c r="AZ28" i="37"/>
  <c r="BB28" i="37"/>
  <c r="BC28" i="37"/>
  <c r="BD28" i="37"/>
  <c r="BE28" i="37"/>
  <c r="BF28" i="37"/>
  <c r="BG28" i="37"/>
  <c r="BH28" i="37"/>
  <c r="BI28" i="37"/>
  <c r="BJ28" i="37"/>
  <c r="BK28" i="37"/>
  <c r="BL28" i="37"/>
  <c r="BM28" i="37"/>
  <c r="BN28" i="37"/>
  <c r="BO28" i="37"/>
  <c r="BP28" i="37"/>
  <c r="BQ28" i="37"/>
  <c r="BR28" i="37"/>
  <c r="BS28" i="37"/>
  <c r="BT28" i="37"/>
  <c r="BV28" i="37"/>
  <c r="H29" i="37"/>
  <c r="I29" i="37"/>
  <c r="J29" i="37"/>
  <c r="K29" i="37"/>
  <c r="L29" i="37"/>
  <c r="M29" i="37"/>
  <c r="O29" i="37"/>
  <c r="P29" i="37"/>
  <c r="Q29" i="37"/>
  <c r="R29" i="37"/>
  <c r="S29" i="37"/>
  <c r="T29" i="37"/>
  <c r="U29" i="37"/>
  <c r="V29" i="37"/>
  <c r="W29" i="37"/>
  <c r="X29" i="37"/>
  <c r="Y29" i="37"/>
  <c r="Z29" i="37"/>
  <c r="AA29" i="37"/>
  <c r="AB29" i="37"/>
  <c r="AC29" i="37"/>
  <c r="AD29" i="37"/>
  <c r="AE29" i="37"/>
  <c r="AF29" i="37"/>
  <c r="AH29" i="37"/>
  <c r="AI29" i="37"/>
  <c r="AJ29" i="37"/>
  <c r="AK29" i="37"/>
  <c r="AL29" i="37"/>
  <c r="AM29" i="37"/>
  <c r="AN29" i="37"/>
  <c r="AO29" i="37"/>
  <c r="AQ29" i="37"/>
  <c r="AR29" i="37"/>
  <c r="AS29" i="37"/>
  <c r="AT29" i="37"/>
  <c r="AU29" i="37"/>
  <c r="AV29" i="37"/>
  <c r="AW29" i="37"/>
  <c r="AX29" i="37"/>
  <c r="AY29" i="37"/>
  <c r="AZ29" i="37"/>
  <c r="BB29" i="37"/>
  <c r="BC29" i="37"/>
  <c r="BD29" i="37"/>
  <c r="BE29" i="37"/>
  <c r="BF29" i="37"/>
  <c r="BG29" i="37"/>
  <c r="BH29" i="37"/>
  <c r="BI29" i="37"/>
  <c r="BJ29" i="37"/>
  <c r="BK29" i="37"/>
  <c r="BL29" i="37"/>
  <c r="BM29" i="37"/>
  <c r="BN29" i="37"/>
  <c r="BO29" i="37"/>
  <c r="BP29" i="37"/>
  <c r="BQ29" i="37"/>
  <c r="BR29" i="37"/>
  <c r="BS29" i="37"/>
  <c r="BT29" i="37"/>
  <c r="BV29" i="37"/>
  <c r="H30" i="37"/>
  <c r="I30" i="37"/>
  <c r="J30" i="37"/>
  <c r="K30" i="37"/>
  <c r="L30" i="37"/>
  <c r="M30" i="37"/>
  <c r="O30" i="37"/>
  <c r="P30" i="37"/>
  <c r="Q30" i="37"/>
  <c r="R30" i="37"/>
  <c r="S30" i="37"/>
  <c r="T30" i="37"/>
  <c r="U30" i="37"/>
  <c r="V30" i="37"/>
  <c r="W30" i="37"/>
  <c r="X30" i="37"/>
  <c r="Y30" i="37"/>
  <c r="Z30" i="37"/>
  <c r="AA30" i="37"/>
  <c r="AB30" i="37"/>
  <c r="AC30" i="37"/>
  <c r="AD30" i="37"/>
  <c r="AE30" i="37"/>
  <c r="AF30" i="37"/>
  <c r="AH30" i="37"/>
  <c r="AI30" i="37"/>
  <c r="AJ30" i="37"/>
  <c r="AK30" i="37"/>
  <c r="AL30" i="37"/>
  <c r="AM30" i="37"/>
  <c r="AN30" i="37"/>
  <c r="AO30" i="37"/>
  <c r="AQ30" i="37"/>
  <c r="AR30" i="37"/>
  <c r="AS30" i="37"/>
  <c r="AT30" i="37"/>
  <c r="AU30" i="37"/>
  <c r="AV30" i="37"/>
  <c r="AW30" i="37"/>
  <c r="AX30" i="37"/>
  <c r="AY30" i="37"/>
  <c r="AZ30" i="37"/>
  <c r="BB30" i="37"/>
  <c r="BC30" i="37"/>
  <c r="BD30" i="37"/>
  <c r="BE30" i="37"/>
  <c r="BF30" i="37"/>
  <c r="BG30" i="37"/>
  <c r="BH30" i="37"/>
  <c r="BI30" i="37"/>
  <c r="BJ30" i="37"/>
  <c r="BK30" i="37"/>
  <c r="BL30" i="37"/>
  <c r="BM30" i="37"/>
  <c r="BN30" i="37"/>
  <c r="BO30" i="37"/>
  <c r="BP30" i="37"/>
  <c r="BQ30" i="37"/>
  <c r="BR30" i="37"/>
  <c r="BS30" i="37"/>
  <c r="BT30" i="37"/>
  <c r="BV30" i="37"/>
  <c r="H31" i="37"/>
  <c r="I31" i="37"/>
  <c r="J31" i="37"/>
  <c r="K31" i="37"/>
  <c r="L31" i="37"/>
  <c r="M31" i="37"/>
  <c r="O31" i="37"/>
  <c r="P31" i="37"/>
  <c r="Q31" i="37"/>
  <c r="R31" i="37"/>
  <c r="S31" i="37"/>
  <c r="T31" i="37"/>
  <c r="U31" i="37"/>
  <c r="V31" i="37"/>
  <c r="W31" i="37"/>
  <c r="X31" i="37"/>
  <c r="Y31" i="37"/>
  <c r="Z31" i="37"/>
  <c r="AA31" i="37"/>
  <c r="AB31" i="37"/>
  <c r="AC31" i="37"/>
  <c r="AD31" i="37"/>
  <c r="AE31" i="37"/>
  <c r="AF31" i="37"/>
  <c r="AH31" i="37"/>
  <c r="AI31" i="37"/>
  <c r="AJ31" i="37"/>
  <c r="AK31" i="37"/>
  <c r="AL31" i="37"/>
  <c r="AM31" i="37"/>
  <c r="AN31" i="37"/>
  <c r="AO31" i="37"/>
  <c r="AQ31" i="37"/>
  <c r="AR31" i="37"/>
  <c r="AS31" i="37"/>
  <c r="AT31" i="37"/>
  <c r="AU31" i="37"/>
  <c r="AV31" i="37"/>
  <c r="AW31" i="37"/>
  <c r="AX31" i="37"/>
  <c r="AY31" i="37"/>
  <c r="AZ31" i="37"/>
  <c r="BB31" i="37"/>
  <c r="BC31" i="37"/>
  <c r="BD31" i="37"/>
  <c r="BE31" i="37"/>
  <c r="BF31" i="37"/>
  <c r="BG31" i="37"/>
  <c r="BH31" i="37"/>
  <c r="BI31" i="37"/>
  <c r="BJ31" i="37"/>
  <c r="BK31" i="37"/>
  <c r="BL31" i="37"/>
  <c r="BM31" i="37"/>
  <c r="BN31" i="37"/>
  <c r="BO31" i="37"/>
  <c r="BP31" i="37"/>
  <c r="BQ31" i="37"/>
  <c r="BR31" i="37"/>
  <c r="BS31" i="37"/>
  <c r="BT31" i="37"/>
  <c r="BV31" i="37"/>
  <c r="H32" i="37"/>
  <c r="I32" i="37"/>
  <c r="J32" i="37"/>
  <c r="K32" i="37"/>
  <c r="L32" i="37"/>
  <c r="M32" i="37"/>
  <c r="O32" i="37"/>
  <c r="P32" i="37"/>
  <c r="Q32" i="37"/>
  <c r="R32" i="37"/>
  <c r="S32" i="37"/>
  <c r="T32" i="37"/>
  <c r="U32" i="37"/>
  <c r="V32" i="37"/>
  <c r="W32" i="37"/>
  <c r="X32" i="37"/>
  <c r="Y32" i="37"/>
  <c r="Z32" i="37"/>
  <c r="AA32" i="37"/>
  <c r="AB32" i="37"/>
  <c r="AC32" i="37"/>
  <c r="AD32" i="37"/>
  <c r="AE32" i="37"/>
  <c r="AF32" i="37"/>
  <c r="AH32" i="37"/>
  <c r="AI32" i="37"/>
  <c r="AJ32" i="37"/>
  <c r="AK32" i="37"/>
  <c r="AL32" i="37"/>
  <c r="AM32" i="37"/>
  <c r="AN32" i="37"/>
  <c r="AO32" i="37"/>
  <c r="AQ32" i="37"/>
  <c r="AR32" i="37"/>
  <c r="AS32" i="37"/>
  <c r="AT32" i="37"/>
  <c r="AU32" i="37"/>
  <c r="AV32" i="37"/>
  <c r="AW32" i="37"/>
  <c r="AX32" i="37"/>
  <c r="AY32" i="37"/>
  <c r="AZ32" i="37"/>
  <c r="BB32" i="37"/>
  <c r="BC32" i="37"/>
  <c r="BD32" i="37"/>
  <c r="BE32" i="37"/>
  <c r="BF32" i="37"/>
  <c r="BG32" i="37"/>
  <c r="BH32" i="37"/>
  <c r="BI32" i="37"/>
  <c r="BJ32" i="37"/>
  <c r="BK32" i="37"/>
  <c r="BL32" i="37"/>
  <c r="BM32" i="37"/>
  <c r="BN32" i="37"/>
  <c r="BO32" i="37"/>
  <c r="BP32" i="37"/>
  <c r="BQ32" i="37"/>
  <c r="BR32" i="37"/>
  <c r="BS32" i="37"/>
  <c r="BT32" i="37"/>
  <c r="BV32" i="37"/>
  <c r="H33" i="37"/>
  <c r="I33" i="37"/>
  <c r="J33" i="37"/>
  <c r="K33" i="37"/>
  <c r="L33" i="37"/>
  <c r="M33" i="37"/>
  <c r="O33" i="37"/>
  <c r="P33" i="37"/>
  <c r="Q33" i="37"/>
  <c r="R33" i="37"/>
  <c r="S33" i="37"/>
  <c r="T33" i="37"/>
  <c r="U33" i="37"/>
  <c r="V33" i="37"/>
  <c r="W33" i="37"/>
  <c r="X33" i="37"/>
  <c r="Y33" i="37"/>
  <c r="Z33" i="37"/>
  <c r="AA33" i="37"/>
  <c r="AB33" i="37"/>
  <c r="AC33" i="37"/>
  <c r="AD33" i="37"/>
  <c r="AE33" i="37"/>
  <c r="AF33" i="37"/>
  <c r="AH33" i="37"/>
  <c r="AI33" i="37"/>
  <c r="AJ33" i="37"/>
  <c r="AK33" i="37"/>
  <c r="AL33" i="37"/>
  <c r="AM33" i="37"/>
  <c r="AN33" i="37"/>
  <c r="AO33" i="37"/>
  <c r="AQ33" i="37"/>
  <c r="AR33" i="37"/>
  <c r="AS33" i="37"/>
  <c r="AT33" i="37"/>
  <c r="AU33" i="37"/>
  <c r="AV33" i="37"/>
  <c r="AW33" i="37"/>
  <c r="AX33" i="37"/>
  <c r="AY33" i="37"/>
  <c r="AZ33" i="37"/>
  <c r="BB33" i="37"/>
  <c r="BC33" i="37"/>
  <c r="BD33" i="37"/>
  <c r="BE33" i="37"/>
  <c r="BF33" i="37"/>
  <c r="BG33" i="37"/>
  <c r="BH33" i="37"/>
  <c r="BI33" i="37"/>
  <c r="BJ33" i="37"/>
  <c r="BK33" i="37"/>
  <c r="BL33" i="37"/>
  <c r="BM33" i="37"/>
  <c r="BN33" i="37"/>
  <c r="BO33" i="37"/>
  <c r="BP33" i="37"/>
  <c r="BQ33" i="37"/>
  <c r="BR33" i="37"/>
  <c r="BS33" i="37"/>
  <c r="BT33" i="37"/>
  <c r="BV33" i="37"/>
  <c r="H34" i="37"/>
  <c r="I34" i="37"/>
  <c r="J34" i="37"/>
  <c r="K34" i="37"/>
  <c r="L34" i="37"/>
  <c r="M34" i="37"/>
  <c r="O34" i="37"/>
  <c r="P34" i="37"/>
  <c r="Q34" i="37"/>
  <c r="R34" i="37"/>
  <c r="S34" i="37"/>
  <c r="T34" i="37"/>
  <c r="U34" i="37"/>
  <c r="V34" i="37"/>
  <c r="W34" i="37"/>
  <c r="X34" i="37"/>
  <c r="Y34" i="37"/>
  <c r="Z34" i="37"/>
  <c r="AA34" i="37"/>
  <c r="AB34" i="37"/>
  <c r="AC34" i="37"/>
  <c r="AD34" i="37"/>
  <c r="AE34" i="37"/>
  <c r="AF34" i="37"/>
  <c r="AH34" i="37"/>
  <c r="AI34" i="37"/>
  <c r="AJ34" i="37"/>
  <c r="AK34" i="37"/>
  <c r="AL34" i="37"/>
  <c r="AM34" i="37"/>
  <c r="AN34" i="37"/>
  <c r="AO34" i="37"/>
  <c r="AQ34" i="37"/>
  <c r="AR34" i="37"/>
  <c r="AS34" i="37"/>
  <c r="AT34" i="37"/>
  <c r="AU34" i="37"/>
  <c r="AV34" i="37"/>
  <c r="AW34" i="37"/>
  <c r="AX34" i="37"/>
  <c r="AY34" i="37"/>
  <c r="AZ34" i="37"/>
  <c r="BB34" i="37"/>
  <c r="BC34" i="37"/>
  <c r="BD34" i="37"/>
  <c r="BE34" i="37"/>
  <c r="BF34" i="37"/>
  <c r="BG34" i="37"/>
  <c r="BH34" i="37"/>
  <c r="BI34" i="37"/>
  <c r="BJ34" i="37"/>
  <c r="BK34" i="37"/>
  <c r="BL34" i="37"/>
  <c r="BM34" i="37"/>
  <c r="BN34" i="37"/>
  <c r="BO34" i="37"/>
  <c r="BP34" i="37"/>
  <c r="BQ34" i="37"/>
  <c r="BR34" i="37"/>
  <c r="BS34" i="37"/>
  <c r="BT34" i="37"/>
  <c r="BV34" i="37"/>
  <c r="H35" i="37"/>
  <c r="I35" i="37"/>
  <c r="J35" i="37"/>
  <c r="K35" i="37"/>
  <c r="L35" i="37"/>
  <c r="M35" i="37"/>
  <c r="O35" i="37"/>
  <c r="P35" i="37"/>
  <c r="Q35" i="37"/>
  <c r="R35" i="37"/>
  <c r="S35" i="37"/>
  <c r="T35" i="37"/>
  <c r="U35" i="37"/>
  <c r="V35" i="37"/>
  <c r="W35" i="37"/>
  <c r="X35" i="37"/>
  <c r="Y35" i="37"/>
  <c r="Z35" i="37"/>
  <c r="AA35" i="37"/>
  <c r="AB35" i="37"/>
  <c r="AC35" i="37"/>
  <c r="AD35" i="37"/>
  <c r="AE35" i="37"/>
  <c r="AF35" i="37"/>
  <c r="AH35" i="37"/>
  <c r="AI35" i="37"/>
  <c r="AJ35" i="37"/>
  <c r="AK35" i="37"/>
  <c r="AL35" i="37"/>
  <c r="AM35" i="37"/>
  <c r="AN35" i="37"/>
  <c r="AO35" i="37"/>
  <c r="AQ35" i="37"/>
  <c r="AR35" i="37"/>
  <c r="AS35" i="37"/>
  <c r="AT35" i="37"/>
  <c r="AU35" i="37"/>
  <c r="AV35" i="37"/>
  <c r="AW35" i="37"/>
  <c r="AX35" i="37"/>
  <c r="AY35" i="37"/>
  <c r="AZ35" i="37"/>
  <c r="BB35" i="37"/>
  <c r="BC35" i="37"/>
  <c r="BD35" i="37"/>
  <c r="BE35" i="37"/>
  <c r="BF35" i="37"/>
  <c r="BG35" i="37"/>
  <c r="BH35" i="37"/>
  <c r="BI35" i="37"/>
  <c r="BJ35" i="37"/>
  <c r="BK35" i="37"/>
  <c r="BL35" i="37"/>
  <c r="BM35" i="37"/>
  <c r="BN35" i="37"/>
  <c r="BO35" i="37"/>
  <c r="BP35" i="37"/>
  <c r="BQ35" i="37"/>
  <c r="BR35" i="37"/>
  <c r="BS35" i="37"/>
  <c r="BT35" i="37"/>
  <c r="BV35" i="37"/>
  <c r="H36" i="37"/>
  <c r="I36" i="37"/>
  <c r="J36" i="37"/>
  <c r="K36" i="37"/>
  <c r="L36" i="37"/>
  <c r="M36" i="37"/>
  <c r="O36" i="37"/>
  <c r="P36" i="37"/>
  <c r="Q36" i="37"/>
  <c r="R36" i="37"/>
  <c r="S36" i="37"/>
  <c r="T36" i="37"/>
  <c r="U36" i="37"/>
  <c r="V36" i="37"/>
  <c r="W36" i="37"/>
  <c r="X36" i="37"/>
  <c r="Y36" i="37"/>
  <c r="Z36" i="37"/>
  <c r="AA36" i="37"/>
  <c r="AB36" i="37"/>
  <c r="AC36" i="37"/>
  <c r="AD36" i="37"/>
  <c r="AE36" i="37"/>
  <c r="AF36" i="37"/>
  <c r="AH36" i="37"/>
  <c r="AI36" i="37"/>
  <c r="AJ36" i="37"/>
  <c r="AK36" i="37"/>
  <c r="AL36" i="37"/>
  <c r="AM36" i="37"/>
  <c r="AN36" i="37"/>
  <c r="AO36" i="37"/>
  <c r="AQ36" i="37"/>
  <c r="AR36" i="37"/>
  <c r="AS36" i="37"/>
  <c r="AT36" i="37"/>
  <c r="AU36" i="37"/>
  <c r="AV36" i="37"/>
  <c r="AW36" i="37"/>
  <c r="AX36" i="37"/>
  <c r="AY36" i="37"/>
  <c r="AZ36" i="37"/>
  <c r="BB36" i="37"/>
  <c r="BC36" i="37"/>
  <c r="BD36" i="37"/>
  <c r="BE36" i="37"/>
  <c r="BF36" i="37"/>
  <c r="BG36" i="37"/>
  <c r="BH36" i="37"/>
  <c r="BI36" i="37"/>
  <c r="BJ36" i="37"/>
  <c r="BK36" i="37"/>
  <c r="BL36" i="37"/>
  <c r="BM36" i="37"/>
  <c r="BN36" i="37"/>
  <c r="BO36" i="37"/>
  <c r="BP36" i="37"/>
  <c r="BQ36" i="37"/>
  <c r="BR36" i="37"/>
  <c r="BS36" i="37"/>
  <c r="BT36" i="37"/>
  <c r="BV36" i="37"/>
  <c r="H37" i="37"/>
  <c r="I37" i="37"/>
  <c r="J37" i="37"/>
  <c r="K37" i="37"/>
  <c r="L37" i="37"/>
  <c r="M37" i="37"/>
  <c r="O37" i="37"/>
  <c r="P37" i="37"/>
  <c r="Q37" i="37"/>
  <c r="R37" i="37"/>
  <c r="S37" i="37"/>
  <c r="T37" i="37"/>
  <c r="U37" i="37"/>
  <c r="V37" i="37"/>
  <c r="W37" i="37"/>
  <c r="X37" i="37"/>
  <c r="Y37" i="37"/>
  <c r="Z37" i="37"/>
  <c r="AA37" i="37"/>
  <c r="AB37" i="37"/>
  <c r="AC37" i="37"/>
  <c r="AD37" i="37"/>
  <c r="AE37" i="37"/>
  <c r="AF37" i="37"/>
  <c r="AH37" i="37"/>
  <c r="AI37" i="37"/>
  <c r="AJ37" i="37"/>
  <c r="AK37" i="37"/>
  <c r="AL37" i="37"/>
  <c r="AM37" i="37"/>
  <c r="AN37" i="37"/>
  <c r="AO37" i="37"/>
  <c r="AQ37" i="37"/>
  <c r="AR37" i="37"/>
  <c r="AS37" i="37"/>
  <c r="AT37" i="37"/>
  <c r="AU37" i="37"/>
  <c r="AV37" i="37"/>
  <c r="AW37" i="37"/>
  <c r="AX37" i="37"/>
  <c r="AY37" i="37"/>
  <c r="AZ37" i="37"/>
  <c r="BB37" i="37"/>
  <c r="BC37" i="37"/>
  <c r="BD37" i="37"/>
  <c r="BE37" i="37"/>
  <c r="BF37" i="37"/>
  <c r="BG37" i="37"/>
  <c r="BH37" i="37"/>
  <c r="BI37" i="37"/>
  <c r="BJ37" i="37"/>
  <c r="BK37" i="37"/>
  <c r="BL37" i="37"/>
  <c r="BM37" i="37"/>
  <c r="BN37" i="37"/>
  <c r="BO37" i="37"/>
  <c r="BP37" i="37"/>
  <c r="BQ37" i="37"/>
  <c r="BR37" i="37"/>
  <c r="BS37" i="37"/>
  <c r="BT37" i="37"/>
  <c r="BV37" i="37"/>
  <c r="H38" i="37"/>
  <c r="I38" i="37"/>
  <c r="J38" i="37"/>
  <c r="K38" i="37"/>
  <c r="L38" i="37"/>
  <c r="M38" i="37"/>
  <c r="O38" i="37"/>
  <c r="P38" i="37"/>
  <c r="Q38" i="37"/>
  <c r="R38" i="37"/>
  <c r="S38" i="37"/>
  <c r="T38" i="37"/>
  <c r="U38" i="37"/>
  <c r="V38" i="37"/>
  <c r="W38" i="37"/>
  <c r="X38" i="37"/>
  <c r="Y38" i="37"/>
  <c r="Z38" i="37"/>
  <c r="AA38" i="37"/>
  <c r="AB38" i="37"/>
  <c r="AC38" i="37"/>
  <c r="AD38" i="37"/>
  <c r="AE38" i="37"/>
  <c r="AF38" i="37"/>
  <c r="AH38" i="37"/>
  <c r="AI38" i="37"/>
  <c r="AJ38" i="37"/>
  <c r="AK38" i="37"/>
  <c r="AL38" i="37"/>
  <c r="AM38" i="37"/>
  <c r="AN38" i="37"/>
  <c r="AO38" i="37"/>
  <c r="AQ38" i="37"/>
  <c r="AR38" i="37"/>
  <c r="AS38" i="37"/>
  <c r="AT38" i="37"/>
  <c r="AU38" i="37"/>
  <c r="AV38" i="37"/>
  <c r="AW38" i="37"/>
  <c r="AX38" i="37"/>
  <c r="AY38" i="37"/>
  <c r="AZ38" i="37"/>
  <c r="BB38" i="37"/>
  <c r="BC38" i="37"/>
  <c r="BD38" i="37"/>
  <c r="BE38" i="37"/>
  <c r="BF38" i="37"/>
  <c r="BG38" i="37"/>
  <c r="BH38" i="37"/>
  <c r="BI38" i="37"/>
  <c r="BJ38" i="37"/>
  <c r="BK38" i="37"/>
  <c r="BL38" i="37"/>
  <c r="BM38" i="37"/>
  <c r="BN38" i="37"/>
  <c r="BO38" i="37"/>
  <c r="BP38" i="37"/>
  <c r="BQ38" i="37"/>
  <c r="BR38" i="37"/>
  <c r="BS38" i="37"/>
  <c r="BT38" i="37"/>
  <c r="BV38" i="37"/>
  <c r="H39" i="37"/>
  <c r="I39" i="37"/>
  <c r="J39" i="37"/>
  <c r="K39" i="37"/>
  <c r="L39" i="37"/>
  <c r="M39" i="37"/>
  <c r="O39" i="37"/>
  <c r="P39" i="37"/>
  <c r="Q39" i="37"/>
  <c r="R39" i="37"/>
  <c r="S39" i="37"/>
  <c r="T39" i="37"/>
  <c r="U39" i="37"/>
  <c r="V39" i="37"/>
  <c r="W39" i="37"/>
  <c r="X39" i="37"/>
  <c r="Y39" i="37"/>
  <c r="Z39" i="37"/>
  <c r="AA39" i="37"/>
  <c r="AB39" i="37"/>
  <c r="AC39" i="37"/>
  <c r="AD39" i="37"/>
  <c r="AE39" i="37"/>
  <c r="AF39" i="37"/>
  <c r="AH39" i="37"/>
  <c r="AI39" i="37"/>
  <c r="AJ39" i="37"/>
  <c r="AK39" i="37"/>
  <c r="AL39" i="37"/>
  <c r="AM39" i="37"/>
  <c r="AN39" i="37"/>
  <c r="AO39" i="37"/>
  <c r="AQ39" i="37"/>
  <c r="AR39" i="37"/>
  <c r="AS39" i="37"/>
  <c r="AT39" i="37"/>
  <c r="AU39" i="37"/>
  <c r="AV39" i="37"/>
  <c r="AW39" i="37"/>
  <c r="AX39" i="37"/>
  <c r="AY39" i="37"/>
  <c r="AZ39" i="37"/>
  <c r="BB39" i="37"/>
  <c r="BC39" i="37"/>
  <c r="BD39" i="37"/>
  <c r="BE39" i="37"/>
  <c r="BF39" i="37"/>
  <c r="BG39" i="37"/>
  <c r="BH39" i="37"/>
  <c r="BI39" i="37"/>
  <c r="BJ39" i="37"/>
  <c r="BK39" i="37"/>
  <c r="BL39" i="37"/>
  <c r="BM39" i="37"/>
  <c r="BN39" i="37"/>
  <c r="BO39" i="37"/>
  <c r="BP39" i="37"/>
  <c r="BQ39" i="37"/>
  <c r="BR39" i="37"/>
  <c r="BS39" i="37"/>
  <c r="BT39" i="37"/>
  <c r="BV39" i="37"/>
  <c r="H40" i="37"/>
  <c r="I40" i="37"/>
  <c r="J40" i="37"/>
  <c r="K40" i="37"/>
  <c r="L40" i="37"/>
  <c r="M40" i="37"/>
  <c r="O40" i="37"/>
  <c r="P40" i="37"/>
  <c r="Q40" i="37"/>
  <c r="R40" i="37"/>
  <c r="S40" i="37"/>
  <c r="T40" i="37"/>
  <c r="U40" i="37"/>
  <c r="V40" i="37"/>
  <c r="W40" i="37"/>
  <c r="X40" i="37"/>
  <c r="Y40" i="37"/>
  <c r="Z40" i="37"/>
  <c r="AA40" i="37"/>
  <c r="AB40" i="37"/>
  <c r="AC40" i="37"/>
  <c r="AD40" i="37"/>
  <c r="AE40" i="37"/>
  <c r="AF40" i="37"/>
  <c r="AH40" i="37"/>
  <c r="AI40" i="37"/>
  <c r="AJ40" i="37"/>
  <c r="AK40" i="37"/>
  <c r="AL40" i="37"/>
  <c r="AM40" i="37"/>
  <c r="AN40" i="37"/>
  <c r="AO40" i="37"/>
  <c r="AQ40" i="37"/>
  <c r="AR40" i="37"/>
  <c r="AS40" i="37"/>
  <c r="AT40" i="37"/>
  <c r="AU40" i="37"/>
  <c r="AV40" i="37"/>
  <c r="AW40" i="37"/>
  <c r="AX40" i="37"/>
  <c r="AY40" i="37"/>
  <c r="AZ40" i="37"/>
  <c r="BB40" i="37"/>
  <c r="BC40" i="37"/>
  <c r="BD40" i="37"/>
  <c r="BE40" i="37"/>
  <c r="BF40" i="37"/>
  <c r="BG40" i="37"/>
  <c r="BH40" i="37"/>
  <c r="BI40" i="37"/>
  <c r="BJ40" i="37"/>
  <c r="BK40" i="37"/>
  <c r="BL40" i="37"/>
  <c r="BM40" i="37"/>
  <c r="BN40" i="37"/>
  <c r="BO40" i="37"/>
  <c r="BP40" i="37"/>
  <c r="BQ40" i="37"/>
  <c r="BR40" i="37"/>
  <c r="BS40" i="37"/>
  <c r="BT40" i="37"/>
  <c r="BV40" i="37"/>
  <c r="H41" i="37"/>
  <c r="I41" i="37"/>
  <c r="J41" i="37"/>
  <c r="K41" i="37"/>
  <c r="L41" i="37"/>
  <c r="M41" i="37"/>
  <c r="O41" i="37"/>
  <c r="P41" i="37"/>
  <c r="Q41" i="37"/>
  <c r="R41" i="37"/>
  <c r="S41" i="37"/>
  <c r="T41" i="37"/>
  <c r="U41" i="37"/>
  <c r="V41" i="37"/>
  <c r="W41" i="37"/>
  <c r="X41" i="37"/>
  <c r="Y41" i="37"/>
  <c r="Z41" i="37"/>
  <c r="AA41" i="37"/>
  <c r="AB41" i="37"/>
  <c r="AC41" i="37"/>
  <c r="AD41" i="37"/>
  <c r="AE41" i="37"/>
  <c r="AF41" i="37"/>
  <c r="AH41" i="37"/>
  <c r="AI41" i="37"/>
  <c r="AJ41" i="37"/>
  <c r="AK41" i="37"/>
  <c r="AL41" i="37"/>
  <c r="AM41" i="37"/>
  <c r="AN41" i="37"/>
  <c r="AO41" i="37"/>
  <c r="AQ41" i="37"/>
  <c r="AR41" i="37"/>
  <c r="AS41" i="37"/>
  <c r="AT41" i="37"/>
  <c r="AU41" i="37"/>
  <c r="AV41" i="37"/>
  <c r="AW41" i="37"/>
  <c r="AX41" i="37"/>
  <c r="AY41" i="37"/>
  <c r="AZ41" i="37"/>
  <c r="BB41" i="37"/>
  <c r="BC41" i="37"/>
  <c r="BD41" i="37"/>
  <c r="BE41" i="37"/>
  <c r="BF41" i="37"/>
  <c r="BG41" i="37"/>
  <c r="BH41" i="37"/>
  <c r="BI41" i="37"/>
  <c r="BJ41" i="37"/>
  <c r="BK41" i="37"/>
  <c r="BL41" i="37"/>
  <c r="BM41" i="37"/>
  <c r="BN41" i="37"/>
  <c r="BO41" i="37"/>
  <c r="BP41" i="37"/>
  <c r="BQ41" i="37"/>
  <c r="BR41" i="37"/>
  <c r="BS41" i="37"/>
  <c r="BT41" i="37"/>
  <c r="BV41" i="37"/>
  <c r="H42" i="37"/>
  <c r="I42" i="37"/>
  <c r="J42" i="37"/>
  <c r="K42" i="37"/>
  <c r="L42" i="37"/>
  <c r="M42" i="37"/>
  <c r="O42" i="37"/>
  <c r="P42" i="37"/>
  <c r="Q42" i="37"/>
  <c r="R42" i="37"/>
  <c r="S42" i="37"/>
  <c r="T42" i="37"/>
  <c r="U42" i="37"/>
  <c r="V42" i="37"/>
  <c r="W42" i="37"/>
  <c r="X42" i="37"/>
  <c r="Y42" i="37"/>
  <c r="Z42" i="37"/>
  <c r="AA42" i="37"/>
  <c r="AB42" i="37"/>
  <c r="AC42" i="37"/>
  <c r="AD42" i="37"/>
  <c r="AE42" i="37"/>
  <c r="AF42" i="37"/>
  <c r="AH42" i="37"/>
  <c r="AI42" i="37"/>
  <c r="AJ42" i="37"/>
  <c r="AK42" i="37"/>
  <c r="AL42" i="37"/>
  <c r="AM42" i="37"/>
  <c r="AN42" i="37"/>
  <c r="AO42" i="37"/>
  <c r="AQ42" i="37"/>
  <c r="AR42" i="37"/>
  <c r="AS42" i="37"/>
  <c r="AT42" i="37"/>
  <c r="AU42" i="37"/>
  <c r="AV42" i="37"/>
  <c r="AW42" i="37"/>
  <c r="AX42" i="37"/>
  <c r="AY42" i="37"/>
  <c r="AZ42" i="37"/>
  <c r="BB42" i="37"/>
  <c r="BC42" i="37"/>
  <c r="BD42" i="37"/>
  <c r="BE42" i="37"/>
  <c r="BF42" i="37"/>
  <c r="BG42" i="37"/>
  <c r="BH42" i="37"/>
  <c r="BI42" i="37"/>
  <c r="BJ42" i="37"/>
  <c r="BK42" i="37"/>
  <c r="BL42" i="37"/>
  <c r="BM42" i="37"/>
  <c r="BN42" i="37"/>
  <c r="BO42" i="37"/>
  <c r="BP42" i="37"/>
  <c r="BQ42" i="37"/>
  <c r="BR42" i="37"/>
  <c r="BS42" i="37"/>
  <c r="BT42" i="37"/>
  <c r="BV42" i="37"/>
  <c r="H43" i="37"/>
  <c r="I43" i="37"/>
  <c r="J43" i="37"/>
  <c r="K43" i="37"/>
  <c r="L43" i="37"/>
  <c r="M43" i="37"/>
  <c r="O43" i="37"/>
  <c r="P43" i="37"/>
  <c r="Q43" i="37"/>
  <c r="R43" i="37"/>
  <c r="S43" i="37"/>
  <c r="T43" i="37"/>
  <c r="U43" i="37"/>
  <c r="V43" i="37"/>
  <c r="W43" i="37"/>
  <c r="X43" i="37"/>
  <c r="Y43" i="37"/>
  <c r="Z43" i="37"/>
  <c r="AA43" i="37"/>
  <c r="AB43" i="37"/>
  <c r="AC43" i="37"/>
  <c r="AD43" i="37"/>
  <c r="AE43" i="37"/>
  <c r="AF43" i="37"/>
  <c r="AH43" i="37"/>
  <c r="AI43" i="37"/>
  <c r="AJ43" i="37"/>
  <c r="AK43" i="37"/>
  <c r="AL43" i="37"/>
  <c r="AM43" i="37"/>
  <c r="AN43" i="37"/>
  <c r="AO43" i="37"/>
  <c r="AQ43" i="37"/>
  <c r="AR43" i="37"/>
  <c r="AS43" i="37"/>
  <c r="AT43" i="37"/>
  <c r="AU43" i="37"/>
  <c r="AV43" i="37"/>
  <c r="AW43" i="37"/>
  <c r="AX43" i="37"/>
  <c r="AY43" i="37"/>
  <c r="AZ43" i="37"/>
  <c r="BB43" i="37"/>
  <c r="BC43" i="37"/>
  <c r="BD43" i="37"/>
  <c r="BE43" i="37"/>
  <c r="BF43" i="37"/>
  <c r="BG43" i="37"/>
  <c r="BH43" i="37"/>
  <c r="BI43" i="37"/>
  <c r="BJ43" i="37"/>
  <c r="BK43" i="37"/>
  <c r="BL43" i="37"/>
  <c r="BM43" i="37"/>
  <c r="BN43" i="37"/>
  <c r="BO43" i="37"/>
  <c r="BP43" i="37"/>
  <c r="BQ43" i="37"/>
  <c r="BR43" i="37"/>
  <c r="BS43" i="37"/>
  <c r="BT43" i="37"/>
  <c r="BV43" i="37"/>
  <c r="H44" i="37"/>
  <c r="I44" i="37"/>
  <c r="J44" i="37"/>
  <c r="K44" i="37"/>
  <c r="L44" i="37"/>
  <c r="M44" i="37"/>
  <c r="O44" i="37"/>
  <c r="P44" i="37"/>
  <c r="Q44" i="37"/>
  <c r="R44" i="37"/>
  <c r="S44" i="37"/>
  <c r="T44" i="37"/>
  <c r="U44" i="37"/>
  <c r="V44" i="37"/>
  <c r="W44" i="37"/>
  <c r="X44" i="37"/>
  <c r="Y44" i="37"/>
  <c r="Z44" i="37"/>
  <c r="AA44" i="37"/>
  <c r="AB44" i="37"/>
  <c r="AC44" i="37"/>
  <c r="AD44" i="37"/>
  <c r="AE44" i="37"/>
  <c r="AF44" i="37"/>
  <c r="AH44" i="37"/>
  <c r="AI44" i="37"/>
  <c r="AJ44" i="37"/>
  <c r="AK44" i="37"/>
  <c r="AL44" i="37"/>
  <c r="AM44" i="37"/>
  <c r="AN44" i="37"/>
  <c r="AO44" i="37"/>
  <c r="AQ44" i="37"/>
  <c r="AR44" i="37"/>
  <c r="AS44" i="37"/>
  <c r="AT44" i="37"/>
  <c r="AU44" i="37"/>
  <c r="AV44" i="37"/>
  <c r="AW44" i="37"/>
  <c r="AX44" i="37"/>
  <c r="AY44" i="37"/>
  <c r="AZ44" i="37"/>
  <c r="BB44" i="37"/>
  <c r="BC44" i="37"/>
  <c r="BD44" i="37"/>
  <c r="BE44" i="37"/>
  <c r="BF44" i="37"/>
  <c r="BG44" i="37"/>
  <c r="BH44" i="37"/>
  <c r="BI44" i="37"/>
  <c r="BJ44" i="37"/>
  <c r="BK44" i="37"/>
  <c r="BL44" i="37"/>
  <c r="BM44" i="37"/>
  <c r="BN44" i="37"/>
  <c r="BO44" i="37"/>
  <c r="BP44" i="37"/>
  <c r="BQ44" i="37"/>
  <c r="BR44" i="37"/>
  <c r="BS44" i="37"/>
  <c r="BT44" i="37"/>
  <c r="BV44" i="37"/>
  <c r="H45" i="37"/>
  <c r="I45" i="37"/>
  <c r="J45" i="37"/>
  <c r="K45" i="37"/>
  <c r="L45" i="37"/>
  <c r="M45" i="37"/>
  <c r="O45" i="37"/>
  <c r="P45" i="37"/>
  <c r="Q45" i="37"/>
  <c r="R45" i="37"/>
  <c r="S45" i="37"/>
  <c r="T45" i="37"/>
  <c r="U45" i="37"/>
  <c r="V45" i="37"/>
  <c r="W45" i="37"/>
  <c r="X45" i="37"/>
  <c r="Y45" i="37"/>
  <c r="Z45" i="37"/>
  <c r="AA45" i="37"/>
  <c r="AB45" i="37"/>
  <c r="AC45" i="37"/>
  <c r="AD45" i="37"/>
  <c r="AE45" i="37"/>
  <c r="AF45" i="37"/>
  <c r="AH45" i="37"/>
  <c r="AI45" i="37"/>
  <c r="AJ45" i="37"/>
  <c r="AK45" i="37"/>
  <c r="AL45" i="37"/>
  <c r="AM45" i="37"/>
  <c r="AN45" i="37"/>
  <c r="AO45" i="37"/>
  <c r="AQ45" i="37"/>
  <c r="AR45" i="37"/>
  <c r="AS45" i="37"/>
  <c r="AT45" i="37"/>
  <c r="AU45" i="37"/>
  <c r="AV45" i="37"/>
  <c r="AW45" i="37"/>
  <c r="AX45" i="37"/>
  <c r="AY45" i="37"/>
  <c r="AZ45" i="37"/>
  <c r="BB45" i="37"/>
  <c r="BC45" i="37"/>
  <c r="BD45" i="37"/>
  <c r="BE45" i="37"/>
  <c r="BF45" i="37"/>
  <c r="BG45" i="37"/>
  <c r="BH45" i="37"/>
  <c r="BI45" i="37"/>
  <c r="BJ45" i="37"/>
  <c r="BK45" i="37"/>
  <c r="BL45" i="37"/>
  <c r="BM45" i="37"/>
  <c r="BN45" i="37"/>
  <c r="BO45" i="37"/>
  <c r="BP45" i="37"/>
  <c r="BQ45" i="37"/>
  <c r="BR45" i="37"/>
  <c r="BS45" i="37"/>
  <c r="BT45" i="37"/>
  <c r="BV45" i="37"/>
  <c r="H46" i="37"/>
  <c r="I46" i="37"/>
  <c r="J46" i="37"/>
  <c r="K46" i="37"/>
  <c r="L46" i="37"/>
  <c r="M46" i="37"/>
  <c r="O46" i="37"/>
  <c r="P46" i="37"/>
  <c r="Q46" i="37"/>
  <c r="R46" i="37"/>
  <c r="S46" i="37"/>
  <c r="T46" i="37"/>
  <c r="U46" i="37"/>
  <c r="V46" i="37"/>
  <c r="W46" i="37"/>
  <c r="X46" i="37"/>
  <c r="Y46" i="37"/>
  <c r="Z46" i="37"/>
  <c r="AA46" i="37"/>
  <c r="AB46" i="37"/>
  <c r="AC46" i="37"/>
  <c r="AD46" i="37"/>
  <c r="AE46" i="37"/>
  <c r="AF46" i="37"/>
  <c r="AH46" i="37"/>
  <c r="AI46" i="37"/>
  <c r="AJ46" i="37"/>
  <c r="AK46" i="37"/>
  <c r="AL46" i="37"/>
  <c r="AM46" i="37"/>
  <c r="AN46" i="37"/>
  <c r="AO46" i="37"/>
  <c r="AQ46" i="37"/>
  <c r="AR46" i="37"/>
  <c r="AS46" i="37"/>
  <c r="AT46" i="37"/>
  <c r="AU46" i="37"/>
  <c r="AV46" i="37"/>
  <c r="AW46" i="37"/>
  <c r="AX46" i="37"/>
  <c r="AY46" i="37"/>
  <c r="AZ46" i="37"/>
  <c r="BB46" i="37"/>
  <c r="BC46" i="37"/>
  <c r="BD46" i="37"/>
  <c r="BE46" i="37"/>
  <c r="BF46" i="37"/>
  <c r="BG46" i="37"/>
  <c r="BH46" i="37"/>
  <c r="BI46" i="37"/>
  <c r="BJ46" i="37"/>
  <c r="BK46" i="37"/>
  <c r="BL46" i="37"/>
  <c r="BM46" i="37"/>
  <c r="BN46" i="37"/>
  <c r="BO46" i="37"/>
  <c r="BP46" i="37"/>
  <c r="BQ46" i="37"/>
  <c r="BR46" i="37"/>
  <c r="BS46" i="37"/>
  <c r="BT46" i="37"/>
  <c r="BV46" i="37"/>
  <c r="H47" i="37"/>
  <c r="I47" i="37"/>
  <c r="J47" i="37"/>
  <c r="K47" i="37"/>
  <c r="L47" i="37"/>
  <c r="M47" i="37"/>
  <c r="O47" i="37"/>
  <c r="P47" i="37"/>
  <c r="Q47" i="37"/>
  <c r="R47" i="37"/>
  <c r="S47" i="37"/>
  <c r="T47" i="37"/>
  <c r="U47" i="37"/>
  <c r="V47" i="37"/>
  <c r="W47" i="37"/>
  <c r="X47" i="37"/>
  <c r="Y47" i="37"/>
  <c r="Z47" i="37"/>
  <c r="AA47" i="37"/>
  <c r="AB47" i="37"/>
  <c r="AC47" i="37"/>
  <c r="AD47" i="37"/>
  <c r="AE47" i="37"/>
  <c r="AF47" i="37"/>
  <c r="AH47" i="37"/>
  <c r="AI47" i="37"/>
  <c r="AJ47" i="37"/>
  <c r="AK47" i="37"/>
  <c r="AL47" i="37"/>
  <c r="AM47" i="37"/>
  <c r="AN47" i="37"/>
  <c r="AO47" i="37"/>
  <c r="AQ47" i="37"/>
  <c r="AR47" i="37"/>
  <c r="AS47" i="37"/>
  <c r="AT47" i="37"/>
  <c r="AU47" i="37"/>
  <c r="AV47" i="37"/>
  <c r="AW47" i="37"/>
  <c r="AX47" i="37"/>
  <c r="AY47" i="37"/>
  <c r="AZ47" i="37"/>
  <c r="BB47" i="37"/>
  <c r="BC47" i="37"/>
  <c r="BD47" i="37"/>
  <c r="BE47" i="37"/>
  <c r="BF47" i="37"/>
  <c r="BG47" i="37"/>
  <c r="BH47" i="37"/>
  <c r="BI47" i="37"/>
  <c r="BJ47" i="37"/>
  <c r="BK47" i="37"/>
  <c r="BL47" i="37"/>
  <c r="BM47" i="37"/>
  <c r="BN47" i="37"/>
  <c r="BO47" i="37"/>
  <c r="BP47" i="37"/>
  <c r="BQ47" i="37"/>
  <c r="BR47" i="37"/>
  <c r="BS47" i="37"/>
  <c r="BT47" i="37"/>
  <c r="BV47" i="37"/>
  <c r="H48" i="37"/>
  <c r="I48" i="37"/>
  <c r="J48" i="37"/>
  <c r="K48" i="37"/>
  <c r="L48" i="37"/>
  <c r="M48" i="37"/>
  <c r="O48" i="37"/>
  <c r="P48" i="37"/>
  <c r="Q48" i="37"/>
  <c r="R48" i="37"/>
  <c r="S48" i="37"/>
  <c r="T48" i="37"/>
  <c r="U48" i="37"/>
  <c r="V48" i="37"/>
  <c r="W48" i="37"/>
  <c r="X48" i="37"/>
  <c r="Y48" i="37"/>
  <c r="Z48" i="37"/>
  <c r="AA48" i="37"/>
  <c r="AB48" i="37"/>
  <c r="AC48" i="37"/>
  <c r="AD48" i="37"/>
  <c r="AE48" i="37"/>
  <c r="AF48" i="37"/>
  <c r="AH48" i="37"/>
  <c r="AI48" i="37"/>
  <c r="AJ48" i="37"/>
  <c r="AK48" i="37"/>
  <c r="AL48" i="37"/>
  <c r="AM48" i="37"/>
  <c r="AN48" i="37"/>
  <c r="AO48" i="37"/>
  <c r="AQ48" i="37"/>
  <c r="AR48" i="37"/>
  <c r="AS48" i="37"/>
  <c r="AT48" i="37"/>
  <c r="AU48" i="37"/>
  <c r="AV48" i="37"/>
  <c r="AW48" i="37"/>
  <c r="AX48" i="37"/>
  <c r="AY48" i="37"/>
  <c r="AZ48" i="37"/>
  <c r="BB48" i="37"/>
  <c r="BC48" i="37"/>
  <c r="BD48" i="37"/>
  <c r="BE48" i="37"/>
  <c r="BF48" i="37"/>
  <c r="BG48" i="37"/>
  <c r="BH48" i="37"/>
  <c r="BI48" i="37"/>
  <c r="BJ48" i="37"/>
  <c r="BK48" i="37"/>
  <c r="BL48" i="37"/>
  <c r="BM48" i="37"/>
  <c r="BN48" i="37"/>
  <c r="BO48" i="37"/>
  <c r="BP48" i="37"/>
  <c r="BQ48" i="37"/>
  <c r="BR48" i="37"/>
  <c r="BS48" i="37"/>
  <c r="BT48" i="37"/>
  <c r="BV48" i="37"/>
  <c r="H49" i="37"/>
  <c r="I49" i="37"/>
  <c r="J49" i="37"/>
  <c r="K49" i="37"/>
  <c r="L49" i="37"/>
  <c r="M49" i="37"/>
  <c r="O49" i="37"/>
  <c r="P49" i="37"/>
  <c r="Q49" i="37"/>
  <c r="R49" i="37"/>
  <c r="S49" i="37"/>
  <c r="T49" i="37"/>
  <c r="U49" i="37"/>
  <c r="V49" i="37"/>
  <c r="W49" i="37"/>
  <c r="X49" i="37"/>
  <c r="Y49" i="37"/>
  <c r="Z49" i="37"/>
  <c r="AA49" i="37"/>
  <c r="AB49" i="37"/>
  <c r="AC49" i="37"/>
  <c r="AD49" i="37"/>
  <c r="AE49" i="37"/>
  <c r="AF49" i="37"/>
  <c r="AH49" i="37"/>
  <c r="AI49" i="37"/>
  <c r="AJ49" i="37"/>
  <c r="AK49" i="37"/>
  <c r="AL49" i="37"/>
  <c r="AM49" i="37"/>
  <c r="AN49" i="37"/>
  <c r="AO49" i="37"/>
  <c r="AQ49" i="37"/>
  <c r="AR49" i="37"/>
  <c r="AS49" i="37"/>
  <c r="AT49" i="37"/>
  <c r="AU49" i="37"/>
  <c r="AV49" i="37"/>
  <c r="AW49" i="37"/>
  <c r="AX49" i="37"/>
  <c r="AY49" i="37"/>
  <c r="AZ49" i="37"/>
  <c r="BB49" i="37"/>
  <c r="BC49" i="37"/>
  <c r="BD49" i="37"/>
  <c r="BE49" i="37"/>
  <c r="BF49" i="37"/>
  <c r="BG49" i="37"/>
  <c r="BH49" i="37"/>
  <c r="BI49" i="37"/>
  <c r="BJ49" i="37"/>
  <c r="BK49" i="37"/>
  <c r="BL49" i="37"/>
  <c r="BM49" i="37"/>
  <c r="BN49" i="37"/>
  <c r="BO49" i="37"/>
  <c r="BP49" i="37"/>
  <c r="BQ49" i="37"/>
  <c r="BR49" i="37"/>
  <c r="BS49" i="37"/>
  <c r="BT49" i="37"/>
  <c r="BV49" i="37"/>
  <c r="H50" i="37"/>
  <c r="I50" i="37"/>
  <c r="J50" i="37"/>
  <c r="K50" i="37"/>
  <c r="L50" i="37"/>
  <c r="M50" i="37"/>
  <c r="O50" i="37"/>
  <c r="P50" i="37"/>
  <c r="Q50" i="37"/>
  <c r="R50" i="37"/>
  <c r="S50" i="37"/>
  <c r="T50" i="37"/>
  <c r="U50" i="37"/>
  <c r="V50" i="37"/>
  <c r="W50" i="37"/>
  <c r="X50" i="37"/>
  <c r="Y50" i="37"/>
  <c r="Z50" i="37"/>
  <c r="AA50" i="37"/>
  <c r="AB50" i="37"/>
  <c r="AC50" i="37"/>
  <c r="AD50" i="37"/>
  <c r="AE50" i="37"/>
  <c r="AF50" i="37"/>
  <c r="AH50" i="37"/>
  <c r="AI50" i="37"/>
  <c r="AJ50" i="37"/>
  <c r="AK50" i="37"/>
  <c r="AL50" i="37"/>
  <c r="AM50" i="37"/>
  <c r="AN50" i="37"/>
  <c r="AO50" i="37"/>
  <c r="AQ50" i="37"/>
  <c r="AR50" i="37"/>
  <c r="AS50" i="37"/>
  <c r="AT50" i="37"/>
  <c r="AU50" i="37"/>
  <c r="AV50" i="37"/>
  <c r="AW50" i="37"/>
  <c r="AX50" i="37"/>
  <c r="AY50" i="37"/>
  <c r="AZ50" i="37"/>
  <c r="BB50" i="37"/>
  <c r="BC50" i="37"/>
  <c r="BD50" i="37"/>
  <c r="BE50" i="37"/>
  <c r="BF50" i="37"/>
  <c r="BG50" i="37"/>
  <c r="BH50" i="37"/>
  <c r="BI50" i="37"/>
  <c r="BJ50" i="37"/>
  <c r="BK50" i="37"/>
  <c r="BL50" i="37"/>
  <c r="BM50" i="37"/>
  <c r="BN50" i="37"/>
  <c r="BO50" i="37"/>
  <c r="BP50" i="37"/>
  <c r="BQ50" i="37"/>
  <c r="BR50" i="37"/>
  <c r="BS50" i="37"/>
  <c r="BT50" i="37"/>
  <c r="BV50" i="37"/>
  <c r="H51" i="37"/>
  <c r="I51" i="37"/>
  <c r="J51" i="37"/>
  <c r="K51" i="37"/>
  <c r="L51" i="37"/>
  <c r="M51" i="37"/>
  <c r="O51" i="37"/>
  <c r="P51" i="37"/>
  <c r="Q51" i="37"/>
  <c r="R51" i="37"/>
  <c r="S51" i="37"/>
  <c r="T51" i="37"/>
  <c r="U51" i="37"/>
  <c r="V51" i="37"/>
  <c r="W51" i="37"/>
  <c r="X51" i="37"/>
  <c r="Y51" i="37"/>
  <c r="Z51" i="37"/>
  <c r="AA51" i="37"/>
  <c r="AB51" i="37"/>
  <c r="AC51" i="37"/>
  <c r="AD51" i="37"/>
  <c r="AE51" i="37"/>
  <c r="AF51" i="37"/>
  <c r="AH51" i="37"/>
  <c r="AI51" i="37"/>
  <c r="AJ51" i="37"/>
  <c r="AK51" i="37"/>
  <c r="AL51" i="37"/>
  <c r="AM51" i="37"/>
  <c r="AN51" i="37"/>
  <c r="AO51" i="37"/>
  <c r="AQ51" i="37"/>
  <c r="AR51" i="37"/>
  <c r="AS51" i="37"/>
  <c r="AT51" i="37"/>
  <c r="AU51" i="37"/>
  <c r="AV51" i="37"/>
  <c r="AW51" i="37"/>
  <c r="AX51" i="37"/>
  <c r="AY51" i="37"/>
  <c r="AZ51" i="37"/>
  <c r="BB51" i="37"/>
  <c r="BC51" i="37"/>
  <c r="BD51" i="37"/>
  <c r="BE51" i="37"/>
  <c r="BF51" i="37"/>
  <c r="BG51" i="37"/>
  <c r="BH51" i="37"/>
  <c r="BI51" i="37"/>
  <c r="BJ51" i="37"/>
  <c r="BK51" i="37"/>
  <c r="BL51" i="37"/>
  <c r="BM51" i="37"/>
  <c r="BN51" i="37"/>
  <c r="BO51" i="37"/>
  <c r="BP51" i="37"/>
  <c r="BQ51" i="37"/>
  <c r="BR51" i="37"/>
  <c r="BS51" i="37"/>
  <c r="BT51" i="37"/>
  <c r="BV51" i="37"/>
  <c r="H52" i="37"/>
  <c r="I52" i="37"/>
  <c r="J52" i="37"/>
  <c r="K52" i="37"/>
  <c r="L52" i="37"/>
  <c r="M52" i="37"/>
  <c r="O52" i="37"/>
  <c r="P52" i="37"/>
  <c r="Q52" i="37"/>
  <c r="R52" i="37"/>
  <c r="S52" i="37"/>
  <c r="T52" i="37"/>
  <c r="U52" i="37"/>
  <c r="V52" i="37"/>
  <c r="W52" i="37"/>
  <c r="X52" i="37"/>
  <c r="Y52" i="37"/>
  <c r="Z52" i="37"/>
  <c r="AA52" i="37"/>
  <c r="AB52" i="37"/>
  <c r="AC52" i="37"/>
  <c r="AD52" i="37"/>
  <c r="AE52" i="37"/>
  <c r="AF52" i="37"/>
  <c r="AH52" i="37"/>
  <c r="AI52" i="37"/>
  <c r="AJ52" i="37"/>
  <c r="AK52" i="37"/>
  <c r="AL52" i="37"/>
  <c r="AM52" i="37"/>
  <c r="AN52" i="37"/>
  <c r="AO52" i="37"/>
  <c r="AQ52" i="37"/>
  <c r="AR52" i="37"/>
  <c r="AS52" i="37"/>
  <c r="AT52" i="37"/>
  <c r="AU52" i="37"/>
  <c r="AV52" i="37"/>
  <c r="AW52" i="37"/>
  <c r="AX52" i="37"/>
  <c r="AY52" i="37"/>
  <c r="AZ52" i="37"/>
  <c r="BB52" i="37"/>
  <c r="BC52" i="37"/>
  <c r="BD52" i="37"/>
  <c r="BE52" i="37"/>
  <c r="BF52" i="37"/>
  <c r="BG52" i="37"/>
  <c r="BH52" i="37"/>
  <c r="BI52" i="37"/>
  <c r="BJ52" i="37"/>
  <c r="BK52" i="37"/>
  <c r="BL52" i="37"/>
  <c r="BM52" i="37"/>
  <c r="BN52" i="37"/>
  <c r="BO52" i="37"/>
  <c r="BP52" i="37"/>
  <c r="BQ52" i="37"/>
  <c r="BR52" i="37"/>
  <c r="BS52" i="37"/>
  <c r="BT52" i="37"/>
  <c r="BV52" i="37"/>
  <c r="H53" i="37"/>
  <c r="I53" i="37"/>
  <c r="J53" i="37"/>
  <c r="K53" i="37"/>
  <c r="L53" i="37"/>
  <c r="M53" i="37"/>
  <c r="O53" i="37"/>
  <c r="P53" i="37"/>
  <c r="Q53" i="37"/>
  <c r="R53" i="37"/>
  <c r="S53" i="37"/>
  <c r="T53" i="37"/>
  <c r="U53" i="37"/>
  <c r="V53" i="37"/>
  <c r="W53" i="37"/>
  <c r="X53" i="37"/>
  <c r="Y53" i="37"/>
  <c r="Z53" i="37"/>
  <c r="AA53" i="37"/>
  <c r="AB53" i="37"/>
  <c r="AC53" i="37"/>
  <c r="AD53" i="37"/>
  <c r="AE53" i="37"/>
  <c r="AF53" i="37"/>
  <c r="AH53" i="37"/>
  <c r="AI53" i="37"/>
  <c r="AJ53" i="37"/>
  <c r="AK53" i="37"/>
  <c r="AL53" i="37"/>
  <c r="AM53" i="37"/>
  <c r="AN53" i="37"/>
  <c r="AO53" i="37"/>
  <c r="AQ53" i="37"/>
  <c r="AR53" i="37"/>
  <c r="AS53" i="37"/>
  <c r="AT53" i="37"/>
  <c r="AU53" i="37"/>
  <c r="AV53" i="37"/>
  <c r="AW53" i="37"/>
  <c r="AX53" i="37"/>
  <c r="AY53" i="37"/>
  <c r="AZ53" i="37"/>
  <c r="BB53" i="37"/>
  <c r="BC53" i="37"/>
  <c r="BD53" i="37"/>
  <c r="BE53" i="37"/>
  <c r="BF53" i="37"/>
  <c r="BG53" i="37"/>
  <c r="BH53" i="37"/>
  <c r="BI53" i="37"/>
  <c r="BJ53" i="37"/>
  <c r="BK53" i="37"/>
  <c r="BL53" i="37"/>
  <c r="BM53" i="37"/>
  <c r="BN53" i="37"/>
  <c r="BO53" i="37"/>
  <c r="BP53" i="37"/>
  <c r="BQ53" i="37"/>
  <c r="BR53" i="37"/>
  <c r="BS53" i="37"/>
  <c r="BT53" i="37"/>
  <c r="BV53" i="37"/>
  <c r="H54" i="37"/>
  <c r="I54" i="37"/>
  <c r="J54" i="37"/>
  <c r="K54" i="37"/>
  <c r="L54" i="37"/>
  <c r="M54" i="37"/>
  <c r="O54" i="37"/>
  <c r="P54" i="37"/>
  <c r="Q54" i="37"/>
  <c r="R54" i="37"/>
  <c r="S54" i="37"/>
  <c r="T54" i="37"/>
  <c r="U54" i="37"/>
  <c r="V54" i="37"/>
  <c r="W54" i="37"/>
  <c r="X54" i="37"/>
  <c r="Y54" i="37"/>
  <c r="Z54" i="37"/>
  <c r="AA54" i="37"/>
  <c r="AB54" i="37"/>
  <c r="AC54" i="37"/>
  <c r="AD54" i="37"/>
  <c r="AE54" i="37"/>
  <c r="AF54" i="37"/>
  <c r="AH54" i="37"/>
  <c r="AI54" i="37"/>
  <c r="AJ54" i="37"/>
  <c r="AK54" i="37"/>
  <c r="AL54" i="37"/>
  <c r="AM54" i="37"/>
  <c r="AN54" i="37"/>
  <c r="AO54" i="37"/>
  <c r="AQ54" i="37"/>
  <c r="AR54" i="37"/>
  <c r="AS54" i="37"/>
  <c r="AT54" i="37"/>
  <c r="AU54" i="37"/>
  <c r="AV54" i="37"/>
  <c r="AW54" i="37"/>
  <c r="AX54" i="37"/>
  <c r="AY54" i="37"/>
  <c r="AZ54" i="37"/>
  <c r="BB54" i="37"/>
  <c r="BC54" i="37"/>
  <c r="BD54" i="37"/>
  <c r="BE54" i="37"/>
  <c r="BF54" i="37"/>
  <c r="BG54" i="37"/>
  <c r="BH54" i="37"/>
  <c r="BI54" i="37"/>
  <c r="BJ54" i="37"/>
  <c r="BK54" i="37"/>
  <c r="BL54" i="37"/>
  <c r="BM54" i="37"/>
  <c r="BN54" i="37"/>
  <c r="BO54" i="37"/>
  <c r="BP54" i="37"/>
  <c r="BQ54" i="37"/>
  <c r="BR54" i="37"/>
  <c r="BS54" i="37"/>
  <c r="BT54" i="37"/>
  <c r="BV54" i="37"/>
  <c r="H55" i="37"/>
  <c r="I55" i="37"/>
  <c r="J55" i="37"/>
  <c r="K55" i="37"/>
  <c r="L55" i="37"/>
  <c r="M55" i="37"/>
  <c r="O55" i="37"/>
  <c r="P55" i="37"/>
  <c r="Q55" i="37"/>
  <c r="R55" i="37"/>
  <c r="S55" i="37"/>
  <c r="T55" i="37"/>
  <c r="U55" i="37"/>
  <c r="V55" i="37"/>
  <c r="W55" i="37"/>
  <c r="X55" i="37"/>
  <c r="Y55" i="37"/>
  <c r="Z55" i="37"/>
  <c r="AA55" i="37"/>
  <c r="AB55" i="37"/>
  <c r="AC55" i="37"/>
  <c r="AD55" i="37"/>
  <c r="AE55" i="37"/>
  <c r="AF55" i="37"/>
  <c r="AH55" i="37"/>
  <c r="AI55" i="37"/>
  <c r="AJ55" i="37"/>
  <c r="AK55" i="37"/>
  <c r="AL55" i="37"/>
  <c r="AM55" i="37"/>
  <c r="AN55" i="37"/>
  <c r="AO55" i="37"/>
  <c r="AQ55" i="37"/>
  <c r="AR55" i="37"/>
  <c r="AS55" i="37"/>
  <c r="AT55" i="37"/>
  <c r="AU55" i="37"/>
  <c r="AV55" i="37"/>
  <c r="AW55" i="37"/>
  <c r="AX55" i="37"/>
  <c r="AY55" i="37"/>
  <c r="AZ55" i="37"/>
  <c r="BB55" i="37"/>
  <c r="BC55" i="37"/>
  <c r="BD55" i="37"/>
  <c r="BE55" i="37"/>
  <c r="BF55" i="37"/>
  <c r="BG55" i="37"/>
  <c r="BH55" i="37"/>
  <c r="BI55" i="37"/>
  <c r="BJ55" i="37"/>
  <c r="BK55" i="37"/>
  <c r="BL55" i="37"/>
  <c r="BM55" i="37"/>
  <c r="BN55" i="37"/>
  <c r="BO55" i="37"/>
  <c r="BP55" i="37"/>
  <c r="BQ55" i="37"/>
  <c r="BR55" i="37"/>
  <c r="BS55" i="37"/>
  <c r="BT55" i="37"/>
  <c r="BV55" i="37"/>
  <c r="H56" i="37"/>
  <c r="I56" i="37"/>
  <c r="J56" i="37"/>
  <c r="K56" i="37"/>
  <c r="L56" i="37"/>
  <c r="M56" i="37"/>
  <c r="O56" i="37"/>
  <c r="P56" i="37"/>
  <c r="Q56" i="37"/>
  <c r="R56" i="37"/>
  <c r="S56" i="37"/>
  <c r="T56" i="37"/>
  <c r="U56" i="37"/>
  <c r="V56" i="37"/>
  <c r="W56" i="37"/>
  <c r="X56" i="37"/>
  <c r="Y56" i="37"/>
  <c r="Z56" i="37"/>
  <c r="AA56" i="37"/>
  <c r="AB56" i="37"/>
  <c r="AC56" i="37"/>
  <c r="AD56" i="37"/>
  <c r="AE56" i="37"/>
  <c r="AF56" i="37"/>
  <c r="AH56" i="37"/>
  <c r="AI56" i="37"/>
  <c r="AJ56" i="37"/>
  <c r="AK56" i="37"/>
  <c r="AL56" i="37"/>
  <c r="AM56" i="37"/>
  <c r="AN56" i="37"/>
  <c r="AO56" i="37"/>
  <c r="AQ56" i="37"/>
  <c r="AR56" i="37"/>
  <c r="AS56" i="37"/>
  <c r="AT56" i="37"/>
  <c r="AU56" i="37"/>
  <c r="AV56" i="37"/>
  <c r="AW56" i="37"/>
  <c r="AX56" i="37"/>
  <c r="AY56" i="37"/>
  <c r="AZ56" i="37"/>
  <c r="BB56" i="37"/>
  <c r="BC56" i="37"/>
  <c r="BD56" i="37"/>
  <c r="BE56" i="37"/>
  <c r="BF56" i="37"/>
  <c r="BG56" i="37"/>
  <c r="BH56" i="37"/>
  <c r="BI56" i="37"/>
  <c r="BJ56" i="37"/>
  <c r="BK56" i="37"/>
  <c r="BL56" i="37"/>
  <c r="BM56" i="37"/>
  <c r="BN56" i="37"/>
  <c r="BO56" i="37"/>
  <c r="BP56" i="37"/>
  <c r="BQ56" i="37"/>
  <c r="BR56" i="37"/>
  <c r="BS56" i="37"/>
  <c r="BT56" i="37"/>
  <c r="BV56" i="37"/>
  <c r="H57" i="37"/>
  <c r="I57" i="37"/>
  <c r="J57" i="37"/>
  <c r="K57" i="37"/>
  <c r="L57" i="37"/>
  <c r="M57" i="37"/>
  <c r="O57" i="37"/>
  <c r="P57" i="37"/>
  <c r="Q57" i="37"/>
  <c r="R57" i="37"/>
  <c r="S57" i="37"/>
  <c r="T57" i="37"/>
  <c r="U57" i="37"/>
  <c r="V57" i="37"/>
  <c r="W57" i="37"/>
  <c r="X57" i="37"/>
  <c r="Y57" i="37"/>
  <c r="Z57" i="37"/>
  <c r="AA57" i="37"/>
  <c r="AB57" i="37"/>
  <c r="AC57" i="37"/>
  <c r="AD57" i="37"/>
  <c r="AE57" i="37"/>
  <c r="AF57" i="37"/>
  <c r="AH57" i="37"/>
  <c r="AI57" i="37"/>
  <c r="AJ57" i="37"/>
  <c r="AK57" i="37"/>
  <c r="AL57" i="37"/>
  <c r="AM57" i="37"/>
  <c r="AN57" i="37"/>
  <c r="AO57" i="37"/>
  <c r="AQ57" i="37"/>
  <c r="AR57" i="37"/>
  <c r="AS57" i="37"/>
  <c r="AT57" i="37"/>
  <c r="AU57" i="37"/>
  <c r="AV57" i="37"/>
  <c r="AW57" i="37"/>
  <c r="AX57" i="37"/>
  <c r="AY57" i="37"/>
  <c r="AZ57" i="37"/>
  <c r="BB57" i="37"/>
  <c r="BC57" i="37"/>
  <c r="BD57" i="37"/>
  <c r="BE57" i="37"/>
  <c r="BF57" i="37"/>
  <c r="BG57" i="37"/>
  <c r="BH57" i="37"/>
  <c r="BI57" i="37"/>
  <c r="BJ57" i="37"/>
  <c r="BK57" i="37"/>
  <c r="BL57" i="37"/>
  <c r="BM57" i="37"/>
  <c r="BN57" i="37"/>
  <c r="BO57" i="37"/>
  <c r="BP57" i="37"/>
  <c r="BQ57" i="37"/>
  <c r="BR57" i="37"/>
  <c r="BS57" i="37"/>
  <c r="BT57" i="37"/>
  <c r="BV57" i="37"/>
  <c r="H58" i="37"/>
  <c r="I58" i="37"/>
  <c r="J58" i="37"/>
  <c r="K58" i="37"/>
  <c r="L58" i="37"/>
  <c r="M58" i="37"/>
  <c r="O58" i="37"/>
  <c r="P58" i="37"/>
  <c r="Q58" i="37"/>
  <c r="R58" i="37"/>
  <c r="S58" i="37"/>
  <c r="T58" i="37"/>
  <c r="U58" i="37"/>
  <c r="V58" i="37"/>
  <c r="W58" i="37"/>
  <c r="X58" i="37"/>
  <c r="Y58" i="37"/>
  <c r="Z58" i="37"/>
  <c r="AA58" i="37"/>
  <c r="AB58" i="37"/>
  <c r="AC58" i="37"/>
  <c r="AD58" i="37"/>
  <c r="AE58" i="37"/>
  <c r="AF58" i="37"/>
  <c r="AH58" i="37"/>
  <c r="AI58" i="37"/>
  <c r="AJ58" i="37"/>
  <c r="AK58" i="37"/>
  <c r="AL58" i="37"/>
  <c r="AM58" i="37"/>
  <c r="AN58" i="37"/>
  <c r="AO58" i="37"/>
  <c r="AQ58" i="37"/>
  <c r="AR58" i="37"/>
  <c r="AS58" i="37"/>
  <c r="AT58" i="37"/>
  <c r="AU58" i="37"/>
  <c r="AV58" i="37"/>
  <c r="AW58" i="37"/>
  <c r="AX58" i="37"/>
  <c r="AY58" i="37"/>
  <c r="AZ58" i="37"/>
  <c r="BB58" i="37"/>
  <c r="BC58" i="37"/>
  <c r="BD58" i="37"/>
  <c r="BE58" i="37"/>
  <c r="BF58" i="37"/>
  <c r="BG58" i="37"/>
  <c r="BH58" i="37"/>
  <c r="BI58" i="37"/>
  <c r="BJ58" i="37"/>
  <c r="BK58" i="37"/>
  <c r="BL58" i="37"/>
  <c r="BM58" i="37"/>
  <c r="BN58" i="37"/>
  <c r="BO58" i="37"/>
  <c r="BP58" i="37"/>
  <c r="BQ58" i="37"/>
  <c r="BR58" i="37"/>
  <c r="BS58" i="37"/>
  <c r="BT58" i="37"/>
  <c r="BV58" i="37"/>
  <c r="H59" i="37"/>
  <c r="I59" i="37"/>
  <c r="J59" i="37"/>
  <c r="K59" i="37"/>
  <c r="L59" i="37"/>
  <c r="M59" i="37"/>
  <c r="O59" i="37"/>
  <c r="P59" i="37"/>
  <c r="Q59" i="37"/>
  <c r="R59" i="37"/>
  <c r="S59" i="37"/>
  <c r="T59" i="37"/>
  <c r="U59" i="37"/>
  <c r="V59" i="37"/>
  <c r="W59" i="37"/>
  <c r="X59" i="37"/>
  <c r="Y59" i="37"/>
  <c r="Z59" i="37"/>
  <c r="AA59" i="37"/>
  <c r="AB59" i="37"/>
  <c r="AC59" i="37"/>
  <c r="AD59" i="37"/>
  <c r="AE59" i="37"/>
  <c r="AF59" i="37"/>
  <c r="AH59" i="37"/>
  <c r="AI59" i="37"/>
  <c r="AJ59" i="37"/>
  <c r="AK59" i="37"/>
  <c r="AL59" i="37"/>
  <c r="AM59" i="37"/>
  <c r="AN59" i="37"/>
  <c r="AO59" i="37"/>
  <c r="AQ59" i="37"/>
  <c r="AR59" i="37"/>
  <c r="AS59" i="37"/>
  <c r="AT59" i="37"/>
  <c r="AU59" i="37"/>
  <c r="AV59" i="37"/>
  <c r="AW59" i="37"/>
  <c r="AX59" i="37"/>
  <c r="AY59" i="37"/>
  <c r="AZ59" i="37"/>
  <c r="BB59" i="37"/>
  <c r="BC59" i="37"/>
  <c r="BD59" i="37"/>
  <c r="BE59" i="37"/>
  <c r="BF59" i="37"/>
  <c r="BG59" i="37"/>
  <c r="BH59" i="37"/>
  <c r="BI59" i="37"/>
  <c r="BJ59" i="37"/>
  <c r="BK59" i="37"/>
  <c r="BL59" i="37"/>
  <c r="BM59" i="37"/>
  <c r="BN59" i="37"/>
  <c r="BO59" i="37"/>
  <c r="BP59" i="37"/>
  <c r="BQ59" i="37"/>
  <c r="BR59" i="37"/>
  <c r="BS59" i="37"/>
  <c r="BT59" i="37"/>
  <c r="BV59" i="37"/>
  <c r="H60" i="37"/>
  <c r="I60" i="37"/>
  <c r="J60" i="37"/>
  <c r="K60" i="37"/>
  <c r="L60" i="37"/>
  <c r="M60" i="37"/>
  <c r="O60" i="37"/>
  <c r="P60" i="37"/>
  <c r="Q60" i="37"/>
  <c r="R60" i="37"/>
  <c r="S60" i="37"/>
  <c r="T60" i="37"/>
  <c r="U60" i="37"/>
  <c r="V60" i="37"/>
  <c r="W60" i="37"/>
  <c r="X60" i="37"/>
  <c r="Y60" i="37"/>
  <c r="Z60" i="37"/>
  <c r="AA60" i="37"/>
  <c r="AB60" i="37"/>
  <c r="AC60" i="37"/>
  <c r="AD60" i="37"/>
  <c r="AE60" i="37"/>
  <c r="AF60" i="37"/>
  <c r="AH60" i="37"/>
  <c r="AI60" i="37"/>
  <c r="AJ60" i="37"/>
  <c r="AK60" i="37"/>
  <c r="AL60" i="37"/>
  <c r="AM60" i="37"/>
  <c r="AN60" i="37"/>
  <c r="AO60" i="37"/>
  <c r="AQ60" i="37"/>
  <c r="AR60" i="37"/>
  <c r="AS60" i="37"/>
  <c r="AT60" i="37"/>
  <c r="AU60" i="37"/>
  <c r="AV60" i="37"/>
  <c r="AW60" i="37"/>
  <c r="AX60" i="37"/>
  <c r="AY60" i="37"/>
  <c r="AZ60" i="37"/>
  <c r="BB60" i="37"/>
  <c r="BC60" i="37"/>
  <c r="BD60" i="37"/>
  <c r="BE60" i="37"/>
  <c r="BF60" i="37"/>
  <c r="BG60" i="37"/>
  <c r="BH60" i="37"/>
  <c r="BI60" i="37"/>
  <c r="BJ60" i="37"/>
  <c r="BK60" i="37"/>
  <c r="BL60" i="37"/>
  <c r="BM60" i="37"/>
  <c r="BN60" i="37"/>
  <c r="BO60" i="37"/>
  <c r="BP60" i="37"/>
  <c r="BQ60" i="37"/>
  <c r="BR60" i="37"/>
  <c r="BS60" i="37"/>
  <c r="BT60" i="37"/>
  <c r="BV60" i="37"/>
  <c r="H61" i="37"/>
  <c r="I61" i="37"/>
  <c r="J61" i="37"/>
  <c r="K61" i="37"/>
  <c r="L61" i="37"/>
  <c r="M61" i="37"/>
  <c r="O61" i="37"/>
  <c r="P61" i="37"/>
  <c r="Q61" i="37"/>
  <c r="R61" i="37"/>
  <c r="S61" i="37"/>
  <c r="T61" i="37"/>
  <c r="U61" i="37"/>
  <c r="V61" i="37"/>
  <c r="W61" i="37"/>
  <c r="X61" i="37"/>
  <c r="Y61" i="37"/>
  <c r="Z61" i="37"/>
  <c r="AA61" i="37"/>
  <c r="AB61" i="37"/>
  <c r="AC61" i="37"/>
  <c r="AD61" i="37"/>
  <c r="AE61" i="37"/>
  <c r="AF61" i="37"/>
  <c r="AH61" i="37"/>
  <c r="AI61" i="37"/>
  <c r="AJ61" i="37"/>
  <c r="AK61" i="37"/>
  <c r="AL61" i="37"/>
  <c r="AM61" i="37"/>
  <c r="AN61" i="37"/>
  <c r="AO61" i="37"/>
  <c r="AQ61" i="37"/>
  <c r="AR61" i="37"/>
  <c r="AS61" i="37"/>
  <c r="AT61" i="37"/>
  <c r="AU61" i="37"/>
  <c r="AV61" i="37"/>
  <c r="AW61" i="37"/>
  <c r="AX61" i="37"/>
  <c r="AY61" i="37"/>
  <c r="AZ61" i="37"/>
  <c r="BB61" i="37"/>
  <c r="BC61" i="37"/>
  <c r="BD61" i="37"/>
  <c r="BE61" i="37"/>
  <c r="BF61" i="37"/>
  <c r="BG61" i="37"/>
  <c r="BH61" i="37"/>
  <c r="BI61" i="37"/>
  <c r="BJ61" i="37"/>
  <c r="BK61" i="37"/>
  <c r="BL61" i="37"/>
  <c r="BM61" i="37"/>
  <c r="BN61" i="37"/>
  <c r="BO61" i="37"/>
  <c r="BP61" i="37"/>
  <c r="BQ61" i="37"/>
  <c r="BR61" i="37"/>
  <c r="BS61" i="37"/>
  <c r="BT61" i="37"/>
  <c r="BV61" i="37"/>
  <c r="H62" i="37"/>
  <c r="I62" i="37"/>
  <c r="J62" i="37"/>
  <c r="K62" i="37"/>
  <c r="L62" i="37"/>
  <c r="M62" i="37"/>
  <c r="O62" i="37"/>
  <c r="P62" i="37"/>
  <c r="Q62" i="37"/>
  <c r="R62" i="37"/>
  <c r="S62" i="37"/>
  <c r="T62" i="37"/>
  <c r="U62" i="37"/>
  <c r="V62" i="37"/>
  <c r="W62" i="37"/>
  <c r="X62" i="37"/>
  <c r="Y62" i="37"/>
  <c r="Z62" i="37"/>
  <c r="AA62" i="37"/>
  <c r="AB62" i="37"/>
  <c r="AC62" i="37"/>
  <c r="AD62" i="37"/>
  <c r="AE62" i="37"/>
  <c r="AF62" i="37"/>
  <c r="AH62" i="37"/>
  <c r="AI62" i="37"/>
  <c r="AJ62" i="37"/>
  <c r="AK62" i="37"/>
  <c r="AL62" i="37"/>
  <c r="AM62" i="37"/>
  <c r="AN62" i="37"/>
  <c r="AO62" i="37"/>
  <c r="AQ62" i="37"/>
  <c r="AR62" i="37"/>
  <c r="AS62" i="37"/>
  <c r="AT62" i="37"/>
  <c r="AU62" i="37"/>
  <c r="AV62" i="37"/>
  <c r="AW62" i="37"/>
  <c r="AX62" i="37"/>
  <c r="AY62" i="37"/>
  <c r="AZ62" i="37"/>
  <c r="BB62" i="37"/>
  <c r="BC62" i="37"/>
  <c r="BD62" i="37"/>
  <c r="BE62" i="37"/>
  <c r="BF62" i="37"/>
  <c r="BG62" i="37"/>
  <c r="BH62" i="37"/>
  <c r="BI62" i="37"/>
  <c r="BJ62" i="37"/>
  <c r="BK62" i="37"/>
  <c r="BL62" i="37"/>
  <c r="BM62" i="37"/>
  <c r="BN62" i="37"/>
  <c r="BO62" i="37"/>
  <c r="BP62" i="37"/>
  <c r="BQ62" i="37"/>
  <c r="BR62" i="37"/>
  <c r="BS62" i="37"/>
  <c r="BT62" i="37"/>
  <c r="BV62" i="37"/>
  <c r="H63" i="37"/>
  <c r="I63" i="37"/>
  <c r="J63" i="37"/>
  <c r="K63" i="37"/>
  <c r="L63" i="37"/>
  <c r="M63" i="37"/>
  <c r="O63" i="37"/>
  <c r="P63" i="37"/>
  <c r="Q63" i="37"/>
  <c r="R63" i="37"/>
  <c r="S63" i="37"/>
  <c r="T63" i="37"/>
  <c r="U63" i="37"/>
  <c r="V63" i="37"/>
  <c r="W63" i="37"/>
  <c r="X63" i="37"/>
  <c r="Y63" i="37"/>
  <c r="Z63" i="37"/>
  <c r="AA63" i="37"/>
  <c r="AB63" i="37"/>
  <c r="AC63" i="37"/>
  <c r="AD63" i="37"/>
  <c r="AE63" i="37"/>
  <c r="AF63" i="37"/>
  <c r="AH63" i="37"/>
  <c r="AI63" i="37"/>
  <c r="AJ63" i="37"/>
  <c r="AK63" i="37"/>
  <c r="AL63" i="37"/>
  <c r="AM63" i="37"/>
  <c r="AN63" i="37"/>
  <c r="AO63" i="37"/>
  <c r="AQ63" i="37"/>
  <c r="AR63" i="37"/>
  <c r="AS63" i="37"/>
  <c r="AT63" i="37"/>
  <c r="AU63" i="37"/>
  <c r="AV63" i="37"/>
  <c r="AW63" i="37"/>
  <c r="AX63" i="37"/>
  <c r="AY63" i="37"/>
  <c r="AZ63" i="37"/>
  <c r="BB63" i="37"/>
  <c r="BC63" i="37"/>
  <c r="BD63" i="37"/>
  <c r="BE63" i="37"/>
  <c r="BF63" i="37"/>
  <c r="BG63" i="37"/>
  <c r="BH63" i="37"/>
  <c r="BI63" i="37"/>
  <c r="BJ63" i="37"/>
  <c r="BK63" i="37"/>
  <c r="BL63" i="37"/>
  <c r="BM63" i="37"/>
  <c r="BN63" i="37"/>
  <c r="BO63" i="37"/>
  <c r="BP63" i="37"/>
  <c r="BQ63" i="37"/>
  <c r="BR63" i="37"/>
  <c r="BS63" i="37"/>
  <c r="BT63" i="37"/>
  <c r="BV63" i="37"/>
  <c r="H64" i="37"/>
  <c r="I64" i="37"/>
  <c r="J64" i="37"/>
  <c r="K64" i="37"/>
  <c r="L64" i="37"/>
  <c r="M64" i="37"/>
  <c r="O64" i="37"/>
  <c r="P64" i="37"/>
  <c r="Q64" i="37"/>
  <c r="R64" i="37"/>
  <c r="S64" i="37"/>
  <c r="T64" i="37"/>
  <c r="U64" i="37"/>
  <c r="V64" i="37"/>
  <c r="W64" i="37"/>
  <c r="X64" i="37"/>
  <c r="Y64" i="37"/>
  <c r="Z64" i="37"/>
  <c r="AA64" i="37"/>
  <c r="AB64" i="37"/>
  <c r="AC64" i="37"/>
  <c r="AD64" i="37"/>
  <c r="AE64" i="37"/>
  <c r="AF64" i="37"/>
  <c r="AH64" i="37"/>
  <c r="AI64" i="37"/>
  <c r="AJ64" i="37"/>
  <c r="AK64" i="37"/>
  <c r="AL64" i="37"/>
  <c r="AM64" i="37"/>
  <c r="AN64" i="37"/>
  <c r="AO64" i="37"/>
  <c r="AQ64" i="37"/>
  <c r="AR64" i="37"/>
  <c r="AS64" i="37"/>
  <c r="AT64" i="37"/>
  <c r="AU64" i="37"/>
  <c r="AV64" i="37"/>
  <c r="AW64" i="37"/>
  <c r="AX64" i="37"/>
  <c r="AY64" i="37"/>
  <c r="AZ64" i="37"/>
  <c r="BB64" i="37"/>
  <c r="BC64" i="37"/>
  <c r="BD64" i="37"/>
  <c r="BE64" i="37"/>
  <c r="BF64" i="37"/>
  <c r="BG64" i="37"/>
  <c r="BH64" i="37"/>
  <c r="BI64" i="37"/>
  <c r="BJ64" i="37"/>
  <c r="BK64" i="37"/>
  <c r="BL64" i="37"/>
  <c r="BM64" i="37"/>
  <c r="BN64" i="37"/>
  <c r="BO64" i="37"/>
  <c r="BP64" i="37"/>
  <c r="BQ64" i="37"/>
  <c r="BR64" i="37"/>
  <c r="BS64" i="37"/>
  <c r="BT64" i="37"/>
  <c r="BV64" i="37"/>
  <c r="H65" i="37"/>
  <c r="I65" i="37"/>
  <c r="J65" i="37"/>
  <c r="K65" i="37"/>
  <c r="L65" i="37"/>
  <c r="M65" i="37"/>
  <c r="O65" i="37"/>
  <c r="P65" i="37"/>
  <c r="Q65" i="37"/>
  <c r="R65" i="37"/>
  <c r="S65" i="37"/>
  <c r="T65" i="37"/>
  <c r="U65" i="37"/>
  <c r="V65" i="37"/>
  <c r="W65" i="37"/>
  <c r="X65" i="37"/>
  <c r="Y65" i="37"/>
  <c r="Z65" i="37"/>
  <c r="AA65" i="37"/>
  <c r="AB65" i="37"/>
  <c r="AC65" i="37"/>
  <c r="AD65" i="37"/>
  <c r="AE65" i="37"/>
  <c r="AF65" i="37"/>
  <c r="AH65" i="37"/>
  <c r="AI65" i="37"/>
  <c r="AJ65" i="37"/>
  <c r="AK65" i="37"/>
  <c r="AL65" i="37"/>
  <c r="AM65" i="37"/>
  <c r="AN65" i="37"/>
  <c r="AO65" i="37"/>
  <c r="AQ65" i="37"/>
  <c r="AR65" i="37"/>
  <c r="AS65" i="37"/>
  <c r="AT65" i="37"/>
  <c r="AU65" i="37"/>
  <c r="AV65" i="37"/>
  <c r="AW65" i="37"/>
  <c r="AX65" i="37"/>
  <c r="AY65" i="37"/>
  <c r="AZ65" i="37"/>
  <c r="BB65" i="37"/>
  <c r="BC65" i="37"/>
  <c r="BD65" i="37"/>
  <c r="BE65" i="37"/>
  <c r="BF65" i="37"/>
  <c r="BG65" i="37"/>
  <c r="BH65" i="37"/>
  <c r="BI65" i="37"/>
  <c r="BJ65" i="37"/>
  <c r="BK65" i="37"/>
  <c r="BL65" i="37"/>
  <c r="BM65" i="37"/>
  <c r="BN65" i="37"/>
  <c r="BO65" i="37"/>
  <c r="BP65" i="37"/>
  <c r="BQ65" i="37"/>
  <c r="BR65" i="37"/>
  <c r="BS65" i="37"/>
  <c r="BT65" i="37"/>
  <c r="BV65" i="37"/>
  <c r="H66" i="37"/>
  <c r="I66" i="37"/>
  <c r="J66" i="37"/>
  <c r="K66" i="37"/>
  <c r="L66" i="37"/>
  <c r="M66" i="37"/>
  <c r="O66" i="37"/>
  <c r="P66" i="37"/>
  <c r="Q66" i="37"/>
  <c r="R66" i="37"/>
  <c r="S66" i="37"/>
  <c r="T66" i="37"/>
  <c r="U66" i="37"/>
  <c r="V66" i="37"/>
  <c r="W66" i="37"/>
  <c r="X66" i="37"/>
  <c r="Y66" i="37"/>
  <c r="Z66" i="37"/>
  <c r="AA66" i="37"/>
  <c r="AB66" i="37"/>
  <c r="AC66" i="37"/>
  <c r="AD66" i="37"/>
  <c r="AE66" i="37"/>
  <c r="AF66" i="37"/>
  <c r="AH66" i="37"/>
  <c r="AI66" i="37"/>
  <c r="AJ66" i="37"/>
  <c r="AK66" i="37"/>
  <c r="AL66" i="37"/>
  <c r="AM66" i="37"/>
  <c r="AN66" i="37"/>
  <c r="AO66" i="37"/>
  <c r="AQ66" i="37"/>
  <c r="AR66" i="37"/>
  <c r="AS66" i="37"/>
  <c r="AT66" i="37"/>
  <c r="AU66" i="37"/>
  <c r="AV66" i="37"/>
  <c r="AW66" i="37"/>
  <c r="AX66" i="37"/>
  <c r="AY66" i="37"/>
  <c r="AZ66" i="37"/>
  <c r="BB66" i="37"/>
  <c r="BC66" i="37"/>
  <c r="BD66" i="37"/>
  <c r="BE66" i="37"/>
  <c r="BF66" i="37"/>
  <c r="BG66" i="37"/>
  <c r="BH66" i="37"/>
  <c r="BI66" i="37"/>
  <c r="BJ66" i="37"/>
  <c r="BK66" i="37"/>
  <c r="BL66" i="37"/>
  <c r="BM66" i="37"/>
  <c r="BN66" i="37"/>
  <c r="BO66" i="37"/>
  <c r="BP66" i="37"/>
  <c r="BQ66" i="37"/>
  <c r="BR66" i="37"/>
  <c r="BS66" i="37"/>
  <c r="BT66" i="37"/>
  <c r="BV66" i="37"/>
  <c r="H67" i="37"/>
  <c r="I67" i="37"/>
  <c r="J67" i="37"/>
  <c r="K67" i="37"/>
  <c r="L67" i="37"/>
  <c r="M67" i="37"/>
  <c r="O67" i="37"/>
  <c r="P67" i="37"/>
  <c r="Q67" i="37"/>
  <c r="R67" i="37"/>
  <c r="S67" i="37"/>
  <c r="T67" i="37"/>
  <c r="U67" i="37"/>
  <c r="V67" i="37"/>
  <c r="W67" i="37"/>
  <c r="X67" i="37"/>
  <c r="Y67" i="37"/>
  <c r="Z67" i="37"/>
  <c r="AA67" i="37"/>
  <c r="AB67" i="37"/>
  <c r="AC67" i="37"/>
  <c r="AD67" i="37"/>
  <c r="AE67" i="37"/>
  <c r="AF67" i="37"/>
  <c r="AH67" i="37"/>
  <c r="AI67" i="37"/>
  <c r="AJ67" i="37"/>
  <c r="AK67" i="37"/>
  <c r="AL67" i="37"/>
  <c r="AM67" i="37"/>
  <c r="AN67" i="37"/>
  <c r="AO67" i="37"/>
  <c r="AQ67" i="37"/>
  <c r="AR67" i="37"/>
  <c r="AS67" i="37"/>
  <c r="AT67" i="37"/>
  <c r="AU67" i="37"/>
  <c r="AV67" i="37"/>
  <c r="AW67" i="37"/>
  <c r="AX67" i="37"/>
  <c r="AY67" i="37"/>
  <c r="AZ67" i="37"/>
  <c r="BB67" i="37"/>
  <c r="BC67" i="37"/>
  <c r="BD67" i="37"/>
  <c r="BE67" i="37"/>
  <c r="BF67" i="37"/>
  <c r="BG67" i="37"/>
  <c r="BH67" i="37"/>
  <c r="BI67" i="37"/>
  <c r="BJ67" i="37"/>
  <c r="BK67" i="37"/>
  <c r="BL67" i="37"/>
  <c r="BM67" i="37"/>
  <c r="BN67" i="37"/>
  <c r="BO67" i="37"/>
  <c r="BP67" i="37"/>
  <c r="BQ67" i="37"/>
  <c r="BR67" i="37"/>
  <c r="BS67" i="37"/>
  <c r="BT67" i="37"/>
  <c r="BV67" i="37"/>
  <c r="H68" i="37"/>
  <c r="I68" i="37"/>
  <c r="J68" i="37"/>
  <c r="K68" i="37"/>
  <c r="L68" i="37"/>
  <c r="M68" i="37"/>
  <c r="O68" i="37"/>
  <c r="P68" i="37"/>
  <c r="Q68" i="37"/>
  <c r="R68" i="37"/>
  <c r="S68" i="37"/>
  <c r="T68" i="37"/>
  <c r="U68" i="37"/>
  <c r="V68" i="37"/>
  <c r="W68" i="37"/>
  <c r="X68" i="37"/>
  <c r="Y68" i="37"/>
  <c r="Z68" i="37"/>
  <c r="AA68" i="37"/>
  <c r="AB68" i="37"/>
  <c r="AC68" i="37"/>
  <c r="AD68" i="37"/>
  <c r="AE68" i="37"/>
  <c r="AF68" i="37"/>
  <c r="AH68" i="37"/>
  <c r="AI68" i="37"/>
  <c r="AJ68" i="37"/>
  <c r="AK68" i="37"/>
  <c r="AL68" i="37"/>
  <c r="AM68" i="37"/>
  <c r="AN68" i="37"/>
  <c r="AO68" i="37"/>
  <c r="AQ68" i="37"/>
  <c r="AR68" i="37"/>
  <c r="AS68" i="37"/>
  <c r="AT68" i="37"/>
  <c r="AU68" i="37"/>
  <c r="AV68" i="37"/>
  <c r="AW68" i="37"/>
  <c r="AX68" i="37"/>
  <c r="AY68" i="37"/>
  <c r="AZ68" i="37"/>
  <c r="BB68" i="37"/>
  <c r="BC68" i="37"/>
  <c r="BD68" i="37"/>
  <c r="BE68" i="37"/>
  <c r="BF68" i="37"/>
  <c r="BG68" i="37"/>
  <c r="BH68" i="37"/>
  <c r="BI68" i="37"/>
  <c r="BJ68" i="37"/>
  <c r="BK68" i="37"/>
  <c r="BL68" i="37"/>
  <c r="BM68" i="37"/>
  <c r="BN68" i="37"/>
  <c r="BO68" i="37"/>
  <c r="BP68" i="37"/>
  <c r="BQ68" i="37"/>
  <c r="BR68" i="37"/>
  <c r="BS68" i="37"/>
  <c r="BT68" i="37"/>
  <c r="BV68" i="37"/>
  <c r="H69" i="37"/>
  <c r="I69" i="37"/>
  <c r="J69" i="37"/>
  <c r="K69" i="37"/>
  <c r="L69" i="37"/>
  <c r="M69" i="37"/>
  <c r="O69" i="37"/>
  <c r="P69" i="37"/>
  <c r="Q69" i="37"/>
  <c r="R69" i="37"/>
  <c r="S69" i="37"/>
  <c r="T69" i="37"/>
  <c r="U69" i="37"/>
  <c r="V69" i="37"/>
  <c r="W69" i="37"/>
  <c r="X69" i="37"/>
  <c r="Y69" i="37"/>
  <c r="Z69" i="37"/>
  <c r="AA69" i="37"/>
  <c r="AB69" i="37"/>
  <c r="AC69" i="37"/>
  <c r="AD69" i="37"/>
  <c r="AE69" i="37"/>
  <c r="AF69" i="37"/>
  <c r="AH69" i="37"/>
  <c r="AI69" i="37"/>
  <c r="AJ69" i="37"/>
  <c r="AK69" i="37"/>
  <c r="AL69" i="37"/>
  <c r="AM69" i="37"/>
  <c r="AN69" i="37"/>
  <c r="AO69" i="37"/>
  <c r="AQ69" i="37"/>
  <c r="AR69" i="37"/>
  <c r="AS69" i="37"/>
  <c r="AT69" i="37"/>
  <c r="AU69" i="37"/>
  <c r="AV69" i="37"/>
  <c r="AW69" i="37"/>
  <c r="AX69" i="37"/>
  <c r="AY69" i="37"/>
  <c r="AZ69" i="37"/>
  <c r="BB69" i="37"/>
  <c r="BC69" i="37"/>
  <c r="BD69" i="37"/>
  <c r="BE69" i="37"/>
  <c r="BF69" i="37"/>
  <c r="BG69" i="37"/>
  <c r="BH69" i="37"/>
  <c r="BI69" i="37"/>
  <c r="BJ69" i="37"/>
  <c r="BK69" i="37"/>
  <c r="BL69" i="37"/>
  <c r="BM69" i="37"/>
  <c r="BN69" i="37"/>
  <c r="BO69" i="37"/>
  <c r="BP69" i="37"/>
  <c r="BQ69" i="37"/>
  <c r="BR69" i="37"/>
  <c r="BS69" i="37"/>
  <c r="BT69" i="37"/>
  <c r="BV69" i="37"/>
  <c r="H70" i="37"/>
  <c r="I70" i="37"/>
  <c r="J70" i="37"/>
  <c r="K70" i="37"/>
  <c r="L70" i="37"/>
  <c r="M70" i="37"/>
  <c r="O70" i="37"/>
  <c r="P70" i="37"/>
  <c r="Q70" i="37"/>
  <c r="R70" i="37"/>
  <c r="S70" i="37"/>
  <c r="T70" i="37"/>
  <c r="U70" i="37"/>
  <c r="V70" i="37"/>
  <c r="W70" i="37"/>
  <c r="X70" i="37"/>
  <c r="Y70" i="37"/>
  <c r="Z70" i="37"/>
  <c r="AA70" i="37"/>
  <c r="AB70" i="37"/>
  <c r="AC70" i="37"/>
  <c r="AD70" i="37"/>
  <c r="AE70" i="37"/>
  <c r="AF70" i="37"/>
  <c r="AH70" i="37"/>
  <c r="AI70" i="37"/>
  <c r="AJ70" i="37"/>
  <c r="AK70" i="37"/>
  <c r="AL70" i="37"/>
  <c r="AM70" i="37"/>
  <c r="AN70" i="37"/>
  <c r="AO70" i="37"/>
  <c r="AQ70" i="37"/>
  <c r="AR70" i="37"/>
  <c r="AS70" i="37"/>
  <c r="AT70" i="37"/>
  <c r="AU70" i="37"/>
  <c r="AV70" i="37"/>
  <c r="AW70" i="37"/>
  <c r="AX70" i="37"/>
  <c r="AY70" i="37"/>
  <c r="AZ70" i="37"/>
  <c r="BB70" i="37"/>
  <c r="BC70" i="37"/>
  <c r="BD70" i="37"/>
  <c r="BE70" i="37"/>
  <c r="BF70" i="37"/>
  <c r="BG70" i="37"/>
  <c r="BH70" i="37"/>
  <c r="BI70" i="37"/>
  <c r="BJ70" i="37"/>
  <c r="BK70" i="37"/>
  <c r="BL70" i="37"/>
  <c r="BM70" i="37"/>
  <c r="BN70" i="37"/>
  <c r="BO70" i="37"/>
  <c r="BP70" i="37"/>
  <c r="BQ70" i="37"/>
  <c r="BR70" i="37"/>
  <c r="BS70" i="37"/>
  <c r="BT70" i="37"/>
  <c r="BV70" i="37"/>
  <c r="H71" i="37"/>
  <c r="I71" i="37"/>
  <c r="J71" i="37"/>
  <c r="K71" i="37"/>
  <c r="L71" i="37"/>
  <c r="M71" i="37"/>
  <c r="O71" i="37"/>
  <c r="P71" i="37"/>
  <c r="Q71" i="37"/>
  <c r="R71" i="37"/>
  <c r="S71" i="37"/>
  <c r="T71" i="37"/>
  <c r="U71" i="37"/>
  <c r="V71" i="37"/>
  <c r="W71" i="37"/>
  <c r="X71" i="37"/>
  <c r="Y71" i="37"/>
  <c r="Z71" i="37"/>
  <c r="AA71" i="37"/>
  <c r="AB71" i="37"/>
  <c r="AC71" i="37"/>
  <c r="AD71" i="37"/>
  <c r="AE71" i="37"/>
  <c r="AF71" i="37"/>
  <c r="AH71" i="37"/>
  <c r="AI71" i="37"/>
  <c r="AJ71" i="37"/>
  <c r="AK71" i="37"/>
  <c r="AL71" i="37"/>
  <c r="AM71" i="37"/>
  <c r="AN71" i="37"/>
  <c r="AO71" i="37"/>
  <c r="AQ71" i="37"/>
  <c r="AR71" i="37"/>
  <c r="AS71" i="37"/>
  <c r="AT71" i="37"/>
  <c r="AU71" i="37"/>
  <c r="AV71" i="37"/>
  <c r="AW71" i="37"/>
  <c r="AX71" i="37"/>
  <c r="AY71" i="37"/>
  <c r="AZ71" i="37"/>
  <c r="BB71" i="37"/>
  <c r="BC71" i="37"/>
  <c r="BD71" i="37"/>
  <c r="BE71" i="37"/>
  <c r="BF71" i="37"/>
  <c r="BG71" i="37"/>
  <c r="BH71" i="37"/>
  <c r="BI71" i="37"/>
  <c r="BJ71" i="37"/>
  <c r="BK71" i="37"/>
  <c r="BL71" i="37"/>
  <c r="BM71" i="37"/>
  <c r="BN71" i="37"/>
  <c r="BO71" i="37"/>
  <c r="BP71" i="37"/>
  <c r="BQ71" i="37"/>
  <c r="BR71" i="37"/>
  <c r="BS71" i="37"/>
  <c r="BT71" i="37"/>
  <c r="BV71" i="37"/>
  <c r="H72" i="37"/>
  <c r="I72" i="37"/>
  <c r="J72" i="37"/>
  <c r="K72" i="37"/>
  <c r="L72" i="37"/>
  <c r="M72" i="37"/>
  <c r="O72" i="37"/>
  <c r="P72" i="37"/>
  <c r="Q72" i="37"/>
  <c r="R72" i="37"/>
  <c r="S72" i="37"/>
  <c r="T72" i="37"/>
  <c r="U72" i="37"/>
  <c r="V72" i="37"/>
  <c r="W72" i="37"/>
  <c r="X72" i="37"/>
  <c r="Y72" i="37"/>
  <c r="Z72" i="37"/>
  <c r="AA72" i="37"/>
  <c r="AB72" i="37"/>
  <c r="AC72" i="37"/>
  <c r="AD72" i="37"/>
  <c r="AE72" i="37"/>
  <c r="AF72" i="37"/>
  <c r="AH72" i="37"/>
  <c r="AI72" i="37"/>
  <c r="AJ72" i="37"/>
  <c r="AK72" i="37"/>
  <c r="AL72" i="37"/>
  <c r="AM72" i="37"/>
  <c r="AN72" i="37"/>
  <c r="AO72" i="37"/>
  <c r="AQ72" i="37"/>
  <c r="AR72" i="37"/>
  <c r="AS72" i="37"/>
  <c r="AT72" i="37"/>
  <c r="AU72" i="37"/>
  <c r="AV72" i="37"/>
  <c r="AW72" i="37"/>
  <c r="AX72" i="37"/>
  <c r="AY72" i="37"/>
  <c r="AZ72" i="37"/>
  <c r="BB72" i="37"/>
  <c r="BC72" i="37"/>
  <c r="BD72" i="37"/>
  <c r="BE72" i="37"/>
  <c r="BF72" i="37"/>
  <c r="BG72" i="37"/>
  <c r="BH72" i="37"/>
  <c r="BI72" i="37"/>
  <c r="BJ72" i="37"/>
  <c r="BK72" i="37"/>
  <c r="BL72" i="37"/>
  <c r="BM72" i="37"/>
  <c r="BN72" i="37"/>
  <c r="BO72" i="37"/>
  <c r="BP72" i="37"/>
  <c r="BQ72" i="37"/>
  <c r="BR72" i="37"/>
  <c r="BS72" i="37"/>
  <c r="BT72" i="37"/>
  <c r="BV72" i="37"/>
  <c r="H73" i="37"/>
  <c r="I73" i="37"/>
  <c r="J73" i="37"/>
  <c r="K73" i="37"/>
  <c r="L73" i="37"/>
  <c r="M73" i="37"/>
  <c r="O73" i="37"/>
  <c r="P73" i="37"/>
  <c r="Q73" i="37"/>
  <c r="R73" i="37"/>
  <c r="S73" i="37"/>
  <c r="T73" i="37"/>
  <c r="U73" i="37"/>
  <c r="V73" i="37"/>
  <c r="W73" i="37"/>
  <c r="X73" i="37"/>
  <c r="Y73" i="37"/>
  <c r="Z73" i="37"/>
  <c r="AA73" i="37"/>
  <c r="AB73" i="37"/>
  <c r="AC73" i="37"/>
  <c r="AD73" i="37"/>
  <c r="AE73" i="37"/>
  <c r="AF73" i="37"/>
  <c r="AH73" i="37"/>
  <c r="AI73" i="37"/>
  <c r="AJ73" i="37"/>
  <c r="AK73" i="37"/>
  <c r="AL73" i="37"/>
  <c r="AM73" i="37"/>
  <c r="AN73" i="37"/>
  <c r="AO73" i="37"/>
  <c r="AQ73" i="37"/>
  <c r="AR73" i="37"/>
  <c r="AS73" i="37"/>
  <c r="AT73" i="37"/>
  <c r="AU73" i="37"/>
  <c r="AV73" i="37"/>
  <c r="AW73" i="37"/>
  <c r="AX73" i="37"/>
  <c r="AY73" i="37"/>
  <c r="AZ73" i="37"/>
  <c r="BB73" i="37"/>
  <c r="BC73" i="37"/>
  <c r="BD73" i="37"/>
  <c r="BE73" i="37"/>
  <c r="BF73" i="37"/>
  <c r="BG73" i="37"/>
  <c r="BH73" i="37"/>
  <c r="BI73" i="37"/>
  <c r="BJ73" i="37"/>
  <c r="BK73" i="37"/>
  <c r="BL73" i="37"/>
  <c r="BM73" i="37"/>
  <c r="BN73" i="37"/>
  <c r="BO73" i="37"/>
  <c r="BP73" i="37"/>
  <c r="BQ73" i="37"/>
  <c r="BR73" i="37"/>
  <c r="BS73" i="37"/>
  <c r="BT73" i="37"/>
  <c r="BV73" i="37"/>
  <c r="H74" i="37"/>
  <c r="I74" i="37"/>
  <c r="J74" i="37"/>
  <c r="K74" i="37"/>
  <c r="L74" i="37"/>
  <c r="M74" i="37"/>
  <c r="O74" i="37"/>
  <c r="P74" i="37"/>
  <c r="Q74" i="37"/>
  <c r="R74" i="37"/>
  <c r="S74" i="37"/>
  <c r="T74" i="37"/>
  <c r="U74" i="37"/>
  <c r="V74" i="37"/>
  <c r="W74" i="37"/>
  <c r="X74" i="37"/>
  <c r="Y74" i="37"/>
  <c r="Z74" i="37"/>
  <c r="AA74" i="37"/>
  <c r="AB74" i="37"/>
  <c r="AC74" i="37"/>
  <c r="AD74" i="37"/>
  <c r="AE74" i="37"/>
  <c r="AF74" i="37"/>
  <c r="AH74" i="37"/>
  <c r="AI74" i="37"/>
  <c r="AJ74" i="37"/>
  <c r="AK74" i="37"/>
  <c r="AL74" i="37"/>
  <c r="AM74" i="37"/>
  <c r="AN74" i="37"/>
  <c r="AO74" i="37"/>
  <c r="AQ74" i="37"/>
  <c r="AR74" i="37"/>
  <c r="AS74" i="37"/>
  <c r="AT74" i="37"/>
  <c r="AU74" i="37"/>
  <c r="AV74" i="37"/>
  <c r="AW74" i="37"/>
  <c r="AX74" i="37"/>
  <c r="AY74" i="37"/>
  <c r="AZ74" i="37"/>
  <c r="BB74" i="37"/>
  <c r="BC74" i="37"/>
  <c r="BD74" i="37"/>
  <c r="BE74" i="37"/>
  <c r="BF74" i="37"/>
  <c r="BG74" i="37"/>
  <c r="BH74" i="37"/>
  <c r="BI74" i="37"/>
  <c r="BJ74" i="37"/>
  <c r="BK74" i="37"/>
  <c r="BL74" i="37"/>
  <c r="BM74" i="37"/>
  <c r="BN74" i="37"/>
  <c r="BO74" i="37"/>
  <c r="BP74" i="37"/>
  <c r="BQ74" i="37"/>
  <c r="BR74" i="37"/>
  <c r="BS74" i="37"/>
  <c r="BT74" i="37"/>
  <c r="BV74" i="37"/>
  <c r="H75" i="37"/>
  <c r="I75" i="37"/>
  <c r="J75" i="37"/>
  <c r="K75" i="37"/>
  <c r="L75" i="37"/>
  <c r="M75" i="37"/>
  <c r="O75" i="37"/>
  <c r="P75" i="37"/>
  <c r="Q75" i="37"/>
  <c r="R75" i="37"/>
  <c r="S75" i="37"/>
  <c r="T75" i="37"/>
  <c r="U75" i="37"/>
  <c r="V75" i="37"/>
  <c r="W75" i="37"/>
  <c r="X75" i="37"/>
  <c r="Y75" i="37"/>
  <c r="Z75" i="37"/>
  <c r="AA75" i="37"/>
  <c r="AB75" i="37"/>
  <c r="AC75" i="37"/>
  <c r="AD75" i="37"/>
  <c r="AE75" i="37"/>
  <c r="AF75" i="37"/>
  <c r="AH75" i="37"/>
  <c r="AI75" i="37"/>
  <c r="AJ75" i="37"/>
  <c r="AK75" i="37"/>
  <c r="AL75" i="37"/>
  <c r="AM75" i="37"/>
  <c r="AN75" i="37"/>
  <c r="AO75" i="37"/>
  <c r="AQ75" i="37"/>
  <c r="AR75" i="37"/>
  <c r="AS75" i="37"/>
  <c r="AT75" i="37"/>
  <c r="AU75" i="37"/>
  <c r="AV75" i="37"/>
  <c r="AW75" i="37"/>
  <c r="AX75" i="37"/>
  <c r="AY75" i="37"/>
  <c r="AZ75" i="37"/>
  <c r="BB75" i="37"/>
  <c r="BC75" i="37"/>
  <c r="BD75" i="37"/>
  <c r="BE75" i="37"/>
  <c r="BF75" i="37"/>
  <c r="BG75" i="37"/>
  <c r="BH75" i="37"/>
  <c r="BI75" i="37"/>
  <c r="BJ75" i="37"/>
  <c r="BK75" i="37"/>
  <c r="BL75" i="37"/>
  <c r="BM75" i="37"/>
  <c r="BN75" i="37"/>
  <c r="BO75" i="37"/>
  <c r="BP75" i="37"/>
  <c r="BQ75" i="37"/>
  <c r="BR75" i="37"/>
  <c r="BS75" i="37"/>
  <c r="BT75" i="37"/>
  <c r="BV75" i="37"/>
  <c r="H76" i="37"/>
  <c r="I76" i="37"/>
  <c r="J76" i="37"/>
  <c r="K76" i="37"/>
  <c r="L76" i="37"/>
  <c r="M76" i="37"/>
  <c r="O76" i="37"/>
  <c r="P76" i="37"/>
  <c r="Q76" i="37"/>
  <c r="R76" i="37"/>
  <c r="S76" i="37"/>
  <c r="T76" i="37"/>
  <c r="U76" i="37"/>
  <c r="V76" i="37"/>
  <c r="W76" i="37"/>
  <c r="X76" i="37"/>
  <c r="Y76" i="37"/>
  <c r="Z76" i="37"/>
  <c r="AA76" i="37"/>
  <c r="AB76" i="37"/>
  <c r="AC76" i="37"/>
  <c r="AD76" i="37"/>
  <c r="AE76" i="37"/>
  <c r="AF76" i="37"/>
  <c r="AH76" i="37"/>
  <c r="AI76" i="37"/>
  <c r="AJ76" i="37"/>
  <c r="AK76" i="37"/>
  <c r="AL76" i="37"/>
  <c r="AM76" i="37"/>
  <c r="AN76" i="37"/>
  <c r="AO76" i="37"/>
  <c r="AQ76" i="37"/>
  <c r="AR76" i="37"/>
  <c r="AS76" i="37"/>
  <c r="AT76" i="37"/>
  <c r="AU76" i="37"/>
  <c r="AV76" i="37"/>
  <c r="AW76" i="37"/>
  <c r="AX76" i="37"/>
  <c r="AY76" i="37"/>
  <c r="AZ76" i="37"/>
  <c r="BB76" i="37"/>
  <c r="BC76" i="37"/>
  <c r="BD76" i="37"/>
  <c r="BE76" i="37"/>
  <c r="BF76" i="37"/>
  <c r="BG76" i="37"/>
  <c r="BH76" i="37"/>
  <c r="BI76" i="37"/>
  <c r="BJ76" i="37"/>
  <c r="BK76" i="37"/>
  <c r="BL76" i="37"/>
  <c r="BM76" i="37"/>
  <c r="BN76" i="37"/>
  <c r="BO76" i="37"/>
  <c r="BP76" i="37"/>
  <c r="BQ76" i="37"/>
  <c r="BR76" i="37"/>
  <c r="BS76" i="37"/>
  <c r="BT76" i="37"/>
  <c r="BV76" i="37"/>
  <c r="H77" i="37"/>
  <c r="I77" i="37"/>
  <c r="J77" i="37"/>
  <c r="K77" i="37"/>
  <c r="L77" i="37"/>
  <c r="M77" i="37"/>
  <c r="O77" i="37"/>
  <c r="P77" i="37"/>
  <c r="Q77" i="37"/>
  <c r="R77" i="37"/>
  <c r="S77" i="37"/>
  <c r="T77" i="37"/>
  <c r="U77" i="37"/>
  <c r="V77" i="37"/>
  <c r="W77" i="37"/>
  <c r="X77" i="37"/>
  <c r="Y77" i="37"/>
  <c r="Z77" i="37"/>
  <c r="AA77" i="37"/>
  <c r="AB77" i="37"/>
  <c r="AC77" i="37"/>
  <c r="AD77" i="37"/>
  <c r="AE77" i="37"/>
  <c r="AF77" i="37"/>
  <c r="AH77" i="37"/>
  <c r="AI77" i="37"/>
  <c r="AJ77" i="37"/>
  <c r="AK77" i="37"/>
  <c r="AL77" i="37"/>
  <c r="AM77" i="37"/>
  <c r="AN77" i="37"/>
  <c r="AO77" i="37"/>
  <c r="AQ77" i="37"/>
  <c r="AR77" i="37"/>
  <c r="AS77" i="37"/>
  <c r="AT77" i="37"/>
  <c r="AU77" i="37"/>
  <c r="AV77" i="37"/>
  <c r="AW77" i="37"/>
  <c r="AX77" i="37"/>
  <c r="AY77" i="37"/>
  <c r="AZ77" i="37"/>
  <c r="BB77" i="37"/>
  <c r="BC77" i="37"/>
  <c r="BD77" i="37"/>
  <c r="BE77" i="37"/>
  <c r="BF77" i="37"/>
  <c r="BG77" i="37"/>
  <c r="BH77" i="37"/>
  <c r="BI77" i="37"/>
  <c r="BJ77" i="37"/>
  <c r="BK77" i="37"/>
  <c r="BL77" i="37"/>
  <c r="BM77" i="37"/>
  <c r="BN77" i="37"/>
  <c r="BO77" i="37"/>
  <c r="BP77" i="37"/>
  <c r="BQ77" i="37"/>
  <c r="BR77" i="37"/>
  <c r="BS77" i="37"/>
  <c r="BT77" i="37"/>
  <c r="BV77" i="37"/>
  <c r="H78" i="37"/>
  <c r="I78" i="37"/>
  <c r="J78" i="37"/>
  <c r="K78" i="37"/>
  <c r="L78" i="37"/>
  <c r="M78" i="37"/>
  <c r="O78" i="37"/>
  <c r="P78" i="37"/>
  <c r="Q78" i="37"/>
  <c r="R78" i="37"/>
  <c r="S78" i="37"/>
  <c r="T78" i="37"/>
  <c r="U78" i="37"/>
  <c r="V78" i="37"/>
  <c r="W78" i="37"/>
  <c r="X78" i="37"/>
  <c r="Y78" i="37"/>
  <c r="Z78" i="37"/>
  <c r="AA78" i="37"/>
  <c r="AB78" i="37"/>
  <c r="AC78" i="37"/>
  <c r="AD78" i="37"/>
  <c r="AE78" i="37"/>
  <c r="AF78" i="37"/>
  <c r="AH78" i="37"/>
  <c r="AI78" i="37"/>
  <c r="AJ78" i="37"/>
  <c r="AK78" i="37"/>
  <c r="AL78" i="37"/>
  <c r="AM78" i="37"/>
  <c r="AN78" i="37"/>
  <c r="AO78" i="37"/>
  <c r="AQ78" i="37"/>
  <c r="AR78" i="37"/>
  <c r="AS78" i="37"/>
  <c r="AT78" i="37"/>
  <c r="AU78" i="37"/>
  <c r="AV78" i="37"/>
  <c r="AW78" i="37"/>
  <c r="AX78" i="37"/>
  <c r="AY78" i="37"/>
  <c r="AZ78" i="37"/>
  <c r="BB78" i="37"/>
  <c r="BC78" i="37"/>
  <c r="BD78" i="37"/>
  <c r="BE78" i="37"/>
  <c r="BF78" i="37"/>
  <c r="BG78" i="37"/>
  <c r="BH78" i="37"/>
  <c r="BI78" i="37"/>
  <c r="BJ78" i="37"/>
  <c r="BK78" i="37"/>
  <c r="BL78" i="37"/>
  <c r="BM78" i="37"/>
  <c r="BN78" i="37"/>
  <c r="BO78" i="37"/>
  <c r="BP78" i="37"/>
  <c r="BQ78" i="37"/>
  <c r="BR78" i="37"/>
  <c r="BS78" i="37"/>
  <c r="BT78" i="37"/>
  <c r="BV78" i="37"/>
  <c r="H79" i="37"/>
  <c r="I79" i="37"/>
  <c r="J79" i="37"/>
  <c r="K79" i="37"/>
  <c r="L79" i="37"/>
  <c r="M79" i="37"/>
  <c r="O79" i="37"/>
  <c r="P79" i="37"/>
  <c r="Q79" i="37"/>
  <c r="R79" i="37"/>
  <c r="S79" i="37"/>
  <c r="T79" i="37"/>
  <c r="U79" i="37"/>
  <c r="V79" i="37"/>
  <c r="W79" i="37"/>
  <c r="X79" i="37"/>
  <c r="Y79" i="37"/>
  <c r="Z79" i="37"/>
  <c r="AA79" i="37"/>
  <c r="AB79" i="37"/>
  <c r="AC79" i="37"/>
  <c r="AD79" i="37"/>
  <c r="AE79" i="37"/>
  <c r="AF79" i="37"/>
  <c r="AH79" i="37"/>
  <c r="AI79" i="37"/>
  <c r="AJ79" i="37"/>
  <c r="AK79" i="37"/>
  <c r="AL79" i="37"/>
  <c r="AM79" i="37"/>
  <c r="AN79" i="37"/>
  <c r="AO79" i="37"/>
  <c r="AQ79" i="37"/>
  <c r="AR79" i="37"/>
  <c r="AS79" i="37"/>
  <c r="AT79" i="37"/>
  <c r="AU79" i="37"/>
  <c r="AV79" i="37"/>
  <c r="AW79" i="37"/>
  <c r="AX79" i="37"/>
  <c r="AY79" i="37"/>
  <c r="AZ79" i="37"/>
  <c r="BB79" i="37"/>
  <c r="BC79" i="37"/>
  <c r="BD79" i="37"/>
  <c r="BE79" i="37"/>
  <c r="BF79" i="37"/>
  <c r="BG79" i="37"/>
  <c r="BH79" i="37"/>
  <c r="BI79" i="37"/>
  <c r="BJ79" i="37"/>
  <c r="BK79" i="37"/>
  <c r="BL79" i="37"/>
  <c r="BM79" i="37"/>
  <c r="BN79" i="37"/>
  <c r="BO79" i="37"/>
  <c r="BP79" i="37"/>
  <c r="BQ79" i="37"/>
  <c r="BR79" i="37"/>
  <c r="BS79" i="37"/>
  <c r="BT79" i="37"/>
  <c r="BV79" i="37"/>
  <c r="H80" i="37"/>
  <c r="I80" i="37"/>
  <c r="J80" i="37"/>
  <c r="K80" i="37"/>
  <c r="L80" i="37"/>
  <c r="M80" i="37"/>
  <c r="O80" i="37"/>
  <c r="P80" i="37"/>
  <c r="Q80" i="37"/>
  <c r="R80" i="37"/>
  <c r="S80" i="37"/>
  <c r="T80" i="37"/>
  <c r="U80" i="37"/>
  <c r="V80" i="37"/>
  <c r="W80" i="37"/>
  <c r="X80" i="37"/>
  <c r="Y80" i="37"/>
  <c r="Z80" i="37"/>
  <c r="AA80" i="37"/>
  <c r="AB80" i="37"/>
  <c r="AC80" i="37"/>
  <c r="AD80" i="37"/>
  <c r="AE80" i="37"/>
  <c r="AF80" i="37"/>
  <c r="AH80" i="37"/>
  <c r="AI80" i="37"/>
  <c r="AJ80" i="37"/>
  <c r="AK80" i="37"/>
  <c r="AL80" i="37"/>
  <c r="AM80" i="37"/>
  <c r="AN80" i="37"/>
  <c r="AO80" i="37"/>
  <c r="AQ80" i="37"/>
  <c r="AR80" i="37"/>
  <c r="AS80" i="37"/>
  <c r="AT80" i="37"/>
  <c r="AU80" i="37"/>
  <c r="AV80" i="37"/>
  <c r="AW80" i="37"/>
  <c r="AX80" i="37"/>
  <c r="AY80" i="37"/>
  <c r="AZ80" i="37"/>
  <c r="BB80" i="37"/>
  <c r="BC80" i="37"/>
  <c r="BD80" i="37"/>
  <c r="BE80" i="37"/>
  <c r="BF80" i="37"/>
  <c r="BG80" i="37"/>
  <c r="BH80" i="37"/>
  <c r="BI80" i="37"/>
  <c r="BJ80" i="37"/>
  <c r="BK80" i="37"/>
  <c r="BL80" i="37"/>
  <c r="BM80" i="37"/>
  <c r="BN80" i="37"/>
  <c r="BO80" i="37"/>
  <c r="BP80" i="37"/>
  <c r="BQ80" i="37"/>
  <c r="BR80" i="37"/>
  <c r="BS80" i="37"/>
  <c r="BT80" i="37"/>
  <c r="BV80" i="37"/>
  <c r="H81" i="37"/>
  <c r="I81" i="37"/>
  <c r="J81" i="37"/>
  <c r="K81" i="37"/>
  <c r="L81" i="37"/>
  <c r="M81" i="37"/>
  <c r="O81" i="37"/>
  <c r="P81" i="37"/>
  <c r="Q81" i="37"/>
  <c r="R81" i="37"/>
  <c r="S81" i="37"/>
  <c r="T81" i="37"/>
  <c r="U81" i="37"/>
  <c r="V81" i="37"/>
  <c r="W81" i="37"/>
  <c r="X81" i="37"/>
  <c r="Y81" i="37"/>
  <c r="Z81" i="37"/>
  <c r="AA81" i="37"/>
  <c r="AB81" i="37"/>
  <c r="AC81" i="37"/>
  <c r="AD81" i="37"/>
  <c r="AE81" i="37"/>
  <c r="AF81" i="37"/>
  <c r="AH81" i="37"/>
  <c r="AI81" i="37"/>
  <c r="AJ81" i="37"/>
  <c r="AK81" i="37"/>
  <c r="AL81" i="37"/>
  <c r="AM81" i="37"/>
  <c r="AN81" i="37"/>
  <c r="AO81" i="37"/>
  <c r="AQ81" i="37"/>
  <c r="AR81" i="37"/>
  <c r="AS81" i="37"/>
  <c r="AT81" i="37"/>
  <c r="AU81" i="37"/>
  <c r="AV81" i="37"/>
  <c r="AW81" i="37"/>
  <c r="AX81" i="37"/>
  <c r="AY81" i="37"/>
  <c r="AZ81" i="37"/>
  <c r="BB81" i="37"/>
  <c r="BC81" i="37"/>
  <c r="BD81" i="37"/>
  <c r="BE81" i="37"/>
  <c r="BF81" i="37"/>
  <c r="BG81" i="37"/>
  <c r="BH81" i="37"/>
  <c r="BI81" i="37"/>
  <c r="BJ81" i="37"/>
  <c r="BK81" i="37"/>
  <c r="BL81" i="37"/>
  <c r="BM81" i="37"/>
  <c r="BN81" i="37"/>
  <c r="BO81" i="37"/>
  <c r="BP81" i="37"/>
  <c r="BQ81" i="37"/>
  <c r="BR81" i="37"/>
  <c r="BS81" i="37"/>
  <c r="BT81" i="37"/>
  <c r="BV81" i="37"/>
  <c r="H82" i="37"/>
  <c r="I82" i="37"/>
  <c r="J82" i="37"/>
  <c r="K82" i="37"/>
  <c r="L82" i="37"/>
  <c r="M82" i="37"/>
  <c r="O82" i="37"/>
  <c r="P82" i="37"/>
  <c r="Q82" i="37"/>
  <c r="R82" i="37"/>
  <c r="S82" i="37"/>
  <c r="T82" i="37"/>
  <c r="U82" i="37"/>
  <c r="V82" i="37"/>
  <c r="W82" i="37"/>
  <c r="X82" i="37"/>
  <c r="Y82" i="37"/>
  <c r="Z82" i="37"/>
  <c r="AA82" i="37"/>
  <c r="AB82" i="37"/>
  <c r="AC82" i="37"/>
  <c r="AD82" i="37"/>
  <c r="AE82" i="37"/>
  <c r="AF82" i="37"/>
  <c r="AH82" i="37"/>
  <c r="AI82" i="37"/>
  <c r="AJ82" i="37"/>
  <c r="AK82" i="37"/>
  <c r="AL82" i="37"/>
  <c r="AM82" i="37"/>
  <c r="AN82" i="37"/>
  <c r="AO82" i="37"/>
  <c r="AQ82" i="37"/>
  <c r="AR82" i="37"/>
  <c r="AS82" i="37"/>
  <c r="AT82" i="37"/>
  <c r="AU82" i="37"/>
  <c r="AV82" i="37"/>
  <c r="AW82" i="37"/>
  <c r="AX82" i="37"/>
  <c r="AY82" i="37"/>
  <c r="AZ82" i="37"/>
  <c r="BB82" i="37"/>
  <c r="BC82" i="37"/>
  <c r="BD82" i="37"/>
  <c r="BE82" i="37"/>
  <c r="BF82" i="37"/>
  <c r="BG82" i="37"/>
  <c r="BH82" i="37"/>
  <c r="BI82" i="37"/>
  <c r="BJ82" i="37"/>
  <c r="BK82" i="37"/>
  <c r="BL82" i="37"/>
  <c r="BM82" i="37"/>
  <c r="BN82" i="37"/>
  <c r="BO82" i="37"/>
  <c r="BP82" i="37"/>
  <c r="BQ82" i="37"/>
  <c r="BR82" i="37"/>
  <c r="BS82" i="37"/>
  <c r="BT82" i="37"/>
  <c r="BV82" i="37"/>
  <c r="H83" i="37"/>
  <c r="I83" i="37"/>
  <c r="J83" i="37"/>
  <c r="K83" i="37"/>
  <c r="L83" i="37"/>
  <c r="M83" i="37"/>
  <c r="O83" i="37"/>
  <c r="P83" i="37"/>
  <c r="Q83" i="37"/>
  <c r="R83" i="37"/>
  <c r="S83" i="37"/>
  <c r="T83" i="37"/>
  <c r="U83" i="37"/>
  <c r="V83" i="37"/>
  <c r="W83" i="37"/>
  <c r="X83" i="37"/>
  <c r="Y83" i="37"/>
  <c r="Z83" i="37"/>
  <c r="AA83" i="37"/>
  <c r="AB83" i="37"/>
  <c r="AC83" i="37"/>
  <c r="AD83" i="37"/>
  <c r="AE83" i="37"/>
  <c r="AF83" i="37"/>
  <c r="AH83" i="37"/>
  <c r="AI83" i="37"/>
  <c r="AJ83" i="37"/>
  <c r="AK83" i="37"/>
  <c r="AL83" i="37"/>
  <c r="AM83" i="37"/>
  <c r="AN83" i="37"/>
  <c r="AO83" i="37"/>
  <c r="AQ83" i="37"/>
  <c r="AR83" i="37"/>
  <c r="AS83" i="37"/>
  <c r="AT83" i="37"/>
  <c r="AU83" i="37"/>
  <c r="AV83" i="37"/>
  <c r="AW83" i="37"/>
  <c r="AX83" i="37"/>
  <c r="AY83" i="37"/>
  <c r="AZ83" i="37"/>
  <c r="BB83" i="37"/>
  <c r="BC83" i="37"/>
  <c r="BD83" i="37"/>
  <c r="BE83" i="37"/>
  <c r="BF83" i="37"/>
  <c r="BG83" i="37"/>
  <c r="BH83" i="37"/>
  <c r="BI83" i="37"/>
  <c r="BJ83" i="37"/>
  <c r="BK83" i="37"/>
  <c r="BL83" i="37"/>
  <c r="BM83" i="37"/>
  <c r="BN83" i="37"/>
  <c r="BO83" i="37"/>
  <c r="BP83" i="37"/>
  <c r="BQ83" i="37"/>
  <c r="BR83" i="37"/>
  <c r="BS83" i="37"/>
  <c r="BT83" i="37"/>
  <c r="BV83" i="37"/>
  <c r="H84" i="37"/>
  <c r="I84" i="37"/>
  <c r="J84" i="37"/>
  <c r="K84" i="37"/>
  <c r="L84" i="37"/>
  <c r="M84" i="37"/>
  <c r="O84" i="37"/>
  <c r="P84" i="37"/>
  <c r="Q84" i="37"/>
  <c r="R84" i="37"/>
  <c r="S84" i="37"/>
  <c r="T84" i="37"/>
  <c r="U84" i="37"/>
  <c r="V84" i="37"/>
  <c r="W84" i="37"/>
  <c r="X84" i="37"/>
  <c r="Y84" i="37"/>
  <c r="Z84" i="37"/>
  <c r="AA84" i="37"/>
  <c r="AB84" i="37"/>
  <c r="AC84" i="37"/>
  <c r="AD84" i="37"/>
  <c r="AE84" i="37"/>
  <c r="AF84" i="37"/>
  <c r="AH84" i="37"/>
  <c r="AI84" i="37"/>
  <c r="AJ84" i="37"/>
  <c r="AK84" i="37"/>
  <c r="AL84" i="37"/>
  <c r="AM84" i="37"/>
  <c r="AN84" i="37"/>
  <c r="AO84" i="37"/>
  <c r="AQ84" i="37"/>
  <c r="AR84" i="37"/>
  <c r="AS84" i="37"/>
  <c r="AT84" i="37"/>
  <c r="AU84" i="37"/>
  <c r="AV84" i="37"/>
  <c r="AW84" i="37"/>
  <c r="AX84" i="37"/>
  <c r="AY84" i="37"/>
  <c r="AZ84" i="37"/>
  <c r="BB84" i="37"/>
  <c r="BC84" i="37"/>
  <c r="BD84" i="37"/>
  <c r="BE84" i="37"/>
  <c r="BF84" i="37"/>
  <c r="BG84" i="37"/>
  <c r="BH84" i="37"/>
  <c r="BI84" i="37"/>
  <c r="BJ84" i="37"/>
  <c r="BK84" i="37"/>
  <c r="BL84" i="37"/>
  <c r="BM84" i="37"/>
  <c r="BN84" i="37"/>
  <c r="BO84" i="37"/>
  <c r="BP84" i="37"/>
  <c r="BQ84" i="37"/>
  <c r="BR84" i="37"/>
  <c r="BS84" i="37"/>
  <c r="BT84" i="37"/>
  <c r="BV84" i="37"/>
  <c r="H85" i="37"/>
  <c r="I85" i="37"/>
  <c r="J85" i="37"/>
  <c r="K85" i="37"/>
  <c r="L85" i="37"/>
  <c r="M85" i="37"/>
  <c r="O85" i="37"/>
  <c r="P85" i="37"/>
  <c r="Q85" i="37"/>
  <c r="R85" i="37"/>
  <c r="S85" i="37"/>
  <c r="T85" i="37"/>
  <c r="U85" i="37"/>
  <c r="V85" i="37"/>
  <c r="W85" i="37"/>
  <c r="X85" i="37"/>
  <c r="Y85" i="37"/>
  <c r="Z85" i="37"/>
  <c r="AA85" i="37"/>
  <c r="AB85" i="37"/>
  <c r="AC85" i="37"/>
  <c r="AD85" i="37"/>
  <c r="AE85" i="37"/>
  <c r="AF85" i="37"/>
  <c r="AH85" i="37"/>
  <c r="AI85" i="37"/>
  <c r="AJ85" i="37"/>
  <c r="AK85" i="37"/>
  <c r="AL85" i="37"/>
  <c r="AM85" i="37"/>
  <c r="AN85" i="37"/>
  <c r="AO85" i="37"/>
  <c r="AQ85" i="37"/>
  <c r="AR85" i="37"/>
  <c r="AS85" i="37"/>
  <c r="AT85" i="37"/>
  <c r="AU85" i="37"/>
  <c r="AV85" i="37"/>
  <c r="AW85" i="37"/>
  <c r="AX85" i="37"/>
  <c r="AY85" i="37"/>
  <c r="AZ85" i="37"/>
  <c r="BB85" i="37"/>
  <c r="BC85" i="37"/>
  <c r="BD85" i="37"/>
  <c r="BE85" i="37"/>
  <c r="BF85" i="37"/>
  <c r="BG85" i="37"/>
  <c r="BH85" i="37"/>
  <c r="BI85" i="37"/>
  <c r="BJ85" i="37"/>
  <c r="BK85" i="37"/>
  <c r="BL85" i="37"/>
  <c r="BM85" i="37"/>
  <c r="BN85" i="37"/>
  <c r="BO85" i="37"/>
  <c r="BP85" i="37"/>
  <c r="BQ85" i="37"/>
  <c r="BR85" i="37"/>
  <c r="BS85" i="37"/>
  <c r="BT85" i="37"/>
  <c r="BV85" i="37"/>
  <c r="H86" i="37"/>
  <c r="I86" i="37"/>
  <c r="J86" i="37"/>
  <c r="K86" i="37"/>
  <c r="L86" i="37"/>
  <c r="M86" i="37"/>
  <c r="O86" i="37"/>
  <c r="P86" i="37"/>
  <c r="Q86" i="37"/>
  <c r="R86" i="37"/>
  <c r="S86" i="37"/>
  <c r="T86" i="37"/>
  <c r="U86" i="37"/>
  <c r="V86" i="37"/>
  <c r="W86" i="37"/>
  <c r="X86" i="37"/>
  <c r="Y86" i="37"/>
  <c r="Z86" i="37"/>
  <c r="AA86" i="37"/>
  <c r="AB86" i="37"/>
  <c r="AC86" i="37"/>
  <c r="AD86" i="37"/>
  <c r="AE86" i="37"/>
  <c r="AF86" i="37"/>
  <c r="AH86" i="37"/>
  <c r="AI86" i="37"/>
  <c r="AJ86" i="37"/>
  <c r="AK86" i="37"/>
  <c r="AL86" i="37"/>
  <c r="AM86" i="37"/>
  <c r="AN86" i="37"/>
  <c r="AO86" i="37"/>
  <c r="AQ86" i="37"/>
  <c r="AR86" i="37"/>
  <c r="AS86" i="37"/>
  <c r="AT86" i="37"/>
  <c r="AU86" i="37"/>
  <c r="AV86" i="37"/>
  <c r="AW86" i="37"/>
  <c r="AX86" i="37"/>
  <c r="AY86" i="37"/>
  <c r="AZ86" i="37"/>
  <c r="BB86" i="37"/>
  <c r="BC86" i="37"/>
  <c r="BD86" i="37"/>
  <c r="BE86" i="37"/>
  <c r="BF86" i="37"/>
  <c r="BG86" i="37"/>
  <c r="BH86" i="37"/>
  <c r="BI86" i="37"/>
  <c r="BJ86" i="37"/>
  <c r="BK86" i="37"/>
  <c r="BL86" i="37"/>
  <c r="BM86" i="37"/>
  <c r="BN86" i="37"/>
  <c r="BO86" i="37"/>
  <c r="BP86" i="37"/>
  <c r="BQ86" i="37"/>
  <c r="BR86" i="37"/>
  <c r="BS86" i="37"/>
  <c r="BT86" i="37"/>
  <c r="BV86" i="37"/>
  <c r="H87" i="37"/>
  <c r="I87" i="37"/>
  <c r="J87" i="37"/>
  <c r="K87" i="37"/>
  <c r="L87" i="37"/>
  <c r="M87" i="37"/>
  <c r="O87" i="37"/>
  <c r="P87" i="37"/>
  <c r="Q87" i="37"/>
  <c r="R87" i="37"/>
  <c r="S87" i="37"/>
  <c r="T87" i="37"/>
  <c r="U87" i="37"/>
  <c r="V87" i="37"/>
  <c r="W87" i="37"/>
  <c r="X87" i="37"/>
  <c r="Y87" i="37"/>
  <c r="Z87" i="37"/>
  <c r="AA87" i="37"/>
  <c r="AB87" i="37"/>
  <c r="AC87" i="37"/>
  <c r="AD87" i="37"/>
  <c r="AE87" i="37"/>
  <c r="AF87" i="37"/>
  <c r="AH87" i="37"/>
  <c r="AI87" i="37"/>
  <c r="AJ87" i="37"/>
  <c r="AK87" i="37"/>
  <c r="AL87" i="37"/>
  <c r="AM87" i="37"/>
  <c r="AN87" i="37"/>
  <c r="AO87" i="37"/>
  <c r="AQ87" i="37"/>
  <c r="AR87" i="37"/>
  <c r="AS87" i="37"/>
  <c r="AT87" i="37"/>
  <c r="AU87" i="37"/>
  <c r="AV87" i="37"/>
  <c r="AW87" i="37"/>
  <c r="AX87" i="37"/>
  <c r="AY87" i="37"/>
  <c r="AZ87" i="37"/>
  <c r="BB87" i="37"/>
  <c r="BC87" i="37"/>
  <c r="BD87" i="37"/>
  <c r="BE87" i="37"/>
  <c r="BF87" i="37"/>
  <c r="BG87" i="37"/>
  <c r="BH87" i="37"/>
  <c r="BI87" i="37"/>
  <c r="BJ87" i="37"/>
  <c r="BK87" i="37"/>
  <c r="BL87" i="37"/>
  <c r="BM87" i="37"/>
  <c r="BN87" i="37"/>
  <c r="BO87" i="37"/>
  <c r="BP87" i="37"/>
  <c r="BQ87" i="37"/>
  <c r="BR87" i="37"/>
  <c r="BS87" i="37"/>
  <c r="BT87" i="37"/>
  <c r="BV87" i="37"/>
  <c r="H88" i="37"/>
  <c r="I88" i="37"/>
  <c r="J88" i="37"/>
  <c r="K88" i="37"/>
  <c r="L88" i="37"/>
  <c r="M88" i="37"/>
  <c r="O88" i="37"/>
  <c r="P88" i="37"/>
  <c r="Q88" i="37"/>
  <c r="R88" i="37"/>
  <c r="S88" i="37"/>
  <c r="T88" i="37"/>
  <c r="U88" i="37"/>
  <c r="V88" i="37"/>
  <c r="W88" i="37"/>
  <c r="X88" i="37"/>
  <c r="Y88" i="37"/>
  <c r="Z88" i="37"/>
  <c r="AA88" i="37"/>
  <c r="AB88" i="37"/>
  <c r="AC88" i="37"/>
  <c r="AD88" i="37"/>
  <c r="AE88" i="37"/>
  <c r="AF88" i="37"/>
  <c r="AH88" i="37"/>
  <c r="AI88" i="37"/>
  <c r="AJ88" i="37"/>
  <c r="AK88" i="37"/>
  <c r="AL88" i="37"/>
  <c r="AM88" i="37"/>
  <c r="AN88" i="37"/>
  <c r="AO88" i="37"/>
  <c r="AQ88" i="37"/>
  <c r="AR88" i="37"/>
  <c r="AS88" i="37"/>
  <c r="AT88" i="37"/>
  <c r="AU88" i="37"/>
  <c r="AV88" i="37"/>
  <c r="AW88" i="37"/>
  <c r="AX88" i="37"/>
  <c r="AY88" i="37"/>
  <c r="AZ88" i="37"/>
  <c r="BB88" i="37"/>
  <c r="BC88" i="37"/>
  <c r="BD88" i="37"/>
  <c r="BE88" i="37"/>
  <c r="BF88" i="37"/>
  <c r="BG88" i="37"/>
  <c r="BH88" i="37"/>
  <c r="BI88" i="37"/>
  <c r="BJ88" i="37"/>
  <c r="BK88" i="37"/>
  <c r="BL88" i="37"/>
  <c r="BM88" i="37"/>
  <c r="BN88" i="37"/>
  <c r="BO88" i="37"/>
  <c r="BP88" i="37"/>
  <c r="BQ88" i="37"/>
  <c r="BR88" i="37"/>
  <c r="BS88" i="37"/>
  <c r="BT88" i="37"/>
  <c r="BV88" i="37"/>
  <c r="H89" i="37"/>
  <c r="I89" i="37"/>
  <c r="J89" i="37"/>
  <c r="K89" i="37"/>
  <c r="L89" i="37"/>
  <c r="M89" i="37"/>
  <c r="O89" i="37"/>
  <c r="P89" i="37"/>
  <c r="Q89" i="37"/>
  <c r="R89" i="37"/>
  <c r="S89" i="37"/>
  <c r="T89" i="37"/>
  <c r="U89" i="37"/>
  <c r="V89" i="37"/>
  <c r="W89" i="37"/>
  <c r="X89" i="37"/>
  <c r="Y89" i="37"/>
  <c r="Z89" i="37"/>
  <c r="AA89" i="37"/>
  <c r="AB89" i="37"/>
  <c r="AC89" i="37"/>
  <c r="AD89" i="37"/>
  <c r="AE89" i="37"/>
  <c r="AF89" i="37"/>
  <c r="AH89" i="37"/>
  <c r="AI89" i="37"/>
  <c r="AJ89" i="37"/>
  <c r="AK89" i="37"/>
  <c r="AL89" i="37"/>
  <c r="AM89" i="37"/>
  <c r="AN89" i="37"/>
  <c r="AO89" i="37"/>
  <c r="AQ89" i="37"/>
  <c r="AR89" i="37"/>
  <c r="AS89" i="37"/>
  <c r="AT89" i="37"/>
  <c r="AU89" i="37"/>
  <c r="AV89" i="37"/>
  <c r="AW89" i="37"/>
  <c r="AX89" i="37"/>
  <c r="AY89" i="37"/>
  <c r="AZ89" i="37"/>
  <c r="BB89" i="37"/>
  <c r="BC89" i="37"/>
  <c r="BD89" i="37"/>
  <c r="BE89" i="37"/>
  <c r="BF89" i="37"/>
  <c r="BG89" i="37"/>
  <c r="BH89" i="37"/>
  <c r="BI89" i="37"/>
  <c r="BJ89" i="37"/>
  <c r="BK89" i="37"/>
  <c r="BL89" i="37"/>
  <c r="BM89" i="37"/>
  <c r="BN89" i="37"/>
  <c r="BO89" i="37"/>
  <c r="BP89" i="37"/>
  <c r="BQ89" i="37"/>
  <c r="BR89" i="37"/>
  <c r="BS89" i="37"/>
  <c r="BT89" i="37"/>
  <c r="BV89" i="37"/>
  <c r="H90" i="37"/>
  <c r="I90" i="37"/>
  <c r="J90" i="37"/>
  <c r="K90" i="37"/>
  <c r="L90" i="37"/>
  <c r="M90" i="37"/>
  <c r="O90" i="37"/>
  <c r="P90" i="37"/>
  <c r="Q90" i="37"/>
  <c r="R90" i="37"/>
  <c r="S90" i="37"/>
  <c r="T90" i="37"/>
  <c r="U90" i="37"/>
  <c r="V90" i="37"/>
  <c r="W90" i="37"/>
  <c r="X90" i="37"/>
  <c r="Y90" i="37"/>
  <c r="Z90" i="37"/>
  <c r="AA90" i="37"/>
  <c r="AB90" i="37"/>
  <c r="AC90" i="37"/>
  <c r="AD90" i="37"/>
  <c r="AE90" i="37"/>
  <c r="AF90" i="37"/>
  <c r="AH90" i="37"/>
  <c r="AI90" i="37"/>
  <c r="AJ90" i="37"/>
  <c r="AK90" i="37"/>
  <c r="AL90" i="37"/>
  <c r="AM90" i="37"/>
  <c r="AN90" i="37"/>
  <c r="AO90" i="37"/>
  <c r="AQ90" i="37"/>
  <c r="AR90" i="37"/>
  <c r="AS90" i="37"/>
  <c r="AT90" i="37"/>
  <c r="AU90" i="37"/>
  <c r="AV90" i="37"/>
  <c r="AW90" i="37"/>
  <c r="AX90" i="37"/>
  <c r="AY90" i="37"/>
  <c r="AZ90" i="37"/>
  <c r="BB90" i="37"/>
  <c r="BC90" i="37"/>
  <c r="BD90" i="37"/>
  <c r="BE90" i="37"/>
  <c r="BF90" i="37"/>
  <c r="BG90" i="37"/>
  <c r="BH90" i="37"/>
  <c r="BI90" i="37"/>
  <c r="BJ90" i="37"/>
  <c r="BK90" i="37"/>
  <c r="BL90" i="37"/>
  <c r="BM90" i="37"/>
  <c r="BN90" i="37"/>
  <c r="BO90" i="37"/>
  <c r="BP90" i="37"/>
  <c r="BQ90" i="37"/>
  <c r="BR90" i="37"/>
  <c r="BS90" i="37"/>
  <c r="BT90" i="37"/>
  <c r="BV90" i="37"/>
  <c r="H91" i="37"/>
  <c r="I91" i="37"/>
  <c r="J91" i="37"/>
  <c r="K91" i="37"/>
  <c r="L91" i="37"/>
  <c r="M91" i="37"/>
  <c r="O91" i="37"/>
  <c r="P91" i="37"/>
  <c r="Q91" i="37"/>
  <c r="R91" i="37"/>
  <c r="S91" i="37"/>
  <c r="T91" i="37"/>
  <c r="U91" i="37"/>
  <c r="V91" i="37"/>
  <c r="W91" i="37"/>
  <c r="X91" i="37"/>
  <c r="Y91" i="37"/>
  <c r="Z91" i="37"/>
  <c r="AA91" i="37"/>
  <c r="AB91" i="37"/>
  <c r="AC91" i="37"/>
  <c r="AD91" i="37"/>
  <c r="AE91" i="37"/>
  <c r="AF91" i="37"/>
  <c r="AH91" i="37"/>
  <c r="AI91" i="37"/>
  <c r="AJ91" i="37"/>
  <c r="AK91" i="37"/>
  <c r="AL91" i="37"/>
  <c r="AM91" i="37"/>
  <c r="AN91" i="37"/>
  <c r="AO91" i="37"/>
  <c r="AQ91" i="37"/>
  <c r="AR91" i="37"/>
  <c r="AS91" i="37"/>
  <c r="AT91" i="37"/>
  <c r="AU91" i="37"/>
  <c r="AV91" i="37"/>
  <c r="AW91" i="37"/>
  <c r="AX91" i="37"/>
  <c r="AY91" i="37"/>
  <c r="AZ91" i="37"/>
  <c r="BB91" i="37"/>
  <c r="BC91" i="37"/>
  <c r="BD91" i="37"/>
  <c r="BE91" i="37"/>
  <c r="BF91" i="37"/>
  <c r="BG91" i="37"/>
  <c r="BH91" i="37"/>
  <c r="BI91" i="37"/>
  <c r="BJ91" i="37"/>
  <c r="BK91" i="37"/>
  <c r="BL91" i="37"/>
  <c r="BM91" i="37"/>
  <c r="BN91" i="37"/>
  <c r="BO91" i="37"/>
  <c r="BP91" i="37"/>
  <c r="BQ91" i="37"/>
  <c r="BR91" i="37"/>
  <c r="BS91" i="37"/>
  <c r="BT91" i="37"/>
  <c r="BV91" i="37"/>
  <c r="H92" i="37"/>
  <c r="I92" i="37"/>
  <c r="J92" i="37"/>
  <c r="K92" i="37"/>
  <c r="L92" i="37"/>
  <c r="M92" i="37"/>
  <c r="O92" i="37"/>
  <c r="P92" i="37"/>
  <c r="Q92" i="37"/>
  <c r="R92" i="37"/>
  <c r="S92" i="37"/>
  <c r="T92" i="37"/>
  <c r="U92" i="37"/>
  <c r="V92" i="37"/>
  <c r="W92" i="37"/>
  <c r="X92" i="37"/>
  <c r="Y92" i="37"/>
  <c r="Z92" i="37"/>
  <c r="AA92" i="37"/>
  <c r="AB92" i="37"/>
  <c r="AC92" i="37"/>
  <c r="AD92" i="37"/>
  <c r="AE92" i="37"/>
  <c r="AF92" i="37"/>
  <c r="AH92" i="37"/>
  <c r="AI92" i="37"/>
  <c r="AJ92" i="37"/>
  <c r="AK92" i="37"/>
  <c r="AL92" i="37"/>
  <c r="AM92" i="37"/>
  <c r="AN92" i="37"/>
  <c r="AO92" i="37"/>
  <c r="AQ92" i="37"/>
  <c r="AR92" i="37"/>
  <c r="AS92" i="37"/>
  <c r="AT92" i="37"/>
  <c r="AU92" i="37"/>
  <c r="AV92" i="37"/>
  <c r="AW92" i="37"/>
  <c r="AX92" i="37"/>
  <c r="AY92" i="37"/>
  <c r="AZ92" i="37"/>
  <c r="BB92" i="37"/>
  <c r="BC92" i="37"/>
  <c r="BD92" i="37"/>
  <c r="BE92" i="37"/>
  <c r="BF92" i="37"/>
  <c r="BG92" i="37"/>
  <c r="BH92" i="37"/>
  <c r="BI92" i="37"/>
  <c r="BJ92" i="37"/>
  <c r="BK92" i="37"/>
  <c r="BL92" i="37"/>
  <c r="BM92" i="37"/>
  <c r="BN92" i="37"/>
  <c r="BO92" i="37"/>
  <c r="BP92" i="37"/>
  <c r="BQ92" i="37"/>
  <c r="BR92" i="37"/>
  <c r="BS92" i="37"/>
  <c r="BT92" i="37"/>
  <c r="BV92" i="37"/>
  <c r="H93" i="37"/>
  <c r="I93" i="37"/>
  <c r="J93" i="37"/>
  <c r="K93" i="37"/>
  <c r="L93" i="37"/>
  <c r="M93" i="37"/>
  <c r="O93" i="37"/>
  <c r="P93" i="37"/>
  <c r="Q93" i="37"/>
  <c r="R93" i="37"/>
  <c r="S93" i="37"/>
  <c r="T93" i="37"/>
  <c r="U93" i="37"/>
  <c r="V93" i="37"/>
  <c r="W93" i="37"/>
  <c r="X93" i="37"/>
  <c r="Y93" i="37"/>
  <c r="Z93" i="37"/>
  <c r="AA93" i="37"/>
  <c r="AB93" i="37"/>
  <c r="AC93" i="37"/>
  <c r="AD93" i="37"/>
  <c r="AE93" i="37"/>
  <c r="AF93" i="37"/>
  <c r="AH93" i="37"/>
  <c r="AI93" i="37"/>
  <c r="AJ93" i="37"/>
  <c r="AK93" i="37"/>
  <c r="AL93" i="37"/>
  <c r="AM93" i="37"/>
  <c r="AN93" i="37"/>
  <c r="AO93" i="37"/>
  <c r="AQ93" i="37"/>
  <c r="AR93" i="37"/>
  <c r="AS93" i="37"/>
  <c r="AT93" i="37"/>
  <c r="AU93" i="37"/>
  <c r="AV93" i="37"/>
  <c r="AW93" i="37"/>
  <c r="AX93" i="37"/>
  <c r="AY93" i="37"/>
  <c r="AZ93" i="37"/>
  <c r="BB93" i="37"/>
  <c r="BC93" i="37"/>
  <c r="BD93" i="37"/>
  <c r="BE93" i="37"/>
  <c r="BF93" i="37"/>
  <c r="BG93" i="37"/>
  <c r="BH93" i="37"/>
  <c r="BI93" i="37"/>
  <c r="BJ93" i="37"/>
  <c r="BK93" i="37"/>
  <c r="BL93" i="37"/>
  <c r="BM93" i="37"/>
  <c r="BN93" i="37"/>
  <c r="BO93" i="37"/>
  <c r="BP93" i="37"/>
  <c r="BQ93" i="37"/>
  <c r="BR93" i="37"/>
  <c r="BS93" i="37"/>
  <c r="BT93" i="37"/>
  <c r="BV93" i="37"/>
  <c r="H94" i="37"/>
  <c r="I94" i="37"/>
  <c r="J94" i="37"/>
  <c r="K94" i="37"/>
  <c r="L94" i="37"/>
  <c r="M94" i="37"/>
  <c r="O94" i="37"/>
  <c r="P94" i="37"/>
  <c r="Q94" i="37"/>
  <c r="R94" i="37"/>
  <c r="S94" i="37"/>
  <c r="T94" i="37"/>
  <c r="U94" i="37"/>
  <c r="V94" i="37"/>
  <c r="W94" i="37"/>
  <c r="X94" i="37"/>
  <c r="Y94" i="37"/>
  <c r="Z94" i="37"/>
  <c r="AA94" i="37"/>
  <c r="AB94" i="37"/>
  <c r="AC94" i="37"/>
  <c r="AD94" i="37"/>
  <c r="AE94" i="37"/>
  <c r="AF94" i="37"/>
  <c r="AH94" i="37"/>
  <c r="AI94" i="37"/>
  <c r="AJ94" i="37"/>
  <c r="AK94" i="37"/>
  <c r="AL94" i="37"/>
  <c r="AM94" i="37"/>
  <c r="AN94" i="37"/>
  <c r="AO94" i="37"/>
  <c r="AQ94" i="37"/>
  <c r="AR94" i="37"/>
  <c r="AS94" i="37"/>
  <c r="AT94" i="37"/>
  <c r="AU94" i="37"/>
  <c r="AV94" i="37"/>
  <c r="AW94" i="37"/>
  <c r="AX94" i="37"/>
  <c r="AY94" i="37"/>
  <c r="AZ94" i="37"/>
  <c r="BB94" i="37"/>
  <c r="BC94" i="37"/>
  <c r="BD94" i="37"/>
  <c r="BE94" i="37"/>
  <c r="BF94" i="37"/>
  <c r="BG94" i="37"/>
  <c r="BH94" i="37"/>
  <c r="BI94" i="37"/>
  <c r="BJ94" i="37"/>
  <c r="BK94" i="37"/>
  <c r="BL94" i="37"/>
  <c r="BM94" i="37"/>
  <c r="BN94" i="37"/>
  <c r="BO94" i="37"/>
  <c r="BP94" i="37"/>
  <c r="BQ94" i="37"/>
  <c r="BR94" i="37"/>
  <c r="BS94" i="37"/>
  <c r="BT94" i="37"/>
  <c r="BV94" i="37"/>
  <c r="H95" i="37"/>
  <c r="I95" i="37"/>
  <c r="J95" i="37"/>
  <c r="K95" i="37"/>
  <c r="L95" i="37"/>
  <c r="M95" i="37"/>
  <c r="O95" i="37"/>
  <c r="P95" i="37"/>
  <c r="Q95" i="37"/>
  <c r="R95" i="37"/>
  <c r="S95" i="37"/>
  <c r="T95" i="37"/>
  <c r="U95" i="37"/>
  <c r="V95" i="37"/>
  <c r="W95" i="37"/>
  <c r="X95" i="37"/>
  <c r="Y95" i="37"/>
  <c r="Z95" i="37"/>
  <c r="AA95" i="37"/>
  <c r="AB95" i="37"/>
  <c r="AC95" i="37"/>
  <c r="AD95" i="37"/>
  <c r="AE95" i="37"/>
  <c r="AF95" i="37"/>
  <c r="AH95" i="37"/>
  <c r="AI95" i="37"/>
  <c r="AJ95" i="37"/>
  <c r="AK95" i="37"/>
  <c r="AL95" i="37"/>
  <c r="AM95" i="37"/>
  <c r="AN95" i="37"/>
  <c r="AO95" i="37"/>
  <c r="AQ95" i="37"/>
  <c r="AR95" i="37"/>
  <c r="AS95" i="37"/>
  <c r="AT95" i="37"/>
  <c r="AU95" i="37"/>
  <c r="AV95" i="37"/>
  <c r="AW95" i="37"/>
  <c r="AX95" i="37"/>
  <c r="AY95" i="37"/>
  <c r="AZ95" i="37"/>
  <c r="BB95" i="37"/>
  <c r="BC95" i="37"/>
  <c r="BD95" i="37"/>
  <c r="BE95" i="37"/>
  <c r="BF95" i="37"/>
  <c r="BG95" i="37"/>
  <c r="BH95" i="37"/>
  <c r="BI95" i="37"/>
  <c r="BJ95" i="37"/>
  <c r="BK95" i="37"/>
  <c r="BL95" i="37"/>
  <c r="BM95" i="37"/>
  <c r="BN95" i="37"/>
  <c r="BO95" i="37"/>
  <c r="BP95" i="37"/>
  <c r="BQ95" i="37"/>
  <c r="BR95" i="37"/>
  <c r="BS95" i="37"/>
  <c r="BT95" i="37"/>
  <c r="BV95" i="37"/>
  <c r="H96" i="37"/>
  <c r="I96" i="37"/>
  <c r="J96" i="37"/>
  <c r="K96" i="37"/>
  <c r="L96" i="37"/>
  <c r="M96" i="37"/>
  <c r="O96" i="37"/>
  <c r="P96" i="37"/>
  <c r="Q96" i="37"/>
  <c r="R96" i="37"/>
  <c r="S96" i="37"/>
  <c r="T96" i="37"/>
  <c r="U96" i="37"/>
  <c r="V96" i="37"/>
  <c r="W96" i="37"/>
  <c r="X96" i="37"/>
  <c r="Y96" i="37"/>
  <c r="Z96" i="37"/>
  <c r="AA96" i="37"/>
  <c r="AB96" i="37"/>
  <c r="AC96" i="37"/>
  <c r="AD96" i="37"/>
  <c r="AE96" i="37"/>
  <c r="AF96" i="37"/>
  <c r="AH96" i="37"/>
  <c r="AI96" i="37"/>
  <c r="AJ96" i="37"/>
  <c r="AK96" i="37"/>
  <c r="AL96" i="37"/>
  <c r="AM96" i="37"/>
  <c r="AN96" i="37"/>
  <c r="AO96" i="37"/>
  <c r="AQ96" i="37"/>
  <c r="AR96" i="37"/>
  <c r="AS96" i="37"/>
  <c r="AT96" i="37"/>
  <c r="AU96" i="37"/>
  <c r="AV96" i="37"/>
  <c r="AW96" i="37"/>
  <c r="AX96" i="37"/>
  <c r="AY96" i="37"/>
  <c r="AZ96" i="37"/>
  <c r="BB96" i="37"/>
  <c r="BC96" i="37"/>
  <c r="BD96" i="37"/>
  <c r="BE96" i="37"/>
  <c r="BF96" i="37"/>
  <c r="BG96" i="37"/>
  <c r="BH96" i="37"/>
  <c r="BI96" i="37"/>
  <c r="BJ96" i="37"/>
  <c r="BK96" i="37"/>
  <c r="BL96" i="37"/>
  <c r="BM96" i="37"/>
  <c r="BN96" i="37"/>
  <c r="BO96" i="37"/>
  <c r="BP96" i="37"/>
  <c r="BQ96" i="37"/>
  <c r="BR96" i="37"/>
  <c r="BS96" i="37"/>
  <c r="BT96" i="37"/>
  <c r="BV96" i="37"/>
  <c r="H97" i="37"/>
  <c r="I97" i="37"/>
  <c r="J97" i="37"/>
  <c r="K97" i="37"/>
  <c r="L97" i="37"/>
  <c r="M97" i="37"/>
  <c r="O97" i="37"/>
  <c r="P97" i="37"/>
  <c r="Q97" i="37"/>
  <c r="R97" i="37"/>
  <c r="S97" i="37"/>
  <c r="T97" i="37"/>
  <c r="U97" i="37"/>
  <c r="V97" i="37"/>
  <c r="W97" i="37"/>
  <c r="X97" i="37"/>
  <c r="Y97" i="37"/>
  <c r="Z97" i="37"/>
  <c r="AA97" i="37"/>
  <c r="AB97" i="37"/>
  <c r="AC97" i="37"/>
  <c r="AD97" i="37"/>
  <c r="AE97" i="37"/>
  <c r="AF97" i="37"/>
  <c r="AH97" i="37"/>
  <c r="AI97" i="37"/>
  <c r="AJ97" i="37"/>
  <c r="AK97" i="37"/>
  <c r="AL97" i="37"/>
  <c r="AM97" i="37"/>
  <c r="AN97" i="37"/>
  <c r="AO97" i="37"/>
  <c r="AQ97" i="37"/>
  <c r="AR97" i="37"/>
  <c r="AS97" i="37"/>
  <c r="AT97" i="37"/>
  <c r="AU97" i="37"/>
  <c r="AV97" i="37"/>
  <c r="AW97" i="37"/>
  <c r="AX97" i="37"/>
  <c r="AY97" i="37"/>
  <c r="AZ97" i="37"/>
  <c r="BB97" i="37"/>
  <c r="BC97" i="37"/>
  <c r="BD97" i="37"/>
  <c r="BE97" i="37"/>
  <c r="BF97" i="37"/>
  <c r="BG97" i="37"/>
  <c r="BH97" i="37"/>
  <c r="BI97" i="37"/>
  <c r="BJ97" i="37"/>
  <c r="BK97" i="37"/>
  <c r="BL97" i="37"/>
  <c r="BM97" i="37"/>
  <c r="BN97" i="37"/>
  <c r="BO97" i="37"/>
  <c r="BP97" i="37"/>
  <c r="BQ97" i="37"/>
  <c r="BR97" i="37"/>
  <c r="BS97" i="37"/>
  <c r="BT97" i="37"/>
  <c r="BV97" i="37"/>
  <c r="H98" i="37"/>
  <c r="I98" i="37"/>
  <c r="J98" i="37"/>
  <c r="K98" i="37"/>
  <c r="L98" i="37"/>
  <c r="M98" i="37"/>
  <c r="O98" i="37"/>
  <c r="P98" i="37"/>
  <c r="Q98" i="37"/>
  <c r="R98" i="37"/>
  <c r="S98" i="37"/>
  <c r="T98" i="37"/>
  <c r="U98" i="37"/>
  <c r="V98" i="37"/>
  <c r="W98" i="37"/>
  <c r="X98" i="37"/>
  <c r="Y98" i="37"/>
  <c r="Z98" i="37"/>
  <c r="AA98" i="37"/>
  <c r="AB98" i="37"/>
  <c r="AC98" i="37"/>
  <c r="AD98" i="37"/>
  <c r="AE98" i="37"/>
  <c r="AF98" i="37"/>
  <c r="AH98" i="37"/>
  <c r="AI98" i="37"/>
  <c r="AJ98" i="37"/>
  <c r="AK98" i="37"/>
  <c r="AL98" i="37"/>
  <c r="AM98" i="37"/>
  <c r="AN98" i="37"/>
  <c r="AO98" i="37"/>
  <c r="AQ98" i="37"/>
  <c r="AR98" i="37"/>
  <c r="AS98" i="37"/>
  <c r="AT98" i="37"/>
  <c r="AU98" i="37"/>
  <c r="AV98" i="37"/>
  <c r="AW98" i="37"/>
  <c r="AX98" i="37"/>
  <c r="AY98" i="37"/>
  <c r="AZ98" i="37"/>
  <c r="BB98" i="37"/>
  <c r="BC98" i="37"/>
  <c r="BD98" i="37"/>
  <c r="BE98" i="37"/>
  <c r="BF98" i="37"/>
  <c r="BG98" i="37"/>
  <c r="BH98" i="37"/>
  <c r="BI98" i="37"/>
  <c r="BJ98" i="37"/>
  <c r="BK98" i="37"/>
  <c r="BL98" i="37"/>
  <c r="BM98" i="37"/>
  <c r="BN98" i="37"/>
  <c r="BO98" i="37"/>
  <c r="BP98" i="37"/>
  <c r="BQ98" i="37"/>
  <c r="BR98" i="37"/>
  <c r="BS98" i="37"/>
  <c r="BT98" i="37"/>
  <c r="BV98" i="37"/>
  <c r="H99" i="37"/>
  <c r="I99" i="37"/>
  <c r="J99" i="37"/>
  <c r="K99" i="37"/>
  <c r="L99" i="37"/>
  <c r="M99" i="37"/>
  <c r="O99" i="37"/>
  <c r="P99" i="37"/>
  <c r="Q99" i="37"/>
  <c r="R99" i="37"/>
  <c r="S99" i="37"/>
  <c r="T99" i="37"/>
  <c r="U99" i="37"/>
  <c r="V99" i="37"/>
  <c r="W99" i="37"/>
  <c r="X99" i="37"/>
  <c r="Y99" i="37"/>
  <c r="Z99" i="37"/>
  <c r="AA99" i="37"/>
  <c r="AB99" i="37"/>
  <c r="AC99" i="37"/>
  <c r="AD99" i="37"/>
  <c r="AE99" i="37"/>
  <c r="AF99" i="37"/>
  <c r="AH99" i="37"/>
  <c r="AI99" i="37"/>
  <c r="AJ99" i="37"/>
  <c r="AK99" i="37"/>
  <c r="AL99" i="37"/>
  <c r="AM99" i="37"/>
  <c r="AN99" i="37"/>
  <c r="AO99" i="37"/>
  <c r="AQ99" i="37"/>
  <c r="AR99" i="37"/>
  <c r="AS99" i="37"/>
  <c r="AT99" i="37"/>
  <c r="AU99" i="37"/>
  <c r="AV99" i="37"/>
  <c r="AW99" i="37"/>
  <c r="AX99" i="37"/>
  <c r="AY99" i="37"/>
  <c r="AZ99" i="37"/>
  <c r="BB99" i="37"/>
  <c r="BC99" i="37"/>
  <c r="BD99" i="37"/>
  <c r="BE99" i="37"/>
  <c r="BF99" i="37"/>
  <c r="BG99" i="37"/>
  <c r="BH99" i="37"/>
  <c r="BI99" i="37"/>
  <c r="BJ99" i="37"/>
  <c r="BK99" i="37"/>
  <c r="BL99" i="37"/>
  <c r="BM99" i="37"/>
  <c r="BN99" i="37"/>
  <c r="BO99" i="37"/>
  <c r="BP99" i="37"/>
  <c r="BQ99" i="37"/>
  <c r="BR99" i="37"/>
  <c r="BS99" i="37"/>
  <c r="BT99" i="37"/>
  <c r="BV99" i="37"/>
  <c r="H100" i="37"/>
  <c r="I100" i="37"/>
  <c r="J100" i="37"/>
  <c r="K100" i="37"/>
  <c r="L100" i="37"/>
  <c r="M100" i="37"/>
  <c r="O100" i="37"/>
  <c r="P100" i="37"/>
  <c r="Q100" i="37"/>
  <c r="R100" i="37"/>
  <c r="S100" i="37"/>
  <c r="T100" i="37"/>
  <c r="U100" i="37"/>
  <c r="V100" i="37"/>
  <c r="W100" i="37"/>
  <c r="X100" i="37"/>
  <c r="Y100" i="37"/>
  <c r="Z100" i="37"/>
  <c r="AA100" i="37"/>
  <c r="AB100" i="37"/>
  <c r="AC100" i="37"/>
  <c r="AD100" i="37"/>
  <c r="AE100" i="37"/>
  <c r="AF100" i="37"/>
  <c r="AH100" i="37"/>
  <c r="AI100" i="37"/>
  <c r="AJ100" i="37"/>
  <c r="AK100" i="37"/>
  <c r="AL100" i="37"/>
  <c r="AM100" i="37"/>
  <c r="AN100" i="37"/>
  <c r="AO100" i="37"/>
  <c r="AQ100" i="37"/>
  <c r="AR100" i="37"/>
  <c r="AS100" i="37"/>
  <c r="AT100" i="37"/>
  <c r="AU100" i="37"/>
  <c r="AV100" i="37"/>
  <c r="AW100" i="37"/>
  <c r="AX100" i="37"/>
  <c r="AY100" i="37"/>
  <c r="AZ100" i="37"/>
  <c r="BB100" i="37"/>
  <c r="BC100" i="37"/>
  <c r="BD100" i="37"/>
  <c r="BE100" i="37"/>
  <c r="BF100" i="37"/>
  <c r="BG100" i="37"/>
  <c r="BH100" i="37"/>
  <c r="BI100" i="37"/>
  <c r="BJ100" i="37"/>
  <c r="BK100" i="37"/>
  <c r="BL100" i="37"/>
  <c r="BM100" i="37"/>
  <c r="BN100" i="37"/>
  <c r="BO100" i="37"/>
  <c r="BP100" i="37"/>
  <c r="BQ100" i="37"/>
  <c r="BR100" i="37"/>
  <c r="BS100" i="37"/>
  <c r="BT100" i="37"/>
  <c r="BV100" i="37"/>
  <c r="H101" i="37"/>
  <c r="I101" i="37"/>
  <c r="J101" i="37"/>
  <c r="K101" i="37"/>
  <c r="L101" i="37"/>
  <c r="M101" i="37"/>
  <c r="O101" i="37"/>
  <c r="P101" i="37"/>
  <c r="Q101" i="37"/>
  <c r="R101" i="37"/>
  <c r="S101" i="37"/>
  <c r="T101" i="37"/>
  <c r="U101" i="37"/>
  <c r="V101" i="37"/>
  <c r="W101" i="37"/>
  <c r="X101" i="37"/>
  <c r="Y101" i="37"/>
  <c r="Z101" i="37"/>
  <c r="AA101" i="37"/>
  <c r="AB101" i="37"/>
  <c r="AC101" i="37"/>
  <c r="AD101" i="37"/>
  <c r="AE101" i="37"/>
  <c r="AF101" i="37"/>
  <c r="AH101" i="37"/>
  <c r="AI101" i="37"/>
  <c r="AJ101" i="37"/>
  <c r="AK101" i="37"/>
  <c r="AL101" i="37"/>
  <c r="AM101" i="37"/>
  <c r="AN101" i="37"/>
  <c r="AO101" i="37"/>
  <c r="AQ101" i="37"/>
  <c r="AR101" i="37"/>
  <c r="AS101" i="37"/>
  <c r="AT101" i="37"/>
  <c r="AU101" i="37"/>
  <c r="AV101" i="37"/>
  <c r="AW101" i="37"/>
  <c r="AX101" i="37"/>
  <c r="AY101" i="37"/>
  <c r="AZ101" i="37"/>
  <c r="BB101" i="37"/>
  <c r="BC101" i="37"/>
  <c r="BD101" i="37"/>
  <c r="BE101" i="37"/>
  <c r="BF101" i="37"/>
  <c r="BG101" i="37"/>
  <c r="BH101" i="37"/>
  <c r="BI101" i="37"/>
  <c r="BJ101" i="37"/>
  <c r="BK101" i="37"/>
  <c r="BL101" i="37"/>
  <c r="BM101" i="37"/>
  <c r="BN101" i="37"/>
  <c r="BO101" i="37"/>
  <c r="BP101" i="37"/>
  <c r="BQ101" i="37"/>
  <c r="BR101" i="37"/>
  <c r="BS101" i="37"/>
  <c r="BT101" i="37"/>
  <c r="BV101" i="37"/>
  <c r="H102" i="37"/>
  <c r="I102" i="37"/>
  <c r="J102" i="37"/>
  <c r="K102" i="37"/>
  <c r="L102" i="37"/>
  <c r="M102" i="37"/>
  <c r="O102" i="37"/>
  <c r="P102" i="37"/>
  <c r="Q102" i="37"/>
  <c r="R102" i="37"/>
  <c r="S102" i="37"/>
  <c r="T102" i="37"/>
  <c r="U102" i="37"/>
  <c r="V102" i="37"/>
  <c r="W102" i="37"/>
  <c r="X102" i="37"/>
  <c r="Y102" i="37"/>
  <c r="Z102" i="37"/>
  <c r="AA102" i="37"/>
  <c r="AB102" i="37"/>
  <c r="AC102" i="37"/>
  <c r="AD102" i="37"/>
  <c r="AE102" i="37"/>
  <c r="AF102" i="37"/>
  <c r="AH102" i="37"/>
  <c r="AI102" i="37"/>
  <c r="AJ102" i="37"/>
  <c r="AK102" i="37"/>
  <c r="AL102" i="37"/>
  <c r="AM102" i="37"/>
  <c r="AN102" i="37"/>
  <c r="AO102" i="37"/>
  <c r="AQ102" i="37"/>
  <c r="AR102" i="37"/>
  <c r="AS102" i="37"/>
  <c r="AT102" i="37"/>
  <c r="AU102" i="37"/>
  <c r="AV102" i="37"/>
  <c r="AW102" i="37"/>
  <c r="AX102" i="37"/>
  <c r="AY102" i="37"/>
  <c r="AZ102" i="37"/>
  <c r="BB102" i="37"/>
  <c r="BC102" i="37"/>
  <c r="BD102" i="37"/>
  <c r="BE102" i="37"/>
  <c r="BF102" i="37"/>
  <c r="BG102" i="37"/>
  <c r="BH102" i="37"/>
  <c r="BI102" i="37"/>
  <c r="BJ102" i="37"/>
  <c r="BK102" i="37"/>
  <c r="BL102" i="37"/>
  <c r="BM102" i="37"/>
  <c r="BN102" i="37"/>
  <c r="BO102" i="37"/>
  <c r="BP102" i="37"/>
  <c r="BQ102" i="37"/>
  <c r="BR102" i="37"/>
  <c r="BS102" i="37"/>
  <c r="BT102" i="37"/>
  <c r="BV102" i="37"/>
  <c r="H103" i="37"/>
  <c r="I103" i="37"/>
  <c r="J103" i="37"/>
  <c r="K103" i="37"/>
  <c r="L103" i="37"/>
  <c r="M103" i="37"/>
  <c r="O103" i="37"/>
  <c r="P103" i="37"/>
  <c r="Q103" i="37"/>
  <c r="R103" i="37"/>
  <c r="S103" i="37"/>
  <c r="T103" i="37"/>
  <c r="U103" i="37"/>
  <c r="V103" i="37"/>
  <c r="W103" i="37"/>
  <c r="X103" i="37"/>
  <c r="Y103" i="37"/>
  <c r="Z103" i="37"/>
  <c r="AA103" i="37"/>
  <c r="AB103" i="37"/>
  <c r="AC103" i="37"/>
  <c r="AD103" i="37"/>
  <c r="AE103" i="37"/>
  <c r="AF103" i="37"/>
  <c r="AH103" i="37"/>
  <c r="AI103" i="37"/>
  <c r="AJ103" i="37"/>
  <c r="AK103" i="37"/>
  <c r="AL103" i="37"/>
  <c r="AM103" i="37"/>
  <c r="AN103" i="37"/>
  <c r="AO103" i="37"/>
  <c r="AQ103" i="37"/>
  <c r="AR103" i="37"/>
  <c r="AS103" i="37"/>
  <c r="AT103" i="37"/>
  <c r="AU103" i="37"/>
  <c r="AV103" i="37"/>
  <c r="AW103" i="37"/>
  <c r="AX103" i="37"/>
  <c r="AY103" i="37"/>
  <c r="AZ103" i="37"/>
  <c r="BB103" i="37"/>
  <c r="BC103" i="37"/>
  <c r="BD103" i="37"/>
  <c r="BE103" i="37"/>
  <c r="BF103" i="37"/>
  <c r="BG103" i="37"/>
  <c r="BH103" i="37"/>
  <c r="BI103" i="37"/>
  <c r="BJ103" i="37"/>
  <c r="BK103" i="37"/>
  <c r="BL103" i="37"/>
  <c r="BM103" i="37"/>
  <c r="BN103" i="37"/>
  <c r="BO103" i="37"/>
  <c r="BP103" i="37"/>
  <c r="BQ103" i="37"/>
  <c r="BR103" i="37"/>
  <c r="BS103" i="37"/>
  <c r="BT103" i="37"/>
  <c r="BV103" i="37"/>
  <c r="H104" i="37"/>
  <c r="I104" i="37"/>
  <c r="J104" i="37"/>
  <c r="K104" i="37"/>
  <c r="L104" i="37"/>
  <c r="M104" i="37"/>
  <c r="O104" i="37"/>
  <c r="P104" i="37"/>
  <c r="Q104" i="37"/>
  <c r="R104" i="37"/>
  <c r="S104" i="37"/>
  <c r="T104" i="37"/>
  <c r="U104" i="37"/>
  <c r="V104" i="37"/>
  <c r="W104" i="37"/>
  <c r="X104" i="37"/>
  <c r="Y104" i="37"/>
  <c r="Z104" i="37"/>
  <c r="AA104" i="37"/>
  <c r="AB104" i="37"/>
  <c r="AC104" i="37"/>
  <c r="AD104" i="37"/>
  <c r="AE104" i="37"/>
  <c r="AF104" i="37"/>
  <c r="AH104" i="37"/>
  <c r="AI104" i="37"/>
  <c r="AJ104" i="37"/>
  <c r="AK104" i="37"/>
  <c r="AL104" i="37"/>
  <c r="AM104" i="37"/>
  <c r="AN104" i="37"/>
  <c r="AO104" i="37"/>
  <c r="AQ104" i="37"/>
  <c r="AR104" i="37"/>
  <c r="AS104" i="37"/>
  <c r="AT104" i="37"/>
  <c r="AU104" i="37"/>
  <c r="AV104" i="37"/>
  <c r="AW104" i="37"/>
  <c r="AX104" i="37"/>
  <c r="AY104" i="37"/>
  <c r="AZ104" i="37"/>
  <c r="BB104" i="37"/>
  <c r="BC104" i="37"/>
  <c r="BD104" i="37"/>
  <c r="BE104" i="37"/>
  <c r="BF104" i="37"/>
  <c r="BG104" i="37"/>
  <c r="BH104" i="37"/>
  <c r="BI104" i="37"/>
  <c r="BJ104" i="37"/>
  <c r="BK104" i="37"/>
  <c r="BL104" i="37"/>
  <c r="BM104" i="37"/>
  <c r="BN104" i="37"/>
  <c r="BO104" i="37"/>
  <c r="BP104" i="37"/>
  <c r="BQ104" i="37"/>
  <c r="BR104" i="37"/>
  <c r="BS104" i="37"/>
  <c r="BT104" i="37"/>
  <c r="BV104" i="37"/>
  <c r="H105" i="37"/>
  <c r="I105" i="37"/>
  <c r="J105" i="37"/>
  <c r="K105" i="37"/>
  <c r="L105" i="37"/>
  <c r="M105" i="37"/>
  <c r="O105" i="37"/>
  <c r="P105" i="37"/>
  <c r="Q105" i="37"/>
  <c r="R105" i="37"/>
  <c r="S105" i="37"/>
  <c r="T105" i="37"/>
  <c r="U105" i="37"/>
  <c r="V105" i="37"/>
  <c r="W105" i="37"/>
  <c r="X105" i="37"/>
  <c r="Y105" i="37"/>
  <c r="Z105" i="37"/>
  <c r="AA105" i="37"/>
  <c r="AB105" i="37"/>
  <c r="AC105" i="37"/>
  <c r="AD105" i="37"/>
  <c r="AE105" i="37"/>
  <c r="AF105" i="37"/>
  <c r="AH105" i="37"/>
  <c r="AI105" i="37"/>
  <c r="AJ105" i="37"/>
  <c r="AK105" i="37"/>
  <c r="AL105" i="37"/>
  <c r="AM105" i="37"/>
  <c r="AN105" i="37"/>
  <c r="AO105" i="37"/>
  <c r="AQ105" i="37"/>
  <c r="AR105" i="37"/>
  <c r="AS105" i="37"/>
  <c r="AT105" i="37"/>
  <c r="AU105" i="37"/>
  <c r="AV105" i="37"/>
  <c r="AW105" i="37"/>
  <c r="AX105" i="37"/>
  <c r="AY105" i="37"/>
  <c r="AZ105" i="37"/>
  <c r="BB105" i="37"/>
  <c r="BC105" i="37"/>
  <c r="BD105" i="37"/>
  <c r="BE105" i="37"/>
  <c r="BF105" i="37"/>
  <c r="BG105" i="37"/>
  <c r="BH105" i="37"/>
  <c r="BI105" i="37"/>
  <c r="BJ105" i="37"/>
  <c r="BK105" i="37"/>
  <c r="BL105" i="37"/>
  <c r="BM105" i="37"/>
  <c r="BN105" i="37"/>
  <c r="BO105" i="37"/>
  <c r="BP105" i="37"/>
  <c r="BQ105" i="37"/>
  <c r="BR105" i="37"/>
  <c r="BS105" i="37"/>
  <c r="BT105" i="37"/>
  <c r="BV105" i="37"/>
  <c r="H106" i="37"/>
  <c r="I106" i="37"/>
  <c r="J106" i="37"/>
  <c r="K106" i="37"/>
  <c r="L106" i="37"/>
  <c r="M106" i="37"/>
  <c r="O106" i="37"/>
  <c r="P106" i="37"/>
  <c r="Q106" i="37"/>
  <c r="R106" i="37"/>
  <c r="S106" i="37"/>
  <c r="T106" i="37"/>
  <c r="U106" i="37"/>
  <c r="V106" i="37"/>
  <c r="W106" i="37"/>
  <c r="X106" i="37"/>
  <c r="Y106" i="37"/>
  <c r="Z106" i="37"/>
  <c r="AA106" i="37"/>
  <c r="AB106" i="37"/>
  <c r="AC106" i="37"/>
  <c r="AD106" i="37"/>
  <c r="AE106" i="37"/>
  <c r="AF106" i="37"/>
  <c r="AH106" i="37"/>
  <c r="AI106" i="37"/>
  <c r="AJ106" i="37"/>
  <c r="AK106" i="37"/>
  <c r="AL106" i="37"/>
  <c r="AM106" i="37"/>
  <c r="AN106" i="37"/>
  <c r="AO106" i="37"/>
  <c r="AQ106" i="37"/>
  <c r="AR106" i="37"/>
  <c r="AS106" i="37"/>
  <c r="AT106" i="37"/>
  <c r="AU106" i="37"/>
  <c r="AV106" i="37"/>
  <c r="AW106" i="37"/>
  <c r="AX106" i="37"/>
  <c r="AY106" i="37"/>
  <c r="AZ106" i="37"/>
  <c r="BB106" i="37"/>
  <c r="BC106" i="37"/>
  <c r="BD106" i="37"/>
  <c r="BE106" i="37"/>
  <c r="BF106" i="37"/>
  <c r="BG106" i="37"/>
  <c r="BH106" i="37"/>
  <c r="BI106" i="37"/>
  <c r="BJ106" i="37"/>
  <c r="BK106" i="37"/>
  <c r="BL106" i="37"/>
  <c r="BM106" i="37"/>
  <c r="BN106" i="37"/>
  <c r="BO106" i="37"/>
  <c r="BP106" i="37"/>
  <c r="BQ106" i="37"/>
  <c r="BR106" i="37"/>
  <c r="BS106" i="37"/>
  <c r="BT106" i="37"/>
  <c r="BV106" i="37"/>
  <c r="H107" i="37"/>
  <c r="I107" i="37"/>
  <c r="J107" i="37"/>
  <c r="K107" i="37"/>
  <c r="L107" i="37"/>
  <c r="M107" i="37"/>
  <c r="O107" i="37"/>
  <c r="P107" i="37"/>
  <c r="Q107" i="37"/>
  <c r="R107" i="37"/>
  <c r="S107" i="37"/>
  <c r="T107" i="37"/>
  <c r="U107" i="37"/>
  <c r="V107" i="37"/>
  <c r="W107" i="37"/>
  <c r="X107" i="37"/>
  <c r="Y107" i="37"/>
  <c r="Z107" i="37"/>
  <c r="AA107" i="37"/>
  <c r="AB107" i="37"/>
  <c r="AC107" i="37"/>
  <c r="AD107" i="37"/>
  <c r="AE107" i="37"/>
  <c r="AF107" i="37"/>
  <c r="AH107" i="37"/>
  <c r="AI107" i="37"/>
  <c r="AJ107" i="37"/>
  <c r="AK107" i="37"/>
  <c r="AL107" i="37"/>
  <c r="AM107" i="37"/>
  <c r="AN107" i="37"/>
  <c r="AO107" i="37"/>
  <c r="AQ107" i="37"/>
  <c r="AR107" i="37"/>
  <c r="AS107" i="37"/>
  <c r="AT107" i="37"/>
  <c r="AU107" i="37"/>
  <c r="AV107" i="37"/>
  <c r="AW107" i="37"/>
  <c r="AX107" i="37"/>
  <c r="AY107" i="37"/>
  <c r="AZ107" i="37"/>
  <c r="BB107" i="37"/>
  <c r="BC107" i="37"/>
  <c r="BD107" i="37"/>
  <c r="BE107" i="37"/>
  <c r="BF107" i="37"/>
  <c r="BG107" i="37"/>
  <c r="BH107" i="37"/>
  <c r="BI107" i="37"/>
  <c r="BJ107" i="37"/>
  <c r="BK107" i="37"/>
  <c r="BL107" i="37"/>
  <c r="BM107" i="37"/>
  <c r="BN107" i="37"/>
  <c r="BO107" i="37"/>
  <c r="BP107" i="37"/>
  <c r="BQ107" i="37"/>
  <c r="BR107" i="37"/>
  <c r="BS107" i="37"/>
  <c r="BT107" i="37"/>
  <c r="BV107" i="37"/>
  <c r="H108" i="37"/>
  <c r="I108" i="37"/>
  <c r="J108" i="37"/>
  <c r="K108" i="37"/>
  <c r="L108" i="37"/>
  <c r="M108" i="37"/>
  <c r="O108" i="37"/>
  <c r="P108" i="37"/>
  <c r="Q108" i="37"/>
  <c r="R108" i="37"/>
  <c r="S108" i="37"/>
  <c r="T108" i="37"/>
  <c r="U108" i="37"/>
  <c r="V108" i="37"/>
  <c r="W108" i="37"/>
  <c r="X108" i="37"/>
  <c r="Y108" i="37"/>
  <c r="Z108" i="37"/>
  <c r="AA108" i="37"/>
  <c r="AB108" i="37"/>
  <c r="AC108" i="37"/>
  <c r="AD108" i="37"/>
  <c r="AE108" i="37"/>
  <c r="AF108" i="37"/>
  <c r="AH108" i="37"/>
  <c r="AI108" i="37"/>
  <c r="AJ108" i="37"/>
  <c r="AK108" i="37"/>
  <c r="AL108" i="37"/>
  <c r="AM108" i="37"/>
  <c r="AN108" i="37"/>
  <c r="AO108" i="37"/>
  <c r="AQ108" i="37"/>
  <c r="AR108" i="37"/>
  <c r="AS108" i="37"/>
  <c r="AT108" i="37"/>
  <c r="AU108" i="37"/>
  <c r="AV108" i="37"/>
  <c r="AW108" i="37"/>
  <c r="AX108" i="37"/>
  <c r="AY108" i="37"/>
  <c r="AZ108" i="37"/>
  <c r="BB108" i="37"/>
  <c r="BC108" i="37"/>
  <c r="BD108" i="37"/>
  <c r="BE108" i="37"/>
  <c r="BF108" i="37"/>
  <c r="BG108" i="37"/>
  <c r="BH108" i="37"/>
  <c r="BI108" i="37"/>
  <c r="BJ108" i="37"/>
  <c r="BK108" i="37"/>
  <c r="BL108" i="37"/>
  <c r="BM108" i="37"/>
  <c r="BN108" i="37"/>
  <c r="BO108" i="37"/>
  <c r="BP108" i="37"/>
  <c r="BQ108" i="37"/>
  <c r="BR108" i="37"/>
  <c r="BS108" i="37"/>
  <c r="BT108" i="37"/>
  <c r="BV108" i="37"/>
  <c r="H109" i="37"/>
  <c r="I109" i="37"/>
  <c r="J109" i="37"/>
  <c r="K109" i="37"/>
  <c r="L109" i="37"/>
  <c r="M109" i="37"/>
  <c r="O109" i="37"/>
  <c r="P109" i="37"/>
  <c r="Q109" i="37"/>
  <c r="R109" i="37"/>
  <c r="S109" i="37"/>
  <c r="T109" i="37"/>
  <c r="U109" i="37"/>
  <c r="V109" i="37"/>
  <c r="W109" i="37"/>
  <c r="X109" i="37"/>
  <c r="Y109" i="37"/>
  <c r="Z109" i="37"/>
  <c r="AA109" i="37"/>
  <c r="AB109" i="37"/>
  <c r="AC109" i="37"/>
  <c r="AD109" i="37"/>
  <c r="AE109" i="37"/>
  <c r="AF109" i="37"/>
  <c r="AH109" i="37"/>
  <c r="AI109" i="37"/>
  <c r="AJ109" i="37"/>
  <c r="AK109" i="37"/>
  <c r="AL109" i="37"/>
  <c r="AM109" i="37"/>
  <c r="AN109" i="37"/>
  <c r="AO109" i="37"/>
  <c r="AQ109" i="37"/>
  <c r="AR109" i="37"/>
  <c r="AS109" i="37"/>
  <c r="AT109" i="37"/>
  <c r="AU109" i="37"/>
  <c r="AV109" i="37"/>
  <c r="AW109" i="37"/>
  <c r="AX109" i="37"/>
  <c r="AY109" i="37"/>
  <c r="AZ109" i="37"/>
  <c r="BB109" i="37"/>
  <c r="BC109" i="37"/>
  <c r="BD109" i="37"/>
  <c r="BE109" i="37"/>
  <c r="BF109" i="37"/>
  <c r="BG109" i="37"/>
  <c r="BH109" i="37"/>
  <c r="BI109" i="37"/>
  <c r="BJ109" i="37"/>
  <c r="BK109" i="37"/>
  <c r="BL109" i="37"/>
  <c r="BM109" i="37"/>
  <c r="BN109" i="37"/>
  <c r="BO109" i="37"/>
  <c r="BP109" i="37"/>
  <c r="BQ109" i="37"/>
  <c r="BR109" i="37"/>
  <c r="BS109" i="37"/>
  <c r="BT109" i="37"/>
  <c r="BV109" i="37"/>
  <c r="H110" i="37"/>
  <c r="I110" i="37"/>
  <c r="J110" i="37"/>
  <c r="K110" i="37"/>
  <c r="L110" i="37"/>
  <c r="M110" i="37"/>
  <c r="O110" i="37"/>
  <c r="P110" i="37"/>
  <c r="Q110" i="37"/>
  <c r="R110" i="37"/>
  <c r="S110" i="37"/>
  <c r="T110" i="37"/>
  <c r="U110" i="37"/>
  <c r="V110" i="37"/>
  <c r="W110" i="37"/>
  <c r="X110" i="37"/>
  <c r="Y110" i="37"/>
  <c r="Z110" i="37"/>
  <c r="AA110" i="37"/>
  <c r="AB110" i="37"/>
  <c r="AC110" i="37"/>
  <c r="AD110" i="37"/>
  <c r="AE110" i="37"/>
  <c r="AF110" i="37"/>
  <c r="AH110" i="37"/>
  <c r="AI110" i="37"/>
  <c r="AJ110" i="37"/>
  <c r="AK110" i="37"/>
  <c r="AL110" i="37"/>
  <c r="AM110" i="37"/>
  <c r="AN110" i="37"/>
  <c r="AO110" i="37"/>
  <c r="AQ110" i="37"/>
  <c r="AR110" i="37"/>
  <c r="AS110" i="37"/>
  <c r="AT110" i="37"/>
  <c r="AU110" i="37"/>
  <c r="AV110" i="37"/>
  <c r="AW110" i="37"/>
  <c r="AX110" i="37"/>
  <c r="AY110" i="37"/>
  <c r="AZ110" i="37"/>
  <c r="BB110" i="37"/>
  <c r="BC110" i="37"/>
  <c r="BD110" i="37"/>
  <c r="BE110" i="37"/>
  <c r="BF110" i="37"/>
  <c r="BG110" i="37"/>
  <c r="BH110" i="37"/>
  <c r="BI110" i="37"/>
  <c r="BJ110" i="37"/>
  <c r="BK110" i="37"/>
  <c r="BL110" i="37"/>
  <c r="BM110" i="37"/>
  <c r="BN110" i="37"/>
  <c r="BO110" i="37"/>
  <c r="BP110" i="37"/>
  <c r="BQ110" i="37"/>
  <c r="BR110" i="37"/>
  <c r="BS110" i="37"/>
  <c r="BT110" i="37"/>
  <c r="BV110" i="37"/>
  <c r="H111" i="37"/>
  <c r="I111" i="37"/>
  <c r="J111" i="37"/>
  <c r="K111" i="37"/>
  <c r="L111" i="37"/>
  <c r="M111" i="37"/>
  <c r="O111" i="37"/>
  <c r="P111" i="37"/>
  <c r="Q111" i="37"/>
  <c r="R111" i="37"/>
  <c r="S111" i="37"/>
  <c r="T111" i="37"/>
  <c r="U111" i="37"/>
  <c r="V111" i="37"/>
  <c r="W111" i="37"/>
  <c r="X111" i="37"/>
  <c r="Y111" i="37"/>
  <c r="Z111" i="37"/>
  <c r="AA111" i="37"/>
  <c r="AB111" i="37"/>
  <c r="AC111" i="37"/>
  <c r="AD111" i="37"/>
  <c r="AE111" i="37"/>
  <c r="AF111" i="37"/>
  <c r="AH111" i="37"/>
  <c r="AI111" i="37"/>
  <c r="AJ111" i="37"/>
  <c r="AK111" i="37"/>
  <c r="AL111" i="37"/>
  <c r="AM111" i="37"/>
  <c r="AN111" i="37"/>
  <c r="AO111" i="37"/>
  <c r="AQ111" i="37"/>
  <c r="AR111" i="37"/>
  <c r="AS111" i="37"/>
  <c r="AT111" i="37"/>
  <c r="AU111" i="37"/>
  <c r="AV111" i="37"/>
  <c r="AW111" i="37"/>
  <c r="AX111" i="37"/>
  <c r="AY111" i="37"/>
  <c r="AZ111" i="37"/>
  <c r="BB111" i="37"/>
  <c r="BC111" i="37"/>
  <c r="BD111" i="37"/>
  <c r="BE111" i="37"/>
  <c r="BF111" i="37"/>
  <c r="BG111" i="37"/>
  <c r="BH111" i="37"/>
  <c r="BI111" i="37"/>
  <c r="BJ111" i="37"/>
  <c r="BK111" i="37"/>
  <c r="BL111" i="37"/>
  <c r="BM111" i="37"/>
  <c r="BN111" i="37"/>
  <c r="BO111" i="37"/>
  <c r="BP111" i="37"/>
  <c r="BQ111" i="37"/>
  <c r="BR111" i="37"/>
  <c r="BS111" i="37"/>
  <c r="BT111" i="37"/>
  <c r="BV111" i="37"/>
  <c r="H112" i="37"/>
  <c r="I112" i="37"/>
  <c r="J112" i="37"/>
  <c r="K112" i="37"/>
  <c r="L112" i="37"/>
  <c r="M112" i="37"/>
  <c r="O112" i="37"/>
  <c r="P112" i="37"/>
  <c r="Q112" i="37"/>
  <c r="R112" i="37"/>
  <c r="S112" i="37"/>
  <c r="T112" i="37"/>
  <c r="U112" i="37"/>
  <c r="V112" i="37"/>
  <c r="W112" i="37"/>
  <c r="X112" i="37"/>
  <c r="Y112" i="37"/>
  <c r="Z112" i="37"/>
  <c r="AA112" i="37"/>
  <c r="AB112" i="37"/>
  <c r="AC112" i="37"/>
  <c r="AD112" i="37"/>
  <c r="AE112" i="37"/>
  <c r="AF112" i="37"/>
  <c r="AH112" i="37"/>
  <c r="AI112" i="37"/>
  <c r="AJ112" i="37"/>
  <c r="AK112" i="37"/>
  <c r="AL112" i="37"/>
  <c r="AM112" i="37"/>
  <c r="AN112" i="37"/>
  <c r="AO112" i="37"/>
  <c r="AQ112" i="37"/>
  <c r="AR112" i="37"/>
  <c r="AS112" i="37"/>
  <c r="AT112" i="37"/>
  <c r="AU112" i="37"/>
  <c r="AV112" i="37"/>
  <c r="AW112" i="37"/>
  <c r="AX112" i="37"/>
  <c r="AY112" i="37"/>
  <c r="AZ112" i="37"/>
  <c r="BB112" i="37"/>
  <c r="BC112" i="37"/>
  <c r="BD112" i="37"/>
  <c r="BE112" i="37"/>
  <c r="BF112" i="37"/>
  <c r="BG112" i="37"/>
  <c r="BH112" i="37"/>
  <c r="BI112" i="37"/>
  <c r="BJ112" i="37"/>
  <c r="BK112" i="37"/>
  <c r="BL112" i="37"/>
  <c r="BM112" i="37"/>
  <c r="BN112" i="37"/>
  <c r="BO112" i="37"/>
  <c r="BP112" i="37"/>
  <c r="BQ112" i="37"/>
  <c r="BR112" i="37"/>
  <c r="BS112" i="37"/>
  <c r="BT112" i="37"/>
  <c r="BV112" i="37"/>
  <c r="H113" i="37"/>
  <c r="I113" i="37"/>
  <c r="J113" i="37"/>
  <c r="K113" i="37"/>
  <c r="L113" i="37"/>
  <c r="M113" i="37"/>
  <c r="O113" i="37"/>
  <c r="P113" i="37"/>
  <c r="Q113" i="37"/>
  <c r="R113" i="37"/>
  <c r="S113" i="37"/>
  <c r="T113" i="37"/>
  <c r="U113" i="37"/>
  <c r="V113" i="37"/>
  <c r="W113" i="37"/>
  <c r="X113" i="37"/>
  <c r="Y113" i="37"/>
  <c r="Z113" i="37"/>
  <c r="AA113" i="37"/>
  <c r="AB113" i="37"/>
  <c r="AC113" i="37"/>
  <c r="AD113" i="37"/>
  <c r="AE113" i="37"/>
  <c r="AF113" i="37"/>
  <c r="AH113" i="37"/>
  <c r="AI113" i="37"/>
  <c r="AJ113" i="37"/>
  <c r="AK113" i="37"/>
  <c r="AL113" i="37"/>
  <c r="AM113" i="37"/>
  <c r="AN113" i="37"/>
  <c r="AO113" i="37"/>
  <c r="AQ113" i="37"/>
  <c r="AR113" i="37"/>
  <c r="AS113" i="37"/>
  <c r="AT113" i="37"/>
  <c r="AU113" i="37"/>
  <c r="AV113" i="37"/>
  <c r="AW113" i="37"/>
  <c r="AX113" i="37"/>
  <c r="AY113" i="37"/>
  <c r="AZ113" i="37"/>
  <c r="BB113" i="37"/>
  <c r="BC113" i="37"/>
  <c r="BD113" i="37"/>
  <c r="BE113" i="37"/>
  <c r="BF113" i="37"/>
  <c r="BG113" i="37"/>
  <c r="BH113" i="37"/>
  <c r="BI113" i="37"/>
  <c r="BJ113" i="37"/>
  <c r="BK113" i="37"/>
  <c r="BL113" i="37"/>
  <c r="BM113" i="37"/>
  <c r="BN113" i="37"/>
  <c r="BO113" i="37"/>
  <c r="BP113" i="37"/>
  <c r="BQ113" i="37"/>
  <c r="BR113" i="37"/>
  <c r="BS113" i="37"/>
  <c r="BT113" i="37"/>
  <c r="BV113" i="37"/>
  <c r="H114" i="37"/>
  <c r="I114" i="37"/>
  <c r="J114" i="37"/>
  <c r="K114" i="37"/>
  <c r="L114" i="37"/>
  <c r="M114" i="37"/>
  <c r="O114" i="37"/>
  <c r="P114" i="37"/>
  <c r="Q114" i="37"/>
  <c r="R114" i="37"/>
  <c r="S114" i="37"/>
  <c r="T114" i="37"/>
  <c r="U114" i="37"/>
  <c r="V114" i="37"/>
  <c r="W114" i="37"/>
  <c r="X114" i="37"/>
  <c r="Y114" i="37"/>
  <c r="Z114" i="37"/>
  <c r="AA114" i="37"/>
  <c r="AB114" i="37"/>
  <c r="AC114" i="37"/>
  <c r="AD114" i="37"/>
  <c r="AE114" i="37"/>
  <c r="AF114" i="37"/>
  <c r="AH114" i="37"/>
  <c r="AI114" i="37"/>
  <c r="AJ114" i="37"/>
  <c r="AK114" i="37"/>
  <c r="AL114" i="37"/>
  <c r="AM114" i="37"/>
  <c r="AN114" i="37"/>
  <c r="AO114" i="37"/>
  <c r="AQ114" i="37"/>
  <c r="AR114" i="37"/>
  <c r="AS114" i="37"/>
  <c r="AT114" i="37"/>
  <c r="AU114" i="37"/>
  <c r="AV114" i="37"/>
  <c r="AW114" i="37"/>
  <c r="AX114" i="37"/>
  <c r="AY114" i="37"/>
  <c r="AZ114" i="37"/>
  <c r="BB114" i="37"/>
  <c r="BC114" i="37"/>
  <c r="BD114" i="37"/>
  <c r="BE114" i="37"/>
  <c r="BF114" i="37"/>
  <c r="BG114" i="37"/>
  <c r="BH114" i="37"/>
  <c r="BI114" i="37"/>
  <c r="BJ114" i="37"/>
  <c r="BK114" i="37"/>
  <c r="BL114" i="37"/>
  <c r="BM114" i="37"/>
  <c r="BN114" i="37"/>
  <c r="BO114" i="37"/>
  <c r="BP114" i="37"/>
  <c r="BQ114" i="37"/>
  <c r="BR114" i="37"/>
  <c r="BS114" i="37"/>
  <c r="BT114" i="37"/>
  <c r="BV114" i="37"/>
  <c r="H115" i="37"/>
  <c r="I115" i="37"/>
  <c r="J115" i="37"/>
  <c r="K115" i="37"/>
  <c r="L115" i="37"/>
  <c r="M115" i="37"/>
  <c r="O115" i="37"/>
  <c r="P115" i="37"/>
  <c r="Q115" i="37"/>
  <c r="R115" i="37"/>
  <c r="S115" i="37"/>
  <c r="T115" i="37"/>
  <c r="U115" i="37"/>
  <c r="V115" i="37"/>
  <c r="W115" i="37"/>
  <c r="X115" i="37"/>
  <c r="Y115" i="37"/>
  <c r="Z115" i="37"/>
  <c r="AA115" i="37"/>
  <c r="AB115" i="37"/>
  <c r="AC115" i="37"/>
  <c r="AD115" i="37"/>
  <c r="AE115" i="37"/>
  <c r="AF115" i="37"/>
  <c r="AH115" i="37"/>
  <c r="AI115" i="37"/>
  <c r="AJ115" i="37"/>
  <c r="AK115" i="37"/>
  <c r="AL115" i="37"/>
  <c r="AM115" i="37"/>
  <c r="AN115" i="37"/>
  <c r="AO115" i="37"/>
  <c r="AQ115" i="37"/>
  <c r="AR115" i="37"/>
  <c r="AS115" i="37"/>
  <c r="AT115" i="37"/>
  <c r="AU115" i="37"/>
  <c r="AV115" i="37"/>
  <c r="AW115" i="37"/>
  <c r="AX115" i="37"/>
  <c r="AY115" i="37"/>
  <c r="AZ115" i="37"/>
  <c r="BB115" i="37"/>
  <c r="BC115" i="37"/>
  <c r="BD115" i="37"/>
  <c r="BE115" i="37"/>
  <c r="BF115" i="37"/>
  <c r="BG115" i="37"/>
  <c r="BH115" i="37"/>
  <c r="BI115" i="37"/>
  <c r="BJ115" i="37"/>
  <c r="BK115" i="37"/>
  <c r="BL115" i="37"/>
  <c r="BM115" i="37"/>
  <c r="BN115" i="37"/>
  <c r="BO115" i="37"/>
  <c r="BP115" i="37"/>
  <c r="BQ115" i="37"/>
  <c r="BR115" i="37"/>
  <c r="BS115" i="37"/>
  <c r="BT115" i="37"/>
  <c r="BV115" i="37"/>
  <c r="H116" i="37"/>
  <c r="I116" i="37"/>
  <c r="J116" i="37"/>
  <c r="K116" i="37"/>
  <c r="L116" i="37"/>
  <c r="M116" i="37"/>
  <c r="O116" i="37"/>
  <c r="P116" i="37"/>
  <c r="Q116" i="37"/>
  <c r="R116" i="37"/>
  <c r="S116" i="37"/>
  <c r="T116" i="37"/>
  <c r="U116" i="37"/>
  <c r="V116" i="37"/>
  <c r="W116" i="37"/>
  <c r="X116" i="37"/>
  <c r="Y116" i="37"/>
  <c r="Z116" i="37"/>
  <c r="AA116" i="37"/>
  <c r="AB116" i="37"/>
  <c r="AC116" i="37"/>
  <c r="AD116" i="37"/>
  <c r="AE116" i="37"/>
  <c r="AF116" i="37"/>
  <c r="AH116" i="37"/>
  <c r="AI116" i="37"/>
  <c r="AJ116" i="37"/>
  <c r="AK116" i="37"/>
  <c r="AL116" i="37"/>
  <c r="AM116" i="37"/>
  <c r="AN116" i="37"/>
  <c r="AO116" i="37"/>
  <c r="AQ116" i="37"/>
  <c r="AR116" i="37"/>
  <c r="AS116" i="37"/>
  <c r="AT116" i="37"/>
  <c r="AU116" i="37"/>
  <c r="AV116" i="37"/>
  <c r="AW116" i="37"/>
  <c r="AX116" i="37"/>
  <c r="AY116" i="37"/>
  <c r="AZ116" i="37"/>
  <c r="BB116" i="37"/>
  <c r="BC116" i="37"/>
  <c r="BD116" i="37"/>
  <c r="BE116" i="37"/>
  <c r="BF116" i="37"/>
  <c r="BG116" i="37"/>
  <c r="BH116" i="37"/>
  <c r="BI116" i="37"/>
  <c r="BJ116" i="37"/>
  <c r="BK116" i="37"/>
  <c r="BL116" i="37"/>
  <c r="BM116" i="37"/>
  <c r="BN116" i="37"/>
  <c r="BO116" i="37"/>
  <c r="BP116" i="37"/>
  <c r="BQ116" i="37"/>
  <c r="BR116" i="37"/>
  <c r="BS116" i="37"/>
  <c r="BT116" i="37"/>
  <c r="BV116" i="37"/>
  <c r="H117" i="37"/>
  <c r="I117" i="37"/>
  <c r="J117" i="37"/>
  <c r="K117" i="37"/>
  <c r="L117" i="37"/>
  <c r="M117" i="37"/>
  <c r="O117" i="37"/>
  <c r="P117" i="37"/>
  <c r="Q117" i="37"/>
  <c r="R117" i="37"/>
  <c r="S117" i="37"/>
  <c r="T117" i="37"/>
  <c r="U117" i="37"/>
  <c r="V117" i="37"/>
  <c r="W117" i="37"/>
  <c r="X117" i="37"/>
  <c r="Y117" i="37"/>
  <c r="Z117" i="37"/>
  <c r="AA117" i="37"/>
  <c r="AB117" i="37"/>
  <c r="AC117" i="37"/>
  <c r="AD117" i="37"/>
  <c r="AE117" i="37"/>
  <c r="AF117" i="37"/>
  <c r="AH117" i="37"/>
  <c r="AI117" i="37"/>
  <c r="AJ117" i="37"/>
  <c r="AK117" i="37"/>
  <c r="AL117" i="37"/>
  <c r="AM117" i="37"/>
  <c r="AN117" i="37"/>
  <c r="AO117" i="37"/>
  <c r="AQ117" i="37"/>
  <c r="AR117" i="37"/>
  <c r="AS117" i="37"/>
  <c r="AT117" i="37"/>
  <c r="AU117" i="37"/>
  <c r="AV117" i="37"/>
  <c r="AW117" i="37"/>
  <c r="AX117" i="37"/>
  <c r="AY117" i="37"/>
  <c r="AZ117" i="37"/>
  <c r="BB117" i="37"/>
  <c r="BC117" i="37"/>
  <c r="BD117" i="37"/>
  <c r="BE117" i="37"/>
  <c r="BF117" i="37"/>
  <c r="BG117" i="37"/>
  <c r="BH117" i="37"/>
  <c r="BI117" i="37"/>
  <c r="BJ117" i="37"/>
  <c r="BK117" i="37"/>
  <c r="BL117" i="37"/>
  <c r="BM117" i="37"/>
  <c r="BN117" i="37"/>
  <c r="BO117" i="37"/>
  <c r="BP117" i="37"/>
  <c r="BQ117" i="37"/>
  <c r="BR117" i="37"/>
  <c r="BS117" i="37"/>
  <c r="BT117" i="37"/>
  <c r="BV117" i="37"/>
  <c r="H118" i="37"/>
  <c r="I118" i="37"/>
  <c r="J118" i="37"/>
  <c r="K118" i="37"/>
  <c r="L118" i="37"/>
  <c r="M118" i="37"/>
  <c r="O118" i="37"/>
  <c r="P118" i="37"/>
  <c r="Q118" i="37"/>
  <c r="R118" i="37"/>
  <c r="S118" i="37"/>
  <c r="T118" i="37"/>
  <c r="U118" i="37"/>
  <c r="V118" i="37"/>
  <c r="W118" i="37"/>
  <c r="X118" i="37"/>
  <c r="Y118" i="37"/>
  <c r="Z118" i="37"/>
  <c r="AA118" i="37"/>
  <c r="AB118" i="37"/>
  <c r="AC118" i="37"/>
  <c r="AD118" i="37"/>
  <c r="AE118" i="37"/>
  <c r="AF118" i="37"/>
  <c r="AH118" i="37"/>
  <c r="AI118" i="37"/>
  <c r="AJ118" i="37"/>
  <c r="AK118" i="37"/>
  <c r="AL118" i="37"/>
  <c r="AM118" i="37"/>
  <c r="AN118" i="37"/>
  <c r="AO118" i="37"/>
  <c r="AQ118" i="37"/>
  <c r="AR118" i="37"/>
  <c r="AS118" i="37"/>
  <c r="AT118" i="37"/>
  <c r="AU118" i="37"/>
  <c r="AV118" i="37"/>
  <c r="AW118" i="37"/>
  <c r="AX118" i="37"/>
  <c r="AY118" i="37"/>
  <c r="AZ118" i="37"/>
  <c r="BB118" i="37"/>
  <c r="BC118" i="37"/>
  <c r="BD118" i="37"/>
  <c r="BE118" i="37"/>
  <c r="BF118" i="37"/>
  <c r="BG118" i="37"/>
  <c r="BH118" i="37"/>
  <c r="BI118" i="37"/>
  <c r="BJ118" i="37"/>
  <c r="BK118" i="37"/>
  <c r="BL118" i="37"/>
  <c r="BM118" i="37"/>
  <c r="BN118" i="37"/>
  <c r="BO118" i="37"/>
  <c r="BP118" i="37"/>
  <c r="BQ118" i="37"/>
  <c r="BR118" i="37"/>
  <c r="BS118" i="37"/>
  <c r="BT118" i="37"/>
  <c r="BV118" i="37"/>
  <c r="H119" i="37"/>
  <c r="I119" i="37"/>
  <c r="J119" i="37"/>
  <c r="K119" i="37"/>
  <c r="L119" i="37"/>
  <c r="M119" i="37"/>
  <c r="O119" i="37"/>
  <c r="P119" i="37"/>
  <c r="Q119" i="37"/>
  <c r="R119" i="37"/>
  <c r="S119" i="37"/>
  <c r="T119" i="37"/>
  <c r="U119" i="37"/>
  <c r="V119" i="37"/>
  <c r="W119" i="37"/>
  <c r="X119" i="37"/>
  <c r="Y119" i="37"/>
  <c r="Z119" i="37"/>
  <c r="AA119" i="37"/>
  <c r="AB119" i="37"/>
  <c r="AC119" i="37"/>
  <c r="AD119" i="37"/>
  <c r="AE119" i="37"/>
  <c r="AF119" i="37"/>
  <c r="AH119" i="37"/>
  <c r="AI119" i="37"/>
  <c r="AJ119" i="37"/>
  <c r="AK119" i="37"/>
  <c r="AL119" i="37"/>
  <c r="AM119" i="37"/>
  <c r="AN119" i="37"/>
  <c r="AO119" i="37"/>
  <c r="AQ119" i="37"/>
  <c r="AR119" i="37"/>
  <c r="AS119" i="37"/>
  <c r="AT119" i="37"/>
  <c r="AU119" i="37"/>
  <c r="AV119" i="37"/>
  <c r="AW119" i="37"/>
  <c r="AX119" i="37"/>
  <c r="AY119" i="37"/>
  <c r="AZ119" i="37"/>
  <c r="BB119" i="37"/>
  <c r="BC119" i="37"/>
  <c r="BD119" i="37"/>
  <c r="BE119" i="37"/>
  <c r="BF119" i="37"/>
  <c r="BG119" i="37"/>
  <c r="BH119" i="37"/>
  <c r="BI119" i="37"/>
  <c r="BJ119" i="37"/>
  <c r="BK119" i="37"/>
  <c r="BL119" i="37"/>
  <c r="BM119" i="37"/>
  <c r="BN119" i="37"/>
  <c r="BO119" i="37"/>
  <c r="BP119" i="37"/>
  <c r="BQ119" i="37"/>
  <c r="BR119" i="37"/>
  <c r="BS119" i="37"/>
  <c r="BT119" i="37"/>
  <c r="BV119" i="37"/>
  <c r="H120" i="37"/>
  <c r="I120" i="37"/>
  <c r="J120" i="37"/>
  <c r="K120" i="37"/>
  <c r="L120" i="37"/>
  <c r="M120" i="37"/>
  <c r="O120" i="37"/>
  <c r="P120" i="37"/>
  <c r="Q120" i="37"/>
  <c r="R120" i="37"/>
  <c r="S120" i="37"/>
  <c r="T120" i="37"/>
  <c r="U120" i="37"/>
  <c r="V120" i="37"/>
  <c r="W120" i="37"/>
  <c r="X120" i="37"/>
  <c r="Y120" i="37"/>
  <c r="Z120" i="37"/>
  <c r="AA120" i="37"/>
  <c r="AB120" i="37"/>
  <c r="AC120" i="37"/>
  <c r="AD120" i="37"/>
  <c r="AE120" i="37"/>
  <c r="AF120" i="37"/>
  <c r="AH120" i="37"/>
  <c r="AI120" i="37"/>
  <c r="AJ120" i="37"/>
  <c r="AK120" i="37"/>
  <c r="AL120" i="37"/>
  <c r="AM120" i="37"/>
  <c r="AN120" i="37"/>
  <c r="AO120" i="37"/>
  <c r="AQ120" i="37"/>
  <c r="AR120" i="37"/>
  <c r="AS120" i="37"/>
  <c r="AT120" i="37"/>
  <c r="AU120" i="37"/>
  <c r="AV120" i="37"/>
  <c r="AW120" i="37"/>
  <c r="AX120" i="37"/>
  <c r="AY120" i="37"/>
  <c r="AZ120" i="37"/>
  <c r="BB120" i="37"/>
  <c r="BC120" i="37"/>
  <c r="BD120" i="37"/>
  <c r="BE120" i="37"/>
  <c r="BF120" i="37"/>
  <c r="BG120" i="37"/>
  <c r="BH120" i="37"/>
  <c r="BI120" i="37"/>
  <c r="BJ120" i="37"/>
  <c r="BK120" i="37"/>
  <c r="BL120" i="37"/>
  <c r="BM120" i="37"/>
  <c r="BN120" i="37"/>
  <c r="BO120" i="37"/>
  <c r="BP120" i="37"/>
  <c r="BQ120" i="37"/>
  <c r="BR120" i="37"/>
  <c r="BS120" i="37"/>
  <c r="BT120" i="37"/>
  <c r="BV120" i="37"/>
  <c r="H121" i="37"/>
  <c r="I121" i="37"/>
  <c r="J121" i="37"/>
  <c r="K121" i="37"/>
  <c r="L121" i="37"/>
  <c r="M121" i="37"/>
  <c r="O121" i="37"/>
  <c r="P121" i="37"/>
  <c r="Q121" i="37"/>
  <c r="R121" i="37"/>
  <c r="S121" i="37"/>
  <c r="T121" i="37"/>
  <c r="U121" i="37"/>
  <c r="V121" i="37"/>
  <c r="W121" i="37"/>
  <c r="X121" i="37"/>
  <c r="Y121" i="37"/>
  <c r="Z121" i="37"/>
  <c r="AA121" i="37"/>
  <c r="AB121" i="37"/>
  <c r="AC121" i="37"/>
  <c r="AD121" i="37"/>
  <c r="AE121" i="37"/>
  <c r="AF121" i="37"/>
  <c r="AH121" i="37"/>
  <c r="AI121" i="37"/>
  <c r="AJ121" i="37"/>
  <c r="AK121" i="37"/>
  <c r="AL121" i="37"/>
  <c r="AM121" i="37"/>
  <c r="AN121" i="37"/>
  <c r="AO121" i="37"/>
  <c r="AQ121" i="37"/>
  <c r="AR121" i="37"/>
  <c r="AS121" i="37"/>
  <c r="AT121" i="37"/>
  <c r="AU121" i="37"/>
  <c r="AV121" i="37"/>
  <c r="AW121" i="37"/>
  <c r="AX121" i="37"/>
  <c r="AY121" i="37"/>
  <c r="AZ121" i="37"/>
  <c r="BB121" i="37"/>
  <c r="BC121" i="37"/>
  <c r="BD121" i="37"/>
  <c r="BE121" i="37"/>
  <c r="BF121" i="37"/>
  <c r="BG121" i="37"/>
  <c r="BH121" i="37"/>
  <c r="BI121" i="37"/>
  <c r="BJ121" i="37"/>
  <c r="BK121" i="37"/>
  <c r="BL121" i="37"/>
  <c r="BM121" i="37"/>
  <c r="BN121" i="37"/>
  <c r="BO121" i="37"/>
  <c r="BP121" i="37"/>
  <c r="BQ121" i="37"/>
  <c r="BR121" i="37"/>
  <c r="BS121" i="37"/>
  <c r="BT121" i="37"/>
  <c r="BV121" i="37"/>
  <c r="H122" i="37"/>
  <c r="I122" i="37"/>
  <c r="J122" i="37"/>
  <c r="K122" i="37"/>
  <c r="L122" i="37"/>
  <c r="M122" i="37"/>
  <c r="O122" i="37"/>
  <c r="P122" i="37"/>
  <c r="Q122" i="37"/>
  <c r="R122" i="37"/>
  <c r="S122" i="37"/>
  <c r="T122" i="37"/>
  <c r="U122" i="37"/>
  <c r="V122" i="37"/>
  <c r="W122" i="37"/>
  <c r="X122" i="37"/>
  <c r="Y122" i="37"/>
  <c r="Z122" i="37"/>
  <c r="AA122" i="37"/>
  <c r="AB122" i="37"/>
  <c r="AC122" i="37"/>
  <c r="AD122" i="37"/>
  <c r="AE122" i="37"/>
  <c r="AF122" i="37"/>
  <c r="AH122" i="37"/>
  <c r="AI122" i="37"/>
  <c r="AJ122" i="37"/>
  <c r="AK122" i="37"/>
  <c r="AL122" i="37"/>
  <c r="AM122" i="37"/>
  <c r="AN122" i="37"/>
  <c r="AO122" i="37"/>
  <c r="AQ122" i="37"/>
  <c r="AR122" i="37"/>
  <c r="AS122" i="37"/>
  <c r="AT122" i="37"/>
  <c r="AU122" i="37"/>
  <c r="AV122" i="37"/>
  <c r="AW122" i="37"/>
  <c r="AX122" i="37"/>
  <c r="AY122" i="37"/>
  <c r="AZ122" i="37"/>
  <c r="BB122" i="37"/>
  <c r="BC122" i="37"/>
  <c r="BD122" i="37"/>
  <c r="BE122" i="37"/>
  <c r="BF122" i="37"/>
  <c r="BG122" i="37"/>
  <c r="BH122" i="37"/>
  <c r="BI122" i="37"/>
  <c r="BJ122" i="37"/>
  <c r="BK122" i="37"/>
  <c r="BL122" i="37"/>
  <c r="BM122" i="37"/>
  <c r="BN122" i="37"/>
  <c r="BO122" i="37"/>
  <c r="BP122" i="37"/>
  <c r="BQ122" i="37"/>
  <c r="BR122" i="37"/>
  <c r="BS122" i="37"/>
  <c r="BT122" i="37"/>
  <c r="BV122" i="37"/>
  <c r="H123" i="37"/>
  <c r="I123" i="37"/>
  <c r="J123" i="37"/>
  <c r="K123" i="37"/>
  <c r="L123" i="37"/>
  <c r="M123" i="37"/>
  <c r="O123" i="37"/>
  <c r="P123" i="37"/>
  <c r="Q123" i="37"/>
  <c r="R123" i="37"/>
  <c r="S123" i="37"/>
  <c r="T123" i="37"/>
  <c r="U123" i="37"/>
  <c r="V123" i="37"/>
  <c r="W123" i="37"/>
  <c r="X123" i="37"/>
  <c r="Y123" i="37"/>
  <c r="Z123" i="37"/>
  <c r="AA123" i="37"/>
  <c r="AB123" i="37"/>
  <c r="AC123" i="37"/>
  <c r="AD123" i="37"/>
  <c r="AE123" i="37"/>
  <c r="AF123" i="37"/>
  <c r="AH123" i="37"/>
  <c r="AI123" i="37"/>
  <c r="AJ123" i="37"/>
  <c r="AK123" i="37"/>
  <c r="AL123" i="37"/>
  <c r="AM123" i="37"/>
  <c r="AN123" i="37"/>
  <c r="AO123" i="37"/>
  <c r="AQ123" i="37"/>
  <c r="AR123" i="37"/>
  <c r="AS123" i="37"/>
  <c r="AT123" i="37"/>
  <c r="AU123" i="37"/>
  <c r="AV123" i="37"/>
  <c r="AW123" i="37"/>
  <c r="AX123" i="37"/>
  <c r="AY123" i="37"/>
  <c r="AZ123" i="37"/>
  <c r="BB123" i="37"/>
  <c r="BC123" i="37"/>
  <c r="BD123" i="37"/>
  <c r="BE123" i="37"/>
  <c r="BF123" i="37"/>
  <c r="BG123" i="37"/>
  <c r="BH123" i="37"/>
  <c r="BI123" i="37"/>
  <c r="BJ123" i="37"/>
  <c r="BK123" i="37"/>
  <c r="BL123" i="37"/>
  <c r="BM123" i="37"/>
  <c r="BN123" i="37"/>
  <c r="BO123" i="37"/>
  <c r="BP123" i="37"/>
  <c r="BQ123" i="37"/>
  <c r="BR123" i="37"/>
  <c r="BS123" i="37"/>
  <c r="BT123" i="37"/>
  <c r="BV123" i="37"/>
  <c r="H124" i="37"/>
  <c r="I124" i="37"/>
  <c r="J124" i="37"/>
  <c r="K124" i="37"/>
  <c r="L124" i="37"/>
  <c r="M124" i="37"/>
  <c r="O124" i="37"/>
  <c r="P124" i="37"/>
  <c r="Q124" i="37"/>
  <c r="R124" i="37"/>
  <c r="S124" i="37"/>
  <c r="T124" i="37"/>
  <c r="U124" i="37"/>
  <c r="V124" i="37"/>
  <c r="W124" i="37"/>
  <c r="X124" i="37"/>
  <c r="Y124" i="37"/>
  <c r="Z124" i="37"/>
  <c r="AA124" i="37"/>
  <c r="AB124" i="37"/>
  <c r="AC124" i="37"/>
  <c r="AD124" i="37"/>
  <c r="AE124" i="37"/>
  <c r="AF124" i="37"/>
  <c r="AH124" i="37"/>
  <c r="AI124" i="37"/>
  <c r="AJ124" i="37"/>
  <c r="AK124" i="37"/>
  <c r="AL124" i="37"/>
  <c r="AM124" i="37"/>
  <c r="AN124" i="37"/>
  <c r="AO124" i="37"/>
  <c r="AQ124" i="37"/>
  <c r="AR124" i="37"/>
  <c r="AS124" i="37"/>
  <c r="AT124" i="37"/>
  <c r="AU124" i="37"/>
  <c r="AV124" i="37"/>
  <c r="AW124" i="37"/>
  <c r="AX124" i="37"/>
  <c r="AY124" i="37"/>
  <c r="AZ124" i="37"/>
  <c r="BB124" i="37"/>
  <c r="BC124" i="37"/>
  <c r="BD124" i="37"/>
  <c r="BE124" i="37"/>
  <c r="BF124" i="37"/>
  <c r="BG124" i="37"/>
  <c r="BH124" i="37"/>
  <c r="BI124" i="37"/>
  <c r="BJ124" i="37"/>
  <c r="BK124" i="37"/>
  <c r="BL124" i="37"/>
  <c r="BM124" i="37"/>
  <c r="BN124" i="37"/>
  <c r="BO124" i="37"/>
  <c r="BP124" i="37"/>
  <c r="BQ124" i="37"/>
  <c r="BR124" i="37"/>
  <c r="BS124" i="37"/>
  <c r="BT124" i="37"/>
  <c r="BV124" i="37"/>
  <c r="H125" i="37"/>
  <c r="I125" i="37"/>
  <c r="J125" i="37"/>
  <c r="K125" i="37"/>
  <c r="L125" i="37"/>
  <c r="M125" i="37"/>
  <c r="O125" i="37"/>
  <c r="P125" i="37"/>
  <c r="Q125" i="37"/>
  <c r="R125" i="37"/>
  <c r="S125" i="37"/>
  <c r="T125" i="37"/>
  <c r="U125" i="37"/>
  <c r="V125" i="37"/>
  <c r="W125" i="37"/>
  <c r="X125" i="37"/>
  <c r="Y125" i="37"/>
  <c r="Z125" i="37"/>
  <c r="AA125" i="37"/>
  <c r="AB125" i="37"/>
  <c r="AC125" i="37"/>
  <c r="AD125" i="37"/>
  <c r="AE125" i="37"/>
  <c r="AF125" i="37"/>
  <c r="AH125" i="37"/>
  <c r="AI125" i="37"/>
  <c r="AJ125" i="37"/>
  <c r="AK125" i="37"/>
  <c r="AL125" i="37"/>
  <c r="AM125" i="37"/>
  <c r="AN125" i="37"/>
  <c r="AO125" i="37"/>
  <c r="AQ125" i="37"/>
  <c r="AR125" i="37"/>
  <c r="AS125" i="37"/>
  <c r="AT125" i="37"/>
  <c r="AU125" i="37"/>
  <c r="AV125" i="37"/>
  <c r="AW125" i="37"/>
  <c r="AX125" i="37"/>
  <c r="AY125" i="37"/>
  <c r="AZ125" i="37"/>
  <c r="BB125" i="37"/>
  <c r="BC125" i="37"/>
  <c r="BD125" i="37"/>
  <c r="BE125" i="37"/>
  <c r="BF125" i="37"/>
  <c r="BG125" i="37"/>
  <c r="BH125" i="37"/>
  <c r="BI125" i="37"/>
  <c r="BJ125" i="37"/>
  <c r="BK125" i="37"/>
  <c r="BL125" i="37"/>
  <c r="BM125" i="37"/>
  <c r="BN125" i="37"/>
  <c r="BO125" i="37"/>
  <c r="BP125" i="37"/>
  <c r="BQ125" i="37"/>
  <c r="BR125" i="37"/>
  <c r="BS125" i="37"/>
  <c r="BT125" i="37"/>
  <c r="BV125" i="37"/>
  <c r="H126" i="37"/>
  <c r="I126" i="37"/>
  <c r="J126" i="37"/>
  <c r="K126" i="37"/>
  <c r="L126" i="37"/>
  <c r="M126" i="37"/>
  <c r="O126" i="37"/>
  <c r="P126" i="37"/>
  <c r="Q126" i="37"/>
  <c r="R126" i="37"/>
  <c r="S126" i="37"/>
  <c r="T126" i="37"/>
  <c r="U126" i="37"/>
  <c r="V126" i="37"/>
  <c r="W126" i="37"/>
  <c r="X126" i="37"/>
  <c r="Y126" i="37"/>
  <c r="Z126" i="37"/>
  <c r="AA126" i="37"/>
  <c r="AB126" i="37"/>
  <c r="AC126" i="37"/>
  <c r="AD126" i="37"/>
  <c r="AE126" i="37"/>
  <c r="AF126" i="37"/>
  <c r="AH126" i="37"/>
  <c r="AI126" i="37"/>
  <c r="AJ126" i="37"/>
  <c r="AK126" i="37"/>
  <c r="AL126" i="37"/>
  <c r="AM126" i="37"/>
  <c r="AN126" i="37"/>
  <c r="AO126" i="37"/>
  <c r="AQ126" i="37"/>
  <c r="AR126" i="37"/>
  <c r="AS126" i="37"/>
  <c r="AT126" i="37"/>
  <c r="AU126" i="37"/>
  <c r="AV126" i="37"/>
  <c r="AW126" i="37"/>
  <c r="AX126" i="37"/>
  <c r="AY126" i="37"/>
  <c r="AZ126" i="37"/>
  <c r="BB126" i="37"/>
  <c r="BC126" i="37"/>
  <c r="BD126" i="37"/>
  <c r="BE126" i="37"/>
  <c r="BF126" i="37"/>
  <c r="BG126" i="37"/>
  <c r="BH126" i="37"/>
  <c r="BI126" i="37"/>
  <c r="BJ126" i="37"/>
  <c r="BK126" i="37"/>
  <c r="BL126" i="37"/>
  <c r="BM126" i="37"/>
  <c r="BN126" i="37"/>
  <c r="BO126" i="37"/>
  <c r="BP126" i="37"/>
  <c r="BQ126" i="37"/>
  <c r="BR126" i="37"/>
  <c r="BS126" i="37"/>
  <c r="BT126" i="37"/>
  <c r="BV126" i="37"/>
  <c r="H127" i="37"/>
  <c r="I127" i="37"/>
  <c r="J127" i="37"/>
  <c r="K127" i="37"/>
  <c r="L127" i="37"/>
  <c r="M127" i="37"/>
  <c r="O127" i="37"/>
  <c r="P127" i="37"/>
  <c r="Q127" i="37"/>
  <c r="R127" i="37"/>
  <c r="S127" i="37"/>
  <c r="T127" i="37"/>
  <c r="U127" i="37"/>
  <c r="V127" i="37"/>
  <c r="W127" i="37"/>
  <c r="X127" i="37"/>
  <c r="Y127" i="37"/>
  <c r="Z127" i="37"/>
  <c r="AA127" i="37"/>
  <c r="AB127" i="37"/>
  <c r="AC127" i="37"/>
  <c r="AD127" i="37"/>
  <c r="AE127" i="37"/>
  <c r="AF127" i="37"/>
  <c r="AH127" i="37"/>
  <c r="AI127" i="37"/>
  <c r="AJ127" i="37"/>
  <c r="AK127" i="37"/>
  <c r="AL127" i="37"/>
  <c r="AM127" i="37"/>
  <c r="AN127" i="37"/>
  <c r="AO127" i="37"/>
  <c r="AQ127" i="37"/>
  <c r="AR127" i="37"/>
  <c r="AS127" i="37"/>
  <c r="AT127" i="37"/>
  <c r="AU127" i="37"/>
  <c r="AV127" i="37"/>
  <c r="AW127" i="37"/>
  <c r="AX127" i="37"/>
  <c r="AY127" i="37"/>
  <c r="AZ127" i="37"/>
  <c r="BB127" i="37"/>
  <c r="BC127" i="37"/>
  <c r="BD127" i="37"/>
  <c r="BE127" i="37"/>
  <c r="BF127" i="37"/>
  <c r="BG127" i="37"/>
  <c r="BH127" i="37"/>
  <c r="BI127" i="37"/>
  <c r="BJ127" i="37"/>
  <c r="BK127" i="37"/>
  <c r="BL127" i="37"/>
  <c r="BM127" i="37"/>
  <c r="BN127" i="37"/>
  <c r="BO127" i="37"/>
  <c r="BP127" i="37"/>
  <c r="BQ127" i="37"/>
  <c r="BR127" i="37"/>
  <c r="BS127" i="37"/>
  <c r="BT127" i="37"/>
  <c r="BV127" i="37"/>
  <c r="H128" i="37"/>
  <c r="I128" i="37"/>
  <c r="J128" i="37"/>
  <c r="K128" i="37"/>
  <c r="L128" i="37"/>
  <c r="M128" i="37"/>
  <c r="O128" i="37"/>
  <c r="P128" i="37"/>
  <c r="Q128" i="37"/>
  <c r="R128" i="37"/>
  <c r="S128" i="37"/>
  <c r="T128" i="37"/>
  <c r="U128" i="37"/>
  <c r="V128" i="37"/>
  <c r="W128" i="37"/>
  <c r="X128" i="37"/>
  <c r="Y128" i="37"/>
  <c r="Z128" i="37"/>
  <c r="AA128" i="37"/>
  <c r="AB128" i="37"/>
  <c r="AC128" i="37"/>
  <c r="AD128" i="37"/>
  <c r="AE128" i="37"/>
  <c r="AF128" i="37"/>
  <c r="AH128" i="37"/>
  <c r="AI128" i="37"/>
  <c r="AJ128" i="37"/>
  <c r="AK128" i="37"/>
  <c r="AL128" i="37"/>
  <c r="AM128" i="37"/>
  <c r="AN128" i="37"/>
  <c r="AO128" i="37"/>
  <c r="AQ128" i="37"/>
  <c r="AR128" i="37"/>
  <c r="AS128" i="37"/>
  <c r="AT128" i="37"/>
  <c r="AU128" i="37"/>
  <c r="AV128" i="37"/>
  <c r="AW128" i="37"/>
  <c r="AX128" i="37"/>
  <c r="AY128" i="37"/>
  <c r="AZ128" i="37"/>
  <c r="BB128" i="37"/>
  <c r="BC128" i="37"/>
  <c r="BD128" i="37"/>
  <c r="BE128" i="37"/>
  <c r="BF128" i="37"/>
  <c r="BG128" i="37"/>
  <c r="BH128" i="37"/>
  <c r="BI128" i="37"/>
  <c r="BJ128" i="37"/>
  <c r="BK128" i="37"/>
  <c r="BL128" i="37"/>
  <c r="BM128" i="37"/>
  <c r="BN128" i="37"/>
  <c r="BO128" i="37"/>
  <c r="BP128" i="37"/>
  <c r="BQ128" i="37"/>
  <c r="BR128" i="37"/>
  <c r="BS128" i="37"/>
  <c r="BT128" i="37"/>
  <c r="BV128" i="37"/>
  <c r="H129" i="37"/>
  <c r="I129" i="37"/>
  <c r="J129" i="37"/>
  <c r="K129" i="37"/>
  <c r="L129" i="37"/>
  <c r="M129" i="37"/>
  <c r="O129" i="37"/>
  <c r="P129" i="37"/>
  <c r="Q129" i="37"/>
  <c r="R129" i="37"/>
  <c r="S129" i="37"/>
  <c r="T129" i="37"/>
  <c r="U129" i="37"/>
  <c r="V129" i="37"/>
  <c r="W129" i="37"/>
  <c r="X129" i="37"/>
  <c r="Y129" i="37"/>
  <c r="Z129" i="37"/>
  <c r="AA129" i="37"/>
  <c r="AB129" i="37"/>
  <c r="AC129" i="37"/>
  <c r="AD129" i="37"/>
  <c r="AE129" i="37"/>
  <c r="AF129" i="37"/>
  <c r="AH129" i="37"/>
  <c r="AI129" i="37"/>
  <c r="AJ129" i="37"/>
  <c r="AK129" i="37"/>
  <c r="AL129" i="37"/>
  <c r="AM129" i="37"/>
  <c r="AN129" i="37"/>
  <c r="AO129" i="37"/>
  <c r="AQ129" i="37"/>
  <c r="AR129" i="37"/>
  <c r="AS129" i="37"/>
  <c r="AT129" i="37"/>
  <c r="AU129" i="37"/>
  <c r="AV129" i="37"/>
  <c r="AW129" i="37"/>
  <c r="AX129" i="37"/>
  <c r="AY129" i="37"/>
  <c r="AZ129" i="37"/>
  <c r="BB129" i="37"/>
  <c r="BC129" i="37"/>
  <c r="BD129" i="37"/>
  <c r="BE129" i="37"/>
  <c r="BF129" i="37"/>
  <c r="BG129" i="37"/>
  <c r="BH129" i="37"/>
  <c r="BI129" i="37"/>
  <c r="BJ129" i="37"/>
  <c r="BK129" i="37"/>
  <c r="BL129" i="37"/>
  <c r="BM129" i="37"/>
  <c r="BN129" i="37"/>
  <c r="BO129" i="37"/>
  <c r="BP129" i="37"/>
  <c r="BQ129" i="37"/>
  <c r="BR129" i="37"/>
  <c r="BS129" i="37"/>
  <c r="BT129" i="37"/>
  <c r="BV129" i="37"/>
  <c r="H130" i="37"/>
  <c r="I130" i="37"/>
  <c r="J130" i="37"/>
  <c r="K130" i="37"/>
  <c r="L130" i="37"/>
  <c r="M130" i="37"/>
  <c r="O130" i="37"/>
  <c r="P130" i="37"/>
  <c r="Q130" i="37"/>
  <c r="R130" i="37"/>
  <c r="S130" i="37"/>
  <c r="T130" i="37"/>
  <c r="U130" i="37"/>
  <c r="V130" i="37"/>
  <c r="W130" i="37"/>
  <c r="X130" i="37"/>
  <c r="Y130" i="37"/>
  <c r="Z130" i="37"/>
  <c r="AA130" i="37"/>
  <c r="AB130" i="37"/>
  <c r="AC130" i="37"/>
  <c r="AD130" i="37"/>
  <c r="AE130" i="37"/>
  <c r="AF130" i="37"/>
  <c r="AH130" i="37"/>
  <c r="AI130" i="37"/>
  <c r="AJ130" i="37"/>
  <c r="AK130" i="37"/>
  <c r="AL130" i="37"/>
  <c r="AM130" i="37"/>
  <c r="AN130" i="37"/>
  <c r="AO130" i="37"/>
  <c r="AQ130" i="37"/>
  <c r="AR130" i="37"/>
  <c r="AS130" i="37"/>
  <c r="AT130" i="37"/>
  <c r="AU130" i="37"/>
  <c r="AV130" i="37"/>
  <c r="AW130" i="37"/>
  <c r="AX130" i="37"/>
  <c r="AY130" i="37"/>
  <c r="AZ130" i="37"/>
  <c r="BB130" i="37"/>
  <c r="BC130" i="37"/>
  <c r="BD130" i="37"/>
  <c r="BE130" i="37"/>
  <c r="BF130" i="37"/>
  <c r="BG130" i="37"/>
  <c r="BH130" i="37"/>
  <c r="BI130" i="37"/>
  <c r="BJ130" i="37"/>
  <c r="BK130" i="37"/>
  <c r="BL130" i="37"/>
  <c r="BM130" i="37"/>
  <c r="BN130" i="37"/>
  <c r="BO130" i="37"/>
  <c r="BP130" i="37"/>
  <c r="BQ130" i="37"/>
  <c r="BR130" i="37"/>
  <c r="BS130" i="37"/>
  <c r="BT130" i="37"/>
  <c r="BV130" i="37"/>
  <c r="H131" i="37"/>
  <c r="I131" i="37"/>
  <c r="J131" i="37"/>
  <c r="K131" i="37"/>
  <c r="L131" i="37"/>
  <c r="M131" i="37"/>
  <c r="O131" i="37"/>
  <c r="P131" i="37"/>
  <c r="Q131" i="37"/>
  <c r="R131" i="37"/>
  <c r="S131" i="37"/>
  <c r="T131" i="37"/>
  <c r="U131" i="37"/>
  <c r="V131" i="37"/>
  <c r="W131" i="37"/>
  <c r="X131" i="37"/>
  <c r="Y131" i="37"/>
  <c r="Z131" i="37"/>
  <c r="AA131" i="37"/>
  <c r="AB131" i="37"/>
  <c r="AC131" i="37"/>
  <c r="AD131" i="37"/>
  <c r="AE131" i="37"/>
  <c r="AF131" i="37"/>
  <c r="AH131" i="37"/>
  <c r="AI131" i="37"/>
  <c r="AJ131" i="37"/>
  <c r="AK131" i="37"/>
  <c r="AL131" i="37"/>
  <c r="AM131" i="37"/>
  <c r="AN131" i="37"/>
  <c r="AO131" i="37"/>
  <c r="AQ131" i="37"/>
  <c r="AR131" i="37"/>
  <c r="AS131" i="37"/>
  <c r="AT131" i="37"/>
  <c r="AU131" i="37"/>
  <c r="AV131" i="37"/>
  <c r="AW131" i="37"/>
  <c r="AX131" i="37"/>
  <c r="AY131" i="37"/>
  <c r="AZ131" i="37"/>
  <c r="BB131" i="37"/>
  <c r="BC131" i="37"/>
  <c r="BD131" i="37"/>
  <c r="BE131" i="37"/>
  <c r="BF131" i="37"/>
  <c r="BG131" i="37"/>
  <c r="BH131" i="37"/>
  <c r="BI131" i="37"/>
  <c r="BJ131" i="37"/>
  <c r="BK131" i="37"/>
  <c r="BL131" i="37"/>
  <c r="BM131" i="37"/>
  <c r="BN131" i="37"/>
  <c r="BO131" i="37"/>
  <c r="BP131" i="37"/>
  <c r="BQ131" i="37"/>
  <c r="BR131" i="37"/>
  <c r="BS131" i="37"/>
  <c r="BT131" i="37"/>
  <c r="BV131" i="37"/>
  <c r="H132" i="37"/>
  <c r="I132" i="37"/>
  <c r="J132" i="37"/>
  <c r="K132" i="37"/>
  <c r="L132" i="37"/>
  <c r="M132" i="37"/>
  <c r="O132" i="37"/>
  <c r="P132" i="37"/>
  <c r="Q132" i="37"/>
  <c r="R132" i="37"/>
  <c r="S132" i="37"/>
  <c r="T132" i="37"/>
  <c r="U132" i="37"/>
  <c r="V132" i="37"/>
  <c r="W132" i="37"/>
  <c r="X132" i="37"/>
  <c r="Y132" i="37"/>
  <c r="Z132" i="37"/>
  <c r="AA132" i="37"/>
  <c r="AB132" i="37"/>
  <c r="AC132" i="37"/>
  <c r="AD132" i="37"/>
  <c r="AE132" i="37"/>
  <c r="AF132" i="37"/>
  <c r="AH132" i="37"/>
  <c r="AI132" i="37"/>
  <c r="AJ132" i="37"/>
  <c r="AK132" i="37"/>
  <c r="AL132" i="37"/>
  <c r="AM132" i="37"/>
  <c r="AN132" i="37"/>
  <c r="AO132" i="37"/>
  <c r="AQ132" i="37"/>
  <c r="AR132" i="37"/>
  <c r="AS132" i="37"/>
  <c r="AT132" i="37"/>
  <c r="AU132" i="37"/>
  <c r="AV132" i="37"/>
  <c r="AW132" i="37"/>
  <c r="AX132" i="37"/>
  <c r="AY132" i="37"/>
  <c r="AZ132" i="37"/>
  <c r="BB132" i="37"/>
  <c r="BC132" i="37"/>
  <c r="BD132" i="37"/>
  <c r="BE132" i="37"/>
  <c r="BF132" i="37"/>
  <c r="BG132" i="37"/>
  <c r="BH132" i="37"/>
  <c r="BI132" i="37"/>
  <c r="BJ132" i="37"/>
  <c r="BK132" i="37"/>
  <c r="BL132" i="37"/>
  <c r="BM132" i="37"/>
  <c r="BN132" i="37"/>
  <c r="BO132" i="37"/>
  <c r="BP132" i="37"/>
  <c r="BQ132" i="37"/>
  <c r="BR132" i="37"/>
  <c r="BS132" i="37"/>
  <c r="BT132" i="37"/>
  <c r="BV132" i="37"/>
  <c r="H133" i="37"/>
  <c r="I133" i="37"/>
  <c r="J133" i="37"/>
  <c r="K133" i="37"/>
  <c r="L133" i="37"/>
  <c r="M133" i="37"/>
  <c r="O133" i="37"/>
  <c r="P133" i="37"/>
  <c r="Q133" i="37"/>
  <c r="R133" i="37"/>
  <c r="S133" i="37"/>
  <c r="T133" i="37"/>
  <c r="U133" i="37"/>
  <c r="V133" i="37"/>
  <c r="W133" i="37"/>
  <c r="X133" i="37"/>
  <c r="Y133" i="37"/>
  <c r="Z133" i="37"/>
  <c r="AA133" i="37"/>
  <c r="AB133" i="37"/>
  <c r="AC133" i="37"/>
  <c r="AD133" i="37"/>
  <c r="AE133" i="37"/>
  <c r="AF133" i="37"/>
  <c r="AH133" i="37"/>
  <c r="AI133" i="37"/>
  <c r="AJ133" i="37"/>
  <c r="AK133" i="37"/>
  <c r="AL133" i="37"/>
  <c r="AM133" i="37"/>
  <c r="AN133" i="37"/>
  <c r="AO133" i="37"/>
  <c r="AQ133" i="37"/>
  <c r="AR133" i="37"/>
  <c r="AS133" i="37"/>
  <c r="AT133" i="37"/>
  <c r="AU133" i="37"/>
  <c r="AV133" i="37"/>
  <c r="AW133" i="37"/>
  <c r="AX133" i="37"/>
  <c r="AY133" i="37"/>
  <c r="AZ133" i="37"/>
  <c r="BB133" i="37"/>
  <c r="BC133" i="37"/>
  <c r="BD133" i="37"/>
  <c r="BE133" i="37"/>
  <c r="BF133" i="37"/>
  <c r="BG133" i="37"/>
  <c r="BH133" i="37"/>
  <c r="BI133" i="37"/>
  <c r="BJ133" i="37"/>
  <c r="BK133" i="37"/>
  <c r="BL133" i="37"/>
  <c r="BM133" i="37"/>
  <c r="BN133" i="37"/>
  <c r="BO133" i="37"/>
  <c r="BP133" i="37"/>
  <c r="BQ133" i="37"/>
  <c r="BR133" i="37"/>
  <c r="BS133" i="37"/>
  <c r="BT133" i="37"/>
  <c r="BV133" i="37"/>
  <c r="H134" i="37"/>
  <c r="I134" i="37"/>
  <c r="J134" i="37"/>
  <c r="K134" i="37"/>
  <c r="L134" i="37"/>
  <c r="M134" i="37"/>
  <c r="O134" i="37"/>
  <c r="P134" i="37"/>
  <c r="Q134" i="37"/>
  <c r="R134" i="37"/>
  <c r="S134" i="37"/>
  <c r="T134" i="37"/>
  <c r="U134" i="37"/>
  <c r="V134" i="37"/>
  <c r="W134" i="37"/>
  <c r="X134" i="37"/>
  <c r="Y134" i="37"/>
  <c r="Z134" i="37"/>
  <c r="AA134" i="37"/>
  <c r="AB134" i="37"/>
  <c r="AC134" i="37"/>
  <c r="AD134" i="37"/>
  <c r="AE134" i="37"/>
  <c r="AF134" i="37"/>
  <c r="AH134" i="37"/>
  <c r="AI134" i="37"/>
  <c r="AJ134" i="37"/>
  <c r="AK134" i="37"/>
  <c r="AL134" i="37"/>
  <c r="AM134" i="37"/>
  <c r="AN134" i="37"/>
  <c r="AO134" i="37"/>
  <c r="AQ134" i="37"/>
  <c r="AR134" i="37"/>
  <c r="AS134" i="37"/>
  <c r="AT134" i="37"/>
  <c r="AU134" i="37"/>
  <c r="AV134" i="37"/>
  <c r="AW134" i="37"/>
  <c r="AX134" i="37"/>
  <c r="AY134" i="37"/>
  <c r="AZ134" i="37"/>
  <c r="BB134" i="37"/>
  <c r="BC134" i="37"/>
  <c r="BD134" i="37"/>
  <c r="BE134" i="37"/>
  <c r="BF134" i="37"/>
  <c r="BG134" i="37"/>
  <c r="BH134" i="37"/>
  <c r="BI134" i="37"/>
  <c r="BJ134" i="37"/>
  <c r="BK134" i="37"/>
  <c r="BL134" i="37"/>
  <c r="BM134" i="37"/>
  <c r="BN134" i="37"/>
  <c r="BO134" i="37"/>
  <c r="BP134" i="37"/>
  <c r="BQ134" i="37"/>
  <c r="BR134" i="37"/>
  <c r="BS134" i="37"/>
  <c r="BT134" i="37"/>
  <c r="BV134" i="37"/>
  <c r="H135" i="37"/>
  <c r="I135" i="37"/>
  <c r="J135" i="37"/>
  <c r="K135" i="37"/>
  <c r="L135" i="37"/>
  <c r="M135" i="37"/>
  <c r="O135" i="37"/>
  <c r="P135" i="37"/>
  <c r="Q135" i="37"/>
  <c r="R135" i="37"/>
  <c r="S135" i="37"/>
  <c r="T135" i="37"/>
  <c r="U135" i="37"/>
  <c r="V135" i="37"/>
  <c r="W135" i="37"/>
  <c r="X135" i="37"/>
  <c r="Y135" i="37"/>
  <c r="Z135" i="37"/>
  <c r="AA135" i="37"/>
  <c r="AB135" i="37"/>
  <c r="AC135" i="37"/>
  <c r="AD135" i="37"/>
  <c r="AE135" i="37"/>
  <c r="AF135" i="37"/>
  <c r="AH135" i="37"/>
  <c r="AI135" i="37"/>
  <c r="AJ135" i="37"/>
  <c r="AK135" i="37"/>
  <c r="AL135" i="37"/>
  <c r="AM135" i="37"/>
  <c r="AN135" i="37"/>
  <c r="AO135" i="37"/>
  <c r="AQ135" i="37"/>
  <c r="AR135" i="37"/>
  <c r="AS135" i="37"/>
  <c r="AT135" i="37"/>
  <c r="AU135" i="37"/>
  <c r="AV135" i="37"/>
  <c r="AW135" i="37"/>
  <c r="AX135" i="37"/>
  <c r="AY135" i="37"/>
  <c r="AZ135" i="37"/>
  <c r="BB135" i="37"/>
  <c r="BC135" i="37"/>
  <c r="BD135" i="37"/>
  <c r="BE135" i="37"/>
  <c r="BF135" i="37"/>
  <c r="BG135" i="37"/>
  <c r="BH135" i="37"/>
  <c r="BI135" i="37"/>
  <c r="BJ135" i="37"/>
  <c r="BK135" i="37"/>
  <c r="BL135" i="37"/>
  <c r="BM135" i="37"/>
  <c r="BN135" i="37"/>
  <c r="BO135" i="37"/>
  <c r="BP135" i="37"/>
  <c r="BQ135" i="37"/>
  <c r="BR135" i="37"/>
  <c r="BS135" i="37"/>
  <c r="BT135" i="37"/>
  <c r="BV135" i="37"/>
  <c r="H136" i="37"/>
  <c r="I136" i="37"/>
  <c r="J136" i="37"/>
  <c r="K136" i="37"/>
  <c r="L136" i="37"/>
  <c r="M136" i="37"/>
  <c r="O136" i="37"/>
  <c r="P136" i="37"/>
  <c r="Q136" i="37"/>
  <c r="R136" i="37"/>
  <c r="S136" i="37"/>
  <c r="T136" i="37"/>
  <c r="U136" i="37"/>
  <c r="V136" i="37"/>
  <c r="W136" i="37"/>
  <c r="X136" i="37"/>
  <c r="Y136" i="37"/>
  <c r="Z136" i="37"/>
  <c r="AA136" i="37"/>
  <c r="AB136" i="37"/>
  <c r="AC136" i="37"/>
  <c r="AD136" i="37"/>
  <c r="AE136" i="37"/>
  <c r="AF136" i="37"/>
  <c r="AH136" i="37"/>
  <c r="AI136" i="37"/>
  <c r="AJ136" i="37"/>
  <c r="AK136" i="37"/>
  <c r="AL136" i="37"/>
  <c r="AM136" i="37"/>
  <c r="AN136" i="37"/>
  <c r="AO136" i="37"/>
  <c r="AQ136" i="37"/>
  <c r="AR136" i="37"/>
  <c r="AS136" i="37"/>
  <c r="AT136" i="37"/>
  <c r="AU136" i="37"/>
  <c r="AV136" i="37"/>
  <c r="AW136" i="37"/>
  <c r="AX136" i="37"/>
  <c r="AY136" i="37"/>
  <c r="AZ136" i="37"/>
  <c r="BB136" i="37"/>
  <c r="BC136" i="37"/>
  <c r="BD136" i="37"/>
  <c r="BE136" i="37"/>
  <c r="BF136" i="37"/>
  <c r="BG136" i="37"/>
  <c r="BH136" i="37"/>
  <c r="BI136" i="37"/>
  <c r="BJ136" i="37"/>
  <c r="BK136" i="37"/>
  <c r="BL136" i="37"/>
  <c r="BM136" i="37"/>
  <c r="BN136" i="37"/>
  <c r="BO136" i="37"/>
  <c r="BP136" i="37"/>
  <c r="BQ136" i="37"/>
  <c r="BR136" i="37"/>
  <c r="BS136" i="37"/>
  <c r="BT136" i="37"/>
  <c r="BV136" i="37"/>
  <c r="H137" i="37"/>
  <c r="I137" i="37"/>
  <c r="J137" i="37"/>
  <c r="K137" i="37"/>
  <c r="L137" i="37"/>
  <c r="M137" i="37"/>
  <c r="O137" i="37"/>
  <c r="P137" i="37"/>
  <c r="Q137" i="37"/>
  <c r="R137" i="37"/>
  <c r="S137" i="37"/>
  <c r="T137" i="37"/>
  <c r="U137" i="37"/>
  <c r="V137" i="37"/>
  <c r="W137" i="37"/>
  <c r="X137" i="37"/>
  <c r="Y137" i="37"/>
  <c r="Z137" i="37"/>
  <c r="AA137" i="37"/>
  <c r="AB137" i="37"/>
  <c r="AC137" i="37"/>
  <c r="AD137" i="37"/>
  <c r="AE137" i="37"/>
  <c r="AF137" i="37"/>
  <c r="AH137" i="37"/>
  <c r="AI137" i="37"/>
  <c r="AJ137" i="37"/>
  <c r="AK137" i="37"/>
  <c r="AL137" i="37"/>
  <c r="AM137" i="37"/>
  <c r="AN137" i="37"/>
  <c r="AO137" i="37"/>
  <c r="AQ137" i="37"/>
  <c r="AR137" i="37"/>
  <c r="AS137" i="37"/>
  <c r="AT137" i="37"/>
  <c r="AU137" i="37"/>
  <c r="AV137" i="37"/>
  <c r="AW137" i="37"/>
  <c r="AX137" i="37"/>
  <c r="AY137" i="37"/>
  <c r="AZ137" i="37"/>
  <c r="BB137" i="37"/>
  <c r="BC137" i="37"/>
  <c r="BD137" i="37"/>
  <c r="BE137" i="37"/>
  <c r="BF137" i="37"/>
  <c r="BG137" i="37"/>
  <c r="BH137" i="37"/>
  <c r="BI137" i="37"/>
  <c r="BJ137" i="37"/>
  <c r="BK137" i="37"/>
  <c r="BL137" i="37"/>
  <c r="BM137" i="37"/>
  <c r="BN137" i="37"/>
  <c r="BO137" i="37"/>
  <c r="BP137" i="37"/>
  <c r="BQ137" i="37"/>
  <c r="BR137" i="37"/>
  <c r="BS137" i="37"/>
  <c r="BT137" i="37"/>
  <c r="BV137" i="37"/>
  <c r="H138" i="37"/>
  <c r="I138" i="37"/>
  <c r="J138" i="37"/>
  <c r="K138" i="37"/>
  <c r="L138" i="37"/>
  <c r="M138" i="37"/>
  <c r="O138" i="37"/>
  <c r="P138" i="37"/>
  <c r="Q138" i="37"/>
  <c r="R138" i="37"/>
  <c r="S138" i="37"/>
  <c r="T138" i="37"/>
  <c r="U138" i="37"/>
  <c r="V138" i="37"/>
  <c r="W138" i="37"/>
  <c r="X138" i="37"/>
  <c r="Y138" i="37"/>
  <c r="Z138" i="37"/>
  <c r="AA138" i="37"/>
  <c r="AB138" i="37"/>
  <c r="AC138" i="37"/>
  <c r="AD138" i="37"/>
  <c r="AE138" i="37"/>
  <c r="AF138" i="37"/>
  <c r="AH138" i="37"/>
  <c r="AI138" i="37"/>
  <c r="AJ138" i="37"/>
  <c r="AK138" i="37"/>
  <c r="AL138" i="37"/>
  <c r="AM138" i="37"/>
  <c r="AN138" i="37"/>
  <c r="AO138" i="37"/>
  <c r="AQ138" i="37"/>
  <c r="AR138" i="37"/>
  <c r="AS138" i="37"/>
  <c r="AT138" i="37"/>
  <c r="AU138" i="37"/>
  <c r="AV138" i="37"/>
  <c r="AW138" i="37"/>
  <c r="AX138" i="37"/>
  <c r="AY138" i="37"/>
  <c r="AZ138" i="37"/>
  <c r="BB138" i="37"/>
  <c r="BC138" i="37"/>
  <c r="BD138" i="37"/>
  <c r="BE138" i="37"/>
  <c r="BF138" i="37"/>
  <c r="BG138" i="37"/>
  <c r="BH138" i="37"/>
  <c r="BI138" i="37"/>
  <c r="BJ138" i="37"/>
  <c r="BK138" i="37"/>
  <c r="BL138" i="37"/>
  <c r="BM138" i="37"/>
  <c r="BN138" i="37"/>
  <c r="BO138" i="37"/>
  <c r="BP138" i="37"/>
  <c r="BQ138" i="37"/>
  <c r="BR138" i="37"/>
  <c r="BS138" i="37"/>
  <c r="BT138" i="37"/>
  <c r="BV138" i="37"/>
  <c r="H139" i="37"/>
  <c r="I139" i="37"/>
  <c r="J139" i="37"/>
  <c r="K139" i="37"/>
  <c r="L139" i="37"/>
  <c r="M139" i="37"/>
  <c r="O139" i="37"/>
  <c r="P139" i="37"/>
  <c r="Q139" i="37"/>
  <c r="R139" i="37"/>
  <c r="S139" i="37"/>
  <c r="T139" i="37"/>
  <c r="U139" i="37"/>
  <c r="V139" i="37"/>
  <c r="W139" i="37"/>
  <c r="X139" i="37"/>
  <c r="Y139" i="37"/>
  <c r="Z139" i="37"/>
  <c r="AA139" i="37"/>
  <c r="AB139" i="37"/>
  <c r="AC139" i="37"/>
  <c r="AD139" i="37"/>
  <c r="AE139" i="37"/>
  <c r="AF139" i="37"/>
  <c r="AH139" i="37"/>
  <c r="AI139" i="37"/>
  <c r="AJ139" i="37"/>
  <c r="AK139" i="37"/>
  <c r="AL139" i="37"/>
  <c r="AM139" i="37"/>
  <c r="AN139" i="37"/>
  <c r="AO139" i="37"/>
  <c r="AQ139" i="37"/>
  <c r="AR139" i="37"/>
  <c r="AS139" i="37"/>
  <c r="AT139" i="37"/>
  <c r="AU139" i="37"/>
  <c r="AV139" i="37"/>
  <c r="AW139" i="37"/>
  <c r="AX139" i="37"/>
  <c r="AY139" i="37"/>
  <c r="AZ139" i="37"/>
  <c r="BB139" i="37"/>
  <c r="BC139" i="37"/>
  <c r="BD139" i="37"/>
  <c r="BE139" i="37"/>
  <c r="BF139" i="37"/>
  <c r="BG139" i="37"/>
  <c r="BH139" i="37"/>
  <c r="BI139" i="37"/>
  <c r="BJ139" i="37"/>
  <c r="BK139" i="37"/>
  <c r="BL139" i="37"/>
  <c r="BM139" i="37"/>
  <c r="BN139" i="37"/>
  <c r="BO139" i="37"/>
  <c r="BP139" i="37"/>
  <c r="BQ139" i="37"/>
  <c r="BR139" i="37"/>
  <c r="BS139" i="37"/>
  <c r="BT139" i="37"/>
  <c r="BV139" i="37"/>
  <c r="H140" i="37"/>
  <c r="I140" i="37"/>
  <c r="J140" i="37"/>
  <c r="K140" i="37"/>
  <c r="L140" i="37"/>
  <c r="M140" i="37"/>
  <c r="O140" i="37"/>
  <c r="P140" i="37"/>
  <c r="Q140" i="37"/>
  <c r="R140" i="37"/>
  <c r="S140" i="37"/>
  <c r="T140" i="37"/>
  <c r="U140" i="37"/>
  <c r="V140" i="37"/>
  <c r="W140" i="37"/>
  <c r="X140" i="37"/>
  <c r="Y140" i="37"/>
  <c r="Z140" i="37"/>
  <c r="AA140" i="37"/>
  <c r="AB140" i="37"/>
  <c r="AC140" i="37"/>
  <c r="AD140" i="37"/>
  <c r="AE140" i="37"/>
  <c r="AF140" i="37"/>
  <c r="AH140" i="37"/>
  <c r="AI140" i="37"/>
  <c r="AJ140" i="37"/>
  <c r="AK140" i="37"/>
  <c r="AL140" i="37"/>
  <c r="AM140" i="37"/>
  <c r="AN140" i="37"/>
  <c r="AO140" i="37"/>
  <c r="AQ140" i="37"/>
  <c r="AR140" i="37"/>
  <c r="AS140" i="37"/>
  <c r="AT140" i="37"/>
  <c r="AU140" i="37"/>
  <c r="AV140" i="37"/>
  <c r="AW140" i="37"/>
  <c r="AX140" i="37"/>
  <c r="AY140" i="37"/>
  <c r="AZ140" i="37"/>
  <c r="BB140" i="37"/>
  <c r="BC140" i="37"/>
  <c r="BD140" i="37"/>
  <c r="BE140" i="37"/>
  <c r="BF140" i="37"/>
  <c r="BG140" i="37"/>
  <c r="BH140" i="37"/>
  <c r="BI140" i="37"/>
  <c r="BJ140" i="37"/>
  <c r="BK140" i="37"/>
  <c r="BL140" i="37"/>
  <c r="BM140" i="37"/>
  <c r="BN140" i="37"/>
  <c r="BO140" i="37"/>
  <c r="BP140" i="37"/>
  <c r="BQ140" i="37"/>
  <c r="BR140" i="37"/>
  <c r="BS140" i="37"/>
  <c r="BT140" i="37"/>
  <c r="BV140" i="37"/>
  <c r="H141" i="37"/>
  <c r="I141" i="37"/>
  <c r="J141" i="37"/>
  <c r="K141" i="37"/>
  <c r="L141" i="37"/>
  <c r="M141" i="37"/>
  <c r="O141" i="37"/>
  <c r="P141" i="37"/>
  <c r="Q141" i="37"/>
  <c r="R141" i="37"/>
  <c r="S141" i="37"/>
  <c r="T141" i="37"/>
  <c r="U141" i="37"/>
  <c r="V141" i="37"/>
  <c r="W141" i="37"/>
  <c r="X141" i="37"/>
  <c r="Y141" i="37"/>
  <c r="Z141" i="37"/>
  <c r="AA141" i="37"/>
  <c r="AB141" i="37"/>
  <c r="AC141" i="37"/>
  <c r="AD141" i="37"/>
  <c r="AE141" i="37"/>
  <c r="AF141" i="37"/>
  <c r="AH141" i="37"/>
  <c r="AI141" i="37"/>
  <c r="AJ141" i="37"/>
  <c r="AK141" i="37"/>
  <c r="AL141" i="37"/>
  <c r="AM141" i="37"/>
  <c r="AN141" i="37"/>
  <c r="AO141" i="37"/>
  <c r="AQ141" i="37"/>
  <c r="AR141" i="37"/>
  <c r="AS141" i="37"/>
  <c r="AT141" i="37"/>
  <c r="AU141" i="37"/>
  <c r="AV141" i="37"/>
  <c r="AW141" i="37"/>
  <c r="AX141" i="37"/>
  <c r="AY141" i="37"/>
  <c r="AZ141" i="37"/>
  <c r="BB141" i="37"/>
  <c r="BC141" i="37"/>
  <c r="BD141" i="37"/>
  <c r="BE141" i="37"/>
  <c r="BF141" i="37"/>
  <c r="BG141" i="37"/>
  <c r="BH141" i="37"/>
  <c r="BI141" i="37"/>
  <c r="BJ141" i="37"/>
  <c r="BK141" i="37"/>
  <c r="BL141" i="37"/>
  <c r="BM141" i="37"/>
  <c r="BN141" i="37"/>
  <c r="BO141" i="37"/>
  <c r="BP141" i="37"/>
  <c r="BQ141" i="37"/>
  <c r="BR141" i="37"/>
  <c r="BS141" i="37"/>
  <c r="BT141" i="37"/>
  <c r="BV141" i="37"/>
  <c r="H142" i="37"/>
  <c r="I142" i="37"/>
  <c r="J142" i="37"/>
  <c r="K142" i="37"/>
  <c r="L142" i="37"/>
  <c r="M142" i="37"/>
  <c r="O142" i="37"/>
  <c r="P142" i="37"/>
  <c r="Q142" i="37"/>
  <c r="R142" i="37"/>
  <c r="S142" i="37"/>
  <c r="T142" i="37"/>
  <c r="U142" i="37"/>
  <c r="V142" i="37"/>
  <c r="W142" i="37"/>
  <c r="X142" i="37"/>
  <c r="Y142" i="37"/>
  <c r="Z142" i="37"/>
  <c r="AA142" i="37"/>
  <c r="AB142" i="37"/>
  <c r="AC142" i="37"/>
  <c r="AD142" i="37"/>
  <c r="AE142" i="37"/>
  <c r="AF142" i="37"/>
  <c r="AH142" i="37"/>
  <c r="AI142" i="37"/>
  <c r="AJ142" i="37"/>
  <c r="AK142" i="37"/>
  <c r="AL142" i="37"/>
  <c r="AM142" i="37"/>
  <c r="AN142" i="37"/>
  <c r="AO142" i="37"/>
  <c r="AQ142" i="37"/>
  <c r="AR142" i="37"/>
  <c r="AS142" i="37"/>
  <c r="AT142" i="37"/>
  <c r="AU142" i="37"/>
  <c r="AV142" i="37"/>
  <c r="AW142" i="37"/>
  <c r="AX142" i="37"/>
  <c r="AY142" i="37"/>
  <c r="AZ142" i="37"/>
  <c r="BB142" i="37"/>
  <c r="BC142" i="37"/>
  <c r="BD142" i="37"/>
  <c r="BE142" i="37"/>
  <c r="BF142" i="37"/>
  <c r="BG142" i="37"/>
  <c r="BH142" i="37"/>
  <c r="BI142" i="37"/>
  <c r="BJ142" i="37"/>
  <c r="BK142" i="37"/>
  <c r="BL142" i="37"/>
  <c r="BM142" i="37"/>
  <c r="BN142" i="37"/>
  <c r="BO142" i="37"/>
  <c r="BP142" i="37"/>
  <c r="BQ142" i="37"/>
  <c r="BR142" i="37"/>
  <c r="BS142" i="37"/>
  <c r="BT142" i="37"/>
  <c r="BV142" i="37"/>
  <c r="H143" i="37"/>
  <c r="I143" i="37"/>
  <c r="J143" i="37"/>
  <c r="K143" i="37"/>
  <c r="L143" i="37"/>
  <c r="M143" i="37"/>
  <c r="O143" i="37"/>
  <c r="P143" i="37"/>
  <c r="Q143" i="37"/>
  <c r="R143" i="37"/>
  <c r="S143" i="37"/>
  <c r="T143" i="37"/>
  <c r="U143" i="37"/>
  <c r="V143" i="37"/>
  <c r="W143" i="37"/>
  <c r="X143" i="37"/>
  <c r="Y143" i="37"/>
  <c r="Z143" i="37"/>
  <c r="AA143" i="37"/>
  <c r="AB143" i="37"/>
  <c r="AC143" i="37"/>
  <c r="AD143" i="37"/>
  <c r="AE143" i="37"/>
  <c r="AF143" i="37"/>
  <c r="AH143" i="37"/>
  <c r="AI143" i="37"/>
  <c r="AJ143" i="37"/>
  <c r="AK143" i="37"/>
  <c r="AL143" i="37"/>
  <c r="AM143" i="37"/>
  <c r="AN143" i="37"/>
  <c r="AO143" i="37"/>
  <c r="AQ143" i="37"/>
  <c r="AR143" i="37"/>
  <c r="AS143" i="37"/>
  <c r="AT143" i="37"/>
  <c r="AU143" i="37"/>
  <c r="AV143" i="37"/>
  <c r="AW143" i="37"/>
  <c r="AX143" i="37"/>
  <c r="AY143" i="37"/>
  <c r="AZ143" i="37"/>
  <c r="BB143" i="37"/>
  <c r="BC143" i="37"/>
  <c r="BD143" i="37"/>
  <c r="BE143" i="37"/>
  <c r="BF143" i="37"/>
  <c r="BG143" i="37"/>
  <c r="BH143" i="37"/>
  <c r="BI143" i="37"/>
  <c r="BJ143" i="37"/>
  <c r="BK143" i="37"/>
  <c r="BL143" i="37"/>
  <c r="BM143" i="37"/>
  <c r="BN143" i="37"/>
  <c r="BO143" i="37"/>
  <c r="BP143" i="37"/>
  <c r="BQ143" i="37"/>
  <c r="BR143" i="37"/>
  <c r="BS143" i="37"/>
  <c r="BT143" i="37"/>
  <c r="BV143" i="37"/>
  <c r="H144" i="37"/>
  <c r="I144" i="37"/>
  <c r="J144" i="37"/>
  <c r="K144" i="37"/>
  <c r="L144" i="37"/>
  <c r="M144" i="37"/>
  <c r="O144" i="37"/>
  <c r="P144" i="37"/>
  <c r="Q144" i="37"/>
  <c r="R144" i="37"/>
  <c r="S144" i="37"/>
  <c r="T144" i="37"/>
  <c r="U144" i="37"/>
  <c r="V144" i="37"/>
  <c r="W144" i="37"/>
  <c r="X144" i="37"/>
  <c r="Y144" i="37"/>
  <c r="Z144" i="37"/>
  <c r="AA144" i="37"/>
  <c r="AB144" i="37"/>
  <c r="AC144" i="37"/>
  <c r="AD144" i="37"/>
  <c r="AE144" i="37"/>
  <c r="AF144" i="37"/>
  <c r="AH144" i="37"/>
  <c r="AI144" i="37"/>
  <c r="AJ144" i="37"/>
  <c r="AK144" i="37"/>
  <c r="AL144" i="37"/>
  <c r="AM144" i="37"/>
  <c r="AN144" i="37"/>
  <c r="AO144" i="37"/>
  <c r="AQ144" i="37"/>
  <c r="AR144" i="37"/>
  <c r="AS144" i="37"/>
  <c r="AT144" i="37"/>
  <c r="AU144" i="37"/>
  <c r="AV144" i="37"/>
  <c r="AW144" i="37"/>
  <c r="AX144" i="37"/>
  <c r="AY144" i="37"/>
  <c r="AZ144" i="37"/>
  <c r="BB144" i="37"/>
  <c r="BC144" i="37"/>
  <c r="BD144" i="37"/>
  <c r="BE144" i="37"/>
  <c r="BF144" i="37"/>
  <c r="BG144" i="37"/>
  <c r="BH144" i="37"/>
  <c r="BI144" i="37"/>
  <c r="BJ144" i="37"/>
  <c r="BK144" i="37"/>
  <c r="BL144" i="37"/>
  <c r="BM144" i="37"/>
  <c r="BN144" i="37"/>
  <c r="BO144" i="37"/>
  <c r="BP144" i="37"/>
  <c r="BQ144" i="37"/>
  <c r="BR144" i="37"/>
  <c r="BS144" i="37"/>
  <c r="BT144" i="37"/>
  <c r="BV144" i="37"/>
  <c r="H145" i="37"/>
  <c r="I145" i="37"/>
  <c r="J145" i="37"/>
  <c r="K145" i="37"/>
  <c r="L145" i="37"/>
  <c r="M145" i="37"/>
  <c r="O145" i="37"/>
  <c r="P145" i="37"/>
  <c r="Q145" i="37"/>
  <c r="R145" i="37"/>
  <c r="S145" i="37"/>
  <c r="T145" i="37"/>
  <c r="U145" i="37"/>
  <c r="V145" i="37"/>
  <c r="W145" i="37"/>
  <c r="X145" i="37"/>
  <c r="Y145" i="37"/>
  <c r="Z145" i="37"/>
  <c r="AA145" i="37"/>
  <c r="AB145" i="37"/>
  <c r="AC145" i="37"/>
  <c r="AD145" i="37"/>
  <c r="AE145" i="37"/>
  <c r="AF145" i="37"/>
  <c r="AH145" i="37"/>
  <c r="AI145" i="37"/>
  <c r="AJ145" i="37"/>
  <c r="AK145" i="37"/>
  <c r="AL145" i="37"/>
  <c r="AM145" i="37"/>
  <c r="AN145" i="37"/>
  <c r="AO145" i="37"/>
  <c r="AQ145" i="37"/>
  <c r="AR145" i="37"/>
  <c r="AS145" i="37"/>
  <c r="AT145" i="37"/>
  <c r="AU145" i="37"/>
  <c r="AV145" i="37"/>
  <c r="AW145" i="37"/>
  <c r="AX145" i="37"/>
  <c r="AY145" i="37"/>
  <c r="AZ145" i="37"/>
  <c r="BB145" i="37"/>
  <c r="BC145" i="37"/>
  <c r="BD145" i="37"/>
  <c r="BE145" i="37"/>
  <c r="BF145" i="37"/>
  <c r="BG145" i="37"/>
  <c r="BH145" i="37"/>
  <c r="BI145" i="37"/>
  <c r="BJ145" i="37"/>
  <c r="BK145" i="37"/>
  <c r="BL145" i="37"/>
  <c r="BM145" i="37"/>
  <c r="BN145" i="37"/>
  <c r="BO145" i="37"/>
  <c r="BP145" i="37"/>
  <c r="BQ145" i="37"/>
  <c r="BR145" i="37"/>
  <c r="BS145" i="37"/>
  <c r="BT145" i="37"/>
  <c r="BV145" i="37"/>
  <c r="H146" i="37"/>
  <c r="I146" i="37"/>
  <c r="J146" i="37"/>
  <c r="K146" i="37"/>
  <c r="L146" i="37"/>
  <c r="M146" i="37"/>
  <c r="O146" i="37"/>
  <c r="P146" i="37"/>
  <c r="Q146" i="37"/>
  <c r="R146" i="37"/>
  <c r="S146" i="37"/>
  <c r="T146" i="37"/>
  <c r="U146" i="37"/>
  <c r="V146" i="37"/>
  <c r="W146" i="37"/>
  <c r="X146" i="37"/>
  <c r="Y146" i="37"/>
  <c r="Z146" i="37"/>
  <c r="AA146" i="37"/>
  <c r="AB146" i="37"/>
  <c r="AC146" i="37"/>
  <c r="AD146" i="37"/>
  <c r="AE146" i="37"/>
  <c r="AF146" i="37"/>
  <c r="AH146" i="37"/>
  <c r="AI146" i="37"/>
  <c r="AJ146" i="37"/>
  <c r="AK146" i="37"/>
  <c r="AL146" i="37"/>
  <c r="AM146" i="37"/>
  <c r="AN146" i="37"/>
  <c r="AO146" i="37"/>
  <c r="AQ146" i="37"/>
  <c r="AR146" i="37"/>
  <c r="AS146" i="37"/>
  <c r="AT146" i="37"/>
  <c r="AU146" i="37"/>
  <c r="AV146" i="37"/>
  <c r="AW146" i="37"/>
  <c r="AX146" i="37"/>
  <c r="AY146" i="37"/>
  <c r="AZ146" i="37"/>
  <c r="BB146" i="37"/>
  <c r="BC146" i="37"/>
  <c r="BD146" i="37"/>
  <c r="BE146" i="37"/>
  <c r="BF146" i="37"/>
  <c r="BG146" i="37"/>
  <c r="BH146" i="37"/>
  <c r="BI146" i="37"/>
  <c r="BJ146" i="37"/>
  <c r="BK146" i="37"/>
  <c r="BL146" i="37"/>
  <c r="BM146" i="37"/>
  <c r="BN146" i="37"/>
  <c r="BO146" i="37"/>
  <c r="BP146" i="37"/>
  <c r="BQ146" i="37"/>
  <c r="BR146" i="37"/>
  <c r="BS146" i="37"/>
  <c r="BT146" i="37"/>
  <c r="BV146" i="37"/>
  <c r="H147" i="37"/>
  <c r="I147" i="37"/>
  <c r="J147" i="37"/>
  <c r="K147" i="37"/>
  <c r="L147" i="37"/>
  <c r="M147" i="37"/>
  <c r="O147" i="37"/>
  <c r="P147" i="37"/>
  <c r="Q147" i="37"/>
  <c r="R147" i="37"/>
  <c r="S147" i="37"/>
  <c r="T147" i="37"/>
  <c r="U147" i="37"/>
  <c r="V147" i="37"/>
  <c r="W147" i="37"/>
  <c r="X147" i="37"/>
  <c r="Y147" i="37"/>
  <c r="Z147" i="37"/>
  <c r="AA147" i="37"/>
  <c r="AB147" i="37"/>
  <c r="AC147" i="37"/>
  <c r="AD147" i="37"/>
  <c r="AE147" i="37"/>
  <c r="AF147" i="37"/>
  <c r="AH147" i="37"/>
  <c r="AI147" i="37"/>
  <c r="AJ147" i="37"/>
  <c r="AK147" i="37"/>
  <c r="AL147" i="37"/>
  <c r="AM147" i="37"/>
  <c r="AN147" i="37"/>
  <c r="AO147" i="37"/>
  <c r="AQ147" i="37"/>
  <c r="AR147" i="37"/>
  <c r="AS147" i="37"/>
  <c r="AT147" i="37"/>
  <c r="AU147" i="37"/>
  <c r="AV147" i="37"/>
  <c r="AW147" i="37"/>
  <c r="AX147" i="37"/>
  <c r="AY147" i="37"/>
  <c r="AZ147" i="37"/>
  <c r="BB147" i="37"/>
  <c r="BC147" i="37"/>
  <c r="BD147" i="37"/>
  <c r="BE147" i="37"/>
  <c r="BF147" i="37"/>
  <c r="BG147" i="37"/>
  <c r="BH147" i="37"/>
  <c r="BI147" i="37"/>
  <c r="BJ147" i="37"/>
  <c r="BK147" i="37"/>
  <c r="BL147" i="37"/>
  <c r="BM147" i="37"/>
  <c r="BN147" i="37"/>
  <c r="BO147" i="37"/>
  <c r="BP147" i="37"/>
  <c r="BQ147" i="37"/>
  <c r="BR147" i="37"/>
  <c r="BS147" i="37"/>
  <c r="BT147" i="37"/>
  <c r="BV147" i="37"/>
  <c r="H148" i="37"/>
  <c r="I148" i="37"/>
  <c r="J148" i="37"/>
  <c r="K148" i="37"/>
  <c r="L148" i="37"/>
  <c r="M148" i="37"/>
  <c r="O148" i="37"/>
  <c r="P148" i="37"/>
  <c r="Q148" i="37"/>
  <c r="R148" i="37"/>
  <c r="S148" i="37"/>
  <c r="T148" i="37"/>
  <c r="U148" i="37"/>
  <c r="V148" i="37"/>
  <c r="W148" i="37"/>
  <c r="X148" i="37"/>
  <c r="Y148" i="37"/>
  <c r="Z148" i="37"/>
  <c r="AA148" i="37"/>
  <c r="AB148" i="37"/>
  <c r="AC148" i="37"/>
  <c r="AD148" i="37"/>
  <c r="AE148" i="37"/>
  <c r="AF148" i="37"/>
  <c r="AH148" i="37"/>
  <c r="AI148" i="37"/>
  <c r="AJ148" i="37"/>
  <c r="AK148" i="37"/>
  <c r="AL148" i="37"/>
  <c r="AM148" i="37"/>
  <c r="AN148" i="37"/>
  <c r="AO148" i="37"/>
  <c r="AQ148" i="37"/>
  <c r="AR148" i="37"/>
  <c r="AS148" i="37"/>
  <c r="AT148" i="37"/>
  <c r="AU148" i="37"/>
  <c r="AV148" i="37"/>
  <c r="AW148" i="37"/>
  <c r="AX148" i="37"/>
  <c r="AY148" i="37"/>
  <c r="AZ148" i="37"/>
  <c r="BB148" i="37"/>
  <c r="BC148" i="37"/>
  <c r="BD148" i="37"/>
  <c r="BE148" i="37"/>
  <c r="BF148" i="37"/>
  <c r="BG148" i="37"/>
  <c r="BH148" i="37"/>
  <c r="BI148" i="37"/>
  <c r="BJ148" i="37"/>
  <c r="BK148" i="37"/>
  <c r="BL148" i="37"/>
  <c r="BM148" i="37"/>
  <c r="BN148" i="37"/>
  <c r="BO148" i="37"/>
  <c r="BP148" i="37"/>
  <c r="BQ148" i="37"/>
  <c r="BR148" i="37"/>
  <c r="BS148" i="37"/>
  <c r="BT148" i="37"/>
  <c r="BV148" i="37"/>
  <c r="H149" i="37"/>
  <c r="I149" i="37"/>
  <c r="J149" i="37"/>
  <c r="K149" i="37"/>
  <c r="L149" i="37"/>
  <c r="M149" i="37"/>
  <c r="O149" i="37"/>
  <c r="P149" i="37"/>
  <c r="Q149" i="37"/>
  <c r="R149" i="37"/>
  <c r="S149" i="37"/>
  <c r="T149" i="37"/>
  <c r="U149" i="37"/>
  <c r="V149" i="37"/>
  <c r="W149" i="37"/>
  <c r="X149" i="37"/>
  <c r="Y149" i="37"/>
  <c r="Z149" i="37"/>
  <c r="AA149" i="37"/>
  <c r="AB149" i="37"/>
  <c r="AC149" i="37"/>
  <c r="AD149" i="37"/>
  <c r="AE149" i="37"/>
  <c r="AF149" i="37"/>
  <c r="AH149" i="37"/>
  <c r="AI149" i="37"/>
  <c r="AJ149" i="37"/>
  <c r="AK149" i="37"/>
  <c r="AL149" i="37"/>
  <c r="AM149" i="37"/>
  <c r="AN149" i="37"/>
  <c r="AO149" i="37"/>
  <c r="AQ149" i="37"/>
  <c r="AR149" i="37"/>
  <c r="AS149" i="37"/>
  <c r="AT149" i="37"/>
  <c r="AU149" i="37"/>
  <c r="AV149" i="37"/>
  <c r="AW149" i="37"/>
  <c r="AX149" i="37"/>
  <c r="AY149" i="37"/>
  <c r="AZ149" i="37"/>
  <c r="BB149" i="37"/>
  <c r="BC149" i="37"/>
  <c r="BD149" i="37"/>
  <c r="BE149" i="37"/>
  <c r="BF149" i="37"/>
  <c r="BG149" i="37"/>
  <c r="BH149" i="37"/>
  <c r="BI149" i="37"/>
  <c r="BJ149" i="37"/>
  <c r="BK149" i="37"/>
  <c r="BL149" i="37"/>
  <c r="BM149" i="37"/>
  <c r="BN149" i="37"/>
  <c r="BO149" i="37"/>
  <c r="BP149" i="37"/>
  <c r="BQ149" i="37"/>
  <c r="BR149" i="37"/>
  <c r="BS149" i="37"/>
  <c r="BT149" i="37"/>
  <c r="BV149" i="37"/>
  <c r="H150" i="37"/>
  <c r="I150" i="37"/>
  <c r="J150" i="37"/>
  <c r="K150" i="37"/>
  <c r="L150" i="37"/>
  <c r="M150" i="37"/>
  <c r="O150" i="37"/>
  <c r="P150" i="37"/>
  <c r="Q150" i="37"/>
  <c r="R150" i="37"/>
  <c r="S150" i="37"/>
  <c r="T150" i="37"/>
  <c r="U150" i="37"/>
  <c r="V150" i="37"/>
  <c r="W150" i="37"/>
  <c r="X150" i="37"/>
  <c r="Y150" i="37"/>
  <c r="Z150" i="37"/>
  <c r="AA150" i="37"/>
  <c r="AB150" i="37"/>
  <c r="AC150" i="37"/>
  <c r="AD150" i="37"/>
  <c r="AE150" i="37"/>
  <c r="AF150" i="37"/>
  <c r="AH150" i="37"/>
  <c r="AI150" i="37"/>
  <c r="AJ150" i="37"/>
  <c r="AK150" i="37"/>
  <c r="AL150" i="37"/>
  <c r="AM150" i="37"/>
  <c r="AN150" i="37"/>
  <c r="AO150" i="37"/>
  <c r="AQ150" i="37"/>
  <c r="AR150" i="37"/>
  <c r="AS150" i="37"/>
  <c r="AT150" i="37"/>
  <c r="AU150" i="37"/>
  <c r="AV150" i="37"/>
  <c r="AW150" i="37"/>
  <c r="AX150" i="37"/>
  <c r="AY150" i="37"/>
  <c r="AZ150" i="37"/>
  <c r="BB150" i="37"/>
  <c r="BC150" i="37"/>
  <c r="BD150" i="37"/>
  <c r="BE150" i="37"/>
  <c r="BF150" i="37"/>
  <c r="BG150" i="37"/>
  <c r="BH150" i="37"/>
  <c r="BI150" i="37"/>
  <c r="BJ150" i="37"/>
  <c r="BK150" i="37"/>
  <c r="BL150" i="37"/>
  <c r="BM150" i="37"/>
  <c r="BN150" i="37"/>
  <c r="BO150" i="37"/>
  <c r="BP150" i="37"/>
  <c r="BQ150" i="37"/>
  <c r="BR150" i="37"/>
  <c r="BS150" i="37"/>
  <c r="BT150" i="37"/>
  <c r="BV150" i="37"/>
  <c r="H151" i="37"/>
  <c r="I151" i="37"/>
  <c r="J151" i="37"/>
  <c r="K151" i="37"/>
  <c r="L151" i="37"/>
  <c r="M151" i="37"/>
  <c r="O151" i="37"/>
  <c r="P151" i="37"/>
  <c r="Q151" i="37"/>
  <c r="R151" i="37"/>
  <c r="S151" i="37"/>
  <c r="T151" i="37"/>
  <c r="U151" i="37"/>
  <c r="V151" i="37"/>
  <c r="W151" i="37"/>
  <c r="X151" i="37"/>
  <c r="Y151" i="37"/>
  <c r="Z151" i="37"/>
  <c r="AA151" i="37"/>
  <c r="AB151" i="37"/>
  <c r="AC151" i="37"/>
  <c r="AD151" i="37"/>
  <c r="AE151" i="37"/>
  <c r="AF151" i="37"/>
  <c r="AH151" i="37"/>
  <c r="AI151" i="37"/>
  <c r="AJ151" i="37"/>
  <c r="AK151" i="37"/>
  <c r="AL151" i="37"/>
  <c r="AM151" i="37"/>
  <c r="AN151" i="37"/>
  <c r="AO151" i="37"/>
  <c r="AQ151" i="37"/>
  <c r="AR151" i="37"/>
  <c r="AS151" i="37"/>
  <c r="AT151" i="37"/>
  <c r="AU151" i="37"/>
  <c r="AV151" i="37"/>
  <c r="AW151" i="37"/>
  <c r="AX151" i="37"/>
  <c r="AY151" i="37"/>
  <c r="AZ151" i="37"/>
  <c r="BB151" i="37"/>
  <c r="BC151" i="37"/>
  <c r="BD151" i="37"/>
  <c r="BE151" i="37"/>
  <c r="BF151" i="37"/>
  <c r="BG151" i="37"/>
  <c r="BH151" i="37"/>
  <c r="BI151" i="37"/>
  <c r="BJ151" i="37"/>
  <c r="BK151" i="37"/>
  <c r="BL151" i="37"/>
  <c r="BM151" i="37"/>
  <c r="BN151" i="37"/>
  <c r="BO151" i="37"/>
  <c r="BP151" i="37"/>
  <c r="BQ151" i="37"/>
  <c r="BR151" i="37"/>
  <c r="BS151" i="37"/>
  <c r="BT151" i="37"/>
  <c r="BV151" i="37"/>
  <c r="H152" i="37"/>
  <c r="I152" i="37"/>
  <c r="J152" i="37"/>
  <c r="K152" i="37"/>
  <c r="L152" i="37"/>
  <c r="M152" i="37"/>
  <c r="O152" i="37"/>
  <c r="P152" i="37"/>
  <c r="Q152" i="37"/>
  <c r="R152" i="37"/>
  <c r="S152" i="37"/>
  <c r="T152" i="37"/>
  <c r="U152" i="37"/>
  <c r="V152" i="37"/>
  <c r="W152" i="37"/>
  <c r="X152" i="37"/>
  <c r="Y152" i="37"/>
  <c r="Z152" i="37"/>
  <c r="AA152" i="37"/>
  <c r="AB152" i="37"/>
  <c r="AC152" i="37"/>
  <c r="AD152" i="37"/>
  <c r="AE152" i="37"/>
  <c r="AF152" i="37"/>
  <c r="AH152" i="37"/>
  <c r="AI152" i="37"/>
  <c r="AJ152" i="37"/>
  <c r="AK152" i="37"/>
  <c r="AL152" i="37"/>
  <c r="AM152" i="37"/>
  <c r="AN152" i="37"/>
  <c r="AO152" i="37"/>
  <c r="AQ152" i="37"/>
  <c r="AR152" i="37"/>
  <c r="AS152" i="37"/>
  <c r="AT152" i="37"/>
  <c r="AU152" i="37"/>
  <c r="AV152" i="37"/>
  <c r="AW152" i="37"/>
  <c r="AX152" i="37"/>
  <c r="AY152" i="37"/>
  <c r="AZ152" i="37"/>
  <c r="BB152" i="37"/>
  <c r="BC152" i="37"/>
  <c r="BD152" i="37"/>
  <c r="BE152" i="37"/>
  <c r="BF152" i="37"/>
  <c r="BG152" i="37"/>
  <c r="BH152" i="37"/>
  <c r="BI152" i="37"/>
  <c r="BJ152" i="37"/>
  <c r="BK152" i="37"/>
  <c r="BL152" i="37"/>
  <c r="BM152" i="37"/>
  <c r="BN152" i="37"/>
  <c r="BO152" i="37"/>
  <c r="BP152" i="37"/>
  <c r="BQ152" i="37"/>
  <c r="BR152" i="37"/>
  <c r="BS152" i="37"/>
  <c r="BT152" i="37"/>
  <c r="BV152" i="37"/>
  <c r="H153" i="37"/>
  <c r="I153" i="37"/>
  <c r="J153" i="37"/>
  <c r="K153" i="37"/>
  <c r="L153" i="37"/>
  <c r="M153" i="37"/>
  <c r="O153" i="37"/>
  <c r="P153" i="37"/>
  <c r="Q153" i="37"/>
  <c r="R153" i="37"/>
  <c r="S153" i="37"/>
  <c r="T153" i="37"/>
  <c r="U153" i="37"/>
  <c r="V153" i="37"/>
  <c r="W153" i="37"/>
  <c r="X153" i="37"/>
  <c r="Y153" i="37"/>
  <c r="Z153" i="37"/>
  <c r="AA153" i="37"/>
  <c r="AB153" i="37"/>
  <c r="AC153" i="37"/>
  <c r="AD153" i="37"/>
  <c r="AE153" i="37"/>
  <c r="AF153" i="37"/>
  <c r="AH153" i="37"/>
  <c r="AI153" i="37"/>
  <c r="AJ153" i="37"/>
  <c r="AK153" i="37"/>
  <c r="AL153" i="37"/>
  <c r="AM153" i="37"/>
  <c r="AN153" i="37"/>
  <c r="AO153" i="37"/>
  <c r="AQ153" i="37"/>
  <c r="AR153" i="37"/>
  <c r="AS153" i="37"/>
  <c r="AT153" i="37"/>
  <c r="AU153" i="37"/>
  <c r="AV153" i="37"/>
  <c r="AW153" i="37"/>
  <c r="AX153" i="37"/>
  <c r="AY153" i="37"/>
  <c r="AZ153" i="37"/>
  <c r="BB153" i="37"/>
  <c r="BC153" i="37"/>
  <c r="BD153" i="37"/>
  <c r="BE153" i="37"/>
  <c r="BF153" i="37"/>
  <c r="BG153" i="37"/>
  <c r="BH153" i="37"/>
  <c r="BI153" i="37"/>
  <c r="BJ153" i="37"/>
  <c r="BK153" i="37"/>
  <c r="BL153" i="37"/>
  <c r="BM153" i="37"/>
  <c r="BN153" i="37"/>
  <c r="BO153" i="37"/>
  <c r="BP153" i="37"/>
  <c r="BQ153" i="37"/>
  <c r="BR153" i="37"/>
  <c r="BS153" i="37"/>
  <c r="BT153" i="37"/>
  <c r="BV153" i="37"/>
  <c r="H154" i="37"/>
  <c r="I154" i="37"/>
  <c r="J154" i="37"/>
  <c r="K154" i="37"/>
  <c r="L154" i="37"/>
  <c r="M154" i="37"/>
  <c r="O154" i="37"/>
  <c r="P154" i="37"/>
  <c r="Q154" i="37"/>
  <c r="R154" i="37"/>
  <c r="S154" i="37"/>
  <c r="T154" i="37"/>
  <c r="U154" i="37"/>
  <c r="V154" i="37"/>
  <c r="W154" i="37"/>
  <c r="X154" i="37"/>
  <c r="Y154" i="37"/>
  <c r="Z154" i="37"/>
  <c r="AA154" i="37"/>
  <c r="AB154" i="37"/>
  <c r="AC154" i="37"/>
  <c r="AD154" i="37"/>
  <c r="AE154" i="37"/>
  <c r="AF154" i="37"/>
  <c r="AH154" i="37"/>
  <c r="AI154" i="37"/>
  <c r="AJ154" i="37"/>
  <c r="AK154" i="37"/>
  <c r="AL154" i="37"/>
  <c r="AM154" i="37"/>
  <c r="AN154" i="37"/>
  <c r="AO154" i="37"/>
  <c r="AQ154" i="37"/>
  <c r="AR154" i="37"/>
  <c r="AS154" i="37"/>
  <c r="AT154" i="37"/>
  <c r="AU154" i="37"/>
  <c r="AV154" i="37"/>
  <c r="AW154" i="37"/>
  <c r="AX154" i="37"/>
  <c r="AY154" i="37"/>
  <c r="AZ154" i="37"/>
  <c r="BB154" i="37"/>
  <c r="BC154" i="37"/>
  <c r="BD154" i="37"/>
  <c r="BE154" i="37"/>
  <c r="BF154" i="37"/>
  <c r="BG154" i="37"/>
  <c r="BH154" i="37"/>
  <c r="BI154" i="37"/>
  <c r="BJ154" i="37"/>
  <c r="BK154" i="37"/>
  <c r="BL154" i="37"/>
  <c r="BM154" i="37"/>
  <c r="BN154" i="37"/>
  <c r="BO154" i="37"/>
  <c r="BP154" i="37"/>
  <c r="BQ154" i="37"/>
  <c r="BR154" i="37"/>
  <c r="BS154" i="37"/>
  <c r="BT154" i="37"/>
  <c r="BV154" i="37"/>
  <c r="H155" i="37"/>
  <c r="I155" i="37"/>
  <c r="J155" i="37"/>
  <c r="K155" i="37"/>
  <c r="L155" i="37"/>
  <c r="M155" i="37"/>
  <c r="O155" i="37"/>
  <c r="P155" i="37"/>
  <c r="Q155" i="37"/>
  <c r="R155" i="37"/>
  <c r="S155" i="37"/>
  <c r="T155" i="37"/>
  <c r="U155" i="37"/>
  <c r="V155" i="37"/>
  <c r="W155" i="37"/>
  <c r="X155" i="37"/>
  <c r="Y155" i="37"/>
  <c r="Z155" i="37"/>
  <c r="AA155" i="37"/>
  <c r="AB155" i="37"/>
  <c r="AC155" i="37"/>
  <c r="AD155" i="37"/>
  <c r="AE155" i="37"/>
  <c r="AF155" i="37"/>
  <c r="AH155" i="37"/>
  <c r="AI155" i="37"/>
  <c r="AJ155" i="37"/>
  <c r="AK155" i="37"/>
  <c r="AL155" i="37"/>
  <c r="AM155" i="37"/>
  <c r="AN155" i="37"/>
  <c r="AO155" i="37"/>
  <c r="AQ155" i="37"/>
  <c r="AR155" i="37"/>
  <c r="AS155" i="37"/>
  <c r="AT155" i="37"/>
  <c r="AU155" i="37"/>
  <c r="AV155" i="37"/>
  <c r="AW155" i="37"/>
  <c r="AX155" i="37"/>
  <c r="AY155" i="37"/>
  <c r="AZ155" i="37"/>
  <c r="BB155" i="37"/>
  <c r="BC155" i="37"/>
  <c r="BD155" i="37"/>
  <c r="BE155" i="37"/>
  <c r="BF155" i="37"/>
  <c r="BG155" i="37"/>
  <c r="BH155" i="37"/>
  <c r="BI155" i="37"/>
  <c r="BJ155" i="37"/>
  <c r="BK155" i="37"/>
  <c r="BL155" i="37"/>
  <c r="BM155" i="37"/>
  <c r="BN155" i="37"/>
  <c r="BO155" i="37"/>
  <c r="BP155" i="37"/>
  <c r="BQ155" i="37"/>
  <c r="BR155" i="37"/>
  <c r="BS155" i="37"/>
  <c r="BT155" i="37"/>
  <c r="BV155" i="37"/>
  <c r="H156" i="37"/>
  <c r="I156" i="37"/>
  <c r="J156" i="37"/>
  <c r="K156" i="37"/>
  <c r="L156" i="37"/>
  <c r="M156" i="37"/>
  <c r="O156" i="37"/>
  <c r="P156" i="37"/>
  <c r="Q156" i="37"/>
  <c r="R156" i="37"/>
  <c r="S156" i="37"/>
  <c r="T156" i="37"/>
  <c r="U156" i="37"/>
  <c r="V156" i="37"/>
  <c r="W156" i="37"/>
  <c r="X156" i="37"/>
  <c r="Y156" i="37"/>
  <c r="Z156" i="37"/>
  <c r="AA156" i="37"/>
  <c r="AB156" i="37"/>
  <c r="AC156" i="37"/>
  <c r="AD156" i="37"/>
  <c r="AE156" i="37"/>
  <c r="AF156" i="37"/>
  <c r="AH156" i="37"/>
  <c r="AI156" i="37"/>
  <c r="AJ156" i="37"/>
  <c r="AK156" i="37"/>
  <c r="AL156" i="37"/>
  <c r="AM156" i="37"/>
  <c r="AN156" i="37"/>
  <c r="AO156" i="37"/>
  <c r="AQ156" i="37"/>
  <c r="AR156" i="37"/>
  <c r="AS156" i="37"/>
  <c r="AT156" i="37"/>
  <c r="AU156" i="37"/>
  <c r="AV156" i="37"/>
  <c r="AW156" i="37"/>
  <c r="AX156" i="37"/>
  <c r="AY156" i="37"/>
  <c r="AZ156" i="37"/>
  <c r="BB156" i="37"/>
  <c r="BC156" i="37"/>
  <c r="BD156" i="37"/>
  <c r="BE156" i="37"/>
  <c r="BF156" i="37"/>
  <c r="BG156" i="37"/>
  <c r="BH156" i="37"/>
  <c r="BI156" i="37"/>
  <c r="BJ156" i="37"/>
  <c r="BK156" i="37"/>
  <c r="BL156" i="37"/>
  <c r="BM156" i="37"/>
  <c r="BN156" i="37"/>
  <c r="BO156" i="37"/>
  <c r="BP156" i="37"/>
  <c r="BQ156" i="37"/>
  <c r="BR156" i="37"/>
  <c r="BS156" i="37"/>
  <c r="BT156" i="37"/>
  <c r="BV156" i="37"/>
  <c r="H157" i="37"/>
  <c r="I157" i="37"/>
  <c r="J157" i="37"/>
  <c r="K157" i="37"/>
  <c r="L157" i="37"/>
  <c r="M157" i="37"/>
  <c r="O157" i="37"/>
  <c r="P157" i="37"/>
  <c r="Q157" i="37"/>
  <c r="R157" i="37"/>
  <c r="S157" i="37"/>
  <c r="T157" i="37"/>
  <c r="U157" i="37"/>
  <c r="V157" i="37"/>
  <c r="W157" i="37"/>
  <c r="X157" i="37"/>
  <c r="Y157" i="37"/>
  <c r="Z157" i="37"/>
  <c r="AA157" i="37"/>
  <c r="AB157" i="37"/>
  <c r="AC157" i="37"/>
  <c r="AD157" i="37"/>
  <c r="AE157" i="37"/>
  <c r="AF157" i="37"/>
  <c r="AH157" i="37"/>
  <c r="AI157" i="37"/>
  <c r="AJ157" i="37"/>
  <c r="AK157" i="37"/>
  <c r="AL157" i="37"/>
  <c r="AM157" i="37"/>
  <c r="AN157" i="37"/>
  <c r="AO157" i="37"/>
  <c r="AQ157" i="37"/>
  <c r="AR157" i="37"/>
  <c r="AS157" i="37"/>
  <c r="AT157" i="37"/>
  <c r="AU157" i="37"/>
  <c r="AV157" i="37"/>
  <c r="AW157" i="37"/>
  <c r="AX157" i="37"/>
  <c r="AY157" i="37"/>
  <c r="AZ157" i="37"/>
  <c r="BB157" i="37"/>
  <c r="BC157" i="37"/>
  <c r="BD157" i="37"/>
  <c r="BE157" i="37"/>
  <c r="BF157" i="37"/>
  <c r="BG157" i="37"/>
  <c r="BH157" i="37"/>
  <c r="BI157" i="37"/>
  <c r="BJ157" i="37"/>
  <c r="BK157" i="37"/>
  <c r="BL157" i="37"/>
  <c r="BM157" i="37"/>
  <c r="BN157" i="37"/>
  <c r="BO157" i="37"/>
  <c r="BP157" i="37"/>
  <c r="BQ157" i="37"/>
  <c r="BR157" i="37"/>
  <c r="BS157" i="37"/>
  <c r="BT157" i="37"/>
  <c r="BV157" i="37"/>
  <c r="H158" i="37"/>
  <c r="I158" i="37"/>
  <c r="J158" i="37"/>
  <c r="K158" i="37"/>
  <c r="L158" i="37"/>
  <c r="M158" i="37"/>
  <c r="O158" i="37"/>
  <c r="P158" i="37"/>
  <c r="Q158" i="37"/>
  <c r="R158" i="37"/>
  <c r="S158" i="37"/>
  <c r="T158" i="37"/>
  <c r="U158" i="37"/>
  <c r="V158" i="37"/>
  <c r="W158" i="37"/>
  <c r="X158" i="37"/>
  <c r="Y158" i="37"/>
  <c r="Z158" i="37"/>
  <c r="AA158" i="37"/>
  <c r="AB158" i="37"/>
  <c r="AC158" i="37"/>
  <c r="AD158" i="37"/>
  <c r="AE158" i="37"/>
  <c r="AF158" i="37"/>
  <c r="AH158" i="37"/>
  <c r="AI158" i="37"/>
  <c r="AJ158" i="37"/>
  <c r="AK158" i="37"/>
  <c r="AL158" i="37"/>
  <c r="AM158" i="37"/>
  <c r="AN158" i="37"/>
  <c r="AO158" i="37"/>
  <c r="AQ158" i="37"/>
  <c r="AR158" i="37"/>
  <c r="AS158" i="37"/>
  <c r="AT158" i="37"/>
  <c r="AU158" i="37"/>
  <c r="AV158" i="37"/>
  <c r="AW158" i="37"/>
  <c r="AX158" i="37"/>
  <c r="AY158" i="37"/>
  <c r="AZ158" i="37"/>
  <c r="BB158" i="37"/>
  <c r="BC158" i="37"/>
  <c r="BD158" i="37"/>
  <c r="BE158" i="37"/>
  <c r="BF158" i="37"/>
  <c r="BG158" i="37"/>
  <c r="BH158" i="37"/>
  <c r="BI158" i="37"/>
  <c r="BJ158" i="37"/>
  <c r="BK158" i="37"/>
  <c r="BL158" i="37"/>
  <c r="BM158" i="37"/>
  <c r="BN158" i="37"/>
  <c r="BO158" i="37"/>
  <c r="BP158" i="37"/>
  <c r="BQ158" i="37"/>
  <c r="BR158" i="37"/>
  <c r="BS158" i="37"/>
  <c r="BT158" i="37"/>
  <c r="BV158" i="37"/>
  <c r="H159" i="37"/>
  <c r="I159" i="37"/>
  <c r="J159" i="37"/>
  <c r="K159" i="37"/>
  <c r="L159" i="37"/>
  <c r="M159" i="37"/>
  <c r="O159" i="37"/>
  <c r="P159" i="37"/>
  <c r="Q159" i="37"/>
  <c r="R159" i="37"/>
  <c r="S159" i="37"/>
  <c r="T159" i="37"/>
  <c r="U159" i="37"/>
  <c r="V159" i="37"/>
  <c r="W159" i="37"/>
  <c r="X159" i="37"/>
  <c r="Y159" i="37"/>
  <c r="Z159" i="37"/>
  <c r="AA159" i="37"/>
  <c r="AB159" i="37"/>
  <c r="AC159" i="37"/>
  <c r="AD159" i="37"/>
  <c r="AE159" i="37"/>
  <c r="AF159" i="37"/>
  <c r="AH159" i="37"/>
  <c r="AI159" i="37"/>
  <c r="AJ159" i="37"/>
  <c r="AK159" i="37"/>
  <c r="AL159" i="37"/>
  <c r="AM159" i="37"/>
  <c r="AN159" i="37"/>
  <c r="AO159" i="37"/>
  <c r="AQ159" i="37"/>
  <c r="AR159" i="37"/>
  <c r="AS159" i="37"/>
  <c r="AT159" i="37"/>
  <c r="AU159" i="37"/>
  <c r="AV159" i="37"/>
  <c r="AW159" i="37"/>
  <c r="AX159" i="37"/>
  <c r="AY159" i="37"/>
  <c r="AZ159" i="37"/>
  <c r="BB159" i="37"/>
  <c r="BC159" i="37"/>
  <c r="BD159" i="37"/>
  <c r="BE159" i="37"/>
  <c r="BF159" i="37"/>
  <c r="BG159" i="37"/>
  <c r="BH159" i="37"/>
  <c r="BI159" i="37"/>
  <c r="BJ159" i="37"/>
  <c r="BK159" i="37"/>
  <c r="BL159" i="37"/>
  <c r="BM159" i="37"/>
  <c r="BN159" i="37"/>
  <c r="BO159" i="37"/>
  <c r="BP159" i="37"/>
  <c r="BQ159" i="37"/>
  <c r="BR159" i="37"/>
  <c r="BS159" i="37"/>
  <c r="BT159" i="37"/>
  <c r="BV159" i="37"/>
  <c r="H160" i="37"/>
  <c r="I160" i="37"/>
  <c r="J160" i="37"/>
  <c r="K160" i="37"/>
  <c r="L160" i="37"/>
  <c r="M160" i="37"/>
  <c r="O160" i="37"/>
  <c r="P160" i="37"/>
  <c r="Q160" i="37"/>
  <c r="R160" i="37"/>
  <c r="S160" i="37"/>
  <c r="T160" i="37"/>
  <c r="U160" i="37"/>
  <c r="V160" i="37"/>
  <c r="W160" i="37"/>
  <c r="X160" i="37"/>
  <c r="Y160" i="37"/>
  <c r="Z160" i="37"/>
  <c r="AA160" i="37"/>
  <c r="AB160" i="37"/>
  <c r="AC160" i="37"/>
  <c r="AD160" i="37"/>
  <c r="AE160" i="37"/>
  <c r="AF160" i="37"/>
  <c r="AH160" i="37"/>
  <c r="AI160" i="37"/>
  <c r="AJ160" i="37"/>
  <c r="AK160" i="37"/>
  <c r="AL160" i="37"/>
  <c r="AM160" i="37"/>
  <c r="AN160" i="37"/>
  <c r="AO160" i="37"/>
  <c r="AQ160" i="37"/>
  <c r="AR160" i="37"/>
  <c r="AS160" i="37"/>
  <c r="AT160" i="37"/>
  <c r="AU160" i="37"/>
  <c r="AV160" i="37"/>
  <c r="AW160" i="37"/>
  <c r="AX160" i="37"/>
  <c r="AY160" i="37"/>
  <c r="AZ160" i="37"/>
  <c r="BB160" i="37"/>
  <c r="BC160" i="37"/>
  <c r="BD160" i="37"/>
  <c r="BE160" i="37"/>
  <c r="BF160" i="37"/>
  <c r="BG160" i="37"/>
  <c r="BH160" i="37"/>
  <c r="BI160" i="37"/>
  <c r="BJ160" i="37"/>
  <c r="BK160" i="37"/>
  <c r="BL160" i="37"/>
  <c r="BM160" i="37"/>
  <c r="BN160" i="37"/>
  <c r="BO160" i="37"/>
  <c r="BP160" i="37"/>
  <c r="BQ160" i="37"/>
  <c r="BR160" i="37"/>
  <c r="BS160" i="37"/>
  <c r="BT160" i="37"/>
  <c r="BV160" i="37"/>
  <c r="H161" i="37"/>
  <c r="I161" i="37"/>
  <c r="J161" i="37"/>
  <c r="K161" i="37"/>
  <c r="L161" i="37"/>
  <c r="M161" i="37"/>
  <c r="O161" i="37"/>
  <c r="P161" i="37"/>
  <c r="Q161" i="37"/>
  <c r="R161" i="37"/>
  <c r="S161" i="37"/>
  <c r="T161" i="37"/>
  <c r="U161" i="37"/>
  <c r="V161" i="37"/>
  <c r="W161" i="37"/>
  <c r="X161" i="37"/>
  <c r="Y161" i="37"/>
  <c r="Z161" i="37"/>
  <c r="AA161" i="37"/>
  <c r="AB161" i="37"/>
  <c r="AC161" i="37"/>
  <c r="AD161" i="37"/>
  <c r="AE161" i="37"/>
  <c r="AF161" i="37"/>
  <c r="AH161" i="37"/>
  <c r="AI161" i="37"/>
  <c r="AJ161" i="37"/>
  <c r="AK161" i="37"/>
  <c r="AL161" i="37"/>
  <c r="AM161" i="37"/>
  <c r="AN161" i="37"/>
  <c r="AO161" i="37"/>
  <c r="AQ161" i="37"/>
  <c r="AR161" i="37"/>
  <c r="AS161" i="37"/>
  <c r="AT161" i="37"/>
  <c r="AU161" i="37"/>
  <c r="AV161" i="37"/>
  <c r="AW161" i="37"/>
  <c r="AX161" i="37"/>
  <c r="AY161" i="37"/>
  <c r="AZ161" i="37"/>
  <c r="BB161" i="37"/>
  <c r="BC161" i="37"/>
  <c r="BD161" i="37"/>
  <c r="BE161" i="37"/>
  <c r="BF161" i="37"/>
  <c r="BG161" i="37"/>
  <c r="BH161" i="37"/>
  <c r="BI161" i="37"/>
  <c r="BJ161" i="37"/>
  <c r="BK161" i="37"/>
  <c r="BL161" i="37"/>
  <c r="BM161" i="37"/>
  <c r="BN161" i="37"/>
  <c r="BO161" i="37"/>
  <c r="BP161" i="37"/>
  <c r="BQ161" i="37"/>
  <c r="BR161" i="37"/>
  <c r="BS161" i="37"/>
  <c r="BT161" i="37"/>
  <c r="BV161" i="37"/>
  <c r="H162" i="37"/>
  <c r="I162" i="37"/>
  <c r="J162" i="37"/>
  <c r="K162" i="37"/>
  <c r="L162" i="37"/>
  <c r="M162" i="37"/>
  <c r="O162" i="37"/>
  <c r="P162" i="37"/>
  <c r="Q162" i="37"/>
  <c r="R162" i="37"/>
  <c r="S162" i="37"/>
  <c r="T162" i="37"/>
  <c r="U162" i="37"/>
  <c r="V162" i="37"/>
  <c r="W162" i="37"/>
  <c r="X162" i="37"/>
  <c r="Y162" i="37"/>
  <c r="Z162" i="37"/>
  <c r="AA162" i="37"/>
  <c r="AB162" i="37"/>
  <c r="AC162" i="37"/>
  <c r="AD162" i="37"/>
  <c r="AE162" i="37"/>
  <c r="AF162" i="37"/>
  <c r="AH162" i="37"/>
  <c r="AI162" i="37"/>
  <c r="AJ162" i="37"/>
  <c r="AK162" i="37"/>
  <c r="AL162" i="37"/>
  <c r="AM162" i="37"/>
  <c r="AN162" i="37"/>
  <c r="AO162" i="37"/>
  <c r="AQ162" i="37"/>
  <c r="AR162" i="37"/>
  <c r="AS162" i="37"/>
  <c r="AT162" i="37"/>
  <c r="AU162" i="37"/>
  <c r="AV162" i="37"/>
  <c r="AW162" i="37"/>
  <c r="AX162" i="37"/>
  <c r="AY162" i="37"/>
  <c r="AZ162" i="37"/>
  <c r="BB162" i="37"/>
  <c r="BC162" i="37"/>
  <c r="BD162" i="37"/>
  <c r="BE162" i="37"/>
  <c r="BF162" i="37"/>
  <c r="BG162" i="37"/>
  <c r="BH162" i="37"/>
  <c r="BI162" i="37"/>
  <c r="BJ162" i="37"/>
  <c r="BK162" i="37"/>
  <c r="BL162" i="37"/>
  <c r="BM162" i="37"/>
  <c r="BN162" i="37"/>
  <c r="BO162" i="37"/>
  <c r="BP162" i="37"/>
  <c r="BQ162" i="37"/>
  <c r="BR162" i="37"/>
  <c r="BS162" i="37"/>
  <c r="BT162" i="37"/>
  <c r="BV162" i="37"/>
  <c r="H163" i="37"/>
  <c r="I163" i="37"/>
  <c r="J163" i="37"/>
  <c r="K163" i="37"/>
  <c r="L163" i="37"/>
  <c r="M163" i="37"/>
  <c r="O163" i="37"/>
  <c r="P163" i="37"/>
  <c r="Q163" i="37"/>
  <c r="R163" i="37"/>
  <c r="S163" i="37"/>
  <c r="T163" i="37"/>
  <c r="U163" i="37"/>
  <c r="V163" i="37"/>
  <c r="W163" i="37"/>
  <c r="X163" i="37"/>
  <c r="Y163" i="37"/>
  <c r="Z163" i="37"/>
  <c r="AA163" i="37"/>
  <c r="AB163" i="37"/>
  <c r="AC163" i="37"/>
  <c r="AD163" i="37"/>
  <c r="AE163" i="37"/>
  <c r="AF163" i="37"/>
  <c r="AH163" i="37"/>
  <c r="AI163" i="37"/>
  <c r="AJ163" i="37"/>
  <c r="AK163" i="37"/>
  <c r="AL163" i="37"/>
  <c r="AM163" i="37"/>
  <c r="AN163" i="37"/>
  <c r="AO163" i="37"/>
  <c r="AQ163" i="37"/>
  <c r="AR163" i="37"/>
  <c r="AS163" i="37"/>
  <c r="AT163" i="37"/>
  <c r="AU163" i="37"/>
  <c r="AV163" i="37"/>
  <c r="AW163" i="37"/>
  <c r="AX163" i="37"/>
  <c r="AY163" i="37"/>
  <c r="AZ163" i="37"/>
  <c r="BB163" i="37"/>
  <c r="BC163" i="37"/>
  <c r="BD163" i="37"/>
  <c r="BE163" i="37"/>
  <c r="BF163" i="37"/>
  <c r="BG163" i="37"/>
  <c r="BH163" i="37"/>
  <c r="BI163" i="37"/>
  <c r="BJ163" i="37"/>
  <c r="BK163" i="37"/>
  <c r="BL163" i="37"/>
  <c r="BM163" i="37"/>
  <c r="BN163" i="37"/>
  <c r="BO163" i="37"/>
  <c r="BP163" i="37"/>
  <c r="BQ163" i="37"/>
  <c r="BR163" i="37"/>
  <c r="BS163" i="37"/>
  <c r="BT163" i="37"/>
  <c r="BV163" i="37"/>
  <c r="H164" i="37"/>
  <c r="I164" i="37"/>
  <c r="J164" i="37"/>
  <c r="K164" i="37"/>
  <c r="L164" i="37"/>
  <c r="M164" i="37"/>
  <c r="O164" i="37"/>
  <c r="P164" i="37"/>
  <c r="Q164" i="37"/>
  <c r="R164" i="37"/>
  <c r="S164" i="37"/>
  <c r="T164" i="37"/>
  <c r="U164" i="37"/>
  <c r="V164" i="37"/>
  <c r="W164" i="37"/>
  <c r="X164" i="37"/>
  <c r="Y164" i="37"/>
  <c r="Z164" i="37"/>
  <c r="AA164" i="37"/>
  <c r="AB164" i="37"/>
  <c r="AC164" i="37"/>
  <c r="AD164" i="37"/>
  <c r="AE164" i="37"/>
  <c r="AF164" i="37"/>
  <c r="AH164" i="37"/>
  <c r="AI164" i="37"/>
  <c r="AJ164" i="37"/>
  <c r="AK164" i="37"/>
  <c r="AL164" i="37"/>
  <c r="AM164" i="37"/>
  <c r="AN164" i="37"/>
  <c r="AO164" i="37"/>
  <c r="AQ164" i="37"/>
  <c r="AR164" i="37"/>
  <c r="AS164" i="37"/>
  <c r="AT164" i="37"/>
  <c r="AU164" i="37"/>
  <c r="AV164" i="37"/>
  <c r="AW164" i="37"/>
  <c r="AX164" i="37"/>
  <c r="AY164" i="37"/>
  <c r="AZ164" i="37"/>
  <c r="BB164" i="37"/>
  <c r="BC164" i="37"/>
  <c r="BD164" i="37"/>
  <c r="BE164" i="37"/>
  <c r="BF164" i="37"/>
  <c r="BG164" i="37"/>
  <c r="BH164" i="37"/>
  <c r="BI164" i="37"/>
  <c r="BJ164" i="37"/>
  <c r="BK164" i="37"/>
  <c r="BL164" i="37"/>
  <c r="BM164" i="37"/>
  <c r="BN164" i="37"/>
  <c r="BO164" i="37"/>
  <c r="BP164" i="37"/>
  <c r="BQ164" i="37"/>
  <c r="BR164" i="37"/>
  <c r="BS164" i="37"/>
  <c r="BT164" i="37"/>
  <c r="BV164" i="37"/>
  <c r="H165" i="37"/>
  <c r="I165" i="37"/>
  <c r="J165" i="37"/>
  <c r="K165" i="37"/>
  <c r="L165" i="37"/>
  <c r="M165" i="37"/>
  <c r="O165" i="37"/>
  <c r="P165" i="37"/>
  <c r="Q165" i="37"/>
  <c r="R165" i="37"/>
  <c r="S165" i="37"/>
  <c r="T165" i="37"/>
  <c r="U165" i="37"/>
  <c r="V165" i="37"/>
  <c r="W165" i="37"/>
  <c r="X165" i="37"/>
  <c r="Y165" i="37"/>
  <c r="Z165" i="37"/>
  <c r="AA165" i="37"/>
  <c r="AB165" i="37"/>
  <c r="AC165" i="37"/>
  <c r="AD165" i="37"/>
  <c r="AE165" i="37"/>
  <c r="AF165" i="37"/>
  <c r="AH165" i="37"/>
  <c r="AI165" i="37"/>
  <c r="AJ165" i="37"/>
  <c r="AK165" i="37"/>
  <c r="AL165" i="37"/>
  <c r="AM165" i="37"/>
  <c r="AN165" i="37"/>
  <c r="AO165" i="37"/>
  <c r="AQ165" i="37"/>
  <c r="AR165" i="37"/>
  <c r="AS165" i="37"/>
  <c r="AT165" i="37"/>
  <c r="AU165" i="37"/>
  <c r="AV165" i="37"/>
  <c r="AW165" i="37"/>
  <c r="AX165" i="37"/>
  <c r="AY165" i="37"/>
  <c r="AZ165" i="37"/>
  <c r="BB165" i="37"/>
  <c r="BC165" i="37"/>
  <c r="BD165" i="37"/>
  <c r="BE165" i="37"/>
  <c r="BF165" i="37"/>
  <c r="BG165" i="37"/>
  <c r="BH165" i="37"/>
  <c r="BI165" i="37"/>
  <c r="BJ165" i="37"/>
  <c r="BK165" i="37"/>
  <c r="BL165" i="37"/>
  <c r="BM165" i="37"/>
  <c r="BN165" i="37"/>
  <c r="BO165" i="37"/>
  <c r="BP165" i="37"/>
  <c r="BQ165" i="37"/>
  <c r="BR165" i="37"/>
  <c r="BS165" i="37"/>
  <c r="BT165" i="37"/>
  <c r="BV165" i="37"/>
  <c r="H166" i="37"/>
  <c r="I166" i="37"/>
  <c r="J166" i="37"/>
  <c r="K166" i="37"/>
  <c r="L166" i="37"/>
  <c r="M166" i="37"/>
  <c r="O166" i="37"/>
  <c r="P166" i="37"/>
  <c r="Q166" i="37"/>
  <c r="R166" i="37"/>
  <c r="S166" i="37"/>
  <c r="T166" i="37"/>
  <c r="U166" i="37"/>
  <c r="V166" i="37"/>
  <c r="W166" i="37"/>
  <c r="X166" i="37"/>
  <c r="Y166" i="37"/>
  <c r="Z166" i="37"/>
  <c r="AA166" i="37"/>
  <c r="AB166" i="37"/>
  <c r="AC166" i="37"/>
  <c r="AD166" i="37"/>
  <c r="AE166" i="37"/>
  <c r="AF166" i="37"/>
  <c r="AH166" i="37"/>
  <c r="AI166" i="37"/>
  <c r="AJ166" i="37"/>
  <c r="AK166" i="37"/>
  <c r="AL166" i="37"/>
  <c r="AM166" i="37"/>
  <c r="AN166" i="37"/>
  <c r="AO166" i="37"/>
  <c r="AQ166" i="37"/>
  <c r="AR166" i="37"/>
  <c r="AS166" i="37"/>
  <c r="AT166" i="37"/>
  <c r="AU166" i="37"/>
  <c r="AV166" i="37"/>
  <c r="AW166" i="37"/>
  <c r="AX166" i="37"/>
  <c r="AY166" i="37"/>
  <c r="AZ166" i="37"/>
  <c r="BB166" i="37"/>
  <c r="BC166" i="37"/>
  <c r="BD166" i="37"/>
  <c r="BE166" i="37"/>
  <c r="BF166" i="37"/>
  <c r="BG166" i="37"/>
  <c r="BH166" i="37"/>
  <c r="BI166" i="37"/>
  <c r="BJ166" i="37"/>
  <c r="BK166" i="37"/>
  <c r="BL166" i="37"/>
  <c r="BM166" i="37"/>
  <c r="BN166" i="37"/>
  <c r="BO166" i="37"/>
  <c r="BP166" i="37"/>
  <c r="BQ166" i="37"/>
  <c r="BR166" i="37"/>
  <c r="BS166" i="37"/>
  <c r="BT166" i="37"/>
  <c r="BV166" i="37"/>
  <c r="H167" i="37"/>
  <c r="I167" i="37"/>
  <c r="J167" i="37"/>
  <c r="K167" i="37"/>
  <c r="L167" i="37"/>
  <c r="M167" i="37"/>
  <c r="O167" i="37"/>
  <c r="P167" i="37"/>
  <c r="Q167" i="37"/>
  <c r="R167" i="37"/>
  <c r="S167" i="37"/>
  <c r="T167" i="37"/>
  <c r="U167" i="37"/>
  <c r="V167" i="37"/>
  <c r="W167" i="37"/>
  <c r="X167" i="37"/>
  <c r="Y167" i="37"/>
  <c r="Z167" i="37"/>
  <c r="AA167" i="37"/>
  <c r="AB167" i="37"/>
  <c r="AC167" i="37"/>
  <c r="AD167" i="37"/>
  <c r="AE167" i="37"/>
  <c r="AF167" i="37"/>
  <c r="AH167" i="37"/>
  <c r="AI167" i="37"/>
  <c r="AJ167" i="37"/>
  <c r="AK167" i="37"/>
  <c r="AL167" i="37"/>
  <c r="AM167" i="37"/>
  <c r="AN167" i="37"/>
  <c r="AO167" i="37"/>
  <c r="AQ167" i="37"/>
  <c r="AR167" i="37"/>
  <c r="AS167" i="37"/>
  <c r="AT167" i="37"/>
  <c r="AU167" i="37"/>
  <c r="AV167" i="37"/>
  <c r="AW167" i="37"/>
  <c r="AX167" i="37"/>
  <c r="AY167" i="37"/>
  <c r="AZ167" i="37"/>
  <c r="BB167" i="37"/>
  <c r="BC167" i="37"/>
  <c r="BD167" i="37"/>
  <c r="BE167" i="37"/>
  <c r="BF167" i="37"/>
  <c r="BG167" i="37"/>
  <c r="BH167" i="37"/>
  <c r="BI167" i="37"/>
  <c r="BJ167" i="37"/>
  <c r="BK167" i="37"/>
  <c r="BL167" i="37"/>
  <c r="BM167" i="37"/>
  <c r="BN167" i="37"/>
  <c r="BO167" i="37"/>
  <c r="BP167" i="37"/>
  <c r="BQ167" i="37"/>
  <c r="BR167" i="37"/>
  <c r="BS167" i="37"/>
  <c r="BT167" i="37"/>
  <c r="BV167" i="37"/>
  <c r="H168" i="37"/>
  <c r="I168" i="37"/>
  <c r="J168" i="37"/>
  <c r="K168" i="37"/>
  <c r="L168" i="37"/>
  <c r="M168" i="37"/>
  <c r="O168" i="37"/>
  <c r="P168" i="37"/>
  <c r="Q168" i="37"/>
  <c r="R168" i="37"/>
  <c r="S168" i="37"/>
  <c r="T168" i="37"/>
  <c r="U168" i="37"/>
  <c r="V168" i="37"/>
  <c r="W168" i="37"/>
  <c r="X168" i="37"/>
  <c r="Y168" i="37"/>
  <c r="Z168" i="37"/>
  <c r="AA168" i="37"/>
  <c r="AB168" i="37"/>
  <c r="AC168" i="37"/>
  <c r="AD168" i="37"/>
  <c r="AE168" i="37"/>
  <c r="AF168" i="37"/>
  <c r="AH168" i="37"/>
  <c r="AI168" i="37"/>
  <c r="AJ168" i="37"/>
  <c r="AK168" i="37"/>
  <c r="AL168" i="37"/>
  <c r="AM168" i="37"/>
  <c r="AN168" i="37"/>
  <c r="AO168" i="37"/>
  <c r="AQ168" i="37"/>
  <c r="AR168" i="37"/>
  <c r="AS168" i="37"/>
  <c r="AT168" i="37"/>
  <c r="AU168" i="37"/>
  <c r="AV168" i="37"/>
  <c r="AW168" i="37"/>
  <c r="AX168" i="37"/>
  <c r="AY168" i="37"/>
  <c r="AZ168" i="37"/>
  <c r="BB168" i="37"/>
  <c r="BC168" i="37"/>
  <c r="BD168" i="37"/>
  <c r="BE168" i="37"/>
  <c r="BF168" i="37"/>
  <c r="BG168" i="37"/>
  <c r="BH168" i="37"/>
  <c r="BI168" i="37"/>
  <c r="BJ168" i="37"/>
  <c r="BK168" i="37"/>
  <c r="BL168" i="37"/>
  <c r="BM168" i="37"/>
  <c r="BN168" i="37"/>
  <c r="BO168" i="37"/>
  <c r="BP168" i="37"/>
  <c r="BQ168" i="37"/>
  <c r="BR168" i="37"/>
  <c r="BS168" i="37"/>
  <c r="BT168" i="37"/>
  <c r="BV168" i="37"/>
  <c r="H169" i="37"/>
  <c r="I169" i="37"/>
  <c r="J169" i="37"/>
  <c r="K169" i="37"/>
  <c r="L169" i="37"/>
  <c r="M169" i="37"/>
  <c r="O169" i="37"/>
  <c r="P169" i="37"/>
  <c r="Q169" i="37"/>
  <c r="R169" i="37"/>
  <c r="S169" i="37"/>
  <c r="T169" i="37"/>
  <c r="U169" i="37"/>
  <c r="V169" i="37"/>
  <c r="W169" i="37"/>
  <c r="X169" i="37"/>
  <c r="Y169" i="37"/>
  <c r="Z169" i="37"/>
  <c r="AA169" i="37"/>
  <c r="AB169" i="37"/>
  <c r="AC169" i="37"/>
  <c r="AD169" i="37"/>
  <c r="AE169" i="37"/>
  <c r="AF169" i="37"/>
  <c r="AH169" i="37"/>
  <c r="AI169" i="37"/>
  <c r="AJ169" i="37"/>
  <c r="AK169" i="37"/>
  <c r="AL169" i="37"/>
  <c r="AM169" i="37"/>
  <c r="AN169" i="37"/>
  <c r="AO169" i="37"/>
  <c r="AQ169" i="37"/>
  <c r="AR169" i="37"/>
  <c r="AS169" i="37"/>
  <c r="AT169" i="37"/>
  <c r="AU169" i="37"/>
  <c r="AV169" i="37"/>
  <c r="AW169" i="37"/>
  <c r="AX169" i="37"/>
  <c r="AY169" i="37"/>
  <c r="AZ169" i="37"/>
  <c r="BB169" i="37"/>
  <c r="BC169" i="37"/>
  <c r="BD169" i="37"/>
  <c r="BE169" i="37"/>
  <c r="BF169" i="37"/>
  <c r="BG169" i="37"/>
  <c r="BH169" i="37"/>
  <c r="BI169" i="37"/>
  <c r="BJ169" i="37"/>
  <c r="BK169" i="37"/>
  <c r="BL169" i="37"/>
  <c r="BM169" i="37"/>
  <c r="BN169" i="37"/>
  <c r="BO169" i="37"/>
  <c r="BP169" i="37"/>
  <c r="BQ169" i="37"/>
  <c r="BR169" i="37"/>
  <c r="BS169" i="37"/>
  <c r="BT169" i="37"/>
  <c r="BV169" i="37"/>
  <c r="H170" i="37"/>
  <c r="I170" i="37"/>
  <c r="J170" i="37"/>
  <c r="K170" i="37"/>
  <c r="L170" i="37"/>
  <c r="M170" i="37"/>
  <c r="O170" i="37"/>
  <c r="P170" i="37"/>
  <c r="Q170" i="37"/>
  <c r="R170" i="37"/>
  <c r="S170" i="37"/>
  <c r="T170" i="37"/>
  <c r="U170" i="37"/>
  <c r="V170" i="37"/>
  <c r="W170" i="37"/>
  <c r="X170" i="37"/>
  <c r="Y170" i="37"/>
  <c r="Z170" i="37"/>
  <c r="AA170" i="37"/>
  <c r="AB170" i="37"/>
  <c r="AC170" i="37"/>
  <c r="AD170" i="37"/>
  <c r="AE170" i="37"/>
  <c r="AF170" i="37"/>
  <c r="AH170" i="37"/>
  <c r="AI170" i="37"/>
  <c r="AJ170" i="37"/>
  <c r="AK170" i="37"/>
  <c r="AL170" i="37"/>
  <c r="AM170" i="37"/>
  <c r="AN170" i="37"/>
  <c r="AO170" i="37"/>
  <c r="AQ170" i="37"/>
  <c r="AR170" i="37"/>
  <c r="AS170" i="37"/>
  <c r="AT170" i="37"/>
  <c r="AU170" i="37"/>
  <c r="AV170" i="37"/>
  <c r="AW170" i="37"/>
  <c r="AX170" i="37"/>
  <c r="AY170" i="37"/>
  <c r="AZ170" i="37"/>
  <c r="BB170" i="37"/>
  <c r="BC170" i="37"/>
  <c r="BD170" i="37"/>
  <c r="BE170" i="37"/>
  <c r="BF170" i="37"/>
  <c r="BG170" i="37"/>
  <c r="BH170" i="37"/>
  <c r="BI170" i="37"/>
  <c r="BJ170" i="37"/>
  <c r="BK170" i="37"/>
  <c r="BL170" i="37"/>
  <c r="BM170" i="37"/>
  <c r="BN170" i="37"/>
  <c r="BO170" i="37"/>
  <c r="BP170" i="37"/>
  <c r="BQ170" i="37"/>
  <c r="BR170" i="37"/>
  <c r="BS170" i="37"/>
  <c r="BT170" i="37"/>
  <c r="BV170" i="37"/>
  <c r="H171" i="37"/>
  <c r="I171" i="37"/>
  <c r="J171" i="37"/>
  <c r="K171" i="37"/>
  <c r="L171" i="37"/>
  <c r="M171" i="37"/>
  <c r="O171" i="37"/>
  <c r="P171" i="37"/>
  <c r="Q171" i="37"/>
  <c r="R171" i="37"/>
  <c r="S171" i="37"/>
  <c r="T171" i="37"/>
  <c r="U171" i="37"/>
  <c r="V171" i="37"/>
  <c r="W171" i="37"/>
  <c r="X171" i="37"/>
  <c r="Y171" i="37"/>
  <c r="Z171" i="37"/>
  <c r="AA171" i="37"/>
  <c r="AB171" i="37"/>
  <c r="AC171" i="37"/>
  <c r="AD171" i="37"/>
  <c r="AE171" i="37"/>
  <c r="AF171" i="37"/>
  <c r="AH171" i="37"/>
  <c r="AI171" i="37"/>
  <c r="AJ171" i="37"/>
  <c r="AK171" i="37"/>
  <c r="AL171" i="37"/>
  <c r="AM171" i="37"/>
  <c r="AN171" i="37"/>
  <c r="AO171" i="37"/>
  <c r="AQ171" i="37"/>
  <c r="AR171" i="37"/>
  <c r="AS171" i="37"/>
  <c r="AT171" i="37"/>
  <c r="AU171" i="37"/>
  <c r="AV171" i="37"/>
  <c r="AW171" i="37"/>
  <c r="AX171" i="37"/>
  <c r="AY171" i="37"/>
  <c r="AZ171" i="37"/>
  <c r="BB171" i="37"/>
  <c r="BC171" i="37"/>
  <c r="BD171" i="37"/>
  <c r="BE171" i="37"/>
  <c r="BF171" i="37"/>
  <c r="BG171" i="37"/>
  <c r="BH171" i="37"/>
  <c r="BI171" i="37"/>
  <c r="BJ171" i="37"/>
  <c r="BK171" i="37"/>
  <c r="BL171" i="37"/>
  <c r="BM171" i="37"/>
  <c r="BN171" i="37"/>
  <c r="BO171" i="37"/>
  <c r="BP171" i="37"/>
  <c r="BQ171" i="37"/>
  <c r="BR171" i="37"/>
  <c r="BS171" i="37"/>
  <c r="BT171" i="37"/>
  <c r="BV171" i="37"/>
  <c r="H172" i="37"/>
  <c r="I172" i="37"/>
  <c r="J172" i="37"/>
  <c r="K172" i="37"/>
  <c r="L172" i="37"/>
  <c r="M172" i="37"/>
  <c r="O172" i="37"/>
  <c r="P172" i="37"/>
  <c r="Q172" i="37"/>
  <c r="R172" i="37"/>
  <c r="S172" i="37"/>
  <c r="T172" i="37"/>
  <c r="U172" i="37"/>
  <c r="V172" i="37"/>
  <c r="W172" i="37"/>
  <c r="X172" i="37"/>
  <c r="Y172" i="37"/>
  <c r="Z172" i="37"/>
  <c r="AA172" i="37"/>
  <c r="AB172" i="37"/>
  <c r="AC172" i="37"/>
  <c r="AD172" i="37"/>
  <c r="AE172" i="37"/>
  <c r="AF172" i="37"/>
  <c r="AH172" i="37"/>
  <c r="AI172" i="37"/>
  <c r="AJ172" i="37"/>
  <c r="AK172" i="37"/>
  <c r="AL172" i="37"/>
  <c r="AM172" i="37"/>
  <c r="AN172" i="37"/>
  <c r="AO172" i="37"/>
  <c r="AQ172" i="37"/>
  <c r="AR172" i="37"/>
  <c r="AS172" i="37"/>
  <c r="AT172" i="37"/>
  <c r="AU172" i="37"/>
  <c r="AV172" i="37"/>
  <c r="AW172" i="37"/>
  <c r="AX172" i="37"/>
  <c r="AY172" i="37"/>
  <c r="AZ172" i="37"/>
  <c r="BB172" i="37"/>
  <c r="BC172" i="37"/>
  <c r="BD172" i="37"/>
  <c r="BE172" i="37"/>
  <c r="BF172" i="37"/>
  <c r="BG172" i="37"/>
  <c r="BH172" i="37"/>
  <c r="BI172" i="37"/>
  <c r="BJ172" i="37"/>
  <c r="BK172" i="37"/>
  <c r="BL172" i="37"/>
  <c r="BM172" i="37"/>
  <c r="BN172" i="37"/>
  <c r="BO172" i="37"/>
  <c r="BP172" i="37"/>
  <c r="BQ172" i="37"/>
  <c r="BR172" i="37"/>
  <c r="BS172" i="37"/>
  <c r="BT172" i="37"/>
  <c r="BV172" i="37"/>
  <c r="H173" i="37"/>
  <c r="I173" i="37"/>
  <c r="J173" i="37"/>
  <c r="K173" i="37"/>
  <c r="L173" i="37"/>
  <c r="M173" i="37"/>
  <c r="O173" i="37"/>
  <c r="P173" i="37"/>
  <c r="Q173" i="37"/>
  <c r="R173" i="37"/>
  <c r="S173" i="37"/>
  <c r="T173" i="37"/>
  <c r="U173" i="37"/>
  <c r="V173" i="37"/>
  <c r="W173" i="37"/>
  <c r="X173" i="37"/>
  <c r="Y173" i="37"/>
  <c r="Z173" i="37"/>
  <c r="AA173" i="37"/>
  <c r="AB173" i="37"/>
  <c r="AC173" i="37"/>
  <c r="AD173" i="37"/>
  <c r="AE173" i="37"/>
  <c r="AF173" i="37"/>
  <c r="AH173" i="37"/>
  <c r="AI173" i="37"/>
  <c r="AJ173" i="37"/>
  <c r="AK173" i="37"/>
  <c r="AL173" i="37"/>
  <c r="AM173" i="37"/>
  <c r="AN173" i="37"/>
  <c r="AO173" i="37"/>
  <c r="AQ173" i="37"/>
  <c r="AR173" i="37"/>
  <c r="AS173" i="37"/>
  <c r="AT173" i="37"/>
  <c r="AU173" i="37"/>
  <c r="AV173" i="37"/>
  <c r="AW173" i="37"/>
  <c r="AX173" i="37"/>
  <c r="AY173" i="37"/>
  <c r="AZ173" i="37"/>
  <c r="BB173" i="37"/>
  <c r="BC173" i="37"/>
  <c r="BD173" i="37"/>
  <c r="BE173" i="37"/>
  <c r="BF173" i="37"/>
  <c r="BG173" i="37"/>
  <c r="BH173" i="37"/>
  <c r="BI173" i="37"/>
  <c r="BJ173" i="37"/>
  <c r="BK173" i="37"/>
  <c r="BL173" i="37"/>
  <c r="BM173" i="37"/>
  <c r="BN173" i="37"/>
  <c r="BO173" i="37"/>
  <c r="BP173" i="37"/>
  <c r="BQ173" i="37"/>
  <c r="BR173" i="37"/>
  <c r="BS173" i="37"/>
  <c r="BT173" i="37"/>
  <c r="BV173" i="37"/>
  <c r="H174" i="37"/>
  <c r="I174" i="37"/>
  <c r="J174" i="37"/>
  <c r="K174" i="37"/>
  <c r="L174" i="37"/>
  <c r="M174" i="37"/>
  <c r="O174" i="37"/>
  <c r="P174" i="37"/>
  <c r="Q174" i="37"/>
  <c r="R174" i="37"/>
  <c r="S174" i="37"/>
  <c r="T174" i="37"/>
  <c r="U174" i="37"/>
  <c r="V174" i="37"/>
  <c r="W174" i="37"/>
  <c r="X174" i="37"/>
  <c r="Y174" i="37"/>
  <c r="Z174" i="37"/>
  <c r="AA174" i="37"/>
  <c r="AB174" i="37"/>
  <c r="AC174" i="37"/>
  <c r="AD174" i="37"/>
  <c r="AE174" i="37"/>
  <c r="AF174" i="37"/>
  <c r="AH174" i="37"/>
  <c r="AI174" i="37"/>
  <c r="AJ174" i="37"/>
  <c r="AK174" i="37"/>
  <c r="AL174" i="37"/>
  <c r="AM174" i="37"/>
  <c r="AN174" i="37"/>
  <c r="AO174" i="37"/>
  <c r="AQ174" i="37"/>
  <c r="AR174" i="37"/>
  <c r="AS174" i="37"/>
  <c r="AT174" i="37"/>
  <c r="AU174" i="37"/>
  <c r="AV174" i="37"/>
  <c r="AW174" i="37"/>
  <c r="AX174" i="37"/>
  <c r="AY174" i="37"/>
  <c r="AZ174" i="37"/>
  <c r="BB174" i="37"/>
  <c r="BC174" i="37"/>
  <c r="BD174" i="37"/>
  <c r="BE174" i="37"/>
  <c r="BF174" i="37"/>
  <c r="BG174" i="37"/>
  <c r="BH174" i="37"/>
  <c r="BI174" i="37"/>
  <c r="BJ174" i="37"/>
  <c r="BK174" i="37"/>
  <c r="BL174" i="37"/>
  <c r="BM174" i="37"/>
  <c r="BN174" i="37"/>
  <c r="BO174" i="37"/>
  <c r="BP174" i="37"/>
  <c r="BQ174" i="37"/>
  <c r="BR174" i="37"/>
  <c r="BS174" i="37"/>
  <c r="BT174" i="37"/>
  <c r="BV174" i="37"/>
  <c r="H175" i="37"/>
  <c r="I175" i="37"/>
  <c r="J175" i="37"/>
  <c r="K175" i="37"/>
  <c r="L175" i="37"/>
  <c r="M175" i="37"/>
  <c r="O175" i="37"/>
  <c r="P175" i="37"/>
  <c r="Q175" i="37"/>
  <c r="R175" i="37"/>
  <c r="S175" i="37"/>
  <c r="T175" i="37"/>
  <c r="U175" i="37"/>
  <c r="V175" i="37"/>
  <c r="W175" i="37"/>
  <c r="X175" i="37"/>
  <c r="Y175" i="37"/>
  <c r="Z175" i="37"/>
  <c r="AA175" i="37"/>
  <c r="AB175" i="37"/>
  <c r="AC175" i="37"/>
  <c r="AD175" i="37"/>
  <c r="AE175" i="37"/>
  <c r="AF175" i="37"/>
  <c r="AH175" i="37"/>
  <c r="AI175" i="37"/>
  <c r="AJ175" i="37"/>
  <c r="AK175" i="37"/>
  <c r="AL175" i="37"/>
  <c r="AM175" i="37"/>
  <c r="AN175" i="37"/>
  <c r="AO175" i="37"/>
  <c r="AQ175" i="37"/>
  <c r="AR175" i="37"/>
  <c r="AS175" i="37"/>
  <c r="AT175" i="37"/>
  <c r="AU175" i="37"/>
  <c r="AV175" i="37"/>
  <c r="AW175" i="37"/>
  <c r="AX175" i="37"/>
  <c r="AY175" i="37"/>
  <c r="AZ175" i="37"/>
  <c r="BB175" i="37"/>
  <c r="BC175" i="37"/>
  <c r="BD175" i="37"/>
  <c r="BE175" i="37"/>
  <c r="BF175" i="37"/>
  <c r="BG175" i="37"/>
  <c r="BH175" i="37"/>
  <c r="BI175" i="37"/>
  <c r="BJ175" i="37"/>
  <c r="BK175" i="37"/>
  <c r="BL175" i="37"/>
  <c r="BM175" i="37"/>
  <c r="BN175" i="37"/>
  <c r="BO175" i="37"/>
  <c r="BP175" i="37"/>
  <c r="BQ175" i="37"/>
  <c r="BR175" i="37"/>
  <c r="BS175" i="37"/>
  <c r="BT175" i="37"/>
  <c r="BV175" i="37"/>
  <c r="H176" i="37"/>
  <c r="I176" i="37"/>
  <c r="J176" i="37"/>
  <c r="K176" i="37"/>
  <c r="L176" i="37"/>
  <c r="M176" i="37"/>
  <c r="O176" i="37"/>
  <c r="P176" i="37"/>
  <c r="Q176" i="37"/>
  <c r="R176" i="37"/>
  <c r="S176" i="37"/>
  <c r="T176" i="37"/>
  <c r="U176" i="37"/>
  <c r="V176" i="37"/>
  <c r="W176" i="37"/>
  <c r="X176" i="37"/>
  <c r="Y176" i="37"/>
  <c r="Z176" i="37"/>
  <c r="AA176" i="37"/>
  <c r="AB176" i="37"/>
  <c r="AC176" i="37"/>
  <c r="AD176" i="37"/>
  <c r="AE176" i="37"/>
  <c r="AF176" i="37"/>
  <c r="AH176" i="37"/>
  <c r="AI176" i="37"/>
  <c r="AJ176" i="37"/>
  <c r="AK176" i="37"/>
  <c r="AL176" i="37"/>
  <c r="AM176" i="37"/>
  <c r="AN176" i="37"/>
  <c r="AO176" i="37"/>
  <c r="AQ176" i="37"/>
  <c r="AR176" i="37"/>
  <c r="AS176" i="37"/>
  <c r="AT176" i="37"/>
  <c r="AU176" i="37"/>
  <c r="AV176" i="37"/>
  <c r="AW176" i="37"/>
  <c r="AX176" i="37"/>
  <c r="AY176" i="37"/>
  <c r="AZ176" i="37"/>
  <c r="BB176" i="37"/>
  <c r="BC176" i="37"/>
  <c r="BD176" i="37"/>
  <c r="BE176" i="37"/>
  <c r="BF176" i="37"/>
  <c r="BG176" i="37"/>
  <c r="BH176" i="37"/>
  <c r="BI176" i="37"/>
  <c r="BJ176" i="37"/>
  <c r="BK176" i="37"/>
  <c r="BL176" i="37"/>
  <c r="BM176" i="37"/>
  <c r="BN176" i="37"/>
  <c r="BO176" i="37"/>
  <c r="BP176" i="37"/>
  <c r="BQ176" i="37"/>
  <c r="BR176" i="37"/>
  <c r="BS176" i="37"/>
  <c r="BT176" i="37"/>
  <c r="BV176" i="37"/>
  <c r="H177" i="37"/>
  <c r="I177" i="37"/>
  <c r="J177" i="37"/>
  <c r="K177" i="37"/>
  <c r="L177" i="37"/>
  <c r="M177" i="37"/>
  <c r="O177" i="37"/>
  <c r="P177" i="37"/>
  <c r="Q177" i="37"/>
  <c r="R177" i="37"/>
  <c r="S177" i="37"/>
  <c r="T177" i="37"/>
  <c r="U177" i="37"/>
  <c r="V177" i="37"/>
  <c r="W177" i="37"/>
  <c r="X177" i="37"/>
  <c r="Y177" i="37"/>
  <c r="Z177" i="37"/>
  <c r="AA177" i="37"/>
  <c r="AB177" i="37"/>
  <c r="AC177" i="37"/>
  <c r="AD177" i="37"/>
  <c r="AE177" i="37"/>
  <c r="AF177" i="37"/>
  <c r="AH177" i="37"/>
  <c r="AI177" i="37"/>
  <c r="AJ177" i="37"/>
  <c r="AK177" i="37"/>
  <c r="AL177" i="37"/>
  <c r="AM177" i="37"/>
  <c r="AN177" i="37"/>
  <c r="AO177" i="37"/>
  <c r="AQ177" i="37"/>
  <c r="AR177" i="37"/>
  <c r="AS177" i="37"/>
  <c r="AT177" i="37"/>
  <c r="AU177" i="37"/>
  <c r="AV177" i="37"/>
  <c r="AW177" i="37"/>
  <c r="AX177" i="37"/>
  <c r="AY177" i="37"/>
  <c r="AZ177" i="37"/>
  <c r="BB177" i="37"/>
  <c r="BC177" i="37"/>
  <c r="BD177" i="37"/>
  <c r="BE177" i="37"/>
  <c r="BF177" i="37"/>
  <c r="BG177" i="37"/>
  <c r="BH177" i="37"/>
  <c r="BI177" i="37"/>
  <c r="BJ177" i="37"/>
  <c r="BK177" i="37"/>
  <c r="BL177" i="37"/>
  <c r="BM177" i="37"/>
  <c r="BN177" i="37"/>
  <c r="BO177" i="37"/>
  <c r="BP177" i="37"/>
  <c r="BQ177" i="37"/>
  <c r="BR177" i="37"/>
  <c r="BS177" i="37"/>
  <c r="BT177" i="37"/>
  <c r="BV177" i="37"/>
  <c r="H178" i="37"/>
  <c r="I178" i="37"/>
  <c r="J178" i="37"/>
  <c r="K178" i="37"/>
  <c r="L178" i="37"/>
  <c r="M178" i="37"/>
  <c r="O178" i="37"/>
  <c r="P178" i="37"/>
  <c r="Q178" i="37"/>
  <c r="R178" i="37"/>
  <c r="S178" i="37"/>
  <c r="T178" i="37"/>
  <c r="U178" i="37"/>
  <c r="V178" i="37"/>
  <c r="W178" i="37"/>
  <c r="X178" i="37"/>
  <c r="Y178" i="37"/>
  <c r="Z178" i="37"/>
  <c r="AA178" i="37"/>
  <c r="AB178" i="37"/>
  <c r="AC178" i="37"/>
  <c r="AD178" i="37"/>
  <c r="AE178" i="37"/>
  <c r="AF178" i="37"/>
  <c r="AH178" i="37"/>
  <c r="AI178" i="37"/>
  <c r="AJ178" i="37"/>
  <c r="AK178" i="37"/>
  <c r="AL178" i="37"/>
  <c r="AM178" i="37"/>
  <c r="AN178" i="37"/>
  <c r="AO178" i="37"/>
  <c r="AQ178" i="37"/>
  <c r="AR178" i="37"/>
  <c r="AS178" i="37"/>
  <c r="AT178" i="37"/>
  <c r="AU178" i="37"/>
  <c r="AV178" i="37"/>
  <c r="AW178" i="37"/>
  <c r="AX178" i="37"/>
  <c r="AY178" i="37"/>
  <c r="AZ178" i="37"/>
  <c r="BB178" i="37"/>
  <c r="BC178" i="37"/>
  <c r="BD178" i="37"/>
  <c r="BE178" i="37"/>
  <c r="BF178" i="37"/>
  <c r="BG178" i="37"/>
  <c r="BH178" i="37"/>
  <c r="BI178" i="37"/>
  <c r="BJ178" i="37"/>
  <c r="BK178" i="37"/>
  <c r="BL178" i="37"/>
  <c r="BM178" i="37"/>
  <c r="BN178" i="37"/>
  <c r="BO178" i="37"/>
  <c r="BP178" i="37"/>
  <c r="BQ178" i="37"/>
  <c r="BR178" i="37"/>
  <c r="BS178" i="37"/>
  <c r="BT178" i="37"/>
  <c r="BV178" i="37"/>
  <c r="H179" i="37"/>
  <c r="I179" i="37"/>
  <c r="J179" i="37"/>
  <c r="K179" i="37"/>
  <c r="L179" i="37"/>
  <c r="M179" i="37"/>
  <c r="O179" i="37"/>
  <c r="P179" i="37"/>
  <c r="Q179" i="37"/>
  <c r="R179" i="37"/>
  <c r="S179" i="37"/>
  <c r="T179" i="37"/>
  <c r="U179" i="37"/>
  <c r="V179" i="37"/>
  <c r="W179" i="37"/>
  <c r="X179" i="37"/>
  <c r="Y179" i="37"/>
  <c r="Z179" i="37"/>
  <c r="AA179" i="37"/>
  <c r="AB179" i="37"/>
  <c r="AC179" i="37"/>
  <c r="AD179" i="37"/>
  <c r="AE179" i="37"/>
  <c r="AF179" i="37"/>
  <c r="AH179" i="37"/>
  <c r="AI179" i="37"/>
  <c r="AJ179" i="37"/>
  <c r="AK179" i="37"/>
  <c r="AL179" i="37"/>
  <c r="AM179" i="37"/>
  <c r="AN179" i="37"/>
  <c r="AO179" i="37"/>
  <c r="AQ179" i="37"/>
  <c r="AR179" i="37"/>
  <c r="AS179" i="37"/>
  <c r="AT179" i="37"/>
  <c r="AU179" i="37"/>
  <c r="AV179" i="37"/>
  <c r="AW179" i="37"/>
  <c r="AX179" i="37"/>
  <c r="AY179" i="37"/>
  <c r="AZ179" i="37"/>
  <c r="BB179" i="37"/>
  <c r="BC179" i="37"/>
  <c r="BD179" i="37"/>
  <c r="BE179" i="37"/>
  <c r="BF179" i="37"/>
  <c r="BG179" i="37"/>
  <c r="BH179" i="37"/>
  <c r="BI179" i="37"/>
  <c r="BJ179" i="37"/>
  <c r="BK179" i="37"/>
  <c r="BL179" i="37"/>
  <c r="BM179" i="37"/>
  <c r="BN179" i="37"/>
  <c r="BO179" i="37"/>
  <c r="BP179" i="37"/>
  <c r="BQ179" i="37"/>
  <c r="BR179" i="37"/>
  <c r="BS179" i="37"/>
  <c r="BT179" i="37"/>
  <c r="BV179" i="37"/>
  <c r="H180" i="37"/>
  <c r="I180" i="37"/>
  <c r="J180" i="37"/>
  <c r="K180" i="37"/>
  <c r="L180" i="37"/>
  <c r="M180" i="37"/>
  <c r="O180" i="37"/>
  <c r="P180" i="37"/>
  <c r="Q180" i="37"/>
  <c r="R180" i="37"/>
  <c r="S180" i="37"/>
  <c r="T180" i="37"/>
  <c r="U180" i="37"/>
  <c r="V180" i="37"/>
  <c r="W180" i="37"/>
  <c r="X180" i="37"/>
  <c r="Y180" i="37"/>
  <c r="Z180" i="37"/>
  <c r="AA180" i="37"/>
  <c r="AB180" i="37"/>
  <c r="AC180" i="37"/>
  <c r="AD180" i="37"/>
  <c r="AE180" i="37"/>
  <c r="AF180" i="37"/>
  <c r="AH180" i="37"/>
  <c r="AI180" i="37"/>
  <c r="AJ180" i="37"/>
  <c r="AK180" i="37"/>
  <c r="AL180" i="37"/>
  <c r="AM180" i="37"/>
  <c r="AN180" i="37"/>
  <c r="AO180" i="37"/>
  <c r="AQ180" i="37"/>
  <c r="AR180" i="37"/>
  <c r="AS180" i="37"/>
  <c r="AT180" i="37"/>
  <c r="AU180" i="37"/>
  <c r="AV180" i="37"/>
  <c r="AW180" i="37"/>
  <c r="AX180" i="37"/>
  <c r="AY180" i="37"/>
  <c r="AZ180" i="37"/>
  <c r="BB180" i="37"/>
  <c r="BC180" i="37"/>
  <c r="BD180" i="37"/>
  <c r="BE180" i="37"/>
  <c r="BF180" i="37"/>
  <c r="BG180" i="37"/>
  <c r="BH180" i="37"/>
  <c r="BI180" i="37"/>
  <c r="BJ180" i="37"/>
  <c r="BK180" i="37"/>
  <c r="BL180" i="37"/>
  <c r="BM180" i="37"/>
  <c r="BN180" i="37"/>
  <c r="BO180" i="37"/>
  <c r="BP180" i="37"/>
  <c r="BQ180" i="37"/>
  <c r="BR180" i="37"/>
  <c r="BS180" i="37"/>
  <c r="BT180" i="37"/>
  <c r="BV180" i="37"/>
  <c r="H181" i="37"/>
  <c r="I181" i="37"/>
  <c r="J181" i="37"/>
  <c r="K181" i="37"/>
  <c r="L181" i="37"/>
  <c r="M181" i="37"/>
  <c r="O181" i="37"/>
  <c r="P181" i="37"/>
  <c r="Q181" i="37"/>
  <c r="R181" i="37"/>
  <c r="S181" i="37"/>
  <c r="T181" i="37"/>
  <c r="U181" i="37"/>
  <c r="V181" i="37"/>
  <c r="W181" i="37"/>
  <c r="X181" i="37"/>
  <c r="Y181" i="37"/>
  <c r="Z181" i="37"/>
  <c r="AA181" i="37"/>
  <c r="AB181" i="37"/>
  <c r="AC181" i="37"/>
  <c r="AD181" i="37"/>
  <c r="AE181" i="37"/>
  <c r="AF181" i="37"/>
  <c r="AH181" i="37"/>
  <c r="AI181" i="37"/>
  <c r="AJ181" i="37"/>
  <c r="AK181" i="37"/>
  <c r="AL181" i="37"/>
  <c r="AM181" i="37"/>
  <c r="AN181" i="37"/>
  <c r="AO181" i="37"/>
  <c r="AQ181" i="37"/>
  <c r="AR181" i="37"/>
  <c r="AS181" i="37"/>
  <c r="AT181" i="37"/>
  <c r="AU181" i="37"/>
  <c r="AV181" i="37"/>
  <c r="AW181" i="37"/>
  <c r="AX181" i="37"/>
  <c r="AY181" i="37"/>
  <c r="AZ181" i="37"/>
  <c r="BB181" i="37"/>
  <c r="BC181" i="37"/>
  <c r="BD181" i="37"/>
  <c r="BE181" i="37"/>
  <c r="BF181" i="37"/>
  <c r="BG181" i="37"/>
  <c r="BH181" i="37"/>
  <c r="BI181" i="37"/>
  <c r="BJ181" i="37"/>
  <c r="BK181" i="37"/>
  <c r="BL181" i="37"/>
  <c r="BM181" i="37"/>
  <c r="BN181" i="37"/>
  <c r="BO181" i="37"/>
  <c r="BP181" i="37"/>
  <c r="BQ181" i="37"/>
  <c r="BR181" i="37"/>
  <c r="BS181" i="37"/>
  <c r="BT181" i="37"/>
  <c r="BV181" i="37"/>
  <c r="H182" i="37"/>
  <c r="I182" i="37"/>
  <c r="J182" i="37"/>
  <c r="K182" i="37"/>
  <c r="L182" i="37"/>
  <c r="M182" i="37"/>
  <c r="O182" i="37"/>
  <c r="P182" i="37"/>
  <c r="Q182" i="37"/>
  <c r="R182" i="37"/>
  <c r="S182" i="37"/>
  <c r="T182" i="37"/>
  <c r="U182" i="37"/>
  <c r="V182" i="37"/>
  <c r="W182" i="37"/>
  <c r="X182" i="37"/>
  <c r="Y182" i="37"/>
  <c r="Z182" i="37"/>
  <c r="AA182" i="37"/>
  <c r="AB182" i="37"/>
  <c r="AC182" i="37"/>
  <c r="AD182" i="37"/>
  <c r="AE182" i="37"/>
  <c r="AF182" i="37"/>
  <c r="AH182" i="37"/>
  <c r="AI182" i="37"/>
  <c r="AJ182" i="37"/>
  <c r="AK182" i="37"/>
  <c r="AL182" i="37"/>
  <c r="AM182" i="37"/>
  <c r="AN182" i="37"/>
  <c r="AO182" i="37"/>
  <c r="AQ182" i="37"/>
  <c r="AR182" i="37"/>
  <c r="AS182" i="37"/>
  <c r="AT182" i="37"/>
  <c r="AU182" i="37"/>
  <c r="AV182" i="37"/>
  <c r="AW182" i="37"/>
  <c r="AX182" i="37"/>
  <c r="AY182" i="37"/>
  <c r="AZ182" i="37"/>
  <c r="BB182" i="37"/>
  <c r="BC182" i="37"/>
  <c r="BD182" i="37"/>
  <c r="BE182" i="37"/>
  <c r="BF182" i="37"/>
  <c r="BG182" i="37"/>
  <c r="BH182" i="37"/>
  <c r="BI182" i="37"/>
  <c r="BJ182" i="37"/>
  <c r="BK182" i="37"/>
  <c r="BL182" i="37"/>
  <c r="BM182" i="37"/>
  <c r="BN182" i="37"/>
  <c r="BO182" i="37"/>
  <c r="BP182" i="37"/>
  <c r="BQ182" i="37"/>
  <c r="BR182" i="37"/>
  <c r="BS182" i="37"/>
  <c r="BT182" i="37"/>
  <c r="BV182" i="37"/>
  <c r="H183" i="37"/>
  <c r="I183" i="37"/>
  <c r="J183" i="37"/>
  <c r="K183" i="37"/>
  <c r="L183" i="37"/>
  <c r="M183" i="37"/>
  <c r="O183" i="37"/>
  <c r="P183" i="37"/>
  <c r="Q183" i="37"/>
  <c r="R183" i="37"/>
  <c r="S183" i="37"/>
  <c r="T183" i="37"/>
  <c r="U183" i="37"/>
  <c r="V183" i="37"/>
  <c r="W183" i="37"/>
  <c r="X183" i="37"/>
  <c r="Y183" i="37"/>
  <c r="Z183" i="37"/>
  <c r="AA183" i="37"/>
  <c r="AB183" i="37"/>
  <c r="AC183" i="37"/>
  <c r="AD183" i="37"/>
  <c r="AE183" i="37"/>
  <c r="AF183" i="37"/>
  <c r="AH183" i="37"/>
  <c r="AI183" i="37"/>
  <c r="AJ183" i="37"/>
  <c r="AK183" i="37"/>
  <c r="AL183" i="37"/>
  <c r="AM183" i="37"/>
  <c r="AN183" i="37"/>
  <c r="AO183" i="37"/>
  <c r="AQ183" i="37"/>
  <c r="AR183" i="37"/>
  <c r="AS183" i="37"/>
  <c r="AT183" i="37"/>
  <c r="AU183" i="37"/>
  <c r="AV183" i="37"/>
  <c r="AW183" i="37"/>
  <c r="AX183" i="37"/>
  <c r="AY183" i="37"/>
  <c r="AZ183" i="37"/>
  <c r="BB183" i="37"/>
  <c r="BC183" i="37"/>
  <c r="BD183" i="37"/>
  <c r="BE183" i="37"/>
  <c r="BF183" i="37"/>
  <c r="BG183" i="37"/>
  <c r="BH183" i="37"/>
  <c r="BI183" i="37"/>
  <c r="BJ183" i="37"/>
  <c r="BK183" i="37"/>
  <c r="BL183" i="37"/>
  <c r="BM183" i="37"/>
  <c r="BN183" i="37"/>
  <c r="BO183" i="37"/>
  <c r="BP183" i="37"/>
  <c r="BQ183" i="37"/>
  <c r="BR183" i="37"/>
  <c r="BS183" i="37"/>
  <c r="BT183" i="37"/>
  <c r="BV183" i="37"/>
  <c r="H184" i="37"/>
  <c r="I184" i="37"/>
  <c r="J184" i="37"/>
  <c r="K184" i="37"/>
  <c r="L184" i="37"/>
  <c r="M184" i="37"/>
  <c r="O184" i="37"/>
  <c r="P184" i="37"/>
  <c r="Q184" i="37"/>
  <c r="R184" i="37"/>
  <c r="S184" i="37"/>
  <c r="T184" i="37"/>
  <c r="U184" i="37"/>
  <c r="V184" i="37"/>
  <c r="W184" i="37"/>
  <c r="X184" i="37"/>
  <c r="Y184" i="37"/>
  <c r="Z184" i="37"/>
  <c r="AA184" i="37"/>
  <c r="AB184" i="37"/>
  <c r="AC184" i="37"/>
  <c r="AD184" i="37"/>
  <c r="AE184" i="37"/>
  <c r="AF184" i="37"/>
  <c r="AH184" i="37"/>
  <c r="AI184" i="37"/>
  <c r="AJ184" i="37"/>
  <c r="AK184" i="37"/>
  <c r="AL184" i="37"/>
  <c r="AM184" i="37"/>
  <c r="AN184" i="37"/>
  <c r="AO184" i="37"/>
  <c r="AQ184" i="37"/>
  <c r="AR184" i="37"/>
  <c r="AS184" i="37"/>
  <c r="AT184" i="37"/>
  <c r="AU184" i="37"/>
  <c r="AV184" i="37"/>
  <c r="AW184" i="37"/>
  <c r="AX184" i="37"/>
  <c r="AY184" i="37"/>
  <c r="AZ184" i="37"/>
  <c r="BB184" i="37"/>
  <c r="BC184" i="37"/>
  <c r="BD184" i="37"/>
  <c r="BE184" i="37"/>
  <c r="BF184" i="37"/>
  <c r="BG184" i="37"/>
  <c r="BH184" i="37"/>
  <c r="BI184" i="37"/>
  <c r="BJ184" i="37"/>
  <c r="BK184" i="37"/>
  <c r="BL184" i="37"/>
  <c r="BM184" i="37"/>
  <c r="BN184" i="37"/>
  <c r="BO184" i="37"/>
  <c r="BP184" i="37"/>
  <c r="BQ184" i="37"/>
  <c r="BR184" i="37"/>
  <c r="BS184" i="37"/>
  <c r="BT184" i="37"/>
  <c r="BV184" i="37"/>
  <c r="H185" i="37"/>
  <c r="I185" i="37"/>
  <c r="J185" i="37"/>
  <c r="K185" i="37"/>
  <c r="L185" i="37"/>
  <c r="M185" i="37"/>
  <c r="O185" i="37"/>
  <c r="P185" i="37"/>
  <c r="Q185" i="37"/>
  <c r="R185" i="37"/>
  <c r="S185" i="37"/>
  <c r="T185" i="37"/>
  <c r="U185" i="37"/>
  <c r="V185" i="37"/>
  <c r="W185" i="37"/>
  <c r="X185" i="37"/>
  <c r="Y185" i="37"/>
  <c r="Z185" i="37"/>
  <c r="AA185" i="37"/>
  <c r="AB185" i="37"/>
  <c r="AC185" i="37"/>
  <c r="AD185" i="37"/>
  <c r="AE185" i="37"/>
  <c r="AF185" i="37"/>
  <c r="AH185" i="37"/>
  <c r="AI185" i="37"/>
  <c r="AJ185" i="37"/>
  <c r="AK185" i="37"/>
  <c r="AL185" i="37"/>
  <c r="AM185" i="37"/>
  <c r="AN185" i="37"/>
  <c r="AO185" i="37"/>
  <c r="AQ185" i="37"/>
  <c r="AR185" i="37"/>
  <c r="AS185" i="37"/>
  <c r="AT185" i="37"/>
  <c r="AU185" i="37"/>
  <c r="AV185" i="37"/>
  <c r="AW185" i="37"/>
  <c r="AX185" i="37"/>
  <c r="AY185" i="37"/>
  <c r="AZ185" i="37"/>
  <c r="BB185" i="37"/>
  <c r="BC185" i="37"/>
  <c r="BD185" i="37"/>
  <c r="BE185" i="37"/>
  <c r="BF185" i="37"/>
  <c r="BG185" i="37"/>
  <c r="BH185" i="37"/>
  <c r="BI185" i="37"/>
  <c r="BJ185" i="37"/>
  <c r="BK185" i="37"/>
  <c r="BL185" i="37"/>
  <c r="BM185" i="37"/>
  <c r="BN185" i="37"/>
  <c r="BO185" i="37"/>
  <c r="BP185" i="37"/>
  <c r="BQ185" i="37"/>
  <c r="BR185" i="37"/>
  <c r="BS185" i="37"/>
  <c r="BT185" i="37"/>
  <c r="BV185" i="37"/>
  <c r="H186" i="37"/>
  <c r="I186" i="37"/>
  <c r="J186" i="37"/>
  <c r="K186" i="37"/>
  <c r="L186" i="37"/>
  <c r="M186" i="37"/>
  <c r="O186" i="37"/>
  <c r="P186" i="37"/>
  <c r="Q186" i="37"/>
  <c r="R186" i="37"/>
  <c r="S186" i="37"/>
  <c r="T186" i="37"/>
  <c r="U186" i="37"/>
  <c r="V186" i="37"/>
  <c r="W186" i="37"/>
  <c r="X186" i="37"/>
  <c r="Y186" i="37"/>
  <c r="Z186" i="37"/>
  <c r="AA186" i="37"/>
  <c r="AB186" i="37"/>
  <c r="AC186" i="37"/>
  <c r="AD186" i="37"/>
  <c r="AE186" i="37"/>
  <c r="AF186" i="37"/>
  <c r="AH186" i="37"/>
  <c r="AI186" i="37"/>
  <c r="AJ186" i="37"/>
  <c r="AK186" i="37"/>
  <c r="AL186" i="37"/>
  <c r="AM186" i="37"/>
  <c r="AN186" i="37"/>
  <c r="AO186" i="37"/>
  <c r="AQ186" i="37"/>
  <c r="AR186" i="37"/>
  <c r="AS186" i="37"/>
  <c r="AT186" i="37"/>
  <c r="AU186" i="37"/>
  <c r="AV186" i="37"/>
  <c r="AW186" i="37"/>
  <c r="AX186" i="37"/>
  <c r="AY186" i="37"/>
  <c r="AZ186" i="37"/>
  <c r="BB186" i="37"/>
  <c r="BC186" i="37"/>
  <c r="BD186" i="37"/>
  <c r="BE186" i="37"/>
  <c r="BF186" i="37"/>
  <c r="BG186" i="37"/>
  <c r="BH186" i="37"/>
  <c r="BI186" i="37"/>
  <c r="BJ186" i="37"/>
  <c r="BK186" i="37"/>
  <c r="BL186" i="37"/>
  <c r="BM186" i="37"/>
  <c r="BN186" i="37"/>
  <c r="BO186" i="37"/>
  <c r="BP186" i="37"/>
  <c r="BQ186" i="37"/>
  <c r="BR186" i="37"/>
  <c r="BS186" i="37"/>
  <c r="BT186" i="37"/>
  <c r="BV186" i="37"/>
  <c r="H187" i="37"/>
  <c r="I187" i="37"/>
  <c r="J187" i="37"/>
  <c r="K187" i="37"/>
  <c r="L187" i="37"/>
  <c r="M187" i="37"/>
  <c r="O187" i="37"/>
  <c r="P187" i="37"/>
  <c r="Q187" i="37"/>
  <c r="R187" i="37"/>
  <c r="S187" i="37"/>
  <c r="T187" i="37"/>
  <c r="U187" i="37"/>
  <c r="V187" i="37"/>
  <c r="W187" i="37"/>
  <c r="X187" i="37"/>
  <c r="Y187" i="37"/>
  <c r="Z187" i="37"/>
  <c r="AA187" i="37"/>
  <c r="AB187" i="37"/>
  <c r="AC187" i="37"/>
  <c r="AD187" i="37"/>
  <c r="AE187" i="37"/>
  <c r="AF187" i="37"/>
  <c r="AH187" i="37"/>
  <c r="AI187" i="37"/>
  <c r="AJ187" i="37"/>
  <c r="AK187" i="37"/>
  <c r="AL187" i="37"/>
  <c r="AM187" i="37"/>
  <c r="AN187" i="37"/>
  <c r="AO187" i="37"/>
  <c r="AQ187" i="37"/>
  <c r="AR187" i="37"/>
  <c r="AS187" i="37"/>
  <c r="AT187" i="37"/>
  <c r="AU187" i="37"/>
  <c r="AV187" i="37"/>
  <c r="AW187" i="37"/>
  <c r="AX187" i="37"/>
  <c r="AY187" i="37"/>
  <c r="AZ187" i="37"/>
  <c r="BB187" i="37"/>
  <c r="BC187" i="37"/>
  <c r="BD187" i="37"/>
  <c r="BE187" i="37"/>
  <c r="BF187" i="37"/>
  <c r="BG187" i="37"/>
  <c r="BH187" i="37"/>
  <c r="BI187" i="37"/>
  <c r="BJ187" i="37"/>
  <c r="BK187" i="37"/>
  <c r="BL187" i="37"/>
  <c r="BM187" i="37"/>
  <c r="BN187" i="37"/>
  <c r="BO187" i="37"/>
  <c r="BP187" i="37"/>
  <c r="BQ187" i="37"/>
  <c r="BR187" i="37"/>
  <c r="BS187" i="37"/>
  <c r="BT187" i="37"/>
  <c r="BV187" i="37"/>
  <c r="H188" i="37"/>
  <c r="I188" i="37"/>
  <c r="J188" i="37"/>
  <c r="K188" i="37"/>
  <c r="L188" i="37"/>
  <c r="M188" i="37"/>
  <c r="O188" i="37"/>
  <c r="P188" i="37"/>
  <c r="Q188" i="37"/>
  <c r="R188" i="37"/>
  <c r="S188" i="37"/>
  <c r="T188" i="37"/>
  <c r="U188" i="37"/>
  <c r="V188" i="37"/>
  <c r="W188" i="37"/>
  <c r="X188" i="37"/>
  <c r="Y188" i="37"/>
  <c r="Z188" i="37"/>
  <c r="AA188" i="37"/>
  <c r="AB188" i="37"/>
  <c r="AC188" i="37"/>
  <c r="AD188" i="37"/>
  <c r="AE188" i="37"/>
  <c r="AF188" i="37"/>
  <c r="AH188" i="37"/>
  <c r="AI188" i="37"/>
  <c r="AJ188" i="37"/>
  <c r="AK188" i="37"/>
  <c r="AL188" i="37"/>
  <c r="AM188" i="37"/>
  <c r="AN188" i="37"/>
  <c r="AO188" i="37"/>
  <c r="AQ188" i="37"/>
  <c r="AR188" i="37"/>
  <c r="AS188" i="37"/>
  <c r="AT188" i="37"/>
  <c r="AU188" i="37"/>
  <c r="AV188" i="37"/>
  <c r="AW188" i="37"/>
  <c r="AX188" i="37"/>
  <c r="AY188" i="37"/>
  <c r="AZ188" i="37"/>
  <c r="BB188" i="37"/>
  <c r="BC188" i="37"/>
  <c r="BD188" i="37"/>
  <c r="BE188" i="37"/>
  <c r="BF188" i="37"/>
  <c r="BG188" i="37"/>
  <c r="BH188" i="37"/>
  <c r="BI188" i="37"/>
  <c r="BJ188" i="37"/>
  <c r="BK188" i="37"/>
  <c r="BL188" i="37"/>
  <c r="BM188" i="37"/>
  <c r="BN188" i="37"/>
  <c r="BO188" i="37"/>
  <c r="BP188" i="37"/>
  <c r="BQ188" i="37"/>
  <c r="BR188" i="37"/>
  <c r="BS188" i="37"/>
  <c r="BT188" i="37"/>
  <c r="BV188" i="37"/>
  <c r="H189" i="37"/>
  <c r="I189" i="37"/>
  <c r="J189" i="37"/>
  <c r="K189" i="37"/>
  <c r="L189" i="37"/>
  <c r="M189" i="37"/>
  <c r="O189" i="37"/>
  <c r="P189" i="37"/>
  <c r="Q189" i="37"/>
  <c r="R189" i="37"/>
  <c r="S189" i="37"/>
  <c r="T189" i="37"/>
  <c r="U189" i="37"/>
  <c r="V189" i="37"/>
  <c r="W189" i="37"/>
  <c r="X189" i="37"/>
  <c r="Y189" i="37"/>
  <c r="Z189" i="37"/>
  <c r="AA189" i="37"/>
  <c r="AB189" i="37"/>
  <c r="AC189" i="37"/>
  <c r="AD189" i="37"/>
  <c r="AE189" i="37"/>
  <c r="AF189" i="37"/>
  <c r="AH189" i="37"/>
  <c r="AI189" i="37"/>
  <c r="AJ189" i="37"/>
  <c r="AK189" i="37"/>
  <c r="AL189" i="37"/>
  <c r="AM189" i="37"/>
  <c r="AN189" i="37"/>
  <c r="AO189" i="37"/>
  <c r="AQ189" i="37"/>
  <c r="AR189" i="37"/>
  <c r="AS189" i="37"/>
  <c r="AT189" i="37"/>
  <c r="AU189" i="37"/>
  <c r="AV189" i="37"/>
  <c r="AW189" i="37"/>
  <c r="AX189" i="37"/>
  <c r="AY189" i="37"/>
  <c r="AZ189" i="37"/>
  <c r="BB189" i="37"/>
  <c r="BC189" i="37"/>
  <c r="BD189" i="37"/>
  <c r="BE189" i="37"/>
  <c r="BF189" i="37"/>
  <c r="BG189" i="37"/>
  <c r="BH189" i="37"/>
  <c r="BI189" i="37"/>
  <c r="BJ189" i="37"/>
  <c r="BK189" i="37"/>
  <c r="BL189" i="37"/>
  <c r="BM189" i="37"/>
  <c r="BN189" i="37"/>
  <c r="BO189" i="37"/>
  <c r="BP189" i="37"/>
  <c r="BQ189" i="37"/>
  <c r="BR189" i="37"/>
  <c r="BS189" i="37"/>
  <c r="BT189" i="37"/>
  <c r="BV189" i="37"/>
  <c r="H190" i="37"/>
  <c r="I190" i="37"/>
  <c r="J190" i="37"/>
  <c r="K190" i="37"/>
  <c r="L190" i="37"/>
  <c r="M190" i="37"/>
  <c r="O190" i="37"/>
  <c r="P190" i="37"/>
  <c r="Q190" i="37"/>
  <c r="R190" i="37"/>
  <c r="S190" i="37"/>
  <c r="T190" i="37"/>
  <c r="U190" i="37"/>
  <c r="V190" i="37"/>
  <c r="W190" i="37"/>
  <c r="X190" i="37"/>
  <c r="Y190" i="37"/>
  <c r="Z190" i="37"/>
  <c r="AA190" i="37"/>
  <c r="AB190" i="37"/>
  <c r="AC190" i="37"/>
  <c r="AD190" i="37"/>
  <c r="AE190" i="37"/>
  <c r="AF190" i="37"/>
  <c r="AH190" i="37"/>
  <c r="AI190" i="37"/>
  <c r="AJ190" i="37"/>
  <c r="AK190" i="37"/>
  <c r="AL190" i="37"/>
  <c r="AM190" i="37"/>
  <c r="AN190" i="37"/>
  <c r="AO190" i="37"/>
  <c r="AQ190" i="37"/>
  <c r="AR190" i="37"/>
  <c r="AS190" i="37"/>
  <c r="AT190" i="37"/>
  <c r="AU190" i="37"/>
  <c r="AV190" i="37"/>
  <c r="AW190" i="37"/>
  <c r="AX190" i="37"/>
  <c r="AY190" i="37"/>
  <c r="AZ190" i="37"/>
  <c r="BB190" i="37"/>
  <c r="BC190" i="37"/>
  <c r="BD190" i="37"/>
  <c r="BE190" i="37"/>
  <c r="BF190" i="37"/>
  <c r="BG190" i="37"/>
  <c r="BH190" i="37"/>
  <c r="BI190" i="37"/>
  <c r="BJ190" i="37"/>
  <c r="BK190" i="37"/>
  <c r="BL190" i="37"/>
  <c r="BM190" i="37"/>
  <c r="BN190" i="37"/>
  <c r="BO190" i="37"/>
  <c r="BP190" i="37"/>
  <c r="BQ190" i="37"/>
  <c r="BR190" i="37"/>
  <c r="BS190" i="37"/>
  <c r="BT190" i="37"/>
  <c r="BV190" i="37"/>
  <c r="H191" i="37"/>
  <c r="I191" i="37"/>
  <c r="J191" i="37"/>
  <c r="K191" i="37"/>
  <c r="L191" i="37"/>
  <c r="M191" i="37"/>
  <c r="O191" i="37"/>
  <c r="P191" i="37"/>
  <c r="Q191" i="37"/>
  <c r="R191" i="37"/>
  <c r="S191" i="37"/>
  <c r="T191" i="37"/>
  <c r="U191" i="37"/>
  <c r="V191" i="37"/>
  <c r="W191" i="37"/>
  <c r="X191" i="37"/>
  <c r="Y191" i="37"/>
  <c r="Z191" i="37"/>
  <c r="AA191" i="37"/>
  <c r="AB191" i="37"/>
  <c r="AC191" i="37"/>
  <c r="AD191" i="37"/>
  <c r="AE191" i="37"/>
  <c r="AF191" i="37"/>
  <c r="AH191" i="37"/>
  <c r="AI191" i="37"/>
  <c r="AJ191" i="37"/>
  <c r="AK191" i="37"/>
  <c r="AL191" i="37"/>
  <c r="AM191" i="37"/>
  <c r="AN191" i="37"/>
  <c r="AO191" i="37"/>
  <c r="AQ191" i="37"/>
  <c r="AR191" i="37"/>
  <c r="AS191" i="37"/>
  <c r="AT191" i="37"/>
  <c r="AU191" i="37"/>
  <c r="AV191" i="37"/>
  <c r="AW191" i="37"/>
  <c r="AX191" i="37"/>
  <c r="AY191" i="37"/>
  <c r="AZ191" i="37"/>
  <c r="BB191" i="37"/>
  <c r="BC191" i="37"/>
  <c r="BD191" i="37"/>
  <c r="BE191" i="37"/>
  <c r="BF191" i="37"/>
  <c r="BG191" i="37"/>
  <c r="BH191" i="37"/>
  <c r="BI191" i="37"/>
  <c r="BJ191" i="37"/>
  <c r="BK191" i="37"/>
  <c r="BL191" i="37"/>
  <c r="BM191" i="37"/>
  <c r="BN191" i="37"/>
  <c r="BO191" i="37"/>
  <c r="BP191" i="37"/>
  <c r="BQ191" i="37"/>
  <c r="BR191" i="37"/>
  <c r="BS191" i="37"/>
  <c r="BT191" i="37"/>
  <c r="BV191" i="37"/>
  <c r="H192" i="37"/>
  <c r="I192" i="37"/>
  <c r="J192" i="37"/>
  <c r="K192" i="37"/>
  <c r="L192" i="37"/>
  <c r="M192" i="37"/>
  <c r="O192" i="37"/>
  <c r="P192" i="37"/>
  <c r="Q192" i="37"/>
  <c r="R192" i="37"/>
  <c r="S192" i="37"/>
  <c r="T192" i="37"/>
  <c r="U192" i="37"/>
  <c r="V192" i="37"/>
  <c r="W192" i="37"/>
  <c r="X192" i="37"/>
  <c r="Y192" i="37"/>
  <c r="Z192" i="37"/>
  <c r="AA192" i="37"/>
  <c r="AB192" i="37"/>
  <c r="AC192" i="37"/>
  <c r="AD192" i="37"/>
  <c r="AE192" i="37"/>
  <c r="AF192" i="37"/>
  <c r="AH192" i="37"/>
  <c r="AI192" i="37"/>
  <c r="AJ192" i="37"/>
  <c r="AK192" i="37"/>
  <c r="AL192" i="37"/>
  <c r="AM192" i="37"/>
  <c r="AN192" i="37"/>
  <c r="AO192" i="37"/>
  <c r="AQ192" i="37"/>
  <c r="AR192" i="37"/>
  <c r="AS192" i="37"/>
  <c r="AT192" i="37"/>
  <c r="AU192" i="37"/>
  <c r="AV192" i="37"/>
  <c r="AW192" i="37"/>
  <c r="AX192" i="37"/>
  <c r="AY192" i="37"/>
  <c r="AZ192" i="37"/>
  <c r="BB192" i="37"/>
  <c r="BC192" i="37"/>
  <c r="BD192" i="37"/>
  <c r="BE192" i="37"/>
  <c r="BF192" i="37"/>
  <c r="BG192" i="37"/>
  <c r="BH192" i="37"/>
  <c r="BI192" i="37"/>
  <c r="BJ192" i="37"/>
  <c r="BK192" i="37"/>
  <c r="BL192" i="37"/>
  <c r="BM192" i="37"/>
  <c r="BN192" i="37"/>
  <c r="BO192" i="37"/>
  <c r="BP192" i="37"/>
  <c r="BQ192" i="37"/>
  <c r="BR192" i="37"/>
  <c r="BS192" i="37"/>
  <c r="BT192" i="37"/>
  <c r="BV192" i="37"/>
  <c r="H193" i="37"/>
  <c r="I193" i="37"/>
  <c r="J193" i="37"/>
  <c r="K193" i="37"/>
  <c r="L193" i="37"/>
  <c r="M193" i="37"/>
  <c r="O193" i="37"/>
  <c r="P193" i="37"/>
  <c r="Q193" i="37"/>
  <c r="R193" i="37"/>
  <c r="S193" i="37"/>
  <c r="T193" i="37"/>
  <c r="U193" i="37"/>
  <c r="V193" i="37"/>
  <c r="W193" i="37"/>
  <c r="X193" i="37"/>
  <c r="Y193" i="37"/>
  <c r="Z193" i="37"/>
  <c r="AA193" i="37"/>
  <c r="AB193" i="37"/>
  <c r="AC193" i="37"/>
  <c r="AD193" i="37"/>
  <c r="AE193" i="37"/>
  <c r="AF193" i="37"/>
  <c r="AH193" i="37"/>
  <c r="AI193" i="37"/>
  <c r="AJ193" i="37"/>
  <c r="AK193" i="37"/>
  <c r="AL193" i="37"/>
  <c r="AM193" i="37"/>
  <c r="AN193" i="37"/>
  <c r="AO193" i="37"/>
  <c r="AQ193" i="37"/>
  <c r="AR193" i="37"/>
  <c r="AS193" i="37"/>
  <c r="AT193" i="37"/>
  <c r="AU193" i="37"/>
  <c r="AV193" i="37"/>
  <c r="AW193" i="37"/>
  <c r="AX193" i="37"/>
  <c r="AY193" i="37"/>
  <c r="AZ193" i="37"/>
  <c r="BB193" i="37"/>
  <c r="BC193" i="37"/>
  <c r="BD193" i="37"/>
  <c r="BE193" i="37"/>
  <c r="BF193" i="37"/>
  <c r="BG193" i="37"/>
  <c r="BH193" i="37"/>
  <c r="BI193" i="37"/>
  <c r="BJ193" i="37"/>
  <c r="BK193" i="37"/>
  <c r="BL193" i="37"/>
  <c r="BM193" i="37"/>
  <c r="BN193" i="37"/>
  <c r="BO193" i="37"/>
  <c r="BP193" i="37"/>
  <c r="BQ193" i="37"/>
  <c r="BR193" i="37"/>
  <c r="BS193" i="37"/>
  <c r="BT193" i="37"/>
  <c r="BV193" i="37"/>
  <c r="H194" i="37"/>
  <c r="I194" i="37"/>
  <c r="J194" i="37"/>
  <c r="K194" i="37"/>
  <c r="L194" i="37"/>
  <c r="M194" i="37"/>
  <c r="O194" i="37"/>
  <c r="P194" i="37"/>
  <c r="Q194" i="37"/>
  <c r="R194" i="37"/>
  <c r="S194" i="37"/>
  <c r="T194" i="37"/>
  <c r="U194" i="37"/>
  <c r="V194" i="37"/>
  <c r="W194" i="37"/>
  <c r="X194" i="37"/>
  <c r="Y194" i="37"/>
  <c r="Z194" i="37"/>
  <c r="AA194" i="37"/>
  <c r="AB194" i="37"/>
  <c r="AC194" i="37"/>
  <c r="AD194" i="37"/>
  <c r="AE194" i="37"/>
  <c r="AF194" i="37"/>
  <c r="AH194" i="37"/>
  <c r="AI194" i="37"/>
  <c r="AJ194" i="37"/>
  <c r="AK194" i="37"/>
  <c r="AL194" i="37"/>
  <c r="AM194" i="37"/>
  <c r="AN194" i="37"/>
  <c r="AO194" i="37"/>
  <c r="AQ194" i="37"/>
  <c r="AR194" i="37"/>
  <c r="AS194" i="37"/>
  <c r="AT194" i="37"/>
  <c r="AU194" i="37"/>
  <c r="AV194" i="37"/>
  <c r="AW194" i="37"/>
  <c r="AX194" i="37"/>
  <c r="AY194" i="37"/>
  <c r="AZ194" i="37"/>
  <c r="BB194" i="37"/>
  <c r="BC194" i="37"/>
  <c r="BD194" i="37"/>
  <c r="BE194" i="37"/>
  <c r="BF194" i="37"/>
  <c r="BG194" i="37"/>
  <c r="BH194" i="37"/>
  <c r="BI194" i="37"/>
  <c r="BJ194" i="37"/>
  <c r="BK194" i="37"/>
  <c r="BL194" i="37"/>
  <c r="BM194" i="37"/>
  <c r="BN194" i="37"/>
  <c r="BO194" i="37"/>
  <c r="BP194" i="37"/>
  <c r="BQ194" i="37"/>
  <c r="BR194" i="37"/>
  <c r="BS194" i="37"/>
  <c r="BT194" i="37"/>
  <c r="BV194" i="37"/>
  <c r="H195" i="37"/>
  <c r="I195" i="37"/>
  <c r="J195" i="37"/>
  <c r="K195" i="37"/>
  <c r="L195" i="37"/>
  <c r="M195" i="37"/>
  <c r="O195" i="37"/>
  <c r="P195" i="37"/>
  <c r="Q195" i="37"/>
  <c r="R195" i="37"/>
  <c r="S195" i="37"/>
  <c r="T195" i="37"/>
  <c r="U195" i="37"/>
  <c r="V195" i="37"/>
  <c r="W195" i="37"/>
  <c r="X195" i="37"/>
  <c r="Y195" i="37"/>
  <c r="Z195" i="37"/>
  <c r="AA195" i="37"/>
  <c r="AB195" i="37"/>
  <c r="AC195" i="37"/>
  <c r="AD195" i="37"/>
  <c r="AE195" i="37"/>
  <c r="AF195" i="37"/>
  <c r="AH195" i="37"/>
  <c r="AI195" i="37"/>
  <c r="AJ195" i="37"/>
  <c r="AK195" i="37"/>
  <c r="AL195" i="37"/>
  <c r="AM195" i="37"/>
  <c r="AN195" i="37"/>
  <c r="AO195" i="37"/>
  <c r="AQ195" i="37"/>
  <c r="AR195" i="37"/>
  <c r="AS195" i="37"/>
  <c r="AT195" i="37"/>
  <c r="AU195" i="37"/>
  <c r="AV195" i="37"/>
  <c r="AW195" i="37"/>
  <c r="AX195" i="37"/>
  <c r="AY195" i="37"/>
  <c r="AZ195" i="37"/>
  <c r="BB195" i="37"/>
  <c r="BC195" i="37"/>
  <c r="BD195" i="37"/>
  <c r="BE195" i="37"/>
  <c r="BF195" i="37"/>
  <c r="BG195" i="37"/>
  <c r="BH195" i="37"/>
  <c r="BI195" i="37"/>
  <c r="BJ195" i="37"/>
  <c r="BK195" i="37"/>
  <c r="BL195" i="37"/>
  <c r="BM195" i="37"/>
  <c r="BN195" i="37"/>
  <c r="BO195" i="37"/>
  <c r="BP195" i="37"/>
  <c r="BQ195" i="37"/>
  <c r="BR195" i="37"/>
  <c r="BS195" i="37"/>
  <c r="BT195" i="37"/>
  <c r="BV195" i="37"/>
  <c r="H196" i="37"/>
  <c r="I196" i="37"/>
  <c r="J196" i="37"/>
  <c r="K196" i="37"/>
  <c r="L196" i="37"/>
  <c r="M196" i="37"/>
  <c r="O196" i="37"/>
  <c r="P196" i="37"/>
  <c r="Q196" i="37"/>
  <c r="R196" i="37"/>
  <c r="S196" i="37"/>
  <c r="T196" i="37"/>
  <c r="U196" i="37"/>
  <c r="V196" i="37"/>
  <c r="W196" i="37"/>
  <c r="X196" i="37"/>
  <c r="Y196" i="37"/>
  <c r="Z196" i="37"/>
  <c r="AA196" i="37"/>
  <c r="AB196" i="37"/>
  <c r="AC196" i="37"/>
  <c r="AD196" i="37"/>
  <c r="AE196" i="37"/>
  <c r="AF196" i="37"/>
  <c r="AH196" i="37"/>
  <c r="AI196" i="37"/>
  <c r="AJ196" i="37"/>
  <c r="AK196" i="37"/>
  <c r="AL196" i="37"/>
  <c r="AM196" i="37"/>
  <c r="AN196" i="37"/>
  <c r="AO196" i="37"/>
  <c r="AQ196" i="37"/>
  <c r="AR196" i="37"/>
  <c r="AS196" i="37"/>
  <c r="AT196" i="37"/>
  <c r="AU196" i="37"/>
  <c r="AV196" i="37"/>
  <c r="AW196" i="37"/>
  <c r="AX196" i="37"/>
  <c r="AY196" i="37"/>
  <c r="AZ196" i="37"/>
  <c r="BB196" i="37"/>
  <c r="BC196" i="37"/>
  <c r="BD196" i="37"/>
  <c r="BE196" i="37"/>
  <c r="BF196" i="37"/>
  <c r="BG196" i="37"/>
  <c r="BH196" i="37"/>
  <c r="BI196" i="37"/>
  <c r="BJ196" i="37"/>
  <c r="BK196" i="37"/>
  <c r="BL196" i="37"/>
  <c r="BM196" i="37"/>
  <c r="BN196" i="37"/>
  <c r="BO196" i="37"/>
  <c r="BP196" i="37"/>
  <c r="BQ196" i="37"/>
  <c r="BR196" i="37"/>
  <c r="BS196" i="37"/>
  <c r="BT196" i="37"/>
  <c r="BV196" i="37"/>
  <c r="H197" i="37"/>
  <c r="I197" i="37"/>
  <c r="J197" i="37"/>
  <c r="K197" i="37"/>
  <c r="L197" i="37"/>
  <c r="M197" i="37"/>
  <c r="O197" i="37"/>
  <c r="P197" i="37"/>
  <c r="Q197" i="37"/>
  <c r="R197" i="37"/>
  <c r="S197" i="37"/>
  <c r="T197" i="37"/>
  <c r="U197" i="37"/>
  <c r="V197" i="37"/>
  <c r="W197" i="37"/>
  <c r="X197" i="37"/>
  <c r="Y197" i="37"/>
  <c r="Z197" i="37"/>
  <c r="AA197" i="37"/>
  <c r="AB197" i="37"/>
  <c r="AC197" i="37"/>
  <c r="AD197" i="37"/>
  <c r="AE197" i="37"/>
  <c r="AF197" i="37"/>
  <c r="AH197" i="37"/>
  <c r="AI197" i="37"/>
  <c r="AJ197" i="37"/>
  <c r="AK197" i="37"/>
  <c r="AL197" i="37"/>
  <c r="AM197" i="37"/>
  <c r="AN197" i="37"/>
  <c r="AO197" i="37"/>
  <c r="AQ197" i="37"/>
  <c r="AR197" i="37"/>
  <c r="AS197" i="37"/>
  <c r="AT197" i="37"/>
  <c r="AU197" i="37"/>
  <c r="AV197" i="37"/>
  <c r="AW197" i="37"/>
  <c r="AX197" i="37"/>
  <c r="AY197" i="37"/>
  <c r="AZ197" i="37"/>
  <c r="BB197" i="37"/>
  <c r="BC197" i="37"/>
  <c r="BD197" i="37"/>
  <c r="BE197" i="37"/>
  <c r="BF197" i="37"/>
  <c r="BG197" i="37"/>
  <c r="BH197" i="37"/>
  <c r="BI197" i="37"/>
  <c r="BJ197" i="37"/>
  <c r="BK197" i="37"/>
  <c r="BL197" i="37"/>
  <c r="BM197" i="37"/>
  <c r="BN197" i="37"/>
  <c r="BO197" i="37"/>
  <c r="BP197" i="37"/>
  <c r="BQ197" i="37"/>
  <c r="BR197" i="37"/>
  <c r="BS197" i="37"/>
  <c r="BT197" i="37"/>
  <c r="BV197" i="37"/>
  <c r="H198" i="37"/>
  <c r="I198" i="37"/>
  <c r="J198" i="37"/>
  <c r="K198" i="37"/>
  <c r="L198" i="37"/>
  <c r="M198" i="37"/>
  <c r="O198" i="37"/>
  <c r="P198" i="37"/>
  <c r="Q198" i="37"/>
  <c r="R198" i="37"/>
  <c r="S198" i="37"/>
  <c r="T198" i="37"/>
  <c r="U198" i="37"/>
  <c r="V198" i="37"/>
  <c r="W198" i="37"/>
  <c r="X198" i="37"/>
  <c r="Y198" i="37"/>
  <c r="Z198" i="37"/>
  <c r="AA198" i="37"/>
  <c r="AB198" i="37"/>
  <c r="AC198" i="37"/>
  <c r="AD198" i="37"/>
  <c r="AE198" i="37"/>
  <c r="AF198" i="37"/>
  <c r="AH198" i="37"/>
  <c r="AI198" i="37"/>
  <c r="AJ198" i="37"/>
  <c r="AK198" i="37"/>
  <c r="AL198" i="37"/>
  <c r="AM198" i="37"/>
  <c r="AN198" i="37"/>
  <c r="AO198" i="37"/>
  <c r="AQ198" i="37"/>
  <c r="AR198" i="37"/>
  <c r="AS198" i="37"/>
  <c r="AT198" i="37"/>
  <c r="AU198" i="37"/>
  <c r="AV198" i="37"/>
  <c r="AW198" i="37"/>
  <c r="AX198" i="37"/>
  <c r="AY198" i="37"/>
  <c r="AZ198" i="37"/>
  <c r="BB198" i="37"/>
  <c r="BC198" i="37"/>
  <c r="BD198" i="37"/>
  <c r="BE198" i="37"/>
  <c r="BF198" i="37"/>
  <c r="BG198" i="37"/>
  <c r="BH198" i="37"/>
  <c r="BI198" i="37"/>
  <c r="BJ198" i="37"/>
  <c r="BK198" i="37"/>
  <c r="BL198" i="37"/>
  <c r="BM198" i="37"/>
  <c r="BN198" i="37"/>
  <c r="BO198" i="37"/>
  <c r="BP198" i="37"/>
  <c r="BQ198" i="37"/>
  <c r="BR198" i="37"/>
  <c r="BS198" i="37"/>
  <c r="BT198" i="37"/>
  <c r="BV198" i="37"/>
  <c r="H199" i="37"/>
  <c r="I199" i="37"/>
  <c r="J199" i="37"/>
  <c r="K199" i="37"/>
  <c r="L199" i="37"/>
  <c r="M199" i="37"/>
  <c r="O199" i="37"/>
  <c r="P199" i="37"/>
  <c r="Q199" i="37"/>
  <c r="R199" i="37"/>
  <c r="S199" i="37"/>
  <c r="T199" i="37"/>
  <c r="U199" i="37"/>
  <c r="V199" i="37"/>
  <c r="W199" i="37"/>
  <c r="X199" i="37"/>
  <c r="Y199" i="37"/>
  <c r="Z199" i="37"/>
  <c r="AA199" i="37"/>
  <c r="AB199" i="37"/>
  <c r="AC199" i="37"/>
  <c r="AD199" i="37"/>
  <c r="AE199" i="37"/>
  <c r="AF199" i="37"/>
  <c r="AH199" i="37"/>
  <c r="AI199" i="37"/>
  <c r="AJ199" i="37"/>
  <c r="AK199" i="37"/>
  <c r="AL199" i="37"/>
  <c r="AM199" i="37"/>
  <c r="AN199" i="37"/>
  <c r="AO199" i="37"/>
  <c r="AQ199" i="37"/>
  <c r="AR199" i="37"/>
  <c r="AS199" i="37"/>
  <c r="AT199" i="37"/>
  <c r="AU199" i="37"/>
  <c r="AV199" i="37"/>
  <c r="AW199" i="37"/>
  <c r="AX199" i="37"/>
  <c r="AY199" i="37"/>
  <c r="AZ199" i="37"/>
  <c r="BB199" i="37"/>
  <c r="BC199" i="37"/>
  <c r="BD199" i="37"/>
  <c r="BE199" i="37"/>
  <c r="BF199" i="37"/>
  <c r="BG199" i="37"/>
  <c r="BH199" i="37"/>
  <c r="BI199" i="37"/>
  <c r="BJ199" i="37"/>
  <c r="BK199" i="37"/>
  <c r="BL199" i="37"/>
  <c r="BM199" i="37"/>
  <c r="BN199" i="37"/>
  <c r="BO199" i="37"/>
  <c r="BP199" i="37"/>
  <c r="BQ199" i="37"/>
  <c r="BR199" i="37"/>
  <c r="BS199" i="37"/>
  <c r="BT199" i="37"/>
  <c r="BV199" i="37"/>
  <c r="H200" i="37"/>
  <c r="I200" i="37"/>
  <c r="J200" i="37"/>
  <c r="K200" i="37"/>
  <c r="L200" i="37"/>
  <c r="M200" i="37"/>
  <c r="O200" i="37"/>
  <c r="P200" i="37"/>
  <c r="Q200" i="37"/>
  <c r="R200" i="37"/>
  <c r="S200" i="37"/>
  <c r="T200" i="37"/>
  <c r="U200" i="37"/>
  <c r="V200" i="37"/>
  <c r="W200" i="37"/>
  <c r="X200" i="37"/>
  <c r="Y200" i="37"/>
  <c r="Z200" i="37"/>
  <c r="AA200" i="37"/>
  <c r="AB200" i="37"/>
  <c r="AC200" i="37"/>
  <c r="AD200" i="37"/>
  <c r="AE200" i="37"/>
  <c r="AF200" i="37"/>
  <c r="AH200" i="37"/>
  <c r="AI200" i="37"/>
  <c r="AJ200" i="37"/>
  <c r="AK200" i="37"/>
  <c r="AL200" i="37"/>
  <c r="AM200" i="37"/>
  <c r="AN200" i="37"/>
  <c r="AO200" i="37"/>
  <c r="AQ200" i="37"/>
  <c r="AR200" i="37"/>
  <c r="AS200" i="37"/>
  <c r="AT200" i="37"/>
  <c r="AU200" i="37"/>
  <c r="AV200" i="37"/>
  <c r="AW200" i="37"/>
  <c r="AX200" i="37"/>
  <c r="AY200" i="37"/>
  <c r="AZ200" i="37"/>
  <c r="BB200" i="37"/>
  <c r="BC200" i="37"/>
  <c r="BD200" i="37"/>
  <c r="BE200" i="37"/>
  <c r="BF200" i="37"/>
  <c r="BG200" i="37"/>
  <c r="BH200" i="37"/>
  <c r="BI200" i="37"/>
  <c r="BJ200" i="37"/>
  <c r="BK200" i="37"/>
  <c r="BL200" i="37"/>
  <c r="BM200" i="37"/>
  <c r="BN200" i="37"/>
  <c r="BO200" i="37"/>
  <c r="BP200" i="37"/>
  <c r="BQ200" i="37"/>
  <c r="BR200" i="37"/>
  <c r="BS200" i="37"/>
  <c r="BT200" i="37"/>
  <c r="BV200" i="37"/>
  <c r="H201" i="37"/>
  <c r="I201" i="37"/>
  <c r="J201" i="37"/>
  <c r="K201" i="37"/>
  <c r="L201" i="37"/>
  <c r="M201" i="37"/>
  <c r="O201" i="37"/>
  <c r="P201" i="37"/>
  <c r="Q201" i="37"/>
  <c r="R201" i="37"/>
  <c r="S201" i="37"/>
  <c r="T201" i="37"/>
  <c r="U201" i="37"/>
  <c r="V201" i="37"/>
  <c r="W201" i="37"/>
  <c r="X201" i="37"/>
  <c r="Y201" i="37"/>
  <c r="Z201" i="37"/>
  <c r="AA201" i="37"/>
  <c r="AB201" i="37"/>
  <c r="AC201" i="37"/>
  <c r="AD201" i="37"/>
  <c r="AE201" i="37"/>
  <c r="AF201" i="37"/>
  <c r="AH201" i="37"/>
  <c r="AI201" i="37"/>
  <c r="AJ201" i="37"/>
  <c r="AK201" i="37"/>
  <c r="AL201" i="37"/>
  <c r="AM201" i="37"/>
  <c r="AN201" i="37"/>
  <c r="AO201" i="37"/>
  <c r="AQ201" i="37"/>
  <c r="AR201" i="37"/>
  <c r="AS201" i="37"/>
  <c r="AT201" i="37"/>
  <c r="AU201" i="37"/>
  <c r="AV201" i="37"/>
  <c r="AW201" i="37"/>
  <c r="AX201" i="37"/>
  <c r="AY201" i="37"/>
  <c r="AZ201" i="37"/>
  <c r="BB201" i="37"/>
  <c r="BC201" i="37"/>
  <c r="BD201" i="37"/>
  <c r="BE201" i="37"/>
  <c r="BF201" i="37"/>
  <c r="BG201" i="37"/>
  <c r="BH201" i="37"/>
  <c r="BI201" i="37"/>
  <c r="BJ201" i="37"/>
  <c r="BK201" i="37"/>
  <c r="BL201" i="37"/>
  <c r="BM201" i="37"/>
  <c r="BN201" i="37"/>
  <c r="BO201" i="37"/>
  <c r="BP201" i="37"/>
  <c r="BQ201" i="37"/>
  <c r="BR201" i="37"/>
  <c r="BS201" i="37"/>
  <c r="BT201" i="37"/>
  <c r="BV201" i="37"/>
  <c r="H202" i="37"/>
  <c r="I202" i="37"/>
  <c r="J202" i="37"/>
  <c r="K202" i="37"/>
  <c r="L202" i="37"/>
  <c r="M202" i="37"/>
  <c r="O202" i="37"/>
  <c r="P202" i="37"/>
  <c r="Q202" i="37"/>
  <c r="R202" i="37"/>
  <c r="S202" i="37"/>
  <c r="T202" i="37"/>
  <c r="U202" i="37"/>
  <c r="V202" i="37"/>
  <c r="W202" i="37"/>
  <c r="X202" i="37"/>
  <c r="Y202" i="37"/>
  <c r="Z202" i="37"/>
  <c r="AA202" i="37"/>
  <c r="AB202" i="37"/>
  <c r="AC202" i="37"/>
  <c r="AD202" i="37"/>
  <c r="AE202" i="37"/>
  <c r="AF202" i="37"/>
  <c r="AH202" i="37"/>
  <c r="AI202" i="37"/>
  <c r="AJ202" i="37"/>
  <c r="AK202" i="37"/>
  <c r="AL202" i="37"/>
  <c r="AM202" i="37"/>
  <c r="AN202" i="37"/>
  <c r="AO202" i="37"/>
  <c r="AQ202" i="37"/>
  <c r="AR202" i="37"/>
  <c r="AS202" i="37"/>
  <c r="AT202" i="37"/>
  <c r="AU202" i="37"/>
  <c r="AV202" i="37"/>
  <c r="AW202" i="37"/>
  <c r="AX202" i="37"/>
  <c r="AY202" i="37"/>
  <c r="AZ202" i="37"/>
  <c r="BB202" i="37"/>
  <c r="BC202" i="37"/>
  <c r="BD202" i="37"/>
  <c r="BE202" i="37"/>
  <c r="BF202" i="37"/>
  <c r="BG202" i="37"/>
  <c r="BH202" i="37"/>
  <c r="BI202" i="37"/>
  <c r="BJ202" i="37"/>
  <c r="BK202" i="37"/>
  <c r="BL202" i="37"/>
  <c r="BM202" i="37"/>
  <c r="BN202" i="37"/>
  <c r="BO202" i="37"/>
  <c r="BP202" i="37"/>
  <c r="BQ202" i="37"/>
  <c r="BR202" i="37"/>
  <c r="BS202" i="37"/>
  <c r="BT202" i="37"/>
  <c r="BV202" i="37"/>
  <c r="H203" i="37"/>
  <c r="I203" i="37"/>
  <c r="J203" i="37"/>
  <c r="K203" i="37"/>
  <c r="L203" i="37"/>
  <c r="M203" i="37"/>
  <c r="O203" i="37"/>
  <c r="P203" i="37"/>
  <c r="Q203" i="37"/>
  <c r="R203" i="37"/>
  <c r="S203" i="37"/>
  <c r="T203" i="37"/>
  <c r="U203" i="37"/>
  <c r="V203" i="37"/>
  <c r="W203" i="37"/>
  <c r="X203" i="37"/>
  <c r="Y203" i="37"/>
  <c r="Z203" i="37"/>
  <c r="AA203" i="37"/>
  <c r="AB203" i="37"/>
  <c r="AC203" i="37"/>
  <c r="AD203" i="37"/>
  <c r="AE203" i="37"/>
  <c r="AF203" i="37"/>
  <c r="AH203" i="37"/>
  <c r="AI203" i="37"/>
  <c r="AJ203" i="37"/>
  <c r="AK203" i="37"/>
  <c r="AL203" i="37"/>
  <c r="AM203" i="37"/>
  <c r="AN203" i="37"/>
  <c r="AO203" i="37"/>
  <c r="AQ203" i="37"/>
  <c r="AR203" i="37"/>
  <c r="AS203" i="37"/>
  <c r="AT203" i="37"/>
  <c r="AU203" i="37"/>
  <c r="AV203" i="37"/>
  <c r="AW203" i="37"/>
  <c r="AX203" i="37"/>
  <c r="AY203" i="37"/>
  <c r="AZ203" i="37"/>
  <c r="BB203" i="37"/>
  <c r="BC203" i="37"/>
  <c r="BD203" i="37"/>
  <c r="BE203" i="37"/>
  <c r="BF203" i="37"/>
  <c r="BG203" i="37"/>
  <c r="BH203" i="37"/>
  <c r="BI203" i="37"/>
  <c r="BJ203" i="37"/>
  <c r="BK203" i="37"/>
  <c r="BL203" i="37"/>
  <c r="BM203" i="37"/>
  <c r="BN203" i="37"/>
  <c r="BO203" i="37"/>
  <c r="BP203" i="37"/>
  <c r="BQ203" i="37"/>
  <c r="BR203" i="37"/>
  <c r="BS203" i="37"/>
  <c r="BT203" i="37"/>
  <c r="BV203" i="37"/>
  <c r="H204" i="37"/>
  <c r="I204" i="37"/>
  <c r="J204" i="37"/>
  <c r="K204" i="37"/>
  <c r="L204" i="37"/>
  <c r="M204" i="37"/>
  <c r="O204" i="37"/>
  <c r="P204" i="37"/>
  <c r="Q204" i="37"/>
  <c r="R204" i="37"/>
  <c r="S204" i="37"/>
  <c r="T204" i="37"/>
  <c r="U204" i="37"/>
  <c r="V204" i="37"/>
  <c r="W204" i="37"/>
  <c r="X204" i="37"/>
  <c r="Y204" i="37"/>
  <c r="Z204" i="37"/>
  <c r="AA204" i="37"/>
  <c r="AB204" i="37"/>
  <c r="AC204" i="37"/>
  <c r="AD204" i="37"/>
  <c r="AE204" i="37"/>
  <c r="AF204" i="37"/>
  <c r="AH204" i="37"/>
  <c r="AI204" i="37"/>
  <c r="AJ204" i="37"/>
  <c r="AK204" i="37"/>
  <c r="AL204" i="37"/>
  <c r="AM204" i="37"/>
  <c r="AN204" i="37"/>
  <c r="AO204" i="37"/>
  <c r="AQ204" i="37"/>
  <c r="AR204" i="37"/>
  <c r="AS204" i="37"/>
  <c r="AT204" i="37"/>
  <c r="AU204" i="37"/>
  <c r="AV204" i="37"/>
  <c r="AW204" i="37"/>
  <c r="AX204" i="37"/>
  <c r="AY204" i="37"/>
  <c r="AZ204" i="37"/>
  <c r="BB204" i="37"/>
  <c r="BC204" i="37"/>
  <c r="BD204" i="37"/>
  <c r="BE204" i="37"/>
  <c r="BF204" i="37"/>
  <c r="BG204" i="37"/>
  <c r="BH204" i="37"/>
  <c r="BI204" i="37"/>
  <c r="BJ204" i="37"/>
  <c r="BK204" i="37"/>
  <c r="BL204" i="37"/>
  <c r="BM204" i="37"/>
  <c r="BN204" i="37"/>
  <c r="BO204" i="37"/>
  <c r="BP204" i="37"/>
  <c r="BQ204" i="37"/>
  <c r="BR204" i="37"/>
  <c r="BS204" i="37"/>
  <c r="BT204" i="37"/>
  <c r="BV204" i="37"/>
  <c r="H205" i="37"/>
  <c r="I205" i="37"/>
  <c r="J205" i="37"/>
  <c r="K205" i="37"/>
  <c r="L205" i="37"/>
  <c r="M205" i="37"/>
  <c r="O205" i="37"/>
  <c r="P205" i="37"/>
  <c r="Q205" i="37"/>
  <c r="R205" i="37"/>
  <c r="S205" i="37"/>
  <c r="T205" i="37"/>
  <c r="U205" i="37"/>
  <c r="V205" i="37"/>
  <c r="W205" i="37"/>
  <c r="X205" i="37"/>
  <c r="Y205" i="37"/>
  <c r="Z205" i="37"/>
  <c r="AA205" i="37"/>
  <c r="AB205" i="37"/>
  <c r="AC205" i="37"/>
  <c r="AD205" i="37"/>
  <c r="AE205" i="37"/>
  <c r="AF205" i="37"/>
  <c r="AH205" i="37"/>
  <c r="AI205" i="37"/>
  <c r="AJ205" i="37"/>
  <c r="AK205" i="37"/>
  <c r="AL205" i="37"/>
  <c r="AM205" i="37"/>
  <c r="AN205" i="37"/>
  <c r="AO205" i="37"/>
  <c r="AQ205" i="37"/>
  <c r="AR205" i="37"/>
  <c r="AS205" i="37"/>
  <c r="AT205" i="37"/>
  <c r="AU205" i="37"/>
  <c r="AV205" i="37"/>
  <c r="AW205" i="37"/>
  <c r="AX205" i="37"/>
  <c r="AY205" i="37"/>
  <c r="AZ205" i="37"/>
  <c r="BB205" i="37"/>
  <c r="BC205" i="37"/>
  <c r="BD205" i="37"/>
  <c r="BE205" i="37"/>
  <c r="BF205" i="37"/>
  <c r="BG205" i="37"/>
  <c r="BH205" i="37"/>
  <c r="BI205" i="37"/>
  <c r="BJ205" i="37"/>
  <c r="BK205" i="37"/>
  <c r="BL205" i="37"/>
  <c r="BM205" i="37"/>
  <c r="BN205" i="37"/>
  <c r="BO205" i="37"/>
  <c r="BP205" i="37"/>
  <c r="BQ205" i="37"/>
  <c r="BR205" i="37"/>
  <c r="BS205" i="37"/>
  <c r="BT205" i="37"/>
  <c r="BV205" i="37"/>
  <c r="H206" i="37"/>
  <c r="I206" i="37"/>
  <c r="J206" i="37"/>
  <c r="K206" i="37"/>
  <c r="L206" i="37"/>
  <c r="M206" i="37"/>
  <c r="O206" i="37"/>
  <c r="P206" i="37"/>
  <c r="Q206" i="37"/>
  <c r="R206" i="37"/>
  <c r="S206" i="37"/>
  <c r="T206" i="37"/>
  <c r="U206" i="37"/>
  <c r="V206" i="37"/>
  <c r="W206" i="37"/>
  <c r="X206" i="37"/>
  <c r="Y206" i="37"/>
  <c r="Z206" i="37"/>
  <c r="AA206" i="37"/>
  <c r="AB206" i="37"/>
  <c r="AC206" i="37"/>
  <c r="AD206" i="37"/>
  <c r="AE206" i="37"/>
  <c r="AF206" i="37"/>
  <c r="AH206" i="37"/>
  <c r="AI206" i="37"/>
  <c r="AJ206" i="37"/>
  <c r="AK206" i="37"/>
  <c r="AL206" i="37"/>
  <c r="AM206" i="37"/>
  <c r="AN206" i="37"/>
  <c r="AO206" i="37"/>
  <c r="AQ206" i="37"/>
  <c r="AR206" i="37"/>
  <c r="AS206" i="37"/>
  <c r="AT206" i="37"/>
  <c r="AU206" i="37"/>
  <c r="AV206" i="37"/>
  <c r="AW206" i="37"/>
  <c r="AX206" i="37"/>
  <c r="AY206" i="37"/>
  <c r="AZ206" i="37"/>
  <c r="BB206" i="37"/>
  <c r="BC206" i="37"/>
  <c r="BD206" i="37"/>
  <c r="BE206" i="37"/>
  <c r="BF206" i="37"/>
  <c r="BG206" i="37"/>
  <c r="BH206" i="37"/>
  <c r="BI206" i="37"/>
  <c r="BJ206" i="37"/>
  <c r="BK206" i="37"/>
  <c r="BL206" i="37"/>
  <c r="BM206" i="37"/>
  <c r="BN206" i="37"/>
  <c r="BO206" i="37"/>
  <c r="BP206" i="37"/>
  <c r="BQ206" i="37"/>
  <c r="BR206" i="37"/>
  <c r="BS206" i="37"/>
  <c r="BT206" i="37"/>
  <c r="BV206" i="37"/>
  <c r="H207" i="37"/>
  <c r="I207" i="37"/>
  <c r="J207" i="37"/>
  <c r="K207" i="37"/>
  <c r="L207" i="37"/>
  <c r="M207" i="37"/>
  <c r="O207" i="37"/>
  <c r="P207" i="37"/>
  <c r="Q207" i="37"/>
  <c r="R207" i="37"/>
  <c r="S207" i="37"/>
  <c r="T207" i="37"/>
  <c r="U207" i="37"/>
  <c r="V207" i="37"/>
  <c r="W207" i="37"/>
  <c r="X207" i="37"/>
  <c r="Y207" i="37"/>
  <c r="Z207" i="37"/>
  <c r="AA207" i="37"/>
  <c r="AB207" i="37"/>
  <c r="AC207" i="37"/>
  <c r="AD207" i="37"/>
  <c r="AE207" i="37"/>
  <c r="AF207" i="37"/>
  <c r="AH207" i="37"/>
  <c r="AI207" i="37"/>
  <c r="AJ207" i="37"/>
  <c r="AK207" i="37"/>
  <c r="AL207" i="37"/>
  <c r="AM207" i="37"/>
  <c r="AN207" i="37"/>
  <c r="AO207" i="37"/>
  <c r="AQ207" i="37"/>
  <c r="AR207" i="37"/>
  <c r="AS207" i="37"/>
  <c r="AT207" i="37"/>
  <c r="AU207" i="37"/>
  <c r="AV207" i="37"/>
  <c r="AW207" i="37"/>
  <c r="AX207" i="37"/>
  <c r="AY207" i="37"/>
  <c r="AZ207" i="37"/>
  <c r="BB207" i="37"/>
  <c r="BC207" i="37"/>
  <c r="BD207" i="37"/>
  <c r="BE207" i="37"/>
  <c r="BF207" i="37"/>
  <c r="BG207" i="37"/>
  <c r="BH207" i="37"/>
  <c r="BI207" i="37"/>
  <c r="BJ207" i="37"/>
  <c r="BK207" i="37"/>
  <c r="BL207" i="37"/>
  <c r="BM207" i="37"/>
  <c r="BN207" i="37"/>
  <c r="BO207" i="37"/>
  <c r="BP207" i="37"/>
  <c r="BQ207" i="37"/>
  <c r="BR207" i="37"/>
  <c r="BS207" i="37"/>
  <c r="BT207" i="37"/>
  <c r="BV207" i="37"/>
  <c r="H208" i="37"/>
  <c r="I208" i="37"/>
  <c r="J208" i="37"/>
  <c r="K208" i="37"/>
  <c r="L208" i="37"/>
  <c r="M208" i="37"/>
  <c r="O208" i="37"/>
  <c r="P208" i="37"/>
  <c r="Q208" i="37"/>
  <c r="R208" i="37"/>
  <c r="S208" i="37"/>
  <c r="T208" i="37"/>
  <c r="U208" i="37"/>
  <c r="V208" i="37"/>
  <c r="W208" i="37"/>
  <c r="X208" i="37"/>
  <c r="Y208" i="37"/>
  <c r="Z208" i="37"/>
  <c r="AA208" i="37"/>
  <c r="AB208" i="37"/>
  <c r="AC208" i="37"/>
  <c r="AD208" i="37"/>
  <c r="AE208" i="37"/>
  <c r="AF208" i="37"/>
  <c r="AH208" i="37"/>
  <c r="AI208" i="37"/>
  <c r="AJ208" i="37"/>
  <c r="AK208" i="37"/>
  <c r="AL208" i="37"/>
  <c r="AM208" i="37"/>
  <c r="AN208" i="37"/>
  <c r="AO208" i="37"/>
  <c r="AQ208" i="37"/>
  <c r="AR208" i="37"/>
  <c r="AS208" i="37"/>
  <c r="AT208" i="37"/>
  <c r="AU208" i="37"/>
  <c r="AV208" i="37"/>
  <c r="AW208" i="37"/>
  <c r="AX208" i="37"/>
  <c r="AY208" i="37"/>
  <c r="AZ208" i="37"/>
  <c r="BB208" i="37"/>
  <c r="BC208" i="37"/>
  <c r="BD208" i="37"/>
  <c r="BE208" i="37"/>
  <c r="BF208" i="37"/>
  <c r="BG208" i="37"/>
  <c r="BH208" i="37"/>
  <c r="BI208" i="37"/>
  <c r="BJ208" i="37"/>
  <c r="BK208" i="37"/>
  <c r="BL208" i="37"/>
  <c r="BM208" i="37"/>
  <c r="BN208" i="37"/>
  <c r="BO208" i="37"/>
  <c r="BP208" i="37"/>
  <c r="BQ208" i="37"/>
  <c r="BR208" i="37"/>
  <c r="BS208" i="37"/>
  <c r="BT208" i="37"/>
  <c r="BV208" i="37"/>
  <c r="H209" i="37"/>
  <c r="I209" i="37"/>
  <c r="J209" i="37"/>
  <c r="K209" i="37"/>
  <c r="L209" i="37"/>
  <c r="M209" i="37"/>
  <c r="O209" i="37"/>
  <c r="P209" i="37"/>
  <c r="Q209" i="37"/>
  <c r="R209" i="37"/>
  <c r="S209" i="37"/>
  <c r="T209" i="37"/>
  <c r="U209" i="37"/>
  <c r="V209" i="37"/>
  <c r="W209" i="37"/>
  <c r="X209" i="37"/>
  <c r="Y209" i="37"/>
  <c r="Z209" i="37"/>
  <c r="AA209" i="37"/>
  <c r="AB209" i="37"/>
  <c r="AC209" i="37"/>
  <c r="AD209" i="37"/>
  <c r="AE209" i="37"/>
  <c r="AF209" i="37"/>
  <c r="AH209" i="37"/>
  <c r="AI209" i="37"/>
  <c r="AJ209" i="37"/>
  <c r="AK209" i="37"/>
  <c r="AL209" i="37"/>
  <c r="AM209" i="37"/>
  <c r="AN209" i="37"/>
  <c r="AO209" i="37"/>
  <c r="AQ209" i="37"/>
  <c r="AR209" i="37"/>
  <c r="AS209" i="37"/>
  <c r="AT209" i="37"/>
  <c r="AU209" i="37"/>
  <c r="AV209" i="37"/>
  <c r="AW209" i="37"/>
  <c r="AX209" i="37"/>
  <c r="AY209" i="37"/>
  <c r="AZ209" i="37"/>
  <c r="BB209" i="37"/>
  <c r="BC209" i="37"/>
  <c r="BD209" i="37"/>
  <c r="BE209" i="37"/>
  <c r="BF209" i="37"/>
  <c r="BG209" i="37"/>
  <c r="BH209" i="37"/>
  <c r="BI209" i="37"/>
  <c r="BJ209" i="37"/>
  <c r="BK209" i="37"/>
  <c r="BL209" i="37"/>
  <c r="BM209" i="37"/>
  <c r="BN209" i="37"/>
  <c r="BO209" i="37"/>
  <c r="BP209" i="37"/>
  <c r="BQ209" i="37"/>
  <c r="BR209" i="37"/>
  <c r="BS209" i="37"/>
  <c r="BT209" i="37"/>
  <c r="BV209" i="37"/>
  <c r="H210" i="37"/>
  <c r="I210" i="37"/>
  <c r="J210" i="37"/>
  <c r="K210" i="37"/>
  <c r="L210" i="37"/>
  <c r="M210" i="37"/>
  <c r="O210" i="37"/>
  <c r="P210" i="37"/>
  <c r="Q210" i="37"/>
  <c r="R210" i="37"/>
  <c r="S210" i="37"/>
  <c r="T210" i="37"/>
  <c r="U210" i="37"/>
  <c r="V210" i="37"/>
  <c r="W210" i="37"/>
  <c r="X210" i="37"/>
  <c r="Y210" i="37"/>
  <c r="Z210" i="37"/>
  <c r="AA210" i="37"/>
  <c r="AB210" i="37"/>
  <c r="AC210" i="37"/>
  <c r="AD210" i="37"/>
  <c r="AE210" i="37"/>
  <c r="AF210" i="37"/>
  <c r="AH210" i="37"/>
  <c r="AI210" i="37"/>
  <c r="AJ210" i="37"/>
  <c r="AK210" i="37"/>
  <c r="AL210" i="37"/>
  <c r="AM210" i="37"/>
  <c r="AN210" i="37"/>
  <c r="AO210" i="37"/>
  <c r="AQ210" i="37"/>
  <c r="AR210" i="37"/>
  <c r="AS210" i="37"/>
  <c r="AT210" i="37"/>
  <c r="AU210" i="37"/>
  <c r="AV210" i="37"/>
  <c r="AW210" i="37"/>
  <c r="AX210" i="37"/>
  <c r="AY210" i="37"/>
  <c r="AZ210" i="37"/>
  <c r="BB210" i="37"/>
  <c r="BC210" i="37"/>
  <c r="BD210" i="37"/>
  <c r="BE210" i="37"/>
  <c r="BF210" i="37"/>
  <c r="BG210" i="37"/>
  <c r="BH210" i="37"/>
  <c r="BI210" i="37"/>
  <c r="BJ210" i="37"/>
  <c r="BK210" i="37"/>
  <c r="BL210" i="37"/>
  <c r="BM210" i="37"/>
  <c r="BN210" i="37"/>
  <c r="BO210" i="37"/>
  <c r="BP210" i="37"/>
  <c r="BQ210" i="37"/>
  <c r="BR210" i="37"/>
  <c r="BS210" i="37"/>
  <c r="BT210" i="37"/>
  <c r="BV210" i="37"/>
  <c r="H211" i="37"/>
  <c r="I211" i="37"/>
  <c r="J211" i="37"/>
  <c r="K211" i="37"/>
  <c r="L211" i="37"/>
  <c r="M211" i="37"/>
  <c r="O211" i="37"/>
  <c r="P211" i="37"/>
  <c r="Q211" i="37"/>
  <c r="R211" i="37"/>
  <c r="S211" i="37"/>
  <c r="T211" i="37"/>
  <c r="U211" i="37"/>
  <c r="V211" i="37"/>
  <c r="W211" i="37"/>
  <c r="X211" i="37"/>
  <c r="Y211" i="37"/>
  <c r="Z211" i="37"/>
  <c r="AA211" i="37"/>
  <c r="AB211" i="37"/>
  <c r="AC211" i="37"/>
  <c r="AD211" i="37"/>
  <c r="AE211" i="37"/>
  <c r="AF211" i="37"/>
  <c r="AH211" i="37"/>
  <c r="AI211" i="37"/>
  <c r="AJ211" i="37"/>
  <c r="AK211" i="37"/>
  <c r="AL211" i="37"/>
  <c r="AM211" i="37"/>
  <c r="AN211" i="37"/>
  <c r="AO211" i="37"/>
  <c r="AQ211" i="37"/>
  <c r="AR211" i="37"/>
  <c r="AS211" i="37"/>
  <c r="AT211" i="37"/>
  <c r="AU211" i="37"/>
  <c r="AV211" i="37"/>
  <c r="AW211" i="37"/>
  <c r="AX211" i="37"/>
  <c r="AY211" i="37"/>
  <c r="AZ211" i="37"/>
  <c r="BB211" i="37"/>
  <c r="BC211" i="37"/>
  <c r="BD211" i="37"/>
  <c r="BE211" i="37"/>
  <c r="BF211" i="37"/>
  <c r="BG211" i="37"/>
  <c r="BH211" i="37"/>
  <c r="BI211" i="37"/>
  <c r="BJ211" i="37"/>
  <c r="BK211" i="37"/>
  <c r="BL211" i="37"/>
  <c r="BM211" i="37"/>
  <c r="BN211" i="37"/>
  <c r="BO211" i="37"/>
  <c r="BP211" i="37"/>
  <c r="BQ211" i="37"/>
  <c r="BR211" i="37"/>
  <c r="BS211" i="37"/>
  <c r="BT211" i="37"/>
  <c r="BV211" i="37"/>
  <c r="H212" i="37"/>
  <c r="I212" i="37"/>
  <c r="J212" i="37"/>
  <c r="K212" i="37"/>
  <c r="L212" i="37"/>
  <c r="M212" i="37"/>
  <c r="O212" i="37"/>
  <c r="P212" i="37"/>
  <c r="Q212" i="37"/>
  <c r="R212" i="37"/>
  <c r="S212" i="37"/>
  <c r="T212" i="37"/>
  <c r="U212" i="37"/>
  <c r="V212" i="37"/>
  <c r="W212" i="37"/>
  <c r="X212" i="37"/>
  <c r="Y212" i="37"/>
  <c r="Z212" i="37"/>
  <c r="AA212" i="37"/>
  <c r="AB212" i="37"/>
  <c r="AC212" i="37"/>
  <c r="AD212" i="37"/>
  <c r="AE212" i="37"/>
  <c r="AF212" i="37"/>
  <c r="AH212" i="37"/>
  <c r="AI212" i="37"/>
  <c r="AJ212" i="37"/>
  <c r="AK212" i="37"/>
  <c r="AL212" i="37"/>
  <c r="AM212" i="37"/>
  <c r="AN212" i="37"/>
  <c r="AO212" i="37"/>
  <c r="AQ212" i="37"/>
  <c r="AR212" i="37"/>
  <c r="AS212" i="37"/>
  <c r="AT212" i="37"/>
  <c r="AU212" i="37"/>
  <c r="AV212" i="37"/>
  <c r="AW212" i="37"/>
  <c r="AX212" i="37"/>
  <c r="AY212" i="37"/>
  <c r="AZ212" i="37"/>
  <c r="BB212" i="37"/>
  <c r="BC212" i="37"/>
  <c r="BD212" i="37"/>
  <c r="BE212" i="37"/>
  <c r="BF212" i="37"/>
  <c r="BG212" i="37"/>
  <c r="BH212" i="37"/>
  <c r="BI212" i="37"/>
  <c r="BJ212" i="37"/>
  <c r="BK212" i="37"/>
  <c r="BL212" i="37"/>
  <c r="BM212" i="37"/>
  <c r="BN212" i="37"/>
  <c r="BO212" i="37"/>
  <c r="BP212" i="37"/>
  <c r="BQ212" i="37"/>
  <c r="BR212" i="37"/>
  <c r="BS212" i="37"/>
  <c r="BT212" i="37"/>
  <c r="BV212" i="37"/>
  <c r="H213" i="37"/>
  <c r="I213" i="37"/>
  <c r="J213" i="37"/>
  <c r="K213" i="37"/>
  <c r="L213" i="37"/>
  <c r="M213" i="37"/>
  <c r="O213" i="37"/>
  <c r="P213" i="37"/>
  <c r="Q213" i="37"/>
  <c r="R213" i="37"/>
  <c r="S213" i="37"/>
  <c r="T213" i="37"/>
  <c r="U213" i="37"/>
  <c r="V213" i="37"/>
  <c r="W213" i="37"/>
  <c r="X213" i="37"/>
  <c r="Y213" i="37"/>
  <c r="Z213" i="37"/>
  <c r="AA213" i="37"/>
  <c r="AB213" i="37"/>
  <c r="AC213" i="37"/>
  <c r="AD213" i="37"/>
  <c r="AE213" i="37"/>
  <c r="AF213" i="37"/>
  <c r="AH213" i="37"/>
  <c r="AI213" i="37"/>
  <c r="AJ213" i="37"/>
  <c r="AK213" i="37"/>
  <c r="AL213" i="37"/>
  <c r="AM213" i="37"/>
  <c r="AN213" i="37"/>
  <c r="AO213" i="37"/>
  <c r="AQ213" i="37"/>
  <c r="AR213" i="37"/>
  <c r="AS213" i="37"/>
  <c r="AT213" i="37"/>
  <c r="AU213" i="37"/>
  <c r="AV213" i="37"/>
  <c r="AW213" i="37"/>
  <c r="AX213" i="37"/>
  <c r="AY213" i="37"/>
  <c r="AZ213" i="37"/>
  <c r="BB213" i="37"/>
  <c r="BC213" i="37"/>
  <c r="BD213" i="37"/>
  <c r="BE213" i="37"/>
  <c r="BF213" i="37"/>
  <c r="BG213" i="37"/>
  <c r="BH213" i="37"/>
  <c r="BI213" i="37"/>
  <c r="BJ213" i="37"/>
  <c r="BK213" i="37"/>
  <c r="BL213" i="37"/>
  <c r="BM213" i="37"/>
  <c r="BN213" i="37"/>
  <c r="BO213" i="37"/>
  <c r="BP213" i="37"/>
  <c r="BQ213" i="37"/>
  <c r="BR213" i="37"/>
  <c r="BS213" i="37"/>
  <c r="BT213" i="37"/>
  <c r="BV213" i="37"/>
  <c r="H214" i="37"/>
  <c r="I214" i="37"/>
  <c r="J214" i="37"/>
  <c r="K214" i="37"/>
  <c r="L214" i="37"/>
  <c r="M214" i="37"/>
  <c r="O214" i="37"/>
  <c r="P214" i="37"/>
  <c r="Q214" i="37"/>
  <c r="R214" i="37"/>
  <c r="S214" i="37"/>
  <c r="T214" i="37"/>
  <c r="U214" i="37"/>
  <c r="V214" i="37"/>
  <c r="W214" i="37"/>
  <c r="X214" i="37"/>
  <c r="Y214" i="37"/>
  <c r="Z214" i="37"/>
  <c r="AA214" i="37"/>
  <c r="AB214" i="37"/>
  <c r="AC214" i="37"/>
  <c r="AD214" i="37"/>
  <c r="AE214" i="37"/>
  <c r="AF214" i="37"/>
  <c r="AH214" i="37"/>
  <c r="AI214" i="37"/>
  <c r="AJ214" i="37"/>
  <c r="AK214" i="37"/>
  <c r="AL214" i="37"/>
  <c r="AM214" i="37"/>
  <c r="AN214" i="37"/>
  <c r="AO214" i="37"/>
  <c r="AQ214" i="37"/>
  <c r="AR214" i="37"/>
  <c r="AS214" i="37"/>
  <c r="AT214" i="37"/>
  <c r="AU214" i="37"/>
  <c r="AV214" i="37"/>
  <c r="AW214" i="37"/>
  <c r="AX214" i="37"/>
  <c r="AY214" i="37"/>
  <c r="AZ214" i="37"/>
  <c r="BB214" i="37"/>
  <c r="BC214" i="37"/>
  <c r="BD214" i="37"/>
  <c r="BE214" i="37"/>
  <c r="BF214" i="37"/>
  <c r="BG214" i="37"/>
  <c r="BH214" i="37"/>
  <c r="BI214" i="37"/>
  <c r="BJ214" i="37"/>
  <c r="BK214" i="37"/>
  <c r="BL214" i="37"/>
  <c r="BM214" i="37"/>
  <c r="BN214" i="37"/>
  <c r="BO214" i="37"/>
  <c r="BP214" i="37"/>
  <c r="BQ214" i="37"/>
  <c r="BR214" i="37"/>
  <c r="BS214" i="37"/>
  <c r="BT214" i="37"/>
  <c r="BV214" i="37"/>
  <c r="H215" i="37"/>
  <c r="I215" i="37"/>
  <c r="J215" i="37"/>
  <c r="K215" i="37"/>
  <c r="L215" i="37"/>
  <c r="M215" i="37"/>
  <c r="O215" i="37"/>
  <c r="P215" i="37"/>
  <c r="Q215" i="37"/>
  <c r="R215" i="37"/>
  <c r="S215" i="37"/>
  <c r="T215" i="37"/>
  <c r="U215" i="37"/>
  <c r="V215" i="37"/>
  <c r="W215" i="37"/>
  <c r="X215" i="37"/>
  <c r="Y215" i="37"/>
  <c r="Z215" i="37"/>
  <c r="AA215" i="37"/>
  <c r="AB215" i="37"/>
  <c r="AC215" i="37"/>
  <c r="AD215" i="37"/>
  <c r="AE215" i="37"/>
  <c r="AF215" i="37"/>
  <c r="AH215" i="37"/>
  <c r="AI215" i="37"/>
  <c r="AJ215" i="37"/>
  <c r="AK215" i="37"/>
  <c r="AL215" i="37"/>
  <c r="AM215" i="37"/>
  <c r="AN215" i="37"/>
  <c r="AO215" i="37"/>
  <c r="AQ215" i="37"/>
  <c r="AR215" i="37"/>
  <c r="AS215" i="37"/>
  <c r="AT215" i="37"/>
  <c r="AU215" i="37"/>
  <c r="AV215" i="37"/>
  <c r="AW215" i="37"/>
  <c r="AX215" i="37"/>
  <c r="AY215" i="37"/>
  <c r="AZ215" i="37"/>
  <c r="BB215" i="37"/>
  <c r="BC215" i="37"/>
  <c r="BD215" i="37"/>
  <c r="BE215" i="37"/>
  <c r="BF215" i="37"/>
  <c r="BG215" i="37"/>
  <c r="BH215" i="37"/>
  <c r="BI215" i="37"/>
  <c r="BJ215" i="37"/>
  <c r="BK215" i="37"/>
  <c r="BL215" i="37"/>
  <c r="BM215" i="37"/>
  <c r="BN215" i="37"/>
  <c r="BO215" i="37"/>
  <c r="BP215" i="37"/>
  <c r="BQ215" i="37"/>
  <c r="BR215" i="37"/>
  <c r="BS215" i="37"/>
  <c r="BT215" i="37"/>
  <c r="BV215" i="37"/>
  <c r="H216" i="37"/>
  <c r="I216" i="37"/>
  <c r="J216" i="37"/>
  <c r="K216" i="37"/>
  <c r="L216" i="37"/>
  <c r="M216" i="37"/>
  <c r="O216" i="37"/>
  <c r="P216" i="37"/>
  <c r="Q216" i="37"/>
  <c r="R216" i="37"/>
  <c r="S216" i="37"/>
  <c r="T216" i="37"/>
  <c r="U216" i="37"/>
  <c r="V216" i="37"/>
  <c r="W216" i="37"/>
  <c r="X216" i="37"/>
  <c r="Y216" i="37"/>
  <c r="Z216" i="37"/>
  <c r="AA216" i="37"/>
  <c r="AB216" i="37"/>
  <c r="AC216" i="37"/>
  <c r="AD216" i="37"/>
  <c r="AE216" i="37"/>
  <c r="AF216" i="37"/>
  <c r="AH216" i="37"/>
  <c r="AI216" i="37"/>
  <c r="AJ216" i="37"/>
  <c r="AK216" i="37"/>
  <c r="AL216" i="37"/>
  <c r="AM216" i="37"/>
  <c r="AN216" i="37"/>
  <c r="AO216" i="37"/>
  <c r="AQ216" i="37"/>
  <c r="AR216" i="37"/>
  <c r="AS216" i="37"/>
  <c r="AT216" i="37"/>
  <c r="AU216" i="37"/>
  <c r="AV216" i="37"/>
  <c r="AW216" i="37"/>
  <c r="AX216" i="37"/>
  <c r="AY216" i="37"/>
  <c r="AZ216" i="37"/>
  <c r="BB216" i="37"/>
  <c r="BC216" i="37"/>
  <c r="BD216" i="37"/>
  <c r="BE216" i="37"/>
  <c r="BF216" i="37"/>
  <c r="BG216" i="37"/>
  <c r="BH216" i="37"/>
  <c r="BI216" i="37"/>
  <c r="BJ216" i="37"/>
  <c r="BK216" i="37"/>
  <c r="BL216" i="37"/>
  <c r="BM216" i="37"/>
  <c r="BN216" i="37"/>
  <c r="BO216" i="37"/>
  <c r="BP216" i="37"/>
  <c r="BQ216" i="37"/>
  <c r="BR216" i="37"/>
  <c r="BS216" i="37"/>
  <c r="BT216" i="37"/>
  <c r="BV216" i="37"/>
  <c r="H217" i="37"/>
  <c r="I217" i="37"/>
  <c r="J217" i="37"/>
  <c r="K217" i="37"/>
  <c r="L217" i="37"/>
  <c r="M217" i="37"/>
  <c r="O217" i="37"/>
  <c r="P217" i="37"/>
  <c r="Q217" i="37"/>
  <c r="R217" i="37"/>
  <c r="S217" i="37"/>
  <c r="T217" i="37"/>
  <c r="U217" i="37"/>
  <c r="V217" i="37"/>
  <c r="W217" i="37"/>
  <c r="X217" i="37"/>
  <c r="Y217" i="37"/>
  <c r="Z217" i="37"/>
  <c r="AA217" i="37"/>
  <c r="AB217" i="37"/>
  <c r="AC217" i="37"/>
  <c r="AD217" i="37"/>
  <c r="AE217" i="37"/>
  <c r="AF217" i="37"/>
  <c r="AH217" i="37"/>
  <c r="AI217" i="37"/>
  <c r="AJ217" i="37"/>
  <c r="AK217" i="37"/>
  <c r="AL217" i="37"/>
  <c r="AM217" i="37"/>
  <c r="AN217" i="37"/>
  <c r="AO217" i="37"/>
  <c r="AQ217" i="37"/>
  <c r="AR217" i="37"/>
  <c r="AS217" i="37"/>
  <c r="AT217" i="37"/>
  <c r="AU217" i="37"/>
  <c r="AV217" i="37"/>
  <c r="AW217" i="37"/>
  <c r="AX217" i="37"/>
  <c r="AY217" i="37"/>
  <c r="AZ217" i="37"/>
  <c r="BB217" i="37"/>
  <c r="BC217" i="37"/>
  <c r="BD217" i="37"/>
  <c r="BE217" i="37"/>
  <c r="BF217" i="37"/>
  <c r="BG217" i="37"/>
  <c r="BH217" i="37"/>
  <c r="BI217" i="37"/>
  <c r="BJ217" i="37"/>
  <c r="BK217" i="37"/>
  <c r="BL217" i="37"/>
  <c r="BM217" i="37"/>
  <c r="BN217" i="37"/>
  <c r="BO217" i="37"/>
  <c r="BP217" i="37"/>
  <c r="BQ217" i="37"/>
  <c r="BR217" i="37"/>
  <c r="BS217" i="37"/>
  <c r="BT217" i="37"/>
  <c r="BV217" i="37"/>
  <c r="H218" i="37"/>
  <c r="I218" i="37"/>
  <c r="J218" i="37"/>
  <c r="K218" i="37"/>
  <c r="L218" i="37"/>
  <c r="M218" i="37"/>
  <c r="O218" i="37"/>
  <c r="P218" i="37"/>
  <c r="Q218" i="37"/>
  <c r="R218" i="37"/>
  <c r="S218" i="37"/>
  <c r="T218" i="37"/>
  <c r="U218" i="37"/>
  <c r="V218" i="37"/>
  <c r="W218" i="37"/>
  <c r="X218" i="37"/>
  <c r="Y218" i="37"/>
  <c r="Z218" i="37"/>
  <c r="AA218" i="37"/>
  <c r="AB218" i="37"/>
  <c r="AC218" i="37"/>
  <c r="AD218" i="37"/>
  <c r="AE218" i="37"/>
  <c r="AF218" i="37"/>
  <c r="AH218" i="37"/>
  <c r="AI218" i="37"/>
  <c r="AJ218" i="37"/>
  <c r="AK218" i="37"/>
  <c r="AL218" i="37"/>
  <c r="AM218" i="37"/>
  <c r="AN218" i="37"/>
  <c r="AO218" i="37"/>
  <c r="AQ218" i="37"/>
  <c r="AR218" i="37"/>
  <c r="AS218" i="37"/>
  <c r="AT218" i="37"/>
  <c r="AU218" i="37"/>
  <c r="AV218" i="37"/>
  <c r="AW218" i="37"/>
  <c r="AX218" i="37"/>
  <c r="AY218" i="37"/>
  <c r="AZ218" i="37"/>
  <c r="BB218" i="37"/>
  <c r="BC218" i="37"/>
  <c r="BD218" i="37"/>
  <c r="BE218" i="37"/>
  <c r="BF218" i="37"/>
  <c r="BG218" i="37"/>
  <c r="BH218" i="37"/>
  <c r="BI218" i="37"/>
  <c r="BJ218" i="37"/>
  <c r="BK218" i="37"/>
  <c r="BL218" i="37"/>
  <c r="BM218" i="37"/>
  <c r="BN218" i="37"/>
  <c r="BO218" i="37"/>
  <c r="BP218" i="37"/>
  <c r="BQ218" i="37"/>
  <c r="BR218" i="37"/>
  <c r="BS218" i="37"/>
  <c r="BT218" i="37"/>
  <c r="BV218" i="37"/>
  <c r="H224" i="34" l="1"/>
  <c r="H223" i="34"/>
  <c r="H222" i="34"/>
  <c r="H221" i="34"/>
  <c r="J235" i="34" l="1"/>
  <c r="J234" i="34"/>
  <c r="H248" i="34"/>
  <c r="I235" i="34" a="1"/>
  <c r="I235" i="34" s="1"/>
  <c r="Y222" i="34"/>
  <c r="A221" i="34"/>
  <c r="K221" i="34"/>
  <c r="L221" i="34"/>
  <c r="M221" i="34"/>
  <c r="O221" i="34"/>
  <c r="P221" i="34"/>
  <c r="Q221" i="34"/>
  <c r="R221" i="34"/>
  <c r="S221" i="34"/>
  <c r="T221" i="34"/>
  <c r="U221" i="34"/>
  <c r="V221" i="34"/>
  <c r="W221" i="34"/>
  <c r="X221" i="34"/>
  <c r="Y221" i="34"/>
  <c r="Z221" i="34"/>
  <c r="AA221" i="34"/>
  <c r="AB221" i="34"/>
  <c r="AC221" i="34"/>
  <c r="AD221" i="34"/>
  <c r="AE221" i="34"/>
  <c r="AF221" i="34"/>
  <c r="AH221" i="34"/>
  <c r="AI221" i="34"/>
  <c r="AJ221" i="34"/>
  <c r="AK221" i="34"/>
  <c r="AL221" i="34"/>
  <c r="AM221" i="34"/>
  <c r="AN221" i="34"/>
  <c r="AO221" i="34"/>
  <c r="AQ221" i="34"/>
  <c r="AR221" i="34"/>
  <c r="AS221" i="34"/>
  <c r="AT221" i="34"/>
  <c r="AU221" i="34"/>
  <c r="AV221" i="34"/>
  <c r="AW221" i="34"/>
  <c r="AX221" i="34"/>
  <c r="AY221" i="34"/>
  <c r="AZ221" i="34"/>
  <c r="BB221" i="34"/>
  <c r="BC221" i="34"/>
  <c r="BD221" i="34"/>
  <c r="BE221" i="34"/>
  <c r="BF221" i="34"/>
  <c r="BG221" i="34"/>
  <c r="BH221" i="34"/>
  <c r="BI221" i="34"/>
  <c r="BK221" i="34"/>
  <c r="BL221" i="34"/>
  <c r="BM221" i="34"/>
  <c r="BN221" i="34"/>
  <c r="BO221" i="34"/>
  <c r="BP221" i="34"/>
  <c r="BQ221" i="34"/>
  <c r="BR221" i="34"/>
  <c r="BS221" i="34"/>
  <c r="BT221" i="34"/>
  <c r="BV221" i="34"/>
  <c r="K222" i="34"/>
  <c r="L222" i="34"/>
  <c r="M222" i="34"/>
  <c r="O222" i="34"/>
  <c r="P222" i="34"/>
  <c r="Q222" i="34"/>
  <c r="R222" i="34"/>
  <c r="S222" i="34"/>
  <c r="T222" i="34"/>
  <c r="U222" i="34"/>
  <c r="V222" i="34"/>
  <c r="W222" i="34"/>
  <c r="X222" i="34"/>
  <c r="Z222" i="34"/>
  <c r="AA222" i="34"/>
  <c r="AB222" i="34"/>
  <c r="AC222" i="34"/>
  <c r="AD222" i="34"/>
  <c r="AE222" i="34"/>
  <c r="AF222" i="34"/>
  <c r="AH222" i="34"/>
  <c r="AI222" i="34"/>
  <c r="AJ222" i="34"/>
  <c r="AK222" i="34"/>
  <c r="AL222" i="34"/>
  <c r="AM222" i="34"/>
  <c r="AN222" i="34"/>
  <c r="AO222" i="34"/>
  <c r="AQ222" i="34"/>
  <c r="AQ246" i="34" s="1"/>
  <c r="AR222" i="34"/>
  <c r="AS222" i="34"/>
  <c r="AT222" i="34"/>
  <c r="AU222" i="34"/>
  <c r="AV222" i="34"/>
  <c r="AW222" i="34"/>
  <c r="AX222" i="34"/>
  <c r="AY222" i="34"/>
  <c r="AZ222" i="34"/>
  <c r="BB222" i="34"/>
  <c r="BC222" i="34"/>
  <c r="BD222" i="34"/>
  <c r="BE222" i="34"/>
  <c r="BF222" i="34"/>
  <c r="BG222" i="34"/>
  <c r="BH222" i="34"/>
  <c r="BI222" i="34"/>
  <c r="BJ222" i="34"/>
  <c r="BK222" i="34"/>
  <c r="BL222" i="34"/>
  <c r="BM222" i="34"/>
  <c r="BN222" i="34"/>
  <c r="BO222" i="34"/>
  <c r="BP222" i="34"/>
  <c r="BQ222" i="34"/>
  <c r="BR222" i="34"/>
  <c r="BS222" i="34"/>
  <c r="BT222" i="34"/>
  <c r="BV222" i="34"/>
  <c r="K223" i="34"/>
  <c r="L223" i="34"/>
  <c r="M223" i="34"/>
  <c r="O223" i="34"/>
  <c r="P223" i="34"/>
  <c r="N256" i="34" s="1"/>
  <c r="R223" i="34"/>
  <c r="U223" i="34"/>
  <c r="V223" i="34"/>
  <c r="W223" i="34"/>
  <c r="Y223" i="34"/>
  <c r="Z223" i="34"/>
  <c r="AB223" i="34"/>
  <c r="AC223" i="34"/>
  <c r="AD223" i="34"/>
  <c r="AE223" i="34"/>
  <c r="AF223" i="34"/>
  <c r="AH223" i="34"/>
  <c r="AI223" i="34"/>
  <c r="AJ223" i="34"/>
  <c r="AK223" i="34"/>
  <c r="AL223" i="34"/>
  <c r="AM223" i="34"/>
  <c r="AQ223" i="34"/>
  <c r="AQ255" i="34" s="1"/>
  <c r="AR223" i="34"/>
  <c r="AT223" i="34"/>
  <c r="AU223" i="34"/>
  <c r="AW223" i="34"/>
  <c r="AX223" i="34"/>
  <c r="AZ223" i="34"/>
  <c r="BB223" i="34"/>
  <c r="BC223" i="34"/>
  <c r="BD223" i="34"/>
  <c r="BE223" i="34"/>
  <c r="BF223" i="34"/>
  <c r="BG223" i="34"/>
  <c r="BH223" i="34"/>
  <c r="BI223" i="34"/>
  <c r="BJ223" i="34"/>
  <c r="BK223" i="34"/>
  <c r="BL223" i="34"/>
  <c r="BM223" i="34"/>
  <c r="BN223" i="34"/>
  <c r="K224" i="34"/>
  <c r="L224" i="34"/>
  <c r="P224" i="34"/>
  <c r="U224" i="34"/>
  <c r="Y224" i="34"/>
  <c r="Z224" i="34"/>
  <c r="AE224" i="34"/>
  <c r="AF224" i="34"/>
  <c r="AJ224" i="34"/>
  <c r="AK224" i="34"/>
  <c r="AL224" i="34"/>
  <c r="AM224" i="34"/>
  <c r="AQ224" i="34"/>
  <c r="AR224" i="34"/>
  <c r="AT224" i="34"/>
  <c r="AU224" i="34"/>
  <c r="AW224" i="34"/>
  <c r="AX224" i="34"/>
  <c r="AZ224" i="34"/>
  <c r="BB224" i="34"/>
  <c r="BC224" i="34"/>
  <c r="BD224" i="34"/>
  <c r="BE224" i="34"/>
  <c r="BF224" i="34"/>
  <c r="BG224" i="34"/>
  <c r="BH224" i="34"/>
  <c r="BI224" i="34"/>
  <c r="BJ224" i="34"/>
  <c r="BK224" i="34"/>
  <c r="BL224" i="34"/>
  <c r="BM224" i="34"/>
  <c r="BN224" i="34"/>
  <c r="H225" i="34"/>
  <c r="K225" i="34"/>
  <c r="L225" i="34"/>
  <c r="L238" i="34" s="1"/>
  <c r="P225" i="34"/>
  <c r="Y225" i="34"/>
  <c r="Z225" i="34"/>
  <c r="AE225" i="34"/>
  <c r="AF225" i="34"/>
  <c r="AK225" i="34"/>
  <c r="AL225" i="34"/>
  <c r="AM225" i="34"/>
  <c r="AQ225" i="34"/>
  <c r="AQ253" i="34" s="1"/>
  <c r="AR225" i="34"/>
  <c r="AT225" i="34"/>
  <c r="AU225" i="34"/>
  <c r="AW225" i="34"/>
  <c r="AX225" i="34"/>
  <c r="AZ225" i="34"/>
  <c r="BB225" i="34"/>
  <c r="BB246" i="34" s="1"/>
  <c r="BB261" i="34" s="1"/>
  <c r="BC225" i="34"/>
  <c r="BD225" i="34"/>
  <c r="BE225" i="34"/>
  <c r="BF225" i="34"/>
  <c r="BG225" i="34"/>
  <c r="BH225" i="34"/>
  <c r="BI225" i="34"/>
  <c r="BJ225" i="34"/>
  <c r="BK225" i="34"/>
  <c r="BL225" i="34"/>
  <c r="BM225" i="34"/>
  <c r="BN225" i="34"/>
  <c r="H226" i="34"/>
  <c r="H238" i="34" s="1"/>
  <c r="A222" i="34" s="1"/>
  <c r="K226" i="34"/>
  <c r="L226" i="34"/>
  <c r="P226" i="34"/>
  <c r="N254" i="34" s="1"/>
  <c r="AF226" i="34"/>
  <c r="AK226" i="34"/>
  <c r="AL226" i="34"/>
  <c r="AM226" i="34"/>
  <c r="AQ226" i="34"/>
  <c r="AQ251" i="34" s="1"/>
  <c r="AR226" i="34"/>
  <c r="AT226" i="34"/>
  <c r="AU226" i="34"/>
  <c r="AW226" i="34"/>
  <c r="AX226" i="34"/>
  <c r="AZ226" i="34"/>
  <c r="BB226" i="34"/>
  <c r="BC226" i="34"/>
  <c r="BD226" i="34"/>
  <c r="BE226" i="34"/>
  <c r="BF226" i="34"/>
  <c r="BG226" i="34"/>
  <c r="BH226" i="34"/>
  <c r="BI226" i="34"/>
  <c r="BJ226" i="34"/>
  <c r="BK226" i="34"/>
  <c r="BL226" i="34"/>
  <c r="BM226" i="34"/>
  <c r="BN226" i="34"/>
  <c r="BL247" i="34" s="1"/>
  <c r="BL266" i="34" s="1"/>
  <c r="H227" i="34"/>
  <c r="K227" i="34"/>
  <c r="L227" i="34"/>
  <c r="AF227" i="34"/>
  <c r="AM227" i="34"/>
  <c r="AQ227" i="34"/>
  <c r="AQ252" i="34" s="1"/>
  <c r="AR227" i="34"/>
  <c r="AT227" i="34"/>
  <c r="AU227" i="34"/>
  <c r="AW227" i="34"/>
  <c r="AX227" i="34"/>
  <c r="AZ227" i="34"/>
  <c r="BB227" i="34"/>
  <c r="BB248" i="34" s="1"/>
  <c r="BB260" i="34" s="1"/>
  <c r="BC227" i="34"/>
  <c r="BD227" i="34"/>
  <c r="BE227" i="34"/>
  <c r="BF227" i="34"/>
  <c r="BG227" i="34"/>
  <c r="BH227" i="34"/>
  <c r="BL227" i="34"/>
  <c r="BM227" i="34"/>
  <c r="BN227" i="34"/>
  <c r="H228" i="34"/>
  <c r="K228" i="34"/>
  <c r="K238" i="34" s="1"/>
  <c r="L228" i="34"/>
  <c r="AF228" i="34"/>
  <c r="AK228" i="34"/>
  <c r="AL228" i="34"/>
  <c r="AQ228" i="34"/>
  <c r="AQ248" i="34" s="1"/>
  <c r="AR228" i="34"/>
  <c r="AT228" i="34"/>
  <c r="AU228" i="34"/>
  <c r="AW228" i="34"/>
  <c r="AX228" i="34"/>
  <c r="AZ228" i="34"/>
  <c r="BB228" i="34"/>
  <c r="BC228" i="34"/>
  <c r="BD228" i="34"/>
  <c r="BE228" i="34"/>
  <c r="BF228" i="34"/>
  <c r="BF247" i="34" s="1"/>
  <c r="BF265" i="34" s="1"/>
  <c r="BG228" i="34"/>
  <c r="BH228" i="34"/>
  <c r="BL228" i="34"/>
  <c r="BM228" i="34"/>
  <c r="BN228" i="34"/>
  <c r="BL249" i="34" s="1"/>
  <c r="H229" i="34"/>
  <c r="K229" i="34"/>
  <c r="L229" i="34"/>
  <c r="AF229" i="34"/>
  <c r="AK229" i="34"/>
  <c r="AL229" i="34"/>
  <c r="AM229" i="34"/>
  <c r="AQ229" i="34"/>
  <c r="AQ249" i="34" s="1"/>
  <c r="AR229" i="34"/>
  <c r="AT229" i="34"/>
  <c r="AU229" i="34"/>
  <c r="AW229" i="34"/>
  <c r="AX229" i="34"/>
  <c r="AZ229" i="34"/>
  <c r="BB229" i="34"/>
  <c r="BC229" i="34"/>
  <c r="BD229" i="34"/>
  <c r="BE229" i="34"/>
  <c r="BF229" i="34"/>
  <c r="BF248" i="34" s="1"/>
  <c r="BF262" i="34" s="1"/>
  <c r="BG229" i="34"/>
  <c r="BH229" i="34"/>
  <c r="BL229" i="34"/>
  <c r="BM229" i="34"/>
  <c r="BN229" i="34"/>
  <c r="H230" i="34"/>
  <c r="K230" i="34"/>
  <c r="L230" i="34"/>
  <c r="AF230" i="34"/>
  <c r="AQ230" i="34"/>
  <c r="AQ247" i="34" s="1"/>
  <c r="AR230" i="34"/>
  <c r="AW230" i="34"/>
  <c r="AX230" i="34"/>
  <c r="AX248" i="34" s="1"/>
  <c r="AZ230" i="34"/>
  <c r="BB230" i="34"/>
  <c r="BC230" i="34"/>
  <c r="BB251" i="34" s="1"/>
  <c r="BB264" i="34" s="1"/>
  <c r="BD230" i="34"/>
  <c r="BE230" i="34"/>
  <c r="BF230" i="34"/>
  <c r="BG230" i="34"/>
  <c r="BH230" i="34"/>
  <c r="BL230" i="34"/>
  <c r="BM230" i="34"/>
  <c r="BN230" i="34"/>
  <c r="H231" i="34"/>
  <c r="K231" i="34"/>
  <c r="L231" i="34"/>
  <c r="AF231" i="34"/>
  <c r="AQ231" i="34"/>
  <c r="AQ250" i="34" s="1"/>
  <c r="AR231" i="34"/>
  <c r="AS231" i="34"/>
  <c r="AS238" i="34" s="1"/>
  <c r="AW231" i="34"/>
  <c r="AW247" i="34" s="1"/>
  <c r="AX231" i="34"/>
  <c r="AY231" i="34"/>
  <c r="AZ231" i="34"/>
  <c r="BB231" i="34"/>
  <c r="BC231" i="34"/>
  <c r="BB252" i="34" s="1"/>
  <c r="BD231" i="34"/>
  <c r="BE231" i="34"/>
  <c r="BF231" i="34"/>
  <c r="BF250" i="34" s="1"/>
  <c r="BF263" i="34" s="1"/>
  <c r="BG231" i="34"/>
  <c r="BH231" i="34"/>
  <c r="BL231" i="34"/>
  <c r="BM231" i="34"/>
  <c r="BN231" i="34"/>
  <c r="L232" i="34"/>
  <c r="AQ232" i="34"/>
  <c r="AQ254" i="34" s="1"/>
  <c r="AR232" i="34"/>
  <c r="AR254" i="34" s="1"/>
  <c r="AW232" i="34"/>
  <c r="AX232" i="34"/>
  <c r="BB232" i="34"/>
  <c r="BC232" i="34"/>
  <c r="BC255" i="34" s="1"/>
  <c r="BD232" i="34"/>
  <c r="BE232" i="34"/>
  <c r="BF232" i="34"/>
  <c r="BG232" i="34"/>
  <c r="BH232" i="34"/>
  <c r="BL232" i="34"/>
  <c r="BM232" i="34"/>
  <c r="BN232" i="34"/>
  <c r="L233" i="34"/>
  <c r="BB233" i="34"/>
  <c r="BC233" i="34"/>
  <c r="BD233" i="34"/>
  <c r="BE233" i="34"/>
  <c r="BF233" i="34"/>
  <c r="BG233" i="34"/>
  <c r="BH233" i="34"/>
  <c r="BL233" i="34"/>
  <c r="BM233" i="34"/>
  <c r="BN233" i="34"/>
  <c r="M234" i="34"/>
  <c r="AB234" i="34"/>
  <c r="AT234" i="34"/>
  <c r="AU234" i="34"/>
  <c r="AV234" i="34"/>
  <c r="BL234" i="34"/>
  <c r="BM234" i="34"/>
  <c r="BN234" i="34"/>
  <c r="L236" i="34"/>
  <c r="L243" i="34" s="1"/>
  <c r="M236" i="34"/>
  <c r="O236" i="34"/>
  <c r="O238" i="34" s="1"/>
  <c r="P236" i="34"/>
  <c r="Q236" i="34"/>
  <c r="R236" i="34"/>
  <c r="R238" i="34" s="1"/>
  <c r="S236" i="34"/>
  <c r="T236" i="34"/>
  <c r="T238" i="34" s="1"/>
  <c r="U236" i="34"/>
  <c r="U238" i="34" s="1"/>
  <c r="V236" i="34"/>
  <c r="W236" i="34"/>
  <c r="X236" i="34"/>
  <c r="X238" i="34" s="1"/>
  <c r="Y236" i="34"/>
  <c r="Z236" i="34"/>
  <c r="Z238" i="34" s="1"/>
  <c r="Z240" i="34" s="1"/>
  <c r="AA236" i="34"/>
  <c r="AA238" i="34" s="1"/>
  <c r="AB236" i="34"/>
  <c r="AC236" i="34"/>
  <c r="AC238" i="34" s="1"/>
  <c r="AD236" i="34"/>
  <c r="AD238" i="34" s="1"/>
  <c r="AE236" i="34"/>
  <c r="AF236" i="34"/>
  <c r="AF240" i="34" s="1"/>
  <c r="AH236" i="34"/>
  <c r="AH238" i="34" s="1"/>
  <c r="AI236" i="34"/>
  <c r="AI238" i="34" s="1"/>
  <c r="AJ236" i="34"/>
  <c r="AK236" i="34"/>
  <c r="AK238" i="34" s="1"/>
  <c r="AL236" i="34"/>
  <c r="AL238" i="34" s="1"/>
  <c r="AM236" i="34"/>
  <c r="AN236" i="34"/>
  <c r="AO236" i="34"/>
  <c r="AO238" i="34" s="1"/>
  <c r="AQ236" i="34"/>
  <c r="AR236" i="34"/>
  <c r="AS236" i="34"/>
  <c r="AT236" i="34"/>
  <c r="AU236" i="34"/>
  <c r="AU240" i="34" s="1"/>
  <c r="AV236" i="34"/>
  <c r="AW236" i="34"/>
  <c r="AX236" i="34"/>
  <c r="AX250" i="34" s="1"/>
  <c r="AY236" i="34"/>
  <c r="AY238" i="34" s="1"/>
  <c r="AZ236" i="34"/>
  <c r="AZ251" i="34" s="1"/>
  <c r="BB236" i="34"/>
  <c r="BC236" i="34"/>
  <c r="BD236" i="34"/>
  <c r="BE236" i="34"/>
  <c r="BF236" i="34"/>
  <c r="BG236" i="34"/>
  <c r="BH236" i="34"/>
  <c r="BI236" i="34"/>
  <c r="BJ236" i="34"/>
  <c r="BK236" i="34"/>
  <c r="BK238" i="34" s="1"/>
  <c r="BL236" i="34"/>
  <c r="BM236" i="34"/>
  <c r="BN236" i="34"/>
  <c r="BO236" i="34"/>
  <c r="BO238" i="34" s="1"/>
  <c r="BP236" i="34"/>
  <c r="BP238" i="34" s="1"/>
  <c r="BQ236" i="34"/>
  <c r="BQ238" i="34" s="1"/>
  <c r="BR236" i="34"/>
  <c r="BR238" i="34" s="1"/>
  <c r="BS236" i="34"/>
  <c r="BS238" i="34" s="1"/>
  <c r="BT236" i="34"/>
  <c r="BT238" i="34" s="1"/>
  <c r="BV236" i="34"/>
  <c r="BV238" i="34" s="1"/>
  <c r="Q238" i="34"/>
  <c r="S238" i="34"/>
  <c r="V238" i="34"/>
  <c r="W238" i="34"/>
  <c r="AE238" i="34"/>
  <c r="AN238" i="34"/>
  <c r="BH238" i="34"/>
  <c r="BL238" i="34"/>
  <c r="M240" i="34"/>
  <c r="P240" i="34"/>
  <c r="O253" i="34" s="1"/>
  <c r="P241" i="34"/>
  <c r="O252" i="34" s="1"/>
  <c r="P242" i="34"/>
  <c r="O256" i="34" s="1"/>
  <c r="BB242" i="34"/>
  <c r="BB258" i="34" s="1"/>
  <c r="BF242" i="34"/>
  <c r="BF257" i="34" s="1"/>
  <c r="BL242" i="34"/>
  <c r="BL258" i="34" s="1"/>
  <c r="P243" i="34"/>
  <c r="O251" i="34" s="1"/>
  <c r="AB243" i="34"/>
  <c r="AC243" i="34"/>
  <c r="BB243" i="34"/>
  <c r="BB263" i="34" s="1"/>
  <c r="BF243" i="34"/>
  <c r="BF259" i="34" s="1"/>
  <c r="BL243" i="34"/>
  <c r="P244" i="34"/>
  <c r="O255" i="34" s="1"/>
  <c r="AB244" i="34"/>
  <c r="AC244" i="34"/>
  <c r="AQ244" i="34"/>
  <c r="AR244" i="34"/>
  <c r="AW244" i="34"/>
  <c r="AX244" i="34"/>
  <c r="AZ244" i="34"/>
  <c r="BB244" i="34"/>
  <c r="BB259" i="34" s="1"/>
  <c r="BF244" i="34"/>
  <c r="BF260" i="34" s="1"/>
  <c r="BL244" i="34"/>
  <c r="BL261" i="34" s="1"/>
  <c r="P245" i="34"/>
  <c r="O254" i="34" s="1"/>
  <c r="AB245" i="34"/>
  <c r="AC245" i="34"/>
  <c r="AQ245" i="34"/>
  <c r="AR245" i="34"/>
  <c r="AW245" i="34"/>
  <c r="AX245" i="34"/>
  <c r="AZ245" i="34"/>
  <c r="BF245" i="34"/>
  <c r="BF258" i="34" s="1"/>
  <c r="AB246" i="34"/>
  <c r="AC246" i="34"/>
  <c r="AR246" i="34"/>
  <c r="AW246" i="34"/>
  <c r="AX246" i="34"/>
  <c r="AZ246" i="34"/>
  <c r="BF246" i="34"/>
  <c r="BF261" i="34" s="1"/>
  <c r="BL246" i="34"/>
  <c r="BL264" i="34" s="1"/>
  <c r="AB247" i="34"/>
  <c r="AC247" i="34"/>
  <c r="AR247" i="34"/>
  <c r="AX247" i="34"/>
  <c r="AZ247" i="34"/>
  <c r="BB247" i="34"/>
  <c r="BF255" i="34" s="1"/>
  <c r="O248" i="34"/>
  <c r="AB248" i="34"/>
  <c r="AC248" i="34"/>
  <c r="AR248" i="34"/>
  <c r="AW248" i="34"/>
  <c r="AZ248" i="34"/>
  <c r="BL248" i="34"/>
  <c r="BL262" i="34" s="1"/>
  <c r="AB249" i="34"/>
  <c r="AC249" i="34"/>
  <c r="AR249" i="34"/>
  <c r="AW249" i="34"/>
  <c r="AX249" i="34"/>
  <c r="AZ249" i="34"/>
  <c r="BB249" i="34"/>
  <c r="BF249" i="34"/>
  <c r="BF266" i="34" s="1"/>
  <c r="AB250" i="34"/>
  <c r="AC250" i="34"/>
  <c r="AR250" i="34"/>
  <c r="AW250" i="34"/>
  <c r="BL250" i="34"/>
  <c r="BL259" i="34" s="1"/>
  <c r="N251" i="34"/>
  <c r="AB251" i="34"/>
  <c r="AC251" i="34"/>
  <c r="AR251" i="34"/>
  <c r="AW251" i="34"/>
  <c r="AX251" i="34"/>
  <c r="AZ252" i="34"/>
  <c r="BL251" i="34"/>
  <c r="BL263" i="34" s="1"/>
  <c r="AB252" i="34"/>
  <c r="AC252" i="34"/>
  <c r="AR252" i="34"/>
  <c r="AW252" i="34"/>
  <c r="AX252" i="34"/>
  <c r="BL252" i="34"/>
  <c r="BL257" i="34" s="1"/>
  <c r="N253" i="34"/>
  <c r="AB253" i="34"/>
  <c r="AC253" i="34"/>
  <c r="AR253" i="34"/>
  <c r="AW253" i="34"/>
  <c r="AX253" i="34"/>
  <c r="AB254" i="34"/>
  <c r="AC254" i="34"/>
  <c r="AW254" i="34"/>
  <c r="AX254" i="34"/>
  <c r="N255" i="34"/>
  <c r="AB255" i="34"/>
  <c r="AC255" i="34"/>
  <c r="AR255" i="34"/>
  <c r="AW255" i="34"/>
  <c r="AX255" i="34"/>
  <c r="AB256" i="34"/>
  <c r="AC256" i="34"/>
  <c r="AW256" i="34"/>
  <c r="AX256" i="34"/>
  <c r="AB257" i="34"/>
  <c r="AC257" i="34"/>
  <c r="AB258" i="34"/>
  <c r="AC258" i="34"/>
  <c r="AB259" i="34"/>
  <c r="AC259" i="34"/>
  <c r="W260" i="34"/>
  <c r="AB260" i="34"/>
  <c r="AC260" i="34"/>
  <c r="BL260" i="34"/>
  <c r="U261" i="34"/>
  <c r="W261" i="34" s="1"/>
  <c r="AB261" i="34"/>
  <c r="AC261" i="34"/>
  <c r="AB262" i="34"/>
  <c r="AC262" i="34"/>
  <c r="AB263" i="34"/>
  <c r="AC263" i="34"/>
  <c r="AB264" i="34"/>
  <c r="AC264" i="34"/>
  <c r="Q265" i="34"/>
  <c r="AB265" i="34"/>
  <c r="AC265" i="34"/>
  <c r="AB266" i="34"/>
  <c r="AC266" i="34"/>
  <c r="W267" i="34"/>
  <c r="V267" i="34" s="1"/>
  <c r="AB267" i="34"/>
  <c r="AC267" i="34"/>
  <c r="W268" i="34"/>
  <c r="AB268" i="34"/>
  <c r="AC268" i="34"/>
  <c r="W269" i="34"/>
  <c r="AB269" i="34"/>
  <c r="AC269" i="34"/>
  <c r="W270" i="34"/>
  <c r="AB270" i="34"/>
  <c r="AC270" i="34"/>
  <c r="W271" i="34"/>
  <c r="AB271" i="34"/>
  <c r="AC271" i="34"/>
  <c r="W272" i="34"/>
  <c r="AB272" i="34"/>
  <c r="AC272" i="34"/>
  <c r="W273" i="34"/>
  <c r="AB273" i="34"/>
  <c r="AC273" i="34"/>
  <c r="W274" i="34"/>
  <c r="AB274" i="34"/>
  <c r="AC274" i="34"/>
  <c r="W275" i="34"/>
  <c r="AB275" i="34"/>
  <c r="AC275" i="34"/>
  <c r="W276" i="34"/>
  <c r="AB276" i="34"/>
  <c r="AC276" i="34"/>
  <c r="W277" i="34"/>
  <c r="AB277" i="34"/>
  <c r="AC277" i="34"/>
  <c r="W278" i="34"/>
  <c r="AB278" i="34"/>
  <c r="AC278" i="34"/>
  <c r="W279" i="34"/>
  <c r="AB279" i="34"/>
  <c r="AC279" i="34"/>
  <c r="W280" i="34"/>
  <c r="AB280" i="34"/>
  <c r="AC280" i="34"/>
  <c r="W281" i="34"/>
  <c r="AB281" i="34"/>
  <c r="AC281" i="34"/>
  <c r="W282" i="34"/>
  <c r="AB282" i="34"/>
  <c r="AC282" i="34"/>
  <c r="W283" i="34"/>
  <c r="AB283" i="34"/>
  <c r="AC283" i="34"/>
  <c r="W284" i="34"/>
  <c r="AB284" i="34"/>
  <c r="AC284" i="34"/>
  <c r="W285" i="34"/>
  <c r="AB285" i="34"/>
  <c r="AC285" i="34"/>
  <c r="W286" i="34"/>
  <c r="AB286" i="34"/>
  <c r="AC286" i="34"/>
  <c r="W287" i="34"/>
  <c r="AB287" i="34"/>
  <c r="AC287" i="34"/>
  <c r="W288" i="34"/>
  <c r="AB288" i="34"/>
  <c r="AC288" i="34"/>
  <c r="W289" i="34"/>
  <c r="AB289" i="34"/>
  <c r="AC289" i="34"/>
  <c r="W290" i="34"/>
  <c r="AB290" i="34"/>
  <c r="AC290" i="34"/>
  <c r="W291" i="34"/>
  <c r="AB291" i="34"/>
  <c r="AC291" i="34"/>
  <c r="W292" i="34"/>
  <c r="AB292" i="34"/>
  <c r="AC292" i="34"/>
  <c r="W293" i="34"/>
  <c r="AB293" i="34"/>
  <c r="AC293" i="34"/>
  <c r="W294" i="34"/>
  <c r="AB294" i="34"/>
  <c r="AC294" i="34"/>
  <c r="W295" i="34"/>
  <c r="AB295" i="34"/>
  <c r="AC295" i="34"/>
  <c r="W296" i="34"/>
  <c r="AB296" i="34"/>
  <c r="AC296" i="34"/>
  <c r="W297" i="34"/>
  <c r="AB297" i="34"/>
  <c r="AC297" i="34"/>
  <c r="W298" i="34"/>
  <c r="AB298" i="34"/>
  <c r="AC298" i="34"/>
  <c r="W299" i="34"/>
  <c r="AB299" i="34"/>
  <c r="AC299" i="34"/>
  <c r="W300" i="34"/>
  <c r="AB300" i="34"/>
  <c r="AC300" i="34"/>
  <c r="W301" i="34"/>
  <c r="AB301" i="34"/>
  <c r="AC301" i="34"/>
  <c r="W302" i="34"/>
  <c r="AB302" i="34"/>
  <c r="AC302" i="34"/>
  <c r="W303" i="34"/>
  <c r="AB303" i="34"/>
  <c r="AC303" i="34"/>
  <c r="W304" i="34"/>
  <c r="AB304" i="34"/>
  <c r="AC304" i="34"/>
  <c r="W305" i="34"/>
  <c r="AB305" i="34"/>
  <c r="AC305" i="34"/>
  <c r="W306" i="34"/>
  <c r="AB306" i="34"/>
  <c r="AC306" i="34"/>
  <c r="W307" i="34"/>
  <c r="AB307" i="34"/>
  <c r="AC307" i="34"/>
  <c r="W308" i="34"/>
  <c r="AB308" i="34"/>
  <c r="AC308" i="34"/>
  <c r="W309" i="34"/>
  <c r="AB309" i="34"/>
  <c r="AC309" i="34"/>
  <c r="W310" i="34"/>
  <c r="AB310" i="34"/>
  <c r="AC310" i="34"/>
  <c r="W311" i="34"/>
  <c r="AB311" i="34"/>
  <c r="AC311" i="34"/>
  <c r="W312" i="34"/>
  <c r="AB312" i="34"/>
  <c r="AC312" i="34"/>
  <c r="W313" i="34"/>
  <c r="AB313" i="34"/>
  <c r="AC313" i="34"/>
  <c r="W314" i="34"/>
  <c r="AB314" i="34"/>
  <c r="AC314" i="34"/>
  <c r="W315" i="34"/>
  <c r="AB315" i="34"/>
  <c r="AC315" i="34"/>
  <c r="W316" i="34"/>
  <c r="AB316" i="34"/>
  <c r="AC316" i="34"/>
  <c r="W317" i="34"/>
  <c r="AB317" i="34"/>
  <c r="AC317" i="34"/>
  <c r="AB318" i="34"/>
  <c r="AC318" i="34"/>
  <c r="AB319" i="34"/>
  <c r="AC319" i="34"/>
  <c r="AB320" i="34"/>
  <c r="AC320" i="34"/>
  <c r="AB321" i="34"/>
  <c r="AC321" i="34"/>
  <c r="AB322" i="34"/>
  <c r="AC322" i="34"/>
  <c r="AB323" i="34"/>
  <c r="AC323" i="34"/>
  <c r="AB324" i="34"/>
  <c r="AC324" i="34"/>
  <c r="AB325" i="34"/>
  <c r="AC325" i="34"/>
  <c r="AB326" i="34"/>
  <c r="AC326" i="34"/>
  <c r="AB327" i="34"/>
  <c r="AC327" i="34"/>
  <c r="AB328" i="34"/>
  <c r="AC328" i="34"/>
  <c r="AB329" i="34"/>
  <c r="AC329" i="34"/>
  <c r="AB330" i="34"/>
  <c r="AC330" i="34"/>
  <c r="AB331" i="34"/>
  <c r="AC331" i="34"/>
  <c r="AB332" i="34"/>
  <c r="AC332" i="34"/>
  <c r="AB333" i="34"/>
  <c r="AC333" i="34"/>
  <c r="AB334" i="34"/>
  <c r="AC334" i="34"/>
  <c r="AB335" i="34"/>
  <c r="AC335" i="34"/>
  <c r="AB336" i="34"/>
  <c r="AC336" i="34"/>
  <c r="AB337" i="34"/>
  <c r="AC337" i="34"/>
  <c r="AB338" i="34"/>
  <c r="AC338" i="34"/>
  <c r="AB339" i="34"/>
  <c r="AC339" i="34"/>
  <c r="AB340" i="34"/>
  <c r="AC340" i="34"/>
  <c r="AB341" i="34"/>
  <c r="AC341" i="34"/>
  <c r="AB342" i="34"/>
  <c r="AC342" i="34"/>
  <c r="AB343" i="34"/>
  <c r="AC343" i="34"/>
  <c r="AB344" i="34"/>
  <c r="AC344" i="34"/>
  <c r="AB345" i="34"/>
  <c r="AC345" i="34"/>
  <c r="AB346" i="34"/>
  <c r="AC346" i="34"/>
  <c r="AB347" i="34"/>
  <c r="AC347" i="34"/>
  <c r="AB348" i="34"/>
  <c r="AC348" i="34"/>
  <c r="AB349" i="34"/>
  <c r="AC349" i="34"/>
  <c r="AB350" i="34"/>
  <c r="AC350" i="34"/>
  <c r="AB351" i="34"/>
  <c r="AC351" i="34"/>
  <c r="AB352" i="34"/>
  <c r="AC352" i="34"/>
  <c r="AB353" i="34"/>
  <c r="AC353" i="34"/>
  <c r="AB354" i="34"/>
  <c r="AC354" i="34"/>
  <c r="AB355" i="34"/>
  <c r="AC355" i="34"/>
  <c r="AB356" i="34"/>
  <c r="AC356" i="34"/>
  <c r="AB357" i="34"/>
  <c r="AC357" i="34"/>
  <c r="AB358" i="34"/>
  <c r="AC358" i="34"/>
  <c r="AB359" i="34"/>
  <c r="AC359" i="34"/>
  <c r="AB360" i="34"/>
  <c r="AC360" i="34"/>
  <c r="AB361" i="34"/>
  <c r="AC361" i="34"/>
  <c r="AB362" i="34"/>
  <c r="AC362" i="34"/>
  <c r="AB363" i="34"/>
  <c r="AC363" i="34"/>
  <c r="AB364" i="34"/>
  <c r="AC364" i="34"/>
  <c r="AB365" i="34"/>
  <c r="AC365" i="34"/>
  <c r="AB366" i="34"/>
  <c r="AC366" i="34"/>
  <c r="AB367" i="34"/>
  <c r="AC367" i="34"/>
  <c r="AB368" i="34"/>
  <c r="AC368" i="34"/>
  <c r="AB369" i="34"/>
  <c r="AC369" i="34"/>
  <c r="AB370" i="34"/>
  <c r="AC370" i="34"/>
  <c r="AB371" i="34"/>
  <c r="AC371" i="34"/>
  <c r="AB372" i="34"/>
  <c r="AC372" i="34"/>
  <c r="AB373" i="34"/>
  <c r="AC373" i="34"/>
  <c r="AB374" i="34"/>
  <c r="AC374" i="34"/>
  <c r="AB375" i="34"/>
  <c r="AC375" i="34"/>
  <c r="AB376" i="34"/>
  <c r="AC376" i="34"/>
  <c r="AB377" i="34"/>
  <c r="AC377" i="34"/>
  <c r="AB378" i="34"/>
  <c r="AC378" i="34"/>
  <c r="AB379" i="34"/>
  <c r="AC379" i="34"/>
  <c r="AB380" i="34"/>
  <c r="AC380" i="34"/>
  <c r="AB381" i="34"/>
  <c r="AC381" i="34"/>
  <c r="AB382" i="34"/>
  <c r="AC382" i="34"/>
  <c r="AB383" i="34"/>
  <c r="AC383" i="34"/>
  <c r="AB384" i="34"/>
  <c r="AC384" i="34"/>
  <c r="AB385" i="34"/>
  <c r="AC385" i="34"/>
  <c r="AB386" i="34"/>
  <c r="AC386" i="34"/>
  <c r="AB387" i="34"/>
  <c r="AC387" i="34"/>
  <c r="AB388" i="34"/>
  <c r="AC388" i="34"/>
  <c r="AB389" i="34"/>
  <c r="AC389" i="34"/>
  <c r="AB390" i="34"/>
  <c r="AC390" i="34"/>
  <c r="AB391" i="34"/>
  <c r="AC391" i="34"/>
  <c r="AB392" i="34"/>
  <c r="AC392" i="34"/>
  <c r="AB393" i="34"/>
  <c r="AC393" i="34"/>
  <c r="AB394" i="34"/>
  <c r="AC394" i="34"/>
  <c r="AB395" i="34"/>
  <c r="AC395" i="34"/>
  <c r="AB396" i="34"/>
  <c r="AC396" i="34"/>
  <c r="AB397" i="34"/>
  <c r="AC397" i="34"/>
  <c r="AB398" i="34"/>
  <c r="AC398" i="34"/>
  <c r="AB399" i="34"/>
  <c r="AC399" i="34"/>
  <c r="AB400" i="34"/>
  <c r="AC400" i="34"/>
  <c r="AB401" i="34"/>
  <c r="AC401" i="34"/>
  <c r="AB402" i="34"/>
  <c r="AC402" i="34"/>
  <c r="AB403" i="34"/>
  <c r="AC403" i="34"/>
  <c r="AB404" i="34"/>
  <c r="AC404" i="34"/>
  <c r="AB405" i="34"/>
  <c r="AC405" i="34"/>
  <c r="AB406" i="34"/>
  <c r="AC406" i="34"/>
  <c r="AB407" i="34"/>
  <c r="AC407" i="34"/>
  <c r="AB408" i="34"/>
  <c r="AC408" i="34"/>
  <c r="AB409" i="34"/>
  <c r="AC409" i="34"/>
  <c r="AB410" i="34"/>
  <c r="AC410" i="34"/>
  <c r="AB411" i="34"/>
  <c r="AC411" i="34"/>
  <c r="AB412" i="34"/>
  <c r="AC412" i="34"/>
  <c r="AB413" i="34"/>
  <c r="AC413" i="34"/>
  <c r="AB414" i="34"/>
  <c r="AC414" i="34"/>
  <c r="AB415" i="34"/>
  <c r="AC415" i="34"/>
  <c r="AB416" i="34"/>
  <c r="AC416" i="34"/>
  <c r="AB417" i="34"/>
  <c r="AC417" i="34"/>
  <c r="AB418" i="34"/>
  <c r="AC418" i="34"/>
  <c r="AB419" i="34"/>
  <c r="AC419" i="34"/>
  <c r="AB420" i="34"/>
  <c r="AC420" i="34"/>
  <c r="AB421" i="34"/>
  <c r="AC421" i="34"/>
  <c r="AB422" i="34"/>
  <c r="AC422" i="34"/>
  <c r="AB423" i="34"/>
  <c r="AC423" i="34"/>
  <c r="AB424" i="34"/>
  <c r="AC424" i="34"/>
  <c r="AB425" i="34"/>
  <c r="AC425" i="34"/>
  <c r="AB426" i="34"/>
  <c r="AC426" i="34"/>
  <c r="AB427" i="34"/>
  <c r="AC427" i="34"/>
  <c r="AB428" i="34"/>
  <c r="AC428" i="34"/>
  <c r="AB429" i="34"/>
  <c r="AC429" i="34"/>
  <c r="AB430" i="34"/>
  <c r="AC430" i="34"/>
  <c r="AB431" i="34"/>
  <c r="AC431" i="34"/>
  <c r="AB432" i="34"/>
  <c r="AC432" i="34"/>
  <c r="AB433" i="34"/>
  <c r="AC433" i="34"/>
  <c r="AB434" i="34"/>
  <c r="AC434" i="34"/>
  <c r="AB435" i="34"/>
  <c r="AC435" i="34"/>
  <c r="AB436" i="34"/>
  <c r="AC436" i="34"/>
  <c r="AB437" i="34"/>
  <c r="AC437" i="34"/>
  <c r="AB438" i="34"/>
  <c r="AC438" i="34"/>
  <c r="AB439" i="34"/>
  <c r="AC439" i="34"/>
  <c r="O27" i="20"/>
  <c r="O26" i="20"/>
  <c r="C12" i="33"/>
  <c r="C11" i="33"/>
  <c r="E6" i="33"/>
  <c r="C5" i="33"/>
  <c r="C4" i="33"/>
  <c r="C3" i="33"/>
  <c r="C2" i="33"/>
  <c r="D5" i="33"/>
  <c r="L2" i="33" a="1"/>
  <c r="L2" i="33" s="1"/>
  <c r="D4" i="33"/>
  <c r="D3" i="33"/>
  <c r="D2" i="33"/>
  <c r="BI245" i="34" l="1"/>
  <c r="BJ238" i="34"/>
  <c r="BI238" i="34"/>
  <c r="L240" i="34"/>
  <c r="BD238" i="34"/>
  <c r="P238" i="34"/>
  <c r="X265" i="34"/>
  <c r="V268" i="34"/>
  <c r="V269" i="34" s="1"/>
  <c r="V270" i="34" s="1"/>
  <c r="V271" i="34" s="1"/>
  <c r="V272" i="34" s="1"/>
  <c r="V273" i="34" s="1"/>
  <c r="V274" i="34" s="1"/>
  <c r="V275" i="34" s="1"/>
  <c r="V276" i="34" s="1"/>
  <c r="V277" i="34" s="1"/>
  <c r="V278" i="34" s="1"/>
  <c r="V279" i="34" s="1"/>
  <c r="V280" i="34" s="1"/>
  <c r="V281" i="34" s="1"/>
  <c r="V282" i="34" s="1"/>
  <c r="V283" i="34" s="1"/>
  <c r="V284" i="34" s="1"/>
  <c r="V285" i="34" s="1"/>
  <c r="V286" i="34" s="1"/>
  <c r="V287" i="34" s="1"/>
  <c r="V288" i="34" s="1"/>
  <c r="V289" i="34" s="1"/>
  <c r="V290" i="34" s="1"/>
  <c r="V291" i="34" s="1"/>
  <c r="V292" i="34" s="1"/>
  <c r="V293" i="34" s="1"/>
  <c r="V294" i="34" s="1"/>
  <c r="V295" i="34" s="1"/>
  <c r="V296" i="34" s="1"/>
  <c r="V297" i="34" s="1"/>
  <c r="V298" i="34" s="1"/>
  <c r="V299" i="34" s="1"/>
  <c r="V300" i="34" s="1"/>
  <c r="V301" i="34" s="1"/>
  <c r="V302" i="34" s="1"/>
  <c r="V303" i="34" s="1"/>
  <c r="V304" i="34" s="1"/>
  <c r="V305" i="34" s="1"/>
  <c r="V306" i="34" s="1"/>
  <c r="V307" i="34" s="1"/>
  <c r="V308" i="34" s="1"/>
  <c r="V309" i="34" s="1"/>
  <c r="V310" i="34" s="1"/>
  <c r="V311" i="34" s="1"/>
  <c r="V312" i="34" s="1"/>
  <c r="V313" i="34" s="1"/>
  <c r="V314" i="34" s="1"/>
  <c r="V315" i="34" s="1"/>
  <c r="V316" i="34" s="1"/>
  <c r="V317" i="34" s="1"/>
  <c r="AT242" i="34"/>
  <c r="D6" i="33"/>
  <c r="AM238" i="34"/>
  <c r="AM240" i="34" s="1"/>
  <c r="P251" i="34"/>
  <c r="BB253" i="34"/>
  <c r="BB262" i="34" s="1"/>
  <c r="AT240" i="34"/>
  <c r="AZ238" i="34"/>
  <c r="BF252" i="34"/>
  <c r="BF267" i="34" s="1"/>
  <c r="M238" i="34"/>
  <c r="O241" i="34"/>
  <c r="O240" i="34"/>
  <c r="BF251" i="34"/>
  <c r="BF264" i="34" s="1"/>
  <c r="BF270" i="34" s="1"/>
  <c r="BM238" i="34"/>
  <c r="BM240" i="34" s="1"/>
  <c r="BL255" i="34"/>
  <c r="BL267" i="34" s="1"/>
  <c r="AU238" i="34"/>
  <c r="BL254" i="34"/>
  <c r="BL265" i="34" s="1"/>
  <c r="AJ238" i="34"/>
  <c r="BL240" i="34"/>
  <c r="BE238" i="34"/>
  <c r="AQ238" i="34"/>
  <c r="AB238" i="34"/>
  <c r="AU242" i="34"/>
  <c r="Y238" i="34"/>
  <c r="N257" i="34"/>
  <c r="P257" i="34" s="1"/>
  <c r="Y243" i="34"/>
  <c r="Y240" i="34"/>
  <c r="P249" i="34"/>
  <c r="P253" i="34"/>
  <c r="N252" i="34"/>
  <c r="W265" i="34"/>
  <c r="P254" i="34"/>
  <c r="BB240" i="34"/>
  <c r="O242" i="34"/>
  <c r="AT238" i="34"/>
  <c r="L241" i="34"/>
  <c r="AV238" i="34"/>
  <c r="AR238" i="34"/>
  <c r="AF238" i="34"/>
  <c r="BN238" i="34"/>
  <c r="BG238" i="34"/>
  <c r="BC238" i="34"/>
  <c r="AW238" i="34"/>
  <c r="BF238" i="34"/>
  <c r="BB238" i="34"/>
  <c r="BB256" i="34" s="1"/>
  <c r="AB241" i="34"/>
  <c r="AX238" i="34"/>
  <c r="P256" i="34"/>
  <c r="BB269" i="34"/>
  <c r="P255" i="34"/>
  <c r="P252" i="34"/>
  <c r="L245" i="34"/>
  <c r="L244" i="34"/>
  <c r="L246" i="34" s="1"/>
  <c r="A226" i="34"/>
  <c r="U256" i="34"/>
  <c r="U257" i="34"/>
  <c r="X241" i="34"/>
  <c r="U258" i="34"/>
  <c r="X240" i="34"/>
  <c r="M251" i="34"/>
  <c r="P247" i="34"/>
  <c r="O243" i="34"/>
  <c r="C6" i="33"/>
  <c r="P217" i="4"/>
  <c r="O21" i="20"/>
  <c r="O22" i="20"/>
  <c r="O23" i="20"/>
  <c r="O24" i="20"/>
  <c r="O25" i="20"/>
  <c r="Y265" i="34" l="1"/>
  <c r="D7" i="33"/>
  <c r="E9" i="33"/>
  <c r="E8" i="33"/>
  <c r="N259" i="34"/>
  <c r="BF240" i="34"/>
  <c r="O259" i="34"/>
  <c r="D33" i="18" l="1"/>
  <c r="O20" i="15" l="1"/>
  <c r="O18" i="15" l="1"/>
  <c r="O19" i="15"/>
  <c r="D61" i="18" l="1"/>
  <c r="K14" i="15" l="1"/>
  <c r="K13" i="15"/>
  <c r="K12" i="15"/>
  <c r="K11" i="15"/>
  <c r="K10" i="15"/>
  <c r="K9" i="15"/>
  <c r="O17" i="15"/>
  <c r="O18" i="20"/>
  <c r="O19" i="20"/>
  <c r="O20" i="20"/>
  <c r="O28" i="20"/>
  <c r="O29" i="20"/>
  <c r="O30" i="20"/>
  <c r="O31" i="20"/>
  <c r="O32" i="20"/>
  <c r="O33" i="20"/>
  <c r="O34" i="20"/>
  <c r="O35" i="20"/>
  <c r="O36" i="20"/>
  <c r="O37" i="20"/>
  <c r="O38" i="20"/>
  <c r="O39" i="20"/>
  <c r="O40" i="20"/>
  <c r="O41" i="20"/>
  <c r="O42" i="20"/>
  <c r="O43" i="20"/>
  <c r="O44" i="20"/>
  <c r="O45" i="20"/>
  <c r="O46" i="20"/>
  <c r="O47" i="20"/>
  <c r="O48" i="20"/>
  <c r="O49" i="20"/>
  <c r="O50" i="20"/>
  <c r="O51" i="20"/>
  <c r="O52" i="20"/>
  <c r="O53" i="20"/>
  <c r="O54" i="20"/>
  <c r="O55" i="20"/>
  <c r="O56" i="20"/>
  <c r="O57" i="20"/>
  <c r="O58" i="20"/>
  <c r="O59" i="20"/>
  <c r="O60" i="20"/>
  <c r="O61" i="20"/>
  <c r="O62" i="20"/>
  <c r="O63" i="20"/>
  <c r="O64" i="20"/>
  <c r="O65" i="20"/>
  <c r="O66" i="20"/>
  <c r="O67" i="20"/>
  <c r="O68" i="20"/>
  <c r="O69" i="20"/>
  <c r="O70" i="20"/>
  <c r="O71" i="20"/>
  <c r="O72" i="20"/>
  <c r="O73" i="20"/>
  <c r="O74" i="20"/>
  <c r="O75" i="20"/>
  <c r="O76" i="20"/>
  <c r="O77" i="20"/>
  <c r="O78" i="20"/>
  <c r="O79" i="20"/>
  <c r="O80" i="20"/>
  <c r="O81" i="20"/>
  <c r="O82" i="20"/>
  <c r="O83" i="20"/>
  <c r="O84" i="20"/>
  <c r="O85" i="20"/>
  <c r="O86" i="20"/>
  <c r="O87" i="20"/>
  <c r="O88" i="20"/>
  <c r="O89" i="20"/>
  <c r="O90" i="20"/>
  <c r="O91" i="20"/>
  <c r="O92" i="20"/>
  <c r="O93" i="20"/>
  <c r="O94" i="20"/>
  <c r="O95" i="20"/>
  <c r="O96" i="20"/>
  <c r="O97" i="20"/>
  <c r="O98" i="20"/>
  <c r="O99" i="20"/>
  <c r="O100" i="20"/>
  <c r="O101" i="20"/>
  <c r="O102" i="20"/>
  <c r="O103" i="20"/>
  <c r="O104" i="20"/>
  <c r="O105" i="20"/>
  <c r="O106" i="20"/>
  <c r="O107" i="20"/>
  <c r="O108" i="20"/>
  <c r="O109" i="20"/>
  <c r="O110" i="20"/>
  <c r="O111" i="20"/>
  <c r="O112" i="20"/>
  <c r="O113" i="20"/>
  <c r="O114" i="20"/>
  <c r="O115" i="20"/>
  <c r="O116" i="20"/>
  <c r="O117" i="20"/>
  <c r="O118" i="20"/>
  <c r="O119" i="20"/>
  <c r="O120" i="20"/>
  <c r="O121" i="20"/>
  <c r="O122" i="20"/>
  <c r="O123" i="20"/>
  <c r="O124" i="20"/>
  <c r="O125" i="20"/>
  <c r="O126" i="20"/>
  <c r="O127" i="20"/>
  <c r="O128" i="20"/>
  <c r="O129" i="20"/>
  <c r="O130" i="20"/>
  <c r="O131" i="20"/>
  <c r="O132" i="20"/>
  <c r="O133" i="20"/>
  <c r="O134" i="20"/>
  <c r="O135" i="20"/>
  <c r="O136" i="20"/>
  <c r="O137" i="20"/>
  <c r="O138" i="20"/>
  <c r="O139" i="20"/>
  <c r="O140" i="20"/>
  <c r="O141" i="20"/>
  <c r="O142" i="20"/>
  <c r="O143" i="20"/>
  <c r="O144" i="20"/>
  <c r="O145" i="20"/>
  <c r="O146" i="20"/>
  <c r="O147" i="20"/>
  <c r="O148" i="20"/>
  <c r="O149" i="20"/>
  <c r="O150" i="20"/>
  <c r="O151" i="20"/>
  <c r="O152" i="20"/>
  <c r="O153" i="20"/>
  <c r="O154" i="20"/>
  <c r="O155" i="20"/>
  <c r="O156" i="20"/>
  <c r="O157" i="20"/>
  <c r="O158" i="20"/>
  <c r="O159" i="20"/>
  <c r="O160" i="20"/>
  <c r="O161" i="20"/>
  <c r="O162" i="20"/>
  <c r="O163" i="20"/>
  <c r="O164" i="20"/>
  <c r="O165" i="20"/>
  <c r="O166" i="20"/>
  <c r="O167" i="20"/>
  <c r="O168" i="20"/>
  <c r="O169" i="20"/>
  <c r="O170" i="20"/>
  <c r="O171" i="20"/>
  <c r="O172" i="20"/>
  <c r="O173" i="20"/>
  <c r="O174" i="20"/>
  <c r="O175" i="20"/>
  <c r="O176" i="20"/>
  <c r="O177" i="20"/>
  <c r="O178" i="20"/>
  <c r="O179" i="20"/>
  <c r="O180" i="20"/>
  <c r="O181" i="20"/>
  <c r="O182" i="20"/>
  <c r="O183" i="20"/>
  <c r="O184" i="20"/>
  <c r="O185" i="20"/>
  <c r="O186" i="20"/>
  <c r="O187" i="20"/>
  <c r="O188" i="20"/>
  <c r="O189" i="20"/>
  <c r="O190" i="20"/>
  <c r="O191" i="20"/>
  <c r="O192" i="20"/>
  <c r="O193" i="20"/>
  <c r="O194" i="20"/>
  <c r="O195" i="20"/>
  <c r="O196" i="20"/>
  <c r="O197" i="20"/>
  <c r="O198" i="20"/>
  <c r="O199" i="20"/>
  <c r="O200" i="20"/>
  <c r="O201" i="20"/>
  <c r="O202" i="20"/>
  <c r="O203" i="20"/>
  <c r="O204" i="20"/>
  <c r="O205" i="20"/>
  <c r="O206" i="20"/>
  <c r="O207" i="20"/>
  <c r="O208" i="20"/>
  <c r="O209" i="20"/>
  <c r="O210" i="20"/>
  <c r="O211" i="20"/>
  <c r="O212" i="20"/>
  <c r="O213" i="20"/>
  <c r="O214" i="20"/>
  <c r="O215" i="20"/>
  <c r="O216" i="20"/>
  <c r="O217" i="20"/>
  <c r="O218" i="20"/>
  <c r="O219" i="20"/>
  <c r="O220" i="20"/>
  <c r="O221" i="20"/>
  <c r="O222" i="20"/>
  <c r="O223" i="20"/>
  <c r="O224" i="20"/>
  <c r="O225" i="20"/>
  <c r="O226" i="20"/>
  <c r="O227" i="20"/>
  <c r="O228" i="20"/>
  <c r="O229" i="20"/>
  <c r="O230" i="20"/>
  <c r="O231" i="20"/>
  <c r="O232" i="20"/>
  <c r="O233" i="20"/>
  <c r="O234" i="20"/>
  <c r="O235" i="20"/>
  <c r="O236" i="20"/>
  <c r="O237" i="20"/>
  <c r="O238" i="20"/>
  <c r="O239" i="20"/>
  <c r="O240" i="20"/>
  <c r="O241" i="20"/>
  <c r="O242" i="20"/>
  <c r="O243" i="20"/>
  <c r="O244" i="20"/>
  <c r="O245" i="20"/>
  <c r="O246" i="20"/>
  <c r="O247" i="20"/>
  <c r="O248" i="20"/>
  <c r="O249" i="20"/>
  <c r="O250" i="20"/>
  <c r="O251" i="20"/>
  <c r="O252" i="20"/>
  <c r="O253" i="20"/>
  <c r="O254" i="20"/>
  <c r="O255" i="20"/>
  <c r="O256" i="20"/>
  <c r="O257" i="20"/>
  <c r="O258" i="20"/>
  <c r="O259" i="20"/>
  <c r="O260" i="20"/>
  <c r="O261" i="20"/>
  <c r="O262" i="20"/>
  <c r="O263" i="20"/>
  <c r="O264" i="20"/>
  <c r="O265" i="20"/>
  <c r="O266" i="20"/>
  <c r="O267" i="20"/>
  <c r="O268" i="20"/>
  <c r="O269" i="20"/>
  <c r="O270" i="20"/>
  <c r="O271" i="20"/>
  <c r="O272" i="20"/>
  <c r="O273" i="20"/>
  <c r="O274" i="20"/>
  <c r="O275" i="20"/>
  <c r="O276" i="20"/>
  <c r="O277" i="20"/>
  <c r="O278" i="20"/>
  <c r="O279" i="20"/>
  <c r="O280" i="20"/>
  <c r="O281" i="20"/>
  <c r="O282" i="20"/>
  <c r="O283" i="20"/>
  <c r="O284" i="20"/>
  <c r="O285" i="20"/>
  <c r="O286" i="20"/>
  <c r="O287" i="20"/>
  <c r="O288" i="20"/>
  <c r="O289" i="20"/>
  <c r="O290" i="20"/>
  <c r="O291" i="20"/>
  <c r="O292" i="20"/>
  <c r="O293" i="20"/>
  <c r="O294" i="20"/>
  <c r="O295" i="20"/>
  <c r="O296" i="20"/>
  <c r="O297" i="20"/>
  <c r="O298" i="20"/>
  <c r="O299" i="20"/>
  <c r="O300" i="20"/>
  <c r="O301" i="20"/>
  <c r="O302" i="20"/>
  <c r="O303" i="20"/>
  <c r="O304" i="20"/>
  <c r="O305" i="20"/>
  <c r="O306" i="20"/>
  <c r="O307" i="20"/>
  <c r="O308" i="20"/>
  <c r="O309" i="20"/>
  <c r="O310" i="20"/>
  <c r="O311" i="20"/>
  <c r="O312" i="20"/>
  <c r="O313" i="20"/>
  <c r="O314" i="20"/>
  <c r="O315" i="20"/>
  <c r="O316" i="20"/>
  <c r="O317" i="20"/>
  <c r="O318" i="20"/>
  <c r="O319" i="20"/>
  <c r="O320" i="20"/>
  <c r="O321" i="20"/>
  <c r="O322" i="20"/>
  <c r="O323" i="20"/>
  <c r="O324" i="20"/>
  <c r="O325" i="20"/>
  <c r="O326" i="20"/>
  <c r="O327" i="20"/>
  <c r="O328" i="20"/>
  <c r="O329" i="20"/>
  <c r="O330" i="20"/>
  <c r="O331" i="20"/>
  <c r="O332" i="20"/>
  <c r="O333" i="20"/>
  <c r="O334" i="20"/>
  <c r="O335" i="20"/>
  <c r="O336" i="20"/>
  <c r="O337" i="20"/>
  <c r="O338" i="20"/>
  <c r="O339" i="20"/>
  <c r="O340" i="20"/>
  <c r="O341" i="20"/>
  <c r="O342" i="20"/>
  <c r="O343" i="20"/>
  <c r="O344" i="20"/>
  <c r="O345" i="20"/>
  <c r="O346" i="20"/>
  <c r="O347" i="20"/>
  <c r="O348" i="20"/>
  <c r="O349" i="20"/>
  <c r="O350" i="20"/>
  <c r="O351" i="20"/>
  <c r="O352" i="20"/>
  <c r="O353" i="20"/>
  <c r="O354" i="20"/>
  <c r="O355" i="20"/>
  <c r="O356" i="20"/>
  <c r="O357" i="20"/>
  <c r="O358" i="20"/>
  <c r="O359" i="20"/>
  <c r="O360" i="20"/>
  <c r="O361" i="20"/>
  <c r="O362" i="20"/>
  <c r="O363" i="20"/>
  <c r="O364" i="20"/>
  <c r="O365" i="20"/>
  <c r="O366" i="20"/>
  <c r="O367" i="20"/>
  <c r="O368" i="20"/>
  <c r="O369" i="20"/>
  <c r="O370" i="20"/>
  <c r="O371" i="20"/>
  <c r="O372" i="20"/>
  <c r="O373" i="20"/>
  <c r="O374" i="20"/>
  <c r="O375" i="20"/>
  <c r="O376" i="20"/>
  <c r="O377" i="20"/>
  <c r="O378" i="20"/>
  <c r="O379" i="20"/>
  <c r="O380" i="20"/>
  <c r="O381" i="20"/>
  <c r="O382" i="20"/>
  <c r="O383" i="20"/>
  <c r="O384" i="20"/>
  <c r="O385" i="20"/>
  <c r="O386" i="20"/>
  <c r="O387" i="20"/>
  <c r="O388" i="20"/>
  <c r="O389" i="20"/>
  <c r="O390" i="20"/>
  <c r="O391" i="20"/>
  <c r="O392" i="20"/>
  <c r="O393" i="20"/>
  <c r="O394" i="20"/>
  <c r="O395" i="20"/>
  <c r="O396" i="20"/>
  <c r="O397" i="20"/>
  <c r="O398" i="20"/>
  <c r="O399" i="20"/>
  <c r="O400" i="20"/>
  <c r="O401" i="20"/>
  <c r="O402" i="20"/>
  <c r="O403" i="20"/>
  <c r="O404" i="20"/>
  <c r="O405" i="20"/>
  <c r="O406" i="20"/>
  <c r="O407" i="20"/>
  <c r="O408" i="20"/>
  <c r="O409" i="20"/>
  <c r="O410" i="20"/>
  <c r="O411" i="20"/>
  <c r="O412" i="20"/>
  <c r="O413" i="20"/>
  <c r="O414" i="20"/>
  <c r="O415" i="20"/>
  <c r="O416" i="20"/>
  <c r="O417" i="20"/>
  <c r="O418" i="20"/>
  <c r="O419" i="20"/>
  <c r="O420" i="20"/>
  <c r="O421" i="20"/>
  <c r="O422" i="20"/>
  <c r="O423" i="20"/>
  <c r="O17" i="20"/>
  <c r="H6" i="33" s="1"/>
  <c r="K15" i="15" l="1"/>
  <c r="K14" i="20"/>
  <c r="K13" i="20"/>
  <c r="K12" i="20"/>
  <c r="K11" i="20"/>
  <c r="K10" i="20"/>
  <c r="K9" i="20"/>
  <c r="K15" i="20" l="1"/>
  <c r="O46" i="19"/>
  <c r="O45" i="19"/>
  <c r="O38" i="19"/>
  <c r="O39" i="19"/>
  <c r="O40" i="19"/>
  <c r="O41" i="19"/>
  <c r="O42" i="19"/>
  <c r="O37" i="19"/>
  <c r="O13" i="19" l="1"/>
  <c r="O14" i="19"/>
  <c r="O15" i="19"/>
  <c r="O16" i="19"/>
  <c r="O17" i="19"/>
  <c r="O18" i="19"/>
  <c r="O19" i="19"/>
  <c r="O20" i="19"/>
  <c r="O21" i="19"/>
  <c r="O22" i="19"/>
  <c r="O23" i="19"/>
  <c r="O24" i="19"/>
  <c r="O25" i="19"/>
  <c r="O26" i="19"/>
  <c r="O27" i="19"/>
  <c r="O28" i="19"/>
  <c r="O29" i="19"/>
  <c r="O30" i="19"/>
  <c r="O31" i="19"/>
  <c r="O32" i="19"/>
  <c r="O33" i="19"/>
  <c r="O34" i="19"/>
  <c r="O12" i="19"/>
  <c r="O12" i="14"/>
  <c r="N122" i="4" l="1"/>
  <c r="D71" i="18" l="1"/>
  <c r="C33" i="18" l="1"/>
  <c r="M9" i="19" l="1"/>
  <c r="I3067" i="12"/>
  <c r="I350" i="9"/>
  <c r="I157" i="6"/>
  <c r="I34" i="3"/>
  <c r="O13" i="14"/>
  <c r="O14" i="14"/>
  <c r="O15" i="14"/>
  <c r="O16" i="14"/>
  <c r="O17" i="14"/>
  <c r="O18" i="14"/>
  <c r="O19" i="14"/>
  <c r="O20" i="14"/>
  <c r="O21" i="14"/>
  <c r="O22" i="14"/>
  <c r="O23" i="14"/>
  <c r="O24" i="14"/>
  <c r="O25" i="14"/>
  <c r="O26" i="14"/>
  <c r="O27" i="14"/>
  <c r="O28" i="14"/>
  <c r="O29" i="14"/>
  <c r="O30" i="14"/>
  <c r="O31" i="14"/>
  <c r="O32" i="14"/>
  <c r="O33" i="14"/>
  <c r="O34" i="14"/>
  <c r="O35" i="14"/>
  <c r="O36" i="14"/>
  <c r="O38" i="14"/>
  <c r="O39" i="14"/>
  <c r="O40" i="14"/>
  <c r="O41" i="14"/>
  <c r="O42" i="14"/>
  <c r="O43" i="14"/>
  <c r="O44" i="14"/>
  <c r="O46" i="14"/>
  <c r="O47" i="14"/>
  <c r="O48" i="14"/>
  <c r="O49" i="14"/>
  <c r="O50" i="14"/>
  <c r="O51" i="14"/>
  <c r="O52" i="14"/>
  <c r="O53" i="14"/>
  <c r="O54" i="14"/>
  <c r="O55" i="14"/>
  <c r="O56" i="14"/>
  <c r="O57" i="14"/>
  <c r="O58" i="14"/>
  <c r="O59" i="14"/>
  <c r="O60" i="14"/>
  <c r="O61" i="14"/>
  <c r="O62" i="14"/>
  <c r="O63" i="14"/>
  <c r="O64" i="14"/>
  <c r="O65" i="14"/>
  <c r="O66" i="14"/>
  <c r="O67" i="14"/>
  <c r="O68" i="14"/>
  <c r="O69" i="14"/>
  <c r="O70" i="14"/>
  <c r="O71" i="14"/>
  <c r="O72" i="14"/>
  <c r="O73" i="14"/>
  <c r="O74" i="14"/>
  <c r="O75" i="14"/>
  <c r="O76" i="14"/>
  <c r="O77" i="14"/>
  <c r="O78" i="14"/>
  <c r="O79" i="14"/>
  <c r="O80" i="14"/>
  <c r="O81" i="14"/>
  <c r="O82" i="14"/>
  <c r="O83" i="14"/>
  <c r="O84" i="14"/>
  <c r="O85" i="14"/>
  <c r="O86" i="14"/>
  <c r="O87" i="14"/>
  <c r="O88" i="14"/>
  <c r="O89" i="14"/>
  <c r="O90" i="14"/>
  <c r="O91" i="14"/>
  <c r="O92" i="14"/>
  <c r="O93" i="14"/>
  <c r="O94" i="14"/>
  <c r="O95" i="14"/>
  <c r="O96" i="14"/>
  <c r="O97" i="14"/>
  <c r="O98" i="14"/>
  <c r="O99" i="14"/>
  <c r="O100" i="14"/>
  <c r="O101" i="14"/>
  <c r="O102" i="14"/>
  <c r="O103" i="14"/>
  <c r="O104" i="14"/>
  <c r="O105" i="14"/>
  <c r="O106" i="14"/>
  <c r="O107" i="14"/>
  <c r="O108" i="14"/>
  <c r="O109" i="14"/>
  <c r="O110" i="14"/>
  <c r="O111" i="14"/>
  <c r="O112" i="14"/>
  <c r="O113" i="14"/>
  <c r="O114" i="14"/>
  <c r="O115" i="14"/>
  <c r="O116" i="14"/>
  <c r="O117" i="14"/>
  <c r="O118" i="14"/>
  <c r="O119" i="14"/>
  <c r="O120" i="14"/>
  <c r="O121" i="14"/>
  <c r="O122" i="14"/>
  <c r="O123" i="14"/>
  <c r="O124" i="14"/>
  <c r="O125" i="14"/>
  <c r="O126" i="14"/>
  <c r="O127" i="14"/>
  <c r="O128" i="14"/>
  <c r="O129" i="14"/>
  <c r="O130" i="14"/>
  <c r="O131" i="14"/>
  <c r="O132" i="14"/>
  <c r="O133" i="14"/>
  <c r="O134" i="14"/>
  <c r="O135" i="14"/>
  <c r="O136" i="14"/>
  <c r="O137" i="14"/>
  <c r="O138" i="14"/>
  <c r="O139" i="14"/>
  <c r="O140" i="14"/>
  <c r="O141" i="14"/>
  <c r="O142" i="14"/>
  <c r="O143" i="14"/>
  <c r="O144" i="14"/>
  <c r="O145" i="14"/>
  <c r="O146" i="14"/>
  <c r="O147" i="14"/>
  <c r="O148" i="14"/>
  <c r="O149" i="14"/>
  <c r="O150" i="14"/>
  <c r="O151" i="14"/>
  <c r="O152" i="14"/>
  <c r="O153" i="14"/>
  <c r="O154" i="14"/>
  <c r="O155" i="14"/>
  <c r="O156" i="14"/>
  <c r="O157" i="14"/>
  <c r="O158" i="14"/>
  <c r="O159" i="14"/>
  <c r="O160" i="14"/>
  <c r="O161" i="14"/>
  <c r="O162" i="14"/>
  <c r="O163" i="14"/>
  <c r="O164" i="14"/>
  <c r="O165" i="14"/>
  <c r="O166" i="14"/>
  <c r="O167" i="14"/>
  <c r="O168" i="14"/>
  <c r="O169" i="14"/>
  <c r="O170" i="14"/>
  <c r="O171" i="14"/>
  <c r="O172" i="14"/>
  <c r="O173" i="14"/>
  <c r="O174" i="14"/>
  <c r="O175" i="14"/>
  <c r="O176" i="14"/>
  <c r="O177" i="14"/>
  <c r="O178" i="14"/>
  <c r="O179" i="14"/>
  <c r="O180" i="14"/>
  <c r="O181" i="14"/>
  <c r="O182" i="14"/>
  <c r="O183" i="14"/>
  <c r="O184" i="14"/>
  <c r="O185" i="14"/>
  <c r="O186" i="14"/>
  <c r="O187" i="14"/>
  <c r="O188" i="14"/>
  <c r="O189" i="14"/>
  <c r="O190" i="14"/>
  <c r="O191" i="14"/>
  <c r="O192" i="14"/>
  <c r="O193" i="14"/>
  <c r="O194" i="14"/>
  <c r="O195" i="14"/>
  <c r="O196" i="14"/>
  <c r="O197" i="14"/>
  <c r="O198" i="14"/>
  <c r="O199" i="14"/>
  <c r="O200" i="14"/>
  <c r="O201" i="14"/>
  <c r="O202" i="14"/>
  <c r="O203" i="14"/>
  <c r="O204" i="14"/>
  <c r="O205" i="14"/>
  <c r="O206" i="14"/>
  <c r="O207" i="14"/>
  <c r="O208" i="14"/>
  <c r="O209" i="14"/>
  <c r="O210" i="14"/>
  <c r="O211" i="14"/>
  <c r="O212" i="14"/>
  <c r="O213" i="14"/>
  <c r="O214" i="14"/>
  <c r="O215" i="14"/>
  <c r="O216" i="14"/>
  <c r="O217" i="14"/>
  <c r="O218" i="14"/>
  <c r="O219" i="14"/>
  <c r="O220" i="14"/>
  <c r="O221" i="14"/>
  <c r="O222" i="14"/>
  <c r="O223" i="14"/>
  <c r="O224" i="14"/>
  <c r="O225" i="14"/>
  <c r="O226" i="14"/>
  <c r="O227" i="14"/>
  <c r="O228" i="14"/>
  <c r="O229" i="14"/>
  <c r="O230" i="14"/>
  <c r="O231" i="14"/>
  <c r="O232" i="14"/>
  <c r="O233" i="14"/>
  <c r="O234" i="14"/>
  <c r="O235" i="14"/>
  <c r="O236" i="14"/>
  <c r="O237" i="14"/>
  <c r="O238" i="14"/>
  <c r="O239" i="14"/>
  <c r="O240" i="14"/>
  <c r="O241" i="14"/>
  <c r="O242" i="14"/>
  <c r="O243" i="14"/>
  <c r="O244" i="14"/>
  <c r="O245" i="14"/>
  <c r="O246" i="14"/>
  <c r="O247" i="14"/>
  <c r="O248" i="14"/>
  <c r="O249" i="14"/>
  <c r="O250" i="14"/>
  <c r="O251" i="14"/>
  <c r="O252" i="14"/>
  <c r="O253" i="14"/>
  <c r="O254" i="14"/>
  <c r="O255" i="14"/>
  <c r="O256" i="14"/>
  <c r="O257" i="14"/>
  <c r="O258" i="14"/>
  <c r="O259" i="14"/>
  <c r="O260" i="14"/>
  <c r="O261" i="14"/>
  <c r="O262" i="14"/>
  <c r="O263" i="14"/>
  <c r="O264" i="14"/>
  <c r="O265" i="14"/>
  <c r="O266" i="14"/>
  <c r="O267" i="14"/>
  <c r="O268" i="14"/>
  <c r="O269" i="14"/>
  <c r="O270" i="14"/>
  <c r="O271" i="14"/>
  <c r="O272" i="14"/>
  <c r="O273" i="14"/>
  <c r="O274" i="14"/>
  <c r="O275" i="14"/>
  <c r="O276" i="14"/>
  <c r="O277" i="14"/>
  <c r="O278" i="14"/>
  <c r="O279" i="14"/>
  <c r="O280" i="14"/>
  <c r="O281" i="14"/>
  <c r="O282" i="14"/>
  <c r="O283" i="14"/>
  <c r="O284" i="14"/>
  <c r="O285" i="14"/>
  <c r="O286" i="14"/>
  <c r="O287" i="14"/>
  <c r="O288" i="14"/>
  <c r="O289" i="14"/>
  <c r="O290" i="14"/>
  <c r="O291" i="14"/>
  <c r="O292" i="14"/>
  <c r="O293" i="14"/>
  <c r="O294" i="14"/>
  <c r="O295" i="14"/>
  <c r="O296" i="14"/>
  <c r="O297" i="14"/>
  <c r="O298" i="14"/>
  <c r="O299" i="14"/>
  <c r="O300" i="14"/>
  <c r="O301" i="14"/>
  <c r="O302" i="14"/>
  <c r="O303" i="14"/>
  <c r="O304" i="14"/>
  <c r="O305" i="14"/>
  <c r="O306" i="14"/>
  <c r="O307" i="14"/>
  <c r="O308" i="14"/>
  <c r="O309" i="14"/>
  <c r="O310" i="14"/>
  <c r="O311" i="14"/>
  <c r="O312" i="14"/>
  <c r="O313" i="14"/>
  <c r="O314" i="14"/>
  <c r="O315" i="14"/>
  <c r="O316" i="14"/>
  <c r="O317" i="14"/>
  <c r="O318" i="14"/>
  <c r="O319" i="14"/>
  <c r="O320" i="14"/>
  <c r="O321" i="14"/>
  <c r="O322" i="14"/>
  <c r="O323" i="14"/>
  <c r="O324" i="14"/>
  <c r="O325" i="14"/>
  <c r="O326" i="14"/>
  <c r="O327" i="14"/>
  <c r="O328" i="14"/>
  <c r="O329" i="14"/>
  <c r="O330" i="14"/>
  <c r="O331" i="14"/>
  <c r="O332" i="14"/>
  <c r="C17" i="18"/>
  <c r="C27" i="18"/>
  <c r="N17" i="4"/>
  <c r="P17" i="18" s="1"/>
  <c r="N18" i="4"/>
  <c r="N16" i="4"/>
  <c r="Q16" i="4" s="1"/>
  <c r="N19" i="4"/>
  <c r="N20" i="4"/>
  <c r="N21" i="4"/>
  <c r="N22" i="4"/>
  <c r="N23" i="4"/>
  <c r="N24" i="4"/>
  <c r="Q24" i="4" s="1"/>
  <c r="N25" i="4"/>
  <c r="N26" i="4"/>
  <c r="P26" i="18" s="1"/>
  <c r="N27" i="4"/>
  <c r="N28" i="4"/>
  <c r="N29" i="4"/>
  <c r="N30" i="4"/>
  <c r="N31" i="4"/>
  <c r="N32" i="4"/>
  <c r="Q32" i="4" s="1"/>
  <c r="N33" i="4"/>
  <c r="N34" i="4"/>
  <c r="P34" i="18" s="1"/>
  <c r="N35" i="4"/>
  <c r="N36" i="4"/>
  <c r="N37" i="4"/>
  <c r="N38" i="4"/>
  <c r="N39" i="4"/>
  <c r="N40" i="4"/>
  <c r="Q40" i="4" s="1"/>
  <c r="N41" i="4"/>
  <c r="N42" i="4"/>
  <c r="P42" i="18" s="1"/>
  <c r="N43" i="4"/>
  <c r="N44" i="4"/>
  <c r="N45" i="4"/>
  <c r="N46" i="4"/>
  <c r="N47" i="4"/>
  <c r="N48" i="4"/>
  <c r="Q48" i="4" s="1"/>
  <c r="N49" i="4"/>
  <c r="N50" i="4"/>
  <c r="P50" i="18" s="1"/>
  <c r="N51" i="4"/>
  <c r="N52" i="4"/>
  <c r="N53" i="4"/>
  <c r="N54" i="4"/>
  <c r="N55" i="4"/>
  <c r="N56" i="4"/>
  <c r="Q56" i="4" s="1"/>
  <c r="N57" i="4"/>
  <c r="N58" i="4"/>
  <c r="P58" i="18" s="1"/>
  <c r="N59" i="4"/>
  <c r="N60" i="4"/>
  <c r="N61" i="4"/>
  <c r="N62" i="4"/>
  <c r="N63" i="4"/>
  <c r="N64" i="4"/>
  <c r="Q64" i="4" s="1"/>
  <c r="N65" i="4"/>
  <c r="N66" i="4"/>
  <c r="P66" i="18" s="1"/>
  <c r="N67" i="4"/>
  <c r="N68" i="4"/>
  <c r="N69" i="4"/>
  <c r="N70" i="4"/>
  <c r="N71" i="4"/>
  <c r="N72" i="4"/>
  <c r="Q72" i="4" s="1"/>
  <c r="N73" i="4"/>
  <c r="N74" i="4"/>
  <c r="P74" i="18" s="1"/>
  <c r="N75" i="4"/>
  <c r="N76" i="4"/>
  <c r="N77" i="4"/>
  <c r="N78" i="4"/>
  <c r="N79" i="4"/>
  <c r="N80" i="4"/>
  <c r="Q80" i="4" s="1"/>
  <c r="N81" i="4"/>
  <c r="N82" i="4"/>
  <c r="P82" i="18" s="1"/>
  <c r="N83" i="4"/>
  <c r="N84" i="4"/>
  <c r="N85" i="4"/>
  <c r="N86" i="4"/>
  <c r="N87" i="4"/>
  <c r="N88" i="4"/>
  <c r="Q88" i="4" s="1"/>
  <c r="N89" i="4"/>
  <c r="N90" i="4"/>
  <c r="P90" i="18" s="1"/>
  <c r="N91" i="4"/>
  <c r="N92" i="4"/>
  <c r="N93" i="4"/>
  <c r="N94" i="4"/>
  <c r="N95" i="4"/>
  <c r="N96" i="4"/>
  <c r="N97" i="4"/>
  <c r="N98" i="4"/>
  <c r="P98" i="18" s="1"/>
  <c r="N99" i="4"/>
  <c r="N100" i="4"/>
  <c r="N101" i="4"/>
  <c r="N102" i="4"/>
  <c r="N103" i="4"/>
  <c r="N104" i="4"/>
  <c r="N105" i="4"/>
  <c r="N106" i="4"/>
  <c r="P106" i="18" s="1"/>
  <c r="N107" i="4"/>
  <c r="N108" i="4"/>
  <c r="N109" i="4"/>
  <c r="N110" i="4"/>
  <c r="N111" i="4"/>
  <c r="N112" i="4"/>
  <c r="N113" i="4"/>
  <c r="N114" i="4"/>
  <c r="P114" i="18" s="1"/>
  <c r="N115" i="4"/>
  <c r="N116" i="4"/>
  <c r="N117" i="4"/>
  <c r="N118" i="4"/>
  <c r="P118" i="18" s="1"/>
  <c r="N119" i="4"/>
  <c r="N120" i="4"/>
  <c r="N121" i="4"/>
  <c r="N123" i="4"/>
  <c r="P123" i="18" s="1"/>
  <c r="N124" i="4"/>
  <c r="N125" i="4"/>
  <c r="N126" i="4"/>
  <c r="N127" i="4"/>
  <c r="N128" i="4"/>
  <c r="N129" i="4"/>
  <c r="Q129" i="4" s="1"/>
  <c r="N130" i="4"/>
  <c r="N131" i="4"/>
  <c r="P131" i="18" s="1"/>
  <c r="N132" i="4"/>
  <c r="N133" i="4"/>
  <c r="N134" i="4"/>
  <c r="N135" i="4"/>
  <c r="N136" i="4"/>
  <c r="N137" i="4"/>
  <c r="P137" i="18" s="1"/>
  <c r="N138" i="4"/>
  <c r="N139" i="4"/>
  <c r="Q139" i="4" s="1"/>
  <c r="N140" i="4"/>
  <c r="N141" i="4"/>
  <c r="N142" i="4"/>
  <c r="N143" i="4"/>
  <c r="N144" i="4"/>
  <c r="N145" i="4"/>
  <c r="Q145" i="4" s="1"/>
  <c r="N146" i="4"/>
  <c r="N147" i="4"/>
  <c r="Q147" i="4" s="1"/>
  <c r="N148" i="4"/>
  <c r="N149" i="4"/>
  <c r="N150" i="4"/>
  <c r="N151" i="4"/>
  <c r="N152" i="4"/>
  <c r="N153" i="4"/>
  <c r="P153" i="18" s="1"/>
  <c r="N154" i="4"/>
  <c r="N155" i="4"/>
  <c r="Q155" i="4" s="1"/>
  <c r="N156" i="4"/>
  <c r="N157" i="4"/>
  <c r="N158" i="4"/>
  <c r="N159" i="4"/>
  <c r="N160" i="4"/>
  <c r="N161" i="4"/>
  <c r="Q161" i="4" s="1"/>
  <c r="N162" i="4"/>
  <c r="N163" i="4"/>
  <c r="Q163" i="4" s="1"/>
  <c r="N164" i="4"/>
  <c r="N165" i="4"/>
  <c r="N166" i="4"/>
  <c r="N167" i="4"/>
  <c r="N168" i="4"/>
  <c r="N169" i="4"/>
  <c r="N170" i="4"/>
  <c r="N171" i="4"/>
  <c r="Q171" i="4" s="1"/>
  <c r="N172" i="4"/>
  <c r="N173" i="4"/>
  <c r="N174" i="4"/>
  <c r="N175" i="4"/>
  <c r="N176" i="4"/>
  <c r="N177" i="4"/>
  <c r="N178" i="4"/>
  <c r="N179" i="4"/>
  <c r="Q179" i="4" s="1"/>
  <c r="N180" i="4"/>
  <c r="N181" i="4"/>
  <c r="N182" i="4"/>
  <c r="N183" i="4"/>
  <c r="N184" i="4"/>
  <c r="N185" i="4"/>
  <c r="N186" i="4"/>
  <c r="N187" i="4"/>
  <c r="Q187" i="4" s="1"/>
  <c r="N188" i="4"/>
  <c r="N189" i="4"/>
  <c r="N190" i="4"/>
  <c r="N191" i="4"/>
  <c r="N192" i="4"/>
  <c r="N193" i="4"/>
  <c r="N194" i="4"/>
  <c r="N195" i="4"/>
  <c r="Q195" i="4" s="1"/>
  <c r="N196" i="4"/>
  <c r="N197" i="4"/>
  <c r="N198" i="4"/>
  <c r="N199" i="4"/>
  <c r="N200" i="4"/>
  <c r="N201" i="4"/>
  <c r="N202" i="4"/>
  <c r="N203" i="4"/>
  <c r="Q203" i="4" s="1"/>
  <c r="N204" i="4"/>
  <c r="N205" i="4"/>
  <c r="N206" i="4"/>
  <c r="N207" i="4"/>
  <c r="N208" i="4"/>
  <c r="N209" i="4"/>
  <c r="N210" i="4"/>
  <c r="N211" i="4"/>
  <c r="Q211" i="4" s="1"/>
  <c r="N212" i="4"/>
  <c r="N213" i="4"/>
  <c r="N214" i="4"/>
  <c r="N215" i="4"/>
  <c r="N217" i="4"/>
  <c r="N218" i="4"/>
  <c r="N219" i="4"/>
  <c r="N220" i="4"/>
  <c r="N221" i="4"/>
  <c r="N222" i="4"/>
  <c r="N223" i="4"/>
  <c r="N224" i="4"/>
  <c r="N225" i="4"/>
  <c r="N226" i="4"/>
  <c r="N227" i="4"/>
  <c r="N228" i="4"/>
  <c r="N229" i="4"/>
  <c r="N230" i="4"/>
  <c r="N231" i="4"/>
  <c r="N232" i="4"/>
  <c r="N233" i="4"/>
  <c r="N234" i="4"/>
  <c r="N235" i="4"/>
  <c r="N236" i="4"/>
  <c r="N237" i="4"/>
  <c r="N238" i="4"/>
  <c r="N239" i="4"/>
  <c r="N240" i="4"/>
  <c r="N241" i="4"/>
  <c r="N242" i="4"/>
  <c r="N243" i="4"/>
  <c r="N244" i="4"/>
  <c r="N245" i="4"/>
  <c r="N246" i="4"/>
  <c r="N247" i="4"/>
  <c r="N248" i="4"/>
  <c r="N249" i="4"/>
  <c r="N250" i="4"/>
  <c r="N251" i="4"/>
  <c r="N252" i="4"/>
  <c r="N253" i="4"/>
  <c r="N254" i="4"/>
  <c r="N255" i="4"/>
  <c r="N256" i="4"/>
  <c r="N257" i="4"/>
  <c r="N258" i="4"/>
  <c r="N259" i="4"/>
  <c r="N260" i="4"/>
  <c r="N261" i="4"/>
  <c r="N262" i="4"/>
  <c r="N263" i="4"/>
  <c r="N264" i="4"/>
  <c r="N265" i="4"/>
  <c r="N266" i="4"/>
  <c r="N267" i="4"/>
  <c r="N268" i="4"/>
  <c r="N269" i="4"/>
  <c r="N270" i="4"/>
  <c r="N271" i="4"/>
  <c r="N272" i="4"/>
  <c r="N273" i="4"/>
  <c r="N274" i="4"/>
  <c r="N275" i="4"/>
  <c r="N276" i="4"/>
  <c r="N277" i="4"/>
  <c r="N278" i="4"/>
  <c r="N279" i="4"/>
  <c r="N280" i="4"/>
  <c r="N281" i="4"/>
  <c r="N282" i="4"/>
  <c r="N283" i="4"/>
  <c r="N284" i="4"/>
  <c r="N285" i="4"/>
  <c r="N286" i="4"/>
  <c r="N287" i="4"/>
  <c r="N288" i="4"/>
  <c r="N289" i="4"/>
  <c r="N290" i="4"/>
  <c r="N291" i="4"/>
  <c r="N292" i="4"/>
  <c r="N293" i="4"/>
  <c r="N294" i="4"/>
  <c r="N295" i="4"/>
  <c r="N296" i="4"/>
  <c r="N297" i="4"/>
  <c r="N298" i="4"/>
  <c r="N299" i="4"/>
  <c r="N300" i="4"/>
  <c r="N301" i="4"/>
  <c r="N302" i="4"/>
  <c r="N303" i="4"/>
  <c r="N304" i="4"/>
  <c r="N305" i="4"/>
  <c r="N306" i="4"/>
  <c r="N307" i="4"/>
  <c r="N308" i="4"/>
  <c r="N309" i="4"/>
  <c r="N310" i="4"/>
  <c r="N311" i="4"/>
  <c r="N312" i="4"/>
  <c r="N313" i="4"/>
  <c r="N314" i="4"/>
  <c r="N315" i="4"/>
  <c r="N316" i="4"/>
  <c r="N317" i="4"/>
  <c r="N318" i="4"/>
  <c r="N319" i="4"/>
  <c r="N320" i="4"/>
  <c r="N321" i="4"/>
  <c r="N322" i="4"/>
  <c r="N323" i="4"/>
  <c r="N324" i="4"/>
  <c r="N325" i="4"/>
  <c r="N326" i="4"/>
  <c r="N327" i="4"/>
  <c r="N328" i="4"/>
  <c r="N329" i="4"/>
  <c r="N330" i="4"/>
  <c r="N331" i="4"/>
  <c r="N332" i="4"/>
  <c r="N333" i="4"/>
  <c r="N334" i="4"/>
  <c r="N335" i="4"/>
  <c r="N336" i="4"/>
  <c r="N337" i="4"/>
  <c r="N338" i="4"/>
  <c r="N339" i="4"/>
  <c r="N340" i="4"/>
  <c r="N341" i="4"/>
  <c r="N342" i="4"/>
  <c r="N343" i="4"/>
  <c r="N344" i="4"/>
  <c r="N345" i="4"/>
  <c r="N346" i="4"/>
  <c r="N347" i="4"/>
  <c r="N348" i="4"/>
  <c r="N349" i="4"/>
  <c r="N350" i="4"/>
  <c r="N351" i="4"/>
  <c r="N352" i="4"/>
  <c r="N353" i="4"/>
  <c r="N354" i="4"/>
  <c r="N355" i="4"/>
  <c r="N356" i="4"/>
  <c r="N357" i="4"/>
  <c r="N358" i="4"/>
  <c r="N359" i="4"/>
  <c r="N360" i="4"/>
  <c r="N361" i="4"/>
  <c r="N362" i="4"/>
  <c r="N363" i="4"/>
  <c r="N364" i="4"/>
  <c r="N365" i="4"/>
  <c r="N366" i="4"/>
  <c r="N367" i="4"/>
  <c r="N368" i="4"/>
  <c r="N369" i="4"/>
  <c r="N370" i="4"/>
  <c r="N371" i="4"/>
  <c r="N372" i="4"/>
  <c r="N373" i="4"/>
  <c r="N374" i="4"/>
  <c r="N375" i="4"/>
  <c r="N376" i="4"/>
  <c r="N377" i="4"/>
  <c r="N378" i="4"/>
  <c r="N379" i="4"/>
  <c r="N380" i="4"/>
  <c r="N381" i="4"/>
  <c r="N382" i="4"/>
  <c r="N383" i="4"/>
  <c r="N384" i="4"/>
  <c r="N385" i="4"/>
  <c r="N386" i="4"/>
  <c r="N387" i="4"/>
  <c r="N388" i="4"/>
  <c r="N389" i="4"/>
  <c r="N390" i="4"/>
  <c r="N391" i="4"/>
  <c r="N392" i="4"/>
  <c r="N393" i="4"/>
  <c r="N394" i="4"/>
  <c r="N395" i="4"/>
  <c r="N396" i="4"/>
  <c r="N397" i="4"/>
  <c r="N398" i="4"/>
  <c r="N399" i="4"/>
  <c r="N400" i="4"/>
  <c r="N401" i="4"/>
  <c r="N402" i="4"/>
  <c r="N15" i="4"/>
  <c r="N403" i="4"/>
  <c r="N404" i="4"/>
  <c r="N405" i="4"/>
  <c r="N406" i="4"/>
  <c r="N407" i="4"/>
  <c r="N408" i="4"/>
  <c r="N409" i="4"/>
  <c r="N410" i="4"/>
  <c r="N411" i="4"/>
  <c r="N412" i="4"/>
  <c r="N413" i="4"/>
  <c r="N414" i="4"/>
  <c r="N415" i="4"/>
  <c r="N416" i="4"/>
  <c r="N417" i="4"/>
  <c r="N418" i="4"/>
  <c r="N419" i="4"/>
  <c r="N420" i="4"/>
  <c r="N421" i="4"/>
  <c r="N422" i="4"/>
  <c r="N423" i="4"/>
  <c r="N424" i="4"/>
  <c r="N425" i="4"/>
  <c r="N426" i="4"/>
  <c r="N427" i="4"/>
  <c r="N428" i="4"/>
  <c r="N429" i="4"/>
  <c r="N430" i="4"/>
  <c r="N431" i="4"/>
  <c r="N432" i="4"/>
  <c r="N433" i="4"/>
  <c r="N434" i="4"/>
  <c r="N435" i="4"/>
  <c r="N436" i="4"/>
  <c r="N437" i="4"/>
  <c r="N438" i="4"/>
  <c r="N439" i="4"/>
  <c r="N440" i="4"/>
  <c r="N441" i="4"/>
  <c r="N442" i="4"/>
  <c r="N443" i="4"/>
  <c r="N444" i="4"/>
  <c r="N445" i="4"/>
  <c r="N446" i="4"/>
  <c r="N447" i="4"/>
  <c r="N448" i="4"/>
  <c r="N449" i="4"/>
  <c r="N450" i="4"/>
  <c r="N451" i="4"/>
  <c r="N452" i="4"/>
  <c r="N453" i="4"/>
  <c r="N454" i="4"/>
  <c r="N455" i="4"/>
  <c r="N456" i="4"/>
  <c r="N457" i="4"/>
  <c r="N458" i="4"/>
  <c r="N459" i="4"/>
  <c r="N460" i="4"/>
  <c r="N461" i="4"/>
  <c r="N462" i="4"/>
  <c r="N463" i="4"/>
  <c r="N464" i="4"/>
  <c r="N465" i="4"/>
  <c r="N466" i="4"/>
  <c r="N467" i="4"/>
  <c r="N468" i="4"/>
  <c r="N469" i="4"/>
  <c r="N470" i="4"/>
  <c r="N471" i="4"/>
  <c r="N472" i="4"/>
  <c r="N473" i="4"/>
  <c r="N474" i="4"/>
  <c r="N475" i="4"/>
  <c r="N476" i="4"/>
  <c r="N477" i="4"/>
  <c r="N478" i="4"/>
  <c r="N479" i="4"/>
  <c r="N480" i="4"/>
  <c r="N481" i="4"/>
  <c r="N482" i="4"/>
  <c r="N483" i="4"/>
  <c r="N484" i="4"/>
  <c r="N485" i="4"/>
  <c r="N486" i="4"/>
  <c r="N487" i="4"/>
  <c r="N488" i="4"/>
  <c r="N489" i="4"/>
  <c r="N490" i="4"/>
  <c r="N491" i="4"/>
  <c r="N492" i="4"/>
  <c r="N493" i="4"/>
  <c r="F215" i="4"/>
  <c r="E215" i="4"/>
  <c r="A215" i="4"/>
  <c r="F214" i="4"/>
  <c r="E214" i="4"/>
  <c r="A214" i="4"/>
  <c r="F213" i="4"/>
  <c r="E213" i="4"/>
  <c r="A213" i="4"/>
  <c r="F212" i="4"/>
  <c r="E212" i="4"/>
  <c r="A212" i="4"/>
  <c r="F211" i="4"/>
  <c r="E211" i="4"/>
  <c r="A211" i="4"/>
  <c r="F210" i="4"/>
  <c r="E210" i="4"/>
  <c r="A210" i="4"/>
  <c r="F209" i="4"/>
  <c r="E209" i="4"/>
  <c r="A209" i="4"/>
  <c r="F208" i="4"/>
  <c r="E208" i="4"/>
  <c r="A208" i="4"/>
  <c r="F207" i="4"/>
  <c r="E207" i="4"/>
  <c r="A207" i="4"/>
  <c r="F206" i="4"/>
  <c r="E206" i="4"/>
  <c r="A206" i="4"/>
  <c r="F205" i="4"/>
  <c r="E205" i="4"/>
  <c r="A205" i="4"/>
  <c r="F204" i="4"/>
  <c r="E204" i="4"/>
  <c r="A204" i="4"/>
  <c r="F203" i="4"/>
  <c r="E203" i="4"/>
  <c r="A203" i="4"/>
  <c r="F202" i="4"/>
  <c r="E202" i="4"/>
  <c r="A202" i="4"/>
  <c r="F201" i="4"/>
  <c r="E201" i="4"/>
  <c r="A201" i="4"/>
  <c r="F200" i="4"/>
  <c r="E200" i="4"/>
  <c r="A200" i="4"/>
  <c r="F199" i="4"/>
  <c r="E199" i="4"/>
  <c r="A199" i="4"/>
  <c r="F198" i="4"/>
  <c r="E198" i="4"/>
  <c r="A198" i="4"/>
  <c r="F197" i="4"/>
  <c r="E197" i="4"/>
  <c r="A197" i="4"/>
  <c r="F196" i="4"/>
  <c r="E196" i="4"/>
  <c r="A196" i="4"/>
  <c r="F195" i="4"/>
  <c r="E195" i="4"/>
  <c r="A195" i="4"/>
  <c r="F194" i="4"/>
  <c r="E194" i="4"/>
  <c r="A194" i="4"/>
  <c r="F193" i="4"/>
  <c r="E193" i="4"/>
  <c r="A193" i="4"/>
  <c r="F192" i="4"/>
  <c r="E192" i="4"/>
  <c r="A192" i="4"/>
  <c r="F191" i="4"/>
  <c r="E191" i="4"/>
  <c r="A191" i="4"/>
  <c r="F190" i="4"/>
  <c r="E190" i="4"/>
  <c r="A190" i="4"/>
  <c r="F189" i="4"/>
  <c r="E189" i="4"/>
  <c r="A189" i="4"/>
  <c r="F188" i="4"/>
  <c r="E188" i="4"/>
  <c r="A188" i="4"/>
  <c r="F187" i="4"/>
  <c r="E187" i="4"/>
  <c r="A187" i="4"/>
  <c r="F186" i="4"/>
  <c r="E186" i="4"/>
  <c r="A186" i="4"/>
  <c r="F185" i="4"/>
  <c r="E185" i="4"/>
  <c r="B185" i="4"/>
  <c r="A185" i="4"/>
  <c r="F184" i="4"/>
  <c r="E184" i="4"/>
  <c r="A184" i="4"/>
  <c r="F183" i="4"/>
  <c r="E183" i="4"/>
  <c r="A183" i="4"/>
  <c r="F182" i="4"/>
  <c r="E182" i="4"/>
  <c r="A182" i="4"/>
  <c r="F181" i="4"/>
  <c r="E181" i="4"/>
  <c r="A181" i="4"/>
  <c r="F180" i="4"/>
  <c r="E180" i="4"/>
  <c r="A180" i="4"/>
  <c r="F179" i="4"/>
  <c r="E179" i="4"/>
  <c r="A179" i="4"/>
  <c r="F178" i="4"/>
  <c r="E178" i="4"/>
  <c r="A178" i="4"/>
  <c r="F177" i="4"/>
  <c r="E177" i="4"/>
  <c r="A177" i="4"/>
  <c r="F176" i="4"/>
  <c r="E176" i="4"/>
  <c r="A176" i="4"/>
  <c r="F175" i="4"/>
  <c r="E175" i="4"/>
  <c r="A175" i="4"/>
  <c r="F174" i="4"/>
  <c r="E174" i="4"/>
  <c r="A174" i="4"/>
  <c r="F173" i="4"/>
  <c r="E173" i="4"/>
  <c r="A173" i="4"/>
  <c r="F172" i="4"/>
  <c r="E172" i="4"/>
  <c r="A172" i="4"/>
  <c r="F171" i="4"/>
  <c r="E171" i="4"/>
  <c r="A171" i="4"/>
  <c r="F170" i="4"/>
  <c r="E170" i="4"/>
  <c r="A170" i="4"/>
  <c r="F169" i="4"/>
  <c r="E169" i="4"/>
  <c r="A169" i="4"/>
  <c r="F168" i="4"/>
  <c r="E168" i="4"/>
  <c r="A168" i="4"/>
  <c r="F167" i="4"/>
  <c r="E167" i="4"/>
  <c r="A167" i="4"/>
  <c r="F166" i="4"/>
  <c r="E166" i="4"/>
  <c r="A166" i="4"/>
  <c r="F165" i="4"/>
  <c r="E165" i="4"/>
  <c r="A165" i="4"/>
  <c r="F164" i="4"/>
  <c r="E164" i="4"/>
  <c r="A164" i="4"/>
  <c r="F163" i="4"/>
  <c r="E163" i="4"/>
  <c r="A163" i="4"/>
  <c r="F162" i="4"/>
  <c r="E162" i="4"/>
  <c r="A162" i="4"/>
  <c r="F161" i="4"/>
  <c r="E161" i="4"/>
  <c r="A161" i="4"/>
  <c r="F160" i="4"/>
  <c r="E160" i="4"/>
  <c r="A160" i="4"/>
  <c r="F159" i="4"/>
  <c r="E159" i="4"/>
  <c r="A159" i="4"/>
  <c r="F158" i="4"/>
  <c r="E158" i="4"/>
  <c r="A158" i="4"/>
  <c r="F157" i="4"/>
  <c r="E157" i="4"/>
  <c r="A157" i="4"/>
  <c r="F156" i="4"/>
  <c r="E156" i="4"/>
  <c r="A156" i="4"/>
  <c r="F155" i="4"/>
  <c r="E155" i="4"/>
  <c r="A155" i="4"/>
  <c r="F154" i="4"/>
  <c r="E154" i="4"/>
  <c r="A154" i="4"/>
  <c r="F153" i="4"/>
  <c r="E153" i="4"/>
  <c r="A153" i="4"/>
  <c r="F152" i="4"/>
  <c r="E152" i="4"/>
  <c r="A152" i="4"/>
  <c r="F151" i="4"/>
  <c r="E151" i="4"/>
  <c r="A151" i="4"/>
  <c r="F150" i="4"/>
  <c r="E150" i="4"/>
  <c r="A150" i="4"/>
  <c r="F149" i="4"/>
  <c r="E149" i="4"/>
  <c r="A149" i="4"/>
  <c r="F148" i="4"/>
  <c r="E148" i="4"/>
  <c r="A148" i="4"/>
  <c r="F147" i="4"/>
  <c r="E147" i="4"/>
  <c r="A147" i="4"/>
  <c r="F146" i="4"/>
  <c r="E146" i="4"/>
  <c r="A146" i="4"/>
  <c r="F145" i="4"/>
  <c r="E145" i="4"/>
  <c r="A145" i="4"/>
  <c r="F144" i="4"/>
  <c r="E144" i="4"/>
  <c r="A144" i="4"/>
  <c r="F143" i="4"/>
  <c r="E143" i="4"/>
  <c r="A143" i="4"/>
  <c r="F142" i="4"/>
  <c r="E142" i="4"/>
  <c r="A142" i="4"/>
  <c r="F141" i="4"/>
  <c r="E141" i="4"/>
  <c r="A141" i="4"/>
  <c r="F140" i="4"/>
  <c r="E140" i="4"/>
  <c r="A140" i="4"/>
  <c r="F139" i="4"/>
  <c r="E139" i="4"/>
  <c r="A139" i="4"/>
  <c r="F138" i="4"/>
  <c r="E138" i="4"/>
  <c r="A138" i="4"/>
  <c r="F137" i="4"/>
  <c r="E137" i="4"/>
  <c r="A137" i="4"/>
  <c r="F136" i="4"/>
  <c r="E136" i="4"/>
  <c r="A136" i="4"/>
  <c r="F135" i="4"/>
  <c r="E135" i="4"/>
  <c r="A135" i="4"/>
  <c r="F134" i="4"/>
  <c r="E134" i="4"/>
  <c r="A134" i="4"/>
  <c r="F133" i="4"/>
  <c r="E133" i="4"/>
  <c r="A133" i="4"/>
  <c r="F132" i="4"/>
  <c r="E132" i="4"/>
  <c r="A132" i="4"/>
  <c r="F131" i="4"/>
  <c r="E131" i="4"/>
  <c r="A131" i="4"/>
  <c r="F130" i="4"/>
  <c r="E130" i="4"/>
  <c r="A130" i="4"/>
  <c r="F129" i="4"/>
  <c r="E129" i="4"/>
  <c r="A129" i="4"/>
  <c r="F128" i="4"/>
  <c r="E128" i="4"/>
  <c r="A128" i="4"/>
  <c r="F127" i="4"/>
  <c r="E127" i="4"/>
  <c r="A127" i="4"/>
  <c r="F126" i="4"/>
  <c r="E126" i="4"/>
  <c r="A126" i="4"/>
  <c r="F125" i="4"/>
  <c r="E125" i="4"/>
  <c r="A125" i="4"/>
  <c r="F124" i="4"/>
  <c r="E124" i="4"/>
  <c r="A124" i="4"/>
  <c r="F123" i="4"/>
  <c r="E123" i="4"/>
  <c r="A123" i="4"/>
  <c r="F122" i="4"/>
  <c r="E122" i="4"/>
  <c r="A122" i="4"/>
  <c r="F121" i="4"/>
  <c r="E121" i="4"/>
  <c r="A121" i="4"/>
  <c r="F120" i="4"/>
  <c r="E120" i="4"/>
  <c r="A120" i="4"/>
  <c r="F119" i="4"/>
  <c r="E119" i="4"/>
  <c r="A119" i="4"/>
  <c r="F118" i="4"/>
  <c r="E118" i="4"/>
  <c r="A118" i="4"/>
  <c r="F117" i="4"/>
  <c r="E117" i="4"/>
  <c r="A117" i="4"/>
  <c r="F116" i="4"/>
  <c r="E116" i="4"/>
  <c r="A116" i="4"/>
  <c r="F115" i="4"/>
  <c r="E115" i="4"/>
  <c r="A115" i="4"/>
  <c r="F114" i="4"/>
  <c r="E114" i="4"/>
  <c r="A114" i="4"/>
  <c r="F113" i="4"/>
  <c r="E113" i="4"/>
  <c r="A113" i="4"/>
  <c r="F112" i="4"/>
  <c r="E112" i="4"/>
  <c r="A112" i="4"/>
  <c r="F111" i="4"/>
  <c r="E111" i="4"/>
  <c r="A111" i="4"/>
  <c r="F110" i="4"/>
  <c r="E110" i="4"/>
  <c r="A110" i="4"/>
  <c r="F109" i="4"/>
  <c r="E109" i="4"/>
  <c r="A109" i="4"/>
  <c r="F108" i="4"/>
  <c r="E108" i="4"/>
  <c r="A108" i="4"/>
  <c r="F107" i="4"/>
  <c r="E107" i="4"/>
  <c r="A107" i="4"/>
  <c r="F106" i="4"/>
  <c r="E106" i="4"/>
  <c r="A106" i="4"/>
  <c r="F105" i="4"/>
  <c r="E105" i="4"/>
  <c r="A105" i="4"/>
  <c r="F104" i="4"/>
  <c r="E104" i="4"/>
  <c r="A104" i="4"/>
  <c r="F103" i="4"/>
  <c r="E103" i="4"/>
  <c r="A103" i="4"/>
  <c r="F102" i="4"/>
  <c r="E102" i="4"/>
  <c r="A102" i="4"/>
  <c r="F101" i="4"/>
  <c r="E101" i="4"/>
  <c r="A101" i="4"/>
  <c r="F100" i="4"/>
  <c r="E100" i="4"/>
  <c r="A100" i="4"/>
  <c r="F99" i="4"/>
  <c r="E99" i="4"/>
  <c r="A99" i="4"/>
  <c r="F98" i="4"/>
  <c r="E98" i="4"/>
  <c r="A98" i="4"/>
  <c r="F97" i="4"/>
  <c r="E97" i="4"/>
  <c r="A97" i="4"/>
  <c r="F96" i="4"/>
  <c r="E96" i="4"/>
  <c r="A96" i="4"/>
  <c r="F95" i="4"/>
  <c r="E95" i="4"/>
  <c r="A95" i="4"/>
  <c r="F94" i="4"/>
  <c r="E94" i="4"/>
  <c r="A94" i="4"/>
  <c r="F93" i="4"/>
  <c r="E93" i="4"/>
  <c r="A93" i="4"/>
  <c r="F92" i="4"/>
  <c r="E92" i="4"/>
  <c r="A92" i="4"/>
  <c r="F91" i="4"/>
  <c r="E91" i="4"/>
  <c r="A91" i="4"/>
  <c r="F90" i="4"/>
  <c r="E90" i="4"/>
  <c r="A90" i="4"/>
  <c r="F89" i="4"/>
  <c r="E89" i="4"/>
  <c r="A89" i="4"/>
  <c r="F88" i="4"/>
  <c r="E88" i="4"/>
  <c r="A88" i="4"/>
  <c r="F87" i="4"/>
  <c r="E87" i="4"/>
  <c r="A87" i="4"/>
  <c r="F86" i="4"/>
  <c r="E86" i="4"/>
  <c r="A86" i="4"/>
  <c r="F85" i="4"/>
  <c r="E85" i="4"/>
  <c r="A85" i="4"/>
  <c r="F84" i="4"/>
  <c r="E84" i="4"/>
  <c r="A84" i="4"/>
  <c r="F83" i="4"/>
  <c r="E83" i="4"/>
  <c r="A83" i="4"/>
  <c r="F82" i="4"/>
  <c r="E82" i="4"/>
  <c r="A82" i="4"/>
  <c r="F81" i="4"/>
  <c r="E81" i="4"/>
  <c r="A81" i="4"/>
  <c r="F80" i="4"/>
  <c r="E80" i="4"/>
  <c r="A80" i="4"/>
  <c r="F79" i="4"/>
  <c r="E79" i="4"/>
  <c r="A79" i="4"/>
  <c r="F78" i="4"/>
  <c r="E78" i="4"/>
  <c r="A78" i="4"/>
  <c r="F77" i="4"/>
  <c r="E77" i="4"/>
  <c r="A77" i="4"/>
  <c r="F76" i="4"/>
  <c r="E76" i="4"/>
  <c r="A76" i="4"/>
  <c r="F75" i="4"/>
  <c r="E75" i="4"/>
  <c r="A75" i="4"/>
  <c r="F74" i="4"/>
  <c r="E74" i="4"/>
  <c r="A74" i="4"/>
  <c r="F73" i="4"/>
  <c r="E73" i="4"/>
  <c r="A73" i="4"/>
  <c r="F72" i="4"/>
  <c r="E72" i="4"/>
  <c r="A72" i="4"/>
  <c r="F71" i="4"/>
  <c r="E71" i="4"/>
  <c r="A71" i="4"/>
  <c r="F70" i="4"/>
  <c r="E70" i="4"/>
  <c r="A70" i="4"/>
  <c r="F69" i="4"/>
  <c r="E69" i="4"/>
  <c r="A69" i="4"/>
  <c r="F68" i="4"/>
  <c r="E68" i="4"/>
  <c r="A68" i="4"/>
  <c r="F67" i="4"/>
  <c r="E67" i="4"/>
  <c r="A67" i="4"/>
  <c r="F66" i="4"/>
  <c r="E66" i="4"/>
  <c r="A66" i="4"/>
  <c r="F65" i="4"/>
  <c r="E65" i="4"/>
  <c r="A65" i="4"/>
  <c r="F64" i="4"/>
  <c r="E64" i="4"/>
  <c r="A64" i="4"/>
  <c r="F63" i="4"/>
  <c r="E63" i="4"/>
  <c r="A63" i="4"/>
  <c r="F62" i="4"/>
  <c r="E62" i="4"/>
  <c r="A62" i="4"/>
  <c r="F61" i="4"/>
  <c r="E61" i="4"/>
  <c r="A61" i="4"/>
  <c r="F60" i="4"/>
  <c r="E60" i="4"/>
  <c r="A60" i="4"/>
  <c r="F59" i="4"/>
  <c r="E59" i="4"/>
  <c r="A59" i="4"/>
  <c r="F58" i="4"/>
  <c r="E58" i="4"/>
  <c r="A58" i="4"/>
  <c r="F57" i="4"/>
  <c r="E57" i="4"/>
  <c r="A57" i="4"/>
  <c r="F56" i="4"/>
  <c r="E56" i="4"/>
  <c r="A56" i="4"/>
  <c r="F55" i="4"/>
  <c r="E55" i="4"/>
  <c r="A55" i="4"/>
  <c r="F54" i="4"/>
  <c r="E54" i="4"/>
  <c r="A54" i="4"/>
  <c r="F53" i="4"/>
  <c r="E53" i="4"/>
  <c r="A53" i="4"/>
  <c r="F52" i="4"/>
  <c r="E52" i="4"/>
  <c r="A52" i="4"/>
  <c r="F51" i="4"/>
  <c r="E51" i="4"/>
  <c r="A51" i="4"/>
  <c r="F50" i="4"/>
  <c r="E50" i="4"/>
  <c r="A50" i="4"/>
  <c r="F49" i="4"/>
  <c r="E49" i="4"/>
  <c r="A49" i="4"/>
  <c r="F48" i="4"/>
  <c r="E48" i="4"/>
  <c r="A48" i="4"/>
  <c r="F47" i="4"/>
  <c r="E47" i="4"/>
  <c r="A47" i="4"/>
  <c r="F46" i="4"/>
  <c r="E46" i="4"/>
  <c r="A46" i="4"/>
  <c r="F45" i="4"/>
  <c r="E45" i="4"/>
  <c r="A45" i="4"/>
  <c r="F44" i="4"/>
  <c r="E44" i="4"/>
  <c r="A44" i="4"/>
  <c r="F43" i="4"/>
  <c r="E43" i="4"/>
  <c r="A43" i="4"/>
  <c r="F42" i="4"/>
  <c r="E42" i="4"/>
  <c r="A42" i="4"/>
  <c r="F41" i="4"/>
  <c r="E41" i="4"/>
  <c r="A41" i="4"/>
  <c r="F40" i="4"/>
  <c r="E40" i="4"/>
  <c r="A40" i="4"/>
  <c r="F39" i="4"/>
  <c r="E39" i="4"/>
  <c r="A39" i="4"/>
  <c r="F38" i="4"/>
  <c r="E38" i="4"/>
  <c r="A38" i="4"/>
  <c r="F37" i="4"/>
  <c r="E37" i="4"/>
  <c r="A37" i="4"/>
  <c r="F36" i="4"/>
  <c r="E36" i="4"/>
  <c r="A36" i="4"/>
  <c r="F35" i="4"/>
  <c r="E35" i="4"/>
  <c r="A35" i="4"/>
  <c r="F34" i="4"/>
  <c r="E34" i="4"/>
  <c r="A34" i="4"/>
  <c r="F33" i="4"/>
  <c r="E33" i="4"/>
  <c r="A33" i="4"/>
  <c r="F32" i="4"/>
  <c r="E32" i="4"/>
  <c r="A32" i="4"/>
  <c r="F31" i="4"/>
  <c r="E31" i="4"/>
  <c r="A31" i="4"/>
  <c r="F30" i="4"/>
  <c r="E30" i="4"/>
  <c r="A30" i="4"/>
  <c r="F29" i="4"/>
  <c r="E29" i="4"/>
  <c r="A29" i="4"/>
  <c r="F28" i="4"/>
  <c r="E28" i="4"/>
  <c r="A28" i="4"/>
  <c r="F27" i="4"/>
  <c r="E27" i="4"/>
  <c r="A27" i="4"/>
  <c r="F26" i="4"/>
  <c r="E26" i="4"/>
  <c r="A26" i="4"/>
  <c r="F25" i="4"/>
  <c r="E25" i="4"/>
  <c r="A25" i="4"/>
  <c r="F24" i="4"/>
  <c r="E24" i="4"/>
  <c r="A24" i="4"/>
  <c r="F23" i="4"/>
  <c r="E23" i="4"/>
  <c r="A23" i="4"/>
  <c r="F22" i="4"/>
  <c r="E22" i="4"/>
  <c r="A22" i="4"/>
  <c r="F21" i="4"/>
  <c r="E21" i="4"/>
  <c r="A21" i="4"/>
  <c r="F20" i="4"/>
  <c r="E20" i="4"/>
  <c r="A20" i="4"/>
  <c r="F19" i="4"/>
  <c r="E19" i="4"/>
  <c r="A19" i="4"/>
  <c r="F18" i="4"/>
  <c r="E18" i="4"/>
  <c r="A18" i="4"/>
  <c r="F17" i="4"/>
  <c r="E17" i="4"/>
  <c r="A17" i="4"/>
  <c r="F16" i="4"/>
  <c r="E16" i="4"/>
  <c r="A16" i="4"/>
  <c r="F15" i="4"/>
  <c r="E15" i="4"/>
  <c r="D151" i="18"/>
  <c r="N15" i="18"/>
  <c r="N16" i="18"/>
  <c r="N17" i="18"/>
  <c r="N18" i="18"/>
  <c r="N19" i="18"/>
  <c r="N20" i="18"/>
  <c r="N21" i="18"/>
  <c r="P21" i="18" s="1"/>
  <c r="N22" i="18"/>
  <c r="P22" i="18" s="1"/>
  <c r="N23" i="18"/>
  <c r="N24" i="18"/>
  <c r="N25" i="18"/>
  <c r="N26" i="18"/>
  <c r="N27" i="18"/>
  <c r="N28" i="18"/>
  <c r="N29" i="18"/>
  <c r="P29" i="18" s="1"/>
  <c r="N30" i="18"/>
  <c r="P30" i="18" s="1"/>
  <c r="N31" i="18"/>
  <c r="N32" i="18"/>
  <c r="N33" i="18"/>
  <c r="N34" i="18"/>
  <c r="N35" i="18"/>
  <c r="N36" i="18"/>
  <c r="N37" i="18"/>
  <c r="P37" i="18" s="1"/>
  <c r="N38" i="18"/>
  <c r="P38" i="18" s="1"/>
  <c r="N39" i="18"/>
  <c r="N40" i="18"/>
  <c r="N41" i="18"/>
  <c r="N42" i="18"/>
  <c r="N43" i="18"/>
  <c r="N44" i="18"/>
  <c r="N45" i="18"/>
  <c r="P45" i="18" s="1"/>
  <c r="N46" i="18"/>
  <c r="P46" i="18" s="1"/>
  <c r="N47" i="18"/>
  <c r="N48" i="18"/>
  <c r="N49" i="18"/>
  <c r="N50" i="18"/>
  <c r="N51" i="18"/>
  <c r="N52" i="18"/>
  <c r="N53" i="18"/>
  <c r="P53" i="18" s="1"/>
  <c r="N54" i="18"/>
  <c r="P54" i="18" s="1"/>
  <c r="N55" i="18"/>
  <c r="N56" i="18"/>
  <c r="N57" i="18"/>
  <c r="N58" i="18"/>
  <c r="N59" i="18"/>
  <c r="N60" i="18"/>
  <c r="N61" i="18"/>
  <c r="P61" i="18" s="1"/>
  <c r="N62" i="18"/>
  <c r="P62" i="18" s="1"/>
  <c r="N63" i="18"/>
  <c r="N64" i="18"/>
  <c r="N65" i="18"/>
  <c r="N66" i="18"/>
  <c r="N67" i="18"/>
  <c r="N68" i="18"/>
  <c r="N69" i="18"/>
  <c r="P69" i="18" s="1"/>
  <c r="N70" i="18"/>
  <c r="P70" i="18" s="1"/>
  <c r="N71" i="18"/>
  <c r="N72" i="18"/>
  <c r="N73" i="18"/>
  <c r="N74" i="18"/>
  <c r="N75" i="18"/>
  <c r="N76" i="18"/>
  <c r="N77" i="18"/>
  <c r="P77" i="18" s="1"/>
  <c r="N78" i="18"/>
  <c r="P78" i="18" s="1"/>
  <c r="N79" i="18"/>
  <c r="N80" i="18"/>
  <c r="N81" i="18"/>
  <c r="N82" i="18"/>
  <c r="N83" i="18"/>
  <c r="N84" i="18"/>
  <c r="N85" i="18"/>
  <c r="P85" i="18" s="1"/>
  <c r="N86" i="18"/>
  <c r="P86" i="18" s="1"/>
  <c r="N87" i="18"/>
  <c r="P87" i="18"/>
  <c r="N88" i="18"/>
  <c r="N89" i="18"/>
  <c r="N90" i="18"/>
  <c r="N91" i="18"/>
  <c r="Q91" i="4" s="1"/>
  <c r="N92" i="18"/>
  <c r="N93" i="18"/>
  <c r="N94" i="18"/>
  <c r="N95" i="18"/>
  <c r="P95" i="18" s="1"/>
  <c r="N96" i="18"/>
  <c r="N97" i="18"/>
  <c r="N98" i="18"/>
  <c r="N99" i="18"/>
  <c r="Q99" i="4" s="1"/>
  <c r="N100" i="18"/>
  <c r="P100" i="18" s="1"/>
  <c r="N101" i="18"/>
  <c r="N102" i="18"/>
  <c r="N103" i="18"/>
  <c r="P103" i="18" s="1"/>
  <c r="N104" i="18"/>
  <c r="N105" i="18"/>
  <c r="N106" i="18"/>
  <c r="N107" i="18"/>
  <c r="Q107" i="4" s="1"/>
  <c r="N108" i="18"/>
  <c r="P108" i="18" s="1"/>
  <c r="N109" i="18"/>
  <c r="N110" i="18"/>
  <c r="N111" i="18"/>
  <c r="P111" i="18" s="1"/>
  <c r="N112" i="18"/>
  <c r="N113" i="18"/>
  <c r="N114" i="18"/>
  <c r="N115" i="18"/>
  <c r="Q115" i="4" s="1"/>
  <c r="N116" i="18"/>
  <c r="P116" i="18" s="1"/>
  <c r="N117" i="18"/>
  <c r="N118" i="18"/>
  <c r="N119" i="18"/>
  <c r="P119" i="18" s="1"/>
  <c r="N120" i="18"/>
  <c r="N121" i="18"/>
  <c r="N122" i="18"/>
  <c r="N123" i="18"/>
  <c r="N124" i="18"/>
  <c r="N125" i="18"/>
  <c r="N126" i="18"/>
  <c r="N127" i="18"/>
  <c r="P127" i="18" s="1"/>
  <c r="N128" i="18"/>
  <c r="N129" i="18"/>
  <c r="N130" i="18"/>
  <c r="N131" i="18"/>
  <c r="N132" i="18"/>
  <c r="P132" i="18" s="1"/>
  <c r="N133" i="18"/>
  <c r="N134" i="18"/>
  <c r="N135" i="18"/>
  <c r="P135" i="18" s="1"/>
  <c r="N136" i="18"/>
  <c r="N137" i="18"/>
  <c r="N138" i="18"/>
  <c r="N139" i="18"/>
  <c r="N140" i="18"/>
  <c r="N141" i="18"/>
  <c r="Q141" i="4" s="1"/>
  <c r="N142" i="18"/>
  <c r="N143" i="18"/>
  <c r="Q143" i="4" s="1"/>
  <c r="N144" i="18"/>
  <c r="N145" i="18"/>
  <c r="N146" i="18"/>
  <c r="N147" i="18"/>
  <c r="N148" i="18"/>
  <c r="P148" i="18" s="1"/>
  <c r="N149" i="18"/>
  <c r="P149" i="18" s="1"/>
  <c r="N150" i="18"/>
  <c r="N151" i="18"/>
  <c r="P151" i="18" s="1"/>
  <c r="N152" i="18"/>
  <c r="N153" i="18"/>
  <c r="N154" i="18"/>
  <c r="Q154" i="4" s="1"/>
  <c r="N155" i="18"/>
  <c r="N156" i="18"/>
  <c r="N157" i="18"/>
  <c r="Q157" i="4" s="1"/>
  <c r="N158" i="18"/>
  <c r="P158" i="18" s="1"/>
  <c r="N159" i="18"/>
  <c r="P159" i="18" s="1"/>
  <c r="N160" i="18"/>
  <c r="N161" i="18"/>
  <c r="N162" i="18"/>
  <c r="N163" i="18"/>
  <c r="P163" i="18" s="1"/>
  <c r="N164" i="18"/>
  <c r="Q164" i="4" s="1"/>
  <c r="N165" i="18"/>
  <c r="Q165" i="4" s="1"/>
  <c r="N166" i="18"/>
  <c r="N167" i="18"/>
  <c r="P167" i="18" s="1"/>
  <c r="N168" i="18"/>
  <c r="N169" i="18"/>
  <c r="N170" i="18"/>
  <c r="N171" i="18"/>
  <c r="P171" i="18" s="1"/>
  <c r="N172" i="18"/>
  <c r="Q172" i="4" s="1"/>
  <c r="N173" i="18"/>
  <c r="Q173" i="4" s="1"/>
  <c r="N174" i="18"/>
  <c r="N175" i="18"/>
  <c r="Q175" i="4" s="1"/>
  <c r="N176" i="18"/>
  <c r="N177" i="18"/>
  <c r="N178" i="18"/>
  <c r="Q178" i="4" s="1"/>
  <c r="N179" i="18"/>
  <c r="N180" i="18"/>
  <c r="Q180" i="4" s="1"/>
  <c r="N181" i="18"/>
  <c r="Q181" i="4" s="1"/>
  <c r="N182" i="18"/>
  <c r="N183" i="18"/>
  <c r="P183" i="18" s="1"/>
  <c r="N184" i="18"/>
  <c r="N185" i="18"/>
  <c r="N186" i="18"/>
  <c r="Q186" i="4" s="1"/>
  <c r="N187" i="18"/>
  <c r="P187" i="18" s="1"/>
  <c r="N188" i="18"/>
  <c r="Q188" i="4" s="1"/>
  <c r="N189" i="18"/>
  <c r="P189" i="18" s="1"/>
  <c r="N190" i="18"/>
  <c r="N191" i="18"/>
  <c r="Q191" i="4" s="1"/>
  <c r="N192" i="18"/>
  <c r="N193" i="18"/>
  <c r="N194" i="18"/>
  <c r="Q194" i="4" s="1"/>
  <c r="N195" i="18"/>
  <c r="N196" i="18"/>
  <c r="Q196" i="4" s="1"/>
  <c r="N197" i="18"/>
  <c r="Q197" i="4" s="1"/>
  <c r="N198" i="18"/>
  <c r="Q198" i="4" s="1"/>
  <c r="N199" i="18"/>
  <c r="Q199" i="4" s="1"/>
  <c r="N200" i="18"/>
  <c r="N201" i="18"/>
  <c r="N202" i="18"/>
  <c r="P202" i="18" s="1"/>
  <c r="N203" i="18"/>
  <c r="P203" i="18" s="1"/>
  <c r="N204" i="18"/>
  <c r="N205" i="18"/>
  <c r="Q205" i="4" s="1"/>
  <c r="N206" i="18"/>
  <c r="Q206" i="4" s="1"/>
  <c r="N207" i="18"/>
  <c r="Q207" i="4" s="1"/>
  <c r="N208" i="18"/>
  <c r="N209" i="18"/>
  <c r="N210" i="18"/>
  <c r="P210" i="18" s="1"/>
  <c r="N211" i="18"/>
  <c r="N212" i="18"/>
  <c r="Q212" i="4" s="1"/>
  <c r="N213" i="18"/>
  <c r="Q213" i="4" s="1"/>
  <c r="N214" i="18"/>
  <c r="N215" i="18"/>
  <c r="P215" i="18" s="1"/>
  <c r="D72" i="18"/>
  <c r="C194" i="18"/>
  <c r="D50" i="18"/>
  <c r="D50" i="4" s="1"/>
  <c r="D16" i="18"/>
  <c r="Q214" i="4"/>
  <c r="P214" i="18"/>
  <c r="P211" i="18"/>
  <c r="P206" i="18"/>
  <c r="Q204" i="4"/>
  <c r="P204" i="18"/>
  <c r="Q202" i="4"/>
  <c r="P196" i="18"/>
  <c r="Q190" i="4"/>
  <c r="P190" i="18"/>
  <c r="P186" i="18"/>
  <c r="P184" i="18"/>
  <c r="Q182" i="4"/>
  <c r="P182" i="18"/>
  <c r="P178" i="18"/>
  <c r="P174" i="18"/>
  <c r="Q174" i="4"/>
  <c r="P172" i="18"/>
  <c r="Q170" i="4"/>
  <c r="P170" i="18"/>
  <c r="P166" i="18"/>
  <c r="Q166" i="4"/>
  <c r="P165" i="18"/>
  <c r="P162" i="18"/>
  <c r="Q162" i="4"/>
  <c r="Q160" i="4"/>
  <c r="Q158" i="4"/>
  <c r="P157" i="18"/>
  <c r="P156" i="18"/>
  <c r="Q156" i="4"/>
  <c r="P155" i="18"/>
  <c r="P154" i="18"/>
  <c r="Q153" i="4"/>
  <c r="P150" i="18"/>
  <c r="Q150" i="4"/>
  <c r="Q149" i="4"/>
  <c r="Q146" i="4"/>
  <c r="P146" i="18"/>
  <c r="P145" i="18"/>
  <c r="Q142" i="4"/>
  <c r="P142" i="18"/>
  <c r="P141" i="18"/>
  <c r="P140" i="18"/>
  <c r="Q140" i="4"/>
  <c r="P139" i="18"/>
  <c r="Q138" i="4"/>
  <c r="P138" i="18"/>
  <c r="Q137" i="4"/>
  <c r="P134" i="18"/>
  <c r="Q134" i="4"/>
  <c r="Q132" i="4"/>
  <c r="P130" i="18"/>
  <c r="Q130" i="4"/>
  <c r="P126" i="18"/>
  <c r="Q126" i="4"/>
  <c r="P124" i="18"/>
  <c r="Q124" i="4"/>
  <c r="P122" i="18"/>
  <c r="Q122" i="4"/>
  <c r="Q118" i="4"/>
  <c r="Q116" i="4"/>
  <c r="P110" i="18"/>
  <c r="Q110" i="4"/>
  <c r="P102" i="18"/>
  <c r="Q102" i="4"/>
  <c r="Q100" i="4"/>
  <c r="P94" i="18"/>
  <c r="Q94" i="4"/>
  <c r="P92" i="18"/>
  <c r="Q92" i="4"/>
  <c r="Q90" i="4"/>
  <c r="P84" i="18"/>
  <c r="Q84" i="4"/>
  <c r="P80" i="18"/>
  <c r="P76" i="18"/>
  <c r="Q76" i="4"/>
  <c r="P72" i="18"/>
  <c r="P68" i="18"/>
  <c r="Q68" i="4"/>
  <c r="P64" i="18"/>
  <c r="P60" i="18"/>
  <c r="Q60" i="4"/>
  <c r="P56" i="18"/>
  <c r="P52" i="18"/>
  <c r="Q52" i="4"/>
  <c r="P48" i="18"/>
  <c r="P44" i="18"/>
  <c r="Q44" i="4"/>
  <c r="P40" i="18"/>
  <c r="P36" i="18"/>
  <c r="Q36" i="4"/>
  <c r="P32" i="18"/>
  <c r="P28" i="18"/>
  <c r="Q28" i="4"/>
  <c r="P24" i="18"/>
  <c r="P20" i="18"/>
  <c r="Q20" i="4"/>
  <c r="P18" i="18"/>
  <c r="Q18" i="4"/>
  <c r="P16" i="18"/>
  <c r="P133" i="18"/>
  <c r="Q133" i="4"/>
  <c r="P129" i="18"/>
  <c r="P125" i="18"/>
  <c r="Q125" i="4"/>
  <c r="P121" i="18"/>
  <c r="Q121" i="4"/>
  <c r="P117" i="18"/>
  <c r="Q117" i="4"/>
  <c r="P115" i="18"/>
  <c r="P113" i="18"/>
  <c r="Q113" i="4"/>
  <c r="P109" i="18"/>
  <c r="Q109" i="4"/>
  <c r="P107" i="18"/>
  <c r="P105" i="18"/>
  <c r="Q105" i="4"/>
  <c r="P101" i="18"/>
  <c r="Q101" i="4"/>
  <c r="P99" i="18"/>
  <c r="P97" i="18"/>
  <c r="Q97" i="4"/>
  <c r="P93" i="18"/>
  <c r="Q93" i="4"/>
  <c r="P91" i="18"/>
  <c r="P89" i="18"/>
  <c r="Q89" i="4"/>
  <c r="Q87" i="4"/>
  <c r="Q85" i="4"/>
  <c r="P83" i="18"/>
  <c r="Q83" i="4"/>
  <c r="P81" i="18"/>
  <c r="Q81" i="4"/>
  <c r="P79" i="18"/>
  <c r="Q79" i="4"/>
  <c r="Q77" i="4"/>
  <c r="P75" i="18"/>
  <c r="Q75" i="4"/>
  <c r="P73" i="18"/>
  <c r="Q73" i="4"/>
  <c r="P71" i="18"/>
  <c r="Q71" i="4"/>
  <c r="Q69" i="4"/>
  <c r="P67" i="18"/>
  <c r="Q67" i="4"/>
  <c r="P65" i="18"/>
  <c r="Q65" i="4"/>
  <c r="P63" i="18"/>
  <c r="Q63" i="4"/>
  <c r="Q61" i="4"/>
  <c r="P59" i="18"/>
  <c r="Q59" i="4"/>
  <c r="P57" i="18"/>
  <c r="Q57" i="4"/>
  <c r="P55" i="18"/>
  <c r="Q55" i="4"/>
  <c r="Q53" i="4"/>
  <c r="P51" i="18"/>
  <c r="Q51" i="4"/>
  <c r="P49" i="18"/>
  <c r="Q49" i="4"/>
  <c r="P47" i="18"/>
  <c r="Q47" i="4"/>
  <c r="Q45" i="4"/>
  <c r="P43" i="18"/>
  <c r="Q43" i="4"/>
  <c r="P41" i="18"/>
  <c r="Q41" i="4"/>
  <c r="P39" i="18"/>
  <c r="Q39" i="4"/>
  <c r="Q37" i="4"/>
  <c r="P35" i="18"/>
  <c r="Q35" i="4"/>
  <c r="P33" i="18"/>
  <c r="Q33" i="4"/>
  <c r="P31" i="18"/>
  <c r="Q31" i="4"/>
  <c r="Q29" i="4"/>
  <c r="P27" i="18"/>
  <c r="Q27" i="4"/>
  <c r="P25" i="18"/>
  <c r="Q25" i="4"/>
  <c r="P23" i="18"/>
  <c r="Q23" i="4"/>
  <c r="Q21" i="4"/>
  <c r="P19" i="18"/>
  <c r="Q19" i="4"/>
  <c r="Q17" i="4"/>
  <c r="P15" i="18"/>
  <c r="Q15" i="4"/>
  <c r="D215" i="18"/>
  <c r="D215" i="4"/>
  <c r="C215" i="18"/>
  <c r="C215" i="4" s="1"/>
  <c r="B215" i="18"/>
  <c r="B215" i="4" s="1"/>
  <c r="C25" i="18"/>
  <c r="C25" i="4" s="1"/>
  <c r="A204" i="17"/>
  <c r="A203" i="17"/>
  <c r="A202" i="17"/>
  <c r="A201" i="17"/>
  <c r="A200" i="17"/>
  <c r="A199" i="17"/>
  <c r="A198" i="17"/>
  <c r="A197" i="17"/>
  <c r="A196" i="17"/>
  <c r="A195" i="17"/>
  <c r="A194" i="17"/>
  <c r="A193" i="17"/>
  <c r="A192" i="17"/>
  <c r="A191" i="17"/>
  <c r="A190" i="17"/>
  <c r="A189" i="17"/>
  <c r="A188" i="17"/>
  <c r="A187" i="17"/>
  <c r="A186" i="17"/>
  <c r="A185" i="17"/>
  <c r="A184" i="17"/>
  <c r="A183" i="17"/>
  <c r="A182" i="17"/>
  <c r="A181" i="17"/>
  <c r="A180" i="17"/>
  <c r="A179" i="17"/>
  <c r="A178" i="17"/>
  <c r="A177" i="17"/>
  <c r="A176" i="17"/>
  <c r="A175" i="17"/>
  <c r="A174" i="17"/>
  <c r="A173" i="17"/>
  <c r="A172" i="17"/>
  <c r="A171" i="17"/>
  <c r="A170" i="17"/>
  <c r="A169" i="17"/>
  <c r="A168" i="17"/>
  <c r="A167" i="17"/>
  <c r="A166" i="17"/>
  <c r="A165" i="17"/>
  <c r="A164" i="17"/>
  <c r="A163" i="17"/>
  <c r="A162" i="17"/>
  <c r="A161" i="17"/>
  <c r="A160" i="17"/>
  <c r="A159" i="17"/>
  <c r="A158" i="17"/>
  <c r="A157" i="17"/>
  <c r="A156" i="17"/>
  <c r="A155" i="17"/>
  <c r="A154" i="17"/>
  <c r="A153" i="17"/>
  <c r="A152" i="17"/>
  <c r="A151" i="17"/>
  <c r="A150" i="17"/>
  <c r="A149" i="17"/>
  <c r="A148" i="17"/>
  <c r="A147" i="17"/>
  <c r="A146" i="17"/>
  <c r="A145" i="17"/>
  <c r="A144" i="17"/>
  <c r="A143" i="17"/>
  <c r="A142" i="17"/>
  <c r="A141" i="17"/>
  <c r="A140" i="17"/>
  <c r="A139" i="17"/>
  <c r="A138" i="17"/>
  <c r="A137" i="17"/>
  <c r="A136" i="17"/>
  <c r="A135" i="17"/>
  <c r="A134" i="17"/>
  <c r="A133" i="17"/>
  <c r="A132" i="17"/>
  <c r="A131" i="17"/>
  <c r="A130" i="17"/>
  <c r="A129" i="17"/>
  <c r="A128" i="17"/>
  <c r="A127" i="17"/>
  <c r="A126" i="17"/>
  <c r="A125" i="17"/>
  <c r="A124" i="17"/>
  <c r="A123" i="17"/>
  <c r="A122" i="17"/>
  <c r="A121" i="17"/>
  <c r="A120" i="17"/>
  <c r="A119" i="17"/>
  <c r="A118" i="17"/>
  <c r="A117" i="17"/>
  <c r="A116" i="17"/>
  <c r="A115" i="17"/>
  <c r="A114" i="17"/>
  <c r="A113" i="17"/>
  <c r="A112" i="17"/>
  <c r="A111" i="17"/>
  <c r="A110" i="17"/>
  <c r="A109" i="17"/>
  <c r="A108" i="17"/>
  <c r="A107" i="17"/>
  <c r="A106" i="17"/>
  <c r="A105" i="17"/>
  <c r="A104" i="17"/>
  <c r="A103" i="17"/>
  <c r="A102" i="17"/>
  <c r="A101" i="17"/>
  <c r="A100" i="17"/>
  <c r="A99" i="17"/>
  <c r="A98" i="17"/>
  <c r="A97" i="17"/>
  <c r="A96" i="17"/>
  <c r="A95" i="17"/>
  <c r="A94" i="17"/>
  <c r="A93" i="17"/>
  <c r="A92" i="17"/>
  <c r="A91" i="17"/>
  <c r="A90" i="17"/>
  <c r="A89" i="17"/>
  <c r="A88" i="17"/>
  <c r="A87" i="17"/>
  <c r="A86" i="17"/>
  <c r="A85" i="17"/>
  <c r="A84" i="17"/>
  <c r="A83" i="17"/>
  <c r="A82" i="17"/>
  <c r="A81" i="17"/>
  <c r="A80" i="17"/>
  <c r="A79" i="17"/>
  <c r="A78" i="17"/>
  <c r="A77" i="17"/>
  <c r="A76" i="17"/>
  <c r="A75" i="17"/>
  <c r="A74" i="17"/>
  <c r="A73" i="17"/>
  <c r="A72" i="17"/>
  <c r="A71" i="17"/>
  <c r="A70" i="17"/>
  <c r="A69" i="17"/>
  <c r="A68" i="17"/>
  <c r="A67" i="17"/>
  <c r="A66" i="17"/>
  <c r="A65" i="17"/>
  <c r="A64" i="17"/>
  <c r="A63" i="17"/>
  <c r="A62" i="17"/>
  <c r="A61" i="17"/>
  <c r="A60" i="17"/>
  <c r="A59" i="17"/>
  <c r="A58" i="17"/>
  <c r="A57" i="17"/>
  <c r="A56" i="17"/>
  <c r="A55" i="17"/>
  <c r="A54" i="17"/>
  <c r="A53" i="17"/>
  <c r="A52" i="17"/>
  <c r="A51" i="17"/>
  <c r="A50" i="17"/>
  <c r="A49" i="17"/>
  <c r="A48" i="17"/>
  <c r="A47" i="17"/>
  <c r="A46" i="17"/>
  <c r="A45" i="17"/>
  <c r="A44" i="17"/>
  <c r="A43" i="17"/>
  <c r="A42" i="17"/>
  <c r="A41" i="17"/>
  <c r="A40" i="17"/>
  <c r="A39" i="17"/>
  <c r="A38" i="17"/>
  <c r="A37" i="17"/>
  <c r="A36" i="17"/>
  <c r="A35" i="17"/>
  <c r="A34" i="17"/>
  <c r="A33" i="17"/>
  <c r="A32" i="17"/>
  <c r="A31" i="17"/>
  <c r="A30" i="17"/>
  <c r="A29" i="17"/>
  <c r="A28" i="17"/>
  <c r="A27" i="17"/>
  <c r="A26" i="17"/>
  <c r="A25" i="17"/>
  <c r="A24" i="17"/>
  <c r="A23" i="17"/>
  <c r="A22" i="17"/>
  <c r="A21" i="17"/>
  <c r="A20" i="17"/>
  <c r="A19" i="17"/>
  <c r="A18" i="17"/>
  <c r="A17" i="17"/>
  <c r="A16" i="17"/>
  <c r="A15" i="17"/>
  <c r="A14" i="17"/>
  <c r="A13" i="17"/>
  <c r="A12" i="17"/>
  <c r="A11" i="17"/>
  <c r="A10" i="17"/>
  <c r="A9" i="17"/>
  <c r="A8" i="17"/>
  <c r="A7" i="17"/>
  <c r="A6" i="17"/>
  <c r="A2" i="17" s="1"/>
  <c r="A5" i="17"/>
  <c r="A4" i="17"/>
  <c r="C21" i="18"/>
  <c r="C21" i="4" s="1"/>
  <c r="D214" i="18"/>
  <c r="D214" i="4" s="1"/>
  <c r="C214" i="18"/>
  <c r="C214" i="4"/>
  <c r="B214" i="18"/>
  <c r="B214" i="4" s="1"/>
  <c r="D213" i="18"/>
  <c r="D213" i="4" s="1"/>
  <c r="C213" i="18"/>
  <c r="C213" i="4" s="1"/>
  <c r="B213" i="18"/>
  <c r="B213" i="4" s="1"/>
  <c r="D212" i="18"/>
  <c r="D212" i="4" s="1"/>
  <c r="C212" i="18"/>
  <c r="C212" i="4" s="1"/>
  <c r="B212" i="18"/>
  <c r="B212" i="4" s="1"/>
  <c r="D211" i="18"/>
  <c r="D211" i="4" s="1"/>
  <c r="C211" i="18"/>
  <c r="C211" i="4" s="1"/>
  <c r="B211" i="18"/>
  <c r="B211" i="4" s="1"/>
  <c r="D210" i="18"/>
  <c r="D210" i="4" s="1"/>
  <c r="C210" i="18"/>
  <c r="C210" i="4"/>
  <c r="B210" i="18"/>
  <c r="B210" i="4" s="1"/>
  <c r="D209" i="18"/>
  <c r="D209" i="4" s="1"/>
  <c r="C209" i="18"/>
  <c r="C209" i="4" s="1"/>
  <c r="B209" i="18"/>
  <c r="B209" i="4" s="1"/>
  <c r="D208" i="18"/>
  <c r="D208" i="4" s="1"/>
  <c r="C208" i="18"/>
  <c r="C208" i="4" s="1"/>
  <c r="B208" i="18"/>
  <c r="B208" i="4" s="1"/>
  <c r="D207" i="18"/>
  <c r="D207" i="4"/>
  <c r="C207" i="18"/>
  <c r="C207" i="4" s="1"/>
  <c r="B207" i="18"/>
  <c r="B207" i="4" s="1"/>
  <c r="D206" i="18"/>
  <c r="D206" i="4" s="1"/>
  <c r="C206" i="18"/>
  <c r="C206" i="4"/>
  <c r="B206" i="18"/>
  <c r="B206" i="4" s="1"/>
  <c r="D205" i="18"/>
  <c r="D205" i="4" s="1"/>
  <c r="C205" i="18"/>
  <c r="C205" i="4" s="1"/>
  <c r="B205" i="18"/>
  <c r="B205" i="4"/>
  <c r="D204" i="18"/>
  <c r="D204" i="4" s="1"/>
  <c r="C204" i="18"/>
  <c r="C204" i="4" s="1"/>
  <c r="B204" i="18"/>
  <c r="B204" i="4" s="1"/>
  <c r="D203" i="18"/>
  <c r="D203" i="4" s="1"/>
  <c r="C203" i="18"/>
  <c r="C203" i="4" s="1"/>
  <c r="B203" i="18"/>
  <c r="B203" i="4" s="1"/>
  <c r="D202" i="18"/>
  <c r="D202" i="4" s="1"/>
  <c r="C202" i="18"/>
  <c r="C202" i="4" s="1"/>
  <c r="B202" i="18"/>
  <c r="B202" i="4" s="1"/>
  <c r="D201" i="18"/>
  <c r="C201" i="18"/>
  <c r="B201" i="18"/>
  <c r="B201" i="4" s="1"/>
  <c r="D200" i="18"/>
  <c r="D200" i="4" s="1"/>
  <c r="C200" i="18"/>
  <c r="C200" i="4" s="1"/>
  <c r="B200" i="18"/>
  <c r="B200" i="4" s="1"/>
  <c r="D199" i="18"/>
  <c r="D199" i="4" s="1"/>
  <c r="C199" i="18"/>
  <c r="B199" i="18"/>
  <c r="D198" i="18"/>
  <c r="C198" i="18"/>
  <c r="C198" i="4" s="1"/>
  <c r="B198" i="18"/>
  <c r="D197" i="18"/>
  <c r="D197" i="4" s="1"/>
  <c r="C197" i="18"/>
  <c r="C197" i="4" s="1"/>
  <c r="B197" i="18"/>
  <c r="B197" i="4"/>
  <c r="D196" i="18"/>
  <c r="C196" i="18"/>
  <c r="B196" i="18"/>
  <c r="D195" i="18"/>
  <c r="D195" i="4"/>
  <c r="C195" i="18"/>
  <c r="B195" i="18"/>
  <c r="D194" i="18"/>
  <c r="B194" i="18"/>
  <c r="B194" i="4"/>
  <c r="D193" i="18"/>
  <c r="C193" i="18"/>
  <c r="B193" i="18"/>
  <c r="D192" i="18"/>
  <c r="C192" i="18"/>
  <c r="B192" i="18"/>
  <c r="D191" i="18"/>
  <c r="D191" i="4" s="1"/>
  <c r="C191" i="18"/>
  <c r="C191" i="4" s="1"/>
  <c r="B191" i="18"/>
  <c r="B191" i="4" s="1"/>
  <c r="D190" i="18"/>
  <c r="D190" i="4" s="1"/>
  <c r="C190" i="18"/>
  <c r="C190" i="4" s="1"/>
  <c r="B190" i="18"/>
  <c r="B190" i="4" s="1"/>
  <c r="D189" i="18"/>
  <c r="C189" i="18"/>
  <c r="B189" i="18"/>
  <c r="D188" i="18"/>
  <c r="C188" i="18"/>
  <c r="B188" i="18"/>
  <c r="D187" i="18"/>
  <c r="D187" i="4" s="1"/>
  <c r="C187" i="18"/>
  <c r="C187" i="4" s="1"/>
  <c r="B187" i="18"/>
  <c r="B187" i="4" s="1"/>
  <c r="D186" i="18"/>
  <c r="C186" i="18"/>
  <c r="B186" i="18"/>
  <c r="D185" i="18"/>
  <c r="C185" i="18"/>
  <c r="D184" i="18"/>
  <c r="D184" i="4" s="1"/>
  <c r="C184" i="18"/>
  <c r="C184" i="4" s="1"/>
  <c r="B184" i="18"/>
  <c r="B184" i="4" s="1"/>
  <c r="D183" i="18"/>
  <c r="D183" i="4" s="1"/>
  <c r="C183" i="18"/>
  <c r="C183" i="4" s="1"/>
  <c r="B183" i="18"/>
  <c r="B183" i="4" s="1"/>
  <c r="D182" i="18"/>
  <c r="C182" i="18"/>
  <c r="B182" i="18"/>
  <c r="D181" i="18"/>
  <c r="C181" i="18"/>
  <c r="B181" i="18"/>
  <c r="D180" i="18"/>
  <c r="D180" i="4" s="1"/>
  <c r="C180" i="18"/>
  <c r="C180" i="4" s="1"/>
  <c r="B180" i="18"/>
  <c r="B180" i="4" s="1"/>
  <c r="D179" i="18"/>
  <c r="C179" i="18"/>
  <c r="B179" i="18"/>
  <c r="D178" i="18"/>
  <c r="C178" i="18"/>
  <c r="B178" i="18"/>
  <c r="D177" i="18"/>
  <c r="C177" i="18"/>
  <c r="B177" i="18"/>
  <c r="D176" i="18"/>
  <c r="D176" i="4" s="1"/>
  <c r="C176" i="18"/>
  <c r="C176" i="4" s="1"/>
  <c r="B176" i="18"/>
  <c r="B176" i="4" s="1"/>
  <c r="D175" i="18"/>
  <c r="C175" i="18"/>
  <c r="B175" i="18"/>
  <c r="D174" i="18"/>
  <c r="D174" i="4" s="1"/>
  <c r="C174" i="18"/>
  <c r="C174" i="4" s="1"/>
  <c r="B174" i="18"/>
  <c r="B174" i="4" s="1"/>
  <c r="D173" i="18"/>
  <c r="D173" i="4" s="1"/>
  <c r="C173" i="18"/>
  <c r="C173" i="4" s="1"/>
  <c r="B173" i="18"/>
  <c r="B173" i="4" s="1"/>
  <c r="D172" i="18"/>
  <c r="D172" i="4" s="1"/>
  <c r="C172" i="18"/>
  <c r="C172" i="4" s="1"/>
  <c r="B172" i="18"/>
  <c r="B172" i="4" s="1"/>
  <c r="D171" i="18"/>
  <c r="C171" i="18"/>
  <c r="B171" i="18"/>
  <c r="D170" i="18"/>
  <c r="C170" i="18"/>
  <c r="B170" i="18"/>
  <c r="D169" i="18"/>
  <c r="D169" i="4" s="1"/>
  <c r="C169" i="18"/>
  <c r="C169" i="4" s="1"/>
  <c r="B169" i="18"/>
  <c r="B169" i="4" s="1"/>
  <c r="D168" i="18"/>
  <c r="C168" i="18"/>
  <c r="B168" i="18"/>
  <c r="D167" i="18"/>
  <c r="C167" i="18"/>
  <c r="B167" i="18"/>
  <c r="D166" i="18"/>
  <c r="C166" i="18"/>
  <c r="B166" i="18"/>
  <c r="D165" i="18"/>
  <c r="D165" i="4" s="1"/>
  <c r="C165" i="18"/>
  <c r="C165" i="4" s="1"/>
  <c r="B165" i="18"/>
  <c r="B165" i="4" s="1"/>
  <c r="D164" i="18"/>
  <c r="D164" i="4" s="1"/>
  <c r="C164" i="18"/>
  <c r="C164" i="4" s="1"/>
  <c r="B164" i="18"/>
  <c r="B164" i="4" s="1"/>
  <c r="D163" i="18"/>
  <c r="D163" i="4" s="1"/>
  <c r="C163" i="18"/>
  <c r="C163" i="4" s="1"/>
  <c r="B163" i="18"/>
  <c r="B163" i="4" s="1"/>
  <c r="D162" i="18"/>
  <c r="C162" i="18"/>
  <c r="B162" i="18"/>
  <c r="D161" i="18"/>
  <c r="C161" i="18"/>
  <c r="B161" i="18"/>
  <c r="D160" i="18"/>
  <c r="C160" i="18"/>
  <c r="B160" i="18"/>
  <c r="D159" i="18"/>
  <c r="C159" i="18"/>
  <c r="B159" i="18"/>
  <c r="D158" i="18"/>
  <c r="C158" i="18"/>
  <c r="B158" i="18"/>
  <c r="D157" i="18"/>
  <c r="C157" i="18"/>
  <c r="B157" i="18"/>
  <c r="D156" i="18"/>
  <c r="C156" i="18"/>
  <c r="B156" i="18"/>
  <c r="D155" i="18"/>
  <c r="C155" i="18"/>
  <c r="B155" i="18"/>
  <c r="D154" i="18"/>
  <c r="C154" i="18"/>
  <c r="B154" i="18"/>
  <c r="D153" i="18"/>
  <c r="C153" i="18"/>
  <c r="B153" i="18"/>
  <c r="D152" i="18"/>
  <c r="D152" i="4" s="1"/>
  <c r="C152" i="18"/>
  <c r="C152" i="4" s="1"/>
  <c r="B152" i="18"/>
  <c r="B152" i="4" s="1"/>
  <c r="C151" i="18"/>
  <c r="B151" i="18"/>
  <c r="D150" i="18"/>
  <c r="C150" i="18"/>
  <c r="B150" i="18"/>
  <c r="D149" i="18"/>
  <c r="C149" i="18"/>
  <c r="B149" i="18"/>
  <c r="D148" i="18"/>
  <c r="C148" i="18"/>
  <c r="B148" i="18"/>
  <c r="D147" i="18"/>
  <c r="C147" i="18"/>
  <c r="B147" i="18"/>
  <c r="D146" i="18"/>
  <c r="C146" i="18"/>
  <c r="B146" i="18"/>
  <c r="D145" i="18"/>
  <c r="D145" i="4" s="1"/>
  <c r="C145" i="18"/>
  <c r="C145" i="4" s="1"/>
  <c r="B145" i="18"/>
  <c r="B145" i="4" s="1"/>
  <c r="D144" i="18"/>
  <c r="C144" i="18"/>
  <c r="B144" i="18"/>
  <c r="D143" i="18"/>
  <c r="D143" i="4" s="1"/>
  <c r="C143" i="18"/>
  <c r="C143" i="4" s="1"/>
  <c r="B143" i="18"/>
  <c r="B143" i="4" s="1"/>
  <c r="D142" i="18"/>
  <c r="D142" i="4" s="1"/>
  <c r="C142" i="18"/>
  <c r="C142" i="4" s="1"/>
  <c r="B142" i="18"/>
  <c r="B142" i="4" s="1"/>
  <c r="D141" i="18"/>
  <c r="C141" i="18"/>
  <c r="B141" i="18"/>
  <c r="D140" i="18"/>
  <c r="C140" i="18"/>
  <c r="B140" i="18"/>
  <c r="D139" i="18"/>
  <c r="D139" i="4" s="1"/>
  <c r="C139" i="18"/>
  <c r="C139" i="4" s="1"/>
  <c r="B139" i="18"/>
  <c r="B139" i="4" s="1"/>
  <c r="D138" i="18"/>
  <c r="C138" i="18"/>
  <c r="B138" i="18"/>
  <c r="D137" i="18"/>
  <c r="D137" i="4" s="1"/>
  <c r="C137" i="18"/>
  <c r="C137" i="4" s="1"/>
  <c r="B137" i="18"/>
  <c r="B137" i="4" s="1"/>
  <c r="D136" i="18"/>
  <c r="D136" i="4" s="1"/>
  <c r="C136" i="18"/>
  <c r="C136" i="4" s="1"/>
  <c r="B136" i="18"/>
  <c r="B136" i="4" s="1"/>
  <c r="D135" i="18"/>
  <c r="C135" i="18"/>
  <c r="B135" i="18"/>
  <c r="D134" i="18"/>
  <c r="D134" i="4" s="1"/>
  <c r="C134" i="18"/>
  <c r="C134" i="4" s="1"/>
  <c r="B134" i="18"/>
  <c r="B134" i="4" s="1"/>
  <c r="D133" i="18"/>
  <c r="C133" i="18"/>
  <c r="B133" i="18"/>
  <c r="D132" i="18"/>
  <c r="C132" i="18"/>
  <c r="B132" i="18"/>
  <c r="D131" i="18"/>
  <c r="C131" i="18"/>
  <c r="B131" i="18"/>
  <c r="D130" i="18"/>
  <c r="C130" i="18"/>
  <c r="B130" i="18"/>
  <c r="D129" i="18"/>
  <c r="C129" i="18"/>
  <c r="B129" i="18"/>
  <c r="D128" i="18"/>
  <c r="C128" i="18"/>
  <c r="B128" i="18"/>
  <c r="D127" i="18"/>
  <c r="C127" i="18"/>
  <c r="B127" i="18"/>
  <c r="D126" i="18"/>
  <c r="C126" i="18"/>
  <c r="B126" i="18"/>
  <c r="D125" i="18"/>
  <c r="C125" i="18"/>
  <c r="B125" i="18"/>
  <c r="D124" i="18"/>
  <c r="C124" i="18"/>
  <c r="B124" i="18"/>
  <c r="D123" i="18"/>
  <c r="D123" i="4" s="1"/>
  <c r="C123" i="18"/>
  <c r="C123" i="4" s="1"/>
  <c r="B123" i="18"/>
  <c r="B123" i="4" s="1"/>
  <c r="D122" i="18"/>
  <c r="C122" i="18"/>
  <c r="B122" i="18"/>
  <c r="D121" i="18"/>
  <c r="C121" i="18"/>
  <c r="B121" i="18"/>
  <c r="D120" i="18"/>
  <c r="C120" i="18"/>
  <c r="B120" i="18"/>
  <c r="D119" i="18"/>
  <c r="C119" i="18"/>
  <c r="B119" i="18"/>
  <c r="D118" i="18"/>
  <c r="D118" i="4" s="1"/>
  <c r="C118" i="18"/>
  <c r="C118" i="4" s="1"/>
  <c r="B118" i="18"/>
  <c r="B118" i="4" s="1"/>
  <c r="D117" i="18"/>
  <c r="C117" i="18"/>
  <c r="B117" i="18"/>
  <c r="D116" i="18"/>
  <c r="D116" i="4" s="1"/>
  <c r="C116" i="18"/>
  <c r="C116" i="4" s="1"/>
  <c r="B116" i="18"/>
  <c r="B116" i="4" s="1"/>
  <c r="D115" i="18"/>
  <c r="C115" i="18"/>
  <c r="B115" i="18"/>
  <c r="D114" i="18"/>
  <c r="C114" i="18"/>
  <c r="B114" i="18"/>
  <c r="D113" i="18"/>
  <c r="D113" i="4" s="1"/>
  <c r="C113" i="18"/>
  <c r="C113" i="4" s="1"/>
  <c r="B113" i="18"/>
  <c r="B113" i="4" s="1"/>
  <c r="D112" i="18"/>
  <c r="D112" i="4" s="1"/>
  <c r="C112" i="18"/>
  <c r="C112" i="4" s="1"/>
  <c r="B112" i="18"/>
  <c r="B112" i="4" s="1"/>
  <c r="D111" i="18"/>
  <c r="D111" i="4" s="1"/>
  <c r="C111" i="18"/>
  <c r="C111" i="4" s="1"/>
  <c r="B111" i="18"/>
  <c r="B111" i="4" s="1"/>
  <c r="D110" i="18"/>
  <c r="D110" i="4" s="1"/>
  <c r="C110" i="18"/>
  <c r="C110" i="4" s="1"/>
  <c r="B110" i="18"/>
  <c r="B110" i="4" s="1"/>
  <c r="D109" i="18"/>
  <c r="D109" i="4" s="1"/>
  <c r="C109" i="18"/>
  <c r="C109" i="4" s="1"/>
  <c r="B109" i="18"/>
  <c r="B109" i="4" s="1"/>
  <c r="D108" i="18"/>
  <c r="D108" i="4" s="1"/>
  <c r="C108" i="18"/>
  <c r="C108" i="4" s="1"/>
  <c r="B108" i="18"/>
  <c r="B108" i="4" s="1"/>
  <c r="D107" i="18"/>
  <c r="C107" i="18"/>
  <c r="B107" i="18"/>
  <c r="D106" i="18"/>
  <c r="D106" i="4" s="1"/>
  <c r="C106" i="18"/>
  <c r="C106" i="4" s="1"/>
  <c r="B106" i="18"/>
  <c r="B106" i="4" s="1"/>
  <c r="D105" i="18"/>
  <c r="D105" i="4" s="1"/>
  <c r="C105" i="18"/>
  <c r="C105" i="4" s="1"/>
  <c r="B105" i="18"/>
  <c r="B105" i="4" s="1"/>
  <c r="D104" i="18"/>
  <c r="C104" i="18"/>
  <c r="B104" i="18"/>
  <c r="D103" i="18"/>
  <c r="C103" i="18"/>
  <c r="B103" i="18"/>
  <c r="D102" i="18"/>
  <c r="D102" i="4" s="1"/>
  <c r="C102" i="18"/>
  <c r="C102" i="4" s="1"/>
  <c r="B102" i="18"/>
  <c r="B102" i="4" s="1"/>
  <c r="D101" i="18"/>
  <c r="C101" i="18"/>
  <c r="B101" i="18"/>
  <c r="D100" i="18"/>
  <c r="D100" i="4" s="1"/>
  <c r="C100" i="18"/>
  <c r="C100" i="4" s="1"/>
  <c r="B100" i="18"/>
  <c r="B100" i="4" s="1"/>
  <c r="D99" i="18"/>
  <c r="C99" i="18"/>
  <c r="B99" i="18"/>
  <c r="D98" i="18"/>
  <c r="C98" i="18"/>
  <c r="B98" i="18"/>
  <c r="D97" i="18"/>
  <c r="D97" i="4" s="1"/>
  <c r="C97" i="18"/>
  <c r="C97" i="4" s="1"/>
  <c r="B97" i="18"/>
  <c r="B97" i="4" s="1"/>
  <c r="D96" i="18"/>
  <c r="C96" i="18"/>
  <c r="B96" i="18"/>
  <c r="D95" i="18"/>
  <c r="C95" i="18"/>
  <c r="B95" i="18"/>
  <c r="D94" i="18"/>
  <c r="D94" i="4" s="1"/>
  <c r="C94" i="18"/>
  <c r="C94" i="4" s="1"/>
  <c r="B94" i="18"/>
  <c r="B94" i="4" s="1"/>
  <c r="D93" i="18"/>
  <c r="D93" i="4" s="1"/>
  <c r="C93" i="18"/>
  <c r="C93" i="4" s="1"/>
  <c r="B93" i="18"/>
  <c r="B93" i="4" s="1"/>
  <c r="D92" i="18"/>
  <c r="C92" i="18"/>
  <c r="B92" i="18"/>
  <c r="D91" i="18"/>
  <c r="C91" i="18"/>
  <c r="B91" i="18"/>
  <c r="D90" i="18"/>
  <c r="C90" i="18"/>
  <c r="B90" i="18"/>
  <c r="D89" i="18"/>
  <c r="C89" i="18"/>
  <c r="B89" i="18"/>
  <c r="D88" i="18"/>
  <c r="D88" i="4" s="1"/>
  <c r="C88" i="18"/>
  <c r="C88" i="4" s="1"/>
  <c r="B88" i="18"/>
  <c r="B88" i="4" s="1"/>
  <c r="D87" i="18"/>
  <c r="C87" i="18"/>
  <c r="B87" i="18"/>
  <c r="D86" i="18"/>
  <c r="C86" i="18"/>
  <c r="B86" i="18"/>
  <c r="D85" i="18"/>
  <c r="C85" i="18"/>
  <c r="B85" i="18"/>
  <c r="D84" i="18"/>
  <c r="C84" i="18"/>
  <c r="B84" i="18"/>
  <c r="D83" i="18"/>
  <c r="C83" i="18"/>
  <c r="B83" i="18"/>
  <c r="D82" i="18"/>
  <c r="C82" i="18"/>
  <c r="B82" i="18"/>
  <c r="D81" i="18"/>
  <c r="C81" i="18"/>
  <c r="B81" i="18"/>
  <c r="D80" i="18"/>
  <c r="C80" i="18"/>
  <c r="B80" i="18"/>
  <c r="D79" i="18"/>
  <c r="D79" i="4" s="1"/>
  <c r="C79" i="18"/>
  <c r="C79" i="4" s="1"/>
  <c r="B79" i="18"/>
  <c r="B79" i="4" s="1"/>
  <c r="D78" i="18"/>
  <c r="C78" i="18"/>
  <c r="B78" i="18"/>
  <c r="D77" i="18"/>
  <c r="C77" i="18"/>
  <c r="B77" i="18"/>
  <c r="D76" i="18"/>
  <c r="C76" i="18"/>
  <c r="B76" i="18"/>
  <c r="D75" i="18"/>
  <c r="C75" i="18"/>
  <c r="B75" i="18"/>
  <c r="D74" i="18"/>
  <c r="D74" i="4" s="1"/>
  <c r="C74" i="18"/>
  <c r="C74" i="4" s="1"/>
  <c r="B74" i="18"/>
  <c r="B74" i="4" s="1"/>
  <c r="D73" i="18"/>
  <c r="C73" i="18"/>
  <c r="B73" i="18"/>
  <c r="C72" i="18"/>
  <c r="B72" i="18"/>
  <c r="D71" i="4"/>
  <c r="C71" i="18"/>
  <c r="C71" i="4" s="1"/>
  <c r="B71" i="18"/>
  <c r="B71" i="4" s="1"/>
  <c r="D70" i="18"/>
  <c r="C70" i="18"/>
  <c r="B70" i="18"/>
  <c r="D69" i="18"/>
  <c r="D69" i="4" s="1"/>
  <c r="C69" i="18"/>
  <c r="C69" i="4" s="1"/>
  <c r="B69" i="18"/>
  <c r="B69" i="4" s="1"/>
  <c r="D68" i="18"/>
  <c r="C68" i="18"/>
  <c r="B68" i="18"/>
  <c r="D67" i="18"/>
  <c r="C67" i="18"/>
  <c r="B67" i="18"/>
  <c r="D66" i="18"/>
  <c r="C66" i="18"/>
  <c r="B66" i="18"/>
  <c r="D65" i="18"/>
  <c r="C65" i="18"/>
  <c r="B65" i="18"/>
  <c r="D64" i="18"/>
  <c r="C64" i="18"/>
  <c r="B64" i="18"/>
  <c r="D63" i="18"/>
  <c r="C63" i="18"/>
  <c r="B63" i="18"/>
  <c r="D62" i="18"/>
  <c r="D62" i="4" s="1"/>
  <c r="C62" i="18"/>
  <c r="C62" i="4" s="1"/>
  <c r="B62" i="18"/>
  <c r="B62" i="4" s="1"/>
  <c r="D61" i="4"/>
  <c r="C61" i="18"/>
  <c r="C61" i="4" s="1"/>
  <c r="B61" i="18"/>
  <c r="B61" i="4" s="1"/>
  <c r="D60" i="18"/>
  <c r="D60" i="4" s="1"/>
  <c r="C60" i="18"/>
  <c r="C60" i="4" s="1"/>
  <c r="B60" i="18"/>
  <c r="B60" i="4" s="1"/>
  <c r="D59" i="18"/>
  <c r="C59" i="18"/>
  <c r="C59" i="4" s="1"/>
  <c r="B59" i="18"/>
  <c r="B59" i="4"/>
  <c r="D58" i="18"/>
  <c r="D58" i="4" s="1"/>
  <c r="C58" i="18"/>
  <c r="C58" i="4" s="1"/>
  <c r="B58" i="18"/>
  <c r="B58" i="4" s="1"/>
  <c r="D57" i="18"/>
  <c r="D57" i="4" s="1"/>
  <c r="C57" i="18"/>
  <c r="C57" i="4" s="1"/>
  <c r="B57" i="18"/>
  <c r="B57" i="4" s="1"/>
  <c r="D56" i="18"/>
  <c r="D56" i="4"/>
  <c r="C56" i="18"/>
  <c r="C56" i="4"/>
  <c r="B56" i="18"/>
  <c r="B56" i="4"/>
  <c r="D55" i="18"/>
  <c r="C55" i="18"/>
  <c r="C55" i="4" s="1"/>
  <c r="B55" i="18"/>
  <c r="B55" i="4" s="1"/>
  <c r="D54" i="18"/>
  <c r="D54" i="4" s="1"/>
  <c r="C54" i="18"/>
  <c r="B54" i="18"/>
  <c r="B54" i="4" s="1"/>
  <c r="D53" i="18"/>
  <c r="D53" i="4"/>
  <c r="C53" i="18"/>
  <c r="C53" i="4" s="1"/>
  <c r="B53" i="18"/>
  <c r="D52" i="18"/>
  <c r="D52" i="4" s="1"/>
  <c r="C52" i="18"/>
  <c r="C52" i="4" s="1"/>
  <c r="B52" i="18"/>
  <c r="B52" i="4" s="1"/>
  <c r="D51" i="18"/>
  <c r="C51" i="18"/>
  <c r="C51" i="4" s="1"/>
  <c r="B51" i="18"/>
  <c r="B51" i="4" s="1"/>
  <c r="C50" i="18"/>
  <c r="C50" i="4"/>
  <c r="B50" i="18"/>
  <c r="B50" i="4" s="1"/>
  <c r="D49" i="18"/>
  <c r="D49" i="4" s="1"/>
  <c r="C49" i="18"/>
  <c r="C49" i="4" s="1"/>
  <c r="B49" i="18"/>
  <c r="B49" i="4" s="1"/>
  <c r="D48" i="18"/>
  <c r="C48" i="18"/>
  <c r="C48" i="4"/>
  <c r="B48" i="18"/>
  <c r="B48" i="4"/>
  <c r="D47" i="18"/>
  <c r="D47" i="4" s="1"/>
  <c r="C47" i="18"/>
  <c r="B47" i="18"/>
  <c r="B47" i="4" s="1"/>
  <c r="D46" i="18"/>
  <c r="D46" i="4" s="1"/>
  <c r="C46" i="18"/>
  <c r="C46" i="4" s="1"/>
  <c r="B46" i="18"/>
  <c r="D45" i="18"/>
  <c r="D45" i="4"/>
  <c r="C45" i="18"/>
  <c r="C45" i="4" s="1"/>
  <c r="B45" i="18"/>
  <c r="B45" i="4"/>
  <c r="D44" i="18"/>
  <c r="C44" i="18"/>
  <c r="C44" i="4" s="1"/>
  <c r="B44" i="18"/>
  <c r="B44" i="4" s="1"/>
  <c r="D43" i="18"/>
  <c r="D43" i="4" s="1"/>
  <c r="C43" i="18"/>
  <c r="B43" i="18"/>
  <c r="B43" i="4" s="1"/>
  <c r="D42" i="18"/>
  <c r="D42" i="4" s="1"/>
  <c r="C42" i="18"/>
  <c r="C42" i="4" s="1"/>
  <c r="B42" i="18"/>
  <c r="B42" i="4" s="1"/>
  <c r="D41" i="18"/>
  <c r="D41" i="4" s="1"/>
  <c r="C41" i="18"/>
  <c r="C41" i="4" s="1"/>
  <c r="B41" i="18"/>
  <c r="B41" i="4" s="1"/>
  <c r="D40" i="18"/>
  <c r="C40" i="18"/>
  <c r="C40" i="4" s="1"/>
  <c r="B40" i="18"/>
  <c r="B40" i="4" s="1"/>
  <c r="D39" i="18"/>
  <c r="D39" i="4" s="1"/>
  <c r="C39" i="18"/>
  <c r="B39" i="18"/>
  <c r="B39" i="4" s="1"/>
  <c r="D38" i="18"/>
  <c r="D38" i="4" s="1"/>
  <c r="C38" i="18"/>
  <c r="C38" i="4" s="1"/>
  <c r="B38" i="18"/>
  <c r="D37" i="18"/>
  <c r="D37" i="4" s="1"/>
  <c r="C37" i="18"/>
  <c r="C37" i="4"/>
  <c r="B37" i="18"/>
  <c r="B37" i="4" s="1"/>
  <c r="D36" i="18"/>
  <c r="C36" i="18"/>
  <c r="C36" i="4" s="1"/>
  <c r="B36" i="18"/>
  <c r="B36" i="4" s="1"/>
  <c r="D35" i="18"/>
  <c r="D35" i="4" s="1"/>
  <c r="C35" i="18"/>
  <c r="B35" i="18"/>
  <c r="B35" i="4"/>
  <c r="D34" i="18"/>
  <c r="D34" i="4"/>
  <c r="C34" i="18"/>
  <c r="C34" i="4"/>
  <c r="B34" i="18"/>
  <c r="D33" i="4"/>
  <c r="C33" i="4"/>
  <c r="B33" i="18"/>
  <c r="D32" i="18"/>
  <c r="C32" i="18"/>
  <c r="B32" i="18"/>
  <c r="D31" i="18"/>
  <c r="C31" i="18"/>
  <c r="B31" i="18"/>
  <c r="D30" i="18"/>
  <c r="C30" i="18"/>
  <c r="B30" i="18"/>
  <c r="D29" i="18"/>
  <c r="C29" i="18"/>
  <c r="B29" i="18"/>
  <c r="D28" i="18"/>
  <c r="D28" i="4" s="1"/>
  <c r="C28" i="18"/>
  <c r="C28" i="4" s="1"/>
  <c r="B28" i="18"/>
  <c r="B28" i="4" s="1"/>
  <c r="D27" i="18"/>
  <c r="C27" i="4"/>
  <c r="B27" i="18"/>
  <c r="B27" i="4" s="1"/>
  <c r="D26" i="18"/>
  <c r="D26" i="4" s="1"/>
  <c r="C26" i="18"/>
  <c r="C26" i="4" s="1"/>
  <c r="B26" i="18"/>
  <c r="B26" i="4" s="1"/>
  <c r="D25" i="18"/>
  <c r="D25" i="4"/>
  <c r="B25" i="18"/>
  <c r="B25" i="4" s="1"/>
  <c r="D24" i="18"/>
  <c r="D24" i="4" s="1"/>
  <c r="C24" i="18"/>
  <c r="C24" i="4"/>
  <c r="B24" i="18"/>
  <c r="B24" i="4" s="1"/>
  <c r="D23" i="18"/>
  <c r="C23" i="18"/>
  <c r="C23" i="4"/>
  <c r="B23" i="18"/>
  <c r="D22" i="18"/>
  <c r="D22" i="4" s="1"/>
  <c r="C22" i="18"/>
  <c r="B22" i="18"/>
  <c r="D21" i="18"/>
  <c r="D21" i="4" s="1"/>
  <c r="B21" i="18"/>
  <c r="D20" i="18"/>
  <c r="C20" i="18"/>
  <c r="B20" i="18"/>
  <c r="D19" i="18"/>
  <c r="C19" i="18"/>
  <c r="B19" i="18"/>
  <c r="D18" i="18"/>
  <c r="C18" i="18"/>
  <c r="B18" i="18"/>
  <c r="D17" i="18"/>
  <c r="D17" i="4" s="1"/>
  <c r="C17" i="4"/>
  <c r="B17" i="18"/>
  <c r="B17" i="4" s="1"/>
  <c r="C16" i="18"/>
  <c r="B16" i="18"/>
  <c r="D15" i="18"/>
  <c r="C15" i="18"/>
  <c r="B15" i="18"/>
  <c r="A15" i="4"/>
  <c r="A2" i="16"/>
  <c r="D70" i="9"/>
  <c r="D78" i="6"/>
  <c r="K362" i="12" a="1"/>
  <c r="K362" i="12" s="1"/>
  <c r="L362" i="12" a="1"/>
  <c r="L362" i="12" s="1"/>
  <c r="M362" i="12" a="1"/>
  <c r="M362" i="12" s="1"/>
  <c r="N362" i="12" a="1"/>
  <c r="N362" i="12" s="1"/>
  <c r="O362" i="12" a="1"/>
  <c r="O362" i="12" s="1"/>
  <c r="K363" i="12" a="1"/>
  <c r="K363" i="12" s="1"/>
  <c r="L363" i="12" a="1"/>
  <c r="L363" i="12" s="1"/>
  <c r="M363" i="12" a="1"/>
  <c r="M363" i="12" s="1"/>
  <c r="N363" i="12" a="1"/>
  <c r="N363" i="12" s="1"/>
  <c r="O363" i="12" a="1"/>
  <c r="O363" i="12" s="1"/>
  <c r="K364" i="12" a="1"/>
  <c r="K364" i="12" s="1"/>
  <c r="L364" i="12" a="1"/>
  <c r="L364" i="12" s="1"/>
  <c r="M364" i="12" a="1"/>
  <c r="M364" i="12" s="1"/>
  <c r="N364" i="12" a="1"/>
  <c r="N364" i="12" s="1"/>
  <c r="O364" i="12" a="1"/>
  <c r="O364" i="12" s="1"/>
  <c r="K365" i="12" a="1"/>
  <c r="K365" i="12" s="1"/>
  <c r="L365" i="12" a="1"/>
  <c r="L365" i="12" s="1"/>
  <c r="M365" i="12" a="1"/>
  <c r="M365" i="12" s="1"/>
  <c r="N365" i="12" a="1"/>
  <c r="N365" i="12" s="1"/>
  <c r="O365" i="12" a="1"/>
  <c r="O365" i="12" s="1"/>
  <c r="K366" i="12" a="1"/>
  <c r="K366" i="12" s="1"/>
  <c r="L366" i="12" a="1"/>
  <c r="L366" i="12" s="1"/>
  <c r="M366" i="12" a="1"/>
  <c r="M366" i="12" s="1"/>
  <c r="N366" i="12" a="1"/>
  <c r="N366" i="12" s="1"/>
  <c r="O366" i="12" a="1"/>
  <c r="O366" i="12" s="1"/>
  <c r="K367" i="12" a="1"/>
  <c r="K367" i="12" s="1"/>
  <c r="L367" i="12" a="1"/>
  <c r="L367" i="12" s="1"/>
  <c r="M367" i="12" a="1"/>
  <c r="M367" i="12" s="1"/>
  <c r="N367" i="12" a="1"/>
  <c r="N367" i="12" s="1"/>
  <c r="O367" i="12" a="1"/>
  <c r="O367" i="12" s="1"/>
  <c r="K368" i="12" a="1"/>
  <c r="K368" i="12" s="1"/>
  <c r="L368" i="12" a="1"/>
  <c r="L368" i="12" s="1"/>
  <c r="M368" i="12" a="1"/>
  <c r="M368" i="12" s="1"/>
  <c r="N368" i="12" a="1"/>
  <c r="N368" i="12" s="1"/>
  <c r="O368" i="12" a="1"/>
  <c r="O368" i="12" s="1"/>
  <c r="K369" i="12" a="1"/>
  <c r="K369" i="12" s="1"/>
  <c r="L369" i="12" a="1"/>
  <c r="L369" i="12" s="1"/>
  <c r="M369" i="12" a="1"/>
  <c r="M369" i="12" s="1"/>
  <c r="N369" i="12" a="1"/>
  <c r="N369" i="12" s="1"/>
  <c r="O369" i="12" a="1"/>
  <c r="O369" i="12" s="1"/>
  <c r="K370" i="12" a="1"/>
  <c r="K370" i="12" s="1"/>
  <c r="L370" i="12" a="1"/>
  <c r="L370" i="12" s="1"/>
  <c r="M370" i="12" a="1"/>
  <c r="M370" i="12" s="1"/>
  <c r="N370" i="12" a="1"/>
  <c r="N370" i="12" s="1"/>
  <c r="O370" i="12" a="1"/>
  <c r="O370" i="12" s="1"/>
  <c r="K371" i="12" a="1"/>
  <c r="K371" i="12" s="1"/>
  <c r="L371" i="12" a="1"/>
  <c r="L371" i="12" s="1"/>
  <c r="M371" i="12" a="1"/>
  <c r="M371" i="12" s="1"/>
  <c r="N371" i="12" a="1"/>
  <c r="N371" i="12" s="1"/>
  <c r="O371" i="12" a="1"/>
  <c r="O371" i="12" s="1"/>
  <c r="K372" i="12" a="1"/>
  <c r="K372" i="12" s="1"/>
  <c r="L372" i="12" a="1"/>
  <c r="L372" i="12" s="1"/>
  <c r="M372" i="12" a="1"/>
  <c r="M372" i="12" s="1"/>
  <c r="N372" i="12" a="1"/>
  <c r="N372" i="12" s="1"/>
  <c r="O372" i="12" a="1"/>
  <c r="O372" i="12" s="1"/>
  <c r="K373" i="12" a="1"/>
  <c r="K373" i="12" s="1"/>
  <c r="L373" i="12" a="1"/>
  <c r="L373" i="12" s="1"/>
  <c r="M373" i="12" a="1"/>
  <c r="M373" i="12" s="1"/>
  <c r="N373" i="12" a="1"/>
  <c r="N373" i="12" s="1"/>
  <c r="O373" i="12" a="1"/>
  <c r="O373" i="12" s="1"/>
  <c r="K374" i="12" a="1"/>
  <c r="K374" i="12" s="1"/>
  <c r="L374" i="12" a="1"/>
  <c r="L374" i="12" s="1"/>
  <c r="M374" i="12" a="1"/>
  <c r="M374" i="12" s="1"/>
  <c r="N374" i="12" a="1"/>
  <c r="N374" i="12" s="1"/>
  <c r="O374" i="12" a="1"/>
  <c r="O374" i="12" s="1"/>
  <c r="K375" i="12" a="1"/>
  <c r="K375" i="12" s="1"/>
  <c r="L375" i="12" a="1"/>
  <c r="L375" i="12" s="1"/>
  <c r="M375" i="12" a="1"/>
  <c r="M375" i="12" s="1"/>
  <c r="N375" i="12" a="1"/>
  <c r="N375" i="12" s="1"/>
  <c r="O375" i="12" a="1"/>
  <c r="O375" i="12" s="1"/>
  <c r="K376" i="12" a="1"/>
  <c r="K376" i="12" s="1"/>
  <c r="L376" i="12" a="1"/>
  <c r="L376" i="12" s="1"/>
  <c r="M376" i="12" a="1"/>
  <c r="M376" i="12" s="1"/>
  <c r="N376" i="12" a="1"/>
  <c r="N376" i="12" s="1"/>
  <c r="O376" i="12" a="1"/>
  <c r="O376" i="12" s="1"/>
  <c r="K377" i="12" a="1"/>
  <c r="K377" i="12" s="1"/>
  <c r="L377" i="12" a="1"/>
  <c r="L377" i="12" s="1"/>
  <c r="M377" i="12" a="1"/>
  <c r="M377" i="12" s="1"/>
  <c r="N377" i="12" a="1"/>
  <c r="N377" i="12" s="1"/>
  <c r="O377" i="12" a="1"/>
  <c r="O377" i="12" s="1"/>
  <c r="K378" i="12" a="1"/>
  <c r="K378" i="12" s="1"/>
  <c r="L378" i="12" a="1"/>
  <c r="L378" i="12" s="1"/>
  <c r="M378" i="12" a="1"/>
  <c r="M378" i="12" s="1"/>
  <c r="N378" i="12" a="1"/>
  <c r="N378" i="12" s="1"/>
  <c r="O378" i="12" a="1"/>
  <c r="O378" i="12" s="1"/>
  <c r="K379" i="12" a="1"/>
  <c r="K379" i="12" s="1"/>
  <c r="L379" i="12" a="1"/>
  <c r="L379" i="12" s="1"/>
  <c r="M379" i="12" a="1"/>
  <c r="M379" i="12" s="1"/>
  <c r="N379" i="12" a="1"/>
  <c r="N379" i="12" s="1"/>
  <c r="O379" i="12" a="1"/>
  <c r="O379" i="12" s="1"/>
  <c r="K380" i="12" a="1"/>
  <c r="K380" i="12" s="1"/>
  <c r="L380" i="12" a="1"/>
  <c r="L380" i="12" s="1"/>
  <c r="M380" i="12" a="1"/>
  <c r="M380" i="12" s="1"/>
  <c r="N380" i="12" a="1"/>
  <c r="N380" i="12" s="1"/>
  <c r="O380" i="12" a="1"/>
  <c r="O380" i="12" s="1"/>
  <c r="K381" i="12" a="1"/>
  <c r="K381" i="12" s="1"/>
  <c r="L381" i="12" a="1"/>
  <c r="L381" i="12" s="1"/>
  <c r="M381" i="12" a="1"/>
  <c r="M381" i="12" s="1"/>
  <c r="N381" i="12" a="1"/>
  <c r="N381" i="12" s="1"/>
  <c r="O381" i="12" a="1"/>
  <c r="O381" i="12" s="1"/>
  <c r="K382" i="12" a="1"/>
  <c r="K382" i="12" s="1"/>
  <c r="L382" i="12" a="1"/>
  <c r="L382" i="12" s="1"/>
  <c r="M382" i="12" a="1"/>
  <c r="M382" i="12" s="1"/>
  <c r="N382" i="12" a="1"/>
  <c r="N382" i="12" s="1"/>
  <c r="O382" i="12" a="1"/>
  <c r="O382" i="12" s="1"/>
  <c r="K383" i="12" a="1"/>
  <c r="K383" i="12" s="1"/>
  <c r="L383" i="12" a="1"/>
  <c r="L383" i="12" s="1"/>
  <c r="M383" i="12" a="1"/>
  <c r="M383" i="12" s="1"/>
  <c r="N383" i="12" a="1"/>
  <c r="N383" i="12" s="1"/>
  <c r="O383" i="12" a="1"/>
  <c r="O383" i="12" s="1"/>
  <c r="K384" i="12" a="1"/>
  <c r="K384" i="12" s="1"/>
  <c r="L384" i="12" a="1"/>
  <c r="L384" i="12" s="1"/>
  <c r="M384" i="12" a="1"/>
  <c r="M384" i="12" s="1"/>
  <c r="N384" i="12" a="1"/>
  <c r="N384" i="12" s="1"/>
  <c r="O384" i="12" a="1"/>
  <c r="O384" i="12" s="1"/>
  <c r="K385" i="12" a="1"/>
  <c r="K385" i="12" s="1"/>
  <c r="L385" i="12" a="1"/>
  <c r="L385" i="12" s="1"/>
  <c r="M385" i="12" a="1"/>
  <c r="M385" i="12" s="1"/>
  <c r="N385" i="12" a="1"/>
  <c r="N385" i="12" s="1"/>
  <c r="O385" i="12" a="1"/>
  <c r="O385" i="12" s="1"/>
  <c r="K386" i="12" a="1"/>
  <c r="K386" i="12" s="1"/>
  <c r="L386" i="12" a="1"/>
  <c r="L386" i="12" s="1"/>
  <c r="M386" i="12" a="1"/>
  <c r="M386" i="12" s="1"/>
  <c r="N386" i="12" a="1"/>
  <c r="N386" i="12" s="1"/>
  <c r="O386" i="12" a="1"/>
  <c r="O386" i="12" s="1"/>
  <c r="K387" i="12" a="1"/>
  <c r="K387" i="12" s="1"/>
  <c r="L387" i="12" a="1"/>
  <c r="L387" i="12" s="1"/>
  <c r="M387" i="12" a="1"/>
  <c r="M387" i="12" s="1"/>
  <c r="N387" i="12" a="1"/>
  <c r="N387" i="12" s="1"/>
  <c r="O387" i="12" a="1"/>
  <c r="O387" i="12" s="1"/>
  <c r="K388" i="12" a="1"/>
  <c r="K388" i="12" s="1"/>
  <c r="L388" i="12" a="1"/>
  <c r="L388" i="12" s="1"/>
  <c r="M388" i="12" a="1"/>
  <c r="M388" i="12" s="1"/>
  <c r="N388" i="12" a="1"/>
  <c r="N388" i="12" s="1"/>
  <c r="O388" i="12" a="1"/>
  <c r="O388" i="12" s="1"/>
  <c r="K389" i="12" a="1"/>
  <c r="K389" i="12" s="1"/>
  <c r="L389" i="12" a="1"/>
  <c r="L389" i="12" s="1"/>
  <c r="M389" i="12" a="1"/>
  <c r="M389" i="12" s="1"/>
  <c r="N389" i="12" a="1"/>
  <c r="N389" i="12" s="1"/>
  <c r="O389" i="12" a="1"/>
  <c r="O389" i="12" s="1"/>
  <c r="K390" i="12" a="1"/>
  <c r="K390" i="12" s="1"/>
  <c r="L390" i="12" a="1"/>
  <c r="L390" i="12" s="1"/>
  <c r="M390" i="12" a="1"/>
  <c r="M390" i="12" s="1"/>
  <c r="N390" i="12" a="1"/>
  <c r="N390" i="12" s="1"/>
  <c r="O390" i="12" a="1"/>
  <c r="O390" i="12" s="1"/>
  <c r="K391" i="12" a="1"/>
  <c r="K391" i="12" s="1"/>
  <c r="L391" i="12" a="1"/>
  <c r="L391" i="12" s="1"/>
  <c r="M391" i="12" a="1"/>
  <c r="M391" i="12" s="1"/>
  <c r="N391" i="12" a="1"/>
  <c r="N391" i="12" s="1"/>
  <c r="O391" i="12" a="1"/>
  <c r="O391" i="12" s="1"/>
  <c r="K392" i="12" a="1"/>
  <c r="K392" i="12" s="1"/>
  <c r="L392" i="12" a="1"/>
  <c r="L392" i="12" s="1"/>
  <c r="M392" i="12" a="1"/>
  <c r="M392" i="12" s="1"/>
  <c r="N392" i="12" a="1"/>
  <c r="N392" i="12" s="1"/>
  <c r="O392" i="12" a="1"/>
  <c r="O392" i="12" s="1"/>
  <c r="K393" i="12" a="1"/>
  <c r="K393" i="12" s="1"/>
  <c r="L393" i="12" a="1"/>
  <c r="L393" i="12" s="1"/>
  <c r="M393" i="12" a="1"/>
  <c r="M393" i="12" s="1"/>
  <c r="N393" i="12" a="1"/>
  <c r="N393" i="12" s="1"/>
  <c r="O393" i="12" a="1"/>
  <c r="O393" i="12" s="1"/>
  <c r="K394" i="12" a="1"/>
  <c r="K394" i="12" s="1"/>
  <c r="L394" i="12" a="1"/>
  <c r="L394" i="12" s="1"/>
  <c r="M394" i="12" a="1"/>
  <c r="M394" i="12" s="1"/>
  <c r="N394" i="12" a="1"/>
  <c r="N394" i="12" s="1"/>
  <c r="O394" i="12" a="1"/>
  <c r="O394" i="12" s="1"/>
  <c r="K395" i="12" a="1"/>
  <c r="K395" i="12" s="1"/>
  <c r="L395" i="12" a="1"/>
  <c r="L395" i="12" s="1"/>
  <c r="M395" i="12" a="1"/>
  <c r="M395" i="12" s="1"/>
  <c r="N395" i="12" a="1"/>
  <c r="N395" i="12" s="1"/>
  <c r="O395" i="12" a="1"/>
  <c r="O395" i="12" s="1"/>
  <c r="K396" i="12" a="1"/>
  <c r="K396" i="12" s="1"/>
  <c r="L396" i="12" a="1"/>
  <c r="L396" i="12" s="1"/>
  <c r="M396" i="12" a="1"/>
  <c r="M396" i="12" s="1"/>
  <c r="N396" i="12" a="1"/>
  <c r="N396" i="12" s="1"/>
  <c r="O396" i="12" a="1"/>
  <c r="O396" i="12" s="1"/>
  <c r="K397" i="12" a="1"/>
  <c r="K397" i="12" s="1"/>
  <c r="L397" i="12" a="1"/>
  <c r="L397" i="12" s="1"/>
  <c r="M397" i="12" a="1"/>
  <c r="M397" i="12" s="1"/>
  <c r="N397" i="12" a="1"/>
  <c r="N397" i="12" s="1"/>
  <c r="O397" i="12" a="1"/>
  <c r="O397" i="12" s="1"/>
  <c r="K398" i="12" a="1"/>
  <c r="K398" i="12" s="1"/>
  <c r="L398" i="12" a="1"/>
  <c r="L398" i="12" s="1"/>
  <c r="M398" i="12" a="1"/>
  <c r="M398" i="12" s="1"/>
  <c r="N398" i="12" a="1"/>
  <c r="N398" i="12" s="1"/>
  <c r="O398" i="12" a="1"/>
  <c r="O398" i="12" s="1"/>
  <c r="K399" i="12" a="1"/>
  <c r="K399" i="12" s="1"/>
  <c r="L399" i="12" a="1"/>
  <c r="L399" i="12" s="1"/>
  <c r="M399" i="12" a="1"/>
  <c r="M399" i="12" s="1"/>
  <c r="N399" i="12" a="1"/>
  <c r="N399" i="12" s="1"/>
  <c r="O399" i="12" a="1"/>
  <c r="O399" i="12" s="1"/>
  <c r="K400" i="12" a="1"/>
  <c r="K400" i="12" s="1"/>
  <c r="L400" i="12" a="1"/>
  <c r="L400" i="12" s="1"/>
  <c r="M400" i="12" a="1"/>
  <c r="M400" i="12" s="1"/>
  <c r="N400" i="12" a="1"/>
  <c r="N400" i="12" s="1"/>
  <c r="O400" i="12" a="1"/>
  <c r="O400" i="12" s="1"/>
  <c r="K401" i="12" a="1"/>
  <c r="K401" i="12" s="1"/>
  <c r="L401" i="12" a="1"/>
  <c r="L401" i="12" s="1"/>
  <c r="M401" i="12" a="1"/>
  <c r="M401" i="12" s="1"/>
  <c r="N401" i="12" a="1"/>
  <c r="N401" i="12" s="1"/>
  <c r="O401" i="12" a="1"/>
  <c r="O401" i="12" s="1"/>
  <c r="K402" i="12" a="1"/>
  <c r="K402" i="12" s="1"/>
  <c r="L402" i="12" a="1"/>
  <c r="L402" i="12" s="1"/>
  <c r="M402" i="12" a="1"/>
  <c r="M402" i="12" s="1"/>
  <c r="N402" i="12" a="1"/>
  <c r="N402" i="12" s="1"/>
  <c r="O402" i="12" a="1"/>
  <c r="O402" i="12" s="1"/>
  <c r="K403" i="12" a="1"/>
  <c r="K403" i="12" s="1"/>
  <c r="L403" i="12" a="1"/>
  <c r="L403" i="12" s="1"/>
  <c r="M403" i="12" a="1"/>
  <c r="M403" i="12" s="1"/>
  <c r="N403" i="12" a="1"/>
  <c r="N403" i="12" s="1"/>
  <c r="O403" i="12" a="1"/>
  <c r="O403" i="12" s="1"/>
  <c r="K404" i="12" a="1"/>
  <c r="K404" i="12" s="1"/>
  <c r="L404" i="12" a="1"/>
  <c r="L404" i="12" s="1"/>
  <c r="M404" i="12" a="1"/>
  <c r="M404" i="12" s="1"/>
  <c r="N404" i="12" a="1"/>
  <c r="N404" i="12" s="1"/>
  <c r="O404" i="12" a="1"/>
  <c r="O404" i="12" s="1"/>
  <c r="K405" i="12" a="1"/>
  <c r="K405" i="12" s="1"/>
  <c r="L405" i="12" a="1"/>
  <c r="L405" i="12" s="1"/>
  <c r="M405" i="12" a="1"/>
  <c r="M405" i="12" s="1"/>
  <c r="N405" i="12" a="1"/>
  <c r="N405" i="12" s="1"/>
  <c r="O405" i="12" a="1"/>
  <c r="O405" i="12" s="1"/>
  <c r="K406" i="12" a="1"/>
  <c r="K406" i="12" s="1"/>
  <c r="L406" i="12" a="1"/>
  <c r="L406" i="12" s="1"/>
  <c r="M406" i="12" a="1"/>
  <c r="M406" i="12" s="1"/>
  <c r="N406" i="12" a="1"/>
  <c r="N406" i="12" s="1"/>
  <c r="O406" i="12" a="1"/>
  <c r="O406" i="12" s="1"/>
  <c r="K407" i="12" a="1"/>
  <c r="K407" i="12" s="1"/>
  <c r="L407" i="12" a="1"/>
  <c r="L407" i="12" s="1"/>
  <c r="M407" i="12" a="1"/>
  <c r="M407" i="12" s="1"/>
  <c r="N407" i="12" a="1"/>
  <c r="N407" i="12" s="1"/>
  <c r="O407" i="12" a="1"/>
  <c r="O407" i="12" s="1"/>
  <c r="K408" i="12" a="1"/>
  <c r="K408" i="12" s="1"/>
  <c r="L408" i="12" a="1"/>
  <c r="L408" i="12" s="1"/>
  <c r="M408" i="12" a="1"/>
  <c r="M408" i="12" s="1"/>
  <c r="N408" i="12" a="1"/>
  <c r="N408" i="12" s="1"/>
  <c r="O408" i="12" a="1"/>
  <c r="O408" i="12" s="1"/>
  <c r="K409" i="12" a="1"/>
  <c r="K409" i="12" s="1"/>
  <c r="L409" i="12" a="1"/>
  <c r="L409" i="12" s="1"/>
  <c r="M409" i="12" a="1"/>
  <c r="M409" i="12" s="1"/>
  <c r="N409" i="12" a="1"/>
  <c r="N409" i="12" s="1"/>
  <c r="O409" i="12" a="1"/>
  <c r="O409" i="12" s="1"/>
  <c r="K410" i="12" a="1"/>
  <c r="K410" i="12" s="1"/>
  <c r="L410" i="12" a="1"/>
  <c r="L410" i="12" s="1"/>
  <c r="M410" i="12" a="1"/>
  <c r="M410" i="12" s="1"/>
  <c r="N410" i="12" a="1"/>
  <c r="N410" i="12" s="1"/>
  <c r="O410" i="12" a="1"/>
  <c r="O410" i="12" s="1"/>
  <c r="K411" i="12" a="1"/>
  <c r="K411" i="12" s="1"/>
  <c r="L411" i="12" a="1"/>
  <c r="L411" i="12" s="1"/>
  <c r="M411" i="12" a="1"/>
  <c r="M411" i="12" s="1"/>
  <c r="N411" i="12" a="1"/>
  <c r="N411" i="12"/>
  <c r="O411" i="12" a="1"/>
  <c r="O411" i="12" s="1"/>
  <c r="K412" i="12" a="1"/>
  <c r="K412" i="12" s="1"/>
  <c r="L412" i="12" a="1"/>
  <c r="L412" i="12"/>
  <c r="M412" i="12" a="1"/>
  <c r="M412" i="12" s="1"/>
  <c r="N412" i="12" a="1"/>
  <c r="N412" i="12" s="1"/>
  <c r="O412" i="12" a="1"/>
  <c r="O412" i="12" s="1"/>
  <c r="K413" i="12" a="1"/>
  <c r="K413" i="12" s="1"/>
  <c r="L413" i="12" a="1"/>
  <c r="L413" i="12" s="1"/>
  <c r="M413" i="12" a="1"/>
  <c r="M413" i="12" s="1"/>
  <c r="N413" i="12" a="1"/>
  <c r="N413" i="12"/>
  <c r="O413" i="12" a="1"/>
  <c r="O413" i="12" s="1"/>
  <c r="K414" i="12" a="1"/>
  <c r="K414" i="12" s="1"/>
  <c r="L414" i="12" a="1"/>
  <c r="L414" i="12" s="1"/>
  <c r="M414" i="12" a="1"/>
  <c r="M414" i="12" s="1"/>
  <c r="N414" i="12" a="1"/>
  <c r="N414" i="12" s="1"/>
  <c r="O414" i="12" a="1"/>
  <c r="O414" i="12" s="1"/>
  <c r="K415" i="12" a="1"/>
  <c r="K415" i="12" s="1"/>
  <c r="L415" i="12" a="1"/>
  <c r="L415" i="12" s="1"/>
  <c r="M415" i="12" a="1"/>
  <c r="M415" i="12"/>
  <c r="N415" i="12" a="1"/>
  <c r="N415" i="12" s="1"/>
  <c r="O415" i="12" a="1"/>
  <c r="O415" i="12" s="1"/>
  <c r="K416" i="12" a="1"/>
  <c r="K416" i="12" s="1"/>
  <c r="L416" i="12" a="1"/>
  <c r="L416" i="12" s="1"/>
  <c r="M416" i="12" a="1"/>
  <c r="M416" i="12" s="1"/>
  <c r="N416" i="12" a="1"/>
  <c r="N416" i="12" s="1"/>
  <c r="O416" i="12" a="1"/>
  <c r="O416" i="12" s="1"/>
  <c r="K417" i="12" a="1"/>
  <c r="K417" i="12" s="1"/>
  <c r="L417" i="12" a="1"/>
  <c r="L417" i="12"/>
  <c r="M417" i="12" a="1"/>
  <c r="M417" i="12" s="1"/>
  <c r="N417" i="12" a="1"/>
  <c r="N417" i="12" s="1"/>
  <c r="O417" i="12" a="1"/>
  <c r="O417" i="12" s="1"/>
  <c r="K418" i="12" a="1"/>
  <c r="K418" i="12" s="1"/>
  <c r="L418" i="12" a="1"/>
  <c r="L418" i="12" s="1"/>
  <c r="M418" i="12" a="1"/>
  <c r="M418" i="12" s="1"/>
  <c r="N418" i="12" a="1"/>
  <c r="N418" i="12" s="1"/>
  <c r="O418" i="12" a="1"/>
  <c r="O418" i="12" s="1"/>
  <c r="K419" i="12" a="1"/>
  <c r="K419" i="12" s="1"/>
  <c r="L419" i="12" a="1"/>
  <c r="L419" i="12" s="1"/>
  <c r="M419" i="12" a="1"/>
  <c r="M419" i="12" s="1"/>
  <c r="N419" i="12" a="1"/>
  <c r="N419" i="12" s="1"/>
  <c r="O419" i="12" a="1"/>
  <c r="O419" i="12" s="1"/>
  <c r="K420" i="12" a="1"/>
  <c r="K420" i="12" s="1"/>
  <c r="L420" i="12" a="1"/>
  <c r="L420" i="12" s="1"/>
  <c r="M420" i="12" a="1"/>
  <c r="M420" i="12"/>
  <c r="N420" i="12" a="1"/>
  <c r="N420" i="12" s="1"/>
  <c r="O420" i="12" a="1"/>
  <c r="O420" i="12" s="1"/>
  <c r="K421" i="12" a="1"/>
  <c r="K421" i="12" s="1"/>
  <c r="L421" i="12" a="1"/>
  <c r="L421" i="12" s="1"/>
  <c r="M421" i="12" a="1"/>
  <c r="M421" i="12" s="1"/>
  <c r="N421" i="12" a="1"/>
  <c r="N421" i="12" s="1"/>
  <c r="O421" i="12" a="1"/>
  <c r="O421" i="12" s="1"/>
  <c r="K422" i="12" a="1"/>
  <c r="K422" i="12" s="1"/>
  <c r="L422" i="12" a="1"/>
  <c r="L422" i="12" s="1"/>
  <c r="M422" i="12" a="1"/>
  <c r="M422" i="12" s="1"/>
  <c r="N422" i="12" a="1"/>
  <c r="N422" i="12"/>
  <c r="O422" i="12" a="1"/>
  <c r="O422" i="12" s="1"/>
  <c r="K423" i="12" a="1"/>
  <c r="K423" i="12" s="1"/>
  <c r="L423" i="12" a="1"/>
  <c r="L423" i="12"/>
  <c r="M423" i="12" a="1"/>
  <c r="M423" i="12" s="1"/>
  <c r="N423" i="12" a="1"/>
  <c r="N423" i="12" s="1"/>
  <c r="O423" i="12" a="1"/>
  <c r="O423" i="12" s="1"/>
  <c r="K424" i="12" a="1"/>
  <c r="K424" i="12" s="1"/>
  <c r="L424" i="12" a="1"/>
  <c r="L424" i="12" s="1"/>
  <c r="M424" i="12" a="1"/>
  <c r="M424" i="12" s="1"/>
  <c r="N424" i="12" a="1"/>
  <c r="N424" i="12" s="1"/>
  <c r="O424" i="12" a="1"/>
  <c r="O424" i="12" s="1"/>
  <c r="K425" i="12" a="1"/>
  <c r="K425" i="12" s="1"/>
  <c r="L425" i="12" a="1"/>
  <c r="L425" i="12" s="1"/>
  <c r="M425" i="12" a="1"/>
  <c r="M425" i="12" s="1"/>
  <c r="N425" i="12" a="1"/>
  <c r="N425" i="12" s="1"/>
  <c r="O425" i="12" a="1"/>
  <c r="O425" i="12" s="1"/>
  <c r="K426" i="12" a="1"/>
  <c r="K426" i="12" s="1"/>
  <c r="L426" i="12" a="1"/>
  <c r="L426" i="12" s="1"/>
  <c r="M426" i="12" a="1"/>
  <c r="M426" i="12" s="1"/>
  <c r="N426" i="12" a="1"/>
  <c r="N426" i="12" s="1"/>
  <c r="O426" i="12" a="1"/>
  <c r="O426" i="12" s="1"/>
  <c r="K427" i="12" a="1"/>
  <c r="K427" i="12" s="1"/>
  <c r="L427" i="12" a="1"/>
  <c r="L427" i="12"/>
  <c r="M427" i="12" a="1"/>
  <c r="M427" i="12" s="1"/>
  <c r="N427" i="12" a="1"/>
  <c r="N427" i="12" s="1"/>
  <c r="O427" i="12" a="1"/>
  <c r="O427" i="12" s="1"/>
  <c r="K428" i="12" a="1"/>
  <c r="K428" i="12" s="1"/>
  <c r="L428" i="12" a="1"/>
  <c r="L428" i="12" s="1"/>
  <c r="M428" i="12" a="1"/>
  <c r="M428" i="12" s="1"/>
  <c r="N428" i="12" a="1"/>
  <c r="N428" i="12" s="1"/>
  <c r="O428" i="12" a="1"/>
  <c r="O428" i="12" s="1"/>
  <c r="K429" i="12" a="1"/>
  <c r="K429" i="12" s="1"/>
  <c r="L429" i="12" a="1"/>
  <c r="L429" i="12" s="1"/>
  <c r="M429" i="12" a="1"/>
  <c r="M429" i="12" s="1"/>
  <c r="N429" i="12" a="1"/>
  <c r="N429" i="12" s="1"/>
  <c r="O429" i="12" a="1"/>
  <c r="O429" i="12" s="1"/>
  <c r="K430" i="12" a="1"/>
  <c r="K430" i="12" s="1"/>
  <c r="L430" i="12" a="1"/>
  <c r="L430" i="12" s="1"/>
  <c r="M430" i="12" a="1"/>
  <c r="M430" i="12" s="1"/>
  <c r="N430" i="12" a="1"/>
  <c r="N430" i="12" s="1"/>
  <c r="O430" i="12" a="1"/>
  <c r="O430" i="12" s="1"/>
  <c r="K431" i="12" a="1"/>
  <c r="K431" i="12" s="1"/>
  <c r="L431" i="12" a="1"/>
  <c r="L431" i="12" s="1"/>
  <c r="M431" i="12" a="1"/>
  <c r="M431" i="12" s="1"/>
  <c r="N431" i="12" a="1"/>
  <c r="N431" i="12" s="1"/>
  <c r="O431" i="12" a="1"/>
  <c r="O431" i="12" s="1"/>
  <c r="K432" i="12" a="1"/>
  <c r="K432" i="12" s="1"/>
  <c r="L432" i="12" a="1"/>
  <c r="L432" i="12"/>
  <c r="M432" i="12" a="1"/>
  <c r="M432" i="12" s="1"/>
  <c r="N432" i="12" a="1"/>
  <c r="N432" i="12" s="1"/>
  <c r="O432" i="12" a="1"/>
  <c r="O432" i="12"/>
  <c r="K433" i="12" a="1"/>
  <c r="K433" i="12" s="1"/>
  <c r="L433" i="12" a="1"/>
  <c r="L433" i="12" s="1"/>
  <c r="M433" i="12" a="1"/>
  <c r="M433" i="12" s="1"/>
  <c r="N433" i="12" a="1"/>
  <c r="N433" i="12" s="1"/>
  <c r="O433" i="12" a="1"/>
  <c r="O433" i="12" s="1"/>
  <c r="K434" i="12" a="1"/>
  <c r="K434" i="12" s="1"/>
  <c r="L434" i="12" a="1"/>
  <c r="L434" i="12" s="1"/>
  <c r="M434" i="12" a="1"/>
  <c r="M434" i="12" s="1"/>
  <c r="N434" i="12" a="1"/>
  <c r="N434" i="12"/>
  <c r="O434" i="12" a="1"/>
  <c r="O434" i="12" s="1"/>
  <c r="K435" i="12" a="1"/>
  <c r="K435" i="12" s="1"/>
  <c r="L435" i="12" a="1"/>
  <c r="L435" i="12" s="1"/>
  <c r="M435" i="12" a="1"/>
  <c r="M435" i="12" s="1"/>
  <c r="N435" i="12" a="1"/>
  <c r="N435" i="12" s="1"/>
  <c r="O435" i="12" a="1"/>
  <c r="O435" i="12" s="1"/>
  <c r="K436" i="12" a="1"/>
  <c r="K436" i="12" s="1"/>
  <c r="L436" i="12" a="1"/>
  <c r="L436" i="12" s="1"/>
  <c r="M436" i="12" a="1"/>
  <c r="M436" i="12" s="1"/>
  <c r="N436" i="12" a="1"/>
  <c r="N436" i="12" s="1"/>
  <c r="O436" i="12" a="1"/>
  <c r="O436" i="12" s="1"/>
  <c r="K437" i="12" a="1"/>
  <c r="K437" i="12" s="1"/>
  <c r="L437" i="12" a="1"/>
  <c r="L437" i="12" s="1"/>
  <c r="M437" i="12" a="1"/>
  <c r="M437" i="12" s="1"/>
  <c r="N437" i="12" a="1"/>
  <c r="N437" i="12"/>
  <c r="O437" i="12" a="1"/>
  <c r="O437" i="12" s="1"/>
  <c r="K438" i="12" a="1"/>
  <c r="K438" i="12" s="1"/>
  <c r="L438" i="12" a="1"/>
  <c r="L438" i="12" s="1"/>
  <c r="M438" i="12" a="1"/>
  <c r="M438" i="12" s="1"/>
  <c r="N438" i="12" a="1"/>
  <c r="N438" i="12" s="1"/>
  <c r="O438" i="12" a="1"/>
  <c r="O438" i="12" s="1"/>
  <c r="K439" i="12" a="1"/>
  <c r="K439" i="12" s="1"/>
  <c r="L439" i="12" a="1"/>
  <c r="L439" i="12" s="1"/>
  <c r="M439" i="12" a="1"/>
  <c r="M439" i="12" s="1"/>
  <c r="N439" i="12" a="1"/>
  <c r="N439" i="12" s="1"/>
  <c r="O439" i="12" a="1"/>
  <c r="O439" i="12" s="1"/>
  <c r="K440" i="12" a="1"/>
  <c r="K440" i="12" s="1"/>
  <c r="L440" i="12" a="1"/>
  <c r="L440" i="12" s="1"/>
  <c r="M440" i="12" a="1"/>
  <c r="M440" i="12" s="1"/>
  <c r="N440" i="12" a="1"/>
  <c r="N440" i="12" s="1"/>
  <c r="O440" i="12" a="1"/>
  <c r="O440" i="12" s="1"/>
  <c r="K441" i="12" a="1"/>
  <c r="K441" i="12" s="1"/>
  <c r="L441" i="12" a="1"/>
  <c r="L441" i="12"/>
  <c r="M441" i="12" a="1"/>
  <c r="M441" i="12" s="1"/>
  <c r="N441" i="12" a="1"/>
  <c r="N441" i="12" s="1"/>
  <c r="O441" i="12" a="1"/>
  <c r="O441" i="12"/>
  <c r="K442" i="12" a="1"/>
  <c r="K442" i="12" s="1"/>
  <c r="L442" i="12" a="1"/>
  <c r="L442" i="12" s="1"/>
  <c r="M442" i="12" a="1"/>
  <c r="M442" i="12"/>
  <c r="N442" i="12" a="1"/>
  <c r="N442" i="12" s="1"/>
  <c r="O442" i="12" a="1"/>
  <c r="O442" i="12" s="1"/>
  <c r="K443" i="12" a="1"/>
  <c r="K443" i="12" s="1"/>
  <c r="L443" i="12" a="1"/>
  <c r="L443" i="12" s="1"/>
  <c r="M443" i="12" a="1"/>
  <c r="M443" i="12" s="1"/>
  <c r="N443" i="12" a="1"/>
  <c r="N443" i="12" s="1"/>
  <c r="O443" i="12" a="1"/>
  <c r="O443" i="12" s="1"/>
  <c r="K444" i="12" a="1"/>
  <c r="K444" i="12"/>
  <c r="L444" i="12" a="1"/>
  <c r="L444" i="12" s="1"/>
  <c r="M444" i="12" a="1"/>
  <c r="M444" i="12" s="1"/>
  <c r="N444" i="12" a="1"/>
  <c r="N444" i="12" s="1"/>
  <c r="O444" i="12" a="1"/>
  <c r="O444" i="12" s="1"/>
  <c r="K445" i="12" a="1"/>
  <c r="K445" i="12"/>
  <c r="L445" i="12" a="1"/>
  <c r="L445" i="12" s="1"/>
  <c r="M445" i="12" a="1"/>
  <c r="M445" i="12" s="1"/>
  <c r="N445" i="12" a="1"/>
  <c r="N445" i="12" s="1"/>
  <c r="O445" i="12" a="1"/>
  <c r="O445" i="12"/>
  <c r="K446" i="12" a="1"/>
  <c r="K446" i="12" s="1"/>
  <c r="L446" i="12" a="1"/>
  <c r="L446" i="12" s="1"/>
  <c r="M446" i="12" a="1"/>
  <c r="M446" i="12" s="1"/>
  <c r="N446" i="12" a="1"/>
  <c r="N446" i="12" s="1"/>
  <c r="O446" i="12" a="1"/>
  <c r="O446" i="12" s="1"/>
  <c r="K447" i="12" a="1"/>
  <c r="K447" i="12" s="1"/>
  <c r="L447" i="12" a="1"/>
  <c r="L447" i="12" s="1"/>
  <c r="M447" i="12" a="1"/>
  <c r="M447" i="12" s="1"/>
  <c r="N447" i="12" a="1"/>
  <c r="N447" i="12" s="1"/>
  <c r="O447" i="12" a="1"/>
  <c r="O447" i="12" s="1"/>
  <c r="K448" i="12" a="1"/>
  <c r="K448" i="12" s="1"/>
  <c r="L448" i="12" a="1"/>
  <c r="L448" i="12" s="1"/>
  <c r="M448" i="12" a="1"/>
  <c r="M448" i="12" s="1"/>
  <c r="N448" i="12" a="1"/>
  <c r="N448" i="12" s="1"/>
  <c r="O448" i="12" a="1"/>
  <c r="O448" i="12" s="1"/>
  <c r="K449" i="12" a="1"/>
  <c r="K449" i="12" s="1"/>
  <c r="L449" i="12" a="1"/>
  <c r="L449" i="12" s="1"/>
  <c r="M449" i="12" a="1"/>
  <c r="M449" i="12" s="1"/>
  <c r="N449" i="12" a="1"/>
  <c r="N449" i="12" s="1"/>
  <c r="O449" i="12" a="1"/>
  <c r="O449" i="12" s="1"/>
  <c r="K450" i="12" a="1"/>
  <c r="K450" i="12" s="1"/>
  <c r="L450" i="12" a="1"/>
  <c r="L450" i="12" s="1"/>
  <c r="M450" i="12" a="1"/>
  <c r="M450" i="12" s="1"/>
  <c r="N450" i="12" a="1"/>
  <c r="N450" i="12" s="1"/>
  <c r="O450" i="12" a="1"/>
  <c r="O450" i="12" s="1"/>
  <c r="K451" i="12" a="1"/>
  <c r="K451" i="12" s="1"/>
  <c r="L451" i="12" a="1"/>
  <c r="L451" i="12" s="1"/>
  <c r="M451" i="12" a="1"/>
  <c r="M451" i="12" s="1"/>
  <c r="N451" i="12" a="1"/>
  <c r="N451" i="12" s="1"/>
  <c r="O451" i="12" a="1"/>
  <c r="O451" i="12" s="1"/>
  <c r="K452" i="12" a="1"/>
  <c r="K452" i="12" s="1"/>
  <c r="L452" i="12" a="1"/>
  <c r="L452" i="12" s="1"/>
  <c r="M452" i="12" a="1"/>
  <c r="M452" i="12" s="1"/>
  <c r="N452" i="12" a="1"/>
  <c r="N452" i="12" s="1"/>
  <c r="O452" i="12" a="1"/>
  <c r="O452" i="12" s="1"/>
  <c r="K453" i="12" a="1"/>
  <c r="K453" i="12" s="1"/>
  <c r="L453" i="12" a="1"/>
  <c r="L453" i="12" s="1"/>
  <c r="M453" i="12" a="1"/>
  <c r="M453" i="12" s="1"/>
  <c r="N453" i="12" a="1"/>
  <c r="N453" i="12" s="1"/>
  <c r="O453" i="12" a="1"/>
  <c r="O453" i="12" s="1"/>
  <c r="K454" i="12" a="1"/>
  <c r="K454" i="12" s="1"/>
  <c r="L454" i="12" a="1"/>
  <c r="L454" i="12" s="1"/>
  <c r="M454" i="12" a="1"/>
  <c r="M454" i="12" s="1"/>
  <c r="N454" i="12" a="1"/>
  <c r="N454" i="12" s="1"/>
  <c r="O454" i="12" a="1"/>
  <c r="O454" i="12" s="1"/>
  <c r="K455" i="12" a="1"/>
  <c r="K455" i="12" s="1"/>
  <c r="L455" i="12" a="1"/>
  <c r="L455" i="12" s="1"/>
  <c r="M455" i="12" a="1"/>
  <c r="M455" i="12" s="1"/>
  <c r="N455" i="12" a="1"/>
  <c r="N455" i="12" s="1"/>
  <c r="O455" i="12" a="1"/>
  <c r="O455" i="12" s="1"/>
  <c r="K456" i="12" a="1"/>
  <c r="K456" i="12" s="1"/>
  <c r="L456" i="12" a="1"/>
  <c r="L456" i="12" s="1"/>
  <c r="M456" i="12" a="1"/>
  <c r="M456" i="12" s="1"/>
  <c r="N456" i="12" a="1"/>
  <c r="N456" i="12" s="1"/>
  <c r="O456" i="12" a="1"/>
  <c r="O456" i="12" s="1"/>
  <c r="K457" i="12" a="1"/>
  <c r="K457" i="12" s="1"/>
  <c r="L457" i="12" a="1"/>
  <c r="L457" i="12" s="1"/>
  <c r="M457" i="12" a="1"/>
  <c r="M457" i="12" s="1"/>
  <c r="N457" i="12" a="1"/>
  <c r="N457" i="12" s="1"/>
  <c r="O457" i="12" a="1"/>
  <c r="O457" i="12" s="1"/>
  <c r="K458" i="12" a="1"/>
  <c r="K458" i="12" s="1"/>
  <c r="L458" i="12" a="1"/>
  <c r="L458" i="12" s="1"/>
  <c r="M458" i="12" a="1"/>
  <c r="M458" i="12" s="1"/>
  <c r="N458" i="12" a="1"/>
  <c r="N458" i="12" s="1"/>
  <c r="O458" i="12" a="1"/>
  <c r="O458" i="12" s="1"/>
  <c r="K459" i="12" a="1"/>
  <c r="K459" i="12" s="1"/>
  <c r="L459" i="12" a="1"/>
  <c r="L459" i="12" s="1"/>
  <c r="M459" i="12" a="1"/>
  <c r="M459" i="12" s="1"/>
  <c r="N459" i="12" a="1"/>
  <c r="N459" i="12" s="1"/>
  <c r="O459" i="12" a="1"/>
  <c r="O459" i="12" s="1"/>
  <c r="K460" i="12" a="1"/>
  <c r="K460" i="12" s="1"/>
  <c r="L460" i="12" a="1"/>
  <c r="L460" i="12" s="1"/>
  <c r="M460" i="12" a="1"/>
  <c r="M460" i="12" s="1"/>
  <c r="N460" i="12" a="1"/>
  <c r="N460" i="12" s="1"/>
  <c r="O460" i="12" a="1"/>
  <c r="O460" i="12" s="1"/>
  <c r="K461" i="12" a="1"/>
  <c r="K461" i="12" s="1"/>
  <c r="L461" i="12" a="1"/>
  <c r="L461" i="12" s="1"/>
  <c r="M461" i="12" a="1"/>
  <c r="M461" i="12" s="1"/>
  <c r="N461" i="12" a="1"/>
  <c r="N461" i="12" s="1"/>
  <c r="O461" i="12" a="1"/>
  <c r="O461" i="12" s="1"/>
  <c r="K462" i="12" a="1"/>
  <c r="K462" i="12" s="1"/>
  <c r="L462" i="12" a="1"/>
  <c r="L462" i="12" s="1"/>
  <c r="M462" i="12" a="1"/>
  <c r="M462" i="12" s="1"/>
  <c r="N462" i="12" a="1"/>
  <c r="N462" i="12" s="1"/>
  <c r="O462" i="12" a="1"/>
  <c r="O462" i="12" s="1"/>
  <c r="K463" i="12" a="1"/>
  <c r="K463" i="12" s="1"/>
  <c r="L463" i="12" a="1"/>
  <c r="L463" i="12" s="1"/>
  <c r="M463" i="12" a="1"/>
  <c r="M463" i="12" s="1"/>
  <c r="N463" i="12" a="1"/>
  <c r="N463" i="12" s="1"/>
  <c r="O463" i="12" a="1"/>
  <c r="O463" i="12" s="1"/>
  <c r="K464" i="12" a="1"/>
  <c r="K464" i="12" s="1"/>
  <c r="L464" i="12" a="1"/>
  <c r="L464" i="12" s="1"/>
  <c r="M464" i="12" a="1"/>
  <c r="M464" i="12" s="1"/>
  <c r="N464" i="12" a="1"/>
  <c r="N464" i="12" s="1"/>
  <c r="O464" i="12" a="1"/>
  <c r="O464" i="12" s="1"/>
  <c r="K465" i="12" a="1"/>
  <c r="K465" i="12" s="1"/>
  <c r="L465" i="12" a="1"/>
  <c r="L465" i="12"/>
  <c r="M465" i="12" a="1"/>
  <c r="M465" i="12" s="1"/>
  <c r="N465" i="12" a="1"/>
  <c r="N465" i="12" s="1"/>
  <c r="O465" i="12" a="1"/>
  <c r="O465" i="12" s="1"/>
  <c r="K466" i="12" a="1"/>
  <c r="K466" i="12" s="1"/>
  <c r="L466" i="12" a="1"/>
  <c r="L466" i="12" s="1"/>
  <c r="M466" i="12" a="1"/>
  <c r="M466" i="12" s="1"/>
  <c r="N466" i="12" a="1"/>
  <c r="N466" i="12" s="1"/>
  <c r="O466" i="12" a="1"/>
  <c r="O466" i="12" s="1"/>
  <c r="K467" i="12" a="1"/>
  <c r="K467" i="12" s="1"/>
  <c r="L467" i="12" a="1"/>
  <c r="L467" i="12" s="1"/>
  <c r="M467" i="12" a="1"/>
  <c r="M467" i="12" s="1"/>
  <c r="N467" i="12" a="1"/>
  <c r="N467" i="12" s="1"/>
  <c r="O467" i="12" a="1"/>
  <c r="O467" i="12" s="1"/>
  <c r="K468" i="12" a="1"/>
  <c r="K468" i="12" s="1"/>
  <c r="L468" i="12" a="1"/>
  <c r="L468" i="12" s="1"/>
  <c r="M468" i="12" a="1"/>
  <c r="M468" i="12" s="1"/>
  <c r="N468" i="12" a="1"/>
  <c r="N468" i="12" s="1"/>
  <c r="O468" i="12" a="1"/>
  <c r="O468" i="12" s="1"/>
  <c r="K469" i="12" a="1"/>
  <c r="K469" i="12" s="1"/>
  <c r="L469" i="12" a="1"/>
  <c r="L469" i="12" s="1"/>
  <c r="M469" i="12" a="1"/>
  <c r="M469" i="12" s="1"/>
  <c r="N469" i="12" a="1"/>
  <c r="N469" i="12" s="1"/>
  <c r="O469" i="12" a="1"/>
  <c r="O469" i="12" s="1"/>
  <c r="K470" i="12" a="1"/>
  <c r="K470" i="12" s="1"/>
  <c r="L470" i="12" a="1"/>
  <c r="L470" i="12" s="1"/>
  <c r="M470" i="12" a="1"/>
  <c r="M470" i="12" s="1"/>
  <c r="N470" i="12" a="1"/>
  <c r="N470" i="12" s="1"/>
  <c r="O470" i="12" a="1"/>
  <c r="O470" i="12" s="1"/>
  <c r="K471" i="12" a="1"/>
  <c r="K471" i="12" s="1"/>
  <c r="L471" i="12" a="1"/>
  <c r="L471" i="12" s="1"/>
  <c r="M471" i="12" a="1"/>
  <c r="M471" i="12" s="1"/>
  <c r="N471" i="12" a="1"/>
  <c r="N471" i="12" s="1"/>
  <c r="O471" i="12" a="1"/>
  <c r="O471" i="12" s="1"/>
  <c r="K472" i="12" a="1"/>
  <c r="K472" i="12" s="1"/>
  <c r="L472" i="12" a="1"/>
  <c r="L472" i="12" s="1"/>
  <c r="M472" i="12" a="1"/>
  <c r="M472" i="12" s="1"/>
  <c r="N472" i="12" a="1"/>
  <c r="N472" i="12"/>
  <c r="O472" i="12" a="1"/>
  <c r="O472" i="12" s="1"/>
  <c r="K473" i="12" a="1"/>
  <c r="K473" i="12" s="1"/>
  <c r="L473" i="12" a="1"/>
  <c r="L473" i="12" s="1"/>
  <c r="M473" i="12" a="1"/>
  <c r="M473" i="12" s="1"/>
  <c r="N473" i="12" a="1"/>
  <c r="N473" i="12" s="1"/>
  <c r="O473" i="12" a="1"/>
  <c r="O473" i="12" s="1"/>
  <c r="K474" i="12" a="1"/>
  <c r="K474" i="12" s="1"/>
  <c r="L474" i="12" a="1"/>
  <c r="L474" i="12" s="1"/>
  <c r="M474" i="12" a="1"/>
  <c r="M474" i="12" s="1"/>
  <c r="N474" i="12" a="1"/>
  <c r="N474" i="12" s="1"/>
  <c r="O474" i="12" a="1"/>
  <c r="O474" i="12" s="1"/>
  <c r="K475" i="12" a="1"/>
  <c r="K475" i="12" s="1"/>
  <c r="L475" i="12" a="1"/>
  <c r="L475" i="12" s="1"/>
  <c r="M475" i="12" a="1"/>
  <c r="M475" i="12" s="1"/>
  <c r="N475" i="12" a="1"/>
  <c r="N475" i="12" s="1"/>
  <c r="O475" i="12" a="1"/>
  <c r="O475" i="12" s="1"/>
  <c r="K476" i="12" a="1"/>
  <c r="K476" i="12" s="1"/>
  <c r="L476" i="12" a="1"/>
  <c r="L476" i="12" s="1"/>
  <c r="M476" i="12" a="1"/>
  <c r="M476" i="12" s="1"/>
  <c r="N476" i="12" a="1"/>
  <c r="N476" i="12" s="1"/>
  <c r="O476" i="12" a="1"/>
  <c r="O476" i="12" s="1"/>
  <c r="K477" i="12" a="1"/>
  <c r="K477" i="12" s="1"/>
  <c r="L477" i="12" a="1"/>
  <c r="L477" i="12" s="1"/>
  <c r="M477" i="12" a="1"/>
  <c r="M477" i="12" s="1"/>
  <c r="N477" i="12" a="1"/>
  <c r="N477" i="12" s="1"/>
  <c r="O477" i="12" a="1"/>
  <c r="O477" i="12" s="1"/>
  <c r="K478" i="12" a="1"/>
  <c r="K478" i="12" s="1"/>
  <c r="L478" i="12" a="1"/>
  <c r="L478" i="12" s="1"/>
  <c r="M478" i="12" a="1"/>
  <c r="M478" i="12" s="1"/>
  <c r="N478" i="12" a="1"/>
  <c r="N478" i="12" s="1"/>
  <c r="O478" i="12" a="1"/>
  <c r="O478" i="12" s="1"/>
  <c r="K479" i="12" a="1"/>
  <c r="K479" i="12" s="1"/>
  <c r="L479" i="12" a="1"/>
  <c r="L479" i="12" s="1"/>
  <c r="M479" i="12" a="1"/>
  <c r="M479" i="12" s="1"/>
  <c r="N479" i="12" a="1"/>
  <c r="N479" i="12" s="1"/>
  <c r="O479" i="12" a="1"/>
  <c r="O479" i="12" s="1"/>
  <c r="K480" i="12" a="1"/>
  <c r="K480" i="12" s="1"/>
  <c r="L480" i="12" a="1"/>
  <c r="L480" i="12" s="1"/>
  <c r="M480" i="12" a="1"/>
  <c r="M480" i="12" s="1"/>
  <c r="N480" i="12" a="1"/>
  <c r="N480" i="12" s="1"/>
  <c r="O480" i="12" a="1"/>
  <c r="O480" i="12" s="1"/>
  <c r="K481" i="12" a="1"/>
  <c r="K481" i="12" s="1"/>
  <c r="L481" i="12" a="1"/>
  <c r="L481" i="12" s="1"/>
  <c r="M481" i="12" a="1"/>
  <c r="M481" i="12" s="1"/>
  <c r="N481" i="12" a="1"/>
  <c r="N481" i="12" s="1"/>
  <c r="O481" i="12" a="1"/>
  <c r="O481" i="12" s="1"/>
  <c r="K482" i="12" a="1"/>
  <c r="K482" i="12" s="1"/>
  <c r="L482" i="12" a="1"/>
  <c r="L482" i="12" s="1"/>
  <c r="M482" i="12" a="1"/>
  <c r="M482" i="12" s="1"/>
  <c r="N482" i="12" a="1"/>
  <c r="N482" i="12" s="1"/>
  <c r="O482" i="12" a="1"/>
  <c r="O482" i="12" s="1"/>
  <c r="K483" i="12" a="1"/>
  <c r="K483" i="12" s="1"/>
  <c r="L483" i="12" a="1"/>
  <c r="L483" i="12" s="1"/>
  <c r="M483" i="12" a="1"/>
  <c r="M483" i="12"/>
  <c r="N483" i="12" a="1"/>
  <c r="N483" i="12" s="1"/>
  <c r="O483" i="12" a="1"/>
  <c r="O483" i="12" s="1"/>
  <c r="K484" i="12" a="1"/>
  <c r="K484" i="12" s="1"/>
  <c r="L484" i="12" a="1"/>
  <c r="L484" i="12" s="1"/>
  <c r="M484" i="12" a="1"/>
  <c r="M484" i="12" s="1"/>
  <c r="N484" i="12" a="1"/>
  <c r="N484" i="12" s="1"/>
  <c r="O484" i="12" a="1"/>
  <c r="O484" i="12" s="1"/>
  <c r="K485" i="12" a="1"/>
  <c r="K485" i="12" s="1"/>
  <c r="L485" i="12" a="1"/>
  <c r="L485" i="12" s="1"/>
  <c r="M485" i="12" a="1"/>
  <c r="M485" i="12" s="1"/>
  <c r="N485" i="12" a="1"/>
  <c r="N485" i="12" s="1"/>
  <c r="O485" i="12" a="1"/>
  <c r="O485" i="12" s="1"/>
  <c r="K486" i="12" a="1"/>
  <c r="K486" i="12" s="1"/>
  <c r="L486" i="12" a="1"/>
  <c r="L486" i="12" s="1"/>
  <c r="M486" i="12" a="1"/>
  <c r="M486" i="12" s="1"/>
  <c r="N486" i="12" a="1"/>
  <c r="N486" i="12" s="1"/>
  <c r="O486" i="12" a="1"/>
  <c r="O486" i="12" s="1"/>
  <c r="K487" i="12" a="1"/>
  <c r="K487" i="12" s="1"/>
  <c r="L487" i="12" a="1"/>
  <c r="L487" i="12" s="1"/>
  <c r="M487" i="12" a="1"/>
  <c r="M487" i="12" s="1"/>
  <c r="N487" i="12" a="1"/>
  <c r="N487" i="12" s="1"/>
  <c r="O487" i="12" a="1"/>
  <c r="O487" i="12" s="1"/>
  <c r="K488" i="12" a="1"/>
  <c r="K488" i="12" s="1"/>
  <c r="L488" i="12" a="1"/>
  <c r="L488" i="12" s="1"/>
  <c r="M488" i="12" a="1"/>
  <c r="M488" i="12" s="1"/>
  <c r="N488" i="12" a="1"/>
  <c r="N488" i="12" s="1"/>
  <c r="O488" i="12" a="1"/>
  <c r="O488" i="12" s="1"/>
  <c r="K489" i="12" a="1"/>
  <c r="K489" i="12" s="1"/>
  <c r="L489" i="12" a="1"/>
  <c r="L489" i="12" s="1"/>
  <c r="M489" i="12" a="1"/>
  <c r="M489" i="12" s="1"/>
  <c r="N489" i="12" a="1"/>
  <c r="N489" i="12" s="1"/>
  <c r="O489" i="12" a="1"/>
  <c r="O489" i="12" s="1"/>
  <c r="K490" i="12" a="1"/>
  <c r="K490" i="12" s="1"/>
  <c r="L490" i="12" a="1"/>
  <c r="L490" i="12" s="1"/>
  <c r="M490" i="12" a="1"/>
  <c r="M490" i="12" s="1"/>
  <c r="N490" i="12" a="1"/>
  <c r="N490" i="12" s="1"/>
  <c r="O490" i="12" a="1"/>
  <c r="O490" i="12" s="1"/>
  <c r="K491" i="12" a="1"/>
  <c r="K491" i="12" s="1"/>
  <c r="L491" i="12" a="1"/>
  <c r="L491" i="12" s="1"/>
  <c r="M491" i="12" a="1"/>
  <c r="M491" i="12" s="1"/>
  <c r="N491" i="12" a="1"/>
  <c r="N491" i="12" s="1"/>
  <c r="O491" i="12" a="1"/>
  <c r="O491" i="12" s="1"/>
  <c r="K492" i="12" a="1"/>
  <c r="K492" i="12" s="1"/>
  <c r="L492" i="12" a="1"/>
  <c r="L492" i="12" s="1"/>
  <c r="M492" i="12" a="1"/>
  <c r="M492" i="12" s="1"/>
  <c r="N492" i="12" a="1"/>
  <c r="N492" i="12" s="1"/>
  <c r="O492" i="12" a="1"/>
  <c r="O492" i="12" s="1"/>
  <c r="K493" i="12" a="1"/>
  <c r="K493" i="12" s="1"/>
  <c r="L493" i="12" a="1"/>
  <c r="L493" i="12" s="1"/>
  <c r="M493" i="12" a="1"/>
  <c r="M493" i="12" s="1"/>
  <c r="N493" i="12" a="1"/>
  <c r="N493" i="12" s="1"/>
  <c r="O493" i="12" a="1"/>
  <c r="O493" i="12" s="1"/>
  <c r="K494" i="12" a="1"/>
  <c r="K494" i="12" s="1"/>
  <c r="L494" i="12" a="1"/>
  <c r="L494" i="12" s="1"/>
  <c r="M494" i="12" a="1"/>
  <c r="M494" i="12" s="1"/>
  <c r="N494" i="12" a="1"/>
  <c r="N494" i="12" s="1"/>
  <c r="O494" i="12" a="1"/>
  <c r="O494" i="12" s="1"/>
  <c r="K495" i="12" a="1"/>
  <c r="K495" i="12" s="1"/>
  <c r="L495" i="12" a="1"/>
  <c r="L495" i="12" s="1"/>
  <c r="M495" i="12" a="1"/>
  <c r="M495" i="12" s="1"/>
  <c r="N495" i="12" a="1"/>
  <c r="N495" i="12" s="1"/>
  <c r="O495" i="12" a="1"/>
  <c r="O495" i="12" s="1"/>
  <c r="K496" i="12" a="1"/>
  <c r="K496" i="12" s="1"/>
  <c r="L496" i="12" a="1"/>
  <c r="L496" i="12" s="1"/>
  <c r="M496" i="12" a="1"/>
  <c r="M496" i="12" s="1"/>
  <c r="N496" i="12" a="1"/>
  <c r="N496" i="12" s="1"/>
  <c r="O496" i="12" a="1"/>
  <c r="O496" i="12" s="1"/>
  <c r="K497" i="12" a="1"/>
  <c r="K497" i="12" s="1"/>
  <c r="L497" i="12" a="1"/>
  <c r="L497" i="12" s="1"/>
  <c r="M497" i="12" a="1"/>
  <c r="M497" i="12" s="1"/>
  <c r="N497" i="12" a="1"/>
  <c r="N497" i="12" s="1"/>
  <c r="O497" i="12" a="1"/>
  <c r="O497" i="12" s="1"/>
  <c r="K498" i="12" a="1"/>
  <c r="K498" i="12" s="1"/>
  <c r="L498" i="12" a="1"/>
  <c r="L498" i="12" s="1"/>
  <c r="M498" i="12" a="1"/>
  <c r="M498" i="12" s="1"/>
  <c r="N498" i="12" a="1"/>
  <c r="N498" i="12" s="1"/>
  <c r="O498" i="12" a="1"/>
  <c r="O498" i="12" s="1"/>
  <c r="K499" i="12" a="1"/>
  <c r="K499" i="12" s="1"/>
  <c r="L499" i="12" a="1"/>
  <c r="L499" i="12" s="1"/>
  <c r="M499" i="12" a="1"/>
  <c r="M499" i="12" s="1"/>
  <c r="N499" i="12" a="1"/>
  <c r="N499" i="12" s="1"/>
  <c r="O499" i="12" a="1"/>
  <c r="O499" i="12" s="1"/>
  <c r="K500" i="12" a="1"/>
  <c r="K500" i="12" s="1"/>
  <c r="L500" i="12" a="1"/>
  <c r="L500" i="12" s="1"/>
  <c r="M500" i="12" a="1"/>
  <c r="M500" i="12" s="1"/>
  <c r="N500" i="12" a="1"/>
  <c r="N500" i="12" s="1"/>
  <c r="O500" i="12" a="1"/>
  <c r="O500" i="12" s="1"/>
  <c r="K501" i="12" a="1"/>
  <c r="K501" i="12" s="1"/>
  <c r="L501" i="12" a="1"/>
  <c r="L501" i="12" s="1"/>
  <c r="M501" i="12" a="1"/>
  <c r="M501" i="12" s="1"/>
  <c r="N501" i="12" a="1"/>
  <c r="N501" i="12" s="1"/>
  <c r="O501" i="12" a="1"/>
  <c r="O501" i="12" s="1"/>
  <c r="K502" i="12" a="1"/>
  <c r="K502" i="12" s="1"/>
  <c r="L502" i="12" a="1"/>
  <c r="L502" i="12" s="1"/>
  <c r="M502" i="12" a="1"/>
  <c r="M502" i="12" s="1"/>
  <c r="N502" i="12" a="1"/>
  <c r="N502" i="12" s="1"/>
  <c r="O502" i="12" a="1"/>
  <c r="O502" i="12" s="1"/>
  <c r="K503" i="12" a="1"/>
  <c r="K503" i="12" s="1"/>
  <c r="L503" i="12" a="1"/>
  <c r="L503" i="12" s="1"/>
  <c r="M503" i="12" a="1"/>
  <c r="M503" i="12" s="1"/>
  <c r="N503" i="12" a="1"/>
  <c r="N503" i="12" s="1"/>
  <c r="O503" i="12" a="1"/>
  <c r="O503" i="12" s="1"/>
  <c r="K504" i="12" a="1"/>
  <c r="K504" i="12" s="1"/>
  <c r="L504" i="12" a="1"/>
  <c r="L504" i="12" s="1"/>
  <c r="M504" i="12" a="1"/>
  <c r="M504" i="12" s="1"/>
  <c r="N504" i="12" a="1"/>
  <c r="N504" i="12" s="1"/>
  <c r="O504" i="12" a="1"/>
  <c r="O504" i="12" s="1"/>
  <c r="K505" i="12" a="1"/>
  <c r="K505" i="12" s="1"/>
  <c r="L505" i="12" a="1"/>
  <c r="L505" i="12" s="1"/>
  <c r="M505" i="12" a="1"/>
  <c r="M505" i="12" s="1"/>
  <c r="N505" i="12" a="1"/>
  <c r="N505" i="12" s="1"/>
  <c r="O505" i="12" a="1"/>
  <c r="O505" i="12" s="1"/>
  <c r="K506" i="12" a="1"/>
  <c r="K506" i="12" s="1"/>
  <c r="L506" i="12" a="1"/>
  <c r="L506" i="12" s="1"/>
  <c r="M506" i="12" a="1"/>
  <c r="M506" i="12" s="1"/>
  <c r="N506" i="12" a="1"/>
  <c r="N506" i="12" s="1"/>
  <c r="O506" i="12" a="1"/>
  <c r="O506" i="12" s="1"/>
  <c r="K507" i="12" a="1"/>
  <c r="K507" i="12" s="1"/>
  <c r="L507" i="12" a="1"/>
  <c r="L507" i="12" s="1"/>
  <c r="M507" i="12" a="1"/>
  <c r="M507" i="12" s="1"/>
  <c r="N507" i="12" a="1"/>
  <c r="N507" i="12" s="1"/>
  <c r="O507" i="12" a="1"/>
  <c r="O507" i="12" s="1"/>
  <c r="K508" i="12" a="1"/>
  <c r="K508" i="12" s="1"/>
  <c r="L508" i="12" a="1"/>
  <c r="L508" i="12" s="1"/>
  <c r="M508" i="12" a="1"/>
  <c r="M508" i="12" s="1"/>
  <c r="N508" i="12" a="1"/>
  <c r="N508" i="12"/>
  <c r="O508" i="12" a="1"/>
  <c r="O508" i="12" s="1"/>
  <c r="K509" i="12" a="1"/>
  <c r="K509" i="12" s="1"/>
  <c r="L509" i="12" a="1"/>
  <c r="L509" i="12" s="1"/>
  <c r="M509" i="12" a="1"/>
  <c r="M509" i="12" s="1"/>
  <c r="N509" i="12" a="1"/>
  <c r="N509" i="12" s="1"/>
  <c r="O509" i="12" a="1"/>
  <c r="O509" i="12" s="1"/>
  <c r="K510" i="12" a="1"/>
  <c r="K510" i="12" s="1"/>
  <c r="L510" i="12" a="1"/>
  <c r="L510" i="12" s="1"/>
  <c r="M510" i="12" a="1"/>
  <c r="M510" i="12" s="1"/>
  <c r="N510" i="12" a="1"/>
  <c r="N510" i="12" s="1"/>
  <c r="O510" i="12" a="1"/>
  <c r="O510" i="12" s="1"/>
  <c r="K511" i="12" a="1"/>
  <c r="K511" i="12"/>
  <c r="L511" i="12" a="1"/>
  <c r="L511" i="12" s="1"/>
  <c r="M511" i="12" a="1"/>
  <c r="M511" i="12" s="1"/>
  <c r="N511" i="12" a="1"/>
  <c r="N511" i="12" s="1"/>
  <c r="O511" i="12" a="1"/>
  <c r="O511" i="12" s="1"/>
  <c r="K512" i="12" a="1"/>
  <c r="K512" i="12" s="1"/>
  <c r="L512" i="12" a="1"/>
  <c r="L512" i="12" s="1"/>
  <c r="M512" i="12" a="1"/>
  <c r="M512" i="12" s="1"/>
  <c r="N512" i="12" a="1"/>
  <c r="N512" i="12" s="1"/>
  <c r="O512" i="12" a="1"/>
  <c r="O512" i="12" s="1"/>
  <c r="K513" i="12" a="1"/>
  <c r="K513" i="12" s="1"/>
  <c r="L513" i="12" a="1"/>
  <c r="L513" i="12" s="1"/>
  <c r="M513" i="12" a="1"/>
  <c r="M513" i="12" s="1"/>
  <c r="N513" i="12" a="1"/>
  <c r="N513" i="12" s="1"/>
  <c r="O513" i="12" a="1"/>
  <c r="O513" i="12" s="1"/>
  <c r="K514" i="12" a="1"/>
  <c r="K514" i="12" s="1"/>
  <c r="L514" i="12" a="1"/>
  <c r="L514" i="12" s="1"/>
  <c r="M514" i="12" a="1"/>
  <c r="M514" i="12" s="1"/>
  <c r="N514" i="12" a="1"/>
  <c r="N514" i="12" s="1"/>
  <c r="O514" i="12" a="1"/>
  <c r="O514" i="12" s="1"/>
  <c r="K515" i="12" a="1"/>
  <c r="K515" i="12" s="1"/>
  <c r="L515" i="12" a="1"/>
  <c r="L515" i="12" s="1"/>
  <c r="M515" i="12" a="1"/>
  <c r="M515" i="12" s="1"/>
  <c r="N515" i="12" a="1"/>
  <c r="N515" i="12" s="1"/>
  <c r="O515" i="12" a="1"/>
  <c r="O515" i="12" s="1"/>
  <c r="K516" i="12" a="1"/>
  <c r="K516" i="12" s="1"/>
  <c r="L516" i="12" a="1"/>
  <c r="L516" i="12" s="1"/>
  <c r="M516" i="12" a="1"/>
  <c r="M516" i="12" s="1"/>
  <c r="N516" i="12" a="1"/>
  <c r="N516" i="12" s="1"/>
  <c r="O516" i="12" a="1"/>
  <c r="O516" i="12" s="1"/>
  <c r="K517" i="12" a="1"/>
  <c r="K517" i="12" s="1"/>
  <c r="L517" i="12" a="1"/>
  <c r="L517" i="12" s="1"/>
  <c r="M517" i="12" a="1"/>
  <c r="M517" i="12" s="1"/>
  <c r="N517" i="12" a="1"/>
  <c r="N517" i="12" s="1"/>
  <c r="O517" i="12" a="1"/>
  <c r="O517" i="12" s="1"/>
  <c r="K518" i="12" a="1"/>
  <c r="K518" i="12" s="1"/>
  <c r="L518" i="12" a="1"/>
  <c r="L518" i="12" s="1"/>
  <c r="M518" i="12" a="1"/>
  <c r="M518" i="12" s="1"/>
  <c r="N518" i="12" a="1"/>
  <c r="N518" i="12" s="1"/>
  <c r="O518" i="12" a="1"/>
  <c r="O518" i="12" s="1"/>
  <c r="K519" i="12" a="1"/>
  <c r="K519" i="12" s="1"/>
  <c r="L519" i="12" a="1"/>
  <c r="L519" i="12" s="1"/>
  <c r="M519" i="12" a="1"/>
  <c r="M519" i="12" s="1"/>
  <c r="N519" i="12" a="1"/>
  <c r="N519" i="12" s="1"/>
  <c r="O519" i="12" a="1"/>
  <c r="O519" i="12" s="1"/>
  <c r="K520" i="12" a="1"/>
  <c r="K520" i="12" s="1"/>
  <c r="L520" i="12" a="1"/>
  <c r="L520" i="12" s="1"/>
  <c r="M520" i="12" a="1"/>
  <c r="M520" i="12" s="1"/>
  <c r="N520" i="12" a="1"/>
  <c r="N520" i="12" s="1"/>
  <c r="O520" i="12" a="1"/>
  <c r="O520" i="12" s="1"/>
  <c r="K521" i="12" a="1"/>
  <c r="K521" i="12" s="1"/>
  <c r="L521" i="12" a="1"/>
  <c r="L521" i="12" s="1"/>
  <c r="M521" i="12" a="1"/>
  <c r="M521" i="12" s="1"/>
  <c r="N521" i="12" a="1"/>
  <c r="N521" i="12" s="1"/>
  <c r="O521" i="12" a="1"/>
  <c r="O521" i="12" s="1"/>
  <c r="K522" i="12" a="1"/>
  <c r="K522" i="12" s="1"/>
  <c r="L522" i="12" a="1"/>
  <c r="L522" i="12" s="1"/>
  <c r="M522" i="12" a="1"/>
  <c r="M522" i="12" s="1"/>
  <c r="N522" i="12" a="1"/>
  <c r="N522" i="12" s="1"/>
  <c r="O522" i="12" a="1"/>
  <c r="O522" i="12" s="1"/>
  <c r="K523" i="12" a="1"/>
  <c r="K523" i="12" s="1"/>
  <c r="L523" i="12" a="1"/>
  <c r="L523" i="12" s="1"/>
  <c r="M523" i="12" a="1"/>
  <c r="M523" i="12" s="1"/>
  <c r="N523" i="12" a="1"/>
  <c r="N523" i="12" s="1"/>
  <c r="O523" i="12" a="1"/>
  <c r="O523" i="12" s="1"/>
  <c r="K524" i="12" a="1"/>
  <c r="K524" i="12" s="1"/>
  <c r="L524" i="12" a="1"/>
  <c r="L524" i="12" s="1"/>
  <c r="M524" i="12" a="1"/>
  <c r="M524" i="12" s="1"/>
  <c r="N524" i="12" a="1"/>
  <c r="N524" i="12" s="1"/>
  <c r="O524" i="12" a="1"/>
  <c r="O524" i="12" s="1"/>
  <c r="K525" i="12" a="1"/>
  <c r="K525" i="12" s="1"/>
  <c r="L525" i="12" a="1"/>
  <c r="L525" i="12" s="1"/>
  <c r="M525" i="12" a="1"/>
  <c r="M525" i="12" s="1"/>
  <c r="N525" i="12" a="1"/>
  <c r="N525" i="12" s="1"/>
  <c r="O525" i="12" a="1"/>
  <c r="O525" i="12" s="1"/>
  <c r="K526" i="12" a="1"/>
  <c r="K526" i="12" s="1"/>
  <c r="L526" i="12" a="1"/>
  <c r="L526" i="12" s="1"/>
  <c r="M526" i="12" a="1"/>
  <c r="M526" i="12" s="1"/>
  <c r="N526" i="12" a="1"/>
  <c r="N526" i="12" s="1"/>
  <c r="O526" i="12" a="1"/>
  <c r="O526" i="12" s="1"/>
  <c r="K527" i="12" a="1"/>
  <c r="K527" i="12" s="1"/>
  <c r="L527" i="12" a="1"/>
  <c r="L527" i="12" s="1"/>
  <c r="M527" i="12" a="1"/>
  <c r="M527" i="12" s="1"/>
  <c r="N527" i="12" a="1"/>
  <c r="N527" i="12" s="1"/>
  <c r="O527" i="12" a="1"/>
  <c r="O527" i="12" s="1"/>
  <c r="K528" i="12" a="1"/>
  <c r="K528" i="12" s="1"/>
  <c r="L528" i="12" a="1"/>
  <c r="L528" i="12" s="1"/>
  <c r="M528" i="12" a="1"/>
  <c r="M528" i="12" s="1"/>
  <c r="N528" i="12" a="1"/>
  <c r="N528" i="12" s="1"/>
  <c r="O528" i="12" a="1"/>
  <c r="O528" i="12" s="1"/>
  <c r="K529" i="12" a="1"/>
  <c r="K529" i="12" s="1"/>
  <c r="L529" i="12" a="1"/>
  <c r="L529" i="12" s="1"/>
  <c r="M529" i="12" a="1"/>
  <c r="M529" i="12" s="1"/>
  <c r="N529" i="12" a="1"/>
  <c r="N529" i="12" s="1"/>
  <c r="O529" i="12" a="1"/>
  <c r="O529" i="12" s="1"/>
  <c r="K530" i="12" a="1"/>
  <c r="K530" i="12" s="1"/>
  <c r="L530" i="12" a="1"/>
  <c r="L530" i="12" s="1"/>
  <c r="M530" i="12" a="1"/>
  <c r="M530" i="12" s="1"/>
  <c r="N530" i="12" a="1"/>
  <c r="N530" i="12" s="1"/>
  <c r="O530" i="12" a="1"/>
  <c r="O530" i="12" s="1"/>
  <c r="K531" i="12" a="1"/>
  <c r="K531" i="12" s="1"/>
  <c r="L531" i="12" a="1"/>
  <c r="L531" i="12" s="1"/>
  <c r="M531" i="12" a="1"/>
  <c r="M531" i="12" s="1"/>
  <c r="N531" i="12" a="1"/>
  <c r="N531" i="12" s="1"/>
  <c r="O531" i="12" a="1"/>
  <c r="O531" i="12" s="1"/>
  <c r="K532" i="12" a="1"/>
  <c r="K532" i="12" s="1"/>
  <c r="L532" i="12" a="1"/>
  <c r="L532" i="12" s="1"/>
  <c r="M532" i="12" a="1"/>
  <c r="M532" i="12" s="1"/>
  <c r="N532" i="12" a="1"/>
  <c r="N532" i="12" s="1"/>
  <c r="O532" i="12" a="1"/>
  <c r="O532" i="12" s="1"/>
  <c r="K533" i="12" a="1"/>
  <c r="K533" i="12" s="1"/>
  <c r="L533" i="12" a="1"/>
  <c r="L533" i="12" s="1"/>
  <c r="M533" i="12" a="1"/>
  <c r="M533" i="12" s="1"/>
  <c r="N533" i="12" a="1"/>
  <c r="N533" i="12" s="1"/>
  <c r="O533" i="12" a="1"/>
  <c r="O533" i="12" s="1"/>
  <c r="K534" i="12" a="1"/>
  <c r="K534" i="12" s="1"/>
  <c r="L534" i="12" a="1"/>
  <c r="L534" i="12" s="1"/>
  <c r="M534" i="12" a="1"/>
  <c r="M534" i="12" s="1"/>
  <c r="N534" i="12" a="1"/>
  <c r="N534" i="12" s="1"/>
  <c r="O534" i="12" a="1"/>
  <c r="O534" i="12" s="1"/>
  <c r="K535" i="12" a="1"/>
  <c r="K535" i="12" s="1"/>
  <c r="L535" i="12" a="1"/>
  <c r="L535" i="12" s="1"/>
  <c r="M535" i="12" a="1"/>
  <c r="M535" i="12" s="1"/>
  <c r="N535" i="12" a="1"/>
  <c r="N535" i="12" s="1"/>
  <c r="O535" i="12" a="1"/>
  <c r="O535" i="12" s="1"/>
  <c r="K536" i="12" a="1"/>
  <c r="K536" i="12" s="1"/>
  <c r="L536" i="12" a="1"/>
  <c r="L536" i="12" s="1"/>
  <c r="M536" i="12" a="1"/>
  <c r="M536" i="12" s="1"/>
  <c r="N536" i="12" a="1"/>
  <c r="N536" i="12" s="1"/>
  <c r="O536" i="12" a="1"/>
  <c r="O536" i="12" s="1"/>
  <c r="K537" i="12" a="1"/>
  <c r="K537" i="12" s="1"/>
  <c r="L537" i="12" a="1"/>
  <c r="L537" i="12" s="1"/>
  <c r="M537" i="12" a="1"/>
  <c r="M537" i="12" s="1"/>
  <c r="N537" i="12" a="1"/>
  <c r="N537" i="12" s="1"/>
  <c r="O537" i="12" a="1"/>
  <c r="O537" i="12" s="1"/>
  <c r="K538" i="12" a="1"/>
  <c r="K538" i="12" s="1"/>
  <c r="L538" i="12" a="1"/>
  <c r="L538" i="12" s="1"/>
  <c r="M538" i="12" a="1"/>
  <c r="M538" i="12" s="1"/>
  <c r="N538" i="12" a="1"/>
  <c r="N538" i="12" s="1"/>
  <c r="O538" i="12" a="1"/>
  <c r="O538" i="12" s="1"/>
  <c r="K539" i="12" a="1"/>
  <c r="K539" i="12" s="1"/>
  <c r="L539" i="12" a="1"/>
  <c r="L539" i="12" s="1"/>
  <c r="M539" i="12" a="1"/>
  <c r="M539" i="12" s="1"/>
  <c r="N539" i="12" a="1"/>
  <c r="N539" i="12" s="1"/>
  <c r="O539" i="12" a="1"/>
  <c r="O539" i="12" s="1"/>
  <c r="K540" i="12" a="1"/>
  <c r="K540" i="12" s="1"/>
  <c r="L540" i="12" a="1"/>
  <c r="L540" i="12" s="1"/>
  <c r="M540" i="12" a="1"/>
  <c r="M540" i="12" s="1"/>
  <c r="N540" i="12" a="1"/>
  <c r="N540" i="12" s="1"/>
  <c r="O540" i="12" a="1"/>
  <c r="O540" i="12" s="1"/>
  <c r="K541" i="12" a="1"/>
  <c r="K541" i="12" s="1"/>
  <c r="L541" i="12" a="1"/>
  <c r="L541" i="12" s="1"/>
  <c r="M541" i="12" a="1"/>
  <c r="M541" i="12" s="1"/>
  <c r="N541" i="12" a="1"/>
  <c r="N541" i="12" s="1"/>
  <c r="O541" i="12" a="1"/>
  <c r="O541" i="12" s="1"/>
  <c r="K542" i="12" a="1"/>
  <c r="K542" i="12" s="1"/>
  <c r="L542" i="12" a="1"/>
  <c r="L542" i="12" s="1"/>
  <c r="M542" i="12" a="1"/>
  <c r="M542" i="12" s="1"/>
  <c r="N542" i="12" a="1"/>
  <c r="N542" i="12" s="1"/>
  <c r="O542" i="12" a="1"/>
  <c r="O542" i="12" s="1"/>
  <c r="K543" i="12" a="1"/>
  <c r="K543" i="12" s="1"/>
  <c r="L543" i="12" a="1"/>
  <c r="L543" i="12" s="1"/>
  <c r="M543" i="12" a="1"/>
  <c r="M543" i="12" s="1"/>
  <c r="N543" i="12" a="1"/>
  <c r="N543" i="12" s="1"/>
  <c r="O543" i="12" a="1"/>
  <c r="O543" i="12" s="1"/>
  <c r="K544" i="12" a="1"/>
  <c r="K544" i="12" s="1"/>
  <c r="L544" i="12" a="1"/>
  <c r="L544" i="12" s="1"/>
  <c r="M544" i="12" a="1"/>
  <c r="M544" i="12" s="1"/>
  <c r="N544" i="12" a="1"/>
  <c r="N544" i="12" s="1"/>
  <c r="O544" i="12" a="1"/>
  <c r="O544" i="12" s="1"/>
  <c r="K545" i="12" a="1"/>
  <c r="K545" i="12" s="1"/>
  <c r="L545" i="12" a="1"/>
  <c r="L545" i="12" s="1"/>
  <c r="M545" i="12" a="1"/>
  <c r="M545" i="12" s="1"/>
  <c r="N545" i="12" a="1"/>
  <c r="N545" i="12" s="1"/>
  <c r="O545" i="12" a="1"/>
  <c r="O545" i="12" s="1"/>
  <c r="K546" i="12" a="1"/>
  <c r="K546" i="12" s="1"/>
  <c r="L546" i="12" a="1"/>
  <c r="L546" i="12" s="1"/>
  <c r="M546" i="12" a="1"/>
  <c r="M546" i="12" s="1"/>
  <c r="N546" i="12" a="1"/>
  <c r="N546" i="12" s="1"/>
  <c r="O546" i="12" a="1"/>
  <c r="O546" i="12" s="1"/>
  <c r="K547" i="12" a="1"/>
  <c r="K547" i="12" s="1"/>
  <c r="L547" i="12" a="1"/>
  <c r="L547" i="12" s="1"/>
  <c r="M547" i="12" a="1"/>
  <c r="M547" i="12" s="1"/>
  <c r="N547" i="12" a="1"/>
  <c r="N547" i="12" s="1"/>
  <c r="O547" i="12" a="1"/>
  <c r="O547" i="12" s="1"/>
  <c r="K548" i="12" a="1"/>
  <c r="K548" i="12" s="1"/>
  <c r="L548" i="12" a="1"/>
  <c r="L548" i="12" s="1"/>
  <c r="M548" i="12" a="1"/>
  <c r="M548" i="12" s="1"/>
  <c r="N548" i="12" a="1"/>
  <c r="N548" i="12" s="1"/>
  <c r="O548" i="12" a="1"/>
  <c r="O548" i="12" s="1"/>
  <c r="K549" i="12" a="1"/>
  <c r="K549" i="12" s="1"/>
  <c r="L549" i="12" a="1"/>
  <c r="L549" i="12" s="1"/>
  <c r="M549" i="12" a="1"/>
  <c r="M549" i="12" s="1"/>
  <c r="N549" i="12" a="1"/>
  <c r="N549" i="12" s="1"/>
  <c r="O549" i="12" a="1"/>
  <c r="O549" i="12" s="1"/>
  <c r="K550" i="12" a="1"/>
  <c r="K550" i="12" s="1"/>
  <c r="L550" i="12" a="1"/>
  <c r="L550" i="12" s="1"/>
  <c r="M550" i="12" a="1"/>
  <c r="M550" i="12" s="1"/>
  <c r="N550" i="12" a="1"/>
  <c r="N550" i="12" s="1"/>
  <c r="O550" i="12" a="1"/>
  <c r="O550" i="12" s="1"/>
  <c r="K551" i="12" a="1"/>
  <c r="K551" i="12" s="1"/>
  <c r="L551" i="12" a="1"/>
  <c r="L551" i="12" s="1"/>
  <c r="M551" i="12" a="1"/>
  <c r="M551" i="12" s="1"/>
  <c r="N551" i="12" a="1"/>
  <c r="N551" i="12" s="1"/>
  <c r="O551" i="12" a="1"/>
  <c r="O551" i="12" s="1"/>
  <c r="K552" i="12" a="1"/>
  <c r="K552" i="12" s="1"/>
  <c r="L552" i="12" a="1"/>
  <c r="L552" i="12" s="1"/>
  <c r="M552" i="12" a="1"/>
  <c r="M552" i="12" s="1"/>
  <c r="N552" i="12" a="1"/>
  <c r="N552" i="12" s="1"/>
  <c r="O552" i="12" a="1"/>
  <c r="O552" i="12" s="1"/>
  <c r="K553" i="12" a="1"/>
  <c r="K553" i="12" s="1"/>
  <c r="L553" i="12" a="1"/>
  <c r="L553" i="12" s="1"/>
  <c r="M553" i="12" a="1"/>
  <c r="M553" i="12" s="1"/>
  <c r="N553" i="12" a="1"/>
  <c r="N553" i="12" s="1"/>
  <c r="O553" i="12" a="1"/>
  <c r="O553" i="12" s="1"/>
  <c r="K554" i="12" a="1"/>
  <c r="K554" i="12" s="1"/>
  <c r="L554" i="12" a="1"/>
  <c r="L554" i="12" s="1"/>
  <c r="M554" i="12" a="1"/>
  <c r="M554" i="12" s="1"/>
  <c r="N554" i="12" a="1"/>
  <c r="N554" i="12" s="1"/>
  <c r="O554" i="12" a="1"/>
  <c r="O554" i="12" s="1"/>
  <c r="K555" i="12" a="1"/>
  <c r="K555" i="12" s="1"/>
  <c r="L555" i="12" a="1"/>
  <c r="L555" i="12" s="1"/>
  <c r="M555" i="12" a="1"/>
  <c r="M555" i="12" s="1"/>
  <c r="N555" i="12" a="1"/>
  <c r="N555" i="12" s="1"/>
  <c r="O555" i="12" a="1"/>
  <c r="O555" i="12" s="1"/>
  <c r="K556" i="12" a="1"/>
  <c r="K556" i="12" s="1"/>
  <c r="L556" i="12" a="1"/>
  <c r="L556" i="12" s="1"/>
  <c r="M556" i="12" a="1"/>
  <c r="M556" i="12" s="1"/>
  <c r="N556" i="12" a="1"/>
  <c r="N556" i="12" s="1"/>
  <c r="O556" i="12" a="1"/>
  <c r="O556" i="12" s="1"/>
  <c r="K557" i="12" a="1"/>
  <c r="K557" i="12" s="1"/>
  <c r="L557" i="12" a="1"/>
  <c r="L557" i="12" s="1"/>
  <c r="M557" i="12" a="1"/>
  <c r="M557" i="12" s="1"/>
  <c r="N557" i="12" a="1"/>
  <c r="N557" i="12" s="1"/>
  <c r="O557" i="12" a="1"/>
  <c r="O557" i="12" s="1"/>
  <c r="K558" i="12" a="1"/>
  <c r="K558" i="12" s="1"/>
  <c r="L558" i="12" a="1"/>
  <c r="L558" i="12" s="1"/>
  <c r="M558" i="12" a="1"/>
  <c r="M558" i="12" s="1"/>
  <c r="N558" i="12" a="1"/>
  <c r="N558" i="12" s="1"/>
  <c r="O558" i="12" a="1"/>
  <c r="O558" i="12" s="1"/>
  <c r="K559" i="12" a="1"/>
  <c r="K559" i="12" s="1"/>
  <c r="L559" i="12" a="1"/>
  <c r="L559" i="12" s="1"/>
  <c r="M559" i="12" a="1"/>
  <c r="M559" i="12" s="1"/>
  <c r="N559" i="12" a="1"/>
  <c r="N559" i="12" s="1"/>
  <c r="O559" i="12" a="1"/>
  <c r="O559" i="12" s="1"/>
  <c r="K560" i="12" a="1"/>
  <c r="K560" i="12" s="1"/>
  <c r="L560" i="12" a="1"/>
  <c r="L560" i="12" s="1"/>
  <c r="M560" i="12" a="1"/>
  <c r="M560" i="12" s="1"/>
  <c r="N560" i="12" a="1"/>
  <c r="N560" i="12" s="1"/>
  <c r="O560" i="12" a="1"/>
  <c r="O560" i="12" s="1"/>
  <c r="K561" i="12" a="1"/>
  <c r="K561" i="12" s="1"/>
  <c r="L561" i="12" a="1"/>
  <c r="L561" i="12" s="1"/>
  <c r="M561" i="12" a="1"/>
  <c r="M561" i="12" s="1"/>
  <c r="N561" i="12" a="1"/>
  <c r="N561" i="12" s="1"/>
  <c r="O561" i="12" a="1"/>
  <c r="O561" i="12" s="1"/>
  <c r="K562" i="12" a="1"/>
  <c r="K562" i="12" s="1"/>
  <c r="L562" i="12" a="1"/>
  <c r="L562" i="12" s="1"/>
  <c r="M562" i="12" a="1"/>
  <c r="M562" i="12" s="1"/>
  <c r="N562" i="12" a="1"/>
  <c r="N562" i="12" s="1"/>
  <c r="O562" i="12" a="1"/>
  <c r="O562" i="12" s="1"/>
  <c r="K563" i="12" a="1"/>
  <c r="K563" i="12" s="1"/>
  <c r="L563" i="12" a="1"/>
  <c r="L563" i="12" s="1"/>
  <c r="M563" i="12" a="1"/>
  <c r="M563" i="12" s="1"/>
  <c r="N563" i="12" a="1"/>
  <c r="N563" i="12" s="1"/>
  <c r="O563" i="12" a="1"/>
  <c r="O563" i="12" s="1"/>
  <c r="K564" i="12" a="1"/>
  <c r="K564" i="12" s="1"/>
  <c r="L564" i="12" a="1"/>
  <c r="L564" i="12" s="1"/>
  <c r="M564" i="12" a="1"/>
  <c r="M564" i="12" s="1"/>
  <c r="N564" i="12" a="1"/>
  <c r="N564" i="12" s="1"/>
  <c r="O564" i="12" a="1"/>
  <c r="O564" i="12" s="1"/>
  <c r="K565" i="12" a="1"/>
  <c r="K565" i="12" s="1"/>
  <c r="L565" i="12" a="1"/>
  <c r="L565" i="12" s="1"/>
  <c r="M565" i="12" a="1"/>
  <c r="M565" i="12" s="1"/>
  <c r="N565" i="12" a="1"/>
  <c r="N565" i="12" s="1"/>
  <c r="O565" i="12" a="1"/>
  <c r="O565" i="12" s="1"/>
  <c r="K566" i="12" a="1"/>
  <c r="K566" i="12" s="1"/>
  <c r="L566" i="12" a="1"/>
  <c r="L566" i="12" s="1"/>
  <c r="M566" i="12" a="1"/>
  <c r="M566" i="12" s="1"/>
  <c r="N566" i="12" a="1"/>
  <c r="N566" i="12" s="1"/>
  <c r="O566" i="12" a="1"/>
  <c r="O566" i="12" s="1"/>
  <c r="K567" i="12" a="1"/>
  <c r="K567" i="12" s="1"/>
  <c r="L567" i="12" a="1"/>
  <c r="L567" i="12" s="1"/>
  <c r="M567" i="12" a="1"/>
  <c r="M567" i="12" s="1"/>
  <c r="N567" i="12" a="1"/>
  <c r="N567" i="12" s="1"/>
  <c r="O567" i="12" a="1"/>
  <c r="O567" i="12" s="1"/>
  <c r="K568" i="12" a="1"/>
  <c r="K568" i="12" s="1"/>
  <c r="L568" i="12" a="1"/>
  <c r="L568" i="12" s="1"/>
  <c r="M568" i="12" a="1"/>
  <c r="M568" i="12" s="1"/>
  <c r="N568" i="12" a="1"/>
  <c r="N568" i="12" s="1"/>
  <c r="O568" i="12" a="1"/>
  <c r="O568" i="12" s="1"/>
  <c r="K569" i="12" a="1"/>
  <c r="K569" i="12" s="1"/>
  <c r="L569" i="12" a="1"/>
  <c r="L569" i="12" s="1"/>
  <c r="M569" i="12" a="1"/>
  <c r="M569" i="12" s="1"/>
  <c r="N569" i="12" a="1"/>
  <c r="N569" i="12" s="1"/>
  <c r="O569" i="12" a="1"/>
  <c r="O569" i="12" s="1"/>
  <c r="K570" i="12" a="1"/>
  <c r="K570" i="12" s="1"/>
  <c r="L570" i="12" a="1"/>
  <c r="L570" i="12" s="1"/>
  <c r="M570" i="12" a="1"/>
  <c r="M570" i="12" s="1"/>
  <c r="N570" i="12" a="1"/>
  <c r="N570" i="12" s="1"/>
  <c r="O570" i="12" a="1"/>
  <c r="O570" i="12" s="1"/>
  <c r="K571" i="12" a="1"/>
  <c r="K571" i="12" s="1"/>
  <c r="L571" i="12" a="1"/>
  <c r="L571" i="12" s="1"/>
  <c r="M571" i="12" a="1"/>
  <c r="M571" i="12" s="1"/>
  <c r="N571" i="12" a="1"/>
  <c r="N571" i="12" s="1"/>
  <c r="O571" i="12" a="1"/>
  <c r="O571" i="12" s="1"/>
  <c r="K572" i="12" a="1"/>
  <c r="K572" i="12" s="1"/>
  <c r="L572" i="12" a="1"/>
  <c r="L572" i="12" s="1"/>
  <c r="M572" i="12" a="1"/>
  <c r="M572" i="12" s="1"/>
  <c r="N572" i="12" a="1"/>
  <c r="N572" i="12" s="1"/>
  <c r="O572" i="12" a="1"/>
  <c r="O572" i="12" s="1"/>
  <c r="K573" i="12" a="1"/>
  <c r="K573" i="12" s="1"/>
  <c r="L573" i="12" a="1"/>
  <c r="L573" i="12" s="1"/>
  <c r="M573" i="12" a="1"/>
  <c r="M573" i="12" s="1"/>
  <c r="N573" i="12" a="1"/>
  <c r="N573" i="12" s="1"/>
  <c r="O573" i="12" a="1"/>
  <c r="O573" i="12" s="1"/>
  <c r="K574" i="12" a="1"/>
  <c r="K574" i="12" s="1"/>
  <c r="L574" i="12" a="1"/>
  <c r="L574" i="12" s="1"/>
  <c r="M574" i="12" a="1"/>
  <c r="M574" i="12" s="1"/>
  <c r="N574" i="12" a="1"/>
  <c r="N574" i="12" s="1"/>
  <c r="O574" i="12" a="1"/>
  <c r="O574" i="12" s="1"/>
  <c r="K575" i="12" a="1"/>
  <c r="K575" i="12" s="1"/>
  <c r="L575" i="12" a="1"/>
  <c r="L575" i="12" s="1"/>
  <c r="M575" i="12" a="1"/>
  <c r="M575" i="12" s="1"/>
  <c r="N575" i="12" a="1"/>
  <c r="N575" i="12" s="1"/>
  <c r="O575" i="12" a="1"/>
  <c r="O575" i="12" s="1"/>
  <c r="K576" i="12" a="1"/>
  <c r="K576" i="12" s="1"/>
  <c r="L576" i="12" a="1"/>
  <c r="L576" i="12" s="1"/>
  <c r="M576" i="12" a="1"/>
  <c r="M576" i="12" s="1"/>
  <c r="N576" i="12" a="1"/>
  <c r="N576" i="12" s="1"/>
  <c r="O576" i="12" a="1"/>
  <c r="O576" i="12" s="1"/>
  <c r="K577" i="12" a="1"/>
  <c r="K577" i="12" s="1"/>
  <c r="L577" i="12" a="1"/>
  <c r="L577" i="12" s="1"/>
  <c r="M577" i="12" a="1"/>
  <c r="M577" i="12" s="1"/>
  <c r="N577" i="12" a="1"/>
  <c r="N577" i="12" s="1"/>
  <c r="O577" i="12" a="1"/>
  <c r="O577" i="12" s="1"/>
  <c r="K578" i="12" a="1"/>
  <c r="K578" i="12" s="1"/>
  <c r="L578" i="12" a="1"/>
  <c r="L578" i="12" s="1"/>
  <c r="M578" i="12" a="1"/>
  <c r="M578" i="12" s="1"/>
  <c r="N578" i="12" a="1"/>
  <c r="N578" i="12" s="1"/>
  <c r="O578" i="12" a="1"/>
  <c r="O578" i="12" s="1"/>
  <c r="K579" i="12" a="1"/>
  <c r="K579" i="12" s="1"/>
  <c r="L579" i="12" a="1"/>
  <c r="L579" i="12" s="1"/>
  <c r="M579" i="12" a="1"/>
  <c r="M579" i="12" s="1"/>
  <c r="N579" i="12" a="1"/>
  <c r="N579" i="12" s="1"/>
  <c r="O579" i="12" a="1"/>
  <c r="O579" i="12" s="1"/>
  <c r="K580" i="12" a="1"/>
  <c r="K580" i="12" s="1"/>
  <c r="L580" i="12" a="1"/>
  <c r="L580" i="12" s="1"/>
  <c r="M580" i="12" a="1"/>
  <c r="M580" i="12" s="1"/>
  <c r="N580" i="12" a="1"/>
  <c r="N580" i="12" s="1"/>
  <c r="O580" i="12" a="1"/>
  <c r="O580" i="12" s="1"/>
  <c r="K581" i="12" a="1"/>
  <c r="K581" i="12" s="1"/>
  <c r="L581" i="12" a="1"/>
  <c r="L581" i="12" s="1"/>
  <c r="M581" i="12" a="1"/>
  <c r="M581" i="12" s="1"/>
  <c r="N581" i="12" a="1"/>
  <c r="N581" i="12" s="1"/>
  <c r="O581" i="12" a="1"/>
  <c r="O581" i="12" s="1"/>
  <c r="K582" i="12" a="1"/>
  <c r="K582" i="12" s="1"/>
  <c r="L582" i="12" a="1"/>
  <c r="L582" i="12" s="1"/>
  <c r="M582" i="12" a="1"/>
  <c r="M582" i="12" s="1"/>
  <c r="N582" i="12" a="1"/>
  <c r="N582" i="12" s="1"/>
  <c r="O582" i="12" a="1"/>
  <c r="O582" i="12" s="1"/>
  <c r="K583" i="12" a="1"/>
  <c r="K583" i="12" s="1"/>
  <c r="L583" i="12" a="1"/>
  <c r="L583" i="12" s="1"/>
  <c r="M583" i="12" a="1"/>
  <c r="M583" i="12" s="1"/>
  <c r="N583" i="12" a="1"/>
  <c r="N583" i="12" s="1"/>
  <c r="O583" i="12" a="1"/>
  <c r="O583" i="12"/>
  <c r="K584" i="12" a="1"/>
  <c r="K584" i="12" s="1"/>
  <c r="L584" i="12" a="1"/>
  <c r="L584" i="12" s="1"/>
  <c r="M584" i="12" a="1"/>
  <c r="M584" i="12" s="1"/>
  <c r="N584" i="12" a="1"/>
  <c r="N584" i="12" s="1"/>
  <c r="O584" i="12" a="1"/>
  <c r="O584" i="12" s="1"/>
  <c r="K585" i="12" a="1"/>
  <c r="K585" i="12" s="1"/>
  <c r="L585" i="12" a="1"/>
  <c r="L585" i="12" s="1"/>
  <c r="M585" i="12" a="1"/>
  <c r="M585" i="12" s="1"/>
  <c r="N585" i="12" a="1"/>
  <c r="N585" i="12" s="1"/>
  <c r="O585" i="12" a="1"/>
  <c r="O585" i="12" s="1"/>
  <c r="K586" i="12" a="1"/>
  <c r="K586" i="12" s="1"/>
  <c r="L586" i="12" a="1"/>
  <c r="L586" i="12"/>
  <c r="M586" i="12" a="1"/>
  <c r="M586" i="12" s="1"/>
  <c r="N586" i="12" a="1"/>
  <c r="N586" i="12" s="1"/>
  <c r="O586" i="12" a="1"/>
  <c r="O586" i="12" s="1"/>
  <c r="K587" i="12" a="1"/>
  <c r="K587" i="12" s="1"/>
  <c r="L587" i="12" a="1"/>
  <c r="L587" i="12" s="1"/>
  <c r="M587" i="12" a="1"/>
  <c r="M587" i="12" s="1"/>
  <c r="N587" i="12" a="1"/>
  <c r="N587" i="12" s="1"/>
  <c r="O587" i="12" a="1"/>
  <c r="O587" i="12" s="1"/>
  <c r="K588" i="12" a="1"/>
  <c r="K588" i="12" s="1"/>
  <c r="L588" i="12" a="1"/>
  <c r="L588" i="12" s="1"/>
  <c r="M588" i="12" a="1"/>
  <c r="M588" i="12" s="1"/>
  <c r="N588" i="12" a="1"/>
  <c r="N588" i="12" s="1"/>
  <c r="O588" i="12" a="1"/>
  <c r="O588" i="12" s="1"/>
  <c r="K589" i="12" a="1"/>
  <c r="K589" i="12" s="1"/>
  <c r="L589" i="12" a="1"/>
  <c r="L589" i="12" s="1"/>
  <c r="M589" i="12" a="1"/>
  <c r="M589" i="12" s="1"/>
  <c r="N589" i="12" a="1"/>
  <c r="N589" i="12" s="1"/>
  <c r="O589" i="12" a="1"/>
  <c r="O589" i="12" s="1"/>
  <c r="K590" i="12" a="1"/>
  <c r="K590" i="12" s="1"/>
  <c r="L590" i="12" a="1"/>
  <c r="L590" i="12" s="1"/>
  <c r="M590" i="12" a="1"/>
  <c r="M590" i="12" s="1"/>
  <c r="N590" i="12" a="1"/>
  <c r="N590" i="12" s="1"/>
  <c r="O590" i="12" a="1"/>
  <c r="O590" i="12" s="1"/>
  <c r="K591" i="12" a="1"/>
  <c r="K591" i="12" s="1"/>
  <c r="L591" i="12" a="1"/>
  <c r="L591" i="12" s="1"/>
  <c r="M591" i="12" a="1"/>
  <c r="M591" i="12" s="1"/>
  <c r="N591" i="12" a="1"/>
  <c r="N591" i="12" s="1"/>
  <c r="O591" i="12" a="1"/>
  <c r="O591" i="12" s="1"/>
  <c r="K592" i="12" a="1"/>
  <c r="K592" i="12" s="1"/>
  <c r="L592" i="12" a="1"/>
  <c r="L592" i="12" s="1"/>
  <c r="M592" i="12" a="1"/>
  <c r="M592" i="12" s="1"/>
  <c r="N592" i="12" a="1"/>
  <c r="N592" i="12" s="1"/>
  <c r="O592" i="12" a="1"/>
  <c r="O592" i="12" s="1"/>
  <c r="K593" i="12" a="1"/>
  <c r="K593" i="12" s="1"/>
  <c r="L593" i="12" a="1"/>
  <c r="L593" i="12" s="1"/>
  <c r="M593" i="12" a="1"/>
  <c r="M593" i="12" s="1"/>
  <c r="N593" i="12" a="1"/>
  <c r="N593" i="12"/>
  <c r="O593" i="12" a="1"/>
  <c r="O593" i="12" s="1"/>
  <c r="K594" i="12" a="1"/>
  <c r="K594" i="12" s="1"/>
  <c r="L594" i="12" a="1"/>
  <c r="L594" i="12" s="1"/>
  <c r="M594" i="12" a="1"/>
  <c r="M594" i="12" s="1"/>
  <c r="N594" i="12" a="1"/>
  <c r="N594" i="12" s="1"/>
  <c r="O594" i="12" a="1"/>
  <c r="O594" i="12" s="1"/>
  <c r="K595" i="12" a="1"/>
  <c r="K595" i="12" s="1"/>
  <c r="L595" i="12" a="1"/>
  <c r="L595" i="12" s="1"/>
  <c r="M595" i="12" a="1"/>
  <c r="M595" i="12" s="1"/>
  <c r="N595" i="12" a="1"/>
  <c r="N595" i="12" s="1"/>
  <c r="O595" i="12" a="1"/>
  <c r="O595" i="12" s="1"/>
  <c r="K596" i="12" a="1"/>
  <c r="K596" i="12" s="1"/>
  <c r="L596" i="12" a="1"/>
  <c r="L596" i="12" s="1"/>
  <c r="M596" i="12" a="1"/>
  <c r="M596" i="12" s="1"/>
  <c r="N596" i="12" a="1"/>
  <c r="N596" i="12" s="1"/>
  <c r="O596" i="12" a="1"/>
  <c r="O596" i="12" s="1"/>
  <c r="K597" i="12" a="1"/>
  <c r="K597" i="12" s="1"/>
  <c r="L597" i="12" a="1"/>
  <c r="L597" i="12" s="1"/>
  <c r="M597" i="12" a="1"/>
  <c r="M597" i="12" s="1"/>
  <c r="N597" i="12" a="1"/>
  <c r="N597" i="12" s="1"/>
  <c r="O597" i="12" a="1"/>
  <c r="O597" i="12" s="1"/>
  <c r="K598" i="12" a="1"/>
  <c r="K598" i="12" s="1"/>
  <c r="L598" i="12" a="1"/>
  <c r="L598" i="12" s="1"/>
  <c r="M598" i="12" a="1"/>
  <c r="M598" i="12" s="1"/>
  <c r="N598" i="12" a="1"/>
  <c r="N598" i="12" s="1"/>
  <c r="O598" i="12" a="1"/>
  <c r="O598" i="12" s="1"/>
  <c r="K599" i="12" a="1"/>
  <c r="K599" i="12" s="1"/>
  <c r="L599" i="12" a="1"/>
  <c r="L599" i="12" s="1"/>
  <c r="M599" i="12" a="1"/>
  <c r="M599" i="12" s="1"/>
  <c r="N599" i="12" a="1"/>
  <c r="N599" i="12" s="1"/>
  <c r="O599" i="12" a="1"/>
  <c r="O599" i="12" s="1"/>
  <c r="K600" i="12" a="1"/>
  <c r="K600" i="12" s="1"/>
  <c r="L600" i="12" a="1"/>
  <c r="L600" i="12" s="1"/>
  <c r="M600" i="12" a="1"/>
  <c r="M600" i="12" s="1"/>
  <c r="N600" i="12" a="1"/>
  <c r="N600" i="12" s="1"/>
  <c r="O600" i="12" a="1"/>
  <c r="O600" i="12" s="1"/>
  <c r="K601" i="12" a="1"/>
  <c r="K601" i="12" s="1"/>
  <c r="L601" i="12" a="1"/>
  <c r="L601" i="12" s="1"/>
  <c r="M601" i="12" a="1"/>
  <c r="M601" i="12" s="1"/>
  <c r="N601" i="12" a="1"/>
  <c r="N601" i="12" s="1"/>
  <c r="O601" i="12" a="1"/>
  <c r="O601" i="12" s="1"/>
  <c r="K602" i="12" a="1"/>
  <c r="K602" i="12" s="1"/>
  <c r="L602" i="12" a="1"/>
  <c r="L602" i="12" s="1"/>
  <c r="M602" i="12" a="1"/>
  <c r="M602" i="12" s="1"/>
  <c r="N602" i="12" a="1"/>
  <c r="N602" i="12" s="1"/>
  <c r="O602" i="12" a="1"/>
  <c r="O602" i="12" s="1"/>
  <c r="K603" i="12" a="1"/>
  <c r="K603" i="12" s="1"/>
  <c r="L603" i="12" a="1"/>
  <c r="L603" i="12" s="1"/>
  <c r="M603" i="12" a="1"/>
  <c r="M603" i="12" s="1"/>
  <c r="N603" i="12" a="1"/>
  <c r="N603" i="12" s="1"/>
  <c r="O603" i="12" a="1"/>
  <c r="O603" i="12" s="1"/>
  <c r="K604" i="12" a="1"/>
  <c r="K604" i="12" s="1"/>
  <c r="L604" i="12" a="1"/>
  <c r="L604" i="12" s="1"/>
  <c r="M604" i="12" a="1"/>
  <c r="M604" i="12" s="1"/>
  <c r="N604" i="12" a="1"/>
  <c r="N604" i="12" s="1"/>
  <c r="O604" i="12" a="1"/>
  <c r="O604" i="12" s="1"/>
  <c r="K605" i="12" a="1"/>
  <c r="K605" i="12" s="1"/>
  <c r="L605" i="12" a="1"/>
  <c r="L605" i="12" s="1"/>
  <c r="M605" i="12" a="1"/>
  <c r="M605" i="12" s="1"/>
  <c r="N605" i="12" a="1"/>
  <c r="N605" i="12" s="1"/>
  <c r="O605" i="12" a="1"/>
  <c r="O605" i="12" s="1"/>
  <c r="K606" i="12" a="1"/>
  <c r="K606" i="12" s="1"/>
  <c r="L606" i="12" a="1"/>
  <c r="L606" i="12" s="1"/>
  <c r="M606" i="12" a="1"/>
  <c r="M606" i="12" s="1"/>
  <c r="N606" i="12" a="1"/>
  <c r="N606" i="12" s="1"/>
  <c r="O606" i="12" a="1"/>
  <c r="O606" i="12" s="1"/>
  <c r="K607" i="12" a="1"/>
  <c r="K607" i="12" s="1"/>
  <c r="L607" i="12" a="1"/>
  <c r="L607" i="12" s="1"/>
  <c r="M607" i="12" a="1"/>
  <c r="M607" i="12" s="1"/>
  <c r="N607" i="12" a="1"/>
  <c r="N607" i="12" s="1"/>
  <c r="O607" i="12" a="1"/>
  <c r="O607" i="12" s="1"/>
  <c r="K608" i="12" a="1"/>
  <c r="K608" i="12" s="1"/>
  <c r="L608" i="12" a="1"/>
  <c r="L608" i="12" s="1"/>
  <c r="M608" i="12" a="1"/>
  <c r="M608" i="12" s="1"/>
  <c r="N608" i="12" a="1"/>
  <c r="N608" i="12" s="1"/>
  <c r="O608" i="12" a="1"/>
  <c r="O608" i="12" s="1"/>
  <c r="K609" i="12" a="1"/>
  <c r="K609" i="12" s="1"/>
  <c r="L609" i="12" a="1"/>
  <c r="L609" i="12" s="1"/>
  <c r="M609" i="12" a="1"/>
  <c r="M609" i="12" s="1"/>
  <c r="N609" i="12" a="1"/>
  <c r="N609" i="12" s="1"/>
  <c r="O609" i="12" a="1"/>
  <c r="O609" i="12" s="1"/>
  <c r="K610" i="12" a="1"/>
  <c r="K610" i="12" s="1"/>
  <c r="L610" i="12" a="1"/>
  <c r="L610" i="12" s="1"/>
  <c r="M610" i="12" a="1"/>
  <c r="M610" i="12" s="1"/>
  <c r="N610" i="12" a="1"/>
  <c r="N610" i="12" s="1"/>
  <c r="O610" i="12" a="1"/>
  <c r="O610" i="12" s="1"/>
  <c r="K611" i="12" a="1"/>
  <c r="K611" i="12" s="1"/>
  <c r="L611" i="12" a="1"/>
  <c r="L611" i="12" s="1"/>
  <c r="M611" i="12" a="1"/>
  <c r="M611" i="12" s="1"/>
  <c r="N611" i="12" a="1"/>
  <c r="N611" i="12" s="1"/>
  <c r="O611" i="12" a="1"/>
  <c r="O611" i="12" s="1"/>
  <c r="K612" i="12" a="1"/>
  <c r="K612" i="12" s="1"/>
  <c r="L612" i="12" a="1"/>
  <c r="L612" i="12" s="1"/>
  <c r="M612" i="12" a="1"/>
  <c r="M612" i="12" s="1"/>
  <c r="N612" i="12" a="1"/>
  <c r="N612" i="12" s="1"/>
  <c r="O612" i="12" a="1"/>
  <c r="O612" i="12" s="1"/>
  <c r="K613" i="12" a="1"/>
  <c r="K613" i="12" s="1"/>
  <c r="L613" i="12" a="1"/>
  <c r="L613" i="12" s="1"/>
  <c r="M613" i="12" a="1"/>
  <c r="M613" i="12" s="1"/>
  <c r="N613" i="12" a="1"/>
  <c r="N613" i="12" s="1"/>
  <c r="O613" i="12" a="1"/>
  <c r="O613" i="12" s="1"/>
  <c r="K614" i="12" a="1"/>
  <c r="K614" i="12" s="1"/>
  <c r="L614" i="12" a="1"/>
  <c r="L614" i="12" s="1"/>
  <c r="M614" i="12" a="1"/>
  <c r="M614" i="12" s="1"/>
  <c r="N614" i="12" a="1"/>
  <c r="N614" i="12" s="1"/>
  <c r="O614" i="12" a="1"/>
  <c r="O614" i="12" s="1"/>
  <c r="K615" i="12" a="1"/>
  <c r="K615" i="12" s="1"/>
  <c r="L615" i="12" a="1"/>
  <c r="L615" i="12" s="1"/>
  <c r="M615" i="12" a="1"/>
  <c r="M615" i="12" s="1"/>
  <c r="N615" i="12" a="1"/>
  <c r="N615" i="12" s="1"/>
  <c r="O615" i="12" a="1"/>
  <c r="O615" i="12" s="1"/>
  <c r="K616" i="12" a="1"/>
  <c r="K616" i="12" s="1"/>
  <c r="L616" i="12" a="1"/>
  <c r="L616" i="12" s="1"/>
  <c r="M616" i="12" a="1"/>
  <c r="M616" i="12" s="1"/>
  <c r="N616" i="12" a="1"/>
  <c r="N616" i="12" s="1"/>
  <c r="O616" i="12" a="1"/>
  <c r="O616" i="12" s="1"/>
  <c r="K617" i="12" a="1"/>
  <c r="K617" i="12" s="1"/>
  <c r="L617" i="12" a="1"/>
  <c r="L617" i="12" s="1"/>
  <c r="M617" i="12" a="1"/>
  <c r="M617" i="12" s="1"/>
  <c r="N617" i="12" a="1"/>
  <c r="N617" i="12" s="1"/>
  <c r="O617" i="12" a="1"/>
  <c r="O617" i="12" s="1"/>
  <c r="K618" i="12" a="1"/>
  <c r="K618" i="12" s="1"/>
  <c r="L618" i="12" a="1"/>
  <c r="L618" i="12" s="1"/>
  <c r="M618" i="12" a="1"/>
  <c r="M618" i="12" s="1"/>
  <c r="N618" i="12" a="1"/>
  <c r="N618" i="12" s="1"/>
  <c r="O618" i="12" a="1"/>
  <c r="O618" i="12" s="1"/>
  <c r="K619" i="12" a="1"/>
  <c r="K619" i="12" s="1"/>
  <c r="L619" i="12" a="1"/>
  <c r="L619" i="12" s="1"/>
  <c r="M619" i="12" a="1"/>
  <c r="M619" i="12" s="1"/>
  <c r="N619" i="12" a="1"/>
  <c r="N619" i="12" s="1"/>
  <c r="O619" i="12" a="1"/>
  <c r="O619" i="12" s="1"/>
  <c r="K620" i="12" a="1"/>
  <c r="K620" i="12" s="1"/>
  <c r="L620" i="12" a="1"/>
  <c r="L620" i="12" s="1"/>
  <c r="M620" i="12" a="1"/>
  <c r="M620" i="12" s="1"/>
  <c r="N620" i="12" a="1"/>
  <c r="N620" i="12" s="1"/>
  <c r="O620" i="12" a="1"/>
  <c r="O620" i="12" s="1"/>
  <c r="K621" i="12" a="1"/>
  <c r="K621" i="12" s="1"/>
  <c r="L621" i="12" a="1"/>
  <c r="L621" i="12" s="1"/>
  <c r="M621" i="12" a="1"/>
  <c r="M621" i="12" s="1"/>
  <c r="N621" i="12" a="1"/>
  <c r="N621" i="12" s="1"/>
  <c r="O621" i="12" a="1"/>
  <c r="O621" i="12" s="1"/>
  <c r="K622" i="12" a="1"/>
  <c r="K622" i="12" s="1"/>
  <c r="L622" i="12" a="1"/>
  <c r="L622" i="12" s="1"/>
  <c r="M622" i="12" a="1"/>
  <c r="M622" i="12" s="1"/>
  <c r="N622" i="12" a="1"/>
  <c r="N622" i="12" s="1"/>
  <c r="O622" i="12" a="1"/>
  <c r="O622" i="12" s="1"/>
  <c r="K623" i="12" a="1"/>
  <c r="K623" i="12" s="1"/>
  <c r="L623" i="12" a="1"/>
  <c r="L623" i="12" s="1"/>
  <c r="M623" i="12" a="1"/>
  <c r="M623" i="12" s="1"/>
  <c r="N623" i="12" a="1"/>
  <c r="N623" i="12" s="1"/>
  <c r="O623" i="12" a="1"/>
  <c r="O623" i="12" s="1"/>
  <c r="K624" i="12" a="1"/>
  <c r="K624" i="12" s="1"/>
  <c r="L624" i="12" a="1"/>
  <c r="L624" i="12" s="1"/>
  <c r="M624" i="12" a="1"/>
  <c r="M624" i="12" s="1"/>
  <c r="N624" i="12" a="1"/>
  <c r="N624" i="12" s="1"/>
  <c r="O624" i="12" a="1"/>
  <c r="O624" i="12" s="1"/>
  <c r="K625" i="12" a="1"/>
  <c r="K625" i="12" s="1"/>
  <c r="L625" i="12" a="1"/>
  <c r="L625" i="12" s="1"/>
  <c r="M625" i="12" a="1"/>
  <c r="M625" i="12" s="1"/>
  <c r="N625" i="12" a="1"/>
  <c r="N625" i="12" s="1"/>
  <c r="O625" i="12" a="1"/>
  <c r="O625" i="12" s="1"/>
  <c r="K626" i="12" a="1"/>
  <c r="K626" i="12" s="1"/>
  <c r="L626" i="12" a="1"/>
  <c r="L626" i="12" s="1"/>
  <c r="M626" i="12" a="1"/>
  <c r="M626" i="12" s="1"/>
  <c r="N626" i="12" a="1"/>
  <c r="N626" i="12" s="1"/>
  <c r="O626" i="12" a="1"/>
  <c r="O626" i="12" s="1"/>
  <c r="K627" i="12" a="1"/>
  <c r="K627" i="12" s="1"/>
  <c r="L627" i="12" a="1"/>
  <c r="L627" i="12" s="1"/>
  <c r="M627" i="12" a="1"/>
  <c r="M627" i="12" s="1"/>
  <c r="N627" i="12" a="1"/>
  <c r="N627" i="12" s="1"/>
  <c r="O627" i="12" a="1"/>
  <c r="O627" i="12" s="1"/>
  <c r="K628" i="12" a="1"/>
  <c r="K628" i="12" s="1"/>
  <c r="L628" i="12" a="1"/>
  <c r="L628" i="12" s="1"/>
  <c r="M628" i="12" a="1"/>
  <c r="M628" i="12" s="1"/>
  <c r="N628" i="12" a="1"/>
  <c r="N628" i="12" s="1"/>
  <c r="O628" i="12" a="1"/>
  <c r="O628" i="12" s="1"/>
  <c r="K629" i="12" a="1"/>
  <c r="K629" i="12" s="1"/>
  <c r="L629" i="12" a="1"/>
  <c r="L629" i="12" s="1"/>
  <c r="M629" i="12" a="1"/>
  <c r="M629" i="12" s="1"/>
  <c r="N629" i="12" a="1"/>
  <c r="N629" i="12" s="1"/>
  <c r="O629" i="12" a="1"/>
  <c r="O629" i="12" s="1"/>
  <c r="K630" i="12" a="1"/>
  <c r="K630" i="12" s="1"/>
  <c r="L630" i="12" a="1"/>
  <c r="L630" i="12" s="1"/>
  <c r="M630" i="12" a="1"/>
  <c r="M630" i="12" s="1"/>
  <c r="N630" i="12" a="1"/>
  <c r="N630" i="12" s="1"/>
  <c r="O630" i="12" a="1"/>
  <c r="O630" i="12" s="1"/>
  <c r="K631" i="12" a="1"/>
  <c r="K631" i="12" s="1"/>
  <c r="L631" i="12" a="1"/>
  <c r="L631" i="12" s="1"/>
  <c r="M631" i="12" a="1"/>
  <c r="M631" i="12" s="1"/>
  <c r="N631" i="12" a="1"/>
  <c r="N631" i="12" s="1"/>
  <c r="O631" i="12" a="1"/>
  <c r="O631" i="12" s="1"/>
  <c r="K632" i="12" a="1"/>
  <c r="K632" i="12" s="1"/>
  <c r="L632" i="12" a="1"/>
  <c r="L632" i="12" s="1"/>
  <c r="M632" i="12" a="1"/>
  <c r="M632" i="12" s="1"/>
  <c r="N632" i="12" a="1"/>
  <c r="N632" i="12" s="1"/>
  <c r="O632" i="12" a="1"/>
  <c r="O632" i="12" s="1"/>
  <c r="K633" i="12" a="1"/>
  <c r="K633" i="12" s="1"/>
  <c r="L633" i="12" a="1"/>
  <c r="L633" i="12" s="1"/>
  <c r="M633" i="12" a="1"/>
  <c r="M633" i="12" s="1"/>
  <c r="N633" i="12" a="1"/>
  <c r="N633" i="12" s="1"/>
  <c r="O633" i="12" a="1"/>
  <c r="O633" i="12" s="1"/>
  <c r="K634" i="12" a="1"/>
  <c r="K634" i="12" s="1"/>
  <c r="L634" i="12" a="1"/>
  <c r="L634" i="12" s="1"/>
  <c r="M634" i="12" a="1"/>
  <c r="M634" i="12" s="1"/>
  <c r="N634" i="12" a="1"/>
  <c r="N634" i="12" s="1"/>
  <c r="O634" i="12" a="1"/>
  <c r="O634" i="12" s="1"/>
  <c r="K635" i="12" a="1"/>
  <c r="K635" i="12" s="1"/>
  <c r="L635" i="12" a="1"/>
  <c r="L635" i="12" s="1"/>
  <c r="M635" i="12" a="1"/>
  <c r="M635" i="12" s="1"/>
  <c r="N635" i="12" a="1"/>
  <c r="N635" i="12" s="1"/>
  <c r="O635" i="12" a="1"/>
  <c r="O635" i="12" s="1"/>
  <c r="K636" i="12" a="1"/>
  <c r="K636" i="12" s="1"/>
  <c r="L636" i="12" a="1"/>
  <c r="L636" i="12" s="1"/>
  <c r="M636" i="12" a="1"/>
  <c r="M636" i="12" s="1"/>
  <c r="N636" i="12" a="1"/>
  <c r="N636" i="12" s="1"/>
  <c r="O636" i="12" a="1"/>
  <c r="O636" i="12" s="1"/>
  <c r="K637" i="12" a="1"/>
  <c r="K637" i="12" s="1"/>
  <c r="L637" i="12" a="1"/>
  <c r="L637" i="12" s="1"/>
  <c r="M637" i="12" a="1"/>
  <c r="M637" i="12" s="1"/>
  <c r="N637" i="12" a="1"/>
  <c r="N637" i="12" s="1"/>
  <c r="O637" i="12" a="1"/>
  <c r="O637" i="12" s="1"/>
  <c r="K638" i="12" a="1"/>
  <c r="K638" i="12" s="1"/>
  <c r="L638" i="12" a="1"/>
  <c r="L638" i="12" s="1"/>
  <c r="M638" i="12" a="1"/>
  <c r="M638" i="12" s="1"/>
  <c r="N638" i="12" a="1"/>
  <c r="N638" i="12" s="1"/>
  <c r="O638" i="12" a="1"/>
  <c r="O638" i="12" s="1"/>
  <c r="K639" i="12" a="1"/>
  <c r="K639" i="12" s="1"/>
  <c r="L639" i="12" a="1"/>
  <c r="L639" i="12" s="1"/>
  <c r="M639" i="12" a="1"/>
  <c r="M639" i="12" s="1"/>
  <c r="N639" i="12" a="1"/>
  <c r="N639" i="12" s="1"/>
  <c r="O639" i="12" a="1"/>
  <c r="O639" i="12" s="1"/>
  <c r="K640" i="12" a="1"/>
  <c r="K640" i="12" s="1"/>
  <c r="L640" i="12" a="1"/>
  <c r="L640" i="12" s="1"/>
  <c r="M640" i="12" a="1"/>
  <c r="M640" i="12" s="1"/>
  <c r="N640" i="12" a="1"/>
  <c r="N640" i="12" s="1"/>
  <c r="O640" i="12" a="1"/>
  <c r="O640" i="12" s="1"/>
  <c r="K641" i="12" a="1"/>
  <c r="K641" i="12" s="1"/>
  <c r="L641" i="12" a="1"/>
  <c r="L641" i="12" s="1"/>
  <c r="M641" i="12" a="1"/>
  <c r="M641" i="12" s="1"/>
  <c r="N641" i="12" a="1"/>
  <c r="N641" i="12" s="1"/>
  <c r="O641" i="12" a="1"/>
  <c r="O641" i="12" s="1"/>
  <c r="K642" i="12" a="1"/>
  <c r="K642" i="12" s="1"/>
  <c r="L642" i="12" a="1"/>
  <c r="L642" i="12" s="1"/>
  <c r="M642" i="12" a="1"/>
  <c r="M642" i="12" s="1"/>
  <c r="N642" i="12" a="1"/>
  <c r="N642" i="12" s="1"/>
  <c r="O642" i="12" a="1"/>
  <c r="O642" i="12" s="1"/>
  <c r="K643" i="12" a="1"/>
  <c r="K643" i="12" s="1"/>
  <c r="L643" i="12" a="1"/>
  <c r="L643" i="12" s="1"/>
  <c r="M643" i="12" a="1"/>
  <c r="M643" i="12" s="1"/>
  <c r="N643" i="12" a="1"/>
  <c r="N643" i="12" s="1"/>
  <c r="O643" i="12" a="1"/>
  <c r="O643" i="12" s="1"/>
  <c r="K644" i="12" a="1"/>
  <c r="K644" i="12" s="1"/>
  <c r="L644" i="12" a="1"/>
  <c r="L644" i="12" s="1"/>
  <c r="M644" i="12" a="1"/>
  <c r="M644" i="12" s="1"/>
  <c r="N644" i="12" a="1"/>
  <c r="N644" i="12" s="1"/>
  <c r="O644" i="12" a="1"/>
  <c r="O644" i="12" s="1"/>
  <c r="K645" i="12" a="1"/>
  <c r="K645" i="12" s="1"/>
  <c r="L645" i="12" a="1"/>
  <c r="L645" i="12" s="1"/>
  <c r="M645" i="12" a="1"/>
  <c r="M645" i="12" s="1"/>
  <c r="N645" i="12" a="1"/>
  <c r="N645" i="12" s="1"/>
  <c r="O645" i="12" a="1"/>
  <c r="O645" i="12" s="1"/>
  <c r="K646" i="12" a="1"/>
  <c r="K646" i="12" s="1"/>
  <c r="L646" i="12" a="1"/>
  <c r="L646" i="12" s="1"/>
  <c r="M646" i="12" a="1"/>
  <c r="M646" i="12"/>
  <c r="N646" i="12" a="1"/>
  <c r="N646" i="12" s="1"/>
  <c r="O646" i="12" a="1"/>
  <c r="O646" i="12" s="1"/>
  <c r="K647" i="12" a="1"/>
  <c r="K647" i="12" s="1"/>
  <c r="L647" i="12" a="1"/>
  <c r="L647" i="12" s="1"/>
  <c r="M647" i="12" a="1"/>
  <c r="M647" i="12" s="1"/>
  <c r="N647" i="12" a="1"/>
  <c r="N647" i="12" s="1"/>
  <c r="O647" i="12" a="1"/>
  <c r="O647" i="12" s="1"/>
  <c r="K648" i="12" a="1"/>
  <c r="K648" i="12" s="1"/>
  <c r="L648" i="12" a="1"/>
  <c r="L648" i="12" s="1"/>
  <c r="M648" i="12" a="1"/>
  <c r="M648" i="12" s="1"/>
  <c r="N648" i="12" a="1"/>
  <c r="N648" i="12" s="1"/>
  <c r="O648" i="12" a="1"/>
  <c r="O648" i="12" s="1"/>
  <c r="K649" i="12" a="1"/>
  <c r="K649" i="12" s="1"/>
  <c r="L649" i="12" a="1"/>
  <c r="L649" i="12" s="1"/>
  <c r="M649" i="12" a="1"/>
  <c r="M649" i="12" s="1"/>
  <c r="N649" i="12" a="1"/>
  <c r="N649" i="12" s="1"/>
  <c r="O649" i="12" a="1"/>
  <c r="O649" i="12" s="1"/>
  <c r="K650" i="12" a="1"/>
  <c r="K650" i="12" s="1"/>
  <c r="L650" i="12" a="1"/>
  <c r="L650" i="12" s="1"/>
  <c r="M650" i="12" a="1"/>
  <c r="M650" i="12" s="1"/>
  <c r="N650" i="12" a="1"/>
  <c r="N650" i="12" s="1"/>
  <c r="O650" i="12" a="1"/>
  <c r="O650" i="12" s="1"/>
  <c r="K651" i="12" a="1"/>
  <c r="K651" i="12" s="1"/>
  <c r="L651" i="12" a="1"/>
  <c r="L651" i="12" s="1"/>
  <c r="M651" i="12" a="1"/>
  <c r="M651" i="12" s="1"/>
  <c r="N651" i="12" a="1"/>
  <c r="N651" i="12" s="1"/>
  <c r="O651" i="12" a="1"/>
  <c r="O651" i="12" s="1"/>
  <c r="K652" i="12" a="1"/>
  <c r="K652" i="12" s="1"/>
  <c r="L652" i="12" a="1"/>
  <c r="L652" i="12" s="1"/>
  <c r="M652" i="12" a="1"/>
  <c r="M652" i="12" s="1"/>
  <c r="N652" i="12" a="1"/>
  <c r="N652" i="12" s="1"/>
  <c r="O652" i="12" a="1"/>
  <c r="O652" i="12" s="1"/>
  <c r="K653" i="12" a="1"/>
  <c r="K653" i="12" s="1"/>
  <c r="L653" i="12" a="1"/>
  <c r="L653" i="12" s="1"/>
  <c r="M653" i="12" a="1"/>
  <c r="M653" i="12" s="1"/>
  <c r="N653" i="12" a="1"/>
  <c r="N653" i="12"/>
  <c r="O653" i="12" a="1"/>
  <c r="O653" i="12" s="1"/>
  <c r="K654" i="12" a="1"/>
  <c r="K654" i="12" s="1"/>
  <c r="L654" i="12" a="1"/>
  <c r="L654" i="12" s="1"/>
  <c r="M654" i="12" a="1"/>
  <c r="M654" i="12" s="1"/>
  <c r="N654" i="12" a="1"/>
  <c r="N654" i="12" s="1"/>
  <c r="O654" i="12" a="1"/>
  <c r="O654" i="12" s="1"/>
  <c r="K655" i="12" a="1"/>
  <c r="K655" i="12" s="1"/>
  <c r="L655" i="12" a="1"/>
  <c r="L655" i="12" s="1"/>
  <c r="M655" i="12" a="1"/>
  <c r="M655" i="12"/>
  <c r="N655" i="12" a="1"/>
  <c r="N655" i="12" s="1"/>
  <c r="O655" i="12" a="1"/>
  <c r="O655" i="12" s="1"/>
  <c r="K656" i="12" a="1"/>
  <c r="K656" i="12" s="1"/>
  <c r="L656" i="12" a="1"/>
  <c r="L656" i="12" s="1"/>
  <c r="M656" i="12" a="1"/>
  <c r="M656" i="12" s="1"/>
  <c r="N656" i="12" a="1"/>
  <c r="N656" i="12" s="1"/>
  <c r="O656" i="12" a="1"/>
  <c r="O656" i="12"/>
  <c r="K657" i="12" a="1"/>
  <c r="K657" i="12" s="1"/>
  <c r="L657" i="12" a="1"/>
  <c r="L657" i="12" s="1"/>
  <c r="M657" i="12" a="1"/>
  <c r="M657" i="12" s="1"/>
  <c r="N657" i="12" a="1"/>
  <c r="N657" i="12" s="1"/>
  <c r="O657" i="12" a="1"/>
  <c r="O657" i="12"/>
  <c r="K658" i="12" a="1"/>
  <c r="K658" i="12" s="1"/>
  <c r="L658" i="12" a="1"/>
  <c r="L658" i="12" s="1"/>
  <c r="M658" i="12" a="1"/>
  <c r="M658" i="12" s="1"/>
  <c r="N658" i="12" a="1"/>
  <c r="N658" i="12" s="1"/>
  <c r="O658" i="12" a="1"/>
  <c r="O658" i="12" s="1"/>
  <c r="K659" i="12" a="1"/>
  <c r="K659" i="12" s="1"/>
  <c r="L659" i="12" a="1"/>
  <c r="L659" i="12" s="1"/>
  <c r="M659" i="12" a="1"/>
  <c r="M659" i="12" s="1"/>
  <c r="N659" i="12" a="1"/>
  <c r="N659" i="12"/>
  <c r="O659" i="12" a="1"/>
  <c r="O659" i="12" s="1"/>
  <c r="K660" i="12" a="1"/>
  <c r="K660" i="12" s="1"/>
  <c r="L660" i="12" a="1"/>
  <c r="L660" i="12" s="1"/>
  <c r="M660" i="12" a="1"/>
  <c r="M660" i="12" s="1"/>
  <c r="N660" i="12" a="1"/>
  <c r="N660" i="12" s="1"/>
  <c r="O660" i="12" a="1"/>
  <c r="O660" i="12" s="1"/>
  <c r="K661" i="12" a="1"/>
  <c r="K661" i="12" s="1"/>
  <c r="L661" i="12" a="1"/>
  <c r="L661" i="12" s="1"/>
  <c r="M661" i="12" a="1"/>
  <c r="M661" i="12" s="1"/>
  <c r="N661" i="12" a="1"/>
  <c r="N661" i="12" s="1"/>
  <c r="O661" i="12" a="1"/>
  <c r="O661" i="12" s="1"/>
  <c r="K662" i="12" a="1"/>
  <c r="K662" i="12"/>
  <c r="L662" i="12" a="1"/>
  <c r="L662" i="12"/>
  <c r="M662" i="12" a="1"/>
  <c r="M662" i="12" s="1"/>
  <c r="N662" i="12" a="1"/>
  <c r="N662" i="12" s="1"/>
  <c r="O662" i="12" a="1"/>
  <c r="O662" i="12" s="1"/>
  <c r="K663" i="12" a="1"/>
  <c r="K663" i="12" s="1"/>
  <c r="L663" i="12" a="1"/>
  <c r="L663" i="12" s="1"/>
  <c r="M663" i="12" a="1"/>
  <c r="M663" i="12" s="1"/>
  <c r="N663" i="12" a="1"/>
  <c r="N663" i="12" s="1"/>
  <c r="O663" i="12" a="1"/>
  <c r="O663" i="12" s="1"/>
  <c r="K664" i="12" a="1"/>
  <c r="K664" i="12" s="1"/>
  <c r="L664" i="12" a="1"/>
  <c r="L664" i="12" s="1"/>
  <c r="M664" i="12" a="1"/>
  <c r="M664" i="12" s="1"/>
  <c r="N664" i="12" a="1"/>
  <c r="N664" i="12" s="1"/>
  <c r="O664" i="12" a="1"/>
  <c r="O664" i="12" s="1"/>
  <c r="K665" i="12" a="1"/>
  <c r="K665" i="12" s="1"/>
  <c r="L665" i="12" a="1"/>
  <c r="L665" i="12" s="1"/>
  <c r="M665" i="12" a="1"/>
  <c r="M665" i="12" s="1"/>
  <c r="N665" i="12" a="1"/>
  <c r="N665" i="12" s="1"/>
  <c r="O665" i="12" a="1"/>
  <c r="O665" i="12" s="1"/>
  <c r="K666" i="12" a="1"/>
  <c r="K666" i="12" s="1"/>
  <c r="L666" i="12" a="1"/>
  <c r="L666" i="12" s="1"/>
  <c r="M666" i="12" a="1"/>
  <c r="M666" i="12" s="1"/>
  <c r="N666" i="12" a="1"/>
  <c r="N666" i="12" s="1"/>
  <c r="O666" i="12" a="1"/>
  <c r="O666" i="12" s="1"/>
  <c r="K667" i="12" a="1"/>
  <c r="K667" i="12" s="1"/>
  <c r="L667" i="12" a="1"/>
  <c r="L667" i="12" s="1"/>
  <c r="M667" i="12" a="1"/>
  <c r="M667" i="12" s="1"/>
  <c r="N667" i="12" a="1"/>
  <c r="N667" i="12"/>
  <c r="O667" i="12" a="1"/>
  <c r="O667" i="12" s="1"/>
  <c r="K668" i="12" a="1"/>
  <c r="K668" i="12" s="1"/>
  <c r="L668" i="12" a="1"/>
  <c r="L668" i="12" s="1"/>
  <c r="M668" i="12" a="1"/>
  <c r="M668" i="12" s="1"/>
  <c r="N668" i="12" a="1"/>
  <c r="N668" i="12" s="1"/>
  <c r="O668" i="12" a="1"/>
  <c r="O668" i="12" s="1"/>
  <c r="K669" i="12" a="1"/>
  <c r="K669" i="12" s="1"/>
  <c r="L669" i="12" a="1"/>
  <c r="L669" i="12" s="1"/>
  <c r="M669" i="12" a="1"/>
  <c r="M669" i="12" s="1"/>
  <c r="N669" i="12" a="1"/>
  <c r="N669" i="12" s="1"/>
  <c r="O669" i="12" a="1"/>
  <c r="O669" i="12" s="1"/>
  <c r="K670" i="12" a="1"/>
  <c r="K670" i="12" s="1"/>
  <c r="L670" i="12" a="1"/>
  <c r="L670" i="12" s="1"/>
  <c r="M670" i="12" a="1"/>
  <c r="M670" i="12" s="1"/>
  <c r="N670" i="12" a="1"/>
  <c r="N670" i="12" s="1"/>
  <c r="O670" i="12" a="1"/>
  <c r="O670" i="12" s="1"/>
  <c r="K671" i="12" a="1"/>
  <c r="K671" i="12" s="1"/>
  <c r="L671" i="12" a="1"/>
  <c r="L671" i="12" s="1"/>
  <c r="M671" i="12" a="1"/>
  <c r="M671" i="12" s="1"/>
  <c r="N671" i="12" a="1"/>
  <c r="N671" i="12" s="1"/>
  <c r="O671" i="12" a="1"/>
  <c r="O671" i="12"/>
  <c r="K672" i="12" a="1"/>
  <c r="K672" i="12" s="1"/>
  <c r="L672" i="12" a="1"/>
  <c r="L672" i="12" s="1"/>
  <c r="M672" i="12" a="1"/>
  <c r="M672" i="12" s="1"/>
  <c r="N672" i="12" a="1"/>
  <c r="N672" i="12" s="1"/>
  <c r="O672" i="12" a="1"/>
  <c r="O672" i="12" s="1"/>
  <c r="K673" i="12" a="1"/>
  <c r="K673" i="12" s="1"/>
  <c r="L673" i="12" a="1"/>
  <c r="L673" i="12" s="1"/>
  <c r="M673" i="12" a="1"/>
  <c r="M673" i="12" s="1"/>
  <c r="N673" i="12" a="1"/>
  <c r="N673" i="12" s="1"/>
  <c r="O673" i="12" a="1"/>
  <c r="O673" i="12" s="1"/>
  <c r="K674" i="12" a="1"/>
  <c r="K674" i="12" s="1"/>
  <c r="L674" i="12" a="1"/>
  <c r="L674" i="12" s="1"/>
  <c r="M674" i="12" a="1"/>
  <c r="M674" i="12" s="1"/>
  <c r="N674" i="12" a="1"/>
  <c r="N674" i="12" s="1"/>
  <c r="O674" i="12" a="1"/>
  <c r="O674" i="12" s="1"/>
  <c r="K675" i="12" a="1"/>
  <c r="K675" i="12" s="1"/>
  <c r="L675" i="12" a="1"/>
  <c r="L675" i="12" s="1"/>
  <c r="M675" i="12" a="1"/>
  <c r="M675" i="12" s="1"/>
  <c r="N675" i="12" a="1"/>
  <c r="N675" i="12" s="1"/>
  <c r="O675" i="12" a="1"/>
  <c r="O675" i="12" s="1"/>
  <c r="K676" i="12" a="1"/>
  <c r="K676" i="12" s="1"/>
  <c r="L676" i="12" a="1"/>
  <c r="L676" i="12" s="1"/>
  <c r="M676" i="12" a="1"/>
  <c r="M676" i="12" s="1"/>
  <c r="N676" i="12" a="1"/>
  <c r="N676" i="12"/>
  <c r="O676" i="12" a="1"/>
  <c r="O676" i="12" s="1"/>
  <c r="K677" i="12" a="1"/>
  <c r="K677" i="12" s="1"/>
  <c r="L677" i="12" a="1"/>
  <c r="L677" i="12" s="1"/>
  <c r="M677" i="12" a="1"/>
  <c r="M677" i="12" s="1"/>
  <c r="N677" i="12" a="1"/>
  <c r="N677" i="12" s="1"/>
  <c r="O677" i="12" a="1"/>
  <c r="O677" i="12" s="1"/>
  <c r="K678" i="12" a="1"/>
  <c r="K678" i="12" s="1"/>
  <c r="L678" i="12" a="1"/>
  <c r="L678" i="12" s="1"/>
  <c r="M678" i="12" a="1"/>
  <c r="M678" i="12" s="1"/>
  <c r="N678" i="12" a="1"/>
  <c r="N678" i="12" s="1"/>
  <c r="O678" i="12" a="1"/>
  <c r="O678" i="12" s="1"/>
  <c r="K679" i="12" a="1"/>
  <c r="K679" i="12" s="1"/>
  <c r="L679" i="12" a="1"/>
  <c r="L679" i="12" s="1"/>
  <c r="M679" i="12" a="1"/>
  <c r="M679" i="12" s="1"/>
  <c r="N679" i="12" a="1"/>
  <c r="N679" i="12" s="1"/>
  <c r="O679" i="12" a="1"/>
  <c r="O679" i="12" s="1"/>
  <c r="K680" i="12" a="1"/>
  <c r="K680" i="12" s="1"/>
  <c r="L680" i="12" a="1"/>
  <c r="L680" i="12"/>
  <c r="M680" i="12" a="1"/>
  <c r="M680" i="12" s="1"/>
  <c r="N680" i="12" a="1"/>
  <c r="N680" i="12" s="1"/>
  <c r="O680" i="12" a="1"/>
  <c r="O680" i="12" s="1"/>
  <c r="K681" i="12" a="1"/>
  <c r="K681" i="12" s="1"/>
  <c r="L681" i="12" a="1"/>
  <c r="L681" i="12" s="1"/>
  <c r="M681" i="12" a="1"/>
  <c r="M681" i="12" s="1"/>
  <c r="N681" i="12" a="1"/>
  <c r="N681" i="12" s="1"/>
  <c r="O681" i="12" a="1"/>
  <c r="O681" i="12" s="1"/>
  <c r="K682" i="12" a="1"/>
  <c r="K682" i="12" s="1"/>
  <c r="L682" i="12" a="1"/>
  <c r="L682" i="12" s="1"/>
  <c r="M682" i="12" a="1"/>
  <c r="M682" i="12" s="1"/>
  <c r="N682" i="12" a="1"/>
  <c r="N682" i="12" s="1"/>
  <c r="O682" i="12" a="1"/>
  <c r="O682" i="12" s="1"/>
  <c r="K683" i="12" a="1"/>
  <c r="K683" i="12" s="1"/>
  <c r="L683" i="12" a="1"/>
  <c r="L683" i="12" s="1"/>
  <c r="M683" i="12" a="1"/>
  <c r="M683" i="12" s="1"/>
  <c r="N683" i="12" a="1"/>
  <c r="N683" i="12" s="1"/>
  <c r="O683" i="12" a="1"/>
  <c r="O683" i="12" s="1"/>
  <c r="K684" i="12" a="1"/>
  <c r="K684" i="12" s="1"/>
  <c r="L684" i="12" a="1"/>
  <c r="L684" i="12" s="1"/>
  <c r="M684" i="12" a="1"/>
  <c r="M684" i="12" s="1"/>
  <c r="N684" i="12" a="1"/>
  <c r="N684" i="12" s="1"/>
  <c r="O684" i="12" a="1"/>
  <c r="O684" i="12" s="1"/>
  <c r="K685" i="12" a="1"/>
  <c r="K685" i="12" s="1"/>
  <c r="L685" i="12" a="1"/>
  <c r="L685" i="12" s="1"/>
  <c r="M685" i="12" a="1"/>
  <c r="M685" i="12" s="1"/>
  <c r="N685" i="12" a="1"/>
  <c r="N685" i="12" s="1"/>
  <c r="O685" i="12" a="1"/>
  <c r="O685" i="12" s="1"/>
  <c r="K686" i="12" a="1"/>
  <c r="K686" i="12" s="1"/>
  <c r="L686" i="12" a="1"/>
  <c r="L686" i="12" s="1"/>
  <c r="M686" i="12" a="1"/>
  <c r="M686" i="12" s="1"/>
  <c r="N686" i="12" a="1"/>
  <c r="N686" i="12" s="1"/>
  <c r="O686" i="12" a="1"/>
  <c r="O686" i="12" s="1"/>
  <c r="K687" i="12" a="1"/>
  <c r="K687" i="12" s="1"/>
  <c r="L687" i="12" a="1"/>
  <c r="L687" i="12" s="1"/>
  <c r="M687" i="12" a="1"/>
  <c r="M687" i="12" s="1"/>
  <c r="N687" i="12" a="1"/>
  <c r="N687" i="12" s="1"/>
  <c r="O687" i="12" a="1"/>
  <c r="O687" i="12" s="1"/>
  <c r="K688" i="12" a="1"/>
  <c r="K688" i="12" s="1"/>
  <c r="L688" i="12" a="1"/>
  <c r="L688" i="12" s="1"/>
  <c r="M688" i="12" a="1"/>
  <c r="M688" i="12" s="1"/>
  <c r="N688" i="12" a="1"/>
  <c r="N688" i="12" s="1"/>
  <c r="O688" i="12" a="1"/>
  <c r="O688" i="12" s="1"/>
  <c r="K689" i="12" a="1"/>
  <c r="K689" i="12" s="1"/>
  <c r="L689" i="12" a="1"/>
  <c r="L689" i="12" s="1"/>
  <c r="M689" i="12" a="1"/>
  <c r="M689" i="12" s="1"/>
  <c r="N689" i="12" a="1"/>
  <c r="N689" i="12" s="1"/>
  <c r="O689" i="12" a="1"/>
  <c r="O689" i="12" s="1"/>
  <c r="K690" i="12" a="1"/>
  <c r="K690" i="12" s="1"/>
  <c r="L690" i="12" a="1"/>
  <c r="L690" i="12" s="1"/>
  <c r="M690" i="12" a="1"/>
  <c r="M690" i="12" s="1"/>
  <c r="N690" i="12" a="1"/>
  <c r="N690" i="12" s="1"/>
  <c r="O690" i="12" a="1"/>
  <c r="O690" i="12" s="1"/>
  <c r="K691" i="12" a="1"/>
  <c r="K691" i="12" s="1"/>
  <c r="L691" i="12" a="1"/>
  <c r="L691" i="12" s="1"/>
  <c r="M691" i="12" a="1"/>
  <c r="M691" i="12" s="1"/>
  <c r="N691" i="12" a="1"/>
  <c r="N691" i="12" s="1"/>
  <c r="O691" i="12" a="1"/>
  <c r="O691" i="12" s="1"/>
  <c r="K692" i="12" a="1"/>
  <c r="K692" i="12" s="1"/>
  <c r="L692" i="12" a="1"/>
  <c r="L692" i="12" s="1"/>
  <c r="M692" i="12" a="1"/>
  <c r="M692" i="12" s="1"/>
  <c r="N692" i="12" a="1"/>
  <c r="N692" i="12" s="1"/>
  <c r="O692" i="12" a="1"/>
  <c r="O692" i="12" s="1"/>
  <c r="K693" i="12" a="1"/>
  <c r="K693" i="12" s="1"/>
  <c r="L693" i="12" a="1"/>
  <c r="L693" i="12" s="1"/>
  <c r="M693" i="12" a="1"/>
  <c r="M693" i="12" s="1"/>
  <c r="N693" i="12" a="1"/>
  <c r="N693" i="12" s="1"/>
  <c r="O693" i="12" a="1"/>
  <c r="O693" i="12" s="1"/>
  <c r="K694" i="12" a="1"/>
  <c r="K694" i="12" s="1"/>
  <c r="L694" i="12" a="1"/>
  <c r="L694" i="12" s="1"/>
  <c r="M694" i="12" a="1"/>
  <c r="M694" i="12" s="1"/>
  <c r="N694" i="12" a="1"/>
  <c r="N694" i="12" s="1"/>
  <c r="O694" i="12" a="1"/>
  <c r="O694" i="12" s="1"/>
  <c r="K695" i="12" a="1"/>
  <c r="K695" i="12" s="1"/>
  <c r="L695" i="12" a="1"/>
  <c r="L695" i="12" s="1"/>
  <c r="M695" i="12" a="1"/>
  <c r="M695" i="12" s="1"/>
  <c r="N695" i="12" a="1"/>
  <c r="N695" i="12" s="1"/>
  <c r="O695" i="12" a="1"/>
  <c r="O695" i="12" s="1"/>
  <c r="K696" i="12" a="1"/>
  <c r="K696" i="12" s="1"/>
  <c r="L696" i="12" a="1"/>
  <c r="L696" i="12" s="1"/>
  <c r="M696" i="12" a="1"/>
  <c r="M696" i="12" s="1"/>
  <c r="N696" i="12" a="1"/>
  <c r="N696" i="12" s="1"/>
  <c r="O696" i="12" a="1"/>
  <c r="O696" i="12" s="1"/>
  <c r="K697" i="12" a="1"/>
  <c r="K697" i="12" s="1"/>
  <c r="L697" i="12" a="1"/>
  <c r="L697" i="12" s="1"/>
  <c r="M697" i="12" a="1"/>
  <c r="M697" i="12" s="1"/>
  <c r="N697" i="12" a="1"/>
  <c r="N697" i="12" s="1"/>
  <c r="O697" i="12" a="1"/>
  <c r="O697" i="12" s="1"/>
  <c r="K698" i="12" a="1"/>
  <c r="K698" i="12" s="1"/>
  <c r="L698" i="12" a="1"/>
  <c r="L698" i="12" s="1"/>
  <c r="M698" i="12" a="1"/>
  <c r="M698" i="12" s="1"/>
  <c r="N698" i="12" a="1"/>
  <c r="N698" i="12" s="1"/>
  <c r="O698" i="12" a="1"/>
  <c r="O698" i="12" s="1"/>
  <c r="K699" i="12" a="1"/>
  <c r="K699" i="12" s="1"/>
  <c r="L699" i="12" a="1"/>
  <c r="L699" i="12" s="1"/>
  <c r="M699" i="12" a="1"/>
  <c r="M699" i="12" s="1"/>
  <c r="N699" i="12" a="1"/>
  <c r="N699" i="12" s="1"/>
  <c r="O699" i="12" a="1"/>
  <c r="O699" i="12" s="1"/>
  <c r="K700" i="12" a="1"/>
  <c r="K700" i="12" s="1"/>
  <c r="L700" i="12" a="1"/>
  <c r="L700" i="12" s="1"/>
  <c r="M700" i="12" a="1"/>
  <c r="M700" i="12" s="1"/>
  <c r="N700" i="12" a="1"/>
  <c r="N700" i="12" s="1"/>
  <c r="O700" i="12" a="1"/>
  <c r="O700" i="12" s="1"/>
  <c r="K701" i="12" a="1"/>
  <c r="K701" i="12" s="1"/>
  <c r="L701" i="12" a="1"/>
  <c r="L701" i="12" s="1"/>
  <c r="M701" i="12" a="1"/>
  <c r="M701" i="12" s="1"/>
  <c r="N701" i="12" a="1"/>
  <c r="N701" i="12" s="1"/>
  <c r="O701" i="12" a="1"/>
  <c r="O701" i="12"/>
  <c r="K702" i="12" a="1"/>
  <c r="K702" i="12" s="1"/>
  <c r="L702" i="12" a="1"/>
  <c r="L702" i="12" s="1"/>
  <c r="M702" i="12" a="1"/>
  <c r="M702" i="12" s="1"/>
  <c r="N702" i="12" a="1"/>
  <c r="N702" i="12" s="1"/>
  <c r="O702" i="12" a="1"/>
  <c r="O702" i="12" s="1"/>
  <c r="K703" i="12" a="1"/>
  <c r="K703" i="12" s="1"/>
  <c r="L703" i="12" a="1"/>
  <c r="L703" i="12" s="1"/>
  <c r="M703" i="12" a="1"/>
  <c r="M703" i="12" s="1"/>
  <c r="N703" i="12" a="1"/>
  <c r="N703" i="12" s="1"/>
  <c r="O703" i="12" a="1"/>
  <c r="O703" i="12" s="1"/>
  <c r="K704" i="12" a="1"/>
  <c r="K704" i="12" s="1"/>
  <c r="L704" i="12" a="1"/>
  <c r="L704" i="12" s="1"/>
  <c r="M704" i="12" a="1"/>
  <c r="M704" i="12" s="1"/>
  <c r="N704" i="12" a="1"/>
  <c r="N704" i="12" s="1"/>
  <c r="O704" i="12" a="1"/>
  <c r="O704" i="12" s="1"/>
  <c r="K705" i="12" a="1"/>
  <c r="K705" i="12" s="1"/>
  <c r="L705" i="12" a="1"/>
  <c r="L705" i="12" s="1"/>
  <c r="M705" i="12" a="1"/>
  <c r="M705" i="12" s="1"/>
  <c r="N705" i="12" a="1"/>
  <c r="N705" i="12" s="1"/>
  <c r="O705" i="12" a="1"/>
  <c r="O705" i="12" s="1"/>
  <c r="K706" i="12" a="1"/>
  <c r="K706" i="12" s="1"/>
  <c r="L706" i="12" a="1"/>
  <c r="L706" i="12" s="1"/>
  <c r="M706" i="12" a="1"/>
  <c r="M706" i="12" s="1"/>
  <c r="N706" i="12" a="1"/>
  <c r="N706" i="12" s="1"/>
  <c r="O706" i="12" a="1"/>
  <c r="O706" i="12" s="1"/>
  <c r="K707" i="12" a="1"/>
  <c r="K707" i="12" s="1"/>
  <c r="L707" i="12" a="1"/>
  <c r="L707" i="12" s="1"/>
  <c r="M707" i="12" a="1"/>
  <c r="M707" i="12" s="1"/>
  <c r="N707" i="12" a="1"/>
  <c r="N707" i="12" s="1"/>
  <c r="O707" i="12" a="1"/>
  <c r="O707" i="12" s="1"/>
  <c r="K708" i="12" a="1"/>
  <c r="K708" i="12" s="1"/>
  <c r="L708" i="12" a="1"/>
  <c r="L708" i="12" s="1"/>
  <c r="M708" i="12" a="1"/>
  <c r="M708" i="12" s="1"/>
  <c r="N708" i="12" a="1"/>
  <c r="N708" i="12" s="1"/>
  <c r="O708" i="12" a="1"/>
  <c r="O708" i="12" s="1"/>
  <c r="K709" i="12" a="1"/>
  <c r="K709" i="12" s="1"/>
  <c r="L709" i="12" a="1"/>
  <c r="L709" i="12" s="1"/>
  <c r="M709" i="12" a="1"/>
  <c r="M709" i="12" s="1"/>
  <c r="N709" i="12" a="1"/>
  <c r="N709" i="12" s="1"/>
  <c r="O709" i="12" a="1"/>
  <c r="O709" i="12" s="1"/>
  <c r="K710" i="12" a="1"/>
  <c r="K710" i="12" s="1"/>
  <c r="L710" i="12" a="1"/>
  <c r="L710" i="12" s="1"/>
  <c r="M710" i="12" a="1"/>
  <c r="M710" i="12" s="1"/>
  <c r="N710" i="12" a="1"/>
  <c r="N710" i="12" s="1"/>
  <c r="O710" i="12" a="1"/>
  <c r="O710" i="12" s="1"/>
  <c r="K711" i="12" a="1"/>
  <c r="K711" i="12" s="1"/>
  <c r="L711" i="12" a="1"/>
  <c r="L711" i="12" s="1"/>
  <c r="M711" i="12" a="1"/>
  <c r="M711" i="12" s="1"/>
  <c r="N711" i="12" a="1"/>
  <c r="N711" i="12" s="1"/>
  <c r="O711" i="12" a="1"/>
  <c r="O711" i="12" s="1"/>
  <c r="K712" i="12" a="1"/>
  <c r="K712" i="12" s="1"/>
  <c r="L712" i="12" a="1"/>
  <c r="L712" i="12" s="1"/>
  <c r="M712" i="12" a="1"/>
  <c r="M712" i="12" s="1"/>
  <c r="N712" i="12" a="1"/>
  <c r="N712" i="12" s="1"/>
  <c r="O712" i="12" a="1"/>
  <c r="O712" i="12" s="1"/>
  <c r="K713" i="12" a="1"/>
  <c r="K713" i="12" s="1"/>
  <c r="L713" i="12" a="1"/>
  <c r="L713" i="12" s="1"/>
  <c r="M713" i="12" a="1"/>
  <c r="M713" i="12" s="1"/>
  <c r="N713" i="12" a="1"/>
  <c r="N713" i="12" s="1"/>
  <c r="O713" i="12" a="1"/>
  <c r="O713" i="12" s="1"/>
  <c r="K714" i="12" a="1"/>
  <c r="K714" i="12" s="1"/>
  <c r="L714" i="12" a="1"/>
  <c r="L714" i="12" s="1"/>
  <c r="M714" i="12" a="1"/>
  <c r="M714" i="12" s="1"/>
  <c r="N714" i="12" a="1"/>
  <c r="N714" i="12" s="1"/>
  <c r="O714" i="12" a="1"/>
  <c r="O714" i="12" s="1"/>
  <c r="K715" i="12" a="1"/>
  <c r="K715" i="12" s="1"/>
  <c r="L715" i="12" a="1"/>
  <c r="L715" i="12" s="1"/>
  <c r="M715" i="12" a="1"/>
  <c r="M715" i="12" s="1"/>
  <c r="N715" i="12" a="1"/>
  <c r="N715" i="12" s="1"/>
  <c r="O715" i="12" a="1"/>
  <c r="O715" i="12" s="1"/>
  <c r="K716" i="12" a="1"/>
  <c r="K716" i="12" s="1"/>
  <c r="L716" i="12" a="1"/>
  <c r="L716" i="12" s="1"/>
  <c r="M716" i="12" a="1"/>
  <c r="M716" i="12" s="1"/>
  <c r="N716" i="12" a="1"/>
  <c r="N716" i="12" s="1"/>
  <c r="O716" i="12" a="1"/>
  <c r="O716" i="12" s="1"/>
  <c r="K717" i="12" a="1"/>
  <c r="K717" i="12" s="1"/>
  <c r="L717" i="12" a="1"/>
  <c r="L717" i="12" s="1"/>
  <c r="M717" i="12" a="1"/>
  <c r="M717" i="12" s="1"/>
  <c r="N717" i="12" a="1"/>
  <c r="N717" i="12" s="1"/>
  <c r="O717" i="12" a="1"/>
  <c r="O717" i="12" s="1"/>
  <c r="K718" i="12" a="1"/>
  <c r="K718" i="12" s="1"/>
  <c r="L718" i="12" a="1"/>
  <c r="L718" i="12" s="1"/>
  <c r="M718" i="12" a="1"/>
  <c r="M718" i="12" s="1"/>
  <c r="N718" i="12" a="1"/>
  <c r="N718" i="12" s="1"/>
  <c r="O718" i="12" a="1"/>
  <c r="O718" i="12" s="1"/>
  <c r="K719" i="12" a="1"/>
  <c r="K719" i="12" s="1"/>
  <c r="L719" i="12" a="1"/>
  <c r="L719" i="12" s="1"/>
  <c r="M719" i="12" a="1"/>
  <c r="M719" i="12" s="1"/>
  <c r="N719" i="12" a="1"/>
  <c r="N719" i="12" s="1"/>
  <c r="O719" i="12" a="1"/>
  <c r="O719" i="12" s="1"/>
  <c r="K720" i="12" a="1"/>
  <c r="K720" i="12" s="1"/>
  <c r="L720" i="12" a="1"/>
  <c r="L720" i="12" s="1"/>
  <c r="M720" i="12" a="1"/>
  <c r="M720" i="12" s="1"/>
  <c r="N720" i="12" a="1"/>
  <c r="N720" i="12" s="1"/>
  <c r="O720" i="12" a="1"/>
  <c r="O720" i="12" s="1"/>
  <c r="K721" i="12" a="1"/>
  <c r="K721" i="12" s="1"/>
  <c r="L721" i="12" a="1"/>
  <c r="L721" i="12" s="1"/>
  <c r="M721" i="12" a="1"/>
  <c r="M721" i="12" s="1"/>
  <c r="N721" i="12" a="1"/>
  <c r="N721" i="12" s="1"/>
  <c r="O721" i="12" a="1"/>
  <c r="O721" i="12" s="1"/>
  <c r="K722" i="12" a="1"/>
  <c r="K722" i="12" s="1"/>
  <c r="L722" i="12" a="1"/>
  <c r="L722" i="12" s="1"/>
  <c r="M722" i="12" a="1"/>
  <c r="M722" i="12" s="1"/>
  <c r="N722" i="12" a="1"/>
  <c r="N722" i="12" s="1"/>
  <c r="O722" i="12" a="1"/>
  <c r="O722" i="12" s="1"/>
  <c r="K723" i="12" a="1"/>
  <c r="K723" i="12" s="1"/>
  <c r="L723" i="12" a="1"/>
  <c r="L723" i="12" s="1"/>
  <c r="M723" i="12" a="1"/>
  <c r="M723" i="12" s="1"/>
  <c r="N723" i="12" a="1"/>
  <c r="N723" i="12" s="1"/>
  <c r="O723" i="12" a="1"/>
  <c r="O723" i="12" s="1"/>
  <c r="K724" i="12" a="1"/>
  <c r="K724" i="12" s="1"/>
  <c r="L724" i="12" a="1"/>
  <c r="L724" i="12" s="1"/>
  <c r="M724" i="12" a="1"/>
  <c r="M724" i="12" s="1"/>
  <c r="N724" i="12" a="1"/>
  <c r="N724" i="12" s="1"/>
  <c r="O724" i="12" a="1"/>
  <c r="O724" i="12" s="1"/>
  <c r="K725" i="12" a="1"/>
  <c r="K725" i="12" s="1"/>
  <c r="L725" i="12" a="1"/>
  <c r="L725" i="12" s="1"/>
  <c r="M725" i="12" a="1"/>
  <c r="M725" i="12" s="1"/>
  <c r="N725" i="12" a="1"/>
  <c r="N725" i="12" s="1"/>
  <c r="O725" i="12" a="1"/>
  <c r="O725" i="12" s="1"/>
  <c r="K726" i="12" a="1"/>
  <c r="K726" i="12" s="1"/>
  <c r="L726" i="12" a="1"/>
  <c r="L726" i="12" s="1"/>
  <c r="M726" i="12" a="1"/>
  <c r="M726" i="12" s="1"/>
  <c r="N726" i="12" a="1"/>
  <c r="N726" i="12" s="1"/>
  <c r="O726" i="12" a="1"/>
  <c r="O726" i="12" s="1"/>
  <c r="K727" i="12" a="1"/>
  <c r="K727" i="12" s="1"/>
  <c r="L727" i="12" a="1"/>
  <c r="L727" i="12" s="1"/>
  <c r="M727" i="12" a="1"/>
  <c r="M727" i="12" s="1"/>
  <c r="N727" i="12" a="1"/>
  <c r="N727" i="12" s="1"/>
  <c r="O727" i="12" a="1"/>
  <c r="O727" i="12" s="1"/>
  <c r="K728" i="12" a="1"/>
  <c r="K728" i="12" s="1"/>
  <c r="L728" i="12" a="1"/>
  <c r="L728" i="12" s="1"/>
  <c r="M728" i="12" a="1"/>
  <c r="M728" i="12" s="1"/>
  <c r="N728" i="12" a="1"/>
  <c r="N728" i="12" s="1"/>
  <c r="O728" i="12" a="1"/>
  <c r="O728" i="12" s="1"/>
  <c r="K729" i="12" a="1"/>
  <c r="K729" i="12" s="1"/>
  <c r="L729" i="12" a="1"/>
  <c r="L729" i="12" s="1"/>
  <c r="M729" i="12" a="1"/>
  <c r="M729" i="12" s="1"/>
  <c r="N729" i="12" a="1"/>
  <c r="N729" i="12" s="1"/>
  <c r="O729" i="12" a="1"/>
  <c r="O729" i="12" s="1"/>
  <c r="K730" i="12" a="1"/>
  <c r="K730" i="12" s="1"/>
  <c r="L730" i="12" a="1"/>
  <c r="L730" i="12" s="1"/>
  <c r="M730" i="12" a="1"/>
  <c r="M730" i="12" s="1"/>
  <c r="N730" i="12" a="1"/>
  <c r="N730" i="12"/>
  <c r="O730" i="12" a="1"/>
  <c r="O730" i="12" s="1"/>
  <c r="K731" i="12" a="1"/>
  <c r="K731" i="12" s="1"/>
  <c r="L731" i="12" a="1"/>
  <c r="L731" i="12" s="1"/>
  <c r="M731" i="12" a="1"/>
  <c r="M731" i="12" s="1"/>
  <c r="N731" i="12" a="1"/>
  <c r="N731" i="12" s="1"/>
  <c r="O731" i="12" a="1"/>
  <c r="O731" i="12" s="1"/>
  <c r="K732" i="12" a="1"/>
  <c r="K732" i="12" s="1"/>
  <c r="L732" i="12" a="1"/>
  <c r="L732" i="12" s="1"/>
  <c r="M732" i="12" a="1"/>
  <c r="M732" i="12" s="1"/>
  <c r="N732" i="12" a="1"/>
  <c r="N732" i="12" s="1"/>
  <c r="O732" i="12" a="1"/>
  <c r="O732" i="12" s="1"/>
  <c r="K733" i="12" a="1"/>
  <c r="K733" i="12" s="1"/>
  <c r="L733" i="12" a="1"/>
  <c r="L733" i="12" s="1"/>
  <c r="M733" i="12" a="1"/>
  <c r="M733" i="12" s="1"/>
  <c r="N733" i="12" a="1"/>
  <c r="N733" i="12" s="1"/>
  <c r="O733" i="12" a="1"/>
  <c r="O733" i="12" s="1"/>
  <c r="K734" i="12" a="1"/>
  <c r="K734" i="12" s="1"/>
  <c r="L734" i="12" a="1"/>
  <c r="L734" i="12" s="1"/>
  <c r="M734" i="12" a="1"/>
  <c r="M734" i="12" s="1"/>
  <c r="N734" i="12" a="1"/>
  <c r="N734" i="12" s="1"/>
  <c r="O734" i="12" a="1"/>
  <c r="O734" i="12" s="1"/>
  <c r="K735" i="12" a="1"/>
  <c r="K735" i="12" s="1"/>
  <c r="L735" i="12" a="1"/>
  <c r="L735" i="12" s="1"/>
  <c r="M735" i="12" a="1"/>
  <c r="M735" i="12" s="1"/>
  <c r="N735" i="12" a="1"/>
  <c r="N735" i="12" s="1"/>
  <c r="O735" i="12" a="1"/>
  <c r="O735" i="12" s="1"/>
  <c r="K736" i="12" a="1"/>
  <c r="K736" i="12" s="1"/>
  <c r="L736" i="12" a="1"/>
  <c r="L736" i="12" s="1"/>
  <c r="M736" i="12" a="1"/>
  <c r="M736" i="12" s="1"/>
  <c r="N736" i="12" a="1"/>
  <c r="N736" i="12" s="1"/>
  <c r="O736" i="12" a="1"/>
  <c r="O736" i="12" s="1"/>
  <c r="K737" i="12" a="1"/>
  <c r="K737" i="12" s="1"/>
  <c r="L737" i="12" a="1"/>
  <c r="L737" i="12" s="1"/>
  <c r="M737" i="12" a="1"/>
  <c r="M737" i="12" s="1"/>
  <c r="N737" i="12" a="1"/>
  <c r="N737" i="12" s="1"/>
  <c r="O737" i="12" a="1"/>
  <c r="O737" i="12" s="1"/>
  <c r="K738" i="12" a="1"/>
  <c r="K738" i="12" s="1"/>
  <c r="L738" i="12" a="1"/>
  <c r="L738" i="12" s="1"/>
  <c r="M738" i="12" a="1"/>
  <c r="M738" i="12" s="1"/>
  <c r="N738" i="12" a="1"/>
  <c r="N738" i="12" s="1"/>
  <c r="O738" i="12" a="1"/>
  <c r="O738" i="12" s="1"/>
  <c r="K739" i="12" a="1"/>
  <c r="K739" i="12" s="1"/>
  <c r="L739" i="12" a="1"/>
  <c r="L739" i="12" s="1"/>
  <c r="M739" i="12" a="1"/>
  <c r="M739" i="12" s="1"/>
  <c r="N739" i="12" a="1"/>
  <c r="N739" i="12" s="1"/>
  <c r="O739" i="12" a="1"/>
  <c r="O739" i="12" s="1"/>
  <c r="K740" i="12" a="1"/>
  <c r="K740" i="12" s="1"/>
  <c r="L740" i="12" a="1"/>
  <c r="L740" i="12" s="1"/>
  <c r="M740" i="12" a="1"/>
  <c r="M740" i="12" s="1"/>
  <c r="N740" i="12" a="1"/>
  <c r="N740" i="12" s="1"/>
  <c r="O740" i="12" a="1"/>
  <c r="O740" i="12" s="1"/>
  <c r="K741" i="12" a="1"/>
  <c r="K741" i="12" s="1"/>
  <c r="L741" i="12" a="1"/>
  <c r="L741" i="12" s="1"/>
  <c r="M741" i="12" a="1"/>
  <c r="M741" i="12" s="1"/>
  <c r="N741" i="12" a="1"/>
  <c r="N741" i="12" s="1"/>
  <c r="O741" i="12" a="1"/>
  <c r="O741" i="12" s="1"/>
  <c r="K742" i="12" a="1"/>
  <c r="K742" i="12" s="1"/>
  <c r="L742" i="12" a="1"/>
  <c r="L742" i="12" s="1"/>
  <c r="M742" i="12" a="1"/>
  <c r="M742" i="12" s="1"/>
  <c r="N742" i="12" a="1"/>
  <c r="N742" i="12" s="1"/>
  <c r="O742" i="12" a="1"/>
  <c r="O742" i="12" s="1"/>
  <c r="K743" i="12" a="1"/>
  <c r="K743" i="12" s="1"/>
  <c r="L743" i="12" a="1"/>
  <c r="L743" i="12" s="1"/>
  <c r="M743" i="12" a="1"/>
  <c r="M743" i="12" s="1"/>
  <c r="N743" i="12" a="1"/>
  <c r="N743" i="12" s="1"/>
  <c r="O743" i="12" a="1"/>
  <c r="O743" i="12" s="1"/>
  <c r="K744" i="12" a="1"/>
  <c r="K744" i="12" s="1"/>
  <c r="L744" i="12" a="1"/>
  <c r="L744" i="12" s="1"/>
  <c r="M744" i="12" a="1"/>
  <c r="M744" i="12" s="1"/>
  <c r="N744" i="12" a="1"/>
  <c r="N744" i="12" s="1"/>
  <c r="O744" i="12" a="1"/>
  <c r="O744" i="12" s="1"/>
  <c r="K745" i="12" a="1"/>
  <c r="K745" i="12" s="1"/>
  <c r="L745" i="12" a="1"/>
  <c r="L745" i="12" s="1"/>
  <c r="M745" i="12" a="1"/>
  <c r="M745" i="12" s="1"/>
  <c r="N745" i="12" a="1"/>
  <c r="N745" i="12" s="1"/>
  <c r="O745" i="12" a="1"/>
  <c r="O745" i="12" s="1"/>
  <c r="K746" i="12" a="1"/>
  <c r="K746" i="12" s="1"/>
  <c r="L746" i="12" a="1"/>
  <c r="L746" i="12" s="1"/>
  <c r="M746" i="12" a="1"/>
  <c r="M746" i="12" s="1"/>
  <c r="N746" i="12" a="1"/>
  <c r="N746" i="12" s="1"/>
  <c r="O746" i="12" a="1"/>
  <c r="O746" i="12" s="1"/>
  <c r="K747" i="12" a="1"/>
  <c r="K747" i="12" s="1"/>
  <c r="L747" i="12" a="1"/>
  <c r="L747" i="12" s="1"/>
  <c r="M747" i="12" a="1"/>
  <c r="M747" i="12" s="1"/>
  <c r="N747" i="12" a="1"/>
  <c r="N747" i="12" s="1"/>
  <c r="O747" i="12" a="1"/>
  <c r="O747" i="12" s="1"/>
  <c r="K748" i="12" a="1"/>
  <c r="K748" i="12" s="1"/>
  <c r="L748" i="12" a="1"/>
  <c r="L748" i="12" s="1"/>
  <c r="M748" i="12" a="1"/>
  <c r="M748" i="12" s="1"/>
  <c r="N748" i="12" a="1"/>
  <c r="N748" i="12" s="1"/>
  <c r="O748" i="12" a="1"/>
  <c r="O748" i="12" s="1"/>
  <c r="K749" i="12" a="1"/>
  <c r="K749" i="12" s="1"/>
  <c r="L749" i="12" a="1"/>
  <c r="L749" i="12" s="1"/>
  <c r="M749" i="12" a="1"/>
  <c r="M749" i="12" s="1"/>
  <c r="N749" i="12" a="1"/>
  <c r="N749" i="12" s="1"/>
  <c r="O749" i="12" a="1"/>
  <c r="O749" i="12"/>
  <c r="K750" i="12" a="1"/>
  <c r="K750" i="12"/>
  <c r="L750" i="12" a="1"/>
  <c r="L750" i="12" s="1"/>
  <c r="M750" i="12" a="1"/>
  <c r="M750" i="12" s="1"/>
  <c r="N750" i="12" a="1"/>
  <c r="N750" i="12" s="1"/>
  <c r="O750" i="12" a="1"/>
  <c r="O750" i="12" s="1"/>
  <c r="K751" i="12" a="1"/>
  <c r="K751" i="12" s="1"/>
  <c r="L751" i="12" a="1"/>
  <c r="L751" i="12" s="1"/>
  <c r="M751" i="12" a="1"/>
  <c r="M751" i="12" s="1"/>
  <c r="N751" i="12" a="1"/>
  <c r="N751" i="12" s="1"/>
  <c r="O751" i="12" a="1"/>
  <c r="O751" i="12" s="1"/>
  <c r="K752" i="12" a="1"/>
  <c r="K752" i="12" s="1"/>
  <c r="L752" i="12" a="1"/>
  <c r="L752" i="12"/>
  <c r="M752" i="12" a="1"/>
  <c r="M752" i="12" s="1"/>
  <c r="N752" i="12" a="1"/>
  <c r="N752" i="12" s="1"/>
  <c r="O752" i="12" a="1"/>
  <c r="O752" i="12" s="1"/>
  <c r="K753" i="12" a="1"/>
  <c r="K753" i="12" s="1"/>
  <c r="L753" i="12" a="1"/>
  <c r="L753" i="12" s="1"/>
  <c r="M753" i="12" a="1"/>
  <c r="M753" i="12" s="1"/>
  <c r="N753" i="12" a="1"/>
  <c r="N753" i="12"/>
  <c r="O753" i="12" a="1"/>
  <c r="O753" i="12" s="1"/>
  <c r="K754" i="12" a="1"/>
  <c r="K754" i="12" s="1"/>
  <c r="L754" i="12" a="1"/>
  <c r="L754" i="12" s="1"/>
  <c r="M754" i="12" a="1"/>
  <c r="M754" i="12" s="1"/>
  <c r="N754" i="12" a="1"/>
  <c r="N754" i="12" s="1"/>
  <c r="O754" i="12" a="1"/>
  <c r="O754" i="12" s="1"/>
  <c r="K755" i="12" a="1"/>
  <c r="K755" i="12" s="1"/>
  <c r="L755" i="12" a="1"/>
  <c r="L755" i="12" s="1"/>
  <c r="M755" i="12" a="1"/>
  <c r="M755" i="12" s="1"/>
  <c r="N755" i="12" a="1"/>
  <c r="N755" i="12" s="1"/>
  <c r="O755" i="12" a="1"/>
  <c r="O755" i="12" s="1"/>
  <c r="K756" i="12" a="1"/>
  <c r="K756" i="12" s="1"/>
  <c r="L756" i="12" a="1"/>
  <c r="L756" i="12" s="1"/>
  <c r="M756" i="12" a="1"/>
  <c r="M756" i="12" s="1"/>
  <c r="N756" i="12" a="1"/>
  <c r="N756" i="12" s="1"/>
  <c r="O756" i="12" a="1"/>
  <c r="O756" i="12" s="1"/>
  <c r="K757" i="12" a="1"/>
  <c r="K757" i="12"/>
  <c r="L757" i="12" a="1"/>
  <c r="L757" i="12" s="1"/>
  <c r="M757" i="12" a="1"/>
  <c r="M757" i="12" s="1"/>
  <c r="N757" i="12" a="1"/>
  <c r="N757" i="12" s="1"/>
  <c r="O757" i="12" a="1"/>
  <c r="O757" i="12" s="1"/>
  <c r="K758" i="12" a="1"/>
  <c r="K758" i="12" s="1"/>
  <c r="L758" i="12" a="1"/>
  <c r="L758" i="12" s="1"/>
  <c r="M758" i="12" a="1"/>
  <c r="M758" i="12"/>
  <c r="N758" i="12" a="1"/>
  <c r="N758" i="12" s="1"/>
  <c r="O758" i="12" a="1"/>
  <c r="O758" i="12" s="1"/>
  <c r="K759" i="12" a="1"/>
  <c r="K759" i="12" s="1"/>
  <c r="L759" i="12" a="1"/>
  <c r="L759" i="12" s="1"/>
  <c r="M759" i="12" a="1"/>
  <c r="M759" i="12" s="1"/>
  <c r="N759" i="12" a="1"/>
  <c r="N759" i="12" s="1"/>
  <c r="O759" i="12" a="1"/>
  <c r="O759" i="12" s="1"/>
  <c r="K760" i="12" a="1"/>
  <c r="K760" i="12" s="1"/>
  <c r="L760" i="12" a="1"/>
  <c r="L760" i="12" s="1"/>
  <c r="M760" i="12" a="1"/>
  <c r="M760" i="12" s="1"/>
  <c r="N760" i="12" a="1"/>
  <c r="N760" i="12" s="1"/>
  <c r="O760" i="12" a="1"/>
  <c r="O760" i="12" s="1"/>
  <c r="K761" i="12" a="1"/>
  <c r="K761" i="12" s="1"/>
  <c r="L761" i="12" a="1"/>
  <c r="L761" i="12" s="1"/>
  <c r="M761" i="12" a="1"/>
  <c r="M761" i="12" s="1"/>
  <c r="N761" i="12" a="1"/>
  <c r="N761" i="12" s="1"/>
  <c r="O761" i="12" a="1"/>
  <c r="O761" i="12"/>
  <c r="K762" i="12" a="1"/>
  <c r="K762" i="12" s="1"/>
  <c r="L762" i="12" a="1"/>
  <c r="L762" i="12" s="1"/>
  <c r="M762" i="12" a="1"/>
  <c r="M762" i="12" s="1"/>
  <c r="N762" i="12" a="1"/>
  <c r="N762" i="12" s="1"/>
  <c r="O762" i="12" a="1"/>
  <c r="O762" i="12" s="1"/>
  <c r="K763" i="12" a="1"/>
  <c r="K763" i="12" s="1"/>
  <c r="L763" i="12" a="1"/>
  <c r="L763" i="12" s="1"/>
  <c r="M763" i="12" a="1"/>
  <c r="M763" i="12" s="1"/>
  <c r="N763" i="12" a="1"/>
  <c r="N763" i="12" s="1"/>
  <c r="O763" i="12" a="1"/>
  <c r="O763" i="12" s="1"/>
  <c r="K764" i="12" a="1"/>
  <c r="K764" i="12" s="1"/>
  <c r="L764" i="12" a="1"/>
  <c r="L764" i="12" s="1"/>
  <c r="M764" i="12" a="1"/>
  <c r="M764" i="12" s="1"/>
  <c r="N764" i="12" a="1"/>
  <c r="N764" i="12" s="1"/>
  <c r="O764" i="12" a="1"/>
  <c r="O764" i="12" s="1"/>
  <c r="K765" i="12" a="1"/>
  <c r="K765" i="12" s="1"/>
  <c r="L765" i="12" a="1"/>
  <c r="L765" i="12" s="1"/>
  <c r="M765" i="12" a="1"/>
  <c r="M765" i="12"/>
  <c r="N765" i="12" a="1"/>
  <c r="N765" i="12"/>
  <c r="O765" i="12" a="1"/>
  <c r="O765" i="12" s="1"/>
  <c r="K766" i="12" a="1"/>
  <c r="K766" i="12" s="1"/>
  <c r="L766" i="12" a="1"/>
  <c r="L766" i="12" s="1"/>
  <c r="M766" i="12" a="1"/>
  <c r="M766" i="12" s="1"/>
  <c r="N766" i="12" a="1"/>
  <c r="N766" i="12" s="1"/>
  <c r="O766" i="12" a="1"/>
  <c r="O766" i="12" s="1"/>
  <c r="K767" i="12" a="1"/>
  <c r="K767" i="12" s="1"/>
  <c r="L767" i="12" a="1"/>
  <c r="L767" i="12" s="1"/>
  <c r="M767" i="12" a="1"/>
  <c r="M767" i="12" s="1"/>
  <c r="N767" i="12" a="1"/>
  <c r="N767" i="12" s="1"/>
  <c r="O767" i="12" a="1"/>
  <c r="O767" i="12" s="1"/>
  <c r="K768" i="12" a="1"/>
  <c r="K768" i="12" s="1"/>
  <c r="L768" i="12" a="1"/>
  <c r="L768" i="12" s="1"/>
  <c r="M768" i="12" a="1"/>
  <c r="M768" i="12" s="1"/>
  <c r="N768" i="12" a="1"/>
  <c r="N768" i="12" s="1"/>
  <c r="O768" i="12" a="1"/>
  <c r="O768" i="12" s="1"/>
  <c r="K769" i="12" a="1"/>
  <c r="K769" i="12" s="1"/>
  <c r="L769" i="12" a="1"/>
  <c r="L769" i="12" s="1"/>
  <c r="M769" i="12" a="1"/>
  <c r="M769" i="12" s="1"/>
  <c r="N769" i="12" a="1"/>
  <c r="N769" i="12" s="1"/>
  <c r="O769" i="12" a="1"/>
  <c r="O769" i="12" s="1"/>
  <c r="K770" i="12" a="1"/>
  <c r="K770" i="12" s="1"/>
  <c r="L770" i="12" a="1"/>
  <c r="L770" i="12" s="1"/>
  <c r="M770" i="12" a="1"/>
  <c r="M770" i="12" s="1"/>
  <c r="N770" i="12" a="1"/>
  <c r="N770" i="12" s="1"/>
  <c r="O770" i="12" a="1"/>
  <c r="O770" i="12" s="1"/>
  <c r="K771" i="12" a="1"/>
  <c r="K771" i="12" s="1"/>
  <c r="L771" i="12" a="1"/>
  <c r="L771" i="12" s="1"/>
  <c r="M771" i="12" a="1"/>
  <c r="M771" i="12" s="1"/>
  <c r="N771" i="12" a="1"/>
  <c r="N771" i="12" s="1"/>
  <c r="O771" i="12" a="1"/>
  <c r="O771" i="12" s="1"/>
  <c r="K772" i="12" a="1"/>
  <c r="K772" i="12" s="1"/>
  <c r="L772" i="12" a="1"/>
  <c r="L772" i="12" s="1"/>
  <c r="M772" i="12" a="1"/>
  <c r="M772" i="12" s="1"/>
  <c r="N772" i="12" a="1"/>
  <c r="N772" i="12" s="1"/>
  <c r="O772" i="12" a="1"/>
  <c r="O772" i="12" s="1"/>
  <c r="K773" i="12" a="1"/>
  <c r="K773" i="12" s="1"/>
  <c r="L773" i="12" a="1"/>
  <c r="L773" i="12" s="1"/>
  <c r="M773" i="12" a="1"/>
  <c r="M773" i="12" s="1"/>
  <c r="N773" i="12" a="1"/>
  <c r="N773" i="12" s="1"/>
  <c r="O773" i="12" a="1"/>
  <c r="O773" i="12" s="1"/>
  <c r="K774" i="12" a="1"/>
  <c r="K774" i="12" s="1"/>
  <c r="L774" i="12" a="1"/>
  <c r="L774" i="12" s="1"/>
  <c r="M774" i="12" a="1"/>
  <c r="M774" i="12" s="1"/>
  <c r="N774" i="12" a="1"/>
  <c r="N774" i="12" s="1"/>
  <c r="O774" i="12" a="1"/>
  <c r="O774" i="12" s="1"/>
  <c r="K775" i="12" a="1"/>
  <c r="K775" i="12" s="1"/>
  <c r="L775" i="12" a="1"/>
  <c r="L775" i="12" s="1"/>
  <c r="M775" i="12" a="1"/>
  <c r="M775" i="12" s="1"/>
  <c r="N775" i="12" a="1"/>
  <c r="N775" i="12" s="1"/>
  <c r="O775" i="12" a="1"/>
  <c r="O775" i="12" s="1"/>
  <c r="K776" i="12" a="1"/>
  <c r="K776" i="12" s="1"/>
  <c r="L776" i="12" a="1"/>
  <c r="L776" i="12" s="1"/>
  <c r="M776" i="12" a="1"/>
  <c r="M776" i="12" s="1"/>
  <c r="N776" i="12" a="1"/>
  <c r="N776" i="12" s="1"/>
  <c r="O776" i="12" a="1"/>
  <c r="O776" i="12" s="1"/>
  <c r="K777" i="12" a="1"/>
  <c r="K777" i="12" s="1"/>
  <c r="L777" i="12" a="1"/>
  <c r="L777" i="12" s="1"/>
  <c r="M777" i="12" a="1"/>
  <c r="M777" i="12" s="1"/>
  <c r="N777" i="12" a="1"/>
  <c r="N777" i="12" s="1"/>
  <c r="O777" i="12" a="1"/>
  <c r="O777" i="12" s="1"/>
  <c r="K778" i="12" a="1"/>
  <c r="K778" i="12" s="1"/>
  <c r="L778" i="12" a="1"/>
  <c r="L778" i="12" s="1"/>
  <c r="M778" i="12" a="1"/>
  <c r="M778" i="12" s="1"/>
  <c r="N778" i="12" a="1"/>
  <c r="N778" i="12" s="1"/>
  <c r="O778" i="12" a="1"/>
  <c r="O778" i="12" s="1"/>
  <c r="K779" i="12" a="1"/>
  <c r="K779" i="12"/>
  <c r="L779" i="12" a="1"/>
  <c r="L779" i="12" s="1"/>
  <c r="M779" i="12" a="1"/>
  <c r="M779" i="12" s="1"/>
  <c r="N779" i="12" a="1"/>
  <c r="N779" i="12" s="1"/>
  <c r="O779" i="12" a="1"/>
  <c r="O779" i="12" s="1"/>
  <c r="K780" i="12" a="1"/>
  <c r="K780" i="12" s="1"/>
  <c r="L780" i="12" a="1"/>
  <c r="L780" i="12" s="1"/>
  <c r="M780" i="12" a="1"/>
  <c r="M780" i="12" s="1"/>
  <c r="N780" i="12" a="1"/>
  <c r="N780" i="12" s="1"/>
  <c r="O780" i="12" a="1"/>
  <c r="O780" i="12" s="1"/>
  <c r="K781" i="12" a="1"/>
  <c r="K781" i="12" s="1"/>
  <c r="L781" i="12" a="1"/>
  <c r="L781" i="12" s="1"/>
  <c r="M781" i="12" a="1"/>
  <c r="M781" i="12" s="1"/>
  <c r="N781" i="12" a="1"/>
  <c r="N781" i="12" s="1"/>
  <c r="O781" i="12" a="1"/>
  <c r="O781" i="12" s="1"/>
  <c r="K782" i="12" a="1"/>
  <c r="K782" i="12" s="1"/>
  <c r="L782" i="12" a="1"/>
  <c r="L782" i="12" s="1"/>
  <c r="M782" i="12" a="1"/>
  <c r="M782" i="12" s="1"/>
  <c r="N782" i="12" a="1"/>
  <c r="N782" i="12" s="1"/>
  <c r="O782" i="12" a="1"/>
  <c r="O782" i="12" s="1"/>
  <c r="K783" i="12" a="1"/>
  <c r="K783" i="12" s="1"/>
  <c r="L783" i="12" a="1"/>
  <c r="L783" i="12" s="1"/>
  <c r="M783" i="12" a="1"/>
  <c r="M783" i="12" s="1"/>
  <c r="N783" i="12" a="1"/>
  <c r="N783" i="12" s="1"/>
  <c r="O783" i="12" a="1"/>
  <c r="O783" i="12" s="1"/>
  <c r="K784" i="12" a="1"/>
  <c r="K784" i="12" s="1"/>
  <c r="L784" i="12" a="1"/>
  <c r="L784" i="12"/>
  <c r="M784" i="12" a="1"/>
  <c r="M784" i="12" s="1"/>
  <c r="N784" i="12" a="1"/>
  <c r="N784" i="12" s="1"/>
  <c r="O784" i="12" a="1"/>
  <c r="O784" i="12" s="1"/>
  <c r="K785" i="12" a="1"/>
  <c r="K785" i="12" s="1"/>
  <c r="L785" i="12" a="1"/>
  <c r="L785" i="12" s="1"/>
  <c r="M785" i="12" a="1"/>
  <c r="M785" i="12" s="1"/>
  <c r="N785" i="12" a="1"/>
  <c r="N785" i="12" s="1"/>
  <c r="O785" i="12" a="1"/>
  <c r="O785" i="12" s="1"/>
  <c r="K786" i="12" a="1"/>
  <c r="K786" i="12" s="1"/>
  <c r="L786" i="12" a="1"/>
  <c r="L786" i="12" s="1"/>
  <c r="M786" i="12" a="1"/>
  <c r="M786" i="12" s="1"/>
  <c r="N786" i="12" a="1"/>
  <c r="N786" i="12" s="1"/>
  <c r="O786" i="12" a="1"/>
  <c r="O786" i="12" s="1"/>
  <c r="K787" i="12" a="1"/>
  <c r="K787" i="12" s="1"/>
  <c r="L787" i="12" a="1"/>
  <c r="L787" i="12" s="1"/>
  <c r="M787" i="12" a="1"/>
  <c r="M787" i="12" s="1"/>
  <c r="N787" i="12" a="1"/>
  <c r="N787" i="12" s="1"/>
  <c r="O787" i="12" a="1"/>
  <c r="O787" i="12" s="1"/>
  <c r="K788" i="12" a="1"/>
  <c r="K788" i="12" s="1"/>
  <c r="L788" i="12" a="1"/>
  <c r="L788" i="12" s="1"/>
  <c r="M788" i="12" a="1"/>
  <c r="M788" i="12" s="1"/>
  <c r="N788" i="12" a="1"/>
  <c r="N788" i="12" s="1"/>
  <c r="O788" i="12" a="1"/>
  <c r="O788" i="12" s="1"/>
  <c r="K789" i="12" a="1"/>
  <c r="K789" i="12"/>
  <c r="L789" i="12" a="1"/>
  <c r="L789" i="12" s="1"/>
  <c r="M789" i="12" a="1"/>
  <c r="M789" i="12" s="1"/>
  <c r="N789" i="12" a="1"/>
  <c r="N789" i="12" s="1"/>
  <c r="O789" i="12" a="1"/>
  <c r="O789" i="12" s="1"/>
  <c r="K790" i="12" a="1"/>
  <c r="K790" i="12" s="1"/>
  <c r="L790" i="12" a="1"/>
  <c r="L790" i="12" s="1"/>
  <c r="M790" i="12" a="1"/>
  <c r="M790" i="12" s="1"/>
  <c r="N790" i="12" a="1"/>
  <c r="N790" i="12" s="1"/>
  <c r="O790" i="12" a="1"/>
  <c r="O790" i="12" s="1"/>
  <c r="K791" i="12" a="1"/>
  <c r="K791" i="12" s="1"/>
  <c r="L791" i="12" a="1"/>
  <c r="L791" i="12" s="1"/>
  <c r="M791" i="12" a="1"/>
  <c r="M791" i="12" s="1"/>
  <c r="N791" i="12" a="1"/>
  <c r="N791" i="12" s="1"/>
  <c r="O791" i="12" a="1"/>
  <c r="O791" i="12"/>
  <c r="K792" i="12" a="1"/>
  <c r="K792" i="12" s="1"/>
  <c r="L792" i="12" a="1"/>
  <c r="L792" i="12" s="1"/>
  <c r="M792" i="12" a="1"/>
  <c r="M792" i="12" s="1"/>
  <c r="N792" i="12" a="1"/>
  <c r="N792" i="12" s="1"/>
  <c r="O792" i="12" a="1"/>
  <c r="O792" i="12" s="1"/>
  <c r="K793" i="12" a="1"/>
  <c r="K793" i="12" s="1"/>
  <c r="L793" i="12" a="1"/>
  <c r="L793" i="12" s="1"/>
  <c r="M793" i="12" a="1"/>
  <c r="M793" i="12" s="1"/>
  <c r="N793" i="12" a="1"/>
  <c r="N793" i="12" s="1"/>
  <c r="O793" i="12" a="1"/>
  <c r="O793" i="12" s="1"/>
  <c r="K794" i="12" a="1"/>
  <c r="K794" i="12" s="1"/>
  <c r="L794" i="12" a="1"/>
  <c r="L794" i="12" s="1"/>
  <c r="M794" i="12" a="1"/>
  <c r="M794" i="12" s="1"/>
  <c r="N794" i="12" a="1"/>
  <c r="N794" i="12" s="1"/>
  <c r="O794" i="12" a="1"/>
  <c r="O794" i="12" s="1"/>
  <c r="K795" i="12" a="1"/>
  <c r="K795" i="12" s="1"/>
  <c r="L795" i="12" a="1"/>
  <c r="L795" i="12" s="1"/>
  <c r="M795" i="12" a="1"/>
  <c r="M795" i="12" s="1"/>
  <c r="N795" i="12" a="1"/>
  <c r="N795" i="12" s="1"/>
  <c r="O795" i="12" a="1"/>
  <c r="O795" i="12" s="1"/>
  <c r="K796" i="12" a="1"/>
  <c r="K796" i="12" s="1"/>
  <c r="L796" i="12" a="1"/>
  <c r="L796" i="12" s="1"/>
  <c r="M796" i="12" a="1"/>
  <c r="M796" i="12" s="1"/>
  <c r="N796" i="12" a="1"/>
  <c r="N796" i="12" s="1"/>
  <c r="O796" i="12" a="1"/>
  <c r="O796" i="12" s="1"/>
  <c r="K797" i="12" a="1"/>
  <c r="K797" i="12"/>
  <c r="L797" i="12" a="1"/>
  <c r="L797" i="12" s="1"/>
  <c r="M797" i="12" a="1"/>
  <c r="M797" i="12" s="1"/>
  <c r="N797" i="12" a="1"/>
  <c r="N797" i="12" s="1"/>
  <c r="O797" i="12" a="1"/>
  <c r="O797" i="12" s="1"/>
  <c r="K798" i="12" a="1"/>
  <c r="K798" i="12" s="1"/>
  <c r="L798" i="12" a="1"/>
  <c r="L798" i="12" s="1"/>
  <c r="M798" i="12" a="1"/>
  <c r="M798" i="12" s="1"/>
  <c r="N798" i="12" a="1"/>
  <c r="N798" i="12" s="1"/>
  <c r="O798" i="12" a="1"/>
  <c r="O798" i="12" s="1"/>
  <c r="K799" i="12" a="1"/>
  <c r="K799" i="12" s="1"/>
  <c r="L799" i="12" a="1"/>
  <c r="L799" i="12" s="1"/>
  <c r="M799" i="12" a="1"/>
  <c r="M799" i="12"/>
  <c r="N799" i="12" a="1"/>
  <c r="N799" i="12" s="1"/>
  <c r="O799" i="12" a="1"/>
  <c r="O799" i="12" s="1"/>
  <c r="K800" i="12" a="1"/>
  <c r="K800" i="12" s="1"/>
  <c r="L800" i="12" a="1"/>
  <c r="L800" i="12" s="1"/>
  <c r="M800" i="12" a="1"/>
  <c r="M800" i="12" s="1"/>
  <c r="N800" i="12" a="1"/>
  <c r="N800" i="12" s="1"/>
  <c r="O800" i="12" a="1"/>
  <c r="O800" i="12" s="1"/>
  <c r="K801" i="12" a="1"/>
  <c r="K801" i="12" s="1"/>
  <c r="L801" i="12" a="1"/>
  <c r="L801" i="12" s="1"/>
  <c r="M801" i="12" a="1"/>
  <c r="M801" i="12" s="1"/>
  <c r="N801" i="12" a="1"/>
  <c r="N801" i="12" s="1"/>
  <c r="O801" i="12" a="1"/>
  <c r="O801" i="12" s="1"/>
  <c r="K802" i="12" a="1"/>
  <c r="K802" i="12" s="1"/>
  <c r="L802" i="12" a="1"/>
  <c r="L802" i="12" s="1"/>
  <c r="M802" i="12" a="1"/>
  <c r="M802" i="12" s="1"/>
  <c r="N802" i="12" a="1"/>
  <c r="N802" i="12" s="1"/>
  <c r="O802" i="12" a="1"/>
  <c r="O802" i="12" s="1"/>
  <c r="K803" i="12" a="1"/>
  <c r="K803" i="12"/>
  <c r="L803" i="12" a="1"/>
  <c r="L803" i="12" s="1"/>
  <c r="M803" i="12" a="1"/>
  <c r="M803" i="12" s="1"/>
  <c r="N803" i="12" a="1"/>
  <c r="N803" i="12" s="1"/>
  <c r="O803" i="12" a="1"/>
  <c r="O803" i="12" s="1"/>
  <c r="K804" i="12" a="1"/>
  <c r="K804" i="12" s="1"/>
  <c r="L804" i="12" a="1"/>
  <c r="L804" i="12" s="1"/>
  <c r="M804" i="12" a="1"/>
  <c r="M804" i="12" s="1"/>
  <c r="N804" i="12" a="1"/>
  <c r="N804" i="12" s="1"/>
  <c r="O804" i="12" a="1"/>
  <c r="O804" i="12" s="1"/>
  <c r="K805" i="12" a="1"/>
  <c r="K805" i="12" s="1"/>
  <c r="L805" i="12" a="1"/>
  <c r="L805" i="12" s="1"/>
  <c r="M805" i="12" a="1"/>
  <c r="M805" i="12" s="1"/>
  <c r="N805" i="12" a="1"/>
  <c r="N805" i="12" s="1"/>
  <c r="O805" i="12" a="1"/>
  <c r="O805" i="12" s="1"/>
  <c r="K806" i="12" a="1"/>
  <c r="K806" i="12" s="1"/>
  <c r="L806" i="12" a="1"/>
  <c r="L806" i="12" s="1"/>
  <c r="M806" i="12" a="1"/>
  <c r="M806" i="12" s="1"/>
  <c r="N806" i="12" a="1"/>
  <c r="N806" i="12" s="1"/>
  <c r="O806" i="12" a="1"/>
  <c r="O806" i="12" s="1"/>
  <c r="K807" i="12" a="1"/>
  <c r="K807" i="12" s="1"/>
  <c r="L807" i="12" a="1"/>
  <c r="L807" i="12" s="1"/>
  <c r="M807" i="12" a="1"/>
  <c r="M807" i="12" s="1"/>
  <c r="N807" i="12" a="1"/>
  <c r="N807" i="12" s="1"/>
  <c r="O807" i="12" a="1"/>
  <c r="O807" i="12"/>
  <c r="K808" i="12" a="1"/>
  <c r="K808" i="12" s="1"/>
  <c r="L808" i="12" a="1"/>
  <c r="L808" i="12"/>
  <c r="M808" i="12" a="1"/>
  <c r="M808" i="12" s="1"/>
  <c r="N808" i="12" a="1"/>
  <c r="N808" i="12" s="1"/>
  <c r="O808" i="12" a="1"/>
  <c r="O808" i="12" s="1"/>
  <c r="K809" i="12" a="1"/>
  <c r="K809" i="12"/>
  <c r="L809" i="12" a="1"/>
  <c r="L809" i="12" s="1"/>
  <c r="M809" i="12" a="1"/>
  <c r="M809" i="12"/>
  <c r="N809" i="12" a="1"/>
  <c r="N809" i="12" s="1"/>
  <c r="O809" i="12" a="1"/>
  <c r="O809" i="12" s="1"/>
  <c r="K810" i="12" a="1"/>
  <c r="K810" i="12" s="1"/>
  <c r="L810" i="12" a="1"/>
  <c r="L810" i="12" s="1"/>
  <c r="M810" i="12" a="1"/>
  <c r="M810" i="12" s="1"/>
  <c r="N810" i="12" a="1"/>
  <c r="N810" i="12" s="1"/>
  <c r="O810" i="12" a="1"/>
  <c r="O810" i="12" s="1"/>
  <c r="K811" i="12" a="1"/>
  <c r="K811" i="12" s="1"/>
  <c r="L811" i="12" a="1"/>
  <c r="L811" i="12" s="1"/>
  <c r="M811" i="12" a="1"/>
  <c r="M811" i="12" s="1"/>
  <c r="N811" i="12" a="1"/>
  <c r="N811" i="12" s="1"/>
  <c r="O811" i="12" a="1"/>
  <c r="O811" i="12" s="1"/>
  <c r="K812" i="12" a="1"/>
  <c r="K812" i="12" s="1"/>
  <c r="L812" i="12" a="1"/>
  <c r="L812" i="12" s="1"/>
  <c r="M812" i="12" a="1"/>
  <c r="M812" i="12" s="1"/>
  <c r="N812" i="12" a="1"/>
  <c r="N812" i="12" s="1"/>
  <c r="O812" i="12" a="1"/>
  <c r="O812" i="12" s="1"/>
  <c r="K813" i="12" a="1"/>
  <c r="K813" i="12" s="1"/>
  <c r="L813" i="12" a="1"/>
  <c r="L813" i="12" s="1"/>
  <c r="M813" i="12" a="1"/>
  <c r="M813" i="12" s="1"/>
  <c r="N813" i="12" a="1"/>
  <c r="N813" i="12" s="1"/>
  <c r="O813" i="12" a="1"/>
  <c r="O813" i="12" s="1"/>
  <c r="K814" i="12" a="1"/>
  <c r="K814" i="12" s="1"/>
  <c r="L814" i="12" a="1"/>
  <c r="L814" i="12" s="1"/>
  <c r="M814" i="12" a="1"/>
  <c r="M814" i="12" s="1"/>
  <c r="N814" i="12" a="1"/>
  <c r="N814" i="12" s="1"/>
  <c r="O814" i="12" a="1"/>
  <c r="O814" i="12" s="1"/>
  <c r="K815" i="12" a="1"/>
  <c r="K815" i="12" s="1"/>
  <c r="L815" i="12" a="1"/>
  <c r="L815" i="12" s="1"/>
  <c r="M815" i="12" a="1"/>
  <c r="M815" i="12" s="1"/>
  <c r="N815" i="12" a="1"/>
  <c r="N815" i="12" s="1"/>
  <c r="O815" i="12" a="1"/>
  <c r="O815" i="12"/>
  <c r="K816" i="12" a="1"/>
  <c r="K816" i="12" s="1"/>
  <c r="L816" i="12" a="1"/>
  <c r="L816" i="12" s="1"/>
  <c r="M816" i="12" a="1"/>
  <c r="M816" i="12" s="1"/>
  <c r="N816" i="12" a="1"/>
  <c r="N816" i="12" s="1"/>
  <c r="O816" i="12" a="1"/>
  <c r="O816" i="12" s="1"/>
  <c r="K817" i="12" a="1"/>
  <c r="K817" i="12" s="1"/>
  <c r="L817" i="12" a="1"/>
  <c r="L817" i="12" s="1"/>
  <c r="M817" i="12" a="1"/>
  <c r="M817" i="12" s="1"/>
  <c r="N817" i="12" a="1"/>
  <c r="N817" i="12" s="1"/>
  <c r="O817" i="12" a="1"/>
  <c r="O817" i="12" s="1"/>
  <c r="K818" i="12" a="1"/>
  <c r="K818" i="12" s="1"/>
  <c r="L818" i="12" a="1"/>
  <c r="L818" i="12" s="1"/>
  <c r="M818" i="12" a="1"/>
  <c r="M818" i="12" s="1"/>
  <c r="N818" i="12" a="1"/>
  <c r="N818" i="12" s="1"/>
  <c r="O818" i="12" a="1"/>
  <c r="O818" i="12" s="1"/>
  <c r="K819" i="12" a="1"/>
  <c r="K819" i="12" s="1"/>
  <c r="L819" i="12" a="1"/>
  <c r="L819" i="12" s="1"/>
  <c r="M819" i="12" a="1"/>
  <c r="M819" i="12" s="1"/>
  <c r="N819" i="12" a="1"/>
  <c r="N819" i="12" s="1"/>
  <c r="O819" i="12" a="1"/>
  <c r="O819" i="12" s="1"/>
  <c r="K820" i="12" a="1"/>
  <c r="K820" i="12" s="1"/>
  <c r="L820" i="12" a="1"/>
  <c r="L820" i="12" s="1"/>
  <c r="M820" i="12" a="1"/>
  <c r="M820" i="12" s="1"/>
  <c r="N820" i="12" a="1"/>
  <c r="N820" i="12" s="1"/>
  <c r="O820" i="12" a="1"/>
  <c r="O820" i="12" s="1"/>
  <c r="K821" i="12" a="1"/>
  <c r="K821" i="12" s="1"/>
  <c r="L821" i="12" a="1"/>
  <c r="L821" i="12" s="1"/>
  <c r="M821" i="12" a="1"/>
  <c r="M821" i="12" s="1"/>
  <c r="N821" i="12" a="1"/>
  <c r="N821" i="12" s="1"/>
  <c r="O821" i="12" a="1"/>
  <c r="O821" i="12" s="1"/>
  <c r="K822" i="12" a="1"/>
  <c r="K822" i="12" s="1"/>
  <c r="L822" i="12" a="1"/>
  <c r="L822" i="12" s="1"/>
  <c r="M822" i="12" a="1"/>
  <c r="M822" i="12" s="1"/>
  <c r="N822" i="12" a="1"/>
  <c r="N822" i="12" s="1"/>
  <c r="O822" i="12" a="1"/>
  <c r="O822" i="12" s="1"/>
  <c r="K823" i="12" a="1"/>
  <c r="K823" i="12" s="1"/>
  <c r="L823" i="12" a="1"/>
  <c r="L823" i="12" s="1"/>
  <c r="M823" i="12" a="1"/>
  <c r="M823" i="12" s="1"/>
  <c r="N823" i="12" a="1"/>
  <c r="N823" i="12" s="1"/>
  <c r="O823" i="12" a="1"/>
  <c r="O823" i="12" s="1"/>
  <c r="K824" i="12" a="1"/>
  <c r="K824" i="12" s="1"/>
  <c r="L824" i="12" a="1"/>
  <c r="L824" i="12"/>
  <c r="M824" i="12" a="1"/>
  <c r="M824" i="12" s="1"/>
  <c r="N824" i="12" a="1"/>
  <c r="N824" i="12" s="1"/>
  <c r="O824" i="12" a="1"/>
  <c r="O824" i="12" s="1"/>
  <c r="K825" i="12" a="1"/>
  <c r="K825" i="12" s="1"/>
  <c r="L825" i="12" a="1"/>
  <c r="L825" i="12" s="1"/>
  <c r="M825" i="12" a="1"/>
  <c r="M825" i="12" s="1"/>
  <c r="N825" i="12" a="1"/>
  <c r="N825" i="12" s="1"/>
  <c r="O825" i="12" a="1"/>
  <c r="O825" i="12" s="1"/>
  <c r="K826" i="12" a="1"/>
  <c r="K826" i="12" s="1"/>
  <c r="L826" i="12" a="1"/>
  <c r="L826" i="12" s="1"/>
  <c r="M826" i="12" a="1"/>
  <c r="M826" i="12" s="1"/>
  <c r="N826" i="12" a="1"/>
  <c r="N826" i="12" s="1"/>
  <c r="O826" i="12" a="1"/>
  <c r="O826" i="12" s="1"/>
  <c r="K827" i="12" a="1"/>
  <c r="K827" i="12" s="1"/>
  <c r="L827" i="12" a="1"/>
  <c r="L827" i="12" s="1"/>
  <c r="M827" i="12" a="1"/>
  <c r="M827" i="12" s="1"/>
  <c r="N827" i="12" a="1"/>
  <c r="N827" i="12" s="1"/>
  <c r="O827" i="12" a="1"/>
  <c r="O827" i="12" s="1"/>
  <c r="K828" i="12" a="1"/>
  <c r="K828" i="12" s="1"/>
  <c r="L828" i="12" a="1"/>
  <c r="L828" i="12" s="1"/>
  <c r="M828" i="12" a="1"/>
  <c r="M828" i="12" s="1"/>
  <c r="N828" i="12" a="1"/>
  <c r="N828" i="12" s="1"/>
  <c r="O828" i="12" a="1"/>
  <c r="O828" i="12" s="1"/>
  <c r="K829" i="12" a="1"/>
  <c r="K829" i="12" s="1"/>
  <c r="L829" i="12" a="1"/>
  <c r="L829" i="12" s="1"/>
  <c r="M829" i="12" a="1"/>
  <c r="M829" i="12" s="1"/>
  <c r="N829" i="12" a="1"/>
  <c r="N829" i="12" s="1"/>
  <c r="O829" i="12" a="1"/>
  <c r="O829" i="12" s="1"/>
  <c r="K830" i="12" a="1"/>
  <c r="K830" i="12" s="1"/>
  <c r="L830" i="12" a="1"/>
  <c r="L830" i="12" s="1"/>
  <c r="M830" i="12" a="1"/>
  <c r="M830" i="12" s="1"/>
  <c r="N830" i="12" a="1"/>
  <c r="N830" i="12" s="1"/>
  <c r="O830" i="12" a="1"/>
  <c r="O830" i="12" s="1"/>
  <c r="K831" i="12" a="1"/>
  <c r="K831" i="12" s="1"/>
  <c r="L831" i="12" a="1"/>
  <c r="L831" i="12" s="1"/>
  <c r="M831" i="12" a="1"/>
  <c r="M831" i="12" s="1"/>
  <c r="N831" i="12" a="1"/>
  <c r="N831" i="12" s="1"/>
  <c r="O831" i="12" a="1"/>
  <c r="O831" i="12" s="1"/>
  <c r="K832" i="12" a="1"/>
  <c r="K832" i="12" s="1"/>
  <c r="L832" i="12" a="1"/>
  <c r="L832" i="12" s="1"/>
  <c r="M832" i="12" a="1"/>
  <c r="M832" i="12" s="1"/>
  <c r="N832" i="12" a="1"/>
  <c r="N832" i="12" s="1"/>
  <c r="O832" i="12" a="1"/>
  <c r="O832" i="12" s="1"/>
  <c r="K833" i="12" a="1"/>
  <c r="K833" i="12" s="1"/>
  <c r="L833" i="12" a="1"/>
  <c r="L833" i="12" s="1"/>
  <c r="M833" i="12" a="1"/>
  <c r="M833" i="12" s="1"/>
  <c r="N833" i="12" a="1"/>
  <c r="N833" i="12" s="1"/>
  <c r="O833" i="12" a="1"/>
  <c r="O833" i="12" s="1"/>
  <c r="K834" i="12" a="1"/>
  <c r="K834" i="12" s="1"/>
  <c r="L834" i="12" a="1"/>
  <c r="L834" i="12" s="1"/>
  <c r="M834" i="12" a="1"/>
  <c r="M834" i="12" s="1"/>
  <c r="N834" i="12" a="1"/>
  <c r="N834" i="12" s="1"/>
  <c r="O834" i="12" a="1"/>
  <c r="O834" i="12" s="1"/>
  <c r="K835" i="12" a="1"/>
  <c r="K835" i="12" s="1"/>
  <c r="L835" i="12" a="1"/>
  <c r="L835" i="12" s="1"/>
  <c r="M835" i="12" a="1"/>
  <c r="M835" i="12" s="1"/>
  <c r="N835" i="12" a="1"/>
  <c r="N835" i="12" s="1"/>
  <c r="O835" i="12" a="1"/>
  <c r="O835" i="12" s="1"/>
  <c r="K836" i="12" a="1"/>
  <c r="K836" i="12" s="1"/>
  <c r="L836" i="12" a="1"/>
  <c r="L836" i="12" s="1"/>
  <c r="M836" i="12" a="1"/>
  <c r="M836" i="12" s="1"/>
  <c r="N836" i="12" a="1"/>
  <c r="N836" i="12" s="1"/>
  <c r="O836" i="12" a="1"/>
  <c r="O836" i="12" s="1"/>
  <c r="K837" i="12" a="1"/>
  <c r="K837" i="12"/>
  <c r="L837" i="12" a="1"/>
  <c r="L837" i="12" s="1"/>
  <c r="M837" i="12" a="1"/>
  <c r="M837" i="12" s="1"/>
  <c r="N837" i="12" a="1"/>
  <c r="N837" i="12" s="1"/>
  <c r="O837" i="12" a="1"/>
  <c r="O837" i="12" s="1"/>
  <c r="K838" i="12" a="1"/>
  <c r="K838" i="12" s="1"/>
  <c r="L838" i="12" a="1"/>
  <c r="L838" i="12" s="1"/>
  <c r="M838" i="12" a="1"/>
  <c r="M838" i="12" s="1"/>
  <c r="N838" i="12" a="1"/>
  <c r="N838" i="12" s="1"/>
  <c r="O838" i="12" a="1"/>
  <c r="O838" i="12" s="1"/>
  <c r="K839" i="12" a="1"/>
  <c r="K839" i="12" s="1"/>
  <c r="L839" i="12" a="1"/>
  <c r="L839" i="12" s="1"/>
  <c r="M839" i="12" a="1"/>
  <c r="M839" i="12" s="1"/>
  <c r="N839" i="12" a="1"/>
  <c r="N839" i="12" s="1"/>
  <c r="O839" i="12" a="1"/>
  <c r="O839" i="12" s="1"/>
  <c r="K840" i="12" a="1"/>
  <c r="K840" i="12" s="1"/>
  <c r="L840" i="12" a="1"/>
  <c r="L840" i="12" s="1"/>
  <c r="M840" i="12" a="1"/>
  <c r="M840" i="12" s="1"/>
  <c r="N840" i="12" a="1"/>
  <c r="N840" i="12" s="1"/>
  <c r="O840" i="12" a="1"/>
  <c r="O840" i="12" s="1"/>
  <c r="K841" i="12" a="1"/>
  <c r="K841" i="12" s="1"/>
  <c r="L841" i="12" a="1"/>
  <c r="L841" i="12" s="1"/>
  <c r="M841" i="12" a="1"/>
  <c r="M841" i="12" s="1"/>
  <c r="N841" i="12" a="1"/>
  <c r="N841" i="12" s="1"/>
  <c r="O841" i="12" a="1"/>
  <c r="O841" i="12" s="1"/>
  <c r="K842" i="12" a="1"/>
  <c r="K842" i="12" s="1"/>
  <c r="L842" i="12" a="1"/>
  <c r="L842" i="12" s="1"/>
  <c r="M842" i="12" a="1"/>
  <c r="M842" i="12" s="1"/>
  <c r="N842" i="12" a="1"/>
  <c r="N842" i="12" s="1"/>
  <c r="O842" i="12" a="1"/>
  <c r="O842" i="12" s="1"/>
  <c r="K843" i="12" a="1"/>
  <c r="K843" i="12" s="1"/>
  <c r="L843" i="12" a="1"/>
  <c r="L843" i="12" s="1"/>
  <c r="M843" i="12" a="1"/>
  <c r="M843" i="12" s="1"/>
  <c r="N843" i="12" a="1"/>
  <c r="N843" i="12" s="1"/>
  <c r="O843" i="12" a="1"/>
  <c r="O843" i="12" s="1"/>
  <c r="K844" i="12" a="1"/>
  <c r="K844" i="12" s="1"/>
  <c r="L844" i="12" a="1"/>
  <c r="L844" i="12" s="1"/>
  <c r="M844" i="12" a="1"/>
  <c r="M844" i="12" s="1"/>
  <c r="N844" i="12" a="1"/>
  <c r="N844" i="12" s="1"/>
  <c r="O844" i="12" a="1"/>
  <c r="O844" i="12" s="1"/>
  <c r="K845" i="12" a="1"/>
  <c r="K845" i="12" s="1"/>
  <c r="L845" i="12" a="1"/>
  <c r="L845" i="12" s="1"/>
  <c r="M845" i="12" a="1"/>
  <c r="M845" i="12" s="1"/>
  <c r="N845" i="12" a="1"/>
  <c r="N845" i="12" s="1"/>
  <c r="O845" i="12" a="1"/>
  <c r="O845" i="12" s="1"/>
  <c r="K846" i="12" a="1"/>
  <c r="K846" i="12" s="1"/>
  <c r="L846" i="12" a="1"/>
  <c r="L846" i="12" s="1"/>
  <c r="M846" i="12" a="1"/>
  <c r="M846" i="12" s="1"/>
  <c r="N846" i="12" a="1"/>
  <c r="N846" i="12"/>
  <c r="O846" i="12" a="1"/>
  <c r="O846" i="12" s="1"/>
  <c r="K847" i="12" a="1"/>
  <c r="K847" i="12" s="1"/>
  <c r="L847" i="12" a="1"/>
  <c r="L847" i="12" s="1"/>
  <c r="M847" i="12" a="1"/>
  <c r="M847" i="12" s="1"/>
  <c r="N847" i="12" a="1"/>
  <c r="N847" i="12" s="1"/>
  <c r="O847" i="12" a="1"/>
  <c r="O847" i="12" s="1"/>
  <c r="K848" i="12" a="1"/>
  <c r="K848" i="12" s="1"/>
  <c r="L848" i="12" a="1"/>
  <c r="L848" i="12"/>
  <c r="M848" i="12" a="1"/>
  <c r="M848" i="12" s="1"/>
  <c r="N848" i="12" a="1"/>
  <c r="N848" i="12" s="1"/>
  <c r="O848" i="12" a="1"/>
  <c r="O848" i="12" s="1"/>
  <c r="K849" i="12" a="1"/>
  <c r="K849" i="12" s="1"/>
  <c r="L849" i="12" a="1"/>
  <c r="L849" i="12" s="1"/>
  <c r="M849" i="12" a="1"/>
  <c r="M849" i="12" s="1"/>
  <c r="N849" i="12" a="1"/>
  <c r="N849" i="12" s="1"/>
  <c r="O849" i="12" a="1"/>
  <c r="O849" i="12" s="1"/>
  <c r="K850" i="12" a="1"/>
  <c r="K850" i="12" s="1"/>
  <c r="L850" i="12" a="1"/>
  <c r="L850" i="12" s="1"/>
  <c r="M850" i="12" a="1"/>
  <c r="M850" i="12" s="1"/>
  <c r="N850" i="12" a="1"/>
  <c r="N850" i="12"/>
  <c r="O850" i="12" a="1"/>
  <c r="O850" i="12" s="1"/>
  <c r="K851" i="12" a="1"/>
  <c r="K851" i="12" s="1"/>
  <c r="L851" i="12" a="1"/>
  <c r="L851" i="12" s="1"/>
  <c r="M851" i="12" a="1"/>
  <c r="M851" i="12" s="1"/>
  <c r="N851" i="12" a="1"/>
  <c r="N851" i="12" s="1"/>
  <c r="O851" i="12" a="1"/>
  <c r="O851" i="12" s="1"/>
  <c r="K852" i="12" a="1"/>
  <c r="K852" i="12" s="1"/>
  <c r="L852" i="12" a="1"/>
  <c r="L852" i="12" s="1"/>
  <c r="M852" i="12" a="1"/>
  <c r="M852" i="12" s="1"/>
  <c r="N852" i="12" a="1"/>
  <c r="N852" i="12" s="1"/>
  <c r="O852" i="12" a="1"/>
  <c r="O852" i="12" s="1"/>
  <c r="K853" i="12" a="1"/>
  <c r="K853" i="12" s="1"/>
  <c r="L853" i="12" a="1"/>
  <c r="L853" i="12" s="1"/>
  <c r="M853" i="12" a="1"/>
  <c r="M853" i="12" s="1"/>
  <c r="N853" i="12" a="1"/>
  <c r="N853" i="12" s="1"/>
  <c r="O853" i="12" a="1"/>
  <c r="O853" i="12" s="1"/>
  <c r="K854" i="12" a="1"/>
  <c r="K854" i="12" s="1"/>
  <c r="L854" i="12" a="1"/>
  <c r="L854" i="12" s="1"/>
  <c r="M854" i="12" a="1"/>
  <c r="M854" i="12" s="1"/>
  <c r="N854" i="12" a="1"/>
  <c r="N854" i="12" s="1"/>
  <c r="O854" i="12" a="1"/>
  <c r="O854" i="12" s="1"/>
  <c r="K855" i="12" a="1"/>
  <c r="K855" i="12" s="1"/>
  <c r="L855" i="12" a="1"/>
  <c r="L855" i="12" s="1"/>
  <c r="M855" i="12" a="1"/>
  <c r="M855" i="12" s="1"/>
  <c r="N855" i="12" a="1"/>
  <c r="N855" i="12" s="1"/>
  <c r="O855" i="12" a="1"/>
  <c r="O855" i="12" s="1"/>
  <c r="K856" i="12" a="1"/>
  <c r="K856" i="12" s="1"/>
  <c r="L856" i="12" a="1"/>
  <c r="L856" i="12" s="1"/>
  <c r="M856" i="12" a="1"/>
  <c r="M856" i="12" s="1"/>
  <c r="N856" i="12" a="1"/>
  <c r="N856" i="12" s="1"/>
  <c r="O856" i="12" a="1"/>
  <c r="O856" i="12" s="1"/>
  <c r="K857" i="12" a="1"/>
  <c r="K857" i="12" s="1"/>
  <c r="L857" i="12" a="1"/>
  <c r="L857" i="12" s="1"/>
  <c r="M857" i="12" a="1"/>
  <c r="M857" i="12" s="1"/>
  <c r="N857" i="12" a="1"/>
  <c r="N857" i="12" s="1"/>
  <c r="O857" i="12" a="1"/>
  <c r="O857" i="12" s="1"/>
  <c r="K858" i="12" a="1"/>
  <c r="K858" i="12" s="1"/>
  <c r="L858" i="12" a="1"/>
  <c r="L858" i="12" s="1"/>
  <c r="M858" i="12" a="1"/>
  <c r="M858" i="12" s="1"/>
  <c r="N858" i="12" a="1"/>
  <c r="N858" i="12" s="1"/>
  <c r="O858" i="12" a="1"/>
  <c r="O858" i="12" s="1"/>
  <c r="K859" i="12" a="1"/>
  <c r="K859" i="12" s="1"/>
  <c r="L859" i="12" a="1"/>
  <c r="L859" i="12" s="1"/>
  <c r="M859" i="12" a="1"/>
  <c r="M859" i="12"/>
  <c r="N859" i="12" a="1"/>
  <c r="N859" i="12" s="1"/>
  <c r="O859" i="12" a="1"/>
  <c r="O859" i="12" s="1"/>
  <c r="K860" i="12" a="1"/>
  <c r="K860" i="12" s="1"/>
  <c r="L860" i="12" a="1"/>
  <c r="L860" i="12" s="1"/>
  <c r="M860" i="12" a="1"/>
  <c r="M860" i="12" s="1"/>
  <c r="N860" i="12" a="1"/>
  <c r="N860" i="12" s="1"/>
  <c r="O860" i="12" a="1"/>
  <c r="O860" i="12" s="1"/>
  <c r="K861" i="12" a="1"/>
  <c r="K861" i="12" s="1"/>
  <c r="L861" i="12" a="1"/>
  <c r="L861" i="12" s="1"/>
  <c r="M861" i="12" a="1"/>
  <c r="M861" i="12" s="1"/>
  <c r="N861" i="12" a="1"/>
  <c r="N861" i="12" s="1"/>
  <c r="O861" i="12" a="1"/>
  <c r="O861" i="12" s="1"/>
  <c r="K862" i="12" a="1"/>
  <c r="K862" i="12" s="1"/>
  <c r="L862" i="12" a="1"/>
  <c r="L862" i="12" s="1"/>
  <c r="M862" i="12" a="1"/>
  <c r="M862" i="12" s="1"/>
  <c r="N862" i="12" a="1"/>
  <c r="N862" i="12" s="1"/>
  <c r="O862" i="12" a="1"/>
  <c r="O862" i="12" s="1"/>
  <c r="K863" i="12" a="1"/>
  <c r="K863" i="12" s="1"/>
  <c r="L863" i="12" a="1"/>
  <c r="L863" i="12" s="1"/>
  <c r="M863" i="12" a="1"/>
  <c r="M863" i="12" s="1"/>
  <c r="N863" i="12" a="1"/>
  <c r="N863" i="12" s="1"/>
  <c r="O863" i="12" a="1"/>
  <c r="O863" i="12" s="1"/>
  <c r="K864" i="12" a="1"/>
  <c r="K864" i="12" s="1"/>
  <c r="L864" i="12" a="1"/>
  <c r="L864" i="12" s="1"/>
  <c r="M864" i="12" a="1"/>
  <c r="M864" i="12" s="1"/>
  <c r="N864" i="12" a="1"/>
  <c r="N864" i="12" s="1"/>
  <c r="O864" i="12" a="1"/>
  <c r="O864" i="12" s="1"/>
  <c r="K865" i="12" a="1"/>
  <c r="K865" i="12" s="1"/>
  <c r="L865" i="12" a="1"/>
  <c r="L865" i="12" s="1"/>
  <c r="M865" i="12" a="1"/>
  <c r="M865" i="12" s="1"/>
  <c r="N865" i="12" a="1"/>
  <c r="N865" i="12" s="1"/>
  <c r="O865" i="12" a="1"/>
  <c r="O865" i="12" s="1"/>
  <c r="K866" i="12" a="1"/>
  <c r="K866" i="12" s="1"/>
  <c r="L866" i="12" a="1"/>
  <c r="L866" i="12" s="1"/>
  <c r="M866" i="12" a="1"/>
  <c r="M866" i="12" s="1"/>
  <c r="N866" i="12" a="1"/>
  <c r="N866" i="12" s="1"/>
  <c r="O866" i="12" a="1"/>
  <c r="O866" i="12" s="1"/>
  <c r="K867" i="12" a="1"/>
  <c r="K867" i="12" s="1"/>
  <c r="L867" i="12" a="1"/>
  <c r="L867" i="12" s="1"/>
  <c r="M867" i="12" a="1"/>
  <c r="M867" i="12" s="1"/>
  <c r="N867" i="12" a="1"/>
  <c r="N867" i="12" s="1"/>
  <c r="O867" i="12" a="1"/>
  <c r="O867" i="12" s="1"/>
  <c r="K868" i="12" a="1"/>
  <c r="K868" i="12" s="1"/>
  <c r="L868" i="12" a="1"/>
  <c r="L868" i="12" s="1"/>
  <c r="M868" i="12" a="1"/>
  <c r="M868" i="12" s="1"/>
  <c r="N868" i="12" a="1"/>
  <c r="N868" i="12" s="1"/>
  <c r="O868" i="12" a="1"/>
  <c r="O868" i="12" s="1"/>
  <c r="K869" i="12" a="1"/>
  <c r="K869" i="12" s="1"/>
  <c r="L869" i="12" a="1"/>
  <c r="L869" i="12" s="1"/>
  <c r="M869" i="12" a="1"/>
  <c r="M869" i="12" s="1"/>
  <c r="N869" i="12" a="1"/>
  <c r="N869" i="12" s="1"/>
  <c r="O869" i="12" a="1"/>
  <c r="O869" i="12" s="1"/>
  <c r="K870" i="12" a="1"/>
  <c r="K870" i="12" s="1"/>
  <c r="L870" i="12" a="1"/>
  <c r="L870" i="12" s="1"/>
  <c r="M870" i="12" a="1"/>
  <c r="M870" i="12" s="1"/>
  <c r="N870" i="12" a="1"/>
  <c r="N870" i="12" s="1"/>
  <c r="O870" i="12" a="1"/>
  <c r="O870" i="12" s="1"/>
  <c r="K871" i="12" a="1"/>
  <c r="K871" i="12" s="1"/>
  <c r="L871" i="12" a="1"/>
  <c r="L871" i="12" s="1"/>
  <c r="M871" i="12" a="1"/>
  <c r="M871" i="12" s="1"/>
  <c r="N871" i="12" a="1"/>
  <c r="N871" i="12" s="1"/>
  <c r="O871" i="12" a="1"/>
  <c r="O871" i="12" s="1"/>
  <c r="K872" i="12" a="1"/>
  <c r="K872" i="12" s="1"/>
  <c r="L872" i="12" a="1"/>
  <c r="L872" i="12"/>
  <c r="M872" i="12" a="1"/>
  <c r="M872" i="12" s="1"/>
  <c r="N872" i="12" a="1"/>
  <c r="N872" i="12" s="1"/>
  <c r="O872" i="12" a="1"/>
  <c r="O872" i="12" s="1"/>
  <c r="K873" i="12" a="1"/>
  <c r="K873" i="12" s="1"/>
  <c r="L873" i="12" a="1"/>
  <c r="L873" i="12" s="1"/>
  <c r="M873" i="12" a="1"/>
  <c r="M873" i="12" s="1"/>
  <c r="N873" i="12" a="1"/>
  <c r="N873" i="12" s="1"/>
  <c r="O873" i="12" a="1"/>
  <c r="O873" i="12"/>
  <c r="K874" i="12" a="1"/>
  <c r="K874" i="12" s="1"/>
  <c r="L874" i="12" a="1"/>
  <c r="L874" i="12" s="1"/>
  <c r="M874" i="12" a="1"/>
  <c r="M874" i="12" s="1"/>
  <c r="N874" i="12" a="1"/>
  <c r="N874" i="12" s="1"/>
  <c r="O874" i="12" a="1"/>
  <c r="O874" i="12" s="1"/>
  <c r="K875" i="12" a="1"/>
  <c r="K875" i="12" s="1"/>
  <c r="L875" i="12" a="1"/>
  <c r="L875" i="12" s="1"/>
  <c r="M875" i="12" a="1"/>
  <c r="M875" i="12" s="1"/>
  <c r="N875" i="12" a="1"/>
  <c r="N875" i="12" s="1"/>
  <c r="O875" i="12" a="1"/>
  <c r="O875" i="12" s="1"/>
  <c r="K876" i="12" a="1"/>
  <c r="K876" i="12" s="1"/>
  <c r="L876" i="12" a="1"/>
  <c r="L876" i="12"/>
  <c r="M876" i="12" a="1"/>
  <c r="M876" i="12" s="1"/>
  <c r="N876" i="12" a="1"/>
  <c r="N876" i="12" s="1"/>
  <c r="O876" i="12" a="1"/>
  <c r="O876" i="12" s="1"/>
  <c r="K877" i="12" a="1"/>
  <c r="K877" i="12" s="1"/>
  <c r="L877" i="12" a="1"/>
  <c r="L877" i="12" s="1"/>
  <c r="M877" i="12" a="1"/>
  <c r="M877" i="12" s="1"/>
  <c r="N877" i="12" a="1"/>
  <c r="N877" i="12" s="1"/>
  <c r="O877" i="12" a="1"/>
  <c r="O877" i="12" s="1"/>
  <c r="K878" i="12" a="1"/>
  <c r="K878" i="12" s="1"/>
  <c r="L878" i="12" a="1"/>
  <c r="L878" i="12" s="1"/>
  <c r="M878" i="12" a="1"/>
  <c r="M878" i="12" s="1"/>
  <c r="N878" i="12" a="1"/>
  <c r="N878" i="12" s="1"/>
  <c r="O878" i="12" a="1"/>
  <c r="O878" i="12" s="1"/>
  <c r="K879" i="12" a="1"/>
  <c r="K879" i="12" s="1"/>
  <c r="L879" i="12" a="1"/>
  <c r="L879" i="12" s="1"/>
  <c r="M879" i="12" a="1"/>
  <c r="M879" i="12" s="1"/>
  <c r="N879" i="12" a="1"/>
  <c r="N879" i="12" s="1"/>
  <c r="O879" i="12" a="1"/>
  <c r="O879" i="12" s="1"/>
  <c r="K880" i="12" a="1"/>
  <c r="K880" i="12" s="1"/>
  <c r="L880" i="12" a="1"/>
  <c r="L880" i="12" s="1"/>
  <c r="M880" i="12" a="1"/>
  <c r="M880" i="12" s="1"/>
  <c r="N880" i="12" a="1"/>
  <c r="N880" i="12" s="1"/>
  <c r="O880" i="12" a="1"/>
  <c r="O880" i="12" s="1"/>
  <c r="K881" i="12" a="1"/>
  <c r="K881" i="12" s="1"/>
  <c r="L881" i="12" a="1"/>
  <c r="L881" i="12" s="1"/>
  <c r="M881" i="12" a="1"/>
  <c r="M881" i="12" s="1"/>
  <c r="N881" i="12" a="1"/>
  <c r="N881" i="12" s="1"/>
  <c r="O881" i="12" a="1"/>
  <c r="O881" i="12" s="1"/>
  <c r="K882" i="12" a="1"/>
  <c r="K882" i="12" s="1"/>
  <c r="L882" i="12" a="1"/>
  <c r="L882" i="12" s="1"/>
  <c r="M882" i="12" a="1"/>
  <c r="M882" i="12" s="1"/>
  <c r="N882" i="12" a="1"/>
  <c r="N882" i="12" s="1"/>
  <c r="O882" i="12" a="1"/>
  <c r="O882" i="12" s="1"/>
  <c r="K883" i="12" a="1"/>
  <c r="K883" i="12" s="1"/>
  <c r="L883" i="12" a="1"/>
  <c r="L883" i="12" s="1"/>
  <c r="M883" i="12" a="1"/>
  <c r="M883" i="12" s="1"/>
  <c r="N883" i="12" a="1"/>
  <c r="N883" i="12" s="1"/>
  <c r="O883" i="12" a="1"/>
  <c r="O883" i="12" s="1"/>
  <c r="K884" i="12" a="1"/>
  <c r="K884" i="12" s="1"/>
  <c r="L884" i="12" a="1"/>
  <c r="L884" i="12" s="1"/>
  <c r="M884" i="12" a="1"/>
  <c r="M884" i="12" s="1"/>
  <c r="N884" i="12" a="1"/>
  <c r="N884" i="12" s="1"/>
  <c r="O884" i="12" a="1"/>
  <c r="O884" i="12" s="1"/>
  <c r="K885" i="12" a="1"/>
  <c r="K885" i="12" s="1"/>
  <c r="L885" i="12" a="1"/>
  <c r="L885" i="12" s="1"/>
  <c r="M885" i="12" a="1"/>
  <c r="M885" i="12" s="1"/>
  <c r="N885" i="12" a="1"/>
  <c r="N885" i="12" s="1"/>
  <c r="O885" i="12" a="1"/>
  <c r="O885" i="12" s="1"/>
  <c r="K886" i="12" a="1"/>
  <c r="K886" i="12" s="1"/>
  <c r="L886" i="12" a="1"/>
  <c r="L886" i="12" s="1"/>
  <c r="M886" i="12" a="1"/>
  <c r="M886" i="12" s="1"/>
  <c r="N886" i="12" a="1"/>
  <c r="N886" i="12" s="1"/>
  <c r="O886" i="12" a="1"/>
  <c r="O886" i="12" s="1"/>
  <c r="K887" i="12" a="1"/>
  <c r="K887" i="12" s="1"/>
  <c r="L887" i="12" a="1"/>
  <c r="L887" i="12" s="1"/>
  <c r="M887" i="12" a="1"/>
  <c r="M887" i="12" s="1"/>
  <c r="N887" i="12" a="1"/>
  <c r="N887" i="12" s="1"/>
  <c r="O887" i="12" a="1"/>
  <c r="O887" i="12" s="1"/>
  <c r="K888" i="12" a="1"/>
  <c r="K888" i="12" s="1"/>
  <c r="L888" i="12" a="1"/>
  <c r="L888" i="12" s="1"/>
  <c r="M888" i="12" a="1"/>
  <c r="M888" i="12" s="1"/>
  <c r="N888" i="12" a="1"/>
  <c r="N888" i="12" s="1"/>
  <c r="O888" i="12" a="1"/>
  <c r="O888" i="12" s="1"/>
  <c r="K889" i="12" a="1"/>
  <c r="K889" i="12" s="1"/>
  <c r="L889" i="12" a="1"/>
  <c r="L889" i="12" s="1"/>
  <c r="M889" i="12" a="1"/>
  <c r="M889" i="12" s="1"/>
  <c r="N889" i="12" a="1"/>
  <c r="N889" i="12" s="1"/>
  <c r="O889" i="12" a="1"/>
  <c r="O889" i="12" s="1"/>
  <c r="K890" i="12" a="1"/>
  <c r="K890" i="12" s="1"/>
  <c r="L890" i="12" a="1"/>
  <c r="L890" i="12" s="1"/>
  <c r="M890" i="12" a="1"/>
  <c r="M890" i="12" s="1"/>
  <c r="N890" i="12" a="1"/>
  <c r="N890" i="12"/>
  <c r="O890" i="12" a="1"/>
  <c r="O890" i="12" s="1"/>
  <c r="K891" i="12" a="1"/>
  <c r="K891" i="12" s="1"/>
  <c r="L891" i="12" a="1"/>
  <c r="L891" i="12" s="1"/>
  <c r="M891" i="12" a="1"/>
  <c r="M891" i="12" s="1"/>
  <c r="N891" i="12" a="1"/>
  <c r="N891" i="12" s="1"/>
  <c r="O891" i="12" a="1"/>
  <c r="O891" i="12" s="1"/>
  <c r="K892" i="12" a="1"/>
  <c r="K892" i="12" s="1"/>
  <c r="L892" i="12" a="1"/>
  <c r="L892" i="12" s="1"/>
  <c r="M892" i="12" a="1"/>
  <c r="M892" i="12" s="1"/>
  <c r="N892" i="12" a="1"/>
  <c r="N892" i="12" s="1"/>
  <c r="O892" i="12" a="1"/>
  <c r="O892" i="12" s="1"/>
  <c r="K893" i="12" a="1"/>
  <c r="K893" i="12" s="1"/>
  <c r="L893" i="12" a="1"/>
  <c r="L893" i="12" s="1"/>
  <c r="M893" i="12" a="1"/>
  <c r="M893" i="12" s="1"/>
  <c r="N893" i="12" a="1"/>
  <c r="N893" i="12" s="1"/>
  <c r="O893" i="12" a="1"/>
  <c r="O893" i="12" s="1"/>
  <c r="K894" i="12" a="1"/>
  <c r="K894" i="12" s="1"/>
  <c r="L894" i="12" a="1"/>
  <c r="L894" i="12" s="1"/>
  <c r="M894" i="12" a="1"/>
  <c r="M894" i="12" s="1"/>
  <c r="N894" i="12" a="1"/>
  <c r="N894" i="12" s="1"/>
  <c r="O894" i="12" a="1"/>
  <c r="O894" i="12" s="1"/>
  <c r="K895" i="12" a="1"/>
  <c r="K895" i="12" s="1"/>
  <c r="L895" i="12" a="1"/>
  <c r="L895" i="12" s="1"/>
  <c r="M895" i="12" a="1"/>
  <c r="M895" i="12" s="1"/>
  <c r="N895" i="12" a="1"/>
  <c r="N895" i="12" s="1"/>
  <c r="O895" i="12" a="1"/>
  <c r="O895" i="12" s="1"/>
  <c r="K896" i="12" a="1"/>
  <c r="K896" i="12" s="1"/>
  <c r="L896" i="12" a="1"/>
  <c r="L896" i="12" s="1"/>
  <c r="M896" i="12" a="1"/>
  <c r="M896" i="12" s="1"/>
  <c r="N896" i="12" a="1"/>
  <c r="N896" i="12" s="1"/>
  <c r="O896" i="12" a="1"/>
  <c r="O896" i="12" s="1"/>
  <c r="K897" i="12" a="1"/>
  <c r="K897" i="12" s="1"/>
  <c r="L897" i="12" a="1"/>
  <c r="L897" i="12" s="1"/>
  <c r="M897" i="12" a="1"/>
  <c r="M897" i="12" s="1"/>
  <c r="N897" i="12" a="1"/>
  <c r="N897" i="12" s="1"/>
  <c r="O897" i="12" a="1"/>
  <c r="O897" i="12" s="1"/>
  <c r="K898" i="12" a="1"/>
  <c r="K898" i="12" s="1"/>
  <c r="L898" i="12" a="1"/>
  <c r="L898" i="12" s="1"/>
  <c r="M898" i="12" a="1"/>
  <c r="M898" i="12" s="1"/>
  <c r="N898" i="12" a="1"/>
  <c r="N898" i="12" s="1"/>
  <c r="O898" i="12" a="1"/>
  <c r="O898" i="12" s="1"/>
  <c r="K899" i="12" a="1"/>
  <c r="K899" i="12" s="1"/>
  <c r="L899" i="12" a="1"/>
  <c r="L899" i="12" s="1"/>
  <c r="M899" i="12" a="1"/>
  <c r="M899" i="12" s="1"/>
  <c r="N899" i="12" a="1"/>
  <c r="N899" i="12" s="1"/>
  <c r="O899" i="12" a="1"/>
  <c r="O899" i="12" s="1"/>
  <c r="K900" i="12" a="1"/>
  <c r="K900" i="12" s="1"/>
  <c r="L900" i="12" a="1"/>
  <c r="L900" i="12" s="1"/>
  <c r="M900" i="12" a="1"/>
  <c r="M900" i="12" s="1"/>
  <c r="N900" i="12" a="1"/>
  <c r="N900" i="12" s="1"/>
  <c r="O900" i="12" a="1"/>
  <c r="O900" i="12" s="1"/>
  <c r="K901" i="12" a="1"/>
  <c r="K901" i="12" s="1"/>
  <c r="L901" i="12" a="1"/>
  <c r="L901" i="12" s="1"/>
  <c r="M901" i="12" a="1"/>
  <c r="M901" i="12" s="1"/>
  <c r="N901" i="12" a="1"/>
  <c r="N901" i="12" s="1"/>
  <c r="O901" i="12" a="1"/>
  <c r="O901" i="12" s="1"/>
  <c r="K902" i="12" a="1"/>
  <c r="K902" i="12" s="1"/>
  <c r="L902" i="12" a="1"/>
  <c r="L902" i="12" s="1"/>
  <c r="M902" i="12" a="1"/>
  <c r="M902" i="12" s="1"/>
  <c r="N902" i="12" a="1"/>
  <c r="N902" i="12" s="1"/>
  <c r="O902" i="12" a="1"/>
  <c r="O902" i="12" s="1"/>
  <c r="K903" i="12" a="1"/>
  <c r="K903" i="12" s="1"/>
  <c r="L903" i="12" a="1"/>
  <c r="L903" i="12" s="1"/>
  <c r="M903" i="12" a="1"/>
  <c r="M903" i="12" s="1"/>
  <c r="N903" i="12" a="1"/>
  <c r="N903" i="12" s="1"/>
  <c r="O903" i="12" a="1"/>
  <c r="O903" i="12" s="1"/>
  <c r="K904" i="12" a="1"/>
  <c r="K904" i="12" s="1"/>
  <c r="L904" i="12" a="1"/>
  <c r="L904" i="12" s="1"/>
  <c r="M904" i="12" a="1"/>
  <c r="M904" i="12" s="1"/>
  <c r="N904" i="12" a="1"/>
  <c r="N904" i="12" s="1"/>
  <c r="O904" i="12" a="1"/>
  <c r="O904" i="12" s="1"/>
  <c r="K905" i="12" a="1"/>
  <c r="K905" i="12" s="1"/>
  <c r="L905" i="12" a="1"/>
  <c r="L905" i="12" s="1"/>
  <c r="M905" i="12" a="1"/>
  <c r="M905" i="12" s="1"/>
  <c r="N905" i="12" a="1"/>
  <c r="N905" i="12" s="1"/>
  <c r="O905" i="12" a="1"/>
  <c r="O905" i="12" s="1"/>
  <c r="K906" i="12" a="1"/>
  <c r="K906" i="12" s="1"/>
  <c r="L906" i="12" a="1"/>
  <c r="L906" i="12" s="1"/>
  <c r="M906" i="12" a="1"/>
  <c r="M906" i="12" s="1"/>
  <c r="N906" i="12" a="1"/>
  <c r="N906" i="12"/>
  <c r="O906" i="12" a="1"/>
  <c r="O906" i="12" s="1"/>
  <c r="K907" i="12" a="1"/>
  <c r="K907" i="12" s="1"/>
  <c r="L907" i="12" a="1"/>
  <c r="L907" i="12" s="1"/>
  <c r="M907" i="12" a="1"/>
  <c r="M907" i="12"/>
  <c r="N907" i="12" a="1"/>
  <c r="N907" i="12" s="1"/>
  <c r="O907" i="12" a="1"/>
  <c r="O907" i="12"/>
  <c r="K908" i="12" a="1"/>
  <c r="K908" i="12" s="1"/>
  <c r="L908" i="12" a="1"/>
  <c r="L908" i="12" s="1"/>
  <c r="M908" i="12" a="1"/>
  <c r="M908" i="12" s="1"/>
  <c r="N908" i="12" a="1"/>
  <c r="N908" i="12"/>
  <c r="O908" i="12" a="1"/>
  <c r="O908" i="12" s="1"/>
  <c r="K909" i="12" a="1"/>
  <c r="K909" i="12"/>
  <c r="L909" i="12" a="1"/>
  <c r="L909" i="12" s="1"/>
  <c r="M909" i="12" a="1"/>
  <c r="M909" i="12" s="1"/>
  <c r="N909" i="12" a="1"/>
  <c r="N909" i="12" s="1"/>
  <c r="O909" i="12" a="1"/>
  <c r="O909" i="12" s="1"/>
  <c r="K910" i="12" a="1"/>
  <c r="K910" i="12" s="1"/>
  <c r="L910" i="12" a="1"/>
  <c r="L910" i="12" s="1"/>
  <c r="M910" i="12" a="1"/>
  <c r="M910" i="12" s="1"/>
  <c r="N910" i="12" a="1"/>
  <c r="N910" i="12" s="1"/>
  <c r="O910" i="12" a="1"/>
  <c r="O910" i="12" s="1"/>
  <c r="K911" i="12" a="1"/>
  <c r="K911" i="12" s="1"/>
  <c r="L911" i="12" a="1"/>
  <c r="L911" i="12" s="1"/>
  <c r="M911" i="12" a="1"/>
  <c r="M911" i="12"/>
  <c r="N911" i="12" a="1"/>
  <c r="N911" i="12" s="1"/>
  <c r="O911" i="12" a="1"/>
  <c r="O911" i="12"/>
  <c r="K912" i="12" a="1"/>
  <c r="K912" i="12" s="1"/>
  <c r="L912" i="12" a="1"/>
  <c r="L912" i="12" s="1"/>
  <c r="M912" i="12" a="1"/>
  <c r="M912" i="12" s="1"/>
  <c r="N912" i="12" a="1"/>
  <c r="N912" i="12"/>
  <c r="O912" i="12" a="1"/>
  <c r="O912" i="12" s="1"/>
  <c r="K913" i="12" a="1"/>
  <c r="K913" i="12" s="1"/>
  <c r="L913" i="12" a="1"/>
  <c r="L913" i="12" s="1"/>
  <c r="M913" i="12" a="1"/>
  <c r="M913" i="12" s="1"/>
  <c r="N913" i="12" a="1"/>
  <c r="N913" i="12" s="1"/>
  <c r="O913" i="12" a="1"/>
  <c r="O913" i="12" s="1"/>
  <c r="K914" i="12" a="1"/>
  <c r="K914" i="12" s="1"/>
  <c r="L914" i="12" a="1"/>
  <c r="L914" i="12" s="1"/>
  <c r="M914" i="12" a="1"/>
  <c r="M914" i="12" s="1"/>
  <c r="N914" i="12" a="1"/>
  <c r="N914" i="12" s="1"/>
  <c r="O914" i="12" a="1"/>
  <c r="O914" i="12" s="1"/>
  <c r="K915" i="12" a="1"/>
  <c r="K915" i="12" s="1"/>
  <c r="L915" i="12" a="1"/>
  <c r="L915" i="12" s="1"/>
  <c r="M915" i="12" a="1"/>
  <c r="M915" i="12"/>
  <c r="N915" i="12" a="1"/>
  <c r="N915" i="12" s="1"/>
  <c r="O915" i="12" a="1"/>
  <c r="O915" i="12" s="1"/>
  <c r="K916" i="12" a="1"/>
  <c r="K916" i="12" s="1"/>
  <c r="L916" i="12" a="1"/>
  <c r="L916" i="12" s="1"/>
  <c r="M916" i="12" a="1"/>
  <c r="M916" i="12" s="1"/>
  <c r="N916" i="12" a="1"/>
  <c r="N916" i="12" s="1"/>
  <c r="O916" i="12" a="1"/>
  <c r="O916" i="12" s="1"/>
  <c r="K917" i="12" a="1"/>
  <c r="K917" i="12" s="1"/>
  <c r="L917" i="12" a="1"/>
  <c r="L917" i="12" s="1"/>
  <c r="M917" i="12" a="1"/>
  <c r="M917" i="12" s="1"/>
  <c r="N917" i="12" a="1"/>
  <c r="N917" i="12" s="1"/>
  <c r="O917" i="12" a="1"/>
  <c r="O917" i="12" s="1"/>
  <c r="K918" i="12" a="1"/>
  <c r="K918" i="12" s="1"/>
  <c r="L918" i="12" a="1"/>
  <c r="L918" i="12" s="1"/>
  <c r="M918" i="12" a="1"/>
  <c r="M918" i="12" s="1"/>
  <c r="N918" i="12" a="1"/>
  <c r="N918" i="12" s="1"/>
  <c r="O918" i="12" a="1"/>
  <c r="O918" i="12" s="1"/>
  <c r="K919" i="12" a="1"/>
  <c r="K919" i="12" s="1"/>
  <c r="L919" i="12" a="1"/>
  <c r="L919" i="12" s="1"/>
  <c r="M919" i="12" a="1"/>
  <c r="M919" i="12"/>
  <c r="N919" i="12" a="1"/>
  <c r="N919" i="12" s="1"/>
  <c r="O919" i="12" a="1"/>
  <c r="O919" i="12" s="1"/>
  <c r="K920" i="12" a="1"/>
  <c r="K920" i="12" s="1"/>
  <c r="L920" i="12" a="1"/>
  <c r="L920" i="12" s="1"/>
  <c r="M920" i="12" a="1"/>
  <c r="M920" i="12" s="1"/>
  <c r="N920" i="12" a="1"/>
  <c r="N920" i="12" s="1"/>
  <c r="O920" i="12" a="1"/>
  <c r="O920" i="12" s="1"/>
  <c r="K921" i="12" a="1"/>
  <c r="K921" i="12" s="1"/>
  <c r="L921" i="12" a="1"/>
  <c r="L921" i="12" s="1"/>
  <c r="M921" i="12" a="1"/>
  <c r="M921" i="12" s="1"/>
  <c r="N921" i="12" a="1"/>
  <c r="N921" i="12" s="1"/>
  <c r="O921" i="12" a="1"/>
  <c r="O921" i="12" s="1"/>
  <c r="K922" i="12" a="1"/>
  <c r="K922" i="12" s="1"/>
  <c r="L922" i="12" a="1"/>
  <c r="L922" i="12" s="1"/>
  <c r="M922" i="12" a="1"/>
  <c r="M922" i="12" s="1"/>
  <c r="N922" i="12" a="1"/>
  <c r="N922" i="12" s="1"/>
  <c r="O922" i="12" a="1"/>
  <c r="O922" i="12" s="1"/>
  <c r="K923" i="12" a="1"/>
  <c r="K923" i="12"/>
  <c r="L923" i="12" a="1"/>
  <c r="L923" i="12" s="1"/>
  <c r="M923" i="12" a="1"/>
  <c r="M923" i="12" s="1"/>
  <c r="N923" i="12" a="1"/>
  <c r="N923" i="12" s="1"/>
  <c r="O923" i="12" a="1"/>
  <c r="O923" i="12" s="1"/>
  <c r="K924" i="12" a="1"/>
  <c r="K924" i="12" s="1"/>
  <c r="L924" i="12" a="1"/>
  <c r="L924" i="12" s="1"/>
  <c r="M924" i="12" a="1"/>
  <c r="M924" i="12" s="1"/>
  <c r="N924" i="12" a="1"/>
  <c r="N924" i="12" s="1"/>
  <c r="O924" i="12" a="1"/>
  <c r="O924" i="12" s="1"/>
  <c r="K925" i="12" a="1"/>
  <c r="K925" i="12" s="1"/>
  <c r="L925" i="12" a="1"/>
  <c r="L925" i="12" s="1"/>
  <c r="M925" i="12" a="1"/>
  <c r="M925" i="12" s="1"/>
  <c r="N925" i="12" a="1"/>
  <c r="N925" i="12" s="1"/>
  <c r="O925" i="12" a="1"/>
  <c r="O925" i="12" s="1"/>
  <c r="K926" i="12" a="1"/>
  <c r="K926" i="12" s="1"/>
  <c r="L926" i="12" a="1"/>
  <c r="L926" i="12" s="1"/>
  <c r="M926" i="12" a="1"/>
  <c r="M926" i="12" s="1"/>
  <c r="N926" i="12" a="1"/>
  <c r="N926" i="12" s="1"/>
  <c r="O926" i="12" a="1"/>
  <c r="O926" i="12" s="1"/>
  <c r="K927" i="12" a="1"/>
  <c r="K927" i="12" s="1"/>
  <c r="L927" i="12" a="1"/>
  <c r="L927" i="12" s="1"/>
  <c r="M927" i="12" a="1"/>
  <c r="M927" i="12" s="1"/>
  <c r="N927" i="12" a="1"/>
  <c r="N927" i="12" s="1"/>
  <c r="O927" i="12" a="1"/>
  <c r="O927" i="12" s="1"/>
  <c r="K928" i="12" a="1"/>
  <c r="K928" i="12" s="1"/>
  <c r="L928" i="12" a="1"/>
  <c r="L928" i="12" s="1"/>
  <c r="M928" i="12" a="1"/>
  <c r="M928" i="12" s="1"/>
  <c r="N928" i="12" a="1"/>
  <c r="N928" i="12" s="1"/>
  <c r="O928" i="12" a="1"/>
  <c r="O928" i="12" s="1"/>
  <c r="K929" i="12" a="1"/>
  <c r="K929" i="12" s="1"/>
  <c r="L929" i="12" a="1"/>
  <c r="L929" i="12" s="1"/>
  <c r="M929" i="12" a="1"/>
  <c r="M929" i="12" s="1"/>
  <c r="N929" i="12" a="1"/>
  <c r="N929" i="12" s="1"/>
  <c r="O929" i="12" a="1"/>
  <c r="O929" i="12" s="1"/>
  <c r="K930" i="12" a="1"/>
  <c r="K930" i="12" s="1"/>
  <c r="L930" i="12" a="1"/>
  <c r="L930" i="12" s="1"/>
  <c r="M930" i="12" a="1"/>
  <c r="M930" i="12" s="1"/>
  <c r="N930" i="12" a="1"/>
  <c r="N930" i="12" s="1"/>
  <c r="O930" i="12" a="1"/>
  <c r="O930" i="12" s="1"/>
  <c r="K931" i="12" a="1"/>
  <c r="K931" i="12" s="1"/>
  <c r="L931" i="12" a="1"/>
  <c r="L931" i="12" s="1"/>
  <c r="M931" i="12" a="1"/>
  <c r="M931" i="12" s="1"/>
  <c r="N931" i="12" a="1"/>
  <c r="N931" i="12" s="1"/>
  <c r="O931" i="12" a="1"/>
  <c r="O931" i="12" s="1"/>
  <c r="K932" i="12" a="1"/>
  <c r="K932" i="12" s="1"/>
  <c r="L932" i="12" a="1"/>
  <c r="L932" i="12" s="1"/>
  <c r="M932" i="12" a="1"/>
  <c r="M932" i="12" s="1"/>
  <c r="N932" i="12" a="1"/>
  <c r="N932" i="12" s="1"/>
  <c r="O932" i="12" a="1"/>
  <c r="O932" i="12" s="1"/>
  <c r="K933" i="12" a="1"/>
  <c r="K933" i="12" s="1"/>
  <c r="L933" i="12" a="1"/>
  <c r="L933" i="12" s="1"/>
  <c r="M933" i="12" a="1"/>
  <c r="M933" i="12" s="1"/>
  <c r="N933" i="12" a="1"/>
  <c r="N933" i="12" s="1"/>
  <c r="O933" i="12" a="1"/>
  <c r="O933" i="12" s="1"/>
  <c r="K934" i="12" a="1"/>
  <c r="K934" i="12" s="1"/>
  <c r="L934" i="12" a="1"/>
  <c r="L934" i="12" s="1"/>
  <c r="M934" i="12" a="1"/>
  <c r="M934" i="12" s="1"/>
  <c r="N934" i="12" a="1"/>
  <c r="N934" i="12" s="1"/>
  <c r="O934" i="12" a="1"/>
  <c r="O934" i="12" s="1"/>
  <c r="K935" i="12" a="1"/>
  <c r="K935" i="12" s="1"/>
  <c r="L935" i="12" a="1"/>
  <c r="L935" i="12" s="1"/>
  <c r="M935" i="12" a="1"/>
  <c r="M935" i="12" s="1"/>
  <c r="N935" i="12" a="1"/>
  <c r="N935" i="12" s="1"/>
  <c r="O935" i="12" a="1"/>
  <c r="O935" i="12" s="1"/>
  <c r="K936" i="12" a="1"/>
  <c r="K936" i="12" s="1"/>
  <c r="L936" i="12" a="1"/>
  <c r="L936" i="12" s="1"/>
  <c r="M936" i="12" a="1"/>
  <c r="M936" i="12" s="1"/>
  <c r="N936" i="12" a="1"/>
  <c r="N936" i="12"/>
  <c r="O936" i="12" a="1"/>
  <c r="O936" i="12" s="1"/>
  <c r="K937" i="12" a="1"/>
  <c r="K937" i="12" s="1"/>
  <c r="L937" i="12" a="1"/>
  <c r="L937" i="12" s="1"/>
  <c r="M937" i="12" a="1"/>
  <c r="M937" i="12" s="1"/>
  <c r="N937" i="12" a="1"/>
  <c r="N937" i="12" s="1"/>
  <c r="O937" i="12" a="1"/>
  <c r="O937" i="12" s="1"/>
  <c r="K938" i="12" a="1"/>
  <c r="K938" i="12" s="1"/>
  <c r="L938" i="12" a="1"/>
  <c r="L938" i="12" s="1"/>
  <c r="M938" i="12" a="1"/>
  <c r="M938" i="12" s="1"/>
  <c r="N938" i="12" a="1"/>
  <c r="N938" i="12" s="1"/>
  <c r="O938" i="12" a="1"/>
  <c r="O938" i="12" s="1"/>
  <c r="K939" i="12" a="1"/>
  <c r="K939" i="12" s="1"/>
  <c r="L939" i="12" a="1"/>
  <c r="L939" i="12" s="1"/>
  <c r="M939" i="12" a="1"/>
  <c r="M939" i="12" s="1"/>
  <c r="N939" i="12" a="1"/>
  <c r="N939" i="12" s="1"/>
  <c r="O939" i="12" a="1"/>
  <c r="O939" i="12" s="1"/>
  <c r="K940" i="12" a="1"/>
  <c r="K940" i="12" s="1"/>
  <c r="L940" i="12" a="1"/>
  <c r="L940" i="12" s="1"/>
  <c r="M940" i="12" a="1"/>
  <c r="M940" i="12" s="1"/>
  <c r="N940" i="12" a="1"/>
  <c r="N940" i="12" s="1"/>
  <c r="O940" i="12" a="1"/>
  <c r="O940" i="12" s="1"/>
  <c r="K941" i="12" a="1"/>
  <c r="K941" i="12" s="1"/>
  <c r="L941" i="12" a="1"/>
  <c r="L941" i="12" s="1"/>
  <c r="M941" i="12" a="1"/>
  <c r="M941" i="12" s="1"/>
  <c r="N941" i="12" a="1"/>
  <c r="N941" i="12" s="1"/>
  <c r="O941" i="12" a="1"/>
  <c r="O941" i="12" s="1"/>
  <c r="K942" i="12" a="1"/>
  <c r="K942" i="12" s="1"/>
  <c r="L942" i="12" a="1"/>
  <c r="L942" i="12" s="1"/>
  <c r="M942" i="12" a="1"/>
  <c r="M942" i="12"/>
  <c r="N942" i="12" a="1"/>
  <c r="N942" i="12" s="1"/>
  <c r="O942" i="12" a="1"/>
  <c r="O942" i="12" s="1"/>
  <c r="K943" i="12" a="1"/>
  <c r="K943" i="12" s="1"/>
  <c r="L943" i="12" a="1"/>
  <c r="L943" i="12" s="1"/>
  <c r="M943" i="12" a="1"/>
  <c r="M943" i="12" s="1"/>
  <c r="N943" i="12" a="1"/>
  <c r="N943" i="12" s="1"/>
  <c r="O943" i="12" a="1"/>
  <c r="O943" i="12" s="1"/>
  <c r="K944" i="12" a="1"/>
  <c r="K944" i="12" s="1"/>
  <c r="L944" i="12" a="1"/>
  <c r="L944" i="12" s="1"/>
  <c r="M944" i="12" a="1"/>
  <c r="M944" i="12" s="1"/>
  <c r="N944" i="12" a="1"/>
  <c r="N944" i="12" s="1"/>
  <c r="O944" i="12" a="1"/>
  <c r="O944" i="12" s="1"/>
  <c r="K945" i="12" a="1"/>
  <c r="K945" i="12" s="1"/>
  <c r="L945" i="12" a="1"/>
  <c r="L945" i="12" s="1"/>
  <c r="M945" i="12" a="1"/>
  <c r="M945" i="12"/>
  <c r="N945" i="12" a="1"/>
  <c r="N945" i="12" s="1"/>
  <c r="O945" i="12" a="1"/>
  <c r="O945" i="12" s="1"/>
  <c r="K946" i="12" a="1"/>
  <c r="K946" i="12" s="1"/>
  <c r="L946" i="12" a="1"/>
  <c r="L946" i="12" s="1"/>
  <c r="M946" i="12" a="1"/>
  <c r="M946" i="12" s="1"/>
  <c r="N946" i="12" a="1"/>
  <c r="N946" i="12" s="1"/>
  <c r="O946" i="12" a="1"/>
  <c r="O946" i="12" s="1"/>
  <c r="K947" i="12" a="1"/>
  <c r="K947" i="12" s="1"/>
  <c r="L947" i="12" a="1"/>
  <c r="L947" i="12" s="1"/>
  <c r="M947" i="12" a="1"/>
  <c r="M947" i="12" s="1"/>
  <c r="N947" i="12" a="1"/>
  <c r="N947" i="12" s="1"/>
  <c r="O947" i="12" a="1"/>
  <c r="O947" i="12" s="1"/>
  <c r="K948" i="12" a="1"/>
  <c r="K948" i="12" s="1"/>
  <c r="L948" i="12" a="1"/>
  <c r="L948" i="12" s="1"/>
  <c r="M948" i="12" a="1"/>
  <c r="M948" i="12" s="1"/>
  <c r="N948" i="12" a="1"/>
  <c r="N948" i="12" s="1"/>
  <c r="O948" i="12" a="1"/>
  <c r="O948" i="12"/>
  <c r="K949" i="12" a="1"/>
  <c r="K949" i="12" s="1"/>
  <c r="L949" i="12" a="1"/>
  <c r="L949" i="12" s="1"/>
  <c r="M949" i="12" a="1"/>
  <c r="M949" i="12" s="1"/>
  <c r="N949" i="12" a="1"/>
  <c r="N949" i="12" s="1"/>
  <c r="O949" i="12" a="1"/>
  <c r="O949" i="12" s="1"/>
  <c r="K950" i="12" a="1"/>
  <c r="K950" i="12" s="1"/>
  <c r="L950" i="12" a="1"/>
  <c r="L950" i="12" s="1"/>
  <c r="M950" i="12" a="1"/>
  <c r="M950" i="12" s="1"/>
  <c r="N950" i="12" a="1"/>
  <c r="N950" i="12" s="1"/>
  <c r="O950" i="12" a="1"/>
  <c r="O950" i="12" s="1"/>
  <c r="K951" i="12" a="1"/>
  <c r="K951" i="12" s="1"/>
  <c r="L951" i="12" a="1"/>
  <c r="L951" i="12" s="1"/>
  <c r="M951" i="12" a="1"/>
  <c r="M951" i="12" s="1"/>
  <c r="N951" i="12" a="1"/>
  <c r="N951" i="12" s="1"/>
  <c r="O951" i="12" a="1"/>
  <c r="O951" i="12" s="1"/>
  <c r="K952" i="12" a="1"/>
  <c r="K952" i="12" s="1"/>
  <c r="L952" i="12" a="1"/>
  <c r="L952" i="12" s="1"/>
  <c r="M952" i="12" a="1"/>
  <c r="M952" i="12" s="1"/>
  <c r="N952" i="12" a="1"/>
  <c r="N952" i="12" s="1"/>
  <c r="O952" i="12" a="1"/>
  <c r="O952" i="12" s="1"/>
  <c r="K953" i="12" a="1"/>
  <c r="K953" i="12" s="1"/>
  <c r="L953" i="12" a="1"/>
  <c r="L953" i="12" s="1"/>
  <c r="M953" i="12" a="1"/>
  <c r="M953" i="12"/>
  <c r="N953" i="12" a="1"/>
  <c r="N953" i="12" s="1"/>
  <c r="O953" i="12" a="1"/>
  <c r="O953" i="12" s="1"/>
  <c r="K954" i="12" a="1"/>
  <c r="K954" i="12" s="1"/>
  <c r="L954" i="12" a="1"/>
  <c r="L954" i="12" s="1"/>
  <c r="M954" i="12" a="1"/>
  <c r="M954" i="12" s="1"/>
  <c r="N954" i="12" a="1"/>
  <c r="N954" i="12" s="1"/>
  <c r="O954" i="12" a="1"/>
  <c r="O954" i="12" s="1"/>
  <c r="K955" i="12" a="1"/>
  <c r="K955" i="12" s="1"/>
  <c r="L955" i="12" a="1"/>
  <c r="L955" i="12" s="1"/>
  <c r="M955" i="12" a="1"/>
  <c r="M955" i="12" s="1"/>
  <c r="N955" i="12" a="1"/>
  <c r="N955" i="12"/>
  <c r="O955" i="12" a="1"/>
  <c r="O955" i="12" s="1"/>
  <c r="K956" i="12" a="1"/>
  <c r="K956" i="12" s="1"/>
  <c r="L956" i="12" a="1"/>
  <c r="L956" i="12" s="1"/>
  <c r="M956" i="12" a="1"/>
  <c r="M956" i="12" s="1"/>
  <c r="N956" i="12" a="1"/>
  <c r="N956" i="12" s="1"/>
  <c r="O956" i="12" a="1"/>
  <c r="O956" i="12" s="1"/>
  <c r="K957" i="12" a="1"/>
  <c r="K957" i="12" s="1"/>
  <c r="L957" i="12" a="1"/>
  <c r="L957" i="12" s="1"/>
  <c r="M957" i="12" a="1"/>
  <c r="M957" i="12" s="1"/>
  <c r="N957" i="12" a="1"/>
  <c r="N957" i="12"/>
  <c r="O957" i="12" a="1"/>
  <c r="O957" i="12" s="1"/>
  <c r="K958" i="12" a="1"/>
  <c r="K958" i="12" s="1"/>
  <c r="L958" i="12" a="1"/>
  <c r="L958" i="12" s="1"/>
  <c r="M958" i="12" a="1"/>
  <c r="M958" i="12" s="1"/>
  <c r="N958" i="12" a="1"/>
  <c r="N958" i="12" s="1"/>
  <c r="O958" i="12" a="1"/>
  <c r="O958" i="12" s="1"/>
  <c r="K959" i="12" a="1"/>
  <c r="K959" i="12" s="1"/>
  <c r="L959" i="12" a="1"/>
  <c r="L959" i="12" s="1"/>
  <c r="M959" i="12" a="1"/>
  <c r="M959" i="12"/>
  <c r="N959" i="12" a="1"/>
  <c r="N959" i="12" s="1"/>
  <c r="O959" i="12" a="1"/>
  <c r="O959" i="12" s="1"/>
  <c r="K960" i="12" a="1"/>
  <c r="K960" i="12" s="1"/>
  <c r="L960" i="12" a="1"/>
  <c r="L960" i="12" s="1"/>
  <c r="M960" i="12" a="1"/>
  <c r="M960" i="12" s="1"/>
  <c r="N960" i="12" a="1"/>
  <c r="N960" i="12" s="1"/>
  <c r="O960" i="12" a="1"/>
  <c r="O960" i="12" s="1"/>
  <c r="K961" i="12" a="1"/>
  <c r="K961" i="12" s="1"/>
  <c r="L961" i="12" a="1"/>
  <c r="L961" i="12" s="1"/>
  <c r="M961" i="12" a="1"/>
  <c r="M961" i="12" s="1"/>
  <c r="N961" i="12" a="1"/>
  <c r="N961" i="12" s="1"/>
  <c r="O961" i="12" a="1"/>
  <c r="O961" i="12" s="1"/>
  <c r="K962" i="12" a="1"/>
  <c r="K962" i="12" s="1"/>
  <c r="L962" i="12" a="1"/>
  <c r="L962" i="12" s="1"/>
  <c r="M962" i="12" a="1"/>
  <c r="M962" i="12"/>
  <c r="N962" i="12" a="1"/>
  <c r="N962" i="12" s="1"/>
  <c r="O962" i="12" a="1"/>
  <c r="O962" i="12" s="1"/>
  <c r="K963" i="12" a="1"/>
  <c r="K963" i="12" s="1"/>
  <c r="L963" i="12" a="1"/>
  <c r="L963" i="12" s="1"/>
  <c r="M963" i="12" a="1"/>
  <c r="M963" i="12" s="1"/>
  <c r="N963" i="12" a="1"/>
  <c r="N963" i="12" s="1"/>
  <c r="O963" i="12" a="1"/>
  <c r="O963" i="12" s="1"/>
  <c r="K964" i="12" a="1"/>
  <c r="K964" i="12" s="1"/>
  <c r="L964" i="12" a="1"/>
  <c r="L964" i="12" s="1"/>
  <c r="M964" i="12" a="1"/>
  <c r="M964" i="12" s="1"/>
  <c r="N964" i="12" a="1"/>
  <c r="N964" i="12"/>
  <c r="O964" i="12" a="1"/>
  <c r="O964" i="12" s="1"/>
  <c r="K965" i="12" a="1"/>
  <c r="K965" i="12" s="1"/>
  <c r="L965" i="12" a="1"/>
  <c r="L965" i="12" s="1"/>
  <c r="M965" i="12" a="1"/>
  <c r="M965" i="12" s="1"/>
  <c r="N965" i="12" a="1"/>
  <c r="N965" i="12" s="1"/>
  <c r="O965" i="12" a="1"/>
  <c r="O965" i="12" s="1"/>
  <c r="K966" i="12" a="1"/>
  <c r="K966" i="12" s="1"/>
  <c r="L966" i="12" a="1"/>
  <c r="L966" i="12" s="1"/>
  <c r="M966" i="12" a="1"/>
  <c r="M966" i="12" s="1"/>
  <c r="N966" i="12" a="1"/>
  <c r="N966" i="12" s="1"/>
  <c r="O966" i="12" a="1"/>
  <c r="O966" i="12" s="1"/>
  <c r="K967" i="12" a="1"/>
  <c r="K967" i="12" s="1"/>
  <c r="L967" i="12" a="1"/>
  <c r="L967" i="12" s="1"/>
  <c r="M967" i="12" a="1"/>
  <c r="M967" i="12" s="1"/>
  <c r="N967" i="12" a="1"/>
  <c r="N967" i="12" s="1"/>
  <c r="O967" i="12" a="1"/>
  <c r="O967" i="12" s="1"/>
  <c r="K968" i="12" a="1"/>
  <c r="K968" i="12" s="1"/>
  <c r="L968" i="12" a="1"/>
  <c r="L968" i="12" s="1"/>
  <c r="M968" i="12" a="1"/>
  <c r="M968" i="12" s="1"/>
  <c r="N968" i="12" a="1"/>
  <c r="N968" i="12" s="1"/>
  <c r="O968" i="12" a="1"/>
  <c r="O968" i="12" s="1"/>
  <c r="K969" i="12" a="1"/>
  <c r="K969" i="12" s="1"/>
  <c r="L969" i="12" a="1"/>
  <c r="L969" i="12" s="1"/>
  <c r="M969" i="12" a="1"/>
  <c r="M969" i="12" s="1"/>
  <c r="N969" i="12" a="1"/>
  <c r="N969" i="12" s="1"/>
  <c r="O969" i="12" a="1"/>
  <c r="O969" i="12" s="1"/>
  <c r="K970" i="12" a="1"/>
  <c r="K970" i="12" s="1"/>
  <c r="L970" i="12" a="1"/>
  <c r="L970" i="12" s="1"/>
  <c r="M970" i="12" a="1"/>
  <c r="M970" i="12" s="1"/>
  <c r="N970" i="12" a="1"/>
  <c r="N970" i="12" s="1"/>
  <c r="O970" i="12" a="1"/>
  <c r="O970" i="12" s="1"/>
  <c r="K971" i="12" a="1"/>
  <c r="K971" i="12" s="1"/>
  <c r="L971" i="12" a="1"/>
  <c r="L971" i="12" s="1"/>
  <c r="M971" i="12" a="1"/>
  <c r="M971" i="12" s="1"/>
  <c r="N971" i="12" a="1"/>
  <c r="N971" i="12" s="1"/>
  <c r="O971" i="12" a="1"/>
  <c r="O971" i="12" s="1"/>
  <c r="K972" i="12" a="1"/>
  <c r="K972" i="12" s="1"/>
  <c r="L972" i="12" a="1"/>
  <c r="L972" i="12" s="1"/>
  <c r="M972" i="12" a="1"/>
  <c r="M972" i="12" s="1"/>
  <c r="N972" i="12" a="1"/>
  <c r="N972" i="12" s="1"/>
  <c r="O972" i="12" a="1"/>
  <c r="O972" i="12" s="1"/>
  <c r="K973" i="12" a="1"/>
  <c r="K973" i="12" s="1"/>
  <c r="L973" i="12" a="1"/>
  <c r="L973" i="12" s="1"/>
  <c r="M973" i="12" a="1"/>
  <c r="M973" i="12" s="1"/>
  <c r="N973" i="12" a="1"/>
  <c r="N973" i="12" s="1"/>
  <c r="O973" i="12" a="1"/>
  <c r="O973" i="12" s="1"/>
  <c r="K974" i="12" a="1"/>
  <c r="K974" i="12" s="1"/>
  <c r="L974" i="12" a="1"/>
  <c r="L974" i="12" s="1"/>
  <c r="M974" i="12" a="1"/>
  <c r="M974" i="12"/>
  <c r="N974" i="12" a="1"/>
  <c r="N974" i="12" s="1"/>
  <c r="O974" i="12" a="1"/>
  <c r="O974" i="12" s="1"/>
  <c r="K975" i="12" a="1"/>
  <c r="K975" i="12" s="1"/>
  <c r="L975" i="12" a="1"/>
  <c r="L975" i="12" s="1"/>
  <c r="M975" i="12" a="1"/>
  <c r="M975" i="12" s="1"/>
  <c r="N975" i="12" a="1"/>
  <c r="N975" i="12" s="1"/>
  <c r="O975" i="12" a="1"/>
  <c r="O975" i="12" s="1"/>
  <c r="K976" i="12" a="1"/>
  <c r="K976" i="12" s="1"/>
  <c r="L976" i="12" a="1"/>
  <c r="L976" i="12" s="1"/>
  <c r="M976" i="12" a="1"/>
  <c r="M976" i="12" s="1"/>
  <c r="N976" i="12" a="1"/>
  <c r="N976" i="12"/>
  <c r="O976" i="12" a="1"/>
  <c r="O976" i="12" s="1"/>
  <c r="K977" i="12" a="1"/>
  <c r="K977" i="12" s="1"/>
  <c r="L977" i="12" a="1"/>
  <c r="L977" i="12" s="1"/>
  <c r="M977" i="12" a="1"/>
  <c r="M977" i="12" s="1"/>
  <c r="N977" i="12" a="1"/>
  <c r="N977" i="12" s="1"/>
  <c r="O977" i="12" a="1"/>
  <c r="O977" i="12" s="1"/>
  <c r="K978" i="12" a="1"/>
  <c r="K978" i="12" s="1"/>
  <c r="L978" i="12" a="1"/>
  <c r="L978" i="12" s="1"/>
  <c r="M978" i="12" a="1"/>
  <c r="M978" i="12" s="1"/>
  <c r="N978" i="12" a="1"/>
  <c r="N978" i="12" s="1"/>
  <c r="O978" i="12" a="1"/>
  <c r="O978" i="12" s="1"/>
  <c r="K979" i="12" a="1"/>
  <c r="K979" i="12" s="1"/>
  <c r="L979" i="12" a="1"/>
  <c r="L979" i="12" s="1"/>
  <c r="M979" i="12" a="1"/>
  <c r="M979" i="12" s="1"/>
  <c r="N979" i="12" a="1"/>
  <c r="N979" i="12" s="1"/>
  <c r="O979" i="12" a="1"/>
  <c r="O979" i="12" s="1"/>
  <c r="K980" i="12" a="1"/>
  <c r="K980" i="12" s="1"/>
  <c r="L980" i="12" a="1"/>
  <c r="L980" i="12" s="1"/>
  <c r="M980" i="12" a="1"/>
  <c r="M980" i="12" s="1"/>
  <c r="N980" i="12" a="1"/>
  <c r="N980" i="12"/>
  <c r="O980" i="12" a="1"/>
  <c r="O980" i="12" s="1"/>
  <c r="K981" i="12" a="1"/>
  <c r="K981" i="12" s="1"/>
  <c r="L981" i="12" a="1"/>
  <c r="L981" i="12" s="1"/>
  <c r="M981" i="12" a="1"/>
  <c r="M981" i="12" s="1"/>
  <c r="N981" i="12" a="1"/>
  <c r="N981" i="12" s="1"/>
  <c r="O981" i="12" a="1"/>
  <c r="O981" i="12" s="1"/>
  <c r="K982" i="12" a="1"/>
  <c r="K982" i="12" s="1"/>
  <c r="L982" i="12" a="1"/>
  <c r="L982" i="12" s="1"/>
  <c r="M982" i="12" a="1"/>
  <c r="M982" i="12" s="1"/>
  <c r="N982" i="12" a="1"/>
  <c r="N982" i="12" s="1"/>
  <c r="O982" i="12" a="1"/>
  <c r="O982" i="12" s="1"/>
  <c r="K983" i="12" a="1"/>
  <c r="K983" i="12" s="1"/>
  <c r="L983" i="12" a="1"/>
  <c r="L983" i="12" s="1"/>
  <c r="M983" i="12" a="1"/>
  <c r="M983" i="12" s="1"/>
  <c r="N983" i="12" a="1"/>
  <c r="N983" i="12" s="1"/>
  <c r="O983" i="12" a="1"/>
  <c r="O983" i="12" s="1"/>
  <c r="K984" i="12" a="1"/>
  <c r="K984" i="12" s="1"/>
  <c r="L984" i="12" a="1"/>
  <c r="L984" i="12" s="1"/>
  <c r="M984" i="12" a="1"/>
  <c r="M984" i="12" s="1"/>
  <c r="N984" i="12" a="1"/>
  <c r="N984" i="12"/>
  <c r="O984" i="12" a="1"/>
  <c r="O984" i="12" s="1"/>
  <c r="K985" i="12" a="1"/>
  <c r="K985" i="12" s="1"/>
  <c r="L985" i="12" a="1"/>
  <c r="L985" i="12" s="1"/>
  <c r="M985" i="12" a="1"/>
  <c r="M985" i="12" s="1"/>
  <c r="N985" i="12" a="1"/>
  <c r="N985" i="12" s="1"/>
  <c r="O985" i="12" a="1"/>
  <c r="O985" i="12" s="1"/>
  <c r="K986" i="12" a="1"/>
  <c r="K986" i="12" s="1"/>
  <c r="L986" i="12" a="1"/>
  <c r="L986" i="12" s="1"/>
  <c r="M986" i="12" a="1"/>
  <c r="M986" i="12" s="1"/>
  <c r="N986" i="12" a="1"/>
  <c r="N986" i="12" s="1"/>
  <c r="O986" i="12" a="1"/>
  <c r="O986" i="12" s="1"/>
  <c r="K987" i="12" a="1"/>
  <c r="K987" i="12" s="1"/>
  <c r="L987" i="12" a="1"/>
  <c r="L987" i="12" s="1"/>
  <c r="M987" i="12" a="1"/>
  <c r="M987" i="12" s="1"/>
  <c r="N987" i="12" a="1"/>
  <c r="N987" i="12" s="1"/>
  <c r="O987" i="12" a="1"/>
  <c r="O987" i="12" s="1"/>
  <c r="K988" i="12" a="1"/>
  <c r="K988" i="12" s="1"/>
  <c r="L988" i="12" a="1"/>
  <c r="L988" i="12" s="1"/>
  <c r="M988" i="12" a="1"/>
  <c r="M988" i="12" s="1"/>
  <c r="N988" i="12" a="1"/>
  <c r="N988" i="12" s="1"/>
  <c r="O988" i="12" a="1"/>
  <c r="O988" i="12" s="1"/>
  <c r="K989" i="12" a="1"/>
  <c r="K989" i="12" s="1"/>
  <c r="L989" i="12" a="1"/>
  <c r="L989" i="12" s="1"/>
  <c r="M989" i="12" a="1"/>
  <c r="M989" i="12" s="1"/>
  <c r="N989" i="12" a="1"/>
  <c r="N989" i="12" s="1"/>
  <c r="O989" i="12" a="1"/>
  <c r="O989" i="12" s="1"/>
  <c r="K990" i="12" a="1"/>
  <c r="K990" i="12" s="1"/>
  <c r="L990" i="12" a="1"/>
  <c r="L990" i="12" s="1"/>
  <c r="M990" i="12" a="1"/>
  <c r="M990" i="12"/>
  <c r="N990" i="12" a="1"/>
  <c r="N990" i="12" s="1"/>
  <c r="O990" i="12" a="1"/>
  <c r="O990" i="12" s="1"/>
  <c r="K991" i="12" a="1"/>
  <c r="K991" i="12" s="1"/>
  <c r="L991" i="12" a="1"/>
  <c r="L991" i="12" s="1"/>
  <c r="M991" i="12" a="1"/>
  <c r="M991" i="12" s="1"/>
  <c r="N991" i="12" a="1"/>
  <c r="N991" i="12" s="1"/>
  <c r="O991" i="12" a="1"/>
  <c r="O991" i="12" s="1"/>
  <c r="K992" i="12" a="1"/>
  <c r="K992" i="12" s="1"/>
  <c r="L992" i="12" a="1"/>
  <c r="L992" i="12" s="1"/>
  <c r="M992" i="12" a="1"/>
  <c r="M992" i="12" s="1"/>
  <c r="N992" i="12" a="1"/>
  <c r="N992" i="12" s="1"/>
  <c r="O992" i="12" a="1"/>
  <c r="O992" i="12" s="1"/>
  <c r="K993" i="12" a="1"/>
  <c r="K993" i="12" s="1"/>
  <c r="L993" i="12" a="1"/>
  <c r="L993" i="12" s="1"/>
  <c r="M993" i="12" a="1"/>
  <c r="M993" i="12" s="1"/>
  <c r="N993" i="12" a="1"/>
  <c r="N993" i="12" s="1"/>
  <c r="O993" i="12" a="1"/>
  <c r="O993" i="12" s="1"/>
  <c r="K994" i="12" a="1"/>
  <c r="K994" i="12" s="1"/>
  <c r="L994" i="12" a="1"/>
  <c r="L994" i="12" s="1"/>
  <c r="M994" i="12" a="1"/>
  <c r="M994" i="12" s="1"/>
  <c r="N994" i="12" a="1"/>
  <c r="N994" i="12" s="1"/>
  <c r="O994" i="12" a="1"/>
  <c r="O994" i="12" s="1"/>
  <c r="K995" i="12" a="1"/>
  <c r="K995" i="12" s="1"/>
  <c r="L995" i="12" a="1"/>
  <c r="L995" i="12" s="1"/>
  <c r="M995" i="12" a="1"/>
  <c r="M995" i="12" s="1"/>
  <c r="N995" i="12" a="1"/>
  <c r="N995" i="12" s="1"/>
  <c r="O995" i="12" a="1"/>
  <c r="O995" i="12" s="1"/>
  <c r="K996" i="12" a="1"/>
  <c r="K996" i="12" s="1"/>
  <c r="L996" i="12" a="1"/>
  <c r="L996" i="12" s="1"/>
  <c r="M996" i="12" a="1"/>
  <c r="M996" i="12" s="1"/>
  <c r="N996" i="12" a="1"/>
  <c r="N996" i="12" s="1"/>
  <c r="O996" i="12" a="1"/>
  <c r="O996" i="12" s="1"/>
  <c r="K997" i="12" a="1"/>
  <c r="K997" i="12" s="1"/>
  <c r="L997" i="12" a="1"/>
  <c r="L997" i="12" s="1"/>
  <c r="M997" i="12" a="1"/>
  <c r="M997" i="12" s="1"/>
  <c r="N997" i="12" a="1"/>
  <c r="N997" i="12" s="1"/>
  <c r="O997" i="12" a="1"/>
  <c r="O997" i="12" s="1"/>
  <c r="K998" i="12" a="1"/>
  <c r="K998" i="12" s="1"/>
  <c r="L998" i="12" a="1"/>
  <c r="L998" i="12" s="1"/>
  <c r="M998" i="12" a="1"/>
  <c r="M998" i="12" s="1"/>
  <c r="N998" i="12" a="1"/>
  <c r="N998" i="12" s="1"/>
  <c r="O998" i="12" a="1"/>
  <c r="O998" i="12" s="1"/>
  <c r="K999" i="12" a="1"/>
  <c r="K999" i="12" s="1"/>
  <c r="L999" i="12" a="1"/>
  <c r="L999" i="12" s="1"/>
  <c r="M999" i="12" a="1"/>
  <c r="M999" i="12" s="1"/>
  <c r="N999" i="12" a="1"/>
  <c r="N999" i="12" s="1"/>
  <c r="O999" i="12" a="1"/>
  <c r="O999" i="12" s="1"/>
  <c r="K1000" i="12" a="1"/>
  <c r="K1000" i="12" s="1"/>
  <c r="L1000" i="12" a="1"/>
  <c r="L1000" i="12" s="1"/>
  <c r="M1000" i="12" a="1"/>
  <c r="M1000" i="12" s="1"/>
  <c r="N1000" i="12" a="1"/>
  <c r="N1000" i="12"/>
  <c r="O1000" i="12" a="1"/>
  <c r="O1000" i="12" s="1"/>
  <c r="K1001" i="12" a="1"/>
  <c r="K1001" i="12" s="1"/>
  <c r="L1001" i="12" a="1"/>
  <c r="L1001" i="12" s="1"/>
  <c r="M1001" i="12" a="1"/>
  <c r="M1001" i="12" s="1"/>
  <c r="N1001" i="12" a="1"/>
  <c r="N1001" i="12" s="1"/>
  <c r="O1001" i="12" a="1"/>
  <c r="O1001" i="12" s="1"/>
  <c r="K1002" i="12" a="1"/>
  <c r="K1002" i="12" s="1"/>
  <c r="L1002" i="12" a="1"/>
  <c r="L1002" i="12" s="1"/>
  <c r="M1002" i="12" a="1"/>
  <c r="M1002" i="12" s="1"/>
  <c r="N1002" i="12" a="1"/>
  <c r="N1002" i="12" s="1"/>
  <c r="O1002" i="12" a="1"/>
  <c r="O1002" i="12" s="1"/>
  <c r="K1003" i="12" a="1"/>
  <c r="K1003" i="12" s="1"/>
  <c r="L1003" i="12" a="1"/>
  <c r="L1003" i="12" s="1"/>
  <c r="M1003" i="12" a="1"/>
  <c r="M1003" i="12" s="1"/>
  <c r="N1003" i="12" a="1"/>
  <c r="N1003" i="12" s="1"/>
  <c r="O1003" i="12" a="1"/>
  <c r="O1003" i="12" s="1"/>
  <c r="K1004" i="12" a="1"/>
  <c r="K1004" i="12" s="1"/>
  <c r="L1004" i="12" a="1"/>
  <c r="L1004" i="12" s="1"/>
  <c r="M1004" i="12" a="1"/>
  <c r="M1004" i="12" s="1"/>
  <c r="N1004" i="12" a="1"/>
  <c r="N1004" i="12" s="1"/>
  <c r="O1004" i="12" a="1"/>
  <c r="O1004" i="12" s="1"/>
  <c r="K1005" i="12" a="1"/>
  <c r="K1005" i="12" s="1"/>
  <c r="L1005" i="12" a="1"/>
  <c r="L1005" i="12" s="1"/>
  <c r="M1005" i="12" a="1"/>
  <c r="M1005" i="12" s="1"/>
  <c r="N1005" i="12" a="1"/>
  <c r="N1005" i="12" s="1"/>
  <c r="O1005" i="12" a="1"/>
  <c r="O1005" i="12" s="1"/>
  <c r="K1006" i="12" a="1"/>
  <c r="K1006" i="12" s="1"/>
  <c r="L1006" i="12" a="1"/>
  <c r="L1006" i="12" s="1"/>
  <c r="M1006" i="12" a="1"/>
  <c r="M1006" i="12" s="1"/>
  <c r="N1006" i="12" a="1"/>
  <c r="N1006" i="12" s="1"/>
  <c r="O1006" i="12" a="1"/>
  <c r="O1006" i="12" s="1"/>
  <c r="K1007" i="12" a="1"/>
  <c r="K1007" i="12" s="1"/>
  <c r="L1007" i="12" a="1"/>
  <c r="L1007" i="12" s="1"/>
  <c r="M1007" i="12" a="1"/>
  <c r="M1007" i="12" s="1"/>
  <c r="N1007" i="12" a="1"/>
  <c r="N1007" i="12" s="1"/>
  <c r="O1007" i="12" a="1"/>
  <c r="O1007" i="12" s="1"/>
  <c r="K1008" i="12" a="1"/>
  <c r="K1008" i="12" s="1"/>
  <c r="L1008" i="12" a="1"/>
  <c r="L1008" i="12" s="1"/>
  <c r="M1008" i="12" a="1"/>
  <c r="M1008" i="12" s="1"/>
  <c r="N1008" i="12" a="1"/>
  <c r="N1008" i="12" s="1"/>
  <c r="O1008" i="12" a="1"/>
  <c r="O1008" i="12" s="1"/>
  <c r="K1009" i="12" a="1"/>
  <c r="K1009" i="12" s="1"/>
  <c r="L1009" i="12" a="1"/>
  <c r="L1009" i="12" s="1"/>
  <c r="M1009" i="12" a="1"/>
  <c r="M1009" i="12"/>
  <c r="N1009" i="12" a="1"/>
  <c r="N1009" i="12" s="1"/>
  <c r="O1009" i="12" a="1"/>
  <c r="O1009" i="12" s="1"/>
  <c r="K1010" i="12" a="1"/>
  <c r="K1010" i="12" s="1"/>
  <c r="L1010" i="12" a="1"/>
  <c r="L1010" i="12" s="1"/>
  <c r="M1010" i="12" a="1"/>
  <c r="M1010" i="12" s="1"/>
  <c r="N1010" i="12" a="1"/>
  <c r="N1010" i="12" s="1"/>
  <c r="O1010" i="12" a="1"/>
  <c r="O1010" i="12" s="1"/>
  <c r="K1011" i="12" a="1"/>
  <c r="K1011" i="12" s="1"/>
  <c r="L1011" i="12" a="1"/>
  <c r="L1011" i="12" s="1"/>
  <c r="M1011" i="12" a="1"/>
  <c r="M1011" i="12" s="1"/>
  <c r="N1011" i="12" a="1"/>
  <c r="N1011" i="12" s="1"/>
  <c r="O1011" i="12" a="1"/>
  <c r="O1011" i="12" s="1"/>
  <c r="K1012" i="12" a="1"/>
  <c r="K1012" i="12" s="1"/>
  <c r="L1012" i="12" a="1"/>
  <c r="L1012" i="12" s="1"/>
  <c r="M1012" i="12" a="1"/>
  <c r="M1012" i="12" s="1"/>
  <c r="N1012" i="12" a="1"/>
  <c r="N1012" i="12" s="1"/>
  <c r="O1012" i="12" a="1"/>
  <c r="O1012" i="12" s="1"/>
  <c r="K1013" i="12" a="1"/>
  <c r="K1013" i="12" s="1"/>
  <c r="L1013" i="12" a="1"/>
  <c r="L1013" i="12" s="1"/>
  <c r="M1013" i="12" a="1"/>
  <c r="M1013" i="12" s="1"/>
  <c r="N1013" i="12" a="1"/>
  <c r="N1013" i="12" s="1"/>
  <c r="O1013" i="12" a="1"/>
  <c r="O1013" i="12" s="1"/>
  <c r="K1014" i="12" a="1"/>
  <c r="K1014" i="12" s="1"/>
  <c r="L1014" i="12" a="1"/>
  <c r="L1014" i="12" s="1"/>
  <c r="M1014" i="12" a="1"/>
  <c r="M1014" i="12" s="1"/>
  <c r="N1014" i="12" a="1"/>
  <c r="N1014" i="12"/>
  <c r="O1014" i="12" a="1"/>
  <c r="O1014" i="12" s="1"/>
  <c r="K1015" i="12" a="1"/>
  <c r="K1015" i="12" s="1"/>
  <c r="L1015" i="12" a="1"/>
  <c r="L1015" i="12" s="1"/>
  <c r="M1015" i="12" a="1"/>
  <c r="M1015" i="12" s="1"/>
  <c r="N1015" i="12" a="1"/>
  <c r="N1015" i="12" s="1"/>
  <c r="O1015" i="12" a="1"/>
  <c r="O1015" i="12" s="1"/>
  <c r="K1016" i="12" a="1"/>
  <c r="K1016" i="12" s="1"/>
  <c r="L1016" i="12" a="1"/>
  <c r="L1016" i="12" s="1"/>
  <c r="M1016" i="12" a="1"/>
  <c r="M1016" i="12" s="1"/>
  <c r="N1016" i="12" a="1"/>
  <c r="N1016" i="12" s="1"/>
  <c r="O1016" i="12" a="1"/>
  <c r="O1016" i="12" s="1"/>
  <c r="K1017" i="12" a="1"/>
  <c r="K1017" i="12" s="1"/>
  <c r="L1017" i="12" a="1"/>
  <c r="L1017" i="12" s="1"/>
  <c r="M1017" i="12" a="1"/>
  <c r="M1017" i="12" s="1"/>
  <c r="N1017" i="12" a="1"/>
  <c r="N1017" i="12" s="1"/>
  <c r="O1017" i="12" a="1"/>
  <c r="O1017" i="12" s="1"/>
  <c r="K1018" i="12" a="1"/>
  <c r="K1018" i="12" s="1"/>
  <c r="L1018" i="12" a="1"/>
  <c r="L1018" i="12" s="1"/>
  <c r="M1018" i="12" a="1"/>
  <c r="M1018" i="12"/>
  <c r="N1018" i="12" a="1"/>
  <c r="N1018" i="12" s="1"/>
  <c r="O1018" i="12" a="1"/>
  <c r="O1018" i="12" s="1"/>
  <c r="K1019" i="12" a="1"/>
  <c r="K1019" i="12" s="1"/>
  <c r="L1019" i="12" a="1"/>
  <c r="L1019" i="12" s="1"/>
  <c r="M1019" i="12" a="1"/>
  <c r="M1019" i="12" s="1"/>
  <c r="N1019" i="12" a="1"/>
  <c r="N1019" i="12" s="1"/>
  <c r="O1019" i="12" a="1"/>
  <c r="O1019" i="12" s="1"/>
  <c r="K1020" i="12" a="1"/>
  <c r="K1020" i="12" s="1"/>
  <c r="L1020" i="12" a="1"/>
  <c r="L1020" i="12" s="1"/>
  <c r="M1020" i="12" a="1"/>
  <c r="M1020" i="12" s="1"/>
  <c r="N1020" i="12" a="1"/>
  <c r="N1020" i="12" s="1"/>
  <c r="O1020" i="12" a="1"/>
  <c r="O1020" i="12" s="1"/>
  <c r="K1021" i="12" a="1"/>
  <c r="K1021" i="12" s="1"/>
  <c r="L1021" i="12" a="1"/>
  <c r="L1021" i="12" s="1"/>
  <c r="M1021" i="12" a="1"/>
  <c r="M1021" i="12" s="1"/>
  <c r="N1021" i="12" a="1"/>
  <c r="N1021" i="12" s="1"/>
  <c r="O1021" i="12" a="1"/>
  <c r="O1021" i="12" s="1"/>
  <c r="K1022" i="12" a="1"/>
  <c r="K1022" i="12" s="1"/>
  <c r="L1022" i="12" a="1"/>
  <c r="L1022" i="12" s="1"/>
  <c r="M1022" i="12" a="1"/>
  <c r="M1022" i="12"/>
  <c r="N1022" i="12" a="1"/>
  <c r="N1022" i="12"/>
  <c r="O1022" i="12" a="1"/>
  <c r="O1022" i="12" s="1"/>
  <c r="K1023" i="12" a="1"/>
  <c r="K1023" i="12" s="1"/>
  <c r="L1023" i="12" a="1"/>
  <c r="L1023" i="12" s="1"/>
  <c r="M1023" i="12" a="1"/>
  <c r="M1023" i="12" s="1"/>
  <c r="N1023" i="12" a="1"/>
  <c r="N1023" i="12" s="1"/>
  <c r="O1023" i="12" a="1"/>
  <c r="O1023" i="12" s="1"/>
  <c r="K1024" i="12" a="1"/>
  <c r="K1024" i="12" s="1"/>
  <c r="L1024" i="12" a="1"/>
  <c r="L1024" i="12" s="1"/>
  <c r="M1024" i="12" a="1"/>
  <c r="M1024" i="12" s="1"/>
  <c r="N1024" i="12" a="1"/>
  <c r="N1024" i="12" s="1"/>
  <c r="O1024" i="12" a="1"/>
  <c r="O1024" i="12" s="1"/>
  <c r="K1025" i="12" a="1"/>
  <c r="K1025" i="12" s="1"/>
  <c r="L1025" i="12" a="1"/>
  <c r="L1025" i="12" s="1"/>
  <c r="M1025" i="12" a="1"/>
  <c r="M1025" i="12"/>
  <c r="N1025" i="12" a="1"/>
  <c r="N1025" i="12" s="1"/>
  <c r="O1025" i="12" a="1"/>
  <c r="O1025" i="12" s="1"/>
  <c r="K1026" i="12" a="1"/>
  <c r="K1026" i="12" s="1"/>
  <c r="L1026" i="12" a="1"/>
  <c r="L1026" i="12" s="1"/>
  <c r="M1026" i="12" a="1"/>
  <c r="M1026" i="12"/>
  <c r="N1026" i="12" a="1"/>
  <c r="N1026" i="12" s="1"/>
  <c r="O1026" i="12" a="1"/>
  <c r="O1026" i="12" s="1"/>
  <c r="K1027" i="12" a="1"/>
  <c r="K1027" i="12" s="1"/>
  <c r="L1027" i="12" a="1"/>
  <c r="L1027" i="12" s="1"/>
  <c r="M1027" i="12" a="1"/>
  <c r="M1027" i="12" s="1"/>
  <c r="N1027" i="12" a="1"/>
  <c r="N1027" i="12" s="1"/>
  <c r="O1027" i="12" a="1"/>
  <c r="O1027" i="12" s="1"/>
  <c r="K1028" i="12" a="1"/>
  <c r="K1028" i="12" s="1"/>
  <c r="L1028" i="12" a="1"/>
  <c r="L1028" i="12" s="1"/>
  <c r="M1028" i="12" a="1"/>
  <c r="M1028" i="12" s="1"/>
  <c r="N1028" i="12" a="1"/>
  <c r="N1028" i="12" s="1"/>
  <c r="O1028" i="12" a="1"/>
  <c r="O1028" i="12" s="1"/>
  <c r="K1029" i="12" a="1"/>
  <c r="K1029" i="12" s="1"/>
  <c r="L1029" i="12" a="1"/>
  <c r="L1029" i="12" s="1"/>
  <c r="M1029" i="12" a="1"/>
  <c r="M1029" i="12" s="1"/>
  <c r="N1029" i="12" a="1"/>
  <c r="N1029" i="12" s="1"/>
  <c r="O1029" i="12" a="1"/>
  <c r="O1029" i="12" s="1"/>
  <c r="K1030" i="12" a="1"/>
  <c r="K1030" i="12" s="1"/>
  <c r="L1030" i="12" a="1"/>
  <c r="L1030" i="12" s="1"/>
  <c r="M1030" i="12" a="1"/>
  <c r="M1030" i="12"/>
  <c r="N1030" i="12" a="1"/>
  <c r="N1030" i="12"/>
  <c r="O1030" i="12" a="1"/>
  <c r="O1030" i="12" s="1"/>
  <c r="K1031" i="12" a="1"/>
  <c r="K1031" i="12" s="1"/>
  <c r="L1031" i="12" a="1"/>
  <c r="L1031" i="12" s="1"/>
  <c r="M1031" i="12" a="1"/>
  <c r="M1031" i="12" s="1"/>
  <c r="N1031" i="12" a="1"/>
  <c r="N1031" i="12" s="1"/>
  <c r="O1031" i="12" a="1"/>
  <c r="O1031" i="12" s="1"/>
  <c r="K1032" i="12" a="1"/>
  <c r="K1032" i="12" s="1"/>
  <c r="L1032" i="12" a="1"/>
  <c r="L1032" i="12" s="1"/>
  <c r="M1032" i="12" a="1"/>
  <c r="M1032" i="12" s="1"/>
  <c r="N1032" i="12" a="1"/>
  <c r="N1032" i="12"/>
  <c r="O1032" i="12" a="1"/>
  <c r="O1032" i="12" s="1"/>
  <c r="K1033" i="12" a="1"/>
  <c r="K1033" i="12" s="1"/>
  <c r="L1033" i="12" a="1"/>
  <c r="L1033" i="12" s="1"/>
  <c r="M1033" i="12" a="1"/>
  <c r="M1033" i="12"/>
  <c r="N1033" i="12" a="1"/>
  <c r="N1033" i="12" s="1"/>
  <c r="O1033" i="12" a="1"/>
  <c r="O1033" i="12" s="1"/>
  <c r="K1034" i="12" a="1"/>
  <c r="K1034" i="12" s="1"/>
  <c r="L1034" i="12" a="1"/>
  <c r="L1034" i="12" s="1"/>
  <c r="M1034" i="12" a="1"/>
  <c r="M1034" i="12"/>
  <c r="N1034" i="12" a="1"/>
  <c r="N1034" i="12" s="1"/>
  <c r="O1034" i="12" a="1"/>
  <c r="O1034" i="12" s="1"/>
  <c r="K1035" i="12" a="1"/>
  <c r="K1035" i="12" s="1"/>
  <c r="L1035" i="12" a="1"/>
  <c r="L1035" i="12" s="1"/>
  <c r="M1035" i="12" a="1"/>
  <c r="M1035" i="12" s="1"/>
  <c r="N1035" i="12" a="1"/>
  <c r="N1035" i="12"/>
  <c r="O1035" i="12" a="1"/>
  <c r="O1035" i="12" s="1"/>
  <c r="K1036" i="12" a="1"/>
  <c r="K1036" i="12" s="1"/>
  <c r="L1036" i="12" a="1"/>
  <c r="L1036" i="12" s="1"/>
  <c r="M1036" i="12" a="1"/>
  <c r="M1036" i="12" s="1"/>
  <c r="N1036" i="12" a="1"/>
  <c r="N1036" i="12" s="1"/>
  <c r="O1036" i="12" a="1"/>
  <c r="O1036" i="12" s="1"/>
  <c r="K1037" i="12" a="1"/>
  <c r="K1037" i="12" s="1"/>
  <c r="L1037" i="12" a="1"/>
  <c r="L1037" i="12" s="1"/>
  <c r="M1037" i="12" a="1"/>
  <c r="M1037" i="12" s="1"/>
  <c r="N1037" i="12" a="1"/>
  <c r="N1037" i="12" s="1"/>
  <c r="O1037" i="12" a="1"/>
  <c r="O1037" i="12" s="1"/>
  <c r="K1038" i="12" a="1"/>
  <c r="K1038" i="12" s="1"/>
  <c r="L1038" i="12" a="1"/>
  <c r="L1038" i="12" s="1"/>
  <c r="M1038" i="12" a="1"/>
  <c r="M1038" i="12" s="1"/>
  <c r="N1038" i="12" a="1"/>
  <c r="N1038" i="12"/>
  <c r="O1038" i="12" a="1"/>
  <c r="O1038" i="12" s="1"/>
  <c r="K1039" i="12" a="1"/>
  <c r="K1039" i="12" s="1"/>
  <c r="L1039" i="12" a="1"/>
  <c r="L1039" i="12" s="1"/>
  <c r="M1039" i="12" a="1"/>
  <c r="M1039" i="12" s="1"/>
  <c r="N1039" i="12" a="1"/>
  <c r="N1039" i="12" s="1"/>
  <c r="O1039" i="12" a="1"/>
  <c r="O1039" i="12" s="1"/>
  <c r="K1040" i="12" a="1"/>
  <c r="K1040" i="12" s="1"/>
  <c r="L1040" i="12" a="1"/>
  <c r="L1040" i="12" s="1"/>
  <c r="M1040" i="12" a="1"/>
  <c r="M1040" i="12" s="1"/>
  <c r="N1040" i="12" a="1"/>
  <c r="N1040" i="12" s="1"/>
  <c r="O1040" i="12" a="1"/>
  <c r="O1040" i="12" s="1"/>
  <c r="K1041" i="12" a="1"/>
  <c r="K1041" i="12" s="1"/>
  <c r="L1041" i="12" a="1"/>
  <c r="L1041" i="12" s="1"/>
  <c r="M1041" i="12" a="1"/>
  <c r="M1041" i="12"/>
  <c r="N1041" i="12" a="1"/>
  <c r="N1041" i="12" s="1"/>
  <c r="O1041" i="12" a="1"/>
  <c r="O1041" i="12" s="1"/>
  <c r="K1042" i="12" a="1"/>
  <c r="K1042" i="12" s="1"/>
  <c r="L1042" i="12" a="1"/>
  <c r="L1042" i="12" s="1"/>
  <c r="M1042" i="12" a="1"/>
  <c r="M1042" i="12" s="1"/>
  <c r="N1042" i="12" a="1"/>
  <c r="N1042" i="12" s="1"/>
  <c r="O1042" i="12" a="1"/>
  <c r="O1042" i="12" s="1"/>
  <c r="K1043" i="12" a="1"/>
  <c r="K1043" i="12" s="1"/>
  <c r="L1043" i="12" a="1"/>
  <c r="L1043" i="12" s="1"/>
  <c r="M1043" i="12" a="1"/>
  <c r="M1043" i="12" s="1"/>
  <c r="N1043" i="12" a="1"/>
  <c r="N1043" i="12" s="1"/>
  <c r="O1043" i="12" a="1"/>
  <c r="O1043" i="12" s="1"/>
  <c r="K1044" i="12" a="1"/>
  <c r="K1044" i="12" s="1"/>
  <c r="L1044" i="12" a="1"/>
  <c r="L1044" i="12" s="1"/>
  <c r="M1044" i="12" a="1"/>
  <c r="M1044" i="12" s="1"/>
  <c r="N1044" i="12" a="1"/>
  <c r="N1044" i="12" s="1"/>
  <c r="O1044" i="12" a="1"/>
  <c r="O1044" i="12" s="1"/>
  <c r="K1045" i="12" a="1"/>
  <c r="K1045" i="12" s="1"/>
  <c r="L1045" i="12" a="1"/>
  <c r="L1045" i="12" s="1"/>
  <c r="M1045" i="12" a="1"/>
  <c r="M1045" i="12" s="1"/>
  <c r="N1045" i="12" a="1"/>
  <c r="N1045" i="12" s="1"/>
  <c r="O1045" i="12" a="1"/>
  <c r="O1045" i="12" s="1"/>
  <c r="K1046" i="12" a="1"/>
  <c r="K1046" i="12" s="1"/>
  <c r="L1046" i="12" a="1"/>
  <c r="L1046" i="12" s="1"/>
  <c r="M1046" i="12" a="1"/>
  <c r="M1046" i="12"/>
  <c r="N1046" i="12" a="1"/>
  <c r="N1046" i="12" s="1"/>
  <c r="O1046" i="12" a="1"/>
  <c r="O1046" i="12" s="1"/>
  <c r="K1047" i="12" a="1"/>
  <c r="K1047" i="12" s="1"/>
  <c r="L1047" i="12" a="1"/>
  <c r="L1047" i="12" s="1"/>
  <c r="M1047" i="12" a="1"/>
  <c r="M1047" i="12" s="1"/>
  <c r="N1047" i="12" a="1"/>
  <c r="N1047" i="12" s="1"/>
  <c r="O1047" i="12" a="1"/>
  <c r="O1047" i="12" s="1"/>
  <c r="K1048" i="12" a="1"/>
  <c r="K1048" i="12" s="1"/>
  <c r="L1048" i="12" a="1"/>
  <c r="L1048" i="12" s="1"/>
  <c r="M1048" i="12" a="1"/>
  <c r="M1048" i="12" s="1"/>
  <c r="N1048" i="12" a="1"/>
  <c r="N1048" i="12" s="1"/>
  <c r="O1048" i="12" a="1"/>
  <c r="O1048" i="12" s="1"/>
  <c r="K1049" i="12" a="1"/>
  <c r="K1049" i="12" s="1"/>
  <c r="L1049" i="12" a="1"/>
  <c r="L1049" i="12" s="1"/>
  <c r="M1049" i="12" a="1"/>
  <c r="M1049" i="12" s="1"/>
  <c r="N1049" i="12" a="1"/>
  <c r="N1049" i="12" s="1"/>
  <c r="O1049" i="12" a="1"/>
  <c r="O1049" i="12" s="1"/>
  <c r="K1050" i="12" a="1"/>
  <c r="K1050" i="12" s="1"/>
  <c r="L1050" i="12" a="1"/>
  <c r="L1050" i="12" s="1"/>
  <c r="M1050" i="12" a="1"/>
  <c r="M1050" i="12"/>
  <c r="N1050" i="12" a="1"/>
  <c r="N1050" i="12" s="1"/>
  <c r="O1050" i="12" a="1"/>
  <c r="O1050" i="12" s="1"/>
  <c r="K1051" i="12" a="1"/>
  <c r="K1051" i="12" s="1"/>
  <c r="L1051" i="12" a="1"/>
  <c r="L1051" i="12" s="1"/>
  <c r="M1051" i="12" a="1"/>
  <c r="M1051" i="12" s="1"/>
  <c r="N1051" i="12" a="1"/>
  <c r="N1051" i="12" s="1"/>
  <c r="O1051" i="12" a="1"/>
  <c r="O1051" i="12" s="1"/>
  <c r="K1052" i="12" a="1"/>
  <c r="K1052" i="12" s="1"/>
  <c r="L1052" i="12" a="1"/>
  <c r="L1052" i="12" s="1"/>
  <c r="M1052" i="12" a="1"/>
  <c r="M1052" i="12" s="1"/>
  <c r="N1052" i="12" a="1"/>
  <c r="N1052" i="12" s="1"/>
  <c r="O1052" i="12" a="1"/>
  <c r="O1052" i="12" s="1"/>
  <c r="K1053" i="12" a="1"/>
  <c r="K1053" i="12" s="1"/>
  <c r="L1053" i="12" a="1"/>
  <c r="L1053" i="12" s="1"/>
  <c r="M1053" i="12" a="1"/>
  <c r="M1053" i="12" s="1"/>
  <c r="N1053" i="12" a="1"/>
  <c r="N1053" i="12" s="1"/>
  <c r="O1053" i="12" a="1"/>
  <c r="O1053" i="12" s="1"/>
  <c r="K1054" i="12" a="1"/>
  <c r="K1054" i="12" s="1"/>
  <c r="L1054" i="12" a="1"/>
  <c r="L1054" i="12" s="1"/>
  <c r="M1054" i="12" a="1"/>
  <c r="M1054" i="12"/>
  <c r="N1054" i="12" a="1"/>
  <c r="N1054" i="12"/>
  <c r="O1054" i="12" a="1"/>
  <c r="O1054" i="12" s="1"/>
  <c r="K1055" i="12" a="1"/>
  <c r="K1055" i="12" s="1"/>
  <c r="L1055" i="12" a="1"/>
  <c r="L1055" i="12" s="1"/>
  <c r="M1055" i="12" a="1"/>
  <c r="M1055" i="12" s="1"/>
  <c r="N1055" i="12" a="1"/>
  <c r="N1055" i="12" s="1"/>
  <c r="O1055" i="12" a="1"/>
  <c r="O1055" i="12" s="1"/>
  <c r="K1056" i="12" a="1"/>
  <c r="K1056" i="12" s="1"/>
  <c r="L1056" i="12" a="1"/>
  <c r="L1056" i="12" s="1"/>
  <c r="M1056" i="12" a="1"/>
  <c r="M1056" i="12" s="1"/>
  <c r="N1056" i="12" a="1"/>
  <c r="N1056" i="12"/>
  <c r="O1056" i="12" a="1"/>
  <c r="O1056" i="12" s="1"/>
  <c r="K1057" i="12" a="1"/>
  <c r="K1057" i="12" s="1"/>
  <c r="L1057" i="12" a="1"/>
  <c r="L1057" i="12" s="1"/>
  <c r="M1057" i="12" a="1"/>
  <c r="M1057" i="12"/>
  <c r="N1057" i="12" a="1"/>
  <c r="N1057" i="12" s="1"/>
  <c r="O1057" i="12" a="1"/>
  <c r="O1057" i="12" s="1"/>
  <c r="K1058" i="12" a="1"/>
  <c r="K1058" i="12" s="1"/>
  <c r="L1058" i="12" a="1"/>
  <c r="L1058" i="12" s="1"/>
  <c r="M1058" i="12" a="1"/>
  <c r="M1058" i="12"/>
  <c r="N1058" i="12" a="1"/>
  <c r="N1058" i="12" s="1"/>
  <c r="O1058" i="12" a="1"/>
  <c r="O1058" i="12" s="1"/>
  <c r="K1059" i="12" a="1"/>
  <c r="K1059" i="12" s="1"/>
  <c r="L1059" i="12" a="1"/>
  <c r="L1059" i="12" s="1"/>
  <c r="M1059" i="12" a="1"/>
  <c r="M1059" i="12" s="1"/>
  <c r="N1059" i="12" a="1"/>
  <c r="N1059" i="12" s="1"/>
  <c r="O1059" i="12" a="1"/>
  <c r="O1059" i="12" s="1"/>
  <c r="K1060" i="12" a="1"/>
  <c r="K1060" i="12" s="1"/>
  <c r="L1060" i="12" a="1"/>
  <c r="L1060" i="12" s="1"/>
  <c r="M1060" i="12" a="1"/>
  <c r="M1060" i="12" s="1"/>
  <c r="N1060" i="12" a="1"/>
  <c r="N1060" i="12" s="1"/>
  <c r="O1060" i="12" a="1"/>
  <c r="O1060" i="12" s="1"/>
  <c r="K1061" i="12" a="1"/>
  <c r="K1061" i="12" s="1"/>
  <c r="L1061" i="12" a="1"/>
  <c r="L1061" i="12" s="1"/>
  <c r="M1061" i="12" a="1"/>
  <c r="M1061" i="12" s="1"/>
  <c r="N1061" i="12" a="1"/>
  <c r="N1061" i="12" s="1"/>
  <c r="O1061" i="12" a="1"/>
  <c r="O1061" i="12" s="1"/>
  <c r="K1062" i="12" a="1"/>
  <c r="K1062" i="12" s="1"/>
  <c r="L1062" i="12" a="1"/>
  <c r="L1062" i="12" s="1"/>
  <c r="M1062" i="12" a="1"/>
  <c r="M1062" i="12"/>
  <c r="N1062" i="12" a="1"/>
  <c r="N1062" i="12" s="1"/>
  <c r="O1062" i="12" a="1"/>
  <c r="O1062" i="12" s="1"/>
  <c r="K1063" i="12" a="1"/>
  <c r="K1063" i="12" s="1"/>
  <c r="L1063" i="12" a="1"/>
  <c r="L1063" i="12" s="1"/>
  <c r="M1063" i="12" a="1"/>
  <c r="M1063" i="12" s="1"/>
  <c r="N1063" i="12" a="1"/>
  <c r="N1063" i="12" s="1"/>
  <c r="O1063" i="12" a="1"/>
  <c r="O1063" i="12" s="1"/>
  <c r="K1064" i="12" a="1"/>
  <c r="K1064" i="12" s="1"/>
  <c r="L1064" i="12" a="1"/>
  <c r="L1064" i="12" s="1"/>
  <c r="M1064" i="12" a="1"/>
  <c r="M1064" i="12" s="1"/>
  <c r="N1064" i="12" a="1"/>
  <c r="N1064" i="12" s="1"/>
  <c r="O1064" i="12" a="1"/>
  <c r="O1064" i="12" s="1"/>
  <c r="K1065" i="12" a="1"/>
  <c r="K1065" i="12" s="1"/>
  <c r="L1065" i="12" a="1"/>
  <c r="L1065" i="12" s="1"/>
  <c r="M1065" i="12" a="1"/>
  <c r="M1065" i="12" s="1"/>
  <c r="N1065" i="12" a="1"/>
  <c r="N1065" i="12" s="1"/>
  <c r="O1065" i="12" a="1"/>
  <c r="O1065" i="12"/>
  <c r="K1066" i="12" a="1"/>
  <c r="K1066" i="12" s="1"/>
  <c r="L1066" i="12" a="1"/>
  <c r="L1066" i="12" s="1"/>
  <c r="M1066" i="12" a="1"/>
  <c r="M1066" i="12" s="1"/>
  <c r="N1066" i="12" a="1"/>
  <c r="N1066" i="12" s="1"/>
  <c r="O1066" i="12" a="1"/>
  <c r="O1066" i="12"/>
  <c r="K1067" i="12" a="1"/>
  <c r="K1067" i="12" s="1"/>
  <c r="L1067" i="12" a="1"/>
  <c r="L1067" i="12" s="1"/>
  <c r="M1067" i="12" a="1"/>
  <c r="M1067" i="12" s="1"/>
  <c r="N1067" i="12" a="1"/>
  <c r="N1067" i="12" s="1"/>
  <c r="O1067" i="12" a="1"/>
  <c r="O1067" i="12" s="1"/>
  <c r="K1068" i="12" a="1"/>
  <c r="K1068" i="12" s="1"/>
  <c r="L1068" i="12" a="1"/>
  <c r="L1068" i="12" s="1"/>
  <c r="M1068" i="12" a="1"/>
  <c r="M1068" i="12" s="1"/>
  <c r="N1068" i="12" a="1"/>
  <c r="N1068" i="12" s="1"/>
  <c r="O1068" i="12" a="1"/>
  <c r="O1068" i="12" s="1"/>
  <c r="K1069" i="12" a="1"/>
  <c r="K1069" i="12" s="1"/>
  <c r="L1069" i="12" a="1"/>
  <c r="L1069" i="12" s="1"/>
  <c r="M1069" i="12" a="1"/>
  <c r="M1069" i="12" s="1"/>
  <c r="N1069" i="12" a="1"/>
  <c r="N1069" i="12" s="1"/>
  <c r="O1069" i="12" a="1"/>
  <c r="O1069" i="12" s="1"/>
  <c r="K1070" i="12" a="1"/>
  <c r="K1070" i="12" s="1"/>
  <c r="L1070" i="12" a="1"/>
  <c r="L1070" i="12" s="1"/>
  <c r="M1070" i="12" a="1"/>
  <c r="M1070" i="12" s="1"/>
  <c r="N1070" i="12" a="1"/>
  <c r="N1070" i="12" s="1"/>
  <c r="O1070" i="12" a="1"/>
  <c r="O1070" i="12" s="1"/>
  <c r="K1071" i="12" a="1"/>
  <c r="K1071" i="12" s="1"/>
  <c r="L1071" i="12" a="1"/>
  <c r="L1071" i="12" s="1"/>
  <c r="M1071" i="12" a="1"/>
  <c r="M1071" i="12" s="1"/>
  <c r="N1071" i="12" a="1"/>
  <c r="N1071" i="12" s="1"/>
  <c r="O1071" i="12" a="1"/>
  <c r="O1071" i="12" s="1"/>
  <c r="K1072" i="12" a="1"/>
  <c r="K1072" i="12" s="1"/>
  <c r="L1072" i="12" a="1"/>
  <c r="L1072" i="12" s="1"/>
  <c r="M1072" i="12" a="1"/>
  <c r="M1072" i="12" s="1"/>
  <c r="N1072" i="12" a="1"/>
  <c r="N1072" i="12" s="1"/>
  <c r="O1072" i="12" a="1"/>
  <c r="O1072" i="12" s="1"/>
  <c r="K1073" i="12" a="1"/>
  <c r="K1073" i="12" s="1"/>
  <c r="L1073" i="12" a="1"/>
  <c r="L1073" i="12" s="1"/>
  <c r="M1073" i="12" a="1"/>
  <c r="M1073" i="12" s="1"/>
  <c r="N1073" i="12" a="1"/>
  <c r="N1073" i="12" s="1"/>
  <c r="O1073" i="12" a="1"/>
  <c r="O1073" i="12" s="1"/>
  <c r="K1074" i="12" a="1"/>
  <c r="K1074" i="12" s="1"/>
  <c r="L1074" i="12" a="1"/>
  <c r="L1074" i="12" s="1"/>
  <c r="M1074" i="12" a="1"/>
  <c r="M1074" i="12" s="1"/>
  <c r="N1074" i="12" a="1"/>
  <c r="N1074" i="12" s="1"/>
  <c r="O1074" i="12" a="1"/>
  <c r="O1074" i="12" s="1"/>
  <c r="K1075" i="12" a="1"/>
  <c r="K1075" i="12" s="1"/>
  <c r="L1075" i="12" a="1"/>
  <c r="L1075" i="12" s="1"/>
  <c r="M1075" i="12" a="1"/>
  <c r="M1075" i="12" s="1"/>
  <c r="N1075" i="12" a="1"/>
  <c r="N1075" i="12" s="1"/>
  <c r="O1075" i="12" a="1"/>
  <c r="O1075" i="12" s="1"/>
  <c r="K1076" i="12" a="1"/>
  <c r="K1076" i="12" s="1"/>
  <c r="L1076" i="12" a="1"/>
  <c r="L1076" i="12" s="1"/>
  <c r="M1076" i="12" a="1"/>
  <c r="M1076" i="12" s="1"/>
  <c r="N1076" i="12" a="1"/>
  <c r="N1076" i="12" s="1"/>
  <c r="O1076" i="12" a="1"/>
  <c r="O1076" i="12" s="1"/>
  <c r="K1077" i="12" a="1"/>
  <c r="K1077" i="12" s="1"/>
  <c r="L1077" i="12" a="1"/>
  <c r="L1077" i="12" s="1"/>
  <c r="M1077" i="12" a="1"/>
  <c r="M1077" i="12" s="1"/>
  <c r="N1077" i="12" a="1"/>
  <c r="N1077" i="12" s="1"/>
  <c r="O1077" i="12" a="1"/>
  <c r="O1077" i="12" s="1"/>
  <c r="K1078" i="12" a="1"/>
  <c r="K1078" i="12" s="1"/>
  <c r="L1078" i="12" a="1"/>
  <c r="L1078" i="12" s="1"/>
  <c r="M1078" i="12" a="1"/>
  <c r="M1078" i="12" s="1"/>
  <c r="N1078" i="12" a="1"/>
  <c r="N1078" i="12" s="1"/>
  <c r="O1078" i="12" a="1"/>
  <c r="O1078" i="12" s="1"/>
  <c r="K1079" i="12" a="1"/>
  <c r="K1079" i="12" s="1"/>
  <c r="L1079" i="12" a="1"/>
  <c r="L1079" i="12" s="1"/>
  <c r="M1079" i="12" a="1"/>
  <c r="M1079" i="12" s="1"/>
  <c r="N1079" i="12" a="1"/>
  <c r="N1079" i="12" s="1"/>
  <c r="O1079" i="12" a="1"/>
  <c r="O1079" i="12" s="1"/>
  <c r="K1080" i="12" a="1"/>
  <c r="K1080" i="12" s="1"/>
  <c r="L1080" i="12" a="1"/>
  <c r="L1080" i="12" s="1"/>
  <c r="M1080" i="12" a="1"/>
  <c r="M1080" i="12" s="1"/>
  <c r="N1080" i="12" a="1"/>
  <c r="N1080" i="12" s="1"/>
  <c r="O1080" i="12" a="1"/>
  <c r="O1080" i="12" s="1"/>
  <c r="K1081" i="12" a="1"/>
  <c r="K1081" i="12" s="1"/>
  <c r="L1081" i="12" a="1"/>
  <c r="L1081" i="12" s="1"/>
  <c r="M1081" i="12" a="1"/>
  <c r="M1081" i="12" s="1"/>
  <c r="N1081" i="12" a="1"/>
  <c r="N1081" i="12" s="1"/>
  <c r="O1081" i="12" a="1"/>
  <c r="O1081" i="12" s="1"/>
  <c r="K1082" i="12" a="1"/>
  <c r="K1082" i="12" s="1"/>
  <c r="L1082" i="12" a="1"/>
  <c r="L1082" i="12" s="1"/>
  <c r="M1082" i="12" a="1"/>
  <c r="M1082" i="12" s="1"/>
  <c r="N1082" i="12" a="1"/>
  <c r="N1082" i="12" s="1"/>
  <c r="O1082" i="12" a="1"/>
  <c r="O1082" i="12" s="1"/>
  <c r="K1083" i="12" a="1"/>
  <c r="K1083" i="12" s="1"/>
  <c r="L1083" i="12" a="1"/>
  <c r="L1083" i="12" s="1"/>
  <c r="M1083" i="12" a="1"/>
  <c r="M1083" i="12" s="1"/>
  <c r="N1083" i="12" a="1"/>
  <c r="N1083" i="12" s="1"/>
  <c r="O1083" i="12" a="1"/>
  <c r="O1083" i="12" s="1"/>
  <c r="K1084" i="12" a="1"/>
  <c r="K1084" i="12" s="1"/>
  <c r="L1084" i="12" a="1"/>
  <c r="L1084" i="12" s="1"/>
  <c r="M1084" i="12" a="1"/>
  <c r="M1084" i="12" s="1"/>
  <c r="N1084" i="12" a="1"/>
  <c r="N1084" i="12"/>
  <c r="O1084" i="12" a="1"/>
  <c r="O1084" i="12" s="1"/>
  <c r="K1085" i="12" a="1"/>
  <c r="K1085" i="12" s="1"/>
  <c r="L1085" i="12" a="1"/>
  <c r="L1085" i="12" s="1"/>
  <c r="M1085" i="12" a="1"/>
  <c r="M1085" i="12" s="1"/>
  <c r="N1085" i="12" a="1"/>
  <c r="N1085" i="12" s="1"/>
  <c r="O1085" i="12" a="1"/>
  <c r="O1085" i="12" s="1"/>
  <c r="K1086" i="12" a="1"/>
  <c r="K1086" i="12" s="1"/>
  <c r="L1086" i="12" a="1"/>
  <c r="L1086" i="12" s="1"/>
  <c r="M1086" i="12" a="1"/>
  <c r="M1086" i="12" s="1"/>
  <c r="N1086" i="12" a="1"/>
  <c r="N1086" i="12" s="1"/>
  <c r="O1086" i="12" a="1"/>
  <c r="O1086" i="12" s="1"/>
  <c r="K1087" i="12" a="1"/>
  <c r="K1087" i="12" s="1"/>
  <c r="L1087" i="12" a="1"/>
  <c r="L1087" i="12" s="1"/>
  <c r="M1087" i="12" a="1"/>
  <c r="M1087" i="12" s="1"/>
  <c r="N1087" i="12" a="1"/>
  <c r="N1087" i="12" s="1"/>
  <c r="O1087" i="12" a="1"/>
  <c r="O1087" i="12" s="1"/>
  <c r="K1088" i="12" a="1"/>
  <c r="K1088" i="12" s="1"/>
  <c r="L1088" i="12" a="1"/>
  <c r="L1088" i="12" s="1"/>
  <c r="M1088" i="12" a="1"/>
  <c r="M1088" i="12" s="1"/>
  <c r="N1088" i="12" a="1"/>
  <c r="N1088" i="12" s="1"/>
  <c r="O1088" i="12" a="1"/>
  <c r="O1088" i="12" s="1"/>
  <c r="K1089" i="12" a="1"/>
  <c r="K1089" i="12" s="1"/>
  <c r="L1089" i="12" a="1"/>
  <c r="L1089" i="12" s="1"/>
  <c r="M1089" i="12" a="1"/>
  <c r="M1089" i="12" s="1"/>
  <c r="N1089" i="12" a="1"/>
  <c r="N1089" i="12" s="1"/>
  <c r="O1089" i="12" a="1"/>
  <c r="O1089" i="12" s="1"/>
  <c r="K1090" i="12" a="1"/>
  <c r="K1090" i="12" s="1"/>
  <c r="L1090" i="12" a="1"/>
  <c r="L1090" i="12" s="1"/>
  <c r="M1090" i="12" a="1"/>
  <c r="M1090" i="12" s="1"/>
  <c r="N1090" i="12" a="1"/>
  <c r="N1090" i="12" s="1"/>
  <c r="O1090" i="12" a="1"/>
  <c r="O1090" i="12" s="1"/>
  <c r="K1091" i="12" a="1"/>
  <c r="K1091" i="12" s="1"/>
  <c r="L1091" i="12" a="1"/>
  <c r="L1091" i="12" s="1"/>
  <c r="M1091" i="12" a="1"/>
  <c r="M1091" i="12" s="1"/>
  <c r="N1091" i="12" a="1"/>
  <c r="N1091" i="12" s="1"/>
  <c r="O1091" i="12" a="1"/>
  <c r="O1091" i="12" s="1"/>
  <c r="K1092" i="12" a="1"/>
  <c r="K1092" i="12" s="1"/>
  <c r="L1092" i="12" a="1"/>
  <c r="L1092" i="12" s="1"/>
  <c r="M1092" i="12" a="1"/>
  <c r="M1092" i="12" s="1"/>
  <c r="N1092" i="12" a="1"/>
  <c r="N1092" i="12" s="1"/>
  <c r="O1092" i="12" a="1"/>
  <c r="O1092" i="12" s="1"/>
  <c r="K1093" i="12" a="1"/>
  <c r="K1093" i="12" s="1"/>
  <c r="L1093" i="12" a="1"/>
  <c r="L1093" i="12" s="1"/>
  <c r="M1093" i="12" a="1"/>
  <c r="M1093" i="12" s="1"/>
  <c r="N1093" i="12" a="1"/>
  <c r="N1093" i="12" s="1"/>
  <c r="O1093" i="12" a="1"/>
  <c r="O1093" i="12" s="1"/>
  <c r="K1094" i="12" a="1"/>
  <c r="K1094" i="12" s="1"/>
  <c r="L1094" i="12" a="1"/>
  <c r="L1094" i="12" s="1"/>
  <c r="M1094" i="12" a="1"/>
  <c r="M1094" i="12" s="1"/>
  <c r="N1094" i="12" a="1"/>
  <c r="N1094" i="12" s="1"/>
  <c r="O1094" i="12" a="1"/>
  <c r="O1094" i="12" s="1"/>
  <c r="K1095" i="12" a="1"/>
  <c r="K1095" i="12" s="1"/>
  <c r="L1095" i="12" a="1"/>
  <c r="L1095" i="12" s="1"/>
  <c r="M1095" i="12" a="1"/>
  <c r="M1095" i="12" s="1"/>
  <c r="N1095" i="12" a="1"/>
  <c r="N1095" i="12" s="1"/>
  <c r="O1095" i="12" a="1"/>
  <c r="O1095" i="12" s="1"/>
  <c r="K1096" i="12" a="1"/>
  <c r="K1096" i="12" s="1"/>
  <c r="L1096" i="12" a="1"/>
  <c r="L1096" i="12" s="1"/>
  <c r="M1096" i="12" a="1"/>
  <c r="M1096" i="12" s="1"/>
  <c r="N1096" i="12" a="1"/>
  <c r="N1096" i="12" s="1"/>
  <c r="O1096" i="12" a="1"/>
  <c r="O1096" i="12" s="1"/>
  <c r="K1097" i="12" a="1"/>
  <c r="K1097" i="12" s="1"/>
  <c r="L1097" i="12" a="1"/>
  <c r="L1097" i="12" s="1"/>
  <c r="M1097" i="12" a="1"/>
  <c r="M1097" i="12" s="1"/>
  <c r="N1097" i="12" a="1"/>
  <c r="N1097" i="12" s="1"/>
  <c r="O1097" i="12" a="1"/>
  <c r="O1097" i="12" s="1"/>
  <c r="K1098" i="12" a="1"/>
  <c r="K1098" i="12" s="1"/>
  <c r="L1098" i="12" a="1"/>
  <c r="L1098" i="12" s="1"/>
  <c r="M1098" i="12" a="1"/>
  <c r="M1098" i="12" s="1"/>
  <c r="N1098" i="12" a="1"/>
  <c r="N1098" i="12" s="1"/>
  <c r="O1098" i="12" a="1"/>
  <c r="O1098" i="12" s="1"/>
  <c r="K1099" i="12" a="1"/>
  <c r="K1099" i="12" s="1"/>
  <c r="L1099" i="12" a="1"/>
  <c r="L1099" i="12" s="1"/>
  <c r="M1099" i="12" a="1"/>
  <c r="M1099" i="12" s="1"/>
  <c r="N1099" i="12" a="1"/>
  <c r="N1099" i="12" s="1"/>
  <c r="O1099" i="12" a="1"/>
  <c r="O1099" i="12" s="1"/>
  <c r="K1100" i="12" a="1"/>
  <c r="K1100" i="12" s="1"/>
  <c r="L1100" i="12" a="1"/>
  <c r="L1100" i="12" s="1"/>
  <c r="M1100" i="12" a="1"/>
  <c r="M1100" i="12" s="1"/>
  <c r="N1100" i="12" a="1"/>
  <c r="N1100" i="12" s="1"/>
  <c r="O1100" i="12" a="1"/>
  <c r="O1100" i="12" s="1"/>
  <c r="K1101" i="12" a="1"/>
  <c r="K1101" i="12" s="1"/>
  <c r="L1101" i="12" a="1"/>
  <c r="L1101" i="12"/>
  <c r="M1101" i="12" a="1"/>
  <c r="M1101" i="12" s="1"/>
  <c r="N1101" i="12" a="1"/>
  <c r="N1101" i="12" s="1"/>
  <c r="O1101" i="12" a="1"/>
  <c r="O1101" i="12" s="1"/>
  <c r="K1102" i="12" a="1"/>
  <c r="K1102" i="12" s="1"/>
  <c r="L1102" i="12" a="1"/>
  <c r="L1102" i="12" s="1"/>
  <c r="M1102" i="12" a="1"/>
  <c r="M1102" i="12" s="1"/>
  <c r="N1102" i="12" a="1"/>
  <c r="N1102" i="12" s="1"/>
  <c r="O1102" i="12" a="1"/>
  <c r="O1102" i="12" s="1"/>
  <c r="K1103" i="12" a="1"/>
  <c r="K1103" i="12" s="1"/>
  <c r="L1103" i="12" a="1"/>
  <c r="L1103" i="12" s="1"/>
  <c r="M1103" i="12" a="1"/>
  <c r="M1103" i="12" s="1"/>
  <c r="N1103" i="12" a="1"/>
  <c r="N1103" i="12" s="1"/>
  <c r="O1103" i="12" a="1"/>
  <c r="O1103" i="12" s="1"/>
  <c r="K1104" i="12" a="1"/>
  <c r="K1104" i="12" s="1"/>
  <c r="L1104" i="12" a="1"/>
  <c r="L1104" i="12" s="1"/>
  <c r="M1104" i="12" a="1"/>
  <c r="M1104" i="12" s="1"/>
  <c r="N1104" i="12" a="1"/>
  <c r="N1104" i="12" s="1"/>
  <c r="O1104" i="12" a="1"/>
  <c r="O1104" i="12"/>
  <c r="K1105" i="12" a="1"/>
  <c r="K1105" i="12" s="1"/>
  <c r="L1105" i="12" a="1"/>
  <c r="L1105" i="12" s="1"/>
  <c r="M1105" i="12" a="1"/>
  <c r="M1105" i="12" s="1"/>
  <c r="N1105" i="12" a="1"/>
  <c r="N1105" i="12" s="1"/>
  <c r="O1105" i="12" a="1"/>
  <c r="O1105" i="12" s="1"/>
  <c r="K1106" i="12" a="1"/>
  <c r="K1106" i="12" s="1"/>
  <c r="L1106" i="12" a="1"/>
  <c r="L1106" i="12" s="1"/>
  <c r="M1106" i="12" a="1"/>
  <c r="M1106" i="12" s="1"/>
  <c r="N1106" i="12" a="1"/>
  <c r="N1106" i="12" s="1"/>
  <c r="O1106" i="12" a="1"/>
  <c r="O1106" i="12" s="1"/>
  <c r="K1107" i="12" a="1"/>
  <c r="K1107" i="12" s="1"/>
  <c r="L1107" i="12" a="1"/>
  <c r="L1107" i="12" s="1"/>
  <c r="M1107" i="12" a="1"/>
  <c r="M1107" i="12" s="1"/>
  <c r="N1107" i="12" a="1"/>
  <c r="N1107" i="12" s="1"/>
  <c r="O1107" i="12" a="1"/>
  <c r="O1107" i="12" s="1"/>
  <c r="K1108" i="12" a="1"/>
  <c r="K1108" i="12" s="1"/>
  <c r="L1108" i="12" a="1"/>
  <c r="L1108" i="12" s="1"/>
  <c r="M1108" i="12" a="1"/>
  <c r="M1108" i="12" s="1"/>
  <c r="N1108" i="12" a="1"/>
  <c r="N1108" i="12" s="1"/>
  <c r="O1108" i="12" a="1"/>
  <c r="O1108" i="12" s="1"/>
  <c r="K1109" i="12" a="1"/>
  <c r="K1109" i="12" s="1"/>
  <c r="L1109" i="12" a="1"/>
  <c r="L1109" i="12" s="1"/>
  <c r="M1109" i="12" a="1"/>
  <c r="M1109" i="12" s="1"/>
  <c r="N1109" i="12" a="1"/>
  <c r="N1109" i="12" s="1"/>
  <c r="O1109" i="12" a="1"/>
  <c r="O1109" i="12" s="1"/>
  <c r="K1110" i="12" a="1"/>
  <c r="K1110" i="12" s="1"/>
  <c r="L1110" i="12" a="1"/>
  <c r="L1110" i="12" s="1"/>
  <c r="M1110" i="12" a="1"/>
  <c r="M1110" i="12" s="1"/>
  <c r="N1110" i="12" a="1"/>
  <c r="N1110" i="12" s="1"/>
  <c r="O1110" i="12" a="1"/>
  <c r="O1110" i="12" s="1"/>
  <c r="K1111" i="12" a="1"/>
  <c r="K1111" i="12" s="1"/>
  <c r="L1111" i="12" a="1"/>
  <c r="L1111" i="12" s="1"/>
  <c r="M1111" i="12" a="1"/>
  <c r="M1111" i="12" s="1"/>
  <c r="N1111" i="12" a="1"/>
  <c r="N1111" i="12" s="1"/>
  <c r="O1111" i="12" a="1"/>
  <c r="O1111" i="12" s="1"/>
  <c r="K1112" i="12" a="1"/>
  <c r="K1112" i="12" s="1"/>
  <c r="L1112" i="12" a="1"/>
  <c r="L1112" i="12" s="1"/>
  <c r="M1112" i="12" a="1"/>
  <c r="M1112" i="12" s="1"/>
  <c r="N1112" i="12" a="1"/>
  <c r="N1112" i="12" s="1"/>
  <c r="O1112" i="12" a="1"/>
  <c r="O1112" i="12" s="1"/>
  <c r="K1113" i="12" a="1"/>
  <c r="K1113" i="12" s="1"/>
  <c r="L1113" i="12" a="1"/>
  <c r="L1113" i="12" s="1"/>
  <c r="M1113" i="12" a="1"/>
  <c r="M1113" i="12" s="1"/>
  <c r="N1113" i="12" a="1"/>
  <c r="N1113" i="12" s="1"/>
  <c r="O1113" i="12" a="1"/>
  <c r="O1113" i="12" s="1"/>
  <c r="K1114" i="12" a="1"/>
  <c r="K1114" i="12" s="1"/>
  <c r="L1114" i="12" a="1"/>
  <c r="L1114" i="12" s="1"/>
  <c r="M1114" i="12" a="1"/>
  <c r="M1114" i="12" s="1"/>
  <c r="N1114" i="12" a="1"/>
  <c r="N1114" i="12" s="1"/>
  <c r="O1114" i="12" a="1"/>
  <c r="O1114" i="12" s="1"/>
  <c r="K1115" i="12" a="1"/>
  <c r="K1115" i="12" s="1"/>
  <c r="L1115" i="12" a="1"/>
  <c r="L1115" i="12" s="1"/>
  <c r="M1115" i="12" a="1"/>
  <c r="M1115" i="12" s="1"/>
  <c r="N1115" i="12" a="1"/>
  <c r="N1115" i="12" s="1"/>
  <c r="O1115" i="12" a="1"/>
  <c r="O1115" i="12" s="1"/>
  <c r="K1116" i="12" a="1"/>
  <c r="K1116" i="12" s="1"/>
  <c r="L1116" i="12" a="1"/>
  <c r="L1116" i="12" s="1"/>
  <c r="M1116" i="12" a="1"/>
  <c r="M1116" i="12" s="1"/>
  <c r="N1116" i="12" a="1"/>
  <c r="N1116" i="12" s="1"/>
  <c r="O1116" i="12" a="1"/>
  <c r="O1116" i="12" s="1"/>
  <c r="K1117" i="12" a="1"/>
  <c r="K1117" i="12" s="1"/>
  <c r="L1117" i="12" a="1"/>
  <c r="L1117" i="12" s="1"/>
  <c r="M1117" i="12" a="1"/>
  <c r="M1117" i="12" s="1"/>
  <c r="N1117" i="12" a="1"/>
  <c r="N1117" i="12" s="1"/>
  <c r="O1117" i="12" a="1"/>
  <c r="O1117" i="12" s="1"/>
  <c r="K1118" i="12" a="1"/>
  <c r="K1118" i="12" s="1"/>
  <c r="L1118" i="12" a="1"/>
  <c r="L1118" i="12" s="1"/>
  <c r="M1118" i="12" a="1"/>
  <c r="M1118" i="12" s="1"/>
  <c r="N1118" i="12" a="1"/>
  <c r="N1118" i="12" s="1"/>
  <c r="O1118" i="12" a="1"/>
  <c r="O1118" i="12" s="1"/>
  <c r="K1119" i="12" a="1"/>
  <c r="K1119" i="12" s="1"/>
  <c r="L1119" i="12" a="1"/>
  <c r="L1119" i="12" s="1"/>
  <c r="M1119" i="12" a="1"/>
  <c r="M1119" i="12" s="1"/>
  <c r="N1119" i="12" a="1"/>
  <c r="N1119" i="12" s="1"/>
  <c r="O1119" i="12" a="1"/>
  <c r="O1119" i="12" s="1"/>
  <c r="K1120" i="12" a="1"/>
  <c r="K1120" i="12" s="1"/>
  <c r="L1120" i="12" a="1"/>
  <c r="L1120" i="12" s="1"/>
  <c r="M1120" i="12" a="1"/>
  <c r="M1120" i="12" s="1"/>
  <c r="N1120" i="12" a="1"/>
  <c r="N1120" i="12" s="1"/>
  <c r="O1120" i="12" a="1"/>
  <c r="O1120" i="12" s="1"/>
  <c r="K1121" i="12" a="1"/>
  <c r="K1121" i="12" s="1"/>
  <c r="L1121" i="12" a="1"/>
  <c r="L1121" i="12" s="1"/>
  <c r="M1121" i="12" a="1"/>
  <c r="M1121" i="12" s="1"/>
  <c r="N1121" i="12" a="1"/>
  <c r="N1121" i="12" s="1"/>
  <c r="O1121" i="12" a="1"/>
  <c r="O1121" i="12" s="1"/>
  <c r="K1122" i="12" a="1"/>
  <c r="K1122" i="12" s="1"/>
  <c r="L1122" i="12" a="1"/>
  <c r="L1122" i="12" s="1"/>
  <c r="M1122" i="12" a="1"/>
  <c r="M1122" i="12" s="1"/>
  <c r="N1122" i="12" a="1"/>
  <c r="N1122" i="12" s="1"/>
  <c r="O1122" i="12" a="1"/>
  <c r="O1122" i="12"/>
  <c r="K1123" i="12" a="1"/>
  <c r="K1123" i="12" s="1"/>
  <c r="L1123" i="12" a="1"/>
  <c r="L1123" i="12" s="1"/>
  <c r="M1123" i="12" a="1"/>
  <c r="M1123" i="12" s="1"/>
  <c r="N1123" i="12" a="1"/>
  <c r="N1123" i="12" s="1"/>
  <c r="O1123" i="12" a="1"/>
  <c r="O1123" i="12" s="1"/>
  <c r="K1124" i="12" a="1"/>
  <c r="K1124" i="12" s="1"/>
  <c r="L1124" i="12" a="1"/>
  <c r="L1124" i="12" s="1"/>
  <c r="M1124" i="12" a="1"/>
  <c r="M1124" i="12" s="1"/>
  <c r="N1124" i="12" a="1"/>
  <c r="N1124" i="12" s="1"/>
  <c r="O1124" i="12" a="1"/>
  <c r="O1124" i="12" s="1"/>
  <c r="K1125" i="12" a="1"/>
  <c r="K1125" i="12" s="1"/>
  <c r="L1125" i="12" a="1"/>
  <c r="L1125" i="12" s="1"/>
  <c r="M1125" i="12" a="1"/>
  <c r="M1125" i="12" s="1"/>
  <c r="N1125" i="12" a="1"/>
  <c r="N1125" i="12" s="1"/>
  <c r="O1125" i="12" a="1"/>
  <c r="O1125" i="12"/>
  <c r="K1126" i="12" a="1"/>
  <c r="K1126" i="12" s="1"/>
  <c r="L1126" i="12" a="1"/>
  <c r="L1126" i="12" s="1"/>
  <c r="M1126" i="12" a="1"/>
  <c r="M1126" i="12" s="1"/>
  <c r="N1126" i="12" a="1"/>
  <c r="N1126" i="12" s="1"/>
  <c r="O1126" i="12" a="1"/>
  <c r="O1126" i="12" s="1"/>
  <c r="K1127" i="12" a="1"/>
  <c r="K1127" i="12" s="1"/>
  <c r="L1127" i="12" a="1"/>
  <c r="L1127" i="12" s="1"/>
  <c r="M1127" i="12" a="1"/>
  <c r="M1127" i="12" s="1"/>
  <c r="N1127" i="12" a="1"/>
  <c r="N1127" i="12" s="1"/>
  <c r="O1127" i="12" a="1"/>
  <c r="O1127" i="12" s="1"/>
  <c r="K1128" i="12" a="1"/>
  <c r="K1128" i="12" s="1"/>
  <c r="L1128" i="12" a="1"/>
  <c r="L1128" i="12" s="1"/>
  <c r="M1128" i="12" a="1"/>
  <c r="M1128" i="12" s="1"/>
  <c r="N1128" i="12" a="1"/>
  <c r="N1128" i="12" s="1"/>
  <c r="O1128" i="12" a="1"/>
  <c r="O1128" i="12" s="1"/>
  <c r="K1129" i="12" a="1"/>
  <c r="K1129" i="12" s="1"/>
  <c r="L1129" i="12" a="1"/>
  <c r="L1129" i="12"/>
  <c r="M1129" i="12" a="1"/>
  <c r="M1129" i="12" s="1"/>
  <c r="N1129" i="12" a="1"/>
  <c r="N1129" i="12" s="1"/>
  <c r="O1129" i="12" a="1"/>
  <c r="O1129" i="12" s="1"/>
  <c r="K1130" i="12" a="1"/>
  <c r="K1130" i="12" s="1"/>
  <c r="L1130" i="12" a="1"/>
  <c r="L1130" i="12" s="1"/>
  <c r="M1130" i="12" a="1"/>
  <c r="M1130" i="12" s="1"/>
  <c r="N1130" i="12" a="1"/>
  <c r="N1130" i="12" s="1"/>
  <c r="O1130" i="12" a="1"/>
  <c r="O1130" i="12" s="1"/>
  <c r="K1131" i="12" a="1"/>
  <c r="K1131" i="12" s="1"/>
  <c r="L1131" i="12" a="1"/>
  <c r="L1131" i="12" s="1"/>
  <c r="M1131" i="12" a="1"/>
  <c r="M1131" i="12" s="1"/>
  <c r="N1131" i="12" a="1"/>
  <c r="N1131" i="12" s="1"/>
  <c r="O1131" i="12" a="1"/>
  <c r="O1131" i="12" s="1"/>
  <c r="K1132" i="12" a="1"/>
  <c r="K1132" i="12" s="1"/>
  <c r="L1132" i="12" a="1"/>
  <c r="L1132" i="12" s="1"/>
  <c r="M1132" i="12" a="1"/>
  <c r="M1132" i="12" s="1"/>
  <c r="N1132" i="12" a="1"/>
  <c r="N1132" i="12" s="1"/>
  <c r="O1132" i="12" a="1"/>
  <c r="O1132" i="12" s="1"/>
  <c r="K1133" i="12" a="1"/>
  <c r="K1133" i="12"/>
  <c r="L1133" i="12" a="1"/>
  <c r="L1133" i="12" s="1"/>
  <c r="M1133" i="12" a="1"/>
  <c r="M1133" i="12" s="1"/>
  <c r="N1133" i="12" a="1"/>
  <c r="N1133" i="12" s="1"/>
  <c r="O1133" i="12" a="1"/>
  <c r="O1133" i="12" s="1"/>
  <c r="K1134" i="12" a="1"/>
  <c r="K1134" i="12" s="1"/>
  <c r="L1134" i="12" a="1"/>
  <c r="L1134" i="12" s="1"/>
  <c r="M1134" i="12" a="1"/>
  <c r="M1134" i="12" s="1"/>
  <c r="N1134" i="12" a="1"/>
  <c r="N1134" i="12" s="1"/>
  <c r="O1134" i="12" a="1"/>
  <c r="O1134" i="12" s="1"/>
  <c r="K1135" i="12" a="1"/>
  <c r="K1135" i="12" s="1"/>
  <c r="L1135" i="12" a="1"/>
  <c r="L1135" i="12"/>
  <c r="M1135" i="12" a="1"/>
  <c r="M1135" i="12" s="1"/>
  <c r="N1135" i="12" a="1"/>
  <c r="N1135" i="12" s="1"/>
  <c r="O1135" i="12" a="1"/>
  <c r="O1135" i="12" s="1"/>
  <c r="K1136" i="12" a="1"/>
  <c r="K1136" i="12" s="1"/>
  <c r="L1136" i="12" a="1"/>
  <c r="L1136" i="12" s="1"/>
  <c r="M1136" i="12" a="1"/>
  <c r="M1136" i="12" s="1"/>
  <c r="N1136" i="12" a="1"/>
  <c r="N1136" i="12"/>
  <c r="O1136" i="12" a="1"/>
  <c r="O1136" i="12" s="1"/>
  <c r="K1137" i="12" a="1"/>
  <c r="K1137" i="12" s="1"/>
  <c r="L1137" i="12" a="1"/>
  <c r="L1137" i="12" s="1"/>
  <c r="M1137" i="12" a="1"/>
  <c r="M1137" i="12" s="1"/>
  <c r="N1137" i="12" a="1"/>
  <c r="N1137" i="12" s="1"/>
  <c r="O1137" i="12" a="1"/>
  <c r="O1137" i="12" s="1"/>
  <c r="K1138" i="12" a="1"/>
  <c r="K1138" i="12" s="1"/>
  <c r="L1138" i="12" a="1"/>
  <c r="L1138" i="12" s="1"/>
  <c r="M1138" i="12" a="1"/>
  <c r="M1138" i="12" s="1"/>
  <c r="N1138" i="12" a="1"/>
  <c r="N1138" i="12" s="1"/>
  <c r="O1138" i="12" a="1"/>
  <c r="O1138" i="12"/>
  <c r="K1139" i="12" a="1"/>
  <c r="K1139" i="12" s="1"/>
  <c r="L1139" i="12" a="1"/>
  <c r="L1139" i="12" s="1"/>
  <c r="M1139" i="12" a="1"/>
  <c r="M1139" i="12" s="1"/>
  <c r="N1139" i="12" a="1"/>
  <c r="N1139" i="12" s="1"/>
  <c r="O1139" i="12" a="1"/>
  <c r="O1139" i="12" s="1"/>
  <c r="K1140" i="12" a="1"/>
  <c r="K1140" i="12" s="1"/>
  <c r="L1140" i="12" a="1"/>
  <c r="L1140" i="12"/>
  <c r="M1140" i="12" a="1"/>
  <c r="M1140" i="12" s="1"/>
  <c r="N1140" i="12" a="1"/>
  <c r="N1140" i="12" s="1"/>
  <c r="O1140" i="12" a="1"/>
  <c r="O1140" i="12" s="1"/>
  <c r="K1141" i="12" a="1"/>
  <c r="K1141" i="12" s="1"/>
  <c r="L1141" i="12" a="1"/>
  <c r="L1141" i="12" s="1"/>
  <c r="M1141" i="12" a="1"/>
  <c r="M1141" i="12"/>
  <c r="N1141" i="12" a="1"/>
  <c r="N1141" i="12" s="1"/>
  <c r="O1141" i="12" a="1"/>
  <c r="O1141" i="12" s="1"/>
  <c r="K1142" i="12" a="1"/>
  <c r="K1142" i="12" s="1"/>
  <c r="L1142" i="12" a="1"/>
  <c r="L1142" i="12" s="1"/>
  <c r="M1142" i="12" a="1"/>
  <c r="M1142" i="12" s="1"/>
  <c r="N1142" i="12" a="1"/>
  <c r="N1142" i="12" s="1"/>
  <c r="O1142" i="12" a="1"/>
  <c r="O1142" i="12" s="1"/>
  <c r="K1143" i="12" a="1"/>
  <c r="K1143" i="12" s="1"/>
  <c r="L1143" i="12" a="1"/>
  <c r="L1143" i="12" s="1"/>
  <c r="M1143" i="12" a="1"/>
  <c r="M1143" i="12" s="1"/>
  <c r="N1143" i="12" a="1"/>
  <c r="N1143" i="12" s="1"/>
  <c r="O1143" i="12" a="1"/>
  <c r="O1143" i="12" s="1"/>
  <c r="K1144" i="12" a="1"/>
  <c r="K1144" i="12" s="1"/>
  <c r="L1144" i="12" a="1"/>
  <c r="L1144" i="12" s="1"/>
  <c r="M1144" i="12" a="1"/>
  <c r="M1144" i="12" s="1"/>
  <c r="N1144" i="12" a="1"/>
  <c r="N1144" i="12" s="1"/>
  <c r="O1144" i="12" a="1"/>
  <c r="O1144" i="12" s="1"/>
  <c r="K1145" i="12" a="1"/>
  <c r="K1145" i="12" s="1"/>
  <c r="L1145" i="12" a="1"/>
  <c r="L1145" i="12" s="1"/>
  <c r="M1145" i="12" a="1"/>
  <c r="M1145" i="12" s="1"/>
  <c r="N1145" i="12" a="1"/>
  <c r="N1145" i="12" s="1"/>
  <c r="O1145" i="12" a="1"/>
  <c r="O1145" i="12" s="1"/>
  <c r="K1146" i="12" a="1"/>
  <c r="K1146" i="12" s="1"/>
  <c r="L1146" i="12" a="1"/>
  <c r="L1146" i="12" s="1"/>
  <c r="M1146" i="12" a="1"/>
  <c r="M1146" i="12" s="1"/>
  <c r="N1146" i="12" a="1"/>
  <c r="N1146" i="12" s="1"/>
  <c r="O1146" i="12" a="1"/>
  <c r="O1146" i="12" s="1"/>
  <c r="K1147" i="12" a="1"/>
  <c r="K1147" i="12" s="1"/>
  <c r="L1147" i="12" a="1"/>
  <c r="L1147" i="12" s="1"/>
  <c r="M1147" i="12" a="1"/>
  <c r="M1147" i="12" s="1"/>
  <c r="N1147" i="12" a="1"/>
  <c r="N1147" i="12" s="1"/>
  <c r="O1147" i="12" a="1"/>
  <c r="O1147" i="12" s="1"/>
  <c r="K1148" i="12" a="1"/>
  <c r="K1148" i="12" s="1"/>
  <c r="L1148" i="12" a="1"/>
  <c r="L1148" i="12" s="1"/>
  <c r="M1148" i="12" a="1"/>
  <c r="M1148" i="12" s="1"/>
  <c r="N1148" i="12" a="1"/>
  <c r="N1148" i="12" s="1"/>
  <c r="O1148" i="12" a="1"/>
  <c r="O1148" i="12" s="1"/>
  <c r="K1149" i="12" a="1"/>
  <c r="K1149" i="12" s="1"/>
  <c r="L1149" i="12" a="1"/>
  <c r="L1149" i="12" s="1"/>
  <c r="M1149" i="12" a="1"/>
  <c r="M1149" i="12" s="1"/>
  <c r="N1149" i="12" a="1"/>
  <c r="N1149" i="12" s="1"/>
  <c r="O1149" i="12" a="1"/>
  <c r="O1149" i="12" s="1"/>
  <c r="K1150" i="12" a="1"/>
  <c r="K1150" i="12" s="1"/>
  <c r="L1150" i="12" a="1"/>
  <c r="L1150" i="12" s="1"/>
  <c r="M1150" i="12" a="1"/>
  <c r="M1150" i="12" s="1"/>
  <c r="N1150" i="12" a="1"/>
  <c r="N1150" i="12" s="1"/>
  <c r="O1150" i="12" a="1"/>
  <c r="O1150" i="12" s="1"/>
  <c r="K1151" i="12" a="1"/>
  <c r="K1151" i="12" s="1"/>
  <c r="L1151" i="12" a="1"/>
  <c r="L1151" i="12" s="1"/>
  <c r="M1151" i="12" a="1"/>
  <c r="M1151" i="12"/>
  <c r="N1151" i="12" a="1"/>
  <c r="N1151" i="12" s="1"/>
  <c r="O1151" i="12" a="1"/>
  <c r="O1151" i="12" s="1"/>
  <c r="K1152" i="12" a="1"/>
  <c r="K1152" i="12" s="1"/>
  <c r="L1152" i="12" a="1"/>
  <c r="L1152" i="12" s="1"/>
  <c r="M1152" i="12" a="1"/>
  <c r="M1152" i="12" s="1"/>
  <c r="N1152" i="12" a="1"/>
  <c r="N1152" i="12" s="1"/>
  <c r="O1152" i="12" a="1"/>
  <c r="O1152" i="12" s="1"/>
  <c r="K1153" i="12" a="1"/>
  <c r="K1153" i="12" s="1"/>
  <c r="L1153" i="12" a="1"/>
  <c r="L1153" i="12" s="1"/>
  <c r="M1153" i="12" a="1"/>
  <c r="M1153" i="12" s="1"/>
  <c r="N1153" i="12" a="1"/>
  <c r="N1153" i="12" s="1"/>
  <c r="O1153" i="12" a="1"/>
  <c r="O1153" i="12" s="1"/>
  <c r="K1154" i="12" a="1"/>
  <c r="K1154" i="12" s="1"/>
  <c r="L1154" i="12" a="1"/>
  <c r="L1154" i="12" s="1"/>
  <c r="M1154" i="12" a="1"/>
  <c r="M1154" i="12" s="1"/>
  <c r="N1154" i="12" a="1"/>
  <c r="N1154" i="12" s="1"/>
  <c r="O1154" i="12" a="1"/>
  <c r="O1154" i="12" s="1"/>
  <c r="K1155" i="12" a="1"/>
  <c r="K1155" i="12" s="1"/>
  <c r="L1155" i="12" a="1"/>
  <c r="L1155" i="12" s="1"/>
  <c r="M1155" i="12" a="1"/>
  <c r="M1155" i="12" s="1"/>
  <c r="N1155" i="12" a="1"/>
  <c r="N1155" i="12" s="1"/>
  <c r="O1155" i="12" a="1"/>
  <c r="O1155" i="12" s="1"/>
  <c r="K1156" i="12" a="1"/>
  <c r="K1156" i="12" s="1"/>
  <c r="L1156" i="12" a="1"/>
  <c r="L1156" i="12" s="1"/>
  <c r="M1156" i="12" a="1"/>
  <c r="M1156" i="12" s="1"/>
  <c r="N1156" i="12" a="1"/>
  <c r="N1156" i="12" s="1"/>
  <c r="O1156" i="12" a="1"/>
  <c r="O1156" i="12" s="1"/>
  <c r="K1157" i="12" a="1"/>
  <c r="K1157" i="12" s="1"/>
  <c r="L1157" i="12" a="1"/>
  <c r="L1157" i="12" s="1"/>
  <c r="M1157" i="12" a="1"/>
  <c r="M1157" i="12" s="1"/>
  <c r="N1157" i="12" a="1"/>
  <c r="N1157" i="12" s="1"/>
  <c r="O1157" i="12" a="1"/>
  <c r="O1157" i="12" s="1"/>
  <c r="K1158" i="12" a="1"/>
  <c r="K1158" i="12" s="1"/>
  <c r="L1158" i="12" a="1"/>
  <c r="L1158" i="12" s="1"/>
  <c r="M1158" i="12" a="1"/>
  <c r="M1158" i="12" s="1"/>
  <c r="N1158" i="12" a="1"/>
  <c r="N1158" i="12"/>
  <c r="O1158" i="12" a="1"/>
  <c r="O1158" i="12" s="1"/>
  <c r="K1159" i="12" a="1"/>
  <c r="K1159" i="12" s="1"/>
  <c r="L1159" i="12" a="1"/>
  <c r="L1159" i="12" s="1"/>
  <c r="M1159" i="12" a="1"/>
  <c r="M1159" i="12" s="1"/>
  <c r="N1159" i="12" a="1"/>
  <c r="N1159" i="12" s="1"/>
  <c r="O1159" i="12" a="1"/>
  <c r="O1159" i="12" s="1"/>
  <c r="K1160" i="12" a="1"/>
  <c r="K1160" i="12" s="1"/>
  <c r="L1160" i="12" a="1"/>
  <c r="L1160" i="12" s="1"/>
  <c r="M1160" i="12" a="1"/>
  <c r="M1160" i="12"/>
  <c r="N1160" i="12" a="1"/>
  <c r="N1160" i="12" s="1"/>
  <c r="O1160" i="12" a="1"/>
  <c r="O1160" i="12" s="1"/>
  <c r="K1161" i="12" a="1"/>
  <c r="K1161" i="12" s="1"/>
  <c r="L1161" i="12" a="1"/>
  <c r="L1161" i="12" s="1"/>
  <c r="M1161" i="12" a="1"/>
  <c r="M1161" i="12" s="1"/>
  <c r="N1161" i="12" a="1"/>
  <c r="N1161" i="12" s="1"/>
  <c r="O1161" i="12" a="1"/>
  <c r="O1161" i="12" s="1"/>
  <c r="K1162" i="12" a="1"/>
  <c r="K1162" i="12" s="1"/>
  <c r="L1162" i="12" a="1"/>
  <c r="L1162" i="12" s="1"/>
  <c r="M1162" i="12" a="1"/>
  <c r="M1162" i="12" s="1"/>
  <c r="N1162" i="12" a="1"/>
  <c r="N1162" i="12" s="1"/>
  <c r="O1162" i="12" a="1"/>
  <c r="O1162" i="12" s="1"/>
  <c r="K1163" i="12" a="1"/>
  <c r="K1163" i="12" s="1"/>
  <c r="L1163" i="12" a="1"/>
  <c r="L1163" i="12" s="1"/>
  <c r="M1163" i="12" a="1"/>
  <c r="M1163" i="12" s="1"/>
  <c r="N1163" i="12" a="1"/>
  <c r="N1163" i="12" s="1"/>
  <c r="O1163" i="12" a="1"/>
  <c r="O1163" i="12" s="1"/>
  <c r="K1164" i="12" a="1"/>
  <c r="K1164" i="12" s="1"/>
  <c r="L1164" i="12" a="1"/>
  <c r="L1164" i="12" s="1"/>
  <c r="M1164" i="12" a="1"/>
  <c r="M1164" i="12" s="1"/>
  <c r="N1164" i="12" a="1"/>
  <c r="N1164" i="12" s="1"/>
  <c r="O1164" i="12" a="1"/>
  <c r="O1164" i="12" s="1"/>
  <c r="K1165" i="12" a="1"/>
  <c r="K1165" i="12" s="1"/>
  <c r="L1165" i="12" a="1"/>
  <c r="L1165" i="12" s="1"/>
  <c r="M1165" i="12" a="1"/>
  <c r="M1165" i="12" s="1"/>
  <c r="N1165" i="12" a="1"/>
  <c r="N1165" i="12" s="1"/>
  <c r="O1165" i="12" a="1"/>
  <c r="O1165" i="12" s="1"/>
  <c r="K1166" i="12" a="1"/>
  <c r="K1166" i="12" s="1"/>
  <c r="L1166" i="12" a="1"/>
  <c r="L1166" i="12" s="1"/>
  <c r="M1166" i="12" a="1"/>
  <c r="M1166" i="12" s="1"/>
  <c r="N1166" i="12" a="1"/>
  <c r="N1166" i="12" s="1"/>
  <c r="O1166" i="12" a="1"/>
  <c r="O1166" i="12" s="1"/>
  <c r="K1167" i="12" a="1"/>
  <c r="K1167" i="12" s="1"/>
  <c r="L1167" i="12" a="1"/>
  <c r="L1167" i="12" s="1"/>
  <c r="M1167" i="12" a="1"/>
  <c r="M1167" i="12" s="1"/>
  <c r="N1167" i="12" a="1"/>
  <c r="N1167" i="12"/>
  <c r="O1167" i="12" a="1"/>
  <c r="O1167" i="12" s="1"/>
  <c r="K1168" i="12" a="1"/>
  <c r="K1168" i="12" s="1"/>
  <c r="L1168" i="12" a="1"/>
  <c r="L1168" i="12" s="1"/>
  <c r="M1168" i="12" a="1"/>
  <c r="M1168" i="12" s="1"/>
  <c r="N1168" i="12" a="1"/>
  <c r="N1168" i="12" s="1"/>
  <c r="O1168" i="12" a="1"/>
  <c r="O1168" i="12" s="1"/>
  <c r="K1169" i="12" a="1"/>
  <c r="K1169" i="12" s="1"/>
  <c r="L1169" i="12" a="1"/>
  <c r="L1169" i="12" s="1"/>
  <c r="M1169" i="12" a="1"/>
  <c r="M1169" i="12" s="1"/>
  <c r="N1169" i="12" a="1"/>
  <c r="N1169" i="12" s="1"/>
  <c r="O1169" i="12" a="1"/>
  <c r="O1169" i="12" s="1"/>
  <c r="K1170" i="12" a="1"/>
  <c r="K1170" i="12"/>
  <c r="L1170" i="12" a="1"/>
  <c r="L1170" i="12"/>
  <c r="M1170" i="12" a="1"/>
  <c r="M1170" i="12" s="1"/>
  <c r="N1170" i="12" a="1"/>
  <c r="N1170" i="12" s="1"/>
  <c r="O1170" i="12" a="1"/>
  <c r="O1170" i="12" s="1"/>
  <c r="K1171" i="12" a="1"/>
  <c r="K1171" i="12" s="1"/>
  <c r="L1171" i="12" a="1"/>
  <c r="L1171" i="12" s="1"/>
  <c r="M1171" i="12" a="1"/>
  <c r="M1171" i="12" s="1"/>
  <c r="N1171" i="12" a="1"/>
  <c r="N1171" i="12" s="1"/>
  <c r="O1171" i="12" a="1"/>
  <c r="O1171" i="12" s="1"/>
  <c r="K1172" i="12" a="1"/>
  <c r="K1172" i="12" s="1"/>
  <c r="L1172" i="12" a="1"/>
  <c r="L1172" i="12" s="1"/>
  <c r="M1172" i="12" a="1"/>
  <c r="M1172" i="12" s="1"/>
  <c r="N1172" i="12" a="1"/>
  <c r="N1172" i="12" s="1"/>
  <c r="O1172" i="12" a="1"/>
  <c r="O1172" i="12" s="1"/>
  <c r="K1173" i="12" a="1"/>
  <c r="K1173" i="12" s="1"/>
  <c r="L1173" i="12" a="1"/>
  <c r="L1173" i="12" s="1"/>
  <c r="M1173" i="12" a="1"/>
  <c r="M1173" i="12" s="1"/>
  <c r="N1173" i="12" a="1"/>
  <c r="N1173" i="12" s="1"/>
  <c r="O1173" i="12" a="1"/>
  <c r="O1173" i="12" s="1"/>
  <c r="K1174" i="12" a="1"/>
  <c r="K1174" i="12" s="1"/>
  <c r="L1174" i="12" a="1"/>
  <c r="L1174" i="12" s="1"/>
  <c r="M1174" i="12" a="1"/>
  <c r="M1174" i="12" s="1"/>
  <c r="N1174" i="12" a="1"/>
  <c r="N1174" i="12" s="1"/>
  <c r="O1174" i="12" a="1"/>
  <c r="O1174" i="12" s="1"/>
  <c r="K1175" i="12" a="1"/>
  <c r="K1175" i="12" s="1"/>
  <c r="L1175" i="12" a="1"/>
  <c r="L1175" i="12" s="1"/>
  <c r="M1175" i="12" a="1"/>
  <c r="M1175" i="12" s="1"/>
  <c r="N1175" i="12" a="1"/>
  <c r="N1175" i="12" s="1"/>
  <c r="O1175" i="12" a="1"/>
  <c r="O1175" i="12" s="1"/>
  <c r="K1176" i="12" a="1"/>
  <c r="K1176" i="12" s="1"/>
  <c r="L1176" i="12" a="1"/>
  <c r="L1176" i="12" s="1"/>
  <c r="M1176" i="12" a="1"/>
  <c r="M1176" i="12" s="1"/>
  <c r="N1176" i="12" a="1"/>
  <c r="N1176" i="12" s="1"/>
  <c r="O1176" i="12" a="1"/>
  <c r="O1176" i="12" s="1"/>
  <c r="K1177" i="12" a="1"/>
  <c r="K1177" i="12" s="1"/>
  <c r="L1177" i="12" a="1"/>
  <c r="L1177" i="12" s="1"/>
  <c r="M1177" i="12" a="1"/>
  <c r="M1177" i="12" s="1"/>
  <c r="N1177" i="12" a="1"/>
  <c r="N1177" i="12" s="1"/>
  <c r="O1177" i="12" a="1"/>
  <c r="O1177" i="12" s="1"/>
  <c r="K1178" i="12" a="1"/>
  <c r="K1178" i="12" s="1"/>
  <c r="L1178" i="12" a="1"/>
  <c r="L1178" i="12" s="1"/>
  <c r="M1178" i="12" a="1"/>
  <c r="M1178" i="12" s="1"/>
  <c r="N1178" i="12" a="1"/>
  <c r="N1178" i="12" s="1"/>
  <c r="O1178" i="12" a="1"/>
  <c r="O1178" i="12" s="1"/>
  <c r="K1179" i="12" a="1"/>
  <c r="K1179" i="12" s="1"/>
  <c r="L1179" i="12" a="1"/>
  <c r="L1179" i="12" s="1"/>
  <c r="M1179" i="12" a="1"/>
  <c r="M1179" i="12" s="1"/>
  <c r="N1179" i="12" a="1"/>
  <c r="N1179" i="12"/>
  <c r="O1179" i="12" a="1"/>
  <c r="O1179" i="12" s="1"/>
  <c r="K1180" i="12" a="1"/>
  <c r="K1180" i="12" s="1"/>
  <c r="L1180" i="12" a="1"/>
  <c r="L1180" i="12" s="1"/>
  <c r="M1180" i="12" a="1"/>
  <c r="M1180" i="12" s="1"/>
  <c r="N1180" i="12" a="1"/>
  <c r="N1180" i="12" s="1"/>
  <c r="O1180" i="12" a="1"/>
  <c r="O1180" i="12" s="1"/>
  <c r="K1181" i="12" a="1"/>
  <c r="K1181" i="12" s="1"/>
  <c r="L1181" i="12" a="1"/>
  <c r="L1181" i="12" s="1"/>
  <c r="M1181" i="12" a="1"/>
  <c r="M1181" i="12" s="1"/>
  <c r="N1181" i="12" a="1"/>
  <c r="N1181" i="12"/>
  <c r="O1181" i="12" a="1"/>
  <c r="O1181" i="12" s="1"/>
  <c r="K1182" i="12" a="1"/>
  <c r="K1182" i="12" s="1"/>
  <c r="L1182" i="12" a="1"/>
  <c r="L1182" i="12" s="1"/>
  <c r="M1182" i="12" a="1"/>
  <c r="M1182" i="12" s="1"/>
  <c r="N1182" i="12" a="1"/>
  <c r="N1182" i="12" s="1"/>
  <c r="O1182" i="12" a="1"/>
  <c r="O1182" i="12" s="1"/>
  <c r="K1183" i="12" a="1"/>
  <c r="K1183" i="12" s="1"/>
  <c r="L1183" i="12" a="1"/>
  <c r="L1183" i="12" s="1"/>
  <c r="M1183" i="12" a="1"/>
  <c r="M1183" i="12" s="1"/>
  <c r="N1183" i="12" a="1"/>
  <c r="N1183" i="12" s="1"/>
  <c r="O1183" i="12" a="1"/>
  <c r="O1183" i="12" s="1"/>
  <c r="K1184" i="12" a="1"/>
  <c r="K1184" i="12" s="1"/>
  <c r="L1184" i="12" a="1"/>
  <c r="L1184" i="12" s="1"/>
  <c r="M1184" i="12" a="1"/>
  <c r="M1184" i="12" s="1"/>
  <c r="N1184" i="12" a="1"/>
  <c r="N1184" i="12" s="1"/>
  <c r="O1184" i="12" a="1"/>
  <c r="O1184" i="12" s="1"/>
  <c r="K1185" i="12" a="1"/>
  <c r="K1185" i="12" s="1"/>
  <c r="L1185" i="12" a="1"/>
  <c r="L1185" i="12" s="1"/>
  <c r="M1185" i="12" a="1"/>
  <c r="M1185" i="12" s="1"/>
  <c r="N1185" i="12" a="1"/>
  <c r="N1185" i="12" s="1"/>
  <c r="O1185" i="12" a="1"/>
  <c r="O1185" i="12" s="1"/>
  <c r="K1186" i="12" a="1"/>
  <c r="K1186" i="12" s="1"/>
  <c r="L1186" i="12" a="1"/>
  <c r="L1186" i="12" s="1"/>
  <c r="M1186" i="12" a="1"/>
  <c r="M1186" i="12" s="1"/>
  <c r="N1186" i="12" a="1"/>
  <c r="N1186" i="12" s="1"/>
  <c r="O1186" i="12" a="1"/>
  <c r="O1186" i="12"/>
  <c r="K1187" i="12" a="1"/>
  <c r="K1187" i="12" s="1"/>
  <c r="L1187" i="12" a="1"/>
  <c r="L1187" i="12" s="1"/>
  <c r="M1187" i="12" a="1"/>
  <c r="M1187" i="12" s="1"/>
  <c r="N1187" i="12" a="1"/>
  <c r="N1187" i="12" s="1"/>
  <c r="O1187" i="12" a="1"/>
  <c r="O1187" i="12" s="1"/>
  <c r="K1188" i="12" a="1"/>
  <c r="K1188" i="12" s="1"/>
  <c r="L1188" i="12" a="1"/>
  <c r="L1188" i="12" s="1"/>
  <c r="M1188" i="12" a="1"/>
  <c r="M1188" i="12" s="1"/>
  <c r="N1188" i="12" a="1"/>
  <c r="N1188" i="12" s="1"/>
  <c r="O1188" i="12" a="1"/>
  <c r="O1188" i="12"/>
  <c r="K1189" i="12" a="1"/>
  <c r="K1189" i="12" s="1"/>
  <c r="L1189" i="12" a="1"/>
  <c r="L1189" i="12" s="1"/>
  <c r="M1189" i="12" a="1"/>
  <c r="M1189" i="12" s="1"/>
  <c r="N1189" i="12" a="1"/>
  <c r="N1189" i="12" s="1"/>
  <c r="O1189" i="12" a="1"/>
  <c r="O1189" i="12" s="1"/>
  <c r="K1190" i="12" a="1"/>
  <c r="K1190" i="12" s="1"/>
  <c r="L1190" i="12" a="1"/>
  <c r="L1190" i="12" s="1"/>
  <c r="M1190" i="12" a="1"/>
  <c r="M1190" i="12" s="1"/>
  <c r="N1190" i="12" a="1"/>
  <c r="N1190" i="12" s="1"/>
  <c r="O1190" i="12" a="1"/>
  <c r="O1190" i="12" s="1"/>
  <c r="K1191" i="12" a="1"/>
  <c r="K1191" i="12" s="1"/>
  <c r="L1191" i="12" a="1"/>
  <c r="L1191" i="12" s="1"/>
  <c r="M1191" i="12" a="1"/>
  <c r="M1191" i="12" s="1"/>
  <c r="N1191" i="12" a="1"/>
  <c r="N1191" i="12" s="1"/>
  <c r="O1191" i="12" a="1"/>
  <c r="O1191" i="12" s="1"/>
  <c r="K1192" i="12" a="1"/>
  <c r="K1192" i="12" s="1"/>
  <c r="L1192" i="12" a="1"/>
  <c r="L1192" i="12" s="1"/>
  <c r="M1192" i="12" a="1"/>
  <c r="M1192" i="12" s="1"/>
  <c r="N1192" i="12" a="1"/>
  <c r="N1192" i="12" s="1"/>
  <c r="O1192" i="12" a="1"/>
  <c r="O1192" i="12" s="1"/>
  <c r="K1193" i="12" a="1"/>
  <c r="K1193" i="12" s="1"/>
  <c r="L1193" i="12" a="1"/>
  <c r="L1193" i="12" s="1"/>
  <c r="M1193" i="12" a="1"/>
  <c r="M1193" i="12" s="1"/>
  <c r="N1193" i="12" a="1"/>
  <c r="N1193" i="12" s="1"/>
  <c r="O1193" i="12" a="1"/>
  <c r="O1193" i="12" s="1"/>
  <c r="K1194" i="12" a="1"/>
  <c r="K1194" i="12" s="1"/>
  <c r="L1194" i="12" a="1"/>
  <c r="L1194" i="12" s="1"/>
  <c r="M1194" i="12" a="1"/>
  <c r="M1194" i="12" s="1"/>
  <c r="N1194" i="12" a="1"/>
  <c r="N1194" i="12" s="1"/>
  <c r="O1194" i="12" a="1"/>
  <c r="O1194" i="12" s="1"/>
  <c r="K1195" i="12" a="1"/>
  <c r="K1195" i="12" s="1"/>
  <c r="L1195" i="12" a="1"/>
  <c r="L1195" i="12" s="1"/>
  <c r="M1195" i="12" a="1"/>
  <c r="M1195" i="12" s="1"/>
  <c r="N1195" i="12" a="1"/>
  <c r="N1195" i="12" s="1"/>
  <c r="O1195" i="12" a="1"/>
  <c r="O1195" i="12" s="1"/>
  <c r="K1196" i="12" a="1"/>
  <c r="K1196" i="12" s="1"/>
  <c r="L1196" i="12" a="1"/>
  <c r="L1196" i="12" s="1"/>
  <c r="M1196" i="12" a="1"/>
  <c r="M1196" i="12" s="1"/>
  <c r="N1196" i="12" a="1"/>
  <c r="N1196" i="12" s="1"/>
  <c r="O1196" i="12" a="1"/>
  <c r="O1196" i="12" s="1"/>
  <c r="K1197" i="12" a="1"/>
  <c r="K1197" i="12" s="1"/>
  <c r="L1197" i="12" a="1"/>
  <c r="L1197" i="12" s="1"/>
  <c r="M1197" i="12" a="1"/>
  <c r="M1197" i="12" s="1"/>
  <c r="N1197" i="12" a="1"/>
  <c r="N1197" i="12" s="1"/>
  <c r="O1197" i="12" a="1"/>
  <c r="O1197" i="12" s="1"/>
  <c r="K1198" i="12" a="1"/>
  <c r="K1198" i="12" s="1"/>
  <c r="L1198" i="12" a="1"/>
  <c r="L1198" i="12" s="1"/>
  <c r="M1198" i="12" a="1"/>
  <c r="M1198" i="12" s="1"/>
  <c r="N1198" i="12" a="1"/>
  <c r="N1198" i="12" s="1"/>
  <c r="O1198" i="12" a="1"/>
  <c r="O1198" i="12" s="1"/>
  <c r="K1199" i="12" a="1"/>
  <c r="K1199" i="12" s="1"/>
  <c r="L1199" i="12" a="1"/>
  <c r="L1199" i="12" s="1"/>
  <c r="M1199" i="12" a="1"/>
  <c r="M1199" i="12" s="1"/>
  <c r="N1199" i="12" a="1"/>
  <c r="N1199" i="12" s="1"/>
  <c r="O1199" i="12" a="1"/>
  <c r="O1199" i="12" s="1"/>
  <c r="K1200" i="12" a="1"/>
  <c r="K1200" i="12" s="1"/>
  <c r="L1200" i="12" a="1"/>
  <c r="L1200" i="12" s="1"/>
  <c r="M1200" i="12" a="1"/>
  <c r="M1200" i="12" s="1"/>
  <c r="N1200" i="12" a="1"/>
  <c r="N1200" i="12" s="1"/>
  <c r="O1200" i="12" a="1"/>
  <c r="O1200" i="12" s="1"/>
  <c r="K1201" i="12" a="1"/>
  <c r="K1201" i="12" s="1"/>
  <c r="L1201" i="12" a="1"/>
  <c r="L1201" i="12" s="1"/>
  <c r="M1201" i="12" a="1"/>
  <c r="M1201" i="12" s="1"/>
  <c r="N1201" i="12" a="1"/>
  <c r="N1201" i="12" s="1"/>
  <c r="O1201" i="12" a="1"/>
  <c r="O1201" i="12" s="1"/>
  <c r="K1202" i="12" a="1"/>
  <c r="K1202" i="12" s="1"/>
  <c r="L1202" i="12" a="1"/>
  <c r="L1202" i="12" s="1"/>
  <c r="M1202" i="12" a="1"/>
  <c r="M1202" i="12" s="1"/>
  <c r="N1202" i="12" a="1"/>
  <c r="N1202" i="12" s="1"/>
  <c r="O1202" i="12" a="1"/>
  <c r="O1202" i="12" s="1"/>
  <c r="K1203" i="12" a="1"/>
  <c r="K1203" i="12" s="1"/>
  <c r="L1203" i="12" a="1"/>
  <c r="L1203" i="12"/>
  <c r="M1203" i="12" a="1"/>
  <c r="M1203" i="12" s="1"/>
  <c r="N1203" i="12" a="1"/>
  <c r="N1203" i="12" s="1"/>
  <c r="O1203" i="12" a="1"/>
  <c r="O1203" i="12" s="1"/>
  <c r="K1204" i="12" a="1"/>
  <c r="K1204" i="12" s="1"/>
  <c r="L1204" i="12" a="1"/>
  <c r="L1204" i="12" s="1"/>
  <c r="M1204" i="12" a="1"/>
  <c r="M1204" i="12" s="1"/>
  <c r="N1204" i="12" a="1"/>
  <c r="N1204" i="12" s="1"/>
  <c r="O1204" i="12" a="1"/>
  <c r="O1204" i="12" s="1"/>
  <c r="K1205" i="12" a="1"/>
  <c r="K1205" i="12" s="1"/>
  <c r="L1205" i="12" a="1"/>
  <c r="L1205" i="12" s="1"/>
  <c r="M1205" i="12" a="1"/>
  <c r="M1205" i="12" s="1"/>
  <c r="N1205" i="12" a="1"/>
  <c r="N1205" i="12" s="1"/>
  <c r="O1205" i="12" a="1"/>
  <c r="O1205" i="12" s="1"/>
  <c r="K1206" i="12" a="1"/>
  <c r="K1206" i="12" s="1"/>
  <c r="L1206" i="12" a="1"/>
  <c r="L1206" i="12" s="1"/>
  <c r="M1206" i="12" a="1"/>
  <c r="M1206" i="12" s="1"/>
  <c r="N1206" i="12" a="1"/>
  <c r="N1206" i="12" s="1"/>
  <c r="O1206" i="12" a="1"/>
  <c r="O1206" i="12" s="1"/>
  <c r="K1207" i="12" a="1"/>
  <c r="K1207" i="12" s="1"/>
  <c r="L1207" i="12" a="1"/>
  <c r="L1207" i="12" s="1"/>
  <c r="M1207" i="12" a="1"/>
  <c r="M1207" i="12" s="1"/>
  <c r="N1207" i="12" a="1"/>
  <c r="N1207" i="12" s="1"/>
  <c r="O1207" i="12" a="1"/>
  <c r="O1207" i="12" s="1"/>
  <c r="K1208" i="12" a="1"/>
  <c r="K1208" i="12" s="1"/>
  <c r="L1208" i="12" a="1"/>
  <c r="L1208" i="12" s="1"/>
  <c r="M1208" i="12" a="1"/>
  <c r="M1208" i="12"/>
  <c r="N1208" i="12" a="1"/>
  <c r="N1208" i="12" s="1"/>
  <c r="O1208" i="12" a="1"/>
  <c r="O1208" i="12" s="1"/>
  <c r="K1209" i="12" a="1"/>
  <c r="K1209" i="12" s="1"/>
  <c r="L1209" i="12" a="1"/>
  <c r="L1209" i="12" s="1"/>
  <c r="M1209" i="12" a="1"/>
  <c r="M1209" i="12" s="1"/>
  <c r="N1209" i="12" a="1"/>
  <c r="N1209" i="12" s="1"/>
  <c r="O1209" i="12" a="1"/>
  <c r="O1209" i="12" s="1"/>
  <c r="K1210" i="12" a="1"/>
  <c r="K1210" i="12" s="1"/>
  <c r="L1210" i="12" a="1"/>
  <c r="L1210" i="12" s="1"/>
  <c r="M1210" i="12" a="1"/>
  <c r="M1210" i="12"/>
  <c r="N1210" i="12" a="1"/>
  <c r="N1210" i="12" s="1"/>
  <c r="O1210" i="12" a="1"/>
  <c r="O1210" i="12" s="1"/>
  <c r="K1211" i="12" a="1"/>
  <c r="K1211" i="12" s="1"/>
  <c r="L1211" i="12" a="1"/>
  <c r="L1211" i="12" s="1"/>
  <c r="M1211" i="12" a="1"/>
  <c r="M1211" i="12" s="1"/>
  <c r="N1211" i="12" a="1"/>
  <c r="N1211" i="12" s="1"/>
  <c r="O1211" i="12" a="1"/>
  <c r="O1211" i="12" s="1"/>
  <c r="K1212" i="12" a="1"/>
  <c r="K1212" i="12" s="1"/>
  <c r="L1212" i="12" a="1"/>
  <c r="L1212" i="12" s="1"/>
  <c r="M1212" i="12" a="1"/>
  <c r="M1212" i="12" s="1"/>
  <c r="N1212" i="12" a="1"/>
  <c r="N1212" i="12" s="1"/>
  <c r="O1212" i="12" a="1"/>
  <c r="O1212" i="12" s="1"/>
  <c r="K1213" i="12" a="1"/>
  <c r="K1213" i="12" s="1"/>
  <c r="L1213" i="12" a="1"/>
  <c r="L1213" i="12" s="1"/>
  <c r="M1213" i="12" a="1"/>
  <c r="M1213" i="12" s="1"/>
  <c r="N1213" i="12" a="1"/>
  <c r="N1213" i="12" s="1"/>
  <c r="O1213" i="12" a="1"/>
  <c r="O1213" i="12" s="1"/>
  <c r="K1214" i="12" a="1"/>
  <c r="K1214" i="12" s="1"/>
  <c r="L1214" i="12" a="1"/>
  <c r="L1214" i="12" s="1"/>
  <c r="M1214" i="12" a="1"/>
  <c r="M1214" i="12" s="1"/>
  <c r="N1214" i="12" a="1"/>
  <c r="N1214" i="12" s="1"/>
  <c r="O1214" i="12" a="1"/>
  <c r="O1214" i="12" s="1"/>
  <c r="K1215" i="12" a="1"/>
  <c r="K1215" i="12" s="1"/>
  <c r="L1215" i="12" a="1"/>
  <c r="L1215" i="12" s="1"/>
  <c r="M1215" i="12" a="1"/>
  <c r="M1215" i="12" s="1"/>
  <c r="N1215" i="12" a="1"/>
  <c r="N1215" i="12" s="1"/>
  <c r="O1215" i="12" a="1"/>
  <c r="O1215" i="12" s="1"/>
  <c r="K1216" i="12" a="1"/>
  <c r="K1216" i="12" s="1"/>
  <c r="L1216" i="12" a="1"/>
  <c r="L1216" i="12" s="1"/>
  <c r="M1216" i="12" a="1"/>
  <c r="M1216" i="12" s="1"/>
  <c r="N1216" i="12" a="1"/>
  <c r="N1216" i="12" s="1"/>
  <c r="O1216" i="12" a="1"/>
  <c r="O1216" i="12" s="1"/>
  <c r="K1217" i="12" a="1"/>
  <c r="K1217" i="12" s="1"/>
  <c r="L1217" i="12" a="1"/>
  <c r="L1217" i="12" s="1"/>
  <c r="M1217" i="12" a="1"/>
  <c r="M1217" i="12" s="1"/>
  <c r="N1217" i="12" a="1"/>
  <c r="N1217" i="12" s="1"/>
  <c r="O1217" i="12" a="1"/>
  <c r="O1217" i="12" s="1"/>
  <c r="K1218" i="12" a="1"/>
  <c r="K1218" i="12" s="1"/>
  <c r="L1218" i="12" a="1"/>
  <c r="L1218" i="12" s="1"/>
  <c r="M1218" i="12" a="1"/>
  <c r="M1218" i="12" s="1"/>
  <c r="N1218" i="12" a="1"/>
  <c r="N1218" i="12" s="1"/>
  <c r="O1218" i="12" a="1"/>
  <c r="O1218" i="12" s="1"/>
  <c r="K1219" i="12" a="1"/>
  <c r="K1219" i="12" s="1"/>
  <c r="L1219" i="12" a="1"/>
  <c r="L1219" i="12" s="1"/>
  <c r="M1219" i="12" a="1"/>
  <c r="M1219" i="12" s="1"/>
  <c r="N1219" i="12" a="1"/>
  <c r="N1219" i="12" s="1"/>
  <c r="O1219" i="12" a="1"/>
  <c r="O1219" i="12" s="1"/>
  <c r="K1220" i="12" a="1"/>
  <c r="K1220" i="12" s="1"/>
  <c r="L1220" i="12" a="1"/>
  <c r="L1220" i="12" s="1"/>
  <c r="M1220" i="12" a="1"/>
  <c r="M1220" i="12" s="1"/>
  <c r="N1220" i="12" a="1"/>
  <c r="N1220" i="12" s="1"/>
  <c r="O1220" i="12" a="1"/>
  <c r="O1220" i="12" s="1"/>
  <c r="K1221" i="12" a="1"/>
  <c r="K1221" i="12" s="1"/>
  <c r="L1221" i="12" a="1"/>
  <c r="L1221" i="12" s="1"/>
  <c r="M1221" i="12" a="1"/>
  <c r="M1221" i="12" s="1"/>
  <c r="N1221" i="12" a="1"/>
  <c r="N1221" i="12" s="1"/>
  <c r="O1221" i="12" a="1"/>
  <c r="O1221" i="12" s="1"/>
  <c r="K1222" i="12" a="1"/>
  <c r="K1222" i="12" s="1"/>
  <c r="L1222" i="12" a="1"/>
  <c r="L1222" i="12" s="1"/>
  <c r="M1222" i="12" a="1"/>
  <c r="M1222" i="12" s="1"/>
  <c r="N1222" i="12" a="1"/>
  <c r="N1222" i="12" s="1"/>
  <c r="O1222" i="12" a="1"/>
  <c r="O1222" i="12" s="1"/>
  <c r="K1223" i="12" a="1"/>
  <c r="K1223" i="12" s="1"/>
  <c r="L1223" i="12" a="1"/>
  <c r="L1223" i="12" s="1"/>
  <c r="M1223" i="12" a="1"/>
  <c r="M1223" i="12" s="1"/>
  <c r="N1223" i="12" a="1"/>
  <c r="N1223" i="12" s="1"/>
  <c r="O1223" i="12" a="1"/>
  <c r="O1223" i="12" s="1"/>
  <c r="K1224" i="12" a="1"/>
  <c r="K1224" i="12" s="1"/>
  <c r="L1224" i="12" a="1"/>
  <c r="L1224" i="12" s="1"/>
  <c r="M1224" i="12" a="1"/>
  <c r="M1224" i="12" s="1"/>
  <c r="N1224" i="12" a="1"/>
  <c r="N1224" i="12" s="1"/>
  <c r="O1224" i="12" a="1"/>
  <c r="O1224" i="12"/>
  <c r="K1225" i="12" a="1"/>
  <c r="K1225" i="12" s="1"/>
  <c r="L1225" i="12" a="1"/>
  <c r="L1225" i="12" s="1"/>
  <c r="M1225" i="12" a="1"/>
  <c r="M1225" i="12" s="1"/>
  <c r="N1225" i="12" a="1"/>
  <c r="N1225" i="12" s="1"/>
  <c r="O1225" i="12" a="1"/>
  <c r="O1225" i="12" s="1"/>
  <c r="K1226" i="12" a="1"/>
  <c r="K1226" i="12" s="1"/>
  <c r="L1226" i="12" a="1"/>
  <c r="L1226" i="12" s="1"/>
  <c r="M1226" i="12" a="1"/>
  <c r="M1226" i="12" s="1"/>
  <c r="N1226" i="12" a="1"/>
  <c r="N1226" i="12" s="1"/>
  <c r="O1226" i="12" a="1"/>
  <c r="O1226" i="12" s="1"/>
  <c r="K1227" i="12" a="1"/>
  <c r="K1227" i="12" s="1"/>
  <c r="L1227" i="12" a="1"/>
  <c r="L1227" i="12" s="1"/>
  <c r="M1227" i="12" a="1"/>
  <c r="M1227" i="12" s="1"/>
  <c r="N1227" i="12" a="1"/>
  <c r="N1227" i="12" s="1"/>
  <c r="O1227" i="12" a="1"/>
  <c r="O1227" i="12" s="1"/>
  <c r="K1228" i="12" a="1"/>
  <c r="K1228" i="12" s="1"/>
  <c r="L1228" i="12" a="1"/>
  <c r="L1228" i="12" s="1"/>
  <c r="M1228" i="12" a="1"/>
  <c r="M1228" i="12"/>
  <c r="N1228" i="12" a="1"/>
  <c r="N1228" i="12" s="1"/>
  <c r="O1228" i="12" a="1"/>
  <c r="O1228" i="12" s="1"/>
  <c r="K1229" i="12" a="1"/>
  <c r="K1229" i="12" s="1"/>
  <c r="L1229" i="12" a="1"/>
  <c r="L1229" i="12" s="1"/>
  <c r="M1229" i="12" a="1"/>
  <c r="M1229" i="12" s="1"/>
  <c r="N1229" i="12" a="1"/>
  <c r="N1229" i="12" s="1"/>
  <c r="O1229" i="12" a="1"/>
  <c r="O1229" i="12" s="1"/>
  <c r="K1230" i="12" a="1"/>
  <c r="K1230" i="12" s="1"/>
  <c r="L1230" i="12" a="1"/>
  <c r="L1230" i="12" s="1"/>
  <c r="M1230" i="12" a="1"/>
  <c r="M1230" i="12" s="1"/>
  <c r="N1230" i="12" a="1"/>
  <c r="N1230" i="12" s="1"/>
  <c r="O1230" i="12" a="1"/>
  <c r="O1230" i="12" s="1"/>
  <c r="K1231" i="12" a="1"/>
  <c r="K1231" i="12" s="1"/>
  <c r="L1231" i="12" a="1"/>
  <c r="L1231" i="12" s="1"/>
  <c r="M1231" i="12" a="1"/>
  <c r="M1231" i="12" s="1"/>
  <c r="N1231" i="12" a="1"/>
  <c r="N1231" i="12" s="1"/>
  <c r="O1231" i="12" a="1"/>
  <c r="O1231" i="12" s="1"/>
  <c r="K1232" i="12" a="1"/>
  <c r="K1232" i="12" s="1"/>
  <c r="L1232" i="12" a="1"/>
  <c r="L1232" i="12" s="1"/>
  <c r="M1232" i="12" a="1"/>
  <c r="M1232" i="12" s="1"/>
  <c r="N1232" i="12" a="1"/>
  <c r="N1232" i="12" s="1"/>
  <c r="O1232" i="12" a="1"/>
  <c r="O1232" i="12" s="1"/>
  <c r="K1233" i="12" a="1"/>
  <c r="K1233" i="12" s="1"/>
  <c r="L1233" i="12" a="1"/>
  <c r="L1233" i="12" s="1"/>
  <c r="M1233" i="12" a="1"/>
  <c r="M1233" i="12" s="1"/>
  <c r="N1233" i="12" a="1"/>
  <c r="N1233" i="12" s="1"/>
  <c r="O1233" i="12" a="1"/>
  <c r="O1233" i="12" s="1"/>
  <c r="K1234" i="12" a="1"/>
  <c r="K1234" i="12" s="1"/>
  <c r="L1234" i="12" a="1"/>
  <c r="L1234" i="12" s="1"/>
  <c r="M1234" i="12" a="1"/>
  <c r="M1234" i="12" s="1"/>
  <c r="N1234" i="12" a="1"/>
  <c r="N1234" i="12" s="1"/>
  <c r="O1234" i="12" a="1"/>
  <c r="O1234" i="12" s="1"/>
  <c r="K1235" i="12" a="1"/>
  <c r="K1235" i="12" s="1"/>
  <c r="L1235" i="12" a="1"/>
  <c r="L1235" i="12" s="1"/>
  <c r="M1235" i="12" a="1"/>
  <c r="M1235" i="12" s="1"/>
  <c r="N1235" i="12" a="1"/>
  <c r="N1235" i="12" s="1"/>
  <c r="O1235" i="12" a="1"/>
  <c r="O1235" i="12" s="1"/>
  <c r="K1236" i="12" a="1"/>
  <c r="K1236" i="12" s="1"/>
  <c r="L1236" i="12" a="1"/>
  <c r="L1236" i="12" s="1"/>
  <c r="M1236" i="12" a="1"/>
  <c r="M1236" i="12" s="1"/>
  <c r="N1236" i="12" a="1"/>
  <c r="N1236" i="12" s="1"/>
  <c r="O1236" i="12" a="1"/>
  <c r="O1236" i="12" s="1"/>
  <c r="K1237" i="12" a="1"/>
  <c r="K1237" i="12" s="1"/>
  <c r="L1237" i="12" a="1"/>
  <c r="L1237" i="12" s="1"/>
  <c r="M1237" i="12" a="1"/>
  <c r="M1237" i="12" s="1"/>
  <c r="N1237" i="12" a="1"/>
  <c r="N1237" i="12" s="1"/>
  <c r="O1237" i="12" a="1"/>
  <c r="O1237" i="12" s="1"/>
  <c r="K1238" i="12" a="1"/>
  <c r="K1238" i="12" s="1"/>
  <c r="L1238" i="12" a="1"/>
  <c r="L1238" i="12" s="1"/>
  <c r="M1238" i="12" a="1"/>
  <c r="M1238" i="12" s="1"/>
  <c r="N1238" i="12" a="1"/>
  <c r="N1238" i="12" s="1"/>
  <c r="O1238" i="12" a="1"/>
  <c r="O1238" i="12" s="1"/>
  <c r="K1239" i="12" a="1"/>
  <c r="K1239" i="12" s="1"/>
  <c r="L1239" i="12" a="1"/>
  <c r="L1239" i="12" s="1"/>
  <c r="M1239" i="12" a="1"/>
  <c r="M1239" i="12" s="1"/>
  <c r="N1239" i="12" a="1"/>
  <c r="N1239" i="12" s="1"/>
  <c r="O1239" i="12" a="1"/>
  <c r="O1239" i="12" s="1"/>
  <c r="K1240" i="12" a="1"/>
  <c r="K1240" i="12" s="1"/>
  <c r="L1240" i="12" a="1"/>
  <c r="L1240" i="12" s="1"/>
  <c r="M1240" i="12" a="1"/>
  <c r="M1240" i="12" s="1"/>
  <c r="N1240" i="12" a="1"/>
  <c r="N1240" i="12" s="1"/>
  <c r="O1240" i="12" a="1"/>
  <c r="O1240" i="12" s="1"/>
  <c r="K1241" i="12" a="1"/>
  <c r="K1241" i="12" s="1"/>
  <c r="L1241" i="12" a="1"/>
  <c r="L1241" i="12" s="1"/>
  <c r="M1241" i="12" a="1"/>
  <c r="M1241" i="12" s="1"/>
  <c r="N1241" i="12" a="1"/>
  <c r="N1241" i="12" s="1"/>
  <c r="O1241" i="12" a="1"/>
  <c r="O1241" i="12" s="1"/>
  <c r="K1242" i="12" a="1"/>
  <c r="K1242" i="12" s="1"/>
  <c r="L1242" i="12" a="1"/>
  <c r="L1242" i="12" s="1"/>
  <c r="M1242" i="12" a="1"/>
  <c r="M1242" i="12" s="1"/>
  <c r="N1242" i="12" a="1"/>
  <c r="N1242" i="12" s="1"/>
  <c r="O1242" i="12" a="1"/>
  <c r="O1242" i="12" s="1"/>
  <c r="K1243" i="12" a="1"/>
  <c r="K1243" i="12" s="1"/>
  <c r="L1243" i="12" a="1"/>
  <c r="L1243" i="12" s="1"/>
  <c r="M1243" i="12" a="1"/>
  <c r="M1243" i="12" s="1"/>
  <c r="N1243" i="12" a="1"/>
  <c r="N1243" i="12" s="1"/>
  <c r="O1243" i="12" a="1"/>
  <c r="O1243" i="12" s="1"/>
  <c r="K1244" i="12" a="1"/>
  <c r="K1244" i="12" s="1"/>
  <c r="L1244" i="12" a="1"/>
  <c r="L1244" i="12" s="1"/>
  <c r="M1244" i="12" a="1"/>
  <c r="M1244" i="12" s="1"/>
  <c r="N1244" i="12" a="1"/>
  <c r="N1244" i="12" s="1"/>
  <c r="O1244" i="12" a="1"/>
  <c r="O1244" i="12" s="1"/>
  <c r="K1245" i="12" a="1"/>
  <c r="K1245" i="12" s="1"/>
  <c r="L1245" i="12" a="1"/>
  <c r="L1245" i="12" s="1"/>
  <c r="M1245" i="12" a="1"/>
  <c r="M1245" i="12" s="1"/>
  <c r="N1245" i="12" a="1"/>
  <c r="N1245" i="12" s="1"/>
  <c r="O1245" i="12" a="1"/>
  <c r="O1245" i="12" s="1"/>
  <c r="K1246" i="12" a="1"/>
  <c r="K1246" i="12" s="1"/>
  <c r="L1246" i="12" a="1"/>
  <c r="L1246" i="12" s="1"/>
  <c r="M1246" i="12" a="1"/>
  <c r="M1246" i="12" s="1"/>
  <c r="N1246" i="12" a="1"/>
  <c r="N1246" i="12" s="1"/>
  <c r="O1246" i="12" a="1"/>
  <c r="O1246" i="12" s="1"/>
  <c r="K1247" i="12" a="1"/>
  <c r="K1247" i="12" s="1"/>
  <c r="L1247" i="12" a="1"/>
  <c r="L1247" i="12" s="1"/>
  <c r="M1247" i="12" a="1"/>
  <c r="M1247" i="12" s="1"/>
  <c r="N1247" i="12" a="1"/>
  <c r="N1247" i="12" s="1"/>
  <c r="O1247" i="12" a="1"/>
  <c r="O1247" i="12" s="1"/>
  <c r="K1248" i="12" a="1"/>
  <c r="K1248" i="12" s="1"/>
  <c r="L1248" i="12" a="1"/>
  <c r="L1248" i="12" s="1"/>
  <c r="M1248" i="12" a="1"/>
  <c r="M1248" i="12" s="1"/>
  <c r="N1248" i="12" a="1"/>
  <c r="N1248" i="12" s="1"/>
  <c r="O1248" i="12" a="1"/>
  <c r="O1248" i="12" s="1"/>
  <c r="K1249" i="12" a="1"/>
  <c r="K1249" i="12" s="1"/>
  <c r="L1249" i="12" a="1"/>
  <c r="L1249" i="12" s="1"/>
  <c r="M1249" i="12" a="1"/>
  <c r="M1249" i="12" s="1"/>
  <c r="N1249" i="12" a="1"/>
  <c r="N1249" i="12" s="1"/>
  <c r="O1249" i="12" a="1"/>
  <c r="O1249" i="12" s="1"/>
  <c r="K1250" i="12" a="1"/>
  <c r="K1250" i="12"/>
  <c r="L1250" i="12" a="1"/>
  <c r="L1250" i="12" s="1"/>
  <c r="M1250" i="12" a="1"/>
  <c r="M1250" i="12" s="1"/>
  <c r="N1250" i="12" a="1"/>
  <c r="N1250" i="12" s="1"/>
  <c r="O1250" i="12" a="1"/>
  <c r="O1250" i="12" s="1"/>
  <c r="K1251" i="12" a="1"/>
  <c r="K1251" i="12" s="1"/>
  <c r="L1251" i="12" a="1"/>
  <c r="L1251" i="12" s="1"/>
  <c r="M1251" i="12" a="1"/>
  <c r="M1251" i="12" s="1"/>
  <c r="N1251" i="12" a="1"/>
  <c r="N1251" i="12" s="1"/>
  <c r="O1251" i="12" a="1"/>
  <c r="O1251" i="12" s="1"/>
  <c r="K1252" i="12" a="1"/>
  <c r="K1252" i="12" s="1"/>
  <c r="L1252" i="12" a="1"/>
  <c r="L1252" i="12" s="1"/>
  <c r="M1252" i="12" a="1"/>
  <c r="M1252" i="12" s="1"/>
  <c r="N1252" i="12" a="1"/>
  <c r="N1252" i="12" s="1"/>
  <c r="O1252" i="12" a="1"/>
  <c r="O1252" i="12" s="1"/>
  <c r="K1253" i="12" a="1"/>
  <c r="K1253" i="12" s="1"/>
  <c r="L1253" i="12" a="1"/>
  <c r="L1253" i="12" s="1"/>
  <c r="M1253" i="12" a="1"/>
  <c r="M1253" i="12" s="1"/>
  <c r="N1253" i="12" a="1"/>
  <c r="N1253" i="12"/>
  <c r="O1253" i="12" a="1"/>
  <c r="O1253" i="12" s="1"/>
  <c r="K1254" i="12" a="1"/>
  <c r="K1254" i="12" s="1"/>
  <c r="L1254" i="12" a="1"/>
  <c r="L1254" i="12" s="1"/>
  <c r="M1254" i="12" a="1"/>
  <c r="M1254" i="12" s="1"/>
  <c r="N1254" i="12" a="1"/>
  <c r="N1254" i="12" s="1"/>
  <c r="O1254" i="12" a="1"/>
  <c r="O1254" i="12" s="1"/>
  <c r="K1255" i="12" a="1"/>
  <c r="K1255" i="12" s="1"/>
  <c r="L1255" i="12" a="1"/>
  <c r="L1255" i="12" s="1"/>
  <c r="M1255" i="12" a="1"/>
  <c r="M1255" i="12" s="1"/>
  <c r="N1255" i="12" a="1"/>
  <c r="N1255" i="12" s="1"/>
  <c r="O1255" i="12" a="1"/>
  <c r="O1255" i="12" s="1"/>
  <c r="K1256" i="12" a="1"/>
  <c r="K1256" i="12" s="1"/>
  <c r="L1256" i="12" a="1"/>
  <c r="L1256" i="12" s="1"/>
  <c r="M1256" i="12" a="1"/>
  <c r="M1256" i="12" s="1"/>
  <c r="N1256" i="12" a="1"/>
  <c r="N1256" i="12" s="1"/>
  <c r="O1256" i="12" a="1"/>
  <c r="O1256" i="12" s="1"/>
  <c r="K1257" i="12" a="1"/>
  <c r="K1257" i="12" s="1"/>
  <c r="L1257" i="12" a="1"/>
  <c r="L1257" i="12"/>
  <c r="M1257" i="12" a="1"/>
  <c r="M1257" i="12" s="1"/>
  <c r="N1257" i="12" a="1"/>
  <c r="N1257" i="12" s="1"/>
  <c r="O1257" i="12" a="1"/>
  <c r="O1257" i="12" s="1"/>
  <c r="K1258" i="12" a="1"/>
  <c r="K1258" i="12" s="1"/>
  <c r="L1258" i="12" a="1"/>
  <c r="L1258" i="12" s="1"/>
  <c r="M1258" i="12" a="1"/>
  <c r="M1258" i="12" s="1"/>
  <c r="N1258" i="12" a="1"/>
  <c r="N1258" i="12" s="1"/>
  <c r="O1258" i="12" a="1"/>
  <c r="O1258" i="12" s="1"/>
  <c r="K1259" i="12" a="1"/>
  <c r="K1259" i="12" s="1"/>
  <c r="L1259" i="12" a="1"/>
  <c r="L1259" i="12" s="1"/>
  <c r="M1259" i="12" a="1"/>
  <c r="M1259" i="12" s="1"/>
  <c r="N1259" i="12" a="1"/>
  <c r="N1259" i="12" s="1"/>
  <c r="O1259" i="12" a="1"/>
  <c r="O1259" i="12" s="1"/>
  <c r="K1260" i="12" a="1"/>
  <c r="K1260" i="12" s="1"/>
  <c r="L1260" i="12" a="1"/>
  <c r="L1260" i="12" s="1"/>
  <c r="M1260" i="12" a="1"/>
  <c r="M1260" i="12" s="1"/>
  <c r="N1260" i="12" a="1"/>
  <c r="N1260" i="12" s="1"/>
  <c r="O1260" i="12" a="1"/>
  <c r="O1260" i="12" s="1"/>
  <c r="K1261" i="12" a="1"/>
  <c r="K1261" i="12" s="1"/>
  <c r="L1261" i="12" a="1"/>
  <c r="L1261" i="12" s="1"/>
  <c r="M1261" i="12" a="1"/>
  <c r="M1261" i="12" s="1"/>
  <c r="N1261" i="12" a="1"/>
  <c r="N1261" i="12" s="1"/>
  <c r="O1261" i="12" a="1"/>
  <c r="O1261" i="12" s="1"/>
  <c r="K1262" i="12" a="1"/>
  <c r="K1262" i="12" s="1"/>
  <c r="L1262" i="12" a="1"/>
  <c r="L1262" i="12" s="1"/>
  <c r="M1262" i="12" a="1"/>
  <c r="M1262" i="12" s="1"/>
  <c r="N1262" i="12" a="1"/>
  <c r="N1262" i="12" s="1"/>
  <c r="O1262" i="12" a="1"/>
  <c r="O1262" i="12" s="1"/>
  <c r="K1263" i="12" a="1"/>
  <c r="K1263" i="12"/>
  <c r="L1263" i="12" a="1"/>
  <c r="L1263" i="12" s="1"/>
  <c r="M1263" i="12" a="1"/>
  <c r="M1263" i="12" s="1"/>
  <c r="N1263" i="12" a="1"/>
  <c r="N1263" i="12" s="1"/>
  <c r="O1263" i="12" a="1"/>
  <c r="O1263" i="12" s="1"/>
  <c r="K1264" i="12" a="1"/>
  <c r="K1264" i="12" s="1"/>
  <c r="L1264" i="12" a="1"/>
  <c r="L1264" i="12" s="1"/>
  <c r="M1264" i="12" a="1"/>
  <c r="M1264" i="12"/>
  <c r="N1264" i="12" a="1"/>
  <c r="N1264" i="12" s="1"/>
  <c r="O1264" i="12" a="1"/>
  <c r="O1264" i="12" s="1"/>
  <c r="K1265" i="12" a="1"/>
  <c r="K1265" i="12" s="1"/>
  <c r="L1265" i="12" a="1"/>
  <c r="L1265" i="12" s="1"/>
  <c r="M1265" i="12" a="1"/>
  <c r="M1265" i="12" s="1"/>
  <c r="N1265" i="12" a="1"/>
  <c r="N1265" i="12" s="1"/>
  <c r="O1265" i="12" a="1"/>
  <c r="O1265" i="12" s="1"/>
  <c r="K1266" i="12" a="1"/>
  <c r="K1266" i="12" s="1"/>
  <c r="L1266" i="12" a="1"/>
  <c r="L1266" i="12" s="1"/>
  <c r="M1266" i="12" a="1"/>
  <c r="M1266" i="12" s="1"/>
  <c r="N1266" i="12" a="1"/>
  <c r="N1266" i="12" s="1"/>
  <c r="O1266" i="12" a="1"/>
  <c r="O1266" i="12" s="1"/>
  <c r="K1267" i="12" a="1"/>
  <c r="K1267" i="12" s="1"/>
  <c r="L1267" i="12" a="1"/>
  <c r="L1267" i="12" s="1"/>
  <c r="M1267" i="12" a="1"/>
  <c r="M1267" i="12" s="1"/>
  <c r="N1267" i="12" a="1"/>
  <c r="N1267" i="12" s="1"/>
  <c r="O1267" i="12" a="1"/>
  <c r="O1267" i="12" s="1"/>
  <c r="K1268" i="12" a="1"/>
  <c r="K1268" i="12" s="1"/>
  <c r="L1268" i="12" a="1"/>
  <c r="L1268" i="12" s="1"/>
  <c r="M1268" i="12" a="1"/>
  <c r="M1268" i="12" s="1"/>
  <c r="N1268" i="12" a="1"/>
  <c r="N1268" i="12" s="1"/>
  <c r="O1268" i="12" a="1"/>
  <c r="O1268" i="12" s="1"/>
  <c r="K1269" i="12" a="1"/>
  <c r="K1269" i="12" s="1"/>
  <c r="L1269" i="12" a="1"/>
  <c r="L1269" i="12" s="1"/>
  <c r="M1269" i="12" a="1"/>
  <c r="M1269" i="12" s="1"/>
  <c r="N1269" i="12" a="1"/>
  <c r="N1269" i="12"/>
  <c r="O1269" i="12" a="1"/>
  <c r="O1269" i="12" s="1"/>
  <c r="K1270" i="12" a="1"/>
  <c r="K1270" i="12" s="1"/>
  <c r="L1270" i="12" a="1"/>
  <c r="L1270" i="12" s="1"/>
  <c r="M1270" i="12" a="1"/>
  <c r="M1270" i="12" s="1"/>
  <c r="N1270" i="12" a="1"/>
  <c r="N1270" i="12" s="1"/>
  <c r="O1270" i="12" a="1"/>
  <c r="O1270" i="12" s="1"/>
  <c r="K1271" i="12" a="1"/>
  <c r="K1271" i="12" s="1"/>
  <c r="L1271" i="12" a="1"/>
  <c r="L1271" i="12" s="1"/>
  <c r="M1271" i="12" a="1"/>
  <c r="M1271" i="12" s="1"/>
  <c r="N1271" i="12" a="1"/>
  <c r="N1271" i="12" s="1"/>
  <c r="O1271" i="12" a="1"/>
  <c r="O1271" i="12" s="1"/>
  <c r="K1272" i="12" a="1"/>
  <c r="K1272" i="12" s="1"/>
  <c r="L1272" i="12" a="1"/>
  <c r="L1272" i="12" s="1"/>
  <c r="M1272" i="12" a="1"/>
  <c r="M1272" i="12" s="1"/>
  <c r="N1272" i="12" a="1"/>
  <c r="N1272" i="12" s="1"/>
  <c r="O1272" i="12" a="1"/>
  <c r="O1272" i="12" s="1"/>
  <c r="K1273" i="12" a="1"/>
  <c r="K1273" i="12" s="1"/>
  <c r="L1273" i="12" a="1"/>
  <c r="L1273" i="12" s="1"/>
  <c r="M1273" i="12" a="1"/>
  <c r="M1273" i="12" s="1"/>
  <c r="N1273" i="12" a="1"/>
  <c r="N1273" i="12" s="1"/>
  <c r="O1273" i="12" a="1"/>
  <c r="O1273" i="12" s="1"/>
  <c r="K1274" i="12" a="1"/>
  <c r="K1274" i="12" s="1"/>
  <c r="L1274" i="12" a="1"/>
  <c r="L1274" i="12" s="1"/>
  <c r="M1274" i="12" a="1"/>
  <c r="M1274" i="12" s="1"/>
  <c r="N1274" i="12" a="1"/>
  <c r="N1274" i="12" s="1"/>
  <c r="O1274" i="12" a="1"/>
  <c r="O1274" i="12" s="1"/>
  <c r="K1275" i="12" a="1"/>
  <c r="K1275" i="12" s="1"/>
  <c r="L1275" i="12" a="1"/>
  <c r="L1275" i="12" s="1"/>
  <c r="M1275" i="12" a="1"/>
  <c r="M1275" i="12" s="1"/>
  <c r="N1275" i="12" a="1"/>
  <c r="N1275" i="12" s="1"/>
  <c r="O1275" i="12" a="1"/>
  <c r="O1275" i="12" s="1"/>
  <c r="K1276" i="12" a="1"/>
  <c r="K1276" i="12" s="1"/>
  <c r="L1276" i="12" a="1"/>
  <c r="L1276" i="12" s="1"/>
  <c r="M1276" i="12" a="1"/>
  <c r="M1276" i="12" s="1"/>
  <c r="N1276" i="12" a="1"/>
  <c r="N1276" i="12" s="1"/>
  <c r="O1276" i="12" a="1"/>
  <c r="O1276" i="12" s="1"/>
  <c r="K1277" i="12" a="1"/>
  <c r="K1277" i="12" s="1"/>
  <c r="L1277" i="12" a="1"/>
  <c r="L1277" i="12" s="1"/>
  <c r="M1277" i="12" a="1"/>
  <c r="M1277" i="12" s="1"/>
  <c r="N1277" i="12" a="1"/>
  <c r="N1277" i="12" s="1"/>
  <c r="O1277" i="12" a="1"/>
  <c r="O1277" i="12" s="1"/>
  <c r="K1278" i="12" a="1"/>
  <c r="K1278" i="12" s="1"/>
  <c r="L1278" i="12" a="1"/>
  <c r="L1278" i="12" s="1"/>
  <c r="M1278" i="12" a="1"/>
  <c r="M1278" i="12" s="1"/>
  <c r="N1278" i="12" a="1"/>
  <c r="N1278" i="12" s="1"/>
  <c r="O1278" i="12" a="1"/>
  <c r="O1278" i="12"/>
  <c r="K1279" i="12" a="1"/>
  <c r="K1279" i="12" s="1"/>
  <c r="L1279" i="12" a="1"/>
  <c r="L1279" i="12" s="1"/>
  <c r="M1279" i="12" a="1"/>
  <c r="M1279" i="12" s="1"/>
  <c r="N1279" i="12" a="1"/>
  <c r="N1279" i="12" s="1"/>
  <c r="O1279" i="12" a="1"/>
  <c r="O1279" i="12" s="1"/>
  <c r="K1280" i="12" a="1"/>
  <c r="K1280" i="12" s="1"/>
  <c r="L1280" i="12" a="1"/>
  <c r="L1280" i="12" s="1"/>
  <c r="M1280" i="12" a="1"/>
  <c r="M1280" i="12" s="1"/>
  <c r="N1280" i="12" a="1"/>
  <c r="N1280" i="12" s="1"/>
  <c r="O1280" i="12" a="1"/>
  <c r="O1280" i="12" s="1"/>
  <c r="K1281" i="12" a="1"/>
  <c r="K1281" i="12" s="1"/>
  <c r="L1281" i="12" a="1"/>
  <c r="L1281" i="12" s="1"/>
  <c r="M1281" i="12" a="1"/>
  <c r="M1281" i="12" s="1"/>
  <c r="N1281" i="12" a="1"/>
  <c r="N1281" i="12" s="1"/>
  <c r="O1281" i="12" a="1"/>
  <c r="O1281" i="12" s="1"/>
  <c r="K1282" i="12" a="1"/>
  <c r="K1282" i="12" s="1"/>
  <c r="L1282" i="12" a="1"/>
  <c r="L1282" i="12" s="1"/>
  <c r="M1282" i="12" a="1"/>
  <c r="M1282" i="12" s="1"/>
  <c r="N1282" i="12" a="1"/>
  <c r="N1282" i="12" s="1"/>
  <c r="O1282" i="12" a="1"/>
  <c r="O1282" i="12" s="1"/>
  <c r="K1283" i="12" a="1"/>
  <c r="K1283" i="12" s="1"/>
  <c r="L1283" i="12" a="1"/>
  <c r="L1283" i="12" s="1"/>
  <c r="M1283" i="12" a="1"/>
  <c r="M1283" i="12" s="1"/>
  <c r="N1283" i="12" a="1"/>
  <c r="N1283" i="12" s="1"/>
  <c r="O1283" i="12" a="1"/>
  <c r="O1283" i="12" s="1"/>
  <c r="K1284" i="12" a="1"/>
  <c r="K1284" i="12" s="1"/>
  <c r="L1284" i="12" a="1"/>
  <c r="L1284" i="12" s="1"/>
  <c r="M1284" i="12" a="1"/>
  <c r="M1284" i="12" s="1"/>
  <c r="N1284" i="12" a="1"/>
  <c r="N1284" i="12" s="1"/>
  <c r="O1284" i="12" a="1"/>
  <c r="O1284" i="12" s="1"/>
  <c r="K1285" i="12" a="1"/>
  <c r="K1285" i="12" s="1"/>
  <c r="L1285" i="12" a="1"/>
  <c r="L1285" i="12" s="1"/>
  <c r="M1285" i="12" a="1"/>
  <c r="M1285" i="12" s="1"/>
  <c r="N1285" i="12" a="1"/>
  <c r="N1285" i="12" s="1"/>
  <c r="O1285" i="12" a="1"/>
  <c r="O1285" i="12" s="1"/>
  <c r="K1286" i="12" a="1"/>
  <c r="K1286" i="12" s="1"/>
  <c r="L1286" i="12" a="1"/>
  <c r="L1286" i="12" s="1"/>
  <c r="M1286" i="12" a="1"/>
  <c r="M1286" i="12" s="1"/>
  <c r="N1286" i="12" a="1"/>
  <c r="N1286" i="12" s="1"/>
  <c r="O1286" i="12" a="1"/>
  <c r="O1286" i="12" s="1"/>
  <c r="K1287" i="12" a="1"/>
  <c r="K1287" i="12" s="1"/>
  <c r="L1287" i="12" a="1"/>
  <c r="L1287" i="12" s="1"/>
  <c r="M1287" i="12" a="1"/>
  <c r="M1287" i="12" s="1"/>
  <c r="N1287" i="12" a="1"/>
  <c r="N1287" i="12" s="1"/>
  <c r="O1287" i="12" a="1"/>
  <c r="O1287" i="12" s="1"/>
  <c r="K1288" i="12" a="1"/>
  <c r="K1288" i="12" s="1"/>
  <c r="L1288" i="12" a="1"/>
  <c r="L1288" i="12" s="1"/>
  <c r="M1288" i="12" a="1"/>
  <c r="M1288" i="12" s="1"/>
  <c r="N1288" i="12" a="1"/>
  <c r="N1288" i="12" s="1"/>
  <c r="O1288" i="12" a="1"/>
  <c r="O1288" i="12" s="1"/>
  <c r="K1289" i="12" a="1"/>
  <c r="K1289" i="12" s="1"/>
  <c r="L1289" i="12" a="1"/>
  <c r="L1289" i="12" s="1"/>
  <c r="M1289" i="12" a="1"/>
  <c r="M1289" i="12" s="1"/>
  <c r="N1289" i="12" a="1"/>
  <c r="N1289" i="12" s="1"/>
  <c r="O1289" i="12" a="1"/>
  <c r="O1289" i="12" s="1"/>
  <c r="K1290" i="12" a="1"/>
  <c r="K1290" i="12" s="1"/>
  <c r="L1290" i="12" a="1"/>
  <c r="L1290" i="12" s="1"/>
  <c r="M1290" i="12" a="1"/>
  <c r="M1290" i="12" s="1"/>
  <c r="N1290" i="12" a="1"/>
  <c r="N1290" i="12" s="1"/>
  <c r="O1290" i="12" a="1"/>
  <c r="O1290" i="12" s="1"/>
  <c r="K1291" i="12" a="1"/>
  <c r="K1291" i="12" s="1"/>
  <c r="L1291" i="12" a="1"/>
  <c r="L1291" i="12" s="1"/>
  <c r="M1291" i="12" a="1"/>
  <c r="M1291" i="12" s="1"/>
  <c r="N1291" i="12" a="1"/>
  <c r="N1291" i="12" s="1"/>
  <c r="O1291" i="12" a="1"/>
  <c r="O1291" i="12" s="1"/>
  <c r="K1292" i="12" a="1"/>
  <c r="K1292" i="12" s="1"/>
  <c r="L1292" i="12" a="1"/>
  <c r="L1292" i="12" s="1"/>
  <c r="M1292" i="12" a="1"/>
  <c r="M1292" i="12" s="1"/>
  <c r="N1292" i="12" a="1"/>
  <c r="N1292" i="12" s="1"/>
  <c r="O1292" i="12" a="1"/>
  <c r="O1292" i="12" s="1"/>
  <c r="K1293" i="12" a="1"/>
  <c r="K1293" i="12" s="1"/>
  <c r="L1293" i="12" a="1"/>
  <c r="L1293" i="12" s="1"/>
  <c r="M1293" i="12" a="1"/>
  <c r="M1293" i="12" s="1"/>
  <c r="N1293" i="12" a="1"/>
  <c r="N1293" i="12" s="1"/>
  <c r="O1293" i="12" a="1"/>
  <c r="O1293" i="12" s="1"/>
  <c r="K1294" i="12" a="1"/>
  <c r="K1294" i="12" s="1"/>
  <c r="L1294" i="12" a="1"/>
  <c r="L1294" i="12" s="1"/>
  <c r="M1294" i="12" a="1"/>
  <c r="M1294" i="12" s="1"/>
  <c r="N1294" i="12" a="1"/>
  <c r="N1294" i="12" s="1"/>
  <c r="O1294" i="12" a="1"/>
  <c r="O1294" i="12" s="1"/>
  <c r="K1295" i="12" a="1"/>
  <c r="K1295" i="12"/>
  <c r="L1295" i="12" a="1"/>
  <c r="L1295" i="12" s="1"/>
  <c r="M1295" i="12" a="1"/>
  <c r="M1295" i="12"/>
  <c r="N1295" i="12" a="1"/>
  <c r="N1295" i="12" s="1"/>
  <c r="O1295" i="12" a="1"/>
  <c r="O1295" i="12" s="1"/>
  <c r="K1296" i="12" a="1"/>
  <c r="K1296" i="12" s="1"/>
  <c r="L1296" i="12" a="1"/>
  <c r="L1296" i="12" s="1"/>
  <c r="M1296" i="12" a="1"/>
  <c r="M1296" i="12" s="1"/>
  <c r="N1296" i="12" a="1"/>
  <c r="N1296" i="12"/>
  <c r="O1296" i="12" a="1"/>
  <c r="O1296" i="12" s="1"/>
  <c r="K1297" i="12" a="1"/>
  <c r="K1297" i="12" s="1"/>
  <c r="L1297" i="12" a="1"/>
  <c r="L1297" i="12" s="1"/>
  <c r="M1297" i="12" a="1"/>
  <c r="M1297" i="12" s="1"/>
  <c r="N1297" i="12" a="1"/>
  <c r="N1297" i="12" s="1"/>
  <c r="O1297" i="12" a="1"/>
  <c r="O1297" i="12" s="1"/>
  <c r="K1298" i="12" a="1"/>
  <c r="K1298" i="12" s="1"/>
  <c r="L1298" i="12" a="1"/>
  <c r="L1298" i="12" s="1"/>
  <c r="M1298" i="12" a="1"/>
  <c r="M1298" i="12" s="1"/>
  <c r="N1298" i="12" a="1"/>
  <c r="N1298" i="12" s="1"/>
  <c r="O1298" i="12" a="1"/>
  <c r="O1298" i="12" s="1"/>
  <c r="K1299" i="12" a="1"/>
  <c r="K1299" i="12" s="1"/>
  <c r="L1299" i="12" a="1"/>
  <c r="L1299" i="12" s="1"/>
  <c r="M1299" i="12" a="1"/>
  <c r="M1299" i="12" s="1"/>
  <c r="N1299" i="12" a="1"/>
  <c r="N1299" i="12" s="1"/>
  <c r="O1299" i="12" a="1"/>
  <c r="O1299" i="12" s="1"/>
  <c r="K1300" i="12" a="1"/>
  <c r="K1300" i="12" s="1"/>
  <c r="L1300" i="12" a="1"/>
  <c r="L1300" i="12" s="1"/>
  <c r="M1300" i="12" a="1"/>
  <c r="M1300" i="12"/>
  <c r="N1300" i="12" a="1"/>
  <c r="N1300" i="12" s="1"/>
  <c r="O1300" i="12" a="1"/>
  <c r="O1300" i="12"/>
  <c r="K1301" i="12" a="1"/>
  <c r="K1301" i="12" s="1"/>
  <c r="L1301" i="12" a="1"/>
  <c r="L1301" i="12" s="1"/>
  <c r="M1301" i="12" a="1"/>
  <c r="M1301" i="12" s="1"/>
  <c r="N1301" i="12" a="1"/>
  <c r="N1301" i="12"/>
  <c r="O1301" i="12" a="1"/>
  <c r="O1301" i="12" s="1"/>
  <c r="K1302" i="12" a="1"/>
  <c r="K1302" i="12"/>
  <c r="L1302" i="12" a="1"/>
  <c r="L1302" i="12" s="1"/>
  <c r="M1302" i="12" a="1"/>
  <c r="M1302" i="12" s="1"/>
  <c r="N1302" i="12" a="1"/>
  <c r="N1302" i="12" s="1"/>
  <c r="O1302" i="12" a="1"/>
  <c r="O1302" i="12" s="1"/>
  <c r="K1303" i="12" a="1"/>
  <c r="K1303" i="12" s="1"/>
  <c r="L1303" i="12" a="1"/>
  <c r="L1303" i="12" s="1"/>
  <c r="M1303" i="12" a="1"/>
  <c r="M1303" i="12" s="1"/>
  <c r="N1303" i="12" a="1"/>
  <c r="N1303" i="12" s="1"/>
  <c r="O1303" i="12" a="1"/>
  <c r="O1303" i="12" s="1"/>
  <c r="K1304" i="12" a="1"/>
  <c r="K1304" i="12" s="1"/>
  <c r="L1304" i="12" a="1"/>
  <c r="L1304" i="12" s="1"/>
  <c r="M1304" i="12" a="1"/>
  <c r="M1304" i="12" s="1"/>
  <c r="N1304" i="12" a="1"/>
  <c r="N1304" i="12" s="1"/>
  <c r="O1304" i="12" a="1"/>
  <c r="O1304" i="12" s="1"/>
  <c r="K1305" i="12" a="1"/>
  <c r="K1305" i="12" s="1"/>
  <c r="L1305" i="12" a="1"/>
  <c r="L1305" i="12" s="1"/>
  <c r="M1305" i="12" a="1"/>
  <c r="M1305" i="12" s="1"/>
  <c r="N1305" i="12" a="1"/>
  <c r="N1305" i="12" s="1"/>
  <c r="O1305" i="12" a="1"/>
  <c r="O1305" i="12" s="1"/>
  <c r="K1306" i="12" a="1"/>
  <c r="K1306" i="12" s="1"/>
  <c r="L1306" i="12" a="1"/>
  <c r="L1306" i="12" s="1"/>
  <c r="M1306" i="12" a="1"/>
  <c r="M1306" i="12" s="1"/>
  <c r="N1306" i="12" a="1"/>
  <c r="N1306" i="12" s="1"/>
  <c r="O1306" i="12" a="1"/>
  <c r="O1306" i="12" s="1"/>
  <c r="K1307" i="12" a="1"/>
  <c r="K1307" i="12" s="1"/>
  <c r="L1307" i="12" a="1"/>
  <c r="L1307" i="12" s="1"/>
  <c r="M1307" i="12" a="1"/>
  <c r="M1307" i="12" s="1"/>
  <c r="N1307" i="12" a="1"/>
  <c r="N1307" i="12" s="1"/>
  <c r="O1307" i="12" a="1"/>
  <c r="O1307" i="12" s="1"/>
  <c r="K1308" i="12" a="1"/>
  <c r="K1308" i="12" s="1"/>
  <c r="L1308" i="12" a="1"/>
  <c r="L1308" i="12" s="1"/>
  <c r="M1308" i="12" a="1"/>
  <c r="M1308" i="12" s="1"/>
  <c r="N1308" i="12" a="1"/>
  <c r="N1308" i="12" s="1"/>
  <c r="O1308" i="12" a="1"/>
  <c r="O1308" i="12" s="1"/>
  <c r="K1309" i="12" a="1"/>
  <c r="K1309" i="12" s="1"/>
  <c r="L1309" i="12" a="1"/>
  <c r="L1309" i="12" s="1"/>
  <c r="M1309" i="12" a="1"/>
  <c r="M1309" i="12" s="1"/>
  <c r="N1309" i="12" a="1"/>
  <c r="N1309" i="12" s="1"/>
  <c r="O1309" i="12" a="1"/>
  <c r="O1309" i="12"/>
  <c r="K1310" i="12" a="1"/>
  <c r="K1310" i="12" s="1"/>
  <c r="L1310" i="12" a="1"/>
  <c r="L1310" i="12" s="1"/>
  <c r="M1310" i="12" a="1"/>
  <c r="M1310" i="12" s="1"/>
  <c r="N1310" i="12" a="1"/>
  <c r="N1310" i="12" s="1"/>
  <c r="O1310" i="12" a="1"/>
  <c r="O1310" i="12" s="1"/>
  <c r="K1311" i="12" a="1"/>
  <c r="K1311" i="12" s="1"/>
  <c r="L1311" i="12" a="1"/>
  <c r="L1311" i="12" s="1"/>
  <c r="M1311" i="12" a="1"/>
  <c r="M1311" i="12" s="1"/>
  <c r="N1311" i="12" a="1"/>
  <c r="N1311" i="12" s="1"/>
  <c r="O1311" i="12" a="1"/>
  <c r="O1311" i="12" s="1"/>
  <c r="K1312" i="12" a="1"/>
  <c r="K1312" i="12" s="1"/>
  <c r="L1312" i="12" a="1"/>
  <c r="L1312" i="12" s="1"/>
  <c r="M1312" i="12" a="1"/>
  <c r="M1312" i="12" s="1"/>
  <c r="N1312" i="12" a="1"/>
  <c r="N1312" i="12" s="1"/>
  <c r="O1312" i="12" a="1"/>
  <c r="O1312" i="12" s="1"/>
  <c r="K1313" i="12" a="1"/>
  <c r="K1313" i="12" s="1"/>
  <c r="L1313" i="12" a="1"/>
  <c r="L1313" i="12" s="1"/>
  <c r="M1313" i="12" a="1"/>
  <c r="M1313" i="12" s="1"/>
  <c r="N1313" i="12" a="1"/>
  <c r="N1313" i="12" s="1"/>
  <c r="O1313" i="12" a="1"/>
  <c r="O1313" i="12" s="1"/>
  <c r="K1314" i="12" a="1"/>
  <c r="K1314" i="12" s="1"/>
  <c r="L1314" i="12" a="1"/>
  <c r="L1314" i="12" s="1"/>
  <c r="M1314" i="12" a="1"/>
  <c r="M1314" i="12" s="1"/>
  <c r="N1314" i="12" a="1"/>
  <c r="N1314" i="12" s="1"/>
  <c r="O1314" i="12" a="1"/>
  <c r="O1314" i="12" s="1"/>
  <c r="K1315" i="12" a="1"/>
  <c r="K1315" i="12" s="1"/>
  <c r="L1315" i="12" a="1"/>
  <c r="L1315" i="12" s="1"/>
  <c r="M1315" i="12" a="1"/>
  <c r="M1315" i="12" s="1"/>
  <c r="N1315" i="12" a="1"/>
  <c r="N1315" i="12" s="1"/>
  <c r="O1315" i="12" a="1"/>
  <c r="O1315" i="12" s="1"/>
  <c r="K1316" i="12" a="1"/>
  <c r="K1316" i="12" s="1"/>
  <c r="L1316" i="12" a="1"/>
  <c r="L1316" i="12" s="1"/>
  <c r="M1316" i="12" a="1"/>
  <c r="M1316" i="12" s="1"/>
  <c r="N1316" i="12" a="1"/>
  <c r="N1316" i="12" s="1"/>
  <c r="O1316" i="12" a="1"/>
  <c r="O1316" i="12" s="1"/>
  <c r="K1317" i="12" a="1"/>
  <c r="K1317" i="12" s="1"/>
  <c r="L1317" i="12" a="1"/>
  <c r="L1317" i="12" s="1"/>
  <c r="M1317" i="12" a="1"/>
  <c r="M1317" i="12" s="1"/>
  <c r="N1317" i="12" a="1"/>
  <c r="N1317" i="12" s="1"/>
  <c r="O1317" i="12" a="1"/>
  <c r="O1317" i="12" s="1"/>
  <c r="K1318" i="12" a="1"/>
  <c r="K1318" i="12" s="1"/>
  <c r="L1318" i="12" a="1"/>
  <c r="L1318" i="12" s="1"/>
  <c r="M1318" i="12" a="1"/>
  <c r="M1318" i="12" s="1"/>
  <c r="N1318" i="12" a="1"/>
  <c r="N1318" i="12" s="1"/>
  <c r="O1318" i="12" a="1"/>
  <c r="O1318" i="12" s="1"/>
  <c r="K1319" i="12" a="1"/>
  <c r="K1319" i="12" s="1"/>
  <c r="L1319" i="12" a="1"/>
  <c r="L1319" i="12" s="1"/>
  <c r="M1319" i="12" a="1"/>
  <c r="M1319" i="12" s="1"/>
  <c r="N1319" i="12" a="1"/>
  <c r="N1319" i="12" s="1"/>
  <c r="O1319" i="12" a="1"/>
  <c r="O1319" i="12" s="1"/>
  <c r="K1320" i="12" a="1"/>
  <c r="K1320" i="12" s="1"/>
  <c r="L1320" i="12" a="1"/>
  <c r="L1320" i="12" s="1"/>
  <c r="M1320" i="12" a="1"/>
  <c r="M1320" i="12" s="1"/>
  <c r="N1320" i="12" a="1"/>
  <c r="N1320" i="12" s="1"/>
  <c r="O1320" i="12" a="1"/>
  <c r="O1320" i="12" s="1"/>
  <c r="K1321" i="12" a="1"/>
  <c r="K1321" i="12" s="1"/>
  <c r="L1321" i="12" a="1"/>
  <c r="L1321" i="12" s="1"/>
  <c r="M1321" i="12" a="1"/>
  <c r="M1321" i="12" s="1"/>
  <c r="N1321" i="12" a="1"/>
  <c r="N1321" i="12" s="1"/>
  <c r="O1321" i="12" a="1"/>
  <c r="O1321" i="12" s="1"/>
  <c r="K1322" i="12" a="1"/>
  <c r="K1322" i="12" s="1"/>
  <c r="L1322" i="12" a="1"/>
  <c r="L1322" i="12" s="1"/>
  <c r="M1322" i="12" a="1"/>
  <c r="M1322" i="12" s="1"/>
  <c r="N1322" i="12" a="1"/>
  <c r="N1322" i="12" s="1"/>
  <c r="O1322" i="12" a="1"/>
  <c r="O1322" i="12" s="1"/>
  <c r="K1323" i="12" a="1"/>
  <c r="K1323" i="12" s="1"/>
  <c r="L1323" i="12" a="1"/>
  <c r="L1323" i="12" s="1"/>
  <c r="M1323" i="12" a="1"/>
  <c r="M1323" i="12" s="1"/>
  <c r="N1323" i="12" a="1"/>
  <c r="N1323" i="12"/>
  <c r="O1323" i="12" a="1"/>
  <c r="O1323" i="12" s="1"/>
  <c r="K1324" i="12" a="1"/>
  <c r="K1324" i="12" s="1"/>
  <c r="L1324" i="12" a="1"/>
  <c r="L1324" i="12" s="1"/>
  <c r="M1324" i="12" a="1"/>
  <c r="M1324" i="12" s="1"/>
  <c r="N1324" i="12" a="1"/>
  <c r="N1324" i="12" s="1"/>
  <c r="O1324" i="12" a="1"/>
  <c r="O1324" i="12" s="1"/>
  <c r="K1325" i="12" a="1"/>
  <c r="K1325" i="12"/>
  <c r="L1325" i="12" a="1"/>
  <c r="L1325" i="12" s="1"/>
  <c r="M1325" i="12" a="1"/>
  <c r="M1325" i="12" s="1"/>
  <c r="N1325" i="12" a="1"/>
  <c r="N1325" i="12"/>
  <c r="O1325" i="12" a="1"/>
  <c r="O1325" i="12" s="1"/>
  <c r="K1326" i="12" a="1"/>
  <c r="K1326" i="12" s="1"/>
  <c r="L1326" i="12" a="1"/>
  <c r="L1326" i="12" s="1"/>
  <c r="M1326" i="12" a="1"/>
  <c r="M1326" i="12" s="1"/>
  <c r="N1326" i="12" a="1"/>
  <c r="N1326" i="12" s="1"/>
  <c r="O1326" i="12" a="1"/>
  <c r="O1326" i="12" s="1"/>
  <c r="K1327" i="12" a="1"/>
  <c r="K1327" i="12" s="1"/>
  <c r="L1327" i="12" a="1"/>
  <c r="L1327" i="12" s="1"/>
  <c r="M1327" i="12" a="1"/>
  <c r="M1327" i="12" s="1"/>
  <c r="N1327" i="12" a="1"/>
  <c r="N1327" i="12" s="1"/>
  <c r="O1327" i="12" a="1"/>
  <c r="O1327" i="12" s="1"/>
  <c r="K1328" i="12" a="1"/>
  <c r="K1328" i="12" s="1"/>
  <c r="L1328" i="12" a="1"/>
  <c r="L1328" i="12" s="1"/>
  <c r="M1328" i="12" a="1"/>
  <c r="M1328" i="12" s="1"/>
  <c r="N1328" i="12" a="1"/>
  <c r="N1328" i="12" s="1"/>
  <c r="O1328" i="12" a="1"/>
  <c r="O1328" i="12" s="1"/>
  <c r="K1329" i="12" a="1"/>
  <c r="K1329" i="12" s="1"/>
  <c r="L1329" i="12" a="1"/>
  <c r="L1329" i="12" s="1"/>
  <c r="M1329" i="12" a="1"/>
  <c r="M1329" i="12" s="1"/>
  <c r="N1329" i="12" a="1"/>
  <c r="N1329" i="12" s="1"/>
  <c r="O1329" i="12" a="1"/>
  <c r="O1329" i="12" s="1"/>
  <c r="K1330" i="12" a="1"/>
  <c r="K1330" i="12" s="1"/>
  <c r="L1330" i="12" a="1"/>
  <c r="L1330" i="12" s="1"/>
  <c r="M1330" i="12" a="1"/>
  <c r="M1330" i="12" s="1"/>
  <c r="N1330" i="12" a="1"/>
  <c r="N1330" i="12" s="1"/>
  <c r="O1330" i="12" a="1"/>
  <c r="O1330" i="12" s="1"/>
  <c r="K1331" i="12" a="1"/>
  <c r="K1331" i="12" s="1"/>
  <c r="L1331" i="12" a="1"/>
  <c r="L1331" i="12" s="1"/>
  <c r="M1331" i="12" a="1"/>
  <c r="M1331" i="12" s="1"/>
  <c r="N1331" i="12" a="1"/>
  <c r="N1331" i="12" s="1"/>
  <c r="O1331" i="12" a="1"/>
  <c r="O1331" i="12" s="1"/>
  <c r="K1332" i="12" a="1"/>
  <c r="K1332" i="12" s="1"/>
  <c r="L1332" i="12" a="1"/>
  <c r="L1332" i="12" s="1"/>
  <c r="M1332" i="12" a="1"/>
  <c r="M1332" i="12" s="1"/>
  <c r="N1332" i="12" a="1"/>
  <c r="N1332" i="12" s="1"/>
  <c r="O1332" i="12" a="1"/>
  <c r="O1332" i="12" s="1"/>
  <c r="K1333" i="12" a="1"/>
  <c r="K1333" i="12" s="1"/>
  <c r="L1333" i="12" a="1"/>
  <c r="L1333" i="12" s="1"/>
  <c r="M1333" i="12" a="1"/>
  <c r="M1333" i="12" s="1"/>
  <c r="N1333" i="12" a="1"/>
  <c r="N1333" i="12" s="1"/>
  <c r="O1333" i="12" a="1"/>
  <c r="O1333" i="12" s="1"/>
  <c r="K1334" i="12" a="1"/>
  <c r="K1334" i="12" s="1"/>
  <c r="L1334" i="12" a="1"/>
  <c r="L1334" i="12" s="1"/>
  <c r="M1334" i="12" a="1"/>
  <c r="M1334" i="12" s="1"/>
  <c r="N1334" i="12" a="1"/>
  <c r="N1334" i="12" s="1"/>
  <c r="O1334" i="12" a="1"/>
  <c r="O1334" i="12" s="1"/>
  <c r="K1335" i="12" a="1"/>
  <c r="K1335" i="12" s="1"/>
  <c r="L1335" i="12" a="1"/>
  <c r="L1335" i="12" s="1"/>
  <c r="M1335" i="12" a="1"/>
  <c r="M1335" i="12" s="1"/>
  <c r="N1335" i="12" a="1"/>
  <c r="N1335" i="12" s="1"/>
  <c r="O1335" i="12" a="1"/>
  <c r="O1335" i="12" s="1"/>
  <c r="K1336" i="12" a="1"/>
  <c r="K1336" i="12" s="1"/>
  <c r="L1336" i="12" a="1"/>
  <c r="L1336" i="12" s="1"/>
  <c r="M1336" i="12" a="1"/>
  <c r="M1336" i="12" s="1"/>
  <c r="N1336" i="12" a="1"/>
  <c r="N1336" i="12" s="1"/>
  <c r="O1336" i="12" a="1"/>
  <c r="O1336" i="12" s="1"/>
  <c r="K1337" i="12" a="1"/>
  <c r="K1337" i="12" s="1"/>
  <c r="L1337" i="12" a="1"/>
  <c r="L1337" i="12" s="1"/>
  <c r="M1337" i="12" a="1"/>
  <c r="M1337" i="12" s="1"/>
  <c r="N1337" i="12" a="1"/>
  <c r="N1337" i="12" s="1"/>
  <c r="O1337" i="12" a="1"/>
  <c r="O1337" i="12" s="1"/>
  <c r="K1338" i="12" a="1"/>
  <c r="K1338" i="12" s="1"/>
  <c r="L1338" i="12" a="1"/>
  <c r="L1338" i="12" s="1"/>
  <c r="M1338" i="12" a="1"/>
  <c r="M1338" i="12" s="1"/>
  <c r="N1338" i="12" a="1"/>
  <c r="N1338" i="12" s="1"/>
  <c r="O1338" i="12" a="1"/>
  <c r="O1338" i="12" s="1"/>
  <c r="K1339" i="12" a="1"/>
  <c r="K1339" i="12" s="1"/>
  <c r="L1339" i="12" a="1"/>
  <c r="L1339" i="12" s="1"/>
  <c r="M1339" i="12" a="1"/>
  <c r="M1339" i="12" s="1"/>
  <c r="N1339" i="12" a="1"/>
  <c r="N1339" i="12" s="1"/>
  <c r="O1339" i="12" a="1"/>
  <c r="O1339" i="12"/>
  <c r="K1340" i="12" a="1"/>
  <c r="K1340" i="12" s="1"/>
  <c r="L1340" i="12" a="1"/>
  <c r="L1340" i="12" s="1"/>
  <c r="M1340" i="12" a="1"/>
  <c r="M1340" i="12" s="1"/>
  <c r="N1340" i="12" a="1"/>
  <c r="N1340" i="12" s="1"/>
  <c r="O1340" i="12" a="1"/>
  <c r="O1340" i="12" s="1"/>
  <c r="K1341" i="12" a="1"/>
  <c r="K1341" i="12" s="1"/>
  <c r="L1341" i="12" a="1"/>
  <c r="L1341" i="12"/>
  <c r="M1341" i="12" a="1"/>
  <c r="M1341" i="12" s="1"/>
  <c r="N1341" i="12" a="1"/>
  <c r="N1341" i="12" s="1"/>
  <c r="O1341" i="12" a="1"/>
  <c r="O1341" i="12" s="1"/>
  <c r="K1342" i="12" a="1"/>
  <c r="K1342" i="12" s="1"/>
  <c r="L1342" i="12" a="1"/>
  <c r="L1342" i="12" s="1"/>
  <c r="M1342" i="12" a="1"/>
  <c r="M1342" i="12" s="1"/>
  <c r="N1342" i="12" a="1"/>
  <c r="N1342" i="12" s="1"/>
  <c r="O1342" i="12" a="1"/>
  <c r="O1342" i="12" s="1"/>
  <c r="K1343" i="12" a="1"/>
  <c r="K1343" i="12" s="1"/>
  <c r="L1343" i="12" a="1"/>
  <c r="L1343" i="12" s="1"/>
  <c r="M1343" i="12" a="1"/>
  <c r="M1343" i="12" s="1"/>
  <c r="N1343" i="12" a="1"/>
  <c r="N1343" i="12" s="1"/>
  <c r="O1343" i="12" a="1"/>
  <c r="O1343" i="12" s="1"/>
  <c r="K1344" i="12" a="1"/>
  <c r="K1344" i="12" s="1"/>
  <c r="L1344" i="12" a="1"/>
  <c r="L1344" i="12" s="1"/>
  <c r="M1344" i="12" a="1"/>
  <c r="M1344" i="12" s="1"/>
  <c r="N1344" i="12" a="1"/>
  <c r="N1344" i="12" s="1"/>
  <c r="O1344" i="12" a="1"/>
  <c r="O1344" i="12" s="1"/>
  <c r="K1345" i="12" a="1"/>
  <c r="K1345" i="12" s="1"/>
  <c r="L1345" i="12" a="1"/>
  <c r="L1345" i="12" s="1"/>
  <c r="M1345" i="12" a="1"/>
  <c r="M1345" i="12" s="1"/>
  <c r="N1345" i="12" a="1"/>
  <c r="N1345" i="12" s="1"/>
  <c r="O1345" i="12" a="1"/>
  <c r="O1345" i="12" s="1"/>
  <c r="K1346" i="12" a="1"/>
  <c r="K1346" i="12" s="1"/>
  <c r="L1346" i="12" a="1"/>
  <c r="L1346" i="12" s="1"/>
  <c r="M1346" i="12" a="1"/>
  <c r="M1346" i="12" s="1"/>
  <c r="N1346" i="12" a="1"/>
  <c r="N1346" i="12" s="1"/>
  <c r="O1346" i="12" a="1"/>
  <c r="O1346" i="12" s="1"/>
  <c r="K1347" i="12" a="1"/>
  <c r="K1347" i="12" s="1"/>
  <c r="L1347" i="12" a="1"/>
  <c r="L1347" i="12" s="1"/>
  <c r="M1347" i="12" a="1"/>
  <c r="M1347" i="12" s="1"/>
  <c r="N1347" i="12" a="1"/>
  <c r="N1347" i="12" s="1"/>
  <c r="O1347" i="12" a="1"/>
  <c r="O1347" i="12" s="1"/>
  <c r="K1348" i="12" a="1"/>
  <c r="K1348" i="12" s="1"/>
  <c r="L1348" i="12" a="1"/>
  <c r="L1348" i="12" s="1"/>
  <c r="M1348" i="12" a="1"/>
  <c r="M1348" i="12" s="1"/>
  <c r="N1348" i="12" a="1"/>
  <c r="N1348" i="12" s="1"/>
  <c r="O1348" i="12" a="1"/>
  <c r="O1348" i="12" s="1"/>
  <c r="K1349" i="12" a="1"/>
  <c r="K1349" i="12" s="1"/>
  <c r="L1349" i="12" a="1"/>
  <c r="L1349" i="12" s="1"/>
  <c r="M1349" i="12" a="1"/>
  <c r="M1349" i="12" s="1"/>
  <c r="N1349" i="12" a="1"/>
  <c r="N1349" i="12" s="1"/>
  <c r="O1349" i="12" a="1"/>
  <c r="O1349" i="12" s="1"/>
  <c r="K1350" i="12" a="1"/>
  <c r="K1350" i="12" s="1"/>
  <c r="L1350" i="12" a="1"/>
  <c r="L1350" i="12" s="1"/>
  <c r="M1350" i="12" a="1"/>
  <c r="M1350" i="12" s="1"/>
  <c r="N1350" i="12" a="1"/>
  <c r="N1350" i="12"/>
  <c r="O1350" i="12" a="1"/>
  <c r="O1350" i="12" s="1"/>
  <c r="K1351" i="12" a="1"/>
  <c r="K1351" i="12" s="1"/>
  <c r="L1351" i="12" a="1"/>
  <c r="L1351" i="12" s="1"/>
  <c r="M1351" i="12" a="1"/>
  <c r="M1351" i="12" s="1"/>
  <c r="N1351" i="12" a="1"/>
  <c r="N1351" i="12" s="1"/>
  <c r="O1351" i="12" a="1"/>
  <c r="O1351" i="12" s="1"/>
  <c r="K1352" i="12" a="1"/>
  <c r="K1352" i="12"/>
  <c r="L1352" i="12" a="1"/>
  <c r="L1352" i="12" s="1"/>
  <c r="M1352" i="12" a="1"/>
  <c r="M1352" i="12" s="1"/>
  <c r="N1352" i="12" a="1"/>
  <c r="N1352" i="12" s="1"/>
  <c r="O1352" i="12" a="1"/>
  <c r="O1352" i="12" s="1"/>
  <c r="K1353" i="12" a="1"/>
  <c r="K1353" i="12" s="1"/>
  <c r="L1353" i="12" a="1"/>
  <c r="L1353" i="12" s="1"/>
  <c r="M1353" i="12" a="1"/>
  <c r="M1353" i="12" s="1"/>
  <c r="N1353" i="12" a="1"/>
  <c r="N1353" i="12" s="1"/>
  <c r="O1353" i="12" a="1"/>
  <c r="O1353" i="12" s="1"/>
  <c r="K1354" i="12" a="1"/>
  <c r="K1354" i="12" s="1"/>
  <c r="L1354" i="12" a="1"/>
  <c r="L1354" i="12" s="1"/>
  <c r="M1354" i="12" a="1"/>
  <c r="M1354" i="12" s="1"/>
  <c r="N1354" i="12" a="1"/>
  <c r="N1354" i="12" s="1"/>
  <c r="O1354" i="12" a="1"/>
  <c r="O1354" i="12" s="1"/>
  <c r="K1355" i="12" a="1"/>
  <c r="K1355" i="12" s="1"/>
  <c r="L1355" i="12" a="1"/>
  <c r="L1355" i="12" s="1"/>
  <c r="M1355" i="12" a="1"/>
  <c r="M1355" i="12" s="1"/>
  <c r="N1355" i="12" a="1"/>
  <c r="N1355" i="12" s="1"/>
  <c r="O1355" i="12" a="1"/>
  <c r="O1355" i="12" s="1"/>
  <c r="K1356" i="12" a="1"/>
  <c r="K1356" i="12" s="1"/>
  <c r="L1356" i="12" a="1"/>
  <c r="L1356" i="12" s="1"/>
  <c r="M1356" i="12" a="1"/>
  <c r="M1356" i="12" s="1"/>
  <c r="N1356" i="12" a="1"/>
  <c r="N1356" i="12" s="1"/>
  <c r="O1356" i="12" a="1"/>
  <c r="O1356" i="12" s="1"/>
  <c r="K1357" i="12" a="1"/>
  <c r="K1357" i="12" s="1"/>
  <c r="L1357" i="12" a="1"/>
  <c r="L1357" i="12" s="1"/>
  <c r="M1357" i="12" a="1"/>
  <c r="M1357" i="12" s="1"/>
  <c r="N1357" i="12" a="1"/>
  <c r="N1357" i="12" s="1"/>
  <c r="O1357" i="12" a="1"/>
  <c r="O1357" i="12" s="1"/>
  <c r="K1358" i="12" a="1"/>
  <c r="K1358" i="12" s="1"/>
  <c r="L1358" i="12" a="1"/>
  <c r="L1358" i="12" s="1"/>
  <c r="M1358" i="12" a="1"/>
  <c r="M1358" i="12" s="1"/>
  <c r="N1358" i="12" a="1"/>
  <c r="N1358" i="12" s="1"/>
  <c r="O1358" i="12" a="1"/>
  <c r="O1358" i="12" s="1"/>
  <c r="K1359" i="12" a="1"/>
  <c r="K1359" i="12" s="1"/>
  <c r="L1359" i="12" a="1"/>
  <c r="L1359" i="12" s="1"/>
  <c r="M1359" i="12" a="1"/>
  <c r="M1359" i="12" s="1"/>
  <c r="N1359" i="12" a="1"/>
  <c r="N1359" i="12" s="1"/>
  <c r="O1359" i="12" a="1"/>
  <c r="O1359" i="12" s="1"/>
  <c r="K1360" i="12" a="1"/>
  <c r="K1360" i="12" s="1"/>
  <c r="L1360" i="12" a="1"/>
  <c r="L1360" i="12" s="1"/>
  <c r="M1360" i="12" a="1"/>
  <c r="M1360" i="12" s="1"/>
  <c r="N1360" i="12" a="1"/>
  <c r="N1360" i="12" s="1"/>
  <c r="O1360" i="12" a="1"/>
  <c r="O1360" i="12" s="1"/>
  <c r="K1361" i="12" a="1"/>
  <c r="K1361" i="12" s="1"/>
  <c r="L1361" i="12" a="1"/>
  <c r="L1361" i="12" s="1"/>
  <c r="M1361" i="12" a="1"/>
  <c r="M1361" i="12" s="1"/>
  <c r="N1361" i="12" a="1"/>
  <c r="N1361" i="12" s="1"/>
  <c r="O1361" i="12" a="1"/>
  <c r="O1361" i="12" s="1"/>
  <c r="K1362" i="12" a="1"/>
  <c r="K1362" i="12" s="1"/>
  <c r="L1362" i="12" a="1"/>
  <c r="L1362" i="12" s="1"/>
  <c r="M1362" i="12" a="1"/>
  <c r="M1362" i="12" s="1"/>
  <c r="N1362" i="12" a="1"/>
  <c r="N1362" i="12" s="1"/>
  <c r="O1362" i="12" a="1"/>
  <c r="O1362" i="12" s="1"/>
  <c r="K1363" i="12" a="1"/>
  <c r="K1363" i="12" s="1"/>
  <c r="L1363" i="12" a="1"/>
  <c r="L1363" i="12" s="1"/>
  <c r="M1363" i="12" a="1"/>
  <c r="M1363" i="12" s="1"/>
  <c r="N1363" i="12" a="1"/>
  <c r="N1363" i="12" s="1"/>
  <c r="O1363" i="12" a="1"/>
  <c r="O1363" i="12" s="1"/>
  <c r="K1364" i="12" a="1"/>
  <c r="K1364" i="12" s="1"/>
  <c r="L1364" i="12" a="1"/>
  <c r="L1364" i="12" s="1"/>
  <c r="M1364" i="12" a="1"/>
  <c r="M1364" i="12" s="1"/>
  <c r="N1364" i="12" a="1"/>
  <c r="N1364" i="12" s="1"/>
  <c r="O1364" i="12" a="1"/>
  <c r="O1364" i="12" s="1"/>
  <c r="K1365" i="12" a="1"/>
  <c r="K1365" i="12" s="1"/>
  <c r="L1365" i="12" a="1"/>
  <c r="L1365" i="12" s="1"/>
  <c r="M1365" i="12" a="1"/>
  <c r="M1365" i="12" s="1"/>
  <c r="N1365" i="12" a="1"/>
  <c r="N1365" i="12" s="1"/>
  <c r="O1365" i="12" a="1"/>
  <c r="O1365" i="12" s="1"/>
  <c r="K1366" i="12" a="1"/>
  <c r="K1366" i="12" s="1"/>
  <c r="L1366" i="12" a="1"/>
  <c r="L1366" i="12" s="1"/>
  <c r="M1366" i="12" a="1"/>
  <c r="M1366" i="12" s="1"/>
  <c r="N1366" i="12" a="1"/>
  <c r="N1366" i="12" s="1"/>
  <c r="O1366" i="12" a="1"/>
  <c r="O1366" i="12" s="1"/>
  <c r="K1367" i="12" a="1"/>
  <c r="K1367" i="12" s="1"/>
  <c r="L1367" i="12" a="1"/>
  <c r="L1367" i="12" s="1"/>
  <c r="M1367" i="12" a="1"/>
  <c r="M1367" i="12" s="1"/>
  <c r="N1367" i="12" a="1"/>
  <c r="N1367" i="12" s="1"/>
  <c r="O1367" i="12" a="1"/>
  <c r="O1367" i="12" s="1"/>
  <c r="K1368" i="12" a="1"/>
  <c r="K1368" i="12" s="1"/>
  <c r="L1368" i="12" a="1"/>
  <c r="L1368" i="12" s="1"/>
  <c r="M1368" i="12" a="1"/>
  <c r="M1368" i="12" s="1"/>
  <c r="N1368" i="12" a="1"/>
  <c r="N1368" i="12" s="1"/>
  <c r="O1368" i="12" a="1"/>
  <c r="O1368" i="12" s="1"/>
  <c r="K1369" i="12" a="1"/>
  <c r="K1369" i="12" s="1"/>
  <c r="L1369" i="12" a="1"/>
  <c r="L1369" i="12" s="1"/>
  <c r="M1369" i="12" a="1"/>
  <c r="M1369" i="12" s="1"/>
  <c r="N1369" i="12" a="1"/>
  <c r="N1369" i="12" s="1"/>
  <c r="O1369" i="12" a="1"/>
  <c r="O1369" i="12" s="1"/>
  <c r="K1370" i="12" a="1"/>
  <c r="K1370" i="12" s="1"/>
  <c r="L1370" i="12" a="1"/>
  <c r="L1370" i="12" s="1"/>
  <c r="M1370" i="12" a="1"/>
  <c r="M1370" i="12" s="1"/>
  <c r="N1370" i="12" a="1"/>
  <c r="N1370" i="12" s="1"/>
  <c r="O1370" i="12" a="1"/>
  <c r="O1370" i="12" s="1"/>
  <c r="K1371" i="12" a="1"/>
  <c r="K1371" i="12" s="1"/>
  <c r="L1371" i="12" a="1"/>
  <c r="L1371" i="12" s="1"/>
  <c r="M1371" i="12" a="1"/>
  <c r="M1371" i="12" s="1"/>
  <c r="N1371" i="12" a="1"/>
  <c r="N1371" i="12" s="1"/>
  <c r="O1371" i="12" a="1"/>
  <c r="O1371" i="12" s="1"/>
  <c r="K1372" i="12" a="1"/>
  <c r="K1372" i="12" s="1"/>
  <c r="L1372" i="12" a="1"/>
  <c r="L1372" i="12" s="1"/>
  <c r="M1372" i="12" a="1"/>
  <c r="M1372" i="12" s="1"/>
  <c r="N1372" i="12" a="1"/>
  <c r="N1372" i="12" s="1"/>
  <c r="O1372" i="12" a="1"/>
  <c r="O1372" i="12" s="1"/>
  <c r="K1373" i="12" a="1"/>
  <c r="K1373" i="12" s="1"/>
  <c r="L1373" i="12" a="1"/>
  <c r="L1373" i="12" s="1"/>
  <c r="M1373" i="12" a="1"/>
  <c r="M1373" i="12" s="1"/>
  <c r="N1373" i="12" a="1"/>
  <c r="N1373" i="12" s="1"/>
  <c r="O1373" i="12" a="1"/>
  <c r="O1373" i="12" s="1"/>
  <c r="K1374" i="12" a="1"/>
  <c r="K1374" i="12" s="1"/>
  <c r="L1374" i="12" a="1"/>
  <c r="L1374" i="12" s="1"/>
  <c r="M1374" i="12" a="1"/>
  <c r="M1374" i="12" s="1"/>
  <c r="N1374" i="12" a="1"/>
  <c r="N1374" i="12" s="1"/>
  <c r="O1374" i="12" a="1"/>
  <c r="O1374" i="12" s="1"/>
  <c r="K1375" i="12" a="1"/>
  <c r="K1375" i="12" s="1"/>
  <c r="L1375" i="12" a="1"/>
  <c r="L1375" i="12" s="1"/>
  <c r="M1375" i="12" a="1"/>
  <c r="M1375" i="12" s="1"/>
  <c r="N1375" i="12" a="1"/>
  <c r="N1375" i="12" s="1"/>
  <c r="O1375" i="12" a="1"/>
  <c r="O1375" i="12" s="1"/>
  <c r="K1376" i="12" a="1"/>
  <c r="K1376" i="12" s="1"/>
  <c r="L1376" i="12" a="1"/>
  <c r="L1376" i="12" s="1"/>
  <c r="M1376" i="12" a="1"/>
  <c r="M1376" i="12" s="1"/>
  <c r="N1376" i="12" a="1"/>
  <c r="N1376" i="12" s="1"/>
  <c r="O1376" i="12" a="1"/>
  <c r="O1376" i="12" s="1"/>
  <c r="K1377" i="12" a="1"/>
  <c r="K1377" i="12" s="1"/>
  <c r="L1377" i="12" a="1"/>
  <c r="L1377" i="12" s="1"/>
  <c r="M1377" i="12" a="1"/>
  <c r="M1377" i="12" s="1"/>
  <c r="N1377" i="12" a="1"/>
  <c r="N1377" i="12" s="1"/>
  <c r="O1377" i="12" a="1"/>
  <c r="O1377" i="12" s="1"/>
  <c r="K1378" i="12" a="1"/>
  <c r="K1378" i="12" s="1"/>
  <c r="L1378" i="12" a="1"/>
  <c r="L1378" i="12" s="1"/>
  <c r="M1378" i="12" a="1"/>
  <c r="M1378" i="12" s="1"/>
  <c r="N1378" i="12" a="1"/>
  <c r="N1378" i="12" s="1"/>
  <c r="O1378" i="12" a="1"/>
  <c r="O1378" i="12" s="1"/>
  <c r="K1379" i="12" a="1"/>
  <c r="K1379" i="12" s="1"/>
  <c r="L1379" i="12" a="1"/>
  <c r="L1379" i="12" s="1"/>
  <c r="M1379" i="12" a="1"/>
  <c r="M1379" i="12" s="1"/>
  <c r="N1379" i="12" a="1"/>
  <c r="N1379" i="12" s="1"/>
  <c r="O1379" i="12" a="1"/>
  <c r="O1379" i="12" s="1"/>
  <c r="K1380" i="12" a="1"/>
  <c r="K1380" i="12" s="1"/>
  <c r="L1380" i="12" a="1"/>
  <c r="L1380" i="12" s="1"/>
  <c r="M1380" i="12" a="1"/>
  <c r="M1380" i="12" s="1"/>
  <c r="N1380" i="12" a="1"/>
  <c r="N1380" i="12" s="1"/>
  <c r="O1380" i="12" a="1"/>
  <c r="O1380" i="12" s="1"/>
  <c r="K1381" i="12" a="1"/>
  <c r="K1381" i="12" s="1"/>
  <c r="L1381" i="12" a="1"/>
  <c r="L1381" i="12" s="1"/>
  <c r="M1381" i="12" a="1"/>
  <c r="M1381" i="12" s="1"/>
  <c r="N1381" i="12" a="1"/>
  <c r="N1381" i="12" s="1"/>
  <c r="O1381" i="12" a="1"/>
  <c r="O1381" i="12" s="1"/>
  <c r="K1382" i="12" a="1"/>
  <c r="K1382" i="12" s="1"/>
  <c r="L1382" i="12" a="1"/>
  <c r="L1382" i="12" s="1"/>
  <c r="M1382" i="12" a="1"/>
  <c r="M1382" i="12" s="1"/>
  <c r="N1382" i="12" a="1"/>
  <c r="N1382" i="12" s="1"/>
  <c r="O1382" i="12" a="1"/>
  <c r="O1382" i="12" s="1"/>
  <c r="K1383" i="12" a="1"/>
  <c r="K1383" i="12" s="1"/>
  <c r="L1383" i="12" a="1"/>
  <c r="L1383" i="12" s="1"/>
  <c r="M1383" i="12" a="1"/>
  <c r="M1383" i="12" s="1"/>
  <c r="N1383" i="12" a="1"/>
  <c r="N1383" i="12" s="1"/>
  <c r="O1383" i="12" a="1"/>
  <c r="O1383" i="12" s="1"/>
  <c r="K1384" i="12" a="1"/>
  <c r="K1384" i="12" s="1"/>
  <c r="L1384" i="12" a="1"/>
  <c r="L1384" i="12" s="1"/>
  <c r="M1384" i="12" a="1"/>
  <c r="M1384" i="12" s="1"/>
  <c r="N1384" i="12" a="1"/>
  <c r="N1384" i="12" s="1"/>
  <c r="O1384" i="12" a="1"/>
  <c r="O1384" i="12" s="1"/>
  <c r="K1385" i="12" a="1"/>
  <c r="K1385" i="12" s="1"/>
  <c r="L1385" i="12" a="1"/>
  <c r="L1385" i="12" s="1"/>
  <c r="M1385" i="12" a="1"/>
  <c r="M1385" i="12" s="1"/>
  <c r="N1385" i="12" a="1"/>
  <c r="N1385" i="12" s="1"/>
  <c r="O1385" i="12" a="1"/>
  <c r="O1385" i="12" s="1"/>
  <c r="K1386" i="12" a="1"/>
  <c r="K1386" i="12" s="1"/>
  <c r="L1386" i="12" a="1"/>
  <c r="L1386" i="12" s="1"/>
  <c r="M1386" i="12" a="1"/>
  <c r="M1386" i="12" s="1"/>
  <c r="N1386" i="12" a="1"/>
  <c r="N1386" i="12" s="1"/>
  <c r="O1386" i="12" a="1"/>
  <c r="O1386" i="12" s="1"/>
  <c r="K1387" i="12" a="1"/>
  <c r="K1387" i="12" s="1"/>
  <c r="L1387" i="12" a="1"/>
  <c r="L1387" i="12" s="1"/>
  <c r="M1387" i="12" a="1"/>
  <c r="M1387" i="12" s="1"/>
  <c r="N1387" i="12" a="1"/>
  <c r="N1387" i="12" s="1"/>
  <c r="O1387" i="12" a="1"/>
  <c r="O1387" i="12" s="1"/>
  <c r="K1388" i="12" a="1"/>
  <c r="K1388" i="12" s="1"/>
  <c r="L1388" i="12" a="1"/>
  <c r="L1388" i="12" s="1"/>
  <c r="M1388" i="12" a="1"/>
  <c r="M1388" i="12" s="1"/>
  <c r="N1388" i="12" a="1"/>
  <c r="N1388" i="12" s="1"/>
  <c r="O1388" i="12" a="1"/>
  <c r="O1388" i="12" s="1"/>
  <c r="K1389" i="12" a="1"/>
  <c r="K1389" i="12" s="1"/>
  <c r="L1389" i="12" a="1"/>
  <c r="L1389" i="12" s="1"/>
  <c r="M1389" i="12" a="1"/>
  <c r="M1389" i="12" s="1"/>
  <c r="N1389" i="12" a="1"/>
  <c r="N1389" i="12" s="1"/>
  <c r="O1389" i="12" a="1"/>
  <c r="O1389" i="12" s="1"/>
  <c r="K1390" i="12" a="1"/>
  <c r="K1390" i="12" s="1"/>
  <c r="L1390" i="12" a="1"/>
  <c r="L1390" i="12" s="1"/>
  <c r="M1390" i="12" a="1"/>
  <c r="M1390" i="12" s="1"/>
  <c r="N1390" i="12" a="1"/>
  <c r="N1390" i="12" s="1"/>
  <c r="O1390" i="12" a="1"/>
  <c r="O1390" i="12" s="1"/>
  <c r="K1391" i="12" a="1"/>
  <c r="K1391" i="12" s="1"/>
  <c r="L1391" i="12" a="1"/>
  <c r="L1391" i="12" s="1"/>
  <c r="M1391" i="12" a="1"/>
  <c r="M1391" i="12" s="1"/>
  <c r="N1391" i="12" a="1"/>
  <c r="N1391" i="12" s="1"/>
  <c r="O1391" i="12" a="1"/>
  <c r="O1391" i="12" s="1"/>
  <c r="K1392" i="12" a="1"/>
  <c r="K1392" i="12" s="1"/>
  <c r="L1392" i="12" a="1"/>
  <c r="L1392" i="12" s="1"/>
  <c r="M1392" i="12" a="1"/>
  <c r="M1392" i="12" s="1"/>
  <c r="N1392" i="12" a="1"/>
  <c r="N1392" i="12" s="1"/>
  <c r="O1392" i="12" a="1"/>
  <c r="O1392" i="12" s="1"/>
  <c r="K1393" i="12" a="1"/>
  <c r="K1393" i="12" s="1"/>
  <c r="L1393" i="12" a="1"/>
  <c r="L1393" i="12" s="1"/>
  <c r="M1393" i="12" a="1"/>
  <c r="M1393" i="12" s="1"/>
  <c r="N1393" i="12" a="1"/>
  <c r="N1393" i="12" s="1"/>
  <c r="O1393" i="12" a="1"/>
  <c r="O1393" i="12" s="1"/>
  <c r="K1394" i="12" a="1"/>
  <c r="K1394" i="12" s="1"/>
  <c r="L1394" i="12" a="1"/>
  <c r="L1394" i="12" s="1"/>
  <c r="M1394" i="12" a="1"/>
  <c r="M1394" i="12" s="1"/>
  <c r="N1394" i="12" a="1"/>
  <c r="N1394" i="12" s="1"/>
  <c r="O1394" i="12" a="1"/>
  <c r="O1394" i="12" s="1"/>
  <c r="K1395" i="12" a="1"/>
  <c r="K1395" i="12" s="1"/>
  <c r="L1395" i="12" a="1"/>
  <c r="L1395" i="12" s="1"/>
  <c r="M1395" i="12" a="1"/>
  <c r="M1395" i="12" s="1"/>
  <c r="N1395" i="12" a="1"/>
  <c r="N1395" i="12" s="1"/>
  <c r="O1395" i="12" a="1"/>
  <c r="O1395" i="12" s="1"/>
  <c r="K1396" i="12" a="1"/>
  <c r="K1396" i="12" s="1"/>
  <c r="L1396" i="12" a="1"/>
  <c r="L1396" i="12" s="1"/>
  <c r="M1396" i="12" a="1"/>
  <c r="M1396" i="12" s="1"/>
  <c r="N1396" i="12" a="1"/>
  <c r="N1396" i="12" s="1"/>
  <c r="O1396" i="12" a="1"/>
  <c r="O1396" i="12" s="1"/>
  <c r="K1397" i="12" a="1"/>
  <c r="K1397" i="12" s="1"/>
  <c r="L1397" i="12" a="1"/>
  <c r="L1397" i="12" s="1"/>
  <c r="M1397" i="12" a="1"/>
  <c r="M1397" i="12" s="1"/>
  <c r="N1397" i="12" a="1"/>
  <c r="N1397" i="12" s="1"/>
  <c r="O1397" i="12" a="1"/>
  <c r="O1397" i="12" s="1"/>
  <c r="K1398" i="12" a="1"/>
  <c r="K1398" i="12" s="1"/>
  <c r="L1398" i="12" a="1"/>
  <c r="L1398" i="12" s="1"/>
  <c r="M1398" i="12" a="1"/>
  <c r="M1398" i="12" s="1"/>
  <c r="N1398" i="12" a="1"/>
  <c r="N1398" i="12" s="1"/>
  <c r="O1398" i="12" a="1"/>
  <c r="O1398" i="12" s="1"/>
  <c r="K1399" i="12" a="1"/>
  <c r="K1399" i="12" s="1"/>
  <c r="L1399" i="12" a="1"/>
  <c r="L1399" i="12" s="1"/>
  <c r="M1399" i="12" a="1"/>
  <c r="M1399" i="12" s="1"/>
  <c r="N1399" i="12" a="1"/>
  <c r="N1399" i="12" s="1"/>
  <c r="O1399" i="12" a="1"/>
  <c r="O1399" i="12" s="1"/>
  <c r="K1400" i="12" a="1"/>
  <c r="K1400" i="12" s="1"/>
  <c r="L1400" i="12" a="1"/>
  <c r="L1400" i="12" s="1"/>
  <c r="M1400" i="12" a="1"/>
  <c r="M1400" i="12" s="1"/>
  <c r="N1400" i="12" a="1"/>
  <c r="N1400" i="12" s="1"/>
  <c r="O1400" i="12" a="1"/>
  <c r="O1400" i="12" s="1"/>
  <c r="K1401" i="12" a="1"/>
  <c r="K1401" i="12" s="1"/>
  <c r="L1401" i="12" a="1"/>
  <c r="L1401" i="12" s="1"/>
  <c r="M1401" i="12" a="1"/>
  <c r="M1401" i="12" s="1"/>
  <c r="N1401" i="12" a="1"/>
  <c r="N1401" i="12" s="1"/>
  <c r="O1401" i="12" a="1"/>
  <c r="O1401" i="12" s="1"/>
  <c r="K1402" i="12" a="1"/>
  <c r="K1402" i="12" s="1"/>
  <c r="L1402" i="12" a="1"/>
  <c r="L1402" i="12" s="1"/>
  <c r="M1402" i="12" a="1"/>
  <c r="M1402" i="12" s="1"/>
  <c r="N1402" i="12" a="1"/>
  <c r="N1402" i="12" s="1"/>
  <c r="O1402" i="12" a="1"/>
  <c r="O1402" i="12" s="1"/>
  <c r="K1403" i="12" a="1"/>
  <c r="K1403" i="12" s="1"/>
  <c r="L1403" i="12" a="1"/>
  <c r="L1403" i="12" s="1"/>
  <c r="M1403" i="12" a="1"/>
  <c r="M1403" i="12" s="1"/>
  <c r="N1403" i="12" a="1"/>
  <c r="N1403" i="12" s="1"/>
  <c r="O1403" i="12" a="1"/>
  <c r="O1403" i="12" s="1"/>
  <c r="K1404" i="12" a="1"/>
  <c r="K1404" i="12" s="1"/>
  <c r="L1404" i="12" a="1"/>
  <c r="L1404" i="12" s="1"/>
  <c r="M1404" i="12" a="1"/>
  <c r="M1404" i="12" s="1"/>
  <c r="N1404" i="12" a="1"/>
  <c r="N1404" i="12" s="1"/>
  <c r="O1404" i="12" a="1"/>
  <c r="O1404" i="12" s="1"/>
  <c r="K1405" i="12" a="1"/>
  <c r="K1405" i="12" s="1"/>
  <c r="L1405" i="12" a="1"/>
  <c r="L1405" i="12" s="1"/>
  <c r="M1405" i="12" a="1"/>
  <c r="M1405" i="12" s="1"/>
  <c r="N1405" i="12" a="1"/>
  <c r="N1405" i="12" s="1"/>
  <c r="O1405" i="12" a="1"/>
  <c r="O1405" i="12" s="1"/>
  <c r="K1406" i="12" a="1"/>
  <c r="K1406" i="12" s="1"/>
  <c r="L1406" i="12" a="1"/>
  <c r="L1406" i="12" s="1"/>
  <c r="M1406" i="12" a="1"/>
  <c r="M1406" i="12" s="1"/>
  <c r="N1406" i="12" a="1"/>
  <c r="N1406" i="12" s="1"/>
  <c r="O1406" i="12" a="1"/>
  <c r="O1406" i="12" s="1"/>
  <c r="K1407" i="12" a="1"/>
  <c r="K1407" i="12" s="1"/>
  <c r="L1407" i="12" a="1"/>
  <c r="L1407" i="12" s="1"/>
  <c r="M1407" i="12" a="1"/>
  <c r="M1407" i="12" s="1"/>
  <c r="N1407" i="12" a="1"/>
  <c r="N1407" i="12" s="1"/>
  <c r="O1407" i="12" a="1"/>
  <c r="O1407" i="12" s="1"/>
  <c r="K1408" i="12" a="1"/>
  <c r="K1408" i="12" s="1"/>
  <c r="L1408" i="12" a="1"/>
  <c r="L1408" i="12" s="1"/>
  <c r="M1408" i="12" a="1"/>
  <c r="M1408" i="12" s="1"/>
  <c r="N1408" i="12" a="1"/>
  <c r="N1408" i="12" s="1"/>
  <c r="O1408" i="12" a="1"/>
  <c r="O1408" i="12" s="1"/>
  <c r="K1409" i="12" a="1"/>
  <c r="K1409" i="12" s="1"/>
  <c r="L1409" i="12" a="1"/>
  <c r="L1409" i="12" s="1"/>
  <c r="M1409" i="12" a="1"/>
  <c r="M1409" i="12" s="1"/>
  <c r="N1409" i="12" a="1"/>
  <c r="N1409" i="12" s="1"/>
  <c r="O1409" i="12" a="1"/>
  <c r="O1409" i="12" s="1"/>
  <c r="K1410" i="12" a="1"/>
  <c r="K1410" i="12" s="1"/>
  <c r="L1410" i="12" a="1"/>
  <c r="L1410" i="12" s="1"/>
  <c r="M1410" i="12" a="1"/>
  <c r="M1410" i="12" s="1"/>
  <c r="N1410" i="12" a="1"/>
  <c r="N1410" i="12" s="1"/>
  <c r="O1410" i="12" a="1"/>
  <c r="O1410" i="12" s="1"/>
  <c r="K1411" i="12" a="1"/>
  <c r="K1411" i="12" s="1"/>
  <c r="L1411" i="12" a="1"/>
  <c r="L1411" i="12" s="1"/>
  <c r="M1411" i="12" a="1"/>
  <c r="M1411" i="12" s="1"/>
  <c r="N1411" i="12" a="1"/>
  <c r="N1411" i="12" s="1"/>
  <c r="O1411" i="12" a="1"/>
  <c r="O1411" i="12" s="1"/>
  <c r="K1412" i="12" a="1"/>
  <c r="K1412" i="12" s="1"/>
  <c r="L1412" i="12" a="1"/>
  <c r="L1412" i="12" s="1"/>
  <c r="M1412" i="12" a="1"/>
  <c r="M1412" i="12" s="1"/>
  <c r="N1412" i="12" a="1"/>
  <c r="N1412" i="12" s="1"/>
  <c r="O1412" i="12" a="1"/>
  <c r="O1412" i="12" s="1"/>
  <c r="K1413" i="12" a="1"/>
  <c r="K1413" i="12" s="1"/>
  <c r="L1413" i="12" a="1"/>
  <c r="L1413" i="12" s="1"/>
  <c r="M1413" i="12" a="1"/>
  <c r="M1413" i="12" s="1"/>
  <c r="N1413" i="12" a="1"/>
  <c r="N1413" i="12" s="1"/>
  <c r="O1413" i="12" a="1"/>
  <c r="O1413" i="12" s="1"/>
  <c r="K1414" i="12" a="1"/>
  <c r="K1414" i="12" s="1"/>
  <c r="L1414" i="12" a="1"/>
  <c r="L1414" i="12" s="1"/>
  <c r="M1414" i="12" a="1"/>
  <c r="M1414" i="12" s="1"/>
  <c r="N1414" i="12" a="1"/>
  <c r="N1414" i="12" s="1"/>
  <c r="O1414" i="12" a="1"/>
  <c r="O1414" i="12" s="1"/>
  <c r="K1415" i="12" a="1"/>
  <c r="K1415" i="12" s="1"/>
  <c r="L1415" i="12" a="1"/>
  <c r="L1415" i="12" s="1"/>
  <c r="M1415" i="12" a="1"/>
  <c r="M1415" i="12" s="1"/>
  <c r="N1415" i="12" a="1"/>
  <c r="N1415" i="12" s="1"/>
  <c r="O1415" i="12" a="1"/>
  <c r="O1415" i="12" s="1"/>
  <c r="K1416" i="12" a="1"/>
  <c r="K1416" i="12" s="1"/>
  <c r="L1416" i="12" a="1"/>
  <c r="L1416" i="12" s="1"/>
  <c r="M1416" i="12" a="1"/>
  <c r="M1416" i="12" s="1"/>
  <c r="N1416" i="12" a="1"/>
  <c r="N1416" i="12" s="1"/>
  <c r="O1416" i="12" a="1"/>
  <c r="O1416" i="12" s="1"/>
  <c r="K1417" i="12" a="1"/>
  <c r="K1417" i="12" s="1"/>
  <c r="L1417" i="12" a="1"/>
  <c r="L1417" i="12" s="1"/>
  <c r="M1417" i="12" a="1"/>
  <c r="M1417" i="12" s="1"/>
  <c r="N1417" i="12" a="1"/>
  <c r="N1417" i="12" s="1"/>
  <c r="O1417" i="12" a="1"/>
  <c r="O1417" i="12" s="1"/>
  <c r="K1418" i="12" a="1"/>
  <c r="K1418" i="12" s="1"/>
  <c r="L1418" i="12" a="1"/>
  <c r="L1418" i="12" s="1"/>
  <c r="M1418" i="12" a="1"/>
  <c r="M1418" i="12" s="1"/>
  <c r="N1418" i="12" a="1"/>
  <c r="N1418" i="12" s="1"/>
  <c r="O1418" i="12" a="1"/>
  <c r="O1418" i="12" s="1"/>
  <c r="K1419" i="12" a="1"/>
  <c r="K1419" i="12" s="1"/>
  <c r="L1419" i="12" a="1"/>
  <c r="L1419" i="12" s="1"/>
  <c r="M1419" i="12" a="1"/>
  <c r="M1419" i="12" s="1"/>
  <c r="N1419" i="12" a="1"/>
  <c r="N1419" i="12" s="1"/>
  <c r="O1419" i="12" a="1"/>
  <c r="O1419" i="12" s="1"/>
  <c r="K1420" i="12" a="1"/>
  <c r="K1420" i="12" s="1"/>
  <c r="L1420" i="12" a="1"/>
  <c r="L1420" i="12" s="1"/>
  <c r="M1420" i="12" a="1"/>
  <c r="M1420" i="12" s="1"/>
  <c r="N1420" i="12" a="1"/>
  <c r="N1420" i="12" s="1"/>
  <c r="O1420" i="12" a="1"/>
  <c r="O1420" i="12" s="1"/>
  <c r="K1421" i="12" a="1"/>
  <c r="K1421" i="12" s="1"/>
  <c r="L1421" i="12" a="1"/>
  <c r="L1421" i="12" s="1"/>
  <c r="M1421" i="12" a="1"/>
  <c r="M1421" i="12" s="1"/>
  <c r="N1421" i="12" a="1"/>
  <c r="N1421" i="12" s="1"/>
  <c r="O1421" i="12" a="1"/>
  <c r="O1421" i="12" s="1"/>
  <c r="K1422" i="12" a="1"/>
  <c r="K1422" i="12" s="1"/>
  <c r="L1422" i="12" a="1"/>
  <c r="L1422" i="12" s="1"/>
  <c r="M1422" i="12" a="1"/>
  <c r="M1422" i="12" s="1"/>
  <c r="N1422" i="12" a="1"/>
  <c r="N1422" i="12" s="1"/>
  <c r="O1422" i="12" a="1"/>
  <c r="O1422" i="12" s="1"/>
  <c r="K1423" i="12" a="1"/>
  <c r="K1423" i="12" s="1"/>
  <c r="L1423" i="12" a="1"/>
  <c r="L1423" i="12" s="1"/>
  <c r="M1423" i="12" a="1"/>
  <c r="M1423" i="12" s="1"/>
  <c r="N1423" i="12" a="1"/>
  <c r="N1423" i="12" s="1"/>
  <c r="O1423" i="12" a="1"/>
  <c r="O1423" i="12" s="1"/>
  <c r="K1424" i="12" a="1"/>
  <c r="K1424" i="12" s="1"/>
  <c r="L1424" i="12" a="1"/>
  <c r="L1424" i="12" s="1"/>
  <c r="M1424" i="12" a="1"/>
  <c r="M1424" i="12" s="1"/>
  <c r="N1424" i="12" a="1"/>
  <c r="N1424" i="12" s="1"/>
  <c r="O1424" i="12" a="1"/>
  <c r="O1424" i="12" s="1"/>
  <c r="K1425" i="12" a="1"/>
  <c r="K1425" i="12" s="1"/>
  <c r="L1425" i="12" a="1"/>
  <c r="L1425" i="12" s="1"/>
  <c r="M1425" i="12" a="1"/>
  <c r="M1425" i="12" s="1"/>
  <c r="N1425" i="12" a="1"/>
  <c r="N1425" i="12" s="1"/>
  <c r="O1425" i="12" a="1"/>
  <c r="O1425" i="12" s="1"/>
  <c r="K1426" i="12" a="1"/>
  <c r="K1426" i="12" s="1"/>
  <c r="L1426" i="12" a="1"/>
  <c r="L1426" i="12" s="1"/>
  <c r="M1426" i="12" a="1"/>
  <c r="M1426" i="12" s="1"/>
  <c r="N1426" i="12" a="1"/>
  <c r="N1426" i="12" s="1"/>
  <c r="O1426" i="12" a="1"/>
  <c r="O1426" i="12" s="1"/>
  <c r="K1427" i="12" a="1"/>
  <c r="K1427" i="12" s="1"/>
  <c r="L1427" i="12" a="1"/>
  <c r="L1427" i="12" s="1"/>
  <c r="M1427" i="12" a="1"/>
  <c r="M1427" i="12" s="1"/>
  <c r="N1427" i="12" a="1"/>
  <c r="N1427" i="12" s="1"/>
  <c r="O1427" i="12" a="1"/>
  <c r="O1427" i="12" s="1"/>
  <c r="K1428" i="12" a="1"/>
  <c r="K1428" i="12" s="1"/>
  <c r="L1428" i="12" a="1"/>
  <c r="L1428" i="12" s="1"/>
  <c r="M1428" i="12" a="1"/>
  <c r="M1428" i="12" s="1"/>
  <c r="N1428" i="12" a="1"/>
  <c r="N1428" i="12" s="1"/>
  <c r="O1428" i="12" a="1"/>
  <c r="O1428" i="12" s="1"/>
  <c r="K1429" i="12" a="1"/>
  <c r="K1429" i="12" s="1"/>
  <c r="L1429" i="12" a="1"/>
  <c r="L1429" i="12" s="1"/>
  <c r="M1429" i="12" a="1"/>
  <c r="M1429" i="12" s="1"/>
  <c r="N1429" i="12" a="1"/>
  <c r="N1429" i="12" s="1"/>
  <c r="O1429" i="12" a="1"/>
  <c r="O1429" i="12" s="1"/>
  <c r="K1430" i="12" a="1"/>
  <c r="K1430" i="12" s="1"/>
  <c r="L1430" i="12" a="1"/>
  <c r="L1430" i="12" s="1"/>
  <c r="M1430" i="12" a="1"/>
  <c r="M1430" i="12" s="1"/>
  <c r="N1430" i="12" a="1"/>
  <c r="N1430" i="12" s="1"/>
  <c r="O1430" i="12" a="1"/>
  <c r="O1430" i="12" s="1"/>
  <c r="K1431" i="12" a="1"/>
  <c r="K1431" i="12" s="1"/>
  <c r="L1431" i="12" a="1"/>
  <c r="L1431" i="12" s="1"/>
  <c r="M1431" i="12" a="1"/>
  <c r="M1431" i="12" s="1"/>
  <c r="N1431" i="12" a="1"/>
  <c r="N1431" i="12" s="1"/>
  <c r="O1431" i="12" a="1"/>
  <c r="O1431" i="12" s="1"/>
  <c r="K1432" i="12" a="1"/>
  <c r="K1432" i="12" s="1"/>
  <c r="L1432" i="12" a="1"/>
  <c r="L1432" i="12" s="1"/>
  <c r="M1432" i="12" a="1"/>
  <c r="M1432" i="12" s="1"/>
  <c r="N1432" i="12" a="1"/>
  <c r="N1432" i="12" s="1"/>
  <c r="O1432" i="12" a="1"/>
  <c r="O1432" i="12" s="1"/>
  <c r="K1433" i="12" a="1"/>
  <c r="K1433" i="12" s="1"/>
  <c r="L1433" i="12" a="1"/>
  <c r="L1433" i="12" s="1"/>
  <c r="M1433" i="12" a="1"/>
  <c r="M1433" i="12" s="1"/>
  <c r="N1433" i="12" a="1"/>
  <c r="N1433" i="12" s="1"/>
  <c r="O1433" i="12" a="1"/>
  <c r="O1433" i="12" s="1"/>
  <c r="K1434" i="12" a="1"/>
  <c r="K1434" i="12" s="1"/>
  <c r="L1434" i="12" a="1"/>
  <c r="L1434" i="12" s="1"/>
  <c r="M1434" i="12" a="1"/>
  <c r="M1434" i="12" s="1"/>
  <c r="N1434" i="12" a="1"/>
  <c r="N1434" i="12" s="1"/>
  <c r="O1434" i="12" a="1"/>
  <c r="O1434" i="12" s="1"/>
  <c r="K1435" i="12" a="1"/>
  <c r="K1435" i="12" s="1"/>
  <c r="L1435" i="12" a="1"/>
  <c r="L1435" i="12" s="1"/>
  <c r="M1435" i="12" a="1"/>
  <c r="M1435" i="12" s="1"/>
  <c r="N1435" i="12" a="1"/>
  <c r="N1435" i="12" s="1"/>
  <c r="O1435" i="12" a="1"/>
  <c r="O1435" i="12" s="1"/>
  <c r="K1436" i="12" a="1"/>
  <c r="K1436" i="12" s="1"/>
  <c r="L1436" i="12" a="1"/>
  <c r="L1436" i="12" s="1"/>
  <c r="M1436" i="12" a="1"/>
  <c r="M1436" i="12" s="1"/>
  <c r="N1436" i="12" a="1"/>
  <c r="N1436" i="12" s="1"/>
  <c r="O1436" i="12" a="1"/>
  <c r="O1436" i="12" s="1"/>
  <c r="K1437" i="12" a="1"/>
  <c r="K1437" i="12" s="1"/>
  <c r="L1437" i="12" a="1"/>
  <c r="L1437" i="12" s="1"/>
  <c r="M1437" i="12" a="1"/>
  <c r="M1437" i="12" s="1"/>
  <c r="N1437" i="12" a="1"/>
  <c r="N1437" i="12" s="1"/>
  <c r="O1437" i="12" a="1"/>
  <c r="O1437" i="12" s="1"/>
  <c r="K1438" i="12" a="1"/>
  <c r="K1438" i="12" s="1"/>
  <c r="L1438" i="12" a="1"/>
  <c r="L1438" i="12" s="1"/>
  <c r="M1438" i="12" a="1"/>
  <c r="M1438" i="12" s="1"/>
  <c r="N1438" i="12" a="1"/>
  <c r="N1438" i="12" s="1"/>
  <c r="O1438" i="12" a="1"/>
  <c r="O1438" i="12" s="1"/>
  <c r="K1439" i="12" a="1"/>
  <c r="K1439" i="12" s="1"/>
  <c r="L1439" i="12" a="1"/>
  <c r="L1439" i="12" s="1"/>
  <c r="M1439" i="12" a="1"/>
  <c r="M1439" i="12" s="1"/>
  <c r="N1439" i="12" a="1"/>
  <c r="N1439" i="12" s="1"/>
  <c r="O1439" i="12" a="1"/>
  <c r="O1439" i="12" s="1"/>
  <c r="K1440" i="12" a="1"/>
  <c r="K1440" i="12" s="1"/>
  <c r="L1440" i="12" a="1"/>
  <c r="L1440" i="12" s="1"/>
  <c r="M1440" i="12" a="1"/>
  <c r="M1440" i="12" s="1"/>
  <c r="N1440" i="12" a="1"/>
  <c r="N1440" i="12" s="1"/>
  <c r="O1440" i="12" a="1"/>
  <c r="O1440" i="12" s="1"/>
  <c r="K1441" i="12" a="1"/>
  <c r="K1441" i="12" s="1"/>
  <c r="L1441" i="12" a="1"/>
  <c r="L1441" i="12" s="1"/>
  <c r="M1441" i="12" a="1"/>
  <c r="M1441" i="12" s="1"/>
  <c r="N1441" i="12" a="1"/>
  <c r="N1441" i="12" s="1"/>
  <c r="O1441" i="12" a="1"/>
  <c r="O1441" i="12" s="1"/>
  <c r="K1442" i="12" a="1"/>
  <c r="K1442" i="12" s="1"/>
  <c r="L1442" i="12" a="1"/>
  <c r="L1442" i="12" s="1"/>
  <c r="M1442" i="12" a="1"/>
  <c r="M1442" i="12" s="1"/>
  <c r="N1442" i="12" a="1"/>
  <c r="N1442" i="12" s="1"/>
  <c r="O1442" i="12" a="1"/>
  <c r="O1442" i="12" s="1"/>
  <c r="K1443" i="12" a="1"/>
  <c r="K1443" i="12" s="1"/>
  <c r="L1443" i="12" a="1"/>
  <c r="L1443" i="12" s="1"/>
  <c r="M1443" i="12" a="1"/>
  <c r="M1443" i="12" s="1"/>
  <c r="N1443" i="12" a="1"/>
  <c r="N1443" i="12" s="1"/>
  <c r="O1443" i="12" a="1"/>
  <c r="O1443" i="12" s="1"/>
  <c r="K1444" i="12" a="1"/>
  <c r="K1444" i="12" s="1"/>
  <c r="L1444" i="12" a="1"/>
  <c r="L1444" i="12" s="1"/>
  <c r="M1444" i="12" a="1"/>
  <c r="M1444" i="12" s="1"/>
  <c r="N1444" i="12" a="1"/>
  <c r="N1444" i="12" s="1"/>
  <c r="O1444" i="12" a="1"/>
  <c r="O1444" i="12" s="1"/>
  <c r="K1445" i="12" a="1"/>
  <c r="K1445" i="12" s="1"/>
  <c r="L1445" i="12" a="1"/>
  <c r="L1445" i="12" s="1"/>
  <c r="M1445" i="12" a="1"/>
  <c r="M1445" i="12" s="1"/>
  <c r="N1445" i="12" a="1"/>
  <c r="N1445" i="12" s="1"/>
  <c r="O1445" i="12" a="1"/>
  <c r="O1445" i="12" s="1"/>
  <c r="K1446" i="12" a="1"/>
  <c r="K1446" i="12" s="1"/>
  <c r="L1446" i="12" a="1"/>
  <c r="L1446" i="12" s="1"/>
  <c r="M1446" i="12" a="1"/>
  <c r="M1446" i="12" s="1"/>
  <c r="N1446" i="12" a="1"/>
  <c r="N1446" i="12" s="1"/>
  <c r="O1446" i="12" a="1"/>
  <c r="O1446" i="12" s="1"/>
  <c r="K1447" i="12" a="1"/>
  <c r="K1447" i="12" s="1"/>
  <c r="L1447" i="12" a="1"/>
  <c r="L1447" i="12" s="1"/>
  <c r="M1447" i="12" a="1"/>
  <c r="M1447" i="12" s="1"/>
  <c r="N1447" i="12" a="1"/>
  <c r="N1447" i="12" s="1"/>
  <c r="O1447" i="12" a="1"/>
  <c r="O1447" i="12" s="1"/>
  <c r="K1448" i="12" a="1"/>
  <c r="K1448" i="12" s="1"/>
  <c r="L1448" i="12" a="1"/>
  <c r="L1448" i="12" s="1"/>
  <c r="M1448" i="12" a="1"/>
  <c r="M1448" i="12" s="1"/>
  <c r="N1448" i="12" a="1"/>
  <c r="N1448" i="12" s="1"/>
  <c r="O1448" i="12" a="1"/>
  <c r="O1448" i="12" s="1"/>
  <c r="K1449" i="12" a="1"/>
  <c r="K1449" i="12" s="1"/>
  <c r="L1449" i="12" a="1"/>
  <c r="L1449" i="12"/>
  <c r="M1449" i="12" a="1"/>
  <c r="M1449" i="12" s="1"/>
  <c r="N1449" i="12" a="1"/>
  <c r="N1449" i="12" s="1"/>
  <c r="O1449" i="12" a="1"/>
  <c r="O1449" i="12" s="1"/>
  <c r="K1450" i="12" a="1"/>
  <c r="K1450" i="12" s="1"/>
  <c r="L1450" i="12" a="1"/>
  <c r="L1450" i="12" s="1"/>
  <c r="M1450" i="12" a="1"/>
  <c r="M1450" i="12" s="1"/>
  <c r="N1450" i="12" a="1"/>
  <c r="N1450" i="12" s="1"/>
  <c r="O1450" i="12" a="1"/>
  <c r="O1450" i="12" s="1"/>
  <c r="K1451" i="12" a="1"/>
  <c r="K1451" i="12"/>
  <c r="L1451" i="12" a="1"/>
  <c r="L1451" i="12" s="1"/>
  <c r="M1451" i="12" a="1"/>
  <c r="M1451" i="12" s="1"/>
  <c r="N1451" i="12" a="1"/>
  <c r="N1451" i="12" s="1"/>
  <c r="O1451" i="12" a="1"/>
  <c r="O1451" i="12" s="1"/>
  <c r="K1452" i="12" a="1"/>
  <c r="K1452" i="12" s="1"/>
  <c r="L1452" i="12" a="1"/>
  <c r="L1452" i="12" s="1"/>
  <c r="M1452" i="12" a="1"/>
  <c r="M1452" i="12" s="1"/>
  <c r="N1452" i="12" a="1"/>
  <c r="N1452" i="12" s="1"/>
  <c r="O1452" i="12" a="1"/>
  <c r="O1452" i="12" s="1"/>
  <c r="K1453" i="12" a="1"/>
  <c r="K1453" i="12" s="1"/>
  <c r="L1453" i="12" a="1"/>
  <c r="L1453" i="12" s="1"/>
  <c r="M1453" i="12" a="1"/>
  <c r="M1453" i="12" s="1"/>
  <c r="N1453" i="12" a="1"/>
  <c r="N1453" i="12" s="1"/>
  <c r="O1453" i="12" a="1"/>
  <c r="O1453" i="12" s="1"/>
  <c r="K1454" i="12" a="1"/>
  <c r="K1454" i="12" s="1"/>
  <c r="L1454" i="12" a="1"/>
  <c r="L1454" i="12" s="1"/>
  <c r="M1454" i="12" a="1"/>
  <c r="M1454" i="12" s="1"/>
  <c r="N1454" i="12" a="1"/>
  <c r="N1454" i="12" s="1"/>
  <c r="O1454" i="12" a="1"/>
  <c r="O1454" i="12" s="1"/>
  <c r="K1455" i="12" a="1"/>
  <c r="K1455" i="12" s="1"/>
  <c r="L1455" i="12" a="1"/>
  <c r="L1455" i="12" s="1"/>
  <c r="M1455" i="12" a="1"/>
  <c r="M1455" i="12" s="1"/>
  <c r="N1455" i="12" a="1"/>
  <c r="N1455" i="12" s="1"/>
  <c r="O1455" i="12" a="1"/>
  <c r="O1455" i="12" s="1"/>
  <c r="K1456" i="12" a="1"/>
  <c r="K1456" i="12" s="1"/>
  <c r="L1456" i="12" a="1"/>
  <c r="L1456" i="12" s="1"/>
  <c r="M1456" i="12" a="1"/>
  <c r="M1456" i="12" s="1"/>
  <c r="N1456" i="12" a="1"/>
  <c r="N1456" i="12" s="1"/>
  <c r="O1456" i="12" a="1"/>
  <c r="O1456" i="12" s="1"/>
  <c r="K1457" i="12" a="1"/>
  <c r="K1457" i="12" s="1"/>
  <c r="L1457" i="12" a="1"/>
  <c r="L1457" i="12" s="1"/>
  <c r="M1457" i="12" a="1"/>
  <c r="M1457" i="12" s="1"/>
  <c r="N1457" i="12" a="1"/>
  <c r="N1457" i="12" s="1"/>
  <c r="O1457" i="12" a="1"/>
  <c r="O1457" i="12" s="1"/>
  <c r="K1458" i="12" a="1"/>
  <c r="K1458" i="12" s="1"/>
  <c r="L1458" i="12" a="1"/>
  <c r="L1458" i="12"/>
  <c r="M1458" i="12" a="1"/>
  <c r="M1458" i="12" s="1"/>
  <c r="N1458" i="12" a="1"/>
  <c r="N1458" i="12" s="1"/>
  <c r="O1458" i="12" a="1"/>
  <c r="O1458" i="12" s="1"/>
  <c r="K1459" i="12" a="1"/>
  <c r="K1459" i="12" s="1"/>
  <c r="L1459" i="12" a="1"/>
  <c r="L1459" i="12" s="1"/>
  <c r="M1459" i="12" a="1"/>
  <c r="M1459" i="12" s="1"/>
  <c r="N1459" i="12" a="1"/>
  <c r="N1459" i="12" s="1"/>
  <c r="O1459" i="12" a="1"/>
  <c r="O1459" i="12" s="1"/>
  <c r="K1460" i="12" a="1"/>
  <c r="K1460" i="12"/>
  <c r="L1460" i="12" a="1"/>
  <c r="L1460" i="12" s="1"/>
  <c r="M1460" i="12" a="1"/>
  <c r="M1460" i="12" s="1"/>
  <c r="N1460" i="12" a="1"/>
  <c r="N1460" i="12" s="1"/>
  <c r="O1460" i="12" a="1"/>
  <c r="O1460" i="12" s="1"/>
  <c r="K1461" i="12" a="1"/>
  <c r="K1461" i="12" s="1"/>
  <c r="L1461" i="12" a="1"/>
  <c r="L1461" i="12" s="1"/>
  <c r="M1461" i="12" a="1"/>
  <c r="M1461" i="12" s="1"/>
  <c r="N1461" i="12" a="1"/>
  <c r="N1461" i="12" s="1"/>
  <c r="O1461" i="12" a="1"/>
  <c r="O1461" i="12" s="1"/>
  <c r="K1462" i="12" a="1"/>
  <c r="K1462" i="12" s="1"/>
  <c r="L1462" i="12" a="1"/>
  <c r="L1462" i="12" s="1"/>
  <c r="M1462" i="12" a="1"/>
  <c r="M1462" i="12" s="1"/>
  <c r="N1462" i="12" a="1"/>
  <c r="N1462" i="12" s="1"/>
  <c r="O1462" i="12" a="1"/>
  <c r="O1462" i="12" s="1"/>
  <c r="K1463" i="12" a="1"/>
  <c r="K1463" i="12" s="1"/>
  <c r="L1463" i="12" a="1"/>
  <c r="L1463" i="12" s="1"/>
  <c r="M1463" i="12" a="1"/>
  <c r="M1463" i="12" s="1"/>
  <c r="N1463" i="12" a="1"/>
  <c r="N1463" i="12"/>
  <c r="O1463" i="12" a="1"/>
  <c r="O1463" i="12" s="1"/>
  <c r="K1464" i="12" a="1"/>
  <c r="K1464" i="12" s="1"/>
  <c r="L1464" i="12" a="1"/>
  <c r="L1464" i="12" s="1"/>
  <c r="M1464" i="12" a="1"/>
  <c r="M1464" i="12" s="1"/>
  <c r="N1464" i="12" a="1"/>
  <c r="N1464" i="12" s="1"/>
  <c r="O1464" i="12" a="1"/>
  <c r="O1464" i="12" s="1"/>
  <c r="K1465" i="12" a="1"/>
  <c r="K1465" i="12" s="1"/>
  <c r="L1465" i="12" a="1"/>
  <c r="L1465" i="12" s="1"/>
  <c r="M1465" i="12" a="1"/>
  <c r="M1465" i="12"/>
  <c r="N1465" i="12" a="1"/>
  <c r="N1465" i="12" s="1"/>
  <c r="O1465" i="12" a="1"/>
  <c r="O1465" i="12" s="1"/>
  <c r="K1466" i="12" a="1"/>
  <c r="K1466" i="12" s="1"/>
  <c r="L1466" i="12" a="1"/>
  <c r="L1466" i="12" s="1"/>
  <c r="M1466" i="12" a="1"/>
  <c r="M1466" i="12" s="1"/>
  <c r="N1466" i="12" a="1"/>
  <c r="N1466" i="12" s="1"/>
  <c r="O1466" i="12" a="1"/>
  <c r="O1466" i="12" s="1"/>
  <c r="K1467" i="12" a="1"/>
  <c r="K1467" i="12" s="1"/>
  <c r="L1467" i="12" a="1"/>
  <c r="L1467" i="12" s="1"/>
  <c r="M1467" i="12" a="1"/>
  <c r="M1467" i="12" s="1"/>
  <c r="N1467" i="12" a="1"/>
  <c r="N1467" i="12" s="1"/>
  <c r="O1467" i="12" a="1"/>
  <c r="O1467" i="12" s="1"/>
  <c r="K1468" i="12" a="1"/>
  <c r="K1468" i="12" s="1"/>
  <c r="L1468" i="12" a="1"/>
  <c r="L1468" i="12" s="1"/>
  <c r="M1468" i="12" a="1"/>
  <c r="M1468" i="12" s="1"/>
  <c r="N1468" i="12" a="1"/>
  <c r="N1468" i="12" s="1"/>
  <c r="O1468" i="12" a="1"/>
  <c r="O1468" i="12" s="1"/>
  <c r="K1469" i="12" a="1"/>
  <c r="K1469" i="12" s="1"/>
  <c r="L1469" i="12" a="1"/>
  <c r="L1469" i="12" s="1"/>
  <c r="M1469" i="12" a="1"/>
  <c r="M1469" i="12" s="1"/>
  <c r="N1469" i="12" a="1"/>
  <c r="N1469" i="12" s="1"/>
  <c r="O1469" i="12" a="1"/>
  <c r="O1469" i="12" s="1"/>
  <c r="K1470" i="12" a="1"/>
  <c r="K1470" i="12" s="1"/>
  <c r="L1470" i="12" a="1"/>
  <c r="L1470" i="12" s="1"/>
  <c r="M1470" i="12" a="1"/>
  <c r="M1470" i="12" s="1"/>
  <c r="N1470" i="12" a="1"/>
  <c r="N1470" i="12" s="1"/>
  <c r="O1470" i="12" a="1"/>
  <c r="O1470" i="12" s="1"/>
  <c r="K1471" i="12" a="1"/>
  <c r="K1471" i="12" s="1"/>
  <c r="L1471" i="12" a="1"/>
  <c r="L1471" i="12"/>
  <c r="M1471" i="12" a="1"/>
  <c r="M1471" i="12" s="1"/>
  <c r="N1471" i="12" a="1"/>
  <c r="N1471" i="12" s="1"/>
  <c r="O1471" i="12" a="1"/>
  <c r="O1471" i="12" s="1"/>
  <c r="K1472" i="12" a="1"/>
  <c r="K1472" i="12" s="1"/>
  <c r="L1472" i="12" a="1"/>
  <c r="L1472" i="12" s="1"/>
  <c r="M1472" i="12" a="1"/>
  <c r="M1472" i="12" s="1"/>
  <c r="N1472" i="12" a="1"/>
  <c r="N1472" i="12"/>
  <c r="O1472" i="12" a="1"/>
  <c r="O1472" i="12" s="1"/>
  <c r="K1473" i="12" a="1"/>
  <c r="K1473" i="12" s="1"/>
  <c r="L1473" i="12" a="1"/>
  <c r="L1473" i="12" s="1"/>
  <c r="M1473" i="12" a="1"/>
  <c r="M1473" i="12" s="1"/>
  <c r="N1473" i="12" a="1"/>
  <c r="N1473" i="12" s="1"/>
  <c r="O1473" i="12" a="1"/>
  <c r="O1473" i="12" s="1"/>
  <c r="K1474" i="12" a="1"/>
  <c r="K1474" i="12" s="1"/>
  <c r="L1474" i="12" a="1"/>
  <c r="L1474" i="12" s="1"/>
  <c r="M1474" i="12" a="1"/>
  <c r="M1474" i="12" s="1"/>
  <c r="N1474" i="12" a="1"/>
  <c r="N1474" i="12" s="1"/>
  <c r="O1474" i="12" a="1"/>
  <c r="O1474" i="12"/>
  <c r="K1475" i="12" a="1"/>
  <c r="K1475" i="12" s="1"/>
  <c r="L1475" i="12" a="1"/>
  <c r="L1475" i="12" s="1"/>
  <c r="M1475" i="12" a="1"/>
  <c r="M1475" i="12" s="1"/>
  <c r="N1475" i="12" a="1"/>
  <c r="N1475" i="12" s="1"/>
  <c r="O1475" i="12" a="1"/>
  <c r="O1475" i="12" s="1"/>
  <c r="K1476" i="12" a="1"/>
  <c r="K1476" i="12" s="1"/>
  <c r="L1476" i="12" a="1"/>
  <c r="L1476" i="12"/>
  <c r="M1476" i="12" a="1"/>
  <c r="M1476" i="12" s="1"/>
  <c r="N1476" i="12" a="1"/>
  <c r="N1476" i="12" s="1"/>
  <c r="O1476" i="12" a="1"/>
  <c r="O1476" i="12" s="1"/>
  <c r="K1477" i="12" a="1"/>
  <c r="K1477" i="12" s="1"/>
  <c r="L1477" i="12" a="1"/>
  <c r="L1477" i="12" s="1"/>
  <c r="M1477" i="12" a="1"/>
  <c r="M1477" i="12" s="1"/>
  <c r="N1477" i="12" a="1"/>
  <c r="N1477" i="12" s="1"/>
  <c r="O1477" i="12" a="1"/>
  <c r="O1477" i="12" s="1"/>
  <c r="K1478" i="12" a="1"/>
  <c r="K1478" i="12" s="1"/>
  <c r="L1478" i="12" a="1"/>
  <c r="L1478" i="12" s="1"/>
  <c r="M1478" i="12" a="1"/>
  <c r="M1478" i="12"/>
  <c r="N1478" i="12" a="1"/>
  <c r="N1478" i="12" s="1"/>
  <c r="O1478" i="12" a="1"/>
  <c r="O1478" i="12" s="1"/>
  <c r="K1479" i="12" a="1"/>
  <c r="K1479" i="12" s="1"/>
  <c r="L1479" i="12" a="1"/>
  <c r="L1479" i="12" s="1"/>
  <c r="M1479" i="12" a="1"/>
  <c r="M1479" i="12" s="1"/>
  <c r="N1479" i="12" a="1"/>
  <c r="N1479" i="12" s="1"/>
  <c r="O1479" i="12" a="1"/>
  <c r="O1479" i="12"/>
  <c r="K1480" i="12" a="1"/>
  <c r="K1480" i="12" s="1"/>
  <c r="L1480" i="12" a="1"/>
  <c r="L1480" i="12" s="1"/>
  <c r="M1480" i="12" a="1"/>
  <c r="M1480" i="12" s="1"/>
  <c r="N1480" i="12" a="1"/>
  <c r="N1480" i="12" s="1"/>
  <c r="O1480" i="12" a="1"/>
  <c r="O1480" i="12" s="1"/>
  <c r="K1481" i="12" a="1"/>
  <c r="K1481" i="12" s="1"/>
  <c r="L1481" i="12" a="1"/>
  <c r="L1481" i="12" s="1"/>
  <c r="M1481" i="12" a="1"/>
  <c r="M1481" i="12" s="1"/>
  <c r="N1481" i="12" a="1"/>
  <c r="N1481" i="12" s="1"/>
  <c r="O1481" i="12" a="1"/>
  <c r="O1481" i="12" s="1"/>
  <c r="K1482" i="12" a="1"/>
  <c r="K1482" i="12"/>
  <c r="L1482" i="12" a="1"/>
  <c r="L1482" i="12" s="1"/>
  <c r="M1482" i="12" a="1"/>
  <c r="M1482" i="12" s="1"/>
  <c r="N1482" i="12" a="1"/>
  <c r="N1482" i="12" s="1"/>
  <c r="O1482" i="12" a="1"/>
  <c r="O1482" i="12" s="1"/>
  <c r="K1483" i="12" a="1"/>
  <c r="K1483" i="12" s="1"/>
  <c r="L1483" i="12" a="1"/>
  <c r="L1483" i="12" s="1"/>
  <c r="M1483" i="12" a="1"/>
  <c r="M1483" i="12"/>
  <c r="N1483" i="12" a="1"/>
  <c r="N1483" i="12" s="1"/>
  <c r="O1483" i="12" a="1"/>
  <c r="O1483" i="12" s="1"/>
  <c r="K1484" i="12" a="1"/>
  <c r="K1484" i="12" s="1"/>
  <c r="L1484" i="12" a="1"/>
  <c r="L1484" i="12" s="1"/>
  <c r="M1484" i="12" a="1"/>
  <c r="M1484" i="12" s="1"/>
  <c r="N1484" i="12" a="1"/>
  <c r="N1484" i="12" s="1"/>
  <c r="O1484" i="12" a="1"/>
  <c r="O1484" i="12" s="1"/>
  <c r="K1485" i="12" a="1"/>
  <c r="K1485" i="12" s="1"/>
  <c r="L1485" i="12" a="1"/>
  <c r="L1485" i="12" s="1"/>
  <c r="M1485" i="12" a="1"/>
  <c r="M1485" i="12" s="1"/>
  <c r="N1485" i="12" a="1"/>
  <c r="N1485" i="12" s="1"/>
  <c r="O1485" i="12" a="1"/>
  <c r="O1485" i="12" s="1"/>
  <c r="K1486" i="12" a="1"/>
  <c r="K1486" i="12" s="1"/>
  <c r="L1486" i="12" a="1"/>
  <c r="L1486" i="12" s="1"/>
  <c r="M1486" i="12" a="1"/>
  <c r="M1486" i="12" s="1"/>
  <c r="N1486" i="12" a="1"/>
  <c r="N1486" i="12" s="1"/>
  <c r="O1486" i="12" a="1"/>
  <c r="O1486" i="12" s="1"/>
  <c r="K1487" i="12" a="1"/>
  <c r="K1487" i="12" s="1"/>
  <c r="L1487" i="12" a="1"/>
  <c r="L1487" i="12" s="1"/>
  <c r="M1487" i="12" a="1"/>
  <c r="M1487" i="12" s="1"/>
  <c r="N1487" i="12" a="1"/>
  <c r="N1487" i="12" s="1"/>
  <c r="O1487" i="12" a="1"/>
  <c r="O1487" i="12" s="1"/>
  <c r="K1488" i="12" a="1"/>
  <c r="K1488" i="12" s="1"/>
  <c r="L1488" i="12" a="1"/>
  <c r="L1488" i="12" s="1"/>
  <c r="M1488" i="12" a="1"/>
  <c r="M1488" i="12" s="1"/>
  <c r="N1488" i="12" a="1"/>
  <c r="N1488" i="12" s="1"/>
  <c r="O1488" i="12" a="1"/>
  <c r="O1488" i="12" s="1"/>
  <c r="K1489" i="12" a="1"/>
  <c r="K1489" i="12" s="1"/>
  <c r="L1489" i="12" a="1"/>
  <c r="L1489" i="12" s="1"/>
  <c r="M1489" i="12" a="1"/>
  <c r="M1489" i="12" s="1"/>
  <c r="N1489" i="12" a="1"/>
  <c r="N1489" i="12" s="1"/>
  <c r="O1489" i="12" a="1"/>
  <c r="O1489" i="12" s="1"/>
  <c r="K1490" i="12" a="1"/>
  <c r="K1490" i="12" s="1"/>
  <c r="L1490" i="12" a="1"/>
  <c r="L1490" i="12" s="1"/>
  <c r="M1490" i="12" a="1"/>
  <c r="M1490" i="12" s="1"/>
  <c r="N1490" i="12" a="1"/>
  <c r="N1490" i="12" s="1"/>
  <c r="O1490" i="12" a="1"/>
  <c r="O1490" i="12" s="1"/>
  <c r="K1491" i="12" a="1"/>
  <c r="K1491" i="12" s="1"/>
  <c r="L1491" i="12" a="1"/>
  <c r="L1491" i="12" s="1"/>
  <c r="M1491" i="12" a="1"/>
  <c r="M1491" i="12" s="1"/>
  <c r="N1491" i="12" a="1"/>
  <c r="N1491" i="12" s="1"/>
  <c r="O1491" i="12" a="1"/>
  <c r="O1491" i="12" s="1"/>
  <c r="K1492" i="12" a="1"/>
  <c r="K1492" i="12" s="1"/>
  <c r="L1492" i="12" a="1"/>
  <c r="L1492" i="12" s="1"/>
  <c r="M1492" i="12" a="1"/>
  <c r="M1492" i="12" s="1"/>
  <c r="N1492" i="12" a="1"/>
  <c r="N1492" i="12" s="1"/>
  <c r="O1492" i="12" a="1"/>
  <c r="O1492" i="12" s="1"/>
  <c r="K1493" i="12" a="1"/>
  <c r="K1493" i="12" s="1"/>
  <c r="L1493" i="12" a="1"/>
  <c r="L1493" i="12" s="1"/>
  <c r="M1493" i="12" a="1"/>
  <c r="M1493" i="12" s="1"/>
  <c r="N1493" i="12" a="1"/>
  <c r="N1493" i="12" s="1"/>
  <c r="O1493" i="12" a="1"/>
  <c r="O1493" i="12" s="1"/>
  <c r="K1494" i="12" a="1"/>
  <c r="K1494" i="12" s="1"/>
  <c r="L1494" i="12" a="1"/>
  <c r="L1494" i="12" s="1"/>
  <c r="M1494" i="12" a="1"/>
  <c r="M1494" i="12" s="1"/>
  <c r="N1494" i="12" a="1"/>
  <c r="N1494" i="12" s="1"/>
  <c r="O1494" i="12" a="1"/>
  <c r="O1494" i="12" s="1"/>
  <c r="K1495" i="12" a="1"/>
  <c r="K1495" i="12" s="1"/>
  <c r="L1495" i="12" a="1"/>
  <c r="L1495" i="12" s="1"/>
  <c r="M1495" i="12" a="1"/>
  <c r="M1495" i="12" s="1"/>
  <c r="N1495" i="12" a="1"/>
  <c r="N1495" i="12" s="1"/>
  <c r="O1495" i="12" a="1"/>
  <c r="O1495" i="12" s="1"/>
  <c r="K1496" i="12" a="1"/>
  <c r="K1496" i="12" s="1"/>
  <c r="L1496" i="12" a="1"/>
  <c r="L1496" i="12" s="1"/>
  <c r="M1496" i="12" a="1"/>
  <c r="M1496" i="12" s="1"/>
  <c r="N1496" i="12" a="1"/>
  <c r="N1496" i="12" s="1"/>
  <c r="O1496" i="12" a="1"/>
  <c r="O1496" i="12" s="1"/>
  <c r="K1497" i="12" a="1"/>
  <c r="K1497" i="12" s="1"/>
  <c r="L1497" i="12" a="1"/>
  <c r="L1497" i="12" s="1"/>
  <c r="M1497" i="12" a="1"/>
  <c r="M1497" i="12" s="1"/>
  <c r="N1497" i="12" a="1"/>
  <c r="N1497" i="12" s="1"/>
  <c r="O1497" i="12" a="1"/>
  <c r="O1497" i="12" s="1"/>
  <c r="K1498" i="12" a="1"/>
  <c r="K1498" i="12" s="1"/>
  <c r="L1498" i="12" a="1"/>
  <c r="L1498" i="12" s="1"/>
  <c r="M1498" i="12" a="1"/>
  <c r="M1498" i="12" s="1"/>
  <c r="N1498" i="12" a="1"/>
  <c r="N1498" i="12" s="1"/>
  <c r="O1498" i="12" a="1"/>
  <c r="O1498" i="12" s="1"/>
  <c r="K1499" i="12" a="1"/>
  <c r="K1499" i="12" s="1"/>
  <c r="L1499" i="12" a="1"/>
  <c r="L1499" i="12" s="1"/>
  <c r="M1499" i="12" a="1"/>
  <c r="M1499" i="12" s="1"/>
  <c r="N1499" i="12" a="1"/>
  <c r="N1499" i="12" s="1"/>
  <c r="O1499" i="12" a="1"/>
  <c r="O1499" i="12" s="1"/>
  <c r="K1500" i="12" a="1"/>
  <c r="K1500" i="12" s="1"/>
  <c r="L1500" i="12" a="1"/>
  <c r="L1500" i="12" s="1"/>
  <c r="M1500" i="12" a="1"/>
  <c r="M1500" i="12" s="1"/>
  <c r="N1500" i="12" a="1"/>
  <c r="N1500" i="12" s="1"/>
  <c r="O1500" i="12" a="1"/>
  <c r="O1500" i="12" s="1"/>
  <c r="K1501" i="12" a="1"/>
  <c r="K1501" i="12" s="1"/>
  <c r="L1501" i="12" a="1"/>
  <c r="L1501" i="12" s="1"/>
  <c r="M1501" i="12" a="1"/>
  <c r="M1501" i="12" s="1"/>
  <c r="N1501" i="12" a="1"/>
  <c r="N1501" i="12" s="1"/>
  <c r="O1501" i="12" a="1"/>
  <c r="O1501" i="12" s="1"/>
  <c r="K1502" i="12" a="1"/>
  <c r="K1502" i="12" s="1"/>
  <c r="L1502" i="12" a="1"/>
  <c r="L1502" i="12" s="1"/>
  <c r="M1502" i="12" a="1"/>
  <c r="M1502" i="12" s="1"/>
  <c r="N1502" i="12" a="1"/>
  <c r="N1502" i="12" s="1"/>
  <c r="O1502" i="12" a="1"/>
  <c r="O1502" i="12" s="1"/>
  <c r="K1503" i="12" a="1"/>
  <c r="K1503" i="12" s="1"/>
  <c r="L1503" i="12" a="1"/>
  <c r="L1503" i="12" s="1"/>
  <c r="M1503" i="12" a="1"/>
  <c r="M1503" i="12" s="1"/>
  <c r="N1503" i="12" a="1"/>
  <c r="N1503" i="12" s="1"/>
  <c r="O1503" i="12" a="1"/>
  <c r="O1503" i="12" s="1"/>
  <c r="K1504" i="12" a="1"/>
  <c r="K1504" i="12" s="1"/>
  <c r="L1504" i="12" a="1"/>
  <c r="L1504" i="12" s="1"/>
  <c r="M1504" i="12" a="1"/>
  <c r="M1504" i="12" s="1"/>
  <c r="N1504" i="12" a="1"/>
  <c r="N1504" i="12" s="1"/>
  <c r="O1504" i="12" a="1"/>
  <c r="O1504" i="12" s="1"/>
  <c r="K1505" i="12" a="1"/>
  <c r="K1505" i="12" s="1"/>
  <c r="L1505" i="12" a="1"/>
  <c r="L1505" i="12" s="1"/>
  <c r="M1505" i="12" a="1"/>
  <c r="M1505" i="12" s="1"/>
  <c r="N1505" i="12" a="1"/>
  <c r="N1505" i="12" s="1"/>
  <c r="O1505" i="12" a="1"/>
  <c r="O1505" i="12" s="1"/>
  <c r="K1506" i="12" a="1"/>
  <c r="K1506" i="12" s="1"/>
  <c r="L1506" i="12" a="1"/>
  <c r="L1506" i="12" s="1"/>
  <c r="M1506" i="12" a="1"/>
  <c r="M1506" i="12" s="1"/>
  <c r="N1506" i="12" a="1"/>
  <c r="N1506" i="12" s="1"/>
  <c r="O1506" i="12" a="1"/>
  <c r="O1506" i="12" s="1"/>
  <c r="K1507" i="12" a="1"/>
  <c r="K1507" i="12" s="1"/>
  <c r="L1507" i="12" a="1"/>
  <c r="L1507" i="12"/>
  <c r="M1507" i="12" a="1"/>
  <c r="M1507" i="12" s="1"/>
  <c r="N1507" i="12" a="1"/>
  <c r="N1507" i="12" s="1"/>
  <c r="O1507" i="12" a="1"/>
  <c r="O1507" i="12" s="1"/>
  <c r="K1508" i="12" a="1"/>
  <c r="K1508" i="12" s="1"/>
  <c r="L1508" i="12" a="1"/>
  <c r="L1508" i="12" s="1"/>
  <c r="M1508" i="12" a="1"/>
  <c r="M1508" i="12" s="1"/>
  <c r="N1508" i="12" a="1"/>
  <c r="N1508" i="12" s="1"/>
  <c r="O1508" i="12" a="1"/>
  <c r="O1508" i="12" s="1"/>
  <c r="K1509" i="12" a="1"/>
  <c r="K1509" i="12" s="1"/>
  <c r="L1509" i="12" a="1"/>
  <c r="L1509" i="12" s="1"/>
  <c r="M1509" i="12" a="1"/>
  <c r="M1509" i="12" s="1"/>
  <c r="N1509" i="12" a="1"/>
  <c r="N1509" i="12" s="1"/>
  <c r="O1509" i="12" a="1"/>
  <c r="O1509" i="12" s="1"/>
  <c r="K1510" i="12" a="1"/>
  <c r="K1510" i="12" s="1"/>
  <c r="L1510" i="12" a="1"/>
  <c r="L1510" i="12" s="1"/>
  <c r="M1510" i="12" a="1"/>
  <c r="M1510" i="12" s="1"/>
  <c r="N1510" i="12" a="1"/>
  <c r="N1510" i="12" s="1"/>
  <c r="O1510" i="12" a="1"/>
  <c r="O1510" i="12"/>
  <c r="K1511" i="12" a="1"/>
  <c r="K1511" i="12" s="1"/>
  <c r="L1511" i="12" a="1"/>
  <c r="L1511" i="12" s="1"/>
  <c r="M1511" i="12" a="1"/>
  <c r="M1511" i="12" s="1"/>
  <c r="N1511" i="12" a="1"/>
  <c r="N1511" i="12" s="1"/>
  <c r="O1511" i="12" a="1"/>
  <c r="O1511" i="12" s="1"/>
  <c r="K1512" i="12" a="1"/>
  <c r="K1512" i="12" s="1"/>
  <c r="L1512" i="12" a="1"/>
  <c r="L1512" i="12" s="1"/>
  <c r="M1512" i="12" a="1"/>
  <c r="M1512" i="12" s="1"/>
  <c r="N1512" i="12" a="1"/>
  <c r="N1512" i="12"/>
  <c r="O1512" i="12" a="1"/>
  <c r="O1512" i="12" s="1"/>
  <c r="K1513" i="12" a="1"/>
  <c r="K1513" i="12" s="1"/>
  <c r="L1513" i="12" a="1"/>
  <c r="L1513" i="12" s="1"/>
  <c r="M1513" i="12" a="1"/>
  <c r="M1513" i="12" s="1"/>
  <c r="N1513" i="12" a="1"/>
  <c r="N1513" i="12" s="1"/>
  <c r="O1513" i="12" a="1"/>
  <c r="O1513" i="12" s="1"/>
  <c r="K1514" i="12" a="1"/>
  <c r="K1514" i="12" s="1"/>
  <c r="L1514" i="12" a="1"/>
  <c r="L1514" i="12" s="1"/>
  <c r="M1514" i="12" a="1"/>
  <c r="M1514" i="12"/>
  <c r="N1514" i="12" a="1"/>
  <c r="N1514" i="12" s="1"/>
  <c r="O1514" i="12" a="1"/>
  <c r="O1514" i="12" s="1"/>
  <c r="K1515" i="12" a="1"/>
  <c r="K1515" i="12" s="1"/>
  <c r="L1515" i="12" a="1"/>
  <c r="L1515" i="12" s="1"/>
  <c r="M1515" i="12" a="1"/>
  <c r="M1515" i="12" s="1"/>
  <c r="N1515" i="12" a="1"/>
  <c r="N1515" i="12" s="1"/>
  <c r="O1515" i="12" a="1"/>
  <c r="O1515" i="12" s="1"/>
  <c r="K1516" i="12" a="1"/>
  <c r="K1516" i="12" s="1"/>
  <c r="L1516" i="12" a="1"/>
  <c r="L1516" i="12" s="1"/>
  <c r="M1516" i="12" a="1"/>
  <c r="M1516" i="12" s="1"/>
  <c r="N1516" i="12" a="1"/>
  <c r="N1516" i="12" s="1"/>
  <c r="O1516" i="12" a="1"/>
  <c r="O1516" i="12" s="1"/>
  <c r="K1517" i="12" a="1"/>
  <c r="K1517" i="12" s="1"/>
  <c r="L1517" i="12" a="1"/>
  <c r="L1517" i="12" s="1"/>
  <c r="M1517" i="12" a="1"/>
  <c r="M1517" i="12" s="1"/>
  <c r="N1517" i="12" a="1"/>
  <c r="N1517" i="12" s="1"/>
  <c r="O1517" i="12" a="1"/>
  <c r="O1517" i="12" s="1"/>
  <c r="K1518" i="12" a="1"/>
  <c r="K1518" i="12"/>
  <c r="L1518" i="12" a="1"/>
  <c r="L1518" i="12" s="1"/>
  <c r="M1518" i="12" a="1"/>
  <c r="M1518" i="12" s="1"/>
  <c r="N1518" i="12" a="1"/>
  <c r="N1518" i="12" s="1"/>
  <c r="O1518" i="12" a="1"/>
  <c r="O1518" i="12" s="1"/>
  <c r="K1519" i="12" a="1"/>
  <c r="K1519" i="12" s="1"/>
  <c r="L1519" i="12" a="1"/>
  <c r="L1519" i="12" s="1"/>
  <c r="M1519" i="12" a="1"/>
  <c r="M1519" i="12" s="1"/>
  <c r="N1519" i="12" a="1"/>
  <c r="N1519" i="12" s="1"/>
  <c r="O1519" i="12" a="1"/>
  <c r="O1519" i="12"/>
  <c r="K1520" i="12" a="1"/>
  <c r="K1520" i="12" s="1"/>
  <c r="L1520" i="12" a="1"/>
  <c r="L1520" i="12" s="1"/>
  <c r="M1520" i="12" a="1"/>
  <c r="M1520" i="12" s="1"/>
  <c r="N1520" i="12" a="1"/>
  <c r="N1520" i="12" s="1"/>
  <c r="O1520" i="12" a="1"/>
  <c r="O1520" i="12" s="1"/>
  <c r="K1521" i="12" a="1"/>
  <c r="K1521" i="12" s="1"/>
  <c r="L1521" i="12" a="1"/>
  <c r="L1521" i="12" s="1"/>
  <c r="M1521" i="12" a="1"/>
  <c r="M1521" i="12" s="1"/>
  <c r="N1521" i="12" a="1"/>
  <c r="N1521" i="12"/>
  <c r="O1521" i="12" a="1"/>
  <c r="O1521" i="12" s="1"/>
  <c r="K1522" i="12" a="1"/>
  <c r="K1522" i="12" s="1"/>
  <c r="L1522" i="12" a="1"/>
  <c r="L1522" i="12" s="1"/>
  <c r="M1522" i="12" a="1"/>
  <c r="M1522" i="12" s="1"/>
  <c r="N1522" i="12" a="1"/>
  <c r="N1522" i="12" s="1"/>
  <c r="O1522" i="12" a="1"/>
  <c r="O1522" i="12" s="1"/>
  <c r="K1523" i="12" a="1"/>
  <c r="K1523" i="12" s="1"/>
  <c r="L1523" i="12" a="1"/>
  <c r="L1523" i="12" s="1"/>
  <c r="M1523" i="12" a="1"/>
  <c r="M1523" i="12" s="1"/>
  <c r="N1523" i="12" a="1"/>
  <c r="N1523" i="12" s="1"/>
  <c r="O1523" i="12" a="1"/>
  <c r="O1523" i="12" s="1"/>
  <c r="K1524" i="12" a="1"/>
  <c r="K1524" i="12" s="1"/>
  <c r="L1524" i="12" a="1"/>
  <c r="L1524" i="12" s="1"/>
  <c r="M1524" i="12" a="1"/>
  <c r="M1524" i="12" s="1"/>
  <c r="N1524" i="12" a="1"/>
  <c r="N1524" i="12" s="1"/>
  <c r="O1524" i="12" a="1"/>
  <c r="O1524" i="12" s="1"/>
  <c r="K1525" i="12" a="1"/>
  <c r="K1525" i="12" s="1"/>
  <c r="L1525" i="12" a="1"/>
  <c r="L1525" i="12"/>
  <c r="M1525" i="12" a="1"/>
  <c r="M1525" i="12" s="1"/>
  <c r="N1525" i="12" a="1"/>
  <c r="N1525" i="12" s="1"/>
  <c r="O1525" i="12" a="1"/>
  <c r="O1525" i="12" s="1"/>
  <c r="K1526" i="12" a="1"/>
  <c r="K1526" i="12" s="1"/>
  <c r="L1526" i="12" a="1"/>
  <c r="L1526" i="12" s="1"/>
  <c r="M1526" i="12" a="1"/>
  <c r="M1526" i="12" s="1"/>
  <c r="N1526" i="12" a="1"/>
  <c r="N1526" i="12" s="1"/>
  <c r="O1526" i="12" a="1"/>
  <c r="O1526" i="12" s="1"/>
  <c r="K1527" i="12" a="1"/>
  <c r="K1527" i="12"/>
  <c r="L1527" i="12" a="1"/>
  <c r="L1527" i="12" s="1"/>
  <c r="M1527" i="12" a="1"/>
  <c r="M1527" i="12" s="1"/>
  <c r="N1527" i="12" a="1"/>
  <c r="N1527" i="12" s="1"/>
  <c r="O1527" i="12" a="1"/>
  <c r="O1527" i="12" s="1"/>
  <c r="K1528" i="12" a="1"/>
  <c r="K1528" i="12" s="1"/>
  <c r="L1528" i="12" a="1"/>
  <c r="L1528" i="12" s="1"/>
  <c r="M1528" i="12" a="1"/>
  <c r="M1528" i="12" s="1"/>
  <c r="N1528" i="12" a="1"/>
  <c r="N1528" i="12" s="1"/>
  <c r="O1528" i="12" a="1"/>
  <c r="O1528" i="12" s="1"/>
  <c r="K1529" i="12" a="1"/>
  <c r="K1529" i="12" s="1"/>
  <c r="L1529" i="12" a="1"/>
  <c r="L1529" i="12" s="1"/>
  <c r="M1529" i="12" a="1"/>
  <c r="M1529" i="12"/>
  <c r="N1529" i="12" a="1"/>
  <c r="N1529" i="12" s="1"/>
  <c r="O1529" i="12" a="1"/>
  <c r="O1529" i="12" s="1"/>
  <c r="K1530" i="12" a="1"/>
  <c r="K1530" i="12" s="1"/>
  <c r="L1530" i="12" a="1"/>
  <c r="L1530" i="12" s="1"/>
  <c r="M1530" i="12" a="1"/>
  <c r="M1530" i="12" s="1"/>
  <c r="N1530" i="12" a="1"/>
  <c r="N1530" i="12" s="1"/>
  <c r="O1530" i="12" a="1"/>
  <c r="O1530" i="12" s="1"/>
  <c r="K1531" i="12" a="1"/>
  <c r="K1531" i="12" s="1"/>
  <c r="L1531" i="12" a="1"/>
  <c r="L1531" i="12" s="1"/>
  <c r="M1531" i="12" a="1"/>
  <c r="M1531" i="12" s="1"/>
  <c r="N1531" i="12" a="1"/>
  <c r="N1531" i="12"/>
  <c r="O1531" i="12" a="1"/>
  <c r="O1531" i="12" s="1"/>
  <c r="K1532" i="12" a="1"/>
  <c r="K1532" i="12" s="1"/>
  <c r="L1532" i="12" a="1"/>
  <c r="L1532" i="12" s="1"/>
  <c r="M1532" i="12" a="1"/>
  <c r="M1532" i="12" s="1"/>
  <c r="N1532" i="12" a="1"/>
  <c r="N1532" i="12" s="1"/>
  <c r="O1532" i="12" a="1"/>
  <c r="O1532" i="12" s="1"/>
  <c r="K1533" i="12" a="1"/>
  <c r="K1533" i="12" s="1"/>
  <c r="L1533" i="12" a="1"/>
  <c r="L1533" i="12" s="1"/>
  <c r="M1533" i="12" a="1"/>
  <c r="M1533" i="12" s="1"/>
  <c r="N1533" i="12" a="1"/>
  <c r="N1533" i="12" s="1"/>
  <c r="O1533" i="12" a="1"/>
  <c r="O1533" i="12" s="1"/>
  <c r="K1534" i="12" a="1"/>
  <c r="K1534" i="12" s="1"/>
  <c r="L1534" i="12" a="1"/>
  <c r="L1534" i="12" s="1"/>
  <c r="M1534" i="12" a="1"/>
  <c r="M1534" i="12" s="1"/>
  <c r="N1534" i="12" a="1"/>
  <c r="N1534" i="12" s="1"/>
  <c r="O1534" i="12" a="1"/>
  <c r="O1534" i="12" s="1"/>
  <c r="K1535" i="12" a="1"/>
  <c r="K1535" i="12" s="1"/>
  <c r="L1535" i="12" a="1"/>
  <c r="L1535" i="12" s="1"/>
  <c r="M1535" i="12" a="1"/>
  <c r="M1535" i="12" s="1"/>
  <c r="N1535" i="12" a="1"/>
  <c r="N1535" i="12" s="1"/>
  <c r="O1535" i="12" a="1"/>
  <c r="O1535" i="12" s="1"/>
  <c r="K1536" i="12" a="1"/>
  <c r="K1536" i="12" s="1"/>
  <c r="L1536" i="12" a="1"/>
  <c r="L1536" i="12" s="1"/>
  <c r="M1536" i="12" a="1"/>
  <c r="M1536" i="12" s="1"/>
  <c r="N1536" i="12" a="1"/>
  <c r="N1536" i="12" s="1"/>
  <c r="O1536" i="12" a="1"/>
  <c r="O1536" i="12" s="1"/>
  <c r="K1537" i="12" a="1"/>
  <c r="K1537" i="12" s="1"/>
  <c r="L1537" i="12" a="1"/>
  <c r="L1537" i="12" s="1"/>
  <c r="M1537" i="12" a="1"/>
  <c r="M1537" i="12" s="1"/>
  <c r="N1537" i="12" a="1"/>
  <c r="N1537" i="12" s="1"/>
  <c r="O1537" i="12" a="1"/>
  <c r="O1537" i="12" s="1"/>
  <c r="K1538" i="12" a="1"/>
  <c r="K1538" i="12" s="1"/>
  <c r="L1538" i="12" a="1"/>
  <c r="L1538" i="12" s="1"/>
  <c r="M1538" i="12" a="1"/>
  <c r="M1538" i="12" s="1"/>
  <c r="N1538" i="12" a="1"/>
  <c r="N1538" i="12" s="1"/>
  <c r="O1538" i="12" a="1"/>
  <c r="O1538" i="12" s="1"/>
  <c r="K1539" i="12" a="1"/>
  <c r="K1539" i="12" s="1"/>
  <c r="L1539" i="12" a="1"/>
  <c r="L1539" i="12" s="1"/>
  <c r="M1539" i="12" a="1"/>
  <c r="M1539" i="12" s="1"/>
  <c r="N1539" i="12" a="1"/>
  <c r="N1539" i="12" s="1"/>
  <c r="O1539" i="12" a="1"/>
  <c r="O1539" i="12" s="1"/>
  <c r="K1540" i="12" a="1"/>
  <c r="K1540" i="12" s="1"/>
  <c r="L1540" i="12" a="1"/>
  <c r="L1540" i="12" s="1"/>
  <c r="M1540" i="12" a="1"/>
  <c r="M1540" i="12" s="1"/>
  <c r="N1540" i="12" a="1"/>
  <c r="N1540" i="12" s="1"/>
  <c r="O1540" i="12" a="1"/>
  <c r="O1540" i="12" s="1"/>
  <c r="K1541" i="12" a="1"/>
  <c r="K1541" i="12" s="1"/>
  <c r="L1541" i="12" a="1"/>
  <c r="L1541" i="12" s="1"/>
  <c r="M1541" i="12" a="1"/>
  <c r="M1541" i="12"/>
  <c r="N1541" i="12" a="1"/>
  <c r="N1541" i="12" s="1"/>
  <c r="O1541" i="12" a="1"/>
  <c r="O1541" i="12" s="1"/>
  <c r="K1542" i="12" a="1"/>
  <c r="K1542" i="12" s="1"/>
  <c r="L1542" i="12" a="1"/>
  <c r="L1542" i="12" s="1"/>
  <c r="M1542" i="12" a="1"/>
  <c r="M1542" i="12"/>
  <c r="N1542" i="12" a="1"/>
  <c r="N1542" i="12" s="1"/>
  <c r="O1542" i="12" a="1"/>
  <c r="O1542" i="12" s="1"/>
  <c r="K1543" i="12" a="1"/>
  <c r="K1543" i="12" s="1"/>
  <c r="L1543" i="12" a="1"/>
  <c r="L1543" i="12" s="1"/>
  <c r="M1543" i="12" a="1"/>
  <c r="M1543" i="12" s="1"/>
  <c r="N1543" i="12" a="1"/>
  <c r="N1543" i="12" s="1"/>
  <c r="O1543" i="12" a="1"/>
  <c r="O1543" i="12" s="1"/>
  <c r="K1544" i="12" a="1"/>
  <c r="K1544" i="12" s="1"/>
  <c r="L1544" i="12" a="1"/>
  <c r="L1544" i="12" s="1"/>
  <c r="M1544" i="12" a="1"/>
  <c r="M1544" i="12" s="1"/>
  <c r="N1544" i="12" a="1"/>
  <c r="N1544" i="12" s="1"/>
  <c r="O1544" i="12" a="1"/>
  <c r="O1544" i="12" s="1"/>
  <c r="K1545" i="12" a="1"/>
  <c r="K1545" i="12" s="1"/>
  <c r="L1545" i="12" a="1"/>
  <c r="L1545" i="12" s="1"/>
  <c r="M1545" i="12" a="1"/>
  <c r="M1545" i="12" s="1"/>
  <c r="N1545" i="12" a="1"/>
  <c r="N1545" i="12" s="1"/>
  <c r="O1545" i="12" a="1"/>
  <c r="O1545" i="12" s="1"/>
  <c r="K1546" i="12" a="1"/>
  <c r="K1546" i="12" s="1"/>
  <c r="L1546" i="12" a="1"/>
  <c r="L1546" i="12" s="1"/>
  <c r="M1546" i="12" a="1"/>
  <c r="M1546" i="12" s="1"/>
  <c r="N1546" i="12" a="1"/>
  <c r="N1546" i="12" s="1"/>
  <c r="O1546" i="12" a="1"/>
  <c r="O1546" i="12" s="1"/>
  <c r="K1547" i="12" a="1"/>
  <c r="K1547" i="12" s="1"/>
  <c r="L1547" i="12" a="1"/>
  <c r="L1547" i="12" s="1"/>
  <c r="M1547" i="12" a="1"/>
  <c r="M1547" i="12" s="1"/>
  <c r="N1547" i="12" a="1"/>
  <c r="N1547" i="12" s="1"/>
  <c r="O1547" i="12" a="1"/>
  <c r="O1547" i="12" s="1"/>
  <c r="K1548" i="12" a="1"/>
  <c r="K1548" i="12" s="1"/>
  <c r="L1548" i="12" a="1"/>
  <c r="L1548" i="12" s="1"/>
  <c r="M1548" i="12" a="1"/>
  <c r="M1548" i="12" s="1"/>
  <c r="N1548" i="12" a="1"/>
  <c r="N1548" i="12" s="1"/>
  <c r="O1548" i="12" a="1"/>
  <c r="O1548" i="12" s="1"/>
  <c r="K1549" i="12" a="1"/>
  <c r="K1549" i="12" s="1"/>
  <c r="L1549" i="12" a="1"/>
  <c r="L1549" i="12" s="1"/>
  <c r="M1549" i="12" a="1"/>
  <c r="M1549" i="12" s="1"/>
  <c r="N1549" i="12" a="1"/>
  <c r="N1549" i="12" s="1"/>
  <c r="O1549" i="12" a="1"/>
  <c r="O1549" i="12" s="1"/>
  <c r="K1550" i="12" a="1"/>
  <c r="K1550" i="12" s="1"/>
  <c r="L1550" i="12" a="1"/>
  <c r="L1550" i="12" s="1"/>
  <c r="M1550" i="12" a="1"/>
  <c r="M1550" i="12" s="1"/>
  <c r="N1550" i="12" a="1"/>
  <c r="N1550" i="12" s="1"/>
  <c r="O1550" i="12" a="1"/>
  <c r="O1550" i="12" s="1"/>
  <c r="K1551" i="12" a="1"/>
  <c r="K1551" i="12" s="1"/>
  <c r="L1551" i="12" a="1"/>
  <c r="L1551" i="12" s="1"/>
  <c r="M1551" i="12" a="1"/>
  <c r="M1551" i="12" s="1"/>
  <c r="N1551" i="12" a="1"/>
  <c r="N1551" i="12" s="1"/>
  <c r="O1551" i="12" a="1"/>
  <c r="O1551" i="12" s="1"/>
  <c r="K1552" i="12" a="1"/>
  <c r="K1552" i="12" s="1"/>
  <c r="L1552" i="12" a="1"/>
  <c r="L1552" i="12" s="1"/>
  <c r="M1552" i="12" a="1"/>
  <c r="M1552" i="12" s="1"/>
  <c r="N1552" i="12" a="1"/>
  <c r="N1552" i="12" s="1"/>
  <c r="O1552" i="12" a="1"/>
  <c r="O1552" i="12" s="1"/>
  <c r="K1553" i="12" a="1"/>
  <c r="K1553" i="12" s="1"/>
  <c r="L1553" i="12" a="1"/>
  <c r="L1553" i="12"/>
  <c r="M1553" i="12" a="1"/>
  <c r="M1553" i="12" s="1"/>
  <c r="N1553" i="12" a="1"/>
  <c r="N1553" i="12" s="1"/>
  <c r="O1553" i="12" a="1"/>
  <c r="O1553" i="12" s="1"/>
  <c r="K1554" i="12" a="1"/>
  <c r="K1554" i="12" s="1"/>
  <c r="L1554" i="12" a="1"/>
  <c r="L1554" i="12" s="1"/>
  <c r="M1554" i="12" a="1"/>
  <c r="M1554" i="12" s="1"/>
  <c r="N1554" i="12" a="1"/>
  <c r="N1554" i="12" s="1"/>
  <c r="O1554" i="12" a="1"/>
  <c r="O1554" i="12" s="1"/>
  <c r="K1555" i="12" a="1"/>
  <c r="K1555" i="12" s="1"/>
  <c r="L1555" i="12" a="1"/>
  <c r="L1555" i="12" s="1"/>
  <c r="M1555" i="12" a="1"/>
  <c r="M1555" i="12" s="1"/>
  <c r="N1555" i="12" a="1"/>
  <c r="N1555" i="12" s="1"/>
  <c r="O1555" i="12" a="1"/>
  <c r="O1555" i="12"/>
  <c r="K1556" i="12" a="1"/>
  <c r="K1556" i="12" s="1"/>
  <c r="L1556" i="12" a="1"/>
  <c r="L1556" i="12" s="1"/>
  <c r="M1556" i="12" a="1"/>
  <c r="M1556" i="12" s="1"/>
  <c r="N1556" i="12" a="1"/>
  <c r="N1556" i="12" s="1"/>
  <c r="O1556" i="12" a="1"/>
  <c r="O1556" i="12" s="1"/>
  <c r="K1557" i="12" a="1"/>
  <c r="K1557" i="12" s="1"/>
  <c r="L1557" i="12" a="1"/>
  <c r="L1557" i="12" s="1"/>
  <c r="M1557" i="12" a="1"/>
  <c r="M1557" i="12" s="1"/>
  <c r="N1557" i="12" a="1"/>
  <c r="N1557" i="12" s="1"/>
  <c r="O1557" i="12" a="1"/>
  <c r="O1557" i="12" s="1"/>
  <c r="K1558" i="12" a="1"/>
  <c r="K1558" i="12" s="1"/>
  <c r="L1558" i="12" a="1"/>
  <c r="L1558" i="12"/>
  <c r="M1558" i="12" a="1"/>
  <c r="M1558" i="12" s="1"/>
  <c r="N1558" i="12" a="1"/>
  <c r="N1558" i="12" s="1"/>
  <c r="O1558" i="12" a="1"/>
  <c r="O1558" i="12" s="1"/>
  <c r="K1559" i="12" a="1"/>
  <c r="K1559" i="12" s="1"/>
  <c r="L1559" i="12" a="1"/>
  <c r="L1559" i="12" s="1"/>
  <c r="M1559" i="12" a="1"/>
  <c r="M1559" i="12" s="1"/>
  <c r="N1559" i="12" a="1"/>
  <c r="N1559" i="12" s="1"/>
  <c r="O1559" i="12" a="1"/>
  <c r="O1559" i="12" s="1"/>
  <c r="K1560" i="12" a="1"/>
  <c r="K1560" i="12" s="1"/>
  <c r="L1560" i="12" a="1"/>
  <c r="L1560" i="12" s="1"/>
  <c r="M1560" i="12" a="1"/>
  <c r="M1560" i="12" s="1"/>
  <c r="N1560" i="12" a="1"/>
  <c r="N1560" i="12" s="1"/>
  <c r="O1560" i="12" a="1"/>
  <c r="O1560" i="12" s="1"/>
  <c r="K1561" i="12" a="1"/>
  <c r="K1561" i="12" s="1"/>
  <c r="L1561" i="12" a="1"/>
  <c r="L1561" i="12" s="1"/>
  <c r="M1561" i="12" a="1"/>
  <c r="M1561" i="12" s="1"/>
  <c r="N1561" i="12" a="1"/>
  <c r="N1561" i="12" s="1"/>
  <c r="O1561" i="12" a="1"/>
  <c r="O1561" i="12" s="1"/>
  <c r="K1562" i="12" a="1"/>
  <c r="K1562" i="12" s="1"/>
  <c r="L1562" i="12" a="1"/>
  <c r="L1562" i="12" s="1"/>
  <c r="M1562" i="12" a="1"/>
  <c r="M1562" i="12" s="1"/>
  <c r="N1562" i="12" a="1"/>
  <c r="N1562" i="12" s="1"/>
  <c r="O1562" i="12" a="1"/>
  <c r="O1562" i="12" s="1"/>
  <c r="K1563" i="12" a="1"/>
  <c r="K1563" i="12" s="1"/>
  <c r="L1563" i="12" a="1"/>
  <c r="L1563" i="12" s="1"/>
  <c r="M1563" i="12" a="1"/>
  <c r="M1563" i="12" s="1"/>
  <c r="N1563" i="12" a="1"/>
  <c r="N1563" i="12" s="1"/>
  <c r="O1563" i="12" a="1"/>
  <c r="O1563" i="12" s="1"/>
  <c r="K1564" i="12" a="1"/>
  <c r="K1564" i="12" s="1"/>
  <c r="L1564" i="12" a="1"/>
  <c r="L1564" i="12" s="1"/>
  <c r="M1564" i="12" a="1"/>
  <c r="M1564" i="12" s="1"/>
  <c r="N1564" i="12" a="1"/>
  <c r="N1564" i="12" s="1"/>
  <c r="O1564" i="12" a="1"/>
  <c r="O1564" i="12" s="1"/>
  <c r="K1565" i="12" a="1"/>
  <c r="K1565" i="12" s="1"/>
  <c r="L1565" i="12" a="1"/>
  <c r="L1565" i="12" s="1"/>
  <c r="M1565" i="12" a="1"/>
  <c r="M1565" i="12"/>
  <c r="N1565" i="12" a="1"/>
  <c r="N1565" i="12" s="1"/>
  <c r="O1565" i="12" a="1"/>
  <c r="O1565" i="12" s="1"/>
  <c r="K1566" i="12" a="1"/>
  <c r="K1566" i="12" s="1"/>
  <c r="L1566" i="12" a="1"/>
  <c r="L1566" i="12" s="1"/>
  <c r="M1566" i="12" a="1"/>
  <c r="M1566" i="12" s="1"/>
  <c r="N1566" i="12" a="1"/>
  <c r="N1566" i="12" s="1"/>
  <c r="O1566" i="12" a="1"/>
  <c r="O1566" i="12" s="1"/>
  <c r="K1567" i="12" a="1"/>
  <c r="K1567" i="12" s="1"/>
  <c r="L1567" i="12" a="1"/>
  <c r="L1567" i="12" s="1"/>
  <c r="M1567" i="12" a="1"/>
  <c r="M1567" i="12" s="1"/>
  <c r="N1567" i="12" a="1"/>
  <c r="N1567" i="12" s="1"/>
  <c r="O1567" i="12" a="1"/>
  <c r="O1567" i="12" s="1"/>
  <c r="K1568" i="12" a="1"/>
  <c r="K1568" i="12" s="1"/>
  <c r="L1568" i="12" a="1"/>
  <c r="L1568" i="12" s="1"/>
  <c r="M1568" i="12" a="1"/>
  <c r="M1568" i="12" s="1"/>
  <c r="N1568" i="12" a="1"/>
  <c r="N1568" i="12" s="1"/>
  <c r="O1568" i="12" a="1"/>
  <c r="O1568" i="12"/>
  <c r="K1569" i="12" a="1"/>
  <c r="K1569" i="12"/>
  <c r="L1569" i="12" a="1"/>
  <c r="L1569" i="12" s="1"/>
  <c r="M1569" i="12" a="1"/>
  <c r="M1569" i="12" s="1"/>
  <c r="N1569" i="12" a="1"/>
  <c r="N1569" i="12" s="1"/>
  <c r="O1569" i="12" a="1"/>
  <c r="O1569" i="12" s="1"/>
  <c r="K1570" i="12" a="1"/>
  <c r="K1570" i="12" s="1"/>
  <c r="L1570" i="12" a="1"/>
  <c r="L1570" i="12" s="1"/>
  <c r="M1570" i="12" a="1"/>
  <c r="M1570" i="12" s="1"/>
  <c r="N1570" i="12" a="1"/>
  <c r="N1570" i="12" s="1"/>
  <c r="O1570" i="12" a="1"/>
  <c r="O1570" i="12" s="1"/>
  <c r="K1571" i="12" a="1"/>
  <c r="K1571" i="12" s="1"/>
  <c r="L1571" i="12" a="1"/>
  <c r="L1571" i="12"/>
  <c r="M1571" i="12" a="1"/>
  <c r="M1571" i="12" s="1"/>
  <c r="N1571" i="12" a="1"/>
  <c r="N1571" i="12" s="1"/>
  <c r="O1571" i="12" a="1"/>
  <c r="O1571" i="12" s="1"/>
  <c r="K1572" i="12" a="1"/>
  <c r="K1572" i="12" s="1"/>
  <c r="L1572" i="12" a="1"/>
  <c r="L1572" i="12" s="1"/>
  <c r="M1572" i="12" a="1"/>
  <c r="M1572" i="12" s="1"/>
  <c r="N1572" i="12" a="1"/>
  <c r="N1572" i="12"/>
  <c r="O1572" i="12" a="1"/>
  <c r="O1572" i="12" s="1"/>
  <c r="K1573" i="12" a="1"/>
  <c r="K1573" i="12" s="1"/>
  <c r="L1573" i="12" a="1"/>
  <c r="L1573" i="12" s="1"/>
  <c r="M1573" i="12" a="1"/>
  <c r="M1573" i="12" s="1"/>
  <c r="N1573" i="12" a="1"/>
  <c r="N1573" i="12" s="1"/>
  <c r="O1573" i="12" a="1"/>
  <c r="O1573" i="12"/>
  <c r="K1574" i="12" a="1"/>
  <c r="K1574" i="12" s="1"/>
  <c r="L1574" i="12" a="1"/>
  <c r="L1574" i="12" s="1"/>
  <c r="M1574" i="12" a="1"/>
  <c r="M1574" i="12" s="1"/>
  <c r="N1574" i="12" a="1"/>
  <c r="N1574" i="12" s="1"/>
  <c r="O1574" i="12" a="1"/>
  <c r="O1574" i="12" s="1"/>
  <c r="K1575" i="12" a="1"/>
  <c r="K1575" i="12" s="1"/>
  <c r="L1575" i="12" a="1"/>
  <c r="L1575" i="12" s="1"/>
  <c r="M1575" i="12" a="1"/>
  <c r="M1575" i="12" s="1"/>
  <c r="N1575" i="12" a="1"/>
  <c r="N1575" i="12" s="1"/>
  <c r="O1575" i="12" a="1"/>
  <c r="O1575" i="12" s="1"/>
  <c r="K1576" i="12" a="1"/>
  <c r="K1576" i="12" s="1"/>
  <c r="L1576" i="12" a="1"/>
  <c r="L1576" i="12" s="1"/>
  <c r="M1576" i="12" a="1"/>
  <c r="M1576" i="12" s="1"/>
  <c r="N1576" i="12" a="1"/>
  <c r="N1576" i="12" s="1"/>
  <c r="O1576" i="12" a="1"/>
  <c r="O1576" i="12" s="1"/>
  <c r="K1577" i="12" a="1"/>
  <c r="K1577" i="12" s="1"/>
  <c r="L1577" i="12" a="1"/>
  <c r="L1577" i="12" s="1"/>
  <c r="M1577" i="12" a="1"/>
  <c r="M1577" i="12" s="1"/>
  <c r="N1577" i="12" a="1"/>
  <c r="N1577" i="12" s="1"/>
  <c r="O1577" i="12" a="1"/>
  <c r="O1577" i="12" s="1"/>
  <c r="K1578" i="12" a="1"/>
  <c r="K1578" i="12" s="1"/>
  <c r="L1578" i="12" a="1"/>
  <c r="L1578" i="12" s="1"/>
  <c r="M1578" i="12" a="1"/>
  <c r="M1578" i="12" s="1"/>
  <c r="N1578" i="12" a="1"/>
  <c r="N1578" i="12" s="1"/>
  <c r="O1578" i="12" a="1"/>
  <c r="O1578" i="12" s="1"/>
  <c r="K1579" i="12" a="1"/>
  <c r="K1579" i="12" s="1"/>
  <c r="L1579" i="12" a="1"/>
  <c r="L1579" i="12" s="1"/>
  <c r="M1579" i="12" a="1"/>
  <c r="M1579" i="12" s="1"/>
  <c r="N1579" i="12" a="1"/>
  <c r="N1579" i="12" s="1"/>
  <c r="O1579" i="12" a="1"/>
  <c r="O1579" i="12" s="1"/>
  <c r="K1580" i="12" a="1"/>
  <c r="K1580" i="12" s="1"/>
  <c r="L1580" i="12" a="1"/>
  <c r="L1580" i="12" s="1"/>
  <c r="M1580" i="12" a="1"/>
  <c r="M1580" i="12" s="1"/>
  <c r="N1580" i="12" a="1"/>
  <c r="N1580" i="12" s="1"/>
  <c r="O1580" i="12" a="1"/>
  <c r="O1580" i="12" s="1"/>
  <c r="K1581" i="12" a="1"/>
  <c r="K1581" i="12" s="1"/>
  <c r="L1581" i="12" a="1"/>
  <c r="L1581" i="12" s="1"/>
  <c r="M1581" i="12" a="1"/>
  <c r="M1581" i="12" s="1"/>
  <c r="N1581" i="12" a="1"/>
  <c r="N1581" i="12" s="1"/>
  <c r="O1581" i="12" a="1"/>
  <c r="O1581" i="12" s="1"/>
  <c r="K1582" i="12" a="1"/>
  <c r="K1582" i="12"/>
  <c r="L1582" i="12" a="1"/>
  <c r="L1582" i="12" s="1"/>
  <c r="M1582" i="12" a="1"/>
  <c r="M1582" i="12" s="1"/>
  <c r="N1582" i="12" a="1"/>
  <c r="N1582" i="12" s="1"/>
  <c r="O1582" i="12" a="1"/>
  <c r="O1582" i="12" s="1"/>
  <c r="K1583" i="12" a="1"/>
  <c r="K1583" i="12" s="1"/>
  <c r="L1583" i="12" a="1"/>
  <c r="L1583" i="12" s="1"/>
  <c r="M1583" i="12" a="1"/>
  <c r="M1583" i="12" s="1"/>
  <c r="N1583" i="12" a="1"/>
  <c r="N1583" i="12" s="1"/>
  <c r="O1583" i="12" a="1"/>
  <c r="O1583" i="12" s="1"/>
  <c r="K1584" i="12" a="1"/>
  <c r="K1584" i="12" s="1"/>
  <c r="L1584" i="12" a="1"/>
  <c r="L1584" i="12" s="1"/>
  <c r="M1584" i="12" a="1"/>
  <c r="M1584" i="12" s="1"/>
  <c r="N1584" i="12" a="1"/>
  <c r="N1584" i="12" s="1"/>
  <c r="O1584" i="12" a="1"/>
  <c r="O1584" i="12" s="1"/>
  <c r="K1585" i="12" a="1"/>
  <c r="K1585" i="12" s="1"/>
  <c r="L1585" i="12" a="1"/>
  <c r="L1585" i="12" s="1"/>
  <c r="M1585" i="12" a="1"/>
  <c r="M1585" i="12" s="1"/>
  <c r="N1585" i="12" a="1"/>
  <c r="N1585" i="12" s="1"/>
  <c r="O1585" i="12" a="1"/>
  <c r="O1585" i="12" s="1"/>
  <c r="K1586" i="12" a="1"/>
  <c r="K1586" i="12" s="1"/>
  <c r="L1586" i="12" a="1"/>
  <c r="L1586" i="12" s="1"/>
  <c r="M1586" i="12" a="1"/>
  <c r="M1586" i="12" s="1"/>
  <c r="N1586" i="12" a="1"/>
  <c r="N1586" i="12" s="1"/>
  <c r="O1586" i="12" a="1"/>
  <c r="O1586" i="12" s="1"/>
  <c r="K1587" i="12" a="1"/>
  <c r="K1587" i="12"/>
  <c r="L1587" i="12" a="1"/>
  <c r="L1587" i="12" s="1"/>
  <c r="M1587" i="12" a="1"/>
  <c r="M1587" i="12" s="1"/>
  <c r="N1587" i="12" a="1"/>
  <c r="N1587" i="12" s="1"/>
  <c r="O1587" i="12" a="1"/>
  <c r="O1587" i="12" s="1"/>
  <c r="K1588" i="12" a="1"/>
  <c r="K1588" i="12" s="1"/>
  <c r="L1588" i="12" a="1"/>
  <c r="L1588" i="12" s="1"/>
  <c r="M1588" i="12" a="1"/>
  <c r="M1588" i="12" s="1"/>
  <c r="N1588" i="12" a="1"/>
  <c r="N1588" i="12" s="1"/>
  <c r="O1588" i="12" a="1"/>
  <c r="O1588" i="12" s="1"/>
  <c r="K1589" i="12" a="1"/>
  <c r="K1589" i="12" s="1"/>
  <c r="L1589" i="12" a="1"/>
  <c r="L1589" i="12"/>
  <c r="M1589" i="12" a="1"/>
  <c r="M1589" i="12" s="1"/>
  <c r="N1589" i="12" a="1"/>
  <c r="N1589" i="12" s="1"/>
  <c r="O1589" i="12" a="1"/>
  <c r="O1589" i="12" s="1"/>
  <c r="K1590" i="12" a="1"/>
  <c r="K1590" i="12" s="1"/>
  <c r="L1590" i="12" a="1"/>
  <c r="L1590" i="12" s="1"/>
  <c r="M1590" i="12" a="1"/>
  <c r="M1590" i="12" s="1"/>
  <c r="N1590" i="12" a="1"/>
  <c r="N1590" i="12"/>
  <c r="O1590" i="12" a="1"/>
  <c r="O1590" i="12" s="1"/>
  <c r="K1591" i="12" a="1"/>
  <c r="K1591" i="12" s="1"/>
  <c r="L1591" i="12" a="1"/>
  <c r="L1591" i="12" s="1"/>
  <c r="M1591" i="12" a="1"/>
  <c r="M1591" i="12" s="1"/>
  <c r="N1591" i="12" a="1"/>
  <c r="N1591" i="12" s="1"/>
  <c r="O1591" i="12" a="1"/>
  <c r="O1591" i="12" s="1"/>
  <c r="K1592" i="12" a="1"/>
  <c r="K1592" i="12" s="1"/>
  <c r="L1592" i="12" a="1"/>
  <c r="L1592" i="12" s="1"/>
  <c r="M1592" i="12" a="1"/>
  <c r="M1592" i="12" s="1"/>
  <c r="N1592" i="12" a="1"/>
  <c r="N1592" i="12" s="1"/>
  <c r="O1592" i="12" a="1"/>
  <c r="O1592" i="12" s="1"/>
  <c r="K1593" i="12" a="1"/>
  <c r="K1593" i="12" s="1"/>
  <c r="L1593" i="12" a="1"/>
  <c r="L1593" i="12" s="1"/>
  <c r="M1593" i="12" a="1"/>
  <c r="M1593" i="12" s="1"/>
  <c r="N1593" i="12" a="1"/>
  <c r="N1593" i="12" s="1"/>
  <c r="O1593" i="12" a="1"/>
  <c r="O1593" i="12" s="1"/>
  <c r="K1594" i="12" a="1"/>
  <c r="K1594" i="12" s="1"/>
  <c r="L1594" i="12" a="1"/>
  <c r="L1594" i="12"/>
  <c r="M1594" i="12" a="1"/>
  <c r="M1594" i="12" s="1"/>
  <c r="N1594" i="12" a="1"/>
  <c r="N1594" i="12" s="1"/>
  <c r="O1594" i="12" a="1"/>
  <c r="O1594" i="12" s="1"/>
  <c r="K1595" i="12" a="1"/>
  <c r="K1595" i="12" s="1"/>
  <c r="L1595" i="12" a="1"/>
  <c r="L1595" i="12" s="1"/>
  <c r="M1595" i="12" a="1"/>
  <c r="M1595" i="12" s="1"/>
  <c r="N1595" i="12" a="1"/>
  <c r="N1595" i="12" s="1"/>
  <c r="O1595" i="12" a="1"/>
  <c r="O1595" i="12" s="1"/>
  <c r="K1596" i="12" a="1"/>
  <c r="K1596" i="12" s="1"/>
  <c r="L1596" i="12" a="1"/>
  <c r="L1596" i="12" s="1"/>
  <c r="M1596" i="12" a="1"/>
  <c r="M1596" i="12"/>
  <c r="N1596" i="12" a="1"/>
  <c r="N1596" i="12" s="1"/>
  <c r="O1596" i="12" a="1"/>
  <c r="O1596" i="12" s="1"/>
  <c r="K1597" i="12" a="1"/>
  <c r="K1597" i="12" s="1"/>
  <c r="L1597" i="12" a="1"/>
  <c r="L1597" i="12" s="1"/>
  <c r="M1597" i="12" a="1"/>
  <c r="M1597" i="12" s="1"/>
  <c r="N1597" i="12" a="1"/>
  <c r="N1597" i="12" s="1"/>
  <c r="O1597" i="12" a="1"/>
  <c r="O1597" i="12" s="1"/>
  <c r="K1598" i="12" a="1"/>
  <c r="K1598" i="12" s="1"/>
  <c r="L1598" i="12" a="1"/>
  <c r="L1598" i="12" s="1"/>
  <c r="M1598" i="12" a="1"/>
  <c r="M1598" i="12" s="1"/>
  <c r="N1598" i="12" a="1"/>
  <c r="N1598" i="12" s="1"/>
  <c r="O1598" i="12" a="1"/>
  <c r="O1598" i="12" s="1"/>
  <c r="K1599" i="12" a="1"/>
  <c r="K1599" i="12" s="1"/>
  <c r="L1599" i="12" a="1"/>
  <c r="L1599" i="12" s="1"/>
  <c r="M1599" i="12" a="1"/>
  <c r="M1599" i="12" s="1"/>
  <c r="N1599" i="12" a="1"/>
  <c r="N1599" i="12" s="1"/>
  <c r="O1599" i="12" a="1"/>
  <c r="O1599" i="12" s="1"/>
  <c r="K1600" i="12" a="1"/>
  <c r="K1600" i="12"/>
  <c r="L1600" i="12" a="1"/>
  <c r="L1600" i="12" s="1"/>
  <c r="M1600" i="12" a="1"/>
  <c r="M1600" i="12" s="1"/>
  <c r="N1600" i="12" a="1"/>
  <c r="N1600" i="12" s="1"/>
  <c r="O1600" i="12" a="1"/>
  <c r="O1600" i="12" s="1"/>
  <c r="K1601" i="12" a="1"/>
  <c r="K1601" i="12" s="1"/>
  <c r="L1601" i="12" a="1"/>
  <c r="L1601" i="12"/>
  <c r="M1601" i="12" a="1"/>
  <c r="M1601" i="12"/>
  <c r="N1601" i="12" a="1"/>
  <c r="N1601" i="12" s="1"/>
  <c r="O1601" i="12" a="1"/>
  <c r="O1601" i="12" s="1"/>
  <c r="K1602" i="12" a="1"/>
  <c r="K1602" i="12" s="1"/>
  <c r="L1602" i="12" a="1"/>
  <c r="L1602" i="12" s="1"/>
  <c r="M1602" i="12" a="1"/>
  <c r="M1602" i="12" s="1"/>
  <c r="N1602" i="12" a="1"/>
  <c r="N1602" i="12" s="1"/>
  <c r="O1602" i="12" a="1"/>
  <c r="O1602" i="12" s="1"/>
  <c r="K1603" i="12" a="1"/>
  <c r="K1603" i="12" s="1"/>
  <c r="L1603" i="12" a="1"/>
  <c r="L1603" i="12" s="1"/>
  <c r="M1603" i="12" a="1"/>
  <c r="M1603" i="12" s="1"/>
  <c r="N1603" i="12" a="1"/>
  <c r="N1603" i="12" s="1"/>
  <c r="O1603" i="12" a="1"/>
  <c r="O1603" i="12" s="1"/>
  <c r="K1604" i="12" a="1"/>
  <c r="K1604" i="12" s="1"/>
  <c r="L1604" i="12" a="1"/>
  <c r="L1604" i="12" s="1"/>
  <c r="M1604" i="12" a="1"/>
  <c r="M1604" i="12" s="1"/>
  <c r="N1604" i="12" a="1"/>
  <c r="N1604" i="12" s="1"/>
  <c r="O1604" i="12" a="1"/>
  <c r="O1604" i="12" s="1"/>
  <c r="K1605" i="12" a="1"/>
  <c r="K1605" i="12" s="1"/>
  <c r="L1605" i="12" a="1"/>
  <c r="L1605" i="12" s="1"/>
  <c r="M1605" i="12" a="1"/>
  <c r="M1605" i="12" s="1"/>
  <c r="N1605" i="12" a="1"/>
  <c r="N1605" i="12" s="1"/>
  <c r="O1605" i="12" a="1"/>
  <c r="O1605" i="12" s="1"/>
  <c r="K1606" i="12" a="1"/>
  <c r="K1606" i="12" s="1"/>
  <c r="L1606" i="12" a="1"/>
  <c r="L1606" i="12" s="1"/>
  <c r="M1606" i="12" a="1"/>
  <c r="M1606" i="12" s="1"/>
  <c r="N1606" i="12" a="1"/>
  <c r="N1606" i="12" s="1"/>
  <c r="O1606" i="12" a="1"/>
  <c r="O1606" i="12" s="1"/>
  <c r="K1607" i="12" a="1"/>
  <c r="K1607" i="12" s="1"/>
  <c r="L1607" i="12" a="1"/>
  <c r="L1607" i="12" s="1"/>
  <c r="M1607" i="12" a="1"/>
  <c r="M1607" i="12" s="1"/>
  <c r="N1607" i="12" a="1"/>
  <c r="N1607" i="12" s="1"/>
  <c r="O1607" i="12" a="1"/>
  <c r="O1607" i="12" s="1"/>
  <c r="K1608" i="12" a="1"/>
  <c r="K1608" i="12" s="1"/>
  <c r="L1608" i="12" a="1"/>
  <c r="L1608" i="12" s="1"/>
  <c r="M1608" i="12" a="1"/>
  <c r="M1608" i="12" s="1"/>
  <c r="N1608" i="12" a="1"/>
  <c r="N1608" i="12" s="1"/>
  <c r="O1608" i="12" a="1"/>
  <c r="O1608" i="12" s="1"/>
  <c r="K1609" i="12" a="1"/>
  <c r="K1609" i="12" s="1"/>
  <c r="L1609" i="12" a="1"/>
  <c r="L1609" i="12" s="1"/>
  <c r="M1609" i="12" a="1"/>
  <c r="M1609" i="12" s="1"/>
  <c r="N1609" i="12" a="1"/>
  <c r="N1609" i="12" s="1"/>
  <c r="O1609" i="12" a="1"/>
  <c r="O1609" i="12" s="1"/>
  <c r="K1610" i="12" a="1"/>
  <c r="K1610" i="12" s="1"/>
  <c r="L1610" i="12" a="1"/>
  <c r="L1610" i="12" s="1"/>
  <c r="M1610" i="12" a="1"/>
  <c r="M1610" i="12" s="1"/>
  <c r="N1610" i="12" a="1"/>
  <c r="N1610" i="12" s="1"/>
  <c r="O1610" i="12" a="1"/>
  <c r="O1610" i="12" s="1"/>
  <c r="K1611" i="12" a="1"/>
  <c r="K1611" i="12" s="1"/>
  <c r="L1611" i="12" a="1"/>
  <c r="L1611" i="12" s="1"/>
  <c r="M1611" i="12" a="1"/>
  <c r="M1611" i="12" s="1"/>
  <c r="N1611" i="12" a="1"/>
  <c r="N1611" i="12" s="1"/>
  <c r="O1611" i="12" a="1"/>
  <c r="O1611" i="12" s="1"/>
  <c r="K1612" i="12" a="1"/>
  <c r="K1612" i="12"/>
  <c r="L1612" i="12" a="1"/>
  <c r="L1612" i="12" s="1"/>
  <c r="M1612" i="12" a="1"/>
  <c r="M1612" i="12" s="1"/>
  <c r="N1612" i="12" a="1"/>
  <c r="N1612" i="12" s="1"/>
  <c r="O1612" i="12" a="1"/>
  <c r="O1612" i="12" s="1"/>
  <c r="K1613" i="12" a="1"/>
  <c r="K1613" i="12" s="1"/>
  <c r="L1613" i="12" a="1"/>
  <c r="L1613" i="12" s="1"/>
  <c r="M1613" i="12" a="1"/>
  <c r="M1613" i="12" s="1"/>
  <c r="N1613" i="12" a="1"/>
  <c r="N1613" i="12" s="1"/>
  <c r="O1613" i="12" a="1"/>
  <c r="O1613" i="12" s="1"/>
  <c r="K1614" i="12" a="1"/>
  <c r="K1614" i="12" s="1"/>
  <c r="L1614" i="12" a="1"/>
  <c r="L1614" i="12" s="1"/>
  <c r="M1614" i="12" a="1"/>
  <c r="M1614" i="12" s="1"/>
  <c r="N1614" i="12" a="1"/>
  <c r="N1614" i="12" s="1"/>
  <c r="O1614" i="12" a="1"/>
  <c r="O1614" i="12" s="1"/>
  <c r="K1615" i="12" a="1"/>
  <c r="K1615" i="12" s="1"/>
  <c r="L1615" i="12" a="1"/>
  <c r="L1615" i="12" s="1"/>
  <c r="M1615" i="12" a="1"/>
  <c r="M1615" i="12" s="1"/>
  <c r="N1615" i="12" a="1"/>
  <c r="N1615" i="12" s="1"/>
  <c r="O1615" i="12" a="1"/>
  <c r="O1615" i="12" s="1"/>
  <c r="K1616" i="12" a="1"/>
  <c r="K1616" i="12" s="1"/>
  <c r="L1616" i="12" a="1"/>
  <c r="L1616" i="12" s="1"/>
  <c r="M1616" i="12" a="1"/>
  <c r="M1616" i="12" s="1"/>
  <c r="N1616" i="12" a="1"/>
  <c r="N1616" i="12" s="1"/>
  <c r="O1616" i="12" a="1"/>
  <c r="O1616" i="12" s="1"/>
  <c r="K1617" i="12" a="1"/>
  <c r="K1617" i="12" s="1"/>
  <c r="L1617" i="12" a="1"/>
  <c r="L1617" i="12" s="1"/>
  <c r="M1617" i="12" a="1"/>
  <c r="M1617" i="12" s="1"/>
  <c r="N1617" i="12" a="1"/>
  <c r="N1617" i="12" s="1"/>
  <c r="O1617" i="12" a="1"/>
  <c r="O1617" i="12" s="1"/>
  <c r="K1618" i="12" a="1"/>
  <c r="K1618" i="12" s="1"/>
  <c r="L1618" i="12" a="1"/>
  <c r="L1618" i="12" s="1"/>
  <c r="M1618" i="12" a="1"/>
  <c r="M1618" i="12" s="1"/>
  <c r="N1618" i="12" a="1"/>
  <c r="N1618" i="12" s="1"/>
  <c r="O1618" i="12" a="1"/>
  <c r="O1618" i="12" s="1"/>
  <c r="K1619" i="12" a="1"/>
  <c r="K1619" i="12" s="1"/>
  <c r="L1619" i="12" a="1"/>
  <c r="L1619" i="12" s="1"/>
  <c r="M1619" i="12" a="1"/>
  <c r="M1619" i="12" s="1"/>
  <c r="N1619" i="12" a="1"/>
  <c r="N1619" i="12" s="1"/>
  <c r="O1619" i="12" a="1"/>
  <c r="O1619" i="12" s="1"/>
  <c r="K1620" i="12" a="1"/>
  <c r="K1620" i="12" s="1"/>
  <c r="L1620" i="12" a="1"/>
  <c r="L1620" i="12" s="1"/>
  <c r="M1620" i="12" a="1"/>
  <c r="M1620" i="12" s="1"/>
  <c r="N1620" i="12" a="1"/>
  <c r="N1620" i="12" s="1"/>
  <c r="O1620" i="12" a="1"/>
  <c r="O1620" i="12" s="1"/>
  <c r="K1621" i="12" a="1"/>
  <c r="K1621" i="12" s="1"/>
  <c r="L1621" i="12" a="1"/>
  <c r="L1621" i="12" s="1"/>
  <c r="M1621" i="12" a="1"/>
  <c r="M1621" i="12" s="1"/>
  <c r="N1621" i="12" a="1"/>
  <c r="N1621" i="12" s="1"/>
  <c r="O1621" i="12" a="1"/>
  <c r="O1621" i="12" s="1"/>
  <c r="K1622" i="12" a="1"/>
  <c r="K1622" i="12" s="1"/>
  <c r="L1622" i="12" a="1"/>
  <c r="L1622" i="12" s="1"/>
  <c r="M1622" i="12" a="1"/>
  <c r="M1622" i="12" s="1"/>
  <c r="N1622" i="12" a="1"/>
  <c r="N1622" i="12" s="1"/>
  <c r="O1622" i="12" a="1"/>
  <c r="O1622" i="12" s="1"/>
  <c r="K1623" i="12" a="1"/>
  <c r="K1623" i="12" s="1"/>
  <c r="L1623" i="12" a="1"/>
  <c r="L1623" i="12" s="1"/>
  <c r="M1623" i="12" a="1"/>
  <c r="M1623" i="12" s="1"/>
  <c r="N1623" i="12" a="1"/>
  <c r="N1623" i="12" s="1"/>
  <c r="O1623" i="12" a="1"/>
  <c r="O1623" i="12" s="1"/>
  <c r="K1624" i="12" a="1"/>
  <c r="K1624" i="12" s="1"/>
  <c r="L1624" i="12" a="1"/>
  <c r="L1624" i="12" s="1"/>
  <c r="M1624" i="12" a="1"/>
  <c r="M1624" i="12" s="1"/>
  <c r="N1624" i="12" a="1"/>
  <c r="N1624" i="12" s="1"/>
  <c r="O1624" i="12" a="1"/>
  <c r="O1624" i="12" s="1"/>
  <c r="K1625" i="12" a="1"/>
  <c r="K1625" i="12" s="1"/>
  <c r="L1625" i="12" a="1"/>
  <c r="L1625" i="12" s="1"/>
  <c r="M1625" i="12" a="1"/>
  <c r="M1625" i="12" s="1"/>
  <c r="N1625" i="12" a="1"/>
  <c r="N1625" i="12" s="1"/>
  <c r="O1625" i="12" a="1"/>
  <c r="O1625" i="12" s="1"/>
  <c r="K1626" i="12" a="1"/>
  <c r="K1626" i="12" s="1"/>
  <c r="L1626" i="12" a="1"/>
  <c r="L1626" i="12" s="1"/>
  <c r="M1626" i="12" a="1"/>
  <c r="M1626" i="12" s="1"/>
  <c r="N1626" i="12" a="1"/>
  <c r="N1626" i="12" s="1"/>
  <c r="O1626" i="12" a="1"/>
  <c r="O1626" i="12" s="1"/>
  <c r="K1627" i="12" a="1"/>
  <c r="K1627" i="12" s="1"/>
  <c r="L1627" i="12" a="1"/>
  <c r="L1627" i="12" s="1"/>
  <c r="M1627" i="12" a="1"/>
  <c r="M1627" i="12" s="1"/>
  <c r="N1627" i="12" a="1"/>
  <c r="N1627" i="12" s="1"/>
  <c r="O1627" i="12" a="1"/>
  <c r="O1627" i="12" s="1"/>
  <c r="K1628" i="12" a="1"/>
  <c r="K1628" i="12" s="1"/>
  <c r="L1628" i="12" a="1"/>
  <c r="L1628" i="12" s="1"/>
  <c r="M1628" i="12" a="1"/>
  <c r="M1628" i="12" s="1"/>
  <c r="N1628" i="12" a="1"/>
  <c r="N1628" i="12" s="1"/>
  <c r="O1628" i="12" a="1"/>
  <c r="O1628" i="12" s="1"/>
  <c r="K1629" i="12" a="1"/>
  <c r="K1629" i="12" s="1"/>
  <c r="L1629" i="12" a="1"/>
  <c r="L1629" i="12" s="1"/>
  <c r="M1629" i="12" a="1"/>
  <c r="M1629" i="12" s="1"/>
  <c r="N1629" i="12" a="1"/>
  <c r="N1629" i="12" s="1"/>
  <c r="O1629" i="12" a="1"/>
  <c r="O1629" i="12" s="1"/>
  <c r="K1630" i="12" a="1"/>
  <c r="K1630" i="12" s="1"/>
  <c r="L1630" i="12" a="1"/>
  <c r="L1630" i="12" s="1"/>
  <c r="M1630" i="12" a="1"/>
  <c r="M1630" i="12" s="1"/>
  <c r="N1630" i="12" a="1"/>
  <c r="N1630" i="12" s="1"/>
  <c r="O1630" i="12" a="1"/>
  <c r="O1630" i="12" s="1"/>
  <c r="K1631" i="12" a="1"/>
  <c r="K1631" i="12" s="1"/>
  <c r="L1631" i="12" a="1"/>
  <c r="L1631" i="12" s="1"/>
  <c r="M1631" i="12" a="1"/>
  <c r="M1631" i="12" s="1"/>
  <c r="N1631" i="12" a="1"/>
  <c r="N1631" i="12" s="1"/>
  <c r="O1631" i="12" a="1"/>
  <c r="O1631" i="12" s="1"/>
  <c r="K1632" i="12" a="1"/>
  <c r="K1632" i="12" s="1"/>
  <c r="L1632" i="12" a="1"/>
  <c r="L1632" i="12" s="1"/>
  <c r="M1632" i="12" a="1"/>
  <c r="M1632" i="12" s="1"/>
  <c r="N1632" i="12" a="1"/>
  <c r="N1632" i="12" s="1"/>
  <c r="O1632" i="12" a="1"/>
  <c r="O1632" i="12" s="1"/>
  <c r="K1633" i="12" a="1"/>
  <c r="K1633" i="12" s="1"/>
  <c r="L1633" i="12" a="1"/>
  <c r="L1633" i="12" s="1"/>
  <c r="M1633" i="12" a="1"/>
  <c r="M1633" i="12" s="1"/>
  <c r="N1633" i="12" a="1"/>
  <c r="N1633" i="12" s="1"/>
  <c r="O1633" i="12" a="1"/>
  <c r="O1633" i="12" s="1"/>
  <c r="K1634" i="12" a="1"/>
  <c r="K1634" i="12" s="1"/>
  <c r="L1634" i="12" a="1"/>
  <c r="L1634" i="12" s="1"/>
  <c r="M1634" i="12" a="1"/>
  <c r="M1634" i="12" s="1"/>
  <c r="N1634" i="12" a="1"/>
  <c r="N1634" i="12" s="1"/>
  <c r="O1634" i="12" a="1"/>
  <c r="O1634" i="12" s="1"/>
  <c r="K1635" i="12" a="1"/>
  <c r="K1635" i="12" s="1"/>
  <c r="L1635" i="12" a="1"/>
  <c r="L1635" i="12" s="1"/>
  <c r="M1635" i="12" a="1"/>
  <c r="M1635" i="12" s="1"/>
  <c r="N1635" i="12" a="1"/>
  <c r="N1635" i="12" s="1"/>
  <c r="O1635" i="12" a="1"/>
  <c r="O1635" i="12" s="1"/>
  <c r="K1636" i="12" a="1"/>
  <c r="K1636" i="12" s="1"/>
  <c r="L1636" i="12" a="1"/>
  <c r="L1636" i="12" s="1"/>
  <c r="M1636" i="12" a="1"/>
  <c r="M1636" i="12" s="1"/>
  <c r="N1636" i="12" a="1"/>
  <c r="N1636" i="12" s="1"/>
  <c r="O1636" i="12" a="1"/>
  <c r="O1636" i="12"/>
  <c r="K1637" i="12" a="1"/>
  <c r="K1637" i="12" s="1"/>
  <c r="L1637" i="12" a="1"/>
  <c r="L1637" i="12" s="1"/>
  <c r="M1637" i="12" a="1"/>
  <c r="M1637" i="12" s="1"/>
  <c r="N1637" i="12" a="1"/>
  <c r="N1637" i="12" s="1"/>
  <c r="O1637" i="12" a="1"/>
  <c r="O1637" i="12" s="1"/>
  <c r="K1638" i="12" a="1"/>
  <c r="K1638" i="12" s="1"/>
  <c r="L1638" i="12" a="1"/>
  <c r="L1638" i="12" s="1"/>
  <c r="M1638" i="12" a="1"/>
  <c r="M1638" i="12" s="1"/>
  <c r="N1638" i="12" a="1"/>
  <c r="N1638" i="12" s="1"/>
  <c r="O1638" i="12" a="1"/>
  <c r="O1638" i="12" s="1"/>
  <c r="K1639" i="12" a="1"/>
  <c r="K1639" i="12" s="1"/>
  <c r="L1639" i="12" a="1"/>
  <c r="L1639" i="12" s="1"/>
  <c r="M1639" i="12" a="1"/>
  <c r="M1639" i="12" s="1"/>
  <c r="N1639" i="12" a="1"/>
  <c r="N1639" i="12" s="1"/>
  <c r="O1639" i="12" a="1"/>
  <c r="O1639" i="12" s="1"/>
  <c r="K1640" i="12" a="1"/>
  <c r="K1640" i="12" s="1"/>
  <c r="L1640" i="12" a="1"/>
  <c r="L1640" i="12" s="1"/>
  <c r="M1640" i="12" a="1"/>
  <c r="M1640" i="12"/>
  <c r="N1640" i="12" a="1"/>
  <c r="N1640" i="12" s="1"/>
  <c r="O1640" i="12" a="1"/>
  <c r="O1640" i="12" s="1"/>
  <c r="K1641" i="12" a="1"/>
  <c r="K1641" i="12" s="1"/>
  <c r="L1641" i="12" a="1"/>
  <c r="L1641" i="12" s="1"/>
  <c r="M1641" i="12" a="1"/>
  <c r="M1641" i="12" s="1"/>
  <c r="N1641" i="12" a="1"/>
  <c r="N1641" i="12" s="1"/>
  <c r="O1641" i="12" a="1"/>
  <c r="O1641" i="12" s="1"/>
  <c r="K1642" i="12" a="1"/>
  <c r="K1642" i="12" s="1"/>
  <c r="L1642" i="12" a="1"/>
  <c r="L1642" i="12" s="1"/>
  <c r="M1642" i="12" a="1"/>
  <c r="M1642" i="12" s="1"/>
  <c r="N1642" i="12" a="1"/>
  <c r="N1642" i="12" s="1"/>
  <c r="O1642" i="12" a="1"/>
  <c r="O1642" i="12" s="1"/>
  <c r="K1643" i="12" a="1"/>
  <c r="K1643" i="12" s="1"/>
  <c r="L1643" i="12" a="1"/>
  <c r="L1643" i="12" s="1"/>
  <c r="M1643" i="12" a="1"/>
  <c r="M1643" i="12" s="1"/>
  <c r="N1643" i="12" a="1"/>
  <c r="N1643" i="12" s="1"/>
  <c r="O1643" i="12" a="1"/>
  <c r="O1643" i="12" s="1"/>
  <c r="K1644" i="12" a="1"/>
  <c r="K1644" i="12"/>
  <c r="L1644" i="12" a="1"/>
  <c r="L1644" i="12" s="1"/>
  <c r="M1644" i="12" a="1"/>
  <c r="M1644" i="12" s="1"/>
  <c r="N1644" i="12" a="1"/>
  <c r="N1644" i="12" s="1"/>
  <c r="O1644" i="12" a="1"/>
  <c r="O1644" i="12" s="1"/>
  <c r="K1645" i="12" a="1"/>
  <c r="K1645" i="12" s="1"/>
  <c r="L1645" i="12" a="1"/>
  <c r="L1645" i="12" s="1"/>
  <c r="M1645" i="12" a="1"/>
  <c r="M1645" i="12" s="1"/>
  <c r="N1645" i="12" a="1"/>
  <c r="N1645" i="12" s="1"/>
  <c r="O1645" i="12" a="1"/>
  <c r="O1645" i="12" s="1"/>
  <c r="K1646" i="12" a="1"/>
  <c r="K1646" i="12" s="1"/>
  <c r="L1646" i="12" a="1"/>
  <c r="L1646" i="12" s="1"/>
  <c r="M1646" i="12" a="1"/>
  <c r="M1646" i="12" s="1"/>
  <c r="N1646" i="12" a="1"/>
  <c r="N1646" i="12" s="1"/>
  <c r="O1646" i="12" a="1"/>
  <c r="O1646" i="12" s="1"/>
  <c r="K1647" i="12" a="1"/>
  <c r="K1647" i="12" s="1"/>
  <c r="L1647" i="12" a="1"/>
  <c r="L1647" i="12" s="1"/>
  <c r="M1647" i="12" a="1"/>
  <c r="M1647" i="12" s="1"/>
  <c r="N1647" i="12" a="1"/>
  <c r="N1647" i="12" s="1"/>
  <c r="O1647" i="12" a="1"/>
  <c r="O1647" i="12" s="1"/>
  <c r="K1648" i="12" a="1"/>
  <c r="K1648" i="12" s="1"/>
  <c r="L1648" i="12" a="1"/>
  <c r="L1648" i="12" s="1"/>
  <c r="M1648" i="12" a="1"/>
  <c r="M1648" i="12" s="1"/>
  <c r="N1648" i="12" a="1"/>
  <c r="N1648" i="12" s="1"/>
  <c r="O1648" i="12" a="1"/>
  <c r="O1648" i="12" s="1"/>
  <c r="K1649" i="12" a="1"/>
  <c r="K1649" i="12" s="1"/>
  <c r="L1649" i="12" a="1"/>
  <c r="L1649" i="12" s="1"/>
  <c r="M1649" i="12" a="1"/>
  <c r="M1649" i="12" s="1"/>
  <c r="N1649" i="12" a="1"/>
  <c r="N1649" i="12" s="1"/>
  <c r="O1649" i="12" a="1"/>
  <c r="O1649" i="12" s="1"/>
  <c r="K1650" i="12" a="1"/>
  <c r="K1650" i="12" s="1"/>
  <c r="L1650" i="12" a="1"/>
  <c r="L1650" i="12" s="1"/>
  <c r="M1650" i="12" a="1"/>
  <c r="M1650" i="12" s="1"/>
  <c r="N1650" i="12" a="1"/>
  <c r="N1650" i="12" s="1"/>
  <c r="O1650" i="12" a="1"/>
  <c r="O1650" i="12" s="1"/>
  <c r="K1651" i="12" a="1"/>
  <c r="K1651" i="12" s="1"/>
  <c r="L1651" i="12" a="1"/>
  <c r="L1651" i="12" s="1"/>
  <c r="M1651" i="12" a="1"/>
  <c r="M1651" i="12" s="1"/>
  <c r="N1651" i="12" a="1"/>
  <c r="N1651" i="12" s="1"/>
  <c r="O1651" i="12" a="1"/>
  <c r="O1651" i="12" s="1"/>
  <c r="K1652" i="12" a="1"/>
  <c r="K1652" i="12" s="1"/>
  <c r="L1652" i="12" a="1"/>
  <c r="L1652" i="12" s="1"/>
  <c r="M1652" i="12" a="1"/>
  <c r="M1652" i="12" s="1"/>
  <c r="N1652" i="12" a="1"/>
  <c r="N1652" i="12" s="1"/>
  <c r="O1652" i="12" a="1"/>
  <c r="O1652" i="12" s="1"/>
  <c r="K1653" i="12" a="1"/>
  <c r="K1653" i="12" s="1"/>
  <c r="L1653" i="12" a="1"/>
  <c r="L1653" i="12" s="1"/>
  <c r="M1653" i="12" a="1"/>
  <c r="M1653" i="12" s="1"/>
  <c r="N1653" i="12" a="1"/>
  <c r="N1653" i="12" s="1"/>
  <c r="O1653" i="12" a="1"/>
  <c r="O1653" i="12" s="1"/>
  <c r="K1654" i="12" a="1"/>
  <c r="K1654" i="12" s="1"/>
  <c r="L1654" i="12" a="1"/>
  <c r="L1654" i="12" s="1"/>
  <c r="M1654" i="12" a="1"/>
  <c r="M1654" i="12" s="1"/>
  <c r="N1654" i="12" a="1"/>
  <c r="N1654" i="12" s="1"/>
  <c r="O1654" i="12" a="1"/>
  <c r="O1654" i="12" s="1"/>
  <c r="K1655" i="12" a="1"/>
  <c r="K1655" i="12" s="1"/>
  <c r="L1655" i="12" a="1"/>
  <c r="L1655" i="12" s="1"/>
  <c r="M1655" i="12" a="1"/>
  <c r="M1655" i="12"/>
  <c r="N1655" i="12" a="1"/>
  <c r="N1655" i="12" s="1"/>
  <c r="O1655" i="12" a="1"/>
  <c r="O1655" i="12" s="1"/>
  <c r="K1656" i="12" a="1"/>
  <c r="K1656" i="12" s="1"/>
  <c r="L1656" i="12" a="1"/>
  <c r="L1656" i="12" s="1"/>
  <c r="M1656" i="12" a="1"/>
  <c r="M1656" i="12" s="1"/>
  <c r="N1656" i="12" a="1"/>
  <c r="N1656" i="12" s="1"/>
  <c r="O1656" i="12" a="1"/>
  <c r="O1656" i="12" s="1"/>
  <c r="K1657" i="12" a="1"/>
  <c r="K1657" i="12" s="1"/>
  <c r="L1657" i="12" a="1"/>
  <c r="L1657" i="12" s="1"/>
  <c r="M1657" i="12" a="1"/>
  <c r="M1657" i="12" s="1"/>
  <c r="N1657" i="12" a="1"/>
  <c r="N1657" i="12" s="1"/>
  <c r="O1657" i="12" a="1"/>
  <c r="O1657" i="12" s="1"/>
  <c r="K1658" i="12" a="1"/>
  <c r="K1658" i="12" s="1"/>
  <c r="L1658" i="12" a="1"/>
  <c r="L1658" i="12" s="1"/>
  <c r="M1658" i="12" a="1"/>
  <c r="M1658" i="12" s="1"/>
  <c r="N1658" i="12" a="1"/>
  <c r="N1658" i="12" s="1"/>
  <c r="O1658" i="12" a="1"/>
  <c r="O1658" i="12" s="1"/>
  <c r="K1659" i="12" a="1"/>
  <c r="K1659" i="12" s="1"/>
  <c r="L1659" i="12" a="1"/>
  <c r="L1659" i="12" s="1"/>
  <c r="M1659" i="12" a="1"/>
  <c r="M1659" i="12" s="1"/>
  <c r="N1659" i="12" a="1"/>
  <c r="N1659" i="12" s="1"/>
  <c r="O1659" i="12" a="1"/>
  <c r="O1659" i="12" s="1"/>
  <c r="K1660" i="12" a="1"/>
  <c r="K1660" i="12" s="1"/>
  <c r="L1660" i="12" a="1"/>
  <c r="L1660" i="12" s="1"/>
  <c r="M1660" i="12" a="1"/>
  <c r="M1660" i="12" s="1"/>
  <c r="N1660" i="12" a="1"/>
  <c r="N1660" i="12" s="1"/>
  <c r="O1660" i="12" a="1"/>
  <c r="O1660" i="12" s="1"/>
  <c r="K1661" i="12" a="1"/>
  <c r="K1661" i="12" s="1"/>
  <c r="L1661" i="12" a="1"/>
  <c r="L1661" i="12" s="1"/>
  <c r="M1661" i="12" a="1"/>
  <c r="M1661" i="12" s="1"/>
  <c r="N1661" i="12" a="1"/>
  <c r="N1661" i="12" s="1"/>
  <c r="O1661" i="12" a="1"/>
  <c r="O1661" i="12" s="1"/>
  <c r="K1662" i="12" a="1"/>
  <c r="K1662" i="12" s="1"/>
  <c r="L1662" i="12" a="1"/>
  <c r="L1662" i="12" s="1"/>
  <c r="M1662" i="12" a="1"/>
  <c r="M1662" i="12" s="1"/>
  <c r="N1662" i="12" a="1"/>
  <c r="N1662" i="12" s="1"/>
  <c r="O1662" i="12" a="1"/>
  <c r="O1662" i="12" s="1"/>
  <c r="K1663" i="12" a="1"/>
  <c r="K1663" i="12" s="1"/>
  <c r="L1663" i="12" a="1"/>
  <c r="L1663" i="12" s="1"/>
  <c r="M1663" i="12" a="1"/>
  <c r="M1663" i="12" s="1"/>
  <c r="N1663" i="12" a="1"/>
  <c r="N1663" i="12" s="1"/>
  <c r="O1663" i="12" a="1"/>
  <c r="O1663" i="12" s="1"/>
  <c r="K1664" i="12" a="1"/>
  <c r="K1664" i="12" s="1"/>
  <c r="L1664" i="12" a="1"/>
  <c r="L1664" i="12" s="1"/>
  <c r="M1664" i="12" a="1"/>
  <c r="M1664" i="12" s="1"/>
  <c r="N1664" i="12" a="1"/>
  <c r="N1664" i="12" s="1"/>
  <c r="O1664" i="12" a="1"/>
  <c r="O1664" i="12" s="1"/>
  <c r="K1665" i="12" a="1"/>
  <c r="K1665" i="12" s="1"/>
  <c r="L1665" i="12" a="1"/>
  <c r="L1665" i="12" s="1"/>
  <c r="M1665" i="12" a="1"/>
  <c r="M1665" i="12" s="1"/>
  <c r="N1665" i="12" a="1"/>
  <c r="N1665" i="12"/>
  <c r="O1665" i="12" a="1"/>
  <c r="O1665" i="12" s="1"/>
  <c r="K1666" i="12" a="1"/>
  <c r="K1666" i="12" s="1"/>
  <c r="L1666" i="12" a="1"/>
  <c r="L1666" i="12" s="1"/>
  <c r="M1666" i="12" a="1"/>
  <c r="M1666" i="12" s="1"/>
  <c r="N1666" i="12" a="1"/>
  <c r="N1666" i="12" s="1"/>
  <c r="O1666" i="12" a="1"/>
  <c r="O1666" i="12" s="1"/>
  <c r="K1667" i="12" a="1"/>
  <c r="K1667" i="12" s="1"/>
  <c r="L1667" i="12" a="1"/>
  <c r="L1667" i="12" s="1"/>
  <c r="M1667" i="12" a="1"/>
  <c r="M1667" i="12" s="1"/>
  <c r="N1667" i="12" a="1"/>
  <c r="N1667" i="12" s="1"/>
  <c r="O1667" i="12" a="1"/>
  <c r="O1667" i="12" s="1"/>
  <c r="K1668" i="12" a="1"/>
  <c r="K1668" i="12" s="1"/>
  <c r="L1668" i="12" a="1"/>
  <c r="L1668" i="12" s="1"/>
  <c r="M1668" i="12" a="1"/>
  <c r="M1668" i="12" s="1"/>
  <c r="N1668" i="12" a="1"/>
  <c r="N1668" i="12" s="1"/>
  <c r="O1668" i="12" a="1"/>
  <c r="O1668" i="12" s="1"/>
  <c r="K1669" i="12" a="1"/>
  <c r="K1669" i="12" s="1"/>
  <c r="L1669" i="12" a="1"/>
  <c r="L1669" i="12"/>
  <c r="M1669" i="12" a="1"/>
  <c r="M1669" i="12" s="1"/>
  <c r="N1669" i="12" a="1"/>
  <c r="N1669" i="12" s="1"/>
  <c r="O1669" i="12" a="1"/>
  <c r="O1669" i="12" s="1"/>
  <c r="K1670" i="12" a="1"/>
  <c r="K1670" i="12" s="1"/>
  <c r="L1670" i="12" a="1"/>
  <c r="L1670" i="12" s="1"/>
  <c r="M1670" i="12" a="1"/>
  <c r="M1670" i="12" s="1"/>
  <c r="N1670" i="12" a="1"/>
  <c r="N1670" i="12" s="1"/>
  <c r="O1670" i="12" a="1"/>
  <c r="O1670" i="12" s="1"/>
  <c r="K1671" i="12" a="1"/>
  <c r="K1671" i="12" s="1"/>
  <c r="L1671" i="12" a="1"/>
  <c r="L1671" i="12" s="1"/>
  <c r="M1671" i="12" a="1"/>
  <c r="M1671" i="12" s="1"/>
  <c r="N1671" i="12" a="1"/>
  <c r="N1671" i="12" s="1"/>
  <c r="O1671" i="12" a="1"/>
  <c r="O1671" i="12" s="1"/>
  <c r="K1672" i="12" a="1"/>
  <c r="K1672" i="12" s="1"/>
  <c r="L1672" i="12" a="1"/>
  <c r="L1672" i="12" s="1"/>
  <c r="M1672" i="12" a="1"/>
  <c r="M1672" i="12" s="1"/>
  <c r="N1672" i="12" a="1"/>
  <c r="N1672" i="12" s="1"/>
  <c r="O1672" i="12" a="1"/>
  <c r="O1672" i="12" s="1"/>
  <c r="K1673" i="12" a="1"/>
  <c r="K1673" i="12" s="1"/>
  <c r="L1673" i="12" a="1"/>
  <c r="L1673" i="12" s="1"/>
  <c r="M1673" i="12" a="1"/>
  <c r="M1673" i="12" s="1"/>
  <c r="N1673" i="12" a="1"/>
  <c r="N1673" i="12" s="1"/>
  <c r="O1673" i="12" a="1"/>
  <c r="O1673" i="12" s="1"/>
  <c r="K1674" i="12" a="1"/>
  <c r="K1674" i="12" s="1"/>
  <c r="L1674" i="12" a="1"/>
  <c r="L1674" i="12" s="1"/>
  <c r="M1674" i="12" a="1"/>
  <c r="M1674" i="12" s="1"/>
  <c r="N1674" i="12" a="1"/>
  <c r="N1674" i="12"/>
  <c r="O1674" i="12" a="1"/>
  <c r="O1674" i="12" s="1"/>
  <c r="K1675" i="12" a="1"/>
  <c r="K1675" i="12" s="1"/>
  <c r="L1675" i="12" a="1"/>
  <c r="L1675" i="12" s="1"/>
  <c r="M1675" i="12" a="1"/>
  <c r="M1675" i="12" s="1"/>
  <c r="N1675" i="12" a="1"/>
  <c r="N1675" i="12" s="1"/>
  <c r="O1675" i="12" a="1"/>
  <c r="O1675" i="12" s="1"/>
  <c r="K1676" i="12" a="1"/>
  <c r="K1676" i="12" s="1"/>
  <c r="L1676" i="12" a="1"/>
  <c r="L1676" i="12" s="1"/>
  <c r="M1676" i="12" a="1"/>
  <c r="M1676" i="12" s="1"/>
  <c r="N1676" i="12" a="1"/>
  <c r="N1676" i="12" s="1"/>
  <c r="O1676" i="12" a="1"/>
  <c r="O1676" i="12" s="1"/>
  <c r="K1677" i="12" a="1"/>
  <c r="K1677" i="12" s="1"/>
  <c r="L1677" i="12" a="1"/>
  <c r="L1677" i="12" s="1"/>
  <c r="M1677" i="12" a="1"/>
  <c r="M1677" i="12" s="1"/>
  <c r="N1677" i="12" a="1"/>
  <c r="N1677" i="12" s="1"/>
  <c r="O1677" i="12" a="1"/>
  <c r="O1677" i="12" s="1"/>
  <c r="K1678" i="12" a="1"/>
  <c r="K1678" i="12" s="1"/>
  <c r="L1678" i="12" a="1"/>
  <c r="L1678" i="12"/>
  <c r="M1678" i="12" a="1"/>
  <c r="M1678" i="12" s="1"/>
  <c r="N1678" i="12" a="1"/>
  <c r="N1678" i="12" s="1"/>
  <c r="O1678" i="12" a="1"/>
  <c r="O1678" i="12" s="1"/>
  <c r="K1679" i="12" a="1"/>
  <c r="K1679" i="12" s="1"/>
  <c r="L1679" i="12" a="1"/>
  <c r="L1679" i="12" s="1"/>
  <c r="M1679" i="12" a="1"/>
  <c r="M1679" i="12" s="1"/>
  <c r="N1679" i="12" a="1"/>
  <c r="N1679" i="12" s="1"/>
  <c r="O1679" i="12" a="1"/>
  <c r="O1679" i="12" s="1"/>
  <c r="K1680" i="12" a="1"/>
  <c r="K1680" i="12" s="1"/>
  <c r="L1680" i="12" a="1"/>
  <c r="L1680" i="12" s="1"/>
  <c r="M1680" i="12" a="1"/>
  <c r="M1680" i="12" s="1"/>
  <c r="N1680" i="12" a="1"/>
  <c r="N1680" i="12"/>
  <c r="O1680" i="12" a="1"/>
  <c r="O1680" i="12" s="1"/>
  <c r="K1681" i="12" a="1"/>
  <c r="K1681" i="12" s="1"/>
  <c r="L1681" i="12" a="1"/>
  <c r="L1681" i="12" s="1"/>
  <c r="M1681" i="12" a="1"/>
  <c r="M1681" i="12" s="1"/>
  <c r="N1681" i="12" a="1"/>
  <c r="N1681" i="12" s="1"/>
  <c r="O1681" i="12" a="1"/>
  <c r="O1681" i="12" s="1"/>
  <c r="K1682" i="12" a="1"/>
  <c r="K1682" i="12" s="1"/>
  <c r="L1682" i="12" a="1"/>
  <c r="L1682" i="12" s="1"/>
  <c r="M1682" i="12" a="1"/>
  <c r="M1682" i="12" s="1"/>
  <c r="N1682" i="12" a="1"/>
  <c r="N1682" i="12" s="1"/>
  <c r="O1682" i="12" a="1"/>
  <c r="O1682" i="12" s="1"/>
  <c r="K1683" i="12" a="1"/>
  <c r="K1683" i="12" s="1"/>
  <c r="L1683" i="12" a="1"/>
  <c r="L1683" i="12" s="1"/>
  <c r="M1683" i="12" a="1"/>
  <c r="M1683" i="12" s="1"/>
  <c r="N1683" i="12" a="1"/>
  <c r="N1683" i="12" s="1"/>
  <c r="O1683" i="12" a="1"/>
  <c r="O1683" i="12" s="1"/>
  <c r="K1684" i="12" a="1"/>
  <c r="K1684" i="12" s="1"/>
  <c r="L1684" i="12" a="1"/>
  <c r="L1684" i="12"/>
  <c r="M1684" i="12" a="1"/>
  <c r="M1684" i="12" s="1"/>
  <c r="N1684" i="12" a="1"/>
  <c r="N1684" i="12" s="1"/>
  <c r="O1684" i="12" a="1"/>
  <c r="O1684" i="12" s="1"/>
  <c r="K1685" i="12" a="1"/>
  <c r="K1685" i="12" s="1"/>
  <c r="L1685" i="12" a="1"/>
  <c r="L1685" i="12" s="1"/>
  <c r="M1685" i="12" a="1"/>
  <c r="M1685" i="12" s="1"/>
  <c r="N1685" i="12" a="1"/>
  <c r="N1685" i="12" s="1"/>
  <c r="O1685" i="12" a="1"/>
  <c r="O1685" i="12" s="1"/>
  <c r="K1686" i="12" a="1"/>
  <c r="K1686" i="12" s="1"/>
  <c r="L1686" i="12" a="1"/>
  <c r="L1686" i="12" s="1"/>
  <c r="M1686" i="12" a="1"/>
  <c r="M1686" i="12" s="1"/>
  <c r="N1686" i="12" a="1"/>
  <c r="N1686" i="12" s="1"/>
  <c r="O1686" i="12" a="1"/>
  <c r="O1686" i="12" s="1"/>
  <c r="K1687" i="12" a="1"/>
  <c r="K1687" i="12" s="1"/>
  <c r="L1687" i="12" a="1"/>
  <c r="L1687" i="12" s="1"/>
  <c r="M1687" i="12" a="1"/>
  <c r="M1687" i="12" s="1"/>
  <c r="N1687" i="12" a="1"/>
  <c r="N1687" i="12" s="1"/>
  <c r="O1687" i="12" a="1"/>
  <c r="O1687" i="12" s="1"/>
  <c r="K1688" i="12" a="1"/>
  <c r="K1688" i="12" s="1"/>
  <c r="L1688" i="12" a="1"/>
  <c r="L1688" i="12" s="1"/>
  <c r="M1688" i="12" a="1"/>
  <c r="M1688" i="12" s="1"/>
  <c r="N1688" i="12" a="1"/>
  <c r="N1688" i="12" s="1"/>
  <c r="O1688" i="12" a="1"/>
  <c r="O1688" i="12" s="1"/>
  <c r="K1689" i="12" a="1"/>
  <c r="K1689" i="12" s="1"/>
  <c r="L1689" i="12" a="1"/>
  <c r="L1689" i="12" s="1"/>
  <c r="M1689" i="12" a="1"/>
  <c r="M1689" i="12" s="1"/>
  <c r="N1689" i="12" a="1"/>
  <c r="N1689" i="12" s="1"/>
  <c r="O1689" i="12" a="1"/>
  <c r="O1689" i="12" s="1"/>
  <c r="K1690" i="12" a="1"/>
  <c r="K1690" i="12" s="1"/>
  <c r="L1690" i="12" a="1"/>
  <c r="L1690" i="12" s="1"/>
  <c r="M1690" i="12" a="1"/>
  <c r="M1690" i="12" s="1"/>
  <c r="N1690" i="12" a="1"/>
  <c r="N1690" i="12" s="1"/>
  <c r="O1690" i="12" a="1"/>
  <c r="O1690" i="12" s="1"/>
  <c r="K1691" i="12" a="1"/>
  <c r="K1691" i="12" s="1"/>
  <c r="L1691" i="12" a="1"/>
  <c r="L1691" i="12" s="1"/>
  <c r="M1691" i="12" a="1"/>
  <c r="M1691" i="12" s="1"/>
  <c r="N1691" i="12" a="1"/>
  <c r="N1691" i="12" s="1"/>
  <c r="O1691" i="12" a="1"/>
  <c r="O1691" i="12" s="1"/>
  <c r="K1692" i="12" a="1"/>
  <c r="K1692" i="12" s="1"/>
  <c r="L1692" i="12" a="1"/>
  <c r="L1692" i="12" s="1"/>
  <c r="M1692" i="12" a="1"/>
  <c r="M1692" i="12" s="1"/>
  <c r="N1692" i="12" a="1"/>
  <c r="N1692" i="12" s="1"/>
  <c r="O1692" i="12" a="1"/>
  <c r="O1692" i="12" s="1"/>
  <c r="K1693" i="12" a="1"/>
  <c r="K1693" i="12" s="1"/>
  <c r="L1693" i="12" a="1"/>
  <c r="L1693" i="12" s="1"/>
  <c r="M1693" i="12" a="1"/>
  <c r="M1693" i="12" s="1"/>
  <c r="N1693" i="12" a="1"/>
  <c r="N1693" i="12" s="1"/>
  <c r="O1693" i="12" a="1"/>
  <c r="O1693" i="12" s="1"/>
  <c r="K1694" i="12" a="1"/>
  <c r="K1694" i="12" s="1"/>
  <c r="L1694" i="12" a="1"/>
  <c r="L1694" i="12" s="1"/>
  <c r="M1694" i="12" a="1"/>
  <c r="M1694" i="12"/>
  <c r="N1694" i="12" a="1"/>
  <c r="N1694" i="12" s="1"/>
  <c r="O1694" i="12" a="1"/>
  <c r="O1694" i="12" s="1"/>
  <c r="K1695" i="12" a="1"/>
  <c r="K1695" i="12" s="1"/>
  <c r="L1695" i="12" a="1"/>
  <c r="L1695" i="12" s="1"/>
  <c r="M1695" i="12" a="1"/>
  <c r="M1695" i="12" s="1"/>
  <c r="N1695" i="12" a="1"/>
  <c r="N1695" i="12" s="1"/>
  <c r="O1695" i="12" a="1"/>
  <c r="O1695" i="12" s="1"/>
  <c r="K1696" i="12" a="1"/>
  <c r="K1696" i="12" s="1"/>
  <c r="L1696" i="12" a="1"/>
  <c r="L1696" i="12" s="1"/>
  <c r="M1696" i="12" a="1"/>
  <c r="M1696" i="12" s="1"/>
  <c r="N1696" i="12" a="1"/>
  <c r="N1696" i="12" s="1"/>
  <c r="O1696" i="12" a="1"/>
  <c r="O1696" i="12" s="1"/>
  <c r="K1697" i="12" a="1"/>
  <c r="K1697" i="12" s="1"/>
  <c r="L1697" i="12" a="1"/>
  <c r="L1697" i="12" s="1"/>
  <c r="M1697" i="12" a="1"/>
  <c r="M1697" i="12" s="1"/>
  <c r="N1697" i="12" a="1"/>
  <c r="N1697" i="12" s="1"/>
  <c r="O1697" i="12" a="1"/>
  <c r="O1697" i="12" s="1"/>
  <c r="K1698" i="12" a="1"/>
  <c r="K1698" i="12" s="1"/>
  <c r="L1698" i="12" a="1"/>
  <c r="L1698" i="12" s="1"/>
  <c r="M1698" i="12" a="1"/>
  <c r="M1698" i="12" s="1"/>
  <c r="N1698" i="12" a="1"/>
  <c r="N1698" i="12" s="1"/>
  <c r="O1698" i="12" a="1"/>
  <c r="O1698" i="12" s="1"/>
  <c r="K1699" i="12" a="1"/>
  <c r="K1699" i="12" s="1"/>
  <c r="L1699" i="12" a="1"/>
  <c r="L1699" i="12" s="1"/>
  <c r="M1699" i="12" a="1"/>
  <c r="M1699" i="12" s="1"/>
  <c r="N1699" i="12" a="1"/>
  <c r="N1699" i="12" s="1"/>
  <c r="O1699" i="12" a="1"/>
  <c r="O1699" i="12"/>
  <c r="K1700" i="12" a="1"/>
  <c r="K1700" i="12" s="1"/>
  <c r="L1700" i="12" a="1"/>
  <c r="L1700" i="12" s="1"/>
  <c r="M1700" i="12" a="1"/>
  <c r="M1700" i="12" s="1"/>
  <c r="N1700" i="12" a="1"/>
  <c r="N1700" i="12" s="1"/>
  <c r="O1700" i="12" a="1"/>
  <c r="O1700" i="12" s="1"/>
  <c r="K1701" i="12" a="1"/>
  <c r="K1701" i="12" s="1"/>
  <c r="L1701" i="12" a="1"/>
  <c r="L1701" i="12" s="1"/>
  <c r="M1701" i="12" a="1"/>
  <c r="M1701" i="12" s="1"/>
  <c r="N1701" i="12" a="1"/>
  <c r="N1701" i="12"/>
  <c r="O1701" i="12" a="1"/>
  <c r="O1701" i="12" s="1"/>
  <c r="K1702" i="12" a="1"/>
  <c r="K1702" i="12" s="1"/>
  <c r="L1702" i="12" a="1"/>
  <c r="L1702" i="12" s="1"/>
  <c r="M1702" i="12" a="1"/>
  <c r="M1702" i="12" s="1"/>
  <c r="N1702" i="12" a="1"/>
  <c r="N1702" i="12" s="1"/>
  <c r="O1702" i="12" a="1"/>
  <c r="O1702" i="12" s="1"/>
  <c r="K1703" i="12" a="1"/>
  <c r="K1703" i="12" s="1"/>
  <c r="L1703" i="12" a="1"/>
  <c r="L1703" i="12" s="1"/>
  <c r="M1703" i="12" a="1"/>
  <c r="M1703" i="12" s="1"/>
  <c r="N1703" i="12" a="1"/>
  <c r="N1703" i="12" s="1"/>
  <c r="O1703" i="12" a="1"/>
  <c r="O1703" i="12" s="1"/>
  <c r="K1704" i="12" a="1"/>
  <c r="K1704" i="12" s="1"/>
  <c r="L1704" i="12" a="1"/>
  <c r="L1704" i="12" s="1"/>
  <c r="M1704" i="12" a="1"/>
  <c r="M1704" i="12" s="1"/>
  <c r="N1704" i="12" a="1"/>
  <c r="N1704" i="12" s="1"/>
  <c r="O1704" i="12" a="1"/>
  <c r="O1704" i="12" s="1"/>
  <c r="K1705" i="12" a="1"/>
  <c r="K1705" i="12" s="1"/>
  <c r="L1705" i="12" a="1"/>
  <c r="L1705" i="12" s="1"/>
  <c r="M1705" i="12" a="1"/>
  <c r="M1705" i="12" s="1"/>
  <c r="N1705" i="12" a="1"/>
  <c r="N1705" i="12" s="1"/>
  <c r="O1705" i="12" a="1"/>
  <c r="O1705" i="12" s="1"/>
  <c r="K1706" i="12" a="1"/>
  <c r="K1706" i="12" s="1"/>
  <c r="L1706" i="12" a="1"/>
  <c r="L1706" i="12" s="1"/>
  <c r="M1706" i="12" a="1"/>
  <c r="M1706" i="12" s="1"/>
  <c r="N1706" i="12" a="1"/>
  <c r="N1706" i="12" s="1"/>
  <c r="O1706" i="12" a="1"/>
  <c r="O1706" i="12" s="1"/>
  <c r="K1707" i="12" a="1"/>
  <c r="K1707" i="12" s="1"/>
  <c r="L1707" i="12" a="1"/>
  <c r="L1707" i="12" s="1"/>
  <c r="M1707" i="12" a="1"/>
  <c r="M1707" i="12" s="1"/>
  <c r="N1707" i="12" a="1"/>
  <c r="N1707" i="12" s="1"/>
  <c r="O1707" i="12" a="1"/>
  <c r="O1707" i="12" s="1"/>
  <c r="K1708" i="12" a="1"/>
  <c r="K1708" i="12" s="1"/>
  <c r="L1708" i="12" a="1"/>
  <c r="L1708" i="12" s="1"/>
  <c r="M1708" i="12" a="1"/>
  <c r="M1708" i="12" s="1"/>
  <c r="N1708" i="12" a="1"/>
  <c r="N1708" i="12" s="1"/>
  <c r="O1708" i="12" a="1"/>
  <c r="O1708" i="12" s="1"/>
  <c r="K1709" i="12" a="1"/>
  <c r="K1709" i="12" s="1"/>
  <c r="L1709" i="12" a="1"/>
  <c r="L1709" i="12" s="1"/>
  <c r="M1709" i="12" a="1"/>
  <c r="M1709" i="12" s="1"/>
  <c r="N1709" i="12" a="1"/>
  <c r="N1709" i="12" s="1"/>
  <c r="O1709" i="12" a="1"/>
  <c r="O1709" i="12" s="1"/>
  <c r="K1710" i="12" a="1"/>
  <c r="K1710" i="12" s="1"/>
  <c r="L1710" i="12" a="1"/>
  <c r="L1710" i="12" s="1"/>
  <c r="M1710" i="12" a="1"/>
  <c r="M1710" i="12" s="1"/>
  <c r="N1710" i="12" a="1"/>
  <c r="N1710" i="12" s="1"/>
  <c r="O1710" i="12" a="1"/>
  <c r="O1710" i="12" s="1"/>
  <c r="K1711" i="12" a="1"/>
  <c r="K1711" i="12" s="1"/>
  <c r="L1711" i="12" a="1"/>
  <c r="L1711" i="12" s="1"/>
  <c r="M1711" i="12" a="1"/>
  <c r="M1711" i="12" s="1"/>
  <c r="N1711" i="12" a="1"/>
  <c r="N1711" i="12" s="1"/>
  <c r="O1711" i="12" a="1"/>
  <c r="O1711" i="12" s="1"/>
  <c r="K1712" i="12" a="1"/>
  <c r="K1712" i="12" s="1"/>
  <c r="L1712" i="12" a="1"/>
  <c r="L1712" i="12" s="1"/>
  <c r="M1712" i="12" a="1"/>
  <c r="M1712" i="12" s="1"/>
  <c r="N1712" i="12" a="1"/>
  <c r="N1712" i="12" s="1"/>
  <c r="O1712" i="12" a="1"/>
  <c r="O1712" i="12" s="1"/>
  <c r="K1713" i="12" a="1"/>
  <c r="K1713" i="12" s="1"/>
  <c r="L1713" i="12" a="1"/>
  <c r="L1713" i="12" s="1"/>
  <c r="M1713" i="12" a="1"/>
  <c r="M1713" i="12" s="1"/>
  <c r="N1713" i="12" a="1"/>
  <c r="N1713" i="12" s="1"/>
  <c r="O1713" i="12" a="1"/>
  <c r="O1713" i="12" s="1"/>
  <c r="K1714" i="12" a="1"/>
  <c r="K1714" i="12" s="1"/>
  <c r="L1714" i="12" a="1"/>
  <c r="L1714" i="12" s="1"/>
  <c r="M1714" i="12" a="1"/>
  <c r="M1714" i="12" s="1"/>
  <c r="N1714" i="12" a="1"/>
  <c r="N1714" i="12" s="1"/>
  <c r="O1714" i="12" a="1"/>
  <c r="O1714" i="12" s="1"/>
  <c r="K1715" i="12" a="1"/>
  <c r="K1715" i="12" s="1"/>
  <c r="L1715" i="12" a="1"/>
  <c r="L1715" i="12" s="1"/>
  <c r="M1715" i="12" a="1"/>
  <c r="M1715" i="12" s="1"/>
  <c r="N1715" i="12" a="1"/>
  <c r="N1715" i="12" s="1"/>
  <c r="O1715" i="12" a="1"/>
  <c r="O1715" i="12" s="1"/>
  <c r="K1716" i="12" a="1"/>
  <c r="K1716" i="12" s="1"/>
  <c r="L1716" i="12" a="1"/>
  <c r="L1716" i="12" s="1"/>
  <c r="M1716" i="12" a="1"/>
  <c r="M1716" i="12" s="1"/>
  <c r="N1716" i="12" a="1"/>
  <c r="N1716" i="12" s="1"/>
  <c r="O1716" i="12" a="1"/>
  <c r="O1716" i="12" s="1"/>
  <c r="K1717" i="12" a="1"/>
  <c r="K1717" i="12" s="1"/>
  <c r="L1717" i="12" a="1"/>
  <c r="L1717" i="12" s="1"/>
  <c r="M1717" i="12" a="1"/>
  <c r="M1717" i="12" s="1"/>
  <c r="N1717" i="12" a="1"/>
  <c r="N1717" i="12" s="1"/>
  <c r="O1717" i="12" a="1"/>
  <c r="O1717" i="12" s="1"/>
  <c r="K1718" i="12" a="1"/>
  <c r="K1718" i="12" s="1"/>
  <c r="L1718" i="12" a="1"/>
  <c r="L1718" i="12" s="1"/>
  <c r="M1718" i="12" a="1"/>
  <c r="M1718" i="12" s="1"/>
  <c r="N1718" i="12" a="1"/>
  <c r="N1718" i="12" s="1"/>
  <c r="O1718" i="12" a="1"/>
  <c r="O1718" i="12" s="1"/>
  <c r="K1719" i="12" a="1"/>
  <c r="K1719" i="12" s="1"/>
  <c r="L1719" i="12" a="1"/>
  <c r="L1719" i="12" s="1"/>
  <c r="M1719" i="12" a="1"/>
  <c r="M1719" i="12" s="1"/>
  <c r="N1719" i="12" a="1"/>
  <c r="N1719" i="12" s="1"/>
  <c r="O1719" i="12" a="1"/>
  <c r="O1719" i="12" s="1"/>
  <c r="K1720" i="12" a="1"/>
  <c r="K1720" i="12" s="1"/>
  <c r="L1720" i="12" a="1"/>
  <c r="L1720" i="12" s="1"/>
  <c r="M1720" i="12" a="1"/>
  <c r="M1720" i="12" s="1"/>
  <c r="N1720" i="12" a="1"/>
  <c r="N1720" i="12" s="1"/>
  <c r="O1720" i="12" a="1"/>
  <c r="O1720" i="12" s="1"/>
  <c r="K1721" i="12" a="1"/>
  <c r="K1721" i="12" s="1"/>
  <c r="L1721" i="12" a="1"/>
  <c r="L1721" i="12" s="1"/>
  <c r="M1721" i="12" a="1"/>
  <c r="M1721" i="12"/>
  <c r="N1721" i="12" a="1"/>
  <c r="N1721" i="12" s="1"/>
  <c r="O1721" i="12" a="1"/>
  <c r="O1721" i="12" s="1"/>
  <c r="K1722" i="12" a="1"/>
  <c r="K1722" i="12" s="1"/>
  <c r="L1722" i="12" a="1"/>
  <c r="L1722" i="12" s="1"/>
  <c r="M1722" i="12" a="1"/>
  <c r="M1722" i="12" s="1"/>
  <c r="N1722" i="12" a="1"/>
  <c r="N1722" i="12" s="1"/>
  <c r="O1722" i="12" a="1"/>
  <c r="O1722" i="12" s="1"/>
  <c r="K1723" i="12" a="1"/>
  <c r="K1723" i="12" s="1"/>
  <c r="L1723" i="12" a="1"/>
  <c r="L1723" i="12" s="1"/>
  <c r="M1723" i="12" a="1"/>
  <c r="M1723" i="12" s="1"/>
  <c r="N1723" i="12" a="1"/>
  <c r="N1723" i="12" s="1"/>
  <c r="O1723" i="12" a="1"/>
  <c r="O1723" i="12" s="1"/>
  <c r="K1724" i="12" a="1"/>
  <c r="K1724" i="12" s="1"/>
  <c r="L1724" i="12" a="1"/>
  <c r="L1724" i="12" s="1"/>
  <c r="M1724" i="12" a="1"/>
  <c r="M1724" i="12" s="1"/>
  <c r="N1724" i="12" a="1"/>
  <c r="N1724" i="12" s="1"/>
  <c r="O1724" i="12" a="1"/>
  <c r="O1724" i="12" s="1"/>
  <c r="K1725" i="12" a="1"/>
  <c r="K1725" i="12" s="1"/>
  <c r="L1725" i="12" a="1"/>
  <c r="L1725" i="12" s="1"/>
  <c r="M1725" i="12" a="1"/>
  <c r="M1725" i="12" s="1"/>
  <c r="N1725" i="12" a="1"/>
  <c r="N1725" i="12" s="1"/>
  <c r="O1725" i="12" a="1"/>
  <c r="O1725" i="12" s="1"/>
  <c r="K1726" i="12" a="1"/>
  <c r="K1726" i="12" s="1"/>
  <c r="L1726" i="12" a="1"/>
  <c r="L1726" i="12" s="1"/>
  <c r="M1726" i="12" a="1"/>
  <c r="M1726" i="12" s="1"/>
  <c r="N1726" i="12" a="1"/>
  <c r="N1726" i="12" s="1"/>
  <c r="O1726" i="12" a="1"/>
  <c r="O1726" i="12" s="1"/>
  <c r="K1727" i="12" a="1"/>
  <c r="K1727" i="12" s="1"/>
  <c r="L1727" i="12" a="1"/>
  <c r="L1727" i="12" s="1"/>
  <c r="M1727" i="12" a="1"/>
  <c r="M1727" i="12" s="1"/>
  <c r="N1727" i="12" a="1"/>
  <c r="N1727" i="12" s="1"/>
  <c r="O1727" i="12" a="1"/>
  <c r="O1727" i="12" s="1"/>
  <c r="K1728" i="12" a="1"/>
  <c r="K1728" i="12" s="1"/>
  <c r="L1728" i="12" a="1"/>
  <c r="L1728" i="12" s="1"/>
  <c r="M1728" i="12" a="1"/>
  <c r="M1728" i="12" s="1"/>
  <c r="N1728" i="12" a="1"/>
  <c r="N1728" i="12" s="1"/>
  <c r="O1728" i="12" a="1"/>
  <c r="O1728" i="12" s="1"/>
  <c r="K1729" i="12" a="1"/>
  <c r="K1729" i="12" s="1"/>
  <c r="L1729" i="12" a="1"/>
  <c r="L1729" i="12" s="1"/>
  <c r="M1729" i="12" a="1"/>
  <c r="M1729" i="12" s="1"/>
  <c r="N1729" i="12" a="1"/>
  <c r="N1729" i="12" s="1"/>
  <c r="O1729" i="12" a="1"/>
  <c r="O1729" i="12" s="1"/>
  <c r="K1730" i="12" a="1"/>
  <c r="K1730" i="12" s="1"/>
  <c r="L1730" i="12" a="1"/>
  <c r="L1730" i="12" s="1"/>
  <c r="M1730" i="12" a="1"/>
  <c r="M1730" i="12" s="1"/>
  <c r="N1730" i="12" a="1"/>
  <c r="N1730" i="12" s="1"/>
  <c r="O1730" i="12" a="1"/>
  <c r="O1730" i="12" s="1"/>
  <c r="K1731" i="12" a="1"/>
  <c r="K1731" i="12" s="1"/>
  <c r="L1731" i="12" a="1"/>
  <c r="L1731" i="12" s="1"/>
  <c r="M1731" i="12" a="1"/>
  <c r="M1731" i="12" s="1"/>
  <c r="N1731" i="12" a="1"/>
  <c r="N1731" i="12" s="1"/>
  <c r="O1731" i="12" a="1"/>
  <c r="O1731" i="12" s="1"/>
  <c r="K1732" i="12" a="1"/>
  <c r="K1732" i="12" s="1"/>
  <c r="L1732" i="12" a="1"/>
  <c r="L1732" i="12" s="1"/>
  <c r="M1732" i="12" a="1"/>
  <c r="M1732" i="12" s="1"/>
  <c r="N1732" i="12" a="1"/>
  <c r="N1732" i="12" s="1"/>
  <c r="O1732" i="12" a="1"/>
  <c r="O1732" i="12" s="1"/>
  <c r="K1733" i="12" a="1"/>
  <c r="K1733" i="12" s="1"/>
  <c r="L1733" i="12" a="1"/>
  <c r="L1733" i="12" s="1"/>
  <c r="M1733" i="12" a="1"/>
  <c r="M1733" i="12" s="1"/>
  <c r="N1733" i="12" a="1"/>
  <c r="N1733" i="12" s="1"/>
  <c r="O1733" i="12" a="1"/>
  <c r="O1733" i="12" s="1"/>
  <c r="K1734" i="12" a="1"/>
  <c r="K1734" i="12" s="1"/>
  <c r="L1734" i="12" a="1"/>
  <c r="L1734" i="12" s="1"/>
  <c r="M1734" i="12" a="1"/>
  <c r="M1734" i="12" s="1"/>
  <c r="N1734" i="12" a="1"/>
  <c r="N1734" i="12" s="1"/>
  <c r="O1734" i="12" a="1"/>
  <c r="O1734" i="12" s="1"/>
  <c r="K1735" i="12" a="1"/>
  <c r="K1735" i="12" s="1"/>
  <c r="L1735" i="12" a="1"/>
  <c r="L1735" i="12" s="1"/>
  <c r="M1735" i="12" a="1"/>
  <c r="M1735" i="12" s="1"/>
  <c r="N1735" i="12" a="1"/>
  <c r="N1735" i="12" s="1"/>
  <c r="O1735" i="12" a="1"/>
  <c r="O1735" i="12" s="1"/>
  <c r="K1736" i="12" a="1"/>
  <c r="K1736" i="12" s="1"/>
  <c r="L1736" i="12" a="1"/>
  <c r="L1736" i="12" s="1"/>
  <c r="M1736" i="12" a="1"/>
  <c r="M1736" i="12" s="1"/>
  <c r="N1736" i="12" a="1"/>
  <c r="N1736" i="12" s="1"/>
  <c r="O1736" i="12" a="1"/>
  <c r="O1736" i="12" s="1"/>
  <c r="K1737" i="12" a="1"/>
  <c r="K1737" i="12" s="1"/>
  <c r="L1737" i="12" a="1"/>
  <c r="L1737" i="12" s="1"/>
  <c r="M1737" i="12" a="1"/>
  <c r="M1737" i="12" s="1"/>
  <c r="N1737" i="12" a="1"/>
  <c r="N1737" i="12" s="1"/>
  <c r="O1737" i="12" a="1"/>
  <c r="O1737" i="12" s="1"/>
  <c r="K1738" i="12" a="1"/>
  <c r="K1738" i="12" s="1"/>
  <c r="L1738" i="12" a="1"/>
  <c r="L1738" i="12" s="1"/>
  <c r="M1738" i="12" a="1"/>
  <c r="M1738" i="12" s="1"/>
  <c r="N1738" i="12" a="1"/>
  <c r="N1738" i="12" s="1"/>
  <c r="O1738" i="12" a="1"/>
  <c r="O1738" i="12" s="1"/>
  <c r="K1739" i="12" a="1"/>
  <c r="K1739" i="12" s="1"/>
  <c r="L1739" i="12" a="1"/>
  <c r="L1739" i="12" s="1"/>
  <c r="M1739" i="12" a="1"/>
  <c r="M1739" i="12" s="1"/>
  <c r="N1739" i="12" a="1"/>
  <c r="N1739" i="12" s="1"/>
  <c r="O1739" i="12" a="1"/>
  <c r="O1739" i="12" s="1"/>
  <c r="K1740" i="12" a="1"/>
  <c r="K1740" i="12" s="1"/>
  <c r="L1740" i="12" a="1"/>
  <c r="L1740" i="12" s="1"/>
  <c r="M1740" i="12" a="1"/>
  <c r="M1740" i="12"/>
  <c r="N1740" i="12" a="1"/>
  <c r="N1740" i="12" s="1"/>
  <c r="O1740" i="12" a="1"/>
  <c r="O1740" i="12" s="1"/>
  <c r="K1741" i="12" a="1"/>
  <c r="K1741" i="12" s="1"/>
  <c r="L1741" i="12" a="1"/>
  <c r="L1741" i="12" s="1"/>
  <c r="M1741" i="12" a="1"/>
  <c r="M1741" i="12" s="1"/>
  <c r="N1741" i="12" a="1"/>
  <c r="N1741" i="12" s="1"/>
  <c r="O1741" i="12" a="1"/>
  <c r="O1741" i="12"/>
  <c r="K1742" i="12" a="1"/>
  <c r="K1742" i="12" s="1"/>
  <c r="L1742" i="12" a="1"/>
  <c r="L1742" i="12" s="1"/>
  <c r="M1742" i="12" a="1"/>
  <c r="M1742" i="12" s="1"/>
  <c r="N1742" i="12" a="1"/>
  <c r="N1742" i="12" s="1"/>
  <c r="O1742" i="12" a="1"/>
  <c r="O1742" i="12" s="1"/>
  <c r="K1743" i="12" a="1"/>
  <c r="K1743" i="12" s="1"/>
  <c r="L1743" i="12" a="1"/>
  <c r="L1743" i="12" s="1"/>
  <c r="M1743" i="12" a="1"/>
  <c r="M1743" i="12" s="1"/>
  <c r="N1743" i="12" a="1"/>
  <c r="N1743" i="12" s="1"/>
  <c r="O1743" i="12" a="1"/>
  <c r="O1743" i="12" s="1"/>
  <c r="K1744" i="12" a="1"/>
  <c r="K1744" i="12" s="1"/>
  <c r="L1744" i="12" a="1"/>
  <c r="L1744" i="12" s="1"/>
  <c r="M1744" i="12" a="1"/>
  <c r="M1744" i="12" s="1"/>
  <c r="N1744" i="12" a="1"/>
  <c r="N1744" i="12" s="1"/>
  <c r="O1744" i="12" a="1"/>
  <c r="O1744" i="12" s="1"/>
  <c r="K1745" i="12" a="1"/>
  <c r="K1745" i="12" s="1"/>
  <c r="L1745" i="12" a="1"/>
  <c r="L1745" i="12" s="1"/>
  <c r="M1745" i="12" a="1"/>
  <c r="M1745" i="12" s="1"/>
  <c r="N1745" i="12" a="1"/>
  <c r="N1745" i="12" s="1"/>
  <c r="O1745" i="12" a="1"/>
  <c r="O1745" i="12" s="1"/>
  <c r="K1746" i="12" a="1"/>
  <c r="K1746" i="12" s="1"/>
  <c r="L1746" i="12" a="1"/>
  <c r="L1746" i="12" s="1"/>
  <c r="M1746" i="12" a="1"/>
  <c r="M1746" i="12" s="1"/>
  <c r="N1746" i="12" a="1"/>
  <c r="N1746" i="12" s="1"/>
  <c r="O1746" i="12" a="1"/>
  <c r="O1746" i="12" s="1"/>
  <c r="K1747" i="12" a="1"/>
  <c r="K1747" i="12"/>
  <c r="L1747" i="12" a="1"/>
  <c r="L1747" i="12" s="1"/>
  <c r="M1747" i="12" a="1"/>
  <c r="M1747" i="12" s="1"/>
  <c r="N1747" i="12" a="1"/>
  <c r="N1747" i="12" s="1"/>
  <c r="O1747" i="12" a="1"/>
  <c r="O1747" i="12" s="1"/>
  <c r="K1748" i="12" a="1"/>
  <c r="K1748" i="12" s="1"/>
  <c r="L1748" i="12" a="1"/>
  <c r="L1748" i="12" s="1"/>
  <c r="M1748" i="12" a="1"/>
  <c r="M1748" i="12" s="1"/>
  <c r="N1748" i="12" a="1"/>
  <c r="N1748" i="12" s="1"/>
  <c r="O1748" i="12" a="1"/>
  <c r="O1748" i="12" s="1"/>
  <c r="K1749" i="12" a="1"/>
  <c r="K1749" i="12" s="1"/>
  <c r="L1749" i="12" a="1"/>
  <c r="L1749" i="12" s="1"/>
  <c r="M1749" i="12" a="1"/>
  <c r="M1749" i="12" s="1"/>
  <c r="N1749" i="12" a="1"/>
  <c r="N1749" i="12" s="1"/>
  <c r="O1749" i="12" a="1"/>
  <c r="O1749" i="12" s="1"/>
  <c r="K1750" i="12" a="1"/>
  <c r="K1750" i="12" s="1"/>
  <c r="L1750" i="12" a="1"/>
  <c r="L1750" i="12" s="1"/>
  <c r="M1750" i="12" a="1"/>
  <c r="M1750" i="12" s="1"/>
  <c r="N1750" i="12" a="1"/>
  <c r="N1750" i="12" s="1"/>
  <c r="O1750" i="12" a="1"/>
  <c r="O1750" i="12" s="1"/>
  <c r="K1751" i="12" a="1"/>
  <c r="K1751" i="12" s="1"/>
  <c r="L1751" i="12" a="1"/>
  <c r="L1751" i="12" s="1"/>
  <c r="M1751" i="12" a="1"/>
  <c r="M1751" i="12" s="1"/>
  <c r="N1751" i="12" a="1"/>
  <c r="N1751" i="12" s="1"/>
  <c r="O1751" i="12" a="1"/>
  <c r="O1751" i="12" s="1"/>
  <c r="K1752" i="12" a="1"/>
  <c r="K1752" i="12" s="1"/>
  <c r="L1752" i="12" a="1"/>
  <c r="L1752" i="12" s="1"/>
  <c r="M1752" i="12" a="1"/>
  <c r="M1752" i="12" s="1"/>
  <c r="N1752" i="12" a="1"/>
  <c r="N1752" i="12" s="1"/>
  <c r="O1752" i="12" a="1"/>
  <c r="O1752" i="12" s="1"/>
  <c r="K1753" i="12" a="1"/>
  <c r="K1753" i="12" s="1"/>
  <c r="L1753" i="12" a="1"/>
  <c r="L1753" i="12" s="1"/>
  <c r="M1753" i="12" a="1"/>
  <c r="M1753" i="12" s="1"/>
  <c r="N1753" i="12" a="1"/>
  <c r="N1753" i="12" s="1"/>
  <c r="O1753" i="12" a="1"/>
  <c r="O1753" i="12" s="1"/>
  <c r="K1754" i="12" a="1"/>
  <c r="K1754" i="12" s="1"/>
  <c r="L1754" i="12" a="1"/>
  <c r="L1754" i="12" s="1"/>
  <c r="M1754" i="12" a="1"/>
  <c r="M1754" i="12" s="1"/>
  <c r="N1754" i="12" a="1"/>
  <c r="N1754" i="12" s="1"/>
  <c r="O1754" i="12" a="1"/>
  <c r="O1754" i="12"/>
  <c r="K1755" i="12" a="1"/>
  <c r="K1755" i="12" s="1"/>
  <c r="L1755" i="12" a="1"/>
  <c r="L1755" i="12" s="1"/>
  <c r="M1755" i="12" a="1"/>
  <c r="M1755" i="12" s="1"/>
  <c r="N1755" i="12" a="1"/>
  <c r="N1755" i="12" s="1"/>
  <c r="O1755" i="12" a="1"/>
  <c r="O1755" i="12" s="1"/>
  <c r="K1756" i="12" a="1"/>
  <c r="K1756" i="12" s="1"/>
  <c r="L1756" i="12" a="1"/>
  <c r="L1756" i="12" s="1"/>
  <c r="M1756" i="12" a="1"/>
  <c r="M1756" i="12" s="1"/>
  <c r="N1756" i="12" a="1"/>
  <c r="N1756" i="12" s="1"/>
  <c r="O1756" i="12" a="1"/>
  <c r="O1756" i="12" s="1"/>
  <c r="K1757" i="12" a="1"/>
  <c r="K1757" i="12" s="1"/>
  <c r="L1757" i="12" a="1"/>
  <c r="L1757" i="12" s="1"/>
  <c r="M1757" i="12" a="1"/>
  <c r="M1757" i="12" s="1"/>
  <c r="N1757" i="12" a="1"/>
  <c r="N1757" i="12" s="1"/>
  <c r="O1757" i="12" a="1"/>
  <c r="O1757" i="12" s="1"/>
  <c r="K1758" i="12" a="1"/>
  <c r="K1758" i="12" s="1"/>
  <c r="L1758" i="12" a="1"/>
  <c r="L1758" i="12" s="1"/>
  <c r="M1758" i="12" a="1"/>
  <c r="M1758" i="12" s="1"/>
  <c r="N1758" i="12" a="1"/>
  <c r="N1758" i="12" s="1"/>
  <c r="O1758" i="12" a="1"/>
  <c r="O1758" i="12" s="1"/>
  <c r="K1759" i="12" a="1"/>
  <c r="K1759" i="12" s="1"/>
  <c r="L1759" i="12" a="1"/>
  <c r="L1759" i="12" s="1"/>
  <c r="M1759" i="12" a="1"/>
  <c r="M1759" i="12" s="1"/>
  <c r="N1759" i="12" a="1"/>
  <c r="N1759" i="12" s="1"/>
  <c r="O1759" i="12" a="1"/>
  <c r="O1759" i="12" s="1"/>
  <c r="K1760" i="12" a="1"/>
  <c r="K1760" i="12" s="1"/>
  <c r="L1760" i="12" a="1"/>
  <c r="L1760" i="12" s="1"/>
  <c r="M1760" i="12" a="1"/>
  <c r="M1760" i="12" s="1"/>
  <c r="N1760" i="12" a="1"/>
  <c r="N1760" i="12" s="1"/>
  <c r="O1760" i="12" a="1"/>
  <c r="O1760" i="12" s="1"/>
  <c r="K1761" i="12" a="1"/>
  <c r="K1761" i="12" s="1"/>
  <c r="L1761" i="12" a="1"/>
  <c r="L1761" i="12" s="1"/>
  <c r="M1761" i="12" a="1"/>
  <c r="M1761" i="12" s="1"/>
  <c r="N1761" i="12" a="1"/>
  <c r="N1761" i="12" s="1"/>
  <c r="O1761" i="12" a="1"/>
  <c r="O1761" i="12" s="1"/>
  <c r="K1762" i="12" a="1"/>
  <c r="K1762" i="12" s="1"/>
  <c r="L1762" i="12" a="1"/>
  <c r="L1762" i="12" s="1"/>
  <c r="M1762" i="12" a="1"/>
  <c r="M1762" i="12" s="1"/>
  <c r="N1762" i="12" a="1"/>
  <c r="N1762" i="12" s="1"/>
  <c r="O1762" i="12" a="1"/>
  <c r="O1762" i="12" s="1"/>
  <c r="K1763" i="12" a="1"/>
  <c r="K1763" i="12" s="1"/>
  <c r="L1763" i="12" a="1"/>
  <c r="L1763" i="12"/>
  <c r="M1763" i="12" a="1"/>
  <c r="M1763" i="12" s="1"/>
  <c r="N1763" i="12" a="1"/>
  <c r="N1763" i="12" s="1"/>
  <c r="O1763" i="12" a="1"/>
  <c r="O1763" i="12" s="1"/>
  <c r="K1764" i="12" a="1"/>
  <c r="K1764" i="12" s="1"/>
  <c r="L1764" i="12" a="1"/>
  <c r="L1764" i="12" s="1"/>
  <c r="M1764" i="12" a="1"/>
  <c r="M1764" i="12" s="1"/>
  <c r="N1764" i="12" a="1"/>
  <c r="N1764" i="12" s="1"/>
  <c r="O1764" i="12" a="1"/>
  <c r="O1764" i="12" s="1"/>
  <c r="K1765" i="12" a="1"/>
  <c r="K1765" i="12" s="1"/>
  <c r="L1765" i="12" a="1"/>
  <c r="L1765" i="12" s="1"/>
  <c r="M1765" i="12" a="1"/>
  <c r="M1765" i="12" s="1"/>
  <c r="N1765" i="12" a="1"/>
  <c r="N1765" i="12" s="1"/>
  <c r="O1765" i="12" a="1"/>
  <c r="O1765" i="12" s="1"/>
  <c r="K1766" i="12" a="1"/>
  <c r="K1766" i="12" s="1"/>
  <c r="L1766" i="12" a="1"/>
  <c r="L1766" i="12" s="1"/>
  <c r="M1766" i="12" a="1"/>
  <c r="M1766" i="12" s="1"/>
  <c r="N1766" i="12" a="1"/>
  <c r="N1766" i="12" s="1"/>
  <c r="O1766" i="12" a="1"/>
  <c r="O1766" i="12" s="1"/>
  <c r="K1767" i="12" a="1"/>
  <c r="K1767" i="12" s="1"/>
  <c r="L1767" i="12" a="1"/>
  <c r="L1767" i="12" s="1"/>
  <c r="M1767" i="12" a="1"/>
  <c r="M1767" i="12" s="1"/>
  <c r="N1767" i="12" a="1"/>
  <c r="N1767" i="12" s="1"/>
  <c r="O1767" i="12" a="1"/>
  <c r="O1767" i="12" s="1"/>
  <c r="K1768" i="12" a="1"/>
  <c r="K1768" i="12" s="1"/>
  <c r="L1768" i="12" a="1"/>
  <c r="L1768" i="12" s="1"/>
  <c r="M1768" i="12" a="1"/>
  <c r="M1768" i="12" s="1"/>
  <c r="N1768" i="12" a="1"/>
  <c r="N1768" i="12" s="1"/>
  <c r="O1768" i="12" a="1"/>
  <c r="O1768" i="12" s="1"/>
  <c r="K1769" i="12" a="1"/>
  <c r="K1769" i="12" s="1"/>
  <c r="L1769" i="12" a="1"/>
  <c r="L1769" i="12" s="1"/>
  <c r="M1769" i="12" a="1"/>
  <c r="M1769" i="12" s="1"/>
  <c r="N1769" i="12" a="1"/>
  <c r="N1769" i="12" s="1"/>
  <c r="O1769" i="12" a="1"/>
  <c r="O1769" i="12"/>
  <c r="K1770" i="12" a="1"/>
  <c r="K1770" i="12" s="1"/>
  <c r="L1770" i="12" a="1"/>
  <c r="L1770" i="12" s="1"/>
  <c r="M1770" i="12" a="1"/>
  <c r="M1770" i="12" s="1"/>
  <c r="N1770" i="12" a="1"/>
  <c r="N1770" i="12" s="1"/>
  <c r="O1770" i="12" a="1"/>
  <c r="O1770" i="12" s="1"/>
  <c r="K1771" i="12" a="1"/>
  <c r="K1771" i="12" s="1"/>
  <c r="L1771" i="12" a="1"/>
  <c r="L1771" i="12" s="1"/>
  <c r="M1771" i="12" a="1"/>
  <c r="M1771" i="12" s="1"/>
  <c r="N1771" i="12" a="1"/>
  <c r="N1771" i="12" s="1"/>
  <c r="O1771" i="12" a="1"/>
  <c r="O1771" i="12" s="1"/>
  <c r="K1772" i="12" a="1"/>
  <c r="K1772" i="12" s="1"/>
  <c r="L1772" i="12" a="1"/>
  <c r="L1772" i="12" s="1"/>
  <c r="M1772" i="12" a="1"/>
  <c r="M1772" i="12" s="1"/>
  <c r="N1772" i="12" a="1"/>
  <c r="N1772" i="12" s="1"/>
  <c r="O1772" i="12" a="1"/>
  <c r="O1772" i="12" s="1"/>
  <c r="K1773" i="12" a="1"/>
  <c r="K1773" i="12" s="1"/>
  <c r="L1773" i="12" a="1"/>
  <c r="L1773" i="12" s="1"/>
  <c r="M1773" i="12" a="1"/>
  <c r="M1773" i="12" s="1"/>
  <c r="N1773" i="12" a="1"/>
  <c r="N1773" i="12" s="1"/>
  <c r="O1773" i="12" a="1"/>
  <c r="O1773" i="12" s="1"/>
  <c r="K1774" i="12" a="1"/>
  <c r="K1774" i="12" s="1"/>
  <c r="L1774" i="12" a="1"/>
  <c r="L1774" i="12" s="1"/>
  <c r="M1774" i="12" a="1"/>
  <c r="M1774" i="12" s="1"/>
  <c r="N1774" i="12" a="1"/>
  <c r="N1774" i="12" s="1"/>
  <c r="O1774" i="12" a="1"/>
  <c r="O1774" i="12"/>
  <c r="K1775" i="12" a="1"/>
  <c r="K1775" i="12" s="1"/>
  <c r="L1775" i="12" a="1"/>
  <c r="L1775" i="12" s="1"/>
  <c r="M1775" i="12" a="1"/>
  <c r="M1775" i="12" s="1"/>
  <c r="N1775" i="12" a="1"/>
  <c r="N1775" i="12" s="1"/>
  <c r="O1775" i="12" a="1"/>
  <c r="O1775" i="12" s="1"/>
  <c r="K1776" i="12" a="1"/>
  <c r="K1776" i="12" s="1"/>
  <c r="L1776" i="12" a="1"/>
  <c r="L1776" i="12" s="1"/>
  <c r="M1776" i="12" a="1"/>
  <c r="M1776" i="12" s="1"/>
  <c r="N1776" i="12" a="1"/>
  <c r="N1776" i="12" s="1"/>
  <c r="O1776" i="12" a="1"/>
  <c r="O1776" i="12" s="1"/>
  <c r="K1777" i="12" a="1"/>
  <c r="K1777" i="12" s="1"/>
  <c r="L1777" i="12" a="1"/>
  <c r="L1777" i="12"/>
  <c r="M1777" i="12" a="1"/>
  <c r="M1777" i="12" s="1"/>
  <c r="N1777" i="12" a="1"/>
  <c r="N1777" i="12" s="1"/>
  <c r="O1777" i="12" a="1"/>
  <c r="O1777" i="12" s="1"/>
  <c r="K1778" i="12" a="1"/>
  <c r="K1778" i="12" s="1"/>
  <c r="L1778" i="12" a="1"/>
  <c r="L1778" i="12" s="1"/>
  <c r="M1778" i="12" a="1"/>
  <c r="M1778" i="12" s="1"/>
  <c r="N1778" i="12" a="1"/>
  <c r="N1778" i="12" s="1"/>
  <c r="O1778" i="12" a="1"/>
  <c r="O1778" i="12" s="1"/>
  <c r="K1779" i="12" a="1"/>
  <c r="K1779" i="12" s="1"/>
  <c r="L1779" i="12" a="1"/>
  <c r="L1779" i="12" s="1"/>
  <c r="M1779" i="12" a="1"/>
  <c r="M1779" i="12" s="1"/>
  <c r="N1779" i="12" a="1"/>
  <c r="N1779" i="12" s="1"/>
  <c r="O1779" i="12" a="1"/>
  <c r="O1779" i="12" s="1"/>
  <c r="K1780" i="12" a="1"/>
  <c r="K1780" i="12" s="1"/>
  <c r="L1780" i="12" a="1"/>
  <c r="L1780" i="12" s="1"/>
  <c r="M1780" i="12" a="1"/>
  <c r="M1780" i="12" s="1"/>
  <c r="N1780" i="12" a="1"/>
  <c r="N1780" i="12" s="1"/>
  <c r="O1780" i="12" a="1"/>
  <c r="O1780" i="12" s="1"/>
  <c r="K1781" i="12" a="1"/>
  <c r="K1781" i="12" s="1"/>
  <c r="L1781" i="12" a="1"/>
  <c r="L1781" i="12" s="1"/>
  <c r="M1781" i="12" a="1"/>
  <c r="M1781" i="12" s="1"/>
  <c r="N1781" i="12" a="1"/>
  <c r="N1781" i="12" s="1"/>
  <c r="O1781" i="12" a="1"/>
  <c r="O1781" i="12" s="1"/>
  <c r="K1782" i="12" a="1"/>
  <c r="K1782" i="12" s="1"/>
  <c r="L1782" i="12" a="1"/>
  <c r="L1782" i="12" s="1"/>
  <c r="M1782" i="12" a="1"/>
  <c r="M1782" i="12" s="1"/>
  <c r="N1782" i="12" a="1"/>
  <c r="N1782" i="12" s="1"/>
  <c r="O1782" i="12" a="1"/>
  <c r="O1782" i="12" s="1"/>
  <c r="K1783" i="12" a="1"/>
  <c r="K1783" i="12" s="1"/>
  <c r="L1783" i="12" a="1"/>
  <c r="L1783" i="12" s="1"/>
  <c r="M1783" i="12" a="1"/>
  <c r="M1783" i="12" s="1"/>
  <c r="N1783" i="12" a="1"/>
  <c r="N1783" i="12" s="1"/>
  <c r="O1783" i="12" a="1"/>
  <c r="O1783" i="12" s="1"/>
  <c r="K1784" i="12" a="1"/>
  <c r="K1784" i="12" s="1"/>
  <c r="L1784" i="12" a="1"/>
  <c r="L1784" i="12" s="1"/>
  <c r="M1784" i="12" a="1"/>
  <c r="M1784" i="12" s="1"/>
  <c r="N1784" i="12" a="1"/>
  <c r="N1784" i="12" s="1"/>
  <c r="O1784" i="12" a="1"/>
  <c r="O1784" i="12" s="1"/>
  <c r="K1785" i="12" a="1"/>
  <c r="K1785" i="12" s="1"/>
  <c r="L1785" i="12" a="1"/>
  <c r="L1785" i="12" s="1"/>
  <c r="M1785" i="12" a="1"/>
  <c r="M1785" i="12" s="1"/>
  <c r="N1785" i="12" a="1"/>
  <c r="N1785" i="12" s="1"/>
  <c r="O1785" i="12" a="1"/>
  <c r="O1785" i="12" s="1"/>
  <c r="K1786" i="12" a="1"/>
  <c r="K1786" i="12" s="1"/>
  <c r="L1786" i="12" a="1"/>
  <c r="L1786" i="12" s="1"/>
  <c r="M1786" i="12" a="1"/>
  <c r="M1786" i="12" s="1"/>
  <c r="N1786" i="12" a="1"/>
  <c r="N1786" i="12" s="1"/>
  <c r="O1786" i="12" a="1"/>
  <c r="O1786" i="12" s="1"/>
  <c r="K1787" i="12" a="1"/>
  <c r="K1787" i="12" s="1"/>
  <c r="L1787" i="12" a="1"/>
  <c r="L1787" i="12" s="1"/>
  <c r="M1787" i="12" a="1"/>
  <c r="M1787" i="12" s="1"/>
  <c r="N1787" i="12" a="1"/>
  <c r="N1787" i="12" s="1"/>
  <c r="O1787" i="12" a="1"/>
  <c r="O1787" i="12" s="1"/>
  <c r="K1788" i="12" a="1"/>
  <c r="K1788" i="12" s="1"/>
  <c r="L1788" i="12" a="1"/>
  <c r="L1788" i="12" s="1"/>
  <c r="M1788" i="12" a="1"/>
  <c r="M1788" i="12" s="1"/>
  <c r="N1788" i="12" a="1"/>
  <c r="N1788" i="12" s="1"/>
  <c r="O1788" i="12" a="1"/>
  <c r="O1788" i="12" s="1"/>
  <c r="K1789" i="12" a="1"/>
  <c r="K1789" i="12" s="1"/>
  <c r="L1789" i="12" a="1"/>
  <c r="L1789" i="12" s="1"/>
  <c r="M1789" i="12" a="1"/>
  <c r="M1789" i="12" s="1"/>
  <c r="N1789" i="12" a="1"/>
  <c r="N1789" i="12" s="1"/>
  <c r="O1789" i="12" a="1"/>
  <c r="O1789" i="12" s="1"/>
  <c r="K1790" i="12" a="1"/>
  <c r="K1790" i="12" s="1"/>
  <c r="L1790" i="12" a="1"/>
  <c r="L1790" i="12" s="1"/>
  <c r="M1790" i="12" a="1"/>
  <c r="M1790" i="12" s="1"/>
  <c r="N1790" i="12" a="1"/>
  <c r="N1790" i="12" s="1"/>
  <c r="O1790" i="12" a="1"/>
  <c r="O1790" i="12" s="1"/>
  <c r="K1791" i="12" a="1"/>
  <c r="K1791" i="12" s="1"/>
  <c r="L1791" i="12" a="1"/>
  <c r="L1791" i="12" s="1"/>
  <c r="M1791" i="12" a="1"/>
  <c r="M1791" i="12" s="1"/>
  <c r="N1791" i="12" a="1"/>
  <c r="N1791" i="12" s="1"/>
  <c r="O1791" i="12" a="1"/>
  <c r="O1791" i="12" s="1"/>
  <c r="K1792" i="12" a="1"/>
  <c r="K1792" i="12" s="1"/>
  <c r="L1792" i="12" a="1"/>
  <c r="L1792" i="12" s="1"/>
  <c r="M1792" i="12" a="1"/>
  <c r="M1792" i="12" s="1"/>
  <c r="N1792" i="12" a="1"/>
  <c r="N1792" i="12" s="1"/>
  <c r="O1792" i="12" a="1"/>
  <c r="O1792" i="12" s="1"/>
  <c r="K1793" i="12" a="1"/>
  <c r="K1793" i="12" s="1"/>
  <c r="L1793" i="12" a="1"/>
  <c r="L1793" i="12" s="1"/>
  <c r="M1793" i="12" a="1"/>
  <c r="M1793" i="12" s="1"/>
  <c r="N1793" i="12" a="1"/>
  <c r="N1793" i="12" s="1"/>
  <c r="O1793" i="12" a="1"/>
  <c r="O1793" i="12" s="1"/>
  <c r="K1794" i="12" a="1"/>
  <c r="K1794" i="12" s="1"/>
  <c r="L1794" i="12" a="1"/>
  <c r="L1794" i="12" s="1"/>
  <c r="M1794" i="12" a="1"/>
  <c r="M1794" i="12" s="1"/>
  <c r="N1794" i="12" a="1"/>
  <c r="N1794" i="12" s="1"/>
  <c r="O1794" i="12" a="1"/>
  <c r="O1794" i="12" s="1"/>
  <c r="K1795" i="12" a="1"/>
  <c r="K1795" i="12" s="1"/>
  <c r="L1795" i="12" a="1"/>
  <c r="L1795" i="12" s="1"/>
  <c r="M1795" i="12" a="1"/>
  <c r="M1795" i="12" s="1"/>
  <c r="N1795" i="12" a="1"/>
  <c r="N1795" i="12" s="1"/>
  <c r="O1795" i="12" a="1"/>
  <c r="O1795" i="12" s="1"/>
  <c r="K1796" i="12" a="1"/>
  <c r="K1796" i="12" s="1"/>
  <c r="L1796" i="12" a="1"/>
  <c r="L1796" i="12" s="1"/>
  <c r="M1796" i="12" a="1"/>
  <c r="M1796" i="12" s="1"/>
  <c r="N1796" i="12" a="1"/>
  <c r="N1796" i="12" s="1"/>
  <c r="O1796" i="12" a="1"/>
  <c r="O1796" i="12" s="1"/>
  <c r="K1797" i="12" a="1"/>
  <c r="K1797" i="12" s="1"/>
  <c r="L1797" i="12" a="1"/>
  <c r="L1797" i="12" s="1"/>
  <c r="M1797" i="12" a="1"/>
  <c r="M1797" i="12" s="1"/>
  <c r="N1797" i="12" a="1"/>
  <c r="N1797" i="12" s="1"/>
  <c r="O1797" i="12" a="1"/>
  <c r="O1797" i="12" s="1"/>
  <c r="K1798" i="12" a="1"/>
  <c r="K1798" i="12" s="1"/>
  <c r="L1798" i="12" a="1"/>
  <c r="L1798" i="12" s="1"/>
  <c r="M1798" i="12" a="1"/>
  <c r="M1798" i="12" s="1"/>
  <c r="N1798" i="12" a="1"/>
  <c r="N1798" i="12" s="1"/>
  <c r="O1798" i="12" a="1"/>
  <c r="O1798" i="12" s="1"/>
  <c r="K1799" i="12" a="1"/>
  <c r="K1799" i="12" s="1"/>
  <c r="L1799" i="12" a="1"/>
  <c r="L1799" i="12" s="1"/>
  <c r="M1799" i="12" a="1"/>
  <c r="M1799" i="12" s="1"/>
  <c r="N1799" i="12" a="1"/>
  <c r="N1799" i="12" s="1"/>
  <c r="O1799" i="12" a="1"/>
  <c r="O1799" i="12" s="1"/>
  <c r="K1800" i="12" a="1"/>
  <c r="K1800" i="12" s="1"/>
  <c r="L1800" i="12" a="1"/>
  <c r="L1800" i="12" s="1"/>
  <c r="M1800" i="12" a="1"/>
  <c r="M1800" i="12" s="1"/>
  <c r="N1800" i="12" a="1"/>
  <c r="N1800" i="12" s="1"/>
  <c r="O1800" i="12" a="1"/>
  <c r="O1800" i="12" s="1"/>
  <c r="K1801" i="12" a="1"/>
  <c r="K1801" i="12" s="1"/>
  <c r="L1801" i="12" a="1"/>
  <c r="L1801" i="12" s="1"/>
  <c r="M1801" i="12" a="1"/>
  <c r="M1801" i="12" s="1"/>
  <c r="N1801" i="12" a="1"/>
  <c r="N1801" i="12" s="1"/>
  <c r="O1801" i="12" a="1"/>
  <c r="O1801" i="12" s="1"/>
  <c r="K1802" i="12" a="1"/>
  <c r="K1802" i="12" s="1"/>
  <c r="L1802" i="12" a="1"/>
  <c r="L1802" i="12" s="1"/>
  <c r="M1802" i="12" a="1"/>
  <c r="M1802" i="12" s="1"/>
  <c r="N1802" i="12" a="1"/>
  <c r="N1802" i="12" s="1"/>
  <c r="O1802" i="12" a="1"/>
  <c r="O1802" i="12" s="1"/>
  <c r="K1803" i="12" a="1"/>
  <c r="K1803" i="12" s="1"/>
  <c r="L1803" i="12" a="1"/>
  <c r="L1803" i="12" s="1"/>
  <c r="M1803" i="12" a="1"/>
  <c r="M1803" i="12" s="1"/>
  <c r="N1803" i="12" a="1"/>
  <c r="N1803" i="12" s="1"/>
  <c r="O1803" i="12" a="1"/>
  <c r="O1803" i="12" s="1"/>
  <c r="K1804" i="12" a="1"/>
  <c r="K1804" i="12" s="1"/>
  <c r="L1804" i="12" a="1"/>
  <c r="L1804" i="12" s="1"/>
  <c r="M1804" i="12" a="1"/>
  <c r="M1804" i="12" s="1"/>
  <c r="N1804" i="12" a="1"/>
  <c r="N1804" i="12" s="1"/>
  <c r="O1804" i="12" a="1"/>
  <c r="O1804" i="12" s="1"/>
  <c r="K1805" i="12" a="1"/>
  <c r="K1805" i="12" s="1"/>
  <c r="L1805" i="12" a="1"/>
  <c r="L1805" i="12" s="1"/>
  <c r="M1805" i="12" a="1"/>
  <c r="M1805" i="12" s="1"/>
  <c r="N1805" i="12" a="1"/>
  <c r="N1805" i="12" s="1"/>
  <c r="O1805" i="12" a="1"/>
  <c r="O1805" i="12" s="1"/>
  <c r="K1806" i="12" a="1"/>
  <c r="K1806" i="12" s="1"/>
  <c r="L1806" i="12" a="1"/>
  <c r="L1806" i="12" s="1"/>
  <c r="M1806" i="12" a="1"/>
  <c r="M1806" i="12" s="1"/>
  <c r="N1806" i="12" a="1"/>
  <c r="N1806" i="12" s="1"/>
  <c r="O1806" i="12" a="1"/>
  <c r="O1806" i="12" s="1"/>
  <c r="K1807" i="12" a="1"/>
  <c r="K1807" i="12" s="1"/>
  <c r="L1807" i="12" a="1"/>
  <c r="L1807" i="12" s="1"/>
  <c r="M1807" i="12" a="1"/>
  <c r="M1807" i="12" s="1"/>
  <c r="N1807" i="12" a="1"/>
  <c r="N1807" i="12" s="1"/>
  <c r="O1807" i="12" a="1"/>
  <c r="O1807" i="12" s="1"/>
  <c r="K1808" i="12" a="1"/>
  <c r="K1808" i="12" s="1"/>
  <c r="L1808" i="12" a="1"/>
  <c r="L1808" i="12" s="1"/>
  <c r="M1808" i="12" a="1"/>
  <c r="M1808" i="12" s="1"/>
  <c r="N1808" i="12" a="1"/>
  <c r="N1808" i="12" s="1"/>
  <c r="O1808" i="12" a="1"/>
  <c r="O1808" i="12" s="1"/>
  <c r="K1809" i="12" a="1"/>
  <c r="K1809" i="12" s="1"/>
  <c r="L1809" i="12" a="1"/>
  <c r="L1809" i="12" s="1"/>
  <c r="M1809" i="12" a="1"/>
  <c r="M1809" i="12" s="1"/>
  <c r="N1809" i="12" a="1"/>
  <c r="N1809" i="12" s="1"/>
  <c r="O1809" i="12" a="1"/>
  <c r="O1809" i="12" s="1"/>
  <c r="K1810" i="12" a="1"/>
  <c r="K1810" i="12" s="1"/>
  <c r="L1810" i="12" a="1"/>
  <c r="L1810" i="12" s="1"/>
  <c r="M1810" i="12" a="1"/>
  <c r="M1810" i="12" s="1"/>
  <c r="N1810" i="12" a="1"/>
  <c r="N1810" i="12" s="1"/>
  <c r="O1810" i="12" a="1"/>
  <c r="O1810" i="12" s="1"/>
  <c r="K1811" i="12" a="1"/>
  <c r="K1811" i="12" s="1"/>
  <c r="L1811" i="12" a="1"/>
  <c r="L1811" i="12" s="1"/>
  <c r="M1811" i="12" a="1"/>
  <c r="M1811" i="12" s="1"/>
  <c r="N1811" i="12" a="1"/>
  <c r="N1811" i="12" s="1"/>
  <c r="O1811" i="12" a="1"/>
  <c r="O1811" i="12" s="1"/>
  <c r="K1812" i="12" a="1"/>
  <c r="K1812" i="12" s="1"/>
  <c r="L1812" i="12" a="1"/>
  <c r="L1812" i="12" s="1"/>
  <c r="M1812" i="12" a="1"/>
  <c r="M1812" i="12" s="1"/>
  <c r="N1812" i="12" a="1"/>
  <c r="N1812" i="12" s="1"/>
  <c r="O1812" i="12" a="1"/>
  <c r="O1812" i="12" s="1"/>
  <c r="K1813" i="12" a="1"/>
  <c r="K1813" i="12" s="1"/>
  <c r="L1813" i="12" a="1"/>
  <c r="L1813" i="12" s="1"/>
  <c r="M1813" i="12" a="1"/>
  <c r="M1813" i="12" s="1"/>
  <c r="N1813" i="12" a="1"/>
  <c r="N1813" i="12" s="1"/>
  <c r="O1813" i="12" a="1"/>
  <c r="O1813" i="12" s="1"/>
  <c r="K1814" i="12" a="1"/>
  <c r="K1814" i="12" s="1"/>
  <c r="L1814" i="12" a="1"/>
  <c r="L1814" i="12" s="1"/>
  <c r="M1814" i="12" a="1"/>
  <c r="M1814" i="12" s="1"/>
  <c r="N1814" i="12" a="1"/>
  <c r="N1814" i="12" s="1"/>
  <c r="O1814" i="12" a="1"/>
  <c r="O1814" i="12" s="1"/>
  <c r="K1815" i="12" a="1"/>
  <c r="K1815" i="12" s="1"/>
  <c r="L1815" i="12" a="1"/>
  <c r="L1815" i="12" s="1"/>
  <c r="M1815" i="12" a="1"/>
  <c r="M1815" i="12" s="1"/>
  <c r="N1815" i="12" a="1"/>
  <c r="N1815" i="12" s="1"/>
  <c r="O1815" i="12" a="1"/>
  <c r="O1815" i="12" s="1"/>
  <c r="K1816" i="12" a="1"/>
  <c r="K1816" i="12" s="1"/>
  <c r="L1816" i="12" a="1"/>
  <c r="L1816" i="12" s="1"/>
  <c r="M1816" i="12" a="1"/>
  <c r="M1816" i="12" s="1"/>
  <c r="N1816" i="12" a="1"/>
  <c r="N1816" i="12" s="1"/>
  <c r="O1816" i="12" a="1"/>
  <c r="O1816" i="12" s="1"/>
  <c r="K1817" i="12" a="1"/>
  <c r="K1817" i="12" s="1"/>
  <c r="L1817" i="12" a="1"/>
  <c r="L1817" i="12" s="1"/>
  <c r="M1817" i="12" a="1"/>
  <c r="M1817" i="12" s="1"/>
  <c r="N1817" i="12" a="1"/>
  <c r="N1817" i="12" s="1"/>
  <c r="O1817" i="12" a="1"/>
  <c r="O1817" i="12" s="1"/>
  <c r="K1818" i="12" a="1"/>
  <c r="K1818" i="12"/>
  <c r="L1818" i="12" a="1"/>
  <c r="L1818" i="12" s="1"/>
  <c r="M1818" i="12" a="1"/>
  <c r="M1818" i="12" s="1"/>
  <c r="N1818" i="12" a="1"/>
  <c r="N1818" i="12" s="1"/>
  <c r="O1818" i="12" a="1"/>
  <c r="O1818" i="12" s="1"/>
  <c r="K1819" i="12" a="1"/>
  <c r="K1819" i="12" s="1"/>
  <c r="L1819" i="12" a="1"/>
  <c r="L1819" i="12" s="1"/>
  <c r="M1819" i="12" a="1"/>
  <c r="M1819" i="12" s="1"/>
  <c r="N1819" i="12" a="1"/>
  <c r="N1819" i="12" s="1"/>
  <c r="O1819" i="12" a="1"/>
  <c r="O1819" i="12" s="1"/>
  <c r="K1820" i="12" a="1"/>
  <c r="K1820" i="12" s="1"/>
  <c r="L1820" i="12" a="1"/>
  <c r="L1820" i="12" s="1"/>
  <c r="M1820" i="12" a="1"/>
  <c r="M1820" i="12" s="1"/>
  <c r="N1820" i="12" a="1"/>
  <c r="N1820" i="12" s="1"/>
  <c r="O1820" i="12" a="1"/>
  <c r="O1820" i="12" s="1"/>
  <c r="K1821" i="12" a="1"/>
  <c r="K1821" i="12" s="1"/>
  <c r="L1821" i="12" a="1"/>
  <c r="L1821" i="12" s="1"/>
  <c r="M1821" i="12" a="1"/>
  <c r="M1821" i="12" s="1"/>
  <c r="N1821" i="12" a="1"/>
  <c r="N1821" i="12" s="1"/>
  <c r="O1821" i="12" a="1"/>
  <c r="O1821" i="12" s="1"/>
  <c r="K1822" i="12" a="1"/>
  <c r="K1822" i="12" s="1"/>
  <c r="L1822" i="12" a="1"/>
  <c r="L1822" i="12" s="1"/>
  <c r="M1822" i="12" a="1"/>
  <c r="M1822" i="12" s="1"/>
  <c r="N1822" i="12" a="1"/>
  <c r="N1822" i="12" s="1"/>
  <c r="O1822" i="12" a="1"/>
  <c r="O1822" i="12" s="1"/>
  <c r="K1823" i="12" a="1"/>
  <c r="K1823" i="12" s="1"/>
  <c r="L1823" i="12" a="1"/>
  <c r="L1823" i="12" s="1"/>
  <c r="M1823" i="12" a="1"/>
  <c r="M1823" i="12" s="1"/>
  <c r="N1823" i="12" a="1"/>
  <c r="N1823" i="12" s="1"/>
  <c r="O1823" i="12" a="1"/>
  <c r="O1823" i="12" s="1"/>
  <c r="K1824" i="12" a="1"/>
  <c r="K1824" i="12" s="1"/>
  <c r="L1824" i="12" a="1"/>
  <c r="L1824" i="12" s="1"/>
  <c r="M1824" i="12" a="1"/>
  <c r="M1824" i="12" s="1"/>
  <c r="N1824" i="12" a="1"/>
  <c r="N1824" i="12" s="1"/>
  <c r="O1824" i="12" a="1"/>
  <c r="O1824" i="12" s="1"/>
  <c r="K1825" i="12" a="1"/>
  <c r="K1825" i="12" s="1"/>
  <c r="L1825" i="12" a="1"/>
  <c r="L1825" i="12" s="1"/>
  <c r="M1825" i="12" a="1"/>
  <c r="M1825" i="12" s="1"/>
  <c r="N1825" i="12" a="1"/>
  <c r="N1825" i="12" s="1"/>
  <c r="O1825" i="12" a="1"/>
  <c r="O1825" i="12" s="1"/>
  <c r="K1826" i="12" a="1"/>
  <c r="K1826" i="12" s="1"/>
  <c r="L1826" i="12" a="1"/>
  <c r="L1826" i="12" s="1"/>
  <c r="M1826" i="12" a="1"/>
  <c r="M1826" i="12" s="1"/>
  <c r="N1826" i="12" a="1"/>
  <c r="N1826" i="12" s="1"/>
  <c r="O1826" i="12" a="1"/>
  <c r="O1826" i="12" s="1"/>
  <c r="K1827" i="12" a="1"/>
  <c r="K1827" i="12" s="1"/>
  <c r="L1827" i="12" a="1"/>
  <c r="L1827" i="12" s="1"/>
  <c r="M1827" i="12" a="1"/>
  <c r="M1827" i="12" s="1"/>
  <c r="N1827" i="12" a="1"/>
  <c r="N1827" i="12" s="1"/>
  <c r="O1827" i="12" a="1"/>
  <c r="O1827" i="12" s="1"/>
  <c r="K1828" i="12" a="1"/>
  <c r="K1828" i="12" s="1"/>
  <c r="L1828" i="12" a="1"/>
  <c r="L1828" i="12" s="1"/>
  <c r="M1828" i="12" a="1"/>
  <c r="M1828" i="12" s="1"/>
  <c r="N1828" i="12" a="1"/>
  <c r="N1828" i="12" s="1"/>
  <c r="O1828" i="12" a="1"/>
  <c r="O1828" i="12"/>
  <c r="K1829" i="12" a="1"/>
  <c r="K1829" i="12" s="1"/>
  <c r="L1829" i="12" a="1"/>
  <c r="L1829" i="12" s="1"/>
  <c r="M1829" i="12" a="1"/>
  <c r="M1829" i="12" s="1"/>
  <c r="N1829" i="12" a="1"/>
  <c r="N1829" i="12" s="1"/>
  <c r="O1829" i="12" a="1"/>
  <c r="O1829" i="12" s="1"/>
  <c r="K1830" i="12" a="1"/>
  <c r="K1830" i="12" s="1"/>
  <c r="L1830" i="12" a="1"/>
  <c r="L1830" i="12" s="1"/>
  <c r="M1830" i="12" a="1"/>
  <c r="M1830" i="12" s="1"/>
  <c r="N1830" i="12" a="1"/>
  <c r="N1830" i="12" s="1"/>
  <c r="O1830" i="12" a="1"/>
  <c r="O1830" i="12" s="1"/>
  <c r="K1831" i="12" a="1"/>
  <c r="K1831" i="12" s="1"/>
  <c r="L1831" i="12" a="1"/>
  <c r="L1831" i="12" s="1"/>
  <c r="M1831" i="12" a="1"/>
  <c r="M1831" i="12" s="1"/>
  <c r="N1831" i="12" a="1"/>
  <c r="N1831" i="12" s="1"/>
  <c r="O1831" i="12" a="1"/>
  <c r="O1831" i="12" s="1"/>
  <c r="K1832" i="12" a="1"/>
  <c r="K1832" i="12" s="1"/>
  <c r="L1832" i="12" a="1"/>
  <c r="L1832" i="12" s="1"/>
  <c r="M1832" i="12" a="1"/>
  <c r="M1832" i="12" s="1"/>
  <c r="N1832" i="12" a="1"/>
  <c r="N1832" i="12" s="1"/>
  <c r="O1832" i="12" a="1"/>
  <c r="O1832" i="12" s="1"/>
  <c r="K1833" i="12" a="1"/>
  <c r="K1833" i="12" s="1"/>
  <c r="L1833" i="12" a="1"/>
  <c r="L1833" i="12" s="1"/>
  <c r="M1833" i="12" a="1"/>
  <c r="M1833" i="12" s="1"/>
  <c r="N1833" i="12" a="1"/>
  <c r="N1833" i="12" s="1"/>
  <c r="O1833" i="12" a="1"/>
  <c r="O1833" i="12" s="1"/>
  <c r="K1834" i="12" a="1"/>
  <c r="K1834" i="12" s="1"/>
  <c r="L1834" i="12" a="1"/>
  <c r="L1834" i="12" s="1"/>
  <c r="M1834" i="12" a="1"/>
  <c r="M1834" i="12" s="1"/>
  <c r="N1834" i="12" a="1"/>
  <c r="N1834" i="12" s="1"/>
  <c r="O1834" i="12" a="1"/>
  <c r="O1834" i="12" s="1"/>
  <c r="K1835" i="12" a="1"/>
  <c r="K1835" i="12" s="1"/>
  <c r="L1835" i="12" a="1"/>
  <c r="L1835" i="12" s="1"/>
  <c r="M1835" i="12" a="1"/>
  <c r="M1835" i="12" s="1"/>
  <c r="N1835" i="12" a="1"/>
  <c r="N1835" i="12" s="1"/>
  <c r="O1835" i="12" a="1"/>
  <c r="O1835" i="12" s="1"/>
  <c r="K1836" i="12" a="1"/>
  <c r="K1836" i="12" s="1"/>
  <c r="L1836" i="12" a="1"/>
  <c r="L1836" i="12" s="1"/>
  <c r="M1836" i="12" a="1"/>
  <c r="M1836" i="12" s="1"/>
  <c r="N1836" i="12" a="1"/>
  <c r="N1836" i="12" s="1"/>
  <c r="O1836" i="12" a="1"/>
  <c r="O1836" i="12" s="1"/>
  <c r="K1837" i="12" a="1"/>
  <c r="K1837" i="12" s="1"/>
  <c r="L1837" i="12" a="1"/>
  <c r="L1837" i="12" s="1"/>
  <c r="M1837" i="12" a="1"/>
  <c r="M1837" i="12" s="1"/>
  <c r="N1837" i="12" a="1"/>
  <c r="N1837" i="12" s="1"/>
  <c r="O1837" i="12" a="1"/>
  <c r="O1837" i="12" s="1"/>
  <c r="K1838" i="12" a="1"/>
  <c r="K1838" i="12" s="1"/>
  <c r="L1838" i="12" a="1"/>
  <c r="L1838" i="12" s="1"/>
  <c r="M1838" i="12" a="1"/>
  <c r="M1838" i="12" s="1"/>
  <c r="N1838" i="12" a="1"/>
  <c r="N1838" i="12" s="1"/>
  <c r="O1838" i="12" a="1"/>
  <c r="O1838" i="12" s="1"/>
  <c r="K1839" i="12" a="1"/>
  <c r="K1839" i="12" s="1"/>
  <c r="L1839" i="12" a="1"/>
  <c r="L1839" i="12" s="1"/>
  <c r="M1839" i="12" a="1"/>
  <c r="M1839" i="12" s="1"/>
  <c r="N1839" i="12" a="1"/>
  <c r="N1839" i="12" s="1"/>
  <c r="O1839" i="12" a="1"/>
  <c r="O1839" i="12" s="1"/>
  <c r="K1840" i="12" a="1"/>
  <c r="K1840" i="12" s="1"/>
  <c r="L1840" i="12" a="1"/>
  <c r="L1840" i="12" s="1"/>
  <c r="M1840" i="12" a="1"/>
  <c r="M1840" i="12" s="1"/>
  <c r="N1840" i="12" a="1"/>
  <c r="N1840" i="12" s="1"/>
  <c r="O1840" i="12" a="1"/>
  <c r="O1840" i="12" s="1"/>
  <c r="K1841" i="12" a="1"/>
  <c r="K1841" i="12" s="1"/>
  <c r="L1841" i="12" a="1"/>
  <c r="L1841" i="12" s="1"/>
  <c r="M1841" i="12" a="1"/>
  <c r="M1841" i="12" s="1"/>
  <c r="N1841" i="12" a="1"/>
  <c r="N1841" i="12" s="1"/>
  <c r="O1841" i="12" a="1"/>
  <c r="O1841" i="12" s="1"/>
  <c r="K1842" i="12" a="1"/>
  <c r="K1842" i="12" s="1"/>
  <c r="L1842" i="12" a="1"/>
  <c r="L1842" i="12" s="1"/>
  <c r="M1842" i="12" a="1"/>
  <c r="M1842" i="12" s="1"/>
  <c r="N1842" i="12" a="1"/>
  <c r="N1842" i="12" s="1"/>
  <c r="O1842" i="12" a="1"/>
  <c r="O1842" i="12" s="1"/>
  <c r="K1843" i="12" a="1"/>
  <c r="K1843" i="12" s="1"/>
  <c r="L1843" i="12" a="1"/>
  <c r="L1843" i="12" s="1"/>
  <c r="M1843" i="12" a="1"/>
  <c r="M1843" i="12" s="1"/>
  <c r="N1843" i="12" a="1"/>
  <c r="N1843" i="12" s="1"/>
  <c r="O1843" i="12" a="1"/>
  <c r="O1843" i="12" s="1"/>
  <c r="K1844" i="12" a="1"/>
  <c r="K1844" i="12" s="1"/>
  <c r="L1844" i="12" a="1"/>
  <c r="L1844" i="12" s="1"/>
  <c r="M1844" i="12" a="1"/>
  <c r="M1844" i="12" s="1"/>
  <c r="N1844" i="12" a="1"/>
  <c r="N1844" i="12" s="1"/>
  <c r="O1844" i="12" a="1"/>
  <c r="O1844" i="12" s="1"/>
  <c r="K1845" i="12" a="1"/>
  <c r="K1845" i="12" s="1"/>
  <c r="L1845" i="12" a="1"/>
  <c r="L1845" i="12" s="1"/>
  <c r="M1845" i="12" a="1"/>
  <c r="M1845" i="12" s="1"/>
  <c r="N1845" i="12" a="1"/>
  <c r="N1845" i="12" s="1"/>
  <c r="O1845" i="12" a="1"/>
  <c r="O1845" i="12" s="1"/>
  <c r="K1846" i="12" a="1"/>
  <c r="K1846" i="12" s="1"/>
  <c r="L1846" i="12" a="1"/>
  <c r="L1846" i="12" s="1"/>
  <c r="M1846" i="12" a="1"/>
  <c r="M1846" i="12" s="1"/>
  <c r="N1846" i="12" a="1"/>
  <c r="N1846" i="12" s="1"/>
  <c r="O1846" i="12" a="1"/>
  <c r="O1846" i="12" s="1"/>
  <c r="K1847" i="12" a="1"/>
  <c r="K1847" i="12" s="1"/>
  <c r="L1847" i="12" a="1"/>
  <c r="L1847" i="12" s="1"/>
  <c r="M1847" i="12" a="1"/>
  <c r="M1847" i="12" s="1"/>
  <c r="N1847" i="12" a="1"/>
  <c r="N1847" i="12" s="1"/>
  <c r="O1847" i="12" a="1"/>
  <c r="O1847" i="12" s="1"/>
  <c r="K1848" i="12" a="1"/>
  <c r="K1848" i="12" s="1"/>
  <c r="L1848" i="12" a="1"/>
  <c r="L1848" i="12" s="1"/>
  <c r="M1848" i="12" a="1"/>
  <c r="M1848" i="12" s="1"/>
  <c r="N1848" i="12" a="1"/>
  <c r="N1848" i="12" s="1"/>
  <c r="O1848" i="12" a="1"/>
  <c r="O1848" i="12" s="1"/>
  <c r="K1849" i="12" a="1"/>
  <c r="K1849" i="12" s="1"/>
  <c r="L1849" i="12" a="1"/>
  <c r="L1849" i="12" s="1"/>
  <c r="M1849" i="12" a="1"/>
  <c r="M1849" i="12" s="1"/>
  <c r="N1849" i="12" a="1"/>
  <c r="N1849" i="12" s="1"/>
  <c r="O1849" i="12" a="1"/>
  <c r="O1849" i="12" s="1"/>
  <c r="K1850" i="12" a="1"/>
  <c r="K1850" i="12" s="1"/>
  <c r="L1850" i="12" a="1"/>
  <c r="L1850" i="12" s="1"/>
  <c r="M1850" i="12" a="1"/>
  <c r="M1850" i="12" s="1"/>
  <c r="N1850" i="12" a="1"/>
  <c r="N1850" i="12" s="1"/>
  <c r="O1850" i="12" a="1"/>
  <c r="O1850" i="12" s="1"/>
  <c r="K1851" i="12" a="1"/>
  <c r="K1851" i="12" s="1"/>
  <c r="L1851" i="12" a="1"/>
  <c r="L1851" i="12" s="1"/>
  <c r="M1851" i="12" a="1"/>
  <c r="M1851" i="12" s="1"/>
  <c r="N1851" i="12" a="1"/>
  <c r="N1851" i="12" s="1"/>
  <c r="O1851" i="12" a="1"/>
  <c r="O1851" i="12" s="1"/>
  <c r="K1852" i="12" a="1"/>
  <c r="K1852" i="12" s="1"/>
  <c r="L1852" i="12" a="1"/>
  <c r="L1852" i="12" s="1"/>
  <c r="M1852" i="12" a="1"/>
  <c r="M1852" i="12" s="1"/>
  <c r="N1852" i="12" a="1"/>
  <c r="N1852" i="12" s="1"/>
  <c r="O1852" i="12" a="1"/>
  <c r="O1852" i="12" s="1"/>
  <c r="K1853" i="12" a="1"/>
  <c r="K1853" i="12" s="1"/>
  <c r="L1853" i="12" a="1"/>
  <c r="L1853" i="12" s="1"/>
  <c r="M1853" i="12" a="1"/>
  <c r="M1853" i="12" s="1"/>
  <c r="N1853" i="12" a="1"/>
  <c r="N1853" i="12" s="1"/>
  <c r="O1853" i="12" a="1"/>
  <c r="O1853" i="12" s="1"/>
  <c r="K1854" i="12" a="1"/>
  <c r="K1854" i="12" s="1"/>
  <c r="L1854" i="12" a="1"/>
  <c r="L1854" i="12" s="1"/>
  <c r="M1854" i="12" a="1"/>
  <c r="M1854" i="12" s="1"/>
  <c r="N1854" i="12" a="1"/>
  <c r="N1854" i="12" s="1"/>
  <c r="O1854" i="12" a="1"/>
  <c r="O1854" i="12" s="1"/>
  <c r="K1855" i="12" a="1"/>
  <c r="K1855" i="12" s="1"/>
  <c r="L1855" i="12" a="1"/>
  <c r="L1855" i="12" s="1"/>
  <c r="M1855" i="12" a="1"/>
  <c r="M1855" i="12" s="1"/>
  <c r="N1855" i="12" a="1"/>
  <c r="N1855" i="12" s="1"/>
  <c r="O1855" i="12" a="1"/>
  <c r="O1855" i="12" s="1"/>
  <c r="K1856" i="12" a="1"/>
  <c r="K1856" i="12" s="1"/>
  <c r="L1856" i="12" a="1"/>
  <c r="L1856" i="12" s="1"/>
  <c r="M1856" i="12" a="1"/>
  <c r="M1856" i="12" s="1"/>
  <c r="N1856" i="12" a="1"/>
  <c r="N1856" i="12" s="1"/>
  <c r="O1856" i="12" a="1"/>
  <c r="O1856" i="12" s="1"/>
  <c r="K1857" i="12" a="1"/>
  <c r="K1857" i="12" s="1"/>
  <c r="L1857" i="12" a="1"/>
  <c r="L1857" i="12" s="1"/>
  <c r="M1857" i="12" a="1"/>
  <c r="M1857" i="12" s="1"/>
  <c r="N1857" i="12" a="1"/>
  <c r="N1857" i="12" s="1"/>
  <c r="O1857" i="12" a="1"/>
  <c r="O1857" i="12" s="1"/>
  <c r="K1858" i="12" a="1"/>
  <c r="K1858" i="12" s="1"/>
  <c r="L1858" i="12" a="1"/>
  <c r="L1858" i="12" s="1"/>
  <c r="M1858" i="12" a="1"/>
  <c r="M1858" i="12" s="1"/>
  <c r="N1858" i="12" a="1"/>
  <c r="N1858" i="12" s="1"/>
  <c r="O1858" i="12" a="1"/>
  <c r="O1858" i="12" s="1"/>
  <c r="K1859" i="12" a="1"/>
  <c r="K1859" i="12" s="1"/>
  <c r="L1859" i="12" a="1"/>
  <c r="L1859" i="12" s="1"/>
  <c r="M1859" i="12" a="1"/>
  <c r="M1859" i="12" s="1"/>
  <c r="N1859" i="12" a="1"/>
  <c r="N1859" i="12" s="1"/>
  <c r="O1859" i="12" a="1"/>
  <c r="O1859" i="12" s="1"/>
  <c r="K1860" i="12" a="1"/>
  <c r="K1860" i="12" s="1"/>
  <c r="L1860" i="12" a="1"/>
  <c r="L1860" i="12" s="1"/>
  <c r="M1860" i="12" a="1"/>
  <c r="M1860" i="12" s="1"/>
  <c r="N1860" i="12" a="1"/>
  <c r="N1860" i="12" s="1"/>
  <c r="O1860" i="12" a="1"/>
  <c r="O1860" i="12" s="1"/>
  <c r="K1861" i="12" a="1"/>
  <c r="K1861" i="12" s="1"/>
  <c r="L1861" i="12" a="1"/>
  <c r="L1861" i="12" s="1"/>
  <c r="M1861" i="12" a="1"/>
  <c r="M1861" i="12" s="1"/>
  <c r="N1861" i="12" a="1"/>
  <c r="N1861" i="12" s="1"/>
  <c r="O1861" i="12" a="1"/>
  <c r="O1861" i="12" s="1"/>
  <c r="K1862" i="12" a="1"/>
  <c r="K1862" i="12" s="1"/>
  <c r="L1862" i="12" a="1"/>
  <c r="L1862" i="12" s="1"/>
  <c r="M1862" i="12" a="1"/>
  <c r="M1862" i="12" s="1"/>
  <c r="N1862" i="12" a="1"/>
  <c r="N1862" i="12" s="1"/>
  <c r="O1862" i="12" a="1"/>
  <c r="O1862" i="12" s="1"/>
  <c r="K1863" i="12" a="1"/>
  <c r="K1863" i="12" s="1"/>
  <c r="L1863" i="12" a="1"/>
  <c r="L1863" i="12" s="1"/>
  <c r="M1863" i="12" a="1"/>
  <c r="M1863" i="12" s="1"/>
  <c r="N1863" i="12" a="1"/>
  <c r="N1863" i="12" s="1"/>
  <c r="O1863" i="12" a="1"/>
  <c r="O1863" i="12" s="1"/>
  <c r="K1864" i="12" a="1"/>
  <c r="K1864" i="12" s="1"/>
  <c r="L1864" i="12" a="1"/>
  <c r="L1864" i="12" s="1"/>
  <c r="M1864" i="12" a="1"/>
  <c r="M1864" i="12" s="1"/>
  <c r="N1864" i="12" a="1"/>
  <c r="N1864" i="12" s="1"/>
  <c r="O1864" i="12" a="1"/>
  <c r="O1864" i="12" s="1"/>
  <c r="K1865" i="12" a="1"/>
  <c r="K1865" i="12" s="1"/>
  <c r="L1865" i="12" a="1"/>
  <c r="L1865" i="12" s="1"/>
  <c r="M1865" i="12" a="1"/>
  <c r="M1865" i="12" s="1"/>
  <c r="N1865" i="12" a="1"/>
  <c r="N1865" i="12" s="1"/>
  <c r="O1865" i="12" a="1"/>
  <c r="O1865" i="12" s="1"/>
  <c r="K1866" i="12" a="1"/>
  <c r="K1866" i="12" s="1"/>
  <c r="L1866" i="12" a="1"/>
  <c r="L1866" i="12" s="1"/>
  <c r="M1866" i="12" a="1"/>
  <c r="M1866" i="12" s="1"/>
  <c r="N1866" i="12" a="1"/>
  <c r="N1866" i="12" s="1"/>
  <c r="O1866" i="12" a="1"/>
  <c r="O1866" i="12" s="1"/>
  <c r="K1867" i="12" a="1"/>
  <c r="K1867" i="12" s="1"/>
  <c r="L1867" i="12" a="1"/>
  <c r="L1867" i="12" s="1"/>
  <c r="M1867" i="12" a="1"/>
  <c r="M1867" i="12" s="1"/>
  <c r="N1867" i="12" a="1"/>
  <c r="N1867" i="12" s="1"/>
  <c r="O1867" i="12" a="1"/>
  <c r="O1867" i="12" s="1"/>
  <c r="K1868" i="12" a="1"/>
  <c r="K1868" i="12" s="1"/>
  <c r="L1868" i="12" a="1"/>
  <c r="L1868" i="12" s="1"/>
  <c r="M1868" i="12" a="1"/>
  <c r="M1868" i="12" s="1"/>
  <c r="N1868" i="12" a="1"/>
  <c r="N1868" i="12" s="1"/>
  <c r="O1868" i="12" a="1"/>
  <c r="O1868" i="12" s="1"/>
  <c r="K1869" i="12" a="1"/>
  <c r="K1869" i="12" s="1"/>
  <c r="L1869" i="12" a="1"/>
  <c r="L1869" i="12" s="1"/>
  <c r="M1869" i="12" a="1"/>
  <c r="M1869" i="12" s="1"/>
  <c r="N1869" i="12" a="1"/>
  <c r="N1869" i="12" s="1"/>
  <c r="O1869" i="12" a="1"/>
  <c r="O1869" i="12" s="1"/>
  <c r="K1870" i="12" a="1"/>
  <c r="K1870" i="12" s="1"/>
  <c r="L1870" i="12" a="1"/>
  <c r="L1870" i="12" s="1"/>
  <c r="M1870" i="12" a="1"/>
  <c r="M1870" i="12" s="1"/>
  <c r="N1870" i="12" a="1"/>
  <c r="N1870" i="12" s="1"/>
  <c r="O1870" i="12" a="1"/>
  <c r="O1870" i="12" s="1"/>
  <c r="K1871" i="12" a="1"/>
  <c r="K1871" i="12" s="1"/>
  <c r="L1871" i="12" a="1"/>
  <c r="L1871" i="12" s="1"/>
  <c r="M1871" i="12" a="1"/>
  <c r="M1871" i="12" s="1"/>
  <c r="N1871" i="12" a="1"/>
  <c r="N1871" i="12" s="1"/>
  <c r="O1871" i="12" a="1"/>
  <c r="O1871" i="12" s="1"/>
  <c r="K1872" i="12" a="1"/>
  <c r="K1872" i="12" s="1"/>
  <c r="L1872" i="12" a="1"/>
  <c r="L1872" i="12" s="1"/>
  <c r="M1872" i="12" a="1"/>
  <c r="M1872" i="12" s="1"/>
  <c r="N1872" i="12" a="1"/>
  <c r="N1872" i="12" s="1"/>
  <c r="O1872" i="12" a="1"/>
  <c r="O1872" i="12" s="1"/>
  <c r="K1873" i="12" a="1"/>
  <c r="K1873" i="12" s="1"/>
  <c r="L1873" i="12" a="1"/>
  <c r="L1873" i="12" s="1"/>
  <c r="M1873" i="12" a="1"/>
  <c r="M1873" i="12" s="1"/>
  <c r="N1873" i="12" a="1"/>
  <c r="N1873" i="12" s="1"/>
  <c r="O1873" i="12" a="1"/>
  <c r="O1873" i="12" s="1"/>
  <c r="K1874" i="12" a="1"/>
  <c r="K1874" i="12" s="1"/>
  <c r="L1874" i="12" a="1"/>
  <c r="L1874" i="12" s="1"/>
  <c r="M1874" i="12" a="1"/>
  <c r="M1874" i="12" s="1"/>
  <c r="N1874" i="12" a="1"/>
  <c r="N1874" i="12" s="1"/>
  <c r="O1874" i="12" a="1"/>
  <c r="O1874" i="12" s="1"/>
  <c r="K1875" i="12" a="1"/>
  <c r="K1875" i="12" s="1"/>
  <c r="L1875" i="12" a="1"/>
  <c r="L1875" i="12" s="1"/>
  <c r="M1875" i="12" a="1"/>
  <c r="M1875" i="12" s="1"/>
  <c r="N1875" i="12" a="1"/>
  <c r="N1875" i="12" s="1"/>
  <c r="O1875" i="12" a="1"/>
  <c r="O1875" i="12" s="1"/>
  <c r="K1876" i="12" a="1"/>
  <c r="K1876" i="12" s="1"/>
  <c r="L1876" i="12" a="1"/>
  <c r="L1876" i="12" s="1"/>
  <c r="M1876" i="12" a="1"/>
  <c r="M1876" i="12" s="1"/>
  <c r="N1876" i="12" a="1"/>
  <c r="N1876" i="12" s="1"/>
  <c r="O1876" i="12" a="1"/>
  <c r="O1876" i="12" s="1"/>
  <c r="K1877" i="12" a="1"/>
  <c r="K1877" i="12" s="1"/>
  <c r="L1877" i="12" a="1"/>
  <c r="L1877" i="12" s="1"/>
  <c r="M1877" i="12" a="1"/>
  <c r="M1877" i="12" s="1"/>
  <c r="N1877" i="12" a="1"/>
  <c r="N1877" i="12" s="1"/>
  <c r="O1877" i="12" a="1"/>
  <c r="O1877" i="12" s="1"/>
  <c r="K1878" i="12" a="1"/>
  <c r="K1878" i="12" s="1"/>
  <c r="L1878" i="12" a="1"/>
  <c r="L1878" i="12" s="1"/>
  <c r="M1878" i="12" a="1"/>
  <c r="M1878" i="12" s="1"/>
  <c r="N1878" i="12" a="1"/>
  <c r="N1878" i="12" s="1"/>
  <c r="O1878" i="12" a="1"/>
  <c r="O1878" i="12" s="1"/>
  <c r="K1879" i="12" a="1"/>
  <c r="K1879" i="12" s="1"/>
  <c r="L1879" i="12" a="1"/>
  <c r="L1879" i="12" s="1"/>
  <c r="M1879" i="12" a="1"/>
  <c r="M1879" i="12" s="1"/>
  <c r="N1879" i="12" a="1"/>
  <c r="N1879" i="12" s="1"/>
  <c r="O1879" i="12" a="1"/>
  <c r="O1879" i="12" s="1"/>
  <c r="K1880" i="12" a="1"/>
  <c r="K1880" i="12" s="1"/>
  <c r="L1880" i="12" a="1"/>
  <c r="L1880" i="12" s="1"/>
  <c r="M1880" i="12" a="1"/>
  <c r="M1880" i="12" s="1"/>
  <c r="N1880" i="12" a="1"/>
  <c r="N1880" i="12" s="1"/>
  <c r="O1880" i="12" a="1"/>
  <c r="O1880" i="12" s="1"/>
  <c r="K1881" i="12" a="1"/>
  <c r="K1881" i="12" s="1"/>
  <c r="L1881" i="12" a="1"/>
  <c r="L1881" i="12" s="1"/>
  <c r="M1881" i="12" a="1"/>
  <c r="M1881" i="12" s="1"/>
  <c r="N1881" i="12" a="1"/>
  <c r="N1881" i="12" s="1"/>
  <c r="O1881" i="12" a="1"/>
  <c r="O1881" i="12" s="1"/>
  <c r="K1882" i="12" a="1"/>
  <c r="K1882" i="12" s="1"/>
  <c r="L1882" i="12" a="1"/>
  <c r="L1882" i="12" s="1"/>
  <c r="M1882" i="12" a="1"/>
  <c r="M1882" i="12" s="1"/>
  <c r="N1882" i="12" a="1"/>
  <c r="N1882" i="12" s="1"/>
  <c r="O1882" i="12" a="1"/>
  <c r="O1882" i="12" s="1"/>
  <c r="K1883" i="12" a="1"/>
  <c r="K1883" i="12" s="1"/>
  <c r="L1883" i="12" a="1"/>
  <c r="L1883" i="12" s="1"/>
  <c r="M1883" i="12" a="1"/>
  <c r="M1883" i="12" s="1"/>
  <c r="N1883" i="12" a="1"/>
  <c r="N1883" i="12" s="1"/>
  <c r="O1883" i="12" a="1"/>
  <c r="O1883" i="12" s="1"/>
  <c r="K1884" i="12" a="1"/>
  <c r="K1884" i="12" s="1"/>
  <c r="L1884" i="12" a="1"/>
  <c r="L1884" i="12" s="1"/>
  <c r="M1884" i="12" a="1"/>
  <c r="M1884" i="12" s="1"/>
  <c r="N1884" i="12" a="1"/>
  <c r="N1884" i="12" s="1"/>
  <c r="O1884" i="12" a="1"/>
  <c r="O1884" i="12" s="1"/>
  <c r="K1885" i="12" a="1"/>
  <c r="K1885" i="12" s="1"/>
  <c r="L1885" i="12" a="1"/>
  <c r="L1885" i="12" s="1"/>
  <c r="M1885" i="12" a="1"/>
  <c r="M1885" i="12" s="1"/>
  <c r="N1885" i="12" a="1"/>
  <c r="N1885" i="12" s="1"/>
  <c r="O1885" i="12" a="1"/>
  <c r="O1885" i="12" s="1"/>
  <c r="K1886" i="12" a="1"/>
  <c r="K1886" i="12" s="1"/>
  <c r="L1886" i="12" a="1"/>
  <c r="L1886" i="12" s="1"/>
  <c r="M1886" i="12" a="1"/>
  <c r="M1886" i="12" s="1"/>
  <c r="N1886" i="12" a="1"/>
  <c r="N1886" i="12" s="1"/>
  <c r="O1886" i="12" a="1"/>
  <c r="O1886" i="12" s="1"/>
  <c r="K1887" i="12" a="1"/>
  <c r="K1887" i="12" s="1"/>
  <c r="L1887" i="12" a="1"/>
  <c r="L1887" i="12" s="1"/>
  <c r="M1887" i="12" a="1"/>
  <c r="M1887" i="12" s="1"/>
  <c r="N1887" i="12" a="1"/>
  <c r="N1887" i="12" s="1"/>
  <c r="O1887" i="12" a="1"/>
  <c r="O1887" i="12" s="1"/>
  <c r="K1888" i="12" a="1"/>
  <c r="K1888" i="12" s="1"/>
  <c r="L1888" i="12" a="1"/>
  <c r="L1888" i="12" s="1"/>
  <c r="M1888" i="12" a="1"/>
  <c r="M1888" i="12" s="1"/>
  <c r="N1888" i="12" a="1"/>
  <c r="N1888" i="12" s="1"/>
  <c r="O1888" i="12" a="1"/>
  <c r="O1888" i="12" s="1"/>
  <c r="K1889" i="12" a="1"/>
  <c r="K1889" i="12" s="1"/>
  <c r="L1889" i="12" a="1"/>
  <c r="L1889" i="12" s="1"/>
  <c r="M1889" i="12" a="1"/>
  <c r="M1889" i="12" s="1"/>
  <c r="N1889" i="12" a="1"/>
  <c r="N1889" i="12" s="1"/>
  <c r="O1889" i="12" a="1"/>
  <c r="O1889" i="12" s="1"/>
  <c r="K1890" i="12" a="1"/>
  <c r="K1890" i="12" s="1"/>
  <c r="L1890" i="12" a="1"/>
  <c r="L1890" i="12" s="1"/>
  <c r="M1890" i="12" a="1"/>
  <c r="M1890" i="12" s="1"/>
  <c r="N1890" i="12" a="1"/>
  <c r="N1890" i="12" s="1"/>
  <c r="O1890" i="12" a="1"/>
  <c r="O1890" i="12" s="1"/>
  <c r="K1891" i="12" a="1"/>
  <c r="K1891" i="12" s="1"/>
  <c r="L1891" i="12" a="1"/>
  <c r="L1891" i="12" s="1"/>
  <c r="M1891" i="12" a="1"/>
  <c r="M1891" i="12" s="1"/>
  <c r="N1891" i="12" a="1"/>
  <c r="N1891" i="12" s="1"/>
  <c r="O1891" i="12" a="1"/>
  <c r="O1891" i="12" s="1"/>
  <c r="K1892" i="12" a="1"/>
  <c r="K1892" i="12" s="1"/>
  <c r="L1892" i="12" a="1"/>
  <c r="L1892" i="12" s="1"/>
  <c r="M1892" i="12" a="1"/>
  <c r="M1892" i="12" s="1"/>
  <c r="N1892" i="12" a="1"/>
  <c r="N1892" i="12" s="1"/>
  <c r="O1892" i="12" a="1"/>
  <c r="O1892" i="12" s="1"/>
  <c r="K1893" i="12" a="1"/>
  <c r="K1893" i="12" s="1"/>
  <c r="L1893" i="12" a="1"/>
  <c r="L1893" i="12" s="1"/>
  <c r="M1893" i="12" a="1"/>
  <c r="M1893" i="12" s="1"/>
  <c r="N1893" i="12" a="1"/>
  <c r="N1893" i="12" s="1"/>
  <c r="O1893" i="12" a="1"/>
  <c r="O1893" i="12" s="1"/>
  <c r="K1894" i="12" a="1"/>
  <c r="K1894" i="12" s="1"/>
  <c r="L1894" i="12" a="1"/>
  <c r="L1894" i="12" s="1"/>
  <c r="M1894" i="12" a="1"/>
  <c r="M1894" i="12" s="1"/>
  <c r="N1894" i="12" a="1"/>
  <c r="N1894" i="12" s="1"/>
  <c r="O1894" i="12" a="1"/>
  <c r="O1894" i="12" s="1"/>
  <c r="K1895" i="12" a="1"/>
  <c r="K1895" i="12" s="1"/>
  <c r="L1895" i="12" a="1"/>
  <c r="L1895" i="12" s="1"/>
  <c r="M1895" i="12" a="1"/>
  <c r="M1895" i="12" s="1"/>
  <c r="N1895" i="12" a="1"/>
  <c r="N1895" i="12" s="1"/>
  <c r="O1895" i="12" a="1"/>
  <c r="O1895" i="12" s="1"/>
  <c r="K1896" i="12" a="1"/>
  <c r="K1896" i="12" s="1"/>
  <c r="L1896" i="12" a="1"/>
  <c r="L1896" i="12" s="1"/>
  <c r="M1896" i="12" a="1"/>
  <c r="M1896" i="12" s="1"/>
  <c r="N1896" i="12" a="1"/>
  <c r="N1896" i="12" s="1"/>
  <c r="O1896" i="12" a="1"/>
  <c r="O1896" i="12" s="1"/>
  <c r="K1897" i="12" a="1"/>
  <c r="K1897" i="12" s="1"/>
  <c r="L1897" i="12" a="1"/>
  <c r="L1897" i="12" s="1"/>
  <c r="M1897" i="12" a="1"/>
  <c r="M1897" i="12" s="1"/>
  <c r="N1897" i="12" a="1"/>
  <c r="N1897" i="12" s="1"/>
  <c r="O1897" i="12" a="1"/>
  <c r="O1897" i="12" s="1"/>
  <c r="K1898" i="12" a="1"/>
  <c r="K1898" i="12" s="1"/>
  <c r="L1898" i="12" a="1"/>
  <c r="L1898" i="12" s="1"/>
  <c r="M1898" i="12" a="1"/>
  <c r="M1898" i="12" s="1"/>
  <c r="N1898" i="12" a="1"/>
  <c r="N1898" i="12" s="1"/>
  <c r="O1898" i="12" a="1"/>
  <c r="O1898" i="12" s="1"/>
  <c r="K1899" i="12" a="1"/>
  <c r="K1899" i="12" s="1"/>
  <c r="L1899" i="12" a="1"/>
  <c r="L1899" i="12" s="1"/>
  <c r="M1899" i="12" a="1"/>
  <c r="M1899" i="12" s="1"/>
  <c r="N1899" i="12" a="1"/>
  <c r="N1899" i="12" s="1"/>
  <c r="O1899" i="12" a="1"/>
  <c r="O1899" i="12" s="1"/>
  <c r="K1900" i="12" a="1"/>
  <c r="K1900" i="12" s="1"/>
  <c r="L1900" i="12" a="1"/>
  <c r="L1900" i="12" s="1"/>
  <c r="M1900" i="12" a="1"/>
  <c r="M1900" i="12" s="1"/>
  <c r="N1900" i="12" a="1"/>
  <c r="N1900" i="12" s="1"/>
  <c r="O1900" i="12" a="1"/>
  <c r="O1900" i="12" s="1"/>
  <c r="K1901" i="12" a="1"/>
  <c r="K1901" i="12" s="1"/>
  <c r="L1901" i="12" a="1"/>
  <c r="L1901" i="12" s="1"/>
  <c r="M1901" i="12" a="1"/>
  <c r="M1901" i="12"/>
  <c r="N1901" i="12" a="1"/>
  <c r="N1901" i="12" s="1"/>
  <c r="O1901" i="12" a="1"/>
  <c r="O1901" i="12" s="1"/>
  <c r="K1902" i="12" a="1"/>
  <c r="K1902" i="12" s="1"/>
  <c r="L1902" i="12" a="1"/>
  <c r="L1902" i="12" s="1"/>
  <c r="M1902" i="12" a="1"/>
  <c r="M1902" i="12" s="1"/>
  <c r="N1902" i="12" a="1"/>
  <c r="N1902" i="12" s="1"/>
  <c r="O1902" i="12" a="1"/>
  <c r="O1902" i="12" s="1"/>
  <c r="K1903" i="12" a="1"/>
  <c r="K1903" i="12" s="1"/>
  <c r="L1903" i="12" a="1"/>
  <c r="L1903" i="12" s="1"/>
  <c r="M1903" i="12" a="1"/>
  <c r="M1903" i="12" s="1"/>
  <c r="N1903" i="12" a="1"/>
  <c r="N1903" i="12" s="1"/>
  <c r="O1903" i="12" a="1"/>
  <c r="O1903" i="12" s="1"/>
  <c r="K1904" i="12" a="1"/>
  <c r="K1904" i="12" s="1"/>
  <c r="L1904" i="12" a="1"/>
  <c r="L1904" i="12" s="1"/>
  <c r="M1904" i="12" a="1"/>
  <c r="M1904" i="12" s="1"/>
  <c r="N1904" i="12" a="1"/>
  <c r="N1904" i="12" s="1"/>
  <c r="O1904" i="12" a="1"/>
  <c r="O1904" i="12" s="1"/>
  <c r="K1905" i="12" a="1"/>
  <c r="K1905" i="12" s="1"/>
  <c r="L1905" i="12" a="1"/>
  <c r="L1905" i="12" s="1"/>
  <c r="M1905" i="12" a="1"/>
  <c r="M1905" i="12" s="1"/>
  <c r="N1905" i="12" a="1"/>
  <c r="N1905" i="12" s="1"/>
  <c r="O1905" i="12" a="1"/>
  <c r="O1905" i="12" s="1"/>
  <c r="K1906" i="12" a="1"/>
  <c r="K1906" i="12" s="1"/>
  <c r="L1906" i="12" a="1"/>
  <c r="L1906" i="12" s="1"/>
  <c r="M1906" i="12" a="1"/>
  <c r="M1906" i="12" s="1"/>
  <c r="N1906" i="12" a="1"/>
  <c r="N1906" i="12" s="1"/>
  <c r="O1906" i="12" a="1"/>
  <c r="O1906" i="12" s="1"/>
  <c r="K1907" i="12" a="1"/>
  <c r="K1907" i="12" s="1"/>
  <c r="L1907" i="12" a="1"/>
  <c r="L1907" i="12" s="1"/>
  <c r="M1907" i="12" a="1"/>
  <c r="M1907" i="12" s="1"/>
  <c r="N1907" i="12" a="1"/>
  <c r="N1907" i="12" s="1"/>
  <c r="O1907" i="12" a="1"/>
  <c r="O1907" i="12" s="1"/>
  <c r="K1908" i="12" a="1"/>
  <c r="K1908" i="12" s="1"/>
  <c r="L1908" i="12" a="1"/>
  <c r="L1908" i="12" s="1"/>
  <c r="M1908" i="12" a="1"/>
  <c r="M1908" i="12" s="1"/>
  <c r="N1908" i="12" a="1"/>
  <c r="N1908" i="12" s="1"/>
  <c r="O1908" i="12" a="1"/>
  <c r="O1908" i="12" s="1"/>
  <c r="K1909" i="12" a="1"/>
  <c r="K1909" i="12" s="1"/>
  <c r="L1909" i="12" a="1"/>
  <c r="L1909" i="12" s="1"/>
  <c r="M1909" i="12" a="1"/>
  <c r="M1909" i="12" s="1"/>
  <c r="N1909" i="12" a="1"/>
  <c r="N1909" i="12" s="1"/>
  <c r="O1909" i="12" a="1"/>
  <c r="O1909" i="12" s="1"/>
  <c r="K1910" i="12" a="1"/>
  <c r="K1910" i="12" s="1"/>
  <c r="L1910" i="12" a="1"/>
  <c r="L1910" i="12" s="1"/>
  <c r="M1910" i="12" a="1"/>
  <c r="M1910" i="12" s="1"/>
  <c r="N1910" i="12" a="1"/>
  <c r="N1910" i="12" s="1"/>
  <c r="O1910" i="12" a="1"/>
  <c r="O1910" i="12" s="1"/>
  <c r="K1911" i="12" a="1"/>
  <c r="K1911" i="12" s="1"/>
  <c r="L1911" i="12" a="1"/>
  <c r="L1911" i="12" s="1"/>
  <c r="M1911" i="12" a="1"/>
  <c r="M1911" i="12" s="1"/>
  <c r="N1911" i="12" a="1"/>
  <c r="N1911" i="12" s="1"/>
  <c r="O1911" i="12" a="1"/>
  <c r="O1911" i="12" s="1"/>
  <c r="K1912" i="12" a="1"/>
  <c r="K1912" i="12" s="1"/>
  <c r="L1912" i="12" a="1"/>
  <c r="L1912" i="12" s="1"/>
  <c r="M1912" i="12" a="1"/>
  <c r="M1912" i="12" s="1"/>
  <c r="N1912" i="12" a="1"/>
  <c r="N1912" i="12" s="1"/>
  <c r="O1912" i="12" a="1"/>
  <c r="O1912" i="12" s="1"/>
  <c r="K1913" i="12" a="1"/>
  <c r="K1913" i="12" s="1"/>
  <c r="L1913" i="12" a="1"/>
  <c r="L1913" i="12" s="1"/>
  <c r="M1913" i="12" a="1"/>
  <c r="M1913" i="12" s="1"/>
  <c r="N1913" i="12" a="1"/>
  <c r="N1913" i="12" s="1"/>
  <c r="O1913" i="12" a="1"/>
  <c r="O1913" i="12" s="1"/>
  <c r="K1914" i="12" a="1"/>
  <c r="K1914" i="12" s="1"/>
  <c r="L1914" i="12" a="1"/>
  <c r="L1914" i="12" s="1"/>
  <c r="M1914" i="12" a="1"/>
  <c r="M1914" i="12" s="1"/>
  <c r="N1914" i="12" a="1"/>
  <c r="N1914" i="12" s="1"/>
  <c r="O1914" i="12" a="1"/>
  <c r="O1914" i="12" s="1"/>
  <c r="K1915" i="12" a="1"/>
  <c r="K1915" i="12" s="1"/>
  <c r="L1915" i="12" a="1"/>
  <c r="L1915" i="12" s="1"/>
  <c r="M1915" i="12" a="1"/>
  <c r="M1915" i="12" s="1"/>
  <c r="N1915" i="12" a="1"/>
  <c r="N1915" i="12" s="1"/>
  <c r="O1915" i="12" a="1"/>
  <c r="O1915" i="12" s="1"/>
  <c r="K1916" i="12" a="1"/>
  <c r="K1916" i="12" s="1"/>
  <c r="L1916" i="12" a="1"/>
  <c r="L1916" i="12" s="1"/>
  <c r="M1916" i="12" a="1"/>
  <c r="M1916" i="12" s="1"/>
  <c r="N1916" i="12" a="1"/>
  <c r="N1916" i="12" s="1"/>
  <c r="O1916" i="12" a="1"/>
  <c r="O1916" i="12" s="1"/>
  <c r="K1917" i="12" a="1"/>
  <c r="K1917" i="12" s="1"/>
  <c r="L1917" i="12" a="1"/>
  <c r="L1917" i="12" s="1"/>
  <c r="M1917" i="12" a="1"/>
  <c r="M1917" i="12" s="1"/>
  <c r="N1917" i="12" a="1"/>
  <c r="N1917" i="12" s="1"/>
  <c r="O1917" i="12" a="1"/>
  <c r="O1917" i="12" s="1"/>
  <c r="K1918" i="12" a="1"/>
  <c r="K1918" i="12" s="1"/>
  <c r="L1918" i="12" a="1"/>
  <c r="L1918" i="12" s="1"/>
  <c r="M1918" i="12" a="1"/>
  <c r="M1918" i="12" s="1"/>
  <c r="N1918" i="12" a="1"/>
  <c r="N1918" i="12" s="1"/>
  <c r="O1918" i="12" a="1"/>
  <c r="O1918" i="12" s="1"/>
  <c r="K1919" i="12" a="1"/>
  <c r="K1919" i="12" s="1"/>
  <c r="L1919" i="12" a="1"/>
  <c r="L1919" i="12" s="1"/>
  <c r="M1919" i="12" a="1"/>
  <c r="M1919" i="12" s="1"/>
  <c r="N1919" i="12" a="1"/>
  <c r="N1919" i="12" s="1"/>
  <c r="O1919" i="12" a="1"/>
  <c r="O1919" i="12" s="1"/>
  <c r="K1920" i="12" a="1"/>
  <c r="K1920" i="12" s="1"/>
  <c r="L1920" i="12" a="1"/>
  <c r="L1920" i="12" s="1"/>
  <c r="M1920" i="12" a="1"/>
  <c r="M1920" i="12" s="1"/>
  <c r="N1920" i="12" a="1"/>
  <c r="N1920" i="12" s="1"/>
  <c r="O1920" i="12" a="1"/>
  <c r="O1920" i="12" s="1"/>
  <c r="K1921" i="12" a="1"/>
  <c r="K1921" i="12" s="1"/>
  <c r="L1921" i="12" a="1"/>
  <c r="L1921" i="12" s="1"/>
  <c r="M1921" i="12" a="1"/>
  <c r="M1921" i="12" s="1"/>
  <c r="N1921" i="12" a="1"/>
  <c r="N1921" i="12" s="1"/>
  <c r="O1921" i="12" a="1"/>
  <c r="O1921" i="12" s="1"/>
  <c r="K1922" i="12" a="1"/>
  <c r="K1922" i="12" s="1"/>
  <c r="L1922" i="12" a="1"/>
  <c r="L1922" i="12" s="1"/>
  <c r="M1922" i="12" a="1"/>
  <c r="M1922" i="12" s="1"/>
  <c r="N1922" i="12" a="1"/>
  <c r="N1922" i="12" s="1"/>
  <c r="O1922" i="12" a="1"/>
  <c r="O1922" i="12" s="1"/>
  <c r="K1923" i="12" a="1"/>
  <c r="K1923" i="12" s="1"/>
  <c r="L1923" i="12" a="1"/>
  <c r="L1923" i="12" s="1"/>
  <c r="M1923" i="12" a="1"/>
  <c r="M1923" i="12" s="1"/>
  <c r="N1923" i="12" a="1"/>
  <c r="N1923" i="12" s="1"/>
  <c r="O1923" i="12" a="1"/>
  <c r="O1923" i="12" s="1"/>
  <c r="K1924" i="12" a="1"/>
  <c r="K1924" i="12" s="1"/>
  <c r="L1924" i="12" a="1"/>
  <c r="L1924" i="12" s="1"/>
  <c r="M1924" i="12" a="1"/>
  <c r="M1924" i="12" s="1"/>
  <c r="N1924" i="12" a="1"/>
  <c r="N1924" i="12" s="1"/>
  <c r="O1924" i="12" a="1"/>
  <c r="O1924" i="12" s="1"/>
  <c r="K1925" i="12" a="1"/>
  <c r="K1925" i="12" s="1"/>
  <c r="L1925" i="12" a="1"/>
  <c r="L1925" i="12" s="1"/>
  <c r="M1925" i="12" a="1"/>
  <c r="M1925" i="12" s="1"/>
  <c r="N1925" i="12" a="1"/>
  <c r="N1925" i="12" s="1"/>
  <c r="O1925" i="12" a="1"/>
  <c r="O1925" i="12" s="1"/>
  <c r="K1926" i="12" a="1"/>
  <c r="K1926" i="12" s="1"/>
  <c r="L1926" i="12" a="1"/>
  <c r="L1926" i="12" s="1"/>
  <c r="M1926" i="12" a="1"/>
  <c r="M1926" i="12" s="1"/>
  <c r="N1926" i="12" a="1"/>
  <c r="N1926" i="12" s="1"/>
  <c r="O1926" i="12" a="1"/>
  <c r="O1926" i="12" s="1"/>
  <c r="K1927" i="12" a="1"/>
  <c r="K1927" i="12" s="1"/>
  <c r="L1927" i="12" a="1"/>
  <c r="L1927" i="12" s="1"/>
  <c r="M1927" i="12" a="1"/>
  <c r="M1927" i="12" s="1"/>
  <c r="N1927" i="12" a="1"/>
  <c r="N1927" i="12" s="1"/>
  <c r="O1927" i="12" a="1"/>
  <c r="O1927" i="12" s="1"/>
  <c r="K1928" i="12" a="1"/>
  <c r="K1928" i="12" s="1"/>
  <c r="L1928" i="12" a="1"/>
  <c r="L1928" i="12" s="1"/>
  <c r="M1928" i="12" a="1"/>
  <c r="M1928" i="12" s="1"/>
  <c r="N1928" i="12" a="1"/>
  <c r="N1928" i="12" s="1"/>
  <c r="O1928" i="12" a="1"/>
  <c r="O1928" i="12" s="1"/>
  <c r="K1929" i="12" a="1"/>
  <c r="K1929" i="12" s="1"/>
  <c r="L1929" i="12" a="1"/>
  <c r="L1929" i="12" s="1"/>
  <c r="M1929" i="12" a="1"/>
  <c r="M1929" i="12" s="1"/>
  <c r="N1929" i="12" a="1"/>
  <c r="N1929" i="12" s="1"/>
  <c r="O1929" i="12" a="1"/>
  <c r="O1929" i="12" s="1"/>
  <c r="K1930" i="12" a="1"/>
  <c r="K1930" i="12" s="1"/>
  <c r="L1930" i="12" a="1"/>
  <c r="L1930" i="12" s="1"/>
  <c r="M1930" i="12" a="1"/>
  <c r="M1930" i="12" s="1"/>
  <c r="N1930" i="12" a="1"/>
  <c r="N1930" i="12" s="1"/>
  <c r="O1930" i="12" a="1"/>
  <c r="O1930" i="12" s="1"/>
  <c r="K1931" i="12" a="1"/>
  <c r="K1931" i="12" s="1"/>
  <c r="L1931" i="12" a="1"/>
  <c r="L1931" i="12" s="1"/>
  <c r="M1931" i="12" a="1"/>
  <c r="M1931" i="12" s="1"/>
  <c r="N1931" i="12" a="1"/>
  <c r="N1931" i="12" s="1"/>
  <c r="O1931" i="12" a="1"/>
  <c r="O1931" i="12" s="1"/>
  <c r="K1932" i="12" a="1"/>
  <c r="K1932" i="12" s="1"/>
  <c r="L1932" i="12" a="1"/>
  <c r="L1932" i="12" s="1"/>
  <c r="M1932" i="12" a="1"/>
  <c r="M1932" i="12" s="1"/>
  <c r="N1932" i="12" a="1"/>
  <c r="N1932" i="12" s="1"/>
  <c r="O1932" i="12" a="1"/>
  <c r="O1932" i="12" s="1"/>
  <c r="K1933" i="12" a="1"/>
  <c r="K1933" i="12" s="1"/>
  <c r="L1933" i="12" a="1"/>
  <c r="L1933" i="12" s="1"/>
  <c r="M1933" i="12" a="1"/>
  <c r="M1933" i="12" s="1"/>
  <c r="N1933" i="12" a="1"/>
  <c r="N1933" i="12" s="1"/>
  <c r="O1933" i="12" a="1"/>
  <c r="O1933" i="12" s="1"/>
  <c r="K1934" i="12" a="1"/>
  <c r="K1934" i="12" s="1"/>
  <c r="L1934" i="12" a="1"/>
  <c r="L1934" i="12" s="1"/>
  <c r="M1934" i="12" a="1"/>
  <c r="M1934" i="12" s="1"/>
  <c r="N1934" i="12" a="1"/>
  <c r="N1934" i="12" s="1"/>
  <c r="O1934" i="12" a="1"/>
  <c r="O1934" i="12" s="1"/>
  <c r="K1935" i="12" a="1"/>
  <c r="K1935" i="12" s="1"/>
  <c r="L1935" i="12" a="1"/>
  <c r="L1935" i="12" s="1"/>
  <c r="M1935" i="12" a="1"/>
  <c r="M1935" i="12" s="1"/>
  <c r="N1935" i="12" a="1"/>
  <c r="N1935" i="12" s="1"/>
  <c r="O1935" i="12" a="1"/>
  <c r="O1935" i="12" s="1"/>
  <c r="K1936" i="12" a="1"/>
  <c r="K1936" i="12" s="1"/>
  <c r="L1936" i="12" a="1"/>
  <c r="L1936" i="12" s="1"/>
  <c r="M1936" i="12" a="1"/>
  <c r="M1936" i="12" s="1"/>
  <c r="N1936" i="12" a="1"/>
  <c r="N1936" i="12" s="1"/>
  <c r="O1936" i="12" a="1"/>
  <c r="O1936" i="12" s="1"/>
  <c r="K1937" i="12" a="1"/>
  <c r="K1937" i="12" s="1"/>
  <c r="L1937" i="12" a="1"/>
  <c r="L1937" i="12" s="1"/>
  <c r="M1937" i="12" a="1"/>
  <c r="M1937" i="12" s="1"/>
  <c r="N1937" i="12" a="1"/>
  <c r="N1937" i="12" s="1"/>
  <c r="O1937" i="12" a="1"/>
  <c r="O1937" i="12" s="1"/>
  <c r="K1938" i="12" a="1"/>
  <c r="K1938" i="12" s="1"/>
  <c r="L1938" i="12" a="1"/>
  <c r="L1938" i="12" s="1"/>
  <c r="M1938" i="12" a="1"/>
  <c r="M1938" i="12" s="1"/>
  <c r="N1938" i="12" a="1"/>
  <c r="N1938" i="12" s="1"/>
  <c r="O1938" i="12" a="1"/>
  <c r="O1938" i="12" s="1"/>
  <c r="K1939" i="12" a="1"/>
  <c r="K1939" i="12" s="1"/>
  <c r="L1939" i="12" a="1"/>
  <c r="L1939" i="12" s="1"/>
  <c r="M1939" i="12" a="1"/>
  <c r="M1939" i="12" s="1"/>
  <c r="N1939" i="12" a="1"/>
  <c r="N1939" i="12" s="1"/>
  <c r="O1939" i="12" a="1"/>
  <c r="O1939" i="12" s="1"/>
  <c r="K1940" i="12" a="1"/>
  <c r="K1940" i="12" s="1"/>
  <c r="L1940" i="12" a="1"/>
  <c r="L1940" i="12" s="1"/>
  <c r="M1940" i="12" a="1"/>
  <c r="M1940" i="12" s="1"/>
  <c r="N1940" i="12" a="1"/>
  <c r="N1940" i="12" s="1"/>
  <c r="O1940" i="12" a="1"/>
  <c r="O1940" i="12" s="1"/>
  <c r="K1941" i="12" a="1"/>
  <c r="K1941" i="12" s="1"/>
  <c r="L1941" i="12" a="1"/>
  <c r="L1941" i="12" s="1"/>
  <c r="M1941" i="12" a="1"/>
  <c r="M1941" i="12" s="1"/>
  <c r="N1941" i="12" a="1"/>
  <c r="N1941" i="12" s="1"/>
  <c r="O1941" i="12" a="1"/>
  <c r="O1941" i="12" s="1"/>
  <c r="K1942" i="12" a="1"/>
  <c r="K1942" i="12" s="1"/>
  <c r="L1942" i="12" a="1"/>
  <c r="L1942" i="12" s="1"/>
  <c r="M1942" i="12" a="1"/>
  <c r="M1942" i="12" s="1"/>
  <c r="N1942" i="12" a="1"/>
  <c r="N1942" i="12" s="1"/>
  <c r="O1942" i="12" a="1"/>
  <c r="O1942" i="12" s="1"/>
  <c r="K1943" i="12" a="1"/>
  <c r="K1943" i="12" s="1"/>
  <c r="L1943" i="12" a="1"/>
  <c r="L1943" i="12" s="1"/>
  <c r="M1943" i="12" a="1"/>
  <c r="M1943" i="12" s="1"/>
  <c r="N1943" i="12" a="1"/>
  <c r="N1943" i="12" s="1"/>
  <c r="O1943" i="12" a="1"/>
  <c r="O1943" i="12" s="1"/>
  <c r="K1944" i="12" a="1"/>
  <c r="K1944" i="12" s="1"/>
  <c r="L1944" i="12" a="1"/>
  <c r="L1944" i="12" s="1"/>
  <c r="M1944" i="12" a="1"/>
  <c r="M1944" i="12" s="1"/>
  <c r="N1944" i="12" a="1"/>
  <c r="N1944" i="12" s="1"/>
  <c r="O1944" i="12" a="1"/>
  <c r="O1944" i="12" s="1"/>
  <c r="K1945" i="12" a="1"/>
  <c r="K1945" i="12" s="1"/>
  <c r="L1945" i="12" a="1"/>
  <c r="L1945" i="12" s="1"/>
  <c r="M1945" i="12" a="1"/>
  <c r="M1945" i="12" s="1"/>
  <c r="N1945" i="12" a="1"/>
  <c r="N1945" i="12" s="1"/>
  <c r="O1945" i="12" a="1"/>
  <c r="O1945" i="12" s="1"/>
  <c r="K1946" i="12" a="1"/>
  <c r="K1946" i="12" s="1"/>
  <c r="L1946" i="12" a="1"/>
  <c r="L1946" i="12" s="1"/>
  <c r="M1946" i="12" a="1"/>
  <c r="M1946" i="12" s="1"/>
  <c r="N1946" i="12" a="1"/>
  <c r="N1946" i="12" s="1"/>
  <c r="O1946" i="12" a="1"/>
  <c r="O1946" i="12" s="1"/>
  <c r="K1947" i="12" a="1"/>
  <c r="K1947" i="12" s="1"/>
  <c r="L1947" i="12" a="1"/>
  <c r="L1947" i="12" s="1"/>
  <c r="M1947" i="12" a="1"/>
  <c r="M1947" i="12" s="1"/>
  <c r="N1947" i="12" a="1"/>
  <c r="N1947" i="12" s="1"/>
  <c r="O1947" i="12" a="1"/>
  <c r="O1947" i="12" s="1"/>
  <c r="K1948" i="12" a="1"/>
  <c r="K1948" i="12" s="1"/>
  <c r="L1948" i="12" a="1"/>
  <c r="L1948" i="12" s="1"/>
  <c r="M1948" i="12" a="1"/>
  <c r="M1948" i="12" s="1"/>
  <c r="N1948" i="12" a="1"/>
  <c r="N1948" i="12" s="1"/>
  <c r="O1948" i="12" a="1"/>
  <c r="O1948" i="12" s="1"/>
  <c r="K1949" i="12" a="1"/>
  <c r="K1949" i="12" s="1"/>
  <c r="L1949" i="12" a="1"/>
  <c r="L1949" i="12" s="1"/>
  <c r="M1949" i="12" a="1"/>
  <c r="M1949" i="12" s="1"/>
  <c r="N1949" i="12" a="1"/>
  <c r="N1949" i="12" s="1"/>
  <c r="O1949" i="12" a="1"/>
  <c r="O1949" i="12"/>
  <c r="K1950" i="12" a="1"/>
  <c r="K1950" i="12" s="1"/>
  <c r="L1950" i="12" a="1"/>
  <c r="L1950" i="12" s="1"/>
  <c r="M1950" i="12" a="1"/>
  <c r="M1950" i="12" s="1"/>
  <c r="N1950" i="12" a="1"/>
  <c r="N1950" i="12" s="1"/>
  <c r="O1950" i="12" a="1"/>
  <c r="O1950" i="12" s="1"/>
  <c r="K1951" i="12" a="1"/>
  <c r="K1951" i="12" s="1"/>
  <c r="L1951" i="12" a="1"/>
  <c r="L1951" i="12" s="1"/>
  <c r="M1951" i="12" a="1"/>
  <c r="M1951" i="12" s="1"/>
  <c r="N1951" i="12" a="1"/>
  <c r="N1951" i="12" s="1"/>
  <c r="O1951" i="12" a="1"/>
  <c r="O1951" i="12" s="1"/>
  <c r="K1952" i="12" a="1"/>
  <c r="K1952" i="12" s="1"/>
  <c r="L1952" i="12" a="1"/>
  <c r="L1952" i="12" s="1"/>
  <c r="M1952" i="12" a="1"/>
  <c r="M1952" i="12" s="1"/>
  <c r="N1952" i="12" a="1"/>
  <c r="N1952" i="12" s="1"/>
  <c r="O1952" i="12" a="1"/>
  <c r="O1952" i="12" s="1"/>
  <c r="K1953" i="12" a="1"/>
  <c r="K1953" i="12" s="1"/>
  <c r="L1953" i="12" a="1"/>
  <c r="L1953" i="12" s="1"/>
  <c r="M1953" i="12" a="1"/>
  <c r="M1953" i="12" s="1"/>
  <c r="N1953" i="12" a="1"/>
  <c r="N1953" i="12" s="1"/>
  <c r="O1953" i="12" a="1"/>
  <c r="O1953" i="12" s="1"/>
  <c r="K1954" i="12" a="1"/>
  <c r="K1954" i="12" s="1"/>
  <c r="L1954" i="12" a="1"/>
  <c r="L1954" i="12" s="1"/>
  <c r="M1954" i="12" a="1"/>
  <c r="M1954" i="12" s="1"/>
  <c r="N1954" i="12" a="1"/>
  <c r="N1954" i="12" s="1"/>
  <c r="O1954" i="12" a="1"/>
  <c r="O1954" i="12" s="1"/>
  <c r="K1955" i="12" a="1"/>
  <c r="K1955" i="12" s="1"/>
  <c r="L1955" i="12" a="1"/>
  <c r="L1955" i="12" s="1"/>
  <c r="M1955" i="12" a="1"/>
  <c r="M1955" i="12" s="1"/>
  <c r="N1955" i="12" a="1"/>
  <c r="N1955" i="12" s="1"/>
  <c r="O1955" i="12" a="1"/>
  <c r="O1955" i="12" s="1"/>
  <c r="K1956" i="12" a="1"/>
  <c r="K1956" i="12" s="1"/>
  <c r="L1956" i="12" a="1"/>
  <c r="L1956" i="12" s="1"/>
  <c r="M1956" i="12" a="1"/>
  <c r="M1956" i="12" s="1"/>
  <c r="N1956" i="12" a="1"/>
  <c r="N1956" i="12" s="1"/>
  <c r="O1956" i="12" a="1"/>
  <c r="O1956" i="12" s="1"/>
  <c r="K1957" i="12" a="1"/>
  <c r="K1957" i="12" s="1"/>
  <c r="L1957" i="12" a="1"/>
  <c r="L1957" i="12" s="1"/>
  <c r="M1957" i="12" a="1"/>
  <c r="M1957" i="12" s="1"/>
  <c r="N1957" i="12" a="1"/>
  <c r="N1957" i="12" s="1"/>
  <c r="O1957" i="12" a="1"/>
  <c r="O1957" i="12" s="1"/>
  <c r="K1958" i="12" a="1"/>
  <c r="K1958" i="12" s="1"/>
  <c r="L1958" i="12" a="1"/>
  <c r="L1958" i="12" s="1"/>
  <c r="M1958" i="12" a="1"/>
  <c r="M1958" i="12" s="1"/>
  <c r="N1958" i="12" a="1"/>
  <c r="N1958" i="12" s="1"/>
  <c r="O1958" i="12" a="1"/>
  <c r="O1958" i="12" s="1"/>
  <c r="K1959" i="12" a="1"/>
  <c r="K1959" i="12" s="1"/>
  <c r="L1959" i="12" a="1"/>
  <c r="L1959" i="12" s="1"/>
  <c r="M1959" i="12" a="1"/>
  <c r="M1959" i="12" s="1"/>
  <c r="N1959" i="12" a="1"/>
  <c r="N1959" i="12" s="1"/>
  <c r="O1959" i="12" a="1"/>
  <c r="O1959" i="12" s="1"/>
  <c r="K1960" i="12" a="1"/>
  <c r="K1960" i="12" s="1"/>
  <c r="L1960" i="12" a="1"/>
  <c r="L1960" i="12" s="1"/>
  <c r="M1960" i="12" a="1"/>
  <c r="M1960" i="12" s="1"/>
  <c r="N1960" i="12" a="1"/>
  <c r="N1960" i="12" s="1"/>
  <c r="O1960" i="12" a="1"/>
  <c r="O1960" i="12" s="1"/>
  <c r="K1961" i="12" a="1"/>
  <c r="K1961" i="12" s="1"/>
  <c r="L1961" i="12" a="1"/>
  <c r="L1961" i="12" s="1"/>
  <c r="M1961" i="12" a="1"/>
  <c r="M1961" i="12" s="1"/>
  <c r="N1961" i="12" a="1"/>
  <c r="N1961" i="12" s="1"/>
  <c r="O1961" i="12" a="1"/>
  <c r="O1961" i="12" s="1"/>
  <c r="K1962" i="12" a="1"/>
  <c r="K1962" i="12" s="1"/>
  <c r="L1962" i="12" a="1"/>
  <c r="L1962" i="12" s="1"/>
  <c r="M1962" i="12" a="1"/>
  <c r="M1962" i="12" s="1"/>
  <c r="N1962" i="12" a="1"/>
  <c r="N1962" i="12" s="1"/>
  <c r="O1962" i="12" a="1"/>
  <c r="O1962" i="12" s="1"/>
  <c r="K1963" i="12" a="1"/>
  <c r="K1963" i="12" s="1"/>
  <c r="L1963" i="12" a="1"/>
  <c r="L1963" i="12" s="1"/>
  <c r="M1963" i="12" a="1"/>
  <c r="M1963" i="12" s="1"/>
  <c r="N1963" i="12" a="1"/>
  <c r="N1963" i="12" s="1"/>
  <c r="O1963" i="12" a="1"/>
  <c r="O1963" i="12" s="1"/>
  <c r="K1964" i="12" a="1"/>
  <c r="K1964" i="12" s="1"/>
  <c r="L1964" i="12" a="1"/>
  <c r="L1964" i="12" s="1"/>
  <c r="M1964" i="12" a="1"/>
  <c r="M1964" i="12" s="1"/>
  <c r="N1964" i="12" a="1"/>
  <c r="N1964" i="12" s="1"/>
  <c r="O1964" i="12" a="1"/>
  <c r="O1964" i="12" s="1"/>
  <c r="K1965" i="12" a="1"/>
  <c r="K1965" i="12" s="1"/>
  <c r="L1965" i="12" a="1"/>
  <c r="L1965" i="12" s="1"/>
  <c r="M1965" i="12" a="1"/>
  <c r="M1965" i="12" s="1"/>
  <c r="N1965" i="12" a="1"/>
  <c r="N1965" i="12" s="1"/>
  <c r="O1965" i="12" a="1"/>
  <c r="O1965" i="12" s="1"/>
  <c r="K1966" i="12" a="1"/>
  <c r="K1966" i="12" s="1"/>
  <c r="L1966" i="12" a="1"/>
  <c r="L1966" i="12" s="1"/>
  <c r="M1966" i="12" a="1"/>
  <c r="M1966" i="12" s="1"/>
  <c r="N1966" i="12" a="1"/>
  <c r="N1966" i="12" s="1"/>
  <c r="O1966" i="12" a="1"/>
  <c r="O1966" i="12" s="1"/>
  <c r="K1967" i="12" a="1"/>
  <c r="K1967" i="12" s="1"/>
  <c r="L1967" i="12" a="1"/>
  <c r="L1967" i="12" s="1"/>
  <c r="M1967" i="12" a="1"/>
  <c r="M1967" i="12" s="1"/>
  <c r="N1967" i="12" a="1"/>
  <c r="N1967" i="12" s="1"/>
  <c r="O1967" i="12" a="1"/>
  <c r="O1967" i="12" s="1"/>
  <c r="K1968" i="12" a="1"/>
  <c r="K1968" i="12" s="1"/>
  <c r="L1968" i="12" a="1"/>
  <c r="L1968" i="12" s="1"/>
  <c r="M1968" i="12" a="1"/>
  <c r="M1968" i="12" s="1"/>
  <c r="N1968" i="12" a="1"/>
  <c r="N1968" i="12" s="1"/>
  <c r="O1968" i="12" a="1"/>
  <c r="O1968" i="12" s="1"/>
  <c r="K1969" i="12" a="1"/>
  <c r="K1969" i="12" s="1"/>
  <c r="L1969" i="12" a="1"/>
  <c r="L1969" i="12" s="1"/>
  <c r="M1969" i="12" a="1"/>
  <c r="M1969" i="12" s="1"/>
  <c r="N1969" i="12" a="1"/>
  <c r="N1969" i="12" s="1"/>
  <c r="O1969" i="12" a="1"/>
  <c r="O1969" i="12" s="1"/>
  <c r="K1970" i="12" a="1"/>
  <c r="K1970" i="12" s="1"/>
  <c r="L1970" i="12" a="1"/>
  <c r="L1970" i="12" s="1"/>
  <c r="M1970" i="12" a="1"/>
  <c r="M1970" i="12" s="1"/>
  <c r="N1970" i="12" a="1"/>
  <c r="N1970" i="12" s="1"/>
  <c r="O1970" i="12" a="1"/>
  <c r="O1970" i="12" s="1"/>
  <c r="K1971" i="12" a="1"/>
  <c r="K1971" i="12" s="1"/>
  <c r="L1971" i="12" a="1"/>
  <c r="L1971" i="12" s="1"/>
  <c r="M1971" i="12" a="1"/>
  <c r="M1971" i="12" s="1"/>
  <c r="N1971" i="12" a="1"/>
  <c r="N1971" i="12" s="1"/>
  <c r="O1971" i="12" a="1"/>
  <c r="O1971" i="12" s="1"/>
  <c r="K1972" i="12" a="1"/>
  <c r="K1972" i="12" s="1"/>
  <c r="L1972" i="12" a="1"/>
  <c r="L1972" i="12" s="1"/>
  <c r="M1972" i="12" a="1"/>
  <c r="M1972" i="12" s="1"/>
  <c r="N1972" i="12" a="1"/>
  <c r="N1972" i="12" s="1"/>
  <c r="O1972" i="12" a="1"/>
  <c r="O1972" i="12" s="1"/>
  <c r="K1973" i="12" a="1"/>
  <c r="K1973" i="12" s="1"/>
  <c r="L1973" i="12" a="1"/>
  <c r="L1973" i="12" s="1"/>
  <c r="M1973" i="12" a="1"/>
  <c r="M1973" i="12" s="1"/>
  <c r="N1973" i="12" a="1"/>
  <c r="N1973" i="12" s="1"/>
  <c r="O1973" i="12" a="1"/>
  <c r="O1973" i="12" s="1"/>
  <c r="K1974" i="12" a="1"/>
  <c r="K1974" i="12" s="1"/>
  <c r="L1974" i="12" a="1"/>
  <c r="L1974" i="12" s="1"/>
  <c r="M1974" i="12" a="1"/>
  <c r="M1974" i="12" s="1"/>
  <c r="N1974" i="12" a="1"/>
  <c r="N1974" i="12" s="1"/>
  <c r="O1974" i="12" a="1"/>
  <c r="O1974" i="12" s="1"/>
  <c r="K1975" i="12" a="1"/>
  <c r="K1975" i="12" s="1"/>
  <c r="L1975" i="12" a="1"/>
  <c r="L1975" i="12" s="1"/>
  <c r="M1975" i="12" a="1"/>
  <c r="M1975" i="12" s="1"/>
  <c r="N1975" i="12" a="1"/>
  <c r="N1975" i="12" s="1"/>
  <c r="O1975" i="12" a="1"/>
  <c r="O1975" i="12" s="1"/>
  <c r="K1976" i="12" a="1"/>
  <c r="K1976" i="12" s="1"/>
  <c r="L1976" i="12" a="1"/>
  <c r="L1976" i="12" s="1"/>
  <c r="M1976" i="12" a="1"/>
  <c r="M1976" i="12" s="1"/>
  <c r="N1976" i="12" a="1"/>
  <c r="N1976" i="12" s="1"/>
  <c r="O1976" i="12" a="1"/>
  <c r="O1976" i="12" s="1"/>
  <c r="K1977" i="12" a="1"/>
  <c r="K1977" i="12" s="1"/>
  <c r="L1977" i="12" a="1"/>
  <c r="L1977" i="12" s="1"/>
  <c r="M1977" i="12" a="1"/>
  <c r="M1977" i="12" s="1"/>
  <c r="N1977" i="12" a="1"/>
  <c r="N1977" i="12" s="1"/>
  <c r="O1977" i="12" a="1"/>
  <c r="O1977" i="12" s="1"/>
  <c r="K1978" i="12" a="1"/>
  <c r="K1978" i="12" s="1"/>
  <c r="L1978" i="12" a="1"/>
  <c r="L1978" i="12" s="1"/>
  <c r="M1978" i="12" a="1"/>
  <c r="M1978" i="12" s="1"/>
  <c r="N1978" i="12" a="1"/>
  <c r="N1978" i="12"/>
  <c r="O1978" i="12" a="1"/>
  <c r="O1978" i="12" s="1"/>
  <c r="K1979" i="12" a="1"/>
  <c r="K1979" i="12" s="1"/>
  <c r="L1979" i="12" a="1"/>
  <c r="L1979" i="12" s="1"/>
  <c r="M1979" i="12" a="1"/>
  <c r="M1979" i="12" s="1"/>
  <c r="N1979" i="12" a="1"/>
  <c r="N1979" i="12" s="1"/>
  <c r="O1979" i="12" a="1"/>
  <c r="O1979" i="12" s="1"/>
  <c r="K1980" i="12" a="1"/>
  <c r="K1980" i="12" s="1"/>
  <c r="L1980" i="12" a="1"/>
  <c r="L1980" i="12" s="1"/>
  <c r="M1980" i="12" a="1"/>
  <c r="M1980" i="12" s="1"/>
  <c r="N1980" i="12" a="1"/>
  <c r="N1980" i="12" s="1"/>
  <c r="O1980" i="12" a="1"/>
  <c r="O1980" i="12" s="1"/>
  <c r="K1981" i="12" a="1"/>
  <c r="K1981" i="12" s="1"/>
  <c r="L1981" i="12" a="1"/>
  <c r="L1981" i="12" s="1"/>
  <c r="M1981" i="12" a="1"/>
  <c r="M1981" i="12" s="1"/>
  <c r="N1981" i="12" a="1"/>
  <c r="N1981" i="12" s="1"/>
  <c r="O1981" i="12" a="1"/>
  <c r="O1981" i="12" s="1"/>
  <c r="K1982" i="12" a="1"/>
  <c r="K1982" i="12" s="1"/>
  <c r="L1982" i="12" a="1"/>
  <c r="L1982" i="12" s="1"/>
  <c r="M1982" i="12" a="1"/>
  <c r="M1982" i="12" s="1"/>
  <c r="N1982" i="12" a="1"/>
  <c r="N1982" i="12" s="1"/>
  <c r="O1982" i="12" a="1"/>
  <c r="O1982" i="12" s="1"/>
  <c r="K1983" i="12" a="1"/>
  <c r="K1983" i="12" s="1"/>
  <c r="L1983" i="12" a="1"/>
  <c r="L1983" i="12" s="1"/>
  <c r="M1983" i="12" a="1"/>
  <c r="M1983" i="12" s="1"/>
  <c r="N1983" i="12" a="1"/>
  <c r="N1983" i="12" s="1"/>
  <c r="O1983" i="12" a="1"/>
  <c r="O1983" i="12" s="1"/>
  <c r="K1984" i="12" a="1"/>
  <c r="K1984" i="12" s="1"/>
  <c r="L1984" i="12" a="1"/>
  <c r="L1984" i="12" s="1"/>
  <c r="M1984" i="12" a="1"/>
  <c r="M1984" i="12" s="1"/>
  <c r="N1984" i="12" a="1"/>
  <c r="N1984" i="12" s="1"/>
  <c r="O1984" i="12" a="1"/>
  <c r="O1984" i="12" s="1"/>
  <c r="K1985" i="12" a="1"/>
  <c r="K1985" i="12" s="1"/>
  <c r="L1985" i="12" a="1"/>
  <c r="L1985" i="12" s="1"/>
  <c r="M1985" i="12" a="1"/>
  <c r="M1985" i="12" s="1"/>
  <c r="N1985" i="12" a="1"/>
  <c r="N1985" i="12" s="1"/>
  <c r="O1985" i="12" a="1"/>
  <c r="O1985" i="12" s="1"/>
  <c r="K1986" i="12" a="1"/>
  <c r="K1986" i="12" s="1"/>
  <c r="L1986" i="12" a="1"/>
  <c r="L1986" i="12" s="1"/>
  <c r="M1986" i="12" a="1"/>
  <c r="M1986" i="12" s="1"/>
  <c r="N1986" i="12" a="1"/>
  <c r="N1986" i="12" s="1"/>
  <c r="O1986" i="12" a="1"/>
  <c r="O1986" i="12" s="1"/>
  <c r="K1987" i="12" a="1"/>
  <c r="K1987" i="12" s="1"/>
  <c r="L1987" i="12" a="1"/>
  <c r="L1987" i="12" s="1"/>
  <c r="M1987" i="12" a="1"/>
  <c r="M1987" i="12" s="1"/>
  <c r="N1987" i="12" a="1"/>
  <c r="N1987" i="12" s="1"/>
  <c r="O1987" i="12" a="1"/>
  <c r="O1987" i="12" s="1"/>
  <c r="K1988" i="12" a="1"/>
  <c r="K1988" i="12" s="1"/>
  <c r="L1988" i="12" a="1"/>
  <c r="L1988" i="12" s="1"/>
  <c r="M1988" i="12" a="1"/>
  <c r="M1988" i="12" s="1"/>
  <c r="N1988" i="12" a="1"/>
  <c r="N1988" i="12" s="1"/>
  <c r="O1988" i="12" a="1"/>
  <c r="O1988" i="12" s="1"/>
  <c r="K1989" i="12" a="1"/>
  <c r="K1989" i="12" s="1"/>
  <c r="L1989" i="12" a="1"/>
  <c r="L1989" i="12" s="1"/>
  <c r="M1989" i="12" a="1"/>
  <c r="M1989" i="12" s="1"/>
  <c r="N1989" i="12" a="1"/>
  <c r="N1989" i="12" s="1"/>
  <c r="O1989" i="12" a="1"/>
  <c r="O1989" i="12" s="1"/>
  <c r="K1990" i="12" a="1"/>
  <c r="K1990" i="12" s="1"/>
  <c r="L1990" i="12" a="1"/>
  <c r="L1990" i="12" s="1"/>
  <c r="M1990" i="12" a="1"/>
  <c r="M1990" i="12" s="1"/>
  <c r="N1990" i="12" a="1"/>
  <c r="N1990" i="12" s="1"/>
  <c r="O1990" i="12" a="1"/>
  <c r="O1990" i="12" s="1"/>
  <c r="K1991" i="12" a="1"/>
  <c r="K1991" i="12" s="1"/>
  <c r="L1991" i="12" a="1"/>
  <c r="L1991" i="12" s="1"/>
  <c r="M1991" i="12" a="1"/>
  <c r="M1991" i="12" s="1"/>
  <c r="N1991" i="12" a="1"/>
  <c r="N1991" i="12" s="1"/>
  <c r="O1991" i="12" a="1"/>
  <c r="O1991" i="12" s="1"/>
  <c r="K1992" i="12" a="1"/>
  <c r="K1992" i="12" s="1"/>
  <c r="L1992" i="12" a="1"/>
  <c r="L1992" i="12" s="1"/>
  <c r="M1992" i="12" a="1"/>
  <c r="M1992" i="12" s="1"/>
  <c r="N1992" i="12" a="1"/>
  <c r="N1992" i="12" s="1"/>
  <c r="O1992" i="12" a="1"/>
  <c r="O1992" i="12" s="1"/>
  <c r="K1993" i="12" a="1"/>
  <c r="K1993" i="12" s="1"/>
  <c r="L1993" i="12" a="1"/>
  <c r="L1993" i="12" s="1"/>
  <c r="M1993" i="12" a="1"/>
  <c r="M1993" i="12" s="1"/>
  <c r="N1993" i="12" a="1"/>
  <c r="N1993" i="12" s="1"/>
  <c r="O1993" i="12" a="1"/>
  <c r="O1993" i="12" s="1"/>
  <c r="K1994" i="12" a="1"/>
  <c r="K1994" i="12" s="1"/>
  <c r="L1994" i="12" a="1"/>
  <c r="L1994" i="12" s="1"/>
  <c r="M1994" i="12" a="1"/>
  <c r="M1994" i="12" s="1"/>
  <c r="N1994" i="12" a="1"/>
  <c r="N1994" i="12" s="1"/>
  <c r="O1994" i="12" a="1"/>
  <c r="O1994" i="12" s="1"/>
  <c r="K1995" i="12" a="1"/>
  <c r="K1995" i="12" s="1"/>
  <c r="L1995" i="12" a="1"/>
  <c r="L1995" i="12" s="1"/>
  <c r="M1995" i="12" a="1"/>
  <c r="M1995" i="12" s="1"/>
  <c r="N1995" i="12" a="1"/>
  <c r="N1995" i="12" s="1"/>
  <c r="O1995" i="12" a="1"/>
  <c r="O1995" i="12" s="1"/>
  <c r="K1996" i="12" a="1"/>
  <c r="K1996" i="12" s="1"/>
  <c r="L1996" i="12" a="1"/>
  <c r="L1996" i="12" s="1"/>
  <c r="M1996" i="12" a="1"/>
  <c r="M1996" i="12" s="1"/>
  <c r="N1996" i="12" a="1"/>
  <c r="N1996" i="12" s="1"/>
  <c r="O1996" i="12" a="1"/>
  <c r="O1996" i="12" s="1"/>
  <c r="K1997" i="12" a="1"/>
  <c r="K1997" i="12" s="1"/>
  <c r="L1997" i="12" a="1"/>
  <c r="L1997" i="12" s="1"/>
  <c r="M1997" i="12" a="1"/>
  <c r="M1997" i="12" s="1"/>
  <c r="N1997" i="12" a="1"/>
  <c r="N1997" i="12" s="1"/>
  <c r="O1997" i="12" a="1"/>
  <c r="O1997" i="12" s="1"/>
  <c r="K1998" i="12" a="1"/>
  <c r="K1998" i="12" s="1"/>
  <c r="L1998" i="12" a="1"/>
  <c r="L1998" i="12" s="1"/>
  <c r="M1998" i="12" a="1"/>
  <c r="M1998" i="12" s="1"/>
  <c r="N1998" i="12" a="1"/>
  <c r="N1998" i="12" s="1"/>
  <c r="O1998" i="12" a="1"/>
  <c r="O1998" i="12" s="1"/>
  <c r="K1999" i="12" a="1"/>
  <c r="K1999" i="12" s="1"/>
  <c r="L1999" i="12" a="1"/>
  <c r="L1999" i="12" s="1"/>
  <c r="M1999" i="12" a="1"/>
  <c r="M1999" i="12" s="1"/>
  <c r="N1999" i="12" a="1"/>
  <c r="N1999" i="12" s="1"/>
  <c r="O1999" i="12" a="1"/>
  <c r="O1999" i="12" s="1"/>
  <c r="K2000" i="12" a="1"/>
  <c r="K2000" i="12" s="1"/>
  <c r="L2000" i="12" a="1"/>
  <c r="L2000" i="12" s="1"/>
  <c r="M2000" i="12" a="1"/>
  <c r="M2000" i="12" s="1"/>
  <c r="N2000" i="12" a="1"/>
  <c r="N2000" i="12" s="1"/>
  <c r="O2000" i="12" a="1"/>
  <c r="O2000" i="12" s="1"/>
  <c r="K2001" i="12" a="1"/>
  <c r="K2001" i="12" s="1"/>
  <c r="L2001" i="12" a="1"/>
  <c r="L2001" i="12" s="1"/>
  <c r="M2001" i="12" a="1"/>
  <c r="M2001" i="12" s="1"/>
  <c r="N2001" i="12" a="1"/>
  <c r="N2001" i="12" s="1"/>
  <c r="O2001" i="12" a="1"/>
  <c r="O2001" i="12" s="1"/>
  <c r="K2002" i="12" a="1"/>
  <c r="K2002" i="12" s="1"/>
  <c r="L2002" i="12" a="1"/>
  <c r="L2002" i="12" s="1"/>
  <c r="M2002" i="12" a="1"/>
  <c r="M2002" i="12" s="1"/>
  <c r="N2002" i="12" a="1"/>
  <c r="N2002" i="12" s="1"/>
  <c r="O2002" i="12" a="1"/>
  <c r="O2002" i="12" s="1"/>
  <c r="K2003" i="12" a="1"/>
  <c r="K2003" i="12" s="1"/>
  <c r="L2003" i="12" a="1"/>
  <c r="L2003" i="12" s="1"/>
  <c r="M2003" i="12" a="1"/>
  <c r="M2003" i="12" s="1"/>
  <c r="N2003" i="12" a="1"/>
  <c r="N2003" i="12" s="1"/>
  <c r="O2003" i="12" a="1"/>
  <c r="O2003" i="12" s="1"/>
  <c r="K2004" i="12" a="1"/>
  <c r="K2004" i="12" s="1"/>
  <c r="L2004" i="12" a="1"/>
  <c r="L2004" i="12" s="1"/>
  <c r="M2004" i="12" a="1"/>
  <c r="M2004" i="12" s="1"/>
  <c r="N2004" i="12" a="1"/>
  <c r="N2004" i="12" s="1"/>
  <c r="O2004" i="12" a="1"/>
  <c r="O2004" i="12" s="1"/>
  <c r="K2005" i="12" a="1"/>
  <c r="K2005" i="12" s="1"/>
  <c r="L2005" i="12" a="1"/>
  <c r="L2005" i="12" s="1"/>
  <c r="M2005" i="12" a="1"/>
  <c r="M2005" i="12" s="1"/>
  <c r="N2005" i="12" a="1"/>
  <c r="N2005" i="12" s="1"/>
  <c r="O2005" i="12" a="1"/>
  <c r="O2005" i="12" s="1"/>
  <c r="K2006" i="12" a="1"/>
  <c r="K2006" i="12" s="1"/>
  <c r="L2006" i="12" a="1"/>
  <c r="L2006" i="12" s="1"/>
  <c r="M2006" i="12" a="1"/>
  <c r="M2006" i="12" s="1"/>
  <c r="N2006" i="12" a="1"/>
  <c r="N2006" i="12" s="1"/>
  <c r="O2006" i="12" a="1"/>
  <c r="O2006" i="12" s="1"/>
  <c r="K2007" i="12" a="1"/>
  <c r="K2007" i="12" s="1"/>
  <c r="L2007" i="12" a="1"/>
  <c r="L2007" i="12" s="1"/>
  <c r="M2007" i="12" a="1"/>
  <c r="M2007" i="12" s="1"/>
  <c r="N2007" i="12" a="1"/>
  <c r="N2007" i="12" s="1"/>
  <c r="O2007" i="12" a="1"/>
  <c r="O2007" i="12" s="1"/>
  <c r="K2008" i="12" a="1"/>
  <c r="K2008" i="12" s="1"/>
  <c r="L2008" i="12" a="1"/>
  <c r="L2008" i="12" s="1"/>
  <c r="M2008" i="12" a="1"/>
  <c r="M2008" i="12" s="1"/>
  <c r="N2008" i="12" a="1"/>
  <c r="N2008" i="12" s="1"/>
  <c r="O2008" i="12" a="1"/>
  <c r="O2008" i="12" s="1"/>
  <c r="K2009" i="12" a="1"/>
  <c r="K2009" i="12" s="1"/>
  <c r="L2009" i="12" a="1"/>
  <c r="L2009" i="12" s="1"/>
  <c r="M2009" i="12" a="1"/>
  <c r="M2009" i="12" s="1"/>
  <c r="N2009" i="12" a="1"/>
  <c r="N2009" i="12" s="1"/>
  <c r="O2009" i="12" a="1"/>
  <c r="O2009" i="12" s="1"/>
  <c r="K2010" i="12" a="1"/>
  <c r="K2010" i="12" s="1"/>
  <c r="L2010" i="12" a="1"/>
  <c r="L2010" i="12" s="1"/>
  <c r="M2010" i="12" a="1"/>
  <c r="M2010" i="12" s="1"/>
  <c r="N2010" i="12" a="1"/>
  <c r="N2010" i="12" s="1"/>
  <c r="O2010" i="12" a="1"/>
  <c r="O2010" i="12" s="1"/>
  <c r="K2011" i="12" a="1"/>
  <c r="K2011" i="12" s="1"/>
  <c r="L2011" i="12" a="1"/>
  <c r="L2011" i="12" s="1"/>
  <c r="M2011" i="12" a="1"/>
  <c r="M2011" i="12" s="1"/>
  <c r="N2011" i="12" a="1"/>
  <c r="N2011" i="12" s="1"/>
  <c r="O2011" i="12" a="1"/>
  <c r="O2011" i="12" s="1"/>
  <c r="K2012" i="12" a="1"/>
  <c r="K2012" i="12" s="1"/>
  <c r="L2012" i="12" a="1"/>
  <c r="L2012" i="12" s="1"/>
  <c r="M2012" i="12" a="1"/>
  <c r="M2012" i="12" s="1"/>
  <c r="N2012" i="12" a="1"/>
  <c r="N2012" i="12" s="1"/>
  <c r="O2012" i="12" a="1"/>
  <c r="O2012" i="12" s="1"/>
  <c r="K2013" i="12" a="1"/>
  <c r="K2013" i="12" s="1"/>
  <c r="L2013" i="12" a="1"/>
  <c r="L2013" i="12" s="1"/>
  <c r="M2013" i="12" a="1"/>
  <c r="M2013" i="12" s="1"/>
  <c r="N2013" i="12" a="1"/>
  <c r="N2013" i="12" s="1"/>
  <c r="O2013" i="12" a="1"/>
  <c r="O2013" i="12" s="1"/>
  <c r="K2014" i="12" a="1"/>
  <c r="K2014" i="12" s="1"/>
  <c r="L2014" i="12" a="1"/>
  <c r="L2014" i="12" s="1"/>
  <c r="M2014" i="12" a="1"/>
  <c r="M2014" i="12" s="1"/>
  <c r="N2014" i="12" a="1"/>
  <c r="N2014" i="12" s="1"/>
  <c r="O2014" i="12" a="1"/>
  <c r="O2014" i="12" s="1"/>
  <c r="K2015" i="12" a="1"/>
  <c r="K2015" i="12" s="1"/>
  <c r="L2015" i="12" a="1"/>
  <c r="L2015" i="12" s="1"/>
  <c r="M2015" i="12" a="1"/>
  <c r="M2015" i="12" s="1"/>
  <c r="N2015" i="12" a="1"/>
  <c r="N2015" i="12" s="1"/>
  <c r="O2015" i="12" a="1"/>
  <c r="O2015" i="12" s="1"/>
  <c r="K2016" i="12" a="1"/>
  <c r="K2016" i="12" s="1"/>
  <c r="L2016" i="12" a="1"/>
  <c r="L2016" i="12" s="1"/>
  <c r="M2016" i="12" a="1"/>
  <c r="M2016" i="12" s="1"/>
  <c r="N2016" i="12" a="1"/>
  <c r="N2016" i="12" s="1"/>
  <c r="O2016" i="12" a="1"/>
  <c r="O2016" i="12" s="1"/>
  <c r="K2017" i="12" a="1"/>
  <c r="K2017" i="12" s="1"/>
  <c r="L2017" i="12" a="1"/>
  <c r="L2017" i="12" s="1"/>
  <c r="M2017" i="12" a="1"/>
  <c r="M2017" i="12" s="1"/>
  <c r="N2017" i="12" a="1"/>
  <c r="N2017" i="12" s="1"/>
  <c r="O2017" i="12" a="1"/>
  <c r="O2017" i="12" s="1"/>
  <c r="K2018" i="12" a="1"/>
  <c r="K2018" i="12" s="1"/>
  <c r="L2018" i="12" a="1"/>
  <c r="L2018" i="12" s="1"/>
  <c r="M2018" i="12" a="1"/>
  <c r="M2018" i="12" s="1"/>
  <c r="N2018" i="12" a="1"/>
  <c r="N2018" i="12" s="1"/>
  <c r="O2018" i="12" a="1"/>
  <c r="O2018" i="12" s="1"/>
  <c r="K2019" i="12" a="1"/>
  <c r="K2019" i="12" s="1"/>
  <c r="L2019" i="12" a="1"/>
  <c r="L2019" i="12" s="1"/>
  <c r="M2019" i="12" a="1"/>
  <c r="M2019" i="12" s="1"/>
  <c r="N2019" i="12" a="1"/>
  <c r="N2019" i="12" s="1"/>
  <c r="O2019" i="12" a="1"/>
  <c r="O2019" i="12" s="1"/>
  <c r="K2020" i="12" a="1"/>
  <c r="K2020" i="12" s="1"/>
  <c r="L2020" i="12" a="1"/>
  <c r="L2020" i="12" s="1"/>
  <c r="M2020" i="12" a="1"/>
  <c r="M2020" i="12" s="1"/>
  <c r="N2020" i="12" a="1"/>
  <c r="N2020" i="12" s="1"/>
  <c r="O2020" i="12" a="1"/>
  <c r="O2020" i="12" s="1"/>
  <c r="K2021" i="12" a="1"/>
  <c r="K2021" i="12" s="1"/>
  <c r="L2021" i="12" a="1"/>
  <c r="L2021" i="12" s="1"/>
  <c r="M2021" i="12" a="1"/>
  <c r="M2021" i="12" s="1"/>
  <c r="N2021" i="12" a="1"/>
  <c r="N2021" i="12" s="1"/>
  <c r="O2021" i="12" a="1"/>
  <c r="O2021" i="12" s="1"/>
  <c r="K2022" i="12" a="1"/>
  <c r="K2022" i="12" s="1"/>
  <c r="L2022" i="12" a="1"/>
  <c r="L2022" i="12" s="1"/>
  <c r="M2022" i="12" a="1"/>
  <c r="M2022" i="12" s="1"/>
  <c r="N2022" i="12" a="1"/>
  <c r="N2022" i="12" s="1"/>
  <c r="O2022" i="12" a="1"/>
  <c r="O2022" i="12" s="1"/>
  <c r="K2023" i="12" a="1"/>
  <c r="K2023" i="12" s="1"/>
  <c r="L2023" i="12" a="1"/>
  <c r="L2023" i="12"/>
  <c r="M2023" i="12" a="1"/>
  <c r="M2023" i="12" s="1"/>
  <c r="N2023" i="12" a="1"/>
  <c r="N2023" i="12" s="1"/>
  <c r="O2023" i="12" a="1"/>
  <c r="O2023" i="12" s="1"/>
  <c r="K2024" i="12" a="1"/>
  <c r="K2024" i="12" s="1"/>
  <c r="L2024" i="12" a="1"/>
  <c r="L2024" i="12" s="1"/>
  <c r="M2024" i="12" a="1"/>
  <c r="M2024" i="12" s="1"/>
  <c r="N2024" i="12" a="1"/>
  <c r="N2024" i="12" s="1"/>
  <c r="O2024" i="12" a="1"/>
  <c r="O2024" i="12" s="1"/>
  <c r="K2025" i="12" a="1"/>
  <c r="K2025" i="12" s="1"/>
  <c r="L2025" i="12" a="1"/>
  <c r="L2025" i="12" s="1"/>
  <c r="M2025" i="12" a="1"/>
  <c r="M2025" i="12" s="1"/>
  <c r="N2025" i="12" a="1"/>
  <c r="N2025" i="12" s="1"/>
  <c r="O2025" i="12" a="1"/>
  <c r="O2025" i="12" s="1"/>
  <c r="K2026" i="12" a="1"/>
  <c r="K2026" i="12" s="1"/>
  <c r="L2026" i="12" a="1"/>
  <c r="L2026" i="12" s="1"/>
  <c r="M2026" i="12" a="1"/>
  <c r="M2026" i="12" s="1"/>
  <c r="N2026" i="12" a="1"/>
  <c r="N2026" i="12" s="1"/>
  <c r="O2026" i="12" a="1"/>
  <c r="O2026" i="12" s="1"/>
  <c r="K2027" i="12" a="1"/>
  <c r="K2027" i="12" s="1"/>
  <c r="L2027" i="12" a="1"/>
  <c r="L2027" i="12" s="1"/>
  <c r="M2027" i="12" a="1"/>
  <c r="M2027" i="12" s="1"/>
  <c r="N2027" i="12" a="1"/>
  <c r="N2027" i="12" s="1"/>
  <c r="O2027" i="12" a="1"/>
  <c r="O2027" i="12" s="1"/>
  <c r="K2028" i="12" a="1"/>
  <c r="K2028" i="12" s="1"/>
  <c r="L2028" i="12" a="1"/>
  <c r="L2028" i="12" s="1"/>
  <c r="M2028" i="12" a="1"/>
  <c r="M2028" i="12" s="1"/>
  <c r="N2028" i="12" a="1"/>
  <c r="N2028" i="12" s="1"/>
  <c r="O2028" i="12" a="1"/>
  <c r="O2028" i="12" s="1"/>
  <c r="K2029" i="12" a="1"/>
  <c r="K2029" i="12" s="1"/>
  <c r="L2029" i="12" a="1"/>
  <c r="L2029" i="12" s="1"/>
  <c r="M2029" i="12" a="1"/>
  <c r="M2029" i="12" s="1"/>
  <c r="N2029" i="12" a="1"/>
  <c r="N2029" i="12" s="1"/>
  <c r="O2029" i="12" a="1"/>
  <c r="O2029" i="12" s="1"/>
  <c r="K2030" i="12" a="1"/>
  <c r="K2030" i="12" s="1"/>
  <c r="L2030" i="12" a="1"/>
  <c r="L2030" i="12" s="1"/>
  <c r="M2030" i="12" a="1"/>
  <c r="M2030" i="12" s="1"/>
  <c r="N2030" i="12" a="1"/>
  <c r="N2030" i="12" s="1"/>
  <c r="O2030" i="12" a="1"/>
  <c r="O2030" i="12" s="1"/>
  <c r="K2031" i="12" a="1"/>
  <c r="K2031" i="12" s="1"/>
  <c r="L2031" i="12" a="1"/>
  <c r="L2031" i="12" s="1"/>
  <c r="M2031" i="12" a="1"/>
  <c r="M2031" i="12" s="1"/>
  <c r="N2031" i="12" a="1"/>
  <c r="N2031" i="12" s="1"/>
  <c r="O2031" i="12" a="1"/>
  <c r="O2031" i="12" s="1"/>
  <c r="K2032" i="12" a="1"/>
  <c r="K2032" i="12" s="1"/>
  <c r="L2032" i="12" a="1"/>
  <c r="L2032" i="12" s="1"/>
  <c r="M2032" i="12" a="1"/>
  <c r="M2032" i="12" s="1"/>
  <c r="N2032" i="12" a="1"/>
  <c r="N2032" i="12" s="1"/>
  <c r="O2032" i="12" a="1"/>
  <c r="O2032" i="12" s="1"/>
  <c r="K2033" i="12" a="1"/>
  <c r="K2033" i="12" s="1"/>
  <c r="L2033" i="12" a="1"/>
  <c r="L2033" i="12"/>
  <c r="M2033" i="12" a="1"/>
  <c r="M2033" i="12" s="1"/>
  <c r="N2033" i="12" a="1"/>
  <c r="N2033" i="12" s="1"/>
  <c r="O2033" i="12" a="1"/>
  <c r="O2033" i="12" s="1"/>
  <c r="K2034" i="12" a="1"/>
  <c r="K2034" i="12" s="1"/>
  <c r="L2034" i="12" a="1"/>
  <c r="L2034" i="12" s="1"/>
  <c r="M2034" i="12" a="1"/>
  <c r="M2034" i="12"/>
  <c r="N2034" i="12" a="1"/>
  <c r="N2034" i="12"/>
  <c r="O2034" i="12" a="1"/>
  <c r="O2034" i="12" s="1"/>
  <c r="K2035" i="12" a="1"/>
  <c r="K2035" i="12" s="1"/>
  <c r="L2035" i="12" a="1"/>
  <c r="L2035" i="12" s="1"/>
  <c r="M2035" i="12" a="1"/>
  <c r="M2035" i="12" s="1"/>
  <c r="N2035" i="12" a="1"/>
  <c r="N2035" i="12" s="1"/>
  <c r="O2035" i="12" a="1"/>
  <c r="O2035" i="12" s="1"/>
  <c r="K2036" i="12" a="1"/>
  <c r="K2036" i="12" s="1"/>
  <c r="L2036" i="12" a="1"/>
  <c r="L2036" i="12" s="1"/>
  <c r="M2036" i="12" a="1"/>
  <c r="M2036" i="12" s="1"/>
  <c r="N2036" i="12" a="1"/>
  <c r="N2036" i="12" s="1"/>
  <c r="O2036" i="12" a="1"/>
  <c r="O2036" i="12" s="1"/>
  <c r="K2037" i="12" a="1"/>
  <c r="K2037" i="12" s="1"/>
  <c r="L2037" i="12" a="1"/>
  <c r="L2037" i="12" s="1"/>
  <c r="M2037" i="12" a="1"/>
  <c r="M2037" i="12" s="1"/>
  <c r="N2037" i="12" a="1"/>
  <c r="N2037" i="12" s="1"/>
  <c r="O2037" i="12" a="1"/>
  <c r="O2037" i="12" s="1"/>
  <c r="K2038" i="12" a="1"/>
  <c r="K2038" i="12" s="1"/>
  <c r="L2038" i="12" a="1"/>
  <c r="L2038" i="12" s="1"/>
  <c r="M2038" i="12" a="1"/>
  <c r="M2038" i="12" s="1"/>
  <c r="N2038" i="12" a="1"/>
  <c r="N2038" i="12" s="1"/>
  <c r="O2038" i="12" a="1"/>
  <c r="O2038" i="12" s="1"/>
  <c r="K2039" i="12" a="1"/>
  <c r="K2039" i="12" s="1"/>
  <c r="L2039" i="12" a="1"/>
  <c r="L2039" i="12" s="1"/>
  <c r="M2039" i="12" a="1"/>
  <c r="M2039" i="12" s="1"/>
  <c r="N2039" i="12" a="1"/>
  <c r="N2039" i="12" s="1"/>
  <c r="O2039" i="12" a="1"/>
  <c r="O2039" i="12" s="1"/>
  <c r="K2040" i="12" a="1"/>
  <c r="K2040" i="12" s="1"/>
  <c r="L2040" i="12" a="1"/>
  <c r="L2040" i="12" s="1"/>
  <c r="M2040" i="12" a="1"/>
  <c r="M2040" i="12" s="1"/>
  <c r="N2040" i="12" a="1"/>
  <c r="N2040" i="12" s="1"/>
  <c r="O2040" i="12" a="1"/>
  <c r="O2040" i="12" s="1"/>
  <c r="K2041" i="12" a="1"/>
  <c r="K2041" i="12" s="1"/>
  <c r="L2041" i="12" a="1"/>
  <c r="L2041" i="12" s="1"/>
  <c r="M2041" i="12" a="1"/>
  <c r="M2041" i="12" s="1"/>
  <c r="N2041" i="12" a="1"/>
  <c r="N2041" i="12"/>
  <c r="O2041" i="12" a="1"/>
  <c r="O2041" i="12" s="1"/>
  <c r="K2042" i="12" a="1"/>
  <c r="K2042" i="12" s="1"/>
  <c r="L2042" i="12" a="1"/>
  <c r="L2042" i="12" s="1"/>
  <c r="M2042" i="12" a="1"/>
  <c r="M2042" i="12" s="1"/>
  <c r="N2042" i="12" a="1"/>
  <c r="N2042" i="12" s="1"/>
  <c r="O2042" i="12" a="1"/>
  <c r="O2042" i="12" s="1"/>
  <c r="K2043" i="12" a="1"/>
  <c r="K2043" i="12"/>
  <c r="L2043" i="12" a="1"/>
  <c r="L2043" i="12" s="1"/>
  <c r="M2043" i="12" a="1"/>
  <c r="M2043" i="12" s="1"/>
  <c r="N2043" i="12" a="1"/>
  <c r="N2043" i="12" s="1"/>
  <c r="O2043" i="12" a="1"/>
  <c r="O2043" i="12" s="1"/>
  <c r="K2044" i="12" a="1"/>
  <c r="K2044" i="12" s="1"/>
  <c r="L2044" i="12" a="1"/>
  <c r="L2044" i="12" s="1"/>
  <c r="M2044" i="12" a="1"/>
  <c r="M2044" i="12" s="1"/>
  <c r="N2044" i="12" a="1"/>
  <c r="N2044" i="12" s="1"/>
  <c r="O2044" i="12" a="1"/>
  <c r="O2044" i="12" s="1"/>
  <c r="K2045" i="12" a="1"/>
  <c r="K2045" i="12" s="1"/>
  <c r="L2045" i="12" a="1"/>
  <c r="L2045" i="12" s="1"/>
  <c r="M2045" i="12" a="1"/>
  <c r="M2045" i="12" s="1"/>
  <c r="N2045" i="12" a="1"/>
  <c r="N2045" i="12" s="1"/>
  <c r="O2045" i="12" a="1"/>
  <c r="O2045" i="12" s="1"/>
  <c r="K2046" i="12" a="1"/>
  <c r="K2046" i="12" s="1"/>
  <c r="L2046" i="12" a="1"/>
  <c r="L2046" i="12" s="1"/>
  <c r="M2046" i="12" a="1"/>
  <c r="M2046" i="12" s="1"/>
  <c r="N2046" i="12" a="1"/>
  <c r="N2046" i="12" s="1"/>
  <c r="O2046" i="12" a="1"/>
  <c r="O2046" i="12" s="1"/>
  <c r="K2047" i="12" a="1"/>
  <c r="K2047" i="12" s="1"/>
  <c r="L2047" i="12" a="1"/>
  <c r="L2047" i="12" s="1"/>
  <c r="M2047" i="12" a="1"/>
  <c r="M2047" i="12" s="1"/>
  <c r="N2047" i="12" a="1"/>
  <c r="N2047" i="12" s="1"/>
  <c r="O2047" i="12" a="1"/>
  <c r="O2047" i="12" s="1"/>
  <c r="K2048" i="12" a="1"/>
  <c r="K2048" i="12" s="1"/>
  <c r="L2048" i="12" a="1"/>
  <c r="L2048" i="12" s="1"/>
  <c r="M2048" i="12" a="1"/>
  <c r="M2048" i="12" s="1"/>
  <c r="N2048" i="12" a="1"/>
  <c r="N2048" i="12" s="1"/>
  <c r="O2048" i="12" a="1"/>
  <c r="O2048" i="12" s="1"/>
  <c r="K2049" i="12" a="1"/>
  <c r="K2049" i="12" s="1"/>
  <c r="L2049" i="12" a="1"/>
  <c r="L2049" i="12" s="1"/>
  <c r="M2049" i="12" a="1"/>
  <c r="M2049" i="12" s="1"/>
  <c r="N2049" i="12" a="1"/>
  <c r="N2049" i="12" s="1"/>
  <c r="O2049" i="12" a="1"/>
  <c r="O2049" i="12" s="1"/>
  <c r="K2050" i="12" a="1"/>
  <c r="K2050" i="12" s="1"/>
  <c r="L2050" i="12" a="1"/>
  <c r="L2050" i="12" s="1"/>
  <c r="M2050" i="12" a="1"/>
  <c r="M2050" i="12" s="1"/>
  <c r="N2050" i="12" a="1"/>
  <c r="N2050" i="12" s="1"/>
  <c r="O2050" i="12" a="1"/>
  <c r="O2050" i="12" s="1"/>
  <c r="K2051" i="12" a="1"/>
  <c r="K2051" i="12" s="1"/>
  <c r="L2051" i="12" a="1"/>
  <c r="L2051" i="12" s="1"/>
  <c r="M2051" i="12" a="1"/>
  <c r="M2051" i="12" s="1"/>
  <c r="N2051" i="12" a="1"/>
  <c r="N2051" i="12" s="1"/>
  <c r="O2051" i="12" a="1"/>
  <c r="O2051" i="12" s="1"/>
  <c r="K2052" i="12" a="1"/>
  <c r="K2052" i="12" s="1"/>
  <c r="L2052" i="12" a="1"/>
  <c r="L2052" i="12" s="1"/>
  <c r="M2052" i="12" a="1"/>
  <c r="M2052" i="12" s="1"/>
  <c r="N2052" i="12" a="1"/>
  <c r="N2052" i="12" s="1"/>
  <c r="O2052" i="12" a="1"/>
  <c r="O2052" i="12" s="1"/>
  <c r="K2053" i="12" a="1"/>
  <c r="K2053" i="12" s="1"/>
  <c r="L2053" i="12" a="1"/>
  <c r="L2053" i="12" s="1"/>
  <c r="M2053" i="12" a="1"/>
  <c r="M2053" i="12" s="1"/>
  <c r="N2053" i="12" a="1"/>
  <c r="N2053" i="12" s="1"/>
  <c r="O2053" i="12" a="1"/>
  <c r="O2053" i="12" s="1"/>
  <c r="K2054" i="12" a="1"/>
  <c r="K2054" i="12" s="1"/>
  <c r="L2054" i="12" a="1"/>
  <c r="L2054" i="12" s="1"/>
  <c r="M2054" i="12" a="1"/>
  <c r="M2054" i="12" s="1"/>
  <c r="N2054" i="12" a="1"/>
  <c r="N2054" i="12" s="1"/>
  <c r="O2054" i="12" a="1"/>
  <c r="O2054" i="12" s="1"/>
  <c r="K2055" i="12" a="1"/>
  <c r="K2055" i="12" s="1"/>
  <c r="L2055" i="12" a="1"/>
  <c r="L2055" i="12" s="1"/>
  <c r="M2055" i="12" a="1"/>
  <c r="M2055" i="12" s="1"/>
  <c r="N2055" i="12" a="1"/>
  <c r="N2055" i="12" s="1"/>
  <c r="O2055" i="12" a="1"/>
  <c r="O2055" i="12" s="1"/>
  <c r="K2056" i="12" a="1"/>
  <c r="K2056" i="12" s="1"/>
  <c r="L2056" i="12" a="1"/>
  <c r="L2056" i="12" s="1"/>
  <c r="M2056" i="12" a="1"/>
  <c r="M2056" i="12" s="1"/>
  <c r="N2056" i="12" a="1"/>
  <c r="N2056" i="12" s="1"/>
  <c r="O2056" i="12" a="1"/>
  <c r="O2056" i="12" s="1"/>
  <c r="K2057" i="12" a="1"/>
  <c r="K2057" i="12" s="1"/>
  <c r="L2057" i="12" a="1"/>
  <c r="L2057" i="12" s="1"/>
  <c r="M2057" i="12" a="1"/>
  <c r="M2057" i="12" s="1"/>
  <c r="N2057" i="12" a="1"/>
  <c r="N2057" i="12" s="1"/>
  <c r="O2057" i="12" a="1"/>
  <c r="O2057" i="12" s="1"/>
  <c r="K2058" i="12" a="1"/>
  <c r="K2058" i="12" s="1"/>
  <c r="L2058" i="12" a="1"/>
  <c r="L2058" i="12" s="1"/>
  <c r="M2058" i="12" a="1"/>
  <c r="M2058" i="12" s="1"/>
  <c r="N2058" i="12" a="1"/>
  <c r="N2058" i="12" s="1"/>
  <c r="O2058" i="12" a="1"/>
  <c r="O2058" i="12" s="1"/>
  <c r="K2059" i="12" a="1"/>
  <c r="K2059" i="12" s="1"/>
  <c r="L2059" i="12" a="1"/>
  <c r="L2059" i="12" s="1"/>
  <c r="M2059" i="12" a="1"/>
  <c r="M2059" i="12" s="1"/>
  <c r="N2059" i="12" a="1"/>
  <c r="N2059" i="12" s="1"/>
  <c r="O2059" i="12" a="1"/>
  <c r="O2059" i="12" s="1"/>
  <c r="K2060" i="12" a="1"/>
  <c r="K2060" i="12" s="1"/>
  <c r="L2060" i="12" a="1"/>
  <c r="L2060" i="12" s="1"/>
  <c r="M2060" i="12" a="1"/>
  <c r="M2060" i="12" s="1"/>
  <c r="N2060" i="12" a="1"/>
  <c r="N2060" i="12" s="1"/>
  <c r="O2060" i="12" a="1"/>
  <c r="O2060" i="12" s="1"/>
  <c r="K2061" i="12" a="1"/>
  <c r="K2061" i="12" s="1"/>
  <c r="L2061" i="12" a="1"/>
  <c r="L2061" i="12" s="1"/>
  <c r="M2061" i="12" a="1"/>
  <c r="M2061" i="12"/>
  <c r="N2061" i="12" a="1"/>
  <c r="N2061" i="12" s="1"/>
  <c r="O2061" i="12" a="1"/>
  <c r="O2061" i="12" s="1"/>
  <c r="K2062" i="12" a="1"/>
  <c r="K2062" i="12" s="1"/>
  <c r="L2062" i="12" a="1"/>
  <c r="L2062" i="12" s="1"/>
  <c r="M2062" i="12" a="1"/>
  <c r="M2062" i="12" s="1"/>
  <c r="N2062" i="12" a="1"/>
  <c r="N2062" i="12" s="1"/>
  <c r="O2062" i="12" a="1"/>
  <c r="O2062" i="12" s="1"/>
  <c r="K2063" i="12" a="1"/>
  <c r="K2063" i="12" s="1"/>
  <c r="L2063" i="12" a="1"/>
  <c r="L2063" i="12" s="1"/>
  <c r="M2063" i="12" a="1"/>
  <c r="M2063" i="12" s="1"/>
  <c r="N2063" i="12" a="1"/>
  <c r="N2063" i="12" s="1"/>
  <c r="O2063" i="12" a="1"/>
  <c r="O2063" i="12" s="1"/>
  <c r="K2064" i="12" a="1"/>
  <c r="K2064" i="12" s="1"/>
  <c r="L2064" i="12" a="1"/>
  <c r="L2064" i="12" s="1"/>
  <c r="M2064" i="12" a="1"/>
  <c r="M2064" i="12" s="1"/>
  <c r="N2064" i="12" a="1"/>
  <c r="N2064" i="12" s="1"/>
  <c r="O2064" i="12" a="1"/>
  <c r="O2064" i="12" s="1"/>
  <c r="K2065" i="12" a="1"/>
  <c r="K2065" i="12" s="1"/>
  <c r="L2065" i="12" a="1"/>
  <c r="L2065" i="12" s="1"/>
  <c r="M2065" i="12" a="1"/>
  <c r="M2065" i="12" s="1"/>
  <c r="N2065" i="12" a="1"/>
  <c r="N2065" i="12" s="1"/>
  <c r="O2065" i="12" a="1"/>
  <c r="O2065" i="12" s="1"/>
  <c r="K2066" i="12" a="1"/>
  <c r="K2066" i="12" s="1"/>
  <c r="L2066" i="12" a="1"/>
  <c r="L2066" i="12" s="1"/>
  <c r="M2066" i="12" a="1"/>
  <c r="M2066" i="12" s="1"/>
  <c r="N2066" i="12" a="1"/>
  <c r="N2066" i="12" s="1"/>
  <c r="O2066" i="12" a="1"/>
  <c r="O2066" i="12" s="1"/>
  <c r="K2067" i="12" a="1"/>
  <c r="K2067" i="12" s="1"/>
  <c r="L2067" i="12" a="1"/>
  <c r="L2067" i="12" s="1"/>
  <c r="M2067" i="12" a="1"/>
  <c r="M2067" i="12" s="1"/>
  <c r="N2067" i="12" a="1"/>
  <c r="N2067" i="12" s="1"/>
  <c r="O2067" i="12" a="1"/>
  <c r="O2067" i="12" s="1"/>
  <c r="K2068" i="12" a="1"/>
  <c r="K2068" i="12" s="1"/>
  <c r="L2068" i="12" a="1"/>
  <c r="L2068" i="12" s="1"/>
  <c r="M2068" i="12" a="1"/>
  <c r="M2068" i="12" s="1"/>
  <c r="N2068" i="12" a="1"/>
  <c r="N2068" i="12" s="1"/>
  <c r="O2068" i="12" a="1"/>
  <c r="O2068" i="12" s="1"/>
  <c r="K2069" i="12" a="1"/>
  <c r="K2069" i="12" s="1"/>
  <c r="L2069" i="12" a="1"/>
  <c r="L2069" i="12" s="1"/>
  <c r="M2069" i="12" a="1"/>
  <c r="M2069" i="12" s="1"/>
  <c r="N2069" i="12" a="1"/>
  <c r="N2069" i="12" s="1"/>
  <c r="O2069" i="12" a="1"/>
  <c r="O2069" i="12" s="1"/>
  <c r="K2070" i="12" a="1"/>
  <c r="K2070" i="12" s="1"/>
  <c r="L2070" i="12" a="1"/>
  <c r="L2070" i="12" s="1"/>
  <c r="M2070" i="12" a="1"/>
  <c r="M2070" i="12" s="1"/>
  <c r="N2070" i="12" a="1"/>
  <c r="N2070" i="12" s="1"/>
  <c r="O2070" i="12" a="1"/>
  <c r="O2070" i="12" s="1"/>
  <c r="K2071" i="12" a="1"/>
  <c r="K2071" i="12" s="1"/>
  <c r="L2071" i="12" a="1"/>
  <c r="L2071" i="12" s="1"/>
  <c r="M2071" i="12" a="1"/>
  <c r="M2071" i="12" s="1"/>
  <c r="N2071" i="12" a="1"/>
  <c r="N2071" i="12" s="1"/>
  <c r="O2071" i="12" a="1"/>
  <c r="O2071" i="12" s="1"/>
  <c r="K2072" i="12" a="1"/>
  <c r="K2072" i="12" s="1"/>
  <c r="L2072" i="12" a="1"/>
  <c r="L2072" i="12" s="1"/>
  <c r="M2072" i="12" a="1"/>
  <c r="M2072" i="12" s="1"/>
  <c r="N2072" i="12" a="1"/>
  <c r="N2072" i="12" s="1"/>
  <c r="O2072" i="12" a="1"/>
  <c r="O2072" i="12" s="1"/>
  <c r="K2073" i="12" a="1"/>
  <c r="K2073" i="12" s="1"/>
  <c r="L2073" i="12" a="1"/>
  <c r="L2073" i="12" s="1"/>
  <c r="M2073" i="12" a="1"/>
  <c r="M2073" i="12" s="1"/>
  <c r="N2073" i="12" a="1"/>
  <c r="N2073" i="12" s="1"/>
  <c r="O2073" i="12" a="1"/>
  <c r="O2073" i="12" s="1"/>
  <c r="K2074" i="12" a="1"/>
  <c r="K2074" i="12" s="1"/>
  <c r="L2074" i="12" a="1"/>
  <c r="L2074" i="12" s="1"/>
  <c r="M2074" i="12" a="1"/>
  <c r="M2074" i="12" s="1"/>
  <c r="N2074" i="12" a="1"/>
  <c r="N2074" i="12" s="1"/>
  <c r="O2074" i="12" a="1"/>
  <c r="O2074" i="12" s="1"/>
  <c r="K2075" i="12" a="1"/>
  <c r="K2075" i="12" s="1"/>
  <c r="L2075" i="12" a="1"/>
  <c r="L2075" i="12" s="1"/>
  <c r="M2075" i="12" a="1"/>
  <c r="M2075" i="12" s="1"/>
  <c r="N2075" i="12" a="1"/>
  <c r="N2075" i="12" s="1"/>
  <c r="O2075" i="12" a="1"/>
  <c r="O2075" i="12" s="1"/>
  <c r="K2076" i="12" a="1"/>
  <c r="K2076" i="12" s="1"/>
  <c r="L2076" i="12" a="1"/>
  <c r="L2076" i="12" s="1"/>
  <c r="M2076" i="12" a="1"/>
  <c r="M2076" i="12" s="1"/>
  <c r="N2076" i="12" a="1"/>
  <c r="N2076" i="12" s="1"/>
  <c r="O2076" i="12" a="1"/>
  <c r="O2076" i="12" s="1"/>
  <c r="K2077" i="12" a="1"/>
  <c r="K2077" i="12" s="1"/>
  <c r="L2077" i="12" a="1"/>
  <c r="L2077" i="12" s="1"/>
  <c r="M2077" i="12" a="1"/>
  <c r="M2077" i="12" s="1"/>
  <c r="N2077" i="12" a="1"/>
  <c r="N2077" i="12" s="1"/>
  <c r="O2077" i="12" a="1"/>
  <c r="O2077" i="12" s="1"/>
  <c r="K2078" i="12" a="1"/>
  <c r="K2078" i="12" s="1"/>
  <c r="L2078" i="12" a="1"/>
  <c r="L2078" i="12" s="1"/>
  <c r="M2078" i="12" a="1"/>
  <c r="M2078" i="12" s="1"/>
  <c r="N2078" i="12" a="1"/>
  <c r="N2078" i="12" s="1"/>
  <c r="O2078" i="12" a="1"/>
  <c r="O2078" i="12" s="1"/>
  <c r="K2079" i="12" a="1"/>
  <c r="K2079" i="12" s="1"/>
  <c r="L2079" i="12" a="1"/>
  <c r="L2079" i="12" s="1"/>
  <c r="M2079" i="12" a="1"/>
  <c r="M2079" i="12" s="1"/>
  <c r="N2079" i="12" a="1"/>
  <c r="N2079" i="12" s="1"/>
  <c r="O2079" i="12" a="1"/>
  <c r="O2079" i="12" s="1"/>
  <c r="K2080" i="12" a="1"/>
  <c r="K2080" i="12" s="1"/>
  <c r="L2080" i="12" a="1"/>
  <c r="L2080" i="12" s="1"/>
  <c r="M2080" i="12" a="1"/>
  <c r="M2080" i="12" s="1"/>
  <c r="N2080" i="12" a="1"/>
  <c r="N2080" i="12" s="1"/>
  <c r="O2080" i="12" a="1"/>
  <c r="O2080" i="12" s="1"/>
  <c r="K2081" i="12" a="1"/>
  <c r="K2081" i="12" s="1"/>
  <c r="L2081" i="12" a="1"/>
  <c r="L2081" i="12" s="1"/>
  <c r="M2081" i="12" a="1"/>
  <c r="M2081" i="12" s="1"/>
  <c r="N2081" i="12" a="1"/>
  <c r="N2081" i="12" s="1"/>
  <c r="O2081" i="12" a="1"/>
  <c r="O2081" i="12" s="1"/>
  <c r="K2082" i="12" a="1"/>
  <c r="K2082" i="12" s="1"/>
  <c r="L2082" i="12" a="1"/>
  <c r="L2082" i="12" s="1"/>
  <c r="M2082" i="12" a="1"/>
  <c r="M2082" i="12" s="1"/>
  <c r="N2082" i="12" a="1"/>
  <c r="N2082" i="12" s="1"/>
  <c r="O2082" i="12" a="1"/>
  <c r="O2082" i="12" s="1"/>
  <c r="K2083" i="12" a="1"/>
  <c r="K2083" i="12" s="1"/>
  <c r="L2083" i="12" a="1"/>
  <c r="L2083" i="12" s="1"/>
  <c r="M2083" i="12" a="1"/>
  <c r="M2083" i="12" s="1"/>
  <c r="N2083" i="12" a="1"/>
  <c r="N2083" i="12" s="1"/>
  <c r="O2083" i="12" a="1"/>
  <c r="O2083" i="12" s="1"/>
  <c r="K2084" i="12" a="1"/>
  <c r="K2084" i="12" s="1"/>
  <c r="L2084" i="12" a="1"/>
  <c r="L2084" i="12" s="1"/>
  <c r="M2084" i="12" a="1"/>
  <c r="M2084" i="12" s="1"/>
  <c r="N2084" i="12" a="1"/>
  <c r="N2084" i="12" s="1"/>
  <c r="O2084" i="12" a="1"/>
  <c r="O2084" i="12" s="1"/>
  <c r="K2085" i="12" a="1"/>
  <c r="K2085" i="12" s="1"/>
  <c r="L2085" i="12" a="1"/>
  <c r="L2085" i="12" s="1"/>
  <c r="M2085" i="12" a="1"/>
  <c r="M2085" i="12" s="1"/>
  <c r="N2085" i="12" a="1"/>
  <c r="N2085" i="12" s="1"/>
  <c r="O2085" i="12" a="1"/>
  <c r="O2085" i="12" s="1"/>
  <c r="K2086" i="12" a="1"/>
  <c r="K2086" i="12" s="1"/>
  <c r="L2086" i="12" a="1"/>
  <c r="L2086" i="12" s="1"/>
  <c r="M2086" i="12" a="1"/>
  <c r="M2086" i="12" s="1"/>
  <c r="N2086" i="12" a="1"/>
  <c r="N2086" i="12" s="1"/>
  <c r="O2086" i="12" a="1"/>
  <c r="O2086" i="12" s="1"/>
  <c r="K2087" i="12" a="1"/>
  <c r="K2087" i="12" s="1"/>
  <c r="L2087" i="12" a="1"/>
  <c r="L2087" i="12" s="1"/>
  <c r="M2087" i="12" a="1"/>
  <c r="M2087" i="12" s="1"/>
  <c r="N2087" i="12" a="1"/>
  <c r="N2087" i="12" s="1"/>
  <c r="O2087" i="12" a="1"/>
  <c r="O2087" i="12" s="1"/>
  <c r="K2088" i="12" a="1"/>
  <c r="K2088" i="12" s="1"/>
  <c r="L2088" i="12" a="1"/>
  <c r="L2088" i="12" s="1"/>
  <c r="M2088" i="12" a="1"/>
  <c r="M2088" i="12" s="1"/>
  <c r="N2088" i="12" a="1"/>
  <c r="N2088" i="12" s="1"/>
  <c r="O2088" i="12" a="1"/>
  <c r="O2088" i="12" s="1"/>
  <c r="K2089" i="12" a="1"/>
  <c r="K2089" i="12" s="1"/>
  <c r="L2089" i="12" a="1"/>
  <c r="L2089" i="12" s="1"/>
  <c r="M2089" i="12" a="1"/>
  <c r="M2089" i="12" s="1"/>
  <c r="N2089" i="12" a="1"/>
  <c r="N2089" i="12" s="1"/>
  <c r="O2089" i="12" a="1"/>
  <c r="O2089" i="12" s="1"/>
  <c r="K2090" i="12" a="1"/>
  <c r="K2090" i="12" s="1"/>
  <c r="L2090" i="12" a="1"/>
  <c r="L2090" i="12" s="1"/>
  <c r="M2090" i="12" a="1"/>
  <c r="M2090" i="12" s="1"/>
  <c r="N2090" i="12" a="1"/>
  <c r="N2090" i="12" s="1"/>
  <c r="O2090" i="12" a="1"/>
  <c r="O2090" i="12" s="1"/>
  <c r="K2091" i="12" a="1"/>
  <c r="K2091" i="12" s="1"/>
  <c r="L2091" i="12" a="1"/>
  <c r="L2091" i="12" s="1"/>
  <c r="M2091" i="12" a="1"/>
  <c r="M2091" i="12" s="1"/>
  <c r="N2091" i="12" a="1"/>
  <c r="N2091" i="12" s="1"/>
  <c r="O2091" i="12" a="1"/>
  <c r="O2091" i="12" s="1"/>
  <c r="K2092" i="12" a="1"/>
  <c r="K2092" i="12" s="1"/>
  <c r="L2092" i="12" a="1"/>
  <c r="L2092" i="12"/>
  <c r="M2092" i="12" a="1"/>
  <c r="M2092" i="12" s="1"/>
  <c r="N2092" i="12" a="1"/>
  <c r="N2092" i="12" s="1"/>
  <c r="O2092" i="12" a="1"/>
  <c r="O2092" i="12" s="1"/>
  <c r="K2093" i="12" a="1"/>
  <c r="K2093" i="12" s="1"/>
  <c r="L2093" i="12" a="1"/>
  <c r="L2093" i="12" s="1"/>
  <c r="M2093" i="12" a="1"/>
  <c r="M2093" i="12" s="1"/>
  <c r="N2093" i="12" a="1"/>
  <c r="N2093" i="12" s="1"/>
  <c r="O2093" i="12" a="1"/>
  <c r="O2093" i="12" s="1"/>
  <c r="K2094" i="12" a="1"/>
  <c r="K2094" i="12" s="1"/>
  <c r="L2094" i="12" a="1"/>
  <c r="L2094" i="12" s="1"/>
  <c r="M2094" i="12" a="1"/>
  <c r="M2094" i="12" s="1"/>
  <c r="N2094" i="12" a="1"/>
  <c r="N2094" i="12" s="1"/>
  <c r="O2094" i="12" a="1"/>
  <c r="O2094" i="12" s="1"/>
  <c r="K2095" i="12" a="1"/>
  <c r="K2095" i="12" s="1"/>
  <c r="L2095" i="12" a="1"/>
  <c r="L2095" i="12" s="1"/>
  <c r="M2095" i="12" a="1"/>
  <c r="M2095" i="12" s="1"/>
  <c r="N2095" i="12" a="1"/>
  <c r="N2095" i="12" s="1"/>
  <c r="O2095" i="12" a="1"/>
  <c r="O2095" i="12" s="1"/>
  <c r="K2096" i="12" a="1"/>
  <c r="K2096" i="12" s="1"/>
  <c r="L2096" i="12" a="1"/>
  <c r="L2096" i="12" s="1"/>
  <c r="M2096" i="12" a="1"/>
  <c r="M2096" i="12" s="1"/>
  <c r="N2096" i="12" a="1"/>
  <c r="N2096" i="12" s="1"/>
  <c r="O2096" i="12" a="1"/>
  <c r="O2096" i="12" s="1"/>
  <c r="K2097" i="12" a="1"/>
  <c r="K2097" i="12" s="1"/>
  <c r="L2097" i="12" a="1"/>
  <c r="L2097" i="12" s="1"/>
  <c r="M2097" i="12" a="1"/>
  <c r="M2097" i="12" s="1"/>
  <c r="N2097" i="12" a="1"/>
  <c r="N2097" i="12" s="1"/>
  <c r="O2097" i="12" a="1"/>
  <c r="O2097" i="12" s="1"/>
  <c r="K2098" i="12" a="1"/>
  <c r="K2098" i="12" s="1"/>
  <c r="L2098" i="12" a="1"/>
  <c r="L2098" i="12" s="1"/>
  <c r="M2098" i="12" a="1"/>
  <c r="M2098" i="12" s="1"/>
  <c r="N2098" i="12" a="1"/>
  <c r="N2098" i="12" s="1"/>
  <c r="O2098" i="12" a="1"/>
  <c r="O2098" i="12" s="1"/>
  <c r="K2099" i="12" a="1"/>
  <c r="K2099" i="12" s="1"/>
  <c r="L2099" i="12" a="1"/>
  <c r="L2099" i="12" s="1"/>
  <c r="M2099" i="12" a="1"/>
  <c r="M2099" i="12" s="1"/>
  <c r="N2099" i="12" a="1"/>
  <c r="N2099" i="12" s="1"/>
  <c r="O2099" i="12" a="1"/>
  <c r="O2099" i="12" s="1"/>
  <c r="K2100" i="12" a="1"/>
  <c r="K2100" i="12" s="1"/>
  <c r="L2100" i="12" a="1"/>
  <c r="L2100" i="12" s="1"/>
  <c r="M2100" i="12" a="1"/>
  <c r="M2100" i="12" s="1"/>
  <c r="N2100" i="12" a="1"/>
  <c r="N2100" i="12" s="1"/>
  <c r="O2100" i="12" a="1"/>
  <c r="O2100" i="12" s="1"/>
  <c r="K2101" i="12" a="1"/>
  <c r="K2101" i="12" s="1"/>
  <c r="L2101" i="12" a="1"/>
  <c r="L2101" i="12" s="1"/>
  <c r="M2101" i="12" a="1"/>
  <c r="M2101" i="12" s="1"/>
  <c r="N2101" i="12" a="1"/>
  <c r="N2101" i="12" s="1"/>
  <c r="O2101" i="12" a="1"/>
  <c r="O2101" i="12" s="1"/>
  <c r="K2102" i="12" a="1"/>
  <c r="K2102" i="12" s="1"/>
  <c r="L2102" i="12" a="1"/>
  <c r="L2102" i="12" s="1"/>
  <c r="M2102" i="12" a="1"/>
  <c r="M2102" i="12" s="1"/>
  <c r="N2102" i="12" a="1"/>
  <c r="N2102" i="12" s="1"/>
  <c r="O2102" i="12" a="1"/>
  <c r="O2102" i="12" s="1"/>
  <c r="K2103" i="12" a="1"/>
  <c r="K2103" i="12" s="1"/>
  <c r="L2103" i="12" a="1"/>
  <c r="L2103" i="12" s="1"/>
  <c r="M2103" i="12" a="1"/>
  <c r="M2103" i="12" s="1"/>
  <c r="N2103" i="12" a="1"/>
  <c r="N2103" i="12" s="1"/>
  <c r="O2103" i="12" a="1"/>
  <c r="O2103" i="12" s="1"/>
  <c r="K2104" i="12" a="1"/>
  <c r="K2104" i="12" s="1"/>
  <c r="L2104" i="12" a="1"/>
  <c r="L2104" i="12" s="1"/>
  <c r="M2104" i="12" a="1"/>
  <c r="M2104" i="12" s="1"/>
  <c r="N2104" i="12" a="1"/>
  <c r="N2104" i="12" s="1"/>
  <c r="O2104" i="12" a="1"/>
  <c r="O2104" i="12" s="1"/>
  <c r="K2105" i="12" a="1"/>
  <c r="K2105" i="12" s="1"/>
  <c r="L2105" i="12" a="1"/>
  <c r="L2105" i="12" s="1"/>
  <c r="M2105" i="12" a="1"/>
  <c r="M2105" i="12" s="1"/>
  <c r="N2105" i="12" a="1"/>
  <c r="N2105" i="12" s="1"/>
  <c r="O2105" i="12" a="1"/>
  <c r="O2105" i="12" s="1"/>
  <c r="K2106" i="12" a="1"/>
  <c r="K2106" i="12" s="1"/>
  <c r="L2106" i="12" a="1"/>
  <c r="L2106" i="12" s="1"/>
  <c r="M2106" i="12" a="1"/>
  <c r="M2106" i="12" s="1"/>
  <c r="N2106" i="12" a="1"/>
  <c r="N2106" i="12" s="1"/>
  <c r="O2106" i="12" a="1"/>
  <c r="O2106" i="12" s="1"/>
  <c r="K2107" i="12" a="1"/>
  <c r="K2107" i="12" s="1"/>
  <c r="L2107" i="12" a="1"/>
  <c r="L2107" i="12" s="1"/>
  <c r="M2107" i="12" a="1"/>
  <c r="M2107" i="12" s="1"/>
  <c r="N2107" i="12" a="1"/>
  <c r="N2107" i="12" s="1"/>
  <c r="O2107" i="12" a="1"/>
  <c r="O2107" i="12" s="1"/>
  <c r="K2108" i="12" a="1"/>
  <c r="K2108" i="12" s="1"/>
  <c r="L2108" i="12" a="1"/>
  <c r="L2108" i="12" s="1"/>
  <c r="M2108" i="12" a="1"/>
  <c r="M2108" i="12" s="1"/>
  <c r="N2108" i="12" a="1"/>
  <c r="N2108" i="12" s="1"/>
  <c r="O2108" i="12" a="1"/>
  <c r="O2108" i="12"/>
  <c r="K2109" i="12" a="1"/>
  <c r="K2109" i="12" s="1"/>
  <c r="L2109" i="12" a="1"/>
  <c r="L2109" i="12" s="1"/>
  <c r="M2109" i="12" a="1"/>
  <c r="M2109" i="12" s="1"/>
  <c r="N2109" i="12" a="1"/>
  <c r="N2109" i="12" s="1"/>
  <c r="O2109" i="12" a="1"/>
  <c r="O2109" i="12" s="1"/>
  <c r="K2110" i="12" a="1"/>
  <c r="K2110" i="12" s="1"/>
  <c r="L2110" i="12" a="1"/>
  <c r="L2110" i="12" s="1"/>
  <c r="M2110" i="12" a="1"/>
  <c r="M2110" i="12" s="1"/>
  <c r="N2110" i="12" a="1"/>
  <c r="N2110" i="12" s="1"/>
  <c r="O2110" i="12" a="1"/>
  <c r="O2110" i="12" s="1"/>
  <c r="K2111" i="12" a="1"/>
  <c r="K2111" i="12" s="1"/>
  <c r="L2111" i="12" a="1"/>
  <c r="L2111" i="12" s="1"/>
  <c r="M2111" i="12" a="1"/>
  <c r="M2111" i="12"/>
  <c r="N2111" i="12" a="1"/>
  <c r="N2111" i="12" s="1"/>
  <c r="O2111" i="12" a="1"/>
  <c r="O2111" i="12" s="1"/>
  <c r="K2112" i="12" a="1"/>
  <c r="K2112" i="12" s="1"/>
  <c r="L2112" i="12" a="1"/>
  <c r="L2112" i="12" s="1"/>
  <c r="M2112" i="12" a="1"/>
  <c r="M2112" i="12" s="1"/>
  <c r="N2112" i="12" a="1"/>
  <c r="N2112" i="12" s="1"/>
  <c r="O2112" i="12" a="1"/>
  <c r="O2112" i="12" s="1"/>
  <c r="K2113" i="12" a="1"/>
  <c r="K2113" i="12" s="1"/>
  <c r="L2113" i="12" a="1"/>
  <c r="L2113" i="12" s="1"/>
  <c r="M2113" i="12" a="1"/>
  <c r="M2113" i="12" s="1"/>
  <c r="N2113" i="12" a="1"/>
  <c r="N2113" i="12" s="1"/>
  <c r="O2113" i="12" a="1"/>
  <c r="O2113" i="12" s="1"/>
  <c r="K2114" i="12" a="1"/>
  <c r="K2114" i="12" s="1"/>
  <c r="L2114" i="12" a="1"/>
  <c r="L2114" i="12" s="1"/>
  <c r="M2114" i="12" a="1"/>
  <c r="M2114" i="12" s="1"/>
  <c r="N2114" i="12" a="1"/>
  <c r="N2114" i="12" s="1"/>
  <c r="O2114" i="12" a="1"/>
  <c r="O2114" i="12" s="1"/>
  <c r="K2115" i="12" a="1"/>
  <c r="K2115" i="12" s="1"/>
  <c r="L2115" i="12" a="1"/>
  <c r="L2115" i="12" s="1"/>
  <c r="M2115" i="12" a="1"/>
  <c r="M2115" i="12" s="1"/>
  <c r="N2115" i="12" a="1"/>
  <c r="N2115" i="12" s="1"/>
  <c r="O2115" i="12" a="1"/>
  <c r="O2115" i="12" s="1"/>
  <c r="K2116" i="12" a="1"/>
  <c r="K2116" i="12" s="1"/>
  <c r="L2116" i="12" a="1"/>
  <c r="L2116" i="12" s="1"/>
  <c r="M2116" i="12" a="1"/>
  <c r="M2116" i="12" s="1"/>
  <c r="N2116" i="12" a="1"/>
  <c r="N2116" i="12" s="1"/>
  <c r="O2116" i="12" a="1"/>
  <c r="O2116" i="12" s="1"/>
  <c r="K2117" i="12" a="1"/>
  <c r="K2117" i="12" s="1"/>
  <c r="L2117" i="12" a="1"/>
  <c r="L2117" i="12" s="1"/>
  <c r="M2117" i="12" a="1"/>
  <c r="M2117" i="12" s="1"/>
  <c r="N2117" i="12" a="1"/>
  <c r="N2117" i="12" s="1"/>
  <c r="O2117" i="12" a="1"/>
  <c r="O2117" i="12" s="1"/>
  <c r="K2118" i="12" a="1"/>
  <c r="K2118" i="12" s="1"/>
  <c r="L2118" i="12" a="1"/>
  <c r="L2118" i="12" s="1"/>
  <c r="M2118" i="12" a="1"/>
  <c r="M2118" i="12" s="1"/>
  <c r="N2118" i="12" a="1"/>
  <c r="N2118" i="12" s="1"/>
  <c r="O2118" i="12" a="1"/>
  <c r="O2118" i="12" s="1"/>
  <c r="K2119" i="12" a="1"/>
  <c r="K2119" i="12" s="1"/>
  <c r="L2119" i="12" a="1"/>
  <c r="L2119" i="12" s="1"/>
  <c r="M2119" i="12" a="1"/>
  <c r="M2119" i="12" s="1"/>
  <c r="N2119" i="12" a="1"/>
  <c r="N2119" i="12" s="1"/>
  <c r="O2119" i="12" a="1"/>
  <c r="O2119" i="12" s="1"/>
  <c r="K2120" i="12" a="1"/>
  <c r="K2120" i="12" s="1"/>
  <c r="L2120" i="12" a="1"/>
  <c r="L2120" i="12" s="1"/>
  <c r="M2120" i="12" a="1"/>
  <c r="M2120" i="12" s="1"/>
  <c r="N2120" i="12" a="1"/>
  <c r="N2120" i="12" s="1"/>
  <c r="O2120" i="12" a="1"/>
  <c r="O2120" i="12" s="1"/>
  <c r="K2121" i="12" a="1"/>
  <c r="K2121" i="12" s="1"/>
  <c r="L2121" i="12" a="1"/>
  <c r="L2121" i="12" s="1"/>
  <c r="M2121" i="12" a="1"/>
  <c r="M2121" i="12" s="1"/>
  <c r="N2121" i="12" a="1"/>
  <c r="N2121" i="12" s="1"/>
  <c r="O2121" i="12" a="1"/>
  <c r="O2121" i="12" s="1"/>
  <c r="K2122" i="12" a="1"/>
  <c r="K2122" i="12" s="1"/>
  <c r="L2122" i="12" a="1"/>
  <c r="L2122" i="12" s="1"/>
  <c r="M2122" i="12" a="1"/>
  <c r="M2122" i="12" s="1"/>
  <c r="N2122" i="12" a="1"/>
  <c r="N2122" i="12" s="1"/>
  <c r="O2122" i="12" a="1"/>
  <c r="O2122" i="12" s="1"/>
  <c r="K2123" i="12" a="1"/>
  <c r="K2123" i="12" s="1"/>
  <c r="L2123" i="12" a="1"/>
  <c r="L2123" i="12" s="1"/>
  <c r="M2123" i="12" a="1"/>
  <c r="M2123" i="12" s="1"/>
  <c r="N2123" i="12" a="1"/>
  <c r="N2123" i="12" s="1"/>
  <c r="O2123" i="12" a="1"/>
  <c r="O2123" i="12" s="1"/>
  <c r="K2124" i="12" a="1"/>
  <c r="K2124" i="12" s="1"/>
  <c r="L2124" i="12" a="1"/>
  <c r="L2124" i="12" s="1"/>
  <c r="M2124" i="12" a="1"/>
  <c r="M2124" i="12" s="1"/>
  <c r="N2124" i="12" a="1"/>
  <c r="N2124" i="12" s="1"/>
  <c r="O2124" i="12" a="1"/>
  <c r="O2124" i="12" s="1"/>
  <c r="K2125" i="12" a="1"/>
  <c r="K2125" i="12" s="1"/>
  <c r="L2125" i="12" a="1"/>
  <c r="L2125" i="12" s="1"/>
  <c r="M2125" i="12" a="1"/>
  <c r="M2125" i="12" s="1"/>
  <c r="N2125" i="12" a="1"/>
  <c r="N2125" i="12" s="1"/>
  <c r="O2125" i="12" a="1"/>
  <c r="O2125" i="12"/>
  <c r="K2126" i="12" a="1"/>
  <c r="K2126" i="12" s="1"/>
  <c r="L2126" i="12" a="1"/>
  <c r="L2126" i="12" s="1"/>
  <c r="M2126" i="12" a="1"/>
  <c r="M2126" i="12" s="1"/>
  <c r="N2126" i="12" a="1"/>
  <c r="N2126" i="12" s="1"/>
  <c r="O2126" i="12" a="1"/>
  <c r="O2126" i="12" s="1"/>
  <c r="K2127" i="12" a="1"/>
  <c r="K2127" i="12" s="1"/>
  <c r="L2127" i="12" a="1"/>
  <c r="L2127" i="12" s="1"/>
  <c r="M2127" i="12" a="1"/>
  <c r="M2127" i="12" s="1"/>
  <c r="N2127" i="12" a="1"/>
  <c r="N2127" i="12" s="1"/>
  <c r="O2127" i="12" a="1"/>
  <c r="O2127" i="12" s="1"/>
  <c r="K2128" i="12" a="1"/>
  <c r="K2128" i="12" s="1"/>
  <c r="L2128" i="12" a="1"/>
  <c r="L2128" i="12" s="1"/>
  <c r="M2128" i="12" a="1"/>
  <c r="M2128" i="12" s="1"/>
  <c r="N2128" i="12" a="1"/>
  <c r="N2128" i="12" s="1"/>
  <c r="O2128" i="12" a="1"/>
  <c r="O2128" i="12" s="1"/>
  <c r="K2129" i="12" a="1"/>
  <c r="K2129" i="12" s="1"/>
  <c r="L2129" i="12" a="1"/>
  <c r="L2129" i="12" s="1"/>
  <c r="M2129" i="12" a="1"/>
  <c r="M2129" i="12" s="1"/>
  <c r="N2129" i="12" a="1"/>
  <c r="N2129" i="12" s="1"/>
  <c r="O2129" i="12" a="1"/>
  <c r="O2129" i="12" s="1"/>
  <c r="K2130" i="12" a="1"/>
  <c r="K2130" i="12" s="1"/>
  <c r="L2130" i="12" a="1"/>
  <c r="L2130" i="12" s="1"/>
  <c r="M2130" i="12" a="1"/>
  <c r="M2130" i="12" s="1"/>
  <c r="N2130" i="12" a="1"/>
  <c r="N2130" i="12" s="1"/>
  <c r="O2130" i="12" a="1"/>
  <c r="O2130" i="12" s="1"/>
  <c r="K2131" i="12" a="1"/>
  <c r="K2131" i="12" s="1"/>
  <c r="L2131" i="12" a="1"/>
  <c r="L2131" i="12" s="1"/>
  <c r="M2131" i="12" a="1"/>
  <c r="M2131" i="12" s="1"/>
  <c r="N2131" i="12" a="1"/>
  <c r="N2131" i="12"/>
  <c r="O2131" i="12" a="1"/>
  <c r="O2131" i="12" s="1"/>
  <c r="K2132" i="12" a="1"/>
  <c r="K2132" i="12" s="1"/>
  <c r="L2132" i="12" a="1"/>
  <c r="L2132" i="12" s="1"/>
  <c r="M2132" i="12" a="1"/>
  <c r="M2132" i="12" s="1"/>
  <c r="N2132" i="12" a="1"/>
  <c r="N2132" i="12" s="1"/>
  <c r="O2132" i="12" a="1"/>
  <c r="O2132" i="12" s="1"/>
  <c r="K2133" i="12" a="1"/>
  <c r="K2133" i="12" s="1"/>
  <c r="L2133" i="12" a="1"/>
  <c r="L2133" i="12" s="1"/>
  <c r="M2133" i="12" a="1"/>
  <c r="M2133" i="12" s="1"/>
  <c r="N2133" i="12" a="1"/>
  <c r="N2133" i="12" s="1"/>
  <c r="O2133" i="12" a="1"/>
  <c r="O2133" i="12" s="1"/>
  <c r="K2134" i="12" a="1"/>
  <c r="K2134" i="12" s="1"/>
  <c r="L2134" i="12" a="1"/>
  <c r="L2134" i="12" s="1"/>
  <c r="M2134" i="12" a="1"/>
  <c r="M2134" i="12" s="1"/>
  <c r="N2134" i="12" a="1"/>
  <c r="N2134" i="12" s="1"/>
  <c r="O2134" i="12" a="1"/>
  <c r="O2134" i="12" s="1"/>
  <c r="K2135" i="12" a="1"/>
  <c r="K2135" i="12" s="1"/>
  <c r="L2135" i="12" a="1"/>
  <c r="L2135" i="12" s="1"/>
  <c r="M2135" i="12" a="1"/>
  <c r="M2135" i="12" s="1"/>
  <c r="N2135" i="12" a="1"/>
  <c r="N2135" i="12" s="1"/>
  <c r="O2135" i="12" a="1"/>
  <c r="O2135" i="12" s="1"/>
  <c r="K2136" i="12" a="1"/>
  <c r="K2136" i="12" s="1"/>
  <c r="L2136" i="12" a="1"/>
  <c r="L2136" i="12" s="1"/>
  <c r="M2136" i="12" a="1"/>
  <c r="M2136" i="12" s="1"/>
  <c r="N2136" i="12" a="1"/>
  <c r="N2136" i="12" s="1"/>
  <c r="O2136" i="12" a="1"/>
  <c r="O2136" i="12" s="1"/>
  <c r="K2137" i="12" a="1"/>
  <c r="K2137" i="12" s="1"/>
  <c r="L2137" i="12" a="1"/>
  <c r="L2137" i="12" s="1"/>
  <c r="M2137" i="12" a="1"/>
  <c r="M2137" i="12" s="1"/>
  <c r="N2137" i="12" a="1"/>
  <c r="N2137" i="12" s="1"/>
  <c r="O2137" i="12" a="1"/>
  <c r="O2137" i="12" s="1"/>
  <c r="K2138" i="12" a="1"/>
  <c r="K2138" i="12" s="1"/>
  <c r="L2138" i="12" a="1"/>
  <c r="L2138" i="12" s="1"/>
  <c r="M2138" i="12" a="1"/>
  <c r="M2138" i="12" s="1"/>
  <c r="N2138" i="12" a="1"/>
  <c r="N2138" i="12" s="1"/>
  <c r="O2138" i="12" a="1"/>
  <c r="O2138" i="12" s="1"/>
  <c r="K2139" i="12" a="1"/>
  <c r="K2139" i="12" s="1"/>
  <c r="L2139" i="12" a="1"/>
  <c r="L2139" i="12" s="1"/>
  <c r="M2139" i="12" a="1"/>
  <c r="M2139" i="12" s="1"/>
  <c r="N2139" i="12" a="1"/>
  <c r="N2139" i="12" s="1"/>
  <c r="O2139" i="12" a="1"/>
  <c r="O2139" i="12" s="1"/>
  <c r="K2140" i="12" a="1"/>
  <c r="K2140" i="12" s="1"/>
  <c r="L2140" i="12" a="1"/>
  <c r="L2140" i="12" s="1"/>
  <c r="M2140" i="12" a="1"/>
  <c r="M2140" i="12" s="1"/>
  <c r="N2140" i="12" a="1"/>
  <c r="N2140" i="12" s="1"/>
  <c r="O2140" i="12" a="1"/>
  <c r="O2140" i="12" s="1"/>
  <c r="K2141" i="12" a="1"/>
  <c r="K2141" i="12" s="1"/>
  <c r="L2141" i="12" a="1"/>
  <c r="L2141" i="12" s="1"/>
  <c r="M2141" i="12" a="1"/>
  <c r="M2141" i="12" s="1"/>
  <c r="N2141" i="12" a="1"/>
  <c r="N2141" i="12" s="1"/>
  <c r="O2141" i="12" a="1"/>
  <c r="O2141" i="12" s="1"/>
  <c r="K2142" i="12" a="1"/>
  <c r="K2142" i="12" s="1"/>
  <c r="L2142" i="12" a="1"/>
  <c r="L2142" i="12" s="1"/>
  <c r="M2142" i="12" a="1"/>
  <c r="M2142" i="12" s="1"/>
  <c r="N2142" i="12" a="1"/>
  <c r="N2142" i="12" s="1"/>
  <c r="O2142" i="12" a="1"/>
  <c r="O2142" i="12" s="1"/>
  <c r="K2143" i="12" a="1"/>
  <c r="K2143" i="12" s="1"/>
  <c r="L2143" i="12" a="1"/>
  <c r="L2143" i="12" s="1"/>
  <c r="M2143" i="12" a="1"/>
  <c r="M2143" i="12" s="1"/>
  <c r="N2143" i="12" a="1"/>
  <c r="N2143" i="12" s="1"/>
  <c r="O2143" i="12" a="1"/>
  <c r="O2143" i="12" s="1"/>
  <c r="K2144" i="12" a="1"/>
  <c r="K2144" i="12" s="1"/>
  <c r="L2144" i="12" a="1"/>
  <c r="L2144" i="12" s="1"/>
  <c r="M2144" i="12" a="1"/>
  <c r="M2144" i="12" s="1"/>
  <c r="N2144" i="12" a="1"/>
  <c r="N2144" i="12" s="1"/>
  <c r="O2144" i="12" a="1"/>
  <c r="O2144" i="12" s="1"/>
  <c r="K2145" i="12" a="1"/>
  <c r="K2145" i="12" s="1"/>
  <c r="L2145" i="12" a="1"/>
  <c r="L2145" i="12" s="1"/>
  <c r="M2145" i="12" a="1"/>
  <c r="M2145" i="12" s="1"/>
  <c r="N2145" i="12" a="1"/>
  <c r="N2145" i="12" s="1"/>
  <c r="O2145" i="12" a="1"/>
  <c r="O2145" i="12" s="1"/>
  <c r="K2146" i="12" a="1"/>
  <c r="K2146" i="12" s="1"/>
  <c r="L2146" i="12" a="1"/>
  <c r="L2146" i="12" s="1"/>
  <c r="M2146" i="12" a="1"/>
  <c r="M2146" i="12" s="1"/>
  <c r="N2146" i="12" a="1"/>
  <c r="N2146" i="12" s="1"/>
  <c r="O2146" i="12" a="1"/>
  <c r="O2146" i="12" s="1"/>
  <c r="K2147" i="12" a="1"/>
  <c r="K2147" i="12" s="1"/>
  <c r="L2147" i="12" a="1"/>
  <c r="L2147" i="12" s="1"/>
  <c r="M2147" i="12" a="1"/>
  <c r="M2147" i="12" s="1"/>
  <c r="N2147" i="12" a="1"/>
  <c r="N2147" i="12" s="1"/>
  <c r="O2147" i="12" a="1"/>
  <c r="O2147" i="12" s="1"/>
  <c r="K2148" i="12" a="1"/>
  <c r="K2148" i="12" s="1"/>
  <c r="L2148" i="12" a="1"/>
  <c r="L2148" i="12" s="1"/>
  <c r="M2148" i="12" a="1"/>
  <c r="M2148" i="12" s="1"/>
  <c r="N2148" i="12" a="1"/>
  <c r="N2148" i="12" s="1"/>
  <c r="O2148" i="12" a="1"/>
  <c r="O2148" i="12" s="1"/>
  <c r="K2149" i="12" a="1"/>
  <c r="K2149" i="12" s="1"/>
  <c r="L2149" i="12" a="1"/>
  <c r="L2149" i="12" s="1"/>
  <c r="M2149" i="12" a="1"/>
  <c r="M2149" i="12" s="1"/>
  <c r="N2149" i="12" a="1"/>
  <c r="N2149" i="12" s="1"/>
  <c r="O2149" i="12" a="1"/>
  <c r="O2149" i="12" s="1"/>
  <c r="K2150" i="12" a="1"/>
  <c r="K2150" i="12" s="1"/>
  <c r="L2150" i="12" a="1"/>
  <c r="L2150" i="12" s="1"/>
  <c r="M2150" i="12" a="1"/>
  <c r="M2150" i="12" s="1"/>
  <c r="N2150" i="12" a="1"/>
  <c r="N2150" i="12" s="1"/>
  <c r="O2150" i="12" a="1"/>
  <c r="O2150" i="12" s="1"/>
  <c r="K2151" i="12" a="1"/>
  <c r="K2151" i="12" s="1"/>
  <c r="L2151" i="12" a="1"/>
  <c r="L2151" i="12" s="1"/>
  <c r="M2151" i="12" a="1"/>
  <c r="M2151" i="12" s="1"/>
  <c r="N2151" i="12" a="1"/>
  <c r="N2151" i="12" s="1"/>
  <c r="O2151" i="12" a="1"/>
  <c r="O2151" i="12" s="1"/>
  <c r="K2152" i="12" a="1"/>
  <c r="K2152" i="12" s="1"/>
  <c r="L2152" i="12" a="1"/>
  <c r="L2152" i="12" s="1"/>
  <c r="M2152" i="12" a="1"/>
  <c r="M2152" i="12" s="1"/>
  <c r="N2152" i="12" a="1"/>
  <c r="N2152" i="12" s="1"/>
  <c r="O2152" i="12" a="1"/>
  <c r="O2152" i="12" s="1"/>
  <c r="K2153" i="12" a="1"/>
  <c r="K2153" i="12" s="1"/>
  <c r="L2153" i="12" a="1"/>
  <c r="L2153" i="12" s="1"/>
  <c r="M2153" i="12" a="1"/>
  <c r="M2153" i="12" s="1"/>
  <c r="N2153" i="12" a="1"/>
  <c r="N2153" i="12" s="1"/>
  <c r="O2153" i="12" a="1"/>
  <c r="O2153" i="12" s="1"/>
  <c r="K2154" i="12" a="1"/>
  <c r="K2154" i="12" s="1"/>
  <c r="L2154" i="12" a="1"/>
  <c r="L2154" i="12" s="1"/>
  <c r="M2154" i="12" a="1"/>
  <c r="M2154" i="12" s="1"/>
  <c r="N2154" i="12" a="1"/>
  <c r="N2154" i="12"/>
  <c r="O2154" i="12" a="1"/>
  <c r="O2154" i="12" s="1"/>
  <c r="K2155" i="12" a="1"/>
  <c r="K2155" i="12" s="1"/>
  <c r="L2155" i="12" a="1"/>
  <c r="L2155" i="12" s="1"/>
  <c r="M2155" i="12" a="1"/>
  <c r="M2155" i="12" s="1"/>
  <c r="N2155" i="12" a="1"/>
  <c r="N2155" i="12" s="1"/>
  <c r="O2155" i="12" a="1"/>
  <c r="O2155" i="12" s="1"/>
  <c r="K2156" i="12" a="1"/>
  <c r="K2156" i="12" s="1"/>
  <c r="L2156" i="12" a="1"/>
  <c r="L2156" i="12" s="1"/>
  <c r="M2156" i="12" a="1"/>
  <c r="M2156" i="12" s="1"/>
  <c r="N2156" i="12" a="1"/>
  <c r="N2156" i="12" s="1"/>
  <c r="O2156" i="12" a="1"/>
  <c r="O2156" i="12" s="1"/>
  <c r="K2157" i="12" a="1"/>
  <c r="K2157" i="12" s="1"/>
  <c r="L2157" i="12" a="1"/>
  <c r="L2157" i="12" s="1"/>
  <c r="M2157" i="12" a="1"/>
  <c r="M2157" i="12" s="1"/>
  <c r="N2157" i="12" a="1"/>
  <c r="N2157" i="12" s="1"/>
  <c r="O2157" i="12" a="1"/>
  <c r="O2157" i="12" s="1"/>
  <c r="K2158" i="12" a="1"/>
  <c r="K2158" i="12" s="1"/>
  <c r="L2158" i="12" a="1"/>
  <c r="L2158" i="12" s="1"/>
  <c r="M2158" i="12" a="1"/>
  <c r="M2158" i="12" s="1"/>
  <c r="N2158" i="12" a="1"/>
  <c r="N2158" i="12" s="1"/>
  <c r="O2158" i="12" a="1"/>
  <c r="O2158" i="12" s="1"/>
  <c r="K2159" i="12" a="1"/>
  <c r="K2159" i="12" s="1"/>
  <c r="L2159" i="12" a="1"/>
  <c r="L2159" i="12" s="1"/>
  <c r="M2159" i="12" a="1"/>
  <c r="M2159" i="12" s="1"/>
  <c r="N2159" i="12" a="1"/>
  <c r="N2159" i="12" s="1"/>
  <c r="O2159" i="12" a="1"/>
  <c r="O2159" i="12" s="1"/>
  <c r="K2160" i="12" a="1"/>
  <c r="K2160" i="12" s="1"/>
  <c r="L2160" i="12" a="1"/>
  <c r="L2160" i="12" s="1"/>
  <c r="M2160" i="12" a="1"/>
  <c r="M2160" i="12" s="1"/>
  <c r="N2160" i="12" a="1"/>
  <c r="N2160" i="12" s="1"/>
  <c r="O2160" i="12" a="1"/>
  <c r="O2160" i="12" s="1"/>
  <c r="K2161" i="12" a="1"/>
  <c r="K2161" i="12" s="1"/>
  <c r="L2161" i="12" a="1"/>
  <c r="L2161" i="12" s="1"/>
  <c r="M2161" i="12" a="1"/>
  <c r="M2161" i="12" s="1"/>
  <c r="N2161" i="12" a="1"/>
  <c r="N2161" i="12" s="1"/>
  <c r="O2161" i="12" a="1"/>
  <c r="O2161" i="12" s="1"/>
  <c r="K2162" i="12" a="1"/>
  <c r="K2162" i="12" s="1"/>
  <c r="L2162" i="12" a="1"/>
  <c r="L2162" i="12" s="1"/>
  <c r="M2162" i="12" a="1"/>
  <c r="M2162" i="12" s="1"/>
  <c r="N2162" i="12" a="1"/>
  <c r="N2162" i="12" s="1"/>
  <c r="O2162" i="12" a="1"/>
  <c r="O2162" i="12" s="1"/>
  <c r="K2163" i="12" a="1"/>
  <c r="K2163" i="12" s="1"/>
  <c r="L2163" i="12" a="1"/>
  <c r="L2163" i="12" s="1"/>
  <c r="M2163" i="12" a="1"/>
  <c r="M2163" i="12" s="1"/>
  <c r="N2163" i="12" a="1"/>
  <c r="N2163" i="12" s="1"/>
  <c r="O2163" i="12" a="1"/>
  <c r="O2163" i="12" s="1"/>
  <c r="K2164" i="12" a="1"/>
  <c r="K2164" i="12" s="1"/>
  <c r="L2164" i="12" a="1"/>
  <c r="L2164" i="12" s="1"/>
  <c r="M2164" i="12" a="1"/>
  <c r="M2164" i="12" s="1"/>
  <c r="N2164" i="12" a="1"/>
  <c r="N2164" i="12" s="1"/>
  <c r="O2164" i="12" a="1"/>
  <c r="O2164" i="12" s="1"/>
  <c r="K2165" i="12" a="1"/>
  <c r="K2165" i="12" s="1"/>
  <c r="L2165" i="12" a="1"/>
  <c r="L2165" i="12" s="1"/>
  <c r="M2165" i="12" a="1"/>
  <c r="M2165" i="12" s="1"/>
  <c r="N2165" i="12" a="1"/>
  <c r="N2165" i="12" s="1"/>
  <c r="O2165" i="12" a="1"/>
  <c r="O2165" i="12" s="1"/>
  <c r="K2166" i="12" a="1"/>
  <c r="K2166" i="12" s="1"/>
  <c r="L2166" i="12" a="1"/>
  <c r="L2166" i="12" s="1"/>
  <c r="M2166" i="12" a="1"/>
  <c r="M2166" i="12" s="1"/>
  <c r="N2166" i="12" a="1"/>
  <c r="N2166" i="12" s="1"/>
  <c r="O2166" i="12" a="1"/>
  <c r="O2166" i="12" s="1"/>
  <c r="K2167" i="12" a="1"/>
  <c r="K2167" i="12" s="1"/>
  <c r="L2167" i="12" a="1"/>
  <c r="L2167" i="12" s="1"/>
  <c r="M2167" i="12" a="1"/>
  <c r="M2167" i="12" s="1"/>
  <c r="N2167" i="12" a="1"/>
  <c r="N2167" i="12" s="1"/>
  <c r="O2167" i="12" a="1"/>
  <c r="O2167" i="12" s="1"/>
  <c r="K2168" i="12" a="1"/>
  <c r="K2168" i="12" s="1"/>
  <c r="L2168" i="12" a="1"/>
  <c r="L2168" i="12" s="1"/>
  <c r="M2168" i="12" a="1"/>
  <c r="M2168" i="12" s="1"/>
  <c r="N2168" i="12" a="1"/>
  <c r="N2168" i="12" s="1"/>
  <c r="O2168" i="12" a="1"/>
  <c r="O2168" i="12" s="1"/>
  <c r="K2169" i="12" a="1"/>
  <c r="K2169" i="12" s="1"/>
  <c r="L2169" i="12" a="1"/>
  <c r="L2169" i="12" s="1"/>
  <c r="M2169" i="12" a="1"/>
  <c r="M2169" i="12" s="1"/>
  <c r="N2169" i="12" a="1"/>
  <c r="N2169" i="12" s="1"/>
  <c r="O2169" i="12" a="1"/>
  <c r="O2169" i="12" s="1"/>
  <c r="K2170" i="12" a="1"/>
  <c r="K2170" i="12" s="1"/>
  <c r="L2170" i="12" a="1"/>
  <c r="L2170" i="12" s="1"/>
  <c r="M2170" i="12" a="1"/>
  <c r="M2170" i="12" s="1"/>
  <c r="N2170" i="12" a="1"/>
  <c r="N2170" i="12" s="1"/>
  <c r="O2170" i="12" a="1"/>
  <c r="O2170" i="12" s="1"/>
  <c r="K2171" i="12" a="1"/>
  <c r="K2171" i="12" s="1"/>
  <c r="L2171" i="12" a="1"/>
  <c r="L2171" i="12" s="1"/>
  <c r="M2171" i="12" a="1"/>
  <c r="M2171" i="12" s="1"/>
  <c r="N2171" i="12" a="1"/>
  <c r="N2171" i="12" s="1"/>
  <c r="O2171" i="12" a="1"/>
  <c r="O2171" i="12" s="1"/>
  <c r="K2172" i="12" a="1"/>
  <c r="K2172" i="12" s="1"/>
  <c r="L2172" i="12" a="1"/>
  <c r="L2172" i="12" s="1"/>
  <c r="M2172" i="12" a="1"/>
  <c r="M2172" i="12" s="1"/>
  <c r="N2172" i="12" a="1"/>
  <c r="N2172" i="12" s="1"/>
  <c r="O2172" i="12" a="1"/>
  <c r="O2172" i="12" s="1"/>
  <c r="K2173" i="12" a="1"/>
  <c r="K2173" i="12" s="1"/>
  <c r="L2173" i="12" a="1"/>
  <c r="L2173" i="12" s="1"/>
  <c r="M2173" i="12" a="1"/>
  <c r="M2173" i="12" s="1"/>
  <c r="N2173" i="12" a="1"/>
  <c r="N2173" i="12" s="1"/>
  <c r="O2173" i="12" a="1"/>
  <c r="O2173" i="12" s="1"/>
  <c r="K2174" i="12" a="1"/>
  <c r="K2174" i="12" s="1"/>
  <c r="L2174" i="12" a="1"/>
  <c r="L2174" i="12" s="1"/>
  <c r="M2174" i="12" a="1"/>
  <c r="M2174" i="12" s="1"/>
  <c r="N2174" i="12" a="1"/>
  <c r="N2174" i="12" s="1"/>
  <c r="O2174" i="12" a="1"/>
  <c r="O2174" i="12" s="1"/>
  <c r="K2175" i="12" a="1"/>
  <c r="K2175" i="12" s="1"/>
  <c r="L2175" i="12" a="1"/>
  <c r="L2175" i="12" s="1"/>
  <c r="M2175" i="12" a="1"/>
  <c r="M2175" i="12" s="1"/>
  <c r="N2175" i="12" a="1"/>
  <c r="N2175" i="12" s="1"/>
  <c r="O2175" i="12" a="1"/>
  <c r="O2175" i="12" s="1"/>
  <c r="K2176" i="12" a="1"/>
  <c r="K2176" i="12" s="1"/>
  <c r="L2176" i="12" a="1"/>
  <c r="L2176" i="12" s="1"/>
  <c r="M2176" i="12" a="1"/>
  <c r="M2176" i="12" s="1"/>
  <c r="N2176" i="12" a="1"/>
  <c r="N2176" i="12" s="1"/>
  <c r="O2176" i="12" a="1"/>
  <c r="O2176" i="12" s="1"/>
  <c r="K2177" i="12" a="1"/>
  <c r="K2177" i="12" s="1"/>
  <c r="L2177" i="12" a="1"/>
  <c r="L2177" i="12" s="1"/>
  <c r="M2177" i="12" a="1"/>
  <c r="M2177" i="12" s="1"/>
  <c r="N2177" i="12" a="1"/>
  <c r="N2177" i="12" s="1"/>
  <c r="O2177" i="12" a="1"/>
  <c r="O2177" i="12" s="1"/>
  <c r="K2178" i="12" a="1"/>
  <c r="K2178" i="12" s="1"/>
  <c r="L2178" i="12" a="1"/>
  <c r="L2178" i="12" s="1"/>
  <c r="M2178" i="12" a="1"/>
  <c r="M2178" i="12" s="1"/>
  <c r="N2178" i="12" a="1"/>
  <c r="N2178" i="12" s="1"/>
  <c r="O2178" i="12" a="1"/>
  <c r="O2178" i="12" s="1"/>
  <c r="K2179" i="12" a="1"/>
  <c r="K2179" i="12" s="1"/>
  <c r="L2179" i="12" a="1"/>
  <c r="L2179" i="12" s="1"/>
  <c r="M2179" i="12" a="1"/>
  <c r="M2179" i="12" s="1"/>
  <c r="N2179" i="12" a="1"/>
  <c r="N2179" i="12" s="1"/>
  <c r="O2179" i="12" a="1"/>
  <c r="O2179" i="12" s="1"/>
  <c r="K2180" i="12" a="1"/>
  <c r="K2180" i="12" s="1"/>
  <c r="L2180" i="12" a="1"/>
  <c r="L2180" i="12" s="1"/>
  <c r="M2180" i="12" a="1"/>
  <c r="M2180" i="12" s="1"/>
  <c r="N2180" i="12" a="1"/>
  <c r="N2180" i="12" s="1"/>
  <c r="O2180" i="12" a="1"/>
  <c r="O2180" i="12" s="1"/>
  <c r="K2181" i="12" a="1"/>
  <c r="K2181" i="12" s="1"/>
  <c r="L2181" i="12" a="1"/>
  <c r="L2181" i="12" s="1"/>
  <c r="M2181" i="12" a="1"/>
  <c r="M2181" i="12" s="1"/>
  <c r="N2181" i="12" a="1"/>
  <c r="N2181" i="12" s="1"/>
  <c r="O2181" i="12" a="1"/>
  <c r="O2181" i="12" s="1"/>
  <c r="K2182" i="12" a="1"/>
  <c r="K2182" i="12" s="1"/>
  <c r="L2182" i="12" a="1"/>
  <c r="L2182" i="12" s="1"/>
  <c r="M2182" i="12" a="1"/>
  <c r="M2182" i="12" s="1"/>
  <c r="N2182" i="12" a="1"/>
  <c r="N2182" i="12" s="1"/>
  <c r="O2182" i="12" a="1"/>
  <c r="O2182" i="12" s="1"/>
  <c r="K2183" i="12" a="1"/>
  <c r="K2183" i="12" s="1"/>
  <c r="L2183" i="12" a="1"/>
  <c r="L2183" i="12" s="1"/>
  <c r="M2183" i="12" a="1"/>
  <c r="M2183" i="12" s="1"/>
  <c r="N2183" i="12" a="1"/>
  <c r="N2183" i="12" s="1"/>
  <c r="O2183" i="12" a="1"/>
  <c r="O2183" i="12" s="1"/>
  <c r="K2184" i="12" a="1"/>
  <c r="K2184" i="12" s="1"/>
  <c r="L2184" i="12" a="1"/>
  <c r="L2184" i="12" s="1"/>
  <c r="M2184" i="12" a="1"/>
  <c r="M2184" i="12" s="1"/>
  <c r="N2184" i="12" a="1"/>
  <c r="N2184" i="12" s="1"/>
  <c r="O2184" i="12" a="1"/>
  <c r="O2184" i="12" s="1"/>
  <c r="K2185" i="12" a="1"/>
  <c r="K2185" i="12" s="1"/>
  <c r="L2185" i="12" a="1"/>
  <c r="L2185" i="12" s="1"/>
  <c r="M2185" i="12" a="1"/>
  <c r="M2185" i="12" s="1"/>
  <c r="N2185" i="12" a="1"/>
  <c r="N2185" i="12" s="1"/>
  <c r="O2185" i="12" a="1"/>
  <c r="O2185" i="12" s="1"/>
  <c r="K2186" i="12" a="1"/>
  <c r="K2186" i="12" s="1"/>
  <c r="L2186" i="12" a="1"/>
  <c r="L2186" i="12" s="1"/>
  <c r="M2186" i="12" a="1"/>
  <c r="M2186" i="12" s="1"/>
  <c r="N2186" i="12" a="1"/>
  <c r="N2186" i="12" s="1"/>
  <c r="O2186" i="12" a="1"/>
  <c r="O2186" i="12" s="1"/>
  <c r="K2187" i="12" a="1"/>
  <c r="K2187" i="12" s="1"/>
  <c r="L2187" i="12" a="1"/>
  <c r="L2187" i="12" s="1"/>
  <c r="M2187" i="12" a="1"/>
  <c r="M2187" i="12" s="1"/>
  <c r="N2187" i="12" a="1"/>
  <c r="N2187" i="12" s="1"/>
  <c r="O2187" i="12" a="1"/>
  <c r="O2187" i="12" s="1"/>
  <c r="K2188" i="12" a="1"/>
  <c r="K2188" i="12" s="1"/>
  <c r="L2188" i="12" a="1"/>
  <c r="L2188" i="12" s="1"/>
  <c r="M2188" i="12" a="1"/>
  <c r="M2188" i="12" s="1"/>
  <c r="N2188" i="12" a="1"/>
  <c r="N2188" i="12" s="1"/>
  <c r="O2188" i="12" a="1"/>
  <c r="O2188" i="12" s="1"/>
  <c r="K2189" i="12" a="1"/>
  <c r="K2189" i="12" s="1"/>
  <c r="L2189" i="12" a="1"/>
  <c r="L2189" i="12" s="1"/>
  <c r="M2189" i="12" a="1"/>
  <c r="M2189" i="12" s="1"/>
  <c r="N2189" i="12" a="1"/>
  <c r="N2189" i="12" s="1"/>
  <c r="O2189" i="12" a="1"/>
  <c r="O2189" i="12" s="1"/>
  <c r="K2190" i="12" a="1"/>
  <c r="K2190" i="12" s="1"/>
  <c r="L2190" i="12" a="1"/>
  <c r="L2190" i="12" s="1"/>
  <c r="M2190" i="12" a="1"/>
  <c r="M2190" i="12" s="1"/>
  <c r="N2190" i="12" a="1"/>
  <c r="N2190" i="12" s="1"/>
  <c r="O2190" i="12" a="1"/>
  <c r="O2190" i="12" s="1"/>
  <c r="K2191" i="12" a="1"/>
  <c r="K2191" i="12" s="1"/>
  <c r="L2191" i="12" a="1"/>
  <c r="L2191" i="12" s="1"/>
  <c r="M2191" i="12" a="1"/>
  <c r="M2191" i="12" s="1"/>
  <c r="N2191" i="12" a="1"/>
  <c r="N2191" i="12" s="1"/>
  <c r="O2191" i="12" a="1"/>
  <c r="O2191" i="12" s="1"/>
  <c r="K2192" i="12" a="1"/>
  <c r="K2192" i="12" s="1"/>
  <c r="L2192" i="12" a="1"/>
  <c r="L2192" i="12" s="1"/>
  <c r="M2192" i="12" a="1"/>
  <c r="M2192" i="12" s="1"/>
  <c r="N2192" i="12" a="1"/>
  <c r="N2192" i="12" s="1"/>
  <c r="O2192" i="12" a="1"/>
  <c r="O2192" i="12" s="1"/>
  <c r="K2193" i="12" a="1"/>
  <c r="K2193" i="12" s="1"/>
  <c r="L2193" i="12" a="1"/>
  <c r="L2193" i="12" s="1"/>
  <c r="M2193" i="12" a="1"/>
  <c r="M2193" i="12" s="1"/>
  <c r="N2193" i="12" a="1"/>
  <c r="N2193" i="12" s="1"/>
  <c r="O2193" i="12" a="1"/>
  <c r="O2193" i="12" s="1"/>
  <c r="K2194" i="12" a="1"/>
  <c r="K2194" i="12" s="1"/>
  <c r="L2194" i="12" a="1"/>
  <c r="L2194" i="12" s="1"/>
  <c r="M2194" i="12" a="1"/>
  <c r="M2194" i="12" s="1"/>
  <c r="N2194" i="12" a="1"/>
  <c r="N2194" i="12" s="1"/>
  <c r="O2194" i="12" a="1"/>
  <c r="O2194" i="12" s="1"/>
  <c r="K2195" i="12" a="1"/>
  <c r="K2195" i="12" s="1"/>
  <c r="L2195" i="12" a="1"/>
  <c r="L2195" i="12" s="1"/>
  <c r="M2195" i="12" a="1"/>
  <c r="M2195" i="12" s="1"/>
  <c r="N2195" i="12" a="1"/>
  <c r="N2195" i="12" s="1"/>
  <c r="O2195" i="12" a="1"/>
  <c r="O2195" i="12" s="1"/>
  <c r="K2196" i="12" a="1"/>
  <c r="K2196" i="12" s="1"/>
  <c r="L2196" i="12" a="1"/>
  <c r="L2196" i="12" s="1"/>
  <c r="M2196" i="12" a="1"/>
  <c r="M2196" i="12" s="1"/>
  <c r="N2196" i="12" a="1"/>
  <c r="N2196" i="12" s="1"/>
  <c r="O2196" i="12" a="1"/>
  <c r="O2196" i="12" s="1"/>
  <c r="K2197" i="12" a="1"/>
  <c r="K2197" i="12" s="1"/>
  <c r="L2197" i="12" a="1"/>
  <c r="L2197" i="12" s="1"/>
  <c r="M2197" i="12" a="1"/>
  <c r="M2197" i="12" s="1"/>
  <c r="N2197" i="12" a="1"/>
  <c r="N2197" i="12" s="1"/>
  <c r="O2197" i="12" a="1"/>
  <c r="O2197" i="12" s="1"/>
  <c r="K2198" i="12" a="1"/>
  <c r="K2198" i="12" s="1"/>
  <c r="L2198" i="12" a="1"/>
  <c r="L2198" i="12" s="1"/>
  <c r="M2198" i="12" a="1"/>
  <c r="M2198" i="12" s="1"/>
  <c r="N2198" i="12" a="1"/>
  <c r="N2198" i="12" s="1"/>
  <c r="O2198" i="12" a="1"/>
  <c r="O2198" i="12" s="1"/>
  <c r="K2199" i="12" a="1"/>
  <c r="K2199" i="12" s="1"/>
  <c r="L2199" i="12" a="1"/>
  <c r="L2199" i="12" s="1"/>
  <c r="M2199" i="12" a="1"/>
  <c r="M2199" i="12" s="1"/>
  <c r="N2199" i="12" a="1"/>
  <c r="N2199" i="12" s="1"/>
  <c r="O2199" i="12" a="1"/>
  <c r="O2199" i="12" s="1"/>
  <c r="K2200" i="12" a="1"/>
  <c r="K2200" i="12" s="1"/>
  <c r="L2200" i="12" a="1"/>
  <c r="L2200" i="12" s="1"/>
  <c r="M2200" i="12" a="1"/>
  <c r="M2200" i="12" s="1"/>
  <c r="N2200" i="12" a="1"/>
  <c r="N2200" i="12" s="1"/>
  <c r="O2200" i="12" a="1"/>
  <c r="O2200" i="12" s="1"/>
  <c r="K2201" i="12" a="1"/>
  <c r="K2201" i="12" s="1"/>
  <c r="L2201" i="12" a="1"/>
  <c r="L2201" i="12" s="1"/>
  <c r="M2201" i="12" a="1"/>
  <c r="M2201" i="12" s="1"/>
  <c r="N2201" i="12" a="1"/>
  <c r="N2201" i="12" s="1"/>
  <c r="O2201" i="12" a="1"/>
  <c r="O2201" i="12" s="1"/>
  <c r="K2202" i="12" a="1"/>
  <c r="K2202" i="12" s="1"/>
  <c r="L2202" i="12" a="1"/>
  <c r="L2202" i="12" s="1"/>
  <c r="M2202" i="12" a="1"/>
  <c r="M2202" i="12" s="1"/>
  <c r="N2202" i="12" a="1"/>
  <c r="N2202" i="12" s="1"/>
  <c r="O2202" i="12" a="1"/>
  <c r="O2202" i="12" s="1"/>
  <c r="K2203" i="12" a="1"/>
  <c r="K2203" i="12" s="1"/>
  <c r="L2203" i="12" a="1"/>
  <c r="L2203" i="12" s="1"/>
  <c r="M2203" i="12" a="1"/>
  <c r="M2203" i="12" s="1"/>
  <c r="N2203" i="12" a="1"/>
  <c r="N2203" i="12" s="1"/>
  <c r="O2203" i="12" a="1"/>
  <c r="O2203" i="12" s="1"/>
  <c r="K2204" i="12" a="1"/>
  <c r="K2204" i="12" s="1"/>
  <c r="L2204" i="12" a="1"/>
  <c r="L2204" i="12" s="1"/>
  <c r="M2204" i="12" a="1"/>
  <c r="M2204" i="12" s="1"/>
  <c r="N2204" i="12" a="1"/>
  <c r="N2204" i="12" s="1"/>
  <c r="O2204" i="12" a="1"/>
  <c r="O2204" i="12" s="1"/>
  <c r="K2205" i="12" a="1"/>
  <c r="K2205" i="12" s="1"/>
  <c r="L2205" i="12" a="1"/>
  <c r="L2205" i="12" s="1"/>
  <c r="M2205" i="12" a="1"/>
  <c r="M2205" i="12" s="1"/>
  <c r="N2205" i="12" a="1"/>
  <c r="N2205" i="12" s="1"/>
  <c r="O2205" i="12" a="1"/>
  <c r="O2205" i="12" s="1"/>
  <c r="K2206" i="12" a="1"/>
  <c r="K2206" i="12" s="1"/>
  <c r="L2206" i="12" a="1"/>
  <c r="L2206" i="12" s="1"/>
  <c r="M2206" i="12" a="1"/>
  <c r="M2206" i="12" s="1"/>
  <c r="N2206" i="12" a="1"/>
  <c r="N2206" i="12" s="1"/>
  <c r="O2206" i="12" a="1"/>
  <c r="O2206" i="12" s="1"/>
  <c r="K2207" i="12" a="1"/>
  <c r="K2207" i="12" s="1"/>
  <c r="L2207" i="12" a="1"/>
  <c r="L2207" i="12" s="1"/>
  <c r="M2207" i="12" a="1"/>
  <c r="M2207" i="12" s="1"/>
  <c r="N2207" i="12" a="1"/>
  <c r="N2207" i="12" s="1"/>
  <c r="O2207" i="12" a="1"/>
  <c r="O2207" i="12" s="1"/>
  <c r="K2208" i="12" a="1"/>
  <c r="K2208" i="12" s="1"/>
  <c r="L2208" i="12" a="1"/>
  <c r="L2208" i="12" s="1"/>
  <c r="M2208" i="12" a="1"/>
  <c r="M2208" i="12" s="1"/>
  <c r="N2208" i="12" a="1"/>
  <c r="N2208" i="12" s="1"/>
  <c r="O2208" i="12" a="1"/>
  <c r="O2208" i="12" s="1"/>
  <c r="K2209" i="12" a="1"/>
  <c r="K2209" i="12" s="1"/>
  <c r="L2209" i="12" a="1"/>
  <c r="L2209" i="12" s="1"/>
  <c r="M2209" i="12" a="1"/>
  <c r="M2209" i="12" s="1"/>
  <c r="N2209" i="12" a="1"/>
  <c r="N2209" i="12" s="1"/>
  <c r="O2209" i="12" a="1"/>
  <c r="O2209" i="12" s="1"/>
  <c r="K2210" i="12" a="1"/>
  <c r="K2210" i="12" s="1"/>
  <c r="L2210" i="12" a="1"/>
  <c r="L2210" i="12" s="1"/>
  <c r="M2210" i="12" a="1"/>
  <c r="M2210" i="12" s="1"/>
  <c r="N2210" i="12" a="1"/>
  <c r="N2210" i="12" s="1"/>
  <c r="O2210" i="12" a="1"/>
  <c r="O2210" i="12" s="1"/>
  <c r="K2211" i="12" a="1"/>
  <c r="K2211" i="12" s="1"/>
  <c r="L2211" i="12" a="1"/>
  <c r="L2211" i="12" s="1"/>
  <c r="M2211" i="12" a="1"/>
  <c r="M2211" i="12" s="1"/>
  <c r="N2211" i="12" a="1"/>
  <c r="N2211" i="12" s="1"/>
  <c r="O2211" i="12" a="1"/>
  <c r="O2211" i="12" s="1"/>
  <c r="K2212" i="12" a="1"/>
  <c r="K2212" i="12" s="1"/>
  <c r="L2212" i="12" a="1"/>
  <c r="L2212" i="12" s="1"/>
  <c r="M2212" i="12" a="1"/>
  <c r="M2212" i="12" s="1"/>
  <c r="N2212" i="12" a="1"/>
  <c r="N2212" i="12" s="1"/>
  <c r="O2212" i="12" a="1"/>
  <c r="O2212" i="12" s="1"/>
  <c r="K2213" i="12" a="1"/>
  <c r="K2213" i="12" s="1"/>
  <c r="L2213" i="12" a="1"/>
  <c r="L2213" i="12" s="1"/>
  <c r="M2213" i="12" a="1"/>
  <c r="M2213" i="12" s="1"/>
  <c r="N2213" i="12" a="1"/>
  <c r="N2213" i="12" s="1"/>
  <c r="O2213" i="12" a="1"/>
  <c r="O2213" i="12" s="1"/>
  <c r="K2214" i="12" a="1"/>
  <c r="K2214" i="12" s="1"/>
  <c r="L2214" i="12" a="1"/>
  <c r="L2214" i="12" s="1"/>
  <c r="M2214" i="12" a="1"/>
  <c r="M2214" i="12" s="1"/>
  <c r="N2214" i="12" a="1"/>
  <c r="N2214" i="12" s="1"/>
  <c r="O2214" i="12" a="1"/>
  <c r="O2214" i="12" s="1"/>
  <c r="K2215" i="12" a="1"/>
  <c r="K2215" i="12" s="1"/>
  <c r="L2215" i="12" a="1"/>
  <c r="L2215" i="12" s="1"/>
  <c r="M2215" i="12" a="1"/>
  <c r="M2215" i="12" s="1"/>
  <c r="N2215" i="12" a="1"/>
  <c r="N2215" i="12" s="1"/>
  <c r="O2215" i="12" a="1"/>
  <c r="O2215" i="12" s="1"/>
  <c r="K2216" i="12" a="1"/>
  <c r="K2216" i="12" s="1"/>
  <c r="L2216" i="12" a="1"/>
  <c r="L2216" i="12" s="1"/>
  <c r="M2216" i="12" a="1"/>
  <c r="M2216" i="12" s="1"/>
  <c r="N2216" i="12" a="1"/>
  <c r="N2216" i="12" s="1"/>
  <c r="O2216" i="12" a="1"/>
  <c r="O2216" i="12" s="1"/>
  <c r="K2217" i="12" a="1"/>
  <c r="K2217" i="12" s="1"/>
  <c r="L2217" i="12" a="1"/>
  <c r="L2217" i="12" s="1"/>
  <c r="M2217" i="12" a="1"/>
  <c r="M2217" i="12" s="1"/>
  <c r="N2217" i="12" a="1"/>
  <c r="N2217" i="12" s="1"/>
  <c r="O2217" i="12" a="1"/>
  <c r="O2217" i="12" s="1"/>
  <c r="K2218" i="12" a="1"/>
  <c r="K2218" i="12" s="1"/>
  <c r="L2218" i="12" a="1"/>
  <c r="L2218" i="12" s="1"/>
  <c r="M2218" i="12" a="1"/>
  <c r="M2218" i="12" s="1"/>
  <c r="N2218" i="12" a="1"/>
  <c r="N2218" i="12" s="1"/>
  <c r="O2218" i="12" a="1"/>
  <c r="O2218" i="12" s="1"/>
  <c r="K2219" i="12" a="1"/>
  <c r="K2219" i="12" s="1"/>
  <c r="L2219" i="12" a="1"/>
  <c r="L2219" i="12" s="1"/>
  <c r="M2219" i="12" a="1"/>
  <c r="M2219" i="12" s="1"/>
  <c r="N2219" i="12" a="1"/>
  <c r="N2219" i="12" s="1"/>
  <c r="O2219" i="12" a="1"/>
  <c r="O2219" i="12" s="1"/>
  <c r="K2220" i="12" a="1"/>
  <c r="K2220" i="12" s="1"/>
  <c r="L2220" i="12" a="1"/>
  <c r="L2220" i="12" s="1"/>
  <c r="M2220" i="12" a="1"/>
  <c r="M2220" i="12" s="1"/>
  <c r="N2220" i="12" a="1"/>
  <c r="N2220" i="12" s="1"/>
  <c r="O2220" i="12" a="1"/>
  <c r="O2220" i="12" s="1"/>
  <c r="K2221" i="12" a="1"/>
  <c r="K2221" i="12" s="1"/>
  <c r="L2221" i="12" a="1"/>
  <c r="L2221" i="12" s="1"/>
  <c r="M2221" i="12" a="1"/>
  <c r="M2221" i="12" s="1"/>
  <c r="N2221" i="12" a="1"/>
  <c r="N2221" i="12" s="1"/>
  <c r="O2221" i="12" a="1"/>
  <c r="O2221" i="12" s="1"/>
  <c r="K2222" i="12" a="1"/>
  <c r="K2222" i="12" s="1"/>
  <c r="L2222" i="12" a="1"/>
  <c r="L2222" i="12" s="1"/>
  <c r="M2222" i="12" a="1"/>
  <c r="M2222" i="12" s="1"/>
  <c r="N2222" i="12" a="1"/>
  <c r="N2222" i="12" s="1"/>
  <c r="O2222" i="12" a="1"/>
  <c r="O2222" i="12" s="1"/>
  <c r="K2223" i="12" a="1"/>
  <c r="K2223" i="12" s="1"/>
  <c r="L2223" i="12" a="1"/>
  <c r="L2223" i="12" s="1"/>
  <c r="M2223" i="12" a="1"/>
  <c r="M2223" i="12" s="1"/>
  <c r="N2223" i="12" a="1"/>
  <c r="N2223" i="12" s="1"/>
  <c r="O2223" i="12" a="1"/>
  <c r="O2223" i="12" s="1"/>
  <c r="K2224" i="12" a="1"/>
  <c r="K2224" i="12" s="1"/>
  <c r="L2224" i="12" a="1"/>
  <c r="L2224" i="12" s="1"/>
  <c r="M2224" i="12" a="1"/>
  <c r="M2224" i="12" s="1"/>
  <c r="N2224" i="12" a="1"/>
  <c r="N2224" i="12" s="1"/>
  <c r="O2224" i="12" a="1"/>
  <c r="O2224" i="12" s="1"/>
  <c r="K2225" i="12" a="1"/>
  <c r="K2225" i="12" s="1"/>
  <c r="L2225" i="12" a="1"/>
  <c r="L2225" i="12" s="1"/>
  <c r="M2225" i="12" a="1"/>
  <c r="M2225" i="12" s="1"/>
  <c r="N2225" i="12" a="1"/>
  <c r="N2225" i="12" s="1"/>
  <c r="O2225" i="12" a="1"/>
  <c r="O2225" i="12" s="1"/>
  <c r="K2226" i="12" a="1"/>
  <c r="K2226" i="12" s="1"/>
  <c r="L2226" i="12" a="1"/>
  <c r="L2226" i="12" s="1"/>
  <c r="M2226" i="12" a="1"/>
  <c r="M2226" i="12" s="1"/>
  <c r="N2226" i="12" a="1"/>
  <c r="N2226" i="12" s="1"/>
  <c r="O2226" i="12" a="1"/>
  <c r="O2226" i="12" s="1"/>
  <c r="K2227" i="12" a="1"/>
  <c r="K2227" i="12" s="1"/>
  <c r="L2227" i="12" a="1"/>
  <c r="L2227" i="12" s="1"/>
  <c r="M2227" i="12" a="1"/>
  <c r="M2227" i="12" s="1"/>
  <c r="N2227" i="12" a="1"/>
  <c r="N2227" i="12" s="1"/>
  <c r="O2227" i="12" a="1"/>
  <c r="O2227" i="12" s="1"/>
  <c r="K2228" i="12" a="1"/>
  <c r="K2228" i="12" s="1"/>
  <c r="L2228" i="12" a="1"/>
  <c r="L2228" i="12" s="1"/>
  <c r="M2228" i="12" a="1"/>
  <c r="M2228" i="12" s="1"/>
  <c r="N2228" i="12" a="1"/>
  <c r="N2228" i="12" s="1"/>
  <c r="O2228" i="12" a="1"/>
  <c r="O2228" i="12" s="1"/>
  <c r="K2229" i="12" a="1"/>
  <c r="K2229" i="12" s="1"/>
  <c r="L2229" i="12" a="1"/>
  <c r="L2229" i="12" s="1"/>
  <c r="M2229" i="12" a="1"/>
  <c r="M2229" i="12" s="1"/>
  <c r="N2229" i="12" a="1"/>
  <c r="N2229" i="12" s="1"/>
  <c r="O2229" i="12" a="1"/>
  <c r="O2229" i="12" s="1"/>
  <c r="K2230" i="12" a="1"/>
  <c r="K2230" i="12" s="1"/>
  <c r="L2230" i="12" a="1"/>
  <c r="L2230" i="12" s="1"/>
  <c r="M2230" i="12" a="1"/>
  <c r="M2230" i="12" s="1"/>
  <c r="N2230" i="12" a="1"/>
  <c r="N2230" i="12" s="1"/>
  <c r="O2230" i="12" a="1"/>
  <c r="O2230" i="12" s="1"/>
  <c r="K2231" i="12" a="1"/>
  <c r="K2231" i="12" s="1"/>
  <c r="L2231" i="12" a="1"/>
  <c r="L2231" i="12" s="1"/>
  <c r="M2231" i="12" a="1"/>
  <c r="M2231" i="12" s="1"/>
  <c r="N2231" i="12" a="1"/>
  <c r="N2231" i="12" s="1"/>
  <c r="O2231" i="12" a="1"/>
  <c r="O2231" i="12" s="1"/>
  <c r="K2232" i="12" a="1"/>
  <c r="K2232" i="12" s="1"/>
  <c r="L2232" i="12" a="1"/>
  <c r="L2232" i="12" s="1"/>
  <c r="M2232" i="12" a="1"/>
  <c r="M2232" i="12" s="1"/>
  <c r="N2232" i="12" a="1"/>
  <c r="N2232" i="12" s="1"/>
  <c r="O2232" i="12" a="1"/>
  <c r="O2232" i="12" s="1"/>
  <c r="K2233" i="12" a="1"/>
  <c r="K2233" i="12" s="1"/>
  <c r="L2233" i="12" a="1"/>
  <c r="L2233" i="12" s="1"/>
  <c r="M2233" i="12" a="1"/>
  <c r="M2233" i="12" s="1"/>
  <c r="N2233" i="12" a="1"/>
  <c r="N2233" i="12" s="1"/>
  <c r="O2233" i="12" a="1"/>
  <c r="O2233" i="12" s="1"/>
  <c r="K2234" i="12" a="1"/>
  <c r="K2234" i="12" s="1"/>
  <c r="L2234" i="12" a="1"/>
  <c r="L2234" i="12" s="1"/>
  <c r="M2234" i="12" a="1"/>
  <c r="M2234" i="12" s="1"/>
  <c r="N2234" i="12" a="1"/>
  <c r="N2234" i="12" s="1"/>
  <c r="O2234" i="12" a="1"/>
  <c r="O2234" i="12" s="1"/>
  <c r="K2235" i="12" a="1"/>
  <c r="K2235" i="12" s="1"/>
  <c r="L2235" i="12" a="1"/>
  <c r="L2235" i="12" s="1"/>
  <c r="M2235" i="12" a="1"/>
  <c r="M2235" i="12" s="1"/>
  <c r="N2235" i="12" a="1"/>
  <c r="N2235" i="12" s="1"/>
  <c r="O2235" i="12" a="1"/>
  <c r="O2235" i="12" s="1"/>
  <c r="K2236" i="12" a="1"/>
  <c r="K2236" i="12" s="1"/>
  <c r="L2236" i="12" a="1"/>
  <c r="L2236" i="12" s="1"/>
  <c r="M2236" i="12" a="1"/>
  <c r="M2236" i="12" s="1"/>
  <c r="N2236" i="12" a="1"/>
  <c r="N2236" i="12" s="1"/>
  <c r="O2236" i="12" a="1"/>
  <c r="O2236" i="12" s="1"/>
  <c r="K2237" i="12" a="1"/>
  <c r="K2237" i="12" s="1"/>
  <c r="L2237" i="12" a="1"/>
  <c r="L2237" i="12" s="1"/>
  <c r="M2237" i="12" a="1"/>
  <c r="M2237" i="12" s="1"/>
  <c r="N2237" i="12" a="1"/>
  <c r="N2237" i="12" s="1"/>
  <c r="O2237" i="12" a="1"/>
  <c r="O2237" i="12" s="1"/>
  <c r="K2238" i="12" a="1"/>
  <c r="K2238" i="12" s="1"/>
  <c r="L2238" i="12" a="1"/>
  <c r="L2238" i="12" s="1"/>
  <c r="M2238" i="12" a="1"/>
  <c r="M2238" i="12" s="1"/>
  <c r="N2238" i="12" a="1"/>
  <c r="N2238" i="12" s="1"/>
  <c r="O2238" i="12" a="1"/>
  <c r="O2238" i="12" s="1"/>
  <c r="K2239" i="12" a="1"/>
  <c r="K2239" i="12" s="1"/>
  <c r="L2239" i="12" a="1"/>
  <c r="L2239" i="12" s="1"/>
  <c r="M2239" i="12" a="1"/>
  <c r="M2239" i="12" s="1"/>
  <c r="N2239" i="12" a="1"/>
  <c r="N2239" i="12" s="1"/>
  <c r="O2239" i="12" a="1"/>
  <c r="O2239" i="12" s="1"/>
  <c r="K2240" i="12" a="1"/>
  <c r="K2240" i="12" s="1"/>
  <c r="L2240" i="12" a="1"/>
  <c r="L2240" i="12" s="1"/>
  <c r="M2240" i="12" a="1"/>
  <c r="M2240" i="12" s="1"/>
  <c r="N2240" i="12" a="1"/>
  <c r="N2240" i="12" s="1"/>
  <c r="O2240" i="12" a="1"/>
  <c r="O2240" i="12" s="1"/>
  <c r="K2241" i="12" a="1"/>
  <c r="K2241" i="12" s="1"/>
  <c r="L2241" i="12" a="1"/>
  <c r="L2241" i="12" s="1"/>
  <c r="M2241" i="12" a="1"/>
  <c r="M2241" i="12" s="1"/>
  <c r="N2241" i="12" a="1"/>
  <c r="N2241" i="12" s="1"/>
  <c r="O2241" i="12" a="1"/>
  <c r="O2241" i="12" s="1"/>
  <c r="K2242" i="12" a="1"/>
  <c r="K2242" i="12" s="1"/>
  <c r="L2242" i="12" a="1"/>
  <c r="L2242" i="12" s="1"/>
  <c r="M2242" i="12" a="1"/>
  <c r="M2242" i="12" s="1"/>
  <c r="N2242" i="12" a="1"/>
  <c r="N2242" i="12" s="1"/>
  <c r="O2242" i="12" a="1"/>
  <c r="O2242" i="12" s="1"/>
  <c r="K2243" i="12" a="1"/>
  <c r="K2243" i="12" s="1"/>
  <c r="L2243" i="12" a="1"/>
  <c r="L2243" i="12" s="1"/>
  <c r="M2243" i="12" a="1"/>
  <c r="M2243" i="12" s="1"/>
  <c r="N2243" i="12" a="1"/>
  <c r="N2243" i="12" s="1"/>
  <c r="O2243" i="12" a="1"/>
  <c r="O2243" i="12" s="1"/>
  <c r="K2244" i="12" a="1"/>
  <c r="K2244" i="12" s="1"/>
  <c r="L2244" i="12" a="1"/>
  <c r="L2244" i="12" s="1"/>
  <c r="M2244" i="12" a="1"/>
  <c r="M2244" i="12" s="1"/>
  <c r="N2244" i="12" a="1"/>
  <c r="N2244" i="12" s="1"/>
  <c r="O2244" i="12" a="1"/>
  <c r="O2244" i="12" s="1"/>
  <c r="K2245" i="12" a="1"/>
  <c r="K2245" i="12" s="1"/>
  <c r="L2245" i="12" a="1"/>
  <c r="L2245" i="12" s="1"/>
  <c r="M2245" i="12" a="1"/>
  <c r="M2245" i="12" s="1"/>
  <c r="N2245" i="12" a="1"/>
  <c r="N2245" i="12" s="1"/>
  <c r="O2245" i="12" a="1"/>
  <c r="O2245" i="12" s="1"/>
  <c r="K2246" i="12" a="1"/>
  <c r="K2246" i="12" s="1"/>
  <c r="L2246" i="12" a="1"/>
  <c r="L2246" i="12" s="1"/>
  <c r="M2246" i="12" a="1"/>
  <c r="M2246" i="12" s="1"/>
  <c r="N2246" i="12" a="1"/>
  <c r="N2246" i="12" s="1"/>
  <c r="O2246" i="12" a="1"/>
  <c r="O2246" i="12" s="1"/>
  <c r="K2247" i="12" a="1"/>
  <c r="K2247" i="12" s="1"/>
  <c r="L2247" i="12" a="1"/>
  <c r="L2247" i="12" s="1"/>
  <c r="M2247" i="12" a="1"/>
  <c r="M2247" i="12" s="1"/>
  <c r="N2247" i="12" a="1"/>
  <c r="N2247" i="12" s="1"/>
  <c r="O2247" i="12" a="1"/>
  <c r="O2247" i="12" s="1"/>
  <c r="K2248" i="12" a="1"/>
  <c r="K2248" i="12" s="1"/>
  <c r="L2248" i="12" a="1"/>
  <c r="L2248" i="12" s="1"/>
  <c r="M2248" i="12" a="1"/>
  <c r="M2248" i="12" s="1"/>
  <c r="N2248" i="12" a="1"/>
  <c r="N2248" i="12" s="1"/>
  <c r="O2248" i="12" a="1"/>
  <c r="O2248" i="12" s="1"/>
  <c r="K2249" i="12" a="1"/>
  <c r="K2249" i="12" s="1"/>
  <c r="L2249" i="12" a="1"/>
  <c r="L2249" i="12" s="1"/>
  <c r="M2249" i="12" a="1"/>
  <c r="M2249" i="12" s="1"/>
  <c r="N2249" i="12" a="1"/>
  <c r="N2249" i="12" s="1"/>
  <c r="O2249" i="12" a="1"/>
  <c r="O2249" i="12" s="1"/>
  <c r="K2250" i="12" a="1"/>
  <c r="K2250" i="12" s="1"/>
  <c r="L2250" i="12" a="1"/>
  <c r="L2250" i="12" s="1"/>
  <c r="M2250" i="12" a="1"/>
  <c r="M2250" i="12" s="1"/>
  <c r="N2250" i="12" a="1"/>
  <c r="N2250" i="12" s="1"/>
  <c r="O2250" i="12" a="1"/>
  <c r="O2250" i="12" s="1"/>
  <c r="K2251" i="12" a="1"/>
  <c r="K2251" i="12" s="1"/>
  <c r="L2251" i="12" a="1"/>
  <c r="L2251" i="12" s="1"/>
  <c r="M2251" i="12" a="1"/>
  <c r="M2251" i="12" s="1"/>
  <c r="N2251" i="12" a="1"/>
  <c r="N2251" i="12" s="1"/>
  <c r="O2251" i="12" a="1"/>
  <c r="O2251" i="12" s="1"/>
  <c r="K2252" i="12" a="1"/>
  <c r="K2252" i="12" s="1"/>
  <c r="L2252" i="12" a="1"/>
  <c r="L2252" i="12" s="1"/>
  <c r="M2252" i="12" a="1"/>
  <c r="M2252" i="12" s="1"/>
  <c r="N2252" i="12" a="1"/>
  <c r="N2252" i="12" s="1"/>
  <c r="O2252" i="12" a="1"/>
  <c r="O2252" i="12" s="1"/>
  <c r="K2253" i="12" a="1"/>
  <c r="K2253" i="12" s="1"/>
  <c r="L2253" i="12" a="1"/>
  <c r="L2253" i="12" s="1"/>
  <c r="M2253" i="12" a="1"/>
  <c r="M2253" i="12" s="1"/>
  <c r="N2253" i="12" a="1"/>
  <c r="N2253" i="12" s="1"/>
  <c r="O2253" i="12" a="1"/>
  <c r="O2253" i="12" s="1"/>
  <c r="K2254" i="12" a="1"/>
  <c r="K2254" i="12" s="1"/>
  <c r="L2254" i="12" a="1"/>
  <c r="L2254" i="12" s="1"/>
  <c r="M2254" i="12" a="1"/>
  <c r="M2254" i="12" s="1"/>
  <c r="N2254" i="12" a="1"/>
  <c r="N2254" i="12" s="1"/>
  <c r="O2254" i="12" a="1"/>
  <c r="O2254" i="12" s="1"/>
  <c r="K2255" i="12" a="1"/>
  <c r="K2255" i="12" s="1"/>
  <c r="L2255" i="12" a="1"/>
  <c r="L2255" i="12" s="1"/>
  <c r="M2255" i="12" a="1"/>
  <c r="M2255" i="12" s="1"/>
  <c r="N2255" i="12" a="1"/>
  <c r="N2255" i="12" s="1"/>
  <c r="O2255" i="12" a="1"/>
  <c r="O2255" i="12" s="1"/>
  <c r="K2256" i="12" a="1"/>
  <c r="K2256" i="12" s="1"/>
  <c r="L2256" i="12" a="1"/>
  <c r="L2256" i="12" s="1"/>
  <c r="M2256" i="12" a="1"/>
  <c r="M2256" i="12" s="1"/>
  <c r="N2256" i="12" a="1"/>
  <c r="N2256" i="12" s="1"/>
  <c r="O2256" i="12" a="1"/>
  <c r="O2256" i="12" s="1"/>
  <c r="K2257" i="12" a="1"/>
  <c r="K2257" i="12" s="1"/>
  <c r="L2257" i="12" a="1"/>
  <c r="L2257" i="12" s="1"/>
  <c r="M2257" i="12" a="1"/>
  <c r="M2257" i="12" s="1"/>
  <c r="N2257" i="12" a="1"/>
  <c r="N2257" i="12" s="1"/>
  <c r="O2257" i="12" a="1"/>
  <c r="O2257" i="12" s="1"/>
  <c r="K2258" i="12" a="1"/>
  <c r="K2258" i="12" s="1"/>
  <c r="L2258" i="12" a="1"/>
  <c r="L2258" i="12" s="1"/>
  <c r="M2258" i="12" a="1"/>
  <c r="M2258" i="12" s="1"/>
  <c r="N2258" i="12" a="1"/>
  <c r="N2258" i="12" s="1"/>
  <c r="O2258" i="12" a="1"/>
  <c r="O2258" i="12" s="1"/>
  <c r="K2259" i="12" a="1"/>
  <c r="K2259" i="12" s="1"/>
  <c r="L2259" i="12" a="1"/>
  <c r="L2259" i="12" s="1"/>
  <c r="M2259" i="12" a="1"/>
  <c r="M2259" i="12" s="1"/>
  <c r="N2259" i="12" a="1"/>
  <c r="N2259" i="12" s="1"/>
  <c r="O2259" i="12" a="1"/>
  <c r="O2259" i="12" s="1"/>
  <c r="K2260" i="12" a="1"/>
  <c r="K2260" i="12" s="1"/>
  <c r="L2260" i="12" a="1"/>
  <c r="L2260" i="12" s="1"/>
  <c r="M2260" i="12" a="1"/>
  <c r="M2260" i="12" s="1"/>
  <c r="N2260" i="12" a="1"/>
  <c r="N2260" i="12" s="1"/>
  <c r="O2260" i="12" a="1"/>
  <c r="O2260" i="12" s="1"/>
  <c r="K2261" i="12" a="1"/>
  <c r="K2261" i="12" s="1"/>
  <c r="L2261" i="12" a="1"/>
  <c r="L2261" i="12" s="1"/>
  <c r="M2261" i="12" a="1"/>
  <c r="M2261" i="12" s="1"/>
  <c r="N2261" i="12" a="1"/>
  <c r="N2261" i="12" s="1"/>
  <c r="O2261" i="12" a="1"/>
  <c r="O2261" i="12" s="1"/>
  <c r="K2262" i="12" a="1"/>
  <c r="K2262" i="12" s="1"/>
  <c r="L2262" i="12" a="1"/>
  <c r="L2262" i="12" s="1"/>
  <c r="M2262" i="12" a="1"/>
  <c r="M2262" i="12" s="1"/>
  <c r="N2262" i="12" a="1"/>
  <c r="N2262" i="12" s="1"/>
  <c r="O2262" i="12" a="1"/>
  <c r="O2262" i="12" s="1"/>
  <c r="K2263" i="12" a="1"/>
  <c r="K2263" i="12" s="1"/>
  <c r="L2263" i="12" a="1"/>
  <c r="L2263" i="12" s="1"/>
  <c r="M2263" i="12" a="1"/>
  <c r="M2263" i="12" s="1"/>
  <c r="N2263" i="12" a="1"/>
  <c r="N2263" i="12" s="1"/>
  <c r="O2263" i="12" a="1"/>
  <c r="O2263" i="12" s="1"/>
  <c r="K2264" i="12" a="1"/>
  <c r="K2264" i="12" s="1"/>
  <c r="L2264" i="12" a="1"/>
  <c r="L2264" i="12" s="1"/>
  <c r="M2264" i="12" a="1"/>
  <c r="M2264" i="12" s="1"/>
  <c r="N2264" i="12" a="1"/>
  <c r="N2264" i="12" s="1"/>
  <c r="O2264" i="12" a="1"/>
  <c r="O2264" i="12" s="1"/>
  <c r="K2265" i="12" a="1"/>
  <c r="K2265" i="12" s="1"/>
  <c r="L2265" i="12" a="1"/>
  <c r="L2265" i="12" s="1"/>
  <c r="M2265" i="12" a="1"/>
  <c r="M2265" i="12" s="1"/>
  <c r="N2265" i="12" a="1"/>
  <c r="N2265" i="12" s="1"/>
  <c r="O2265" i="12" a="1"/>
  <c r="O2265" i="12" s="1"/>
  <c r="K2266" i="12" a="1"/>
  <c r="K2266" i="12" s="1"/>
  <c r="L2266" i="12" a="1"/>
  <c r="L2266" i="12" s="1"/>
  <c r="M2266" i="12" a="1"/>
  <c r="M2266" i="12" s="1"/>
  <c r="N2266" i="12" a="1"/>
  <c r="N2266" i="12" s="1"/>
  <c r="O2266" i="12" a="1"/>
  <c r="O2266" i="12" s="1"/>
  <c r="K2267" i="12" a="1"/>
  <c r="K2267" i="12" s="1"/>
  <c r="L2267" i="12" a="1"/>
  <c r="L2267" i="12" s="1"/>
  <c r="M2267" i="12" a="1"/>
  <c r="M2267" i="12" s="1"/>
  <c r="N2267" i="12" a="1"/>
  <c r="N2267" i="12" s="1"/>
  <c r="O2267" i="12" a="1"/>
  <c r="O2267" i="12" s="1"/>
  <c r="K2268" i="12" a="1"/>
  <c r="K2268" i="12" s="1"/>
  <c r="L2268" i="12" a="1"/>
  <c r="L2268" i="12" s="1"/>
  <c r="M2268" i="12" a="1"/>
  <c r="M2268" i="12" s="1"/>
  <c r="N2268" i="12" a="1"/>
  <c r="N2268" i="12" s="1"/>
  <c r="O2268" i="12" a="1"/>
  <c r="O2268" i="12" s="1"/>
  <c r="K2269" i="12" a="1"/>
  <c r="K2269" i="12" s="1"/>
  <c r="L2269" i="12" a="1"/>
  <c r="L2269" i="12" s="1"/>
  <c r="M2269" i="12" a="1"/>
  <c r="M2269" i="12" s="1"/>
  <c r="N2269" i="12" a="1"/>
  <c r="N2269" i="12" s="1"/>
  <c r="O2269" i="12" a="1"/>
  <c r="O2269" i="12" s="1"/>
  <c r="K2270" i="12" a="1"/>
  <c r="K2270" i="12" s="1"/>
  <c r="L2270" i="12" a="1"/>
  <c r="L2270" i="12" s="1"/>
  <c r="M2270" i="12" a="1"/>
  <c r="M2270" i="12" s="1"/>
  <c r="N2270" i="12" a="1"/>
  <c r="N2270" i="12" s="1"/>
  <c r="O2270" i="12" a="1"/>
  <c r="O2270" i="12" s="1"/>
  <c r="K2271" i="12" a="1"/>
  <c r="K2271" i="12" s="1"/>
  <c r="L2271" i="12" a="1"/>
  <c r="L2271" i="12" s="1"/>
  <c r="M2271" i="12" a="1"/>
  <c r="M2271" i="12" s="1"/>
  <c r="N2271" i="12" a="1"/>
  <c r="N2271" i="12" s="1"/>
  <c r="O2271" i="12" a="1"/>
  <c r="O2271" i="12" s="1"/>
  <c r="K2272" i="12" a="1"/>
  <c r="K2272" i="12" s="1"/>
  <c r="L2272" i="12" a="1"/>
  <c r="L2272" i="12" s="1"/>
  <c r="M2272" i="12" a="1"/>
  <c r="M2272" i="12" s="1"/>
  <c r="N2272" i="12" a="1"/>
  <c r="N2272" i="12" s="1"/>
  <c r="O2272" i="12" a="1"/>
  <c r="O2272" i="12" s="1"/>
  <c r="K2273" i="12" a="1"/>
  <c r="K2273" i="12" s="1"/>
  <c r="L2273" i="12" a="1"/>
  <c r="L2273" i="12" s="1"/>
  <c r="M2273" i="12" a="1"/>
  <c r="M2273" i="12" s="1"/>
  <c r="N2273" i="12" a="1"/>
  <c r="N2273" i="12" s="1"/>
  <c r="O2273" i="12" a="1"/>
  <c r="O2273" i="12" s="1"/>
  <c r="K2274" i="12" a="1"/>
  <c r="K2274" i="12" s="1"/>
  <c r="L2274" i="12" a="1"/>
  <c r="L2274" i="12" s="1"/>
  <c r="M2274" i="12" a="1"/>
  <c r="M2274" i="12" s="1"/>
  <c r="N2274" i="12" a="1"/>
  <c r="N2274" i="12" s="1"/>
  <c r="O2274" i="12" a="1"/>
  <c r="O2274" i="12" s="1"/>
  <c r="K2275" i="12" a="1"/>
  <c r="K2275" i="12" s="1"/>
  <c r="L2275" i="12" a="1"/>
  <c r="L2275" i="12" s="1"/>
  <c r="M2275" i="12" a="1"/>
  <c r="M2275" i="12" s="1"/>
  <c r="N2275" i="12" a="1"/>
  <c r="N2275" i="12" s="1"/>
  <c r="O2275" i="12" a="1"/>
  <c r="O2275" i="12" s="1"/>
  <c r="K2276" i="12" a="1"/>
  <c r="K2276" i="12" s="1"/>
  <c r="L2276" i="12" a="1"/>
  <c r="L2276" i="12" s="1"/>
  <c r="M2276" i="12" a="1"/>
  <c r="M2276" i="12" s="1"/>
  <c r="N2276" i="12" a="1"/>
  <c r="N2276" i="12" s="1"/>
  <c r="O2276" i="12" a="1"/>
  <c r="O2276" i="12" s="1"/>
  <c r="K2277" i="12" a="1"/>
  <c r="K2277" i="12" s="1"/>
  <c r="L2277" i="12" a="1"/>
  <c r="L2277" i="12" s="1"/>
  <c r="M2277" i="12" a="1"/>
  <c r="M2277" i="12" s="1"/>
  <c r="N2277" i="12" a="1"/>
  <c r="N2277" i="12" s="1"/>
  <c r="O2277" i="12" a="1"/>
  <c r="O2277" i="12" s="1"/>
  <c r="K2278" i="12" a="1"/>
  <c r="K2278" i="12" s="1"/>
  <c r="L2278" i="12" a="1"/>
  <c r="L2278" i="12" s="1"/>
  <c r="M2278" i="12" a="1"/>
  <c r="M2278" i="12" s="1"/>
  <c r="N2278" i="12" a="1"/>
  <c r="N2278" i="12" s="1"/>
  <c r="O2278" i="12" a="1"/>
  <c r="O2278" i="12" s="1"/>
  <c r="K2279" i="12" a="1"/>
  <c r="K2279" i="12" s="1"/>
  <c r="L2279" i="12" a="1"/>
  <c r="L2279" i="12" s="1"/>
  <c r="M2279" i="12" a="1"/>
  <c r="M2279" i="12" s="1"/>
  <c r="N2279" i="12" a="1"/>
  <c r="N2279" i="12" s="1"/>
  <c r="O2279" i="12" a="1"/>
  <c r="O2279" i="12" s="1"/>
  <c r="K2280" i="12" a="1"/>
  <c r="K2280" i="12" s="1"/>
  <c r="L2280" i="12" a="1"/>
  <c r="L2280" i="12" s="1"/>
  <c r="M2280" i="12" a="1"/>
  <c r="M2280" i="12" s="1"/>
  <c r="N2280" i="12" a="1"/>
  <c r="N2280" i="12" s="1"/>
  <c r="O2280" i="12" a="1"/>
  <c r="O2280" i="12" s="1"/>
  <c r="K2281" i="12" a="1"/>
  <c r="K2281" i="12" s="1"/>
  <c r="L2281" i="12" a="1"/>
  <c r="L2281" i="12" s="1"/>
  <c r="M2281" i="12" a="1"/>
  <c r="M2281" i="12" s="1"/>
  <c r="N2281" i="12" a="1"/>
  <c r="N2281" i="12" s="1"/>
  <c r="O2281" i="12" a="1"/>
  <c r="O2281" i="12" s="1"/>
  <c r="K2282" i="12" a="1"/>
  <c r="K2282" i="12" s="1"/>
  <c r="L2282" i="12" a="1"/>
  <c r="L2282" i="12" s="1"/>
  <c r="M2282" i="12" a="1"/>
  <c r="M2282" i="12" s="1"/>
  <c r="N2282" i="12" a="1"/>
  <c r="N2282" i="12" s="1"/>
  <c r="O2282" i="12" a="1"/>
  <c r="O2282" i="12" s="1"/>
  <c r="K2283" i="12" a="1"/>
  <c r="K2283" i="12" s="1"/>
  <c r="L2283" i="12" a="1"/>
  <c r="L2283" i="12" s="1"/>
  <c r="M2283" i="12" a="1"/>
  <c r="M2283" i="12" s="1"/>
  <c r="N2283" i="12" a="1"/>
  <c r="N2283" i="12" s="1"/>
  <c r="O2283" i="12" a="1"/>
  <c r="O2283" i="12" s="1"/>
  <c r="K2284" i="12" a="1"/>
  <c r="K2284" i="12" s="1"/>
  <c r="L2284" i="12" a="1"/>
  <c r="L2284" i="12" s="1"/>
  <c r="M2284" i="12" a="1"/>
  <c r="M2284" i="12" s="1"/>
  <c r="N2284" i="12" a="1"/>
  <c r="N2284" i="12" s="1"/>
  <c r="O2284" i="12" a="1"/>
  <c r="O2284" i="12" s="1"/>
  <c r="K2285" i="12" a="1"/>
  <c r="K2285" i="12" s="1"/>
  <c r="L2285" i="12" a="1"/>
  <c r="L2285" i="12" s="1"/>
  <c r="M2285" i="12" a="1"/>
  <c r="M2285" i="12" s="1"/>
  <c r="N2285" i="12" a="1"/>
  <c r="N2285" i="12" s="1"/>
  <c r="O2285" i="12" a="1"/>
  <c r="O2285" i="12" s="1"/>
  <c r="K2286" i="12" a="1"/>
  <c r="K2286" i="12" s="1"/>
  <c r="L2286" i="12" a="1"/>
  <c r="L2286" i="12" s="1"/>
  <c r="M2286" i="12" a="1"/>
  <c r="M2286" i="12" s="1"/>
  <c r="N2286" i="12" a="1"/>
  <c r="N2286" i="12" s="1"/>
  <c r="O2286" i="12" a="1"/>
  <c r="O2286" i="12" s="1"/>
  <c r="K2287" i="12" a="1"/>
  <c r="K2287" i="12" s="1"/>
  <c r="L2287" i="12" a="1"/>
  <c r="L2287" i="12" s="1"/>
  <c r="M2287" i="12" a="1"/>
  <c r="M2287" i="12" s="1"/>
  <c r="N2287" i="12" a="1"/>
  <c r="N2287" i="12" s="1"/>
  <c r="O2287" i="12" a="1"/>
  <c r="O2287" i="12" s="1"/>
  <c r="K2288" i="12" a="1"/>
  <c r="K2288" i="12" s="1"/>
  <c r="L2288" i="12" a="1"/>
  <c r="L2288" i="12" s="1"/>
  <c r="M2288" i="12" a="1"/>
  <c r="M2288" i="12" s="1"/>
  <c r="N2288" i="12" a="1"/>
  <c r="N2288" i="12" s="1"/>
  <c r="O2288" i="12" a="1"/>
  <c r="O2288" i="12" s="1"/>
  <c r="K2289" i="12" a="1"/>
  <c r="K2289" i="12" s="1"/>
  <c r="L2289" i="12" a="1"/>
  <c r="L2289" i="12" s="1"/>
  <c r="M2289" i="12" a="1"/>
  <c r="M2289" i="12" s="1"/>
  <c r="N2289" i="12" a="1"/>
  <c r="N2289" i="12" s="1"/>
  <c r="O2289" i="12" a="1"/>
  <c r="O2289" i="12" s="1"/>
  <c r="K2290" i="12" a="1"/>
  <c r="K2290" i="12" s="1"/>
  <c r="L2290" i="12" a="1"/>
  <c r="L2290" i="12" s="1"/>
  <c r="M2290" i="12" a="1"/>
  <c r="M2290" i="12" s="1"/>
  <c r="N2290" i="12" a="1"/>
  <c r="N2290" i="12" s="1"/>
  <c r="O2290" i="12" a="1"/>
  <c r="O2290" i="12" s="1"/>
  <c r="K2291" i="12" a="1"/>
  <c r="K2291" i="12" s="1"/>
  <c r="L2291" i="12" a="1"/>
  <c r="L2291" i="12" s="1"/>
  <c r="M2291" i="12" a="1"/>
  <c r="M2291" i="12" s="1"/>
  <c r="N2291" i="12" a="1"/>
  <c r="N2291" i="12" s="1"/>
  <c r="O2291" i="12" a="1"/>
  <c r="O2291" i="12" s="1"/>
  <c r="K2292" i="12" a="1"/>
  <c r="K2292" i="12" s="1"/>
  <c r="L2292" i="12" a="1"/>
  <c r="L2292" i="12" s="1"/>
  <c r="M2292" i="12" a="1"/>
  <c r="M2292" i="12" s="1"/>
  <c r="N2292" i="12" a="1"/>
  <c r="N2292" i="12" s="1"/>
  <c r="O2292" i="12" a="1"/>
  <c r="O2292" i="12" s="1"/>
  <c r="K2293" i="12" a="1"/>
  <c r="K2293" i="12" s="1"/>
  <c r="L2293" i="12" a="1"/>
  <c r="L2293" i="12" s="1"/>
  <c r="M2293" i="12" a="1"/>
  <c r="M2293" i="12" s="1"/>
  <c r="N2293" i="12" a="1"/>
  <c r="N2293" i="12" s="1"/>
  <c r="O2293" i="12" a="1"/>
  <c r="O2293" i="12" s="1"/>
  <c r="K2294" i="12" a="1"/>
  <c r="K2294" i="12" s="1"/>
  <c r="L2294" i="12" a="1"/>
  <c r="L2294" i="12" s="1"/>
  <c r="M2294" i="12" a="1"/>
  <c r="M2294" i="12" s="1"/>
  <c r="N2294" i="12" a="1"/>
  <c r="N2294" i="12" s="1"/>
  <c r="O2294" i="12" a="1"/>
  <c r="O2294" i="12" s="1"/>
  <c r="K2295" i="12" a="1"/>
  <c r="K2295" i="12" s="1"/>
  <c r="L2295" i="12" a="1"/>
  <c r="L2295" i="12" s="1"/>
  <c r="M2295" i="12" a="1"/>
  <c r="M2295" i="12" s="1"/>
  <c r="N2295" i="12" a="1"/>
  <c r="N2295" i="12" s="1"/>
  <c r="O2295" i="12" a="1"/>
  <c r="O2295" i="12" s="1"/>
  <c r="K2296" i="12" a="1"/>
  <c r="K2296" i="12" s="1"/>
  <c r="L2296" i="12" a="1"/>
  <c r="L2296" i="12" s="1"/>
  <c r="M2296" i="12" a="1"/>
  <c r="M2296" i="12" s="1"/>
  <c r="N2296" i="12" a="1"/>
  <c r="N2296" i="12" s="1"/>
  <c r="O2296" i="12" a="1"/>
  <c r="O2296" i="12" s="1"/>
  <c r="K2297" i="12" a="1"/>
  <c r="K2297" i="12" s="1"/>
  <c r="L2297" i="12" a="1"/>
  <c r="L2297" i="12" s="1"/>
  <c r="M2297" i="12" a="1"/>
  <c r="M2297" i="12" s="1"/>
  <c r="N2297" i="12" a="1"/>
  <c r="N2297" i="12" s="1"/>
  <c r="O2297" i="12" a="1"/>
  <c r="O2297" i="12" s="1"/>
  <c r="K2298" i="12" a="1"/>
  <c r="K2298" i="12" s="1"/>
  <c r="L2298" i="12" a="1"/>
  <c r="L2298" i="12" s="1"/>
  <c r="M2298" i="12" a="1"/>
  <c r="M2298" i="12" s="1"/>
  <c r="N2298" i="12" a="1"/>
  <c r="N2298" i="12" s="1"/>
  <c r="O2298" i="12" a="1"/>
  <c r="O2298" i="12" s="1"/>
  <c r="K2299" i="12" a="1"/>
  <c r="K2299" i="12" s="1"/>
  <c r="L2299" i="12" a="1"/>
  <c r="L2299" i="12" s="1"/>
  <c r="M2299" i="12" a="1"/>
  <c r="M2299" i="12" s="1"/>
  <c r="N2299" i="12" a="1"/>
  <c r="N2299" i="12" s="1"/>
  <c r="O2299" i="12" a="1"/>
  <c r="O2299" i="12" s="1"/>
  <c r="K2300" i="12" a="1"/>
  <c r="K2300" i="12" s="1"/>
  <c r="L2300" i="12" a="1"/>
  <c r="L2300" i="12" s="1"/>
  <c r="M2300" i="12" a="1"/>
  <c r="M2300" i="12" s="1"/>
  <c r="N2300" i="12" a="1"/>
  <c r="N2300" i="12" s="1"/>
  <c r="O2300" i="12" a="1"/>
  <c r="O2300" i="12" s="1"/>
  <c r="K2301" i="12" a="1"/>
  <c r="K2301" i="12" s="1"/>
  <c r="L2301" i="12" a="1"/>
  <c r="L2301" i="12" s="1"/>
  <c r="M2301" i="12" a="1"/>
  <c r="M2301" i="12" s="1"/>
  <c r="N2301" i="12" a="1"/>
  <c r="N2301" i="12" s="1"/>
  <c r="O2301" i="12" a="1"/>
  <c r="O2301" i="12" s="1"/>
  <c r="K2302" i="12" a="1"/>
  <c r="K2302" i="12" s="1"/>
  <c r="L2302" i="12" a="1"/>
  <c r="L2302" i="12" s="1"/>
  <c r="M2302" i="12" a="1"/>
  <c r="M2302" i="12" s="1"/>
  <c r="N2302" i="12" a="1"/>
  <c r="N2302" i="12" s="1"/>
  <c r="O2302" i="12" a="1"/>
  <c r="O2302" i="12" s="1"/>
  <c r="K2303" i="12" a="1"/>
  <c r="K2303" i="12" s="1"/>
  <c r="L2303" i="12" a="1"/>
  <c r="L2303" i="12" s="1"/>
  <c r="M2303" i="12" a="1"/>
  <c r="M2303" i="12"/>
  <c r="N2303" i="12" a="1"/>
  <c r="N2303" i="12" s="1"/>
  <c r="O2303" i="12" a="1"/>
  <c r="O2303" i="12" s="1"/>
  <c r="K2304" i="12" a="1"/>
  <c r="K2304" i="12" s="1"/>
  <c r="L2304" i="12" a="1"/>
  <c r="L2304" i="12" s="1"/>
  <c r="M2304" i="12" a="1"/>
  <c r="M2304" i="12" s="1"/>
  <c r="N2304" i="12" a="1"/>
  <c r="N2304" i="12" s="1"/>
  <c r="O2304" i="12" a="1"/>
  <c r="O2304" i="12"/>
  <c r="K2305" i="12" a="1"/>
  <c r="K2305" i="12" s="1"/>
  <c r="L2305" i="12" a="1"/>
  <c r="L2305" i="12" s="1"/>
  <c r="M2305" i="12" a="1"/>
  <c r="M2305" i="12" s="1"/>
  <c r="N2305" i="12" a="1"/>
  <c r="N2305" i="12" s="1"/>
  <c r="O2305" i="12" a="1"/>
  <c r="O2305" i="12" s="1"/>
  <c r="K2306" i="12" a="1"/>
  <c r="K2306" i="12" s="1"/>
  <c r="L2306" i="12" a="1"/>
  <c r="L2306" i="12" s="1"/>
  <c r="M2306" i="12" a="1"/>
  <c r="M2306" i="12" s="1"/>
  <c r="N2306" i="12" a="1"/>
  <c r="N2306" i="12" s="1"/>
  <c r="O2306" i="12" a="1"/>
  <c r="O2306" i="12" s="1"/>
  <c r="K2307" i="12" a="1"/>
  <c r="K2307" i="12" s="1"/>
  <c r="L2307" i="12" a="1"/>
  <c r="L2307" i="12" s="1"/>
  <c r="M2307" i="12" a="1"/>
  <c r="M2307" i="12" s="1"/>
  <c r="N2307" i="12" a="1"/>
  <c r="N2307" i="12" s="1"/>
  <c r="O2307" i="12" a="1"/>
  <c r="O2307" i="12" s="1"/>
  <c r="K2308" i="12" a="1"/>
  <c r="K2308" i="12" s="1"/>
  <c r="L2308" i="12" a="1"/>
  <c r="L2308" i="12" s="1"/>
  <c r="M2308" i="12" a="1"/>
  <c r="M2308" i="12" s="1"/>
  <c r="N2308" i="12" a="1"/>
  <c r="N2308" i="12" s="1"/>
  <c r="O2308" i="12" a="1"/>
  <c r="O2308" i="12" s="1"/>
  <c r="K2309" i="12" a="1"/>
  <c r="K2309" i="12" s="1"/>
  <c r="L2309" i="12" a="1"/>
  <c r="L2309" i="12" s="1"/>
  <c r="M2309" i="12" a="1"/>
  <c r="M2309" i="12" s="1"/>
  <c r="N2309" i="12" a="1"/>
  <c r="N2309" i="12" s="1"/>
  <c r="O2309" i="12" a="1"/>
  <c r="O2309" i="12" s="1"/>
  <c r="K2310" i="12" a="1"/>
  <c r="K2310" i="12" s="1"/>
  <c r="L2310" i="12" a="1"/>
  <c r="L2310" i="12" s="1"/>
  <c r="M2310" i="12" a="1"/>
  <c r="M2310" i="12" s="1"/>
  <c r="N2310" i="12" a="1"/>
  <c r="N2310" i="12" s="1"/>
  <c r="O2310" i="12" a="1"/>
  <c r="O2310" i="12" s="1"/>
  <c r="K2311" i="12" a="1"/>
  <c r="K2311" i="12" s="1"/>
  <c r="L2311" i="12" a="1"/>
  <c r="L2311" i="12" s="1"/>
  <c r="M2311" i="12" a="1"/>
  <c r="M2311" i="12" s="1"/>
  <c r="N2311" i="12" a="1"/>
  <c r="N2311" i="12" s="1"/>
  <c r="O2311" i="12" a="1"/>
  <c r="O2311" i="12" s="1"/>
  <c r="K2312" i="12" a="1"/>
  <c r="K2312" i="12" s="1"/>
  <c r="L2312" i="12" a="1"/>
  <c r="L2312" i="12" s="1"/>
  <c r="M2312" i="12" a="1"/>
  <c r="M2312" i="12" s="1"/>
  <c r="N2312" i="12" a="1"/>
  <c r="N2312" i="12" s="1"/>
  <c r="O2312" i="12" a="1"/>
  <c r="O2312" i="12" s="1"/>
  <c r="K2313" i="12" a="1"/>
  <c r="K2313" i="12" s="1"/>
  <c r="L2313" i="12" a="1"/>
  <c r="L2313" i="12" s="1"/>
  <c r="M2313" i="12" a="1"/>
  <c r="M2313" i="12" s="1"/>
  <c r="N2313" i="12" a="1"/>
  <c r="N2313" i="12" s="1"/>
  <c r="O2313" i="12" a="1"/>
  <c r="O2313" i="12" s="1"/>
  <c r="K2314" i="12" a="1"/>
  <c r="K2314" i="12" s="1"/>
  <c r="L2314" i="12" a="1"/>
  <c r="L2314" i="12" s="1"/>
  <c r="M2314" i="12" a="1"/>
  <c r="M2314" i="12" s="1"/>
  <c r="N2314" i="12" a="1"/>
  <c r="N2314" i="12" s="1"/>
  <c r="O2314" i="12" a="1"/>
  <c r="O2314" i="12" s="1"/>
  <c r="K2315" i="12" a="1"/>
  <c r="K2315" i="12" s="1"/>
  <c r="L2315" i="12" a="1"/>
  <c r="L2315" i="12" s="1"/>
  <c r="M2315" i="12" a="1"/>
  <c r="M2315" i="12" s="1"/>
  <c r="N2315" i="12" a="1"/>
  <c r="N2315" i="12" s="1"/>
  <c r="O2315" i="12" a="1"/>
  <c r="O2315" i="12" s="1"/>
  <c r="K2316" i="12" a="1"/>
  <c r="K2316" i="12" s="1"/>
  <c r="L2316" i="12" a="1"/>
  <c r="L2316" i="12" s="1"/>
  <c r="M2316" i="12" a="1"/>
  <c r="M2316" i="12" s="1"/>
  <c r="N2316" i="12" a="1"/>
  <c r="N2316" i="12" s="1"/>
  <c r="O2316" i="12" a="1"/>
  <c r="O2316" i="12" s="1"/>
  <c r="K2317" i="12" a="1"/>
  <c r="K2317" i="12" s="1"/>
  <c r="L2317" i="12" a="1"/>
  <c r="L2317" i="12" s="1"/>
  <c r="M2317" i="12" a="1"/>
  <c r="M2317" i="12" s="1"/>
  <c r="N2317" i="12" a="1"/>
  <c r="N2317" i="12" s="1"/>
  <c r="O2317" i="12" a="1"/>
  <c r="O2317" i="12" s="1"/>
  <c r="K2318" i="12" a="1"/>
  <c r="K2318" i="12" s="1"/>
  <c r="L2318" i="12" a="1"/>
  <c r="L2318" i="12" s="1"/>
  <c r="M2318" i="12" a="1"/>
  <c r="M2318" i="12" s="1"/>
  <c r="N2318" i="12" a="1"/>
  <c r="N2318" i="12" s="1"/>
  <c r="O2318" i="12" a="1"/>
  <c r="O2318" i="12" s="1"/>
  <c r="K2319" i="12" a="1"/>
  <c r="K2319" i="12" s="1"/>
  <c r="L2319" i="12" a="1"/>
  <c r="L2319" i="12" s="1"/>
  <c r="M2319" i="12" a="1"/>
  <c r="M2319" i="12" s="1"/>
  <c r="N2319" i="12" a="1"/>
  <c r="N2319" i="12" s="1"/>
  <c r="O2319" i="12" a="1"/>
  <c r="O2319" i="12" s="1"/>
  <c r="K2320" i="12" a="1"/>
  <c r="K2320" i="12" s="1"/>
  <c r="L2320" i="12" a="1"/>
  <c r="L2320" i="12" s="1"/>
  <c r="M2320" i="12" a="1"/>
  <c r="M2320" i="12" s="1"/>
  <c r="N2320" i="12" a="1"/>
  <c r="N2320" i="12" s="1"/>
  <c r="O2320" i="12" a="1"/>
  <c r="O2320" i="12" s="1"/>
  <c r="K2321" i="12" a="1"/>
  <c r="K2321" i="12" s="1"/>
  <c r="L2321" i="12" a="1"/>
  <c r="L2321" i="12" s="1"/>
  <c r="M2321" i="12" a="1"/>
  <c r="M2321" i="12" s="1"/>
  <c r="N2321" i="12" a="1"/>
  <c r="N2321" i="12" s="1"/>
  <c r="O2321" i="12" a="1"/>
  <c r="O2321" i="12" s="1"/>
  <c r="K2322" i="12" a="1"/>
  <c r="K2322" i="12" s="1"/>
  <c r="L2322" i="12" a="1"/>
  <c r="L2322" i="12" s="1"/>
  <c r="M2322" i="12" a="1"/>
  <c r="M2322" i="12" s="1"/>
  <c r="N2322" i="12" a="1"/>
  <c r="N2322" i="12" s="1"/>
  <c r="O2322" i="12" a="1"/>
  <c r="O2322" i="12" s="1"/>
  <c r="K2323" i="12" a="1"/>
  <c r="K2323" i="12" s="1"/>
  <c r="L2323" i="12" a="1"/>
  <c r="L2323" i="12" s="1"/>
  <c r="M2323" i="12" a="1"/>
  <c r="M2323" i="12" s="1"/>
  <c r="N2323" i="12" a="1"/>
  <c r="N2323" i="12" s="1"/>
  <c r="O2323" i="12" a="1"/>
  <c r="O2323" i="12" s="1"/>
  <c r="K2324" i="12" a="1"/>
  <c r="K2324" i="12" s="1"/>
  <c r="L2324" i="12" a="1"/>
  <c r="L2324" i="12" s="1"/>
  <c r="M2324" i="12" a="1"/>
  <c r="M2324" i="12" s="1"/>
  <c r="N2324" i="12" a="1"/>
  <c r="N2324" i="12" s="1"/>
  <c r="O2324" i="12" a="1"/>
  <c r="O2324" i="12" s="1"/>
  <c r="K2325" i="12" a="1"/>
  <c r="K2325" i="12" s="1"/>
  <c r="L2325" i="12" a="1"/>
  <c r="L2325" i="12" s="1"/>
  <c r="M2325" i="12" a="1"/>
  <c r="M2325" i="12" s="1"/>
  <c r="N2325" i="12" a="1"/>
  <c r="N2325" i="12" s="1"/>
  <c r="O2325" i="12" a="1"/>
  <c r="O2325" i="12" s="1"/>
  <c r="K2326" i="12" a="1"/>
  <c r="K2326" i="12" s="1"/>
  <c r="L2326" i="12" a="1"/>
  <c r="L2326" i="12" s="1"/>
  <c r="M2326" i="12" a="1"/>
  <c r="M2326" i="12" s="1"/>
  <c r="N2326" i="12" a="1"/>
  <c r="N2326" i="12" s="1"/>
  <c r="O2326" i="12" a="1"/>
  <c r="O2326" i="12" s="1"/>
  <c r="K2327" i="12" a="1"/>
  <c r="K2327" i="12" s="1"/>
  <c r="L2327" i="12" a="1"/>
  <c r="L2327" i="12" s="1"/>
  <c r="M2327" i="12" a="1"/>
  <c r="M2327" i="12" s="1"/>
  <c r="N2327" i="12" a="1"/>
  <c r="N2327" i="12" s="1"/>
  <c r="O2327" i="12" a="1"/>
  <c r="O2327" i="12" s="1"/>
  <c r="K2328" i="12" a="1"/>
  <c r="K2328" i="12" s="1"/>
  <c r="L2328" i="12" a="1"/>
  <c r="L2328" i="12" s="1"/>
  <c r="M2328" i="12" a="1"/>
  <c r="M2328" i="12" s="1"/>
  <c r="N2328" i="12" a="1"/>
  <c r="N2328" i="12"/>
  <c r="O2328" i="12" a="1"/>
  <c r="O2328" i="12" s="1"/>
  <c r="K2329" i="12" a="1"/>
  <c r="K2329" i="12" s="1"/>
  <c r="L2329" i="12" a="1"/>
  <c r="L2329" i="12" s="1"/>
  <c r="M2329" i="12" a="1"/>
  <c r="M2329" i="12" s="1"/>
  <c r="N2329" i="12" a="1"/>
  <c r="N2329" i="12" s="1"/>
  <c r="O2329" i="12" a="1"/>
  <c r="O2329" i="12" s="1"/>
  <c r="K2330" i="12" a="1"/>
  <c r="K2330" i="12"/>
  <c r="L2330" i="12" a="1"/>
  <c r="L2330" i="12" s="1"/>
  <c r="M2330" i="12" a="1"/>
  <c r="M2330" i="12" s="1"/>
  <c r="N2330" i="12" a="1"/>
  <c r="N2330" i="12" s="1"/>
  <c r="O2330" i="12" a="1"/>
  <c r="O2330" i="12" s="1"/>
  <c r="K2331" i="12" a="1"/>
  <c r="K2331" i="12" s="1"/>
  <c r="L2331" i="12" a="1"/>
  <c r="L2331" i="12" s="1"/>
  <c r="M2331" i="12" a="1"/>
  <c r="M2331" i="12" s="1"/>
  <c r="N2331" i="12" a="1"/>
  <c r="N2331" i="12" s="1"/>
  <c r="O2331" i="12" a="1"/>
  <c r="O2331" i="12" s="1"/>
  <c r="K2332" i="12" a="1"/>
  <c r="K2332" i="12" s="1"/>
  <c r="L2332" i="12" a="1"/>
  <c r="L2332" i="12"/>
  <c r="M2332" i="12" a="1"/>
  <c r="M2332" i="12" s="1"/>
  <c r="N2332" i="12" a="1"/>
  <c r="N2332" i="12" s="1"/>
  <c r="O2332" i="12" a="1"/>
  <c r="O2332" i="12" s="1"/>
  <c r="K2333" i="12" a="1"/>
  <c r="K2333" i="12" s="1"/>
  <c r="L2333" i="12" a="1"/>
  <c r="L2333" i="12" s="1"/>
  <c r="M2333" i="12" a="1"/>
  <c r="M2333" i="12" s="1"/>
  <c r="N2333" i="12" a="1"/>
  <c r="N2333" i="12"/>
  <c r="O2333" i="12" a="1"/>
  <c r="O2333" i="12" s="1"/>
  <c r="K2334" i="12" a="1"/>
  <c r="K2334" i="12" s="1"/>
  <c r="L2334" i="12" a="1"/>
  <c r="L2334" i="12" s="1"/>
  <c r="M2334" i="12" a="1"/>
  <c r="M2334" i="12" s="1"/>
  <c r="N2334" i="12" a="1"/>
  <c r="N2334" i="12" s="1"/>
  <c r="O2334" i="12" a="1"/>
  <c r="O2334" i="12" s="1"/>
  <c r="K2335" i="12" a="1"/>
  <c r="K2335" i="12" s="1"/>
  <c r="L2335" i="12" a="1"/>
  <c r="L2335" i="12" s="1"/>
  <c r="M2335" i="12" a="1"/>
  <c r="M2335" i="12" s="1"/>
  <c r="N2335" i="12" a="1"/>
  <c r="N2335" i="12" s="1"/>
  <c r="O2335" i="12" a="1"/>
  <c r="O2335" i="12" s="1"/>
  <c r="K2336" i="12" a="1"/>
  <c r="K2336" i="12" s="1"/>
  <c r="L2336" i="12" a="1"/>
  <c r="L2336" i="12" s="1"/>
  <c r="M2336" i="12" a="1"/>
  <c r="M2336" i="12" s="1"/>
  <c r="N2336" i="12" a="1"/>
  <c r="N2336" i="12" s="1"/>
  <c r="O2336" i="12" a="1"/>
  <c r="O2336" i="12" s="1"/>
  <c r="K2337" i="12" a="1"/>
  <c r="K2337" i="12" s="1"/>
  <c r="L2337" i="12" a="1"/>
  <c r="L2337" i="12" s="1"/>
  <c r="M2337" i="12" a="1"/>
  <c r="M2337" i="12" s="1"/>
  <c r="N2337" i="12" a="1"/>
  <c r="N2337" i="12" s="1"/>
  <c r="O2337" i="12" a="1"/>
  <c r="O2337" i="12" s="1"/>
  <c r="K2338" i="12" a="1"/>
  <c r="K2338" i="12" s="1"/>
  <c r="L2338" i="12" a="1"/>
  <c r="L2338" i="12" s="1"/>
  <c r="M2338" i="12" a="1"/>
  <c r="M2338" i="12" s="1"/>
  <c r="N2338" i="12" a="1"/>
  <c r="N2338" i="12" s="1"/>
  <c r="O2338" i="12" a="1"/>
  <c r="O2338" i="12" s="1"/>
  <c r="K2339" i="12" a="1"/>
  <c r="K2339" i="12" s="1"/>
  <c r="L2339" i="12" a="1"/>
  <c r="L2339" i="12" s="1"/>
  <c r="M2339" i="12" a="1"/>
  <c r="M2339" i="12" s="1"/>
  <c r="N2339" i="12" a="1"/>
  <c r="N2339" i="12" s="1"/>
  <c r="O2339" i="12" a="1"/>
  <c r="O2339" i="12" s="1"/>
  <c r="K2340" i="12" a="1"/>
  <c r="K2340" i="12" s="1"/>
  <c r="L2340" i="12" a="1"/>
  <c r="L2340" i="12" s="1"/>
  <c r="M2340" i="12" a="1"/>
  <c r="M2340" i="12" s="1"/>
  <c r="N2340" i="12" a="1"/>
  <c r="N2340" i="12" s="1"/>
  <c r="O2340" i="12" a="1"/>
  <c r="O2340" i="12" s="1"/>
  <c r="K2341" i="12" a="1"/>
  <c r="K2341" i="12" s="1"/>
  <c r="L2341" i="12" a="1"/>
  <c r="L2341" i="12" s="1"/>
  <c r="M2341" i="12" a="1"/>
  <c r="M2341" i="12" s="1"/>
  <c r="N2341" i="12" a="1"/>
  <c r="N2341" i="12" s="1"/>
  <c r="O2341" i="12" a="1"/>
  <c r="O2341" i="12" s="1"/>
  <c r="K2342" i="12" a="1"/>
  <c r="K2342" i="12" s="1"/>
  <c r="L2342" i="12" a="1"/>
  <c r="L2342" i="12" s="1"/>
  <c r="M2342" i="12" a="1"/>
  <c r="M2342" i="12" s="1"/>
  <c r="N2342" i="12" a="1"/>
  <c r="N2342" i="12" s="1"/>
  <c r="O2342" i="12" a="1"/>
  <c r="O2342" i="12" s="1"/>
  <c r="K2343" i="12" a="1"/>
  <c r="K2343" i="12" s="1"/>
  <c r="L2343" i="12" a="1"/>
  <c r="L2343" i="12" s="1"/>
  <c r="M2343" i="12" a="1"/>
  <c r="M2343" i="12" s="1"/>
  <c r="N2343" i="12" a="1"/>
  <c r="N2343" i="12" s="1"/>
  <c r="O2343" i="12" a="1"/>
  <c r="O2343" i="12" s="1"/>
  <c r="K2344" i="12" a="1"/>
  <c r="K2344" i="12" s="1"/>
  <c r="L2344" i="12" a="1"/>
  <c r="L2344" i="12" s="1"/>
  <c r="M2344" i="12" a="1"/>
  <c r="M2344" i="12" s="1"/>
  <c r="N2344" i="12" a="1"/>
  <c r="N2344" i="12" s="1"/>
  <c r="O2344" i="12" a="1"/>
  <c r="O2344" i="12" s="1"/>
  <c r="K2345" i="12" a="1"/>
  <c r="K2345" i="12" s="1"/>
  <c r="L2345" i="12" a="1"/>
  <c r="L2345" i="12" s="1"/>
  <c r="M2345" i="12" a="1"/>
  <c r="M2345" i="12" s="1"/>
  <c r="N2345" i="12" a="1"/>
  <c r="N2345" i="12" s="1"/>
  <c r="O2345" i="12" a="1"/>
  <c r="O2345" i="12" s="1"/>
  <c r="K2346" i="12" a="1"/>
  <c r="K2346" i="12" s="1"/>
  <c r="L2346" i="12" a="1"/>
  <c r="L2346" i="12" s="1"/>
  <c r="M2346" i="12" a="1"/>
  <c r="M2346" i="12" s="1"/>
  <c r="N2346" i="12" a="1"/>
  <c r="N2346" i="12"/>
  <c r="O2346" i="12" a="1"/>
  <c r="O2346" i="12" s="1"/>
  <c r="K2347" i="12" a="1"/>
  <c r="K2347" i="12" s="1"/>
  <c r="L2347" i="12" a="1"/>
  <c r="L2347" i="12" s="1"/>
  <c r="M2347" i="12" a="1"/>
  <c r="M2347" i="12" s="1"/>
  <c r="N2347" i="12" a="1"/>
  <c r="N2347" i="12" s="1"/>
  <c r="O2347" i="12" a="1"/>
  <c r="O2347" i="12" s="1"/>
  <c r="K2348" i="12" a="1"/>
  <c r="K2348" i="12"/>
  <c r="L2348" i="12" a="1"/>
  <c r="L2348" i="12" s="1"/>
  <c r="M2348" i="12" a="1"/>
  <c r="M2348" i="12" s="1"/>
  <c r="N2348" i="12" a="1"/>
  <c r="N2348" i="12" s="1"/>
  <c r="O2348" i="12" a="1"/>
  <c r="O2348" i="12" s="1"/>
  <c r="K2349" i="12" a="1"/>
  <c r="K2349" i="12" s="1"/>
  <c r="L2349" i="12" a="1"/>
  <c r="L2349" i="12" s="1"/>
  <c r="M2349" i="12" a="1"/>
  <c r="M2349" i="12" s="1"/>
  <c r="N2349" i="12" a="1"/>
  <c r="N2349" i="12" s="1"/>
  <c r="O2349" i="12" a="1"/>
  <c r="O2349" i="12" s="1"/>
  <c r="K2350" i="12" a="1"/>
  <c r="K2350" i="12" s="1"/>
  <c r="L2350" i="12" a="1"/>
  <c r="L2350" i="12" s="1"/>
  <c r="M2350" i="12" a="1"/>
  <c r="M2350" i="12" s="1"/>
  <c r="N2350" i="12" a="1"/>
  <c r="N2350" i="12" s="1"/>
  <c r="O2350" i="12" a="1"/>
  <c r="O2350" i="12" s="1"/>
  <c r="K2351" i="12" a="1"/>
  <c r="K2351" i="12" s="1"/>
  <c r="L2351" i="12" a="1"/>
  <c r="L2351" i="12" s="1"/>
  <c r="M2351" i="12" a="1"/>
  <c r="M2351" i="12" s="1"/>
  <c r="N2351" i="12" a="1"/>
  <c r="N2351" i="12" s="1"/>
  <c r="O2351" i="12" a="1"/>
  <c r="O2351" i="12"/>
  <c r="K2352" i="12" a="1"/>
  <c r="K2352" i="12" s="1"/>
  <c r="L2352" i="12" a="1"/>
  <c r="L2352" i="12" s="1"/>
  <c r="M2352" i="12" a="1"/>
  <c r="M2352" i="12" s="1"/>
  <c r="N2352" i="12" a="1"/>
  <c r="N2352" i="12" s="1"/>
  <c r="O2352" i="12" a="1"/>
  <c r="O2352" i="12" s="1"/>
  <c r="K2353" i="12" a="1"/>
  <c r="K2353" i="12" s="1"/>
  <c r="L2353" i="12" a="1"/>
  <c r="L2353" i="12" s="1"/>
  <c r="M2353" i="12" a="1"/>
  <c r="M2353" i="12" s="1"/>
  <c r="N2353" i="12" a="1"/>
  <c r="N2353" i="12" s="1"/>
  <c r="O2353" i="12" a="1"/>
  <c r="O2353" i="12" s="1"/>
  <c r="K2354" i="12" a="1"/>
  <c r="K2354" i="12" s="1"/>
  <c r="L2354" i="12" a="1"/>
  <c r="L2354" i="12" s="1"/>
  <c r="M2354" i="12" a="1"/>
  <c r="M2354" i="12" s="1"/>
  <c r="N2354" i="12" a="1"/>
  <c r="N2354" i="12" s="1"/>
  <c r="O2354" i="12" a="1"/>
  <c r="O2354" i="12" s="1"/>
  <c r="K2355" i="12" a="1"/>
  <c r="K2355" i="12" s="1"/>
  <c r="L2355" i="12" a="1"/>
  <c r="L2355" i="12" s="1"/>
  <c r="M2355" i="12" a="1"/>
  <c r="M2355" i="12"/>
  <c r="N2355" i="12" a="1"/>
  <c r="N2355" i="12" s="1"/>
  <c r="O2355" i="12" a="1"/>
  <c r="O2355" i="12" s="1"/>
  <c r="K2356" i="12" a="1"/>
  <c r="K2356" i="12" s="1"/>
  <c r="L2356" i="12" a="1"/>
  <c r="L2356" i="12" s="1"/>
  <c r="M2356" i="12" a="1"/>
  <c r="M2356" i="12" s="1"/>
  <c r="N2356" i="12" a="1"/>
  <c r="N2356" i="12" s="1"/>
  <c r="O2356" i="12" a="1"/>
  <c r="O2356" i="12" s="1"/>
  <c r="K2357" i="12" a="1"/>
  <c r="K2357" i="12" s="1"/>
  <c r="L2357" i="12" a="1"/>
  <c r="L2357" i="12" s="1"/>
  <c r="M2357" i="12" a="1"/>
  <c r="M2357" i="12" s="1"/>
  <c r="N2357" i="12" a="1"/>
  <c r="N2357" i="12"/>
  <c r="O2357" i="12" a="1"/>
  <c r="O2357" i="12" s="1"/>
  <c r="K2358" i="12" a="1"/>
  <c r="K2358" i="12" s="1"/>
  <c r="L2358" i="12" a="1"/>
  <c r="L2358" i="12" s="1"/>
  <c r="M2358" i="12" a="1"/>
  <c r="M2358" i="12" s="1"/>
  <c r="N2358" i="12" a="1"/>
  <c r="N2358" i="12" s="1"/>
  <c r="O2358" i="12" a="1"/>
  <c r="O2358" i="12" s="1"/>
  <c r="K2359" i="12" a="1"/>
  <c r="K2359" i="12"/>
  <c r="L2359" i="12" a="1"/>
  <c r="L2359" i="12" s="1"/>
  <c r="M2359" i="12" a="1"/>
  <c r="M2359" i="12" s="1"/>
  <c r="N2359" i="12" a="1"/>
  <c r="N2359" i="12" s="1"/>
  <c r="O2359" i="12" a="1"/>
  <c r="O2359" i="12" s="1"/>
  <c r="K2360" i="12" a="1"/>
  <c r="K2360" i="12" s="1"/>
  <c r="L2360" i="12" a="1"/>
  <c r="L2360" i="12" s="1"/>
  <c r="M2360" i="12" a="1"/>
  <c r="M2360" i="12" s="1"/>
  <c r="N2360" i="12" a="1"/>
  <c r="N2360" i="12" s="1"/>
  <c r="O2360" i="12" a="1"/>
  <c r="O2360" i="12" s="1"/>
  <c r="K2361" i="12" a="1"/>
  <c r="K2361" i="12" s="1"/>
  <c r="L2361" i="12" a="1"/>
  <c r="L2361" i="12"/>
  <c r="M2361" i="12" a="1"/>
  <c r="M2361" i="12"/>
  <c r="N2361" i="12" a="1"/>
  <c r="N2361" i="12" s="1"/>
  <c r="O2361" i="12" a="1"/>
  <c r="O2361" i="12" s="1"/>
  <c r="K2362" i="12" a="1"/>
  <c r="K2362" i="12" s="1"/>
  <c r="L2362" i="12" a="1"/>
  <c r="L2362" i="12" s="1"/>
  <c r="M2362" i="12" a="1"/>
  <c r="M2362" i="12" s="1"/>
  <c r="N2362" i="12" a="1"/>
  <c r="N2362" i="12" s="1"/>
  <c r="O2362" i="12" a="1"/>
  <c r="O2362" i="12" s="1"/>
  <c r="K2363" i="12" a="1"/>
  <c r="K2363" i="12" s="1"/>
  <c r="L2363" i="12" a="1"/>
  <c r="L2363" i="12" s="1"/>
  <c r="M2363" i="12" a="1"/>
  <c r="M2363" i="12" s="1"/>
  <c r="N2363" i="12" a="1"/>
  <c r="N2363" i="12" s="1"/>
  <c r="O2363" i="12" a="1"/>
  <c r="O2363" i="12" s="1"/>
  <c r="K2364" i="12" a="1"/>
  <c r="K2364" i="12" s="1"/>
  <c r="L2364" i="12" a="1"/>
  <c r="L2364" i="12" s="1"/>
  <c r="M2364" i="12" a="1"/>
  <c r="M2364" i="12" s="1"/>
  <c r="N2364" i="12" a="1"/>
  <c r="N2364" i="12" s="1"/>
  <c r="O2364" i="12" a="1"/>
  <c r="O2364" i="12" s="1"/>
  <c r="K2365" i="12" a="1"/>
  <c r="K2365" i="12"/>
  <c r="L2365" i="12" a="1"/>
  <c r="L2365" i="12" s="1"/>
  <c r="M2365" i="12" a="1"/>
  <c r="M2365" i="12" s="1"/>
  <c r="N2365" i="12" a="1"/>
  <c r="N2365" i="12" s="1"/>
  <c r="O2365" i="12" a="1"/>
  <c r="O2365" i="12" s="1"/>
  <c r="K2366" i="12" a="1"/>
  <c r="K2366" i="12" s="1"/>
  <c r="L2366" i="12" a="1"/>
  <c r="L2366" i="12" s="1"/>
  <c r="M2366" i="12" a="1"/>
  <c r="M2366" i="12" s="1"/>
  <c r="N2366" i="12" a="1"/>
  <c r="N2366" i="12" s="1"/>
  <c r="O2366" i="12" a="1"/>
  <c r="O2366" i="12" s="1"/>
  <c r="K2367" i="12" a="1"/>
  <c r="K2367" i="12" s="1"/>
  <c r="L2367" i="12" a="1"/>
  <c r="L2367" i="12" s="1"/>
  <c r="M2367" i="12" a="1"/>
  <c r="M2367" i="12" s="1"/>
  <c r="N2367" i="12" a="1"/>
  <c r="N2367" i="12" s="1"/>
  <c r="O2367" i="12" a="1"/>
  <c r="O2367" i="12" s="1"/>
  <c r="K2368" i="12" a="1"/>
  <c r="K2368" i="12" s="1"/>
  <c r="L2368" i="12" a="1"/>
  <c r="L2368" i="12" s="1"/>
  <c r="M2368" i="12" a="1"/>
  <c r="M2368" i="12" s="1"/>
  <c r="N2368" i="12" a="1"/>
  <c r="N2368" i="12" s="1"/>
  <c r="O2368" i="12" a="1"/>
  <c r="O2368" i="12" s="1"/>
  <c r="K2369" i="12" a="1"/>
  <c r="K2369" i="12" s="1"/>
  <c r="L2369" i="12" a="1"/>
  <c r="L2369" i="12" s="1"/>
  <c r="M2369" i="12" a="1"/>
  <c r="M2369" i="12" s="1"/>
  <c r="N2369" i="12" a="1"/>
  <c r="N2369" i="12" s="1"/>
  <c r="O2369" i="12" a="1"/>
  <c r="O2369" i="12"/>
  <c r="K2370" i="12" a="1"/>
  <c r="K2370" i="12" s="1"/>
  <c r="L2370" i="12" a="1"/>
  <c r="L2370" i="12" s="1"/>
  <c r="M2370" i="12" a="1"/>
  <c r="M2370" i="12" s="1"/>
  <c r="N2370" i="12" a="1"/>
  <c r="N2370" i="12" s="1"/>
  <c r="O2370" i="12" a="1"/>
  <c r="O2370" i="12" s="1"/>
  <c r="K2371" i="12" a="1"/>
  <c r="K2371" i="12" s="1"/>
  <c r="L2371" i="12" a="1"/>
  <c r="L2371" i="12" s="1"/>
  <c r="M2371" i="12" a="1"/>
  <c r="M2371" i="12" s="1"/>
  <c r="N2371" i="12" a="1"/>
  <c r="N2371" i="12" s="1"/>
  <c r="O2371" i="12" a="1"/>
  <c r="O2371" i="12" s="1"/>
  <c r="K2372" i="12" a="1"/>
  <c r="K2372" i="12"/>
  <c r="L2372" i="12" a="1"/>
  <c r="L2372" i="12" s="1"/>
  <c r="M2372" i="12" a="1"/>
  <c r="M2372" i="12" s="1"/>
  <c r="N2372" i="12" a="1"/>
  <c r="N2372" i="12" s="1"/>
  <c r="O2372" i="12" a="1"/>
  <c r="O2372" i="12" s="1"/>
  <c r="K2373" i="12" a="1"/>
  <c r="K2373" i="12" s="1"/>
  <c r="L2373" i="12" a="1"/>
  <c r="L2373" i="12" s="1"/>
  <c r="M2373" i="12" a="1"/>
  <c r="M2373" i="12"/>
  <c r="N2373" i="12" a="1"/>
  <c r="N2373" i="12" s="1"/>
  <c r="O2373" i="12" a="1"/>
  <c r="O2373" i="12" s="1"/>
  <c r="K2374" i="12" a="1"/>
  <c r="K2374" i="12" s="1"/>
  <c r="L2374" i="12" a="1"/>
  <c r="L2374" i="12" s="1"/>
  <c r="M2374" i="12" a="1"/>
  <c r="M2374" i="12" s="1"/>
  <c r="N2374" i="12" a="1"/>
  <c r="N2374" i="12" s="1"/>
  <c r="O2374" i="12" a="1"/>
  <c r="O2374" i="12" s="1"/>
  <c r="K2375" i="12" a="1"/>
  <c r="K2375" i="12" s="1"/>
  <c r="L2375" i="12" a="1"/>
  <c r="L2375" i="12" s="1"/>
  <c r="M2375" i="12" a="1"/>
  <c r="M2375" i="12" s="1"/>
  <c r="N2375" i="12" a="1"/>
  <c r="N2375" i="12"/>
  <c r="O2375" i="12" a="1"/>
  <c r="O2375" i="12"/>
  <c r="K2376" i="12" a="1"/>
  <c r="K2376" i="12" s="1"/>
  <c r="L2376" i="12" a="1"/>
  <c r="L2376" i="12" s="1"/>
  <c r="M2376" i="12" a="1"/>
  <c r="M2376" i="12" s="1"/>
  <c r="N2376" i="12" a="1"/>
  <c r="N2376" i="12" s="1"/>
  <c r="O2376" i="12" a="1"/>
  <c r="O2376" i="12" s="1"/>
  <c r="K2377" i="12" a="1"/>
  <c r="K2377" i="12" s="1"/>
  <c r="L2377" i="12" a="1"/>
  <c r="L2377" i="12" s="1"/>
  <c r="M2377" i="12" a="1"/>
  <c r="M2377" i="12" s="1"/>
  <c r="N2377" i="12" a="1"/>
  <c r="N2377" i="12" s="1"/>
  <c r="O2377" i="12" a="1"/>
  <c r="O2377" i="12" s="1"/>
  <c r="K2378" i="12" a="1"/>
  <c r="K2378" i="12" s="1"/>
  <c r="L2378" i="12" a="1"/>
  <c r="L2378" i="12" s="1"/>
  <c r="M2378" i="12" a="1"/>
  <c r="M2378" i="12" s="1"/>
  <c r="N2378" i="12" a="1"/>
  <c r="N2378" i="12" s="1"/>
  <c r="O2378" i="12" a="1"/>
  <c r="O2378" i="12" s="1"/>
  <c r="K2379" i="12" a="1"/>
  <c r="K2379" i="12" s="1"/>
  <c r="L2379" i="12" a="1"/>
  <c r="L2379" i="12"/>
  <c r="M2379" i="12" a="1"/>
  <c r="M2379" i="12"/>
  <c r="N2379" i="12" a="1"/>
  <c r="N2379" i="12" s="1"/>
  <c r="O2379" i="12" a="1"/>
  <c r="O2379" i="12" s="1"/>
  <c r="K2380" i="12" a="1"/>
  <c r="K2380" i="12" s="1"/>
  <c r="L2380" i="12" a="1"/>
  <c r="L2380" i="12" s="1"/>
  <c r="M2380" i="12" a="1"/>
  <c r="M2380" i="12" s="1"/>
  <c r="N2380" i="12" a="1"/>
  <c r="N2380" i="12"/>
  <c r="O2380" i="12" a="1"/>
  <c r="O2380" i="12" s="1"/>
  <c r="K2381" i="12" a="1"/>
  <c r="K2381" i="12" s="1"/>
  <c r="L2381" i="12" a="1"/>
  <c r="L2381" i="12" s="1"/>
  <c r="M2381" i="12" a="1"/>
  <c r="M2381" i="12" s="1"/>
  <c r="N2381" i="12" a="1"/>
  <c r="N2381" i="12" s="1"/>
  <c r="O2381" i="12" a="1"/>
  <c r="O2381" i="12" s="1"/>
  <c r="K2382" i="12" a="1"/>
  <c r="K2382" i="12" s="1"/>
  <c r="L2382" i="12" a="1"/>
  <c r="L2382" i="12" s="1"/>
  <c r="M2382" i="12" a="1"/>
  <c r="M2382" i="12" s="1"/>
  <c r="N2382" i="12" a="1"/>
  <c r="N2382" i="12" s="1"/>
  <c r="O2382" i="12" a="1"/>
  <c r="O2382" i="12" s="1"/>
  <c r="K2383" i="12" a="1"/>
  <c r="K2383" i="12" s="1"/>
  <c r="L2383" i="12" a="1"/>
  <c r="L2383" i="12" s="1"/>
  <c r="M2383" i="12" a="1"/>
  <c r="M2383" i="12"/>
  <c r="N2383" i="12" a="1"/>
  <c r="N2383" i="12" s="1"/>
  <c r="O2383" i="12" a="1"/>
  <c r="O2383" i="12" s="1"/>
  <c r="K2384" i="12" a="1"/>
  <c r="K2384" i="12" s="1"/>
  <c r="L2384" i="12" a="1"/>
  <c r="L2384" i="12" s="1"/>
  <c r="M2384" i="12" a="1"/>
  <c r="M2384" i="12" s="1"/>
  <c r="N2384" i="12" a="1"/>
  <c r="N2384" i="12" s="1"/>
  <c r="O2384" i="12" a="1"/>
  <c r="O2384" i="12" s="1"/>
  <c r="K2385" i="12" a="1"/>
  <c r="K2385" i="12" s="1"/>
  <c r="L2385" i="12" a="1"/>
  <c r="L2385" i="12" s="1"/>
  <c r="M2385" i="12" a="1"/>
  <c r="M2385" i="12" s="1"/>
  <c r="N2385" i="12" a="1"/>
  <c r="N2385" i="12" s="1"/>
  <c r="O2385" i="12" a="1"/>
  <c r="O2385" i="12" s="1"/>
  <c r="K2386" i="12" a="1"/>
  <c r="K2386" i="12" s="1"/>
  <c r="L2386" i="12" a="1"/>
  <c r="L2386" i="12" s="1"/>
  <c r="M2386" i="12" a="1"/>
  <c r="M2386" i="12" s="1"/>
  <c r="N2386" i="12" a="1"/>
  <c r="N2386" i="12"/>
  <c r="O2386" i="12" a="1"/>
  <c r="O2386" i="12" s="1"/>
  <c r="K2387" i="12" a="1"/>
  <c r="K2387" i="12" s="1"/>
  <c r="L2387" i="12" a="1"/>
  <c r="L2387" i="12" s="1"/>
  <c r="M2387" i="12" a="1"/>
  <c r="M2387" i="12" s="1"/>
  <c r="N2387" i="12" a="1"/>
  <c r="N2387" i="12" s="1"/>
  <c r="O2387" i="12" a="1"/>
  <c r="O2387" i="12"/>
  <c r="K2388" i="12" a="1"/>
  <c r="K2388" i="12" s="1"/>
  <c r="L2388" i="12" a="1"/>
  <c r="L2388" i="12" s="1"/>
  <c r="M2388" i="12" a="1"/>
  <c r="M2388" i="12" s="1"/>
  <c r="N2388" i="12" a="1"/>
  <c r="N2388" i="12" s="1"/>
  <c r="O2388" i="12" a="1"/>
  <c r="O2388" i="12" s="1"/>
  <c r="K2389" i="12" a="1"/>
  <c r="K2389" i="12" s="1"/>
  <c r="L2389" i="12" a="1"/>
  <c r="L2389" i="12" s="1"/>
  <c r="M2389" i="12" a="1"/>
  <c r="M2389" i="12" s="1"/>
  <c r="N2389" i="12" a="1"/>
  <c r="N2389" i="12" s="1"/>
  <c r="O2389" i="12" a="1"/>
  <c r="O2389" i="12" s="1"/>
  <c r="K2390" i="12" a="1"/>
  <c r="K2390" i="12"/>
  <c r="L2390" i="12" a="1"/>
  <c r="L2390" i="12" s="1"/>
  <c r="M2390" i="12" a="1"/>
  <c r="M2390" i="12" s="1"/>
  <c r="N2390" i="12" a="1"/>
  <c r="N2390" i="12" s="1"/>
  <c r="O2390" i="12" a="1"/>
  <c r="O2390" i="12" s="1"/>
  <c r="K2391" i="12" a="1"/>
  <c r="K2391" i="12" s="1"/>
  <c r="L2391" i="12" a="1"/>
  <c r="L2391" i="12" s="1"/>
  <c r="M2391" i="12" a="1"/>
  <c r="M2391" i="12" s="1"/>
  <c r="N2391" i="12" a="1"/>
  <c r="N2391" i="12" s="1"/>
  <c r="O2391" i="12" a="1"/>
  <c r="O2391" i="12" s="1"/>
  <c r="K2392" i="12" a="1"/>
  <c r="K2392" i="12" s="1"/>
  <c r="L2392" i="12" a="1"/>
  <c r="L2392" i="12" s="1"/>
  <c r="M2392" i="12" a="1"/>
  <c r="M2392" i="12" s="1"/>
  <c r="N2392" i="12" a="1"/>
  <c r="N2392" i="12" s="1"/>
  <c r="O2392" i="12" a="1"/>
  <c r="O2392" i="12" s="1"/>
  <c r="K2393" i="12" a="1"/>
  <c r="K2393" i="12" s="1"/>
  <c r="L2393" i="12" a="1"/>
  <c r="L2393" i="12" s="1"/>
  <c r="M2393" i="12" a="1"/>
  <c r="M2393" i="12" s="1"/>
  <c r="N2393" i="12" a="1"/>
  <c r="N2393" i="12" s="1"/>
  <c r="O2393" i="12" a="1"/>
  <c r="O2393" i="12"/>
  <c r="K2394" i="12" a="1"/>
  <c r="K2394" i="12" s="1"/>
  <c r="L2394" i="12" a="1"/>
  <c r="L2394" i="12" s="1"/>
  <c r="M2394" i="12" a="1"/>
  <c r="M2394" i="12" s="1"/>
  <c r="N2394" i="12" a="1"/>
  <c r="N2394" i="12" s="1"/>
  <c r="O2394" i="12" a="1"/>
  <c r="O2394" i="12" s="1"/>
  <c r="K2395" i="12" a="1"/>
  <c r="K2395" i="12"/>
  <c r="L2395" i="12" a="1"/>
  <c r="L2395" i="12" s="1"/>
  <c r="M2395" i="12" a="1"/>
  <c r="M2395" i="12" s="1"/>
  <c r="N2395" i="12" a="1"/>
  <c r="N2395" i="12" s="1"/>
  <c r="O2395" i="12" a="1"/>
  <c r="O2395" i="12" s="1"/>
  <c r="K2396" i="12" a="1"/>
  <c r="K2396" i="12" s="1"/>
  <c r="L2396" i="12" a="1"/>
  <c r="L2396" i="12" s="1"/>
  <c r="M2396" i="12" a="1"/>
  <c r="M2396" i="12" s="1"/>
  <c r="N2396" i="12" a="1"/>
  <c r="N2396" i="12" s="1"/>
  <c r="O2396" i="12" a="1"/>
  <c r="O2396" i="12" s="1"/>
  <c r="K2397" i="12" a="1"/>
  <c r="K2397" i="12" s="1"/>
  <c r="L2397" i="12" a="1"/>
  <c r="L2397" i="12"/>
  <c r="M2397" i="12" a="1"/>
  <c r="M2397" i="12" s="1"/>
  <c r="N2397" i="12" a="1"/>
  <c r="N2397" i="12" s="1"/>
  <c r="O2397" i="12" a="1"/>
  <c r="O2397" i="12"/>
  <c r="K2398" i="12" a="1"/>
  <c r="K2398" i="12" s="1"/>
  <c r="L2398" i="12" a="1"/>
  <c r="L2398" i="12" s="1"/>
  <c r="M2398" i="12" a="1"/>
  <c r="M2398" i="12" s="1"/>
  <c r="N2398" i="12" a="1"/>
  <c r="N2398" i="12" s="1"/>
  <c r="O2398" i="12" a="1"/>
  <c r="O2398" i="12" s="1"/>
  <c r="K2399" i="12" a="1"/>
  <c r="K2399" i="12" s="1"/>
  <c r="L2399" i="12" a="1"/>
  <c r="L2399" i="12"/>
  <c r="M2399" i="12" a="1"/>
  <c r="M2399" i="12" s="1"/>
  <c r="N2399" i="12" a="1"/>
  <c r="N2399" i="12" s="1"/>
  <c r="O2399" i="12" a="1"/>
  <c r="O2399" i="12" s="1"/>
  <c r="K2400" i="12" a="1"/>
  <c r="K2400" i="12" s="1"/>
  <c r="L2400" i="12" a="1"/>
  <c r="L2400" i="12" s="1"/>
  <c r="M2400" i="12" a="1"/>
  <c r="M2400" i="12" s="1"/>
  <c r="N2400" i="12" a="1"/>
  <c r="N2400" i="12" s="1"/>
  <c r="O2400" i="12" a="1"/>
  <c r="O2400" i="12" s="1"/>
  <c r="K2401" i="12" a="1"/>
  <c r="K2401" i="12" s="1"/>
  <c r="L2401" i="12" a="1"/>
  <c r="L2401" i="12" s="1"/>
  <c r="M2401" i="12" a="1"/>
  <c r="M2401" i="12" s="1"/>
  <c r="N2401" i="12" a="1"/>
  <c r="N2401" i="12" s="1"/>
  <c r="O2401" i="12" a="1"/>
  <c r="O2401" i="12" s="1"/>
  <c r="K2402" i="12" a="1"/>
  <c r="K2402" i="12" s="1"/>
  <c r="L2402" i="12" a="1"/>
  <c r="L2402" i="12" s="1"/>
  <c r="M2402" i="12" a="1"/>
  <c r="M2402" i="12" s="1"/>
  <c r="N2402" i="12" a="1"/>
  <c r="N2402" i="12" s="1"/>
  <c r="O2402" i="12" a="1"/>
  <c r="O2402" i="12"/>
  <c r="K2403" i="12" a="1"/>
  <c r="K2403" i="12" s="1"/>
  <c r="L2403" i="12" a="1"/>
  <c r="L2403" i="12" s="1"/>
  <c r="M2403" i="12" a="1"/>
  <c r="M2403" i="12" s="1"/>
  <c r="N2403" i="12" a="1"/>
  <c r="N2403" i="12" s="1"/>
  <c r="O2403" i="12" a="1"/>
  <c r="O2403" i="12" s="1"/>
  <c r="K2404" i="12" a="1"/>
  <c r="K2404" i="12" s="1"/>
  <c r="L2404" i="12" a="1"/>
  <c r="L2404" i="12" s="1"/>
  <c r="M2404" i="12" a="1"/>
  <c r="M2404" i="12"/>
  <c r="N2404" i="12" a="1"/>
  <c r="N2404" i="12" s="1"/>
  <c r="O2404" i="12" a="1"/>
  <c r="O2404" i="12" s="1"/>
  <c r="K2405" i="12" a="1"/>
  <c r="K2405" i="12" s="1"/>
  <c r="L2405" i="12" a="1"/>
  <c r="L2405" i="12" s="1"/>
  <c r="M2405" i="12" a="1"/>
  <c r="M2405" i="12" s="1"/>
  <c r="N2405" i="12" a="1"/>
  <c r="N2405" i="12" s="1"/>
  <c r="O2405" i="12" a="1"/>
  <c r="O2405" i="12"/>
  <c r="K2406" i="12" a="1"/>
  <c r="K2406" i="12" s="1"/>
  <c r="L2406" i="12" a="1"/>
  <c r="L2406" i="12" s="1"/>
  <c r="M2406" i="12" a="1"/>
  <c r="M2406" i="12" s="1"/>
  <c r="N2406" i="12" a="1"/>
  <c r="N2406" i="12" s="1"/>
  <c r="O2406" i="12" a="1"/>
  <c r="O2406" i="12" s="1"/>
  <c r="K2407" i="12" a="1"/>
  <c r="K2407" i="12" s="1"/>
  <c r="L2407" i="12" a="1"/>
  <c r="L2407" i="12" s="1"/>
  <c r="M2407" i="12" a="1"/>
  <c r="M2407" i="12" s="1"/>
  <c r="N2407" i="12" a="1"/>
  <c r="N2407" i="12" s="1"/>
  <c r="O2407" i="12" a="1"/>
  <c r="O2407" i="12" s="1"/>
  <c r="K2408" i="12" a="1"/>
  <c r="K2408" i="12" s="1"/>
  <c r="L2408" i="12" a="1"/>
  <c r="L2408" i="12"/>
  <c r="M2408" i="12" a="1"/>
  <c r="M2408" i="12" s="1"/>
  <c r="N2408" i="12" a="1"/>
  <c r="N2408" i="12" s="1"/>
  <c r="O2408" i="12" a="1"/>
  <c r="O2408" i="12" s="1"/>
  <c r="K2409" i="12" a="1"/>
  <c r="K2409" i="12" s="1"/>
  <c r="L2409" i="12" a="1"/>
  <c r="L2409" i="12" s="1"/>
  <c r="M2409" i="12" a="1"/>
  <c r="M2409" i="12" s="1"/>
  <c r="N2409" i="12" a="1"/>
  <c r="N2409" i="12" s="1"/>
  <c r="O2409" i="12" a="1"/>
  <c r="O2409" i="12" s="1"/>
  <c r="K2410" i="12" a="1"/>
  <c r="K2410" i="12" s="1"/>
  <c r="L2410" i="12" a="1"/>
  <c r="L2410" i="12" s="1"/>
  <c r="M2410" i="12" a="1"/>
  <c r="M2410" i="12" s="1"/>
  <c r="N2410" i="12" a="1"/>
  <c r="N2410" i="12" s="1"/>
  <c r="O2410" i="12" a="1"/>
  <c r="O2410" i="12" s="1"/>
  <c r="K2411" i="12" a="1"/>
  <c r="K2411" i="12" s="1"/>
  <c r="L2411" i="12" a="1"/>
  <c r="L2411" i="12" s="1"/>
  <c r="M2411" i="12" a="1"/>
  <c r="M2411" i="12" s="1"/>
  <c r="N2411" i="12" a="1"/>
  <c r="N2411" i="12" s="1"/>
  <c r="O2411" i="12" a="1"/>
  <c r="O2411" i="12"/>
  <c r="K2412" i="12" a="1"/>
  <c r="K2412" i="12" s="1"/>
  <c r="L2412" i="12" a="1"/>
  <c r="L2412" i="12" s="1"/>
  <c r="M2412" i="12" a="1"/>
  <c r="M2412" i="12" s="1"/>
  <c r="N2412" i="12" a="1"/>
  <c r="N2412" i="12" s="1"/>
  <c r="O2412" i="12" a="1"/>
  <c r="O2412" i="12" s="1"/>
  <c r="K2413" i="12" a="1"/>
  <c r="K2413" i="12"/>
  <c r="L2413" i="12" a="1"/>
  <c r="L2413" i="12" s="1"/>
  <c r="M2413" i="12" a="1"/>
  <c r="M2413" i="12" s="1"/>
  <c r="N2413" i="12" a="1"/>
  <c r="N2413" i="12" s="1"/>
  <c r="O2413" i="12" a="1"/>
  <c r="O2413" i="12" s="1"/>
  <c r="K2414" i="12" a="1"/>
  <c r="K2414" i="12" s="1"/>
  <c r="L2414" i="12" a="1"/>
  <c r="L2414" i="12" s="1"/>
  <c r="M2414" i="12" a="1"/>
  <c r="M2414" i="12" s="1"/>
  <c r="N2414" i="12" a="1"/>
  <c r="N2414" i="12" s="1"/>
  <c r="O2414" i="12" a="1"/>
  <c r="O2414" i="12" s="1"/>
  <c r="K2415" i="12" a="1"/>
  <c r="K2415" i="12" s="1"/>
  <c r="L2415" i="12" a="1"/>
  <c r="L2415" i="12" s="1"/>
  <c r="M2415" i="12" a="1"/>
  <c r="M2415" i="12" s="1"/>
  <c r="N2415" i="12" a="1"/>
  <c r="N2415" i="12" s="1"/>
  <c r="O2415" i="12" a="1"/>
  <c r="O2415" i="12"/>
  <c r="K2416" i="12" a="1"/>
  <c r="K2416" i="12" s="1"/>
  <c r="L2416" i="12" a="1"/>
  <c r="L2416" i="12" s="1"/>
  <c r="M2416" i="12" a="1"/>
  <c r="M2416" i="12" s="1"/>
  <c r="N2416" i="12" a="1"/>
  <c r="N2416" i="12" s="1"/>
  <c r="O2416" i="12" a="1"/>
  <c r="O2416" i="12" s="1"/>
  <c r="K2417" i="12" a="1"/>
  <c r="K2417" i="12" s="1"/>
  <c r="L2417" i="12" a="1"/>
  <c r="L2417" i="12" s="1"/>
  <c r="M2417" i="12" a="1"/>
  <c r="M2417" i="12" s="1"/>
  <c r="N2417" i="12" a="1"/>
  <c r="N2417" i="12" s="1"/>
  <c r="O2417" i="12" a="1"/>
  <c r="O2417" i="12" s="1"/>
  <c r="K2418" i="12" a="1"/>
  <c r="K2418" i="12" s="1"/>
  <c r="L2418" i="12" a="1"/>
  <c r="L2418" i="12" s="1"/>
  <c r="M2418" i="12" a="1"/>
  <c r="M2418" i="12" s="1"/>
  <c r="N2418" i="12" a="1"/>
  <c r="N2418" i="12" s="1"/>
  <c r="O2418" i="12" a="1"/>
  <c r="O2418" i="12" s="1"/>
  <c r="K2419" i="12" a="1"/>
  <c r="K2419" i="12"/>
  <c r="L2419" i="12" a="1"/>
  <c r="L2419" i="12" s="1"/>
  <c r="M2419" i="12" a="1"/>
  <c r="M2419" i="12" s="1"/>
  <c r="N2419" i="12" a="1"/>
  <c r="N2419" i="12" s="1"/>
  <c r="O2419" i="12" a="1"/>
  <c r="O2419" i="12" s="1"/>
  <c r="K2420" i="12" a="1"/>
  <c r="K2420" i="12" s="1"/>
  <c r="L2420" i="12" a="1"/>
  <c r="L2420" i="12" s="1"/>
  <c r="M2420" i="12" a="1"/>
  <c r="M2420" i="12" s="1"/>
  <c r="N2420" i="12" a="1"/>
  <c r="N2420" i="12" s="1"/>
  <c r="O2420" i="12" a="1"/>
  <c r="O2420" i="12" s="1"/>
  <c r="K2421" i="12" a="1"/>
  <c r="K2421" i="12" s="1"/>
  <c r="L2421" i="12" a="1"/>
  <c r="L2421" i="12" s="1"/>
  <c r="M2421" i="12" a="1"/>
  <c r="M2421" i="12" s="1"/>
  <c r="N2421" i="12" a="1"/>
  <c r="N2421" i="12" s="1"/>
  <c r="O2421" i="12" a="1"/>
  <c r="O2421" i="12" s="1"/>
  <c r="K2422" i="12" a="1"/>
  <c r="K2422" i="12" s="1"/>
  <c r="L2422" i="12" a="1"/>
  <c r="L2422" i="12" s="1"/>
  <c r="M2422" i="12" a="1"/>
  <c r="M2422" i="12" s="1"/>
  <c r="N2422" i="12" a="1"/>
  <c r="N2422" i="12"/>
  <c r="O2422" i="12" a="1"/>
  <c r="O2422" i="12" s="1"/>
  <c r="K2423" i="12" a="1"/>
  <c r="K2423" i="12" s="1"/>
  <c r="L2423" i="12" a="1"/>
  <c r="L2423" i="12" s="1"/>
  <c r="M2423" i="12" a="1"/>
  <c r="M2423" i="12" s="1"/>
  <c r="N2423" i="12" a="1"/>
  <c r="N2423" i="12" s="1"/>
  <c r="O2423" i="12" a="1"/>
  <c r="O2423" i="12" s="1"/>
  <c r="K2424" i="12" a="1"/>
  <c r="K2424" i="12" s="1"/>
  <c r="L2424" i="12" a="1"/>
  <c r="L2424" i="12" s="1"/>
  <c r="M2424" i="12" a="1"/>
  <c r="M2424" i="12" s="1"/>
  <c r="N2424" i="12" a="1"/>
  <c r="N2424" i="12" s="1"/>
  <c r="O2424" i="12" a="1"/>
  <c r="O2424" i="12" s="1"/>
  <c r="K2425" i="12" a="1"/>
  <c r="K2425" i="12" s="1"/>
  <c r="L2425" i="12" a="1"/>
  <c r="L2425" i="12" s="1"/>
  <c r="M2425" i="12" a="1"/>
  <c r="M2425" i="12" s="1"/>
  <c r="N2425" i="12" a="1"/>
  <c r="N2425" i="12" s="1"/>
  <c r="O2425" i="12" a="1"/>
  <c r="O2425" i="12" s="1"/>
  <c r="K2426" i="12" a="1"/>
  <c r="K2426" i="12"/>
  <c r="L2426" i="12" a="1"/>
  <c r="L2426" i="12" s="1"/>
  <c r="M2426" i="12" a="1"/>
  <c r="M2426" i="12" s="1"/>
  <c r="N2426" i="12" a="1"/>
  <c r="N2426" i="12" s="1"/>
  <c r="O2426" i="12" a="1"/>
  <c r="O2426" i="12" s="1"/>
  <c r="K2427" i="12" a="1"/>
  <c r="K2427" i="12" s="1"/>
  <c r="L2427" i="12" a="1"/>
  <c r="L2427" i="12" s="1"/>
  <c r="M2427" i="12" a="1"/>
  <c r="M2427" i="12" s="1"/>
  <c r="N2427" i="12" a="1"/>
  <c r="N2427" i="12" s="1"/>
  <c r="O2427" i="12" a="1"/>
  <c r="O2427" i="12" s="1"/>
  <c r="K2428" i="12" a="1"/>
  <c r="K2428" i="12" s="1"/>
  <c r="L2428" i="12" a="1"/>
  <c r="L2428" i="12" s="1"/>
  <c r="M2428" i="12" a="1"/>
  <c r="M2428" i="12"/>
  <c r="N2428" i="12" a="1"/>
  <c r="N2428" i="12" s="1"/>
  <c r="O2428" i="12" a="1"/>
  <c r="O2428" i="12" s="1"/>
  <c r="K2429" i="12" a="1"/>
  <c r="K2429" i="12" s="1"/>
  <c r="L2429" i="12" a="1"/>
  <c r="L2429" i="12" s="1"/>
  <c r="M2429" i="12" a="1"/>
  <c r="M2429" i="12" s="1"/>
  <c r="N2429" i="12" a="1"/>
  <c r="N2429" i="12" s="1"/>
  <c r="O2429" i="12" a="1"/>
  <c r="O2429" i="12" s="1"/>
  <c r="K2430" i="12" a="1"/>
  <c r="K2430" i="12" s="1"/>
  <c r="L2430" i="12" a="1"/>
  <c r="L2430" i="12" s="1"/>
  <c r="M2430" i="12" a="1"/>
  <c r="M2430" i="12" s="1"/>
  <c r="N2430" i="12" a="1"/>
  <c r="N2430" i="12" s="1"/>
  <c r="O2430" i="12" a="1"/>
  <c r="O2430" i="12" s="1"/>
  <c r="K2431" i="12" a="1"/>
  <c r="K2431" i="12" s="1"/>
  <c r="L2431" i="12" a="1"/>
  <c r="L2431" i="12" s="1"/>
  <c r="M2431" i="12" a="1"/>
  <c r="M2431" i="12" s="1"/>
  <c r="N2431" i="12" a="1"/>
  <c r="N2431" i="12" s="1"/>
  <c r="O2431" i="12" a="1"/>
  <c r="O2431" i="12" s="1"/>
  <c r="K2432" i="12" a="1"/>
  <c r="K2432" i="12"/>
  <c r="L2432" i="12" a="1"/>
  <c r="L2432" i="12" s="1"/>
  <c r="M2432" i="12" a="1"/>
  <c r="M2432" i="12" s="1"/>
  <c r="N2432" i="12" a="1"/>
  <c r="N2432" i="12" s="1"/>
  <c r="O2432" i="12" a="1"/>
  <c r="O2432" i="12" s="1"/>
  <c r="K2433" i="12" a="1"/>
  <c r="K2433" i="12" s="1"/>
  <c r="L2433" i="12" a="1"/>
  <c r="L2433" i="12" s="1"/>
  <c r="M2433" i="12" a="1"/>
  <c r="M2433" i="12" s="1"/>
  <c r="N2433" i="12" a="1"/>
  <c r="N2433" i="12" s="1"/>
  <c r="O2433" i="12" a="1"/>
  <c r="O2433" i="12" s="1"/>
  <c r="K2434" i="12" a="1"/>
  <c r="K2434" i="12" s="1"/>
  <c r="L2434" i="12" a="1"/>
  <c r="L2434" i="12" s="1"/>
  <c r="M2434" i="12" a="1"/>
  <c r="M2434" i="12" s="1"/>
  <c r="N2434" i="12" a="1"/>
  <c r="N2434" i="12" s="1"/>
  <c r="O2434" i="12" a="1"/>
  <c r="O2434" i="12" s="1"/>
  <c r="K2435" i="12" a="1"/>
  <c r="K2435" i="12" s="1"/>
  <c r="L2435" i="12" a="1"/>
  <c r="L2435" i="12" s="1"/>
  <c r="M2435" i="12" a="1"/>
  <c r="M2435" i="12" s="1"/>
  <c r="N2435" i="12" a="1"/>
  <c r="N2435" i="12" s="1"/>
  <c r="O2435" i="12" a="1"/>
  <c r="O2435" i="12" s="1"/>
  <c r="K2436" i="12" a="1"/>
  <c r="K2436" i="12" s="1"/>
  <c r="L2436" i="12" a="1"/>
  <c r="L2436" i="12" s="1"/>
  <c r="M2436" i="12" a="1"/>
  <c r="M2436" i="12" s="1"/>
  <c r="N2436" i="12" a="1"/>
  <c r="N2436" i="12" s="1"/>
  <c r="O2436" i="12" a="1"/>
  <c r="O2436" i="12" s="1"/>
  <c r="K2437" i="12" a="1"/>
  <c r="K2437" i="12" s="1"/>
  <c r="L2437" i="12" a="1"/>
  <c r="L2437" i="12" s="1"/>
  <c r="M2437" i="12" a="1"/>
  <c r="M2437" i="12" s="1"/>
  <c r="N2437" i="12" a="1"/>
  <c r="N2437" i="12" s="1"/>
  <c r="O2437" i="12" a="1"/>
  <c r="O2437" i="12" s="1"/>
  <c r="K2438" i="12" a="1"/>
  <c r="K2438" i="12" s="1"/>
  <c r="L2438" i="12" a="1"/>
  <c r="L2438" i="12" s="1"/>
  <c r="M2438" i="12" a="1"/>
  <c r="M2438" i="12" s="1"/>
  <c r="N2438" i="12" a="1"/>
  <c r="N2438" i="12" s="1"/>
  <c r="O2438" i="12" a="1"/>
  <c r="O2438" i="12" s="1"/>
  <c r="K2439" i="12" a="1"/>
  <c r="K2439" i="12" s="1"/>
  <c r="L2439" i="12" a="1"/>
  <c r="L2439" i="12" s="1"/>
  <c r="M2439" i="12" a="1"/>
  <c r="M2439" i="12" s="1"/>
  <c r="N2439" i="12" a="1"/>
  <c r="N2439" i="12"/>
  <c r="O2439" i="12" a="1"/>
  <c r="O2439" i="12" s="1"/>
  <c r="K2440" i="12" a="1"/>
  <c r="K2440" i="12" s="1"/>
  <c r="L2440" i="12" a="1"/>
  <c r="L2440" i="12" s="1"/>
  <c r="M2440" i="12" a="1"/>
  <c r="M2440" i="12" s="1"/>
  <c r="N2440" i="12" a="1"/>
  <c r="N2440" i="12" s="1"/>
  <c r="O2440" i="12" a="1"/>
  <c r="O2440" i="12" s="1"/>
  <c r="K2441" i="12" a="1"/>
  <c r="K2441" i="12" s="1"/>
  <c r="L2441" i="12" a="1"/>
  <c r="L2441" i="12" s="1"/>
  <c r="M2441" i="12" a="1"/>
  <c r="M2441" i="12" s="1"/>
  <c r="N2441" i="12" a="1"/>
  <c r="N2441" i="12" s="1"/>
  <c r="O2441" i="12" a="1"/>
  <c r="O2441" i="12" s="1"/>
  <c r="K2442" i="12" a="1"/>
  <c r="K2442" i="12" s="1"/>
  <c r="L2442" i="12" a="1"/>
  <c r="L2442" i="12" s="1"/>
  <c r="M2442" i="12" a="1"/>
  <c r="M2442" i="12" s="1"/>
  <c r="N2442" i="12" a="1"/>
  <c r="N2442" i="12" s="1"/>
  <c r="O2442" i="12" a="1"/>
  <c r="O2442" i="12" s="1"/>
  <c r="K2443" i="12" a="1"/>
  <c r="K2443" i="12" s="1"/>
  <c r="L2443" i="12" a="1"/>
  <c r="L2443" i="12" s="1"/>
  <c r="M2443" i="12" a="1"/>
  <c r="M2443" i="12" s="1"/>
  <c r="N2443" i="12" a="1"/>
  <c r="N2443" i="12" s="1"/>
  <c r="O2443" i="12" a="1"/>
  <c r="O2443" i="12" s="1"/>
  <c r="K2444" i="12" a="1"/>
  <c r="K2444" i="12" s="1"/>
  <c r="L2444" i="12" a="1"/>
  <c r="L2444" i="12" s="1"/>
  <c r="M2444" i="12" a="1"/>
  <c r="M2444" i="12" s="1"/>
  <c r="N2444" i="12" a="1"/>
  <c r="N2444" i="12" s="1"/>
  <c r="O2444" i="12" a="1"/>
  <c r="O2444" i="12" s="1"/>
  <c r="K2445" i="12" a="1"/>
  <c r="K2445" i="12" s="1"/>
  <c r="L2445" i="12" a="1"/>
  <c r="L2445" i="12" s="1"/>
  <c r="M2445" i="12" a="1"/>
  <c r="M2445" i="12" s="1"/>
  <c r="N2445" i="12" a="1"/>
  <c r="N2445" i="12" s="1"/>
  <c r="O2445" i="12" a="1"/>
  <c r="O2445" i="12" s="1"/>
  <c r="K2446" i="12" a="1"/>
  <c r="K2446" i="12" s="1"/>
  <c r="L2446" i="12" a="1"/>
  <c r="L2446" i="12" s="1"/>
  <c r="M2446" i="12" a="1"/>
  <c r="M2446" i="12" s="1"/>
  <c r="N2446" i="12" a="1"/>
  <c r="N2446" i="12" s="1"/>
  <c r="O2446" i="12" a="1"/>
  <c r="O2446" i="12" s="1"/>
  <c r="K2447" i="12" a="1"/>
  <c r="K2447" i="12" s="1"/>
  <c r="L2447" i="12" a="1"/>
  <c r="L2447" i="12" s="1"/>
  <c r="M2447" i="12" a="1"/>
  <c r="M2447" i="12"/>
  <c r="N2447" i="12" a="1"/>
  <c r="N2447" i="12" s="1"/>
  <c r="O2447" i="12" a="1"/>
  <c r="O2447" i="12" s="1"/>
  <c r="K2448" i="12" a="1"/>
  <c r="K2448" i="12" s="1"/>
  <c r="L2448" i="12" a="1"/>
  <c r="L2448" i="12" s="1"/>
  <c r="M2448" i="12" a="1"/>
  <c r="M2448" i="12" s="1"/>
  <c r="N2448" i="12" a="1"/>
  <c r="N2448" i="12" s="1"/>
  <c r="O2448" i="12" a="1"/>
  <c r="O2448" i="12" s="1"/>
  <c r="K2449" i="12" a="1"/>
  <c r="K2449" i="12" s="1"/>
  <c r="L2449" i="12" a="1"/>
  <c r="L2449" i="12" s="1"/>
  <c r="M2449" i="12" a="1"/>
  <c r="M2449" i="12" s="1"/>
  <c r="N2449" i="12" a="1"/>
  <c r="N2449" i="12" s="1"/>
  <c r="O2449" i="12" a="1"/>
  <c r="O2449" i="12" s="1"/>
  <c r="K2450" i="12" a="1"/>
  <c r="K2450" i="12" s="1"/>
  <c r="L2450" i="12" a="1"/>
  <c r="L2450" i="12" s="1"/>
  <c r="M2450" i="12" a="1"/>
  <c r="M2450" i="12" s="1"/>
  <c r="N2450" i="12" a="1"/>
  <c r="N2450" i="12" s="1"/>
  <c r="O2450" i="12" a="1"/>
  <c r="O2450" i="12" s="1"/>
  <c r="K2451" i="12" a="1"/>
  <c r="K2451" i="12" s="1"/>
  <c r="L2451" i="12" a="1"/>
  <c r="L2451" i="12" s="1"/>
  <c r="M2451" i="12" a="1"/>
  <c r="M2451" i="12" s="1"/>
  <c r="N2451" i="12" a="1"/>
  <c r="N2451" i="12" s="1"/>
  <c r="O2451" i="12" a="1"/>
  <c r="O2451" i="12" s="1"/>
  <c r="K2452" i="12" a="1"/>
  <c r="K2452" i="12" s="1"/>
  <c r="L2452" i="12" a="1"/>
  <c r="L2452" i="12" s="1"/>
  <c r="M2452" i="12" a="1"/>
  <c r="M2452" i="12" s="1"/>
  <c r="N2452" i="12" a="1"/>
  <c r="N2452" i="12" s="1"/>
  <c r="O2452" i="12" a="1"/>
  <c r="O2452" i="12" s="1"/>
  <c r="K2453" i="12" a="1"/>
  <c r="K2453" i="12" s="1"/>
  <c r="L2453" i="12" a="1"/>
  <c r="L2453" i="12" s="1"/>
  <c r="M2453" i="12" a="1"/>
  <c r="M2453" i="12" s="1"/>
  <c r="N2453" i="12" a="1"/>
  <c r="N2453" i="12" s="1"/>
  <c r="O2453" i="12" a="1"/>
  <c r="O2453" i="12" s="1"/>
  <c r="K2454" i="12" a="1"/>
  <c r="K2454" i="12" s="1"/>
  <c r="L2454" i="12" a="1"/>
  <c r="L2454" i="12" s="1"/>
  <c r="M2454" i="12" a="1"/>
  <c r="M2454" i="12" s="1"/>
  <c r="N2454" i="12" a="1"/>
  <c r="N2454" i="12" s="1"/>
  <c r="O2454" i="12" a="1"/>
  <c r="O2454" i="12" s="1"/>
  <c r="K2455" i="12" a="1"/>
  <c r="K2455" i="12" s="1"/>
  <c r="L2455" i="12" a="1"/>
  <c r="L2455" i="12" s="1"/>
  <c r="M2455" i="12" a="1"/>
  <c r="M2455" i="12" s="1"/>
  <c r="N2455" i="12" a="1"/>
  <c r="N2455" i="12" s="1"/>
  <c r="O2455" i="12" a="1"/>
  <c r="O2455" i="12" s="1"/>
  <c r="K2456" i="12" a="1"/>
  <c r="K2456" i="12" s="1"/>
  <c r="L2456" i="12" a="1"/>
  <c r="L2456" i="12" s="1"/>
  <c r="M2456" i="12" a="1"/>
  <c r="M2456" i="12" s="1"/>
  <c r="N2456" i="12" a="1"/>
  <c r="N2456" i="12" s="1"/>
  <c r="O2456" i="12" a="1"/>
  <c r="O2456" i="12" s="1"/>
  <c r="K2457" i="12" a="1"/>
  <c r="K2457" i="12" s="1"/>
  <c r="L2457" i="12" a="1"/>
  <c r="L2457" i="12" s="1"/>
  <c r="M2457" i="12" a="1"/>
  <c r="M2457" i="12" s="1"/>
  <c r="N2457" i="12" a="1"/>
  <c r="N2457" i="12" s="1"/>
  <c r="O2457" i="12" a="1"/>
  <c r="O2457" i="12" s="1"/>
  <c r="K2458" i="12" a="1"/>
  <c r="K2458" i="12" s="1"/>
  <c r="L2458" i="12" a="1"/>
  <c r="L2458" i="12" s="1"/>
  <c r="M2458" i="12" a="1"/>
  <c r="M2458" i="12" s="1"/>
  <c r="N2458" i="12" a="1"/>
  <c r="N2458" i="12" s="1"/>
  <c r="O2458" i="12" a="1"/>
  <c r="O2458" i="12" s="1"/>
  <c r="K2459" i="12" a="1"/>
  <c r="K2459" i="12" s="1"/>
  <c r="L2459" i="12" a="1"/>
  <c r="L2459" i="12" s="1"/>
  <c r="M2459" i="12" a="1"/>
  <c r="M2459" i="12" s="1"/>
  <c r="N2459" i="12" a="1"/>
  <c r="N2459" i="12" s="1"/>
  <c r="O2459" i="12" a="1"/>
  <c r="O2459" i="12" s="1"/>
  <c r="K2460" i="12" a="1"/>
  <c r="K2460" i="12" s="1"/>
  <c r="L2460" i="12" a="1"/>
  <c r="L2460" i="12" s="1"/>
  <c r="M2460" i="12" a="1"/>
  <c r="M2460" i="12" s="1"/>
  <c r="N2460" i="12" a="1"/>
  <c r="N2460" i="12" s="1"/>
  <c r="O2460" i="12" a="1"/>
  <c r="O2460" i="12" s="1"/>
  <c r="K2461" i="12" a="1"/>
  <c r="K2461" i="12" s="1"/>
  <c r="L2461" i="12" a="1"/>
  <c r="L2461" i="12" s="1"/>
  <c r="M2461" i="12" a="1"/>
  <c r="M2461" i="12" s="1"/>
  <c r="N2461" i="12" a="1"/>
  <c r="N2461" i="12" s="1"/>
  <c r="O2461" i="12" a="1"/>
  <c r="O2461" i="12" s="1"/>
  <c r="K2462" i="12" a="1"/>
  <c r="K2462" i="12" s="1"/>
  <c r="L2462" i="12" a="1"/>
  <c r="L2462" i="12" s="1"/>
  <c r="M2462" i="12" a="1"/>
  <c r="M2462" i="12" s="1"/>
  <c r="N2462" i="12" a="1"/>
  <c r="N2462" i="12" s="1"/>
  <c r="O2462" i="12" a="1"/>
  <c r="O2462" i="12" s="1"/>
  <c r="K2463" i="12" a="1"/>
  <c r="K2463" i="12" s="1"/>
  <c r="L2463" i="12" a="1"/>
  <c r="L2463" i="12" s="1"/>
  <c r="M2463" i="12" a="1"/>
  <c r="M2463" i="12" s="1"/>
  <c r="N2463" i="12" a="1"/>
  <c r="N2463" i="12" s="1"/>
  <c r="O2463" i="12" a="1"/>
  <c r="O2463" i="12" s="1"/>
  <c r="K2464" i="12" a="1"/>
  <c r="K2464" i="12" s="1"/>
  <c r="L2464" i="12" a="1"/>
  <c r="L2464" i="12" s="1"/>
  <c r="M2464" i="12" a="1"/>
  <c r="M2464" i="12" s="1"/>
  <c r="N2464" i="12" a="1"/>
  <c r="N2464" i="12" s="1"/>
  <c r="O2464" i="12" a="1"/>
  <c r="O2464" i="12" s="1"/>
  <c r="K2465" i="12" a="1"/>
  <c r="K2465" i="12" s="1"/>
  <c r="L2465" i="12" a="1"/>
  <c r="L2465" i="12" s="1"/>
  <c r="M2465" i="12" a="1"/>
  <c r="M2465" i="12" s="1"/>
  <c r="N2465" i="12" a="1"/>
  <c r="N2465" i="12" s="1"/>
  <c r="O2465" i="12" a="1"/>
  <c r="O2465" i="12" s="1"/>
  <c r="K2466" i="12" a="1"/>
  <c r="K2466" i="12" s="1"/>
  <c r="L2466" i="12" a="1"/>
  <c r="L2466" i="12" s="1"/>
  <c r="M2466" i="12" a="1"/>
  <c r="M2466" i="12" s="1"/>
  <c r="N2466" i="12" a="1"/>
  <c r="N2466" i="12" s="1"/>
  <c r="O2466" i="12" a="1"/>
  <c r="O2466" i="12" s="1"/>
  <c r="K2467" i="12" a="1"/>
  <c r="K2467" i="12" s="1"/>
  <c r="L2467" i="12" a="1"/>
  <c r="L2467" i="12" s="1"/>
  <c r="M2467" i="12" a="1"/>
  <c r="M2467" i="12" s="1"/>
  <c r="N2467" i="12" a="1"/>
  <c r="N2467" i="12" s="1"/>
  <c r="O2467" i="12" a="1"/>
  <c r="O2467" i="12" s="1"/>
  <c r="K2468" i="12" a="1"/>
  <c r="K2468" i="12" s="1"/>
  <c r="L2468" i="12" a="1"/>
  <c r="L2468" i="12" s="1"/>
  <c r="M2468" i="12" a="1"/>
  <c r="M2468" i="12" s="1"/>
  <c r="N2468" i="12" a="1"/>
  <c r="N2468" i="12" s="1"/>
  <c r="O2468" i="12" a="1"/>
  <c r="O2468" i="12" s="1"/>
  <c r="K2469" i="12" a="1"/>
  <c r="K2469" i="12" s="1"/>
  <c r="L2469" i="12" a="1"/>
  <c r="L2469" i="12" s="1"/>
  <c r="M2469" i="12" a="1"/>
  <c r="M2469" i="12" s="1"/>
  <c r="N2469" i="12" a="1"/>
  <c r="N2469" i="12" s="1"/>
  <c r="O2469" i="12" a="1"/>
  <c r="O2469" i="12" s="1"/>
  <c r="K2470" i="12" a="1"/>
  <c r="K2470" i="12" s="1"/>
  <c r="L2470" i="12" a="1"/>
  <c r="L2470" i="12" s="1"/>
  <c r="M2470" i="12" a="1"/>
  <c r="M2470" i="12" s="1"/>
  <c r="N2470" i="12" a="1"/>
  <c r="N2470" i="12" s="1"/>
  <c r="O2470" i="12" a="1"/>
  <c r="O2470" i="12" s="1"/>
  <c r="K2471" i="12" a="1"/>
  <c r="K2471" i="12" s="1"/>
  <c r="L2471" i="12" a="1"/>
  <c r="L2471" i="12" s="1"/>
  <c r="M2471" i="12" a="1"/>
  <c r="M2471" i="12" s="1"/>
  <c r="N2471" i="12" a="1"/>
  <c r="N2471" i="12" s="1"/>
  <c r="O2471" i="12" a="1"/>
  <c r="O2471" i="12" s="1"/>
  <c r="K2472" i="12" a="1"/>
  <c r="K2472" i="12" s="1"/>
  <c r="L2472" i="12" a="1"/>
  <c r="L2472" i="12" s="1"/>
  <c r="M2472" i="12" a="1"/>
  <c r="M2472" i="12" s="1"/>
  <c r="N2472" i="12" a="1"/>
  <c r="N2472" i="12" s="1"/>
  <c r="O2472" i="12" a="1"/>
  <c r="O2472" i="12" s="1"/>
  <c r="K2473" i="12" a="1"/>
  <c r="K2473" i="12" s="1"/>
  <c r="L2473" i="12" a="1"/>
  <c r="L2473" i="12" s="1"/>
  <c r="M2473" i="12" a="1"/>
  <c r="M2473" i="12" s="1"/>
  <c r="N2473" i="12" a="1"/>
  <c r="N2473" i="12" s="1"/>
  <c r="O2473" i="12" a="1"/>
  <c r="O2473" i="12" s="1"/>
  <c r="K2474" i="12" a="1"/>
  <c r="K2474" i="12" s="1"/>
  <c r="L2474" i="12" a="1"/>
  <c r="L2474" i="12" s="1"/>
  <c r="M2474" i="12" a="1"/>
  <c r="M2474" i="12" s="1"/>
  <c r="N2474" i="12" a="1"/>
  <c r="N2474" i="12" s="1"/>
  <c r="O2474" i="12" a="1"/>
  <c r="O2474" i="12" s="1"/>
  <c r="K2475" i="12" a="1"/>
  <c r="K2475" i="12" s="1"/>
  <c r="L2475" i="12" a="1"/>
  <c r="L2475" i="12" s="1"/>
  <c r="M2475" i="12" a="1"/>
  <c r="M2475" i="12" s="1"/>
  <c r="N2475" i="12" a="1"/>
  <c r="N2475" i="12" s="1"/>
  <c r="O2475" i="12" a="1"/>
  <c r="O2475" i="12" s="1"/>
  <c r="K2476" i="12" a="1"/>
  <c r="K2476" i="12" s="1"/>
  <c r="L2476" i="12" a="1"/>
  <c r="L2476" i="12" s="1"/>
  <c r="M2476" i="12" a="1"/>
  <c r="M2476" i="12" s="1"/>
  <c r="N2476" i="12" a="1"/>
  <c r="N2476" i="12" s="1"/>
  <c r="O2476" i="12" a="1"/>
  <c r="O2476" i="12" s="1"/>
  <c r="K2477" i="12" a="1"/>
  <c r="K2477" i="12" s="1"/>
  <c r="L2477" i="12" a="1"/>
  <c r="L2477" i="12" s="1"/>
  <c r="M2477" i="12" a="1"/>
  <c r="M2477" i="12" s="1"/>
  <c r="N2477" i="12" a="1"/>
  <c r="N2477" i="12" s="1"/>
  <c r="O2477" i="12" a="1"/>
  <c r="O2477" i="12" s="1"/>
  <c r="K2478" i="12" a="1"/>
  <c r="K2478" i="12" s="1"/>
  <c r="L2478" i="12" a="1"/>
  <c r="L2478" i="12" s="1"/>
  <c r="M2478" i="12" a="1"/>
  <c r="M2478" i="12" s="1"/>
  <c r="N2478" i="12" a="1"/>
  <c r="N2478" i="12" s="1"/>
  <c r="O2478" i="12" a="1"/>
  <c r="O2478" i="12" s="1"/>
  <c r="K2479" i="12" a="1"/>
  <c r="K2479" i="12" s="1"/>
  <c r="L2479" i="12" a="1"/>
  <c r="L2479" i="12" s="1"/>
  <c r="M2479" i="12" a="1"/>
  <c r="M2479" i="12" s="1"/>
  <c r="N2479" i="12" a="1"/>
  <c r="N2479" i="12" s="1"/>
  <c r="O2479" i="12" a="1"/>
  <c r="O2479" i="12" s="1"/>
  <c r="K2480" i="12" a="1"/>
  <c r="K2480" i="12" s="1"/>
  <c r="L2480" i="12" a="1"/>
  <c r="L2480" i="12" s="1"/>
  <c r="M2480" i="12" a="1"/>
  <c r="M2480" i="12" s="1"/>
  <c r="N2480" i="12" a="1"/>
  <c r="N2480" i="12" s="1"/>
  <c r="O2480" i="12" a="1"/>
  <c r="O2480" i="12" s="1"/>
  <c r="K2481" i="12" a="1"/>
  <c r="K2481" i="12" s="1"/>
  <c r="L2481" i="12" a="1"/>
  <c r="L2481" i="12" s="1"/>
  <c r="M2481" i="12" a="1"/>
  <c r="M2481" i="12" s="1"/>
  <c r="N2481" i="12" a="1"/>
  <c r="N2481" i="12" s="1"/>
  <c r="O2481" i="12" a="1"/>
  <c r="O2481" i="12" s="1"/>
  <c r="K2482" i="12" a="1"/>
  <c r="K2482" i="12" s="1"/>
  <c r="L2482" i="12" a="1"/>
  <c r="L2482" i="12" s="1"/>
  <c r="M2482" i="12" a="1"/>
  <c r="M2482" i="12" s="1"/>
  <c r="N2482" i="12" a="1"/>
  <c r="N2482" i="12" s="1"/>
  <c r="O2482" i="12" a="1"/>
  <c r="O2482" i="12" s="1"/>
  <c r="K2483" i="12" a="1"/>
  <c r="K2483" i="12" s="1"/>
  <c r="L2483" i="12" a="1"/>
  <c r="L2483" i="12" s="1"/>
  <c r="M2483" i="12" a="1"/>
  <c r="M2483" i="12" s="1"/>
  <c r="N2483" i="12" a="1"/>
  <c r="N2483" i="12" s="1"/>
  <c r="O2483" i="12" a="1"/>
  <c r="O2483" i="12" s="1"/>
  <c r="K2484" i="12" a="1"/>
  <c r="K2484" i="12" s="1"/>
  <c r="L2484" i="12" a="1"/>
  <c r="L2484" i="12" s="1"/>
  <c r="M2484" i="12" a="1"/>
  <c r="M2484" i="12" s="1"/>
  <c r="N2484" i="12" a="1"/>
  <c r="N2484" i="12" s="1"/>
  <c r="O2484" i="12" a="1"/>
  <c r="O2484" i="12" s="1"/>
  <c r="K2485" i="12" a="1"/>
  <c r="K2485" i="12" s="1"/>
  <c r="L2485" i="12" a="1"/>
  <c r="L2485" i="12" s="1"/>
  <c r="M2485" i="12" a="1"/>
  <c r="M2485" i="12" s="1"/>
  <c r="N2485" i="12" a="1"/>
  <c r="N2485" i="12" s="1"/>
  <c r="O2485" i="12" a="1"/>
  <c r="O2485" i="12" s="1"/>
  <c r="K2486" i="12" a="1"/>
  <c r="K2486" i="12" s="1"/>
  <c r="L2486" i="12" a="1"/>
  <c r="L2486" i="12" s="1"/>
  <c r="M2486" i="12" a="1"/>
  <c r="M2486" i="12" s="1"/>
  <c r="N2486" i="12" a="1"/>
  <c r="N2486" i="12" s="1"/>
  <c r="O2486" i="12" a="1"/>
  <c r="O2486" i="12" s="1"/>
  <c r="K2487" i="12" a="1"/>
  <c r="K2487" i="12" s="1"/>
  <c r="L2487" i="12" a="1"/>
  <c r="L2487" i="12" s="1"/>
  <c r="M2487" i="12" a="1"/>
  <c r="M2487" i="12" s="1"/>
  <c r="N2487" i="12" a="1"/>
  <c r="N2487" i="12" s="1"/>
  <c r="O2487" i="12" a="1"/>
  <c r="O2487" i="12" s="1"/>
  <c r="K2488" i="12" a="1"/>
  <c r="K2488" i="12" s="1"/>
  <c r="L2488" i="12" a="1"/>
  <c r="L2488" i="12" s="1"/>
  <c r="M2488" i="12" a="1"/>
  <c r="M2488" i="12" s="1"/>
  <c r="N2488" i="12" a="1"/>
  <c r="N2488" i="12" s="1"/>
  <c r="O2488" i="12" a="1"/>
  <c r="O2488" i="12" s="1"/>
  <c r="K2489" i="12" a="1"/>
  <c r="K2489" i="12" s="1"/>
  <c r="L2489" i="12" a="1"/>
  <c r="L2489" i="12" s="1"/>
  <c r="M2489" i="12" a="1"/>
  <c r="M2489" i="12" s="1"/>
  <c r="N2489" i="12" a="1"/>
  <c r="N2489" i="12" s="1"/>
  <c r="O2489" i="12" a="1"/>
  <c r="O2489" i="12" s="1"/>
  <c r="K2490" i="12" a="1"/>
  <c r="K2490" i="12" s="1"/>
  <c r="L2490" i="12" a="1"/>
  <c r="L2490" i="12" s="1"/>
  <c r="M2490" i="12" a="1"/>
  <c r="M2490" i="12" s="1"/>
  <c r="N2490" i="12" a="1"/>
  <c r="N2490" i="12" s="1"/>
  <c r="O2490" i="12" a="1"/>
  <c r="O2490" i="12" s="1"/>
  <c r="K2491" i="12" a="1"/>
  <c r="K2491" i="12" s="1"/>
  <c r="L2491" i="12" a="1"/>
  <c r="L2491" i="12" s="1"/>
  <c r="M2491" i="12" a="1"/>
  <c r="M2491" i="12" s="1"/>
  <c r="N2491" i="12" a="1"/>
  <c r="N2491" i="12" s="1"/>
  <c r="O2491" i="12" a="1"/>
  <c r="O2491" i="12" s="1"/>
  <c r="K2492" i="12" a="1"/>
  <c r="K2492" i="12" s="1"/>
  <c r="L2492" i="12" a="1"/>
  <c r="L2492" i="12" s="1"/>
  <c r="M2492" i="12" a="1"/>
  <c r="M2492" i="12" s="1"/>
  <c r="N2492" i="12" a="1"/>
  <c r="N2492" i="12" s="1"/>
  <c r="O2492" i="12" a="1"/>
  <c r="O2492" i="12" s="1"/>
  <c r="K2493" i="12" a="1"/>
  <c r="K2493" i="12" s="1"/>
  <c r="L2493" i="12" a="1"/>
  <c r="L2493" i="12" s="1"/>
  <c r="M2493" i="12" a="1"/>
  <c r="M2493" i="12" s="1"/>
  <c r="N2493" i="12" a="1"/>
  <c r="N2493" i="12" s="1"/>
  <c r="O2493" i="12" a="1"/>
  <c r="O2493" i="12" s="1"/>
  <c r="K2494" i="12" a="1"/>
  <c r="K2494" i="12" s="1"/>
  <c r="L2494" i="12" a="1"/>
  <c r="L2494" i="12" s="1"/>
  <c r="M2494" i="12" a="1"/>
  <c r="M2494" i="12" s="1"/>
  <c r="N2494" i="12" a="1"/>
  <c r="N2494" i="12" s="1"/>
  <c r="O2494" i="12" a="1"/>
  <c r="O2494" i="12" s="1"/>
  <c r="K2495" i="12" a="1"/>
  <c r="K2495" i="12" s="1"/>
  <c r="L2495" i="12" a="1"/>
  <c r="L2495" i="12" s="1"/>
  <c r="M2495" i="12" a="1"/>
  <c r="M2495" i="12" s="1"/>
  <c r="N2495" i="12" a="1"/>
  <c r="N2495" i="12" s="1"/>
  <c r="O2495" i="12" a="1"/>
  <c r="O2495" i="12" s="1"/>
  <c r="K2496" i="12" a="1"/>
  <c r="K2496" i="12" s="1"/>
  <c r="L2496" i="12" a="1"/>
  <c r="L2496" i="12" s="1"/>
  <c r="M2496" i="12" a="1"/>
  <c r="M2496" i="12" s="1"/>
  <c r="N2496" i="12" a="1"/>
  <c r="N2496" i="12" s="1"/>
  <c r="O2496" i="12" a="1"/>
  <c r="O2496" i="12" s="1"/>
  <c r="K2497" i="12" a="1"/>
  <c r="K2497" i="12" s="1"/>
  <c r="L2497" i="12" a="1"/>
  <c r="L2497" i="12"/>
  <c r="M2497" i="12" a="1"/>
  <c r="M2497" i="12" s="1"/>
  <c r="N2497" i="12" a="1"/>
  <c r="N2497" i="12" s="1"/>
  <c r="O2497" i="12" a="1"/>
  <c r="O2497" i="12" s="1"/>
  <c r="K2498" i="12" a="1"/>
  <c r="K2498" i="12" s="1"/>
  <c r="L2498" i="12" a="1"/>
  <c r="L2498" i="12" s="1"/>
  <c r="M2498" i="12" a="1"/>
  <c r="M2498" i="12" s="1"/>
  <c r="N2498" i="12" a="1"/>
  <c r="N2498" i="12" s="1"/>
  <c r="O2498" i="12" a="1"/>
  <c r="O2498" i="12" s="1"/>
  <c r="K2499" i="12" a="1"/>
  <c r="K2499" i="12" s="1"/>
  <c r="L2499" i="12" a="1"/>
  <c r="L2499" i="12" s="1"/>
  <c r="M2499" i="12" a="1"/>
  <c r="M2499" i="12" s="1"/>
  <c r="N2499" i="12" a="1"/>
  <c r="N2499" i="12" s="1"/>
  <c r="O2499" i="12" a="1"/>
  <c r="O2499" i="12" s="1"/>
  <c r="K2500" i="12" a="1"/>
  <c r="K2500" i="12" s="1"/>
  <c r="L2500" i="12" a="1"/>
  <c r="L2500" i="12" s="1"/>
  <c r="M2500" i="12" a="1"/>
  <c r="M2500" i="12" s="1"/>
  <c r="N2500" i="12" a="1"/>
  <c r="N2500" i="12" s="1"/>
  <c r="O2500" i="12" a="1"/>
  <c r="O2500" i="12" s="1"/>
  <c r="K2501" i="12" a="1"/>
  <c r="K2501" i="12" s="1"/>
  <c r="L2501" i="12" a="1"/>
  <c r="L2501" i="12" s="1"/>
  <c r="M2501" i="12" a="1"/>
  <c r="M2501" i="12" s="1"/>
  <c r="N2501" i="12" a="1"/>
  <c r="N2501" i="12" s="1"/>
  <c r="O2501" i="12" a="1"/>
  <c r="O2501" i="12" s="1"/>
  <c r="K2502" i="12" a="1"/>
  <c r="K2502" i="12" s="1"/>
  <c r="L2502" i="12" a="1"/>
  <c r="L2502" i="12" s="1"/>
  <c r="M2502" i="12" a="1"/>
  <c r="M2502" i="12" s="1"/>
  <c r="N2502" i="12" a="1"/>
  <c r="N2502" i="12" s="1"/>
  <c r="O2502" i="12" a="1"/>
  <c r="O2502" i="12" s="1"/>
  <c r="K2503" i="12" a="1"/>
  <c r="K2503" i="12" s="1"/>
  <c r="L2503" i="12" a="1"/>
  <c r="L2503" i="12" s="1"/>
  <c r="M2503" i="12" a="1"/>
  <c r="M2503" i="12" s="1"/>
  <c r="N2503" i="12" a="1"/>
  <c r="N2503" i="12" s="1"/>
  <c r="O2503" i="12" a="1"/>
  <c r="O2503" i="12" s="1"/>
  <c r="K2504" i="12" a="1"/>
  <c r="K2504" i="12" s="1"/>
  <c r="L2504" i="12" a="1"/>
  <c r="L2504" i="12" s="1"/>
  <c r="M2504" i="12" a="1"/>
  <c r="M2504" i="12" s="1"/>
  <c r="N2504" i="12" a="1"/>
  <c r="N2504" i="12" s="1"/>
  <c r="O2504" i="12" a="1"/>
  <c r="O2504" i="12" s="1"/>
  <c r="K2505" i="12" a="1"/>
  <c r="K2505" i="12" s="1"/>
  <c r="L2505" i="12" a="1"/>
  <c r="L2505" i="12" s="1"/>
  <c r="M2505" i="12" a="1"/>
  <c r="M2505" i="12" s="1"/>
  <c r="N2505" i="12" a="1"/>
  <c r="N2505" i="12" s="1"/>
  <c r="O2505" i="12" a="1"/>
  <c r="O2505" i="12" s="1"/>
  <c r="K2506" i="12" a="1"/>
  <c r="K2506" i="12" s="1"/>
  <c r="L2506" i="12" a="1"/>
  <c r="L2506" i="12" s="1"/>
  <c r="M2506" i="12" a="1"/>
  <c r="M2506" i="12" s="1"/>
  <c r="N2506" i="12" a="1"/>
  <c r="N2506" i="12" s="1"/>
  <c r="O2506" i="12" a="1"/>
  <c r="O2506" i="12" s="1"/>
  <c r="K2507" i="12" a="1"/>
  <c r="K2507" i="12" s="1"/>
  <c r="L2507" i="12" a="1"/>
  <c r="L2507" i="12" s="1"/>
  <c r="M2507" i="12" a="1"/>
  <c r="M2507" i="12" s="1"/>
  <c r="N2507" i="12" a="1"/>
  <c r="N2507" i="12" s="1"/>
  <c r="O2507" i="12" a="1"/>
  <c r="O2507" i="12" s="1"/>
  <c r="K2508" i="12" a="1"/>
  <c r="K2508" i="12" s="1"/>
  <c r="L2508" i="12" a="1"/>
  <c r="L2508" i="12" s="1"/>
  <c r="M2508" i="12" a="1"/>
  <c r="M2508" i="12" s="1"/>
  <c r="N2508" i="12" a="1"/>
  <c r="N2508" i="12" s="1"/>
  <c r="O2508" i="12" a="1"/>
  <c r="O2508" i="12" s="1"/>
  <c r="K2509" i="12" a="1"/>
  <c r="K2509" i="12" s="1"/>
  <c r="L2509" i="12" a="1"/>
  <c r="L2509" i="12" s="1"/>
  <c r="M2509" i="12" a="1"/>
  <c r="M2509" i="12" s="1"/>
  <c r="N2509" i="12" a="1"/>
  <c r="N2509" i="12" s="1"/>
  <c r="O2509" i="12" a="1"/>
  <c r="O2509" i="12" s="1"/>
  <c r="K2510" i="12" a="1"/>
  <c r="K2510" i="12" s="1"/>
  <c r="L2510" i="12" a="1"/>
  <c r="L2510" i="12" s="1"/>
  <c r="M2510" i="12" a="1"/>
  <c r="M2510" i="12" s="1"/>
  <c r="N2510" i="12" a="1"/>
  <c r="N2510" i="12" s="1"/>
  <c r="O2510" i="12" a="1"/>
  <c r="O2510" i="12" s="1"/>
  <c r="K2511" i="12" a="1"/>
  <c r="K2511" i="12" s="1"/>
  <c r="L2511" i="12" a="1"/>
  <c r="L2511" i="12" s="1"/>
  <c r="M2511" i="12" a="1"/>
  <c r="M2511" i="12" s="1"/>
  <c r="N2511" i="12" a="1"/>
  <c r="N2511" i="12" s="1"/>
  <c r="O2511" i="12" a="1"/>
  <c r="O2511" i="12" s="1"/>
  <c r="K2512" i="12" a="1"/>
  <c r="K2512" i="12" s="1"/>
  <c r="L2512" i="12" a="1"/>
  <c r="L2512" i="12" s="1"/>
  <c r="M2512" i="12" a="1"/>
  <c r="M2512" i="12" s="1"/>
  <c r="N2512" i="12" a="1"/>
  <c r="N2512" i="12" s="1"/>
  <c r="O2512" i="12" a="1"/>
  <c r="O2512" i="12" s="1"/>
  <c r="K2513" i="12" a="1"/>
  <c r="K2513" i="12" s="1"/>
  <c r="L2513" i="12" a="1"/>
  <c r="L2513" i="12" s="1"/>
  <c r="M2513" i="12" a="1"/>
  <c r="M2513" i="12" s="1"/>
  <c r="N2513" i="12" a="1"/>
  <c r="N2513" i="12" s="1"/>
  <c r="O2513" i="12" a="1"/>
  <c r="O2513" i="12" s="1"/>
  <c r="K2514" i="12" a="1"/>
  <c r="K2514" i="12" s="1"/>
  <c r="L2514" i="12" a="1"/>
  <c r="L2514" i="12" s="1"/>
  <c r="M2514" i="12" a="1"/>
  <c r="M2514" i="12" s="1"/>
  <c r="N2514" i="12" a="1"/>
  <c r="N2514" i="12" s="1"/>
  <c r="O2514" i="12" a="1"/>
  <c r="O2514" i="12" s="1"/>
  <c r="K2515" i="12" a="1"/>
  <c r="K2515" i="12" s="1"/>
  <c r="L2515" i="12" a="1"/>
  <c r="L2515" i="12" s="1"/>
  <c r="M2515" i="12" a="1"/>
  <c r="M2515" i="12" s="1"/>
  <c r="N2515" i="12" a="1"/>
  <c r="N2515" i="12" s="1"/>
  <c r="O2515" i="12" a="1"/>
  <c r="O2515" i="12" s="1"/>
  <c r="K2516" i="12" a="1"/>
  <c r="K2516" i="12" s="1"/>
  <c r="L2516" i="12" a="1"/>
  <c r="L2516" i="12" s="1"/>
  <c r="M2516" i="12" a="1"/>
  <c r="M2516" i="12" s="1"/>
  <c r="N2516" i="12" a="1"/>
  <c r="N2516" i="12" s="1"/>
  <c r="O2516" i="12" a="1"/>
  <c r="O2516" i="12" s="1"/>
  <c r="K2517" i="12" a="1"/>
  <c r="K2517" i="12" s="1"/>
  <c r="L2517" i="12" a="1"/>
  <c r="L2517" i="12" s="1"/>
  <c r="M2517" i="12" a="1"/>
  <c r="M2517" i="12" s="1"/>
  <c r="N2517" i="12" a="1"/>
  <c r="N2517" i="12" s="1"/>
  <c r="O2517" i="12" a="1"/>
  <c r="O2517" i="12" s="1"/>
  <c r="K2518" i="12" a="1"/>
  <c r="K2518" i="12" s="1"/>
  <c r="L2518" i="12" a="1"/>
  <c r="L2518" i="12" s="1"/>
  <c r="M2518" i="12" a="1"/>
  <c r="M2518" i="12" s="1"/>
  <c r="N2518" i="12" a="1"/>
  <c r="N2518" i="12" s="1"/>
  <c r="O2518" i="12" a="1"/>
  <c r="O2518" i="12" s="1"/>
  <c r="K2519" i="12" a="1"/>
  <c r="K2519" i="12" s="1"/>
  <c r="L2519" i="12" a="1"/>
  <c r="L2519" i="12" s="1"/>
  <c r="M2519" i="12" a="1"/>
  <c r="M2519" i="12" s="1"/>
  <c r="N2519" i="12" a="1"/>
  <c r="N2519" i="12" s="1"/>
  <c r="O2519" i="12" a="1"/>
  <c r="O2519" i="12" s="1"/>
  <c r="K2520" i="12" a="1"/>
  <c r="K2520" i="12" s="1"/>
  <c r="L2520" i="12" a="1"/>
  <c r="L2520" i="12" s="1"/>
  <c r="M2520" i="12" a="1"/>
  <c r="M2520" i="12" s="1"/>
  <c r="N2520" i="12" a="1"/>
  <c r="N2520" i="12" s="1"/>
  <c r="O2520" i="12" a="1"/>
  <c r="O2520" i="12" s="1"/>
  <c r="K2521" i="12" a="1"/>
  <c r="K2521" i="12" s="1"/>
  <c r="L2521" i="12" a="1"/>
  <c r="L2521" i="12" s="1"/>
  <c r="M2521" i="12" a="1"/>
  <c r="M2521" i="12" s="1"/>
  <c r="N2521" i="12" a="1"/>
  <c r="N2521" i="12" s="1"/>
  <c r="O2521" i="12" a="1"/>
  <c r="O2521" i="12" s="1"/>
  <c r="K2522" i="12" a="1"/>
  <c r="K2522" i="12" s="1"/>
  <c r="L2522" i="12" a="1"/>
  <c r="L2522" i="12" s="1"/>
  <c r="M2522" i="12" a="1"/>
  <c r="M2522" i="12" s="1"/>
  <c r="N2522" i="12" a="1"/>
  <c r="N2522" i="12" s="1"/>
  <c r="O2522" i="12" a="1"/>
  <c r="O2522" i="12" s="1"/>
  <c r="K2523" i="12" a="1"/>
  <c r="K2523" i="12" s="1"/>
  <c r="L2523" i="12" a="1"/>
  <c r="L2523" i="12" s="1"/>
  <c r="M2523" i="12" a="1"/>
  <c r="M2523" i="12" s="1"/>
  <c r="N2523" i="12" a="1"/>
  <c r="N2523" i="12" s="1"/>
  <c r="O2523" i="12" a="1"/>
  <c r="O2523" i="12" s="1"/>
  <c r="K2524" i="12" a="1"/>
  <c r="K2524" i="12" s="1"/>
  <c r="L2524" i="12" a="1"/>
  <c r="L2524" i="12" s="1"/>
  <c r="M2524" i="12" a="1"/>
  <c r="M2524" i="12" s="1"/>
  <c r="N2524" i="12" a="1"/>
  <c r="N2524" i="12" s="1"/>
  <c r="O2524" i="12" a="1"/>
  <c r="O2524" i="12" s="1"/>
  <c r="K2525" i="12" a="1"/>
  <c r="K2525" i="12" s="1"/>
  <c r="L2525" i="12" a="1"/>
  <c r="L2525" i="12" s="1"/>
  <c r="M2525" i="12" a="1"/>
  <c r="M2525" i="12" s="1"/>
  <c r="N2525" i="12" a="1"/>
  <c r="N2525" i="12" s="1"/>
  <c r="O2525" i="12" a="1"/>
  <c r="O2525" i="12" s="1"/>
  <c r="K2526" i="12" a="1"/>
  <c r="K2526" i="12"/>
  <c r="L2526" i="12" a="1"/>
  <c r="L2526" i="12" s="1"/>
  <c r="M2526" i="12" a="1"/>
  <c r="M2526" i="12" s="1"/>
  <c r="N2526" i="12" a="1"/>
  <c r="N2526" i="12" s="1"/>
  <c r="O2526" i="12" a="1"/>
  <c r="O2526" i="12" s="1"/>
  <c r="K2527" i="12" a="1"/>
  <c r="K2527" i="12" s="1"/>
  <c r="L2527" i="12" a="1"/>
  <c r="L2527" i="12" s="1"/>
  <c r="M2527" i="12" a="1"/>
  <c r="M2527" i="12" s="1"/>
  <c r="N2527" i="12" a="1"/>
  <c r="N2527" i="12" s="1"/>
  <c r="O2527" i="12" a="1"/>
  <c r="O2527" i="12" s="1"/>
  <c r="K2528" i="12" a="1"/>
  <c r="K2528" i="12" s="1"/>
  <c r="L2528" i="12" a="1"/>
  <c r="L2528" i="12" s="1"/>
  <c r="M2528" i="12" a="1"/>
  <c r="M2528" i="12" s="1"/>
  <c r="N2528" i="12" a="1"/>
  <c r="N2528" i="12" s="1"/>
  <c r="O2528" i="12" a="1"/>
  <c r="O2528" i="12" s="1"/>
  <c r="K2529" i="12" a="1"/>
  <c r="K2529" i="12" s="1"/>
  <c r="L2529" i="12" a="1"/>
  <c r="L2529" i="12" s="1"/>
  <c r="M2529" i="12" a="1"/>
  <c r="M2529" i="12" s="1"/>
  <c r="N2529" i="12" a="1"/>
  <c r="N2529" i="12" s="1"/>
  <c r="O2529" i="12" a="1"/>
  <c r="O2529" i="12" s="1"/>
  <c r="K2530" i="12" a="1"/>
  <c r="K2530" i="12" s="1"/>
  <c r="L2530" i="12" a="1"/>
  <c r="L2530" i="12" s="1"/>
  <c r="M2530" i="12" a="1"/>
  <c r="M2530" i="12" s="1"/>
  <c r="N2530" i="12" a="1"/>
  <c r="N2530" i="12" s="1"/>
  <c r="O2530" i="12" a="1"/>
  <c r="O2530" i="12" s="1"/>
  <c r="K2531" i="12" a="1"/>
  <c r="K2531" i="12" s="1"/>
  <c r="L2531" i="12" a="1"/>
  <c r="L2531" i="12" s="1"/>
  <c r="M2531" i="12" a="1"/>
  <c r="M2531" i="12" s="1"/>
  <c r="N2531" i="12" a="1"/>
  <c r="N2531" i="12" s="1"/>
  <c r="O2531" i="12" a="1"/>
  <c r="O2531" i="12" s="1"/>
  <c r="K2532" i="12" a="1"/>
  <c r="K2532" i="12" s="1"/>
  <c r="L2532" i="12" a="1"/>
  <c r="L2532" i="12" s="1"/>
  <c r="M2532" i="12" a="1"/>
  <c r="M2532" i="12" s="1"/>
  <c r="N2532" i="12" a="1"/>
  <c r="N2532" i="12" s="1"/>
  <c r="O2532" i="12" a="1"/>
  <c r="O2532" i="12" s="1"/>
  <c r="K2533" i="12" a="1"/>
  <c r="K2533" i="12" s="1"/>
  <c r="L2533" i="12" a="1"/>
  <c r="L2533" i="12"/>
  <c r="M2533" i="12" a="1"/>
  <c r="M2533" i="12" s="1"/>
  <c r="N2533" i="12" a="1"/>
  <c r="N2533" i="12" s="1"/>
  <c r="O2533" i="12" a="1"/>
  <c r="O2533" i="12" s="1"/>
  <c r="K2534" i="12" a="1"/>
  <c r="K2534" i="12" s="1"/>
  <c r="L2534" i="12" a="1"/>
  <c r="L2534" i="12" s="1"/>
  <c r="M2534" i="12" a="1"/>
  <c r="M2534" i="12" s="1"/>
  <c r="N2534" i="12" a="1"/>
  <c r="N2534" i="12" s="1"/>
  <c r="O2534" i="12" a="1"/>
  <c r="O2534" i="12" s="1"/>
  <c r="K2535" i="12" a="1"/>
  <c r="K2535" i="12" s="1"/>
  <c r="L2535" i="12" a="1"/>
  <c r="L2535" i="12" s="1"/>
  <c r="M2535" i="12" a="1"/>
  <c r="M2535" i="12" s="1"/>
  <c r="N2535" i="12" a="1"/>
  <c r="N2535" i="12" s="1"/>
  <c r="O2535" i="12" a="1"/>
  <c r="O2535" i="12" s="1"/>
  <c r="K2536" i="12" a="1"/>
  <c r="K2536" i="12" s="1"/>
  <c r="L2536" i="12" a="1"/>
  <c r="L2536" i="12" s="1"/>
  <c r="M2536" i="12" a="1"/>
  <c r="M2536" i="12" s="1"/>
  <c r="N2536" i="12" a="1"/>
  <c r="N2536" i="12" s="1"/>
  <c r="O2536" i="12" a="1"/>
  <c r="O2536" i="12" s="1"/>
  <c r="K2537" i="12" a="1"/>
  <c r="K2537" i="12" s="1"/>
  <c r="L2537" i="12" a="1"/>
  <c r="L2537" i="12" s="1"/>
  <c r="M2537" i="12" a="1"/>
  <c r="M2537" i="12" s="1"/>
  <c r="N2537" i="12" a="1"/>
  <c r="N2537" i="12" s="1"/>
  <c r="O2537" i="12" a="1"/>
  <c r="O2537" i="12" s="1"/>
  <c r="K2538" i="12" a="1"/>
  <c r="K2538" i="12" s="1"/>
  <c r="L2538" i="12" a="1"/>
  <c r="L2538" i="12" s="1"/>
  <c r="M2538" i="12" a="1"/>
  <c r="M2538" i="12" s="1"/>
  <c r="N2538" i="12" a="1"/>
  <c r="N2538" i="12" s="1"/>
  <c r="O2538" i="12" a="1"/>
  <c r="O2538" i="12" s="1"/>
  <c r="K2539" i="12" a="1"/>
  <c r="K2539" i="12" s="1"/>
  <c r="L2539" i="12" a="1"/>
  <c r="L2539" i="12" s="1"/>
  <c r="M2539" i="12" a="1"/>
  <c r="M2539" i="12" s="1"/>
  <c r="N2539" i="12" a="1"/>
  <c r="N2539" i="12" s="1"/>
  <c r="O2539" i="12" a="1"/>
  <c r="O2539" i="12" s="1"/>
  <c r="K2540" i="12" a="1"/>
  <c r="K2540" i="12" s="1"/>
  <c r="L2540" i="12" a="1"/>
  <c r="L2540" i="12" s="1"/>
  <c r="M2540" i="12" a="1"/>
  <c r="M2540" i="12" s="1"/>
  <c r="N2540" i="12" a="1"/>
  <c r="N2540" i="12" s="1"/>
  <c r="O2540" i="12" a="1"/>
  <c r="O2540" i="12" s="1"/>
  <c r="K2541" i="12" a="1"/>
  <c r="K2541" i="12" s="1"/>
  <c r="L2541" i="12" a="1"/>
  <c r="L2541" i="12" s="1"/>
  <c r="M2541" i="12" a="1"/>
  <c r="M2541" i="12" s="1"/>
  <c r="N2541" i="12" a="1"/>
  <c r="N2541" i="12" s="1"/>
  <c r="O2541" i="12" a="1"/>
  <c r="O2541" i="12" s="1"/>
  <c r="K2542" i="12" a="1"/>
  <c r="K2542" i="12" s="1"/>
  <c r="L2542" i="12" a="1"/>
  <c r="L2542" i="12" s="1"/>
  <c r="M2542" i="12" a="1"/>
  <c r="M2542" i="12" s="1"/>
  <c r="N2542" i="12" a="1"/>
  <c r="N2542" i="12" s="1"/>
  <c r="O2542" i="12" a="1"/>
  <c r="O2542" i="12" s="1"/>
  <c r="K2543" i="12" a="1"/>
  <c r="K2543" i="12" s="1"/>
  <c r="L2543" i="12" a="1"/>
  <c r="L2543" i="12" s="1"/>
  <c r="M2543" i="12" a="1"/>
  <c r="M2543" i="12" s="1"/>
  <c r="N2543" i="12" a="1"/>
  <c r="N2543" i="12" s="1"/>
  <c r="O2543" i="12" a="1"/>
  <c r="O2543" i="12" s="1"/>
  <c r="K2544" i="12" a="1"/>
  <c r="K2544" i="12" s="1"/>
  <c r="L2544" i="12" a="1"/>
  <c r="L2544" i="12" s="1"/>
  <c r="M2544" i="12" a="1"/>
  <c r="M2544" i="12" s="1"/>
  <c r="N2544" i="12" a="1"/>
  <c r="N2544" i="12" s="1"/>
  <c r="O2544" i="12" a="1"/>
  <c r="O2544" i="12" s="1"/>
  <c r="K2545" i="12" a="1"/>
  <c r="K2545" i="12" s="1"/>
  <c r="L2545" i="12" a="1"/>
  <c r="L2545" i="12" s="1"/>
  <c r="M2545" i="12" a="1"/>
  <c r="M2545" i="12" s="1"/>
  <c r="N2545" i="12" a="1"/>
  <c r="N2545" i="12" s="1"/>
  <c r="O2545" i="12" a="1"/>
  <c r="O2545" i="12" s="1"/>
  <c r="K2546" i="12" a="1"/>
  <c r="K2546" i="12" s="1"/>
  <c r="L2546" i="12" a="1"/>
  <c r="L2546" i="12" s="1"/>
  <c r="M2546" i="12" a="1"/>
  <c r="M2546" i="12" s="1"/>
  <c r="N2546" i="12" a="1"/>
  <c r="N2546" i="12" s="1"/>
  <c r="O2546" i="12" a="1"/>
  <c r="O2546" i="12" s="1"/>
  <c r="K2547" i="12" a="1"/>
  <c r="K2547" i="12" s="1"/>
  <c r="L2547" i="12" a="1"/>
  <c r="L2547" i="12" s="1"/>
  <c r="M2547" i="12" a="1"/>
  <c r="M2547" i="12" s="1"/>
  <c r="N2547" i="12" a="1"/>
  <c r="N2547" i="12" s="1"/>
  <c r="O2547" i="12" a="1"/>
  <c r="O2547" i="12" s="1"/>
  <c r="K2548" i="12" a="1"/>
  <c r="K2548" i="12" s="1"/>
  <c r="L2548" i="12" a="1"/>
  <c r="L2548" i="12" s="1"/>
  <c r="M2548" i="12" a="1"/>
  <c r="M2548" i="12" s="1"/>
  <c r="N2548" i="12" a="1"/>
  <c r="N2548" i="12" s="1"/>
  <c r="O2548" i="12" a="1"/>
  <c r="O2548" i="12" s="1"/>
  <c r="K2549" i="12" a="1"/>
  <c r="K2549" i="12" s="1"/>
  <c r="L2549" i="12" a="1"/>
  <c r="L2549" i="12" s="1"/>
  <c r="M2549" i="12" a="1"/>
  <c r="M2549" i="12" s="1"/>
  <c r="N2549" i="12" a="1"/>
  <c r="N2549" i="12" s="1"/>
  <c r="O2549" i="12" a="1"/>
  <c r="O2549" i="12" s="1"/>
  <c r="K2550" i="12" a="1"/>
  <c r="K2550" i="12" s="1"/>
  <c r="L2550" i="12" a="1"/>
  <c r="L2550" i="12" s="1"/>
  <c r="M2550" i="12" a="1"/>
  <c r="M2550" i="12" s="1"/>
  <c r="N2550" i="12" a="1"/>
  <c r="N2550" i="12" s="1"/>
  <c r="O2550" i="12" a="1"/>
  <c r="O2550" i="12" s="1"/>
  <c r="K2551" i="12" a="1"/>
  <c r="K2551" i="12" s="1"/>
  <c r="L2551" i="12" a="1"/>
  <c r="L2551" i="12" s="1"/>
  <c r="M2551" i="12" a="1"/>
  <c r="M2551" i="12" s="1"/>
  <c r="N2551" i="12" a="1"/>
  <c r="N2551" i="12" s="1"/>
  <c r="O2551" i="12" a="1"/>
  <c r="O2551" i="12" s="1"/>
  <c r="K2552" i="12" a="1"/>
  <c r="K2552" i="12" s="1"/>
  <c r="L2552" i="12" a="1"/>
  <c r="L2552" i="12" s="1"/>
  <c r="M2552" i="12" a="1"/>
  <c r="M2552" i="12" s="1"/>
  <c r="N2552" i="12" a="1"/>
  <c r="N2552" i="12" s="1"/>
  <c r="O2552" i="12" a="1"/>
  <c r="O2552" i="12" s="1"/>
  <c r="K2553" i="12" a="1"/>
  <c r="K2553" i="12" s="1"/>
  <c r="L2553" i="12" a="1"/>
  <c r="L2553" i="12" s="1"/>
  <c r="M2553" i="12" a="1"/>
  <c r="M2553" i="12" s="1"/>
  <c r="N2553" i="12" a="1"/>
  <c r="N2553" i="12" s="1"/>
  <c r="O2553" i="12" a="1"/>
  <c r="O2553" i="12" s="1"/>
  <c r="K2554" i="12" a="1"/>
  <c r="K2554" i="12" s="1"/>
  <c r="L2554" i="12" a="1"/>
  <c r="L2554" i="12" s="1"/>
  <c r="M2554" i="12" a="1"/>
  <c r="M2554" i="12" s="1"/>
  <c r="N2554" i="12" a="1"/>
  <c r="N2554" i="12" s="1"/>
  <c r="O2554" i="12" a="1"/>
  <c r="O2554" i="12" s="1"/>
  <c r="K2555" i="12" a="1"/>
  <c r="K2555" i="12" s="1"/>
  <c r="L2555" i="12" a="1"/>
  <c r="L2555" i="12" s="1"/>
  <c r="M2555" i="12" a="1"/>
  <c r="M2555" i="12" s="1"/>
  <c r="N2555" i="12" a="1"/>
  <c r="N2555" i="12" s="1"/>
  <c r="O2555" i="12" a="1"/>
  <c r="O2555" i="12" s="1"/>
  <c r="K2556" i="12" a="1"/>
  <c r="K2556" i="12" s="1"/>
  <c r="L2556" i="12" a="1"/>
  <c r="L2556" i="12" s="1"/>
  <c r="M2556" i="12" a="1"/>
  <c r="M2556" i="12" s="1"/>
  <c r="N2556" i="12" a="1"/>
  <c r="N2556" i="12" s="1"/>
  <c r="O2556" i="12" a="1"/>
  <c r="O2556" i="12" s="1"/>
  <c r="K2557" i="12" a="1"/>
  <c r="K2557" i="12" s="1"/>
  <c r="L2557" i="12" a="1"/>
  <c r="L2557" i="12" s="1"/>
  <c r="M2557" i="12" a="1"/>
  <c r="M2557" i="12" s="1"/>
  <c r="N2557" i="12" a="1"/>
  <c r="N2557" i="12" s="1"/>
  <c r="O2557" i="12" a="1"/>
  <c r="O2557" i="12" s="1"/>
  <c r="K2558" i="12" a="1"/>
  <c r="K2558" i="12" s="1"/>
  <c r="L2558" i="12" a="1"/>
  <c r="L2558" i="12" s="1"/>
  <c r="M2558" i="12" a="1"/>
  <c r="M2558" i="12" s="1"/>
  <c r="N2558" i="12" a="1"/>
  <c r="N2558" i="12" s="1"/>
  <c r="O2558" i="12" a="1"/>
  <c r="O2558" i="12" s="1"/>
  <c r="K2559" i="12" a="1"/>
  <c r="K2559" i="12" s="1"/>
  <c r="L2559" i="12" a="1"/>
  <c r="L2559" i="12" s="1"/>
  <c r="M2559" i="12" a="1"/>
  <c r="M2559" i="12" s="1"/>
  <c r="N2559" i="12" a="1"/>
  <c r="N2559" i="12" s="1"/>
  <c r="O2559" i="12" a="1"/>
  <c r="O2559" i="12" s="1"/>
  <c r="K2560" i="12" a="1"/>
  <c r="K2560" i="12" s="1"/>
  <c r="L2560" i="12" a="1"/>
  <c r="L2560" i="12" s="1"/>
  <c r="M2560" i="12" a="1"/>
  <c r="M2560" i="12" s="1"/>
  <c r="N2560" i="12" a="1"/>
  <c r="N2560" i="12" s="1"/>
  <c r="O2560" i="12" a="1"/>
  <c r="O2560" i="12" s="1"/>
  <c r="K2561" i="12" a="1"/>
  <c r="K2561" i="12" s="1"/>
  <c r="L2561" i="12" a="1"/>
  <c r="L2561" i="12" s="1"/>
  <c r="M2561" i="12" a="1"/>
  <c r="M2561" i="12" s="1"/>
  <c r="N2561" i="12" a="1"/>
  <c r="N2561" i="12" s="1"/>
  <c r="O2561" i="12" a="1"/>
  <c r="O2561" i="12" s="1"/>
  <c r="K2562" i="12" a="1"/>
  <c r="K2562" i="12" s="1"/>
  <c r="L2562" i="12" a="1"/>
  <c r="L2562" i="12" s="1"/>
  <c r="M2562" i="12" a="1"/>
  <c r="M2562" i="12" s="1"/>
  <c r="N2562" i="12" a="1"/>
  <c r="N2562" i="12" s="1"/>
  <c r="O2562" i="12" a="1"/>
  <c r="O2562" i="12" s="1"/>
  <c r="K2563" i="12" a="1"/>
  <c r="K2563" i="12" s="1"/>
  <c r="L2563" i="12" a="1"/>
  <c r="L2563" i="12" s="1"/>
  <c r="M2563" i="12" a="1"/>
  <c r="M2563" i="12" s="1"/>
  <c r="N2563" i="12" a="1"/>
  <c r="N2563" i="12" s="1"/>
  <c r="O2563" i="12" a="1"/>
  <c r="O2563" i="12" s="1"/>
  <c r="K2564" i="12" a="1"/>
  <c r="K2564" i="12" s="1"/>
  <c r="L2564" i="12" a="1"/>
  <c r="L2564" i="12" s="1"/>
  <c r="M2564" i="12" a="1"/>
  <c r="M2564" i="12" s="1"/>
  <c r="N2564" i="12" a="1"/>
  <c r="N2564" i="12" s="1"/>
  <c r="O2564" i="12" a="1"/>
  <c r="O2564" i="12" s="1"/>
  <c r="K2565" i="12" a="1"/>
  <c r="K2565" i="12" s="1"/>
  <c r="L2565" i="12" a="1"/>
  <c r="L2565" i="12" s="1"/>
  <c r="M2565" i="12" a="1"/>
  <c r="M2565" i="12" s="1"/>
  <c r="N2565" i="12" a="1"/>
  <c r="N2565" i="12" s="1"/>
  <c r="O2565" i="12" a="1"/>
  <c r="O2565" i="12" s="1"/>
  <c r="K2566" i="12" a="1"/>
  <c r="K2566" i="12" s="1"/>
  <c r="L2566" i="12" a="1"/>
  <c r="L2566" i="12" s="1"/>
  <c r="M2566" i="12" a="1"/>
  <c r="M2566" i="12" s="1"/>
  <c r="N2566" i="12" a="1"/>
  <c r="N2566" i="12" s="1"/>
  <c r="O2566" i="12" a="1"/>
  <c r="O2566" i="12" s="1"/>
  <c r="K2567" i="12" a="1"/>
  <c r="K2567" i="12" s="1"/>
  <c r="L2567" i="12" a="1"/>
  <c r="L2567" i="12" s="1"/>
  <c r="M2567" i="12" a="1"/>
  <c r="M2567" i="12" s="1"/>
  <c r="N2567" i="12" a="1"/>
  <c r="N2567" i="12" s="1"/>
  <c r="O2567" i="12" a="1"/>
  <c r="O2567" i="12" s="1"/>
  <c r="K2568" i="12" a="1"/>
  <c r="K2568" i="12" s="1"/>
  <c r="L2568" i="12" a="1"/>
  <c r="L2568" i="12" s="1"/>
  <c r="M2568" i="12" a="1"/>
  <c r="M2568" i="12" s="1"/>
  <c r="N2568" i="12" a="1"/>
  <c r="N2568" i="12" s="1"/>
  <c r="O2568" i="12" a="1"/>
  <c r="O2568" i="12" s="1"/>
  <c r="K2569" i="12" a="1"/>
  <c r="K2569" i="12" s="1"/>
  <c r="L2569" i="12" a="1"/>
  <c r="L2569" i="12" s="1"/>
  <c r="M2569" i="12" a="1"/>
  <c r="M2569" i="12" s="1"/>
  <c r="N2569" i="12" a="1"/>
  <c r="N2569" i="12" s="1"/>
  <c r="O2569" i="12" a="1"/>
  <c r="O2569" i="12" s="1"/>
  <c r="K2570" i="12" a="1"/>
  <c r="K2570" i="12" s="1"/>
  <c r="L2570" i="12" a="1"/>
  <c r="L2570" i="12" s="1"/>
  <c r="M2570" i="12" a="1"/>
  <c r="M2570" i="12" s="1"/>
  <c r="N2570" i="12" a="1"/>
  <c r="N2570" i="12" s="1"/>
  <c r="O2570" i="12" a="1"/>
  <c r="O2570" i="12" s="1"/>
  <c r="K2571" i="12" a="1"/>
  <c r="K2571" i="12" s="1"/>
  <c r="L2571" i="12" a="1"/>
  <c r="L2571" i="12" s="1"/>
  <c r="M2571" i="12" a="1"/>
  <c r="M2571" i="12" s="1"/>
  <c r="N2571" i="12" a="1"/>
  <c r="N2571" i="12" s="1"/>
  <c r="O2571" i="12" a="1"/>
  <c r="O2571" i="12" s="1"/>
  <c r="K2572" i="12" a="1"/>
  <c r="K2572" i="12" s="1"/>
  <c r="L2572" i="12" a="1"/>
  <c r="L2572" i="12" s="1"/>
  <c r="M2572" i="12" a="1"/>
  <c r="M2572" i="12" s="1"/>
  <c r="N2572" i="12" a="1"/>
  <c r="N2572" i="12" s="1"/>
  <c r="O2572" i="12" a="1"/>
  <c r="O2572" i="12" s="1"/>
  <c r="K2573" i="12" a="1"/>
  <c r="K2573" i="12" s="1"/>
  <c r="L2573" i="12" a="1"/>
  <c r="L2573" i="12" s="1"/>
  <c r="M2573" i="12" a="1"/>
  <c r="M2573" i="12" s="1"/>
  <c r="N2573" i="12" a="1"/>
  <c r="N2573" i="12" s="1"/>
  <c r="O2573" i="12" a="1"/>
  <c r="O2573" i="12" s="1"/>
  <c r="K2574" i="12" a="1"/>
  <c r="K2574" i="12" s="1"/>
  <c r="L2574" i="12" a="1"/>
  <c r="L2574" i="12" s="1"/>
  <c r="M2574" i="12" a="1"/>
  <c r="M2574" i="12" s="1"/>
  <c r="N2574" i="12" a="1"/>
  <c r="N2574" i="12" s="1"/>
  <c r="O2574" i="12" a="1"/>
  <c r="O2574" i="12" s="1"/>
  <c r="K2575" i="12" a="1"/>
  <c r="K2575" i="12" s="1"/>
  <c r="L2575" i="12" a="1"/>
  <c r="L2575" i="12" s="1"/>
  <c r="M2575" i="12" a="1"/>
  <c r="M2575" i="12" s="1"/>
  <c r="N2575" i="12" a="1"/>
  <c r="N2575" i="12" s="1"/>
  <c r="O2575" i="12" a="1"/>
  <c r="O2575" i="12" s="1"/>
  <c r="K2576" i="12" a="1"/>
  <c r="K2576" i="12" s="1"/>
  <c r="L2576" i="12" a="1"/>
  <c r="L2576" i="12" s="1"/>
  <c r="M2576" i="12" a="1"/>
  <c r="M2576" i="12" s="1"/>
  <c r="N2576" i="12" a="1"/>
  <c r="N2576" i="12" s="1"/>
  <c r="O2576" i="12" a="1"/>
  <c r="O2576" i="12" s="1"/>
  <c r="K2577" i="12" a="1"/>
  <c r="K2577" i="12" s="1"/>
  <c r="L2577" i="12" a="1"/>
  <c r="L2577" i="12" s="1"/>
  <c r="M2577" i="12" a="1"/>
  <c r="M2577" i="12" s="1"/>
  <c r="N2577" i="12" a="1"/>
  <c r="N2577" i="12" s="1"/>
  <c r="O2577" i="12" a="1"/>
  <c r="O2577" i="12" s="1"/>
  <c r="K2578" i="12" a="1"/>
  <c r="K2578" i="12" s="1"/>
  <c r="L2578" i="12" a="1"/>
  <c r="L2578" i="12" s="1"/>
  <c r="M2578" i="12" a="1"/>
  <c r="M2578" i="12" s="1"/>
  <c r="N2578" i="12" a="1"/>
  <c r="N2578" i="12" s="1"/>
  <c r="O2578" i="12" a="1"/>
  <c r="O2578" i="12" s="1"/>
  <c r="K2579" i="12" a="1"/>
  <c r="K2579" i="12" s="1"/>
  <c r="L2579" i="12" a="1"/>
  <c r="L2579" i="12" s="1"/>
  <c r="M2579" i="12" a="1"/>
  <c r="M2579" i="12" s="1"/>
  <c r="N2579" i="12" a="1"/>
  <c r="N2579" i="12" s="1"/>
  <c r="O2579" i="12" a="1"/>
  <c r="O2579" i="12" s="1"/>
  <c r="K2580" i="12" a="1"/>
  <c r="K2580" i="12" s="1"/>
  <c r="L2580" i="12" a="1"/>
  <c r="L2580" i="12" s="1"/>
  <c r="M2580" i="12" a="1"/>
  <c r="M2580" i="12" s="1"/>
  <c r="N2580" i="12" a="1"/>
  <c r="N2580" i="12" s="1"/>
  <c r="O2580" i="12" a="1"/>
  <c r="O2580" i="12" s="1"/>
  <c r="K2581" i="12" a="1"/>
  <c r="K2581" i="12" s="1"/>
  <c r="L2581" i="12" a="1"/>
  <c r="L2581" i="12" s="1"/>
  <c r="M2581" i="12" a="1"/>
  <c r="M2581" i="12" s="1"/>
  <c r="N2581" i="12" a="1"/>
  <c r="N2581" i="12" s="1"/>
  <c r="O2581" i="12" a="1"/>
  <c r="O2581" i="12" s="1"/>
  <c r="K2582" i="12" a="1"/>
  <c r="K2582" i="12" s="1"/>
  <c r="L2582" i="12" a="1"/>
  <c r="L2582" i="12" s="1"/>
  <c r="M2582" i="12" a="1"/>
  <c r="M2582" i="12" s="1"/>
  <c r="N2582" i="12" a="1"/>
  <c r="N2582" i="12" s="1"/>
  <c r="O2582" i="12" a="1"/>
  <c r="O2582" i="12" s="1"/>
  <c r="K2583" i="12" a="1"/>
  <c r="K2583" i="12" s="1"/>
  <c r="L2583" i="12" a="1"/>
  <c r="L2583" i="12" s="1"/>
  <c r="M2583" i="12" a="1"/>
  <c r="M2583" i="12" s="1"/>
  <c r="N2583" i="12" a="1"/>
  <c r="N2583" i="12" s="1"/>
  <c r="O2583" i="12" a="1"/>
  <c r="O2583" i="12" s="1"/>
  <c r="K2584" i="12" a="1"/>
  <c r="K2584" i="12" s="1"/>
  <c r="L2584" i="12" a="1"/>
  <c r="L2584" i="12" s="1"/>
  <c r="M2584" i="12" a="1"/>
  <c r="M2584" i="12" s="1"/>
  <c r="N2584" i="12" a="1"/>
  <c r="N2584" i="12" s="1"/>
  <c r="O2584" i="12" a="1"/>
  <c r="O2584" i="12" s="1"/>
  <c r="K2585" i="12" a="1"/>
  <c r="K2585" i="12" s="1"/>
  <c r="L2585" i="12" a="1"/>
  <c r="L2585" i="12" s="1"/>
  <c r="M2585" i="12" a="1"/>
  <c r="M2585" i="12" s="1"/>
  <c r="N2585" i="12" a="1"/>
  <c r="N2585" i="12" s="1"/>
  <c r="O2585" i="12" a="1"/>
  <c r="O2585" i="12" s="1"/>
  <c r="K2586" i="12" a="1"/>
  <c r="K2586" i="12" s="1"/>
  <c r="L2586" i="12" a="1"/>
  <c r="L2586" i="12" s="1"/>
  <c r="M2586" i="12" a="1"/>
  <c r="M2586" i="12" s="1"/>
  <c r="N2586" i="12" a="1"/>
  <c r="N2586" i="12" s="1"/>
  <c r="O2586" i="12" a="1"/>
  <c r="O2586" i="12" s="1"/>
  <c r="K2587" i="12" a="1"/>
  <c r="K2587" i="12" s="1"/>
  <c r="L2587" i="12" a="1"/>
  <c r="L2587" i="12"/>
  <c r="M2587" i="12" a="1"/>
  <c r="M2587" i="12" s="1"/>
  <c r="N2587" i="12" a="1"/>
  <c r="N2587" i="12" s="1"/>
  <c r="O2587" i="12" a="1"/>
  <c r="O2587" i="12" s="1"/>
  <c r="K2588" i="12" a="1"/>
  <c r="K2588" i="12" s="1"/>
  <c r="L2588" i="12" a="1"/>
  <c r="L2588" i="12" s="1"/>
  <c r="M2588" i="12" a="1"/>
  <c r="M2588" i="12" s="1"/>
  <c r="N2588" i="12" a="1"/>
  <c r="N2588" i="12" s="1"/>
  <c r="O2588" i="12" a="1"/>
  <c r="O2588" i="12" s="1"/>
  <c r="K2589" i="12" a="1"/>
  <c r="K2589" i="12" s="1"/>
  <c r="L2589" i="12" a="1"/>
  <c r="L2589" i="12" s="1"/>
  <c r="M2589" i="12" a="1"/>
  <c r="M2589" i="12" s="1"/>
  <c r="N2589" i="12" a="1"/>
  <c r="N2589" i="12" s="1"/>
  <c r="O2589" i="12" a="1"/>
  <c r="O2589" i="12" s="1"/>
  <c r="K2590" i="12" a="1"/>
  <c r="K2590" i="12" s="1"/>
  <c r="L2590" i="12" a="1"/>
  <c r="L2590" i="12" s="1"/>
  <c r="M2590" i="12" a="1"/>
  <c r="M2590" i="12" s="1"/>
  <c r="N2590" i="12" a="1"/>
  <c r="N2590" i="12" s="1"/>
  <c r="O2590" i="12" a="1"/>
  <c r="O2590" i="12"/>
  <c r="K2591" i="12" a="1"/>
  <c r="K2591" i="12" s="1"/>
  <c r="L2591" i="12" a="1"/>
  <c r="L2591" i="12" s="1"/>
  <c r="M2591" i="12" a="1"/>
  <c r="M2591" i="12" s="1"/>
  <c r="N2591" i="12" a="1"/>
  <c r="N2591" i="12" s="1"/>
  <c r="O2591" i="12" a="1"/>
  <c r="O2591" i="12" s="1"/>
  <c r="K2592" i="12" a="1"/>
  <c r="K2592" i="12" s="1"/>
  <c r="L2592" i="12" a="1"/>
  <c r="L2592" i="12" s="1"/>
  <c r="M2592" i="12" a="1"/>
  <c r="M2592" i="12" s="1"/>
  <c r="N2592" i="12" a="1"/>
  <c r="N2592" i="12" s="1"/>
  <c r="O2592" i="12" a="1"/>
  <c r="O2592" i="12" s="1"/>
  <c r="K2593" i="12" a="1"/>
  <c r="K2593" i="12" s="1"/>
  <c r="L2593" i="12" a="1"/>
  <c r="L2593" i="12" s="1"/>
  <c r="M2593" i="12" a="1"/>
  <c r="M2593" i="12" s="1"/>
  <c r="N2593" i="12" a="1"/>
  <c r="N2593" i="12" s="1"/>
  <c r="O2593" i="12" a="1"/>
  <c r="O2593" i="12" s="1"/>
  <c r="K2594" i="12" a="1"/>
  <c r="K2594" i="12" s="1"/>
  <c r="L2594" i="12" a="1"/>
  <c r="L2594" i="12" s="1"/>
  <c r="M2594" i="12" a="1"/>
  <c r="M2594" i="12"/>
  <c r="N2594" i="12" a="1"/>
  <c r="N2594" i="12" s="1"/>
  <c r="O2594" i="12" a="1"/>
  <c r="O2594" i="12" s="1"/>
  <c r="K2595" i="12" a="1"/>
  <c r="K2595" i="12" s="1"/>
  <c r="L2595" i="12" a="1"/>
  <c r="L2595" i="12" s="1"/>
  <c r="M2595" i="12" a="1"/>
  <c r="M2595" i="12" s="1"/>
  <c r="N2595" i="12" a="1"/>
  <c r="N2595" i="12"/>
  <c r="O2595" i="12" a="1"/>
  <c r="O2595" i="12" s="1"/>
  <c r="K2596" i="12" a="1"/>
  <c r="K2596" i="12" s="1"/>
  <c r="L2596" i="12" a="1"/>
  <c r="L2596" i="12" s="1"/>
  <c r="M2596" i="12" a="1"/>
  <c r="M2596" i="12" s="1"/>
  <c r="N2596" i="12" a="1"/>
  <c r="N2596" i="12" s="1"/>
  <c r="O2596" i="12" a="1"/>
  <c r="O2596" i="12" s="1"/>
  <c r="K2597" i="12" a="1"/>
  <c r="K2597" i="12" s="1"/>
  <c r="L2597" i="12" a="1"/>
  <c r="L2597" i="12" s="1"/>
  <c r="M2597" i="12" a="1"/>
  <c r="M2597" i="12" s="1"/>
  <c r="N2597" i="12" a="1"/>
  <c r="N2597" i="12" s="1"/>
  <c r="O2597" i="12" a="1"/>
  <c r="O2597" i="12" s="1"/>
  <c r="K2598" i="12" a="1"/>
  <c r="K2598" i="12"/>
  <c r="L2598" i="12" a="1"/>
  <c r="L2598" i="12" s="1"/>
  <c r="M2598" i="12" a="1"/>
  <c r="M2598" i="12" s="1"/>
  <c r="N2598" i="12" a="1"/>
  <c r="N2598" i="12" s="1"/>
  <c r="O2598" i="12" a="1"/>
  <c r="O2598" i="12" s="1"/>
  <c r="K2599" i="12" a="1"/>
  <c r="K2599" i="12" s="1"/>
  <c r="L2599" i="12" a="1"/>
  <c r="L2599" i="12" s="1"/>
  <c r="M2599" i="12" a="1"/>
  <c r="M2599" i="12" s="1"/>
  <c r="N2599" i="12" a="1"/>
  <c r="N2599" i="12" s="1"/>
  <c r="O2599" i="12" a="1"/>
  <c r="O2599" i="12" s="1"/>
  <c r="K2600" i="12" a="1"/>
  <c r="K2600" i="12" s="1"/>
  <c r="L2600" i="12" a="1"/>
  <c r="L2600" i="12" s="1"/>
  <c r="M2600" i="12" a="1"/>
  <c r="M2600" i="12"/>
  <c r="N2600" i="12" a="1"/>
  <c r="N2600" i="12" s="1"/>
  <c r="O2600" i="12" a="1"/>
  <c r="O2600" i="12" s="1"/>
  <c r="K2601" i="12" a="1"/>
  <c r="K2601" i="12" s="1"/>
  <c r="L2601" i="12" a="1"/>
  <c r="L2601" i="12" s="1"/>
  <c r="M2601" i="12" a="1"/>
  <c r="M2601" i="12" s="1"/>
  <c r="N2601" i="12" a="1"/>
  <c r="N2601" i="12" s="1"/>
  <c r="O2601" i="12" a="1"/>
  <c r="O2601" i="12" s="1"/>
  <c r="K2602" i="12" a="1"/>
  <c r="K2602" i="12" s="1"/>
  <c r="L2602" i="12" a="1"/>
  <c r="L2602" i="12" s="1"/>
  <c r="M2602" i="12" a="1"/>
  <c r="M2602" i="12" s="1"/>
  <c r="N2602" i="12" a="1"/>
  <c r="N2602" i="12" s="1"/>
  <c r="O2602" i="12" a="1"/>
  <c r="O2602" i="12" s="1"/>
  <c r="K2603" i="12" a="1"/>
  <c r="K2603" i="12" s="1"/>
  <c r="L2603" i="12" a="1"/>
  <c r="L2603" i="12" s="1"/>
  <c r="M2603" i="12" a="1"/>
  <c r="M2603" i="12" s="1"/>
  <c r="N2603" i="12" a="1"/>
  <c r="N2603" i="12" s="1"/>
  <c r="O2603" i="12" a="1"/>
  <c r="O2603" i="12" s="1"/>
  <c r="K2604" i="12" a="1"/>
  <c r="K2604" i="12" s="1"/>
  <c r="L2604" i="12" a="1"/>
  <c r="L2604" i="12" s="1"/>
  <c r="M2604" i="12" a="1"/>
  <c r="M2604" i="12" s="1"/>
  <c r="N2604" i="12" a="1"/>
  <c r="N2604" i="12" s="1"/>
  <c r="O2604" i="12" a="1"/>
  <c r="O2604" i="12" s="1"/>
  <c r="K2605" i="12" a="1"/>
  <c r="K2605" i="12" s="1"/>
  <c r="L2605" i="12" a="1"/>
  <c r="L2605" i="12"/>
  <c r="M2605" i="12" a="1"/>
  <c r="M2605" i="12" s="1"/>
  <c r="N2605" i="12" a="1"/>
  <c r="N2605" i="12" s="1"/>
  <c r="O2605" i="12" a="1"/>
  <c r="O2605" i="12" s="1"/>
  <c r="K2606" i="12" a="1"/>
  <c r="K2606" i="12" s="1"/>
  <c r="L2606" i="12" a="1"/>
  <c r="L2606" i="12" s="1"/>
  <c r="M2606" i="12" a="1"/>
  <c r="M2606" i="12" s="1"/>
  <c r="N2606" i="12" a="1"/>
  <c r="N2606" i="12" s="1"/>
  <c r="O2606" i="12" a="1"/>
  <c r="O2606" i="12" s="1"/>
  <c r="K2607" i="12" a="1"/>
  <c r="K2607" i="12" s="1"/>
  <c r="L2607" i="12" a="1"/>
  <c r="L2607" i="12" s="1"/>
  <c r="M2607" i="12" a="1"/>
  <c r="M2607" i="12" s="1"/>
  <c r="N2607" i="12" a="1"/>
  <c r="N2607" i="12" s="1"/>
  <c r="O2607" i="12" a="1"/>
  <c r="O2607" i="12" s="1"/>
  <c r="K2608" i="12" a="1"/>
  <c r="K2608" i="12" s="1"/>
  <c r="L2608" i="12" a="1"/>
  <c r="L2608" i="12" s="1"/>
  <c r="M2608" i="12" a="1"/>
  <c r="M2608" i="12" s="1"/>
  <c r="N2608" i="12" a="1"/>
  <c r="N2608" i="12" s="1"/>
  <c r="O2608" i="12" a="1"/>
  <c r="O2608" i="12" s="1"/>
  <c r="K2609" i="12" a="1"/>
  <c r="K2609" i="12" s="1"/>
  <c r="L2609" i="12" a="1"/>
  <c r="L2609" i="12" s="1"/>
  <c r="M2609" i="12" a="1"/>
  <c r="M2609" i="12" s="1"/>
  <c r="N2609" i="12" a="1"/>
  <c r="N2609" i="12" s="1"/>
  <c r="O2609" i="12" a="1"/>
  <c r="O2609" i="12" s="1"/>
  <c r="K2610" i="12" a="1"/>
  <c r="K2610" i="12" s="1"/>
  <c r="L2610" i="12" a="1"/>
  <c r="L2610" i="12" s="1"/>
  <c r="M2610" i="12" a="1"/>
  <c r="M2610" i="12" s="1"/>
  <c r="N2610" i="12" a="1"/>
  <c r="N2610" i="12" s="1"/>
  <c r="O2610" i="12" a="1"/>
  <c r="O2610" i="12" s="1"/>
  <c r="K2611" i="12" a="1"/>
  <c r="K2611" i="12" s="1"/>
  <c r="L2611" i="12" a="1"/>
  <c r="L2611" i="12" s="1"/>
  <c r="M2611" i="12" a="1"/>
  <c r="M2611" i="12" s="1"/>
  <c r="N2611" i="12" a="1"/>
  <c r="N2611" i="12"/>
  <c r="O2611" i="12" a="1"/>
  <c r="O2611" i="12" s="1"/>
  <c r="K2612" i="12" a="1"/>
  <c r="K2612" i="12" s="1"/>
  <c r="L2612" i="12" a="1"/>
  <c r="L2612" i="12" s="1"/>
  <c r="M2612" i="12" a="1"/>
  <c r="M2612" i="12" s="1"/>
  <c r="N2612" i="12" a="1"/>
  <c r="N2612" i="12" s="1"/>
  <c r="O2612" i="12" a="1"/>
  <c r="O2612" i="12" s="1"/>
  <c r="K2613" i="12" a="1"/>
  <c r="K2613" i="12" s="1"/>
  <c r="L2613" i="12" a="1"/>
  <c r="L2613" i="12" s="1"/>
  <c r="M2613" i="12" a="1"/>
  <c r="M2613" i="12" s="1"/>
  <c r="N2613" i="12" a="1"/>
  <c r="N2613" i="12" s="1"/>
  <c r="O2613" i="12" a="1"/>
  <c r="O2613" i="12" s="1"/>
  <c r="K2614" i="12" a="1"/>
  <c r="K2614" i="12" s="1"/>
  <c r="L2614" i="12" a="1"/>
  <c r="L2614" i="12" s="1"/>
  <c r="M2614" i="12" a="1"/>
  <c r="M2614" i="12" s="1"/>
  <c r="N2614" i="12" a="1"/>
  <c r="N2614" i="12" s="1"/>
  <c r="O2614" i="12" a="1"/>
  <c r="O2614" i="12" s="1"/>
  <c r="K2615" i="12" a="1"/>
  <c r="K2615" i="12" s="1"/>
  <c r="L2615" i="12" a="1"/>
  <c r="L2615" i="12" s="1"/>
  <c r="M2615" i="12" a="1"/>
  <c r="M2615" i="12" s="1"/>
  <c r="N2615" i="12" a="1"/>
  <c r="N2615" i="12" s="1"/>
  <c r="O2615" i="12" a="1"/>
  <c r="O2615" i="12" s="1"/>
  <c r="K2616" i="12" a="1"/>
  <c r="K2616" i="12" s="1"/>
  <c r="L2616" i="12" a="1"/>
  <c r="L2616" i="12" s="1"/>
  <c r="M2616" i="12" a="1"/>
  <c r="M2616" i="12" s="1"/>
  <c r="N2616" i="12" a="1"/>
  <c r="N2616" i="12" s="1"/>
  <c r="O2616" i="12" a="1"/>
  <c r="O2616" i="12" s="1"/>
  <c r="K2617" i="12" a="1"/>
  <c r="K2617" i="12" s="1"/>
  <c r="L2617" i="12" a="1"/>
  <c r="L2617" i="12" s="1"/>
  <c r="M2617" i="12" a="1"/>
  <c r="M2617" i="12" s="1"/>
  <c r="N2617" i="12" a="1"/>
  <c r="N2617" i="12" s="1"/>
  <c r="O2617" i="12" a="1"/>
  <c r="O2617" i="12" s="1"/>
  <c r="K2618" i="12" a="1"/>
  <c r="K2618" i="12" s="1"/>
  <c r="L2618" i="12" a="1"/>
  <c r="L2618" i="12" s="1"/>
  <c r="M2618" i="12" a="1"/>
  <c r="M2618" i="12" s="1"/>
  <c r="N2618" i="12" a="1"/>
  <c r="N2618" i="12" s="1"/>
  <c r="O2618" i="12" a="1"/>
  <c r="O2618" i="12" s="1"/>
  <c r="K2619" i="12" a="1"/>
  <c r="K2619" i="12" s="1"/>
  <c r="L2619" i="12" a="1"/>
  <c r="L2619" i="12" s="1"/>
  <c r="M2619" i="12" a="1"/>
  <c r="M2619" i="12" s="1"/>
  <c r="N2619" i="12" a="1"/>
  <c r="N2619" i="12" s="1"/>
  <c r="O2619" i="12" a="1"/>
  <c r="O2619" i="12" s="1"/>
  <c r="K2620" i="12" a="1"/>
  <c r="K2620" i="12" s="1"/>
  <c r="L2620" i="12" a="1"/>
  <c r="L2620" i="12" s="1"/>
  <c r="M2620" i="12" a="1"/>
  <c r="M2620" i="12" s="1"/>
  <c r="N2620" i="12" a="1"/>
  <c r="N2620" i="12" s="1"/>
  <c r="O2620" i="12" a="1"/>
  <c r="O2620" i="12" s="1"/>
  <c r="K2621" i="12" a="1"/>
  <c r="K2621" i="12" s="1"/>
  <c r="L2621" i="12" a="1"/>
  <c r="L2621" i="12" s="1"/>
  <c r="M2621" i="12" a="1"/>
  <c r="M2621" i="12" s="1"/>
  <c r="N2621" i="12" a="1"/>
  <c r="N2621" i="12" s="1"/>
  <c r="O2621" i="12" a="1"/>
  <c r="O2621" i="12" s="1"/>
  <c r="K2622" i="12" a="1"/>
  <c r="K2622" i="12" s="1"/>
  <c r="L2622" i="12" a="1"/>
  <c r="L2622" i="12"/>
  <c r="M2622" i="12" a="1"/>
  <c r="M2622" i="12" s="1"/>
  <c r="N2622" i="12" a="1"/>
  <c r="N2622" i="12" s="1"/>
  <c r="O2622" i="12" a="1"/>
  <c r="O2622" i="12" s="1"/>
  <c r="K2623" i="12" a="1"/>
  <c r="K2623" i="12" s="1"/>
  <c r="L2623" i="12" a="1"/>
  <c r="L2623" i="12" s="1"/>
  <c r="M2623" i="12" a="1"/>
  <c r="M2623" i="12" s="1"/>
  <c r="N2623" i="12" a="1"/>
  <c r="N2623" i="12" s="1"/>
  <c r="O2623" i="12" a="1"/>
  <c r="O2623" i="12" s="1"/>
  <c r="K2624" i="12" a="1"/>
  <c r="K2624" i="12" s="1"/>
  <c r="L2624" i="12" a="1"/>
  <c r="L2624" i="12" s="1"/>
  <c r="M2624" i="12" a="1"/>
  <c r="M2624" i="12" s="1"/>
  <c r="N2624" i="12" a="1"/>
  <c r="N2624" i="12" s="1"/>
  <c r="O2624" i="12" a="1"/>
  <c r="O2624" i="12" s="1"/>
  <c r="K2625" i="12" a="1"/>
  <c r="K2625" i="12" s="1"/>
  <c r="L2625" i="12" a="1"/>
  <c r="L2625" i="12" s="1"/>
  <c r="M2625" i="12" a="1"/>
  <c r="M2625" i="12" s="1"/>
  <c r="N2625" i="12" a="1"/>
  <c r="N2625" i="12" s="1"/>
  <c r="O2625" i="12" a="1"/>
  <c r="O2625" i="12" s="1"/>
  <c r="K2626" i="12" a="1"/>
  <c r="K2626" i="12" s="1"/>
  <c r="L2626" i="12" a="1"/>
  <c r="L2626" i="12" s="1"/>
  <c r="M2626" i="12" a="1"/>
  <c r="M2626" i="12" s="1"/>
  <c r="N2626" i="12" a="1"/>
  <c r="N2626" i="12" s="1"/>
  <c r="O2626" i="12" a="1"/>
  <c r="O2626" i="12" s="1"/>
  <c r="K2627" i="12" a="1"/>
  <c r="K2627" i="12" s="1"/>
  <c r="L2627" i="12" a="1"/>
  <c r="L2627" i="12" s="1"/>
  <c r="M2627" i="12" a="1"/>
  <c r="M2627" i="12" s="1"/>
  <c r="N2627" i="12" a="1"/>
  <c r="N2627" i="12" s="1"/>
  <c r="O2627" i="12" a="1"/>
  <c r="O2627" i="12" s="1"/>
  <c r="K2628" i="12" a="1"/>
  <c r="K2628" i="12" s="1"/>
  <c r="L2628" i="12" a="1"/>
  <c r="L2628" i="12" s="1"/>
  <c r="M2628" i="12" a="1"/>
  <c r="M2628" i="12" s="1"/>
  <c r="N2628" i="12" a="1"/>
  <c r="N2628" i="12" s="1"/>
  <c r="O2628" i="12" a="1"/>
  <c r="O2628" i="12" s="1"/>
  <c r="K2629" i="12" a="1"/>
  <c r="K2629" i="12" s="1"/>
  <c r="L2629" i="12" a="1"/>
  <c r="L2629" i="12" s="1"/>
  <c r="M2629" i="12" a="1"/>
  <c r="M2629" i="12" s="1"/>
  <c r="N2629" i="12" a="1"/>
  <c r="N2629" i="12" s="1"/>
  <c r="O2629" i="12" a="1"/>
  <c r="O2629" i="12" s="1"/>
  <c r="K2630" i="12" a="1"/>
  <c r="K2630" i="12" s="1"/>
  <c r="L2630" i="12" a="1"/>
  <c r="L2630" i="12" s="1"/>
  <c r="M2630" i="12" a="1"/>
  <c r="M2630" i="12" s="1"/>
  <c r="N2630" i="12" a="1"/>
  <c r="N2630" i="12" s="1"/>
  <c r="O2630" i="12" a="1"/>
  <c r="O2630" i="12" s="1"/>
  <c r="K2631" i="12" a="1"/>
  <c r="K2631" i="12" s="1"/>
  <c r="L2631" i="12" a="1"/>
  <c r="L2631" i="12" s="1"/>
  <c r="M2631" i="12" a="1"/>
  <c r="M2631" i="12" s="1"/>
  <c r="N2631" i="12" a="1"/>
  <c r="N2631" i="12" s="1"/>
  <c r="O2631" i="12" a="1"/>
  <c r="O2631" i="12" s="1"/>
  <c r="K2632" i="12" a="1"/>
  <c r="K2632" i="12" s="1"/>
  <c r="L2632" i="12" a="1"/>
  <c r="L2632" i="12" s="1"/>
  <c r="M2632" i="12" a="1"/>
  <c r="M2632" i="12" s="1"/>
  <c r="N2632" i="12" a="1"/>
  <c r="N2632" i="12" s="1"/>
  <c r="O2632" i="12" a="1"/>
  <c r="O2632" i="12" s="1"/>
  <c r="K2633" i="12" a="1"/>
  <c r="K2633" i="12" s="1"/>
  <c r="L2633" i="12" a="1"/>
  <c r="L2633" i="12" s="1"/>
  <c r="M2633" i="12" a="1"/>
  <c r="M2633" i="12" s="1"/>
  <c r="N2633" i="12" a="1"/>
  <c r="N2633" i="12" s="1"/>
  <c r="O2633" i="12" a="1"/>
  <c r="O2633" i="12" s="1"/>
  <c r="K2634" i="12" a="1"/>
  <c r="K2634" i="12" s="1"/>
  <c r="L2634" i="12" a="1"/>
  <c r="L2634" i="12" s="1"/>
  <c r="M2634" i="12" a="1"/>
  <c r="M2634" i="12" s="1"/>
  <c r="N2634" i="12" a="1"/>
  <c r="N2634" i="12" s="1"/>
  <c r="O2634" i="12" a="1"/>
  <c r="O2634" i="12" s="1"/>
  <c r="K2635" i="12" a="1"/>
  <c r="K2635" i="12" s="1"/>
  <c r="L2635" i="12" a="1"/>
  <c r="L2635" i="12" s="1"/>
  <c r="M2635" i="12" a="1"/>
  <c r="M2635" i="12" s="1"/>
  <c r="N2635" i="12" a="1"/>
  <c r="N2635" i="12" s="1"/>
  <c r="O2635" i="12" a="1"/>
  <c r="O2635" i="12" s="1"/>
  <c r="K2636" i="12" a="1"/>
  <c r="K2636" i="12" s="1"/>
  <c r="L2636" i="12" a="1"/>
  <c r="L2636" i="12" s="1"/>
  <c r="M2636" i="12" a="1"/>
  <c r="M2636" i="12" s="1"/>
  <c r="N2636" i="12" a="1"/>
  <c r="N2636" i="12" s="1"/>
  <c r="O2636" i="12" a="1"/>
  <c r="O2636" i="12" s="1"/>
  <c r="K2637" i="12" a="1"/>
  <c r="K2637" i="12" s="1"/>
  <c r="L2637" i="12" a="1"/>
  <c r="L2637" i="12" s="1"/>
  <c r="M2637" i="12" a="1"/>
  <c r="M2637" i="12" s="1"/>
  <c r="N2637" i="12" a="1"/>
  <c r="N2637" i="12" s="1"/>
  <c r="O2637" i="12" a="1"/>
  <c r="O2637" i="12" s="1"/>
  <c r="K2638" i="12" a="1"/>
  <c r="K2638" i="12" s="1"/>
  <c r="L2638" i="12" a="1"/>
  <c r="L2638" i="12" s="1"/>
  <c r="M2638" i="12" a="1"/>
  <c r="M2638" i="12" s="1"/>
  <c r="N2638" i="12" a="1"/>
  <c r="N2638" i="12" s="1"/>
  <c r="O2638" i="12" a="1"/>
  <c r="O2638" i="12" s="1"/>
  <c r="K2639" i="12" a="1"/>
  <c r="K2639" i="12" s="1"/>
  <c r="L2639" i="12" a="1"/>
  <c r="L2639" i="12" s="1"/>
  <c r="M2639" i="12" a="1"/>
  <c r="M2639" i="12" s="1"/>
  <c r="N2639" i="12" a="1"/>
  <c r="N2639" i="12" s="1"/>
  <c r="O2639" i="12" a="1"/>
  <c r="O2639" i="12" s="1"/>
  <c r="K2640" i="12" a="1"/>
  <c r="K2640" i="12" s="1"/>
  <c r="L2640" i="12" a="1"/>
  <c r="L2640" i="12" s="1"/>
  <c r="M2640" i="12" a="1"/>
  <c r="M2640" i="12" s="1"/>
  <c r="N2640" i="12" a="1"/>
  <c r="N2640" i="12" s="1"/>
  <c r="O2640" i="12" a="1"/>
  <c r="O2640" i="12" s="1"/>
  <c r="K2641" i="12" a="1"/>
  <c r="K2641" i="12" s="1"/>
  <c r="L2641" i="12" a="1"/>
  <c r="L2641" i="12" s="1"/>
  <c r="M2641" i="12" a="1"/>
  <c r="M2641" i="12" s="1"/>
  <c r="N2641" i="12" a="1"/>
  <c r="N2641" i="12" s="1"/>
  <c r="O2641" i="12" a="1"/>
  <c r="O2641" i="12" s="1"/>
  <c r="K2642" i="12" a="1"/>
  <c r="K2642" i="12" s="1"/>
  <c r="L2642" i="12" a="1"/>
  <c r="L2642" i="12" s="1"/>
  <c r="M2642" i="12" a="1"/>
  <c r="M2642" i="12" s="1"/>
  <c r="N2642" i="12" a="1"/>
  <c r="N2642" i="12" s="1"/>
  <c r="O2642" i="12" a="1"/>
  <c r="O2642" i="12" s="1"/>
  <c r="K2643" i="12" a="1"/>
  <c r="K2643" i="12" s="1"/>
  <c r="L2643" i="12" a="1"/>
  <c r="L2643" i="12" s="1"/>
  <c r="M2643" i="12" a="1"/>
  <c r="M2643" i="12" s="1"/>
  <c r="N2643" i="12" a="1"/>
  <c r="N2643" i="12" s="1"/>
  <c r="O2643" i="12" a="1"/>
  <c r="O2643" i="12" s="1"/>
  <c r="K2644" i="12" a="1"/>
  <c r="K2644" i="12" s="1"/>
  <c r="L2644" i="12" a="1"/>
  <c r="L2644" i="12" s="1"/>
  <c r="M2644" i="12" a="1"/>
  <c r="M2644" i="12" s="1"/>
  <c r="N2644" i="12" a="1"/>
  <c r="N2644" i="12" s="1"/>
  <c r="O2644" i="12" a="1"/>
  <c r="O2644" i="12" s="1"/>
  <c r="K2645" i="12" a="1"/>
  <c r="K2645" i="12" s="1"/>
  <c r="L2645" i="12" a="1"/>
  <c r="L2645" i="12" s="1"/>
  <c r="M2645" i="12" a="1"/>
  <c r="M2645" i="12" s="1"/>
  <c r="N2645" i="12" a="1"/>
  <c r="N2645" i="12" s="1"/>
  <c r="O2645" i="12" a="1"/>
  <c r="O2645" i="12" s="1"/>
  <c r="K2646" i="12" a="1"/>
  <c r="K2646" i="12" s="1"/>
  <c r="L2646" i="12" a="1"/>
  <c r="L2646" i="12" s="1"/>
  <c r="M2646" i="12" a="1"/>
  <c r="M2646" i="12" s="1"/>
  <c r="N2646" i="12" a="1"/>
  <c r="N2646" i="12" s="1"/>
  <c r="O2646" i="12" a="1"/>
  <c r="O2646" i="12" s="1"/>
  <c r="K2647" i="12" a="1"/>
  <c r="K2647" i="12" s="1"/>
  <c r="L2647" i="12" a="1"/>
  <c r="L2647" i="12" s="1"/>
  <c r="M2647" i="12" a="1"/>
  <c r="M2647" i="12" s="1"/>
  <c r="N2647" i="12" a="1"/>
  <c r="N2647" i="12" s="1"/>
  <c r="O2647" i="12" a="1"/>
  <c r="O2647" i="12" s="1"/>
  <c r="K2648" i="12" a="1"/>
  <c r="K2648" i="12" s="1"/>
  <c r="L2648" i="12" a="1"/>
  <c r="L2648" i="12" s="1"/>
  <c r="M2648" i="12" a="1"/>
  <c r="M2648" i="12" s="1"/>
  <c r="N2648" i="12" a="1"/>
  <c r="N2648" i="12" s="1"/>
  <c r="O2648" i="12" a="1"/>
  <c r="O2648" i="12" s="1"/>
  <c r="K2649" i="12" a="1"/>
  <c r="K2649" i="12" s="1"/>
  <c r="L2649" i="12" a="1"/>
  <c r="L2649" i="12" s="1"/>
  <c r="M2649" i="12" a="1"/>
  <c r="M2649" i="12" s="1"/>
  <c r="N2649" i="12" a="1"/>
  <c r="N2649" i="12" s="1"/>
  <c r="O2649" i="12" a="1"/>
  <c r="O2649" i="12" s="1"/>
  <c r="K2650" i="12" a="1"/>
  <c r="K2650" i="12" s="1"/>
  <c r="L2650" i="12" a="1"/>
  <c r="L2650" i="12" s="1"/>
  <c r="M2650" i="12" a="1"/>
  <c r="M2650" i="12" s="1"/>
  <c r="N2650" i="12" a="1"/>
  <c r="N2650" i="12" s="1"/>
  <c r="O2650" i="12" a="1"/>
  <c r="O2650" i="12" s="1"/>
  <c r="K2651" i="12" a="1"/>
  <c r="K2651" i="12" s="1"/>
  <c r="L2651" i="12" a="1"/>
  <c r="L2651" i="12" s="1"/>
  <c r="M2651" i="12" a="1"/>
  <c r="M2651" i="12" s="1"/>
  <c r="N2651" i="12" a="1"/>
  <c r="N2651" i="12" s="1"/>
  <c r="O2651" i="12" a="1"/>
  <c r="O2651" i="12" s="1"/>
  <c r="K2652" i="12" a="1"/>
  <c r="K2652" i="12" s="1"/>
  <c r="L2652" i="12" a="1"/>
  <c r="L2652" i="12" s="1"/>
  <c r="M2652" i="12" a="1"/>
  <c r="M2652" i="12" s="1"/>
  <c r="N2652" i="12" a="1"/>
  <c r="N2652" i="12" s="1"/>
  <c r="O2652" i="12" a="1"/>
  <c r="O2652" i="12" s="1"/>
  <c r="K2653" i="12" a="1"/>
  <c r="K2653" i="12" s="1"/>
  <c r="L2653" i="12" a="1"/>
  <c r="L2653" i="12" s="1"/>
  <c r="M2653" i="12" a="1"/>
  <c r="M2653" i="12" s="1"/>
  <c r="N2653" i="12" a="1"/>
  <c r="N2653" i="12" s="1"/>
  <c r="O2653" i="12" a="1"/>
  <c r="O2653" i="12" s="1"/>
  <c r="K2654" i="12" a="1"/>
  <c r="K2654" i="12" s="1"/>
  <c r="L2654" i="12" a="1"/>
  <c r="L2654" i="12" s="1"/>
  <c r="M2654" i="12" a="1"/>
  <c r="M2654" i="12" s="1"/>
  <c r="N2654" i="12" a="1"/>
  <c r="N2654" i="12" s="1"/>
  <c r="O2654" i="12" a="1"/>
  <c r="O2654" i="12" s="1"/>
  <c r="K2655" i="12" a="1"/>
  <c r="K2655" i="12" s="1"/>
  <c r="L2655" i="12" a="1"/>
  <c r="L2655" i="12" s="1"/>
  <c r="M2655" i="12" a="1"/>
  <c r="M2655" i="12" s="1"/>
  <c r="N2655" i="12" a="1"/>
  <c r="N2655" i="12" s="1"/>
  <c r="O2655" i="12" a="1"/>
  <c r="O2655" i="12" s="1"/>
  <c r="K2656" i="12" a="1"/>
  <c r="K2656" i="12" s="1"/>
  <c r="L2656" i="12" a="1"/>
  <c r="L2656" i="12" s="1"/>
  <c r="M2656" i="12" a="1"/>
  <c r="M2656" i="12" s="1"/>
  <c r="N2656" i="12" a="1"/>
  <c r="N2656" i="12" s="1"/>
  <c r="O2656" i="12" a="1"/>
  <c r="O2656" i="12" s="1"/>
  <c r="K2657" i="12" a="1"/>
  <c r="K2657" i="12"/>
  <c r="L2657" i="12" a="1"/>
  <c r="L2657" i="12" s="1"/>
  <c r="M2657" i="12" a="1"/>
  <c r="M2657" i="12" s="1"/>
  <c r="N2657" i="12" a="1"/>
  <c r="N2657" i="12" s="1"/>
  <c r="O2657" i="12" a="1"/>
  <c r="O2657" i="12" s="1"/>
  <c r="K2658" i="12" a="1"/>
  <c r="K2658" i="12" s="1"/>
  <c r="L2658" i="12" a="1"/>
  <c r="L2658" i="12" s="1"/>
  <c r="M2658" i="12" a="1"/>
  <c r="M2658" i="12" s="1"/>
  <c r="N2658" i="12" a="1"/>
  <c r="N2658" i="12" s="1"/>
  <c r="O2658" i="12" a="1"/>
  <c r="O2658" i="12" s="1"/>
  <c r="K2659" i="12" a="1"/>
  <c r="K2659" i="12" s="1"/>
  <c r="L2659" i="12" a="1"/>
  <c r="L2659" i="12" s="1"/>
  <c r="M2659" i="12" a="1"/>
  <c r="M2659" i="12" s="1"/>
  <c r="N2659" i="12" a="1"/>
  <c r="N2659" i="12" s="1"/>
  <c r="O2659" i="12" a="1"/>
  <c r="O2659" i="12" s="1"/>
  <c r="K2660" i="12" a="1"/>
  <c r="K2660" i="12" s="1"/>
  <c r="L2660" i="12" a="1"/>
  <c r="L2660" i="12" s="1"/>
  <c r="M2660" i="12" a="1"/>
  <c r="M2660" i="12" s="1"/>
  <c r="N2660" i="12" a="1"/>
  <c r="N2660" i="12" s="1"/>
  <c r="O2660" i="12" a="1"/>
  <c r="O2660" i="12" s="1"/>
  <c r="K2661" i="12" a="1"/>
  <c r="K2661" i="12" s="1"/>
  <c r="L2661" i="12" a="1"/>
  <c r="L2661" i="12" s="1"/>
  <c r="M2661" i="12" a="1"/>
  <c r="M2661" i="12" s="1"/>
  <c r="N2661" i="12" a="1"/>
  <c r="N2661" i="12" s="1"/>
  <c r="O2661" i="12" a="1"/>
  <c r="O2661" i="12" s="1"/>
  <c r="K2662" i="12" a="1"/>
  <c r="K2662" i="12" s="1"/>
  <c r="L2662" i="12" a="1"/>
  <c r="L2662" i="12" s="1"/>
  <c r="M2662" i="12" a="1"/>
  <c r="M2662" i="12" s="1"/>
  <c r="N2662" i="12" a="1"/>
  <c r="N2662" i="12" s="1"/>
  <c r="O2662" i="12" a="1"/>
  <c r="O2662" i="12" s="1"/>
  <c r="K2663" i="12" a="1"/>
  <c r="K2663" i="12" s="1"/>
  <c r="L2663" i="12" a="1"/>
  <c r="L2663" i="12" s="1"/>
  <c r="M2663" i="12" a="1"/>
  <c r="M2663" i="12" s="1"/>
  <c r="N2663" i="12" a="1"/>
  <c r="N2663" i="12" s="1"/>
  <c r="O2663" i="12" a="1"/>
  <c r="O2663" i="12" s="1"/>
  <c r="K2664" i="12" a="1"/>
  <c r="K2664" i="12" s="1"/>
  <c r="L2664" i="12" a="1"/>
  <c r="L2664" i="12" s="1"/>
  <c r="M2664" i="12" a="1"/>
  <c r="M2664" i="12" s="1"/>
  <c r="N2664" i="12" a="1"/>
  <c r="N2664" i="12" s="1"/>
  <c r="O2664" i="12" a="1"/>
  <c r="O2664" i="12" s="1"/>
  <c r="K2665" i="12" a="1"/>
  <c r="K2665" i="12" s="1"/>
  <c r="L2665" i="12" a="1"/>
  <c r="L2665" i="12" s="1"/>
  <c r="M2665" i="12" a="1"/>
  <c r="M2665" i="12" s="1"/>
  <c r="N2665" i="12" a="1"/>
  <c r="N2665" i="12" s="1"/>
  <c r="O2665" i="12" a="1"/>
  <c r="O2665" i="12" s="1"/>
  <c r="K2666" i="12" a="1"/>
  <c r="K2666" i="12" s="1"/>
  <c r="L2666" i="12" a="1"/>
  <c r="L2666" i="12" s="1"/>
  <c r="M2666" i="12" a="1"/>
  <c r="M2666" i="12" s="1"/>
  <c r="N2666" i="12" a="1"/>
  <c r="N2666" i="12" s="1"/>
  <c r="O2666" i="12" a="1"/>
  <c r="O2666" i="12"/>
  <c r="K2667" i="12" a="1"/>
  <c r="K2667" i="12" s="1"/>
  <c r="L2667" i="12" a="1"/>
  <c r="L2667" i="12" s="1"/>
  <c r="M2667" i="12" a="1"/>
  <c r="M2667" i="12"/>
  <c r="N2667" i="12" a="1"/>
  <c r="N2667" i="12" s="1"/>
  <c r="O2667" i="12" a="1"/>
  <c r="O2667" i="12" s="1"/>
  <c r="K2668" i="12" a="1"/>
  <c r="K2668" i="12" s="1"/>
  <c r="L2668" i="12" a="1"/>
  <c r="L2668" i="12" s="1"/>
  <c r="M2668" i="12" a="1"/>
  <c r="M2668" i="12" s="1"/>
  <c r="N2668" i="12" a="1"/>
  <c r="N2668" i="12" s="1"/>
  <c r="O2668" i="12" a="1"/>
  <c r="O2668" i="12" s="1"/>
  <c r="K2669" i="12" a="1"/>
  <c r="K2669" i="12" s="1"/>
  <c r="L2669" i="12" a="1"/>
  <c r="L2669" i="12"/>
  <c r="M2669" i="12" a="1"/>
  <c r="M2669" i="12" s="1"/>
  <c r="N2669" i="12" a="1"/>
  <c r="N2669" i="12" s="1"/>
  <c r="O2669" i="12" a="1"/>
  <c r="O2669" i="12" s="1"/>
  <c r="K2670" i="12" a="1"/>
  <c r="K2670" i="12" s="1"/>
  <c r="L2670" i="12" a="1"/>
  <c r="L2670" i="12" s="1"/>
  <c r="M2670" i="12" a="1"/>
  <c r="M2670" i="12" s="1"/>
  <c r="N2670" i="12" a="1"/>
  <c r="N2670" i="12" s="1"/>
  <c r="O2670" i="12" a="1"/>
  <c r="O2670" i="12" s="1"/>
  <c r="K2671" i="12" a="1"/>
  <c r="K2671" i="12" s="1"/>
  <c r="L2671" i="12" a="1"/>
  <c r="L2671" i="12" s="1"/>
  <c r="M2671" i="12" a="1"/>
  <c r="M2671" i="12" s="1"/>
  <c r="N2671" i="12" a="1"/>
  <c r="N2671" i="12" s="1"/>
  <c r="O2671" i="12" a="1"/>
  <c r="O2671" i="12" s="1"/>
  <c r="K2672" i="12" a="1"/>
  <c r="K2672" i="12" s="1"/>
  <c r="L2672" i="12" a="1"/>
  <c r="L2672" i="12" s="1"/>
  <c r="M2672" i="12" a="1"/>
  <c r="M2672" i="12" s="1"/>
  <c r="N2672" i="12" a="1"/>
  <c r="N2672" i="12" s="1"/>
  <c r="O2672" i="12" a="1"/>
  <c r="O2672" i="12"/>
  <c r="K2673" i="12" a="1"/>
  <c r="K2673" i="12" s="1"/>
  <c r="L2673" i="12" a="1"/>
  <c r="L2673" i="12" s="1"/>
  <c r="M2673" i="12" a="1"/>
  <c r="M2673" i="12" s="1"/>
  <c r="N2673" i="12" a="1"/>
  <c r="N2673" i="12" s="1"/>
  <c r="O2673" i="12" a="1"/>
  <c r="O2673" i="12" s="1"/>
  <c r="K2674" i="12" a="1"/>
  <c r="K2674" i="12" s="1"/>
  <c r="L2674" i="12" a="1"/>
  <c r="L2674" i="12" s="1"/>
  <c r="M2674" i="12" a="1"/>
  <c r="M2674" i="12" s="1"/>
  <c r="N2674" i="12" a="1"/>
  <c r="N2674" i="12" s="1"/>
  <c r="O2674" i="12" a="1"/>
  <c r="O2674" i="12" s="1"/>
  <c r="K2675" i="12" a="1"/>
  <c r="K2675" i="12" s="1"/>
  <c r="L2675" i="12" a="1"/>
  <c r="L2675" i="12" s="1"/>
  <c r="M2675" i="12" a="1"/>
  <c r="M2675" i="12" s="1"/>
  <c r="N2675" i="12" a="1"/>
  <c r="N2675" i="12" s="1"/>
  <c r="O2675" i="12" a="1"/>
  <c r="O2675" i="12" s="1"/>
  <c r="K2676" i="12" a="1"/>
  <c r="K2676" i="12" s="1"/>
  <c r="L2676" i="12" a="1"/>
  <c r="L2676" i="12" s="1"/>
  <c r="M2676" i="12" a="1"/>
  <c r="M2676" i="12" s="1"/>
  <c r="N2676" i="12" a="1"/>
  <c r="N2676" i="12" s="1"/>
  <c r="O2676" i="12" a="1"/>
  <c r="O2676" i="12" s="1"/>
  <c r="K2677" i="12" a="1"/>
  <c r="K2677" i="12" s="1"/>
  <c r="L2677" i="12" a="1"/>
  <c r="L2677" i="12" s="1"/>
  <c r="M2677" i="12" a="1"/>
  <c r="M2677" i="12" s="1"/>
  <c r="N2677" i="12" a="1"/>
  <c r="N2677" i="12" s="1"/>
  <c r="O2677" i="12" a="1"/>
  <c r="O2677" i="12" s="1"/>
  <c r="K2678" i="12" a="1"/>
  <c r="K2678" i="12" s="1"/>
  <c r="L2678" i="12" a="1"/>
  <c r="L2678" i="12" s="1"/>
  <c r="M2678" i="12" a="1"/>
  <c r="M2678" i="12" s="1"/>
  <c r="N2678" i="12" a="1"/>
  <c r="N2678" i="12" s="1"/>
  <c r="O2678" i="12" a="1"/>
  <c r="O2678" i="12" s="1"/>
  <c r="K2679" i="12" a="1"/>
  <c r="K2679" i="12" s="1"/>
  <c r="L2679" i="12" a="1"/>
  <c r="L2679" i="12" s="1"/>
  <c r="M2679" i="12" a="1"/>
  <c r="M2679" i="12" s="1"/>
  <c r="N2679" i="12" a="1"/>
  <c r="N2679" i="12" s="1"/>
  <c r="O2679" i="12" a="1"/>
  <c r="O2679" i="12" s="1"/>
  <c r="K2680" i="12" a="1"/>
  <c r="K2680" i="12" s="1"/>
  <c r="L2680" i="12" a="1"/>
  <c r="L2680" i="12" s="1"/>
  <c r="M2680" i="12" a="1"/>
  <c r="M2680" i="12" s="1"/>
  <c r="N2680" i="12" a="1"/>
  <c r="N2680" i="12" s="1"/>
  <c r="O2680" i="12" a="1"/>
  <c r="O2680" i="12" s="1"/>
  <c r="K2681" i="12" a="1"/>
  <c r="K2681" i="12" s="1"/>
  <c r="L2681" i="12" a="1"/>
  <c r="L2681" i="12" s="1"/>
  <c r="M2681" i="12" a="1"/>
  <c r="M2681" i="12" s="1"/>
  <c r="N2681" i="12" a="1"/>
  <c r="N2681" i="12" s="1"/>
  <c r="O2681" i="12" a="1"/>
  <c r="O2681" i="12" s="1"/>
  <c r="K2682" i="12" a="1"/>
  <c r="K2682" i="12" s="1"/>
  <c r="L2682" i="12" a="1"/>
  <c r="L2682" i="12" s="1"/>
  <c r="M2682" i="12" a="1"/>
  <c r="M2682" i="12" s="1"/>
  <c r="N2682" i="12" a="1"/>
  <c r="N2682" i="12" s="1"/>
  <c r="O2682" i="12" a="1"/>
  <c r="O2682" i="12" s="1"/>
  <c r="K2683" i="12" a="1"/>
  <c r="K2683" i="12" s="1"/>
  <c r="L2683" i="12" a="1"/>
  <c r="L2683" i="12" s="1"/>
  <c r="M2683" i="12" a="1"/>
  <c r="M2683" i="12" s="1"/>
  <c r="N2683" i="12" a="1"/>
  <c r="N2683" i="12" s="1"/>
  <c r="O2683" i="12" a="1"/>
  <c r="O2683" i="12" s="1"/>
  <c r="K2684" i="12" a="1"/>
  <c r="K2684" i="12" s="1"/>
  <c r="L2684" i="12" a="1"/>
  <c r="L2684" i="12" s="1"/>
  <c r="M2684" i="12" a="1"/>
  <c r="M2684" i="12" s="1"/>
  <c r="N2684" i="12" a="1"/>
  <c r="N2684" i="12" s="1"/>
  <c r="O2684" i="12" a="1"/>
  <c r="O2684" i="12" s="1"/>
  <c r="K2685" i="12" a="1"/>
  <c r="K2685" i="12" s="1"/>
  <c r="L2685" i="12" a="1"/>
  <c r="L2685" i="12" s="1"/>
  <c r="M2685" i="12" a="1"/>
  <c r="M2685" i="12" s="1"/>
  <c r="N2685" i="12" a="1"/>
  <c r="N2685" i="12" s="1"/>
  <c r="O2685" i="12" a="1"/>
  <c r="O2685" i="12" s="1"/>
  <c r="K2686" i="12" a="1"/>
  <c r="K2686" i="12" s="1"/>
  <c r="L2686" i="12" a="1"/>
  <c r="L2686" i="12" s="1"/>
  <c r="M2686" i="12" a="1"/>
  <c r="M2686" i="12" s="1"/>
  <c r="N2686" i="12" a="1"/>
  <c r="N2686" i="12" s="1"/>
  <c r="O2686" i="12" a="1"/>
  <c r="O2686" i="12" s="1"/>
  <c r="K2687" i="12" a="1"/>
  <c r="K2687" i="12" s="1"/>
  <c r="L2687" i="12" a="1"/>
  <c r="L2687" i="12" s="1"/>
  <c r="M2687" i="12" a="1"/>
  <c r="M2687" i="12" s="1"/>
  <c r="N2687" i="12" a="1"/>
  <c r="N2687" i="12" s="1"/>
  <c r="O2687" i="12" a="1"/>
  <c r="O2687" i="12" s="1"/>
  <c r="K2688" i="12" a="1"/>
  <c r="K2688" i="12" s="1"/>
  <c r="L2688" i="12" a="1"/>
  <c r="L2688" i="12" s="1"/>
  <c r="M2688" i="12" a="1"/>
  <c r="M2688" i="12" s="1"/>
  <c r="N2688" i="12" a="1"/>
  <c r="N2688" i="12" s="1"/>
  <c r="O2688" i="12" a="1"/>
  <c r="O2688" i="12" s="1"/>
  <c r="K2689" i="12" a="1"/>
  <c r="K2689" i="12" s="1"/>
  <c r="L2689" i="12" a="1"/>
  <c r="L2689" i="12" s="1"/>
  <c r="M2689" i="12" a="1"/>
  <c r="M2689" i="12" s="1"/>
  <c r="N2689" i="12" a="1"/>
  <c r="N2689" i="12" s="1"/>
  <c r="O2689" i="12" a="1"/>
  <c r="O2689" i="12" s="1"/>
  <c r="K2690" i="12" a="1"/>
  <c r="K2690" i="12" s="1"/>
  <c r="L2690" i="12" a="1"/>
  <c r="L2690" i="12" s="1"/>
  <c r="M2690" i="12" a="1"/>
  <c r="M2690" i="12" s="1"/>
  <c r="N2690" i="12" a="1"/>
  <c r="N2690" i="12" s="1"/>
  <c r="O2690" i="12" a="1"/>
  <c r="O2690" i="12" s="1"/>
  <c r="K2691" i="12" a="1"/>
  <c r="K2691" i="12" s="1"/>
  <c r="L2691" i="12" a="1"/>
  <c r="L2691" i="12" s="1"/>
  <c r="M2691" i="12" a="1"/>
  <c r="M2691" i="12" s="1"/>
  <c r="N2691" i="12" a="1"/>
  <c r="N2691" i="12" s="1"/>
  <c r="O2691" i="12" a="1"/>
  <c r="O2691" i="12" s="1"/>
  <c r="K2692" i="12" a="1"/>
  <c r="K2692" i="12"/>
  <c r="L2692" i="12" a="1"/>
  <c r="L2692" i="12" s="1"/>
  <c r="M2692" i="12" a="1"/>
  <c r="M2692" i="12" s="1"/>
  <c r="N2692" i="12" a="1"/>
  <c r="N2692" i="12" s="1"/>
  <c r="O2692" i="12" a="1"/>
  <c r="O2692" i="12" s="1"/>
  <c r="K2693" i="12" a="1"/>
  <c r="K2693" i="12" s="1"/>
  <c r="L2693" i="12" a="1"/>
  <c r="L2693" i="12" s="1"/>
  <c r="M2693" i="12" a="1"/>
  <c r="M2693" i="12" s="1"/>
  <c r="N2693" i="12" a="1"/>
  <c r="N2693" i="12" s="1"/>
  <c r="O2693" i="12" a="1"/>
  <c r="O2693" i="12" s="1"/>
  <c r="K2694" i="12" a="1"/>
  <c r="K2694" i="12" s="1"/>
  <c r="L2694" i="12" a="1"/>
  <c r="L2694" i="12" s="1"/>
  <c r="M2694" i="12" a="1"/>
  <c r="M2694" i="12" s="1"/>
  <c r="N2694" i="12" a="1"/>
  <c r="N2694" i="12" s="1"/>
  <c r="O2694" i="12" a="1"/>
  <c r="O2694" i="12" s="1"/>
  <c r="K2695" i="12" a="1"/>
  <c r="K2695" i="12" s="1"/>
  <c r="L2695" i="12" a="1"/>
  <c r="L2695" i="12" s="1"/>
  <c r="M2695" i="12" a="1"/>
  <c r="M2695" i="12" s="1"/>
  <c r="N2695" i="12" a="1"/>
  <c r="N2695" i="12"/>
  <c r="O2695" i="12" a="1"/>
  <c r="O2695" i="12" s="1"/>
  <c r="K2696" i="12" a="1"/>
  <c r="K2696" i="12" s="1"/>
  <c r="L2696" i="12" a="1"/>
  <c r="L2696" i="12"/>
  <c r="M2696" i="12" a="1"/>
  <c r="M2696" i="12" s="1"/>
  <c r="N2696" i="12" a="1"/>
  <c r="N2696" i="12" s="1"/>
  <c r="O2696" i="12" a="1"/>
  <c r="O2696" i="12" s="1"/>
  <c r="K2697" i="12" a="1"/>
  <c r="K2697" i="12" s="1"/>
  <c r="L2697" i="12" a="1"/>
  <c r="L2697" i="12" s="1"/>
  <c r="M2697" i="12" a="1"/>
  <c r="M2697" i="12" s="1"/>
  <c r="N2697" i="12" a="1"/>
  <c r="N2697" i="12" s="1"/>
  <c r="O2697" i="12" a="1"/>
  <c r="O2697" i="12" s="1"/>
  <c r="K2698" i="12" a="1"/>
  <c r="K2698" i="12" s="1"/>
  <c r="L2698" i="12" a="1"/>
  <c r="L2698" i="12" s="1"/>
  <c r="M2698" i="12" a="1"/>
  <c r="M2698" i="12" s="1"/>
  <c r="N2698" i="12" a="1"/>
  <c r="N2698" i="12" s="1"/>
  <c r="O2698" i="12" a="1"/>
  <c r="O2698" i="12" s="1"/>
  <c r="K2699" i="12" a="1"/>
  <c r="K2699" i="12" s="1"/>
  <c r="L2699" i="12" a="1"/>
  <c r="L2699" i="12" s="1"/>
  <c r="M2699" i="12" a="1"/>
  <c r="M2699" i="12" s="1"/>
  <c r="N2699" i="12" a="1"/>
  <c r="N2699" i="12" s="1"/>
  <c r="O2699" i="12" a="1"/>
  <c r="O2699" i="12" s="1"/>
  <c r="K2700" i="12" a="1"/>
  <c r="K2700" i="12" s="1"/>
  <c r="L2700" i="12" a="1"/>
  <c r="L2700" i="12" s="1"/>
  <c r="M2700" i="12" a="1"/>
  <c r="M2700" i="12" s="1"/>
  <c r="N2700" i="12" a="1"/>
  <c r="N2700" i="12" s="1"/>
  <c r="O2700" i="12" a="1"/>
  <c r="O2700" i="12" s="1"/>
  <c r="K2701" i="12" a="1"/>
  <c r="K2701" i="12" s="1"/>
  <c r="L2701" i="12" a="1"/>
  <c r="L2701" i="12" s="1"/>
  <c r="M2701" i="12" a="1"/>
  <c r="M2701" i="12"/>
  <c r="N2701" i="12" a="1"/>
  <c r="N2701" i="12" s="1"/>
  <c r="O2701" i="12" a="1"/>
  <c r="O2701" i="12" s="1"/>
  <c r="K2702" i="12" a="1"/>
  <c r="K2702" i="12" s="1"/>
  <c r="L2702" i="12" a="1"/>
  <c r="L2702" i="12" s="1"/>
  <c r="M2702" i="12" a="1"/>
  <c r="M2702" i="12" s="1"/>
  <c r="N2702" i="12" a="1"/>
  <c r="N2702" i="12" s="1"/>
  <c r="O2702" i="12" a="1"/>
  <c r="O2702" i="12" s="1"/>
  <c r="K2703" i="12" a="1"/>
  <c r="K2703" i="12" s="1"/>
  <c r="L2703" i="12" a="1"/>
  <c r="L2703" i="12" s="1"/>
  <c r="M2703" i="12" a="1"/>
  <c r="M2703" i="12" s="1"/>
  <c r="N2703" i="12" a="1"/>
  <c r="N2703" i="12" s="1"/>
  <c r="O2703" i="12" a="1"/>
  <c r="O2703" i="12" s="1"/>
  <c r="K2704" i="12" a="1"/>
  <c r="K2704" i="12" s="1"/>
  <c r="L2704" i="12" a="1"/>
  <c r="L2704" i="12" s="1"/>
  <c r="M2704" i="12" a="1"/>
  <c r="M2704" i="12" s="1"/>
  <c r="N2704" i="12" a="1"/>
  <c r="N2704" i="12" s="1"/>
  <c r="O2704" i="12" a="1"/>
  <c r="O2704" i="12" s="1"/>
  <c r="K2705" i="12" a="1"/>
  <c r="K2705" i="12" s="1"/>
  <c r="L2705" i="12" a="1"/>
  <c r="L2705" i="12"/>
  <c r="M2705" i="12" a="1"/>
  <c r="M2705" i="12" s="1"/>
  <c r="N2705" i="12" a="1"/>
  <c r="N2705" i="12" s="1"/>
  <c r="O2705" i="12" a="1"/>
  <c r="O2705" i="12" s="1"/>
  <c r="K2706" i="12" a="1"/>
  <c r="K2706" i="12" s="1"/>
  <c r="L2706" i="12" a="1"/>
  <c r="L2706" i="12" s="1"/>
  <c r="M2706" i="12" a="1"/>
  <c r="M2706" i="12" s="1"/>
  <c r="N2706" i="12" a="1"/>
  <c r="N2706" i="12" s="1"/>
  <c r="O2706" i="12" a="1"/>
  <c r="O2706" i="12" s="1"/>
  <c r="K2707" i="12" a="1"/>
  <c r="K2707" i="12" s="1"/>
  <c r="L2707" i="12" a="1"/>
  <c r="L2707" i="12" s="1"/>
  <c r="M2707" i="12" a="1"/>
  <c r="M2707" i="12" s="1"/>
  <c r="N2707" i="12" a="1"/>
  <c r="N2707" i="12" s="1"/>
  <c r="O2707" i="12" a="1"/>
  <c r="O2707" i="12" s="1"/>
  <c r="K2708" i="12" a="1"/>
  <c r="K2708" i="12" s="1"/>
  <c r="L2708" i="12" a="1"/>
  <c r="L2708" i="12" s="1"/>
  <c r="M2708" i="12" a="1"/>
  <c r="M2708" i="12" s="1"/>
  <c r="N2708" i="12" a="1"/>
  <c r="N2708" i="12" s="1"/>
  <c r="O2708" i="12" a="1"/>
  <c r="O2708" i="12" s="1"/>
  <c r="K2709" i="12" a="1"/>
  <c r="K2709" i="12" s="1"/>
  <c r="L2709" i="12" a="1"/>
  <c r="L2709" i="12" s="1"/>
  <c r="M2709" i="12" a="1"/>
  <c r="M2709" i="12" s="1"/>
  <c r="N2709" i="12" a="1"/>
  <c r="N2709" i="12" s="1"/>
  <c r="O2709" i="12" a="1"/>
  <c r="O2709" i="12" s="1"/>
  <c r="K2710" i="12" a="1"/>
  <c r="K2710" i="12" s="1"/>
  <c r="L2710" i="12" a="1"/>
  <c r="L2710" i="12" s="1"/>
  <c r="M2710" i="12" a="1"/>
  <c r="M2710" i="12" s="1"/>
  <c r="N2710" i="12" a="1"/>
  <c r="N2710" i="12" s="1"/>
  <c r="O2710" i="12" a="1"/>
  <c r="O2710" i="12" s="1"/>
  <c r="K2711" i="12" a="1"/>
  <c r="K2711" i="12" s="1"/>
  <c r="L2711" i="12" a="1"/>
  <c r="L2711" i="12" s="1"/>
  <c r="M2711" i="12" a="1"/>
  <c r="M2711" i="12" s="1"/>
  <c r="N2711" i="12" a="1"/>
  <c r="N2711" i="12" s="1"/>
  <c r="O2711" i="12" a="1"/>
  <c r="O2711" i="12" s="1"/>
  <c r="K2712" i="12" a="1"/>
  <c r="K2712" i="12" s="1"/>
  <c r="L2712" i="12" a="1"/>
  <c r="L2712" i="12" s="1"/>
  <c r="M2712" i="12" a="1"/>
  <c r="M2712" i="12" s="1"/>
  <c r="N2712" i="12" a="1"/>
  <c r="N2712" i="12" s="1"/>
  <c r="O2712" i="12" a="1"/>
  <c r="O2712" i="12" s="1"/>
  <c r="K2713" i="12" a="1"/>
  <c r="K2713" i="12" s="1"/>
  <c r="L2713" i="12" a="1"/>
  <c r="L2713" i="12" s="1"/>
  <c r="M2713" i="12" a="1"/>
  <c r="M2713" i="12" s="1"/>
  <c r="N2713" i="12" a="1"/>
  <c r="N2713" i="12" s="1"/>
  <c r="O2713" i="12" a="1"/>
  <c r="O2713" i="12" s="1"/>
  <c r="K2714" i="12" a="1"/>
  <c r="K2714" i="12" s="1"/>
  <c r="L2714" i="12" a="1"/>
  <c r="L2714" i="12" s="1"/>
  <c r="M2714" i="12" a="1"/>
  <c r="M2714" i="12" s="1"/>
  <c r="N2714" i="12" a="1"/>
  <c r="N2714" i="12" s="1"/>
  <c r="O2714" i="12" a="1"/>
  <c r="O2714" i="12" s="1"/>
  <c r="K2715" i="12" a="1"/>
  <c r="K2715" i="12" s="1"/>
  <c r="L2715" i="12" a="1"/>
  <c r="L2715" i="12" s="1"/>
  <c r="M2715" i="12" a="1"/>
  <c r="M2715" i="12" s="1"/>
  <c r="N2715" i="12" a="1"/>
  <c r="N2715" i="12" s="1"/>
  <c r="O2715" i="12" a="1"/>
  <c r="O2715" i="12" s="1"/>
  <c r="K2716" i="12" a="1"/>
  <c r="K2716" i="12" s="1"/>
  <c r="L2716" i="12" a="1"/>
  <c r="L2716" i="12" s="1"/>
  <c r="M2716" i="12" a="1"/>
  <c r="M2716" i="12" s="1"/>
  <c r="N2716" i="12" a="1"/>
  <c r="N2716" i="12" s="1"/>
  <c r="O2716" i="12" a="1"/>
  <c r="O2716" i="12" s="1"/>
  <c r="K2717" i="12" a="1"/>
  <c r="K2717" i="12" s="1"/>
  <c r="L2717" i="12" a="1"/>
  <c r="L2717" i="12" s="1"/>
  <c r="M2717" i="12" a="1"/>
  <c r="M2717" i="12" s="1"/>
  <c r="N2717" i="12" a="1"/>
  <c r="N2717" i="12" s="1"/>
  <c r="O2717" i="12" a="1"/>
  <c r="O2717" i="12" s="1"/>
  <c r="K2718" i="12" a="1"/>
  <c r="K2718" i="12" s="1"/>
  <c r="L2718" i="12" a="1"/>
  <c r="L2718" i="12" s="1"/>
  <c r="M2718" i="12" a="1"/>
  <c r="M2718" i="12" s="1"/>
  <c r="N2718" i="12" a="1"/>
  <c r="N2718" i="12" s="1"/>
  <c r="O2718" i="12" a="1"/>
  <c r="O2718" i="12" s="1"/>
  <c r="K2719" i="12" a="1"/>
  <c r="K2719" i="12" s="1"/>
  <c r="L2719" i="12" a="1"/>
  <c r="L2719" i="12" s="1"/>
  <c r="M2719" i="12" a="1"/>
  <c r="M2719" i="12" s="1"/>
  <c r="N2719" i="12" a="1"/>
  <c r="N2719" i="12" s="1"/>
  <c r="O2719" i="12" a="1"/>
  <c r="O2719" i="12" s="1"/>
  <c r="K2720" i="12" a="1"/>
  <c r="K2720" i="12" s="1"/>
  <c r="L2720" i="12" a="1"/>
  <c r="L2720" i="12" s="1"/>
  <c r="M2720" i="12" a="1"/>
  <c r="M2720" i="12" s="1"/>
  <c r="N2720" i="12" a="1"/>
  <c r="N2720" i="12" s="1"/>
  <c r="O2720" i="12" a="1"/>
  <c r="O2720" i="12" s="1"/>
  <c r="K2721" i="12" a="1"/>
  <c r="K2721" i="12" s="1"/>
  <c r="L2721" i="12" a="1"/>
  <c r="L2721" i="12" s="1"/>
  <c r="M2721" i="12" a="1"/>
  <c r="M2721" i="12" s="1"/>
  <c r="N2721" i="12" a="1"/>
  <c r="N2721" i="12" s="1"/>
  <c r="O2721" i="12" a="1"/>
  <c r="O2721" i="12" s="1"/>
  <c r="K2722" i="12" a="1"/>
  <c r="K2722" i="12" s="1"/>
  <c r="L2722" i="12" a="1"/>
  <c r="L2722" i="12" s="1"/>
  <c r="M2722" i="12" a="1"/>
  <c r="M2722" i="12" s="1"/>
  <c r="N2722" i="12" a="1"/>
  <c r="N2722" i="12" s="1"/>
  <c r="O2722" i="12" a="1"/>
  <c r="O2722" i="12" s="1"/>
  <c r="K2723" i="12" a="1"/>
  <c r="K2723" i="12" s="1"/>
  <c r="L2723" i="12" a="1"/>
  <c r="L2723" i="12" s="1"/>
  <c r="M2723" i="12" a="1"/>
  <c r="M2723" i="12" s="1"/>
  <c r="N2723" i="12" a="1"/>
  <c r="N2723" i="12" s="1"/>
  <c r="O2723" i="12" a="1"/>
  <c r="O2723" i="12" s="1"/>
  <c r="K2724" i="12" a="1"/>
  <c r="K2724" i="12" s="1"/>
  <c r="L2724" i="12" a="1"/>
  <c r="L2724" i="12" s="1"/>
  <c r="M2724" i="12" a="1"/>
  <c r="M2724" i="12" s="1"/>
  <c r="N2724" i="12" a="1"/>
  <c r="N2724" i="12" s="1"/>
  <c r="O2724" i="12" a="1"/>
  <c r="O2724" i="12" s="1"/>
  <c r="K2725" i="12" a="1"/>
  <c r="K2725" i="12" s="1"/>
  <c r="L2725" i="12" a="1"/>
  <c r="L2725" i="12" s="1"/>
  <c r="M2725" i="12" a="1"/>
  <c r="M2725" i="12" s="1"/>
  <c r="N2725" i="12" a="1"/>
  <c r="N2725" i="12" s="1"/>
  <c r="O2725" i="12" a="1"/>
  <c r="O2725" i="12" s="1"/>
  <c r="K2726" i="12" a="1"/>
  <c r="K2726" i="12" s="1"/>
  <c r="L2726" i="12" a="1"/>
  <c r="L2726" i="12" s="1"/>
  <c r="M2726" i="12" a="1"/>
  <c r="M2726" i="12" s="1"/>
  <c r="N2726" i="12" a="1"/>
  <c r="N2726" i="12" s="1"/>
  <c r="O2726" i="12" a="1"/>
  <c r="O2726" i="12" s="1"/>
  <c r="K2727" i="12" a="1"/>
  <c r="K2727" i="12" s="1"/>
  <c r="L2727" i="12" a="1"/>
  <c r="L2727" i="12" s="1"/>
  <c r="M2727" i="12" a="1"/>
  <c r="M2727" i="12" s="1"/>
  <c r="N2727" i="12" a="1"/>
  <c r="N2727" i="12" s="1"/>
  <c r="O2727" i="12" a="1"/>
  <c r="O2727" i="12" s="1"/>
  <c r="K2728" i="12" a="1"/>
  <c r="K2728" i="12" s="1"/>
  <c r="L2728" i="12" a="1"/>
  <c r="L2728" i="12" s="1"/>
  <c r="M2728" i="12" a="1"/>
  <c r="M2728" i="12" s="1"/>
  <c r="N2728" i="12" a="1"/>
  <c r="N2728" i="12" s="1"/>
  <c r="O2728" i="12" a="1"/>
  <c r="O2728" i="12" s="1"/>
  <c r="K2729" i="12" a="1"/>
  <c r="K2729" i="12" s="1"/>
  <c r="L2729" i="12" a="1"/>
  <c r="L2729" i="12" s="1"/>
  <c r="M2729" i="12" a="1"/>
  <c r="M2729" i="12" s="1"/>
  <c r="N2729" i="12" a="1"/>
  <c r="N2729" i="12" s="1"/>
  <c r="O2729" i="12" a="1"/>
  <c r="O2729" i="12" s="1"/>
  <c r="K2730" i="12" a="1"/>
  <c r="K2730" i="12" s="1"/>
  <c r="L2730" i="12" a="1"/>
  <c r="L2730" i="12" s="1"/>
  <c r="M2730" i="12" a="1"/>
  <c r="M2730" i="12"/>
  <c r="N2730" i="12" a="1"/>
  <c r="N2730" i="12" s="1"/>
  <c r="O2730" i="12" a="1"/>
  <c r="O2730" i="12" s="1"/>
  <c r="K2731" i="12" a="1"/>
  <c r="K2731" i="12" s="1"/>
  <c r="L2731" i="12" a="1"/>
  <c r="L2731" i="12" s="1"/>
  <c r="M2731" i="12" a="1"/>
  <c r="M2731" i="12" s="1"/>
  <c r="N2731" i="12" a="1"/>
  <c r="N2731" i="12" s="1"/>
  <c r="O2731" i="12" a="1"/>
  <c r="O2731" i="12" s="1"/>
  <c r="K2732" i="12" a="1"/>
  <c r="K2732" i="12" s="1"/>
  <c r="L2732" i="12" a="1"/>
  <c r="L2732" i="12" s="1"/>
  <c r="M2732" i="12" a="1"/>
  <c r="M2732" i="12" s="1"/>
  <c r="N2732" i="12" a="1"/>
  <c r="N2732" i="12" s="1"/>
  <c r="O2732" i="12" a="1"/>
  <c r="O2732" i="12" s="1"/>
  <c r="K2733" i="12" a="1"/>
  <c r="K2733" i="12" s="1"/>
  <c r="L2733" i="12" a="1"/>
  <c r="L2733" i="12" s="1"/>
  <c r="M2733" i="12" a="1"/>
  <c r="M2733" i="12" s="1"/>
  <c r="N2733" i="12" a="1"/>
  <c r="N2733" i="12" s="1"/>
  <c r="O2733" i="12" a="1"/>
  <c r="O2733" i="12" s="1"/>
  <c r="K2734" i="12" a="1"/>
  <c r="K2734" i="12" s="1"/>
  <c r="L2734" i="12" a="1"/>
  <c r="L2734" i="12" s="1"/>
  <c r="M2734" i="12" a="1"/>
  <c r="M2734" i="12" s="1"/>
  <c r="N2734" i="12" a="1"/>
  <c r="N2734" i="12" s="1"/>
  <c r="O2734" i="12" a="1"/>
  <c r="O2734" i="12" s="1"/>
  <c r="K2735" i="12" a="1"/>
  <c r="K2735" i="12" s="1"/>
  <c r="L2735" i="12" a="1"/>
  <c r="L2735" i="12" s="1"/>
  <c r="M2735" i="12" a="1"/>
  <c r="M2735" i="12" s="1"/>
  <c r="N2735" i="12" a="1"/>
  <c r="N2735" i="12" s="1"/>
  <c r="O2735" i="12" a="1"/>
  <c r="O2735" i="12" s="1"/>
  <c r="K2736" i="12" a="1"/>
  <c r="K2736" i="12" s="1"/>
  <c r="L2736" i="12" a="1"/>
  <c r="L2736" i="12" s="1"/>
  <c r="M2736" i="12" a="1"/>
  <c r="M2736" i="12" s="1"/>
  <c r="N2736" i="12" a="1"/>
  <c r="N2736" i="12" s="1"/>
  <c r="O2736" i="12" a="1"/>
  <c r="O2736" i="12" s="1"/>
  <c r="K2737" i="12" a="1"/>
  <c r="K2737" i="12" s="1"/>
  <c r="L2737" i="12" a="1"/>
  <c r="L2737" i="12" s="1"/>
  <c r="M2737" i="12" a="1"/>
  <c r="M2737" i="12" s="1"/>
  <c r="N2737" i="12" a="1"/>
  <c r="N2737" i="12" s="1"/>
  <c r="O2737" i="12" a="1"/>
  <c r="O2737" i="12" s="1"/>
  <c r="K2738" i="12" a="1"/>
  <c r="K2738" i="12" s="1"/>
  <c r="L2738" i="12" a="1"/>
  <c r="L2738" i="12" s="1"/>
  <c r="M2738" i="12" a="1"/>
  <c r="M2738" i="12" s="1"/>
  <c r="N2738" i="12" a="1"/>
  <c r="N2738" i="12" s="1"/>
  <c r="O2738" i="12" a="1"/>
  <c r="O2738" i="12" s="1"/>
  <c r="K2739" i="12" a="1"/>
  <c r="K2739" i="12" s="1"/>
  <c r="L2739" i="12" a="1"/>
  <c r="L2739" i="12" s="1"/>
  <c r="M2739" i="12" a="1"/>
  <c r="M2739" i="12" s="1"/>
  <c r="N2739" i="12" a="1"/>
  <c r="N2739" i="12" s="1"/>
  <c r="O2739" i="12" a="1"/>
  <c r="O2739" i="12" s="1"/>
  <c r="K2740" i="12" a="1"/>
  <c r="K2740" i="12" s="1"/>
  <c r="L2740" i="12" a="1"/>
  <c r="L2740" i="12" s="1"/>
  <c r="M2740" i="12" a="1"/>
  <c r="M2740" i="12" s="1"/>
  <c r="N2740" i="12" a="1"/>
  <c r="N2740" i="12" s="1"/>
  <c r="O2740" i="12" a="1"/>
  <c r="O2740" i="12" s="1"/>
  <c r="K2741" i="12" a="1"/>
  <c r="K2741" i="12" s="1"/>
  <c r="L2741" i="12" a="1"/>
  <c r="L2741" i="12" s="1"/>
  <c r="M2741" i="12" a="1"/>
  <c r="M2741" i="12" s="1"/>
  <c r="N2741" i="12" a="1"/>
  <c r="N2741" i="12" s="1"/>
  <c r="O2741" i="12" a="1"/>
  <c r="O2741" i="12" s="1"/>
  <c r="K2742" i="12" a="1"/>
  <c r="K2742" i="12" s="1"/>
  <c r="L2742" i="12" a="1"/>
  <c r="L2742" i="12" s="1"/>
  <c r="M2742" i="12" a="1"/>
  <c r="M2742" i="12" s="1"/>
  <c r="N2742" i="12" a="1"/>
  <c r="N2742" i="12" s="1"/>
  <c r="O2742" i="12" a="1"/>
  <c r="O2742" i="12" s="1"/>
  <c r="K2743" i="12" a="1"/>
  <c r="K2743" i="12" s="1"/>
  <c r="L2743" i="12" a="1"/>
  <c r="L2743" i="12" s="1"/>
  <c r="M2743" i="12" a="1"/>
  <c r="M2743" i="12" s="1"/>
  <c r="N2743" i="12" a="1"/>
  <c r="N2743" i="12" s="1"/>
  <c r="O2743" i="12" a="1"/>
  <c r="O2743" i="12" s="1"/>
  <c r="K2744" i="12" a="1"/>
  <c r="K2744" i="12" s="1"/>
  <c r="L2744" i="12" a="1"/>
  <c r="L2744" i="12" s="1"/>
  <c r="M2744" i="12" a="1"/>
  <c r="M2744" i="12" s="1"/>
  <c r="N2744" i="12" a="1"/>
  <c r="N2744" i="12" s="1"/>
  <c r="O2744" i="12" a="1"/>
  <c r="O2744" i="12" s="1"/>
  <c r="K2745" i="12" a="1"/>
  <c r="K2745" i="12" s="1"/>
  <c r="L2745" i="12" a="1"/>
  <c r="L2745" i="12" s="1"/>
  <c r="M2745" i="12" a="1"/>
  <c r="M2745" i="12" s="1"/>
  <c r="N2745" i="12" a="1"/>
  <c r="N2745" i="12" s="1"/>
  <c r="O2745" i="12" a="1"/>
  <c r="O2745" i="12" s="1"/>
  <c r="K2746" i="12" a="1"/>
  <c r="K2746" i="12" s="1"/>
  <c r="L2746" i="12" a="1"/>
  <c r="L2746" i="12" s="1"/>
  <c r="M2746" i="12" a="1"/>
  <c r="M2746" i="12" s="1"/>
  <c r="N2746" i="12" a="1"/>
  <c r="N2746" i="12" s="1"/>
  <c r="O2746" i="12" a="1"/>
  <c r="O2746" i="12" s="1"/>
  <c r="K2747" i="12" a="1"/>
  <c r="K2747" i="12" s="1"/>
  <c r="L2747" i="12" a="1"/>
  <c r="L2747" i="12" s="1"/>
  <c r="M2747" i="12" a="1"/>
  <c r="M2747" i="12" s="1"/>
  <c r="N2747" i="12" a="1"/>
  <c r="N2747" i="12" s="1"/>
  <c r="O2747" i="12" a="1"/>
  <c r="O2747" i="12" s="1"/>
  <c r="K2748" i="12" a="1"/>
  <c r="K2748" i="12" s="1"/>
  <c r="L2748" i="12" a="1"/>
  <c r="L2748" i="12" s="1"/>
  <c r="M2748" i="12" a="1"/>
  <c r="M2748" i="12" s="1"/>
  <c r="N2748" i="12" a="1"/>
  <c r="N2748" i="12" s="1"/>
  <c r="O2748" i="12" a="1"/>
  <c r="O2748" i="12" s="1"/>
  <c r="K2749" i="12" a="1"/>
  <c r="K2749" i="12" s="1"/>
  <c r="L2749" i="12" a="1"/>
  <c r="L2749" i="12" s="1"/>
  <c r="M2749" i="12" a="1"/>
  <c r="M2749" i="12" s="1"/>
  <c r="N2749" i="12" a="1"/>
  <c r="N2749" i="12" s="1"/>
  <c r="O2749" i="12" a="1"/>
  <c r="O2749" i="12" s="1"/>
  <c r="K2750" i="12" a="1"/>
  <c r="K2750" i="12" s="1"/>
  <c r="L2750" i="12" a="1"/>
  <c r="L2750" i="12" s="1"/>
  <c r="M2750" i="12" a="1"/>
  <c r="M2750" i="12" s="1"/>
  <c r="N2750" i="12" a="1"/>
  <c r="N2750" i="12" s="1"/>
  <c r="O2750" i="12" a="1"/>
  <c r="O2750" i="12" s="1"/>
  <c r="K2751" i="12" a="1"/>
  <c r="K2751" i="12" s="1"/>
  <c r="L2751" i="12" a="1"/>
  <c r="L2751" i="12" s="1"/>
  <c r="M2751" i="12" a="1"/>
  <c r="M2751" i="12" s="1"/>
  <c r="N2751" i="12" a="1"/>
  <c r="N2751" i="12" s="1"/>
  <c r="O2751" i="12" a="1"/>
  <c r="O2751" i="12" s="1"/>
  <c r="K2752" i="12" a="1"/>
  <c r="K2752" i="12" s="1"/>
  <c r="L2752" i="12" a="1"/>
  <c r="L2752" i="12" s="1"/>
  <c r="M2752" i="12" a="1"/>
  <c r="M2752" i="12" s="1"/>
  <c r="N2752" i="12" a="1"/>
  <c r="N2752" i="12" s="1"/>
  <c r="O2752" i="12" a="1"/>
  <c r="O2752" i="12" s="1"/>
  <c r="K2753" i="12" a="1"/>
  <c r="K2753" i="12" s="1"/>
  <c r="L2753" i="12" a="1"/>
  <c r="L2753" i="12" s="1"/>
  <c r="M2753" i="12" a="1"/>
  <c r="M2753" i="12" s="1"/>
  <c r="N2753" i="12" a="1"/>
  <c r="N2753" i="12" s="1"/>
  <c r="O2753" i="12" a="1"/>
  <c r="O2753" i="12" s="1"/>
  <c r="K2754" i="12" a="1"/>
  <c r="K2754" i="12" s="1"/>
  <c r="L2754" i="12" a="1"/>
  <c r="L2754" i="12" s="1"/>
  <c r="M2754" i="12" a="1"/>
  <c r="M2754" i="12" s="1"/>
  <c r="N2754" i="12" a="1"/>
  <c r="N2754" i="12" s="1"/>
  <c r="O2754" i="12" a="1"/>
  <c r="O2754" i="12" s="1"/>
  <c r="K2755" i="12" a="1"/>
  <c r="K2755" i="12" s="1"/>
  <c r="L2755" i="12" a="1"/>
  <c r="L2755" i="12" s="1"/>
  <c r="M2755" i="12" a="1"/>
  <c r="M2755" i="12" s="1"/>
  <c r="N2755" i="12" a="1"/>
  <c r="N2755" i="12" s="1"/>
  <c r="O2755" i="12" a="1"/>
  <c r="O2755" i="12" s="1"/>
  <c r="K2756" i="12" a="1"/>
  <c r="K2756" i="12" s="1"/>
  <c r="L2756" i="12" a="1"/>
  <c r="L2756" i="12" s="1"/>
  <c r="M2756" i="12" a="1"/>
  <c r="M2756" i="12" s="1"/>
  <c r="N2756" i="12" a="1"/>
  <c r="N2756" i="12" s="1"/>
  <c r="O2756" i="12" a="1"/>
  <c r="O2756" i="12" s="1"/>
  <c r="K2757" i="12" a="1"/>
  <c r="K2757" i="12" s="1"/>
  <c r="L2757" i="12" a="1"/>
  <c r="L2757" i="12" s="1"/>
  <c r="M2757" i="12" a="1"/>
  <c r="M2757" i="12" s="1"/>
  <c r="N2757" i="12" a="1"/>
  <c r="N2757" i="12" s="1"/>
  <c r="O2757" i="12" a="1"/>
  <c r="O2757" i="12" s="1"/>
  <c r="K2758" i="12" a="1"/>
  <c r="K2758" i="12" s="1"/>
  <c r="L2758" i="12" a="1"/>
  <c r="L2758" i="12" s="1"/>
  <c r="M2758" i="12" a="1"/>
  <c r="M2758" i="12" s="1"/>
  <c r="N2758" i="12" a="1"/>
  <c r="N2758" i="12" s="1"/>
  <c r="O2758" i="12" a="1"/>
  <c r="O2758" i="12" s="1"/>
  <c r="K2759" i="12" a="1"/>
  <c r="K2759" i="12" s="1"/>
  <c r="L2759" i="12" a="1"/>
  <c r="L2759" i="12" s="1"/>
  <c r="M2759" i="12" a="1"/>
  <c r="M2759" i="12" s="1"/>
  <c r="N2759" i="12" a="1"/>
  <c r="N2759" i="12" s="1"/>
  <c r="O2759" i="12" a="1"/>
  <c r="O2759" i="12" s="1"/>
  <c r="K2760" i="12" a="1"/>
  <c r="K2760" i="12" s="1"/>
  <c r="L2760" i="12" a="1"/>
  <c r="L2760" i="12" s="1"/>
  <c r="M2760" i="12" a="1"/>
  <c r="M2760" i="12" s="1"/>
  <c r="N2760" i="12" a="1"/>
  <c r="N2760" i="12" s="1"/>
  <c r="O2760" i="12" a="1"/>
  <c r="O2760" i="12" s="1"/>
  <c r="K2761" i="12" a="1"/>
  <c r="K2761" i="12" s="1"/>
  <c r="L2761" i="12" a="1"/>
  <c r="L2761" i="12" s="1"/>
  <c r="M2761" i="12" a="1"/>
  <c r="M2761" i="12" s="1"/>
  <c r="N2761" i="12" a="1"/>
  <c r="N2761" i="12" s="1"/>
  <c r="O2761" i="12" a="1"/>
  <c r="O2761" i="12" s="1"/>
  <c r="K2762" i="12" a="1"/>
  <c r="K2762" i="12" s="1"/>
  <c r="L2762" i="12" a="1"/>
  <c r="L2762" i="12" s="1"/>
  <c r="M2762" i="12" a="1"/>
  <c r="M2762" i="12" s="1"/>
  <c r="N2762" i="12" a="1"/>
  <c r="N2762" i="12" s="1"/>
  <c r="O2762" i="12" a="1"/>
  <c r="O2762" i="12" s="1"/>
  <c r="K2763" i="12" a="1"/>
  <c r="K2763" i="12" s="1"/>
  <c r="L2763" i="12" a="1"/>
  <c r="L2763" i="12" s="1"/>
  <c r="M2763" i="12" a="1"/>
  <c r="M2763" i="12" s="1"/>
  <c r="N2763" i="12" a="1"/>
  <c r="N2763" i="12" s="1"/>
  <c r="O2763" i="12" a="1"/>
  <c r="O2763" i="12" s="1"/>
  <c r="K2764" i="12" a="1"/>
  <c r="K2764" i="12" s="1"/>
  <c r="L2764" i="12" a="1"/>
  <c r="L2764" i="12" s="1"/>
  <c r="M2764" i="12" a="1"/>
  <c r="M2764" i="12" s="1"/>
  <c r="N2764" i="12" a="1"/>
  <c r="N2764" i="12" s="1"/>
  <c r="O2764" i="12" a="1"/>
  <c r="O2764" i="12" s="1"/>
  <c r="K2765" i="12" a="1"/>
  <c r="K2765" i="12" s="1"/>
  <c r="L2765" i="12" a="1"/>
  <c r="L2765" i="12" s="1"/>
  <c r="M2765" i="12" a="1"/>
  <c r="M2765" i="12" s="1"/>
  <c r="N2765" i="12" a="1"/>
  <c r="N2765" i="12" s="1"/>
  <c r="O2765" i="12" a="1"/>
  <c r="O2765" i="12" s="1"/>
  <c r="K2766" i="12" a="1"/>
  <c r="K2766" i="12" s="1"/>
  <c r="L2766" i="12" a="1"/>
  <c r="L2766" i="12" s="1"/>
  <c r="M2766" i="12" a="1"/>
  <c r="M2766" i="12" s="1"/>
  <c r="N2766" i="12" a="1"/>
  <c r="N2766" i="12" s="1"/>
  <c r="O2766" i="12" a="1"/>
  <c r="O2766" i="12" s="1"/>
  <c r="K2767" i="12" a="1"/>
  <c r="K2767" i="12" s="1"/>
  <c r="L2767" i="12" a="1"/>
  <c r="L2767" i="12" s="1"/>
  <c r="M2767" i="12" a="1"/>
  <c r="M2767" i="12" s="1"/>
  <c r="N2767" i="12" a="1"/>
  <c r="N2767" i="12" s="1"/>
  <c r="O2767" i="12" a="1"/>
  <c r="O2767" i="12" s="1"/>
  <c r="K2768" i="12" a="1"/>
  <c r="K2768" i="12" s="1"/>
  <c r="L2768" i="12" a="1"/>
  <c r="L2768" i="12" s="1"/>
  <c r="M2768" i="12" a="1"/>
  <c r="M2768" i="12" s="1"/>
  <c r="N2768" i="12" a="1"/>
  <c r="N2768" i="12" s="1"/>
  <c r="O2768" i="12" a="1"/>
  <c r="O2768" i="12" s="1"/>
  <c r="K2769" i="12" a="1"/>
  <c r="K2769" i="12" s="1"/>
  <c r="L2769" i="12" a="1"/>
  <c r="L2769" i="12" s="1"/>
  <c r="M2769" i="12" a="1"/>
  <c r="M2769" i="12" s="1"/>
  <c r="N2769" i="12" a="1"/>
  <c r="N2769" i="12" s="1"/>
  <c r="O2769" i="12" a="1"/>
  <c r="O2769" i="12" s="1"/>
  <c r="K2770" i="12" a="1"/>
  <c r="K2770" i="12" s="1"/>
  <c r="L2770" i="12" a="1"/>
  <c r="L2770" i="12" s="1"/>
  <c r="M2770" i="12" a="1"/>
  <c r="M2770" i="12" s="1"/>
  <c r="N2770" i="12" a="1"/>
  <c r="N2770" i="12" s="1"/>
  <c r="O2770" i="12" a="1"/>
  <c r="O2770" i="12" s="1"/>
  <c r="K2771" i="12" a="1"/>
  <c r="K2771" i="12" s="1"/>
  <c r="L2771" i="12" a="1"/>
  <c r="L2771" i="12" s="1"/>
  <c r="M2771" i="12" a="1"/>
  <c r="M2771" i="12" s="1"/>
  <c r="N2771" i="12" a="1"/>
  <c r="N2771" i="12" s="1"/>
  <c r="O2771" i="12" a="1"/>
  <c r="O2771" i="12" s="1"/>
  <c r="K2772" i="12" a="1"/>
  <c r="K2772" i="12" s="1"/>
  <c r="L2772" i="12" a="1"/>
  <c r="L2772" i="12" s="1"/>
  <c r="M2772" i="12" a="1"/>
  <c r="M2772" i="12" s="1"/>
  <c r="N2772" i="12" a="1"/>
  <c r="N2772" i="12" s="1"/>
  <c r="O2772" i="12" a="1"/>
  <c r="O2772" i="12" s="1"/>
  <c r="K2773" i="12" a="1"/>
  <c r="K2773" i="12" s="1"/>
  <c r="L2773" i="12" a="1"/>
  <c r="L2773" i="12" s="1"/>
  <c r="M2773" i="12" a="1"/>
  <c r="M2773" i="12" s="1"/>
  <c r="N2773" i="12" a="1"/>
  <c r="N2773" i="12" s="1"/>
  <c r="O2773" i="12" a="1"/>
  <c r="O2773" i="12" s="1"/>
  <c r="K2774" i="12" a="1"/>
  <c r="K2774" i="12" s="1"/>
  <c r="L2774" i="12" a="1"/>
  <c r="L2774" i="12" s="1"/>
  <c r="M2774" i="12" a="1"/>
  <c r="M2774" i="12" s="1"/>
  <c r="N2774" i="12" a="1"/>
  <c r="N2774" i="12" s="1"/>
  <c r="O2774" i="12" a="1"/>
  <c r="O2774" i="12" s="1"/>
  <c r="K2775" i="12" a="1"/>
  <c r="K2775" i="12" s="1"/>
  <c r="L2775" i="12" a="1"/>
  <c r="L2775" i="12" s="1"/>
  <c r="M2775" i="12" a="1"/>
  <c r="M2775" i="12" s="1"/>
  <c r="N2775" i="12" a="1"/>
  <c r="N2775" i="12" s="1"/>
  <c r="O2775" i="12" a="1"/>
  <c r="O2775" i="12" s="1"/>
  <c r="K2776" i="12" a="1"/>
  <c r="K2776" i="12" s="1"/>
  <c r="L2776" i="12" a="1"/>
  <c r="L2776" i="12" s="1"/>
  <c r="M2776" i="12" a="1"/>
  <c r="M2776" i="12" s="1"/>
  <c r="N2776" i="12" a="1"/>
  <c r="N2776" i="12" s="1"/>
  <c r="O2776" i="12" a="1"/>
  <c r="O2776" i="12" s="1"/>
  <c r="K2777" i="12" a="1"/>
  <c r="K2777" i="12" s="1"/>
  <c r="L2777" i="12" a="1"/>
  <c r="L2777" i="12" s="1"/>
  <c r="M2777" i="12" a="1"/>
  <c r="M2777" i="12" s="1"/>
  <c r="N2777" i="12" a="1"/>
  <c r="N2777" i="12" s="1"/>
  <c r="O2777" i="12" a="1"/>
  <c r="O2777" i="12" s="1"/>
  <c r="K2778" i="12" a="1"/>
  <c r="K2778" i="12" s="1"/>
  <c r="L2778" i="12" a="1"/>
  <c r="L2778" i="12" s="1"/>
  <c r="M2778" i="12" a="1"/>
  <c r="M2778" i="12" s="1"/>
  <c r="N2778" i="12" a="1"/>
  <c r="N2778" i="12" s="1"/>
  <c r="O2778" i="12" a="1"/>
  <c r="O2778" i="12" s="1"/>
  <c r="K2779" i="12" a="1"/>
  <c r="K2779" i="12" s="1"/>
  <c r="L2779" i="12" a="1"/>
  <c r="L2779" i="12" s="1"/>
  <c r="M2779" i="12" a="1"/>
  <c r="M2779" i="12" s="1"/>
  <c r="N2779" i="12" a="1"/>
  <c r="N2779" i="12" s="1"/>
  <c r="O2779" i="12" a="1"/>
  <c r="O2779" i="12" s="1"/>
  <c r="K2780" i="12" a="1"/>
  <c r="K2780" i="12" s="1"/>
  <c r="L2780" i="12" a="1"/>
  <c r="L2780" i="12" s="1"/>
  <c r="M2780" i="12" a="1"/>
  <c r="M2780" i="12" s="1"/>
  <c r="N2780" i="12" a="1"/>
  <c r="N2780" i="12" s="1"/>
  <c r="O2780" i="12" a="1"/>
  <c r="O2780" i="12" s="1"/>
  <c r="K2781" i="12" a="1"/>
  <c r="K2781" i="12" s="1"/>
  <c r="L2781" i="12" a="1"/>
  <c r="L2781" i="12" s="1"/>
  <c r="M2781" i="12" a="1"/>
  <c r="M2781" i="12" s="1"/>
  <c r="N2781" i="12" a="1"/>
  <c r="N2781" i="12" s="1"/>
  <c r="O2781" i="12" a="1"/>
  <c r="O2781" i="12" s="1"/>
  <c r="K2782" i="12" a="1"/>
  <c r="K2782" i="12" s="1"/>
  <c r="L2782" i="12" a="1"/>
  <c r="L2782" i="12" s="1"/>
  <c r="M2782" i="12" a="1"/>
  <c r="M2782" i="12" s="1"/>
  <c r="N2782" i="12" a="1"/>
  <c r="N2782" i="12" s="1"/>
  <c r="O2782" i="12" a="1"/>
  <c r="O2782" i="12" s="1"/>
  <c r="K2783" i="12" a="1"/>
  <c r="K2783" i="12" s="1"/>
  <c r="L2783" i="12" a="1"/>
  <c r="L2783" i="12" s="1"/>
  <c r="M2783" i="12" a="1"/>
  <c r="M2783" i="12" s="1"/>
  <c r="N2783" i="12" a="1"/>
  <c r="N2783" i="12" s="1"/>
  <c r="O2783" i="12" a="1"/>
  <c r="O2783" i="12" s="1"/>
  <c r="K2784" i="12" a="1"/>
  <c r="K2784" i="12" s="1"/>
  <c r="L2784" i="12" a="1"/>
  <c r="L2784" i="12" s="1"/>
  <c r="M2784" i="12" a="1"/>
  <c r="M2784" i="12" s="1"/>
  <c r="N2784" i="12" a="1"/>
  <c r="N2784" i="12" s="1"/>
  <c r="O2784" i="12" a="1"/>
  <c r="O2784" i="12" s="1"/>
  <c r="K2785" i="12" a="1"/>
  <c r="K2785" i="12" s="1"/>
  <c r="L2785" i="12" a="1"/>
  <c r="L2785" i="12" s="1"/>
  <c r="M2785" i="12" a="1"/>
  <c r="M2785" i="12" s="1"/>
  <c r="N2785" i="12" a="1"/>
  <c r="N2785" i="12" s="1"/>
  <c r="O2785" i="12" a="1"/>
  <c r="O2785" i="12" s="1"/>
  <c r="K2786" i="12" a="1"/>
  <c r="K2786" i="12" s="1"/>
  <c r="L2786" i="12" a="1"/>
  <c r="L2786" i="12" s="1"/>
  <c r="M2786" i="12" a="1"/>
  <c r="M2786" i="12" s="1"/>
  <c r="N2786" i="12" a="1"/>
  <c r="N2786" i="12" s="1"/>
  <c r="O2786" i="12" a="1"/>
  <c r="O2786" i="12" s="1"/>
  <c r="K2787" i="12" a="1"/>
  <c r="K2787" i="12" s="1"/>
  <c r="L2787" i="12" a="1"/>
  <c r="L2787" i="12" s="1"/>
  <c r="M2787" i="12" a="1"/>
  <c r="M2787" i="12" s="1"/>
  <c r="N2787" i="12" a="1"/>
  <c r="N2787" i="12" s="1"/>
  <c r="O2787" i="12" a="1"/>
  <c r="O2787" i="12" s="1"/>
  <c r="K2788" i="12" a="1"/>
  <c r="K2788" i="12" s="1"/>
  <c r="L2788" i="12" a="1"/>
  <c r="L2788" i="12" s="1"/>
  <c r="M2788" i="12" a="1"/>
  <c r="M2788" i="12" s="1"/>
  <c r="N2788" i="12" a="1"/>
  <c r="N2788" i="12" s="1"/>
  <c r="O2788" i="12" a="1"/>
  <c r="O2788" i="12" s="1"/>
  <c r="K2789" i="12" a="1"/>
  <c r="K2789" i="12" s="1"/>
  <c r="L2789" i="12" a="1"/>
  <c r="L2789" i="12" s="1"/>
  <c r="M2789" i="12" a="1"/>
  <c r="M2789" i="12" s="1"/>
  <c r="N2789" i="12" a="1"/>
  <c r="N2789" i="12" s="1"/>
  <c r="O2789" i="12" a="1"/>
  <c r="O2789" i="12" s="1"/>
  <c r="K2790" i="12" a="1"/>
  <c r="K2790" i="12" s="1"/>
  <c r="L2790" i="12" a="1"/>
  <c r="L2790" i="12" s="1"/>
  <c r="M2790" i="12" a="1"/>
  <c r="M2790" i="12" s="1"/>
  <c r="N2790" i="12" a="1"/>
  <c r="N2790" i="12" s="1"/>
  <c r="O2790" i="12" a="1"/>
  <c r="O2790" i="12" s="1"/>
  <c r="K2791" i="12" a="1"/>
  <c r="K2791" i="12" s="1"/>
  <c r="L2791" i="12" a="1"/>
  <c r="L2791" i="12" s="1"/>
  <c r="M2791" i="12" a="1"/>
  <c r="M2791" i="12" s="1"/>
  <c r="N2791" i="12" a="1"/>
  <c r="N2791" i="12" s="1"/>
  <c r="O2791" i="12" a="1"/>
  <c r="O2791" i="12" s="1"/>
  <c r="K2792" i="12" a="1"/>
  <c r="K2792" i="12" s="1"/>
  <c r="L2792" i="12" a="1"/>
  <c r="L2792" i="12" s="1"/>
  <c r="M2792" i="12" a="1"/>
  <c r="M2792" i="12" s="1"/>
  <c r="N2792" i="12" a="1"/>
  <c r="N2792" i="12" s="1"/>
  <c r="O2792" i="12" a="1"/>
  <c r="O2792" i="12" s="1"/>
  <c r="K2793" i="12" a="1"/>
  <c r="K2793" i="12" s="1"/>
  <c r="L2793" i="12" a="1"/>
  <c r="L2793" i="12" s="1"/>
  <c r="M2793" i="12" a="1"/>
  <c r="M2793" i="12" s="1"/>
  <c r="N2793" i="12" a="1"/>
  <c r="N2793" i="12" s="1"/>
  <c r="O2793" i="12" a="1"/>
  <c r="O2793" i="12" s="1"/>
  <c r="K2794" i="12" a="1"/>
  <c r="K2794" i="12" s="1"/>
  <c r="L2794" i="12" a="1"/>
  <c r="L2794" i="12" s="1"/>
  <c r="M2794" i="12" a="1"/>
  <c r="M2794" i="12" s="1"/>
  <c r="N2794" i="12" a="1"/>
  <c r="N2794" i="12" s="1"/>
  <c r="O2794" i="12" a="1"/>
  <c r="O2794" i="12" s="1"/>
  <c r="K2795" i="12" a="1"/>
  <c r="K2795" i="12" s="1"/>
  <c r="L2795" i="12" a="1"/>
  <c r="L2795" i="12" s="1"/>
  <c r="M2795" i="12" a="1"/>
  <c r="M2795" i="12" s="1"/>
  <c r="N2795" i="12" a="1"/>
  <c r="N2795" i="12" s="1"/>
  <c r="O2795" i="12" a="1"/>
  <c r="O2795" i="12" s="1"/>
  <c r="K2796" i="12" a="1"/>
  <c r="K2796" i="12" s="1"/>
  <c r="L2796" i="12" a="1"/>
  <c r="L2796" i="12" s="1"/>
  <c r="M2796" i="12" a="1"/>
  <c r="M2796" i="12" s="1"/>
  <c r="N2796" i="12" a="1"/>
  <c r="N2796" i="12" s="1"/>
  <c r="O2796" i="12" a="1"/>
  <c r="O2796" i="12" s="1"/>
  <c r="K2797" i="12" a="1"/>
  <c r="K2797" i="12" s="1"/>
  <c r="L2797" i="12" a="1"/>
  <c r="L2797" i="12" s="1"/>
  <c r="M2797" i="12" a="1"/>
  <c r="M2797" i="12" s="1"/>
  <c r="N2797" i="12" a="1"/>
  <c r="N2797" i="12" s="1"/>
  <c r="O2797" i="12" a="1"/>
  <c r="O2797" i="12" s="1"/>
  <c r="K2798" i="12" a="1"/>
  <c r="K2798" i="12" s="1"/>
  <c r="L2798" i="12" a="1"/>
  <c r="L2798" i="12" s="1"/>
  <c r="M2798" i="12" a="1"/>
  <c r="M2798" i="12" s="1"/>
  <c r="N2798" i="12" a="1"/>
  <c r="N2798" i="12" s="1"/>
  <c r="O2798" i="12" a="1"/>
  <c r="O2798" i="12" s="1"/>
  <c r="K2799" i="12" a="1"/>
  <c r="K2799" i="12" s="1"/>
  <c r="L2799" i="12" a="1"/>
  <c r="L2799" i="12" s="1"/>
  <c r="M2799" i="12" a="1"/>
  <c r="M2799" i="12" s="1"/>
  <c r="N2799" i="12" a="1"/>
  <c r="N2799" i="12" s="1"/>
  <c r="O2799" i="12" a="1"/>
  <c r="O2799" i="12" s="1"/>
  <c r="K2800" i="12" a="1"/>
  <c r="K2800" i="12" s="1"/>
  <c r="L2800" i="12" a="1"/>
  <c r="L2800" i="12" s="1"/>
  <c r="M2800" i="12" a="1"/>
  <c r="M2800" i="12" s="1"/>
  <c r="N2800" i="12" a="1"/>
  <c r="N2800" i="12" s="1"/>
  <c r="O2800" i="12" a="1"/>
  <c r="O2800" i="12" s="1"/>
  <c r="K2801" i="12" a="1"/>
  <c r="K2801" i="12" s="1"/>
  <c r="L2801" i="12" a="1"/>
  <c r="L2801" i="12" s="1"/>
  <c r="M2801" i="12" a="1"/>
  <c r="M2801" i="12" s="1"/>
  <c r="N2801" i="12" a="1"/>
  <c r="N2801" i="12" s="1"/>
  <c r="O2801" i="12" a="1"/>
  <c r="O2801" i="12" s="1"/>
  <c r="K2802" i="12" a="1"/>
  <c r="K2802" i="12" s="1"/>
  <c r="L2802" i="12" a="1"/>
  <c r="L2802" i="12" s="1"/>
  <c r="M2802" i="12" a="1"/>
  <c r="M2802" i="12" s="1"/>
  <c r="N2802" i="12" a="1"/>
  <c r="N2802" i="12" s="1"/>
  <c r="O2802" i="12" a="1"/>
  <c r="O2802" i="12" s="1"/>
  <c r="K2803" i="12" a="1"/>
  <c r="K2803" i="12" s="1"/>
  <c r="L2803" i="12" a="1"/>
  <c r="L2803" i="12" s="1"/>
  <c r="M2803" i="12" a="1"/>
  <c r="M2803" i="12" s="1"/>
  <c r="N2803" i="12" a="1"/>
  <c r="N2803" i="12" s="1"/>
  <c r="O2803" i="12" a="1"/>
  <c r="O2803" i="12" s="1"/>
  <c r="K2804" i="12" a="1"/>
  <c r="K2804" i="12" s="1"/>
  <c r="L2804" i="12" a="1"/>
  <c r="L2804" i="12" s="1"/>
  <c r="M2804" i="12" a="1"/>
  <c r="M2804" i="12" s="1"/>
  <c r="N2804" i="12" a="1"/>
  <c r="N2804" i="12" s="1"/>
  <c r="O2804" i="12" a="1"/>
  <c r="O2804" i="12" s="1"/>
  <c r="K2805" i="12" a="1"/>
  <c r="K2805" i="12" s="1"/>
  <c r="L2805" i="12" a="1"/>
  <c r="L2805" i="12" s="1"/>
  <c r="M2805" i="12" a="1"/>
  <c r="M2805" i="12" s="1"/>
  <c r="N2805" i="12" a="1"/>
  <c r="N2805" i="12" s="1"/>
  <c r="O2805" i="12" a="1"/>
  <c r="O2805" i="12" s="1"/>
  <c r="K2806" i="12" a="1"/>
  <c r="K2806" i="12" s="1"/>
  <c r="L2806" i="12" a="1"/>
  <c r="L2806" i="12" s="1"/>
  <c r="M2806" i="12" a="1"/>
  <c r="M2806" i="12" s="1"/>
  <c r="N2806" i="12" a="1"/>
  <c r="N2806" i="12" s="1"/>
  <c r="O2806" i="12" a="1"/>
  <c r="O2806" i="12" s="1"/>
  <c r="K2807" i="12" a="1"/>
  <c r="K2807" i="12" s="1"/>
  <c r="L2807" i="12" a="1"/>
  <c r="L2807" i="12" s="1"/>
  <c r="M2807" i="12" a="1"/>
  <c r="M2807" i="12" s="1"/>
  <c r="N2807" i="12" a="1"/>
  <c r="N2807" i="12" s="1"/>
  <c r="O2807" i="12" a="1"/>
  <c r="O2807" i="12" s="1"/>
  <c r="K2808" i="12" a="1"/>
  <c r="K2808" i="12" s="1"/>
  <c r="L2808" i="12" a="1"/>
  <c r="L2808" i="12" s="1"/>
  <c r="M2808" i="12" a="1"/>
  <c r="M2808" i="12" s="1"/>
  <c r="N2808" i="12" a="1"/>
  <c r="N2808" i="12" s="1"/>
  <c r="O2808" i="12" a="1"/>
  <c r="O2808" i="12" s="1"/>
  <c r="K2809" i="12" a="1"/>
  <c r="K2809" i="12" s="1"/>
  <c r="L2809" i="12" a="1"/>
  <c r="L2809" i="12" s="1"/>
  <c r="M2809" i="12" a="1"/>
  <c r="M2809" i="12" s="1"/>
  <c r="N2809" i="12" a="1"/>
  <c r="N2809" i="12" s="1"/>
  <c r="O2809" i="12" a="1"/>
  <c r="O2809" i="12" s="1"/>
  <c r="K2810" i="12" a="1"/>
  <c r="K2810" i="12" s="1"/>
  <c r="L2810" i="12" a="1"/>
  <c r="L2810" i="12" s="1"/>
  <c r="M2810" i="12" a="1"/>
  <c r="M2810" i="12" s="1"/>
  <c r="N2810" i="12" a="1"/>
  <c r="N2810" i="12" s="1"/>
  <c r="O2810" i="12" a="1"/>
  <c r="O2810" i="12" s="1"/>
  <c r="K2811" i="12" a="1"/>
  <c r="K2811" i="12" s="1"/>
  <c r="L2811" i="12" a="1"/>
  <c r="L2811" i="12" s="1"/>
  <c r="M2811" i="12" a="1"/>
  <c r="M2811" i="12" s="1"/>
  <c r="N2811" i="12" a="1"/>
  <c r="N2811" i="12" s="1"/>
  <c r="O2811" i="12" a="1"/>
  <c r="O2811" i="12" s="1"/>
  <c r="K2812" i="12" a="1"/>
  <c r="K2812" i="12" s="1"/>
  <c r="L2812" i="12" a="1"/>
  <c r="L2812" i="12" s="1"/>
  <c r="M2812" i="12" a="1"/>
  <c r="M2812" i="12" s="1"/>
  <c r="N2812" i="12" a="1"/>
  <c r="N2812" i="12" s="1"/>
  <c r="O2812" i="12" a="1"/>
  <c r="O2812" i="12" s="1"/>
  <c r="K2813" i="12" a="1"/>
  <c r="K2813" i="12" s="1"/>
  <c r="L2813" i="12" a="1"/>
  <c r="L2813" i="12" s="1"/>
  <c r="M2813" i="12" a="1"/>
  <c r="M2813" i="12" s="1"/>
  <c r="N2813" i="12" a="1"/>
  <c r="N2813" i="12" s="1"/>
  <c r="O2813" i="12" a="1"/>
  <c r="O2813" i="12" s="1"/>
  <c r="K2814" i="12" a="1"/>
  <c r="K2814" i="12" s="1"/>
  <c r="L2814" i="12" a="1"/>
  <c r="L2814" i="12" s="1"/>
  <c r="M2814" i="12" a="1"/>
  <c r="M2814" i="12" s="1"/>
  <c r="N2814" i="12" a="1"/>
  <c r="N2814" i="12" s="1"/>
  <c r="O2814" i="12" a="1"/>
  <c r="O2814" i="12" s="1"/>
  <c r="K2815" i="12" a="1"/>
  <c r="K2815" i="12" s="1"/>
  <c r="L2815" i="12" a="1"/>
  <c r="L2815" i="12" s="1"/>
  <c r="M2815" i="12" a="1"/>
  <c r="M2815" i="12" s="1"/>
  <c r="N2815" i="12" a="1"/>
  <c r="N2815" i="12" s="1"/>
  <c r="O2815" i="12" a="1"/>
  <c r="O2815" i="12" s="1"/>
  <c r="K2816" i="12" a="1"/>
  <c r="K2816" i="12" s="1"/>
  <c r="L2816" i="12" a="1"/>
  <c r="L2816" i="12" s="1"/>
  <c r="M2816" i="12" a="1"/>
  <c r="M2816" i="12" s="1"/>
  <c r="N2816" i="12" a="1"/>
  <c r="N2816" i="12" s="1"/>
  <c r="O2816" i="12" a="1"/>
  <c r="O2816" i="12" s="1"/>
  <c r="K2817" i="12" a="1"/>
  <c r="K2817" i="12" s="1"/>
  <c r="L2817" i="12" a="1"/>
  <c r="L2817" i="12" s="1"/>
  <c r="M2817" i="12" a="1"/>
  <c r="M2817" i="12" s="1"/>
  <c r="N2817" i="12" a="1"/>
  <c r="N2817" i="12" s="1"/>
  <c r="O2817" i="12" a="1"/>
  <c r="O2817" i="12" s="1"/>
  <c r="K2818" i="12" a="1"/>
  <c r="K2818" i="12" s="1"/>
  <c r="L2818" i="12" a="1"/>
  <c r="L2818" i="12" s="1"/>
  <c r="M2818" i="12" a="1"/>
  <c r="M2818" i="12" s="1"/>
  <c r="N2818" i="12" a="1"/>
  <c r="N2818" i="12" s="1"/>
  <c r="O2818" i="12" a="1"/>
  <c r="O2818" i="12" s="1"/>
  <c r="K2819" i="12" a="1"/>
  <c r="K2819" i="12" s="1"/>
  <c r="L2819" i="12" a="1"/>
  <c r="L2819" i="12" s="1"/>
  <c r="M2819" i="12" a="1"/>
  <c r="M2819" i="12" s="1"/>
  <c r="N2819" i="12" a="1"/>
  <c r="N2819" i="12" s="1"/>
  <c r="O2819" i="12" a="1"/>
  <c r="O2819" i="12" s="1"/>
  <c r="K2820" i="12" a="1"/>
  <c r="K2820" i="12" s="1"/>
  <c r="L2820" i="12" a="1"/>
  <c r="L2820" i="12" s="1"/>
  <c r="M2820" i="12" a="1"/>
  <c r="M2820" i="12" s="1"/>
  <c r="N2820" i="12" a="1"/>
  <c r="N2820" i="12" s="1"/>
  <c r="O2820" i="12" a="1"/>
  <c r="O2820" i="12" s="1"/>
  <c r="K2821" i="12" a="1"/>
  <c r="K2821" i="12" s="1"/>
  <c r="L2821" i="12" a="1"/>
  <c r="L2821" i="12" s="1"/>
  <c r="M2821" i="12" a="1"/>
  <c r="M2821" i="12" s="1"/>
  <c r="N2821" i="12" a="1"/>
  <c r="N2821" i="12" s="1"/>
  <c r="O2821" i="12" a="1"/>
  <c r="O2821" i="12" s="1"/>
  <c r="K2822" i="12" a="1"/>
  <c r="K2822" i="12" s="1"/>
  <c r="L2822" i="12" a="1"/>
  <c r="L2822" i="12" s="1"/>
  <c r="M2822" i="12" a="1"/>
  <c r="M2822" i="12" s="1"/>
  <c r="N2822" i="12" a="1"/>
  <c r="N2822" i="12" s="1"/>
  <c r="O2822" i="12" a="1"/>
  <c r="O2822" i="12" s="1"/>
  <c r="K2823" i="12" a="1"/>
  <c r="K2823" i="12" s="1"/>
  <c r="L2823" i="12" a="1"/>
  <c r="L2823" i="12" s="1"/>
  <c r="M2823" i="12" a="1"/>
  <c r="M2823" i="12" s="1"/>
  <c r="N2823" i="12" a="1"/>
  <c r="N2823" i="12" s="1"/>
  <c r="O2823" i="12" a="1"/>
  <c r="O2823" i="12" s="1"/>
  <c r="K2824" i="12" a="1"/>
  <c r="K2824" i="12" s="1"/>
  <c r="L2824" i="12" a="1"/>
  <c r="L2824" i="12" s="1"/>
  <c r="M2824" i="12" a="1"/>
  <c r="M2824" i="12" s="1"/>
  <c r="N2824" i="12" a="1"/>
  <c r="N2824" i="12" s="1"/>
  <c r="O2824" i="12" a="1"/>
  <c r="O2824" i="12" s="1"/>
  <c r="K2825" i="12" a="1"/>
  <c r="K2825" i="12" s="1"/>
  <c r="L2825" i="12" a="1"/>
  <c r="L2825" i="12" s="1"/>
  <c r="M2825" i="12" a="1"/>
  <c r="M2825" i="12" s="1"/>
  <c r="N2825" i="12" a="1"/>
  <c r="N2825" i="12" s="1"/>
  <c r="O2825" i="12" a="1"/>
  <c r="O2825" i="12" s="1"/>
  <c r="K2826" i="12" a="1"/>
  <c r="K2826" i="12" s="1"/>
  <c r="L2826" i="12" a="1"/>
  <c r="L2826" i="12" s="1"/>
  <c r="M2826" i="12" a="1"/>
  <c r="M2826" i="12" s="1"/>
  <c r="N2826" i="12" a="1"/>
  <c r="N2826" i="12" s="1"/>
  <c r="O2826" i="12" a="1"/>
  <c r="O2826" i="12" s="1"/>
  <c r="K2827" i="12" a="1"/>
  <c r="K2827" i="12" s="1"/>
  <c r="L2827" i="12" a="1"/>
  <c r="L2827" i="12" s="1"/>
  <c r="M2827" i="12" a="1"/>
  <c r="M2827" i="12" s="1"/>
  <c r="N2827" i="12" a="1"/>
  <c r="N2827" i="12" s="1"/>
  <c r="O2827" i="12" a="1"/>
  <c r="O2827" i="12"/>
  <c r="K2828" i="12" a="1"/>
  <c r="K2828" i="12" s="1"/>
  <c r="L2828" i="12" a="1"/>
  <c r="L2828" i="12" s="1"/>
  <c r="M2828" i="12" a="1"/>
  <c r="M2828" i="12" s="1"/>
  <c r="N2828" i="12" a="1"/>
  <c r="N2828" i="12" s="1"/>
  <c r="O2828" i="12" a="1"/>
  <c r="O2828" i="12" s="1"/>
  <c r="K2829" i="12" a="1"/>
  <c r="K2829" i="12" s="1"/>
  <c r="L2829" i="12" a="1"/>
  <c r="L2829" i="12" s="1"/>
  <c r="M2829" i="12" a="1"/>
  <c r="M2829" i="12" s="1"/>
  <c r="N2829" i="12" a="1"/>
  <c r="N2829" i="12" s="1"/>
  <c r="O2829" i="12" a="1"/>
  <c r="O2829" i="12" s="1"/>
  <c r="K2830" i="12" a="1"/>
  <c r="K2830" i="12" s="1"/>
  <c r="L2830" i="12" a="1"/>
  <c r="L2830" i="12" s="1"/>
  <c r="M2830" i="12" a="1"/>
  <c r="M2830" i="12" s="1"/>
  <c r="N2830" i="12" a="1"/>
  <c r="N2830" i="12" s="1"/>
  <c r="O2830" i="12" a="1"/>
  <c r="O2830" i="12" s="1"/>
  <c r="K2831" i="12" a="1"/>
  <c r="K2831" i="12" s="1"/>
  <c r="L2831" i="12" a="1"/>
  <c r="L2831" i="12" s="1"/>
  <c r="M2831" i="12" a="1"/>
  <c r="M2831" i="12" s="1"/>
  <c r="N2831" i="12" a="1"/>
  <c r="N2831" i="12" s="1"/>
  <c r="O2831" i="12" a="1"/>
  <c r="O2831" i="12" s="1"/>
  <c r="K2832" i="12" a="1"/>
  <c r="K2832" i="12" s="1"/>
  <c r="L2832" i="12" a="1"/>
  <c r="L2832" i="12" s="1"/>
  <c r="M2832" i="12" a="1"/>
  <c r="M2832" i="12"/>
  <c r="N2832" i="12" a="1"/>
  <c r="N2832" i="12" s="1"/>
  <c r="O2832" i="12" a="1"/>
  <c r="O2832" i="12" s="1"/>
  <c r="K2833" i="12" a="1"/>
  <c r="K2833" i="12" s="1"/>
  <c r="L2833" i="12" a="1"/>
  <c r="L2833" i="12" s="1"/>
  <c r="M2833" i="12" a="1"/>
  <c r="M2833" i="12" s="1"/>
  <c r="N2833" i="12" a="1"/>
  <c r="N2833" i="12" s="1"/>
  <c r="O2833" i="12" a="1"/>
  <c r="O2833" i="12" s="1"/>
  <c r="K2834" i="12" a="1"/>
  <c r="K2834" i="12" s="1"/>
  <c r="L2834" i="12" a="1"/>
  <c r="L2834" i="12" s="1"/>
  <c r="M2834" i="12" a="1"/>
  <c r="M2834" i="12" s="1"/>
  <c r="N2834" i="12" a="1"/>
  <c r="N2834" i="12" s="1"/>
  <c r="O2834" i="12" a="1"/>
  <c r="O2834" i="12" s="1"/>
  <c r="K2835" i="12" a="1"/>
  <c r="K2835" i="12"/>
  <c r="L2835" i="12" a="1"/>
  <c r="L2835" i="12" s="1"/>
  <c r="M2835" i="12" a="1"/>
  <c r="M2835" i="12" s="1"/>
  <c r="N2835" i="12" a="1"/>
  <c r="N2835" i="12" s="1"/>
  <c r="O2835" i="12" a="1"/>
  <c r="O2835" i="12" s="1"/>
  <c r="K2836" i="12" a="1"/>
  <c r="K2836" i="12" s="1"/>
  <c r="L2836" i="12" a="1"/>
  <c r="L2836" i="12" s="1"/>
  <c r="M2836" i="12" a="1"/>
  <c r="M2836" i="12" s="1"/>
  <c r="N2836" i="12" a="1"/>
  <c r="N2836" i="12" s="1"/>
  <c r="O2836" i="12" a="1"/>
  <c r="O2836" i="12" s="1"/>
  <c r="K2837" i="12" a="1"/>
  <c r="K2837" i="12" s="1"/>
  <c r="L2837" i="12" a="1"/>
  <c r="L2837" i="12" s="1"/>
  <c r="M2837" i="12" a="1"/>
  <c r="M2837" i="12" s="1"/>
  <c r="N2837" i="12" a="1"/>
  <c r="N2837" i="12" s="1"/>
  <c r="O2837" i="12" a="1"/>
  <c r="O2837" i="12" s="1"/>
  <c r="K2838" i="12" a="1"/>
  <c r="K2838" i="12" s="1"/>
  <c r="L2838" i="12" a="1"/>
  <c r="L2838" i="12" s="1"/>
  <c r="M2838" i="12" a="1"/>
  <c r="M2838" i="12" s="1"/>
  <c r="N2838" i="12" a="1"/>
  <c r="N2838" i="12" s="1"/>
  <c r="O2838" i="12" a="1"/>
  <c r="O2838" i="12" s="1"/>
  <c r="K2839" i="12" a="1"/>
  <c r="K2839" i="12" s="1"/>
  <c r="L2839" i="12" a="1"/>
  <c r="L2839" i="12" s="1"/>
  <c r="M2839" i="12" a="1"/>
  <c r="M2839" i="12" s="1"/>
  <c r="N2839" i="12" a="1"/>
  <c r="N2839" i="12"/>
  <c r="O2839" i="12" a="1"/>
  <c r="O2839" i="12" s="1"/>
  <c r="K2840" i="12" a="1"/>
  <c r="K2840" i="12" s="1"/>
  <c r="L2840" i="12" a="1"/>
  <c r="L2840" i="12" s="1"/>
  <c r="M2840" i="12" a="1"/>
  <c r="M2840" i="12" s="1"/>
  <c r="N2840" i="12" a="1"/>
  <c r="N2840" i="12" s="1"/>
  <c r="O2840" i="12" a="1"/>
  <c r="O2840" i="12" s="1"/>
  <c r="K2841" i="12" a="1"/>
  <c r="K2841" i="12" s="1"/>
  <c r="L2841" i="12" a="1"/>
  <c r="L2841" i="12" s="1"/>
  <c r="M2841" i="12" a="1"/>
  <c r="M2841" i="12" s="1"/>
  <c r="N2841" i="12" a="1"/>
  <c r="N2841" i="12" s="1"/>
  <c r="O2841" i="12" a="1"/>
  <c r="O2841" i="12" s="1"/>
  <c r="K2842" i="12" a="1"/>
  <c r="K2842" i="12" s="1"/>
  <c r="L2842" i="12" a="1"/>
  <c r="L2842" i="12" s="1"/>
  <c r="M2842" i="12" a="1"/>
  <c r="M2842" i="12" s="1"/>
  <c r="N2842" i="12" a="1"/>
  <c r="N2842" i="12" s="1"/>
  <c r="O2842" i="12" a="1"/>
  <c r="O2842" i="12" s="1"/>
  <c r="K2843" i="12" a="1"/>
  <c r="K2843" i="12" s="1"/>
  <c r="L2843" i="12" a="1"/>
  <c r="L2843" i="12" s="1"/>
  <c r="M2843" i="12" a="1"/>
  <c r="M2843" i="12" s="1"/>
  <c r="N2843" i="12" a="1"/>
  <c r="N2843" i="12" s="1"/>
  <c r="O2843" i="12" a="1"/>
  <c r="O2843" i="12" s="1"/>
  <c r="K2844" i="12" a="1"/>
  <c r="K2844" i="12" s="1"/>
  <c r="L2844" i="12" a="1"/>
  <c r="L2844" i="12" s="1"/>
  <c r="M2844" i="12" a="1"/>
  <c r="M2844" i="12" s="1"/>
  <c r="N2844" i="12" a="1"/>
  <c r="N2844" i="12" s="1"/>
  <c r="O2844" i="12" a="1"/>
  <c r="O2844" i="12" s="1"/>
  <c r="K2845" i="12" a="1"/>
  <c r="K2845" i="12" s="1"/>
  <c r="L2845" i="12" a="1"/>
  <c r="L2845" i="12" s="1"/>
  <c r="M2845" i="12" a="1"/>
  <c r="M2845" i="12" s="1"/>
  <c r="N2845" i="12" a="1"/>
  <c r="N2845" i="12" s="1"/>
  <c r="O2845" i="12" a="1"/>
  <c r="O2845" i="12" s="1"/>
  <c r="K2846" i="12" a="1"/>
  <c r="K2846" i="12" s="1"/>
  <c r="L2846" i="12" a="1"/>
  <c r="L2846" i="12" s="1"/>
  <c r="M2846" i="12" a="1"/>
  <c r="M2846" i="12" s="1"/>
  <c r="N2846" i="12" a="1"/>
  <c r="N2846" i="12" s="1"/>
  <c r="O2846" i="12" a="1"/>
  <c r="O2846" i="12" s="1"/>
  <c r="K2847" i="12" a="1"/>
  <c r="K2847" i="12" s="1"/>
  <c r="L2847" i="12" a="1"/>
  <c r="L2847" i="12" s="1"/>
  <c r="M2847" i="12" a="1"/>
  <c r="M2847" i="12" s="1"/>
  <c r="N2847" i="12" a="1"/>
  <c r="N2847" i="12" s="1"/>
  <c r="O2847" i="12" a="1"/>
  <c r="O2847" i="12" s="1"/>
  <c r="K2848" i="12" a="1"/>
  <c r="K2848" i="12" s="1"/>
  <c r="L2848" i="12" a="1"/>
  <c r="L2848" i="12" s="1"/>
  <c r="M2848" i="12" a="1"/>
  <c r="M2848" i="12" s="1"/>
  <c r="N2848" i="12" a="1"/>
  <c r="N2848" i="12" s="1"/>
  <c r="O2848" i="12" a="1"/>
  <c r="O2848" i="12" s="1"/>
  <c r="K2849" i="12" a="1"/>
  <c r="K2849" i="12" s="1"/>
  <c r="L2849" i="12" a="1"/>
  <c r="L2849" i="12" s="1"/>
  <c r="M2849" i="12" a="1"/>
  <c r="M2849" i="12" s="1"/>
  <c r="N2849" i="12" a="1"/>
  <c r="N2849" i="12" s="1"/>
  <c r="O2849" i="12" a="1"/>
  <c r="O2849" i="12" s="1"/>
  <c r="K2850" i="12" a="1"/>
  <c r="K2850" i="12" s="1"/>
  <c r="L2850" i="12" a="1"/>
  <c r="L2850" i="12" s="1"/>
  <c r="M2850" i="12" a="1"/>
  <c r="M2850" i="12" s="1"/>
  <c r="N2850" i="12" a="1"/>
  <c r="N2850" i="12" s="1"/>
  <c r="O2850" i="12" a="1"/>
  <c r="O2850" i="12" s="1"/>
  <c r="K2851" i="12" a="1"/>
  <c r="K2851" i="12" s="1"/>
  <c r="L2851" i="12" a="1"/>
  <c r="L2851" i="12" s="1"/>
  <c r="M2851" i="12" a="1"/>
  <c r="M2851" i="12" s="1"/>
  <c r="N2851" i="12" a="1"/>
  <c r="N2851" i="12" s="1"/>
  <c r="O2851" i="12" a="1"/>
  <c r="O2851" i="12" s="1"/>
  <c r="K2852" i="12" a="1"/>
  <c r="K2852" i="12" s="1"/>
  <c r="L2852" i="12" a="1"/>
  <c r="L2852" i="12" s="1"/>
  <c r="M2852" i="12" a="1"/>
  <c r="M2852" i="12" s="1"/>
  <c r="N2852" i="12" a="1"/>
  <c r="N2852" i="12" s="1"/>
  <c r="O2852" i="12" a="1"/>
  <c r="O2852" i="12" s="1"/>
  <c r="K2853" i="12" a="1"/>
  <c r="K2853" i="12" s="1"/>
  <c r="L2853" i="12" a="1"/>
  <c r="L2853" i="12" s="1"/>
  <c r="M2853" i="12" a="1"/>
  <c r="M2853" i="12" s="1"/>
  <c r="N2853" i="12" a="1"/>
  <c r="N2853" i="12" s="1"/>
  <c r="O2853" i="12" a="1"/>
  <c r="O2853" i="12" s="1"/>
  <c r="K2854" i="12" a="1"/>
  <c r="K2854" i="12"/>
  <c r="L2854" i="12" a="1"/>
  <c r="L2854" i="12" s="1"/>
  <c r="M2854" i="12" a="1"/>
  <c r="M2854" i="12" s="1"/>
  <c r="N2854" i="12" a="1"/>
  <c r="N2854" i="12" s="1"/>
  <c r="O2854" i="12" a="1"/>
  <c r="O2854" i="12" s="1"/>
  <c r="K2855" i="12" a="1"/>
  <c r="K2855" i="12" s="1"/>
  <c r="L2855" i="12" a="1"/>
  <c r="L2855" i="12" s="1"/>
  <c r="M2855" i="12" a="1"/>
  <c r="M2855" i="12" s="1"/>
  <c r="N2855" i="12" a="1"/>
  <c r="N2855" i="12" s="1"/>
  <c r="O2855" i="12" a="1"/>
  <c r="O2855" i="12" s="1"/>
  <c r="K2856" i="12" a="1"/>
  <c r="K2856" i="12" s="1"/>
  <c r="L2856" i="12" a="1"/>
  <c r="L2856" i="12" s="1"/>
  <c r="M2856" i="12" a="1"/>
  <c r="M2856" i="12" s="1"/>
  <c r="N2856" i="12" a="1"/>
  <c r="N2856" i="12" s="1"/>
  <c r="O2856" i="12" a="1"/>
  <c r="O2856" i="12" s="1"/>
  <c r="K2857" i="12" a="1"/>
  <c r="K2857" i="12" s="1"/>
  <c r="L2857" i="12" a="1"/>
  <c r="L2857" i="12" s="1"/>
  <c r="M2857" i="12" a="1"/>
  <c r="M2857" i="12" s="1"/>
  <c r="N2857" i="12" a="1"/>
  <c r="N2857" i="12" s="1"/>
  <c r="O2857" i="12" a="1"/>
  <c r="O2857" i="12" s="1"/>
  <c r="K2858" i="12" a="1"/>
  <c r="K2858" i="12" s="1"/>
  <c r="L2858" i="12" a="1"/>
  <c r="L2858" i="12" s="1"/>
  <c r="M2858" i="12" a="1"/>
  <c r="M2858" i="12" s="1"/>
  <c r="N2858" i="12" a="1"/>
  <c r="N2858" i="12" s="1"/>
  <c r="O2858" i="12" a="1"/>
  <c r="O2858" i="12" s="1"/>
  <c r="K2859" i="12" a="1"/>
  <c r="K2859" i="12" s="1"/>
  <c r="L2859" i="12" a="1"/>
  <c r="L2859" i="12" s="1"/>
  <c r="M2859" i="12" a="1"/>
  <c r="M2859" i="12" s="1"/>
  <c r="N2859" i="12" a="1"/>
  <c r="N2859" i="12" s="1"/>
  <c r="O2859" i="12" a="1"/>
  <c r="O2859" i="12" s="1"/>
  <c r="K2860" i="12" a="1"/>
  <c r="K2860" i="12" s="1"/>
  <c r="L2860" i="12" a="1"/>
  <c r="L2860" i="12" s="1"/>
  <c r="M2860" i="12" a="1"/>
  <c r="M2860" i="12" s="1"/>
  <c r="N2860" i="12" a="1"/>
  <c r="N2860" i="12" s="1"/>
  <c r="O2860" i="12" a="1"/>
  <c r="O2860" i="12" s="1"/>
  <c r="K2861" i="12" a="1"/>
  <c r="K2861" i="12" s="1"/>
  <c r="L2861" i="12" a="1"/>
  <c r="L2861" i="12" s="1"/>
  <c r="M2861" i="12" a="1"/>
  <c r="M2861" i="12" s="1"/>
  <c r="N2861" i="12" a="1"/>
  <c r="N2861" i="12" s="1"/>
  <c r="O2861" i="12" a="1"/>
  <c r="O2861" i="12" s="1"/>
  <c r="K2862" i="12" a="1"/>
  <c r="K2862" i="12" s="1"/>
  <c r="L2862" i="12" a="1"/>
  <c r="L2862" i="12" s="1"/>
  <c r="M2862" i="12" a="1"/>
  <c r="M2862" i="12" s="1"/>
  <c r="N2862" i="12" a="1"/>
  <c r="N2862" i="12" s="1"/>
  <c r="O2862" i="12" a="1"/>
  <c r="O2862" i="12" s="1"/>
  <c r="K2863" i="12" a="1"/>
  <c r="K2863" i="12" s="1"/>
  <c r="L2863" i="12" a="1"/>
  <c r="L2863" i="12" s="1"/>
  <c r="M2863" i="12" a="1"/>
  <c r="M2863" i="12" s="1"/>
  <c r="N2863" i="12" a="1"/>
  <c r="N2863" i="12" s="1"/>
  <c r="O2863" i="12" a="1"/>
  <c r="O2863" i="12" s="1"/>
  <c r="K2864" i="12" a="1"/>
  <c r="K2864" i="12" s="1"/>
  <c r="L2864" i="12" a="1"/>
  <c r="L2864" i="12" s="1"/>
  <c r="M2864" i="12" a="1"/>
  <c r="M2864" i="12" s="1"/>
  <c r="N2864" i="12" a="1"/>
  <c r="N2864" i="12" s="1"/>
  <c r="O2864" i="12" a="1"/>
  <c r="O2864" i="12" s="1"/>
  <c r="K2865" i="12" a="1"/>
  <c r="K2865" i="12" s="1"/>
  <c r="L2865" i="12" a="1"/>
  <c r="L2865" i="12" s="1"/>
  <c r="M2865" i="12" a="1"/>
  <c r="M2865" i="12" s="1"/>
  <c r="N2865" i="12" a="1"/>
  <c r="N2865" i="12" s="1"/>
  <c r="O2865" i="12" a="1"/>
  <c r="O2865" i="12" s="1"/>
  <c r="K2866" i="12" a="1"/>
  <c r="K2866" i="12" s="1"/>
  <c r="L2866" i="12" a="1"/>
  <c r="L2866" i="12" s="1"/>
  <c r="M2866" i="12" a="1"/>
  <c r="M2866" i="12" s="1"/>
  <c r="N2866" i="12" a="1"/>
  <c r="N2866" i="12" s="1"/>
  <c r="O2866" i="12" a="1"/>
  <c r="O2866" i="12" s="1"/>
  <c r="K2867" i="12" a="1"/>
  <c r="K2867" i="12" s="1"/>
  <c r="L2867" i="12" a="1"/>
  <c r="L2867" i="12" s="1"/>
  <c r="M2867" i="12" a="1"/>
  <c r="M2867" i="12" s="1"/>
  <c r="N2867" i="12" a="1"/>
  <c r="N2867" i="12" s="1"/>
  <c r="O2867" i="12" a="1"/>
  <c r="O2867" i="12" s="1"/>
  <c r="K2868" i="12" a="1"/>
  <c r="K2868" i="12" s="1"/>
  <c r="L2868" i="12" a="1"/>
  <c r="L2868" i="12" s="1"/>
  <c r="M2868" i="12" a="1"/>
  <c r="M2868" i="12" s="1"/>
  <c r="N2868" i="12" a="1"/>
  <c r="N2868" i="12" s="1"/>
  <c r="O2868" i="12" a="1"/>
  <c r="O2868" i="12" s="1"/>
  <c r="K2869" i="12" a="1"/>
  <c r="K2869" i="12" s="1"/>
  <c r="L2869" i="12" a="1"/>
  <c r="L2869" i="12" s="1"/>
  <c r="M2869" i="12" a="1"/>
  <c r="M2869" i="12" s="1"/>
  <c r="N2869" i="12" a="1"/>
  <c r="N2869" i="12" s="1"/>
  <c r="O2869" i="12" a="1"/>
  <c r="O2869" i="12" s="1"/>
  <c r="K2870" i="12" a="1"/>
  <c r="K2870" i="12" s="1"/>
  <c r="L2870" i="12" a="1"/>
  <c r="L2870" i="12" s="1"/>
  <c r="M2870" i="12" a="1"/>
  <c r="M2870" i="12" s="1"/>
  <c r="N2870" i="12" a="1"/>
  <c r="N2870" i="12" s="1"/>
  <c r="O2870" i="12" a="1"/>
  <c r="O2870" i="12" s="1"/>
  <c r="K2871" i="12" a="1"/>
  <c r="K2871" i="12"/>
  <c r="L2871" i="12" a="1"/>
  <c r="L2871" i="12" s="1"/>
  <c r="M2871" i="12" a="1"/>
  <c r="M2871" i="12" s="1"/>
  <c r="N2871" i="12" a="1"/>
  <c r="N2871" i="12" s="1"/>
  <c r="O2871" i="12" a="1"/>
  <c r="O2871" i="12" s="1"/>
  <c r="K2872" i="12" a="1"/>
  <c r="K2872" i="12" s="1"/>
  <c r="L2872" i="12" a="1"/>
  <c r="L2872" i="12" s="1"/>
  <c r="M2872" i="12" a="1"/>
  <c r="M2872" i="12" s="1"/>
  <c r="N2872" i="12" a="1"/>
  <c r="N2872" i="12" s="1"/>
  <c r="O2872" i="12" a="1"/>
  <c r="O2872" i="12" s="1"/>
  <c r="K2873" i="12" a="1"/>
  <c r="K2873" i="12" s="1"/>
  <c r="L2873" i="12" a="1"/>
  <c r="L2873" i="12" s="1"/>
  <c r="M2873" i="12" a="1"/>
  <c r="M2873" i="12" s="1"/>
  <c r="N2873" i="12" a="1"/>
  <c r="N2873" i="12" s="1"/>
  <c r="O2873" i="12" a="1"/>
  <c r="O2873" i="12" s="1"/>
  <c r="K2874" i="12" a="1"/>
  <c r="K2874" i="12" s="1"/>
  <c r="L2874" i="12" a="1"/>
  <c r="L2874" i="12" s="1"/>
  <c r="M2874" i="12" a="1"/>
  <c r="M2874" i="12" s="1"/>
  <c r="N2874" i="12" a="1"/>
  <c r="N2874" i="12" s="1"/>
  <c r="O2874" i="12" a="1"/>
  <c r="O2874" i="12" s="1"/>
  <c r="K2875" i="12" a="1"/>
  <c r="K2875" i="12" s="1"/>
  <c r="L2875" i="12" a="1"/>
  <c r="L2875" i="12" s="1"/>
  <c r="M2875" i="12" a="1"/>
  <c r="M2875" i="12" s="1"/>
  <c r="N2875" i="12" a="1"/>
  <c r="N2875" i="12"/>
  <c r="O2875" i="12" a="1"/>
  <c r="O2875" i="12" s="1"/>
  <c r="K2876" i="12" a="1"/>
  <c r="K2876" i="12" s="1"/>
  <c r="L2876" i="12" a="1"/>
  <c r="L2876" i="12" s="1"/>
  <c r="M2876" i="12" a="1"/>
  <c r="M2876" i="12" s="1"/>
  <c r="N2876" i="12" a="1"/>
  <c r="N2876" i="12" s="1"/>
  <c r="O2876" i="12" a="1"/>
  <c r="O2876" i="12" s="1"/>
  <c r="K2877" i="12" a="1"/>
  <c r="K2877" i="12" s="1"/>
  <c r="L2877" i="12" a="1"/>
  <c r="L2877" i="12" s="1"/>
  <c r="M2877" i="12" a="1"/>
  <c r="M2877" i="12" s="1"/>
  <c r="N2877" i="12" a="1"/>
  <c r="N2877" i="12" s="1"/>
  <c r="O2877" i="12" a="1"/>
  <c r="O2877" i="12" s="1"/>
  <c r="K2878" i="12" a="1"/>
  <c r="K2878" i="12" s="1"/>
  <c r="L2878" i="12" a="1"/>
  <c r="L2878" i="12"/>
  <c r="M2878" i="12" a="1"/>
  <c r="M2878" i="12" s="1"/>
  <c r="N2878" i="12" a="1"/>
  <c r="N2878" i="12" s="1"/>
  <c r="O2878" i="12" a="1"/>
  <c r="O2878" i="12" s="1"/>
  <c r="K2879" i="12" a="1"/>
  <c r="K2879" i="12" s="1"/>
  <c r="L2879" i="12" a="1"/>
  <c r="L2879" i="12" s="1"/>
  <c r="M2879" i="12" a="1"/>
  <c r="M2879" i="12" s="1"/>
  <c r="N2879" i="12" a="1"/>
  <c r="N2879" i="12" s="1"/>
  <c r="O2879" i="12" a="1"/>
  <c r="O2879" i="12" s="1"/>
  <c r="K2880" i="12" a="1"/>
  <c r="K2880" i="12" s="1"/>
  <c r="L2880" i="12" a="1"/>
  <c r="L2880" i="12" s="1"/>
  <c r="M2880" i="12" a="1"/>
  <c r="M2880" i="12" s="1"/>
  <c r="N2880" i="12" a="1"/>
  <c r="N2880" i="12" s="1"/>
  <c r="O2880" i="12" a="1"/>
  <c r="O2880" i="12" s="1"/>
  <c r="K2881" i="12" a="1"/>
  <c r="K2881" i="12" s="1"/>
  <c r="L2881" i="12" a="1"/>
  <c r="L2881" i="12" s="1"/>
  <c r="M2881" i="12" a="1"/>
  <c r="M2881" i="12" s="1"/>
  <c r="N2881" i="12" a="1"/>
  <c r="N2881" i="12" s="1"/>
  <c r="O2881" i="12" a="1"/>
  <c r="O2881" i="12" s="1"/>
  <c r="K2882" i="12" a="1"/>
  <c r="K2882" i="12" s="1"/>
  <c r="L2882" i="12" a="1"/>
  <c r="L2882" i="12" s="1"/>
  <c r="M2882" i="12" a="1"/>
  <c r="M2882" i="12" s="1"/>
  <c r="N2882" i="12" a="1"/>
  <c r="N2882" i="12" s="1"/>
  <c r="O2882" i="12" a="1"/>
  <c r="O2882" i="12"/>
  <c r="K2883" i="12" a="1"/>
  <c r="K2883" i="12" s="1"/>
  <c r="L2883" i="12" a="1"/>
  <c r="L2883" i="12" s="1"/>
  <c r="M2883" i="12" a="1"/>
  <c r="M2883" i="12" s="1"/>
  <c r="N2883" i="12" a="1"/>
  <c r="N2883" i="12" s="1"/>
  <c r="O2883" i="12" a="1"/>
  <c r="O2883" i="12" s="1"/>
  <c r="K2884" i="12" a="1"/>
  <c r="K2884" i="12" s="1"/>
  <c r="L2884" i="12" a="1"/>
  <c r="L2884" i="12" s="1"/>
  <c r="M2884" i="12" a="1"/>
  <c r="M2884" i="12" s="1"/>
  <c r="N2884" i="12" a="1"/>
  <c r="N2884" i="12" s="1"/>
  <c r="O2884" i="12" a="1"/>
  <c r="O2884" i="12" s="1"/>
  <c r="K2885" i="12" a="1"/>
  <c r="K2885" i="12" s="1"/>
  <c r="L2885" i="12" a="1"/>
  <c r="L2885" i="12" s="1"/>
  <c r="M2885" i="12" a="1"/>
  <c r="M2885" i="12" s="1"/>
  <c r="N2885" i="12" a="1"/>
  <c r="N2885" i="12" s="1"/>
  <c r="O2885" i="12" a="1"/>
  <c r="O2885" i="12" s="1"/>
  <c r="K2886" i="12" a="1"/>
  <c r="K2886" i="12" s="1"/>
  <c r="L2886" i="12" a="1"/>
  <c r="L2886" i="12" s="1"/>
  <c r="M2886" i="12" a="1"/>
  <c r="M2886" i="12" s="1"/>
  <c r="N2886" i="12" a="1"/>
  <c r="N2886" i="12" s="1"/>
  <c r="O2886" i="12" a="1"/>
  <c r="O2886" i="12" s="1"/>
  <c r="K2887" i="12" a="1"/>
  <c r="K2887" i="12" s="1"/>
  <c r="L2887" i="12" a="1"/>
  <c r="L2887" i="12" s="1"/>
  <c r="M2887" i="12" a="1"/>
  <c r="M2887" i="12" s="1"/>
  <c r="N2887" i="12" a="1"/>
  <c r="N2887" i="12" s="1"/>
  <c r="O2887" i="12" a="1"/>
  <c r="O2887" i="12" s="1"/>
  <c r="K2888" i="12" a="1"/>
  <c r="K2888" i="12" s="1"/>
  <c r="L2888" i="12" a="1"/>
  <c r="L2888" i="12" s="1"/>
  <c r="M2888" i="12" a="1"/>
  <c r="M2888" i="12" s="1"/>
  <c r="N2888" i="12" a="1"/>
  <c r="N2888" i="12" s="1"/>
  <c r="O2888" i="12" a="1"/>
  <c r="O2888" i="12" s="1"/>
  <c r="K2889" i="12" a="1"/>
  <c r="K2889" i="12" s="1"/>
  <c r="L2889" i="12" a="1"/>
  <c r="L2889" i="12" s="1"/>
  <c r="M2889" i="12" a="1"/>
  <c r="M2889" i="12" s="1"/>
  <c r="N2889" i="12" a="1"/>
  <c r="N2889" i="12" s="1"/>
  <c r="O2889" i="12" a="1"/>
  <c r="O2889" i="12" s="1"/>
  <c r="K2890" i="12" a="1"/>
  <c r="K2890" i="12" s="1"/>
  <c r="L2890" i="12" a="1"/>
  <c r="L2890" i="12" s="1"/>
  <c r="M2890" i="12" a="1"/>
  <c r="M2890" i="12" s="1"/>
  <c r="N2890" i="12" a="1"/>
  <c r="N2890" i="12" s="1"/>
  <c r="O2890" i="12" a="1"/>
  <c r="O2890" i="12" s="1"/>
  <c r="K2891" i="12" a="1"/>
  <c r="K2891" i="12" s="1"/>
  <c r="L2891" i="12" a="1"/>
  <c r="L2891" i="12" s="1"/>
  <c r="M2891" i="12" a="1"/>
  <c r="M2891" i="12" s="1"/>
  <c r="N2891" i="12" a="1"/>
  <c r="N2891" i="12" s="1"/>
  <c r="O2891" i="12" a="1"/>
  <c r="O2891" i="12" s="1"/>
  <c r="K2892" i="12" a="1"/>
  <c r="K2892" i="12" s="1"/>
  <c r="L2892" i="12" a="1"/>
  <c r="L2892" i="12" s="1"/>
  <c r="M2892" i="12" a="1"/>
  <c r="M2892" i="12" s="1"/>
  <c r="N2892" i="12" a="1"/>
  <c r="N2892" i="12" s="1"/>
  <c r="O2892" i="12" a="1"/>
  <c r="O2892" i="12" s="1"/>
  <c r="K2893" i="12" a="1"/>
  <c r="K2893" i="12" s="1"/>
  <c r="L2893" i="12" a="1"/>
  <c r="L2893" i="12" s="1"/>
  <c r="M2893" i="12" a="1"/>
  <c r="M2893" i="12" s="1"/>
  <c r="N2893" i="12" a="1"/>
  <c r="N2893" i="12" s="1"/>
  <c r="O2893" i="12" a="1"/>
  <c r="O2893" i="12" s="1"/>
  <c r="K2894" i="12" a="1"/>
  <c r="K2894" i="12" s="1"/>
  <c r="L2894" i="12" a="1"/>
  <c r="L2894" i="12" s="1"/>
  <c r="M2894" i="12" a="1"/>
  <c r="M2894" i="12" s="1"/>
  <c r="N2894" i="12" a="1"/>
  <c r="N2894" i="12" s="1"/>
  <c r="O2894" i="12" a="1"/>
  <c r="O2894" i="12" s="1"/>
  <c r="K2895" i="12" a="1"/>
  <c r="K2895" i="12" s="1"/>
  <c r="L2895" i="12" a="1"/>
  <c r="L2895" i="12" s="1"/>
  <c r="M2895" i="12" a="1"/>
  <c r="M2895" i="12" s="1"/>
  <c r="N2895" i="12" a="1"/>
  <c r="N2895" i="12" s="1"/>
  <c r="O2895" i="12" a="1"/>
  <c r="O2895" i="12" s="1"/>
  <c r="K2896" i="12" a="1"/>
  <c r="K2896" i="12" s="1"/>
  <c r="L2896" i="12" a="1"/>
  <c r="L2896" i="12" s="1"/>
  <c r="M2896" i="12" a="1"/>
  <c r="M2896" i="12" s="1"/>
  <c r="N2896" i="12" a="1"/>
  <c r="N2896" i="12" s="1"/>
  <c r="O2896" i="12" a="1"/>
  <c r="O2896" i="12" s="1"/>
  <c r="K2897" i="12" a="1"/>
  <c r="K2897" i="12" s="1"/>
  <c r="L2897" i="12" a="1"/>
  <c r="L2897" i="12" s="1"/>
  <c r="M2897" i="12" a="1"/>
  <c r="M2897" i="12" s="1"/>
  <c r="N2897" i="12" a="1"/>
  <c r="N2897" i="12" s="1"/>
  <c r="O2897" i="12" a="1"/>
  <c r="O2897" i="12" s="1"/>
  <c r="K2898" i="12" a="1"/>
  <c r="K2898" i="12" s="1"/>
  <c r="L2898" i="12" a="1"/>
  <c r="L2898" i="12" s="1"/>
  <c r="M2898" i="12" a="1"/>
  <c r="M2898" i="12" s="1"/>
  <c r="N2898" i="12" a="1"/>
  <c r="N2898" i="12" s="1"/>
  <c r="O2898" i="12" a="1"/>
  <c r="O2898" i="12" s="1"/>
  <c r="K2899" i="12" a="1"/>
  <c r="K2899" i="12" s="1"/>
  <c r="L2899" i="12" a="1"/>
  <c r="L2899" i="12" s="1"/>
  <c r="M2899" i="12" a="1"/>
  <c r="M2899" i="12" s="1"/>
  <c r="N2899" i="12" a="1"/>
  <c r="N2899" i="12" s="1"/>
  <c r="O2899" i="12" a="1"/>
  <c r="O2899" i="12"/>
  <c r="K2900" i="12" a="1"/>
  <c r="K2900" i="12" s="1"/>
  <c r="L2900" i="12" a="1"/>
  <c r="L2900" i="12" s="1"/>
  <c r="M2900" i="12" a="1"/>
  <c r="M2900" i="12" s="1"/>
  <c r="N2900" i="12" a="1"/>
  <c r="N2900" i="12" s="1"/>
  <c r="O2900" i="12" a="1"/>
  <c r="O2900" i="12" s="1"/>
  <c r="K2901" i="12" a="1"/>
  <c r="K2901" i="12" s="1"/>
  <c r="L2901" i="12" a="1"/>
  <c r="L2901" i="12" s="1"/>
  <c r="M2901" i="12" a="1"/>
  <c r="M2901" i="12" s="1"/>
  <c r="N2901" i="12" a="1"/>
  <c r="N2901" i="12" s="1"/>
  <c r="O2901" i="12" a="1"/>
  <c r="O2901" i="12" s="1"/>
  <c r="K2902" i="12" a="1"/>
  <c r="K2902" i="12" s="1"/>
  <c r="L2902" i="12" a="1"/>
  <c r="L2902" i="12" s="1"/>
  <c r="M2902" i="12" a="1"/>
  <c r="M2902" i="12" s="1"/>
  <c r="N2902" i="12" a="1"/>
  <c r="N2902" i="12" s="1"/>
  <c r="O2902" i="12" a="1"/>
  <c r="O2902" i="12" s="1"/>
  <c r="K2903" i="12" a="1"/>
  <c r="K2903" i="12" s="1"/>
  <c r="L2903" i="12" a="1"/>
  <c r="L2903" i="12" s="1"/>
  <c r="M2903" i="12" a="1"/>
  <c r="M2903" i="12" s="1"/>
  <c r="N2903" i="12" a="1"/>
  <c r="N2903" i="12" s="1"/>
  <c r="O2903" i="12" a="1"/>
  <c r="O2903" i="12" s="1"/>
  <c r="K2904" i="12" a="1"/>
  <c r="K2904" i="12" s="1"/>
  <c r="L2904" i="12" a="1"/>
  <c r="L2904" i="12" s="1"/>
  <c r="M2904" i="12" a="1"/>
  <c r="M2904" i="12"/>
  <c r="N2904" i="12" a="1"/>
  <c r="N2904" i="12" s="1"/>
  <c r="O2904" i="12" a="1"/>
  <c r="O2904" i="12" s="1"/>
  <c r="K2905" i="12" a="1"/>
  <c r="K2905" i="12" s="1"/>
  <c r="L2905" i="12" a="1"/>
  <c r="L2905" i="12" s="1"/>
  <c r="M2905" i="12" a="1"/>
  <c r="M2905" i="12" s="1"/>
  <c r="N2905" i="12" a="1"/>
  <c r="N2905" i="12" s="1"/>
  <c r="O2905" i="12" a="1"/>
  <c r="O2905" i="12" s="1"/>
  <c r="K2906" i="12" a="1"/>
  <c r="K2906" i="12" s="1"/>
  <c r="L2906" i="12" a="1"/>
  <c r="L2906" i="12" s="1"/>
  <c r="M2906" i="12" a="1"/>
  <c r="M2906" i="12" s="1"/>
  <c r="N2906" i="12" a="1"/>
  <c r="N2906" i="12" s="1"/>
  <c r="O2906" i="12" a="1"/>
  <c r="O2906" i="12" s="1"/>
  <c r="K2907" i="12" a="1"/>
  <c r="K2907" i="12"/>
  <c r="L2907" i="12" a="1"/>
  <c r="L2907" i="12" s="1"/>
  <c r="M2907" i="12" a="1"/>
  <c r="M2907" i="12" s="1"/>
  <c r="N2907" i="12" a="1"/>
  <c r="N2907" i="12" s="1"/>
  <c r="O2907" i="12" a="1"/>
  <c r="O2907" i="12" s="1"/>
  <c r="K2908" i="12" a="1"/>
  <c r="K2908" i="12" s="1"/>
  <c r="L2908" i="12" a="1"/>
  <c r="L2908" i="12" s="1"/>
  <c r="M2908" i="12" a="1"/>
  <c r="M2908" i="12" s="1"/>
  <c r="N2908" i="12" a="1"/>
  <c r="N2908" i="12" s="1"/>
  <c r="O2908" i="12" a="1"/>
  <c r="O2908" i="12" s="1"/>
  <c r="K2909" i="12" a="1"/>
  <c r="K2909" i="12" s="1"/>
  <c r="L2909" i="12" a="1"/>
  <c r="L2909" i="12" s="1"/>
  <c r="M2909" i="12" a="1"/>
  <c r="M2909" i="12"/>
  <c r="N2909" i="12" a="1"/>
  <c r="N2909" i="12" s="1"/>
  <c r="O2909" i="12" a="1"/>
  <c r="O2909" i="12" s="1"/>
  <c r="K2910" i="12" a="1"/>
  <c r="K2910" i="12"/>
  <c r="L2910" i="12" a="1"/>
  <c r="L2910" i="12" s="1"/>
  <c r="M2910" i="12" a="1"/>
  <c r="M2910" i="12" s="1"/>
  <c r="N2910" i="12" a="1"/>
  <c r="N2910" i="12"/>
  <c r="O2910" i="12" a="1"/>
  <c r="O2910" i="12" s="1"/>
  <c r="K2911" i="12" a="1"/>
  <c r="K2911" i="12" s="1"/>
  <c r="L2911" i="12" a="1"/>
  <c r="L2911" i="12" s="1"/>
  <c r="M2911" i="12" a="1"/>
  <c r="M2911" i="12" s="1"/>
  <c r="N2911" i="12" a="1"/>
  <c r="N2911" i="12" s="1"/>
  <c r="O2911" i="12" a="1"/>
  <c r="O2911" i="12" s="1"/>
  <c r="K2912" i="12" a="1"/>
  <c r="K2912" i="12" s="1"/>
  <c r="L2912" i="12" a="1"/>
  <c r="L2912" i="12" s="1"/>
  <c r="M2912" i="12" a="1"/>
  <c r="M2912" i="12" s="1"/>
  <c r="N2912" i="12" a="1"/>
  <c r="N2912" i="12" s="1"/>
  <c r="O2912" i="12" a="1"/>
  <c r="O2912" i="12" s="1"/>
  <c r="K2913" i="12" a="1"/>
  <c r="K2913" i="12" s="1"/>
  <c r="L2913" i="12" a="1"/>
  <c r="L2913" i="12" s="1"/>
  <c r="M2913" i="12" a="1"/>
  <c r="M2913" i="12" s="1"/>
  <c r="N2913" i="12" a="1"/>
  <c r="N2913" i="12" s="1"/>
  <c r="O2913" i="12" a="1"/>
  <c r="O2913" i="12" s="1"/>
  <c r="K2914" i="12" a="1"/>
  <c r="K2914" i="12" s="1"/>
  <c r="L2914" i="12" a="1"/>
  <c r="L2914" i="12" s="1"/>
  <c r="M2914" i="12" a="1"/>
  <c r="M2914" i="12" s="1"/>
  <c r="N2914" i="12" a="1"/>
  <c r="N2914" i="12" s="1"/>
  <c r="O2914" i="12" a="1"/>
  <c r="O2914" i="12" s="1"/>
  <c r="K2915" i="12" a="1"/>
  <c r="K2915" i="12" s="1"/>
  <c r="L2915" i="12" a="1"/>
  <c r="L2915" i="12" s="1"/>
  <c r="M2915" i="12" a="1"/>
  <c r="M2915" i="12" s="1"/>
  <c r="N2915" i="12" a="1"/>
  <c r="N2915" i="12" s="1"/>
  <c r="O2915" i="12" a="1"/>
  <c r="O2915" i="12" s="1"/>
  <c r="K2916" i="12" a="1"/>
  <c r="K2916" i="12" s="1"/>
  <c r="L2916" i="12" a="1"/>
  <c r="L2916" i="12" s="1"/>
  <c r="M2916" i="12" a="1"/>
  <c r="M2916" i="12" s="1"/>
  <c r="N2916" i="12" a="1"/>
  <c r="N2916" i="12" s="1"/>
  <c r="O2916" i="12" a="1"/>
  <c r="O2916" i="12" s="1"/>
  <c r="K2917" i="12" a="1"/>
  <c r="K2917" i="12" s="1"/>
  <c r="L2917" i="12" a="1"/>
  <c r="L2917" i="12" s="1"/>
  <c r="M2917" i="12" a="1"/>
  <c r="M2917" i="12" s="1"/>
  <c r="N2917" i="12" a="1"/>
  <c r="N2917" i="12" s="1"/>
  <c r="O2917" i="12" a="1"/>
  <c r="O2917" i="12" s="1"/>
  <c r="K2918" i="12" a="1"/>
  <c r="K2918" i="12" s="1"/>
  <c r="L2918" i="12" a="1"/>
  <c r="L2918" i="12" s="1"/>
  <c r="M2918" i="12" a="1"/>
  <c r="M2918" i="12" s="1"/>
  <c r="N2918" i="12" a="1"/>
  <c r="N2918" i="12" s="1"/>
  <c r="O2918" i="12" a="1"/>
  <c r="O2918" i="12" s="1"/>
  <c r="K2919" i="12" a="1"/>
  <c r="K2919" i="12" s="1"/>
  <c r="L2919" i="12" a="1"/>
  <c r="L2919" i="12" s="1"/>
  <c r="M2919" i="12" a="1"/>
  <c r="M2919" i="12" s="1"/>
  <c r="N2919" i="12" a="1"/>
  <c r="N2919" i="12" s="1"/>
  <c r="O2919" i="12" a="1"/>
  <c r="O2919" i="12" s="1"/>
  <c r="K2920" i="12" a="1"/>
  <c r="K2920" i="12" s="1"/>
  <c r="L2920" i="12" a="1"/>
  <c r="L2920" i="12" s="1"/>
  <c r="M2920" i="12" a="1"/>
  <c r="M2920" i="12" s="1"/>
  <c r="N2920" i="12" a="1"/>
  <c r="N2920" i="12" s="1"/>
  <c r="O2920" i="12" a="1"/>
  <c r="O2920" i="12" s="1"/>
  <c r="K2921" i="12" a="1"/>
  <c r="K2921" i="12" s="1"/>
  <c r="L2921" i="12" a="1"/>
  <c r="L2921" i="12" s="1"/>
  <c r="M2921" i="12" a="1"/>
  <c r="M2921" i="12" s="1"/>
  <c r="N2921" i="12" a="1"/>
  <c r="N2921" i="12" s="1"/>
  <c r="O2921" i="12" a="1"/>
  <c r="O2921" i="12" s="1"/>
  <c r="K2922" i="12" a="1"/>
  <c r="K2922" i="12" s="1"/>
  <c r="L2922" i="12" a="1"/>
  <c r="L2922" i="12" s="1"/>
  <c r="M2922" i="12" a="1"/>
  <c r="M2922" i="12" s="1"/>
  <c r="N2922" i="12" a="1"/>
  <c r="N2922" i="12" s="1"/>
  <c r="O2922" i="12" a="1"/>
  <c r="O2922" i="12" s="1"/>
  <c r="K2923" i="12" a="1"/>
  <c r="K2923" i="12" s="1"/>
  <c r="L2923" i="12" a="1"/>
  <c r="L2923" i="12" s="1"/>
  <c r="M2923" i="12" a="1"/>
  <c r="M2923" i="12" s="1"/>
  <c r="N2923" i="12" a="1"/>
  <c r="N2923" i="12" s="1"/>
  <c r="O2923" i="12" a="1"/>
  <c r="O2923" i="12" s="1"/>
  <c r="K2924" i="12" a="1"/>
  <c r="K2924" i="12" s="1"/>
  <c r="L2924" i="12" a="1"/>
  <c r="L2924" i="12" s="1"/>
  <c r="M2924" i="12" a="1"/>
  <c r="M2924" i="12" s="1"/>
  <c r="N2924" i="12" a="1"/>
  <c r="N2924" i="12" s="1"/>
  <c r="O2924" i="12" a="1"/>
  <c r="O2924" i="12" s="1"/>
  <c r="K2925" i="12" a="1"/>
  <c r="K2925" i="12" s="1"/>
  <c r="L2925" i="12" a="1"/>
  <c r="L2925" i="12" s="1"/>
  <c r="M2925" i="12" a="1"/>
  <c r="M2925" i="12" s="1"/>
  <c r="N2925" i="12" a="1"/>
  <c r="N2925" i="12" s="1"/>
  <c r="O2925" i="12" a="1"/>
  <c r="O2925" i="12" s="1"/>
  <c r="K2926" i="12" a="1"/>
  <c r="K2926" i="12" s="1"/>
  <c r="L2926" i="12" a="1"/>
  <c r="L2926" i="12" s="1"/>
  <c r="M2926" i="12" a="1"/>
  <c r="M2926" i="12" s="1"/>
  <c r="N2926" i="12" a="1"/>
  <c r="N2926" i="12" s="1"/>
  <c r="O2926" i="12" a="1"/>
  <c r="O2926" i="12" s="1"/>
  <c r="K2927" i="12" a="1"/>
  <c r="K2927" i="12" s="1"/>
  <c r="L2927" i="12" a="1"/>
  <c r="L2927" i="12" s="1"/>
  <c r="M2927" i="12" a="1"/>
  <c r="M2927" i="12" s="1"/>
  <c r="N2927" i="12" a="1"/>
  <c r="N2927" i="12" s="1"/>
  <c r="O2927" i="12" a="1"/>
  <c r="O2927" i="12" s="1"/>
  <c r="K2928" i="12" a="1"/>
  <c r="K2928" i="12" s="1"/>
  <c r="L2928" i="12" a="1"/>
  <c r="L2928" i="12" s="1"/>
  <c r="M2928" i="12" a="1"/>
  <c r="M2928" i="12" s="1"/>
  <c r="N2928" i="12" a="1"/>
  <c r="N2928" i="12" s="1"/>
  <c r="O2928" i="12" a="1"/>
  <c r="O2928" i="12" s="1"/>
  <c r="K2929" i="12" a="1"/>
  <c r="K2929" i="12" s="1"/>
  <c r="L2929" i="12" a="1"/>
  <c r="L2929" i="12" s="1"/>
  <c r="M2929" i="12" a="1"/>
  <c r="M2929" i="12" s="1"/>
  <c r="N2929" i="12" a="1"/>
  <c r="N2929" i="12" s="1"/>
  <c r="O2929" i="12" a="1"/>
  <c r="O2929" i="12" s="1"/>
  <c r="K2930" i="12" a="1"/>
  <c r="K2930" i="12" s="1"/>
  <c r="L2930" i="12" a="1"/>
  <c r="L2930" i="12" s="1"/>
  <c r="M2930" i="12" a="1"/>
  <c r="M2930" i="12" s="1"/>
  <c r="N2930" i="12" a="1"/>
  <c r="N2930" i="12" s="1"/>
  <c r="O2930" i="12" a="1"/>
  <c r="O2930" i="12" s="1"/>
  <c r="K2931" i="12" a="1"/>
  <c r="K2931" i="12" s="1"/>
  <c r="L2931" i="12" a="1"/>
  <c r="L2931" i="12" s="1"/>
  <c r="M2931" i="12" a="1"/>
  <c r="M2931" i="12" s="1"/>
  <c r="N2931" i="12" a="1"/>
  <c r="N2931" i="12" s="1"/>
  <c r="O2931" i="12" a="1"/>
  <c r="O2931" i="12" s="1"/>
  <c r="K2932" i="12" a="1"/>
  <c r="K2932" i="12" s="1"/>
  <c r="L2932" i="12" a="1"/>
  <c r="L2932" i="12" s="1"/>
  <c r="M2932" i="12" a="1"/>
  <c r="M2932" i="12" s="1"/>
  <c r="N2932" i="12" a="1"/>
  <c r="N2932" i="12"/>
  <c r="O2932" i="12" a="1"/>
  <c r="O2932" i="12" s="1"/>
  <c r="K2933" i="12" a="1"/>
  <c r="K2933" i="12" s="1"/>
  <c r="L2933" i="12" a="1"/>
  <c r="L2933" i="12"/>
  <c r="M2933" i="12" a="1"/>
  <c r="M2933" i="12" s="1"/>
  <c r="N2933" i="12" a="1"/>
  <c r="N2933" i="12" s="1"/>
  <c r="O2933" i="12" a="1"/>
  <c r="O2933" i="12"/>
  <c r="K2934" i="12" a="1"/>
  <c r="K2934" i="12" s="1"/>
  <c r="L2934" i="12" a="1"/>
  <c r="L2934" i="12" s="1"/>
  <c r="M2934" i="12" a="1"/>
  <c r="M2934" i="12" s="1"/>
  <c r="N2934" i="12" a="1"/>
  <c r="N2934" i="12" s="1"/>
  <c r="O2934" i="12" a="1"/>
  <c r="O2934" i="12" s="1"/>
  <c r="K2935" i="12" a="1"/>
  <c r="K2935" i="12" s="1"/>
  <c r="L2935" i="12" a="1"/>
  <c r="L2935" i="12" s="1"/>
  <c r="M2935" i="12" a="1"/>
  <c r="M2935" i="12" s="1"/>
  <c r="N2935" i="12" a="1"/>
  <c r="N2935" i="12" s="1"/>
  <c r="O2935" i="12" a="1"/>
  <c r="O2935" i="12" s="1"/>
  <c r="K2936" i="12" a="1"/>
  <c r="K2936" i="12" s="1"/>
  <c r="L2936" i="12" a="1"/>
  <c r="L2936" i="12" s="1"/>
  <c r="M2936" i="12" a="1"/>
  <c r="M2936" i="12" s="1"/>
  <c r="N2936" i="12" a="1"/>
  <c r="N2936" i="12" s="1"/>
  <c r="O2936" i="12" a="1"/>
  <c r="O2936" i="12" s="1"/>
  <c r="K2937" i="12" a="1"/>
  <c r="K2937" i="12" s="1"/>
  <c r="L2937" i="12" a="1"/>
  <c r="L2937" i="12" s="1"/>
  <c r="M2937" i="12" a="1"/>
  <c r="M2937" i="12" s="1"/>
  <c r="N2937" i="12" a="1"/>
  <c r="N2937" i="12"/>
  <c r="O2937" i="12" a="1"/>
  <c r="O2937" i="12" s="1"/>
  <c r="K2938" i="12" a="1"/>
  <c r="K2938" i="12" s="1"/>
  <c r="L2938" i="12" a="1"/>
  <c r="L2938" i="12"/>
  <c r="M2938" i="12" a="1"/>
  <c r="M2938" i="12" s="1"/>
  <c r="N2938" i="12" a="1"/>
  <c r="N2938" i="12" s="1"/>
  <c r="O2938" i="12" a="1"/>
  <c r="O2938" i="12" s="1"/>
  <c r="K2939" i="12" a="1"/>
  <c r="K2939" i="12" s="1"/>
  <c r="L2939" i="12" a="1"/>
  <c r="L2939" i="12" s="1"/>
  <c r="M2939" i="12" a="1"/>
  <c r="M2939" i="12" s="1"/>
  <c r="N2939" i="12" a="1"/>
  <c r="N2939" i="12" s="1"/>
  <c r="O2939" i="12" a="1"/>
  <c r="O2939" i="12" s="1"/>
  <c r="K2940" i="12" a="1"/>
  <c r="K2940" i="12" s="1"/>
  <c r="L2940" i="12" a="1"/>
  <c r="L2940" i="12" s="1"/>
  <c r="M2940" i="12" a="1"/>
  <c r="M2940" i="12" s="1"/>
  <c r="N2940" i="12" a="1"/>
  <c r="N2940" i="12" s="1"/>
  <c r="O2940" i="12" a="1"/>
  <c r="O2940" i="12" s="1"/>
  <c r="K2941" i="12" a="1"/>
  <c r="K2941" i="12" s="1"/>
  <c r="L2941" i="12" a="1"/>
  <c r="L2941" i="12" s="1"/>
  <c r="M2941" i="12" a="1"/>
  <c r="M2941" i="12" s="1"/>
  <c r="N2941" i="12" a="1"/>
  <c r="N2941" i="12" s="1"/>
  <c r="O2941" i="12" a="1"/>
  <c r="O2941" i="12" s="1"/>
  <c r="K2942" i="12" a="1"/>
  <c r="K2942" i="12" s="1"/>
  <c r="L2942" i="12" a="1"/>
  <c r="L2942" i="12" s="1"/>
  <c r="M2942" i="12" a="1"/>
  <c r="M2942" i="12" s="1"/>
  <c r="N2942" i="12" a="1"/>
  <c r="N2942" i="12" s="1"/>
  <c r="O2942" i="12" a="1"/>
  <c r="O2942" i="12" s="1"/>
  <c r="K2943" i="12" a="1"/>
  <c r="K2943" i="12" s="1"/>
  <c r="L2943" i="12" a="1"/>
  <c r="L2943" i="12" s="1"/>
  <c r="M2943" i="12" a="1"/>
  <c r="M2943" i="12"/>
  <c r="N2943" i="12" a="1"/>
  <c r="N2943" i="12" s="1"/>
  <c r="O2943" i="12" a="1"/>
  <c r="O2943" i="12" s="1"/>
  <c r="K2944" i="12" a="1"/>
  <c r="K2944" i="12" s="1"/>
  <c r="L2944" i="12" a="1"/>
  <c r="L2944" i="12" s="1"/>
  <c r="M2944" i="12" a="1"/>
  <c r="M2944" i="12" s="1"/>
  <c r="N2944" i="12" a="1"/>
  <c r="N2944" i="12"/>
  <c r="O2944" i="12" a="1"/>
  <c r="O2944" i="12" s="1"/>
  <c r="K2945" i="12" a="1"/>
  <c r="K2945" i="12" s="1"/>
  <c r="L2945" i="12" a="1"/>
  <c r="L2945" i="12" s="1"/>
  <c r="M2945" i="12" a="1"/>
  <c r="M2945" i="12" s="1"/>
  <c r="N2945" i="12" a="1"/>
  <c r="N2945" i="12" s="1"/>
  <c r="O2945" i="12" a="1"/>
  <c r="O2945" i="12" s="1"/>
  <c r="K2946" i="12" a="1"/>
  <c r="K2946" i="12" s="1"/>
  <c r="L2946" i="12" a="1"/>
  <c r="L2946" i="12" s="1"/>
  <c r="M2946" i="12" a="1"/>
  <c r="M2946" i="12" s="1"/>
  <c r="N2946" i="12" a="1"/>
  <c r="N2946" i="12" s="1"/>
  <c r="O2946" i="12" a="1"/>
  <c r="O2946" i="12" s="1"/>
  <c r="K2947" i="12" a="1"/>
  <c r="K2947" i="12" s="1"/>
  <c r="L2947" i="12" a="1"/>
  <c r="L2947" i="12" s="1"/>
  <c r="M2947" i="12" a="1"/>
  <c r="M2947" i="12" s="1"/>
  <c r="N2947" i="12" a="1"/>
  <c r="N2947" i="12" s="1"/>
  <c r="O2947" i="12" a="1"/>
  <c r="O2947" i="12" s="1"/>
  <c r="K2948" i="12" a="1"/>
  <c r="K2948" i="12" s="1"/>
  <c r="L2948" i="12" a="1"/>
  <c r="L2948" i="12" s="1"/>
  <c r="M2948" i="12" a="1"/>
  <c r="M2948" i="12" s="1"/>
  <c r="N2948" i="12" a="1"/>
  <c r="N2948" i="12" s="1"/>
  <c r="O2948" i="12" a="1"/>
  <c r="O2948" i="12" s="1"/>
  <c r="K2949" i="12" a="1"/>
  <c r="K2949" i="12" s="1"/>
  <c r="L2949" i="12" a="1"/>
  <c r="L2949" i="12" s="1"/>
  <c r="M2949" i="12" a="1"/>
  <c r="M2949" i="12" s="1"/>
  <c r="N2949" i="12" a="1"/>
  <c r="N2949" i="12" s="1"/>
  <c r="O2949" i="12" a="1"/>
  <c r="O2949" i="12" s="1"/>
  <c r="K2950" i="12" a="1"/>
  <c r="K2950" i="12" s="1"/>
  <c r="L2950" i="12" a="1"/>
  <c r="L2950" i="12" s="1"/>
  <c r="M2950" i="12" a="1"/>
  <c r="M2950" i="12" s="1"/>
  <c r="N2950" i="12" a="1"/>
  <c r="N2950" i="12" s="1"/>
  <c r="O2950" i="12" a="1"/>
  <c r="O2950" i="12" s="1"/>
  <c r="K2951" i="12" a="1"/>
  <c r="K2951" i="12" s="1"/>
  <c r="L2951" i="12" a="1"/>
  <c r="L2951" i="12" s="1"/>
  <c r="M2951" i="12" a="1"/>
  <c r="M2951" i="12" s="1"/>
  <c r="N2951" i="12" a="1"/>
  <c r="N2951" i="12" s="1"/>
  <c r="O2951" i="12" a="1"/>
  <c r="O2951" i="12" s="1"/>
  <c r="K2952" i="12" a="1"/>
  <c r="K2952" i="12" s="1"/>
  <c r="L2952" i="12" a="1"/>
  <c r="L2952" i="12" s="1"/>
  <c r="M2952" i="12" a="1"/>
  <c r="M2952" i="12" s="1"/>
  <c r="N2952" i="12" a="1"/>
  <c r="N2952" i="12" s="1"/>
  <c r="O2952" i="12" a="1"/>
  <c r="O2952" i="12" s="1"/>
  <c r="K2953" i="12" a="1"/>
  <c r="K2953" i="12" s="1"/>
  <c r="L2953" i="12" a="1"/>
  <c r="L2953" i="12" s="1"/>
  <c r="M2953" i="12" a="1"/>
  <c r="M2953" i="12" s="1"/>
  <c r="N2953" i="12" a="1"/>
  <c r="N2953" i="12" s="1"/>
  <c r="O2953" i="12" a="1"/>
  <c r="O2953" i="12"/>
  <c r="K2954" i="12" a="1"/>
  <c r="K2954" i="12" s="1"/>
  <c r="L2954" i="12" a="1"/>
  <c r="L2954" i="12" s="1"/>
  <c r="M2954" i="12" a="1"/>
  <c r="M2954" i="12" s="1"/>
  <c r="N2954" i="12" a="1"/>
  <c r="N2954" i="12" s="1"/>
  <c r="O2954" i="12" a="1"/>
  <c r="O2954" i="12" s="1"/>
  <c r="K2955" i="12" a="1"/>
  <c r="K2955" i="12" s="1"/>
  <c r="L2955" i="12" a="1"/>
  <c r="L2955" i="12" s="1"/>
  <c r="M2955" i="12" a="1"/>
  <c r="M2955" i="12" s="1"/>
  <c r="N2955" i="12" a="1"/>
  <c r="N2955" i="12" s="1"/>
  <c r="O2955" i="12" a="1"/>
  <c r="O2955" i="12" s="1"/>
  <c r="K2956" i="12" a="1"/>
  <c r="K2956" i="12" s="1"/>
  <c r="L2956" i="12" a="1"/>
  <c r="L2956" i="12" s="1"/>
  <c r="M2956" i="12" a="1"/>
  <c r="M2956" i="12" s="1"/>
  <c r="N2956" i="12" a="1"/>
  <c r="N2956" i="12" s="1"/>
  <c r="O2956" i="12" a="1"/>
  <c r="O2956" i="12" s="1"/>
  <c r="K2957" i="12" a="1"/>
  <c r="K2957" i="12" s="1"/>
  <c r="L2957" i="12" a="1"/>
  <c r="L2957" i="12" s="1"/>
  <c r="M2957" i="12" a="1"/>
  <c r="M2957" i="12" s="1"/>
  <c r="N2957" i="12" a="1"/>
  <c r="N2957" i="12" s="1"/>
  <c r="O2957" i="12" a="1"/>
  <c r="O2957" i="12" s="1"/>
  <c r="K2958" i="12" a="1"/>
  <c r="K2958" i="12" s="1"/>
  <c r="L2958" i="12" a="1"/>
  <c r="L2958" i="12" s="1"/>
  <c r="M2958" i="12" a="1"/>
  <c r="M2958" i="12" s="1"/>
  <c r="N2958" i="12" a="1"/>
  <c r="N2958" i="12" s="1"/>
  <c r="O2958" i="12" a="1"/>
  <c r="O2958" i="12" s="1"/>
  <c r="K2959" i="12" a="1"/>
  <c r="K2959" i="12" s="1"/>
  <c r="L2959" i="12" a="1"/>
  <c r="L2959" i="12" s="1"/>
  <c r="M2959" i="12" a="1"/>
  <c r="M2959" i="12" s="1"/>
  <c r="N2959" i="12" a="1"/>
  <c r="N2959" i="12" s="1"/>
  <c r="O2959" i="12" a="1"/>
  <c r="O2959" i="12" s="1"/>
  <c r="K2960" i="12" a="1"/>
  <c r="K2960" i="12" s="1"/>
  <c r="L2960" i="12" a="1"/>
  <c r="L2960" i="12" s="1"/>
  <c r="M2960" i="12" a="1"/>
  <c r="M2960" i="12" s="1"/>
  <c r="N2960" i="12" a="1"/>
  <c r="N2960" i="12" s="1"/>
  <c r="O2960" i="12" a="1"/>
  <c r="O2960" i="12" s="1"/>
  <c r="K2961" i="12" a="1"/>
  <c r="K2961" i="12" s="1"/>
  <c r="L2961" i="12" a="1"/>
  <c r="L2961" i="12" s="1"/>
  <c r="M2961" i="12" a="1"/>
  <c r="M2961" i="12" s="1"/>
  <c r="N2961" i="12" a="1"/>
  <c r="N2961" i="12" s="1"/>
  <c r="O2961" i="12" a="1"/>
  <c r="O2961" i="12" s="1"/>
  <c r="K2962" i="12" a="1"/>
  <c r="K2962" i="12" s="1"/>
  <c r="L2962" i="12" a="1"/>
  <c r="L2962" i="12" s="1"/>
  <c r="M2962" i="12" a="1"/>
  <c r="M2962" i="12" s="1"/>
  <c r="N2962" i="12" a="1"/>
  <c r="N2962" i="12" s="1"/>
  <c r="O2962" i="12" a="1"/>
  <c r="O2962" i="12" s="1"/>
  <c r="K2963" i="12" a="1"/>
  <c r="K2963" i="12" s="1"/>
  <c r="L2963" i="12" a="1"/>
  <c r="L2963" i="12" s="1"/>
  <c r="M2963" i="12" a="1"/>
  <c r="M2963" i="12" s="1"/>
  <c r="N2963" i="12" a="1"/>
  <c r="N2963" i="12" s="1"/>
  <c r="O2963" i="12" a="1"/>
  <c r="O2963" i="12" s="1"/>
  <c r="K2964" i="12" a="1"/>
  <c r="K2964" i="12" s="1"/>
  <c r="L2964" i="12" a="1"/>
  <c r="L2964" i="12" s="1"/>
  <c r="M2964" i="12" a="1"/>
  <c r="M2964" i="12" s="1"/>
  <c r="N2964" i="12" a="1"/>
  <c r="N2964" i="12" s="1"/>
  <c r="O2964" i="12" a="1"/>
  <c r="O2964" i="12" s="1"/>
  <c r="K2965" i="12" a="1"/>
  <c r="K2965" i="12" s="1"/>
  <c r="L2965" i="12" a="1"/>
  <c r="L2965" i="12" s="1"/>
  <c r="M2965" i="12" a="1"/>
  <c r="M2965" i="12" s="1"/>
  <c r="N2965" i="12" a="1"/>
  <c r="N2965" i="12" s="1"/>
  <c r="O2965" i="12" a="1"/>
  <c r="O2965" i="12" s="1"/>
  <c r="K2966" i="12" a="1"/>
  <c r="K2966" i="12" s="1"/>
  <c r="L2966" i="12" a="1"/>
  <c r="L2966" i="12" s="1"/>
  <c r="M2966" i="12" a="1"/>
  <c r="M2966" i="12" s="1"/>
  <c r="N2966" i="12" a="1"/>
  <c r="N2966" i="12" s="1"/>
  <c r="O2966" i="12" a="1"/>
  <c r="O2966" i="12" s="1"/>
  <c r="K2967" i="12" a="1"/>
  <c r="K2967" i="12" s="1"/>
  <c r="L2967" i="12" a="1"/>
  <c r="L2967" i="12" s="1"/>
  <c r="M2967" i="12" a="1"/>
  <c r="M2967" i="12" s="1"/>
  <c r="N2967" i="12" a="1"/>
  <c r="N2967" i="12" s="1"/>
  <c r="O2967" i="12" a="1"/>
  <c r="O2967" i="12" s="1"/>
  <c r="K2968" i="12" a="1"/>
  <c r="K2968" i="12" s="1"/>
  <c r="L2968" i="12" a="1"/>
  <c r="L2968" i="12" s="1"/>
  <c r="M2968" i="12" a="1"/>
  <c r="M2968" i="12" s="1"/>
  <c r="N2968" i="12" a="1"/>
  <c r="N2968" i="12" s="1"/>
  <c r="O2968" i="12" a="1"/>
  <c r="O2968" i="12" s="1"/>
  <c r="K2969" i="12" a="1"/>
  <c r="K2969" i="12" s="1"/>
  <c r="L2969" i="12" a="1"/>
  <c r="L2969" i="12" s="1"/>
  <c r="M2969" i="12" a="1"/>
  <c r="M2969" i="12" s="1"/>
  <c r="N2969" i="12" a="1"/>
  <c r="N2969" i="12" s="1"/>
  <c r="O2969" i="12" a="1"/>
  <c r="O2969" i="12" s="1"/>
  <c r="K2970" i="12" a="1"/>
  <c r="K2970" i="12" s="1"/>
  <c r="L2970" i="12" a="1"/>
  <c r="L2970" i="12" s="1"/>
  <c r="M2970" i="12" a="1"/>
  <c r="M2970" i="12" s="1"/>
  <c r="N2970" i="12" a="1"/>
  <c r="N2970" i="12" s="1"/>
  <c r="O2970" i="12" a="1"/>
  <c r="O2970" i="12" s="1"/>
  <c r="K2971" i="12" a="1"/>
  <c r="K2971" i="12" s="1"/>
  <c r="L2971" i="12" a="1"/>
  <c r="L2971" i="12" s="1"/>
  <c r="M2971" i="12" a="1"/>
  <c r="M2971" i="12" s="1"/>
  <c r="N2971" i="12" a="1"/>
  <c r="N2971" i="12" s="1"/>
  <c r="O2971" i="12" a="1"/>
  <c r="O2971" i="12" s="1"/>
  <c r="K2972" i="12" a="1"/>
  <c r="K2972" i="12" s="1"/>
  <c r="L2972" i="12" a="1"/>
  <c r="L2972" i="12" s="1"/>
  <c r="M2972" i="12" a="1"/>
  <c r="M2972" i="12" s="1"/>
  <c r="N2972" i="12" a="1"/>
  <c r="N2972" i="12" s="1"/>
  <c r="O2972" i="12" a="1"/>
  <c r="O2972" i="12"/>
  <c r="K2973" i="12" a="1"/>
  <c r="K2973" i="12" s="1"/>
  <c r="L2973" i="12" a="1"/>
  <c r="L2973" i="12" s="1"/>
  <c r="M2973" i="12" a="1"/>
  <c r="M2973" i="12" s="1"/>
  <c r="N2973" i="12" a="1"/>
  <c r="N2973" i="12" s="1"/>
  <c r="O2973" i="12" a="1"/>
  <c r="O2973" i="12" s="1"/>
  <c r="K2974" i="12" a="1"/>
  <c r="K2974" i="12" s="1"/>
  <c r="L2974" i="12" a="1"/>
  <c r="L2974" i="12" s="1"/>
  <c r="M2974" i="12" a="1"/>
  <c r="M2974" i="12" s="1"/>
  <c r="N2974" i="12" a="1"/>
  <c r="N2974" i="12" s="1"/>
  <c r="O2974" i="12" a="1"/>
  <c r="O2974" i="12" s="1"/>
  <c r="K2975" i="12" a="1"/>
  <c r="K2975" i="12" s="1"/>
  <c r="L2975" i="12" a="1"/>
  <c r="L2975" i="12" s="1"/>
  <c r="M2975" i="12" a="1"/>
  <c r="M2975" i="12"/>
  <c r="N2975" i="12" a="1"/>
  <c r="N2975" i="12" s="1"/>
  <c r="O2975" i="12" a="1"/>
  <c r="O2975" i="12" s="1"/>
  <c r="K2976" i="12" a="1"/>
  <c r="K2976" i="12" s="1"/>
  <c r="L2976" i="12" a="1"/>
  <c r="L2976" i="12" s="1"/>
  <c r="M2976" i="12" a="1"/>
  <c r="M2976" i="12" s="1"/>
  <c r="N2976" i="12" a="1"/>
  <c r="N2976" i="12" s="1"/>
  <c r="O2976" i="12" a="1"/>
  <c r="O2976" i="12" s="1"/>
  <c r="K2977" i="12" a="1"/>
  <c r="K2977" i="12" s="1"/>
  <c r="L2977" i="12" a="1"/>
  <c r="L2977" i="12" s="1"/>
  <c r="M2977" i="12" a="1"/>
  <c r="M2977" i="12" s="1"/>
  <c r="N2977" i="12" a="1"/>
  <c r="N2977" i="12" s="1"/>
  <c r="O2977" i="12" a="1"/>
  <c r="O2977" i="12"/>
  <c r="K2978" i="12" a="1"/>
  <c r="K2978" i="12" s="1"/>
  <c r="L2978" i="12" a="1"/>
  <c r="L2978" i="12" s="1"/>
  <c r="M2978" i="12" a="1"/>
  <c r="M2978" i="12" s="1"/>
  <c r="N2978" i="12" a="1"/>
  <c r="N2978" i="12" s="1"/>
  <c r="O2978" i="12" a="1"/>
  <c r="O2978" i="12" s="1"/>
  <c r="K2979" i="12" a="1"/>
  <c r="K2979" i="12" s="1"/>
  <c r="L2979" i="12" a="1"/>
  <c r="L2979" i="12" s="1"/>
  <c r="M2979" i="12" a="1"/>
  <c r="M2979" i="12" s="1"/>
  <c r="N2979" i="12" a="1"/>
  <c r="N2979" i="12" s="1"/>
  <c r="O2979" i="12" a="1"/>
  <c r="O2979" i="12" s="1"/>
  <c r="K2980" i="12" a="1"/>
  <c r="K2980" i="12" s="1"/>
  <c r="L2980" i="12" a="1"/>
  <c r="L2980" i="12" s="1"/>
  <c r="M2980" i="12" a="1"/>
  <c r="M2980" i="12" s="1"/>
  <c r="N2980" i="12" a="1"/>
  <c r="N2980" i="12" s="1"/>
  <c r="O2980" i="12" a="1"/>
  <c r="O2980" i="12" s="1"/>
  <c r="K2981" i="12" a="1"/>
  <c r="K2981" i="12" s="1"/>
  <c r="L2981" i="12" a="1"/>
  <c r="L2981" i="12"/>
  <c r="M2981" i="12" a="1"/>
  <c r="M2981" i="12" s="1"/>
  <c r="N2981" i="12" a="1"/>
  <c r="N2981" i="12" s="1"/>
  <c r="O2981" i="12" a="1"/>
  <c r="O2981" i="12" s="1"/>
  <c r="K2982" i="12" a="1"/>
  <c r="K2982" i="12" s="1"/>
  <c r="L2982" i="12" a="1"/>
  <c r="L2982" i="12" s="1"/>
  <c r="M2982" i="12" a="1"/>
  <c r="M2982" i="12" s="1"/>
  <c r="N2982" i="12" a="1"/>
  <c r="N2982" i="12" s="1"/>
  <c r="O2982" i="12" a="1"/>
  <c r="O2982" i="12" s="1"/>
  <c r="K2983" i="12" a="1"/>
  <c r="K2983" i="12" s="1"/>
  <c r="L2983" i="12" a="1"/>
  <c r="L2983" i="12" s="1"/>
  <c r="M2983" i="12" a="1"/>
  <c r="M2983" i="12" s="1"/>
  <c r="N2983" i="12" a="1"/>
  <c r="N2983" i="12" s="1"/>
  <c r="O2983" i="12" a="1"/>
  <c r="O2983" i="12" s="1"/>
  <c r="K2984" i="12" a="1"/>
  <c r="K2984" i="12" s="1"/>
  <c r="L2984" i="12" a="1"/>
  <c r="L2984" i="12" s="1"/>
  <c r="M2984" i="12" a="1"/>
  <c r="M2984" i="12" s="1"/>
  <c r="N2984" i="12" a="1"/>
  <c r="N2984" i="12" s="1"/>
  <c r="O2984" i="12" a="1"/>
  <c r="O2984" i="12" s="1"/>
  <c r="K2985" i="12" a="1"/>
  <c r="K2985" i="12" s="1"/>
  <c r="L2985" i="12" a="1"/>
  <c r="L2985" i="12" s="1"/>
  <c r="M2985" i="12" a="1"/>
  <c r="M2985" i="12" s="1"/>
  <c r="N2985" i="12" a="1"/>
  <c r="N2985" i="12" s="1"/>
  <c r="O2985" i="12" a="1"/>
  <c r="O2985" i="12" s="1"/>
  <c r="K2986" i="12" a="1"/>
  <c r="K2986" i="12" s="1"/>
  <c r="L2986" i="12" a="1"/>
  <c r="L2986" i="12" s="1"/>
  <c r="M2986" i="12" a="1"/>
  <c r="M2986" i="12" s="1"/>
  <c r="N2986" i="12" a="1"/>
  <c r="N2986" i="12" s="1"/>
  <c r="O2986" i="12" a="1"/>
  <c r="O2986" i="12" s="1"/>
  <c r="K2987" i="12" a="1"/>
  <c r="K2987" i="12" s="1"/>
  <c r="L2987" i="12" a="1"/>
  <c r="L2987" i="12" s="1"/>
  <c r="M2987" i="12" a="1"/>
  <c r="M2987" i="12" s="1"/>
  <c r="N2987" i="12" a="1"/>
  <c r="N2987" i="12" s="1"/>
  <c r="O2987" i="12" a="1"/>
  <c r="O2987" i="12" s="1"/>
  <c r="K2988" i="12" a="1"/>
  <c r="K2988" i="12" s="1"/>
  <c r="L2988" i="12" a="1"/>
  <c r="L2988" i="12" s="1"/>
  <c r="M2988" i="12" a="1"/>
  <c r="M2988" i="12"/>
  <c r="N2988" i="12" a="1"/>
  <c r="N2988" i="12" s="1"/>
  <c r="O2988" i="12" a="1"/>
  <c r="O2988" i="12" s="1"/>
  <c r="K2989" i="12" a="1"/>
  <c r="K2989" i="12" s="1"/>
  <c r="L2989" i="12" a="1"/>
  <c r="L2989" i="12" s="1"/>
  <c r="M2989" i="12" a="1"/>
  <c r="M2989" i="12" s="1"/>
  <c r="N2989" i="12" a="1"/>
  <c r="N2989" i="12" s="1"/>
  <c r="O2989" i="12" a="1"/>
  <c r="O2989" i="12" s="1"/>
  <c r="K2990" i="12" a="1"/>
  <c r="K2990" i="12" s="1"/>
  <c r="L2990" i="12" a="1"/>
  <c r="L2990" i="12"/>
  <c r="M2990" i="12" a="1"/>
  <c r="M2990" i="12" s="1"/>
  <c r="N2990" i="12" a="1"/>
  <c r="N2990" i="12" s="1"/>
  <c r="O2990" i="12" a="1"/>
  <c r="O2990" i="12" s="1"/>
  <c r="K2991" i="12" a="1"/>
  <c r="K2991" i="12" s="1"/>
  <c r="L2991" i="12" a="1"/>
  <c r="L2991" i="12" s="1"/>
  <c r="M2991" i="12" a="1"/>
  <c r="M2991" i="12" s="1"/>
  <c r="N2991" i="12" a="1"/>
  <c r="N2991" i="12" s="1"/>
  <c r="O2991" i="12" a="1"/>
  <c r="O2991" i="12" s="1"/>
  <c r="K2992" i="12" a="1"/>
  <c r="K2992" i="12"/>
  <c r="L2992" i="12" a="1"/>
  <c r="L2992" i="12" s="1"/>
  <c r="M2992" i="12" a="1"/>
  <c r="M2992" i="12" s="1"/>
  <c r="N2992" i="12" a="1"/>
  <c r="N2992" i="12" s="1"/>
  <c r="O2992" i="12" a="1"/>
  <c r="O2992" i="12" s="1"/>
  <c r="K2993" i="12" a="1"/>
  <c r="K2993" i="12" s="1"/>
  <c r="L2993" i="12" a="1"/>
  <c r="L2993" i="12" s="1"/>
  <c r="M2993" i="12" a="1"/>
  <c r="M2993" i="12" s="1"/>
  <c r="N2993" i="12" a="1"/>
  <c r="N2993" i="12" s="1"/>
  <c r="O2993" i="12" a="1"/>
  <c r="O2993" i="12" s="1"/>
  <c r="K2994" i="12" a="1"/>
  <c r="K2994" i="12" s="1"/>
  <c r="L2994" i="12" a="1"/>
  <c r="L2994" i="12" s="1"/>
  <c r="M2994" i="12" a="1"/>
  <c r="M2994" i="12"/>
  <c r="N2994" i="12" a="1"/>
  <c r="N2994" i="12" s="1"/>
  <c r="O2994" i="12" a="1"/>
  <c r="O2994" i="12" s="1"/>
  <c r="K2995" i="12" a="1"/>
  <c r="K2995" i="12" s="1"/>
  <c r="L2995" i="12" a="1"/>
  <c r="L2995" i="12" s="1"/>
  <c r="M2995" i="12" a="1"/>
  <c r="M2995" i="12" s="1"/>
  <c r="N2995" i="12" a="1"/>
  <c r="N2995" i="12"/>
  <c r="O2995" i="12" a="1"/>
  <c r="O2995" i="12" s="1"/>
  <c r="K2996" i="12" a="1"/>
  <c r="K2996" i="12" s="1"/>
  <c r="L2996" i="12" a="1"/>
  <c r="L2996" i="12" s="1"/>
  <c r="M2996" i="12" a="1"/>
  <c r="M2996" i="12" s="1"/>
  <c r="N2996" i="12" a="1"/>
  <c r="N2996" i="12" s="1"/>
  <c r="O2996" i="12" a="1"/>
  <c r="O2996" i="12" s="1"/>
  <c r="K2997" i="12" a="1"/>
  <c r="K2997" i="12" s="1"/>
  <c r="L2997" i="12" a="1"/>
  <c r="L2997" i="12" s="1"/>
  <c r="M2997" i="12" a="1"/>
  <c r="M2997" i="12" s="1"/>
  <c r="N2997" i="12" a="1"/>
  <c r="N2997" i="12" s="1"/>
  <c r="O2997" i="12" a="1"/>
  <c r="O2997" i="12" s="1"/>
  <c r="K2998" i="12" a="1"/>
  <c r="K2998" i="12" s="1"/>
  <c r="L2998" i="12" a="1"/>
  <c r="L2998" i="12" s="1"/>
  <c r="M2998" i="12" a="1"/>
  <c r="M2998" i="12" s="1"/>
  <c r="N2998" i="12" a="1"/>
  <c r="N2998" i="12" s="1"/>
  <c r="O2998" i="12" a="1"/>
  <c r="O2998" i="12" s="1"/>
  <c r="K2999" i="12" a="1"/>
  <c r="K2999" i="12" s="1"/>
  <c r="L2999" i="12" a="1"/>
  <c r="L2999" i="12" s="1"/>
  <c r="M2999" i="12" a="1"/>
  <c r="M2999" i="12" s="1"/>
  <c r="N2999" i="12" a="1"/>
  <c r="N2999" i="12" s="1"/>
  <c r="O2999" i="12" a="1"/>
  <c r="O2999" i="12" s="1"/>
  <c r="K3000" i="12" a="1"/>
  <c r="K3000" i="12" s="1"/>
  <c r="L3000" i="12" a="1"/>
  <c r="L3000" i="12" s="1"/>
  <c r="M3000" i="12" a="1"/>
  <c r="M3000" i="12" s="1"/>
  <c r="N3000" i="12" a="1"/>
  <c r="N3000" i="12" s="1"/>
  <c r="O3000" i="12" a="1"/>
  <c r="O3000" i="12" s="1"/>
  <c r="K3001" i="12" a="1"/>
  <c r="K3001" i="12" s="1"/>
  <c r="L3001" i="12" a="1"/>
  <c r="L3001" i="12" s="1"/>
  <c r="M3001" i="12" a="1"/>
  <c r="M3001" i="12" s="1"/>
  <c r="N3001" i="12" a="1"/>
  <c r="N3001" i="12" s="1"/>
  <c r="O3001" i="12" a="1"/>
  <c r="O3001" i="12" s="1"/>
  <c r="K3002" i="12" a="1"/>
  <c r="K3002" i="12" s="1"/>
  <c r="L3002" i="12" a="1"/>
  <c r="L3002" i="12" s="1"/>
  <c r="M3002" i="12" a="1"/>
  <c r="M3002" i="12" s="1"/>
  <c r="N3002" i="12" a="1"/>
  <c r="N3002" i="12" s="1"/>
  <c r="O3002" i="12" a="1"/>
  <c r="O3002" i="12"/>
  <c r="K3003" i="12" a="1"/>
  <c r="K3003" i="12" s="1"/>
  <c r="L3003" i="12" a="1"/>
  <c r="L3003" i="12" s="1"/>
  <c r="M3003" i="12" a="1"/>
  <c r="M3003" i="12" s="1"/>
  <c r="N3003" i="12" a="1"/>
  <c r="N3003" i="12" s="1"/>
  <c r="O3003" i="12" a="1"/>
  <c r="O3003" i="12" s="1"/>
  <c r="K3004" i="12" a="1"/>
  <c r="K3004" i="12" s="1"/>
  <c r="L3004" i="12" a="1"/>
  <c r="L3004" i="12" s="1"/>
  <c r="M3004" i="12" a="1"/>
  <c r="M3004" i="12" s="1"/>
  <c r="N3004" i="12" a="1"/>
  <c r="N3004" i="12" s="1"/>
  <c r="O3004" i="12" a="1"/>
  <c r="O3004" i="12" s="1"/>
  <c r="K3005" i="12" a="1"/>
  <c r="K3005" i="12" s="1"/>
  <c r="L3005" i="12" a="1"/>
  <c r="L3005" i="12" s="1"/>
  <c r="M3005" i="12" a="1"/>
  <c r="M3005" i="12" s="1"/>
  <c r="N3005" i="12" a="1"/>
  <c r="N3005" i="12" s="1"/>
  <c r="O3005" i="12" a="1"/>
  <c r="O3005" i="12" s="1"/>
  <c r="K3006" i="12" a="1"/>
  <c r="K3006" i="12" s="1"/>
  <c r="L3006" i="12" a="1"/>
  <c r="L3006" i="12" s="1"/>
  <c r="M3006" i="12" a="1"/>
  <c r="M3006" i="12" s="1"/>
  <c r="N3006" i="12" a="1"/>
  <c r="N3006" i="12" s="1"/>
  <c r="O3006" i="12" a="1"/>
  <c r="O3006" i="12" s="1"/>
  <c r="K3007" i="12" a="1"/>
  <c r="K3007" i="12" s="1"/>
  <c r="L3007" i="12" a="1"/>
  <c r="L3007" i="12" s="1"/>
  <c r="M3007" i="12" a="1"/>
  <c r="M3007" i="12" s="1"/>
  <c r="N3007" i="12" a="1"/>
  <c r="N3007" i="12" s="1"/>
  <c r="O3007" i="12" a="1"/>
  <c r="O3007" i="12" s="1"/>
  <c r="K3008" i="12" a="1"/>
  <c r="K3008" i="12" s="1"/>
  <c r="L3008" i="12" a="1"/>
  <c r="L3008" i="12" s="1"/>
  <c r="M3008" i="12" a="1"/>
  <c r="M3008" i="12" s="1"/>
  <c r="N3008" i="12" a="1"/>
  <c r="N3008" i="12" s="1"/>
  <c r="O3008" i="12" a="1"/>
  <c r="O3008" i="12" s="1"/>
  <c r="K3009" i="12" a="1"/>
  <c r="K3009" i="12" s="1"/>
  <c r="L3009" i="12" a="1"/>
  <c r="L3009" i="12" s="1"/>
  <c r="M3009" i="12" a="1"/>
  <c r="M3009" i="12" s="1"/>
  <c r="N3009" i="12" a="1"/>
  <c r="N3009" i="12" s="1"/>
  <c r="O3009" i="12" a="1"/>
  <c r="O3009" i="12" s="1"/>
  <c r="K3010" i="12" a="1"/>
  <c r="K3010" i="12" s="1"/>
  <c r="L3010" i="12" a="1"/>
  <c r="L3010" i="12" s="1"/>
  <c r="M3010" i="12" a="1"/>
  <c r="M3010" i="12" s="1"/>
  <c r="N3010" i="12" a="1"/>
  <c r="N3010" i="12" s="1"/>
  <c r="O3010" i="12" a="1"/>
  <c r="O3010" i="12" s="1"/>
  <c r="K3011" i="12" a="1"/>
  <c r="K3011" i="12" s="1"/>
  <c r="L3011" i="12" a="1"/>
  <c r="L3011" i="12" s="1"/>
  <c r="M3011" i="12" a="1"/>
  <c r="M3011" i="12" s="1"/>
  <c r="N3011" i="12" a="1"/>
  <c r="N3011" i="12" s="1"/>
  <c r="O3011" i="12" a="1"/>
  <c r="O3011" i="12" s="1"/>
  <c r="K3012" i="12" a="1"/>
  <c r="K3012" i="12" s="1"/>
  <c r="L3012" i="12" a="1"/>
  <c r="L3012" i="12" s="1"/>
  <c r="M3012" i="12" a="1"/>
  <c r="M3012" i="12" s="1"/>
  <c r="N3012" i="12" a="1"/>
  <c r="N3012" i="12" s="1"/>
  <c r="O3012" i="12" a="1"/>
  <c r="O3012" i="12" s="1"/>
  <c r="K3013" i="12" a="1"/>
  <c r="K3013" i="12" s="1"/>
  <c r="L3013" i="12" a="1"/>
  <c r="L3013" i="12" s="1"/>
  <c r="M3013" i="12" a="1"/>
  <c r="M3013" i="12" s="1"/>
  <c r="N3013" i="12" a="1"/>
  <c r="N3013" i="12" s="1"/>
  <c r="O3013" i="12" a="1"/>
  <c r="O3013" i="12"/>
  <c r="K3014" i="12" a="1"/>
  <c r="K3014" i="12" s="1"/>
  <c r="L3014" i="12" a="1"/>
  <c r="L3014" i="12" s="1"/>
  <c r="M3014" i="12" a="1"/>
  <c r="M3014" i="12" s="1"/>
  <c r="N3014" i="12" a="1"/>
  <c r="N3014" i="12" s="1"/>
  <c r="O3014" i="12" a="1"/>
  <c r="O3014" i="12" s="1"/>
  <c r="K3015" i="12" a="1"/>
  <c r="K3015" i="12" s="1"/>
  <c r="L3015" i="12" a="1"/>
  <c r="L3015" i="12" s="1"/>
  <c r="M3015" i="12" a="1"/>
  <c r="M3015" i="12" s="1"/>
  <c r="N3015" i="12" a="1"/>
  <c r="N3015" i="12" s="1"/>
  <c r="O3015" i="12" a="1"/>
  <c r="O3015" i="12" s="1"/>
  <c r="K3016" i="12" a="1"/>
  <c r="K3016" i="12" s="1"/>
  <c r="L3016" i="12" a="1"/>
  <c r="L3016" i="12" s="1"/>
  <c r="M3016" i="12" a="1"/>
  <c r="M3016" i="12" s="1"/>
  <c r="N3016" i="12" a="1"/>
  <c r="N3016" i="12" s="1"/>
  <c r="O3016" i="12" a="1"/>
  <c r="O3016" i="12" s="1"/>
  <c r="K3017" i="12" a="1"/>
  <c r="K3017" i="12" s="1"/>
  <c r="L3017" i="12" a="1"/>
  <c r="L3017" i="12" s="1"/>
  <c r="M3017" i="12" a="1"/>
  <c r="M3017" i="12" s="1"/>
  <c r="N3017" i="12" a="1"/>
  <c r="N3017" i="12" s="1"/>
  <c r="O3017" i="12" a="1"/>
  <c r="O3017" i="12" s="1"/>
  <c r="K3018" i="12" a="1"/>
  <c r="K3018" i="12" s="1"/>
  <c r="L3018" i="12" a="1"/>
  <c r="L3018" i="12" s="1"/>
  <c r="M3018" i="12" a="1"/>
  <c r="M3018" i="12" s="1"/>
  <c r="N3018" i="12" a="1"/>
  <c r="N3018" i="12" s="1"/>
  <c r="O3018" i="12" a="1"/>
  <c r="O3018" i="12" s="1"/>
  <c r="K3019" i="12" a="1"/>
  <c r="K3019" i="12" s="1"/>
  <c r="L3019" i="12" a="1"/>
  <c r="L3019" i="12" s="1"/>
  <c r="M3019" i="12" a="1"/>
  <c r="M3019" i="12" s="1"/>
  <c r="N3019" i="12" a="1"/>
  <c r="N3019" i="12"/>
  <c r="O3019" i="12" a="1"/>
  <c r="O3019" i="12" s="1"/>
  <c r="K3020" i="12" a="1"/>
  <c r="K3020" i="12" s="1"/>
  <c r="L3020" i="12" a="1"/>
  <c r="L3020" i="12" s="1"/>
  <c r="M3020" i="12" a="1"/>
  <c r="M3020" i="12" s="1"/>
  <c r="N3020" i="12" a="1"/>
  <c r="N3020" i="12" s="1"/>
  <c r="O3020" i="12" a="1"/>
  <c r="O3020" i="12" s="1"/>
  <c r="K3021" i="12" a="1"/>
  <c r="K3021" i="12" s="1"/>
  <c r="L3021" i="12" a="1"/>
  <c r="L3021" i="12" s="1"/>
  <c r="M3021" i="12" a="1"/>
  <c r="M3021" i="12" s="1"/>
  <c r="N3021" i="12" a="1"/>
  <c r="N3021" i="12" s="1"/>
  <c r="O3021" i="12" a="1"/>
  <c r="O3021" i="12" s="1"/>
  <c r="K3022" i="12" a="1"/>
  <c r="K3022" i="12" s="1"/>
  <c r="L3022" i="12" a="1"/>
  <c r="L3022" i="12" s="1"/>
  <c r="M3022" i="12" a="1"/>
  <c r="M3022" i="12" s="1"/>
  <c r="N3022" i="12" a="1"/>
  <c r="N3022" i="12" s="1"/>
  <c r="O3022" i="12" a="1"/>
  <c r="O3022" i="12" s="1"/>
  <c r="K3023" i="12" a="1"/>
  <c r="K3023" i="12" s="1"/>
  <c r="L3023" i="12" a="1"/>
  <c r="L3023" i="12" s="1"/>
  <c r="M3023" i="12" a="1"/>
  <c r="M3023" i="12" s="1"/>
  <c r="N3023" i="12" a="1"/>
  <c r="N3023" i="12" s="1"/>
  <c r="O3023" i="12" a="1"/>
  <c r="O3023" i="12" s="1"/>
  <c r="K3024" i="12" a="1"/>
  <c r="K3024" i="12" s="1"/>
  <c r="L3024" i="12" a="1"/>
  <c r="L3024" i="12" s="1"/>
  <c r="M3024" i="12" a="1"/>
  <c r="M3024" i="12" s="1"/>
  <c r="N3024" i="12" a="1"/>
  <c r="N3024" i="12" s="1"/>
  <c r="O3024" i="12" a="1"/>
  <c r="O3024" i="12" s="1"/>
  <c r="K3025" i="12" a="1"/>
  <c r="K3025" i="12" s="1"/>
  <c r="L3025" i="12" a="1"/>
  <c r="L3025" i="12" s="1"/>
  <c r="M3025" i="12" a="1"/>
  <c r="M3025" i="12" s="1"/>
  <c r="N3025" i="12" a="1"/>
  <c r="N3025" i="12" s="1"/>
  <c r="O3025" i="12" a="1"/>
  <c r="O3025" i="12" s="1"/>
  <c r="K3026" i="12" a="1"/>
  <c r="K3026" i="12" s="1"/>
  <c r="L3026" i="12" a="1"/>
  <c r="L3026" i="12" s="1"/>
  <c r="M3026" i="12" a="1"/>
  <c r="M3026" i="12" s="1"/>
  <c r="N3026" i="12" a="1"/>
  <c r="N3026" i="12" s="1"/>
  <c r="O3026" i="12" a="1"/>
  <c r="O3026" i="12" s="1"/>
  <c r="K3027" i="12" a="1"/>
  <c r="K3027" i="12" s="1"/>
  <c r="L3027" i="12" a="1"/>
  <c r="L3027" i="12" s="1"/>
  <c r="M3027" i="12" a="1"/>
  <c r="M3027" i="12" s="1"/>
  <c r="N3027" i="12" a="1"/>
  <c r="N3027" i="12" s="1"/>
  <c r="O3027" i="12" a="1"/>
  <c r="O3027" i="12" s="1"/>
  <c r="K3028" i="12" a="1"/>
  <c r="K3028" i="12" s="1"/>
  <c r="L3028" i="12" a="1"/>
  <c r="L3028" i="12" s="1"/>
  <c r="M3028" i="12" a="1"/>
  <c r="M3028" i="12" s="1"/>
  <c r="N3028" i="12" a="1"/>
  <c r="N3028" i="12" s="1"/>
  <c r="O3028" i="12" a="1"/>
  <c r="O3028" i="12" s="1"/>
  <c r="K3029" i="12" a="1"/>
  <c r="K3029" i="12" s="1"/>
  <c r="L3029" i="12" a="1"/>
  <c r="L3029" i="12" s="1"/>
  <c r="M3029" i="12" a="1"/>
  <c r="M3029" i="12" s="1"/>
  <c r="N3029" i="12" a="1"/>
  <c r="N3029" i="12" s="1"/>
  <c r="O3029" i="12" a="1"/>
  <c r="O3029" i="12" s="1"/>
  <c r="K3030" i="12" a="1"/>
  <c r="K3030" i="12" s="1"/>
  <c r="L3030" i="12" a="1"/>
  <c r="L3030" i="12" s="1"/>
  <c r="M3030" i="12" a="1"/>
  <c r="M3030" i="12" s="1"/>
  <c r="N3030" i="12" a="1"/>
  <c r="N3030" i="12" s="1"/>
  <c r="O3030" i="12" a="1"/>
  <c r="O3030" i="12" s="1"/>
  <c r="K3031" i="12" a="1"/>
  <c r="K3031" i="12" s="1"/>
  <c r="L3031" i="12" a="1"/>
  <c r="L3031" i="12" s="1"/>
  <c r="M3031" i="12" a="1"/>
  <c r="M3031" i="12" s="1"/>
  <c r="N3031" i="12" a="1"/>
  <c r="N3031" i="12" s="1"/>
  <c r="O3031" i="12" a="1"/>
  <c r="O3031" i="12" s="1"/>
  <c r="K3032" i="12" a="1"/>
  <c r="K3032" i="12" s="1"/>
  <c r="L3032" i="12" a="1"/>
  <c r="L3032" i="12" s="1"/>
  <c r="M3032" i="12" a="1"/>
  <c r="M3032" i="12" s="1"/>
  <c r="N3032" i="12" a="1"/>
  <c r="N3032" i="12" s="1"/>
  <c r="O3032" i="12" a="1"/>
  <c r="O3032" i="12" s="1"/>
  <c r="K3033" i="12" a="1"/>
  <c r="K3033" i="12" s="1"/>
  <c r="L3033" i="12" a="1"/>
  <c r="L3033" i="12" s="1"/>
  <c r="M3033" i="12" a="1"/>
  <c r="M3033" i="12" s="1"/>
  <c r="N3033" i="12" a="1"/>
  <c r="N3033" i="12" s="1"/>
  <c r="O3033" i="12" a="1"/>
  <c r="O3033" i="12" s="1"/>
  <c r="K3034" i="12" a="1"/>
  <c r="K3034" i="12" s="1"/>
  <c r="L3034" i="12" a="1"/>
  <c r="L3034" i="12" s="1"/>
  <c r="M3034" i="12" a="1"/>
  <c r="M3034" i="12" s="1"/>
  <c r="N3034" i="12" a="1"/>
  <c r="N3034" i="12" s="1"/>
  <c r="O3034" i="12" a="1"/>
  <c r="O3034" i="12" s="1"/>
  <c r="K3035" i="12" a="1"/>
  <c r="K3035" i="12" s="1"/>
  <c r="L3035" i="12" a="1"/>
  <c r="L3035" i="12" s="1"/>
  <c r="M3035" i="12" a="1"/>
  <c r="M3035" i="12" s="1"/>
  <c r="N3035" i="12" a="1"/>
  <c r="N3035" i="12" s="1"/>
  <c r="O3035" i="12" a="1"/>
  <c r="O3035" i="12" s="1"/>
  <c r="K3036" i="12" a="1"/>
  <c r="K3036" i="12" s="1"/>
  <c r="L3036" i="12" a="1"/>
  <c r="L3036" i="12" s="1"/>
  <c r="M3036" i="12" a="1"/>
  <c r="M3036" i="12" s="1"/>
  <c r="N3036" i="12" a="1"/>
  <c r="N3036" i="12" s="1"/>
  <c r="O3036" i="12" a="1"/>
  <c r="O3036" i="12" s="1"/>
  <c r="K3037" i="12" a="1"/>
  <c r="K3037" i="12" s="1"/>
  <c r="L3037" i="12" a="1"/>
  <c r="L3037" i="12" s="1"/>
  <c r="M3037" i="12" a="1"/>
  <c r="M3037" i="12" s="1"/>
  <c r="N3037" i="12" a="1"/>
  <c r="N3037" i="12" s="1"/>
  <c r="O3037" i="12" a="1"/>
  <c r="O3037" i="12" s="1"/>
  <c r="K3038" i="12" a="1"/>
  <c r="K3038" i="12" s="1"/>
  <c r="L3038" i="12" a="1"/>
  <c r="L3038" i="12" s="1"/>
  <c r="M3038" i="12" a="1"/>
  <c r="M3038" i="12" s="1"/>
  <c r="N3038" i="12" a="1"/>
  <c r="N3038" i="12" s="1"/>
  <c r="O3038" i="12" a="1"/>
  <c r="O3038" i="12" s="1"/>
  <c r="K3039" i="12" a="1"/>
  <c r="K3039" i="12" s="1"/>
  <c r="L3039" i="12" a="1"/>
  <c r="L3039" i="12" s="1"/>
  <c r="M3039" i="12" a="1"/>
  <c r="M3039" i="12" s="1"/>
  <c r="N3039" i="12" a="1"/>
  <c r="N3039" i="12" s="1"/>
  <c r="O3039" i="12" a="1"/>
  <c r="O3039" i="12" s="1"/>
  <c r="K3040" i="12" a="1"/>
  <c r="K3040" i="12" s="1"/>
  <c r="L3040" i="12" a="1"/>
  <c r="L3040" i="12" s="1"/>
  <c r="M3040" i="12" a="1"/>
  <c r="M3040" i="12" s="1"/>
  <c r="N3040" i="12" a="1"/>
  <c r="N3040" i="12" s="1"/>
  <c r="O3040" i="12" a="1"/>
  <c r="O3040" i="12" s="1"/>
  <c r="K3041" i="12" a="1"/>
  <c r="K3041" i="12" s="1"/>
  <c r="L3041" i="12" a="1"/>
  <c r="L3041" i="12" s="1"/>
  <c r="M3041" i="12" a="1"/>
  <c r="M3041" i="12" s="1"/>
  <c r="N3041" i="12" a="1"/>
  <c r="N3041" i="12" s="1"/>
  <c r="O3041" i="12" a="1"/>
  <c r="O3041" i="12" s="1"/>
  <c r="K3042" i="12" a="1"/>
  <c r="K3042" i="12" s="1"/>
  <c r="L3042" i="12" a="1"/>
  <c r="L3042" i="12" s="1"/>
  <c r="M3042" i="12" a="1"/>
  <c r="M3042" i="12" s="1"/>
  <c r="N3042" i="12" a="1"/>
  <c r="N3042" i="12" s="1"/>
  <c r="O3042" i="12" a="1"/>
  <c r="O3042" i="12" s="1"/>
  <c r="K3043" i="12" a="1"/>
  <c r="K3043" i="12" s="1"/>
  <c r="L3043" i="12" a="1"/>
  <c r="L3043" i="12" s="1"/>
  <c r="M3043" i="12" a="1"/>
  <c r="M3043" i="12" s="1"/>
  <c r="N3043" i="12" a="1"/>
  <c r="N3043" i="12" s="1"/>
  <c r="O3043" i="12" a="1"/>
  <c r="O3043" i="12" s="1"/>
  <c r="K3044" i="12" a="1"/>
  <c r="K3044" i="12" s="1"/>
  <c r="L3044" i="12" a="1"/>
  <c r="L3044" i="12" s="1"/>
  <c r="M3044" i="12" a="1"/>
  <c r="M3044" i="12" s="1"/>
  <c r="N3044" i="12" a="1"/>
  <c r="N3044" i="12" s="1"/>
  <c r="O3044" i="12" a="1"/>
  <c r="O3044" i="12" s="1"/>
  <c r="K3045" i="12" a="1"/>
  <c r="K3045" i="12" s="1"/>
  <c r="L3045" i="12" a="1"/>
  <c r="L3045" i="12" s="1"/>
  <c r="M3045" i="12" a="1"/>
  <c r="M3045" i="12" s="1"/>
  <c r="N3045" i="12" a="1"/>
  <c r="N3045" i="12" s="1"/>
  <c r="O3045" i="12" a="1"/>
  <c r="O3045" i="12" s="1"/>
  <c r="K3046" i="12" a="1"/>
  <c r="K3046" i="12" s="1"/>
  <c r="L3046" i="12" a="1"/>
  <c r="L3046" i="12" s="1"/>
  <c r="M3046" i="12" a="1"/>
  <c r="M3046" i="12" s="1"/>
  <c r="N3046" i="12" a="1"/>
  <c r="N3046" i="12" s="1"/>
  <c r="O3046" i="12" a="1"/>
  <c r="O3046" i="12" s="1"/>
  <c r="K3047" i="12" a="1"/>
  <c r="K3047" i="12" s="1"/>
  <c r="L3047" i="12" a="1"/>
  <c r="L3047" i="12" s="1"/>
  <c r="M3047" i="12" a="1"/>
  <c r="M3047" i="12" s="1"/>
  <c r="N3047" i="12" a="1"/>
  <c r="N3047" i="12" s="1"/>
  <c r="O3047" i="12" a="1"/>
  <c r="O3047" i="12" s="1"/>
  <c r="K3048" i="12" a="1"/>
  <c r="K3048" i="12" s="1"/>
  <c r="L3048" i="12" a="1"/>
  <c r="L3048" i="12" s="1"/>
  <c r="M3048" i="12" a="1"/>
  <c r="M3048" i="12" s="1"/>
  <c r="N3048" i="12" a="1"/>
  <c r="N3048" i="12" s="1"/>
  <c r="O3048" i="12" a="1"/>
  <c r="O3048" i="12" s="1"/>
  <c r="K3049" i="12" a="1"/>
  <c r="K3049" i="12" s="1"/>
  <c r="L3049" i="12" a="1"/>
  <c r="L3049" i="12" s="1"/>
  <c r="M3049" i="12" a="1"/>
  <c r="M3049" i="12" s="1"/>
  <c r="N3049" i="12" a="1"/>
  <c r="N3049" i="12" s="1"/>
  <c r="O3049" i="12" a="1"/>
  <c r="O3049" i="12" s="1"/>
  <c r="K3050" i="12" a="1"/>
  <c r="K3050" i="12" s="1"/>
  <c r="L3050" i="12" a="1"/>
  <c r="L3050" i="12" s="1"/>
  <c r="M3050" i="12" a="1"/>
  <c r="M3050" i="12" s="1"/>
  <c r="N3050" i="12" a="1"/>
  <c r="N3050" i="12" s="1"/>
  <c r="O3050" i="12" a="1"/>
  <c r="O3050" i="12" s="1"/>
  <c r="K3051" i="12" a="1"/>
  <c r="K3051" i="12" s="1"/>
  <c r="L3051" i="12" a="1"/>
  <c r="L3051" i="12" s="1"/>
  <c r="M3051" i="12" a="1"/>
  <c r="M3051" i="12" s="1"/>
  <c r="N3051" i="12" a="1"/>
  <c r="N3051" i="12" s="1"/>
  <c r="O3051" i="12" a="1"/>
  <c r="O3051" i="12" s="1"/>
  <c r="K3052" i="12" a="1"/>
  <c r="K3052" i="12" s="1"/>
  <c r="L3052" i="12" a="1"/>
  <c r="L3052" i="12" s="1"/>
  <c r="M3052" i="12" a="1"/>
  <c r="M3052" i="12" s="1"/>
  <c r="N3052" i="12" a="1"/>
  <c r="N3052" i="12" s="1"/>
  <c r="O3052" i="12" a="1"/>
  <c r="O3052" i="12" s="1"/>
  <c r="K3053" i="12" a="1"/>
  <c r="K3053" i="12" s="1"/>
  <c r="L3053" i="12" a="1"/>
  <c r="L3053" i="12" s="1"/>
  <c r="M3053" i="12" a="1"/>
  <c r="M3053" i="12" s="1"/>
  <c r="N3053" i="12" a="1"/>
  <c r="N3053" i="12" s="1"/>
  <c r="O3053" i="12" a="1"/>
  <c r="O3053" i="12" s="1"/>
  <c r="K3054" i="12" a="1"/>
  <c r="K3054" i="12" s="1"/>
  <c r="L3054" i="12" a="1"/>
  <c r="L3054" i="12" s="1"/>
  <c r="M3054" i="12" a="1"/>
  <c r="M3054" i="12" s="1"/>
  <c r="N3054" i="12" a="1"/>
  <c r="N3054" i="12" s="1"/>
  <c r="O3054" i="12" a="1"/>
  <c r="O3054" i="12" s="1"/>
  <c r="K3055" i="12" a="1"/>
  <c r="K3055" i="12" s="1"/>
  <c r="L3055" i="12" a="1"/>
  <c r="L3055" i="12" s="1"/>
  <c r="M3055" i="12" a="1"/>
  <c r="M3055" i="12" s="1"/>
  <c r="N3055" i="12" a="1"/>
  <c r="N3055" i="12" s="1"/>
  <c r="O3055" i="12" a="1"/>
  <c r="O3055" i="12" s="1"/>
  <c r="K3056" i="12" a="1"/>
  <c r="K3056" i="12" s="1"/>
  <c r="L3056" i="12" a="1"/>
  <c r="L3056" i="12" s="1"/>
  <c r="M3056" i="12" a="1"/>
  <c r="M3056" i="12" s="1"/>
  <c r="N3056" i="12" a="1"/>
  <c r="N3056" i="12" s="1"/>
  <c r="O3056" i="12" a="1"/>
  <c r="O3056" i="12" s="1"/>
  <c r="K3057" i="12" a="1"/>
  <c r="K3057" i="12" s="1"/>
  <c r="L3057" i="12" a="1"/>
  <c r="L3057" i="12" s="1"/>
  <c r="M3057" i="12" a="1"/>
  <c r="M3057" i="12" s="1"/>
  <c r="N3057" i="12" a="1"/>
  <c r="N3057" i="12" s="1"/>
  <c r="O3057" i="12" a="1"/>
  <c r="O3057" i="12" s="1"/>
  <c r="K3058" i="12" a="1"/>
  <c r="K3058" i="12" s="1"/>
  <c r="L3058" i="12" a="1"/>
  <c r="L3058" i="12" s="1"/>
  <c r="M3058" i="12" a="1"/>
  <c r="M3058" i="12" s="1"/>
  <c r="N3058" i="12" a="1"/>
  <c r="N3058" i="12" s="1"/>
  <c r="O3058" i="12" a="1"/>
  <c r="O3058" i="12" s="1"/>
  <c r="K3059" i="12" a="1"/>
  <c r="K3059" i="12" s="1"/>
  <c r="L3059" i="12" a="1"/>
  <c r="L3059" i="12" s="1"/>
  <c r="M3059" i="12" a="1"/>
  <c r="M3059" i="12" s="1"/>
  <c r="N3059" i="12" a="1"/>
  <c r="N3059" i="12" s="1"/>
  <c r="O3059" i="12" a="1"/>
  <c r="O3059" i="12" s="1"/>
  <c r="K3060" i="12" a="1"/>
  <c r="K3060" i="12" s="1"/>
  <c r="L3060" i="12" a="1"/>
  <c r="L3060" i="12" s="1"/>
  <c r="M3060" i="12" a="1"/>
  <c r="M3060" i="12" s="1"/>
  <c r="N3060" i="12" a="1"/>
  <c r="N3060" i="12" s="1"/>
  <c r="O3060" i="12" a="1"/>
  <c r="O3060" i="12" s="1"/>
  <c r="K3061" i="12" a="1"/>
  <c r="K3061" i="12" s="1"/>
  <c r="L3061" i="12" a="1"/>
  <c r="L3061" i="12" s="1"/>
  <c r="M3061" i="12" a="1"/>
  <c r="M3061" i="12" s="1"/>
  <c r="N3061" i="12" a="1"/>
  <c r="N3061" i="12" s="1"/>
  <c r="O3061" i="12" a="1"/>
  <c r="O3061" i="12" s="1"/>
  <c r="K3062" i="12" a="1"/>
  <c r="K3062" i="12" s="1"/>
  <c r="L3062" i="12" a="1"/>
  <c r="L3062" i="12" s="1"/>
  <c r="M3062" i="12" a="1"/>
  <c r="M3062" i="12" s="1"/>
  <c r="N3062" i="12" a="1"/>
  <c r="N3062" i="12" s="1"/>
  <c r="O3062" i="12" a="1"/>
  <c r="O3062" i="12" s="1"/>
  <c r="K3063" i="12" a="1"/>
  <c r="K3063" i="12" s="1"/>
  <c r="L3063" i="12" a="1"/>
  <c r="L3063" i="12" s="1"/>
  <c r="M3063" i="12" a="1"/>
  <c r="M3063" i="12" s="1"/>
  <c r="N3063" i="12" a="1"/>
  <c r="N3063" i="12" s="1"/>
  <c r="O3063" i="12" a="1"/>
  <c r="O3063" i="12" s="1"/>
  <c r="K3064" i="12" a="1"/>
  <c r="K3064" i="12" s="1"/>
  <c r="L3064" i="12" a="1"/>
  <c r="L3064" i="12" s="1"/>
  <c r="M3064" i="12" a="1"/>
  <c r="M3064" i="12" s="1"/>
  <c r="N3064" i="12" a="1"/>
  <c r="N3064" i="12" s="1"/>
  <c r="O3064" i="12" a="1"/>
  <c r="O3064" i="12" s="1"/>
  <c r="K3065" i="12" a="1"/>
  <c r="K3065" i="12" s="1"/>
  <c r="L3065" i="12" a="1"/>
  <c r="L3065" i="12" s="1"/>
  <c r="M3065" i="12" a="1"/>
  <c r="M3065" i="12" s="1"/>
  <c r="N3065" i="12" a="1"/>
  <c r="N3065" i="12" s="1"/>
  <c r="O3065" i="12" a="1"/>
  <c r="O3065" i="12" s="1"/>
  <c r="K3066" i="12" a="1"/>
  <c r="K3066" i="12" s="1"/>
  <c r="L3066" i="12" a="1"/>
  <c r="L3066" i="12" s="1"/>
  <c r="M3066" i="12" a="1"/>
  <c r="M3066" i="12" s="1"/>
  <c r="N3066" i="12" a="1"/>
  <c r="N3066" i="12" s="1"/>
  <c r="O3066" i="12" a="1"/>
  <c r="O3066" i="12" s="1"/>
  <c r="D601" i="12"/>
  <c r="J7" i="9"/>
  <c r="J3066" i="12"/>
  <c r="J3065" i="12"/>
  <c r="J3064" i="12"/>
  <c r="J3063" i="12"/>
  <c r="J3062" i="12"/>
  <c r="J3061" i="12"/>
  <c r="J3060" i="12"/>
  <c r="J3059" i="12"/>
  <c r="J3058" i="12"/>
  <c r="J3057" i="12"/>
  <c r="J3056" i="12"/>
  <c r="J3055" i="12"/>
  <c r="J3054" i="12"/>
  <c r="J3053" i="12"/>
  <c r="J3052" i="12"/>
  <c r="J3051" i="12"/>
  <c r="J3050" i="12"/>
  <c r="J3049" i="12"/>
  <c r="J3048" i="12"/>
  <c r="J3047" i="12"/>
  <c r="J3046" i="12"/>
  <c r="J3045" i="12"/>
  <c r="J3044" i="12"/>
  <c r="J3043" i="12"/>
  <c r="J3042" i="12"/>
  <c r="J3041" i="12"/>
  <c r="J3040" i="12"/>
  <c r="J3039" i="12"/>
  <c r="J3038" i="12"/>
  <c r="J3037" i="12"/>
  <c r="J3036" i="12"/>
  <c r="J3035" i="12"/>
  <c r="J3034" i="12"/>
  <c r="J3033" i="12"/>
  <c r="J3032" i="12"/>
  <c r="J3031" i="12"/>
  <c r="J3030" i="12"/>
  <c r="J3029" i="12"/>
  <c r="J3028" i="12"/>
  <c r="J3027" i="12"/>
  <c r="J3026" i="12"/>
  <c r="J3025" i="12"/>
  <c r="J3024" i="12"/>
  <c r="J3023" i="12"/>
  <c r="J3022" i="12"/>
  <c r="J3021" i="12"/>
  <c r="J3020" i="12"/>
  <c r="J3019" i="12"/>
  <c r="J3018" i="12"/>
  <c r="J3017" i="12"/>
  <c r="J3016" i="12"/>
  <c r="J3015" i="12"/>
  <c r="J3014" i="12"/>
  <c r="J3013" i="12"/>
  <c r="J3012" i="12"/>
  <c r="J3011" i="12"/>
  <c r="J3010" i="12"/>
  <c r="J3009" i="12"/>
  <c r="J3008" i="12"/>
  <c r="J3007" i="12"/>
  <c r="J3006" i="12"/>
  <c r="J3005" i="12"/>
  <c r="J3004" i="12"/>
  <c r="J3003" i="12"/>
  <c r="J3002" i="12"/>
  <c r="J3001" i="12"/>
  <c r="J3000" i="12"/>
  <c r="J2999" i="12"/>
  <c r="J2998" i="12"/>
  <c r="J2997" i="12"/>
  <c r="J2996" i="12"/>
  <c r="J2995" i="12"/>
  <c r="J2994" i="12"/>
  <c r="J2993" i="12"/>
  <c r="J2992" i="12"/>
  <c r="J2991" i="12"/>
  <c r="J2990" i="12"/>
  <c r="J2989" i="12"/>
  <c r="J2988" i="12"/>
  <c r="J2987" i="12"/>
  <c r="J2986" i="12"/>
  <c r="J2985" i="12"/>
  <c r="J2984" i="12"/>
  <c r="J2983" i="12"/>
  <c r="J2982" i="12"/>
  <c r="J2981" i="12"/>
  <c r="J2980" i="12"/>
  <c r="J2979" i="12"/>
  <c r="J2978" i="12"/>
  <c r="J2977" i="12"/>
  <c r="J2976" i="12"/>
  <c r="J2975" i="12"/>
  <c r="J2974" i="12"/>
  <c r="J2973" i="12"/>
  <c r="J2972" i="12"/>
  <c r="J2971" i="12"/>
  <c r="J2970" i="12"/>
  <c r="J2969" i="12"/>
  <c r="J2968" i="12"/>
  <c r="J2967" i="12"/>
  <c r="J2966" i="12"/>
  <c r="J2965" i="12"/>
  <c r="J2964" i="12"/>
  <c r="J2963" i="12"/>
  <c r="J2962" i="12"/>
  <c r="J2961" i="12"/>
  <c r="J2960" i="12"/>
  <c r="J2959" i="12"/>
  <c r="J2958" i="12"/>
  <c r="J2957" i="12"/>
  <c r="J2956" i="12"/>
  <c r="J2955" i="12"/>
  <c r="J2954" i="12"/>
  <c r="J2953" i="12"/>
  <c r="J2952" i="12"/>
  <c r="J2951" i="12"/>
  <c r="J2950" i="12"/>
  <c r="J2949" i="12"/>
  <c r="J2948" i="12"/>
  <c r="J2947" i="12"/>
  <c r="J2946" i="12"/>
  <c r="J2945" i="12"/>
  <c r="J2944" i="12"/>
  <c r="J2943" i="12"/>
  <c r="J2942" i="12"/>
  <c r="J2941" i="12"/>
  <c r="J2940" i="12"/>
  <c r="J2939" i="12"/>
  <c r="J2938" i="12"/>
  <c r="J2937" i="12"/>
  <c r="J2936" i="12"/>
  <c r="J2935" i="12"/>
  <c r="J2934" i="12"/>
  <c r="J2933" i="12"/>
  <c r="J2932" i="12"/>
  <c r="J2931" i="12"/>
  <c r="J2930" i="12"/>
  <c r="J2929" i="12"/>
  <c r="J2928" i="12"/>
  <c r="J2927" i="12"/>
  <c r="J2926" i="12"/>
  <c r="J2925" i="12"/>
  <c r="J2924" i="12"/>
  <c r="J2923" i="12"/>
  <c r="J2922" i="12"/>
  <c r="J2921" i="12"/>
  <c r="J2920" i="12"/>
  <c r="J2919" i="12"/>
  <c r="J2918" i="12"/>
  <c r="J2917" i="12"/>
  <c r="J2916" i="12"/>
  <c r="J2915" i="12"/>
  <c r="J2914" i="12"/>
  <c r="J2913" i="12"/>
  <c r="J2912" i="12"/>
  <c r="J2911" i="12"/>
  <c r="J2910" i="12"/>
  <c r="J2909" i="12"/>
  <c r="J2908" i="12"/>
  <c r="J2907" i="12"/>
  <c r="J2906" i="12"/>
  <c r="J2905" i="12"/>
  <c r="J2904" i="12"/>
  <c r="J2903" i="12"/>
  <c r="J2902" i="12"/>
  <c r="J2901" i="12"/>
  <c r="J2900" i="12"/>
  <c r="J2899" i="12"/>
  <c r="J2898" i="12"/>
  <c r="J2897" i="12"/>
  <c r="J2896" i="12"/>
  <c r="J2895" i="12"/>
  <c r="J2894" i="12"/>
  <c r="J2893" i="12"/>
  <c r="J2892" i="12"/>
  <c r="J2891" i="12"/>
  <c r="J2890" i="12"/>
  <c r="J2889" i="12"/>
  <c r="J2888" i="12"/>
  <c r="J2887" i="12"/>
  <c r="J2886" i="12"/>
  <c r="J2885" i="12"/>
  <c r="J2884" i="12"/>
  <c r="J2883" i="12"/>
  <c r="J2882" i="12"/>
  <c r="J2881" i="12"/>
  <c r="J2880" i="12"/>
  <c r="J2879" i="12"/>
  <c r="J2878" i="12"/>
  <c r="J2877" i="12"/>
  <c r="J2876" i="12"/>
  <c r="J2875" i="12"/>
  <c r="J2874" i="12"/>
  <c r="J2873" i="12"/>
  <c r="J2872" i="12"/>
  <c r="J2871" i="12"/>
  <c r="J2870" i="12"/>
  <c r="J2869" i="12"/>
  <c r="J2868" i="12"/>
  <c r="J2867" i="12"/>
  <c r="J2866" i="12"/>
  <c r="J2865" i="12"/>
  <c r="J2864" i="12"/>
  <c r="J2863" i="12"/>
  <c r="J2862" i="12"/>
  <c r="J2861" i="12"/>
  <c r="J2860" i="12"/>
  <c r="J2859" i="12"/>
  <c r="J2858" i="12"/>
  <c r="J2857" i="12"/>
  <c r="J2856" i="12"/>
  <c r="J2855" i="12"/>
  <c r="J2854" i="12"/>
  <c r="J2853" i="12"/>
  <c r="J2852" i="12"/>
  <c r="J2851" i="12"/>
  <c r="J2850" i="12"/>
  <c r="J2849" i="12"/>
  <c r="J2848" i="12"/>
  <c r="J2847" i="12"/>
  <c r="J2846" i="12"/>
  <c r="J2845" i="12"/>
  <c r="J2844" i="12"/>
  <c r="J2843" i="12"/>
  <c r="J2842" i="12"/>
  <c r="J2841" i="12"/>
  <c r="J2840" i="12"/>
  <c r="J2839" i="12"/>
  <c r="J2838" i="12"/>
  <c r="J2837" i="12"/>
  <c r="J2836" i="12"/>
  <c r="J2835" i="12"/>
  <c r="J2834" i="12"/>
  <c r="J2833" i="12"/>
  <c r="J2832" i="12"/>
  <c r="J2831" i="12"/>
  <c r="J2830" i="12"/>
  <c r="J2829" i="12"/>
  <c r="J2828" i="12"/>
  <c r="J2827" i="12"/>
  <c r="J2826" i="12"/>
  <c r="J2825" i="12"/>
  <c r="J2824" i="12"/>
  <c r="J2823" i="12"/>
  <c r="J2822" i="12"/>
  <c r="J2821" i="12"/>
  <c r="J2820" i="12"/>
  <c r="J2819" i="12"/>
  <c r="J2818" i="12"/>
  <c r="J2817" i="12"/>
  <c r="J2816" i="12"/>
  <c r="J2815" i="12"/>
  <c r="J2814" i="12"/>
  <c r="J2813" i="12"/>
  <c r="J2812" i="12"/>
  <c r="J2811" i="12"/>
  <c r="J2810" i="12"/>
  <c r="J2809" i="12"/>
  <c r="J2808" i="12"/>
  <c r="J2807" i="12"/>
  <c r="J2806" i="12"/>
  <c r="J2805" i="12"/>
  <c r="J2804" i="12"/>
  <c r="J2803" i="12"/>
  <c r="J2802" i="12"/>
  <c r="J2801" i="12"/>
  <c r="J2800" i="12"/>
  <c r="J2799" i="12"/>
  <c r="J2798" i="12"/>
  <c r="J2797" i="12"/>
  <c r="J2796" i="12"/>
  <c r="J2795" i="12"/>
  <c r="J2794" i="12"/>
  <c r="J2793" i="12"/>
  <c r="J2792" i="12"/>
  <c r="J2791" i="12"/>
  <c r="J2790" i="12"/>
  <c r="J2789" i="12"/>
  <c r="J2788" i="12"/>
  <c r="J2787" i="12"/>
  <c r="J2786" i="12"/>
  <c r="J2785" i="12"/>
  <c r="J2784" i="12"/>
  <c r="J2783" i="12"/>
  <c r="J2782" i="12"/>
  <c r="J2781" i="12"/>
  <c r="J2780" i="12"/>
  <c r="J2779" i="12"/>
  <c r="J2778" i="12"/>
  <c r="J2777" i="12"/>
  <c r="J2776" i="12"/>
  <c r="J2775" i="12"/>
  <c r="J2774" i="12"/>
  <c r="J2773" i="12"/>
  <c r="J2772" i="12"/>
  <c r="J2771" i="12"/>
  <c r="J2770" i="12"/>
  <c r="J2769" i="12"/>
  <c r="J2768" i="12"/>
  <c r="J2767" i="12"/>
  <c r="J2766" i="12"/>
  <c r="J2765" i="12"/>
  <c r="J2764" i="12"/>
  <c r="J2763" i="12"/>
  <c r="J2762" i="12"/>
  <c r="J2761" i="12"/>
  <c r="J2760" i="12"/>
  <c r="J2759" i="12"/>
  <c r="J2758" i="12"/>
  <c r="J2757" i="12"/>
  <c r="J2756" i="12"/>
  <c r="J2755" i="12"/>
  <c r="J2754" i="12"/>
  <c r="J2753" i="12"/>
  <c r="J2752" i="12"/>
  <c r="J2751" i="12"/>
  <c r="J2750" i="12"/>
  <c r="J2749" i="12"/>
  <c r="J2748" i="12"/>
  <c r="J2747" i="12"/>
  <c r="J2746" i="12"/>
  <c r="J2745" i="12"/>
  <c r="J2744" i="12"/>
  <c r="J2743" i="12"/>
  <c r="J2742" i="12"/>
  <c r="J2741" i="12"/>
  <c r="J2740" i="12"/>
  <c r="J2739" i="12"/>
  <c r="J2738" i="12"/>
  <c r="J2737" i="12"/>
  <c r="J2736" i="12"/>
  <c r="J2735" i="12"/>
  <c r="J2734" i="12"/>
  <c r="J2733" i="12"/>
  <c r="J2732" i="12"/>
  <c r="J2731" i="12"/>
  <c r="J2730" i="12"/>
  <c r="J2729" i="12"/>
  <c r="J2728" i="12"/>
  <c r="J2727" i="12"/>
  <c r="J2726" i="12"/>
  <c r="J2725" i="12"/>
  <c r="J2724" i="12"/>
  <c r="J2723" i="12"/>
  <c r="J2722" i="12"/>
  <c r="J2721" i="12"/>
  <c r="J2720" i="12"/>
  <c r="J2719" i="12"/>
  <c r="J2718" i="12"/>
  <c r="J2717" i="12"/>
  <c r="J2716" i="12"/>
  <c r="J2715" i="12"/>
  <c r="J2714" i="12"/>
  <c r="J2713" i="12"/>
  <c r="J2712" i="12"/>
  <c r="J2711" i="12"/>
  <c r="J2710" i="12"/>
  <c r="J2709" i="12"/>
  <c r="J2708" i="12"/>
  <c r="J2707" i="12"/>
  <c r="J2706" i="12"/>
  <c r="J2705" i="12"/>
  <c r="J2704" i="12"/>
  <c r="J2703" i="12"/>
  <c r="J2702" i="12"/>
  <c r="J2701" i="12"/>
  <c r="J2700" i="12"/>
  <c r="J2699" i="12"/>
  <c r="J2698" i="12"/>
  <c r="J2697" i="12"/>
  <c r="J2696" i="12"/>
  <c r="J2695" i="12"/>
  <c r="J2694" i="12"/>
  <c r="J2693" i="12"/>
  <c r="J2692" i="12"/>
  <c r="J2691" i="12"/>
  <c r="J2690" i="12"/>
  <c r="J2689" i="12"/>
  <c r="J2688" i="12"/>
  <c r="J2687" i="12"/>
  <c r="J2686" i="12"/>
  <c r="J2685" i="12"/>
  <c r="J2684" i="12"/>
  <c r="J2683" i="12"/>
  <c r="J2682" i="12"/>
  <c r="J2681" i="12"/>
  <c r="J2680" i="12"/>
  <c r="J2679" i="12"/>
  <c r="J2678" i="12"/>
  <c r="J2677" i="12"/>
  <c r="J2676" i="12"/>
  <c r="J2675" i="12"/>
  <c r="J2674" i="12"/>
  <c r="J2673" i="12"/>
  <c r="J2672" i="12"/>
  <c r="J2671" i="12"/>
  <c r="J2670" i="12"/>
  <c r="J2669" i="12"/>
  <c r="J2668" i="12"/>
  <c r="J2667" i="12"/>
  <c r="J2666" i="12"/>
  <c r="J2665" i="12"/>
  <c r="J2664" i="12"/>
  <c r="J2663" i="12"/>
  <c r="J2662" i="12"/>
  <c r="J2661" i="12"/>
  <c r="J2660" i="12"/>
  <c r="J2659" i="12"/>
  <c r="J2658" i="12"/>
  <c r="J2657" i="12"/>
  <c r="J2656" i="12"/>
  <c r="J2655" i="12"/>
  <c r="J2654" i="12"/>
  <c r="J2653" i="12"/>
  <c r="J2652" i="12"/>
  <c r="J2651" i="12"/>
  <c r="J2650" i="12"/>
  <c r="J2649" i="12"/>
  <c r="J2648" i="12"/>
  <c r="J2647" i="12"/>
  <c r="J2646" i="12"/>
  <c r="J2645" i="12"/>
  <c r="J2644" i="12"/>
  <c r="J2643" i="12"/>
  <c r="J2642" i="12"/>
  <c r="J2641" i="12"/>
  <c r="J2640" i="12"/>
  <c r="J2639" i="12"/>
  <c r="J2638" i="12"/>
  <c r="J2637" i="12"/>
  <c r="J2636" i="12"/>
  <c r="J2635" i="12"/>
  <c r="J2634" i="12"/>
  <c r="J2633" i="12"/>
  <c r="J2632" i="12"/>
  <c r="J2631" i="12"/>
  <c r="J2630" i="12"/>
  <c r="J2629" i="12"/>
  <c r="J2628" i="12"/>
  <c r="J2627" i="12"/>
  <c r="J2626" i="12"/>
  <c r="J2625" i="12"/>
  <c r="J2624" i="12"/>
  <c r="J2623" i="12"/>
  <c r="J2622" i="12"/>
  <c r="J2621" i="12"/>
  <c r="J2620" i="12"/>
  <c r="J2619" i="12"/>
  <c r="J2618" i="12"/>
  <c r="J2617" i="12"/>
  <c r="J2616" i="12"/>
  <c r="J2615" i="12"/>
  <c r="J2614" i="12"/>
  <c r="J2613" i="12"/>
  <c r="J2612" i="12"/>
  <c r="J2611" i="12"/>
  <c r="J2610" i="12"/>
  <c r="J2609" i="12"/>
  <c r="J2608" i="12"/>
  <c r="J2607" i="12"/>
  <c r="J2606" i="12"/>
  <c r="J2605" i="12"/>
  <c r="J2604" i="12"/>
  <c r="J2603" i="12"/>
  <c r="J2602" i="12"/>
  <c r="J2601" i="12"/>
  <c r="J2600" i="12"/>
  <c r="J2599" i="12"/>
  <c r="J2598" i="12"/>
  <c r="J2597" i="12"/>
  <c r="J2596" i="12"/>
  <c r="J2595" i="12"/>
  <c r="J2594" i="12"/>
  <c r="J2593" i="12"/>
  <c r="J2592" i="12"/>
  <c r="J2591" i="12"/>
  <c r="J2590" i="12"/>
  <c r="J2589" i="12"/>
  <c r="J2588" i="12"/>
  <c r="J2587" i="12"/>
  <c r="J2586" i="12"/>
  <c r="J2585" i="12"/>
  <c r="J2584" i="12"/>
  <c r="J2583" i="12"/>
  <c r="J2582" i="12"/>
  <c r="J2581" i="12"/>
  <c r="J2580" i="12"/>
  <c r="J2579" i="12"/>
  <c r="J2578" i="12"/>
  <c r="J2577" i="12"/>
  <c r="J2576" i="12"/>
  <c r="J2575" i="12"/>
  <c r="J2574" i="12"/>
  <c r="J2573" i="12"/>
  <c r="J2572" i="12"/>
  <c r="J2571" i="12"/>
  <c r="J2570" i="12"/>
  <c r="J2569" i="12"/>
  <c r="J2568" i="12"/>
  <c r="J2567" i="12"/>
  <c r="J2566" i="12"/>
  <c r="J2565" i="12"/>
  <c r="J2564" i="12"/>
  <c r="J2563" i="12"/>
  <c r="J2562" i="12"/>
  <c r="J2561" i="12"/>
  <c r="J2560" i="12"/>
  <c r="J2559" i="12"/>
  <c r="J2558" i="12"/>
  <c r="J2557" i="12"/>
  <c r="J2556" i="12"/>
  <c r="J2555" i="12"/>
  <c r="J2554" i="12"/>
  <c r="J2553" i="12"/>
  <c r="J2552" i="12"/>
  <c r="J2551" i="12"/>
  <c r="J2550" i="12"/>
  <c r="J2549" i="12"/>
  <c r="J2548" i="12"/>
  <c r="J2547" i="12"/>
  <c r="J2546" i="12"/>
  <c r="J2545" i="12"/>
  <c r="J2544" i="12"/>
  <c r="J2543" i="12"/>
  <c r="J2542" i="12"/>
  <c r="J2541" i="12"/>
  <c r="J2540" i="12"/>
  <c r="J2539" i="12"/>
  <c r="J2538" i="12"/>
  <c r="J2537" i="12"/>
  <c r="J2536" i="12"/>
  <c r="J2535" i="12"/>
  <c r="J2534" i="12"/>
  <c r="J2533" i="12"/>
  <c r="J2532" i="12"/>
  <c r="J2531" i="12"/>
  <c r="J2530" i="12"/>
  <c r="J2529" i="12"/>
  <c r="J2528" i="12"/>
  <c r="J2527" i="12"/>
  <c r="J2526" i="12"/>
  <c r="J2525" i="12"/>
  <c r="J2524" i="12"/>
  <c r="J2523" i="12"/>
  <c r="J2522" i="12"/>
  <c r="J2521" i="12"/>
  <c r="J2520" i="12"/>
  <c r="J2519" i="12"/>
  <c r="J2518" i="12"/>
  <c r="J2517" i="12"/>
  <c r="J2516" i="12"/>
  <c r="J2515" i="12"/>
  <c r="J2514" i="12"/>
  <c r="J2513" i="12"/>
  <c r="J2512" i="12"/>
  <c r="J2511" i="12"/>
  <c r="J2510" i="12"/>
  <c r="J2509" i="12"/>
  <c r="J2508" i="12"/>
  <c r="J2507" i="12"/>
  <c r="J2506" i="12"/>
  <c r="J2505" i="12"/>
  <c r="J2504" i="12"/>
  <c r="J2503" i="12"/>
  <c r="J2502" i="12"/>
  <c r="J2501" i="12"/>
  <c r="J2500" i="12"/>
  <c r="J2499" i="12"/>
  <c r="J2498" i="12"/>
  <c r="J2497" i="12"/>
  <c r="J2496" i="12"/>
  <c r="J2495" i="12"/>
  <c r="J2494" i="12"/>
  <c r="J2493" i="12"/>
  <c r="J2492" i="12"/>
  <c r="J2491" i="12"/>
  <c r="J2490" i="12"/>
  <c r="J2489" i="12"/>
  <c r="J2488" i="12"/>
  <c r="J2487" i="12"/>
  <c r="J2486" i="12"/>
  <c r="J2485" i="12"/>
  <c r="J2484" i="12"/>
  <c r="J2483" i="12"/>
  <c r="J2482" i="12"/>
  <c r="J2481" i="12"/>
  <c r="J2480" i="12"/>
  <c r="J2479" i="12"/>
  <c r="J2478" i="12"/>
  <c r="J2477" i="12"/>
  <c r="J2476" i="12"/>
  <c r="J2475" i="12"/>
  <c r="J2474" i="12"/>
  <c r="J2473" i="12"/>
  <c r="J2472" i="12"/>
  <c r="J2471" i="12"/>
  <c r="J2470" i="12"/>
  <c r="J2469" i="12"/>
  <c r="J2468" i="12"/>
  <c r="J2467" i="12"/>
  <c r="J2466" i="12"/>
  <c r="J2465" i="12"/>
  <c r="J2464" i="12"/>
  <c r="J2463" i="12"/>
  <c r="J2462" i="12"/>
  <c r="J2461" i="12"/>
  <c r="J2460" i="12"/>
  <c r="J2459" i="12"/>
  <c r="J2458" i="12"/>
  <c r="J2457" i="12"/>
  <c r="J2456" i="12"/>
  <c r="J2455" i="12"/>
  <c r="J2454" i="12"/>
  <c r="J2453" i="12"/>
  <c r="J2452" i="12"/>
  <c r="J2451" i="12"/>
  <c r="J2450" i="12"/>
  <c r="J2449" i="12"/>
  <c r="J2448" i="12"/>
  <c r="J2447" i="12"/>
  <c r="J2446" i="12"/>
  <c r="J2445" i="12"/>
  <c r="J2444" i="12"/>
  <c r="J2443" i="12"/>
  <c r="J2442" i="12"/>
  <c r="J2441" i="12"/>
  <c r="J2440" i="12"/>
  <c r="J2439" i="12"/>
  <c r="J2438" i="12"/>
  <c r="J2437" i="12"/>
  <c r="J2436" i="12"/>
  <c r="J2435" i="12"/>
  <c r="J2434" i="12"/>
  <c r="J2433" i="12"/>
  <c r="J2432" i="12"/>
  <c r="J2431" i="12"/>
  <c r="J2430" i="12"/>
  <c r="J2429" i="12"/>
  <c r="J2428" i="12"/>
  <c r="J2427" i="12"/>
  <c r="J2426" i="12"/>
  <c r="J2425" i="12"/>
  <c r="J2424" i="12"/>
  <c r="J2423" i="12"/>
  <c r="J2422" i="12"/>
  <c r="J2421" i="12"/>
  <c r="J2420" i="12"/>
  <c r="J2419" i="12"/>
  <c r="J2418" i="12"/>
  <c r="J2417" i="12"/>
  <c r="J2416" i="12"/>
  <c r="J2415" i="12"/>
  <c r="J2414" i="12"/>
  <c r="J2413" i="12"/>
  <c r="J2412" i="12"/>
  <c r="J2411" i="12"/>
  <c r="J2410" i="12"/>
  <c r="J2409" i="12"/>
  <c r="J2408" i="12"/>
  <c r="J2407" i="12"/>
  <c r="J2406" i="12"/>
  <c r="J2405" i="12"/>
  <c r="J2404" i="12"/>
  <c r="J2403" i="12"/>
  <c r="J2402" i="12"/>
  <c r="J2401" i="12"/>
  <c r="J2400" i="12"/>
  <c r="J2399" i="12"/>
  <c r="J2398" i="12"/>
  <c r="J2397" i="12"/>
  <c r="J2396" i="12"/>
  <c r="J2395" i="12"/>
  <c r="J2394" i="12"/>
  <c r="J2393" i="12"/>
  <c r="J2392" i="12"/>
  <c r="J2391" i="12"/>
  <c r="J2390" i="12"/>
  <c r="J2389" i="12"/>
  <c r="J2388" i="12"/>
  <c r="J2387" i="12"/>
  <c r="J2386" i="12"/>
  <c r="J2385" i="12"/>
  <c r="J2384" i="12"/>
  <c r="J2383" i="12"/>
  <c r="J2382" i="12"/>
  <c r="J2381" i="12"/>
  <c r="J2380" i="12"/>
  <c r="J2379" i="12"/>
  <c r="J2378" i="12"/>
  <c r="J2377" i="12"/>
  <c r="J2376" i="12"/>
  <c r="J2375" i="12"/>
  <c r="J2374" i="12"/>
  <c r="J2373" i="12"/>
  <c r="J2372" i="12"/>
  <c r="J2371" i="12"/>
  <c r="J2370" i="12"/>
  <c r="J2369" i="12"/>
  <c r="J2368" i="12"/>
  <c r="J2367" i="12"/>
  <c r="J2366" i="12"/>
  <c r="J2365" i="12"/>
  <c r="J2364" i="12"/>
  <c r="J2363" i="12"/>
  <c r="J2362" i="12"/>
  <c r="J2361" i="12"/>
  <c r="J2360" i="12"/>
  <c r="J2359" i="12"/>
  <c r="J2358" i="12"/>
  <c r="J2357" i="12"/>
  <c r="J2356" i="12"/>
  <c r="J2355" i="12"/>
  <c r="J2354" i="12"/>
  <c r="J2353" i="12"/>
  <c r="J2352" i="12"/>
  <c r="J2351" i="12"/>
  <c r="J2350" i="12"/>
  <c r="J2349" i="12"/>
  <c r="J2348" i="12"/>
  <c r="J2347" i="12"/>
  <c r="J2346" i="12"/>
  <c r="J2345" i="12"/>
  <c r="J2344" i="12"/>
  <c r="J2343" i="12"/>
  <c r="J2342" i="12"/>
  <c r="J2341" i="12"/>
  <c r="J2340" i="12"/>
  <c r="J2339" i="12"/>
  <c r="J2338" i="12"/>
  <c r="J2337" i="12"/>
  <c r="J2336" i="12"/>
  <c r="J2335" i="12"/>
  <c r="J2334" i="12"/>
  <c r="J2333" i="12"/>
  <c r="J2332" i="12"/>
  <c r="J2331" i="12"/>
  <c r="J2330" i="12"/>
  <c r="J2329" i="12"/>
  <c r="J2328" i="12"/>
  <c r="J2327" i="12"/>
  <c r="J2326" i="12"/>
  <c r="J2325" i="12"/>
  <c r="J2324" i="12"/>
  <c r="J2323" i="12"/>
  <c r="J2322" i="12"/>
  <c r="J2321" i="12"/>
  <c r="J2320" i="12"/>
  <c r="J2319" i="12"/>
  <c r="J2318" i="12"/>
  <c r="J2317" i="12"/>
  <c r="J2316" i="12"/>
  <c r="J2315" i="12"/>
  <c r="J2314" i="12"/>
  <c r="J2313" i="12"/>
  <c r="J2312" i="12"/>
  <c r="J2311" i="12"/>
  <c r="J2310" i="12"/>
  <c r="J2309" i="12"/>
  <c r="J2308" i="12"/>
  <c r="J2307" i="12"/>
  <c r="J2306" i="12"/>
  <c r="J2305" i="12"/>
  <c r="J2304" i="12"/>
  <c r="J2303" i="12"/>
  <c r="J2302" i="12"/>
  <c r="J2301" i="12"/>
  <c r="J2300" i="12"/>
  <c r="J2299" i="12"/>
  <c r="J2298" i="12"/>
  <c r="J2297" i="12"/>
  <c r="J2296" i="12"/>
  <c r="J2295" i="12"/>
  <c r="J2294" i="12"/>
  <c r="J2293" i="12"/>
  <c r="J2292" i="12"/>
  <c r="J2291" i="12"/>
  <c r="J2290" i="12"/>
  <c r="J2289" i="12"/>
  <c r="J2288" i="12"/>
  <c r="J2287" i="12"/>
  <c r="J2286" i="12"/>
  <c r="J2285" i="12"/>
  <c r="J2284" i="12"/>
  <c r="J2283" i="12"/>
  <c r="J2282" i="12"/>
  <c r="J2281" i="12"/>
  <c r="J2280" i="12"/>
  <c r="J2279" i="12"/>
  <c r="J2278" i="12"/>
  <c r="J2277" i="12"/>
  <c r="J2276" i="12"/>
  <c r="J2275" i="12"/>
  <c r="J2274" i="12"/>
  <c r="J2273" i="12"/>
  <c r="J2272" i="12"/>
  <c r="J2271" i="12"/>
  <c r="J2270" i="12"/>
  <c r="J2269" i="12"/>
  <c r="J2268" i="12"/>
  <c r="J2267" i="12"/>
  <c r="J2266" i="12"/>
  <c r="J2265" i="12"/>
  <c r="J2264" i="12"/>
  <c r="J2263" i="12"/>
  <c r="J2262" i="12"/>
  <c r="J2261" i="12"/>
  <c r="J2260" i="12"/>
  <c r="J2259" i="12"/>
  <c r="J2258" i="12"/>
  <c r="J2257" i="12"/>
  <c r="J2256" i="12"/>
  <c r="J2255" i="12"/>
  <c r="J2254" i="12"/>
  <c r="J2253" i="12"/>
  <c r="J2252" i="12"/>
  <c r="J2251" i="12"/>
  <c r="J2250" i="12"/>
  <c r="J2249" i="12"/>
  <c r="J2248" i="12"/>
  <c r="J2247" i="12"/>
  <c r="J2246" i="12"/>
  <c r="J2245" i="12"/>
  <c r="J2244" i="12"/>
  <c r="J2243" i="12"/>
  <c r="J2242" i="12"/>
  <c r="J2241" i="12"/>
  <c r="J2240" i="12"/>
  <c r="J2239" i="12"/>
  <c r="J2238" i="12"/>
  <c r="J2237" i="12"/>
  <c r="J2236" i="12"/>
  <c r="J2235" i="12"/>
  <c r="J2234" i="12"/>
  <c r="J2233" i="12"/>
  <c r="J2232" i="12"/>
  <c r="J2231" i="12"/>
  <c r="J2230" i="12"/>
  <c r="J2229" i="12"/>
  <c r="J2228" i="12"/>
  <c r="J2227" i="12"/>
  <c r="J2226" i="12"/>
  <c r="J2225" i="12"/>
  <c r="J2224" i="12"/>
  <c r="J2223" i="12"/>
  <c r="J2222" i="12"/>
  <c r="J2221" i="12"/>
  <c r="J2220" i="12"/>
  <c r="J2219" i="12"/>
  <c r="J2218" i="12"/>
  <c r="J2217" i="12"/>
  <c r="J2216" i="12"/>
  <c r="J2215" i="12"/>
  <c r="J2214" i="12"/>
  <c r="J2213" i="12"/>
  <c r="J2212" i="12"/>
  <c r="J2211" i="12"/>
  <c r="J2210" i="12"/>
  <c r="J2209" i="12"/>
  <c r="J2208" i="12"/>
  <c r="J2207" i="12"/>
  <c r="J2206" i="12"/>
  <c r="J2205" i="12"/>
  <c r="J2204" i="12"/>
  <c r="J2203" i="12"/>
  <c r="J2202" i="12"/>
  <c r="J2201" i="12"/>
  <c r="J2200" i="12"/>
  <c r="J2199" i="12"/>
  <c r="J2198" i="12"/>
  <c r="J2197" i="12"/>
  <c r="J2196" i="12"/>
  <c r="J2195" i="12"/>
  <c r="J2194" i="12"/>
  <c r="J2193" i="12"/>
  <c r="J2192" i="12"/>
  <c r="J2191" i="12"/>
  <c r="J2190" i="12"/>
  <c r="J2189" i="12"/>
  <c r="J2188" i="12"/>
  <c r="J2187" i="12"/>
  <c r="J2186" i="12"/>
  <c r="J2185" i="12"/>
  <c r="J2184" i="12"/>
  <c r="J2183" i="12"/>
  <c r="J2182" i="12"/>
  <c r="J2181" i="12"/>
  <c r="J2180" i="12"/>
  <c r="J2179" i="12"/>
  <c r="J2178" i="12"/>
  <c r="J2177" i="12"/>
  <c r="J2176" i="12"/>
  <c r="J2175" i="12"/>
  <c r="J2174" i="12"/>
  <c r="J2173" i="12"/>
  <c r="J2172" i="12"/>
  <c r="J2171" i="12"/>
  <c r="J2170" i="12"/>
  <c r="J2169" i="12"/>
  <c r="J2168" i="12"/>
  <c r="J2167" i="12"/>
  <c r="J2166" i="12"/>
  <c r="J2165" i="12"/>
  <c r="J2164" i="12"/>
  <c r="J2163" i="12"/>
  <c r="J2162" i="12"/>
  <c r="J2161" i="12"/>
  <c r="J2160" i="12"/>
  <c r="J2159" i="12"/>
  <c r="J2158" i="12"/>
  <c r="J2157" i="12"/>
  <c r="J2156" i="12"/>
  <c r="J2155" i="12"/>
  <c r="J2154" i="12"/>
  <c r="J2153" i="12"/>
  <c r="J2152" i="12"/>
  <c r="J2151" i="12"/>
  <c r="J2150" i="12"/>
  <c r="J2149" i="12"/>
  <c r="J2148" i="12"/>
  <c r="J2147" i="12"/>
  <c r="J2146" i="12"/>
  <c r="J2145" i="12"/>
  <c r="J2144" i="12"/>
  <c r="J2143" i="12"/>
  <c r="J2142" i="12"/>
  <c r="J2141" i="12"/>
  <c r="J2140" i="12"/>
  <c r="J2139" i="12"/>
  <c r="J2138" i="12"/>
  <c r="J2137" i="12"/>
  <c r="J2136" i="12"/>
  <c r="J2135" i="12"/>
  <c r="J2134" i="12"/>
  <c r="J2133" i="12"/>
  <c r="J2132" i="12"/>
  <c r="J2131" i="12"/>
  <c r="J2130" i="12"/>
  <c r="J2129" i="12"/>
  <c r="J2128" i="12"/>
  <c r="J2127" i="12"/>
  <c r="J2126" i="12"/>
  <c r="J2125" i="12"/>
  <c r="J2124" i="12"/>
  <c r="J2123" i="12"/>
  <c r="J2122" i="12"/>
  <c r="J2121" i="12"/>
  <c r="J2120" i="12"/>
  <c r="J2119" i="12"/>
  <c r="J2118" i="12"/>
  <c r="J2117" i="12"/>
  <c r="J2116" i="12"/>
  <c r="J2115" i="12"/>
  <c r="J2114" i="12"/>
  <c r="J2113" i="12"/>
  <c r="J2112" i="12"/>
  <c r="J2111" i="12"/>
  <c r="J2110" i="12"/>
  <c r="J2109" i="12"/>
  <c r="J2108" i="12"/>
  <c r="J2107" i="12"/>
  <c r="J2106" i="12"/>
  <c r="J2105" i="12"/>
  <c r="J2104" i="12"/>
  <c r="J2103" i="12"/>
  <c r="J2102" i="12"/>
  <c r="J2101" i="12"/>
  <c r="J2100" i="12"/>
  <c r="J2099" i="12"/>
  <c r="J2098" i="12"/>
  <c r="J2097" i="12"/>
  <c r="J2096" i="12"/>
  <c r="J2095" i="12"/>
  <c r="J2094" i="12"/>
  <c r="J2093" i="12"/>
  <c r="J2092" i="12"/>
  <c r="J2091" i="12"/>
  <c r="J2090" i="12"/>
  <c r="J2089" i="12"/>
  <c r="J2088" i="12"/>
  <c r="J2087" i="12"/>
  <c r="J2086" i="12"/>
  <c r="J2085" i="12"/>
  <c r="J2084" i="12"/>
  <c r="J2083" i="12"/>
  <c r="J2082" i="12"/>
  <c r="J2081" i="12"/>
  <c r="J2080" i="12"/>
  <c r="J2079" i="12"/>
  <c r="J2078" i="12"/>
  <c r="J2077" i="12"/>
  <c r="J2076" i="12"/>
  <c r="J2075" i="12"/>
  <c r="J2074" i="12"/>
  <c r="J2073" i="12"/>
  <c r="J2072" i="12"/>
  <c r="J2071" i="12"/>
  <c r="J2070" i="12"/>
  <c r="J2069" i="12"/>
  <c r="J2068" i="12"/>
  <c r="J2067" i="12"/>
  <c r="J2066" i="12"/>
  <c r="J2065" i="12"/>
  <c r="J2064" i="12"/>
  <c r="J2063" i="12"/>
  <c r="J2062" i="12"/>
  <c r="J2061" i="12"/>
  <c r="J2060" i="12"/>
  <c r="J2059" i="12"/>
  <c r="J2058" i="12"/>
  <c r="J2057" i="12"/>
  <c r="J2056" i="12"/>
  <c r="J2055" i="12"/>
  <c r="J2054" i="12"/>
  <c r="J2053" i="12"/>
  <c r="J2052" i="12"/>
  <c r="J2051" i="12"/>
  <c r="J2050" i="12"/>
  <c r="J2049" i="12"/>
  <c r="J2048" i="12"/>
  <c r="J2047" i="12"/>
  <c r="J2046" i="12"/>
  <c r="J2045" i="12"/>
  <c r="J2044" i="12"/>
  <c r="J2043" i="12"/>
  <c r="J2042" i="12"/>
  <c r="J2041" i="12"/>
  <c r="J2040" i="12"/>
  <c r="J2039" i="12"/>
  <c r="J2038" i="12"/>
  <c r="J2037" i="12"/>
  <c r="J2036" i="12"/>
  <c r="J2035" i="12"/>
  <c r="J2034" i="12"/>
  <c r="J2033" i="12"/>
  <c r="J2032" i="12"/>
  <c r="J2031" i="12"/>
  <c r="J2030" i="12"/>
  <c r="J2029" i="12"/>
  <c r="J2028" i="12"/>
  <c r="J2027" i="12"/>
  <c r="J2026" i="12"/>
  <c r="J2025" i="12"/>
  <c r="J2024" i="12"/>
  <c r="J2023" i="12"/>
  <c r="J2022" i="12"/>
  <c r="J2021" i="12"/>
  <c r="J2020" i="12"/>
  <c r="J2019" i="12"/>
  <c r="J2018" i="12"/>
  <c r="J2017" i="12"/>
  <c r="J2016" i="12"/>
  <c r="J2015" i="12"/>
  <c r="J2014" i="12"/>
  <c r="J2013" i="12"/>
  <c r="J2012" i="12"/>
  <c r="J2011" i="12"/>
  <c r="J2010" i="12"/>
  <c r="J2009" i="12"/>
  <c r="J2008" i="12"/>
  <c r="J2007" i="12"/>
  <c r="J2006" i="12"/>
  <c r="J2005" i="12"/>
  <c r="J2004" i="12"/>
  <c r="J2003" i="12"/>
  <c r="J2002" i="12"/>
  <c r="J2001" i="12"/>
  <c r="J2000" i="12"/>
  <c r="J1999" i="12"/>
  <c r="J1998" i="12"/>
  <c r="J1997" i="12"/>
  <c r="J1996" i="12"/>
  <c r="J1995" i="12"/>
  <c r="J1994" i="12"/>
  <c r="J1993" i="12"/>
  <c r="J1992" i="12"/>
  <c r="J1991" i="12"/>
  <c r="J1990" i="12"/>
  <c r="J1989" i="12"/>
  <c r="J1988" i="12"/>
  <c r="J1987" i="12"/>
  <c r="J1986" i="12"/>
  <c r="J1985" i="12"/>
  <c r="J1984" i="12"/>
  <c r="J1983" i="12"/>
  <c r="J1982" i="12"/>
  <c r="J1981" i="12"/>
  <c r="J1980" i="12"/>
  <c r="J1979" i="12"/>
  <c r="J1978" i="12"/>
  <c r="J1977" i="12"/>
  <c r="J1976" i="12"/>
  <c r="J1975" i="12"/>
  <c r="J1974" i="12"/>
  <c r="J1973" i="12"/>
  <c r="J1972" i="12"/>
  <c r="J1971" i="12"/>
  <c r="J1970" i="12"/>
  <c r="J1969" i="12"/>
  <c r="J1968" i="12"/>
  <c r="J1967" i="12"/>
  <c r="J1966" i="12"/>
  <c r="J1965" i="12"/>
  <c r="J1964" i="12"/>
  <c r="J1963" i="12"/>
  <c r="J1962" i="12"/>
  <c r="J1961" i="12"/>
  <c r="J1960" i="12"/>
  <c r="J1959" i="12"/>
  <c r="J1958" i="12"/>
  <c r="J1957" i="12"/>
  <c r="J1956" i="12"/>
  <c r="J1955" i="12"/>
  <c r="J1954" i="12"/>
  <c r="J1953" i="12"/>
  <c r="J1952" i="12"/>
  <c r="J1951" i="12"/>
  <c r="J1950" i="12"/>
  <c r="J1949" i="12"/>
  <c r="J1948" i="12"/>
  <c r="J1947" i="12"/>
  <c r="J1946" i="12"/>
  <c r="J1945" i="12"/>
  <c r="J1944" i="12"/>
  <c r="J1943" i="12"/>
  <c r="J1942" i="12"/>
  <c r="J1941" i="12"/>
  <c r="J1940" i="12"/>
  <c r="J1939" i="12"/>
  <c r="J1938" i="12"/>
  <c r="J1937" i="12"/>
  <c r="J1936" i="12"/>
  <c r="J1935" i="12"/>
  <c r="J1934" i="12"/>
  <c r="J1933" i="12"/>
  <c r="J1932" i="12"/>
  <c r="J1931" i="12"/>
  <c r="J1930" i="12"/>
  <c r="J1929" i="12"/>
  <c r="J1928" i="12"/>
  <c r="J1927" i="12"/>
  <c r="J1926" i="12"/>
  <c r="J1925" i="12"/>
  <c r="J1924" i="12"/>
  <c r="J1923" i="12"/>
  <c r="J1922" i="12"/>
  <c r="J1921" i="12"/>
  <c r="J1920" i="12"/>
  <c r="J1919" i="12"/>
  <c r="J1918" i="12"/>
  <c r="J1917" i="12"/>
  <c r="J1916" i="12"/>
  <c r="J1915" i="12"/>
  <c r="J1914" i="12"/>
  <c r="J1913" i="12"/>
  <c r="J1912" i="12"/>
  <c r="J1911" i="12"/>
  <c r="J1910" i="12"/>
  <c r="J1909" i="12"/>
  <c r="J1908" i="12"/>
  <c r="J1907" i="12"/>
  <c r="J1906" i="12"/>
  <c r="J1905" i="12"/>
  <c r="J1904" i="12"/>
  <c r="J1903" i="12"/>
  <c r="J1902" i="12"/>
  <c r="J1901" i="12"/>
  <c r="J1900" i="12"/>
  <c r="J1899" i="12"/>
  <c r="J1898" i="12"/>
  <c r="J1897" i="12"/>
  <c r="J1896" i="12"/>
  <c r="J1895" i="12"/>
  <c r="J1894" i="12"/>
  <c r="J1893" i="12"/>
  <c r="J1892" i="12"/>
  <c r="J1891" i="12"/>
  <c r="J1890" i="12"/>
  <c r="J1889" i="12"/>
  <c r="J1888" i="12"/>
  <c r="J1887" i="12"/>
  <c r="J1886" i="12"/>
  <c r="J1885" i="12"/>
  <c r="J1884" i="12"/>
  <c r="J1883" i="12"/>
  <c r="J1882" i="12"/>
  <c r="J1881" i="12"/>
  <c r="J1880" i="12"/>
  <c r="J1879" i="12"/>
  <c r="J1878" i="12"/>
  <c r="J1877" i="12"/>
  <c r="J1876" i="12"/>
  <c r="J1875" i="12"/>
  <c r="J1874" i="12"/>
  <c r="J1873" i="12"/>
  <c r="J1872" i="12"/>
  <c r="J1871" i="12"/>
  <c r="J1870" i="12"/>
  <c r="J1869" i="12"/>
  <c r="J1868" i="12"/>
  <c r="J1867" i="12"/>
  <c r="J1866" i="12"/>
  <c r="J1865" i="12"/>
  <c r="J1864" i="12"/>
  <c r="J1863" i="12"/>
  <c r="J1862" i="12"/>
  <c r="J1861" i="12"/>
  <c r="J1860" i="12"/>
  <c r="J1859" i="12"/>
  <c r="J1858" i="12"/>
  <c r="J1857" i="12"/>
  <c r="J1856" i="12"/>
  <c r="J1855" i="12"/>
  <c r="J1854" i="12"/>
  <c r="J1853" i="12"/>
  <c r="J1852" i="12"/>
  <c r="J1851" i="12"/>
  <c r="J1850" i="12"/>
  <c r="J1849" i="12"/>
  <c r="J1848" i="12"/>
  <c r="J1847" i="12"/>
  <c r="J1846" i="12"/>
  <c r="J1845" i="12"/>
  <c r="J1844" i="12"/>
  <c r="J1843" i="12"/>
  <c r="J1842" i="12"/>
  <c r="J1841" i="12"/>
  <c r="J1840" i="12"/>
  <c r="J1839" i="12"/>
  <c r="J1838" i="12"/>
  <c r="J1837" i="12"/>
  <c r="J1836" i="12"/>
  <c r="J1835" i="12"/>
  <c r="J1834" i="12"/>
  <c r="J1833" i="12"/>
  <c r="J1832" i="12"/>
  <c r="J1831" i="12"/>
  <c r="J1830" i="12"/>
  <c r="J1829" i="12"/>
  <c r="J1828" i="12"/>
  <c r="J1827" i="12"/>
  <c r="J1826" i="12"/>
  <c r="J1825" i="12"/>
  <c r="J1824" i="12"/>
  <c r="J1823" i="12"/>
  <c r="J1822" i="12"/>
  <c r="J1821" i="12"/>
  <c r="J1820" i="12"/>
  <c r="J1819" i="12"/>
  <c r="J1818" i="12"/>
  <c r="J1817" i="12"/>
  <c r="J1816" i="12"/>
  <c r="J1815" i="12"/>
  <c r="J1814" i="12"/>
  <c r="J1813" i="12"/>
  <c r="J1812" i="12"/>
  <c r="J1811" i="12"/>
  <c r="J1810" i="12"/>
  <c r="J1809" i="12"/>
  <c r="J1808" i="12"/>
  <c r="J1807" i="12"/>
  <c r="J1806" i="12"/>
  <c r="J1805" i="12"/>
  <c r="J1804" i="12"/>
  <c r="J1803" i="12"/>
  <c r="J1802" i="12"/>
  <c r="J1801" i="12"/>
  <c r="J1800" i="12"/>
  <c r="J1799" i="12"/>
  <c r="J1798" i="12"/>
  <c r="J1797" i="12"/>
  <c r="J1796" i="12"/>
  <c r="J1795" i="12"/>
  <c r="J1794" i="12"/>
  <c r="J1793" i="12"/>
  <c r="J1792" i="12"/>
  <c r="J1791" i="12"/>
  <c r="J1790" i="12"/>
  <c r="J1789" i="12"/>
  <c r="J1788" i="12"/>
  <c r="J1787" i="12"/>
  <c r="J1786" i="12"/>
  <c r="J1785" i="12"/>
  <c r="J1784" i="12"/>
  <c r="J1783" i="12"/>
  <c r="J1782" i="12"/>
  <c r="J1781" i="12"/>
  <c r="J1780" i="12"/>
  <c r="J1779" i="12"/>
  <c r="J1778" i="12"/>
  <c r="J1777" i="12"/>
  <c r="J1776" i="12"/>
  <c r="J1775" i="12"/>
  <c r="J1774" i="12"/>
  <c r="J1773" i="12"/>
  <c r="J1772" i="12"/>
  <c r="J1771" i="12"/>
  <c r="J1770" i="12"/>
  <c r="J1769" i="12"/>
  <c r="J1768" i="12"/>
  <c r="J1767" i="12"/>
  <c r="J1766" i="12"/>
  <c r="J1765" i="12"/>
  <c r="J1764" i="12"/>
  <c r="J1763" i="12"/>
  <c r="J1762" i="12"/>
  <c r="J1761" i="12"/>
  <c r="J1760" i="12"/>
  <c r="J1759" i="12"/>
  <c r="J1758" i="12"/>
  <c r="J1757" i="12"/>
  <c r="J1756" i="12"/>
  <c r="J1755" i="12"/>
  <c r="J1754" i="12"/>
  <c r="J1753" i="12"/>
  <c r="J1752" i="12"/>
  <c r="J1751" i="12"/>
  <c r="J1750" i="12"/>
  <c r="J1749" i="12"/>
  <c r="J1748" i="12"/>
  <c r="J1747" i="12"/>
  <c r="J1746" i="12"/>
  <c r="J1745" i="12"/>
  <c r="J1744" i="12"/>
  <c r="J1743" i="12"/>
  <c r="J1742" i="12"/>
  <c r="J1741" i="12"/>
  <c r="J1740" i="12"/>
  <c r="J1739" i="12"/>
  <c r="J1738" i="12"/>
  <c r="J1737" i="12"/>
  <c r="J1736" i="12"/>
  <c r="J1735" i="12"/>
  <c r="J1734" i="12"/>
  <c r="J1733" i="12"/>
  <c r="J1732" i="12"/>
  <c r="J1731" i="12"/>
  <c r="J1730" i="12"/>
  <c r="J1729" i="12"/>
  <c r="J1728" i="12"/>
  <c r="J1727" i="12"/>
  <c r="J1726" i="12"/>
  <c r="J1725" i="12"/>
  <c r="J1724" i="12"/>
  <c r="J1723" i="12"/>
  <c r="J1722" i="12"/>
  <c r="J1721" i="12"/>
  <c r="J1720" i="12"/>
  <c r="J1719" i="12"/>
  <c r="J1718" i="12"/>
  <c r="J1717" i="12"/>
  <c r="J1716" i="12"/>
  <c r="J1715" i="12"/>
  <c r="J1714" i="12"/>
  <c r="J1713" i="12"/>
  <c r="J1712" i="12"/>
  <c r="J1711" i="12"/>
  <c r="J1710" i="12"/>
  <c r="J1709" i="12"/>
  <c r="J1708" i="12"/>
  <c r="J1707" i="12"/>
  <c r="J1706" i="12"/>
  <c r="J1705" i="12"/>
  <c r="J1704" i="12"/>
  <c r="J1703" i="12"/>
  <c r="J1702" i="12"/>
  <c r="J1701" i="12"/>
  <c r="J1700" i="12"/>
  <c r="J1699" i="12"/>
  <c r="J1698" i="12"/>
  <c r="J1697" i="12"/>
  <c r="J1696" i="12"/>
  <c r="J1695" i="12"/>
  <c r="J1694" i="12"/>
  <c r="J1693" i="12"/>
  <c r="J1692" i="12"/>
  <c r="J1691" i="12"/>
  <c r="J1690" i="12"/>
  <c r="J1689" i="12"/>
  <c r="J1688" i="12"/>
  <c r="J1687" i="12"/>
  <c r="J1686" i="12"/>
  <c r="J1685" i="12"/>
  <c r="J1684" i="12"/>
  <c r="J1683" i="12"/>
  <c r="J1682" i="12"/>
  <c r="J1681" i="12"/>
  <c r="J1680" i="12"/>
  <c r="J1679" i="12"/>
  <c r="J1678" i="12"/>
  <c r="J1677" i="12"/>
  <c r="J1676" i="12"/>
  <c r="J1675" i="12"/>
  <c r="J1674" i="12"/>
  <c r="J1673" i="12"/>
  <c r="J1672" i="12"/>
  <c r="J1671" i="12"/>
  <c r="J1670" i="12"/>
  <c r="J1669" i="12"/>
  <c r="J1668" i="12"/>
  <c r="J1667" i="12"/>
  <c r="J1666" i="12"/>
  <c r="J1665" i="12"/>
  <c r="J1664" i="12"/>
  <c r="J1663" i="12"/>
  <c r="J1662" i="12"/>
  <c r="J1661" i="12"/>
  <c r="J1660" i="12"/>
  <c r="J1659" i="12"/>
  <c r="J1658" i="12"/>
  <c r="J1657" i="12"/>
  <c r="J1656" i="12"/>
  <c r="J1655" i="12"/>
  <c r="J1654" i="12"/>
  <c r="J1653" i="12"/>
  <c r="J1652" i="12"/>
  <c r="J1651" i="12"/>
  <c r="J1650" i="12"/>
  <c r="J1649" i="12"/>
  <c r="J1648" i="12"/>
  <c r="J1647" i="12"/>
  <c r="J1646" i="12"/>
  <c r="J1645" i="12"/>
  <c r="J1644" i="12"/>
  <c r="J1643" i="12"/>
  <c r="J1642" i="12"/>
  <c r="J1641" i="12"/>
  <c r="J1640" i="12"/>
  <c r="J1639" i="12"/>
  <c r="J1638" i="12"/>
  <c r="J1637" i="12"/>
  <c r="J1636" i="12"/>
  <c r="J1635" i="12"/>
  <c r="J1634" i="12"/>
  <c r="J1633" i="12"/>
  <c r="J1632" i="12"/>
  <c r="J1631" i="12"/>
  <c r="J1630" i="12"/>
  <c r="J1629" i="12"/>
  <c r="J1628" i="12"/>
  <c r="J1627" i="12"/>
  <c r="J1626" i="12"/>
  <c r="J1625" i="12"/>
  <c r="J1624" i="12"/>
  <c r="J1623" i="12"/>
  <c r="J1622" i="12"/>
  <c r="J1621" i="12"/>
  <c r="J1620" i="12"/>
  <c r="J1619" i="12"/>
  <c r="J1618" i="12"/>
  <c r="J1617" i="12"/>
  <c r="J1616" i="12"/>
  <c r="J1615" i="12"/>
  <c r="J1614" i="12"/>
  <c r="J1613" i="12"/>
  <c r="J1612" i="12"/>
  <c r="J1611" i="12"/>
  <c r="J1610" i="12"/>
  <c r="J1609" i="12"/>
  <c r="J1608" i="12"/>
  <c r="J1607" i="12"/>
  <c r="J1606" i="12"/>
  <c r="J1605" i="12"/>
  <c r="J1604" i="12"/>
  <c r="J1603" i="12"/>
  <c r="J1602" i="12"/>
  <c r="J1601" i="12"/>
  <c r="J1600" i="12"/>
  <c r="J1599" i="12"/>
  <c r="J1598" i="12"/>
  <c r="J1597" i="12"/>
  <c r="J1596" i="12"/>
  <c r="J1595" i="12"/>
  <c r="J1594" i="12"/>
  <c r="J1593" i="12"/>
  <c r="J1592" i="12"/>
  <c r="J1591" i="12"/>
  <c r="J1590" i="12"/>
  <c r="J1589" i="12"/>
  <c r="J1588" i="12"/>
  <c r="J1587" i="12"/>
  <c r="J1586" i="12"/>
  <c r="J1585" i="12"/>
  <c r="J1584" i="12"/>
  <c r="J1583" i="12"/>
  <c r="J1582" i="12"/>
  <c r="J1581" i="12"/>
  <c r="J1580" i="12"/>
  <c r="J1579" i="12"/>
  <c r="J1578" i="12"/>
  <c r="J1577" i="12"/>
  <c r="J1576" i="12"/>
  <c r="J1575" i="12"/>
  <c r="J1574" i="12"/>
  <c r="J1573" i="12"/>
  <c r="J1572" i="12"/>
  <c r="J1571" i="12"/>
  <c r="J1570" i="12"/>
  <c r="J1569" i="12"/>
  <c r="J1568" i="12"/>
  <c r="J1567" i="12"/>
  <c r="J1566" i="12"/>
  <c r="J1565" i="12"/>
  <c r="J1564" i="12"/>
  <c r="J1563" i="12"/>
  <c r="J1562" i="12"/>
  <c r="J1561" i="12"/>
  <c r="J1560" i="12"/>
  <c r="J1559" i="12"/>
  <c r="J1558" i="12"/>
  <c r="J1557" i="12"/>
  <c r="J1556" i="12"/>
  <c r="J1555" i="12"/>
  <c r="J1554" i="12"/>
  <c r="J1553" i="12"/>
  <c r="J1552" i="12"/>
  <c r="J1551" i="12"/>
  <c r="J1550" i="12"/>
  <c r="J1549" i="12"/>
  <c r="J1548" i="12"/>
  <c r="J1547" i="12"/>
  <c r="J1546" i="12"/>
  <c r="J1545" i="12"/>
  <c r="J1544" i="12"/>
  <c r="J1543" i="12"/>
  <c r="J1542" i="12"/>
  <c r="J1541" i="12"/>
  <c r="J1540" i="12"/>
  <c r="J1539" i="12"/>
  <c r="J1538" i="12"/>
  <c r="J1537" i="12"/>
  <c r="J1536" i="12"/>
  <c r="J1535" i="12"/>
  <c r="J1534" i="12"/>
  <c r="J1533" i="12"/>
  <c r="J1532" i="12"/>
  <c r="J1531" i="12"/>
  <c r="J1530" i="12"/>
  <c r="J1529" i="12"/>
  <c r="J1528" i="12"/>
  <c r="J1527" i="12"/>
  <c r="J1526" i="12"/>
  <c r="J1525" i="12"/>
  <c r="J1524" i="12"/>
  <c r="J1523" i="12"/>
  <c r="J1522" i="12"/>
  <c r="J1521" i="12"/>
  <c r="J1520" i="12"/>
  <c r="J1519" i="12"/>
  <c r="J1518" i="12"/>
  <c r="J1517" i="12"/>
  <c r="J1516" i="12"/>
  <c r="J1515" i="12"/>
  <c r="J1514" i="12"/>
  <c r="J1513" i="12"/>
  <c r="J1512" i="12"/>
  <c r="J1511" i="12"/>
  <c r="J1510" i="12"/>
  <c r="J1509" i="12"/>
  <c r="J1508" i="12"/>
  <c r="J1507" i="12"/>
  <c r="J1506" i="12"/>
  <c r="J1505" i="12"/>
  <c r="J1504" i="12"/>
  <c r="J1503" i="12"/>
  <c r="J1502" i="12"/>
  <c r="J1501" i="12"/>
  <c r="J1500" i="12"/>
  <c r="J1499" i="12"/>
  <c r="J1498" i="12"/>
  <c r="J1497" i="12"/>
  <c r="J1496" i="12"/>
  <c r="J1495" i="12"/>
  <c r="J1494" i="12"/>
  <c r="J1493" i="12"/>
  <c r="J1492" i="12"/>
  <c r="J1491" i="12"/>
  <c r="J1490" i="12"/>
  <c r="J1489" i="12"/>
  <c r="J1488" i="12"/>
  <c r="J1487" i="12"/>
  <c r="J1486" i="12"/>
  <c r="J1485" i="12"/>
  <c r="J1484" i="12"/>
  <c r="J1483" i="12"/>
  <c r="J1482" i="12"/>
  <c r="J1481" i="12"/>
  <c r="J1480" i="12"/>
  <c r="J1479" i="12"/>
  <c r="J1478" i="12"/>
  <c r="J1477" i="12"/>
  <c r="J1476" i="12"/>
  <c r="J1475" i="12"/>
  <c r="J1474" i="12"/>
  <c r="J1473" i="12"/>
  <c r="J1472" i="12"/>
  <c r="J1471" i="12"/>
  <c r="J1470" i="12"/>
  <c r="J1469" i="12"/>
  <c r="J1468" i="12"/>
  <c r="J1467" i="12"/>
  <c r="J1466" i="12"/>
  <c r="J1465" i="12"/>
  <c r="J1464" i="12"/>
  <c r="J1463" i="12"/>
  <c r="J1462" i="12"/>
  <c r="J1461" i="12"/>
  <c r="J1460" i="12"/>
  <c r="J1459" i="12"/>
  <c r="J1458" i="12"/>
  <c r="J1457" i="12"/>
  <c r="J1456" i="12"/>
  <c r="J1455" i="12"/>
  <c r="J1454" i="12"/>
  <c r="J1453" i="12"/>
  <c r="J1452" i="12"/>
  <c r="J1451" i="12"/>
  <c r="J1450" i="12"/>
  <c r="J1449" i="12"/>
  <c r="J1448" i="12"/>
  <c r="J1447" i="12"/>
  <c r="J1446" i="12"/>
  <c r="J1445" i="12"/>
  <c r="J1444" i="12"/>
  <c r="J1443" i="12"/>
  <c r="J1442" i="12"/>
  <c r="J1441" i="12"/>
  <c r="J1440" i="12"/>
  <c r="J1439" i="12"/>
  <c r="J1438" i="12"/>
  <c r="J1437" i="12"/>
  <c r="J1436" i="12"/>
  <c r="J1435" i="12"/>
  <c r="J1434" i="12"/>
  <c r="J1433" i="12"/>
  <c r="J1432" i="12"/>
  <c r="J1431" i="12"/>
  <c r="J1430" i="12"/>
  <c r="J1429" i="12"/>
  <c r="J1428" i="12"/>
  <c r="J1427" i="12"/>
  <c r="J1426" i="12"/>
  <c r="J1425" i="12"/>
  <c r="J1424" i="12"/>
  <c r="J1423" i="12"/>
  <c r="J1422" i="12"/>
  <c r="J1421" i="12"/>
  <c r="J1420" i="12"/>
  <c r="J1419" i="12"/>
  <c r="J1418" i="12"/>
  <c r="J1417" i="12"/>
  <c r="J1416" i="12"/>
  <c r="J1415" i="12"/>
  <c r="J1414" i="12"/>
  <c r="J1413" i="12"/>
  <c r="J1412" i="12"/>
  <c r="J1411" i="12"/>
  <c r="J1410" i="12"/>
  <c r="J1409" i="12"/>
  <c r="J1408" i="12"/>
  <c r="J1407" i="12"/>
  <c r="J1406" i="12"/>
  <c r="J1405" i="12"/>
  <c r="J1404" i="12"/>
  <c r="J1403" i="12"/>
  <c r="J1402" i="12"/>
  <c r="J1401" i="12"/>
  <c r="J1400" i="12"/>
  <c r="J1399" i="12"/>
  <c r="J1398" i="12"/>
  <c r="J1397" i="12"/>
  <c r="J1396" i="12"/>
  <c r="J1395" i="12"/>
  <c r="J1394" i="12"/>
  <c r="J1393" i="12"/>
  <c r="J1392" i="12"/>
  <c r="J1391" i="12"/>
  <c r="J1390" i="12"/>
  <c r="J1389" i="12"/>
  <c r="J1388" i="12"/>
  <c r="J1387" i="12"/>
  <c r="J1386" i="12"/>
  <c r="J1385" i="12"/>
  <c r="J1384" i="12"/>
  <c r="J1383" i="12"/>
  <c r="J1382" i="12"/>
  <c r="J1381" i="12"/>
  <c r="J1380" i="12"/>
  <c r="J1379" i="12"/>
  <c r="J1378" i="12"/>
  <c r="J1377" i="12"/>
  <c r="J1376" i="12"/>
  <c r="J1375" i="12"/>
  <c r="J1374" i="12"/>
  <c r="J1373" i="12"/>
  <c r="J1372" i="12"/>
  <c r="J1371" i="12"/>
  <c r="J1370" i="12"/>
  <c r="J1369" i="12"/>
  <c r="J1368" i="12"/>
  <c r="J1367" i="12"/>
  <c r="J1366" i="12"/>
  <c r="J1365" i="12"/>
  <c r="J1364" i="12"/>
  <c r="J1363" i="12"/>
  <c r="J1362" i="12"/>
  <c r="J1361" i="12"/>
  <c r="J1360" i="12"/>
  <c r="J1359" i="12"/>
  <c r="J1358" i="12"/>
  <c r="J1357" i="12"/>
  <c r="J1356" i="12"/>
  <c r="J1355" i="12"/>
  <c r="J1354" i="12"/>
  <c r="J1353" i="12"/>
  <c r="J1352" i="12"/>
  <c r="J1351" i="12"/>
  <c r="J1350" i="12"/>
  <c r="J1349" i="12"/>
  <c r="J1348" i="12"/>
  <c r="J1347" i="12"/>
  <c r="J1346" i="12"/>
  <c r="J1345" i="12"/>
  <c r="J1344" i="12"/>
  <c r="J1343" i="12"/>
  <c r="J1342" i="12"/>
  <c r="J1341" i="12"/>
  <c r="J1340" i="12"/>
  <c r="J1339" i="12"/>
  <c r="J1338" i="12"/>
  <c r="J1337" i="12"/>
  <c r="J1336" i="12"/>
  <c r="J1335" i="12"/>
  <c r="J1334" i="12"/>
  <c r="J1333" i="12"/>
  <c r="J1332" i="12"/>
  <c r="J1331" i="12"/>
  <c r="J1330" i="12"/>
  <c r="J1329" i="12"/>
  <c r="J1328" i="12"/>
  <c r="J1327" i="12"/>
  <c r="J1326" i="12"/>
  <c r="J1325" i="12"/>
  <c r="J1324" i="12"/>
  <c r="J1323" i="12"/>
  <c r="J1322" i="12"/>
  <c r="J1321" i="12"/>
  <c r="J1320" i="12"/>
  <c r="J1319" i="12"/>
  <c r="J1318" i="12"/>
  <c r="J1317" i="12"/>
  <c r="J1316" i="12"/>
  <c r="J1315" i="12"/>
  <c r="J1314" i="12"/>
  <c r="J1313" i="12"/>
  <c r="J1312" i="12"/>
  <c r="J1311" i="12"/>
  <c r="J1310" i="12"/>
  <c r="J1309" i="12"/>
  <c r="J1308" i="12"/>
  <c r="J1307" i="12"/>
  <c r="J1306" i="12"/>
  <c r="J1305" i="12"/>
  <c r="J1304" i="12"/>
  <c r="J1303" i="12"/>
  <c r="J1302" i="12"/>
  <c r="J1301" i="12"/>
  <c r="J1300" i="12"/>
  <c r="J1299" i="12"/>
  <c r="J1298" i="12"/>
  <c r="J1297" i="12"/>
  <c r="J1296" i="12"/>
  <c r="J1295" i="12"/>
  <c r="J1294" i="12"/>
  <c r="J1293" i="12"/>
  <c r="J1292" i="12"/>
  <c r="J1291" i="12"/>
  <c r="J1290" i="12"/>
  <c r="J1289" i="12"/>
  <c r="J1288" i="12"/>
  <c r="J1287" i="12"/>
  <c r="J1286" i="12"/>
  <c r="J1285" i="12"/>
  <c r="J1284" i="12"/>
  <c r="J1283" i="12"/>
  <c r="J1282" i="12"/>
  <c r="J1281" i="12"/>
  <c r="J1280" i="12"/>
  <c r="J1279" i="12"/>
  <c r="J1278" i="12"/>
  <c r="J1277" i="12"/>
  <c r="J1276" i="12"/>
  <c r="J1275" i="12"/>
  <c r="J1274" i="12"/>
  <c r="J1273" i="12"/>
  <c r="J1272" i="12"/>
  <c r="J1271" i="12"/>
  <c r="J1270" i="12"/>
  <c r="J1269" i="12"/>
  <c r="J1268" i="12"/>
  <c r="J1267" i="12"/>
  <c r="J1266" i="12"/>
  <c r="J1265" i="12"/>
  <c r="J1264" i="12"/>
  <c r="J1263" i="12"/>
  <c r="J1262" i="12"/>
  <c r="J1261" i="12"/>
  <c r="J1260" i="12"/>
  <c r="J1259" i="12"/>
  <c r="J1258" i="12"/>
  <c r="J1257" i="12"/>
  <c r="J1256" i="12"/>
  <c r="J1255" i="12"/>
  <c r="J1254" i="12"/>
  <c r="J1253" i="12"/>
  <c r="J1252" i="12"/>
  <c r="J1251" i="12"/>
  <c r="J1250" i="12"/>
  <c r="J1249" i="12"/>
  <c r="J1248" i="12"/>
  <c r="J1247" i="12"/>
  <c r="J1246" i="12"/>
  <c r="J1245" i="12"/>
  <c r="J1244" i="12"/>
  <c r="J1243" i="12"/>
  <c r="J1242" i="12"/>
  <c r="J1241" i="12"/>
  <c r="J1240" i="12"/>
  <c r="J1239" i="12"/>
  <c r="J1238" i="12"/>
  <c r="J1237" i="12"/>
  <c r="J1236" i="12"/>
  <c r="J1235" i="12"/>
  <c r="J1234" i="12"/>
  <c r="J1233" i="12"/>
  <c r="J1232" i="12"/>
  <c r="J1231" i="12"/>
  <c r="J1230" i="12"/>
  <c r="J1229" i="12"/>
  <c r="J1228" i="12"/>
  <c r="J1227" i="12"/>
  <c r="J1226" i="12"/>
  <c r="J1225" i="12"/>
  <c r="J1224" i="12"/>
  <c r="J1223" i="12"/>
  <c r="J1222" i="12"/>
  <c r="J1221" i="12"/>
  <c r="J1220" i="12"/>
  <c r="J1219" i="12"/>
  <c r="J1218" i="12"/>
  <c r="J1217" i="12"/>
  <c r="J1216" i="12"/>
  <c r="J1215" i="12"/>
  <c r="J1214" i="12"/>
  <c r="J1213" i="12"/>
  <c r="J1212" i="12"/>
  <c r="J1211" i="12"/>
  <c r="J1210" i="12"/>
  <c r="J1209" i="12"/>
  <c r="J1208" i="12"/>
  <c r="J1207" i="12"/>
  <c r="J1206" i="12"/>
  <c r="J1205" i="12"/>
  <c r="J1204" i="12"/>
  <c r="J1203" i="12"/>
  <c r="J1202" i="12"/>
  <c r="J1201" i="12"/>
  <c r="J1200" i="12"/>
  <c r="J1199" i="12"/>
  <c r="J1198" i="12"/>
  <c r="J1197" i="12"/>
  <c r="J1196" i="12"/>
  <c r="J1195" i="12"/>
  <c r="J1194" i="12"/>
  <c r="J1193" i="12"/>
  <c r="J1192" i="12"/>
  <c r="J1191" i="12"/>
  <c r="J1190" i="12"/>
  <c r="J1189" i="12"/>
  <c r="J1188" i="12"/>
  <c r="J1187" i="12"/>
  <c r="J1186" i="12"/>
  <c r="J1185" i="12"/>
  <c r="J1184" i="12"/>
  <c r="J1183" i="12"/>
  <c r="J1182" i="12"/>
  <c r="J1181" i="12"/>
  <c r="J1180" i="12"/>
  <c r="J1179" i="12"/>
  <c r="J1178" i="12"/>
  <c r="J1177" i="12"/>
  <c r="J1176" i="12"/>
  <c r="J1175" i="12"/>
  <c r="J1174" i="12"/>
  <c r="J1173" i="12"/>
  <c r="J1172" i="12"/>
  <c r="J1171" i="12"/>
  <c r="J1170" i="12"/>
  <c r="J1169" i="12"/>
  <c r="J1168" i="12"/>
  <c r="J1167" i="12"/>
  <c r="J1166" i="12"/>
  <c r="J1165" i="12"/>
  <c r="J1164" i="12"/>
  <c r="J1163" i="12"/>
  <c r="J1162" i="12"/>
  <c r="J1161" i="12"/>
  <c r="J1160" i="12"/>
  <c r="J1159" i="12"/>
  <c r="J1158" i="12"/>
  <c r="J1157" i="12"/>
  <c r="J1156" i="12"/>
  <c r="J1155" i="12"/>
  <c r="J1154" i="12"/>
  <c r="J1153" i="12"/>
  <c r="J1152" i="12"/>
  <c r="J1151" i="12"/>
  <c r="J1150" i="12"/>
  <c r="J1149" i="12"/>
  <c r="J1148" i="12"/>
  <c r="J1147" i="12"/>
  <c r="J1146" i="12"/>
  <c r="J1145" i="12"/>
  <c r="J1144" i="12"/>
  <c r="J1143" i="12"/>
  <c r="J1142" i="12"/>
  <c r="J1141" i="12"/>
  <c r="J1140" i="12"/>
  <c r="J1139" i="12"/>
  <c r="J1138" i="12"/>
  <c r="J1137" i="12"/>
  <c r="J1136" i="12"/>
  <c r="J1135" i="12"/>
  <c r="J1134" i="12"/>
  <c r="J1133" i="12"/>
  <c r="J1132" i="12"/>
  <c r="J1131" i="12"/>
  <c r="J1130" i="12"/>
  <c r="J1129" i="12"/>
  <c r="J1128" i="12"/>
  <c r="J1127" i="12"/>
  <c r="J1126" i="12"/>
  <c r="J1125" i="12"/>
  <c r="J1124" i="12"/>
  <c r="J1123" i="12"/>
  <c r="J1122" i="12"/>
  <c r="J1121" i="12"/>
  <c r="J1120" i="12"/>
  <c r="J1119" i="12"/>
  <c r="J1118" i="12"/>
  <c r="J1117" i="12"/>
  <c r="J1116" i="12"/>
  <c r="J1115" i="12"/>
  <c r="J1114" i="12"/>
  <c r="J1113" i="12"/>
  <c r="J1112" i="12"/>
  <c r="J1111" i="12"/>
  <c r="J1110" i="12"/>
  <c r="J1109" i="12"/>
  <c r="J1108" i="12"/>
  <c r="J1107" i="12"/>
  <c r="J1106" i="12"/>
  <c r="J1105" i="12"/>
  <c r="J1104" i="12"/>
  <c r="J1103" i="12"/>
  <c r="J1102" i="12"/>
  <c r="J1101" i="12"/>
  <c r="J1100" i="12"/>
  <c r="J1099" i="12"/>
  <c r="J1098" i="12"/>
  <c r="J1097" i="12"/>
  <c r="J1096" i="12"/>
  <c r="J1095" i="12"/>
  <c r="J1094" i="12"/>
  <c r="J1093" i="12"/>
  <c r="J1092" i="12"/>
  <c r="J1091" i="12"/>
  <c r="J1090" i="12"/>
  <c r="J1089" i="12"/>
  <c r="J1088" i="12"/>
  <c r="J1087" i="12"/>
  <c r="J1086" i="12"/>
  <c r="J1085" i="12"/>
  <c r="J1084" i="12"/>
  <c r="J1083" i="12"/>
  <c r="J1082" i="12"/>
  <c r="J1081" i="12"/>
  <c r="J1080" i="12"/>
  <c r="J1079" i="12"/>
  <c r="J1078" i="12"/>
  <c r="J1077" i="12"/>
  <c r="J1076" i="12"/>
  <c r="J1075" i="12"/>
  <c r="J1074" i="12"/>
  <c r="J1073" i="12"/>
  <c r="J1072" i="12"/>
  <c r="J1071" i="12"/>
  <c r="J1070" i="12"/>
  <c r="J1069" i="12"/>
  <c r="J1068" i="12"/>
  <c r="J1067" i="12"/>
  <c r="J1066" i="12"/>
  <c r="J1065" i="12"/>
  <c r="J1064" i="12"/>
  <c r="J1063" i="12"/>
  <c r="J1062" i="12"/>
  <c r="J1061" i="12"/>
  <c r="J1060" i="12"/>
  <c r="J1059" i="12"/>
  <c r="J1058" i="12"/>
  <c r="J1057" i="12"/>
  <c r="J1056" i="12"/>
  <c r="J1055" i="12"/>
  <c r="J1054" i="12"/>
  <c r="J1053" i="12"/>
  <c r="J1052" i="12"/>
  <c r="J1051" i="12"/>
  <c r="J1050" i="12"/>
  <c r="J1049" i="12"/>
  <c r="J1048" i="12"/>
  <c r="J1047" i="12"/>
  <c r="J1046" i="12"/>
  <c r="J1045" i="12"/>
  <c r="J1044" i="12"/>
  <c r="J1043" i="12"/>
  <c r="J1042" i="12"/>
  <c r="J1041" i="12"/>
  <c r="J1040" i="12"/>
  <c r="J1039" i="12"/>
  <c r="J1038" i="12"/>
  <c r="J1037" i="12"/>
  <c r="J1036" i="12"/>
  <c r="J1035" i="12"/>
  <c r="J1034" i="12"/>
  <c r="J1033" i="12"/>
  <c r="J1032" i="12"/>
  <c r="J1031" i="12"/>
  <c r="J1030" i="12"/>
  <c r="J1029" i="12"/>
  <c r="J1028" i="12"/>
  <c r="J1027" i="12"/>
  <c r="J1026" i="12"/>
  <c r="J1025" i="12"/>
  <c r="J1024" i="12"/>
  <c r="J1023" i="12"/>
  <c r="J1022" i="12"/>
  <c r="J1021" i="12"/>
  <c r="J1020" i="12"/>
  <c r="J1019" i="12"/>
  <c r="J1018" i="12"/>
  <c r="J1017" i="12"/>
  <c r="J1016" i="12"/>
  <c r="J1015" i="12"/>
  <c r="J1014" i="12"/>
  <c r="J1013" i="12"/>
  <c r="J1012" i="12"/>
  <c r="J1011" i="12"/>
  <c r="J1010" i="12"/>
  <c r="J1009" i="12"/>
  <c r="J1008" i="12"/>
  <c r="J1007" i="12"/>
  <c r="J1006" i="12"/>
  <c r="J1005" i="12"/>
  <c r="J1004" i="12"/>
  <c r="J1003" i="12"/>
  <c r="J1002" i="12"/>
  <c r="J1001" i="12"/>
  <c r="J1000" i="12"/>
  <c r="J999" i="12"/>
  <c r="J998" i="12"/>
  <c r="J997" i="12"/>
  <c r="J996" i="12"/>
  <c r="J995" i="12"/>
  <c r="J994" i="12"/>
  <c r="J993" i="12"/>
  <c r="J992" i="12"/>
  <c r="J991" i="12"/>
  <c r="J990" i="12"/>
  <c r="J989" i="12"/>
  <c r="J988" i="12"/>
  <c r="J987" i="12"/>
  <c r="J986" i="12"/>
  <c r="J985" i="12"/>
  <c r="J984" i="12"/>
  <c r="J983" i="12"/>
  <c r="J982" i="12"/>
  <c r="J981" i="12"/>
  <c r="J980" i="12"/>
  <c r="J979" i="12"/>
  <c r="J978" i="12"/>
  <c r="J977" i="12"/>
  <c r="J976" i="12"/>
  <c r="J975" i="12"/>
  <c r="J974" i="12"/>
  <c r="J973" i="12"/>
  <c r="J972" i="12"/>
  <c r="J971" i="12"/>
  <c r="J970" i="12"/>
  <c r="J969" i="12"/>
  <c r="J968" i="12"/>
  <c r="J967" i="12"/>
  <c r="J966" i="12"/>
  <c r="J965" i="12"/>
  <c r="J964" i="12"/>
  <c r="J963" i="12"/>
  <c r="J962" i="12"/>
  <c r="J961" i="12"/>
  <c r="J960" i="12"/>
  <c r="J959" i="12"/>
  <c r="J958" i="12"/>
  <c r="J957" i="12"/>
  <c r="J956" i="12"/>
  <c r="J955" i="12"/>
  <c r="J954" i="12"/>
  <c r="J953" i="12"/>
  <c r="J952" i="12"/>
  <c r="J951" i="12"/>
  <c r="J950" i="12"/>
  <c r="J949" i="12"/>
  <c r="J948" i="12"/>
  <c r="J947" i="12"/>
  <c r="J946" i="12"/>
  <c r="J945" i="12"/>
  <c r="J944" i="12"/>
  <c r="J943" i="12"/>
  <c r="J942" i="12"/>
  <c r="J941" i="12"/>
  <c r="J940" i="12"/>
  <c r="J939" i="12"/>
  <c r="J938" i="12"/>
  <c r="J937" i="12"/>
  <c r="J936" i="12"/>
  <c r="J935" i="12"/>
  <c r="J934" i="12"/>
  <c r="J933" i="12"/>
  <c r="J932" i="12"/>
  <c r="J931" i="12"/>
  <c r="J930" i="12"/>
  <c r="J929" i="12"/>
  <c r="J928" i="12"/>
  <c r="J927" i="12"/>
  <c r="J926" i="12"/>
  <c r="J925" i="12"/>
  <c r="J924" i="12"/>
  <c r="J923" i="12"/>
  <c r="J922" i="12"/>
  <c r="J921" i="12"/>
  <c r="J920" i="12"/>
  <c r="J919" i="12"/>
  <c r="J918" i="12"/>
  <c r="J917" i="12"/>
  <c r="J916" i="12"/>
  <c r="J915" i="12"/>
  <c r="J914" i="12"/>
  <c r="J913" i="12"/>
  <c r="J912" i="12"/>
  <c r="J911" i="12"/>
  <c r="J910" i="12"/>
  <c r="J909" i="12"/>
  <c r="J908" i="12"/>
  <c r="J907" i="12"/>
  <c r="J906" i="12"/>
  <c r="J905" i="12"/>
  <c r="J904" i="12"/>
  <c r="J903" i="12"/>
  <c r="J902" i="12"/>
  <c r="J901" i="12"/>
  <c r="J900" i="12"/>
  <c r="J899" i="12"/>
  <c r="J898" i="12"/>
  <c r="J897" i="12"/>
  <c r="J896" i="12"/>
  <c r="J895" i="12"/>
  <c r="J894" i="12"/>
  <c r="J893" i="12"/>
  <c r="J892" i="12"/>
  <c r="J891" i="12"/>
  <c r="J890" i="12"/>
  <c r="J889" i="12"/>
  <c r="J888" i="12"/>
  <c r="J887" i="12"/>
  <c r="J886" i="12"/>
  <c r="J885" i="12"/>
  <c r="J884" i="12"/>
  <c r="J883" i="12"/>
  <c r="J882" i="12"/>
  <c r="J881" i="12"/>
  <c r="J880" i="12"/>
  <c r="J879" i="12"/>
  <c r="J878" i="12"/>
  <c r="J877" i="12"/>
  <c r="J876" i="12"/>
  <c r="J875" i="12"/>
  <c r="J874" i="12"/>
  <c r="J873" i="12"/>
  <c r="J872" i="12"/>
  <c r="J871" i="12"/>
  <c r="J870" i="12"/>
  <c r="J869" i="12"/>
  <c r="J868" i="12"/>
  <c r="J867" i="12"/>
  <c r="J866" i="12"/>
  <c r="J865" i="12"/>
  <c r="J864" i="12"/>
  <c r="J863" i="12"/>
  <c r="J862" i="12"/>
  <c r="J861" i="12"/>
  <c r="J860" i="12"/>
  <c r="J859" i="12"/>
  <c r="J858" i="12"/>
  <c r="J857" i="12"/>
  <c r="J856" i="12"/>
  <c r="J855" i="12"/>
  <c r="J854" i="12"/>
  <c r="J853" i="12"/>
  <c r="J852" i="12"/>
  <c r="J851" i="12"/>
  <c r="J850" i="12"/>
  <c r="J849" i="12"/>
  <c r="J848" i="12"/>
  <c r="J847" i="12"/>
  <c r="J846" i="12"/>
  <c r="J845" i="12"/>
  <c r="J844" i="12"/>
  <c r="J843" i="12"/>
  <c r="J842" i="12"/>
  <c r="J841" i="12"/>
  <c r="J840" i="12"/>
  <c r="J839" i="12"/>
  <c r="J838" i="12"/>
  <c r="J837" i="12"/>
  <c r="J836" i="12"/>
  <c r="J835" i="12"/>
  <c r="J834" i="12"/>
  <c r="J833" i="12"/>
  <c r="J832" i="12"/>
  <c r="J831" i="12"/>
  <c r="J830" i="12"/>
  <c r="J829" i="12"/>
  <c r="J828" i="12"/>
  <c r="J827" i="12"/>
  <c r="J826" i="12"/>
  <c r="J825" i="12"/>
  <c r="J824" i="12"/>
  <c r="J823" i="12"/>
  <c r="J822" i="12"/>
  <c r="J821" i="12"/>
  <c r="J820" i="12"/>
  <c r="J819" i="12"/>
  <c r="J818" i="12"/>
  <c r="J817" i="12"/>
  <c r="J816" i="12"/>
  <c r="J815" i="12"/>
  <c r="J814" i="12"/>
  <c r="J813" i="12"/>
  <c r="J812" i="12"/>
  <c r="J811" i="12"/>
  <c r="J810" i="12"/>
  <c r="J809" i="12"/>
  <c r="J808" i="12"/>
  <c r="J807" i="12"/>
  <c r="J806" i="12"/>
  <c r="J805" i="12"/>
  <c r="J804" i="12"/>
  <c r="J803" i="12"/>
  <c r="J802" i="12"/>
  <c r="J801" i="12"/>
  <c r="J800" i="12"/>
  <c r="J799" i="12"/>
  <c r="J798" i="12"/>
  <c r="J797" i="12"/>
  <c r="J796" i="12"/>
  <c r="J795" i="12"/>
  <c r="J794" i="12"/>
  <c r="J793" i="12"/>
  <c r="J792" i="12"/>
  <c r="J791" i="12"/>
  <c r="J790" i="12"/>
  <c r="J789" i="12"/>
  <c r="J788" i="12"/>
  <c r="J787" i="12"/>
  <c r="J786" i="12"/>
  <c r="J785" i="12"/>
  <c r="J784" i="12"/>
  <c r="J783" i="12"/>
  <c r="J782" i="12"/>
  <c r="J781" i="12"/>
  <c r="J780" i="12"/>
  <c r="J779" i="12"/>
  <c r="J778" i="12"/>
  <c r="J777" i="12"/>
  <c r="J776" i="12"/>
  <c r="J775" i="12"/>
  <c r="J774" i="12"/>
  <c r="J773" i="12"/>
  <c r="J772" i="12"/>
  <c r="J771" i="12"/>
  <c r="J770" i="12"/>
  <c r="J769" i="12"/>
  <c r="J768" i="12"/>
  <c r="J767" i="12"/>
  <c r="J766" i="12"/>
  <c r="J765" i="12"/>
  <c r="J764" i="12"/>
  <c r="J763" i="12"/>
  <c r="J762" i="12"/>
  <c r="J761" i="12"/>
  <c r="J760" i="12"/>
  <c r="J759" i="12"/>
  <c r="J758" i="12"/>
  <c r="J757" i="12"/>
  <c r="J756" i="12"/>
  <c r="J755" i="12"/>
  <c r="J754" i="12"/>
  <c r="J753" i="12"/>
  <c r="J752" i="12"/>
  <c r="J751" i="12"/>
  <c r="J750" i="12"/>
  <c r="J749" i="12"/>
  <c r="J748" i="12"/>
  <c r="J747" i="12"/>
  <c r="J746" i="12"/>
  <c r="J745" i="12"/>
  <c r="J744" i="12"/>
  <c r="J743" i="12"/>
  <c r="J742" i="12"/>
  <c r="J741" i="12"/>
  <c r="J740" i="12"/>
  <c r="J739" i="12"/>
  <c r="J738" i="12"/>
  <c r="J737" i="12"/>
  <c r="J736" i="12"/>
  <c r="J735" i="12"/>
  <c r="J734" i="12"/>
  <c r="J733" i="12"/>
  <c r="J732" i="12"/>
  <c r="J731" i="12"/>
  <c r="J730" i="12"/>
  <c r="J729" i="12"/>
  <c r="J728" i="12"/>
  <c r="J727" i="12"/>
  <c r="J726" i="12"/>
  <c r="J725" i="12"/>
  <c r="J724" i="12"/>
  <c r="J723" i="12"/>
  <c r="J722" i="12"/>
  <c r="J721" i="12"/>
  <c r="J720" i="12"/>
  <c r="J719" i="12"/>
  <c r="J718" i="12"/>
  <c r="J717" i="12"/>
  <c r="J716" i="12"/>
  <c r="J715" i="12"/>
  <c r="J714" i="12"/>
  <c r="J713" i="12"/>
  <c r="J712" i="12"/>
  <c r="J711" i="12"/>
  <c r="J710" i="12"/>
  <c r="J709" i="12"/>
  <c r="J708" i="12"/>
  <c r="J707" i="12"/>
  <c r="J706" i="12"/>
  <c r="J705" i="12"/>
  <c r="J704" i="12"/>
  <c r="J703" i="12"/>
  <c r="J702" i="12"/>
  <c r="J701" i="12"/>
  <c r="J700" i="12"/>
  <c r="J699" i="12"/>
  <c r="J698" i="12"/>
  <c r="J697" i="12"/>
  <c r="J696" i="12"/>
  <c r="J695" i="12"/>
  <c r="J694" i="12"/>
  <c r="J693" i="12"/>
  <c r="J692" i="12"/>
  <c r="J691" i="12"/>
  <c r="J690" i="12"/>
  <c r="J689" i="12"/>
  <c r="J688" i="12"/>
  <c r="J687" i="12"/>
  <c r="J686" i="12"/>
  <c r="J685" i="12"/>
  <c r="J684" i="12"/>
  <c r="J683" i="12"/>
  <c r="J682" i="12"/>
  <c r="J681" i="12"/>
  <c r="J680" i="12"/>
  <c r="J679" i="12"/>
  <c r="J678" i="12"/>
  <c r="J677" i="12"/>
  <c r="J676" i="12"/>
  <c r="J675" i="12"/>
  <c r="J674" i="12"/>
  <c r="J673" i="12"/>
  <c r="J672" i="12"/>
  <c r="J671" i="12"/>
  <c r="J670" i="12"/>
  <c r="J669" i="12"/>
  <c r="J668" i="12"/>
  <c r="J667" i="12"/>
  <c r="J666" i="12"/>
  <c r="J665" i="12"/>
  <c r="J664" i="12"/>
  <c r="J663" i="12"/>
  <c r="J662" i="12"/>
  <c r="J661" i="12"/>
  <c r="J660" i="12"/>
  <c r="J659" i="12"/>
  <c r="J658" i="12"/>
  <c r="J657" i="12"/>
  <c r="J656" i="12"/>
  <c r="J655" i="12"/>
  <c r="J654" i="12"/>
  <c r="J653" i="12"/>
  <c r="J652" i="12"/>
  <c r="J651" i="12"/>
  <c r="J650" i="12"/>
  <c r="J649" i="12"/>
  <c r="J648" i="12"/>
  <c r="J647" i="12"/>
  <c r="J646" i="12"/>
  <c r="J645" i="12"/>
  <c r="J644" i="12"/>
  <c r="J643" i="12"/>
  <c r="J642" i="12"/>
  <c r="J641" i="12"/>
  <c r="J640" i="12"/>
  <c r="J639" i="12"/>
  <c r="J638" i="12"/>
  <c r="J637" i="12"/>
  <c r="J636" i="12"/>
  <c r="J635" i="12"/>
  <c r="J634" i="12"/>
  <c r="J633" i="12"/>
  <c r="J632" i="12"/>
  <c r="J631" i="12"/>
  <c r="J630" i="12"/>
  <c r="J629" i="12"/>
  <c r="J628" i="12"/>
  <c r="J627" i="12"/>
  <c r="J626" i="12"/>
  <c r="J625" i="12"/>
  <c r="J624" i="12"/>
  <c r="J623" i="12"/>
  <c r="J622" i="12"/>
  <c r="J621" i="12"/>
  <c r="J620" i="12"/>
  <c r="J619" i="12"/>
  <c r="J618" i="12"/>
  <c r="J617" i="12"/>
  <c r="J616" i="12"/>
  <c r="J615" i="12"/>
  <c r="J614" i="12"/>
  <c r="J613" i="12"/>
  <c r="J612" i="12"/>
  <c r="J611" i="12"/>
  <c r="J610" i="12"/>
  <c r="J609" i="12"/>
  <c r="J608" i="12"/>
  <c r="J607" i="12"/>
  <c r="J606" i="12"/>
  <c r="J605" i="12"/>
  <c r="J604" i="12"/>
  <c r="J603" i="12"/>
  <c r="J602" i="12"/>
  <c r="J601" i="12"/>
  <c r="J600" i="12"/>
  <c r="J599" i="12"/>
  <c r="J598" i="12"/>
  <c r="J597" i="12"/>
  <c r="J596" i="12"/>
  <c r="J595" i="12"/>
  <c r="J594" i="12"/>
  <c r="J593" i="12"/>
  <c r="J592" i="12"/>
  <c r="J591" i="12"/>
  <c r="J590" i="12"/>
  <c r="J589" i="12"/>
  <c r="J588" i="12"/>
  <c r="J587" i="12"/>
  <c r="J586" i="12"/>
  <c r="J585" i="12"/>
  <c r="J584" i="12"/>
  <c r="J583" i="12"/>
  <c r="J582" i="12"/>
  <c r="J581" i="12"/>
  <c r="J580" i="12"/>
  <c r="J579" i="12"/>
  <c r="J578" i="12"/>
  <c r="J577" i="12"/>
  <c r="J576" i="12"/>
  <c r="J575" i="12"/>
  <c r="J574" i="12"/>
  <c r="J573" i="12"/>
  <c r="J572" i="12"/>
  <c r="J571" i="12"/>
  <c r="J570" i="12"/>
  <c r="J569" i="12"/>
  <c r="J568" i="12"/>
  <c r="J567" i="12"/>
  <c r="J566" i="12"/>
  <c r="J565" i="12"/>
  <c r="J564" i="12"/>
  <c r="J563" i="12"/>
  <c r="J562" i="12"/>
  <c r="J561" i="12"/>
  <c r="J560" i="12"/>
  <c r="J559" i="12"/>
  <c r="J558" i="12"/>
  <c r="J557" i="12"/>
  <c r="J556" i="12"/>
  <c r="J555" i="12"/>
  <c r="J554" i="12"/>
  <c r="J553" i="12"/>
  <c r="J552" i="12"/>
  <c r="J551" i="12"/>
  <c r="J550" i="12"/>
  <c r="J549" i="12"/>
  <c r="J548" i="12"/>
  <c r="J547" i="12"/>
  <c r="J546" i="12"/>
  <c r="J545" i="12"/>
  <c r="J544" i="12"/>
  <c r="J543" i="12"/>
  <c r="J542" i="12"/>
  <c r="J541" i="12"/>
  <c r="J540" i="12"/>
  <c r="J539" i="12"/>
  <c r="J538" i="12"/>
  <c r="J537" i="12"/>
  <c r="J536" i="12"/>
  <c r="J535" i="12"/>
  <c r="J534" i="12"/>
  <c r="J533" i="12"/>
  <c r="J532" i="12"/>
  <c r="J531" i="12"/>
  <c r="J530" i="12"/>
  <c r="J529" i="12"/>
  <c r="J528" i="12"/>
  <c r="J527" i="12"/>
  <c r="J526" i="12"/>
  <c r="J525" i="12"/>
  <c r="J524" i="12"/>
  <c r="J523" i="12"/>
  <c r="J522" i="12"/>
  <c r="J521" i="12"/>
  <c r="J520" i="12"/>
  <c r="J519" i="12"/>
  <c r="J518" i="12"/>
  <c r="J517" i="12"/>
  <c r="J516" i="12"/>
  <c r="J515" i="12"/>
  <c r="J514" i="12"/>
  <c r="J513" i="12"/>
  <c r="J512" i="12"/>
  <c r="J511" i="12"/>
  <c r="J510" i="12"/>
  <c r="J509" i="12"/>
  <c r="J508" i="12"/>
  <c r="J507" i="12"/>
  <c r="J506" i="12"/>
  <c r="J505" i="12"/>
  <c r="J504" i="12"/>
  <c r="J503" i="12"/>
  <c r="J502" i="12"/>
  <c r="J501" i="12"/>
  <c r="J500" i="12"/>
  <c r="J499" i="12"/>
  <c r="J498" i="12"/>
  <c r="J497" i="12"/>
  <c r="J496" i="12"/>
  <c r="J495" i="12"/>
  <c r="J494" i="12"/>
  <c r="J493" i="12"/>
  <c r="J492" i="12"/>
  <c r="J491" i="12"/>
  <c r="J490" i="12"/>
  <c r="J489" i="12"/>
  <c r="J488" i="12"/>
  <c r="J487" i="12"/>
  <c r="J486" i="12"/>
  <c r="J485" i="12"/>
  <c r="J484" i="12"/>
  <c r="J483" i="12"/>
  <c r="J482" i="12"/>
  <c r="J481" i="12"/>
  <c r="J480" i="12"/>
  <c r="J479" i="12"/>
  <c r="J478" i="12"/>
  <c r="J477" i="12"/>
  <c r="J476" i="12"/>
  <c r="J475" i="12"/>
  <c r="J474" i="12"/>
  <c r="J473" i="12"/>
  <c r="J472" i="12"/>
  <c r="J471" i="12"/>
  <c r="J470" i="12"/>
  <c r="J469" i="12"/>
  <c r="J468" i="12"/>
  <c r="J467" i="12"/>
  <c r="J466" i="12"/>
  <c r="J465" i="12"/>
  <c r="J464" i="12"/>
  <c r="J463" i="12"/>
  <c r="J462" i="12"/>
  <c r="J461" i="12"/>
  <c r="J460" i="12"/>
  <c r="J459" i="12"/>
  <c r="J458" i="12"/>
  <c r="J457" i="12"/>
  <c r="J456" i="12"/>
  <c r="J455" i="12"/>
  <c r="J454" i="12"/>
  <c r="J453" i="12"/>
  <c r="J452" i="12"/>
  <c r="J451" i="12"/>
  <c r="J450" i="12"/>
  <c r="J449" i="12"/>
  <c r="J448" i="12"/>
  <c r="J447" i="12"/>
  <c r="J446" i="12"/>
  <c r="J445" i="12"/>
  <c r="J444" i="12"/>
  <c r="J443" i="12"/>
  <c r="J442" i="12"/>
  <c r="J441" i="12"/>
  <c r="J440" i="12"/>
  <c r="J439" i="12"/>
  <c r="J438" i="12"/>
  <c r="J437" i="12"/>
  <c r="J436" i="12"/>
  <c r="J435" i="12"/>
  <c r="J434" i="12"/>
  <c r="J433" i="12"/>
  <c r="J432" i="12"/>
  <c r="J431" i="12"/>
  <c r="J430" i="12"/>
  <c r="J429" i="12"/>
  <c r="J428" i="12"/>
  <c r="J427" i="12"/>
  <c r="J426" i="12"/>
  <c r="J425" i="12"/>
  <c r="J424" i="12"/>
  <c r="J423" i="12"/>
  <c r="J422" i="12"/>
  <c r="J421" i="12"/>
  <c r="J420" i="12"/>
  <c r="J419" i="12"/>
  <c r="J418" i="12"/>
  <c r="J417" i="12"/>
  <c r="J416" i="12"/>
  <c r="J415" i="12"/>
  <c r="J414" i="12"/>
  <c r="J413" i="12"/>
  <c r="J412" i="12"/>
  <c r="J411" i="12"/>
  <c r="J410" i="12"/>
  <c r="J409" i="12"/>
  <c r="J408" i="12"/>
  <c r="J407" i="12"/>
  <c r="J406" i="12"/>
  <c r="J405" i="12"/>
  <c r="J404" i="12"/>
  <c r="J403" i="12"/>
  <c r="J402" i="12"/>
  <c r="J401" i="12"/>
  <c r="J400" i="12"/>
  <c r="J399" i="12"/>
  <c r="J398" i="12"/>
  <c r="J397" i="12"/>
  <c r="J396" i="12"/>
  <c r="J395" i="12"/>
  <c r="J394" i="12"/>
  <c r="J393" i="12"/>
  <c r="J392" i="12"/>
  <c r="J391" i="12"/>
  <c r="J390" i="12"/>
  <c r="J389" i="12"/>
  <c r="J388" i="12"/>
  <c r="J387" i="12"/>
  <c r="J386" i="12"/>
  <c r="J385" i="12"/>
  <c r="J384" i="12"/>
  <c r="J383" i="12"/>
  <c r="J382" i="12"/>
  <c r="J381" i="12"/>
  <c r="J380" i="12"/>
  <c r="J379" i="12"/>
  <c r="J378" i="12"/>
  <c r="J377" i="12"/>
  <c r="J376" i="12"/>
  <c r="J375" i="12"/>
  <c r="J374" i="12"/>
  <c r="J373" i="12"/>
  <c r="J372" i="12"/>
  <c r="J371" i="12"/>
  <c r="J370" i="12"/>
  <c r="J369" i="12"/>
  <c r="J368" i="12"/>
  <c r="J367" i="12"/>
  <c r="J366" i="12"/>
  <c r="J365" i="12"/>
  <c r="J364" i="12"/>
  <c r="J363" i="12"/>
  <c r="J362" i="12"/>
  <c r="J361" i="12"/>
  <c r="J360" i="12"/>
  <c r="J359" i="12"/>
  <c r="J358" i="12"/>
  <c r="J357" i="12"/>
  <c r="J356" i="12"/>
  <c r="J355" i="12"/>
  <c r="J354" i="12"/>
  <c r="J353" i="12"/>
  <c r="J352" i="12"/>
  <c r="J351" i="12"/>
  <c r="J350" i="12"/>
  <c r="J349" i="12"/>
  <c r="J348" i="12"/>
  <c r="J347" i="12"/>
  <c r="J346" i="12"/>
  <c r="J345" i="12"/>
  <c r="J344" i="12"/>
  <c r="J343" i="12"/>
  <c r="J342" i="12"/>
  <c r="J341" i="12"/>
  <c r="J340" i="12"/>
  <c r="J339" i="12"/>
  <c r="J338" i="12"/>
  <c r="J337" i="12"/>
  <c r="J336" i="12"/>
  <c r="J335" i="12"/>
  <c r="J334" i="12"/>
  <c r="J333" i="12"/>
  <c r="J332" i="12"/>
  <c r="J331" i="12"/>
  <c r="J330" i="12"/>
  <c r="J329" i="12"/>
  <c r="J328" i="12"/>
  <c r="J327" i="12"/>
  <c r="J326" i="12"/>
  <c r="J325" i="12"/>
  <c r="J324" i="12"/>
  <c r="J323" i="12"/>
  <c r="J322" i="12"/>
  <c r="J321" i="12"/>
  <c r="J320" i="12"/>
  <c r="J319" i="12"/>
  <c r="J318" i="12"/>
  <c r="J317" i="12"/>
  <c r="J316" i="12"/>
  <c r="J315" i="12"/>
  <c r="J314" i="12"/>
  <c r="J313" i="12"/>
  <c r="J312" i="12"/>
  <c r="J311" i="12"/>
  <c r="J310" i="12"/>
  <c r="J309" i="12"/>
  <c r="J308" i="12"/>
  <c r="J307" i="12"/>
  <c r="J306" i="12"/>
  <c r="J305" i="12"/>
  <c r="J304" i="12"/>
  <c r="J303" i="12"/>
  <c r="J302" i="12"/>
  <c r="J301" i="12"/>
  <c r="J300" i="12"/>
  <c r="J299" i="12"/>
  <c r="J298" i="12"/>
  <c r="J297" i="12"/>
  <c r="J296" i="12"/>
  <c r="J295" i="12"/>
  <c r="J294" i="12"/>
  <c r="J293" i="12"/>
  <c r="J292" i="12"/>
  <c r="J291" i="12"/>
  <c r="J290" i="12"/>
  <c r="J289" i="12"/>
  <c r="J288" i="12"/>
  <c r="J287" i="12"/>
  <c r="J286" i="12"/>
  <c r="J285" i="12"/>
  <c r="J284" i="12"/>
  <c r="J283" i="12"/>
  <c r="J282" i="12"/>
  <c r="J281" i="12"/>
  <c r="J280" i="12"/>
  <c r="J279" i="12"/>
  <c r="J278" i="12"/>
  <c r="J277" i="12"/>
  <c r="J276" i="12"/>
  <c r="J275" i="12"/>
  <c r="J274" i="12"/>
  <c r="J273" i="12"/>
  <c r="J272" i="12"/>
  <c r="J271" i="12"/>
  <c r="J270" i="12"/>
  <c r="J269" i="12"/>
  <c r="J268" i="12"/>
  <c r="J267" i="12"/>
  <c r="J266" i="12"/>
  <c r="J265" i="12"/>
  <c r="J264" i="12"/>
  <c r="J263" i="12"/>
  <c r="J262" i="12"/>
  <c r="J261" i="12"/>
  <c r="J260" i="12"/>
  <c r="J259" i="12"/>
  <c r="J258" i="12"/>
  <c r="J257" i="12"/>
  <c r="J256" i="12"/>
  <c r="J255" i="12"/>
  <c r="J254" i="12"/>
  <c r="J253" i="12"/>
  <c r="J252" i="12"/>
  <c r="J251" i="12"/>
  <c r="J250" i="12"/>
  <c r="J249" i="12"/>
  <c r="J248" i="12"/>
  <c r="J247" i="12"/>
  <c r="J246" i="12"/>
  <c r="J245" i="12"/>
  <c r="J244" i="12"/>
  <c r="J243" i="12"/>
  <c r="J242" i="12"/>
  <c r="J241" i="12"/>
  <c r="J240" i="12"/>
  <c r="J239" i="12"/>
  <c r="J238" i="12"/>
  <c r="J237" i="12"/>
  <c r="J236" i="12"/>
  <c r="J235" i="12"/>
  <c r="J234" i="12"/>
  <c r="J233" i="12"/>
  <c r="J232" i="12"/>
  <c r="J231" i="12"/>
  <c r="J230" i="12"/>
  <c r="J229" i="12"/>
  <c r="J228" i="12"/>
  <c r="J227" i="12"/>
  <c r="J226" i="12"/>
  <c r="J225" i="12"/>
  <c r="J224" i="12"/>
  <c r="J223" i="12"/>
  <c r="J222" i="12"/>
  <c r="J221" i="12"/>
  <c r="J220" i="12"/>
  <c r="J219" i="12"/>
  <c r="J218" i="12"/>
  <c r="J217" i="12"/>
  <c r="J216" i="12"/>
  <c r="J215" i="12"/>
  <c r="J214" i="12"/>
  <c r="J213" i="12"/>
  <c r="J212" i="12"/>
  <c r="J211" i="12"/>
  <c r="J210" i="12"/>
  <c r="J209" i="12"/>
  <c r="J208" i="12"/>
  <c r="J207" i="12"/>
  <c r="J206" i="12"/>
  <c r="J205" i="12"/>
  <c r="J204" i="12"/>
  <c r="J203" i="12"/>
  <c r="J202" i="12"/>
  <c r="J201" i="12"/>
  <c r="J200" i="12"/>
  <c r="J199" i="12"/>
  <c r="J198" i="12"/>
  <c r="J197" i="12"/>
  <c r="J196" i="12"/>
  <c r="J195" i="12"/>
  <c r="J194" i="12"/>
  <c r="J193" i="12"/>
  <c r="J192" i="12"/>
  <c r="J191" i="12"/>
  <c r="J190" i="12"/>
  <c r="J189" i="12"/>
  <c r="J188" i="12"/>
  <c r="J187" i="12"/>
  <c r="J186" i="12"/>
  <c r="J185" i="12"/>
  <c r="J184" i="12"/>
  <c r="J183" i="12"/>
  <c r="J182" i="12"/>
  <c r="J181" i="12"/>
  <c r="J180" i="12"/>
  <c r="J179" i="12"/>
  <c r="J178" i="12"/>
  <c r="J177" i="12"/>
  <c r="J176" i="12"/>
  <c r="J175" i="12"/>
  <c r="J174" i="12"/>
  <c r="J173" i="12"/>
  <c r="J172" i="12"/>
  <c r="J171" i="12"/>
  <c r="J170" i="12"/>
  <c r="J169" i="12"/>
  <c r="J168" i="12"/>
  <c r="J167" i="12"/>
  <c r="J166" i="12"/>
  <c r="J165" i="12"/>
  <c r="J164" i="12"/>
  <c r="J163" i="12"/>
  <c r="J162" i="12"/>
  <c r="J161" i="12"/>
  <c r="J160" i="12"/>
  <c r="J159" i="12"/>
  <c r="J158" i="12"/>
  <c r="J157" i="12"/>
  <c r="J156" i="12"/>
  <c r="J155" i="12"/>
  <c r="J154" i="12"/>
  <c r="J153" i="12"/>
  <c r="J152" i="12"/>
  <c r="J151" i="12"/>
  <c r="J150" i="12"/>
  <c r="J149" i="12"/>
  <c r="J148" i="12"/>
  <c r="J147" i="12"/>
  <c r="J146" i="12"/>
  <c r="J145" i="12"/>
  <c r="J144" i="12"/>
  <c r="J143" i="12"/>
  <c r="J142" i="12"/>
  <c r="J141" i="12"/>
  <c r="J140" i="12"/>
  <c r="J139" i="12"/>
  <c r="J138" i="12"/>
  <c r="J137" i="12"/>
  <c r="J136" i="12"/>
  <c r="J135" i="12"/>
  <c r="J134" i="12"/>
  <c r="J133" i="12"/>
  <c r="J132" i="12"/>
  <c r="J131" i="12"/>
  <c r="J130" i="12"/>
  <c r="J129" i="12"/>
  <c r="J128" i="12"/>
  <c r="J127" i="12"/>
  <c r="J126" i="12"/>
  <c r="J125" i="12"/>
  <c r="J124" i="12"/>
  <c r="J123" i="12"/>
  <c r="J122" i="12"/>
  <c r="J121" i="12"/>
  <c r="J120" i="12"/>
  <c r="J119" i="12"/>
  <c r="J118" i="12"/>
  <c r="J117" i="12"/>
  <c r="J116" i="12"/>
  <c r="J115" i="12"/>
  <c r="J114" i="12"/>
  <c r="J113" i="12"/>
  <c r="J112" i="12"/>
  <c r="J111" i="12"/>
  <c r="J110" i="12"/>
  <c r="J109" i="12"/>
  <c r="J108" i="12"/>
  <c r="J107" i="12"/>
  <c r="J106" i="12"/>
  <c r="J105" i="12"/>
  <c r="J104" i="12"/>
  <c r="J103" i="12"/>
  <c r="J102" i="12"/>
  <c r="J101" i="12"/>
  <c r="J100" i="12"/>
  <c r="J99" i="12"/>
  <c r="J98" i="12"/>
  <c r="J97" i="12"/>
  <c r="J96" i="12"/>
  <c r="J95" i="12"/>
  <c r="J94" i="12"/>
  <c r="J93" i="12"/>
  <c r="J92" i="12"/>
  <c r="J91" i="12"/>
  <c r="J90" i="12"/>
  <c r="J89" i="12"/>
  <c r="J88" i="12"/>
  <c r="J87" i="12"/>
  <c r="J86" i="12"/>
  <c r="J85" i="12"/>
  <c r="J84" i="12"/>
  <c r="J83" i="12"/>
  <c r="J82" i="12"/>
  <c r="J81" i="12"/>
  <c r="J80" i="12"/>
  <c r="J79" i="12"/>
  <c r="J78" i="12"/>
  <c r="J77" i="12"/>
  <c r="J76" i="12"/>
  <c r="J75" i="12"/>
  <c r="J74" i="12"/>
  <c r="J73" i="12"/>
  <c r="J72" i="12"/>
  <c r="J71" i="12"/>
  <c r="J70" i="12"/>
  <c r="J69" i="12"/>
  <c r="J68" i="12"/>
  <c r="J67" i="12"/>
  <c r="J66" i="12"/>
  <c r="J65" i="12"/>
  <c r="J64" i="12"/>
  <c r="J63" i="12"/>
  <c r="J62" i="12"/>
  <c r="J61" i="12"/>
  <c r="J60" i="12"/>
  <c r="J59" i="12"/>
  <c r="J58" i="12"/>
  <c r="J57" i="12"/>
  <c r="J56" i="12"/>
  <c r="J55" i="12"/>
  <c r="J54" i="12"/>
  <c r="J53" i="12"/>
  <c r="J52" i="12"/>
  <c r="J51" i="12"/>
  <c r="J50" i="12"/>
  <c r="J49" i="12"/>
  <c r="J48" i="12"/>
  <c r="J47" i="12"/>
  <c r="J46" i="12"/>
  <c r="J45" i="12"/>
  <c r="J44" i="12"/>
  <c r="J43" i="12"/>
  <c r="J42" i="12"/>
  <c r="J41" i="12"/>
  <c r="J40" i="12"/>
  <c r="J39" i="12"/>
  <c r="J38" i="12"/>
  <c r="J37" i="12"/>
  <c r="J36" i="12"/>
  <c r="J35" i="12"/>
  <c r="J34" i="12"/>
  <c r="J33" i="12"/>
  <c r="J32" i="12"/>
  <c r="J31" i="12"/>
  <c r="J30" i="12"/>
  <c r="J29" i="12"/>
  <c r="J28" i="12"/>
  <c r="J27" i="12"/>
  <c r="J26" i="12"/>
  <c r="J25" i="12"/>
  <c r="J24" i="12"/>
  <c r="J23" i="12"/>
  <c r="J22" i="12"/>
  <c r="J21" i="12"/>
  <c r="J20" i="12"/>
  <c r="J19" i="12"/>
  <c r="J18" i="12"/>
  <c r="J17" i="12"/>
  <c r="J16" i="12"/>
  <c r="J15" i="12"/>
  <c r="J14" i="12"/>
  <c r="J13" i="12"/>
  <c r="J12" i="12"/>
  <c r="J11" i="12"/>
  <c r="J10" i="12"/>
  <c r="J9" i="12"/>
  <c r="J8" i="12"/>
  <c r="J7" i="12"/>
  <c r="J349" i="9"/>
  <c r="J348" i="9"/>
  <c r="J347" i="9"/>
  <c r="J346" i="9"/>
  <c r="J345" i="9"/>
  <c r="J344" i="9"/>
  <c r="J343" i="9"/>
  <c r="J342" i="9"/>
  <c r="J341" i="9"/>
  <c r="J340" i="9"/>
  <c r="J339" i="9"/>
  <c r="J338" i="9"/>
  <c r="J337" i="9"/>
  <c r="J336" i="9"/>
  <c r="J335" i="9"/>
  <c r="J334" i="9"/>
  <c r="J333" i="9"/>
  <c r="J332" i="9"/>
  <c r="J331" i="9"/>
  <c r="J330" i="9"/>
  <c r="J329" i="9"/>
  <c r="J328" i="9"/>
  <c r="J327" i="9"/>
  <c r="J326" i="9"/>
  <c r="J325" i="9"/>
  <c r="J324" i="9"/>
  <c r="J323" i="9"/>
  <c r="J322" i="9"/>
  <c r="J321" i="9"/>
  <c r="J320" i="9"/>
  <c r="J319" i="9"/>
  <c r="J318" i="9"/>
  <c r="J317" i="9"/>
  <c r="J316" i="9"/>
  <c r="J315" i="9"/>
  <c r="J314" i="9"/>
  <c r="J313" i="9"/>
  <c r="J312" i="9"/>
  <c r="J311" i="9"/>
  <c r="J310" i="9"/>
  <c r="J309" i="9"/>
  <c r="J308" i="9"/>
  <c r="J307" i="9"/>
  <c r="J306" i="9"/>
  <c r="J305" i="9"/>
  <c r="J304" i="9"/>
  <c r="J303" i="9"/>
  <c r="J302" i="9"/>
  <c r="J301" i="9"/>
  <c r="J300" i="9"/>
  <c r="J299" i="9"/>
  <c r="J298" i="9"/>
  <c r="J297" i="9"/>
  <c r="J296" i="9"/>
  <c r="J295" i="9"/>
  <c r="J294" i="9"/>
  <c r="J293" i="9"/>
  <c r="J292" i="9"/>
  <c r="J291" i="9"/>
  <c r="J290" i="9"/>
  <c r="J289" i="9"/>
  <c r="J288" i="9"/>
  <c r="J287" i="9"/>
  <c r="J286" i="9"/>
  <c r="J285" i="9"/>
  <c r="J284" i="9"/>
  <c r="J283" i="9"/>
  <c r="J282" i="9"/>
  <c r="J281" i="9"/>
  <c r="J280" i="9"/>
  <c r="J279" i="9"/>
  <c r="J278" i="9"/>
  <c r="J277" i="9"/>
  <c r="J276" i="9"/>
  <c r="J275" i="9"/>
  <c r="J274" i="9"/>
  <c r="J273" i="9"/>
  <c r="J272" i="9"/>
  <c r="J271" i="9"/>
  <c r="J270" i="9"/>
  <c r="J269" i="9"/>
  <c r="J268" i="9"/>
  <c r="J267" i="9"/>
  <c r="J266" i="9"/>
  <c r="J265" i="9"/>
  <c r="J264" i="9"/>
  <c r="J263" i="9"/>
  <c r="J262" i="9"/>
  <c r="J261" i="9"/>
  <c r="J260" i="9"/>
  <c r="J259" i="9"/>
  <c r="J258" i="9"/>
  <c r="J257" i="9"/>
  <c r="J256" i="9"/>
  <c r="J255" i="9"/>
  <c r="J254" i="9"/>
  <c r="J253" i="9"/>
  <c r="J252" i="9"/>
  <c r="J251" i="9"/>
  <c r="J250" i="9"/>
  <c r="J249" i="9"/>
  <c r="J248" i="9"/>
  <c r="J247" i="9"/>
  <c r="J246" i="9"/>
  <c r="J245" i="9"/>
  <c r="J244" i="9"/>
  <c r="J243" i="9"/>
  <c r="J242" i="9"/>
  <c r="J241" i="9"/>
  <c r="J240" i="9"/>
  <c r="J239" i="9"/>
  <c r="J238" i="9"/>
  <c r="J237" i="9"/>
  <c r="J236" i="9"/>
  <c r="J235" i="9"/>
  <c r="J234" i="9"/>
  <c r="J233" i="9"/>
  <c r="J232" i="9"/>
  <c r="J231" i="9"/>
  <c r="J230" i="9"/>
  <c r="J229" i="9"/>
  <c r="J228" i="9"/>
  <c r="J227" i="9"/>
  <c r="J226" i="9"/>
  <c r="J225" i="9"/>
  <c r="J224" i="9"/>
  <c r="J223" i="9"/>
  <c r="J222" i="9"/>
  <c r="J221" i="9"/>
  <c r="J220" i="9"/>
  <c r="J219" i="9"/>
  <c r="J218" i="9"/>
  <c r="J217" i="9"/>
  <c r="J216" i="9"/>
  <c r="J215" i="9"/>
  <c r="J214" i="9"/>
  <c r="J213" i="9"/>
  <c r="J212" i="9"/>
  <c r="J211" i="9"/>
  <c r="J210" i="9"/>
  <c r="J209" i="9"/>
  <c r="J208" i="9"/>
  <c r="J207" i="9"/>
  <c r="J206" i="9"/>
  <c r="J205" i="9"/>
  <c r="J204" i="9"/>
  <c r="J203" i="9"/>
  <c r="J202" i="9"/>
  <c r="J201" i="9"/>
  <c r="J200" i="9"/>
  <c r="J199" i="9"/>
  <c r="J198" i="9"/>
  <c r="J197" i="9"/>
  <c r="J196" i="9"/>
  <c r="J195" i="9"/>
  <c r="J194" i="9"/>
  <c r="J193" i="9"/>
  <c r="J192" i="9"/>
  <c r="J191" i="9"/>
  <c r="J190" i="9"/>
  <c r="J189" i="9"/>
  <c r="J188" i="9"/>
  <c r="J187" i="9"/>
  <c r="J186" i="9"/>
  <c r="J185" i="9"/>
  <c r="J184" i="9"/>
  <c r="J183" i="9"/>
  <c r="J182" i="9"/>
  <c r="J181" i="9"/>
  <c r="J180" i="9"/>
  <c r="J179" i="9"/>
  <c r="J178" i="9"/>
  <c r="J177" i="9"/>
  <c r="J176" i="9"/>
  <c r="J175" i="9"/>
  <c r="J174" i="9"/>
  <c r="J173" i="9"/>
  <c r="J172" i="9"/>
  <c r="J171" i="9"/>
  <c r="J170" i="9"/>
  <c r="J169" i="9"/>
  <c r="J168" i="9"/>
  <c r="J167" i="9"/>
  <c r="J166" i="9"/>
  <c r="J165" i="9"/>
  <c r="J164" i="9"/>
  <c r="J163" i="9"/>
  <c r="J162" i="9"/>
  <c r="J161" i="9"/>
  <c r="J160" i="9"/>
  <c r="J159" i="9"/>
  <c r="J158" i="9"/>
  <c r="J157" i="9"/>
  <c r="J156" i="9"/>
  <c r="J155" i="9"/>
  <c r="J154" i="9"/>
  <c r="J153" i="9"/>
  <c r="J152" i="9"/>
  <c r="J151" i="9"/>
  <c r="J150" i="9"/>
  <c r="J149" i="9"/>
  <c r="J148" i="9"/>
  <c r="J147" i="9"/>
  <c r="J146" i="9"/>
  <c r="J145" i="9"/>
  <c r="J144" i="9"/>
  <c r="J143" i="9"/>
  <c r="J142" i="9"/>
  <c r="J141" i="9"/>
  <c r="J140" i="9"/>
  <c r="J139" i="9"/>
  <c r="J138" i="9"/>
  <c r="J137" i="9"/>
  <c r="J136" i="9"/>
  <c r="J135" i="9"/>
  <c r="J134" i="9"/>
  <c r="J133" i="9"/>
  <c r="J132" i="9"/>
  <c r="J131" i="9"/>
  <c r="J130" i="9"/>
  <c r="J129" i="9"/>
  <c r="J128" i="9"/>
  <c r="J127" i="9"/>
  <c r="J126" i="9"/>
  <c r="J125" i="9"/>
  <c r="J124" i="9"/>
  <c r="J123" i="9"/>
  <c r="J122" i="9"/>
  <c r="J121" i="9"/>
  <c r="J120" i="9"/>
  <c r="J119" i="9"/>
  <c r="J118" i="9"/>
  <c r="J117" i="9"/>
  <c r="J116" i="9"/>
  <c r="J115" i="9"/>
  <c r="J114" i="9"/>
  <c r="J113" i="9"/>
  <c r="J112" i="9"/>
  <c r="J111" i="9"/>
  <c r="J110" i="9"/>
  <c r="J109" i="9"/>
  <c r="J108" i="9"/>
  <c r="J107" i="9"/>
  <c r="J106" i="9"/>
  <c r="J105" i="9"/>
  <c r="J104" i="9"/>
  <c r="J103" i="9"/>
  <c r="J102" i="9"/>
  <c r="J101" i="9"/>
  <c r="J100" i="9"/>
  <c r="J99" i="9"/>
  <c r="J98" i="9"/>
  <c r="J97" i="9"/>
  <c r="J96" i="9"/>
  <c r="J95" i="9"/>
  <c r="J94" i="9"/>
  <c r="J93" i="9"/>
  <c r="J92" i="9"/>
  <c r="J91" i="9"/>
  <c r="J90" i="9"/>
  <c r="J89" i="9"/>
  <c r="J88" i="9"/>
  <c r="J87" i="9"/>
  <c r="J86" i="9"/>
  <c r="J85" i="9"/>
  <c r="J84" i="9"/>
  <c r="J83" i="9"/>
  <c r="J82" i="9"/>
  <c r="J81" i="9"/>
  <c r="J80" i="9"/>
  <c r="J79" i="9"/>
  <c r="J78" i="9"/>
  <c r="J77" i="9"/>
  <c r="J76" i="9"/>
  <c r="J75" i="9"/>
  <c r="J74" i="9"/>
  <c r="J73" i="9"/>
  <c r="J72" i="9"/>
  <c r="J71" i="9"/>
  <c r="J70" i="9"/>
  <c r="J69" i="9"/>
  <c r="J68" i="9"/>
  <c r="J67" i="9"/>
  <c r="J66" i="9"/>
  <c r="J65" i="9"/>
  <c r="J64" i="9"/>
  <c r="J63" i="9"/>
  <c r="J62" i="9"/>
  <c r="J61" i="9"/>
  <c r="J60" i="9"/>
  <c r="J59" i="9"/>
  <c r="J58" i="9"/>
  <c r="J57" i="9"/>
  <c r="J56" i="9"/>
  <c r="J55" i="9"/>
  <c r="J54" i="9"/>
  <c r="J53" i="9"/>
  <c r="J52" i="9"/>
  <c r="J51" i="9"/>
  <c r="J50" i="9"/>
  <c r="J49" i="9"/>
  <c r="J48" i="9"/>
  <c r="J47" i="9"/>
  <c r="J46" i="9"/>
  <c r="J45" i="9"/>
  <c r="J44" i="9"/>
  <c r="J43" i="9"/>
  <c r="J42" i="9"/>
  <c r="J41" i="9"/>
  <c r="J40" i="9"/>
  <c r="J39" i="9"/>
  <c r="J38" i="9"/>
  <c r="J37" i="9"/>
  <c r="J36" i="9"/>
  <c r="J35" i="9"/>
  <c r="J34" i="9"/>
  <c r="J33" i="9"/>
  <c r="J32" i="9"/>
  <c r="J31" i="9"/>
  <c r="J30" i="9"/>
  <c r="J29" i="9"/>
  <c r="J28" i="9"/>
  <c r="J27" i="9"/>
  <c r="J26" i="9"/>
  <c r="J25" i="9"/>
  <c r="J24" i="9"/>
  <c r="J23" i="9"/>
  <c r="J22" i="9"/>
  <c r="J21" i="9"/>
  <c r="J20" i="9"/>
  <c r="J19" i="9"/>
  <c r="J18" i="9"/>
  <c r="J17" i="9"/>
  <c r="J16" i="9"/>
  <c r="J15" i="9"/>
  <c r="J14" i="9"/>
  <c r="J13" i="9"/>
  <c r="J12" i="9"/>
  <c r="J11" i="9"/>
  <c r="J10" i="9"/>
  <c r="J9" i="9"/>
  <c r="J8" i="9"/>
  <c r="J33" i="3"/>
  <c r="J32" i="3"/>
  <c r="J31" i="3"/>
  <c r="J30" i="3"/>
  <c r="J29" i="3"/>
  <c r="J28" i="3"/>
  <c r="J27" i="3"/>
  <c r="J26" i="3"/>
  <c r="J25" i="3"/>
  <c r="J24" i="3"/>
  <c r="J23" i="3"/>
  <c r="J22" i="3"/>
  <c r="J21" i="3"/>
  <c r="J20" i="3"/>
  <c r="J19" i="3"/>
  <c r="J18" i="3"/>
  <c r="J17" i="3"/>
  <c r="J16" i="3"/>
  <c r="J15" i="3"/>
  <c r="J14" i="3"/>
  <c r="J13" i="3"/>
  <c r="J12" i="3"/>
  <c r="J11" i="3"/>
  <c r="J10" i="3"/>
  <c r="J9" i="3"/>
  <c r="J8" i="3"/>
  <c r="J7" i="3"/>
  <c r="J156" i="6"/>
  <c r="J155" i="6"/>
  <c r="J154" i="6"/>
  <c r="J153" i="6"/>
  <c r="J152" i="6"/>
  <c r="J151" i="6"/>
  <c r="J150" i="6"/>
  <c r="J149" i="6"/>
  <c r="J148" i="6"/>
  <c r="J147" i="6"/>
  <c r="J146" i="6"/>
  <c r="J145" i="6"/>
  <c r="J144" i="6"/>
  <c r="J143" i="6"/>
  <c r="J142" i="6"/>
  <c r="J141" i="6"/>
  <c r="J140" i="6"/>
  <c r="J139" i="6"/>
  <c r="J138" i="6"/>
  <c r="J137" i="6"/>
  <c r="J136" i="6"/>
  <c r="J135" i="6"/>
  <c r="J134" i="6"/>
  <c r="J133" i="6"/>
  <c r="J132" i="6"/>
  <c r="J131" i="6"/>
  <c r="J130" i="6"/>
  <c r="J129" i="6"/>
  <c r="J128" i="6"/>
  <c r="J127" i="6"/>
  <c r="J126" i="6"/>
  <c r="J125" i="6"/>
  <c r="J124" i="6"/>
  <c r="J123" i="6"/>
  <c r="J122" i="6"/>
  <c r="J121" i="6"/>
  <c r="J120" i="6"/>
  <c r="J119" i="6"/>
  <c r="J118" i="6"/>
  <c r="J117" i="6"/>
  <c r="J116" i="6"/>
  <c r="J115" i="6"/>
  <c r="J114" i="6"/>
  <c r="J113" i="6"/>
  <c r="J112" i="6"/>
  <c r="J111" i="6"/>
  <c r="J110" i="6"/>
  <c r="J109" i="6"/>
  <c r="J108" i="6"/>
  <c r="J107" i="6"/>
  <c r="J106" i="6"/>
  <c r="J105" i="6"/>
  <c r="J104" i="6"/>
  <c r="J103" i="6"/>
  <c r="J102" i="6"/>
  <c r="J101" i="6"/>
  <c r="J100" i="6"/>
  <c r="J99" i="6"/>
  <c r="J98" i="6"/>
  <c r="J97" i="6"/>
  <c r="J96" i="6"/>
  <c r="J95" i="6"/>
  <c r="J94" i="6"/>
  <c r="J93" i="6"/>
  <c r="J92" i="6"/>
  <c r="J91" i="6"/>
  <c r="J90" i="6"/>
  <c r="J89" i="6"/>
  <c r="J88" i="6"/>
  <c r="J87" i="6"/>
  <c r="J86" i="6"/>
  <c r="J85" i="6"/>
  <c r="J84" i="6"/>
  <c r="J83" i="6"/>
  <c r="J82" i="6"/>
  <c r="J81" i="6"/>
  <c r="J80" i="6"/>
  <c r="J79" i="6"/>
  <c r="J78" i="6"/>
  <c r="J77" i="6"/>
  <c r="J76" i="6"/>
  <c r="J75" i="6"/>
  <c r="J74" i="6"/>
  <c r="J73" i="6"/>
  <c r="J72" i="6"/>
  <c r="J71" i="6"/>
  <c r="J70" i="6"/>
  <c r="J69" i="6"/>
  <c r="J68" i="6"/>
  <c r="J67" i="6"/>
  <c r="J66" i="6"/>
  <c r="J65" i="6"/>
  <c r="J64" i="6"/>
  <c r="J63" i="6"/>
  <c r="J62" i="6"/>
  <c r="J61" i="6"/>
  <c r="J60" i="6"/>
  <c r="J59" i="6"/>
  <c r="J58" i="6"/>
  <c r="J57" i="6"/>
  <c r="J56" i="6"/>
  <c r="J55" i="6"/>
  <c r="J54" i="6"/>
  <c r="J53" i="6"/>
  <c r="J52" i="6"/>
  <c r="J51" i="6"/>
  <c r="J50" i="6"/>
  <c r="J49" i="6"/>
  <c r="J48" i="6"/>
  <c r="J47" i="6"/>
  <c r="J46" i="6"/>
  <c r="J45" i="6"/>
  <c r="J44" i="6"/>
  <c r="J43" i="6"/>
  <c r="J42" i="6"/>
  <c r="J41" i="6"/>
  <c r="J40" i="6"/>
  <c r="J39" i="6"/>
  <c r="J38" i="6"/>
  <c r="J37" i="6"/>
  <c r="J36" i="6"/>
  <c r="J35" i="6"/>
  <c r="J34" i="6"/>
  <c r="J33" i="6"/>
  <c r="J32" i="6"/>
  <c r="J31" i="6"/>
  <c r="J30" i="6"/>
  <c r="J29" i="6"/>
  <c r="J28" i="6"/>
  <c r="J27" i="6"/>
  <c r="J26" i="6"/>
  <c r="J25" i="6"/>
  <c r="J24" i="6"/>
  <c r="J23" i="6"/>
  <c r="J22" i="6"/>
  <c r="J21" i="6"/>
  <c r="J20" i="6"/>
  <c r="J19" i="6"/>
  <c r="J18" i="6"/>
  <c r="J17" i="6"/>
  <c r="J16" i="6"/>
  <c r="J15" i="6"/>
  <c r="J14" i="6"/>
  <c r="J13" i="6"/>
  <c r="J12" i="6"/>
  <c r="J11" i="6"/>
  <c r="J10" i="6"/>
  <c r="J9" i="6"/>
  <c r="J8" i="6"/>
  <c r="J7" i="6"/>
  <c r="M62" i="9" a="1"/>
  <c r="M62" i="9" s="1"/>
  <c r="K311" i="9" a="1"/>
  <c r="K311" i="9" s="1"/>
  <c r="L311" i="9" a="1"/>
  <c r="L311" i="9" s="1"/>
  <c r="M311" i="9" a="1"/>
  <c r="M311" i="9" s="1"/>
  <c r="N311" i="9" a="1"/>
  <c r="N311" i="9" s="1"/>
  <c r="O311" i="9" a="1"/>
  <c r="O311" i="9" s="1"/>
  <c r="K312" i="9" a="1"/>
  <c r="K312" i="9" s="1"/>
  <c r="L312" i="9" a="1"/>
  <c r="L312" i="9" s="1"/>
  <c r="M312" i="9" a="1"/>
  <c r="M312" i="9" s="1"/>
  <c r="N312" i="9" a="1"/>
  <c r="N312" i="9"/>
  <c r="O312" i="9" a="1"/>
  <c r="O312" i="9" s="1"/>
  <c r="K313" i="9" a="1"/>
  <c r="K313" i="9"/>
  <c r="L313" i="9" a="1"/>
  <c r="L313" i="9" s="1"/>
  <c r="M313" i="9" a="1"/>
  <c r="M313" i="9"/>
  <c r="N313" i="9" a="1"/>
  <c r="N313" i="9" s="1"/>
  <c r="O313" i="9" a="1"/>
  <c r="O313" i="9"/>
  <c r="K314" i="9" a="1"/>
  <c r="K314" i="9" s="1"/>
  <c r="L314" i="9" a="1"/>
  <c r="L314" i="9" s="1"/>
  <c r="M314" i="9" a="1"/>
  <c r="M314" i="9" s="1"/>
  <c r="N314" i="9" a="1"/>
  <c r="N314" i="9" s="1"/>
  <c r="O314" i="9" a="1"/>
  <c r="O314" i="9" s="1"/>
  <c r="K315" i="9" a="1"/>
  <c r="K315" i="9" s="1"/>
  <c r="L315" i="9" a="1"/>
  <c r="L315" i="9" s="1"/>
  <c r="M315" i="9" a="1"/>
  <c r="M315" i="9" s="1"/>
  <c r="N315" i="9" a="1"/>
  <c r="N315" i="9" s="1"/>
  <c r="O315" i="9" a="1"/>
  <c r="O315" i="9"/>
  <c r="K316" i="9" a="1"/>
  <c r="K316" i="9" s="1"/>
  <c r="L316" i="9" a="1"/>
  <c r="L316" i="9"/>
  <c r="M316" i="9" a="1"/>
  <c r="M316" i="9" s="1"/>
  <c r="N316" i="9" a="1"/>
  <c r="N316" i="9"/>
  <c r="O316" i="9" a="1"/>
  <c r="O316" i="9" s="1"/>
  <c r="K317" i="9" a="1"/>
  <c r="K317" i="9"/>
  <c r="L317" i="9" a="1"/>
  <c r="L317" i="9" s="1"/>
  <c r="M317" i="9" a="1"/>
  <c r="M317" i="9" s="1"/>
  <c r="N317" i="9" a="1"/>
  <c r="N317" i="9" s="1"/>
  <c r="O317" i="9" a="1"/>
  <c r="O317" i="9" s="1"/>
  <c r="K318" i="9" a="1"/>
  <c r="K318" i="9" s="1"/>
  <c r="L318" i="9" a="1"/>
  <c r="L318" i="9" s="1"/>
  <c r="M318" i="9" a="1"/>
  <c r="M318" i="9" s="1"/>
  <c r="N318" i="9" a="1"/>
  <c r="N318" i="9" s="1"/>
  <c r="O318" i="9" a="1"/>
  <c r="O318" i="9" s="1"/>
  <c r="K319" i="9" a="1"/>
  <c r="K319" i="9"/>
  <c r="L319" i="9" a="1"/>
  <c r="L319" i="9" s="1"/>
  <c r="M319" i="9" a="1"/>
  <c r="M319" i="9"/>
  <c r="N319" i="9" a="1"/>
  <c r="N319" i="9" s="1"/>
  <c r="O319" i="9" a="1"/>
  <c r="O319" i="9"/>
  <c r="K320" i="9" a="1"/>
  <c r="K320" i="9" s="1"/>
  <c r="L320" i="9" a="1"/>
  <c r="L320" i="9"/>
  <c r="M320" i="9" a="1"/>
  <c r="M320" i="9" s="1"/>
  <c r="N320" i="9" a="1"/>
  <c r="N320" i="9" s="1"/>
  <c r="O320" i="9" a="1"/>
  <c r="O320" i="9" s="1"/>
  <c r="K321" i="9" a="1"/>
  <c r="K321" i="9" s="1"/>
  <c r="L321" i="9" a="1"/>
  <c r="L321" i="9" s="1"/>
  <c r="M321" i="9" a="1"/>
  <c r="M321" i="9" s="1"/>
  <c r="N321" i="9" a="1"/>
  <c r="N321" i="9" s="1"/>
  <c r="O321" i="9" a="1"/>
  <c r="O321" i="9" s="1"/>
  <c r="K322" i="9" a="1"/>
  <c r="K322" i="9" s="1"/>
  <c r="L322" i="9" a="1"/>
  <c r="L322" i="9"/>
  <c r="M322" i="9" a="1"/>
  <c r="M322" i="9" s="1"/>
  <c r="N322" i="9" a="1"/>
  <c r="N322" i="9"/>
  <c r="O322" i="9" a="1"/>
  <c r="O322" i="9" s="1"/>
  <c r="K323" i="9" a="1"/>
  <c r="K323" i="9"/>
  <c r="L323" i="9" a="1"/>
  <c r="L323" i="9" s="1"/>
  <c r="M323" i="9" a="1"/>
  <c r="M323" i="9"/>
  <c r="N323" i="9" a="1"/>
  <c r="N323" i="9" s="1"/>
  <c r="O323" i="9" a="1"/>
  <c r="O323" i="9" s="1"/>
  <c r="K324" i="9" a="1"/>
  <c r="K324" i="9" s="1"/>
  <c r="L324" i="9" a="1"/>
  <c r="L324" i="9" s="1"/>
  <c r="M324" i="9" a="1"/>
  <c r="M324" i="9" s="1"/>
  <c r="N324" i="9" a="1"/>
  <c r="N324" i="9" s="1"/>
  <c r="O324" i="9" a="1"/>
  <c r="O324" i="9" s="1"/>
  <c r="K325" i="9" a="1"/>
  <c r="K325" i="9" s="1"/>
  <c r="L325" i="9" a="1"/>
  <c r="L325" i="9" s="1"/>
  <c r="M325" i="9" a="1"/>
  <c r="M325" i="9"/>
  <c r="N325" i="9" a="1"/>
  <c r="N325" i="9" s="1"/>
  <c r="O325" i="9" a="1"/>
  <c r="O325" i="9"/>
  <c r="K326" i="9" a="1"/>
  <c r="K326" i="9" s="1"/>
  <c r="L326" i="9" a="1"/>
  <c r="L326" i="9"/>
  <c r="M326" i="9" a="1"/>
  <c r="M326" i="9" s="1"/>
  <c r="N326" i="9" a="1"/>
  <c r="N326" i="9"/>
  <c r="O326" i="9" a="1"/>
  <c r="O326" i="9" s="1"/>
  <c r="K327" i="9" a="1"/>
  <c r="K327" i="9" s="1"/>
  <c r="L327" i="9" a="1"/>
  <c r="L327" i="9" s="1"/>
  <c r="M327" i="9" a="1"/>
  <c r="M327" i="9" s="1"/>
  <c r="N327" i="9" a="1"/>
  <c r="N327" i="9" s="1"/>
  <c r="O327" i="9" a="1"/>
  <c r="O327" i="9" s="1"/>
  <c r="K328" i="9" a="1"/>
  <c r="K328" i="9" s="1"/>
  <c r="L328" i="9" a="1"/>
  <c r="L328" i="9" s="1"/>
  <c r="M328" i="9" a="1"/>
  <c r="M328" i="9" s="1"/>
  <c r="N328" i="9" a="1"/>
  <c r="N328" i="9"/>
  <c r="O328" i="9" a="1"/>
  <c r="O328" i="9" s="1"/>
  <c r="K329" i="9" a="1"/>
  <c r="K329" i="9"/>
  <c r="L329" i="9" a="1"/>
  <c r="L329" i="9" s="1"/>
  <c r="M329" i="9" a="1"/>
  <c r="M329" i="9"/>
  <c r="N329" i="9" a="1"/>
  <c r="N329" i="9" s="1"/>
  <c r="O329" i="9" a="1"/>
  <c r="O329" i="9"/>
  <c r="K330" i="9" a="1"/>
  <c r="K330" i="9" s="1"/>
  <c r="L330" i="9" a="1"/>
  <c r="L330" i="9" s="1"/>
  <c r="M330" i="9" a="1"/>
  <c r="M330" i="9" s="1"/>
  <c r="N330" i="9" a="1"/>
  <c r="N330" i="9" s="1"/>
  <c r="O330" i="9" a="1"/>
  <c r="O330" i="9" s="1"/>
  <c r="K331" i="9" a="1"/>
  <c r="K331" i="9" s="1"/>
  <c r="L331" i="9" a="1"/>
  <c r="L331" i="9" s="1"/>
  <c r="M331" i="9" a="1"/>
  <c r="M331" i="9" s="1"/>
  <c r="N331" i="9" a="1"/>
  <c r="N331" i="9" s="1"/>
  <c r="O331" i="9" a="1"/>
  <c r="O331" i="9"/>
  <c r="K332" i="9" a="1"/>
  <c r="K332" i="9" s="1"/>
  <c r="L332" i="9" a="1"/>
  <c r="L332" i="9"/>
  <c r="M332" i="9" a="1"/>
  <c r="M332" i="9" s="1"/>
  <c r="N332" i="9" a="1"/>
  <c r="N332" i="9"/>
  <c r="O332" i="9" a="1"/>
  <c r="O332" i="9" s="1"/>
  <c r="K333" i="9" a="1"/>
  <c r="K333" i="9"/>
  <c r="L333" i="9" a="1"/>
  <c r="L333" i="9" s="1"/>
  <c r="M333" i="9" a="1"/>
  <c r="M333" i="9" s="1"/>
  <c r="N333" i="9" a="1"/>
  <c r="N333" i="9" s="1"/>
  <c r="O333" i="9" a="1"/>
  <c r="O333" i="9" s="1"/>
  <c r="K334" i="9" a="1"/>
  <c r="K334" i="9" s="1"/>
  <c r="L334" i="9" a="1"/>
  <c r="L334" i="9" s="1"/>
  <c r="M334" i="9" a="1"/>
  <c r="M334" i="9" s="1"/>
  <c r="N334" i="9" a="1"/>
  <c r="N334" i="9" s="1"/>
  <c r="O334" i="9" a="1"/>
  <c r="O334" i="9" s="1"/>
  <c r="K335" i="9" a="1"/>
  <c r="K335" i="9"/>
  <c r="L335" i="9" a="1"/>
  <c r="L335" i="9" s="1"/>
  <c r="M335" i="9" a="1"/>
  <c r="M335" i="9"/>
  <c r="N335" i="9" a="1"/>
  <c r="N335" i="9" s="1"/>
  <c r="O335" i="9" a="1"/>
  <c r="O335" i="9"/>
  <c r="K336" i="9" a="1"/>
  <c r="K336" i="9" s="1"/>
  <c r="L336" i="9" a="1"/>
  <c r="L336" i="9"/>
  <c r="M336" i="9" a="1"/>
  <c r="M336" i="9" s="1"/>
  <c r="N336" i="9" a="1"/>
  <c r="N336" i="9" s="1"/>
  <c r="O336" i="9" a="1"/>
  <c r="O336" i="9" s="1"/>
  <c r="K337" i="9" a="1"/>
  <c r="K337" i="9" s="1"/>
  <c r="L337" i="9" a="1"/>
  <c r="L337" i="9" s="1"/>
  <c r="M337" i="9" a="1"/>
  <c r="M337" i="9" s="1"/>
  <c r="N337" i="9" a="1"/>
  <c r="N337" i="9" s="1"/>
  <c r="O337" i="9" a="1"/>
  <c r="O337" i="9" s="1"/>
  <c r="K338" i="9" a="1"/>
  <c r="K338" i="9" s="1"/>
  <c r="L338" i="9" a="1"/>
  <c r="L338" i="9"/>
  <c r="M338" i="9" a="1"/>
  <c r="M338" i="9" s="1"/>
  <c r="N338" i="9" a="1"/>
  <c r="N338" i="9"/>
  <c r="O338" i="9" a="1"/>
  <c r="O338" i="9" s="1"/>
  <c r="K339" i="9" a="1"/>
  <c r="K339" i="9"/>
  <c r="L339" i="9" a="1"/>
  <c r="L339" i="9" s="1"/>
  <c r="M339" i="9" a="1"/>
  <c r="M339" i="9"/>
  <c r="N339" i="9" a="1"/>
  <c r="N339" i="9" s="1"/>
  <c r="O339" i="9" a="1"/>
  <c r="O339" i="9" s="1"/>
  <c r="K340" i="9" a="1"/>
  <c r="K340" i="9" s="1"/>
  <c r="L340" i="9" a="1"/>
  <c r="L340" i="9" s="1"/>
  <c r="M340" i="9" a="1"/>
  <c r="M340" i="9" s="1"/>
  <c r="N340" i="9" a="1"/>
  <c r="N340" i="9" s="1"/>
  <c r="O340" i="9" a="1"/>
  <c r="O340" i="9" s="1"/>
  <c r="K341" i="9" a="1"/>
  <c r="K341" i="9" s="1"/>
  <c r="L341" i="9" a="1"/>
  <c r="L341" i="9" s="1"/>
  <c r="M341" i="9" a="1"/>
  <c r="M341" i="9"/>
  <c r="N341" i="9" a="1"/>
  <c r="N341" i="9" s="1"/>
  <c r="O341" i="9" a="1"/>
  <c r="O341" i="9"/>
  <c r="K342" i="9" a="1"/>
  <c r="K342" i="9" s="1"/>
  <c r="L342" i="9" a="1"/>
  <c r="L342" i="9"/>
  <c r="M342" i="9" a="1"/>
  <c r="M342" i="9" s="1"/>
  <c r="N342" i="9" a="1"/>
  <c r="N342" i="9"/>
  <c r="O342" i="9" a="1"/>
  <c r="O342" i="9" s="1"/>
  <c r="K343" i="9" a="1"/>
  <c r="K343" i="9" s="1"/>
  <c r="L343" i="9" a="1"/>
  <c r="L343" i="9" s="1"/>
  <c r="M343" i="9" a="1"/>
  <c r="M343" i="9" s="1"/>
  <c r="N343" i="9" a="1"/>
  <c r="N343" i="9" s="1"/>
  <c r="O343" i="9" a="1"/>
  <c r="O343" i="9" s="1"/>
  <c r="K344" i="9" a="1"/>
  <c r="K344" i="9" s="1"/>
  <c r="L344" i="9" a="1"/>
  <c r="L344" i="9" s="1"/>
  <c r="M344" i="9" a="1"/>
  <c r="M344" i="9" s="1"/>
  <c r="N344" i="9" a="1"/>
  <c r="N344" i="9"/>
  <c r="O344" i="9" a="1"/>
  <c r="O344" i="9" s="1"/>
  <c r="K345" i="9" a="1"/>
  <c r="K345" i="9"/>
  <c r="L345" i="9" a="1"/>
  <c r="L345" i="9" s="1"/>
  <c r="M345" i="9" a="1"/>
  <c r="M345" i="9"/>
  <c r="N345" i="9" a="1"/>
  <c r="N345" i="9" s="1"/>
  <c r="O345" i="9" a="1"/>
  <c r="O345" i="9"/>
  <c r="K346" i="9" a="1"/>
  <c r="K346" i="9" s="1"/>
  <c r="L346" i="9" a="1"/>
  <c r="L346" i="9" s="1"/>
  <c r="M346" i="9" a="1"/>
  <c r="M346" i="9" s="1"/>
  <c r="N346" i="9" a="1"/>
  <c r="N346" i="9" s="1"/>
  <c r="O346" i="9" a="1"/>
  <c r="O346" i="9" s="1"/>
  <c r="K347" i="9" a="1"/>
  <c r="K347" i="9" s="1"/>
  <c r="L347" i="9" a="1"/>
  <c r="L347" i="9" s="1"/>
  <c r="M347" i="9" a="1"/>
  <c r="M347" i="9" s="1"/>
  <c r="N347" i="9" a="1"/>
  <c r="N347" i="9" s="1"/>
  <c r="O347" i="9" a="1"/>
  <c r="O347" i="9"/>
  <c r="K348" i="9" a="1"/>
  <c r="K348" i="9" s="1"/>
  <c r="L348" i="9" a="1"/>
  <c r="L348" i="9"/>
  <c r="M348" i="9" a="1"/>
  <c r="M348" i="9" s="1"/>
  <c r="N348" i="9" a="1"/>
  <c r="N348" i="9"/>
  <c r="O348" i="9" a="1"/>
  <c r="O348" i="9" s="1"/>
  <c r="K349" i="9" a="1"/>
  <c r="K349" i="9"/>
  <c r="L349" i="9" a="1"/>
  <c r="L349" i="9" s="1"/>
  <c r="M349" i="9" a="1"/>
  <c r="M349" i="9" s="1"/>
  <c r="N349" i="9" a="1"/>
  <c r="N349" i="9" s="1"/>
  <c r="O349" i="9" a="1"/>
  <c r="O349" i="9" s="1"/>
  <c r="M69" i="6" a="1"/>
  <c r="M69" i="6" s="1"/>
  <c r="K135" i="6" a="1"/>
  <c r="K135" i="6" s="1"/>
  <c r="L135" i="6" a="1"/>
  <c r="L135" i="6" s="1"/>
  <c r="M135" i="6" a="1"/>
  <c r="M135" i="6" s="1"/>
  <c r="N135" i="6" a="1"/>
  <c r="N135" i="6" s="1"/>
  <c r="O135" i="6" a="1"/>
  <c r="O135" i="6"/>
  <c r="K136" i="6" a="1"/>
  <c r="K136" i="6" s="1"/>
  <c r="L136" i="6" a="1"/>
  <c r="L136" i="6"/>
  <c r="M136" i="6" a="1"/>
  <c r="M136" i="6" s="1"/>
  <c r="N136" i="6" a="1"/>
  <c r="N136" i="6"/>
  <c r="O136" i="6" a="1"/>
  <c r="O136" i="6" s="1"/>
  <c r="K137" i="6" a="1"/>
  <c r="K137" i="6"/>
  <c r="L137" i="6" a="1"/>
  <c r="L137" i="6" s="1"/>
  <c r="M137" i="6" a="1"/>
  <c r="M137" i="6" s="1"/>
  <c r="N137" i="6" a="1"/>
  <c r="N137" i="6" s="1"/>
  <c r="O137" i="6" a="1"/>
  <c r="O137" i="6" s="1"/>
  <c r="K138" i="6" a="1"/>
  <c r="K138" i="6" s="1"/>
  <c r="L138" i="6" a="1"/>
  <c r="L138" i="6" s="1"/>
  <c r="M138" i="6" a="1"/>
  <c r="M138" i="6" s="1"/>
  <c r="N138" i="6" a="1"/>
  <c r="N138" i="6" s="1"/>
  <c r="O138" i="6" a="1"/>
  <c r="O138" i="6" s="1"/>
  <c r="K139" i="6" a="1"/>
  <c r="K139" i="6"/>
  <c r="L139" i="6" a="1"/>
  <c r="L139" i="6" s="1"/>
  <c r="M139" i="6" a="1"/>
  <c r="M139" i="6"/>
  <c r="N139" i="6" a="1"/>
  <c r="N139" i="6" s="1"/>
  <c r="O139" i="6" a="1"/>
  <c r="O139" i="6"/>
  <c r="K140" i="6" a="1"/>
  <c r="K140" i="6" s="1"/>
  <c r="L140" i="6" a="1"/>
  <c r="L140" i="6"/>
  <c r="M140" i="6" a="1"/>
  <c r="M140" i="6" s="1"/>
  <c r="N140" i="6" a="1"/>
  <c r="N140" i="6" s="1"/>
  <c r="O140" i="6" a="1"/>
  <c r="O140" i="6" s="1"/>
  <c r="K141" i="6" a="1"/>
  <c r="K141" i="6" s="1"/>
  <c r="L141" i="6" a="1"/>
  <c r="L141" i="6" s="1"/>
  <c r="M141" i="6" a="1"/>
  <c r="M141" i="6" s="1"/>
  <c r="N141" i="6" a="1"/>
  <c r="N141" i="6" s="1"/>
  <c r="O141" i="6" a="1"/>
  <c r="O141" i="6" s="1"/>
  <c r="K142" i="6" a="1"/>
  <c r="K142" i="6" s="1"/>
  <c r="L142" i="6" a="1"/>
  <c r="L142" i="6"/>
  <c r="M142" i="6" a="1"/>
  <c r="M142" i="6" s="1"/>
  <c r="N142" i="6" a="1"/>
  <c r="N142" i="6"/>
  <c r="O142" i="6" a="1"/>
  <c r="O142" i="6" s="1"/>
  <c r="K143" i="6" a="1"/>
  <c r="K143" i="6"/>
  <c r="L143" i="6" a="1"/>
  <c r="L143" i="6" s="1"/>
  <c r="M143" i="6" a="1"/>
  <c r="M143" i="6"/>
  <c r="N143" i="6" a="1"/>
  <c r="N143" i="6" s="1"/>
  <c r="O143" i="6" a="1"/>
  <c r="O143" i="6" s="1"/>
  <c r="K144" i="6" a="1"/>
  <c r="K144" i="6" s="1"/>
  <c r="L144" i="6" a="1"/>
  <c r="L144" i="6" s="1"/>
  <c r="M144" i="6" a="1"/>
  <c r="M144" i="6" s="1"/>
  <c r="N144" i="6" a="1"/>
  <c r="N144" i="6" s="1"/>
  <c r="O144" i="6" a="1"/>
  <c r="O144" i="6" s="1"/>
  <c r="K145" i="6" a="1"/>
  <c r="K145" i="6" s="1"/>
  <c r="L145" i="6" a="1"/>
  <c r="L145" i="6" s="1"/>
  <c r="M145" i="6" a="1"/>
  <c r="M145" i="6"/>
  <c r="N145" i="6" a="1"/>
  <c r="N145" i="6" s="1"/>
  <c r="O145" i="6" a="1"/>
  <c r="O145" i="6"/>
  <c r="K146" i="6" a="1"/>
  <c r="K146" i="6" s="1"/>
  <c r="L146" i="6" a="1"/>
  <c r="L146" i="6"/>
  <c r="M146" i="6" a="1"/>
  <c r="M146" i="6" s="1"/>
  <c r="N146" i="6" a="1"/>
  <c r="N146" i="6"/>
  <c r="O146" i="6" a="1"/>
  <c r="O146" i="6" s="1"/>
  <c r="K147" i="6" a="1"/>
  <c r="K147" i="6" s="1"/>
  <c r="L147" i="6" a="1"/>
  <c r="L147" i="6" s="1"/>
  <c r="M147" i="6" a="1"/>
  <c r="M147" i="6" s="1"/>
  <c r="N147" i="6" a="1"/>
  <c r="N147" i="6" s="1"/>
  <c r="O147" i="6" a="1"/>
  <c r="O147" i="6" s="1"/>
  <c r="K148" i="6" a="1"/>
  <c r="K148" i="6" s="1"/>
  <c r="L148" i="6" a="1"/>
  <c r="L148" i="6" s="1"/>
  <c r="M148" i="6" a="1"/>
  <c r="M148" i="6" s="1"/>
  <c r="N148" i="6" a="1"/>
  <c r="N148" i="6"/>
  <c r="O148" i="6" a="1"/>
  <c r="O148" i="6" s="1"/>
  <c r="K149" i="6" a="1"/>
  <c r="K149" i="6"/>
  <c r="L149" i="6" a="1"/>
  <c r="L149" i="6" s="1"/>
  <c r="M149" i="6" a="1"/>
  <c r="M149" i="6"/>
  <c r="N149" i="6" a="1"/>
  <c r="N149" i="6" s="1"/>
  <c r="O149" i="6" a="1"/>
  <c r="O149" i="6"/>
  <c r="K150" i="6" a="1"/>
  <c r="K150" i="6" s="1"/>
  <c r="L150" i="6" a="1"/>
  <c r="L150" i="6" s="1"/>
  <c r="M150" i="6" a="1"/>
  <c r="M150" i="6" s="1"/>
  <c r="N150" i="6" a="1"/>
  <c r="N150" i="6" s="1"/>
  <c r="O150" i="6" a="1"/>
  <c r="O150" i="6" s="1"/>
  <c r="K151" i="6" a="1"/>
  <c r="K151" i="6" s="1"/>
  <c r="L151" i="6" a="1"/>
  <c r="L151" i="6" s="1"/>
  <c r="M151" i="6" a="1"/>
  <c r="M151" i="6" s="1"/>
  <c r="N151" i="6" a="1"/>
  <c r="N151" i="6" s="1"/>
  <c r="O151" i="6" a="1"/>
  <c r="O151" i="6"/>
  <c r="K152" i="6" a="1"/>
  <c r="K152" i="6" s="1"/>
  <c r="L152" i="6" a="1"/>
  <c r="L152" i="6"/>
  <c r="M152" i="6" a="1"/>
  <c r="M152" i="6" s="1"/>
  <c r="N152" i="6" a="1"/>
  <c r="N152" i="6"/>
  <c r="O152" i="6" a="1"/>
  <c r="O152" i="6" s="1"/>
  <c r="K153" i="6" a="1"/>
  <c r="K153" i="6"/>
  <c r="L153" i="6" a="1"/>
  <c r="L153" i="6" s="1"/>
  <c r="M153" i="6" a="1"/>
  <c r="M153" i="6" s="1"/>
  <c r="N153" i="6" a="1"/>
  <c r="N153" i="6" s="1"/>
  <c r="O153" i="6" a="1"/>
  <c r="O153" i="6" s="1"/>
  <c r="K154" i="6" a="1"/>
  <c r="K154" i="6" s="1"/>
  <c r="L154" i="6" a="1"/>
  <c r="L154" i="6" s="1"/>
  <c r="M154" i="6" a="1"/>
  <c r="M154" i="6" s="1"/>
  <c r="N154" i="6" a="1"/>
  <c r="N154" i="6" s="1"/>
  <c r="O154" i="6" a="1"/>
  <c r="O154" i="6" s="1"/>
  <c r="K155" i="6" a="1"/>
  <c r="K155" i="6"/>
  <c r="L155" i="6" a="1"/>
  <c r="L155" i="6" s="1"/>
  <c r="M155" i="6" a="1"/>
  <c r="M155" i="6"/>
  <c r="N155" i="6" a="1"/>
  <c r="N155" i="6" s="1"/>
  <c r="O155" i="6" a="1"/>
  <c r="O155" i="6"/>
  <c r="K156" i="6" a="1"/>
  <c r="K156" i="6" s="1"/>
  <c r="L156" i="6" a="1"/>
  <c r="L156" i="6"/>
  <c r="M156" i="6" a="1"/>
  <c r="M156" i="6" s="1"/>
  <c r="N156" i="6" a="1"/>
  <c r="N156" i="6" s="1"/>
  <c r="O156" i="6" a="1"/>
  <c r="O156" i="6" s="1"/>
  <c r="K29" i="3" a="1"/>
  <c r="K29" i="3" s="1"/>
  <c r="L29" i="3" a="1"/>
  <c r="L29" i="3" s="1"/>
  <c r="M29" i="3" a="1"/>
  <c r="M29" i="3" s="1"/>
  <c r="N29" i="3" a="1"/>
  <c r="N29" i="3" s="1"/>
  <c r="O29" i="3" a="1"/>
  <c r="O29" i="3" s="1"/>
  <c r="K30" i="3" a="1"/>
  <c r="K30" i="3" s="1"/>
  <c r="L30" i="3" a="1"/>
  <c r="L30" i="3"/>
  <c r="M30" i="3" a="1"/>
  <c r="M30" i="3" s="1"/>
  <c r="N30" i="3" a="1"/>
  <c r="N30" i="3"/>
  <c r="O30" i="3" a="1"/>
  <c r="O30" i="3" s="1"/>
  <c r="K31" i="3" a="1"/>
  <c r="K31" i="3"/>
  <c r="L31" i="3" a="1"/>
  <c r="L31" i="3" s="1"/>
  <c r="M31" i="3" a="1"/>
  <c r="M31" i="3"/>
  <c r="N31" i="3" a="1"/>
  <c r="N31" i="3" s="1"/>
  <c r="O31" i="3" a="1"/>
  <c r="O31" i="3" s="1"/>
  <c r="K32" i="3" a="1"/>
  <c r="K32" i="3" s="1"/>
  <c r="L32" i="3" a="1"/>
  <c r="L32" i="3" s="1"/>
  <c r="M32" i="3" a="1"/>
  <c r="M32" i="3" s="1"/>
  <c r="N32" i="3" a="1"/>
  <c r="N32" i="3" s="1"/>
  <c r="O32" i="3" a="1"/>
  <c r="O32" i="3" s="1"/>
  <c r="K33" i="3" a="1"/>
  <c r="K33" i="3" s="1"/>
  <c r="L33" i="3" a="1"/>
  <c r="L33" i="3" s="1"/>
  <c r="M33" i="3" a="1"/>
  <c r="M33" i="3"/>
  <c r="N33" i="3" a="1"/>
  <c r="N33" i="3" s="1"/>
  <c r="O33" i="3" a="1"/>
  <c r="O33" i="3"/>
  <c r="F7" i="3"/>
  <c r="O7" i="3" s="1" a="1"/>
  <c r="O7" i="3" s="1"/>
  <c r="E7" i="3"/>
  <c r="N7" i="3" s="1" a="1"/>
  <c r="N7" i="3" s="1"/>
  <c r="D15" i="3"/>
  <c r="A2930" i="12"/>
  <c r="B2930" i="12"/>
  <c r="C2930" i="12"/>
  <c r="D2930" i="12"/>
  <c r="E2930" i="12"/>
  <c r="F2930" i="12"/>
  <c r="A2931" i="12"/>
  <c r="B2931" i="12"/>
  <c r="C2931" i="12"/>
  <c r="D2931" i="12"/>
  <c r="E2931" i="12"/>
  <c r="F2931" i="12"/>
  <c r="A2932" i="12"/>
  <c r="B2932" i="12"/>
  <c r="C2932" i="12"/>
  <c r="D2932" i="12"/>
  <c r="E2932" i="12"/>
  <c r="F2932" i="12"/>
  <c r="A2933" i="12"/>
  <c r="B2933" i="12"/>
  <c r="C2933" i="12"/>
  <c r="D2933" i="12"/>
  <c r="E2933" i="12"/>
  <c r="F2933" i="12"/>
  <c r="A2934" i="12"/>
  <c r="B2934" i="12"/>
  <c r="C2934" i="12"/>
  <c r="D2934" i="12"/>
  <c r="E2934" i="12"/>
  <c r="F2934" i="12"/>
  <c r="A2935" i="12"/>
  <c r="B2935" i="12"/>
  <c r="C2935" i="12"/>
  <c r="D2935" i="12"/>
  <c r="E2935" i="12"/>
  <c r="F2935" i="12"/>
  <c r="A2936" i="12"/>
  <c r="B2936" i="12"/>
  <c r="C2936" i="12"/>
  <c r="D2936" i="12"/>
  <c r="E2936" i="12"/>
  <c r="F2936" i="12"/>
  <c r="A2937" i="12"/>
  <c r="B2937" i="12"/>
  <c r="C2937" i="12"/>
  <c r="D2937" i="12"/>
  <c r="E2937" i="12"/>
  <c r="F2937" i="12"/>
  <c r="A2938" i="12"/>
  <c r="B2938" i="12"/>
  <c r="C2938" i="12"/>
  <c r="D2938" i="12"/>
  <c r="E2938" i="12"/>
  <c r="F2938" i="12"/>
  <c r="A2939" i="12"/>
  <c r="B2939" i="12"/>
  <c r="C2939" i="12"/>
  <c r="D2939" i="12"/>
  <c r="E2939" i="12"/>
  <c r="F2939" i="12"/>
  <c r="A2940" i="12"/>
  <c r="B2940" i="12"/>
  <c r="C2940" i="12"/>
  <c r="D2940" i="12"/>
  <c r="E2940" i="12"/>
  <c r="F2940" i="12"/>
  <c r="A2941" i="12"/>
  <c r="B2941" i="12"/>
  <c r="C2941" i="12"/>
  <c r="D2941" i="12"/>
  <c r="E2941" i="12"/>
  <c r="F2941" i="12"/>
  <c r="A2942" i="12"/>
  <c r="B2942" i="12"/>
  <c r="C2942" i="12"/>
  <c r="D2942" i="12"/>
  <c r="E2942" i="12"/>
  <c r="F2942" i="12"/>
  <c r="A2943" i="12"/>
  <c r="B2943" i="12"/>
  <c r="C2943" i="12"/>
  <c r="D2943" i="12"/>
  <c r="E2943" i="12"/>
  <c r="F2943" i="12"/>
  <c r="A2944" i="12"/>
  <c r="B2944" i="12"/>
  <c r="C2944" i="12"/>
  <c r="D2944" i="12"/>
  <c r="E2944" i="12"/>
  <c r="F2944" i="12"/>
  <c r="A2945" i="12"/>
  <c r="B2945" i="12"/>
  <c r="C2945" i="12"/>
  <c r="D2945" i="12"/>
  <c r="E2945" i="12"/>
  <c r="F2945" i="12"/>
  <c r="A2946" i="12"/>
  <c r="B2946" i="12"/>
  <c r="C2946" i="12"/>
  <c r="D2946" i="12"/>
  <c r="E2946" i="12"/>
  <c r="F2946" i="12"/>
  <c r="A2947" i="12"/>
  <c r="B2947" i="12"/>
  <c r="C2947" i="12"/>
  <c r="D2947" i="12"/>
  <c r="E2947" i="12"/>
  <c r="F2947" i="12"/>
  <c r="A2948" i="12"/>
  <c r="B2948" i="12"/>
  <c r="C2948" i="12"/>
  <c r="D2948" i="12"/>
  <c r="E2948" i="12"/>
  <c r="F2948" i="12"/>
  <c r="A2949" i="12"/>
  <c r="B2949" i="12"/>
  <c r="C2949" i="12"/>
  <c r="D2949" i="12"/>
  <c r="E2949" i="12"/>
  <c r="F2949" i="12"/>
  <c r="A2950" i="12"/>
  <c r="B2950" i="12"/>
  <c r="C2950" i="12"/>
  <c r="D2950" i="12"/>
  <c r="E2950" i="12"/>
  <c r="F2950" i="12"/>
  <c r="A2951" i="12"/>
  <c r="B2951" i="12"/>
  <c r="C2951" i="12"/>
  <c r="D2951" i="12"/>
  <c r="E2951" i="12"/>
  <c r="F2951" i="12"/>
  <c r="A2952" i="12"/>
  <c r="B2952" i="12"/>
  <c r="C2952" i="12"/>
  <c r="D2952" i="12"/>
  <c r="E2952" i="12"/>
  <c r="F2952" i="12"/>
  <c r="A2953" i="12"/>
  <c r="B2953" i="12"/>
  <c r="C2953" i="12"/>
  <c r="D2953" i="12"/>
  <c r="E2953" i="12"/>
  <c r="F2953" i="12"/>
  <c r="A2954" i="12"/>
  <c r="B2954" i="12"/>
  <c r="C2954" i="12"/>
  <c r="D2954" i="12"/>
  <c r="E2954" i="12"/>
  <c r="F2954" i="12"/>
  <c r="A2955" i="12"/>
  <c r="B2955" i="12"/>
  <c r="C2955" i="12"/>
  <c r="D2955" i="12"/>
  <c r="E2955" i="12"/>
  <c r="F2955" i="12"/>
  <c r="A2956" i="12"/>
  <c r="B2956" i="12"/>
  <c r="C2956" i="12"/>
  <c r="D2956" i="12"/>
  <c r="E2956" i="12"/>
  <c r="F2956" i="12"/>
  <c r="A2957" i="12"/>
  <c r="B2957" i="12"/>
  <c r="C2957" i="12"/>
  <c r="D2957" i="12"/>
  <c r="E2957" i="12"/>
  <c r="F2957" i="12"/>
  <c r="A2958" i="12"/>
  <c r="B2958" i="12"/>
  <c r="C2958" i="12"/>
  <c r="D2958" i="12"/>
  <c r="E2958" i="12"/>
  <c r="F2958" i="12"/>
  <c r="A2959" i="12"/>
  <c r="B2959" i="12"/>
  <c r="C2959" i="12"/>
  <c r="D2959" i="12"/>
  <c r="E2959" i="12"/>
  <c r="F2959" i="12"/>
  <c r="A2960" i="12"/>
  <c r="B2960" i="12"/>
  <c r="C2960" i="12"/>
  <c r="D2960" i="12"/>
  <c r="E2960" i="12"/>
  <c r="F2960" i="12"/>
  <c r="A2961" i="12"/>
  <c r="B2961" i="12"/>
  <c r="C2961" i="12"/>
  <c r="D2961" i="12"/>
  <c r="E2961" i="12"/>
  <c r="F2961" i="12"/>
  <c r="A2962" i="12"/>
  <c r="B2962" i="12"/>
  <c r="C2962" i="12"/>
  <c r="D2962" i="12"/>
  <c r="E2962" i="12"/>
  <c r="F2962" i="12"/>
  <c r="A2963" i="12"/>
  <c r="B2963" i="12"/>
  <c r="C2963" i="12"/>
  <c r="D2963" i="12"/>
  <c r="E2963" i="12"/>
  <c r="F2963" i="12"/>
  <c r="A2964" i="12"/>
  <c r="B2964" i="12"/>
  <c r="C2964" i="12"/>
  <c r="D2964" i="12"/>
  <c r="E2964" i="12"/>
  <c r="F2964" i="12"/>
  <c r="A2965" i="12"/>
  <c r="B2965" i="12"/>
  <c r="C2965" i="12"/>
  <c r="D2965" i="12"/>
  <c r="E2965" i="12"/>
  <c r="F2965" i="12"/>
  <c r="A2966" i="12"/>
  <c r="B2966" i="12"/>
  <c r="C2966" i="12"/>
  <c r="D2966" i="12"/>
  <c r="E2966" i="12"/>
  <c r="F2966" i="12"/>
  <c r="A2967" i="12"/>
  <c r="B2967" i="12"/>
  <c r="C2967" i="12"/>
  <c r="D2967" i="12"/>
  <c r="E2967" i="12"/>
  <c r="F2967" i="12"/>
  <c r="A2968" i="12"/>
  <c r="B2968" i="12"/>
  <c r="C2968" i="12"/>
  <c r="D2968" i="12"/>
  <c r="E2968" i="12"/>
  <c r="F2968" i="12"/>
  <c r="A2969" i="12"/>
  <c r="B2969" i="12"/>
  <c r="C2969" i="12"/>
  <c r="D2969" i="12"/>
  <c r="E2969" i="12"/>
  <c r="F2969" i="12"/>
  <c r="A2970" i="12"/>
  <c r="B2970" i="12"/>
  <c r="C2970" i="12"/>
  <c r="D2970" i="12"/>
  <c r="E2970" i="12"/>
  <c r="F2970" i="12"/>
  <c r="A2971" i="12"/>
  <c r="B2971" i="12"/>
  <c r="C2971" i="12"/>
  <c r="D2971" i="12"/>
  <c r="E2971" i="12"/>
  <c r="F2971" i="12"/>
  <c r="A2972" i="12"/>
  <c r="B2972" i="12"/>
  <c r="C2972" i="12"/>
  <c r="D2972" i="12"/>
  <c r="E2972" i="12"/>
  <c r="F2972" i="12"/>
  <c r="A2973" i="12"/>
  <c r="B2973" i="12"/>
  <c r="C2973" i="12"/>
  <c r="D2973" i="12"/>
  <c r="E2973" i="12"/>
  <c r="F2973" i="12"/>
  <c r="A2974" i="12"/>
  <c r="B2974" i="12"/>
  <c r="C2974" i="12"/>
  <c r="D2974" i="12"/>
  <c r="E2974" i="12"/>
  <c r="F2974" i="12"/>
  <c r="A2975" i="12"/>
  <c r="B2975" i="12"/>
  <c r="C2975" i="12"/>
  <c r="D2975" i="12"/>
  <c r="E2975" i="12"/>
  <c r="F2975" i="12"/>
  <c r="A2976" i="12"/>
  <c r="B2976" i="12"/>
  <c r="C2976" i="12"/>
  <c r="D2976" i="12"/>
  <c r="E2976" i="12"/>
  <c r="F2976" i="12"/>
  <c r="A2977" i="12"/>
  <c r="B2977" i="12"/>
  <c r="C2977" i="12"/>
  <c r="D2977" i="12"/>
  <c r="E2977" i="12"/>
  <c r="F2977" i="12"/>
  <c r="A2978" i="12"/>
  <c r="B2978" i="12"/>
  <c r="C2978" i="12"/>
  <c r="D2978" i="12"/>
  <c r="E2978" i="12"/>
  <c r="F2978" i="12"/>
  <c r="A2979" i="12"/>
  <c r="B2979" i="12"/>
  <c r="C2979" i="12"/>
  <c r="D2979" i="12"/>
  <c r="E2979" i="12"/>
  <c r="F2979" i="12"/>
  <c r="A2980" i="12"/>
  <c r="B2980" i="12"/>
  <c r="C2980" i="12"/>
  <c r="D2980" i="12"/>
  <c r="E2980" i="12"/>
  <c r="F2980" i="12"/>
  <c r="A2981" i="12"/>
  <c r="B2981" i="12"/>
  <c r="C2981" i="12"/>
  <c r="D2981" i="12"/>
  <c r="E2981" i="12"/>
  <c r="F2981" i="12"/>
  <c r="A2982" i="12"/>
  <c r="B2982" i="12"/>
  <c r="C2982" i="12"/>
  <c r="D2982" i="12"/>
  <c r="E2982" i="12"/>
  <c r="F2982" i="12"/>
  <c r="A2983" i="12"/>
  <c r="B2983" i="12"/>
  <c r="C2983" i="12"/>
  <c r="D2983" i="12"/>
  <c r="E2983" i="12"/>
  <c r="F2983" i="12"/>
  <c r="A2984" i="12"/>
  <c r="B2984" i="12"/>
  <c r="C2984" i="12"/>
  <c r="D2984" i="12"/>
  <c r="E2984" i="12"/>
  <c r="F2984" i="12"/>
  <c r="A2985" i="12"/>
  <c r="B2985" i="12"/>
  <c r="C2985" i="12"/>
  <c r="D2985" i="12"/>
  <c r="E2985" i="12"/>
  <c r="F2985" i="12"/>
  <c r="A2986" i="12"/>
  <c r="B2986" i="12"/>
  <c r="C2986" i="12"/>
  <c r="D2986" i="12"/>
  <c r="E2986" i="12"/>
  <c r="F2986" i="12"/>
  <c r="A2987" i="12"/>
  <c r="B2987" i="12"/>
  <c r="C2987" i="12"/>
  <c r="D2987" i="12"/>
  <c r="E2987" i="12"/>
  <c r="F2987" i="12"/>
  <c r="A2988" i="12"/>
  <c r="B2988" i="12"/>
  <c r="C2988" i="12"/>
  <c r="D2988" i="12"/>
  <c r="E2988" i="12"/>
  <c r="F2988" i="12"/>
  <c r="A2989" i="12"/>
  <c r="B2989" i="12"/>
  <c r="C2989" i="12"/>
  <c r="D2989" i="12"/>
  <c r="E2989" i="12"/>
  <c r="F2989" i="12"/>
  <c r="A2990" i="12"/>
  <c r="B2990" i="12"/>
  <c r="C2990" i="12"/>
  <c r="D2990" i="12"/>
  <c r="E2990" i="12"/>
  <c r="F2990" i="12"/>
  <c r="A2991" i="12"/>
  <c r="B2991" i="12"/>
  <c r="C2991" i="12"/>
  <c r="D2991" i="12"/>
  <c r="E2991" i="12"/>
  <c r="F2991" i="12"/>
  <c r="A2992" i="12"/>
  <c r="B2992" i="12"/>
  <c r="C2992" i="12"/>
  <c r="D2992" i="12"/>
  <c r="E2992" i="12"/>
  <c r="F2992" i="12"/>
  <c r="A2993" i="12"/>
  <c r="B2993" i="12"/>
  <c r="C2993" i="12"/>
  <c r="D2993" i="12"/>
  <c r="E2993" i="12"/>
  <c r="F2993" i="12"/>
  <c r="A2994" i="12"/>
  <c r="B2994" i="12"/>
  <c r="C2994" i="12"/>
  <c r="D2994" i="12"/>
  <c r="E2994" i="12"/>
  <c r="F2994" i="12"/>
  <c r="A2995" i="12"/>
  <c r="B2995" i="12"/>
  <c r="C2995" i="12"/>
  <c r="D2995" i="12"/>
  <c r="E2995" i="12"/>
  <c r="F2995" i="12"/>
  <c r="A2996" i="12"/>
  <c r="B2996" i="12"/>
  <c r="C2996" i="12"/>
  <c r="D2996" i="12"/>
  <c r="E2996" i="12"/>
  <c r="F2996" i="12"/>
  <c r="A2997" i="12"/>
  <c r="B2997" i="12"/>
  <c r="C2997" i="12"/>
  <c r="D2997" i="12"/>
  <c r="E2997" i="12"/>
  <c r="F2997" i="12"/>
  <c r="A2998" i="12"/>
  <c r="B2998" i="12"/>
  <c r="C2998" i="12"/>
  <c r="D2998" i="12"/>
  <c r="E2998" i="12"/>
  <c r="F2998" i="12"/>
  <c r="A2999" i="12"/>
  <c r="B2999" i="12"/>
  <c r="C2999" i="12"/>
  <c r="D2999" i="12"/>
  <c r="E2999" i="12"/>
  <c r="F2999" i="12"/>
  <c r="A3000" i="12"/>
  <c r="B3000" i="12"/>
  <c r="C3000" i="12"/>
  <c r="D3000" i="12"/>
  <c r="E3000" i="12"/>
  <c r="F3000" i="12"/>
  <c r="A3001" i="12"/>
  <c r="B3001" i="12"/>
  <c r="C3001" i="12"/>
  <c r="D3001" i="12"/>
  <c r="E3001" i="12"/>
  <c r="F3001" i="12"/>
  <c r="A3002" i="12"/>
  <c r="B3002" i="12"/>
  <c r="C3002" i="12"/>
  <c r="D3002" i="12"/>
  <c r="E3002" i="12"/>
  <c r="F3002" i="12"/>
  <c r="A3003" i="12"/>
  <c r="B3003" i="12"/>
  <c r="C3003" i="12"/>
  <c r="D3003" i="12"/>
  <c r="E3003" i="12"/>
  <c r="F3003" i="12"/>
  <c r="A3004" i="12"/>
  <c r="B3004" i="12"/>
  <c r="C3004" i="12"/>
  <c r="D3004" i="12"/>
  <c r="E3004" i="12"/>
  <c r="F3004" i="12"/>
  <c r="A3005" i="12"/>
  <c r="B3005" i="12"/>
  <c r="C3005" i="12"/>
  <c r="D3005" i="12"/>
  <c r="E3005" i="12"/>
  <c r="F3005" i="12"/>
  <c r="A3006" i="12"/>
  <c r="B3006" i="12"/>
  <c r="C3006" i="12"/>
  <c r="D3006" i="12"/>
  <c r="E3006" i="12"/>
  <c r="F3006" i="12"/>
  <c r="A3007" i="12"/>
  <c r="B3007" i="12"/>
  <c r="C3007" i="12"/>
  <c r="D3007" i="12"/>
  <c r="E3007" i="12"/>
  <c r="F3007" i="12"/>
  <c r="A3008" i="12"/>
  <c r="B3008" i="12"/>
  <c r="C3008" i="12"/>
  <c r="D3008" i="12"/>
  <c r="E3008" i="12"/>
  <c r="F3008" i="12"/>
  <c r="A3009" i="12"/>
  <c r="B3009" i="12"/>
  <c r="C3009" i="12"/>
  <c r="D3009" i="12"/>
  <c r="E3009" i="12"/>
  <c r="F3009" i="12"/>
  <c r="A3010" i="12"/>
  <c r="B3010" i="12"/>
  <c r="C3010" i="12"/>
  <c r="D3010" i="12"/>
  <c r="E3010" i="12"/>
  <c r="F3010" i="12"/>
  <c r="A3011" i="12"/>
  <c r="B3011" i="12"/>
  <c r="C3011" i="12"/>
  <c r="D3011" i="12"/>
  <c r="E3011" i="12"/>
  <c r="F3011" i="12"/>
  <c r="A3012" i="12"/>
  <c r="B3012" i="12"/>
  <c r="C3012" i="12"/>
  <c r="D3012" i="12"/>
  <c r="E3012" i="12"/>
  <c r="F3012" i="12"/>
  <c r="A3013" i="12"/>
  <c r="B3013" i="12"/>
  <c r="C3013" i="12"/>
  <c r="D3013" i="12"/>
  <c r="E3013" i="12"/>
  <c r="F3013" i="12"/>
  <c r="A3014" i="12"/>
  <c r="B3014" i="12"/>
  <c r="C3014" i="12"/>
  <c r="D3014" i="12"/>
  <c r="E3014" i="12"/>
  <c r="F3014" i="12"/>
  <c r="A3015" i="12"/>
  <c r="B3015" i="12"/>
  <c r="C3015" i="12"/>
  <c r="D3015" i="12"/>
  <c r="E3015" i="12"/>
  <c r="F3015" i="12"/>
  <c r="A3016" i="12"/>
  <c r="B3016" i="12"/>
  <c r="C3016" i="12"/>
  <c r="D3016" i="12"/>
  <c r="E3016" i="12"/>
  <c r="F3016" i="12"/>
  <c r="A3017" i="12"/>
  <c r="B3017" i="12"/>
  <c r="C3017" i="12"/>
  <c r="D3017" i="12"/>
  <c r="E3017" i="12"/>
  <c r="F3017" i="12"/>
  <c r="A3018" i="12"/>
  <c r="B3018" i="12"/>
  <c r="C3018" i="12"/>
  <c r="D3018" i="12"/>
  <c r="E3018" i="12"/>
  <c r="F3018" i="12"/>
  <c r="A3019" i="12"/>
  <c r="B3019" i="12"/>
  <c r="C3019" i="12"/>
  <c r="D3019" i="12"/>
  <c r="E3019" i="12"/>
  <c r="F3019" i="12"/>
  <c r="A3020" i="12"/>
  <c r="B3020" i="12"/>
  <c r="C3020" i="12"/>
  <c r="D3020" i="12"/>
  <c r="E3020" i="12"/>
  <c r="F3020" i="12"/>
  <c r="A3021" i="12"/>
  <c r="B3021" i="12"/>
  <c r="C3021" i="12"/>
  <c r="D3021" i="12"/>
  <c r="E3021" i="12"/>
  <c r="F3021" i="12"/>
  <c r="A3022" i="12"/>
  <c r="B3022" i="12"/>
  <c r="C3022" i="12"/>
  <c r="D3022" i="12"/>
  <c r="E3022" i="12"/>
  <c r="F3022" i="12"/>
  <c r="A3023" i="12"/>
  <c r="B3023" i="12"/>
  <c r="C3023" i="12"/>
  <c r="D3023" i="12"/>
  <c r="E3023" i="12"/>
  <c r="F3023" i="12"/>
  <c r="A3024" i="12"/>
  <c r="B3024" i="12"/>
  <c r="C3024" i="12"/>
  <c r="D3024" i="12"/>
  <c r="E3024" i="12"/>
  <c r="F3024" i="12"/>
  <c r="A3025" i="12"/>
  <c r="B3025" i="12"/>
  <c r="C3025" i="12"/>
  <c r="D3025" i="12"/>
  <c r="E3025" i="12"/>
  <c r="F3025" i="12"/>
  <c r="A3026" i="12"/>
  <c r="B3026" i="12"/>
  <c r="C3026" i="12"/>
  <c r="D3026" i="12"/>
  <c r="E3026" i="12"/>
  <c r="F3026" i="12"/>
  <c r="A3027" i="12"/>
  <c r="B3027" i="12"/>
  <c r="C3027" i="12"/>
  <c r="D3027" i="12"/>
  <c r="E3027" i="12"/>
  <c r="F3027" i="12"/>
  <c r="A3028" i="12"/>
  <c r="B3028" i="12"/>
  <c r="C3028" i="12"/>
  <c r="D3028" i="12"/>
  <c r="E3028" i="12"/>
  <c r="F3028" i="12"/>
  <c r="A3029" i="12"/>
  <c r="B3029" i="12"/>
  <c r="C3029" i="12"/>
  <c r="D3029" i="12"/>
  <c r="E3029" i="12"/>
  <c r="F3029" i="12"/>
  <c r="A3030" i="12"/>
  <c r="B3030" i="12"/>
  <c r="C3030" i="12"/>
  <c r="D3030" i="12"/>
  <c r="E3030" i="12"/>
  <c r="F3030" i="12"/>
  <c r="A3031" i="12"/>
  <c r="B3031" i="12"/>
  <c r="C3031" i="12"/>
  <c r="D3031" i="12"/>
  <c r="E3031" i="12"/>
  <c r="F3031" i="12"/>
  <c r="A3032" i="12"/>
  <c r="B3032" i="12"/>
  <c r="C3032" i="12"/>
  <c r="D3032" i="12"/>
  <c r="E3032" i="12"/>
  <c r="F3032" i="12"/>
  <c r="A3033" i="12"/>
  <c r="B3033" i="12"/>
  <c r="C3033" i="12"/>
  <c r="D3033" i="12"/>
  <c r="E3033" i="12"/>
  <c r="F3033" i="12"/>
  <c r="A3034" i="12"/>
  <c r="B3034" i="12"/>
  <c r="C3034" i="12"/>
  <c r="D3034" i="12"/>
  <c r="E3034" i="12"/>
  <c r="F3034" i="12"/>
  <c r="A3035" i="12"/>
  <c r="B3035" i="12"/>
  <c r="C3035" i="12"/>
  <c r="D3035" i="12"/>
  <c r="E3035" i="12"/>
  <c r="F3035" i="12"/>
  <c r="A3036" i="12"/>
  <c r="B3036" i="12"/>
  <c r="C3036" i="12"/>
  <c r="D3036" i="12"/>
  <c r="E3036" i="12"/>
  <c r="F3036" i="12"/>
  <c r="A3037" i="12"/>
  <c r="B3037" i="12"/>
  <c r="C3037" i="12"/>
  <c r="D3037" i="12"/>
  <c r="E3037" i="12"/>
  <c r="F3037" i="12"/>
  <c r="A3038" i="12"/>
  <c r="B3038" i="12"/>
  <c r="C3038" i="12"/>
  <c r="D3038" i="12"/>
  <c r="E3038" i="12"/>
  <c r="F3038" i="12"/>
  <c r="A3039" i="12"/>
  <c r="B3039" i="12"/>
  <c r="C3039" i="12"/>
  <c r="D3039" i="12"/>
  <c r="E3039" i="12"/>
  <c r="F3039" i="12"/>
  <c r="A3040" i="12"/>
  <c r="B3040" i="12"/>
  <c r="C3040" i="12"/>
  <c r="D3040" i="12"/>
  <c r="E3040" i="12"/>
  <c r="F3040" i="12"/>
  <c r="A3041" i="12"/>
  <c r="B3041" i="12"/>
  <c r="C3041" i="12"/>
  <c r="D3041" i="12"/>
  <c r="E3041" i="12"/>
  <c r="F3041" i="12"/>
  <c r="A3042" i="12"/>
  <c r="B3042" i="12"/>
  <c r="C3042" i="12"/>
  <c r="D3042" i="12"/>
  <c r="E3042" i="12"/>
  <c r="F3042" i="12"/>
  <c r="A3043" i="12"/>
  <c r="B3043" i="12"/>
  <c r="C3043" i="12"/>
  <c r="D3043" i="12"/>
  <c r="E3043" i="12"/>
  <c r="F3043" i="12"/>
  <c r="A3044" i="12"/>
  <c r="B3044" i="12"/>
  <c r="C3044" i="12"/>
  <c r="D3044" i="12"/>
  <c r="E3044" i="12"/>
  <c r="F3044" i="12"/>
  <c r="A3045" i="12"/>
  <c r="B3045" i="12"/>
  <c r="C3045" i="12"/>
  <c r="D3045" i="12"/>
  <c r="E3045" i="12"/>
  <c r="F3045" i="12"/>
  <c r="A3046" i="12"/>
  <c r="B3046" i="12"/>
  <c r="C3046" i="12"/>
  <c r="D3046" i="12"/>
  <c r="E3046" i="12"/>
  <c r="F3046" i="12"/>
  <c r="A3047" i="12"/>
  <c r="B3047" i="12"/>
  <c r="C3047" i="12"/>
  <c r="D3047" i="12"/>
  <c r="E3047" i="12"/>
  <c r="F3047" i="12"/>
  <c r="A3048" i="12"/>
  <c r="B3048" i="12"/>
  <c r="C3048" i="12"/>
  <c r="D3048" i="12"/>
  <c r="E3048" i="12"/>
  <c r="F3048" i="12"/>
  <c r="A3049" i="12"/>
  <c r="B3049" i="12"/>
  <c r="C3049" i="12"/>
  <c r="D3049" i="12"/>
  <c r="E3049" i="12"/>
  <c r="F3049" i="12"/>
  <c r="A3050" i="12"/>
  <c r="B3050" i="12"/>
  <c r="C3050" i="12"/>
  <c r="D3050" i="12"/>
  <c r="E3050" i="12"/>
  <c r="F3050" i="12"/>
  <c r="A3051" i="12"/>
  <c r="B3051" i="12"/>
  <c r="C3051" i="12"/>
  <c r="D3051" i="12"/>
  <c r="E3051" i="12"/>
  <c r="F3051" i="12"/>
  <c r="A3052" i="12"/>
  <c r="B3052" i="12"/>
  <c r="C3052" i="12"/>
  <c r="D3052" i="12"/>
  <c r="E3052" i="12"/>
  <c r="F3052" i="12"/>
  <c r="A3053" i="12"/>
  <c r="B3053" i="12"/>
  <c r="C3053" i="12"/>
  <c r="D3053" i="12"/>
  <c r="E3053" i="12"/>
  <c r="F3053" i="12"/>
  <c r="A3054" i="12"/>
  <c r="B3054" i="12"/>
  <c r="C3054" i="12"/>
  <c r="D3054" i="12"/>
  <c r="E3054" i="12"/>
  <c r="F3054" i="12"/>
  <c r="A3055" i="12"/>
  <c r="B3055" i="12"/>
  <c r="C3055" i="12"/>
  <c r="D3055" i="12"/>
  <c r="E3055" i="12"/>
  <c r="F3055" i="12"/>
  <c r="A3056" i="12"/>
  <c r="B3056" i="12"/>
  <c r="C3056" i="12"/>
  <c r="D3056" i="12"/>
  <c r="E3056" i="12"/>
  <c r="F3056" i="12"/>
  <c r="A3057" i="12"/>
  <c r="B3057" i="12"/>
  <c r="C3057" i="12"/>
  <c r="D3057" i="12"/>
  <c r="E3057" i="12"/>
  <c r="F3057" i="12"/>
  <c r="A3058" i="12"/>
  <c r="B3058" i="12"/>
  <c r="C3058" i="12"/>
  <c r="D3058" i="12"/>
  <c r="E3058" i="12"/>
  <c r="F3058" i="12"/>
  <c r="A3059" i="12"/>
  <c r="B3059" i="12"/>
  <c r="C3059" i="12"/>
  <c r="D3059" i="12"/>
  <c r="E3059" i="12"/>
  <c r="F3059" i="12"/>
  <c r="A3060" i="12"/>
  <c r="B3060" i="12"/>
  <c r="C3060" i="12"/>
  <c r="D3060" i="12"/>
  <c r="E3060" i="12"/>
  <c r="F3060" i="12"/>
  <c r="A3061" i="12"/>
  <c r="B3061" i="12"/>
  <c r="C3061" i="12"/>
  <c r="D3061" i="12"/>
  <c r="E3061" i="12"/>
  <c r="F3061" i="12"/>
  <c r="A3062" i="12"/>
  <c r="B3062" i="12"/>
  <c r="C3062" i="12"/>
  <c r="D3062" i="12"/>
  <c r="E3062" i="12"/>
  <c r="F3062" i="12"/>
  <c r="A3063" i="12"/>
  <c r="B3063" i="12"/>
  <c r="C3063" i="12"/>
  <c r="D3063" i="12"/>
  <c r="E3063" i="12"/>
  <c r="F3063" i="12"/>
  <c r="A3064" i="12"/>
  <c r="B3064" i="12"/>
  <c r="C3064" i="12"/>
  <c r="D3064" i="12"/>
  <c r="E3064" i="12"/>
  <c r="F3064" i="12"/>
  <c r="A3065" i="12"/>
  <c r="B3065" i="12"/>
  <c r="C3065" i="12"/>
  <c r="D3065" i="12"/>
  <c r="E3065" i="12"/>
  <c r="F3065" i="12"/>
  <c r="A3066" i="12"/>
  <c r="B3066" i="12"/>
  <c r="C3066" i="12"/>
  <c r="D3066" i="12"/>
  <c r="E3066" i="12"/>
  <c r="F3066" i="12"/>
  <c r="A2538" i="12"/>
  <c r="B2538" i="12"/>
  <c r="C2538" i="12"/>
  <c r="D2538" i="12"/>
  <c r="E2538" i="12"/>
  <c r="F2538" i="12"/>
  <c r="A2539" i="12"/>
  <c r="B2539" i="12"/>
  <c r="C2539" i="12"/>
  <c r="D2539" i="12"/>
  <c r="E2539" i="12"/>
  <c r="F2539" i="12"/>
  <c r="A2540" i="12"/>
  <c r="B2540" i="12"/>
  <c r="C2540" i="12"/>
  <c r="D2540" i="12"/>
  <c r="E2540" i="12"/>
  <c r="F2540" i="12"/>
  <c r="A2541" i="12"/>
  <c r="B2541" i="12"/>
  <c r="C2541" i="12"/>
  <c r="D2541" i="12"/>
  <c r="E2541" i="12"/>
  <c r="F2541" i="12"/>
  <c r="A2542" i="12"/>
  <c r="B2542" i="12"/>
  <c r="C2542" i="12"/>
  <c r="D2542" i="12"/>
  <c r="E2542" i="12"/>
  <c r="F2542" i="12"/>
  <c r="A2543" i="12"/>
  <c r="B2543" i="12"/>
  <c r="C2543" i="12"/>
  <c r="D2543" i="12"/>
  <c r="E2543" i="12"/>
  <c r="F2543" i="12"/>
  <c r="A2544" i="12"/>
  <c r="B2544" i="12"/>
  <c r="C2544" i="12"/>
  <c r="D2544" i="12"/>
  <c r="E2544" i="12"/>
  <c r="F2544" i="12"/>
  <c r="A2545" i="12"/>
  <c r="B2545" i="12"/>
  <c r="C2545" i="12"/>
  <c r="D2545" i="12"/>
  <c r="E2545" i="12"/>
  <c r="F2545" i="12"/>
  <c r="A2546" i="12"/>
  <c r="B2546" i="12"/>
  <c r="C2546" i="12"/>
  <c r="D2546" i="12"/>
  <c r="E2546" i="12"/>
  <c r="F2546" i="12"/>
  <c r="A2547" i="12"/>
  <c r="B2547" i="12"/>
  <c r="C2547" i="12"/>
  <c r="D2547" i="12"/>
  <c r="E2547" i="12"/>
  <c r="F2547" i="12"/>
  <c r="A2548" i="12"/>
  <c r="B2548" i="12"/>
  <c r="C2548" i="12"/>
  <c r="D2548" i="12"/>
  <c r="E2548" i="12"/>
  <c r="F2548" i="12"/>
  <c r="A2549" i="12"/>
  <c r="B2549" i="12"/>
  <c r="C2549" i="12"/>
  <c r="D2549" i="12"/>
  <c r="E2549" i="12"/>
  <c r="F2549" i="12"/>
  <c r="A2550" i="12"/>
  <c r="B2550" i="12"/>
  <c r="C2550" i="12"/>
  <c r="D2550" i="12"/>
  <c r="E2550" i="12"/>
  <c r="F2550" i="12"/>
  <c r="A2551" i="12"/>
  <c r="B2551" i="12"/>
  <c r="C2551" i="12"/>
  <c r="D2551" i="12"/>
  <c r="E2551" i="12"/>
  <c r="F2551" i="12"/>
  <c r="A2552" i="12"/>
  <c r="B2552" i="12"/>
  <c r="C2552" i="12"/>
  <c r="D2552" i="12"/>
  <c r="E2552" i="12"/>
  <c r="F2552" i="12"/>
  <c r="A2553" i="12"/>
  <c r="B2553" i="12"/>
  <c r="C2553" i="12"/>
  <c r="D2553" i="12"/>
  <c r="E2553" i="12"/>
  <c r="F2553" i="12"/>
  <c r="A2554" i="12"/>
  <c r="B2554" i="12"/>
  <c r="C2554" i="12"/>
  <c r="D2554" i="12"/>
  <c r="E2554" i="12"/>
  <c r="F2554" i="12"/>
  <c r="A2555" i="12"/>
  <c r="B2555" i="12"/>
  <c r="C2555" i="12"/>
  <c r="D2555" i="12"/>
  <c r="E2555" i="12"/>
  <c r="F2555" i="12"/>
  <c r="A2556" i="12"/>
  <c r="B2556" i="12"/>
  <c r="C2556" i="12"/>
  <c r="D2556" i="12"/>
  <c r="E2556" i="12"/>
  <c r="F2556" i="12"/>
  <c r="A2557" i="12"/>
  <c r="B2557" i="12"/>
  <c r="C2557" i="12"/>
  <c r="D2557" i="12"/>
  <c r="E2557" i="12"/>
  <c r="F2557" i="12"/>
  <c r="A2558" i="12"/>
  <c r="B2558" i="12"/>
  <c r="C2558" i="12"/>
  <c r="D2558" i="12"/>
  <c r="E2558" i="12"/>
  <c r="F2558" i="12"/>
  <c r="A2559" i="12"/>
  <c r="B2559" i="12"/>
  <c r="C2559" i="12"/>
  <c r="D2559" i="12"/>
  <c r="E2559" i="12"/>
  <c r="F2559" i="12"/>
  <c r="A2560" i="12"/>
  <c r="B2560" i="12"/>
  <c r="C2560" i="12"/>
  <c r="D2560" i="12"/>
  <c r="E2560" i="12"/>
  <c r="F2560" i="12"/>
  <c r="A2561" i="12"/>
  <c r="B2561" i="12"/>
  <c r="C2561" i="12"/>
  <c r="D2561" i="12"/>
  <c r="E2561" i="12"/>
  <c r="F2561" i="12"/>
  <c r="A2562" i="12"/>
  <c r="B2562" i="12"/>
  <c r="C2562" i="12"/>
  <c r="D2562" i="12"/>
  <c r="E2562" i="12"/>
  <c r="F2562" i="12"/>
  <c r="A2563" i="12"/>
  <c r="B2563" i="12"/>
  <c r="C2563" i="12"/>
  <c r="D2563" i="12"/>
  <c r="E2563" i="12"/>
  <c r="F2563" i="12"/>
  <c r="A2564" i="12"/>
  <c r="B2564" i="12"/>
  <c r="C2564" i="12"/>
  <c r="D2564" i="12"/>
  <c r="E2564" i="12"/>
  <c r="F2564" i="12"/>
  <c r="A2565" i="12"/>
  <c r="B2565" i="12"/>
  <c r="C2565" i="12"/>
  <c r="D2565" i="12"/>
  <c r="E2565" i="12"/>
  <c r="F2565" i="12"/>
  <c r="A2566" i="12"/>
  <c r="B2566" i="12"/>
  <c r="C2566" i="12"/>
  <c r="D2566" i="12"/>
  <c r="E2566" i="12"/>
  <c r="F2566" i="12"/>
  <c r="A2567" i="12"/>
  <c r="B2567" i="12"/>
  <c r="C2567" i="12"/>
  <c r="D2567" i="12"/>
  <c r="E2567" i="12"/>
  <c r="F2567" i="12"/>
  <c r="A2568" i="12"/>
  <c r="B2568" i="12"/>
  <c r="C2568" i="12"/>
  <c r="D2568" i="12"/>
  <c r="E2568" i="12"/>
  <c r="F2568" i="12"/>
  <c r="A2569" i="12"/>
  <c r="B2569" i="12"/>
  <c r="C2569" i="12"/>
  <c r="D2569" i="12"/>
  <c r="E2569" i="12"/>
  <c r="F2569" i="12"/>
  <c r="A2570" i="12"/>
  <c r="B2570" i="12"/>
  <c r="C2570" i="12"/>
  <c r="D2570" i="12"/>
  <c r="E2570" i="12"/>
  <c r="F2570" i="12"/>
  <c r="A2571" i="12"/>
  <c r="B2571" i="12"/>
  <c r="C2571" i="12"/>
  <c r="D2571" i="12"/>
  <c r="E2571" i="12"/>
  <c r="F2571" i="12"/>
  <c r="A2572" i="12"/>
  <c r="B2572" i="12"/>
  <c r="C2572" i="12"/>
  <c r="D2572" i="12"/>
  <c r="E2572" i="12"/>
  <c r="F2572" i="12"/>
  <c r="A2573" i="12"/>
  <c r="B2573" i="12"/>
  <c r="C2573" i="12"/>
  <c r="D2573" i="12"/>
  <c r="E2573" i="12"/>
  <c r="F2573" i="12"/>
  <c r="A2574" i="12"/>
  <c r="B2574" i="12"/>
  <c r="C2574" i="12"/>
  <c r="D2574" i="12"/>
  <c r="E2574" i="12"/>
  <c r="F2574" i="12"/>
  <c r="A2575" i="12"/>
  <c r="B2575" i="12"/>
  <c r="C2575" i="12"/>
  <c r="D2575" i="12"/>
  <c r="E2575" i="12"/>
  <c r="F2575" i="12"/>
  <c r="A2576" i="12"/>
  <c r="B2576" i="12"/>
  <c r="C2576" i="12"/>
  <c r="D2576" i="12"/>
  <c r="E2576" i="12"/>
  <c r="F2576" i="12"/>
  <c r="A2577" i="12"/>
  <c r="B2577" i="12"/>
  <c r="C2577" i="12"/>
  <c r="D2577" i="12"/>
  <c r="E2577" i="12"/>
  <c r="F2577" i="12"/>
  <c r="A2578" i="12"/>
  <c r="B2578" i="12"/>
  <c r="C2578" i="12"/>
  <c r="D2578" i="12"/>
  <c r="E2578" i="12"/>
  <c r="F2578" i="12"/>
  <c r="A2579" i="12"/>
  <c r="B2579" i="12"/>
  <c r="C2579" i="12"/>
  <c r="D2579" i="12"/>
  <c r="E2579" i="12"/>
  <c r="F2579" i="12"/>
  <c r="A2580" i="12"/>
  <c r="B2580" i="12"/>
  <c r="C2580" i="12"/>
  <c r="D2580" i="12"/>
  <c r="E2580" i="12"/>
  <c r="F2580" i="12"/>
  <c r="A2581" i="12"/>
  <c r="B2581" i="12"/>
  <c r="C2581" i="12"/>
  <c r="D2581" i="12"/>
  <c r="E2581" i="12"/>
  <c r="F2581" i="12"/>
  <c r="A2582" i="12"/>
  <c r="B2582" i="12"/>
  <c r="C2582" i="12"/>
  <c r="D2582" i="12"/>
  <c r="E2582" i="12"/>
  <c r="F2582" i="12"/>
  <c r="A2583" i="12"/>
  <c r="B2583" i="12"/>
  <c r="C2583" i="12"/>
  <c r="D2583" i="12"/>
  <c r="E2583" i="12"/>
  <c r="F2583" i="12"/>
  <c r="A2584" i="12"/>
  <c r="B2584" i="12"/>
  <c r="C2584" i="12"/>
  <c r="D2584" i="12"/>
  <c r="E2584" i="12"/>
  <c r="F2584" i="12"/>
  <c r="A2585" i="12"/>
  <c r="B2585" i="12"/>
  <c r="C2585" i="12"/>
  <c r="D2585" i="12"/>
  <c r="E2585" i="12"/>
  <c r="F2585" i="12"/>
  <c r="A2586" i="12"/>
  <c r="B2586" i="12"/>
  <c r="C2586" i="12"/>
  <c r="D2586" i="12"/>
  <c r="E2586" i="12"/>
  <c r="F2586" i="12"/>
  <c r="A2587" i="12"/>
  <c r="B2587" i="12"/>
  <c r="C2587" i="12"/>
  <c r="D2587" i="12"/>
  <c r="E2587" i="12"/>
  <c r="F2587" i="12"/>
  <c r="A2588" i="12"/>
  <c r="B2588" i="12"/>
  <c r="C2588" i="12"/>
  <c r="D2588" i="12"/>
  <c r="E2588" i="12"/>
  <c r="F2588" i="12"/>
  <c r="A2589" i="12"/>
  <c r="B2589" i="12"/>
  <c r="C2589" i="12"/>
  <c r="D2589" i="12"/>
  <c r="E2589" i="12"/>
  <c r="F2589" i="12"/>
  <c r="A2590" i="12"/>
  <c r="B2590" i="12"/>
  <c r="C2590" i="12"/>
  <c r="D2590" i="12"/>
  <c r="E2590" i="12"/>
  <c r="F2590" i="12"/>
  <c r="A2591" i="12"/>
  <c r="B2591" i="12"/>
  <c r="C2591" i="12"/>
  <c r="D2591" i="12"/>
  <c r="E2591" i="12"/>
  <c r="F2591" i="12"/>
  <c r="A2592" i="12"/>
  <c r="B2592" i="12"/>
  <c r="C2592" i="12"/>
  <c r="D2592" i="12"/>
  <c r="E2592" i="12"/>
  <c r="F2592" i="12"/>
  <c r="A2593" i="12"/>
  <c r="B2593" i="12"/>
  <c r="C2593" i="12"/>
  <c r="D2593" i="12"/>
  <c r="E2593" i="12"/>
  <c r="F2593" i="12"/>
  <c r="A2594" i="12"/>
  <c r="B2594" i="12"/>
  <c r="C2594" i="12"/>
  <c r="D2594" i="12"/>
  <c r="E2594" i="12"/>
  <c r="F2594" i="12"/>
  <c r="A2595" i="12"/>
  <c r="B2595" i="12"/>
  <c r="C2595" i="12"/>
  <c r="D2595" i="12"/>
  <c r="E2595" i="12"/>
  <c r="F2595" i="12"/>
  <c r="A2596" i="12"/>
  <c r="B2596" i="12"/>
  <c r="C2596" i="12"/>
  <c r="D2596" i="12"/>
  <c r="E2596" i="12"/>
  <c r="F2596" i="12"/>
  <c r="A2597" i="12"/>
  <c r="B2597" i="12"/>
  <c r="C2597" i="12"/>
  <c r="D2597" i="12"/>
  <c r="E2597" i="12"/>
  <c r="F2597" i="12"/>
  <c r="A2598" i="12"/>
  <c r="B2598" i="12"/>
  <c r="C2598" i="12"/>
  <c r="D2598" i="12"/>
  <c r="E2598" i="12"/>
  <c r="F2598" i="12"/>
  <c r="A2599" i="12"/>
  <c r="B2599" i="12"/>
  <c r="C2599" i="12"/>
  <c r="D2599" i="12"/>
  <c r="E2599" i="12"/>
  <c r="F2599" i="12"/>
  <c r="A2600" i="12"/>
  <c r="B2600" i="12"/>
  <c r="C2600" i="12"/>
  <c r="D2600" i="12"/>
  <c r="E2600" i="12"/>
  <c r="F2600" i="12"/>
  <c r="A2601" i="12"/>
  <c r="B2601" i="12"/>
  <c r="C2601" i="12"/>
  <c r="D2601" i="12"/>
  <c r="E2601" i="12"/>
  <c r="F2601" i="12"/>
  <c r="A2602" i="12"/>
  <c r="B2602" i="12"/>
  <c r="C2602" i="12"/>
  <c r="D2602" i="12"/>
  <c r="E2602" i="12"/>
  <c r="F2602" i="12"/>
  <c r="A2603" i="12"/>
  <c r="B2603" i="12"/>
  <c r="C2603" i="12"/>
  <c r="D2603" i="12"/>
  <c r="E2603" i="12"/>
  <c r="F2603" i="12"/>
  <c r="A2604" i="12"/>
  <c r="B2604" i="12"/>
  <c r="C2604" i="12"/>
  <c r="D2604" i="12"/>
  <c r="E2604" i="12"/>
  <c r="F2604" i="12"/>
  <c r="A2605" i="12"/>
  <c r="B2605" i="12"/>
  <c r="C2605" i="12"/>
  <c r="D2605" i="12"/>
  <c r="E2605" i="12"/>
  <c r="F2605" i="12"/>
  <c r="A2606" i="12"/>
  <c r="B2606" i="12"/>
  <c r="C2606" i="12"/>
  <c r="D2606" i="12"/>
  <c r="E2606" i="12"/>
  <c r="F2606" i="12"/>
  <c r="A2607" i="12"/>
  <c r="B2607" i="12"/>
  <c r="C2607" i="12"/>
  <c r="D2607" i="12"/>
  <c r="E2607" i="12"/>
  <c r="F2607" i="12"/>
  <c r="A2608" i="12"/>
  <c r="B2608" i="12"/>
  <c r="C2608" i="12"/>
  <c r="D2608" i="12"/>
  <c r="E2608" i="12"/>
  <c r="F2608" i="12"/>
  <c r="A2609" i="12"/>
  <c r="B2609" i="12"/>
  <c r="C2609" i="12"/>
  <c r="D2609" i="12"/>
  <c r="E2609" i="12"/>
  <c r="F2609" i="12"/>
  <c r="A2610" i="12"/>
  <c r="B2610" i="12"/>
  <c r="C2610" i="12"/>
  <c r="D2610" i="12"/>
  <c r="E2610" i="12"/>
  <c r="F2610" i="12"/>
  <c r="A2611" i="12"/>
  <c r="B2611" i="12"/>
  <c r="C2611" i="12"/>
  <c r="D2611" i="12"/>
  <c r="E2611" i="12"/>
  <c r="F2611" i="12"/>
  <c r="A2612" i="12"/>
  <c r="B2612" i="12"/>
  <c r="C2612" i="12"/>
  <c r="D2612" i="12"/>
  <c r="E2612" i="12"/>
  <c r="F2612" i="12"/>
  <c r="A2613" i="12"/>
  <c r="B2613" i="12"/>
  <c r="C2613" i="12"/>
  <c r="D2613" i="12"/>
  <c r="E2613" i="12"/>
  <c r="F2613" i="12"/>
  <c r="A2614" i="12"/>
  <c r="B2614" i="12"/>
  <c r="C2614" i="12"/>
  <c r="D2614" i="12"/>
  <c r="E2614" i="12"/>
  <c r="F2614" i="12"/>
  <c r="A2615" i="12"/>
  <c r="B2615" i="12"/>
  <c r="C2615" i="12"/>
  <c r="D2615" i="12"/>
  <c r="E2615" i="12"/>
  <c r="F2615" i="12"/>
  <c r="A2616" i="12"/>
  <c r="B2616" i="12"/>
  <c r="C2616" i="12"/>
  <c r="D2616" i="12"/>
  <c r="E2616" i="12"/>
  <c r="F2616" i="12"/>
  <c r="A2617" i="12"/>
  <c r="B2617" i="12"/>
  <c r="C2617" i="12"/>
  <c r="D2617" i="12"/>
  <c r="E2617" i="12"/>
  <c r="F2617" i="12"/>
  <c r="A2618" i="12"/>
  <c r="B2618" i="12"/>
  <c r="C2618" i="12"/>
  <c r="D2618" i="12"/>
  <c r="E2618" i="12"/>
  <c r="F2618" i="12"/>
  <c r="A2619" i="12"/>
  <c r="B2619" i="12"/>
  <c r="C2619" i="12"/>
  <c r="D2619" i="12"/>
  <c r="E2619" i="12"/>
  <c r="F2619" i="12"/>
  <c r="A2620" i="12"/>
  <c r="B2620" i="12"/>
  <c r="C2620" i="12"/>
  <c r="D2620" i="12"/>
  <c r="E2620" i="12"/>
  <c r="F2620" i="12"/>
  <c r="A2621" i="12"/>
  <c r="B2621" i="12"/>
  <c r="C2621" i="12"/>
  <c r="D2621" i="12"/>
  <c r="E2621" i="12"/>
  <c r="F2621" i="12"/>
  <c r="A2622" i="12"/>
  <c r="B2622" i="12"/>
  <c r="C2622" i="12"/>
  <c r="D2622" i="12"/>
  <c r="E2622" i="12"/>
  <c r="F2622" i="12"/>
  <c r="A2623" i="12"/>
  <c r="B2623" i="12"/>
  <c r="C2623" i="12"/>
  <c r="D2623" i="12"/>
  <c r="E2623" i="12"/>
  <c r="F2623" i="12"/>
  <c r="A2624" i="12"/>
  <c r="B2624" i="12"/>
  <c r="C2624" i="12"/>
  <c r="D2624" i="12"/>
  <c r="E2624" i="12"/>
  <c r="F2624" i="12"/>
  <c r="A2625" i="12"/>
  <c r="B2625" i="12"/>
  <c r="C2625" i="12"/>
  <c r="D2625" i="12"/>
  <c r="E2625" i="12"/>
  <c r="F2625" i="12"/>
  <c r="A2626" i="12"/>
  <c r="B2626" i="12"/>
  <c r="C2626" i="12"/>
  <c r="D2626" i="12"/>
  <c r="E2626" i="12"/>
  <c r="F2626" i="12"/>
  <c r="A2627" i="12"/>
  <c r="B2627" i="12"/>
  <c r="C2627" i="12"/>
  <c r="D2627" i="12"/>
  <c r="E2627" i="12"/>
  <c r="F2627" i="12"/>
  <c r="A2628" i="12"/>
  <c r="B2628" i="12"/>
  <c r="C2628" i="12"/>
  <c r="D2628" i="12"/>
  <c r="E2628" i="12"/>
  <c r="F2628" i="12"/>
  <c r="A2629" i="12"/>
  <c r="B2629" i="12"/>
  <c r="C2629" i="12"/>
  <c r="D2629" i="12"/>
  <c r="E2629" i="12"/>
  <c r="F2629" i="12"/>
  <c r="A2630" i="12"/>
  <c r="B2630" i="12"/>
  <c r="C2630" i="12"/>
  <c r="D2630" i="12"/>
  <c r="E2630" i="12"/>
  <c r="F2630" i="12"/>
  <c r="A2631" i="12"/>
  <c r="B2631" i="12"/>
  <c r="C2631" i="12"/>
  <c r="D2631" i="12"/>
  <c r="E2631" i="12"/>
  <c r="F2631" i="12"/>
  <c r="A2632" i="12"/>
  <c r="B2632" i="12"/>
  <c r="C2632" i="12"/>
  <c r="D2632" i="12"/>
  <c r="E2632" i="12"/>
  <c r="F2632" i="12"/>
  <c r="A2633" i="12"/>
  <c r="B2633" i="12"/>
  <c r="C2633" i="12"/>
  <c r="D2633" i="12"/>
  <c r="E2633" i="12"/>
  <c r="F2633" i="12"/>
  <c r="A2634" i="12"/>
  <c r="B2634" i="12"/>
  <c r="C2634" i="12"/>
  <c r="D2634" i="12"/>
  <c r="E2634" i="12"/>
  <c r="F2634" i="12"/>
  <c r="A2635" i="12"/>
  <c r="B2635" i="12"/>
  <c r="C2635" i="12"/>
  <c r="D2635" i="12"/>
  <c r="E2635" i="12"/>
  <c r="F2635" i="12"/>
  <c r="A2636" i="12"/>
  <c r="B2636" i="12"/>
  <c r="C2636" i="12"/>
  <c r="D2636" i="12"/>
  <c r="E2636" i="12"/>
  <c r="F2636" i="12"/>
  <c r="A2637" i="12"/>
  <c r="B2637" i="12"/>
  <c r="C2637" i="12"/>
  <c r="D2637" i="12"/>
  <c r="E2637" i="12"/>
  <c r="F2637" i="12"/>
  <c r="A2638" i="12"/>
  <c r="B2638" i="12"/>
  <c r="C2638" i="12"/>
  <c r="D2638" i="12"/>
  <c r="E2638" i="12"/>
  <c r="F2638" i="12"/>
  <c r="A2639" i="12"/>
  <c r="B2639" i="12"/>
  <c r="C2639" i="12"/>
  <c r="D2639" i="12"/>
  <c r="E2639" i="12"/>
  <c r="F2639" i="12"/>
  <c r="A2640" i="12"/>
  <c r="B2640" i="12"/>
  <c r="C2640" i="12"/>
  <c r="D2640" i="12"/>
  <c r="E2640" i="12"/>
  <c r="F2640" i="12"/>
  <c r="A2641" i="12"/>
  <c r="B2641" i="12"/>
  <c r="C2641" i="12"/>
  <c r="D2641" i="12"/>
  <c r="E2641" i="12"/>
  <c r="F2641" i="12"/>
  <c r="A2642" i="12"/>
  <c r="B2642" i="12"/>
  <c r="C2642" i="12"/>
  <c r="D2642" i="12"/>
  <c r="E2642" i="12"/>
  <c r="F2642" i="12"/>
  <c r="A2643" i="12"/>
  <c r="B2643" i="12"/>
  <c r="C2643" i="12"/>
  <c r="D2643" i="12"/>
  <c r="E2643" i="12"/>
  <c r="F2643" i="12"/>
  <c r="A2644" i="12"/>
  <c r="B2644" i="12"/>
  <c r="C2644" i="12"/>
  <c r="D2644" i="12"/>
  <c r="E2644" i="12"/>
  <c r="F2644" i="12"/>
  <c r="A2645" i="12"/>
  <c r="B2645" i="12"/>
  <c r="C2645" i="12"/>
  <c r="D2645" i="12"/>
  <c r="E2645" i="12"/>
  <c r="F2645" i="12"/>
  <c r="A2646" i="12"/>
  <c r="B2646" i="12"/>
  <c r="C2646" i="12"/>
  <c r="D2646" i="12"/>
  <c r="E2646" i="12"/>
  <c r="F2646" i="12"/>
  <c r="A2647" i="12"/>
  <c r="B2647" i="12"/>
  <c r="C2647" i="12"/>
  <c r="D2647" i="12"/>
  <c r="E2647" i="12"/>
  <c r="F2647" i="12"/>
  <c r="A2648" i="12"/>
  <c r="B2648" i="12"/>
  <c r="C2648" i="12"/>
  <c r="D2648" i="12"/>
  <c r="E2648" i="12"/>
  <c r="F2648" i="12"/>
  <c r="A2649" i="12"/>
  <c r="B2649" i="12"/>
  <c r="C2649" i="12"/>
  <c r="D2649" i="12"/>
  <c r="E2649" i="12"/>
  <c r="F2649" i="12"/>
  <c r="A2650" i="12"/>
  <c r="B2650" i="12"/>
  <c r="C2650" i="12"/>
  <c r="D2650" i="12"/>
  <c r="E2650" i="12"/>
  <c r="F2650" i="12"/>
  <c r="A2651" i="12"/>
  <c r="B2651" i="12"/>
  <c r="C2651" i="12"/>
  <c r="D2651" i="12"/>
  <c r="E2651" i="12"/>
  <c r="F2651" i="12"/>
  <c r="A2652" i="12"/>
  <c r="B2652" i="12"/>
  <c r="C2652" i="12"/>
  <c r="D2652" i="12"/>
  <c r="E2652" i="12"/>
  <c r="F2652" i="12"/>
  <c r="A2653" i="12"/>
  <c r="B2653" i="12"/>
  <c r="C2653" i="12"/>
  <c r="D2653" i="12"/>
  <c r="E2653" i="12"/>
  <c r="F2653" i="12"/>
  <c r="A2654" i="12"/>
  <c r="B2654" i="12"/>
  <c r="C2654" i="12"/>
  <c r="D2654" i="12"/>
  <c r="E2654" i="12"/>
  <c r="F2654" i="12"/>
  <c r="A2655" i="12"/>
  <c r="B2655" i="12"/>
  <c r="C2655" i="12"/>
  <c r="D2655" i="12"/>
  <c r="E2655" i="12"/>
  <c r="F2655" i="12"/>
  <c r="A2656" i="12"/>
  <c r="B2656" i="12"/>
  <c r="C2656" i="12"/>
  <c r="D2656" i="12"/>
  <c r="E2656" i="12"/>
  <c r="F2656" i="12"/>
  <c r="A2657" i="12"/>
  <c r="B2657" i="12"/>
  <c r="C2657" i="12"/>
  <c r="D2657" i="12"/>
  <c r="E2657" i="12"/>
  <c r="F2657" i="12"/>
  <c r="A2658" i="12"/>
  <c r="B2658" i="12"/>
  <c r="C2658" i="12"/>
  <c r="D2658" i="12"/>
  <c r="E2658" i="12"/>
  <c r="F2658" i="12"/>
  <c r="A2659" i="12"/>
  <c r="B2659" i="12"/>
  <c r="C2659" i="12"/>
  <c r="D2659" i="12"/>
  <c r="E2659" i="12"/>
  <c r="F2659" i="12"/>
  <c r="A2660" i="12"/>
  <c r="B2660" i="12"/>
  <c r="C2660" i="12"/>
  <c r="D2660" i="12"/>
  <c r="E2660" i="12"/>
  <c r="F2660" i="12"/>
  <c r="A2661" i="12"/>
  <c r="B2661" i="12"/>
  <c r="C2661" i="12"/>
  <c r="D2661" i="12"/>
  <c r="E2661" i="12"/>
  <c r="F2661" i="12"/>
  <c r="A2662" i="12"/>
  <c r="B2662" i="12"/>
  <c r="C2662" i="12"/>
  <c r="D2662" i="12"/>
  <c r="E2662" i="12"/>
  <c r="F2662" i="12"/>
  <c r="A2663" i="12"/>
  <c r="B2663" i="12"/>
  <c r="C2663" i="12"/>
  <c r="D2663" i="12"/>
  <c r="E2663" i="12"/>
  <c r="F2663" i="12"/>
  <c r="A2664" i="12"/>
  <c r="B2664" i="12"/>
  <c r="C2664" i="12"/>
  <c r="D2664" i="12"/>
  <c r="E2664" i="12"/>
  <c r="F2664" i="12"/>
  <c r="A2665" i="12"/>
  <c r="B2665" i="12"/>
  <c r="C2665" i="12"/>
  <c r="D2665" i="12"/>
  <c r="E2665" i="12"/>
  <c r="F2665" i="12"/>
  <c r="A2666" i="12"/>
  <c r="B2666" i="12"/>
  <c r="C2666" i="12"/>
  <c r="D2666" i="12"/>
  <c r="E2666" i="12"/>
  <c r="F2666" i="12"/>
  <c r="A2667" i="12"/>
  <c r="B2667" i="12"/>
  <c r="C2667" i="12"/>
  <c r="D2667" i="12"/>
  <c r="E2667" i="12"/>
  <c r="F2667" i="12"/>
  <c r="A2668" i="12"/>
  <c r="B2668" i="12"/>
  <c r="C2668" i="12"/>
  <c r="D2668" i="12"/>
  <c r="E2668" i="12"/>
  <c r="F2668" i="12"/>
  <c r="A2669" i="12"/>
  <c r="B2669" i="12"/>
  <c r="C2669" i="12"/>
  <c r="D2669" i="12"/>
  <c r="E2669" i="12"/>
  <c r="F2669" i="12"/>
  <c r="A2670" i="12"/>
  <c r="B2670" i="12"/>
  <c r="C2670" i="12"/>
  <c r="D2670" i="12"/>
  <c r="E2670" i="12"/>
  <c r="F2670" i="12"/>
  <c r="A2671" i="12"/>
  <c r="B2671" i="12"/>
  <c r="C2671" i="12"/>
  <c r="D2671" i="12"/>
  <c r="E2671" i="12"/>
  <c r="F2671" i="12"/>
  <c r="A2672" i="12"/>
  <c r="B2672" i="12"/>
  <c r="C2672" i="12"/>
  <c r="D2672" i="12"/>
  <c r="E2672" i="12"/>
  <c r="F2672" i="12"/>
  <c r="A2673" i="12"/>
  <c r="B2673" i="12"/>
  <c r="C2673" i="12"/>
  <c r="D2673" i="12"/>
  <c r="E2673" i="12"/>
  <c r="F2673" i="12"/>
  <c r="A2674" i="12"/>
  <c r="B2674" i="12"/>
  <c r="C2674" i="12"/>
  <c r="D2674" i="12"/>
  <c r="E2674" i="12"/>
  <c r="F2674" i="12"/>
  <c r="A2675" i="12"/>
  <c r="B2675" i="12"/>
  <c r="C2675" i="12"/>
  <c r="D2675" i="12"/>
  <c r="E2675" i="12"/>
  <c r="F2675" i="12"/>
  <c r="A2676" i="12"/>
  <c r="B2676" i="12"/>
  <c r="C2676" i="12"/>
  <c r="D2676" i="12"/>
  <c r="E2676" i="12"/>
  <c r="F2676" i="12"/>
  <c r="A2677" i="12"/>
  <c r="B2677" i="12"/>
  <c r="C2677" i="12"/>
  <c r="D2677" i="12"/>
  <c r="E2677" i="12"/>
  <c r="F2677" i="12"/>
  <c r="A2678" i="12"/>
  <c r="B2678" i="12"/>
  <c r="C2678" i="12"/>
  <c r="D2678" i="12"/>
  <c r="E2678" i="12"/>
  <c r="F2678" i="12"/>
  <c r="A2679" i="12"/>
  <c r="B2679" i="12"/>
  <c r="C2679" i="12"/>
  <c r="D2679" i="12"/>
  <c r="E2679" i="12"/>
  <c r="F2679" i="12"/>
  <c r="A2680" i="12"/>
  <c r="B2680" i="12"/>
  <c r="C2680" i="12"/>
  <c r="D2680" i="12"/>
  <c r="E2680" i="12"/>
  <c r="F2680" i="12"/>
  <c r="A2681" i="12"/>
  <c r="B2681" i="12"/>
  <c r="C2681" i="12"/>
  <c r="D2681" i="12"/>
  <c r="E2681" i="12"/>
  <c r="F2681" i="12"/>
  <c r="A2682" i="12"/>
  <c r="B2682" i="12"/>
  <c r="C2682" i="12"/>
  <c r="D2682" i="12"/>
  <c r="E2682" i="12"/>
  <c r="F2682" i="12"/>
  <c r="A2683" i="12"/>
  <c r="B2683" i="12"/>
  <c r="C2683" i="12"/>
  <c r="D2683" i="12"/>
  <c r="E2683" i="12"/>
  <c r="F2683" i="12"/>
  <c r="A2684" i="12"/>
  <c r="B2684" i="12"/>
  <c r="C2684" i="12"/>
  <c r="D2684" i="12"/>
  <c r="E2684" i="12"/>
  <c r="F2684" i="12"/>
  <c r="A2685" i="12"/>
  <c r="B2685" i="12"/>
  <c r="C2685" i="12"/>
  <c r="D2685" i="12"/>
  <c r="E2685" i="12"/>
  <c r="F2685" i="12"/>
  <c r="A2686" i="12"/>
  <c r="B2686" i="12"/>
  <c r="C2686" i="12"/>
  <c r="D2686" i="12"/>
  <c r="E2686" i="12"/>
  <c r="F2686" i="12"/>
  <c r="A2687" i="12"/>
  <c r="B2687" i="12"/>
  <c r="C2687" i="12"/>
  <c r="D2687" i="12"/>
  <c r="E2687" i="12"/>
  <c r="F2687" i="12"/>
  <c r="A2688" i="12"/>
  <c r="B2688" i="12"/>
  <c r="C2688" i="12"/>
  <c r="D2688" i="12"/>
  <c r="E2688" i="12"/>
  <c r="F2688" i="12"/>
  <c r="A2689" i="12"/>
  <c r="B2689" i="12"/>
  <c r="C2689" i="12"/>
  <c r="D2689" i="12"/>
  <c r="E2689" i="12"/>
  <c r="F2689" i="12"/>
  <c r="A2690" i="12"/>
  <c r="B2690" i="12"/>
  <c r="C2690" i="12"/>
  <c r="D2690" i="12"/>
  <c r="E2690" i="12"/>
  <c r="F2690" i="12"/>
  <c r="A2691" i="12"/>
  <c r="B2691" i="12"/>
  <c r="C2691" i="12"/>
  <c r="D2691" i="12"/>
  <c r="E2691" i="12"/>
  <c r="F2691" i="12"/>
  <c r="A2692" i="12"/>
  <c r="B2692" i="12"/>
  <c r="C2692" i="12"/>
  <c r="D2692" i="12"/>
  <c r="E2692" i="12"/>
  <c r="F2692" i="12"/>
  <c r="A2693" i="12"/>
  <c r="B2693" i="12"/>
  <c r="C2693" i="12"/>
  <c r="D2693" i="12"/>
  <c r="E2693" i="12"/>
  <c r="F2693" i="12"/>
  <c r="A2694" i="12"/>
  <c r="B2694" i="12"/>
  <c r="C2694" i="12"/>
  <c r="D2694" i="12"/>
  <c r="E2694" i="12"/>
  <c r="F2694" i="12"/>
  <c r="A2695" i="12"/>
  <c r="B2695" i="12"/>
  <c r="C2695" i="12"/>
  <c r="D2695" i="12"/>
  <c r="E2695" i="12"/>
  <c r="F2695" i="12"/>
  <c r="A2696" i="12"/>
  <c r="B2696" i="12"/>
  <c r="C2696" i="12"/>
  <c r="D2696" i="12"/>
  <c r="E2696" i="12"/>
  <c r="F2696" i="12"/>
  <c r="A2697" i="12"/>
  <c r="B2697" i="12"/>
  <c r="C2697" i="12"/>
  <c r="D2697" i="12"/>
  <c r="E2697" i="12"/>
  <c r="F2697" i="12"/>
  <c r="A2698" i="12"/>
  <c r="B2698" i="12"/>
  <c r="C2698" i="12"/>
  <c r="D2698" i="12"/>
  <c r="E2698" i="12"/>
  <c r="F2698" i="12"/>
  <c r="A2699" i="12"/>
  <c r="B2699" i="12"/>
  <c r="C2699" i="12"/>
  <c r="D2699" i="12"/>
  <c r="E2699" i="12"/>
  <c r="F2699" i="12"/>
  <c r="A2700" i="12"/>
  <c r="B2700" i="12"/>
  <c r="C2700" i="12"/>
  <c r="D2700" i="12"/>
  <c r="E2700" i="12"/>
  <c r="F2700" i="12"/>
  <c r="A2701" i="12"/>
  <c r="B2701" i="12"/>
  <c r="C2701" i="12"/>
  <c r="D2701" i="12"/>
  <c r="E2701" i="12"/>
  <c r="F2701" i="12"/>
  <c r="A2702" i="12"/>
  <c r="B2702" i="12"/>
  <c r="C2702" i="12"/>
  <c r="D2702" i="12"/>
  <c r="E2702" i="12"/>
  <c r="F2702" i="12"/>
  <c r="A2703" i="12"/>
  <c r="B2703" i="12"/>
  <c r="C2703" i="12"/>
  <c r="D2703" i="12"/>
  <c r="E2703" i="12"/>
  <c r="F2703" i="12"/>
  <c r="A2704" i="12"/>
  <c r="B2704" i="12"/>
  <c r="C2704" i="12"/>
  <c r="D2704" i="12"/>
  <c r="E2704" i="12"/>
  <c r="F2704" i="12"/>
  <c r="A2705" i="12"/>
  <c r="B2705" i="12"/>
  <c r="C2705" i="12"/>
  <c r="D2705" i="12"/>
  <c r="E2705" i="12"/>
  <c r="F2705" i="12"/>
  <c r="A2706" i="12"/>
  <c r="B2706" i="12"/>
  <c r="C2706" i="12"/>
  <c r="D2706" i="12"/>
  <c r="E2706" i="12"/>
  <c r="F2706" i="12"/>
  <c r="A2707" i="12"/>
  <c r="B2707" i="12"/>
  <c r="C2707" i="12"/>
  <c r="D2707" i="12"/>
  <c r="E2707" i="12"/>
  <c r="F2707" i="12"/>
  <c r="A2708" i="12"/>
  <c r="B2708" i="12"/>
  <c r="C2708" i="12"/>
  <c r="D2708" i="12"/>
  <c r="E2708" i="12"/>
  <c r="F2708" i="12"/>
  <c r="A2709" i="12"/>
  <c r="B2709" i="12"/>
  <c r="C2709" i="12"/>
  <c r="D2709" i="12"/>
  <c r="E2709" i="12"/>
  <c r="F2709" i="12"/>
  <c r="A2710" i="12"/>
  <c r="B2710" i="12"/>
  <c r="C2710" i="12"/>
  <c r="D2710" i="12"/>
  <c r="E2710" i="12"/>
  <c r="F2710" i="12"/>
  <c r="A2711" i="12"/>
  <c r="B2711" i="12"/>
  <c r="C2711" i="12"/>
  <c r="D2711" i="12"/>
  <c r="E2711" i="12"/>
  <c r="F2711" i="12"/>
  <c r="A2712" i="12"/>
  <c r="B2712" i="12"/>
  <c r="C2712" i="12"/>
  <c r="D2712" i="12"/>
  <c r="E2712" i="12"/>
  <c r="F2712" i="12"/>
  <c r="A2713" i="12"/>
  <c r="B2713" i="12"/>
  <c r="C2713" i="12"/>
  <c r="D2713" i="12"/>
  <c r="E2713" i="12"/>
  <c r="F2713" i="12"/>
  <c r="A2714" i="12"/>
  <c r="B2714" i="12"/>
  <c r="C2714" i="12"/>
  <c r="D2714" i="12"/>
  <c r="E2714" i="12"/>
  <c r="F2714" i="12"/>
  <c r="A2715" i="12"/>
  <c r="B2715" i="12"/>
  <c r="C2715" i="12"/>
  <c r="D2715" i="12"/>
  <c r="E2715" i="12"/>
  <c r="F2715" i="12"/>
  <c r="A2716" i="12"/>
  <c r="B2716" i="12"/>
  <c r="C2716" i="12"/>
  <c r="D2716" i="12"/>
  <c r="E2716" i="12"/>
  <c r="F2716" i="12"/>
  <c r="A2717" i="12"/>
  <c r="B2717" i="12"/>
  <c r="C2717" i="12"/>
  <c r="D2717" i="12"/>
  <c r="E2717" i="12"/>
  <c r="F2717" i="12"/>
  <c r="A2718" i="12"/>
  <c r="B2718" i="12"/>
  <c r="C2718" i="12"/>
  <c r="D2718" i="12"/>
  <c r="E2718" i="12"/>
  <c r="F2718" i="12"/>
  <c r="A2719" i="12"/>
  <c r="B2719" i="12"/>
  <c r="C2719" i="12"/>
  <c r="D2719" i="12"/>
  <c r="E2719" i="12"/>
  <c r="F2719" i="12"/>
  <c r="A2720" i="12"/>
  <c r="B2720" i="12"/>
  <c r="C2720" i="12"/>
  <c r="D2720" i="12"/>
  <c r="E2720" i="12"/>
  <c r="F2720" i="12"/>
  <c r="A2721" i="12"/>
  <c r="B2721" i="12"/>
  <c r="C2721" i="12"/>
  <c r="D2721" i="12"/>
  <c r="E2721" i="12"/>
  <c r="F2721" i="12"/>
  <c r="A2722" i="12"/>
  <c r="B2722" i="12"/>
  <c r="C2722" i="12"/>
  <c r="D2722" i="12"/>
  <c r="E2722" i="12"/>
  <c r="F2722" i="12"/>
  <c r="A2723" i="12"/>
  <c r="B2723" i="12"/>
  <c r="C2723" i="12"/>
  <c r="D2723" i="12"/>
  <c r="E2723" i="12"/>
  <c r="F2723" i="12"/>
  <c r="A2724" i="12"/>
  <c r="B2724" i="12"/>
  <c r="C2724" i="12"/>
  <c r="D2724" i="12"/>
  <c r="E2724" i="12"/>
  <c r="F2724" i="12"/>
  <c r="A2725" i="12"/>
  <c r="B2725" i="12"/>
  <c r="C2725" i="12"/>
  <c r="D2725" i="12"/>
  <c r="E2725" i="12"/>
  <c r="F2725" i="12"/>
  <c r="A2726" i="12"/>
  <c r="B2726" i="12"/>
  <c r="C2726" i="12"/>
  <c r="D2726" i="12"/>
  <c r="E2726" i="12"/>
  <c r="F2726" i="12"/>
  <c r="A2727" i="12"/>
  <c r="B2727" i="12"/>
  <c r="C2727" i="12"/>
  <c r="D2727" i="12"/>
  <c r="E2727" i="12"/>
  <c r="F2727" i="12"/>
  <c r="A2728" i="12"/>
  <c r="B2728" i="12"/>
  <c r="C2728" i="12"/>
  <c r="D2728" i="12"/>
  <c r="E2728" i="12"/>
  <c r="F2728" i="12"/>
  <c r="A2729" i="12"/>
  <c r="B2729" i="12"/>
  <c r="C2729" i="12"/>
  <c r="D2729" i="12"/>
  <c r="E2729" i="12"/>
  <c r="F2729" i="12"/>
  <c r="A2730" i="12"/>
  <c r="B2730" i="12"/>
  <c r="C2730" i="12"/>
  <c r="D2730" i="12"/>
  <c r="E2730" i="12"/>
  <c r="F2730" i="12"/>
  <c r="A2731" i="12"/>
  <c r="B2731" i="12"/>
  <c r="C2731" i="12"/>
  <c r="D2731" i="12"/>
  <c r="E2731" i="12"/>
  <c r="F2731" i="12"/>
  <c r="A2732" i="12"/>
  <c r="B2732" i="12"/>
  <c r="C2732" i="12"/>
  <c r="D2732" i="12"/>
  <c r="E2732" i="12"/>
  <c r="F2732" i="12"/>
  <c r="A2733" i="12"/>
  <c r="B2733" i="12"/>
  <c r="C2733" i="12"/>
  <c r="D2733" i="12"/>
  <c r="E2733" i="12"/>
  <c r="F2733" i="12"/>
  <c r="A2734" i="12"/>
  <c r="B2734" i="12"/>
  <c r="C2734" i="12"/>
  <c r="D2734" i="12"/>
  <c r="E2734" i="12"/>
  <c r="F2734" i="12"/>
  <c r="A2735" i="12"/>
  <c r="B2735" i="12"/>
  <c r="C2735" i="12"/>
  <c r="D2735" i="12"/>
  <c r="E2735" i="12"/>
  <c r="F2735" i="12"/>
  <c r="A2736" i="12"/>
  <c r="B2736" i="12"/>
  <c r="C2736" i="12"/>
  <c r="D2736" i="12"/>
  <c r="E2736" i="12"/>
  <c r="F2736" i="12"/>
  <c r="A2737" i="12"/>
  <c r="B2737" i="12"/>
  <c r="C2737" i="12"/>
  <c r="D2737" i="12"/>
  <c r="E2737" i="12"/>
  <c r="F2737" i="12"/>
  <c r="A2738" i="12"/>
  <c r="B2738" i="12"/>
  <c r="C2738" i="12"/>
  <c r="D2738" i="12"/>
  <c r="E2738" i="12"/>
  <c r="F2738" i="12"/>
  <c r="A2739" i="12"/>
  <c r="B2739" i="12"/>
  <c r="C2739" i="12"/>
  <c r="D2739" i="12"/>
  <c r="E2739" i="12"/>
  <c r="F2739" i="12"/>
  <c r="A2740" i="12"/>
  <c r="B2740" i="12"/>
  <c r="C2740" i="12"/>
  <c r="D2740" i="12"/>
  <c r="E2740" i="12"/>
  <c r="F2740" i="12"/>
  <c r="A2741" i="12"/>
  <c r="B2741" i="12"/>
  <c r="C2741" i="12"/>
  <c r="D2741" i="12"/>
  <c r="E2741" i="12"/>
  <c r="F2741" i="12"/>
  <c r="A2742" i="12"/>
  <c r="B2742" i="12"/>
  <c r="C2742" i="12"/>
  <c r="D2742" i="12"/>
  <c r="E2742" i="12"/>
  <c r="F2742" i="12"/>
  <c r="A2743" i="12"/>
  <c r="B2743" i="12"/>
  <c r="C2743" i="12"/>
  <c r="D2743" i="12"/>
  <c r="E2743" i="12"/>
  <c r="F2743" i="12"/>
  <c r="A2744" i="12"/>
  <c r="B2744" i="12"/>
  <c r="C2744" i="12"/>
  <c r="D2744" i="12"/>
  <c r="E2744" i="12"/>
  <c r="F2744" i="12"/>
  <c r="A2745" i="12"/>
  <c r="B2745" i="12"/>
  <c r="C2745" i="12"/>
  <c r="D2745" i="12"/>
  <c r="E2745" i="12"/>
  <c r="F2745" i="12"/>
  <c r="A2746" i="12"/>
  <c r="B2746" i="12"/>
  <c r="C2746" i="12"/>
  <c r="D2746" i="12"/>
  <c r="E2746" i="12"/>
  <c r="F2746" i="12"/>
  <c r="A2747" i="12"/>
  <c r="B2747" i="12"/>
  <c r="C2747" i="12"/>
  <c r="D2747" i="12"/>
  <c r="E2747" i="12"/>
  <c r="F2747" i="12"/>
  <c r="A2748" i="12"/>
  <c r="B2748" i="12"/>
  <c r="C2748" i="12"/>
  <c r="D2748" i="12"/>
  <c r="E2748" i="12"/>
  <c r="F2748" i="12"/>
  <c r="A2749" i="12"/>
  <c r="B2749" i="12"/>
  <c r="C2749" i="12"/>
  <c r="D2749" i="12"/>
  <c r="E2749" i="12"/>
  <c r="F2749" i="12"/>
  <c r="A2750" i="12"/>
  <c r="B2750" i="12"/>
  <c r="C2750" i="12"/>
  <c r="D2750" i="12"/>
  <c r="E2750" i="12"/>
  <c r="F2750" i="12"/>
  <c r="A2751" i="12"/>
  <c r="B2751" i="12"/>
  <c r="C2751" i="12"/>
  <c r="D2751" i="12"/>
  <c r="E2751" i="12"/>
  <c r="F2751" i="12"/>
  <c r="A2752" i="12"/>
  <c r="B2752" i="12"/>
  <c r="C2752" i="12"/>
  <c r="D2752" i="12"/>
  <c r="E2752" i="12"/>
  <c r="F2752" i="12"/>
  <c r="A2753" i="12"/>
  <c r="B2753" i="12"/>
  <c r="C2753" i="12"/>
  <c r="D2753" i="12"/>
  <c r="E2753" i="12"/>
  <c r="F2753" i="12"/>
  <c r="A2754" i="12"/>
  <c r="B2754" i="12"/>
  <c r="C2754" i="12"/>
  <c r="D2754" i="12"/>
  <c r="E2754" i="12"/>
  <c r="F2754" i="12"/>
  <c r="A2755" i="12"/>
  <c r="B2755" i="12"/>
  <c r="C2755" i="12"/>
  <c r="D2755" i="12"/>
  <c r="E2755" i="12"/>
  <c r="F2755" i="12"/>
  <c r="A2756" i="12"/>
  <c r="B2756" i="12"/>
  <c r="C2756" i="12"/>
  <c r="D2756" i="12"/>
  <c r="E2756" i="12"/>
  <c r="F2756" i="12"/>
  <c r="A2757" i="12"/>
  <c r="B2757" i="12"/>
  <c r="C2757" i="12"/>
  <c r="D2757" i="12"/>
  <c r="E2757" i="12"/>
  <c r="F2757" i="12"/>
  <c r="A2758" i="12"/>
  <c r="B2758" i="12"/>
  <c r="C2758" i="12"/>
  <c r="D2758" i="12"/>
  <c r="E2758" i="12"/>
  <c r="F2758" i="12"/>
  <c r="A2759" i="12"/>
  <c r="B2759" i="12"/>
  <c r="C2759" i="12"/>
  <c r="D2759" i="12"/>
  <c r="E2759" i="12"/>
  <c r="F2759" i="12"/>
  <c r="A2760" i="12"/>
  <c r="B2760" i="12"/>
  <c r="C2760" i="12"/>
  <c r="D2760" i="12"/>
  <c r="E2760" i="12"/>
  <c r="F2760" i="12"/>
  <c r="A2761" i="12"/>
  <c r="B2761" i="12"/>
  <c r="C2761" i="12"/>
  <c r="D2761" i="12"/>
  <c r="E2761" i="12"/>
  <c r="F2761" i="12"/>
  <c r="A2762" i="12"/>
  <c r="B2762" i="12"/>
  <c r="C2762" i="12"/>
  <c r="D2762" i="12"/>
  <c r="E2762" i="12"/>
  <c r="F2762" i="12"/>
  <c r="A2763" i="12"/>
  <c r="B2763" i="12"/>
  <c r="C2763" i="12"/>
  <c r="D2763" i="12"/>
  <c r="E2763" i="12"/>
  <c r="F2763" i="12"/>
  <c r="A2764" i="12"/>
  <c r="B2764" i="12"/>
  <c r="C2764" i="12"/>
  <c r="D2764" i="12"/>
  <c r="E2764" i="12"/>
  <c r="F2764" i="12"/>
  <c r="A2765" i="12"/>
  <c r="B2765" i="12"/>
  <c r="C2765" i="12"/>
  <c r="D2765" i="12"/>
  <c r="E2765" i="12"/>
  <c r="F2765" i="12"/>
  <c r="A2766" i="12"/>
  <c r="B2766" i="12"/>
  <c r="C2766" i="12"/>
  <c r="D2766" i="12"/>
  <c r="E2766" i="12"/>
  <c r="F2766" i="12"/>
  <c r="A2767" i="12"/>
  <c r="B2767" i="12"/>
  <c r="C2767" i="12"/>
  <c r="D2767" i="12"/>
  <c r="E2767" i="12"/>
  <c r="F2767" i="12"/>
  <c r="A2768" i="12"/>
  <c r="B2768" i="12"/>
  <c r="C2768" i="12"/>
  <c r="D2768" i="12"/>
  <c r="E2768" i="12"/>
  <c r="F2768" i="12"/>
  <c r="A2769" i="12"/>
  <c r="B2769" i="12"/>
  <c r="C2769" i="12"/>
  <c r="D2769" i="12"/>
  <c r="E2769" i="12"/>
  <c r="F2769" i="12"/>
  <c r="A2770" i="12"/>
  <c r="B2770" i="12"/>
  <c r="C2770" i="12"/>
  <c r="D2770" i="12"/>
  <c r="E2770" i="12"/>
  <c r="F2770" i="12"/>
  <c r="A2771" i="12"/>
  <c r="B2771" i="12"/>
  <c r="C2771" i="12"/>
  <c r="D2771" i="12"/>
  <c r="E2771" i="12"/>
  <c r="F2771" i="12"/>
  <c r="A2772" i="12"/>
  <c r="B2772" i="12"/>
  <c r="C2772" i="12"/>
  <c r="D2772" i="12"/>
  <c r="E2772" i="12"/>
  <c r="F2772" i="12"/>
  <c r="A2773" i="12"/>
  <c r="B2773" i="12"/>
  <c r="C2773" i="12"/>
  <c r="D2773" i="12"/>
  <c r="E2773" i="12"/>
  <c r="F2773" i="12"/>
  <c r="A2774" i="12"/>
  <c r="B2774" i="12"/>
  <c r="C2774" i="12"/>
  <c r="D2774" i="12"/>
  <c r="E2774" i="12"/>
  <c r="F2774" i="12"/>
  <c r="A2775" i="12"/>
  <c r="B2775" i="12"/>
  <c r="C2775" i="12"/>
  <c r="D2775" i="12"/>
  <c r="E2775" i="12"/>
  <c r="F2775" i="12"/>
  <c r="A2776" i="12"/>
  <c r="B2776" i="12"/>
  <c r="C2776" i="12"/>
  <c r="D2776" i="12"/>
  <c r="E2776" i="12"/>
  <c r="F2776" i="12"/>
  <c r="A2777" i="12"/>
  <c r="B2777" i="12"/>
  <c r="C2777" i="12"/>
  <c r="D2777" i="12"/>
  <c r="E2777" i="12"/>
  <c r="F2777" i="12"/>
  <c r="A2778" i="12"/>
  <c r="B2778" i="12"/>
  <c r="C2778" i="12"/>
  <c r="D2778" i="12"/>
  <c r="E2778" i="12"/>
  <c r="F2778" i="12"/>
  <c r="A2779" i="12"/>
  <c r="B2779" i="12"/>
  <c r="C2779" i="12"/>
  <c r="D2779" i="12"/>
  <c r="E2779" i="12"/>
  <c r="F2779" i="12"/>
  <c r="A2780" i="12"/>
  <c r="B2780" i="12"/>
  <c r="C2780" i="12"/>
  <c r="D2780" i="12"/>
  <c r="E2780" i="12"/>
  <c r="F2780" i="12"/>
  <c r="A2781" i="12"/>
  <c r="B2781" i="12"/>
  <c r="C2781" i="12"/>
  <c r="D2781" i="12"/>
  <c r="E2781" i="12"/>
  <c r="F2781" i="12"/>
  <c r="A2782" i="12"/>
  <c r="B2782" i="12"/>
  <c r="C2782" i="12"/>
  <c r="D2782" i="12"/>
  <c r="E2782" i="12"/>
  <c r="F2782" i="12"/>
  <c r="A2783" i="12"/>
  <c r="B2783" i="12"/>
  <c r="C2783" i="12"/>
  <c r="D2783" i="12"/>
  <c r="E2783" i="12"/>
  <c r="F2783" i="12"/>
  <c r="A2784" i="12"/>
  <c r="B2784" i="12"/>
  <c r="C2784" i="12"/>
  <c r="D2784" i="12"/>
  <c r="E2784" i="12"/>
  <c r="F2784" i="12"/>
  <c r="A2785" i="12"/>
  <c r="B2785" i="12"/>
  <c r="C2785" i="12"/>
  <c r="D2785" i="12"/>
  <c r="E2785" i="12"/>
  <c r="F2785" i="12"/>
  <c r="A2786" i="12"/>
  <c r="B2786" i="12"/>
  <c r="C2786" i="12"/>
  <c r="D2786" i="12"/>
  <c r="E2786" i="12"/>
  <c r="F2786" i="12"/>
  <c r="A2787" i="12"/>
  <c r="B2787" i="12"/>
  <c r="C2787" i="12"/>
  <c r="D2787" i="12"/>
  <c r="E2787" i="12"/>
  <c r="F2787" i="12"/>
  <c r="A2788" i="12"/>
  <c r="B2788" i="12"/>
  <c r="C2788" i="12"/>
  <c r="D2788" i="12"/>
  <c r="E2788" i="12"/>
  <c r="F2788" i="12"/>
  <c r="A2789" i="12"/>
  <c r="B2789" i="12"/>
  <c r="C2789" i="12"/>
  <c r="D2789" i="12"/>
  <c r="E2789" i="12"/>
  <c r="F2789" i="12"/>
  <c r="A2790" i="12"/>
  <c r="B2790" i="12"/>
  <c r="C2790" i="12"/>
  <c r="D2790" i="12"/>
  <c r="E2790" i="12"/>
  <c r="F2790" i="12"/>
  <c r="A2791" i="12"/>
  <c r="B2791" i="12"/>
  <c r="C2791" i="12"/>
  <c r="D2791" i="12"/>
  <c r="E2791" i="12"/>
  <c r="F2791" i="12"/>
  <c r="A2792" i="12"/>
  <c r="B2792" i="12"/>
  <c r="C2792" i="12"/>
  <c r="D2792" i="12"/>
  <c r="E2792" i="12"/>
  <c r="F2792" i="12"/>
  <c r="A2793" i="12"/>
  <c r="B2793" i="12"/>
  <c r="C2793" i="12"/>
  <c r="D2793" i="12"/>
  <c r="E2793" i="12"/>
  <c r="F2793" i="12"/>
  <c r="A2794" i="12"/>
  <c r="B2794" i="12"/>
  <c r="C2794" i="12"/>
  <c r="D2794" i="12"/>
  <c r="E2794" i="12"/>
  <c r="F2794" i="12"/>
  <c r="A2795" i="12"/>
  <c r="B2795" i="12"/>
  <c r="C2795" i="12"/>
  <c r="D2795" i="12"/>
  <c r="E2795" i="12"/>
  <c r="F2795" i="12"/>
  <c r="A2796" i="12"/>
  <c r="B2796" i="12"/>
  <c r="C2796" i="12"/>
  <c r="D2796" i="12"/>
  <c r="E2796" i="12"/>
  <c r="F2796" i="12"/>
  <c r="A2797" i="12"/>
  <c r="B2797" i="12"/>
  <c r="C2797" i="12"/>
  <c r="D2797" i="12"/>
  <c r="E2797" i="12"/>
  <c r="F2797" i="12"/>
  <c r="A2798" i="12"/>
  <c r="B2798" i="12"/>
  <c r="C2798" i="12"/>
  <c r="D2798" i="12"/>
  <c r="E2798" i="12"/>
  <c r="F2798" i="12"/>
  <c r="A2799" i="12"/>
  <c r="B2799" i="12"/>
  <c r="C2799" i="12"/>
  <c r="D2799" i="12"/>
  <c r="E2799" i="12"/>
  <c r="F2799" i="12"/>
  <c r="A2800" i="12"/>
  <c r="B2800" i="12"/>
  <c r="C2800" i="12"/>
  <c r="D2800" i="12"/>
  <c r="E2800" i="12"/>
  <c r="F2800" i="12"/>
  <c r="A2801" i="12"/>
  <c r="B2801" i="12"/>
  <c r="C2801" i="12"/>
  <c r="D2801" i="12"/>
  <c r="E2801" i="12"/>
  <c r="F2801" i="12"/>
  <c r="A2802" i="12"/>
  <c r="B2802" i="12"/>
  <c r="C2802" i="12"/>
  <c r="D2802" i="12"/>
  <c r="E2802" i="12"/>
  <c r="F2802" i="12"/>
  <c r="A2803" i="12"/>
  <c r="B2803" i="12"/>
  <c r="C2803" i="12"/>
  <c r="D2803" i="12"/>
  <c r="E2803" i="12"/>
  <c r="F2803" i="12"/>
  <c r="A2804" i="12"/>
  <c r="B2804" i="12"/>
  <c r="C2804" i="12"/>
  <c r="D2804" i="12"/>
  <c r="E2804" i="12"/>
  <c r="F2804" i="12"/>
  <c r="A2805" i="12"/>
  <c r="B2805" i="12"/>
  <c r="C2805" i="12"/>
  <c r="D2805" i="12"/>
  <c r="E2805" i="12"/>
  <c r="F2805" i="12"/>
  <c r="A2806" i="12"/>
  <c r="B2806" i="12"/>
  <c r="C2806" i="12"/>
  <c r="D2806" i="12"/>
  <c r="E2806" i="12"/>
  <c r="F2806" i="12"/>
  <c r="A2807" i="12"/>
  <c r="B2807" i="12"/>
  <c r="C2807" i="12"/>
  <c r="D2807" i="12"/>
  <c r="E2807" i="12"/>
  <c r="F2807" i="12"/>
  <c r="A2808" i="12"/>
  <c r="B2808" i="12"/>
  <c r="C2808" i="12"/>
  <c r="D2808" i="12"/>
  <c r="E2808" i="12"/>
  <c r="F2808" i="12"/>
  <c r="A2809" i="12"/>
  <c r="B2809" i="12"/>
  <c r="C2809" i="12"/>
  <c r="D2809" i="12"/>
  <c r="E2809" i="12"/>
  <c r="F2809" i="12"/>
  <c r="A2810" i="12"/>
  <c r="B2810" i="12"/>
  <c r="C2810" i="12"/>
  <c r="D2810" i="12"/>
  <c r="E2810" i="12"/>
  <c r="F2810" i="12"/>
  <c r="A2811" i="12"/>
  <c r="B2811" i="12"/>
  <c r="C2811" i="12"/>
  <c r="D2811" i="12"/>
  <c r="E2811" i="12"/>
  <c r="F2811" i="12"/>
  <c r="A2812" i="12"/>
  <c r="B2812" i="12"/>
  <c r="C2812" i="12"/>
  <c r="D2812" i="12"/>
  <c r="E2812" i="12"/>
  <c r="F2812" i="12"/>
  <c r="A2813" i="12"/>
  <c r="B2813" i="12"/>
  <c r="C2813" i="12"/>
  <c r="D2813" i="12"/>
  <c r="E2813" i="12"/>
  <c r="F2813" i="12"/>
  <c r="A2814" i="12"/>
  <c r="B2814" i="12"/>
  <c r="C2814" i="12"/>
  <c r="D2814" i="12"/>
  <c r="E2814" i="12"/>
  <c r="F2814" i="12"/>
  <c r="A2815" i="12"/>
  <c r="B2815" i="12"/>
  <c r="C2815" i="12"/>
  <c r="D2815" i="12"/>
  <c r="E2815" i="12"/>
  <c r="F2815" i="12"/>
  <c r="A2816" i="12"/>
  <c r="B2816" i="12"/>
  <c r="C2816" i="12"/>
  <c r="D2816" i="12"/>
  <c r="E2816" i="12"/>
  <c r="F2816" i="12"/>
  <c r="A2817" i="12"/>
  <c r="B2817" i="12"/>
  <c r="C2817" i="12"/>
  <c r="D2817" i="12"/>
  <c r="E2817" i="12"/>
  <c r="F2817" i="12"/>
  <c r="A2818" i="12"/>
  <c r="B2818" i="12"/>
  <c r="C2818" i="12"/>
  <c r="D2818" i="12"/>
  <c r="E2818" i="12"/>
  <c r="F2818" i="12"/>
  <c r="A2819" i="12"/>
  <c r="B2819" i="12"/>
  <c r="C2819" i="12"/>
  <c r="D2819" i="12"/>
  <c r="E2819" i="12"/>
  <c r="F2819" i="12"/>
  <c r="A2820" i="12"/>
  <c r="B2820" i="12"/>
  <c r="C2820" i="12"/>
  <c r="D2820" i="12"/>
  <c r="E2820" i="12"/>
  <c r="F2820" i="12"/>
  <c r="A2821" i="12"/>
  <c r="B2821" i="12"/>
  <c r="C2821" i="12"/>
  <c r="D2821" i="12"/>
  <c r="E2821" i="12"/>
  <c r="F2821" i="12"/>
  <c r="A2822" i="12"/>
  <c r="B2822" i="12"/>
  <c r="C2822" i="12"/>
  <c r="D2822" i="12"/>
  <c r="E2822" i="12"/>
  <c r="F2822" i="12"/>
  <c r="A2823" i="12"/>
  <c r="B2823" i="12"/>
  <c r="C2823" i="12"/>
  <c r="D2823" i="12"/>
  <c r="E2823" i="12"/>
  <c r="F2823" i="12"/>
  <c r="A2824" i="12"/>
  <c r="B2824" i="12"/>
  <c r="C2824" i="12"/>
  <c r="D2824" i="12"/>
  <c r="E2824" i="12"/>
  <c r="F2824" i="12"/>
  <c r="A2825" i="12"/>
  <c r="B2825" i="12"/>
  <c r="C2825" i="12"/>
  <c r="D2825" i="12"/>
  <c r="E2825" i="12"/>
  <c r="F2825" i="12"/>
  <c r="A2826" i="12"/>
  <c r="B2826" i="12"/>
  <c r="C2826" i="12"/>
  <c r="D2826" i="12"/>
  <c r="E2826" i="12"/>
  <c r="F2826" i="12"/>
  <c r="A2827" i="12"/>
  <c r="B2827" i="12"/>
  <c r="C2827" i="12"/>
  <c r="D2827" i="12"/>
  <c r="E2827" i="12"/>
  <c r="F2827" i="12"/>
  <c r="A2828" i="12"/>
  <c r="B2828" i="12"/>
  <c r="C2828" i="12"/>
  <c r="D2828" i="12"/>
  <c r="E2828" i="12"/>
  <c r="F2828" i="12"/>
  <c r="A2829" i="12"/>
  <c r="B2829" i="12"/>
  <c r="C2829" i="12"/>
  <c r="D2829" i="12"/>
  <c r="E2829" i="12"/>
  <c r="F2829" i="12"/>
  <c r="A2830" i="12"/>
  <c r="B2830" i="12"/>
  <c r="C2830" i="12"/>
  <c r="D2830" i="12"/>
  <c r="E2830" i="12"/>
  <c r="F2830" i="12"/>
  <c r="A2831" i="12"/>
  <c r="B2831" i="12"/>
  <c r="C2831" i="12"/>
  <c r="D2831" i="12"/>
  <c r="E2831" i="12"/>
  <c r="F2831" i="12"/>
  <c r="A2832" i="12"/>
  <c r="B2832" i="12"/>
  <c r="C2832" i="12"/>
  <c r="D2832" i="12"/>
  <c r="E2832" i="12"/>
  <c r="F2832" i="12"/>
  <c r="A2833" i="12"/>
  <c r="B2833" i="12"/>
  <c r="C2833" i="12"/>
  <c r="D2833" i="12"/>
  <c r="E2833" i="12"/>
  <c r="F2833" i="12"/>
  <c r="A2834" i="12"/>
  <c r="B2834" i="12"/>
  <c r="C2834" i="12"/>
  <c r="D2834" i="12"/>
  <c r="E2834" i="12"/>
  <c r="F2834" i="12"/>
  <c r="A2835" i="12"/>
  <c r="B2835" i="12"/>
  <c r="C2835" i="12"/>
  <c r="D2835" i="12"/>
  <c r="E2835" i="12"/>
  <c r="F2835" i="12"/>
  <c r="A2836" i="12"/>
  <c r="B2836" i="12"/>
  <c r="C2836" i="12"/>
  <c r="D2836" i="12"/>
  <c r="E2836" i="12"/>
  <c r="F2836" i="12"/>
  <c r="A2837" i="12"/>
  <c r="B2837" i="12"/>
  <c r="C2837" i="12"/>
  <c r="D2837" i="12"/>
  <c r="E2837" i="12"/>
  <c r="F2837" i="12"/>
  <c r="A2838" i="12"/>
  <c r="B2838" i="12"/>
  <c r="C2838" i="12"/>
  <c r="D2838" i="12"/>
  <c r="E2838" i="12"/>
  <c r="F2838" i="12"/>
  <c r="A2839" i="12"/>
  <c r="B2839" i="12"/>
  <c r="C2839" i="12"/>
  <c r="D2839" i="12"/>
  <c r="E2839" i="12"/>
  <c r="F2839" i="12"/>
  <c r="A2840" i="12"/>
  <c r="B2840" i="12"/>
  <c r="C2840" i="12"/>
  <c r="D2840" i="12"/>
  <c r="E2840" i="12"/>
  <c r="F2840" i="12"/>
  <c r="A2841" i="12"/>
  <c r="B2841" i="12"/>
  <c r="C2841" i="12"/>
  <c r="D2841" i="12"/>
  <c r="E2841" i="12"/>
  <c r="F2841" i="12"/>
  <c r="A2842" i="12"/>
  <c r="B2842" i="12"/>
  <c r="C2842" i="12"/>
  <c r="D2842" i="12"/>
  <c r="E2842" i="12"/>
  <c r="F2842" i="12"/>
  <c r="A2843" i="12"/>
  <c r="B2843" i="12"/>
  <c r="C2843" i="12"/>
  <c r="D2843" i="12"/>
  <c r="E2843" i="12"/>
  <c r="F2843" i="12"/>
  <c r="A2844" i="12"/>
  <c r="B2844" i="12"/>
  <c r="C2844" i="12"/>
  <c r="D2844" i="12"/>
  <c r="E2844" i="12"/>
  <c r="F2844" i="12"/>
  <c r="A2845" i="12"/>
  <c r="B2845" i="12"/>
  <c r="C2845" i="12"/>
  <c r="D2845" i="12"/>
  <c r="E2845" i="12"/>
  <c r="F2845" i="12"/>
  <c r="A2846" i="12"/>
  <c r="B2846" i="12"/>
  <c r="C2846" i="12"/>
  <c r="D2846" i="12"/>
  <c r="E2846" i="12"/>
  <c r="F2846" i="12"/>
  <c r="A2847" i="12"/>
  <c r="B2847" i="12"/>
  <c r="C2847" i="12"/>
  <c r="D2847" i="12"/>
  <c r="E2847" i="12"/>
  <c r="F2847" i="12"/>
  <c r="A2848" i="12"/>
  <c r="B2848" i="12"/>
  <c r="C2848" i="12"/>
  <c r="D2848" i="12"/>
  <c r="E2848" i="12"/>
  <c r="F2848" i="12"/>
  <c r="A2849" i="12"/>
  <c r="B2849" i="12"/>
  <c r="C2849" i="12"/>
  <c r="D2849" i="12"/>
  <c r="E2849" i="12"/>
  <c r="F2849" i="12"/>
  <c r="A2850" i="12"/>
  <c r="B2850" i="12"/>
  <c r="C2850" i="12"/>
  <c r="D2850" i="12"/>
  <c r="E2850" i="12"/>
  <c r="F2850" i="12"/>
  <c r="A2851" i="12"/>
  <c r="B2851" i="12"/>
  <c r="C2851" i="12"/>
  <c r="D2851" i="12"/>
  <c r="E2851" i="12"/>
  <c r="F2851" i="12"/>
  <c r="A2852" i="12"/>
  <c r="B2852" i="12"/>
  <c r="C2852" i="12"/>
  <c r="D2852" i="12"/>
  <c r="E2852" i="12"/>
  <c r="F2852" i="12"/>
  <c r="A2853" i="12"/>
  <c r="B2853" i="12"/>
  <c r="C2853" i="12"/>
  <c r="D2853" i="12"/>
  <c r="E2853" i="12"/>
  <c r="F2853" i="12"/>
  <c r="A2854" i="12"/>
  <c r="B2854" i="12"/>
  <c r="C2854" i="12"/>
  <c r="D2854" i="12"/>
  <c r="E2854" i="12"/>
  <c r="F2854" i="12"/>
  <c r="A2855" i="12"/>
  <c r="B2855" i="12"/>
  <c r="C2855" i="12"/>
  <c r="D2855" i="12"/>
  <c r="E2855" i="12"/>
  <c r="F2855" i="12"/>
  <c r="A2856" i="12"/>
  <c r="B2856" i="12"/>
  <c r="C2856" i="12"/>
  <c r="D2856" i="12"/>
  <c r="E2856" i="12"/>
  <c r="F2856" i="12"/>
  <c r="A2857" i="12"/>
  <c r="B2857" i="12"/>
  <c r="C2857" i="12"/>
  <c r="D2857" i="12"/>
  <c r="E2857" i="12"/>
  <c r="F2857" i="12"/>
  <c r="A2858" i="12"/>
  <c r="B2858" i="12"/>
  <c r="C2858" i="12"/>
  <c r="D2858" i="12"/>
  <c r="E2858" i="12"/>
  <c r="F2858" i="12"/>
  <c r="A2859" i="12"/>
  <c r="B2859" i="12"/>
  <c r="C2859" i="12"/>
  <c r="D2859" i="12"/>
  <c r="E2859" i="12"/>
  <c r="F2859" i="12"/>
  <c r="A2860" i="12"/>
  <c r="B2860" i="12"/>
  <c r="C2860" i="12"/>
  <c r="D2860" i="12"/>
  <c r="E2860" i="12"/>
  <c r="F2860" i="12"/>
  <c r="A2861" i="12"/>
  <c r="B2861" i="12"/>
  <c r="C2861" i="12"/>
  <c r="D2861" i="12"/>
  <c r="E2861" i="12"/>
  <c r="F2861" i="12"/>
  <c r="A2862" i="12"/>
  <c r="B2862" i="12"/>
  <c r="C2862" i="12"/>
  <c r="D2862" i="12"/>
  <c r="E2862" i="12"/>
  <c r="F2862" i="12"/>
  <c r="A2863" i="12"/>
  <c r="B2863" i="12"/>
  <c r="C2863" i="12"/>
  <c r="D2863" i="12"/>
  <c r="E2863" i="12"/>
  <c r="F2863" i="12"/>
  <c r="A2864" i="12"/>
  <c r="B2864" i="12"/>
  <c r="C2864" i="12"/>
  <c r="D2864" i="12"/>
  <c r="E2864" i="12"/>
  <c r="F2864" i="12"/>
  <c r="A2865" i="12"/>
  <c r="B2865" i="12"/>
  <c r="C2865" i="12"/>
  <c r="D2865" i="12"/>
  <c r="E2865" i="12"/>
  <c r="F2865" i="12"/>
  <c r="A2866" i="12"/>
  <c r="B2866" i="12"/>
  <c r="C2866" i="12"/>
  <c r="D2866" i="12"/>
  <c r="E2866" i="12"/>
  <c r="F2866" i="12"/>
  <c r="A2867" i="12"/>
  <c r="B2867" i="12"/>
  <c r="C2867" i="12"/>
  <c r="D2867" i="12"/>
  <c r="E2867" i="12"/>
  <c r="F2867" i="12"/>
  <c r="A2868" i="12"/>
  <c r="B2868" i="12"/>
  <c r="C2868" i="12"/>
  <c r="D2868" i="12"/>
  <c r="E2868" i="12"/>
  <c r="F2868" i="12"/>
  <c r="A2869" i="12"/>
  <c r="B2869" i="12"/>
  <c r="C2869" i="12"/>
  <c r="D2869" i="12"/>
  <c r="E2869" i="12"/>
  <c r="F2869" i="12"/>
  <c r="A2870" i="12"/>
  <c r="B2870" i="12"/>
  <c r="C2870" i="12"/>
  <c r="D2870" i="12"/>
  <c r="E2870" i="12"/>
  <c r="F2870" i="12"/>
  <c r="A2871" i="12"/>
  <c r="B2871" i="12"/>
  <c r="C2871" i="12"/>
  <c r="D2871" i="12"/>
  <c r="E2871" i="12"/>
  <c r="F2871" i="12"/>
  <c r="A2872" i="12"/>
  <c r="B2872" i="12"/>
  <c r="C2872" i="12"/>
  <c r="D2872" i="12"/>
  <c r="E2872" i="12"/>
  <c r="F2872" i="12"/>
  <c r="A2873" i="12"/>
  <c r="B2873" i="12"/>
  <c r="C2873" i="12"/>
  <c r="D2873" i="12"/>
  <c r="E2873" i="12"/>
  <c r="F2873" i="12"/>
  <c r="A2874" i="12"/>
  <c r="B2874" i="12"/>
  <c r="C2874" i="12"/>
  <c r="D2874" i="12"/>
  <c r="E2874" i="12"/>
  <c r="F2874" i="12"/>
  <c r="A2875" i="12"/>
  <c r="B2875" i="12"/>
  <c r="C2875" i="12"/>
  <c r="D2875" i="12"/>
  <c r="E2875" i="12"/>
  <c r="F2875" i="12"/>
  <c r="A2876" i="12"/>
  <c r="B2876" i="12"/>
  <c r="C2876" i="12"/>
  <c r="D2876" i="12"/>
  <c r="E2876" i="12"/>
  <c r="F2876" i="12"/>
  <c r="A2877" i="12"/>
  <c r="B2877" i="12"/>
  <c r="C2877" i="12"/>
  <c r="D2877" i="12"/>
  <c r="E2877" i="12"/>
  <c r="F2877" i="12"/>
  <c r="A2878" i="12"/>
  <c r="B2878" i="12"/>
  <c r="C2878" i="12"/>
  <c r="D2878" i="12"/>
  <c r="E2878" i="12"/>
  <c r="F2878" i="12"/>
  <c r="A2879" i="12"/>
  <c r="B2879" i="12"/>
  <c r="C2879" i="12"/>
  <c r="D2879" i="12"/>
  <c r="E2879" i="12"/>
  <c r="F2879" i="12"/>
  <c r="A2880" i="12"/>
  <c r="B2880" i="12"/>
  <c r="C2880" i="12"/>
  <c r="D2880" i="12"/>
  <c r="E2880" i="12"/>
  <c r="F2880" i="12"/>
  <c r="A2881" i="12"/>
  <c r="B2881" i="12"/>
  <c r="C2881" i="12"/>
  <c r="D2881" i="12"/>
  <c r="E2881" i="12"/>
  <c r="F2881" i="12"/>
  <c r="A2882" i="12"/>
  <c r="B2882" i="12"/>
  <c r="C2882" i="12"/>
  <c r="D2882" i="12"/>
  <c r="E2882" i="12"/>
  <c r="F2882" i="12"/>
  <c r="A2883" i="12"/>
  <c r="B2883" i="12"/>
  <c r="C2883" i="12"/>
  <c r="D2883" i="12"/>
  <c r="E2883" i="12"/>
  <c r="F2883" i="12"/>
  <c r="A2884" i="12"/>
  <c r="B2884" i="12"/>
  <c r="C2884" i="12"/>
  <c r="D2884" i="12"/>
  <c r="E2884" i="12"/>
  <c r="F2884" i="12"/>
  <c r="A2885" i="12"/>
  <c r="B2885" i="12"/>
  <c r="C2885" i="12"/>
  <c r="D2885" i="12"/>
  <c r="E2885" i="12"/>
  <c r="F2885" i="12"/>
  <c r="A2886" i="12"/>
  <c r="B2886" i="12"/>
  <c r="C2886" i="12"/>
  <c r="D2886" i="12"/>
  <c r="E2886" i="12"/>
  <c r="F2886" i="12"/>
  <c r="A2887" i="12"/>
  <c r="B2887" i="12"/>
  <c r="C2887" i="12"/>
  <c r="D2887" i="12"/>
  <c r="E2887" i="12"/>
  <c r="F2887" i="12"/>
  <c r="A2888" i="12"/>
  <c r="B2888" i="12"/>
  <c r="C2888" i="12"/>
  <c r="D2888" i="12"/>
  <c r="E2888" i="12"/>
  <c r="F2888" i="12"/>
  <c r="A2889" i="12"/>
  <c r="B2889" i="12"/>
  <c r="C2889" i="12"/>
  <c r="D2889" i="12"/>
  <c r="E2889" i="12"/>
  <c r="F2889" i="12"/>
  <c r="A2890" i="12"/>
  <c r="B2890" i="12"/>
  <c r="C2890" i="12"/>
  <c r="D2890" i="12"/>
  <c r="E2890" i="12"/>
  <c r="F2890" i="12"/>
  <c r="A2891" i="12"/>
  <c r="B2891" i="12"/>
  <c r="C2891" i="12"/>
  <c r="D2891" i="12"/>
  <c r="E2891" i="12"/>
  <c r="F2891" i="12"/>
  <c r="A2892" i="12"/>
  <c r="B2892" i="12"/>
  <c r="C2892" i="12"/>
  <c r="D2892" i="12"/>
  <c r="E2892" i="12"/>
  <c r="F2892" i="12"/>
  <c r="A2893" i="12"/>
  <c r="B2893" i="12"/>
  <c r="C2893" i="12"/>
  <c r="D2893" i="12"/>
  <c r="E2893" i="12"/>
  <c r="F2893" i="12"/>
  <c r="A2894" i="12"/>
  <c r="B2894" i="12"/>
  <c r="C2894" i="12"/>
  <c r="D2894" i="12"/>
  <c r="E2894" i="12"/>
  <c r="F2894" i="12"/>
  <c r="A2895" i="12"/>
  <c r="B2895" i="12"/>
  <c r="C2895" i="12"/>
  <c r="D2895" i="12"/>
  <c r="E2895" i="12"/>
  <c r="F2895" i="12"/>
  <c r="A2896" i="12"/>
  <c r="B2896" i="12"/>
  <c r="C2896" i="12"/>
  <c r="D2896" i="12"/>
  <c r="E2896" i="12"/>
  <c r="F2896" i="12"/>
  <c r="A2897" i="12"/>
  <c r="B2897" i="12"/>
  <c r="C2897" i="12"/>
  <c r="D2897" i="12"/>
  <c r="E2897" i="12"/>
  <c r="F2897" i="12"/>
  <c r="A2898" i="12"/>
  <c r="B2898" i="12"/>
  <c r="C2898" i="12"/>
  <c r="D2898" i="12"/>
  <c r="E2898" i="12"/>
  <c r="F2898" i="12"/>
  <c r="A2899" i="12"/>
  <c r="B2899" i="12"/>
  <c r="C2899" i="12"/>
  <c r="D2899" i="12"/>
  <c r="E2899" i="12"/>
  <c r="F2899" i="12"/>
  <c r="A2900" i="12"/>
  <c r="B2900" i="12"/>
  <c r="C2900" i="12"/>
  <c r="D2900" i="12"/>
  <c r="E2900" i="12"/>
  <c r="F2900" i="12"/>
  <c r="A2901" i="12"/>
  <c r="B2901" i="12"/>
  <c r="C2901" i="12"/>
  <c r="D2901" i="12"/>
  <c r="E2901" i="12"/>
  <c r="F2901" i="12"/>
  <c r="A2902" i="12"/>
  <c r="B2902" i="12"/>
  <c r="C2902" i="12"/>
  <c r="D2902" i="12"/>
  <c r="E2902" i="12"/>
  <c r="F2902" i="12"/>
  <c r="A2903" i="12"/>
  <c r="B2903" i="12"/>
  <c r="C2903" i="12"/>
  <c r="D2903" i="12"/>
  <c r="E2903" i="12"/>
  <c r="F2903" i="12"/>
  <c r="A2904" i="12"/>
  <c r="B2904" i="12"/>
  <c r="C2904" i="12"/>
  <c r="D2904" i="12"/>
  <c r="E2904" i="12"/>
  <c r="F2904" i="12"/>
  <c r="A2905" i="12"/>
  <c r="B2905" i="12"/>
  <c r="C2905" i="12"/>
  <c r="D2905" i="12"/>
  <c r="E2905" i="12"/>
  <c r="F2905" i="12"/>
  <c r="A2906" i="12"/>
  <c r="B2906" i="12"/>
  <c r="C2906" i="12"/>
  <c r="D2906" i="12"/>
  <c r="E2906" i="12"/>
  <c r="F2906" i="12"/>
  <c r="A2907" i="12"/>
  <c r="B2907" i="12"/>
  <c r="C2907" i="12"/>
  <c r="D2907" i="12"/>
  <c r="E2907" i="12"/>
  <c r="F2907" i="12"/>
  <c r="A2908" i="12"/>
  <c r="B2908" i="12"/>
  <c r="C2908" i="12"/>
  <c r="D2908" i="12"/>
  <c r="E2908" i="12"/>
  <c r="F2908" i="12"/>
  <c r="A2909" i="12"/>
  <c r="B2909" i="12"/>
  <c r="C2909" i="12"/>
  <c r="D2909" i="12"/>
  <c r="E2909" i="12"/>
  <c r="F2909" i="12"/>
  <c r="A2910" i="12"/>
  <c r="B2910" i="12"/>
  <c r="C2910" i="12"/>
  <c r="D2910" i="12"/>
  <c r="E2910" i="12"/>
  <c r="F2910" i="12"/>
  <c r="A2911" i="12"/>
  <c r="B2911" i="12"/>
  <c r="C2911" i="12"/>
  <c r="D2911" i="12"/>
  <c r="E2911" i="12"/>
  <c r="F2911" i="12"/>
  <c r="A2912" i="12"/>
  <c r="B2912" i="12"/>
  <c r="C2912" i="12"/>
  <c r="D2912" i="12"/>
  <c r="E2912" i="12"/>
  <c r="F2912" i="12"/>
  <c r="A2913" i="12"/>
  <c r="B2913" i="12"/>
  <c r="C2913" i="12"/>
  <c r="D2913" i="12"/>
  <c r="E2913" i="12"/>
  <c r="F2913" i="12"/>
  <c r="A2914" i="12"/>
  <c r="B2914" i="12"/>
  <c r="C2914" i="12"/>
  <c r="D2914" i="12"/>
  <c r="E2914" i="12"/>
  <c r="F2914" i="12"/>
  <c r="A2915" i="12"/>
  <c r="B2915" i="12"/>
  <c r="C2915" i="12"/>
  <c r="D2915" i="12"/>
  <c r="E2915" i="12"/>
  <c r="F2915" i="12"/>
  <c r="A2916" i="12"/>
  <c r="B2916" i="12"/>
  <c r="C2916" i="12"/>
  <c r="D2916" i="12"/>
  <c r="E2916" i="12"/>
  <c r="F2916" i="12"/>
  <c r="A2917" i="12"/>
  <c r="B2917" i="12"/>
  <c r="C2917" i="12"/>
  <c r="D2917" i="12"/>
  <c r="E2917" i="12"/>
  <c r="F2917" i="12"/>
  <c r="A2918" i="12"/>
  <c r="B2918" i="12"/>
  <c r="C2918" i="12"/>
  <c r="D2918" i="12"/>
  <c r="E2918" i="12"/>
  <c r="F2918" i="12"/>
  <c r="A2919" i="12"/>
  <c r="B2919" i="12"/>
  <c r="C2919" i="12"/>
  <c r="D2919" i="12"/>
  <c r="E2919" i="12"/>
  <c r="F2919" i="12"/>
  <c r="A2920" i="12"/>
  <c r="B2920" i="12"/>
  <c r="C2920" i="12"/>
  <c r="D2920" i="12"/>
  <c r="E2920" i="12"/>
  <c r="F2920" i="12"/>
  <c r="A2921" i="12"/>
  <c r="B2921" i="12"/>
  <c r="C2921" i="12"/>
  <c r="D2921" i="12"/>
  <c r="E2921" i="12"/>
  <c r="F2921" i="12"/>
  <c r="A2922" i="12"/>
  <c r="B2922" i="12"/>
  <c r="C2922" i="12"/>
  <c r="D2922" i="12"/>
  <c r="E2922" i="12"/>
  <c r="F2922" i="12"/>
  <c r="A2923" i="12"/>
  <c r="B2923" i="12"/>
  <c r="C2923" i="12"/>
  <c r="D2923" i="12"/>
  <c r="E2923" i="12"/>
  <c r="F2923" i="12"/>
  <c r="A2924" i="12"/>
  <c r="B2924" i="12"/>
  <c r="C2924" i="12"/>
  <c r="D2924" i="12"/>
  <c r="E2924" i="12"/>
  <c r="F2924" i="12"/>
  <c r="A2925" i="12"/>
  <c r="B2925" i="12"/>
  <c r="C2925" i="12"/>
  <c r="D2925" i="12"/>
  <c r="E2925" i="12"/>
  <c r="F2925" i="12"/>
  <c r="A2926" i="12"/>
  <c r="B2926" i="12"/>
  <c r="C2926" i="12"/>
  <c r="D2926" i="12"/>
  <c r="E2926" i="12"/>
  <c r="F2926" i="12"/>
  <c r="A2927" i="12"/>
  <c r="B2927" i="12"/>
  <c r="C2927" i="12"/>
  <c r="D2927" i="12"/>
  <c r="E2927" i="12"/>
  <c r="F2927" i="12"/>
  <c r="A2928" i="12"/>
  <c r="B2928" i="12"/>
  <c r="C2928" i="12"/>
  <c r="D2928" i="12"/>
  <c r="E2928" i="12"/>
  <c r="F2928" i="12"/>
  <c r="A2929" i="12"/>
  <c r="B2929" i="12"/>
  <c r="C2929" i="12"/>
  <c r="D2929" i="12"/>
  <c r="E2929" i="12"/>
  <c r="F2929" i="12"/>
  <c r="A1851" i="12"/>
  <c r="B1851" i="12"/>
  <c r="C1851" i="12"/>
  <c r="D1851" i="12"/>
  <c r="E1851" i="12"/>
  <c r="F1851" i="12"/>
  <c r="A1852" i="12"/>
  <c r="B1852" i="12"/>
  <c r="C1852" i="12"/>
  <c r="D1852" i="12"/>
  <c r="E1852" i="12"/>
  <c r="F1852" i="12"/>
  <c r="A1853" i="12"/>
  <c r="B1853" i="12"/>
  <c r="C1853" i="12"/>
  <c r="D1853" i="12"/>
  <c r="E1853" i="12"/>
  <c r="F1853" i="12"/>
  <c r="A1854" i="12"/>
  <c r="B1854" i="12"/>
  <c r="C1854" i="12"/>
  <c r="D1854" i="12"/>
  <c r="E1854" i="12"/>
  <c r="F1854" i="12"/>
  <c r="A1855" i="12"/>
  <c r="B1855" i="12"/>
  <c r="C1855" i="12"/>
  <c r="D1855" i="12"/>
  <c r="E1855" i="12"/>
  <c r="F1855" i="12"/>
  <c r="A1856" i="12"/>
  <c r="B1856" i="12"/>
  <c r="C1856" i="12"/>
  <c r="D1856" i="12"/>
  <c r="E1856" i="12"/>
  <c r="F1856" i="12"/>
  <c r="A1857" i="12"/>
  <c r="B1857" i="12"/>
  <c r="C1857" i="12"/>
  <c r="D1857" i="12"/>
  <c r="E1857" i="12"/>
  <c r="F1857" i="12"/>
  <c r="A1858" i="12"/>
  <c r="B1858" i="12"/>
  <c r="C1858" i="12"/>
  <c r="D1858" i="12"/>
  <c r="E1858" i="12"/>
  <c r="F1858" i="12"/>
  <c r="A1859" i="12"/>
  <c r="B1859" i="12"/>
  <c r="C1859" i="12"/>
  <c r="D1859" i="12"/>
  <c r="E1859" i="12"/>
  <c r="F1859" i="12"/>
  <c r="A1860" i="12"/>
  <c r="B1860" i="12"/>
  <c r="C1860" i="12"/>
  <c r="D1860" i="12"/>
  <c r="E1860" i="12"/>
  <c r="F1860" i="12"/>
  <c r="A1861" i="12"/>
  <c r="B1861" i="12"/>
  <c r="C1861" i="12"/>
  <c r="D1861" i="12"/>
  <c r="E1861" i="12"/>
  <c r="F1861" i="12"/>
  <c r="A1862" i="12"/>
  <c r="B1862" i="12"/>
  <c r="C1862" i="12"/>
  <c r="D1862" i="12"/>
  <c r="E1862" i="12"/>
  <c r="F1862" i="12"/>
  <c r="A1863" i="12"/>
  <c r="B1863" i="12"/>
  <c r="C1863" i="12"/>
  <c r="D1863" i="12"/>
  <c r="E1863" i="12"/>
  <c r="F1863" i="12"/>
  <c r="A1864" i="12"/>
  <c r="B1864" i="12"/>
  <c r="C1864" i="12"/>
  <c r="D1864" i="12"/>
  <c r="E1864" i="12"/>
  <c r="F1864" i="12"/>
  <c r="A1865" i="12"/>
  <c r="B1865" i="12"/>
  <c r="C1865" i="12"/>
  <c r="D1865" i="12"/>
  <c r="E1865" i="12"/>
  <c r="F1865" i="12"/>
  <c r="A1866" i="12"/>
  <c r="B1866" i="12"/>
  <c r="C1866" i="12"/>
  <c r="D1866" i="12"/>
  <c r="E1866" i="12"/>
  <c r="F1866" i="12"/>
  <c r="A1867" i="12"/>
  <c r="B1867" i="12"/>
  <c r="C1867" i="12"/>
  <c r="D1867" i="12"/>
  <c r="E1867" i="12"/>
  <c r="F1867" i="12"/>
  <c r="A1868" i="12"/>
  <c r="B1868" i="12"/>
  <c r="C1868" i="12"/>
  <c r="D1868" i="12"/>
  <c r="E1868" i="12"/>
  <c r="F1868" i="12"/>
  <c r="A1869" i="12"/>
  <c r="B1869" i="12"/>
  <c r="C1869" i="12"/>
  <c r="D1869" i="12"/>
  <c r="E1869" i="12"/>
  <c r="F1869" i="12"/>
  <c r="A1870" i="12"/>
  <c r="B1870" i="12"/>
  <c r="C1870" i="12"/>
  <c r="D1870" i="12"/>
  <c r="E1870" i="12"/>
  <c r="F1870" i="12"/>
  <c r="A1871" i="12"/>
  <c r="B1871" i="12"/>
  <c r="C1871" i="12"/>
  <c r="D1871" i="12"/>
  <c r="E1871" i="12"/>
  <c r="F1871" i="12"/>
  <c r="A1872" i="12"/>
  <c r="B1872" i="12"/>
  <c r="C1872" i="12"/>
  <c r="D1872" i="12"/>
  <c r="E1872" i="12"/>
  <c r="F1872" i="12"/>
  <c r="A1873" i="12"/>
  <c r="B1873" i="12"/>
  <c r="C1873" i="12"/>
  <c r="D1873" i="12"/>
  <c r="E1873" i="12"/>
  <c r="F1873" i="12"/>
  <c r="A1874" i="12"/>
  <c r="B1874" i="12"/>
  <c r="C1874" i="12"/>
  <c r="D1874" i="12"/>
  <c r="E1874" i="12"/>
  <c r="F1874" i="12"/>
  <c r="A1875" i="12"/>
  <c r="B1875" i="12"/>
  <c r="C1875" i="12"/>
  <c r="D1875" i="12"/>
  <c r="E1875" i="12"/>
  <c r="F1875" i="12"/>
  <c r="A1876" i="12"/>
  <c r="B1876" i="12"/>
  <c r="C1876" i="12"/>
  <c r="D1876" i="12"/>
  <c r="E1876" i="12"/>
  <c r="F1876" i="12"/>
  <c r="A1877" i="12"/>
  <c r="B1877" i="12"/>
  <c r="C1877" i="12"/>
  <c r="D1877" i="12"/>
  <c r="E1877" i="12"/>
  <c r="F1877" i="12"/>
  <c r="A1878" i="12"/>
  <c r="B1878" i="12"/>
  <c r="C1878" i="12"/>
  <c r="D1878" i="12"/>
  <c r="E1878" i="12"/>
  <c r="F1878" i="12"/>
  <c r="A1879" i="12"/>
  <c r="B1879" i="12"/>
  <c r="C1879" i="12"/>
  <c r="D1879" i="12"/>
  <c r="E1879" i="12"/>
  <c r="F1879" i="12"/>
  <c r="A1880" i="12"/>
  <c r="B1880" i="12"/>
  <c r="C1880" i="12"/>
  <c r="D1880" i="12"/>
  <c r="E1880" i="12"/>
  <c r="F1880" i="12"/>
  <c r="A1881" i="12"/>
  <c r="B1881" i="12"/>
  <c r="C1881" i="12"/>
  <c r="D1881" i="12"/>
  <c r="E1881" i="12"/>
  <c r="F1881" i="12"/>
  <c r="A1882" i="12"/>
  <c r="B1882" i="12"/>
  <c r="C1882" i="12"/>
  <c r="D1882" i="12"/>
  <c r="E1882" i="12"/>
  <c r="F1882" i="12"/>
  <c r="A1883" i="12"/>
  <c r="B1883" i="12"/>
  <c r="C1883" i="12"/>
  <c r="D1883" i="12"/>
  <c r="E1883" i="12"/>
  <c r="F1883" i="12"/>
  <c r="A1884" i="12"/>
  <c r="B1884" i="12"/>
  <c r="C1884" i="12"/>
  <c r="D1884" i="12"/>
  <c r="E1884" i="12"/>
  <c r="F1884" i="12"/>
  <c r="A1885" i="12"/>
  <c r="B1885" i="12"/>
  <c r="C1885" i="12"/>
  <c r="D1885" i="12"/>
  <c r="E1885" i="12"/>
  <c r="F1885" i="12"/>
  <c r="A1886" i="12"/>
  <c r="B1886" i="12"/>
  <c r="C1886" i="12"/>
  <c r="D1886" i="12"/>
  <c r="E1886" i="12"/>
  <c r="F1886" i="12"/>
  <c r="A1887" i="12"/>
  <c r="B1887" i="12"/>
  <c r="C1887" i="12"/>
  <c r="D1887" i="12"/>
  <c r="E1887" i="12"/>
  <c r="F1887" i="12"/>
  <c r="A1888" i="12"/>
  <c r="B1888" i="12"/>
  <c r="C1888" i="12"/>
  <c r="D1888" i="12"/>
  <c r="E1888" i="12"/>
  <c r="F1888" i="12"/>
  <c r="A1889" i="12"/>
  <c r="B1889" i="12"/>
  <c r="C1889" i="12"/>
  <c r="D1889" i="12"/>
  <c r="E1889" i="12"/>
  <c r="F1889" i="12"/>
  <c r="A1890" i="12"/>
  <c r="B1890" i="12"/>
  <c r="C1890" i="12"/>
  <c r="D1890" i="12"/>
  <c r="E1890" i="12"/>
  <c r="F1890" i="12"/>
  <c r="A1891" i="12"/>
  <c r="B1891" i="12"/>
  <c r="C1891" i="12"/>
  <c r="D1891" i="12"/>
  <c r="E1891" i="12"/>
  <c r="F1891" i="12"/>
  <c r="A1892" i="12"/>
  <c r="B1892" i="12"/>
  <c r="C1892" i="12"/>
  <c r="D1892" i="12"/>
  <c r="E1892" i="12"/>
  <c r="F1892" i="12"/>
  <c r="A1893" i="12"/>
  <c r="B1893" i="12"/>
  <c r="C1893" i="12"/>
  <c r="D1893" i="12"/>
  <c r="E1893" i="12"/>
  <c r="F1893" i="12"/>
  <c r="A1894" i="12"/>
  <c r="B1894" i="12"/>
  <c r="C1894" i="12"/>
  <c r="D1894" i="12"/>
  <c r="E1894" i="12"/>
  <c r="F1894" i="12"/>
  <c r="A1895" i="12"/>
  <c r="B1895" i="12"/>
  <c r="C1895" i="12"/>
  <c r="D1895" i="12"/>
  <c r="E1895" i="12"/>
  <c r="F1895" i="12"/>
  <c r="A1896" i="12"/>
  <c r="B1896" i="12"/>
  <c r="C1896" i="12"/>
  <c r="D1896" i="12"/>
  <c r="E1896" i="12"/>
  <c r="F1896" i="12"/>
  <c r="A1897" i="12"/>
  <c r="B1897" i="12"/>
  <c r="C1897" i="12"/>
  <c r="D1897" i="12"/>
  <c r="E1897" i="12"/>
  <c r="F1897" i="12"/>
  <c r="A1898" i="12"/>
  <c r="B1898" i="12"/>
  <c r="C1898" i="12"/>
  <c r="D1898" i="12"/>
  <c r="E1898" i="12"/>
  <c r="F1898" i="12"/>
  <c r="A1899" i="12"/>
  <c r="B1899" i="12"/>
  <c r="C1899" i="12"/>
  <c r="D1899" i="12"/>
  <c r="E1899" i="12"/>
  <c r="F1899" i="12"/>
  <c r="A1900" i="12"/>
  <c r="B1900" i="12"/>
  <c r="C1900" i="12"/>
  <c r="D1900" i="12"/>
  <c r="E1900" i="12"/>
  <c r="F1900" i="12"/>
  <c r="A1901" i="12"/>
  <c r="B1901" i="12"/>
  <c r="C1901" i="12"/>
  <c r="D1901" i="12"/>
  <c r="E1901" i="12"/>
  <c r="F1901" i="12"/>
  <c r="A1902" i="12"/>
  <c r="B1902" i="12"/>
  <c r="C1902" i="12"/>
  <c r="D1902" i="12"/>
  <c r="E1902" i="12"/>
  <c r="F1902" i="12"/>
  <c r="A1903" i="12"/>
  <c r="B1903" i="12"/>
  <c r="C1903" i="12"/>
  <c r="D1903" i="12"/>
  <c r="E1903" i="12"/>
  <c r="F1903" i="12"/>
  <c r="A1904" i="12"/>
  <c r="B1904" i="12"/>
  <c r="C1904" i="12"/>
  <c r="D1904" i="12"/>
  <c r="E1904" i="12"/>
  <c r="F1904" i="12"/>
  <c r="A1905" i="12"/>
  <c r="B1905" i="12"/>
  <c r="C1905" i="12"/>
  <c r="D1905" i="12"/>
  <c r="E1905" i="12"/>
  <c r="F1905" i="12"/>
  <c r="A1906" i="12"/>
  <c r="B1906" i="12"/>
  <c r="C1906" i="12"/>
  <c r="D1906" i="12"/>
  <c r="E1906" i="12"/>
  <c r="F1906" i="12"/>
  <c r="A1907" i="12"/>
  <c r="B1907" i="12"/>
  <c r="C1907" i="12"/>
  <c r="D1907" i="12"/>
  <c r="E1907" i="12"/>
  <c r="F1907" i="12"/>
  <c r="A1908" i="12"/>
  <c r="B1908" i="12"/>
  <c r="C1908" i="12"/>
  <c r="D1908" i="12"/>
  <c r="E1908" i="12"/>
  <c r="F1908" i="12"/>
  <c r="A1909" i="12"/>
  <c r="B1909" i="12"/>
  <c r="C1909" i="12"/>
  <c r="D1909" i="12"/>
  <c r="E1909" i="12"/>
  <c r="F1909" i="12"/>
  <c r="A1910" i="12"/>
  <c r="B1910" i="12"/>
  <c r="C1910" i="12"/>
  <c r="D1910" i="12"/>
  <c r="E1910" i="12"/>
  <c r="F1910" i="12"/>
  <c r="A1911" i="12"/>
  <c r="B1911" i="12"/>
  <c r="C1911" i="12"/>
  <c r="D1911" i="12"/>
  <c r="E1911" i="12"/>
  <c r="F1911" i="12"/>
  <c r="A1912" i="12"/>
  <c r="B1912" i="12"/>
  <c r="C1912" i="12"/>
  <c r="D1912" i="12"/>
  <c r="E1912" i="12"/>
  <c r="F1912" i="12"/>
  <c r="A1913" i="12"/>
  <c r="B1913" i="12"/>
  <c r="C1913" i="12"/>
  <c r="D1913" i="12"/>
  <c r="E1913" i="12"/>
  <c r="F1913" i="12"/>
  <c r="A1914" i="12"/>
  <c r="B1914" i="12"/>
  <c r="C1914" i="12"/>
  <c r="D1914" i="12"/>
  <c r="E1914" i="12"/>
  <c r="F1914" i="12"/>
  <c r="A1915" i="12"/>
  <c r="B1915" i="12"/>
  <c r="C1915" i="12"/>
  <c r="D1915" i="12"/>
  <c r="E1915" i="12"/>
  <c r="F1915" i="12"/>
  <c r="A1916" i="12"/>
  <c r="B1916" i="12"/>
  <c r="C1916" i="12"/>
  <c r="D1916" i="12"/>
  <c r="E1916" i="12"/>
  <c r="F1916" i="12"/>
  <c r="A1917" i="12"/>
  <c r="B1917" i="12"/>
  <c r="C1917" i="12"/>
  <c r="D1917" i="12"/>
  <c r="E1917" i="12"/>
  <c r="F1917" i="12"/>
  <c r="A1918" i="12"/>
  <c r="B1918" i="12"/>
  <c r="C1918" i="12"/>
  <c r="D1918" i="12"/>
  <c r="E1918" i="12"/>
  <c r="F1918" i="12"/>
  <c r="A1919" i="12"/>
  <c r="B1919" i="12"/>
  <c r="C1919" i="12"/>
  <c r="D1919" i="12"/>
  <c r="E1919" i="12"/>
  <c r="F1919" i="12"/>
  <c r="A1920" i="12"/>
  <c r="B1920" i="12"/>
  <c r="C1920" i="12"/>
  <c r="D1920" i="12"/>
  <c r="E1920" i="12"/>
  <c r="F1920" i="12"/>
  <c r="A1921" i="12"/>
  <c r="B1921" i="12"/>
  <c r="C1921" i="12"/>
  <c r="D1921" i="12"/>
  <c r="E1921" i="12"/>
  <c r="F1921" i="12"/>
  <c r="A1922" i="12"/>
  <c r="B1922" i="12"/>
  <c r="C1922" i="12"/>
  <c r="D1922" i="12"/>
  <c r="E1922" i="12"/>
  <c r="F1922" i="12"/>
  <c r="A1923" i="12"/>
  <c r="B1923" i="12"/>
  <c r="C1923" i="12"/>
  <c r="D1923" i="12"/>
  <c r="E1923" i="12"/>
  <c r="F1923" i="12"/>
  <c r="A1924" i="12"/>
  <c r="B1924" i="12"/>
  <c r="C1924" i="12"/>
  <c r="D1924" i="12"/>
  <c r="E1924" i="12"/>
  <c r="F1924" i="12"/>
  <c r="A1925" i="12"/>
  <c r="B1925" i="12"/>
  <c r="C1925" i="12"/>
  <c r="D1925" i="12"/>
  <c r="E1925" i="12"/>
  <c r="F1925" i="12"/>
  <c r="A1926" i="12"/>
  <c r="B1926" i="12"/>
  <c r="C1926" i="12"/>
  <c r="D1926" i="12"/>
  <c r="E1926" i="12"/>
  <c r="F1926" i="12"/>
  <c r="A1927" i="12"/>
  <c r="B1927" i="12"/>
  <c r="C1927" i="12"/>
  <c r="D1927" i="12"/>
  <c r="E1927" i="12"/>
  <c r="F1927" i="12"/>
  <c r="A1928" i="12"/>
  <c r="B1928" i="12"/>
  <c r="C1928" i="12"/>
  <c r="D1928" i="12"/>
  <c r="E1928" i="12"/>
  <c r="F1928" i="12"/>
  <c r="A1929" i="12"/>
  <c r="B1929" i="12"/>
  <c r="C1929" i="12"/>
  <c r="D1929" i="12"/>
  <c r="E1929" i="12"/>
  <c r="F1929" i="12"/>
  <c r="A1930" i="12"/>
  <c r="B1930" i="12"/>
  <c r="C1930" i="12"/>
  <c r="D1930" i="12"/>
  <c r="E1930" i="12"/>
  <c r="F1930" i="12"/>
  <c r="A1931" i="12"/>
  <c r="B1931" i="12"/>
  <c r="C1931" i="12"/>
  <c r="D1931" i="12"/>
  <c r="E1931" i="12"/>
  <c r="F1931" i="12"/>
  <c r="A1932" i="12"/>
  <c r="B1932" i="12"/>
  <c r="C1932" i="12"/>
  <c r="D1932" i="12"/>
  <c r="E1932" i="12"/>
  <c r="F1932" i="12"/>
  <c r="A1933" i="12"/>
  <c r="B1933" i="12"/>
  <c r="C1933" i="12"/>
  <c r="D1933" i="12"/>
  <c r="E1933" i="12"/>
  <c r="F1933" i="12"/>
  <c r="A1934" i="12"/>
  <c r="B1934" i="12"/>
  <c r="C1934" i="12"/>
  <c r="D1934" i="12"/>
  <c r="E1934" i="12"/>
  <c r="F1934" i="12"/>
  <c r="A1935" i="12"/>
  <c r="B1935" i="12"/>
  <c r="C1935" i="12"/>
  <c r="D1935" i="12"/>
  <c r="E1935" i="12"/>
  <c r="F1935" i="12"/>
  <c r="A1936" i="12"/>
  <c r="B1936" i="12"/>
  <c r="C1936" i="12"/>
  <c r="D1936" i="12"/>
  <c r="E1936" i="12"/>
  <c r="F1936" i="12"/>
  <c r="A1937" i="12"/>
  <c r="B1937" i="12"/>
  <c r="C1937" i="12"/>
  <c r="D1937" i="12"/>
  <c r="E1937" i="12"/>
  <c r="F1937" i="12"/>
  <c r="A1938" i="12"/>
  <c r="B1938" i="12"/>
  <c r="C1938" i="12"/>
  <c r="D1938" i="12"/>
  <c r="E1938" i="12"/>
  <c r="F1938" i="12"/>
  <c r="A1939" i="12"/>
  <c r="B1939" i="12"/>
  <c r="C1939" i="12"/>
  <c r="D1939" i="12"/>
  <c r="E1939" i="12"/>
  <c r="F1939" i="12"/>
  <c r="A1940" i="12"/>
  <c r="B1940" i="12"/>
  <c r="C1940" i="12"/>
  <c r="D1940" i="12"/>
  <c r="E1940" i="12"/>
  <c r="F1940" i="12"/>
  <c r="A1941" i="12"/>
  <c r="B1941" i="12"/>
  <c r="C1941" i="12"/>
  <c r="D1941" i="12"/>
  <c r="E1941" i="12"/>
  <c r="F1941" i="12"/>
  <c r="A1942" i="12"/>
  <c r="B1942" i="12"/>
  <c r="C1942" i="12"/>
  <c r="D1942" i="12"/>
  <c r="E1942" i="12"/>
  <c r="F1942" i="12"/>
  <c r="A1943" i="12"/>
  <c r="B1943" i="12"/>
  <c r="C1943" i="12"/>
  <c r="D1943" i="12"/>
  <c r="E1943" i="12"/>
  <c r="F1943" i="12"/>
  <c r="A1944" i="12"/>
  <c r="B1944" i="12"/>
  <c r="C1944" i="12"/>
  <c r="D1944" i="12"/>
  <c r="E1944" i="12"/>
  <c r="F1944" i="12"/>
  <c r="A1945" i="12"/>
  <c r="B1945" i="12"/>
  <c r="C1945" i="12"/>
  <c r="D1945" i="12"/>
  <c r="E1945" i="12"/>
  <c r="F1945" i="12"/>
  <c r="A1946" i="12"/>
  <c r="B1946" i="12"/>
  <c r="C1946" i="12"/>
  <c r="D1946" i="12"/>
  <c r="E1946" i="12"/>
  <c r="F1946" i="12"/>
  <c r="A1947" i="12"/>
  <c r="B1947" i="12"/>
  <c r="C1947" i="12"/>
  <c r="D1947" i="12"/>
  <c r="E1947" i="12"/>
  <c r="F1947" i="12"/>
  <c r="A1948" i="12"/>
  <c r="B1948" i="12"/>
  <c r="C1948" i="12"/>
  <c r="D1948" i="12"/>
  <c r="E1948" i="12"/>
  <c r="F1948" i="12"/>
  <c r="A1949" i="12"/>
  <c r="B1949" i="12"/>
  <c r="C1949" i="12"/>
  <c r="D1949" i="12"/>
  <c r="E1949" i="12"/>
  <c r="F1949" i="12"/>
  <c r="A1950" i="12"/>
  <c r="B1950" i="12"/>
  <c r="C1950" i="12"/>
  <c r="D1950" i="12"/>
  <c r="E1950" i="12"/>
  <c r="F1950" i="12"/>
  <c r="A1951" i="12"/>
  <c r="B1951" i="12"/>
  <c r="C1951" i="12"/>
  <c r="D1951" i="12"/>
  <c r="E1951" i="12"/>
  <c r="F1951" i="12"/>
  <c r="A1952" i="12"/>
  <c r="B1952" i="12"/>
  <c r="C1952" i="12"/>
  <c r="D1952" i="12"/>
  <c r="E1952" i="12"/>
  <c r="F1952" i="12"/>
  <c r="A1953" i="12"/>
  <c r="B1953" i="12"/>
  <c r="C1953" i="12"/>
  <c r="D1953" i="12"/>
  <c r="E1953" i="12"/>
  <c r="F1953" i="12"/>
  <c r="A1954" i="12"/>
  <c r="B1954" i="12"/>
  <c r="C1954" i="12"/>
  <c r="D1954" i="12"/>
  <c r="E1954" i="12"/>
  <c r="F1954" i="12"/>
  <c r="A1955" i="12"/>
  <c r="B1955" i="12"/>
  <c r="C1955" i="12"/>
  <c r="D1955" i="12"/>
  <c r="E1955" i="12"/>
  <c r="F1955" i="12"/>
  <c r="A1956" i="12"/>
  <c r="B1956" i="12"/>
  <c r="C1956" i="12"/>
  <c r="D1956" i="12"/>
  <c r="E1956" i="12"/>
  <c r="F1956" i="12"/>
  <c r="A1957" i="12"/>
  <c r="B1957" i="12"/>
  <c r="C1957" i="12"/>
  <c r="D1957" i="12"/>
  <c r="E1957" i="12"/>
  <c r="F1957" i="12"/>
  <c r="A1958" i="12"/>
  <c r="B1958" i="12"/>
  <c r="C1958" i="12"/>
  <c r="D1958" i="12"/>
  <c r="E1958" i="12"/>
  <c r="F1958" i="12"/>
  <c r="A1959" i="12"/>
  <c r="B1959" i="12"/>
  <c r="C1959" i="12"/>
  <c r="D1959" i="12"/>
  <c r="E1959" i="12"/>
  <c r="F1959" i="12"/>
  <c r="A1960" i="12"/>
  <c r="B1960" i="12"/>
  <c r="C1960" i="12"/>
  <c r="D1960" i="12"/>
  <c r="E1960" i="12"/>
  <c r="F1960" i="12"/>
  <c r="A1961" i="12"/>
  <c r="B1961" i="12"/>
  <c r="C1961" i="12"/>
  <c r="D1961" i="12"/>
  <c r="E1961" i="12"/>
  <c r="F1961" i="12"/>
  <c r="A1962" i="12"/>
  <c r="B1962" i="12"/>
  <c r="C1962" i="12"/>
  <c r="D1962" i="12"/>
  <c r="E1962" i="12"/>
  <c r="F1962" i="12"/>
  <c r="A1963" i="12"/>
  <c r="B1963" i="12"/>
  <c r="C1963" i="12"/>
  <c r="D1963" i="12"/>
  <c r="E1963" i="12"/>
  <c r="F1963" i="12"/>
  <c r="A1964" i="12"/>
  <c r="B1964" i="12"/>
  <c r="C1964" i="12"/>
  <c r="D1964" i="12"/>
  <c r="E1964" i="12"/>
  <c r="F1964" i="12"/>
  <c r="A1965" i="12"/>
  <c r="B1965" i="12"/>
  <c r="C1965" i="12"/>
  <c r="D1965" i="12"/>
  <c r="E1965" i="12"/>
  <c r="F1965" i="12"/>
  <c r="A1966" i="12"/>
  <c r="B1966" i="12"/>
  <c r="C1966" i="12"/>
  <c r="D1966" i="12"/>
  <c r="E1966" i="12"/>
  <c r="F1966" i="12"/>
  <c r="A1967" i="12"/>
  <c r="B1967" i="12"/>
  <c r="C1967" i="12"/>
  <c r="D1967" i="12"/>
  <c r="E1967" i="12"/>
  <c r="F1967" i="12"/>
  <c r="A1968" i="12"/>
  <c r="B1968" i="12"/>
  <c r="C1968" i="12"/>
  <c r="D1968" i="12"/>
  <c r="E1968" i="12"/>
  <c r="F1968" i="12"/>
  <c r="A1969" i="12"/>
  <c r="B1969" i="12"/>
  <c r="C1969" i="12"/>
  <c r="D1969" i="12"/>
  <c r="E1969" i="12"/>
  <c r="F1969" i="12"/>
  <c r="A1970" i="12"/>
  <c r="B1970" i="12"/>
  <c r="C1970" i="12"/>
  <c r="D1970" i="12"/>
  <c r="E1970" i="12"/>
  <c r="F1970" i="12"/>
  <c r="A1971" i="12"/>
  <c r="B1971" i="12"/>
  <c r="C1971" i="12"/>
  <c r="D1971" i="12"/>
  <c r="E1971" i="12"/>
  <c r="F1971" i="12"/>
  <c r="A1972" i="12"/>
  <c r="B1972" i="12"/>
  <c r="C1972" i="12"/>
  <c r="D1972" i="12"/>
  <c r="E1972" i="12"/>
  <c r="F1972" i="12"/>
  <c r="A1973" i="12"/>
  <c r="B1973" i="12"/>
  <c r="C1973" i="12"/>
  <c r="D1973" i="12"/>
  <c r="E1973" i="12"/>
  <c r="F1973" i="12"/>
  <c r="A1974" i="12"/>
  <c r="B1974" i="12"/>
  <c r="C1974" i="12"/>
  <c r="D1974" i="12"/>
  <c r="E1974" i="12"/>
  <c r="F1974" i="12"/>
  <c r="A1975" i="12"/>
  <c r="B1975" i="12"/>
  <c r="C1975" i="12"/>
  <c r="D1975" i="12"/>
  <c r="E1975" i="12"/>
  <c r="F1975" i="12"/>
  <c r="A1976" i="12"/>
  <c r="B1976" i="12"/>
  <c r="C1976" i="12"/>
  <c r="D1976" i="12"/>
  <c r="E1976" i="12"/>
  <c r="F1976" i="12"/>
  <c r="A1977" i="12"/>
  <c r="B1977" i="12"/>
  <c r="C1977" i="12"/>
  <c r="D1977" i="12"/>
  <c r="E1977" i="12"/>
  <c r="F1977" i="12"/>
  <c r="A1978" i="12"/>
  <c r="B1978" i="12"/>
  <c r="C1978" i="12"/>
  <c r="D1978" i="12"/>
  <c r="E1978" i="12"/>
  <c r="F1978" i="12"/>
  <c r="A1979" i="12"/>
  <c r="B1979" i="12"/>
  <c r="C1979" i="12"/>
  <c r="D1979" i="12"/>
  <c r="E1979" i="12"/>
  <c r="F1979" i="12"/>
  <c r="A1980" i="12"/>
  <c r="B1980" i="12"/>
  <c r="C1980" i="12"/>
  <c r="D1980" i="12"/>
  <c r="E1980" i="12"/>
  <c r="F1980" i="12"/>
  <c r="A1981" i="12"/>
  <c r="B1981" i="12"/>
  <c r="C1981" i="12"/>
  <c r="D1981" i="12"/>
  <c r="E1981" i="12"/>
  <c r="F1981" i="12"/>
  <c r="A1982" i="12"/>
  <c r="B1982" i="12"/>
  <c r="C1982" i="12"/>
  <c r="D1982" i="12"/>
  <c r="E1982" i="12"/>
  <c r="F1982" i="12"/>
  <c r="A1983" i="12"/>
  <c r="B1983" i="12"/>
  <c r="C1983" i="12"/>
  <c r="D1983" i="12"/>
  <c r="E1983" i="12"/>
  <c r="F1983" i="12"/>
  <c r="A1984" i="12"/>
  <c r="B1984" i="12"/>
  <c r="C1984" i="12"/>
  <c r="D1984" i="12"/>
  <c r="E1984" i="12"/>
  <c r="F1984" i="12"/>
  <c r="A1985" i="12"/>
  <c r="B1985" i="12"/>
  <c r="C1985" i="12"/>
  <c r="D1985" i="12"/>
  <c r="E1985" i="12"/>
  <c r="F1985" i="12"/>
  <c r="A1986" i="12"/>
  <c r="B1986" i="12"/>
  <c r="C1986" i="12"/>
  <c r="D1986" i="12"/>
  <c r="E1986" i="12"/>
  <c r="F1986" i="12"/>
  <c r="A1987" i="12"/>
  <c r="B1987" i="12"/>
  <c r="C1987" i="12"/>
  <c r="D1987" i="12"/>
  <c r="E1987" i="12"/>
  <c r="F1987" i="12"/>
  <c r="A1988" i="12"/>
  <c r="B1988" i="12"/>
  <c r="C1988" i="12"/>
  <c r="D1988" i="12"/>
  <c r="E1988" i="12"/>
  <c r="F1988" i="12"/>
  <c r="A1989" i="12"/>
  <c r="B1989" i="12"/>
  <c r="C1989" i="12"/>
  <c r="D1989" i="12"/>
  <c r="E1989" i="12"/>
  <c r="F1989" i="12"/>
  <c r="A1990" i="12"/>
  <c r="B1990" i="12"/>
  <c r="C1990" i="12"/>
  <c r="D1990" i="12"/>
  <c r="E1990" i="12"/>
  <c r="F1990" i="12"/>
  <c r="A1991" i="12"/>
  <c r="B1991" i="12"/>
  <c r="C1991" i="12"/>
  <c r="D1991" i="12"/>
  <c r="E1991" i="12"/>
  <c r="F1991" i="12"/>
  <c r="A1992" i="12"/>
  <c r="B1992" i="12"/>
  <c r="C1992" i="12"/>
  <c r="D1992" i="12"/>
  <c r="E1992" i="12"/>
  <c r="F1992" i="12"/>
  <c r="A1993" i="12"/>
  <c r="B1993" i="12"/>
  <c r="C1993" i="12"/>
  <c r="D1993" i="12"/>
  <c r="E1993" i="12"/>
  <c r="F1993" i="12"/>
  <c r="A1994" i="12"/>
  <c r="B1994" i="12"/>
  <c r="C1994" i="12"/>
  <c r="D1994" i="12"/>
  <c r="E1994" i="12"/>
  <c r="F1994" i="12"/>
  <c r="A1995" i="12"/>
  <c r="B1995" i="12"/>
  <c r="C1995" i="12"/>
  <c r="D1995" i="12"/>
  <c r="E1995" i="12"/>
  <c r="F1995" i="12"/>
  <c r="A1996" i="12"/>
  <c r="B1996" i="12"/>
  <c r="C1996" i="12"/>
  <c r="D1996" i="12"/>
  <c r="E1996" i="12"/>
  <c r="F1996" i="12"/>
  <c r="A1997" i="12"/>
  <c r="B1997" i="12"/>
  <c r="C1997" i="12"/>
  <c r="D1997" i="12"/>
  <c r="E1997" i="12"/>
  <c r="F1997" i="12"/>
  <c r="A1998" i="12"/>
  <c r="B1998" i="12"/>
  <c r="C1998" i="12"/>
  <c r="D1998" i="12"/>
  <c r="E1998" i="12"/>
  <c r="F1998" i="12"/>
  <c r="A1999" i="12"/>
  <c r="B1999" i="12"/>
  <c r="C1999" i="12"/>
  <c r="D1999" i="12"/>
  <c r="E1999" i="12"/>
  <c r="F1999" i="12"/>
  <c r="A2000" i="12"/>
  <c r="B2000" i="12"/>
  <c r="C2000" i="12"/>
  <c r="D2000" i="12"/>
  <c r="E2000" i="12"/>
  <c r="F2000" i="12"/>
  <c r="A2001" i="12"/>
  <c r="B2001" i="12"/>
  <c r="C2001" i="12"/>
  <c r="D2001" i="12"/>
  <c r="E2001" i="12"/>
  <c r="F2001" i="12"/>
  <c r="A2002" i="12"/>
  <c r="B2002" i="12"/>
  <c r="C2002" i="12"/>
  <c r="D2002" i="12"/>
  <c r="E2002" i="12"/>
  <c r="F2002" i="12"/>
  <c r="A2003" i="12"/>
  <c r="B2003" i="12"/>
  <c r="C2003" i="12"/>
  <c r="D2003" i="12"/>
  <c r="E2003" i="12"/>
  <c r="F2003" i="12"/>
  <c r="A2004" i="12"/>
  <c r="B2004" i="12"/>
  <c r="C2004" i="12"/>
  <c r="D2004" i="12"/>
  <c r="E2004" i="12"/>
  <c r="F2004" i="12"/>
  <c r="A2005" i="12"/>
  <c r="B2005" i="12"/>
  <c r="C2005" i="12"/>
  <c r="D2005" i="12"/>
  <c r="E2005" i="12"/>
  <c r="F2005" i="12"/>
  <c r="A2006" i="12"/>
  <c r="B2006" i="12"/>
  <c r="C2006" i="12"/>
  <c r="D2006" i="12"/>
  <c r="E2006" i="12"/>
  <c r="F2006" i="12"/>
  <c r="A2007" i="12"/>
  <c r="B2007" i="12"/>
  <c r="C2007" i="12"/>
  <c r="D2007" i="12"/>
  <c r="E2007" i="12"/>
  <c r="F2007" i="12"/>
  <c r="A2008" i="12"/>
  <c r="B2008" i="12"/>
  <c r="C2008" i="12"/>
  <c r="D2008" i="12"/>
  <c r="E2008" i="12"/>
  <c r="F2008" i="12"/>
  <c r="A2009" i="12"/>
  <c r="B2009" i="12"/>
  <c r="C2009" i="12"/>
  <c r="D2009" i="12"/>
  <c r="E2009" i="12"/>
  <c r="F2009" i="12"/>
  <c r="A2010" i="12"/>
  <c r="B2010" i="12"/>
  <c r="C2010" i="12"/>
  <c r="D2010" i="12"/>
  <c r="E2010" i="12"/>
  <c r="F2010" i="12"/>
  <c r="A2011" i="12"/>
  <c r="B2011" i="12"/>
  <c r="C2011" i="12"/>
  <c r="D2011" i="12"/>
  <c r="E2011" i="12"/>
  <c r="F2011" i="12"/>
  <c r="A2012" i="12"/>
  <c r="B2012" i="12"/>
  <c r="C2012" i="12"/>
  <c r="D2012" i="12"/>
  <c r="E2012" i="12"/>
  <c r="F2012" i="12"/>
  <c r="A2013" i="12"/>
  <c r="B2013" i="12"/>
  <c r="C2013" i="12"/>
  <c r="D2013" i="12"/>
  <c r="E2013" i="12"/>
  <c r="F2013" i="12"/>
  <c r="A2014" i="12"/>
  <c r="B2014" i="12"/>
  <c r="C2014" i="12"/>
  <c r="D2014" i="12"/>
  <c r="E2014" i="12"/>
  <c r="F2014" i="12"/>
  <c r="A2015" i="12"/>
  <c r="B2015" i="12"/>
  <c r="C2015" i="12"/>
  <c r="D2015" i="12"/>
  <c r="E2015" i="12"/>
  <c r="F2015" i="12"/>
  <c r="A2016" i="12"/>
  <c r="B2016" i="12"/>
  <c r="C2016" i="12"/>
  <c r="D2016" i="12"/>
  <c r="E2016" i="12"/>
  <c r="F2016" i="12"/>
  <c r="A2017" i="12"/>
  <c r="B2017" i="12"/>
  <c r="C2017" i="12"/>
  <c r="D2017" i="12"/>
  <c r="E2017" i="12"/>
  <c r="F2017" i="12"/>
  <c r="A2018" i="12"/>
  <c r="B2018" i="12"/>
  <c r="C2018" i="12"/>
  <c r="D2018" i="12"/>
  <c r="E2018" i="12"/>
  <c r="F2018" i="12"/>
  <c r="A2019" i="12"/>
  <c r="B2019" i="12"/>
  <c r="C2019" i="12"/>
  <c r="D2019" i="12"/>
  <c r="E2019" i="12"/>
  <c r="F2019" i="12"/>
  <c r="A2020" i="12"/>
  <c r="B2020" i="12"/>
  <c r="C2020" i="12"/>
  <c r="D2020" i="12"/>
  <c r="E2020" i="12"/>
  <c r="F2020" i="12"/>
  <c r="A2021" i="12"/>
  <c r="B2021" i="12"/>
  <c r="C2021" i="12"/>
  <c r="D2021" i="12"/>
  <c r="E2021" i="12"/>
  <c r="F2021" i="12"/>
  <c r="A2022" i="12"/>
  <c r="B2022" i="12"/>
  <c r="C2022" i="12"/>
  <c r="D2022" i="12"/>
  <c r="E2022" i="12"/>
  <c r="F2022" i="12"/>
  <c r="A2023" i="12"/>
  <c r="B2023" i="12"/>
  <c r="C2023" i="12"/>
  <c r="D2023" i="12"/>
  <c r="E2023" i="12"/>
  <c r="F2023" i="12"/>
  <c r="A2024" i="12"/>
  <c r="B2024" i="12"/>
  <c r="C2024" i="12"/>
  <c r="D2024" i="12"/>
  <c r="E2024" i="12"/>
  <c r="F2024" i="12"/>
  <c r="A2025" i="12"/>
  <c r="B2025" i="12"/>
  <c r="C2025" i="12"/>
  <c r="D2025" i="12"/>
  <c r="E2025" i="12"/>
  <c r="F2025" i="12"/>
  <c r="A2026" i="12"/>
  <c r="B2026" i="12"/>
  <c r="C2026" i="12"/>
  <c r="D2026" i="12"/>
  <c r="E2026" i="12"/>
  <c r="F2026" i="12"/>
  <c r="A2027" i="12"/>
  <c r="B2027" i="12"/>
  <c r="C2027" i="12"/>
  <c r="D2027" i="12"/>
  <c r="E2027" i="12"/>
  <c r="F2027" i="12"/>
  <c r="A2028" i="12"/>
  <c r="B2028" i="12"/>
  <c r="C2028" i="12"/>
  <c r="D2028" i="12"/>
  <c r="E2028" i="12"/>
  <c r="F2028" i="12"/>
  <c r="A2029" i="12"/>
  <c r="B2029" i="12"/>
  <c r="C2029" i="12"/>
  <c r="D2029" i="12"/>
  <c r="E2029" i="12"/>
  <c r="F2029" i="12"/>
  <c r="A2030" i="12"/>
  <c r="B2030" i="12"/>
  <c r="C2030" i="12"/>
  <c r="D2030" i="12"/>
  <c r="E2030" i="12"/>
  <c r="F2030" i="12"/>
  <c r="A2031" i="12"/>
  <c r="B2031" i="12"/>
  <c r="C2031" i="12"/>
  <c r="D2031" i="12"/>
  <c r="E2031" i="12"/>
  <c r="F2031" i="12"/>
  <c r="A2032" i="12"/>
  <c r="B2032" i="12"/>
  <c r="C2032" i="12"/>
  <c r="D2032" i="12"/>
  <c r="E2032" i="12"/>
  <c r="F2032" i="12"/>
  <c r="A2033" i="12"/>
  <c r="B2033" i="12"/>
  <c r="C2033" i="12"/>
  <c r="D2033" i="12"/>
  <c r="E2033" i="12"/>
  <c r="F2033" i="12"/>
  <c r="A2034" i="12"/>
  <c r="B2034" i="12"/>
  <c r="C2034" i="12"/>
  <c r="D2034" i="12"/>
  <c r="E2034" i="12"/>
  <c r="F2034" i="12"/>
  <c r="A2035" i="12"/>
  <c r="B2035" i="12"/>
  <c r="C2035" i="12"/>
  <c r="D2035" i="12"/>
  <c r="E2035" i="12"/>
  <c r="F2035" i="12"/>
  <c r="A2036" i="12"/>
  <c r="B2036" i="12"/>
  <c r="C2036" i="12"/>
  <c r="D2036" i="12"/>
  <c r="E2036" i="12"/>
  <c r="F2036" i="12"/>
  <c r="A2037" i="12"/>
  <c r="B2037" i="12"/>
  <c r="C2037" i="12"/>
  <c r="D2037" i="12"/>
  <c r="E2037" i="12"/>
  <c r="F2037" i="12"/>
  <c r="A2038" i="12"/>
  <c r="B2038" i="12"/>
  <c r="C2038" i="12"/>
  <c r="D2038" i="12"/>
  <c r="E2038" i="12"/>
  <c r="F2038" i="12"/>
  <c r="A2039" i="12"/>
  <c r="B2039" i="12"/>
  <c r="C2039" i="12"/>
  <c r="D2039" i="12"/>
  <c r="E2039" i="12"/>
  <c r="F2039" i="12"/>
  <c r="A2040" i="12"/>
  <c r="B2040" i="12"/>
  <c r="C2040" i="12"/>
  <c r="D2040" i="12"/>
  <c r="E2040" i="12"/>
  <c r="F2040" i="12"/>
  <c r="A2041" i="12"/>
  <c r="B2041" i="12"/>
  <c r="C2041" i="12"/>
  <c r="D2041" i="12"/>
  <c r="E2041" i="12"/>
  <c r="F2041" i="12"/>
  <c r="A2042" i="12"/>
  <c r="B2042" i="12"/>
  <c r="C2042" i="12"/>
  <c r="D2042" i="12"/>
  <c r="E2042" i="12"/>
  <c r="F2042" i="12"/>
  <c r="A2043" i="12"/>
  <c r="B2043" i="12"/>
  <c r="C2043" i="12"/>
  <c r="D2043" i="12"/>
  <c r="E2043" i="12"/>
  <c r="F2043" i="12"/>
  <c r="A2044" i="12"/>
  <c r="B2044" i="12"/>
  <c r="C2044" i="12"/>
  <c r="D2044" i="12"/>
  <c r="E2044" i="12"/>
  <c r="F2044" i="12"/>
  <c r="A2045" i="12"/>
  <c r="B2045" i="12"/>
  <c r="C2045" i="12"/>
  <c r="D2045" i="12"/>
  <c r="E2045" i="12"/>
  <c r="F2045" i="12"/>
  <c r="A2046" i="12"/>
  <c r="B2046" i="12"/>
  <c r="C2046" i="12"/>
  <c r="D2046" i="12"/>
  <c r="E2046" i="12"/>
  <c r="F2046" i="12"/>
  <c r="A2047" i="12"/>
  <c r="B2047" i="12"/>
  <c r="C2047" i="12"/>
  <c r="D2047" i="12"/>
  <c r="E2047" i="12"/>
  <c r="F2047" i="12"/>
  <c r="A2048" i="12"/>
  <c r="B2048" i="12"/>
  <c r="C2048" i="12"/>
  <c r="D2048" i="12"/>
  <c r="E2048" i="12"/>
  <c r="F2048" i="12"/>
  <c r="A2049" i="12"/>
  <c r="B2049" i="12"/>
  <c r="C2049" i="12"/>
  <c r="D2049" i="12"/>
  <c r="E2049" i="12"/>
  <c r="F2049" i="12"/>
  <c r="A2050" i="12"/>
  <c r="B2050" i="12"/>
  <c r="C2050" i="12"/>
  <c r="D2050" i="12"/>
  <c r="E2050" i="12"/>
  <c r="F2050" i="12"/>
  <c r="A2051" i="12"/>
  <c r="B2051" i="12"/>
  <c r="C2051" i="12"/>
  <c r="D2051" i="12"/>
  <c r="E2051" i="12"/>
  <c r="F2051" i="12"/>
  <c r="A2052" i="12"/>
  <c r="B2052" i="12"/>
  <c r="C2052" i="12"/>
  <c r="D2052" i="12"/>
  <c r="E2052" i="12"/>
  <c r="F2052" i="12"/>
  <c r="A2053" i="12"/>
  <c r="B2053" i="12"/>
  <c r="C2053" i="12"/>
  <c r="D2053" i="12"/>
  <c r="E2053" i="12"/>
  <c r="F2053" i="12"/>
  <c r="A2054" i="12"/>
  <c r="B2054" i="12"/>
  <c r="C2054" i="12"/>
  <c r="D2054" i="12"/>
  <c r="E2054" i="12"/>
  <c r="F2054" i="12"/>
  <c r="A2055" i="12"/>
  <c r="B2055" i="12"/>
  <c r="C2055" i="12"/>
  <c r="D2055" i="12"/>
  <c r="E2055" i="12"/>
  <c r="F2055" i="12"/>
  <c r="A2056" i="12"/>
  <c r="B2056" i="12"/>
  <c r="C2056" i="12"/>
  <c r="D2056" i="12"/>
  <c r="E2056" i="12"/>
  <c r="F2056" i="12"/>
  <c r="A2057" i="12"/>
  <c r="B2057" i="12"/>
  <c r="C2057" i="12"/>
  <c r="D2057" i="12"/>
  <c r="E2057" i="12"/>
  <c r="F2057" i="12"/>
  <c r="A2058" i="12"/>
  <c r="B2058" i="12"/>
  <c r="C2058" i="12"/>
  <c r="D2058" i="12"/>
  <c r="E2058" i="12"/>
  <c r="F2058" i="12"/>
  <c r="A2059" i="12"/>
  <c r="B2059" i="12"/>
  <c r="C2059" i="12"/>
  <c r="D2059" i="12"/>
  <c r="E2059" i="12"/>
  <c r="F2059" i="12"/>
  <c r="A2060" i="12"/>
  <c r="B2060" i="12"/>
  <c r="C2060" i="12"/>
  <c r="D2060" i="12"/>
  <c r="E2060" i="12"/>
  <c r="F2060" i="12"/>
  <c r="A2061" i="12"/>
  <c r="B2061" i="12"/>
  <c r="C2061" i="12"/>
  <c r="D2061" i="12"/>
  <c r="E2061" i="12"/>
  <c r="F2061" i="12"/>
  <c r="A2062" i="12"/>
  <c r="B2062" i="12"/>
  <c r="C2062" i="12"/>
  <c r="D2062" i="12"/>
  <c r="E2062" i="12"/>
  <c r="F2062" i="12"/>
  <c r="A2063" i="12"/>
  <c r="B2063" i="12"/>
  <c r="C2063" i="12"/>
  <c r="D2063" i="12"/>
  <c r="E2063" i="12"/>
  <c r="F2063" i="12"/>
  <c r="A2064" i="12"/>
  <c r="B2064" i="12"/>
  <c r="C2064" i="12"/>
  <c r="D2064" i="12"/>
  <c r="E2064" i="12"/>
  <c r="F2064" i="12"/>
  <c r="A2065" i="12"/>
  <c r="B2065" i="12"/>
  <c r="C2065" i="12"/>
  <c r="D2065" i="12"/>
  <c r="E2065" i="12"/>
  <c r="F2065" i="12"/>
  <c r="A2066" i="12"/>
  <c r="B2066" i="12"/>
  <c r="C2066" i="12"/>
  <c r="D2066" i="12"/>
  <c r="E2066" i="12"/>
  <c r="F2066" i="12"/>
  <c r="A2067" i="12"/>
  <c r="B2067" i="12"/>
  <c r="C2067" i="12"/>
  <c r="D2067" i="12"/>
  <c r="E2067" i="12"/>
  <c r="F2067" i="12"/>
  <c r="A2068" i="12"/>
  <c r="B2068" i="12"/>
  <c r="C2068" i="12"/>
  <c r="D2068" i="12"/>
  <c r="E2068" i="12"/>
  <c r="F2068" i="12"/>
  <c r="A2069" i="12"/>
  <c r="B2069" i="12"/>
  <c r="C2069" i="12"/>
  <c r="D2069" i="12"/>
  <c r="E2069" i="12"/>
  <c r="F2069" i="12"/>
  <c r="A2070" i="12"/>
  <c r="B2070" i="12"/>
  <c r="C2070" i="12"/>
  <c r="D2070" i="12"/>
  <c r="E2070" i="12"/>
  <c r="F2070" i="12"/>
  <c r="A2071" i="12"/>
  <c r="B2071" i="12"/>
  <c r="C2071" i="12"/>
  <c r="D2071" i="12"/>
  <c r="E2071" i="12"/>
  <c r="F2071" i="12"/>
  <c r="A2072" i="12"/>
  <c r="B2072" i="12"/>
  <c r="C2072" i="12"/>
  <c r="D2072" i="12"/>
  <c r="E2072" i="12"/>
  <c r="F2072" i="12"/>
  <c r="A2073" i="12"/>
  <c r="B2073" i="12"/>
  <c r="C2073" i="12"/>
  <c r="D2073" i="12"/>
  <c r="E2073" i="12"/>
  <c r="F2073" i="12"/>
  <c r="A2074" i="12"/>
  <c r="B2074" i="12"/>
  <c r="C2074" i="12"/>
  <c r="D2074" i="12"/>
  <c r="E2074" i="12"/>
  <c r="F2074" i="12"/>
  <c r="A2075" i="12"/>
  <c r="B2075" i="12"/>
  <c r="C2075" i="12"/>
  <c r="D2075" i="12"/>
  <c r="E2075" i="12"/>
  <c r="F2075" i="12"/>
  <c r="A2076" i="12"/>
  <c r="B2076" i="12"/>
  <c r="C2076" i="12"/>
  <c r="D2076" i="12"/>
  <c r="E2076" i="12"/>
  <c r="F2076" i="12"/>
  <c r="A2077" i="12"/>
  <c r="B2077" i="12"/>
  <c r="C2077" i="12"/>
  <c r="D2077" i="12"/>
  <c r="E2077" i="12"/>
  <c r="F2077" i="12"/>
  <c r="A2078" i="12"/>
  <c r="B2078" i="12"/>
  <c r="C2078" i="12"/>
  <c r="D2078" i="12"/>
  <c r="E2078" i="12"/>
  <c r="F2078" i="12"/>
  <c r="A2079" i="12"/>
  <c r="B2079" i="12"/>
  <c r="C2079" i="12"/>
  <c r="D2079" i="12"/>
  <c r="E2079" i="12"/>
  <c r="F2079" i="12"/>
  <c r="A2080" i="12"/>
  <c r="B2080" i="12"/>
  <c r="C2080" i="12"/>
  <c r="D2080" i="12"/>
  <c r="E2080" i="12"/>
  <c r="F2080" i="12"/>
  <c r="A2081" i="12"/>
  <c r="B2081" i="12"/>
  <c r="C2081" i="12"/>
  <c r="D2081" i="12"/>
  <c r="E2081" i="12"/>
  <c r="F2081" i="12"/>
  <c r="A2082" i="12"/>
  <c r="B2082" i="12"/>
  <c r="C2082" i="12"/>
  <c r="D2082" i="12"/>
  <c r="E2082" i="12"/>
  <c r="F2082" i="12"/>
  <c r="A2083" i="12"/>
  <c r="B2083" i="12"/>
  <c r="C2083" i="12"/>
  <c r="D2083" i="12"/>
  <c r="E2083" i="12"/>
  <c r="F2083" i="12"/>
  <c r="A2084" i="12"/>
  <c r="B2084" i="12"/>
  <c r="C2084" i="12"/>
  <c r="D2084" i="12"/>
  <c r="E2084" i="12"/>
  <c r="F2084" i="12"/>
  <c r="A2085" i="12"/>
  <c r="B2085" i="12"/>
  <c r="C2085" i="12"/>
  <c r="D2085" i="12"/>
  <c r="E2085" i="12"/>
  <c r="F2085" i="12"/>
  <c r="A2086" i="12"/>
  <c r="B2086" i="12"/>
  <c r="C2086" i="12"/>
  <c r="D2086" i="12"/>
  <c r="E2086" i="12"/>
  <c r="F2086" i="12"/>
  <c r="A2087" i="12"/>
  <c r="B2087" i="12"/>
  <c r="C2087" i="12"/>
  <c r="D2087" i="12"/>
  <c r="E2087" i="12"/>
  <c r="F2087" i="12"/>
  <c r="A2088" i="12"/>
  <c r="B2088" i="12"/>
  <c r="C2088" i="12"/>
  <c r="D2088" i="12"/>
  <c r="E2088" i="12"/>
  <c r="F2088" i="12"/>
  <c r="A2089" i="12"/>
  <c r="B2089" i="12"/>
  <c r="C2089" i="12"/>
  <c r="D2089" i="12"/>
  <c r="E2089" i="12"/>
  <c r="F2089" i="12"/>
  <c r="A2090" i="12"/>
  <c r="B2090" i="12"/>
  <c r="C2090" i="12"/>
  <c r="D2090" i="12"/>
  <c r="E2090" i="12"/>
  <c r="F2090" i="12"/>
  <c r="A2091" i="12"/>
  <c r="B2091" i="12"/>
  <c r="C2091" i="12"/>
  <c r="D2091" i="12"/>
  <c r="E2091" i="12"/>
  <c r="F2091" i="12"/>
  <c r="A2092" i="12"/>
  <c r="B2092" i="12"/>
  <c r="C2092" i="12"/>
  <c r="D2092" i="12"/>
  <c r="E2092" i="12"/>
  <c r="F2092" i="12"/>
  <c r="A2093" i="12"/>
  <c r="B2093" i="12"/>
  <c r="C2093" i="12"/>
  <c r="D2093" i="12"/>
  <c r="E2093" i="12"/>
  <c r="F2093" i="12"/>
  <c r="A2094" i="12"/>
  <c r="B2094" i="12"/>
  <c r="C2094" i="12"/>
  <c r="D2094" i="12"/>
  <c r="E2094" i="12"/>
  <c r="F2094" i="12"/>
  <c r="A2095" i="12"/>
  <c r="B2095" i="12"/>
  <c r="C2095" i="12"/>
  <c r="D2095" i="12"/>
  <c r="E2095" i="12"/>
  <c r="F2095" i="12"/>
  <c r="A2096" i="12"/>
  <c r="B2096" i="12"/>
  <c r="C2096" i="12"/>
  <c r="D2096" i="12"/>
  <c r="E2096" i="12"/>
  <c r="F2096" i="12"/>
  <c r="A2097" i="12"/>
  <c r="B2097" i="12"/>
  <c r="C2097" i="12"/>
  <c r="D2097" i="12"/>
  <c r="E2097" i="12"/>
  <c r="F2097" i="12"/>
  <c r="A2098" i="12"/>
  <c r="B2098" i="12"/>
  <c r="C2098" i="12"/>
  <c r="D2098" i="12"/>
  <c r="E2098" i="12"/>
  <c r="F2098" i="12"/>
  <c r="A2099" i="12"/>
  <c r="B2099" i="12"/>
  <c r="C2099" i="12"/>
  <c r="D2099" i="12"/>
  <c r="E2099" i="12"/>
  <c r="F2099" i="12"/>
  <c r="A2100" i="12"/>
  <c r="B2100" i="12"/>
  <c r="C2100" i="12"/>
  <c r="D2100" i="12"/>
  <c r="E2100" i="12"/>
  <c r="F2100" i="12"/>
  <c r="A2101" i="12"/>
  <c r="B2101" i="12"/>
  <c r="C2101" i="12"/>
  <c r="D2101" i="12"/>
  <c r="E2101" i="12"/>
  <c r="F2101" i="12"/>
  <c r="A2102" i="12"/>
  <c r="B2102" i="12"/>
  <c r="C2102" i="12"/>
  <c r="D2102" i="12"/>
  <c r="E2102" i="12"/>
  <c r="F2102" i="12"/>
  <c r="A2103" i="12"/>
  <c r="B2103" i="12"/>
  <c r="C2103" i="12"/>
  <c r="D2103" i="12"/>
  <c r="E2103" i="12"/>
  <c r="F2103" i="12"/>
  <c r="A2104" i="12"/>
  <c r="B2104" i="12"/>
  <c r="C2104" i="12"/>
  <c r="D2104" i="12"/>
  <c r="E2104" i="12"/>
  <c r="F2104" i="12"/>
  <c r="A2105" i="12"/>
  <c r="B2105" i="12"/>
  <c r="C2105" i="12"/>
  <c r="D2105" i="12"/>
  <c r="E2105" i="12"/>
  <c r="F2105" i="12"/>
  <c r="A2106" i="12"/>
  <c r="B2106" i="12"/>
  <c r="C2106" i="12"/>
  <c r="D2106" i="12"/>
  <c r="E2106" i="12"/>
  <c r="F2106" i="12"/>
  <c r="A2107" i="12"/>
  <c r="B2107" i="12"/>
  <c r="C2107" i="12"/>
  <c r="D2107" i="12"/>
  <c r="E2107" i="12"/>
  <c r="F2107" i="12"/>
  <c r="A2108" i="12"/>
  <c r="B2108" i="12"/>
  <c r="C2108" i="12"/>
  <c r="D2108" i="12"/>
  <c r="E2108" i="12"/>
  <c r="F2108" i="12"/>
  <c r="A2109" i="12"/>
  <c r="B2109" i="12"/>
  <c r="C2109" i="12"/>
  <c r="D2109" i="12"/>
  <c r="E2109" i="12"/>
  <c r="F2109" i="12"/>
  <c r="A2110" i="12"/>
  <c r="B2110" i="12"/>
  <c r="C2110" i="12"/>
  <c r="D2110" i="12"/>
  <c r="E2110" i="12"/>
  <c r="F2110" i="12"/>
  <c r="A2111" i="12"/>
  <c r="B2111" i="12"/>
  <c r="C2111" i="12"/>
  <c r="D2111" i="12"/>
  <c r="E2111" i="12"/>
  <c r="F2111" i="12"/>
  <c r="A2112" i="12"/>
  <c r="B2112" i="12"/>
  <c r="C2112" i="12"/>
  <c r="D2112" i="12"/>
  <c r="E2112" i="12"/>
  <c r="F2112" i="12"/>
  <c r="A2113" i="12"/>
  <c r="B2113" i="12"/>
  <c r="C2113" i="12"/>
  <c r="D2113" i="12"/>
  <c r="E2113" i="12"/>
  <c r="F2113" i="12"/>
  <c r="A2114" i="12"/>
  <c r="B2114" i="12"/>
  <c r="C2114" i="12"/>
  <c r="D2114" i="12"/>
  <c r="E2114" i="12"/>
  <c r="F2114" i="12"/>
  <c r="A2115" i="12"/>
  <c r="B2115" i="12"/>
  <c r="C2115" i="12"/>
  <c r="D2115" i="12"/>
  <c r="E2115" i="12"/>
  <c r="F2115" i="12"/>
  <c r="A2116" i="12"/>
  <c r="B2116" i="12"/>
  <c r="C2116" i="12"/>
  <c r="D2116" i="12"/>
  <c r="E2116" i="12"/>
  <c r="F2116" i="12"/>
  <c r="A2117" i="12"/>
  <c r="B2117" i="12"/>
  <c r="C2117" i="12"/>
  <c r="D2117" i="12"/>
  <c r="E2117" i="12"/>
  <c r="F2117" i="12"/>
  <c r="A2118" i="12"/>
  <c r="B2118" i="12"/>
  <c r="C2118" i="12"/>
  <c r="D2118" i="12"/>
  <c r="E2118" i="12"/>
  <c r="F2118" i="12"/>
  <c r="A2119" i="12"/>
  <c r="B2119" i="12"/>
  <c r="C2119" i="12"/>
  <c r="D2119" i="12"/>
  <c r="E2119" i="12"/>
  <c r="F2119" i="12"/>
  <c r="A2120" i="12"/>
  <c r="B2120" i="12"/>
  <c r="C2120" i="12"/>
  <c r="D2120" i="12"/>
  <c r="E2120" i="12"/>
  <c r="F2120" i="12"/>
  <c r="A2121" i="12"/>
  <c r="B2121" i="12"/>
  <c r="C2121" i="12"/>
  <c r="D2121" i="12"/>
  <c r="E2121" i="12"/>
  <c r="F2121" i="12"/>
  <c r="A2122" i="12"/>
  <c r="B2122" i="12"/>
  <c r="C2122" i="12"/>
  <c r="D2122" i="12"/>
  <c r="E2122" i="12"/>
  <c r="F2122" i="12"/>
  <c r="A2123" i="12"/>
  <c r="B2123" i="12"/>
  <c r="C2123" i="12"/>
  <c r="D2123" i="12"/>
  <c r="E2123" i="12"/>
  <c r="F2123" i="12"/>
  <c r="A2124" i="12"/>
  <c r="B2124" i="12"/>
  <c r="C2124" i="12"/>
  <c r="D2124" i="12"/>
  <c r="E2124" i="12"/>
  <c r="F2124" i="12"/>
  <c r="A2125" i="12"/>
  <c r="B2125" i="12"/>
  <c r="C2125" i="12"/>
  <c r="D2125" i="12"/>
  <c r="E2125" i="12"/>
  <c r="F2125" i="12"/>
  <c r="A2126" i="12"/>
  <c r="B2126" i="12"/>
  <c r="C2126" i="12"/>
  <c r="D2126" i="12"/>
  <c r="E2126" i="12"/>
  <c r="F2126" i="12"/>
  <c r="A2127" i="12"/>
  <c r="B2127" i="12"/>
  <c r="C2127" i="12"/>
  <c r="D2127" i="12"/>
  <c r="E2127" i="12"/>
  <c r="F2127" i="12"/>
  <c r="A2128" i="12"/>
  <c r="B2128" i="12"/>
  <c r="C2128" i="12"/>
  <c r="D2128" i="12"/>
  <c r="E2128" i="12"/>
  <c r="F2128" i="12"/>
  <c r="A2129" i="12"/>
  <c r="B2129" i="12"/>
  <c r="C2129" i="12"/>
  <c r="D2129" i="12"/>
  <c r="E2129" i="12"/>
  <c r="F2129" i="12"/>
  <c r="A2130" i="12"/>
  <c r="B2130" i="12"/>
  <c r="C2130" i="12"/>
  <c r="D2130" i="12"/>
  <c r="E2130" i="12"/>
  <c r="F2130" i="12"/>
  <c r="A2131" i="12"/>
  <c r="B2131" i="12"/>
  <c r="C2131" i="12"/>
  <c r="D2131" i="12"/>
  <c r="E2131" i="12"/>
  <c r="F2131" i="12"/>
  <c r="A2132" i="12"/>
  <c r="B2132" i="12"/>
  <c r="C2132" i="12"/>
  <c r="D2132" i="12"/>
  <c r="E2132" i="12"/>
  <c r="F2132" i="12"/>
  <c r="A2133" i="12"/>
  <c r="B2133" i="12"/>
  <c r="C2133" i="12"/>
  <c r="D2133" i="12"/>
  <c r="E2133" i="12"/>
  <c r="F2133" i="12"/>
  <c r="A2134" i="12"/>
  <c r="B2134" i="12"/>
  <c r="C2134" i="12"/>
  <c r="D2134" i="12"/>
  <c r="E2134" i="12"/>
  <c r="F2134" i="12"/>
  <c r="A2135" i="12"/>
  <c r="B2135" i="12"/>
  <c r="C2135" i="12"/>
  <c r="D2135" i="12"/>
  <c r="E2135" i="12"/>
  <c r="F2135" i="12"/>
  <c r="A2136" i="12"/>
  <c r="B2136" i="12"/>
  <c r="C2136" i="12"/>
  <c r="D2136" i="12"/>
  <c r="E2136" i="12"/>
  <c r="F2136" i="12"/>
  <c r="A2137" i="12"/>
  <c r="B2137" i="12"/>
  <c r="C2137" i="12"/>
  <c r="D2137" i="12"/>
  <c r="E2137" i="12"/>
  <c r="F2137" i="12"/>
  <c r="A2138" i="12"/>
  <c r="B2138" i="12"/>
  <c r="C2138" i="12"/>
  <c r="D2138" i="12"/>
  <c r="E2138" i="12"/>
  <c r="F2138" i="12"/>
  <c r="A2139" i="12"/>
  <c r="B2139" i="12"/>
  <c r="C2139" i="12"/>
  <c r="D2139" i="12"/>
  <c r="E2139" i="12"/>
  <c r="F2139" i="12"/>
  <c r="A2140" i="12"/>
  <c r="B2140" i="12"/>
  <c r="C2140" i="12"/>
  <c r="D2140" i="12"/>
  <c r="E2140" i="12"/>
  <c r="F2140" i="12"/>
  <c r="A2141" i="12"/>
  <c r="B2141" i="12"/>
  <c r="C2141" i="12"/>
  <c r="D2141" i="12"/>
  <c r="E2141" i="12"/>
  <c r="F2141" i="12"/>
  <c r="A2142" i="12"/>
  <c r="B2142" i="12"/>
  <c r="C2142" i="12"/>
  <c r="D2142" i="12"/>
  <c r="E2142" i="12"/>
  <c r="F2142" i="12"/>
  <c r="A2143" i="12"/>
  <c r="B2143" i="12"/>
  <c r="C2143" i="12"/>
  <c r="D2143" i="12"/>
  <c r="E2143" i="12"/>
  <c r="F2143" i="12"/>
  <c r="A2144" i="12"/>
  <c r="B2144" i="12"/>
  <c r="C2144" i="12"/>
  <c r="D2144" i="12"/>
  <c r="E2144" i="12"/>
  <c r="F2144" i="12"/>
  <c r="A2145" i="12"/>
  <c r="B2145" i="12"/>
  <c r="C2145" i="12"/>
  <c r="D2145" i="12"/>
  <c r="E2145" i="12"/>
  <c r="F2145" i="12"/>
  <c r="A2146" i="12"/>
  <c r="B2146" i="12"/>
  <c r="C2146" i="12"/>
  <c r="D2146" i="12"/>
  <c r="E2146" i="12"/>
  <c r="F2146" i="12"/>
  <c r="A2147" i="12"/>
  <c r="B2147" i="12"/>
  <c r="C2147" i="12"/>
  <c r="D2147" i="12"/>
  <c r="E2147" i="12"/>
  <c r="F2147" i="12"/>
  <c r="A2148" i="12"/>
  <c r="B2148" i="12"/>
  <c r="C2148" i="12"/>
  <c r="D2148" i="12"/>
  <c r="E2148" i="12"/>
  <c r="F2148" i="12"/>
  <c r="A2149" i="12"/>
  <c r="B2149" i="12"/>
  <c r="C2149" i="12"/>
  <c r="D2149" i="12"/>
  <c r="E2149" i="12"/>
  <c r="F2149" i="12"/>
  <c r="A2150" i="12"/>
  <c r="B2150" i="12"/>
  <c r="C2150" i="12"/>
  <c r="D2150" i="12"/>
  <c r="E2150" i="12"/>
  <c r="F2150" i="12"/>
  <c r="A2151" i="12"/>
  <c r="B2151" i="12"/>
  <c r="C2151" i="12"/>
  <c r="D2151" i="12"/>
  <c r="E2151" i="12"/>
  <c r="F2151" i="12"/>
  <c r="A2152" i="12"/>
  <c r="B2152" i="12"/>
  <c r="C2152" i="12"/>
  <c r="D2152" i="12"/>
  <c r="E2152" i="12"/>
  <c r="F2152" i="12"/>
  <c r="A2153" i="12"/>
  <c r="B2153" i="12"/>
  <c r="C2153" i="12"/>
  <c r="D2153" i="12"/>
  <c r="E2153" i="12"/>
  <c r="F2153" i="12"/>
  <c r="A2154" i="12"/>
  <c r="B2154" i="12"/>
  <c r="C2154" i="12"/>
  <c r="D2154" i="12"/>
  <c r="E2154" i="12"/>
  <c r="F2154" i="12"/>
  <c r="A2155" i="12"/>
  <c r="B2155" i="12"/>
  <c r="C2155" i="12"/>
  <c r="D2155" i="12"/>
  <c r="E2155" i="12"/>
  <c r="F2155" i="12"/>
  <c r="A2156" i="12"/>
  <c r="B2156" i="12"/>
  <c r="C2156" i="12"/>
  <c r="D2156" i="12"/>
  <c r="E2156" i="12"/>
  <c r="F2156" i="12"/>
  <c r="A2157" i="12"/>
  <c r="B2157" i="12"/>
  <c r="C2157" i="12"/>
  <c r="D2157" i="12"/>
  <c r="E2157" i="12"/>
  <c r="F2157" i="12"/>
  <c r="A2158" i="12"/>
  <c r="B2158" i="12"/>
  <c r="C2158" i="12"/>
  <c r="D2158" i="12"/>
  <c r="E2158" i="12"/>
  <c r="F2158" i="12"/>
  <c r="A2159" i="12"/>
  <c r="B2159" i="12"/>
  <c r="C2159" i="12"/>
  <c r="D2159" i="12"/>
  <c r="E2159" i="12"/>
  <c r="F2159" i="12"/>
  <c r="A2160" i="12"/>
  <c r="B2160" i="12"/>
  <c r="C2160" i="12"/>
  <c r="D2160" i="12"/>
  <c r="E2160" i="12"/>
  <c r="F2160" i="12"/>
  <c r="A2161" i="12"/>
  <c r="B2161" i="12"/>
  <c r="C2161" i="12"/>
  <c r="D2161" i="12"/>
  <c r="E2161" i="12"/>
  <c r="F2161" i="12"/>
  <c r="A2162" i="12"/>
  <c r="B2162" i="12"/>
  <c r="C2162" i="12"/>
  <c r="D2162" i="12"/>
  <c r="E2162" i="12"/>
  <c r="F2162" i="12"/>
  <c r="A2163" i="12"/>
  <c r="B2163" i="12"/>
  <c r="C2163" i="12"/>
  <c r="D2163" i="12"/>
  <c r="E2163" i="12"/>
  <c r="F2163" i="12"/>
  <c r="A2164" i="12"/>
  <c r="B2164" i="12"/>
  <c r="C2164" i="12"/>
  <c r="D2164" i="12"/>
  <c r="E2164" i="12"/>
  <c r="F2164" i="12"/>
  <c r="A2165" i="12"/>
  <c r="B2165" i="12"/>
  <c r="C2165" i="12"/>
  <c r="D2165" i="12"/>
  <c r="E2165" i="12"/>
  <c r="F2165" i="12"/>
  <c r="A2166" i="12"/>
  <c r="B2166" i="12"/>
  <c r="C2166" i="12"/>
  <c r="D2166" i="12"/>
  <c r="E2166" i="12"/>
  <c r="F2166" i="12"/>
  <c r="A2167" i="12"/>
  <c r="B2167" i="12"/>
  <c r="C2167" i="12"/>
  <c r="D2167" i="12"/>
  <c r="E2167" i="12"/>
  <c r="F2167" i="12"/>
  <c r="A2168" i="12"/>
  <c r="B2168" i="12"/>
  <c r="C2168" i="12"/>
  <c r="D2168" i="12"/>
  <c r="E2168" i="12"/>
  <c r="F2168" i="12"/>
  <c r="A2169" i="12"/>
  <c r="B2169" i="12"/>
  <c r="C2169" i="12"/>
  <c r="D2169" i="12"/>
  <c r="E2169" i="12"/>
  <c r="F2169" i="12"/>
  <c r="A2170" i="12"/>
  <c r="B2170" i="12"/>
  <c r="C2170" i="12"/>
  <c r="D2170" i="12"/>
  <c r="E2170" i="12"/>
  <c r="F2170" i="12"/>
  <c r="A2171" i="12"/>
  <c r="B2171" i="12"/>
  <c r="C2171" i="12"/>
  <c r="D2171" i="12"/>
  <c r="E2171" i="12"/>
  <c r="F2171" i="12"/>
  <c r="A2172" i="12"/>
  <c r="B2172" i="12"/>
  <c r="C2172" i="12"/>
  <c r="D2172" i="12"/>
  <c r="E2172" i="12"/>
  <c r="F2172" i="12"/>
  <c r="A2173" i="12"/>
  <c r="B2173" i="12"/>
  <c r="C2173" i="12"/>
  <c r="D2173" i="12"/>
  <c r="E2173" i="12"/>
  <c r="F2173" i="12"/>
  <c r="A2174" i="12"/>
  <c r="B2174" i="12"/>
  <c r="C2174" i="12"/>
  <c r="D2174" i="12"/>
  <c r="E2174" i="12"/>
  <c r="F2174" i="12"/>
  <c r="A2175" i="12"/>
  <c r="B2175" i="12"/>
  <c r="C2175" i="12"/>
  <c r="D2175" i="12"/>
  <c r="E2175" i="12"/>
  <c r="F2175" i="12"/>
  <c r="A2176" i="12"/>
  <c r="B2176" i="12"/>
  <c r="C2176" i="12"/>
  <c r="D2176" i="12"/>
  <c r="E2176" i="12"/>
  <c r="F2176" i="12"/>
  <c r="A2177" i="12"/>
  <c r="B2177" i="12"/>
  <c r="C2177" i="12"/>
  <c r="D2177" i="12"/>
  <c r="E2177" i="12"/>
  <c r="F2177" i="12"/>
  <c r="A2178" i="12"/>
  <c r="B2178" i="12"/>
  <c r="C2178" i="12"/>
  <c r="D2178" i="12"/>
  <c r="E2178" i="12"/>
  <c r="F2178" i="12"/>
  <c r="A2179" i="12"/>
  <c r="B2179" i="12"/>
  <c r="C2179" i="12"/>
  <c r="D2179" i="12"/>
  <c r="E2179" i="12"/>
  <c r="F2179" i="12"/>
  <c r="A2180" i="12"/>
  <c r="B2180" i="12"/>
  <c r="C2180" i="12"/>
  <c r="D2180" i="12"/>
  <c r="E2180" i="12"/>
  <c r="F2180" i="12"/>
  <c r="A2181" i="12"/>
  <c r="B2181" i="12"/>
  <c r="C2181" i="12"/>
  <c r="D2181" i="12"/>
  <c r="E2181" i="12"/>
  <c r="F2181" i="12"/>
  <c r="A2182" i="12"/>
  <c r="B2182" i="12"/>
  <c r="C2182" i="12"/>
  <c r="D2182" i="12"/>
  <c r="E2182" i="12"/>
  <c r="F2182" i="12"/>
  <c r="A2183" i="12"/>
  <c r="B2183" i="12"/>
  <c r="C2183" i="12"/>
  <c r="D2183" i="12"/>
  <c r="E2183" i="12"/>
  <c r="F2183" i="12"/>
  <c r="A2184" i="12"/>
  <c r="B2184" i="12"/>
  <c r="C2184" i="12"/>
  <c r="D2184" i="12"/>
  <c r="E2184" i="12"/>
  <c r="F2184" i="12"/>
  <c r="A2185" i="12"/>
  <c r="B2185" i="12"/>
  <c r="C2185" i="12"/>
  <c r="D2185" i="12"/>
  <c r="E2185" i="12"/>
  <c r="F2185" i="12"/>
  <c r="A2186" i="12"/>
  <c r="B2186" i="12"/>
  <c r="C2186" i="12"/>
  <c r="D2186" i="12"/>
  <c r="E2186" i="12"/>
  <c r="F2186" i="12"/>
  <c r="A2187" i="12"/>
  <c r="B2187" i="12"/>
  <c r="C2187" i="12"/>
  <c r="D2187" i="12"/>
  <c r="E2187" i="12"/>
  <c r="F2187" i="12"/>
  <c r="A2188" i="12"/>
  <c r="B2188" i="12"/>
  <c r="C2188" i="12"/>
  <c r="D2188" i="12"/>
  <c r="E2188" i="12"/>
  <c r="F2188" i="12"/>
  <c r="A2189" i="12"/>
  <c r="B2189" i="12"/>
  <c r="C2189" i="12"/>
  <c r="D2189" i="12"/>
  <c r="E2189" i="12"/>
  <c r="F2189" i="12"/>
  <c r="A2190" i="12"/>
  <c r="B2190" i="12"/>
  <c r="C2190" i="12"/>
  <c r="D2190" i="12"/>
  <c r="E2190" i="12"/>
  <c r="F2190" i="12"/>
  <c r="A2191" i="12"/>
  <c r="B2191" i="12"/>
  <c r="C2191" i="12"/>
  <c r="D2191" i="12"/>
  <c r="E2191" i="12"/>
  <c r="F2191" i="12"/>
  <c r="A2192" i="12"/>
  <c r="B2192" i="12"/>
  <c r="C2192" i="12"/>
  <c r="D2192" i="12"/>
  <c r="E2192" i="12"/>
  <c r="F2192" i="12"/>
  <c r="A2193" i="12"/>
  <c r="B2193" i="12"/>
  <c r="C2193" i="12"/>
  <c r="D2193" i="12"/>
  <c r="E2193" i="12"/>
  <c r="F2193" i="12"/>
  <c r="A2194" i="12"/>
  <c r="B2194" i="12"/>
  <c r="C2194" i="12"/>
  <c r="D2194" i="12"/>
  <c r="E2194" i="12"/>
  <c r="F2194" i="12"/>
  <c r="A2195" i="12"/>
  <c r="B2195" i="12"/>
  <c r="C2195" i="12"/>
  <c r="D2195" i="12"/>
  <c r="E2195" i="12"/>
  <c r="F2195" i="12"/>
  <c r="A2196" i="12"/>
  <c r="B2196" i="12"/>
  <c r="C2196" i="12"/>
  <c r="D2196" i="12"/>
  <c r="E2196" i="12"/>
  <c r="F2196" i="12"/>
  <c r="A2197" i="12"/>
  <c r="B2197" i="12"/>
  <c r="C2197" i="12"/>
  <c r="D2197" i="12"/>
  <c r="E2197" i="12"/>
  <c r="F2197" i="12"/>
  <c r="A2198" i="12"/>
  <c r="B2198" i="12"/>
  <c r="C2198" i="12"/>
  <c r="D2198" i="12"/>
  <c r="E2198" i="12"/>
  <c r="F2198" i="12"/>
  <c r="A2199" i="12"/>
  <c r="B2199" i="12"/>
  <c r="C2199" i="12"/>
  <c r="D2199" i="12"/>
  <c r="E2199" i="12"/>
  <c r="F2199" i="12"/>
  <c r="A2200" i="12"/>
  <c r="B2200" i="12"/>
  <c r="C2200" i="12"/>
  <c r="D2200" i="12"/>
  <c r="E2200" i="12"/>
  <c r="F2200" i="12"/>
  <c r="A2201" i="12"/>
  <c r="B2201" i="12"/>
  <c r="C2201" i="12"/>
  <c r="D2201" i="12"/>
  <c r="E2201" i="12"/>
  <c r="F2201" i="12"/>
  <c r="A2202" i="12"/>
  <c r="B2202" i="12"/>
  <c r="C2202" i="12"/>
  <c r="D2202" i="12"/>
  <c r="E2202" i="12"/>
  <c r="F2202" i="12"/>
  <c r="A2203" i="12"/>
  <c r="B2203" i="12"/>
  <c r="C2203" i="12"/>
  <c r="D2203" i="12"/>
  <c r="E2203" i="12"/>
  <c r="F2203" i="12"/>
  <c r="A2204" i="12"/>
  <c r="B2204" i="12"/>
  <c r="C2204" i="12"/>
  <c r="D2204" i="12"/>
  <c r="E2204" i="12"/>
  <c r="F2204" i="12"/>
  <c r="A2205" i="12"/>
  <c r="B2205" i="12"/>
  <c r="C2205" i="12"/>
  <c r="D2205" i="12"/>
  <c r="E2205" i="12"/>
  <c r="F2205" i="12"/>
  <c r="A2206" i="12"/>
  <c r="B2206" i="12"/>
  <c r="C2206" i="12"/>
  <c r="D2206" i="12"/>
  <c r="E2206" i="12"/>
  <c r="F2206" i="12"/>
  <c r="A2207" i="12"/>
  <c r="B2207" i="12"/>
  <c r="C2207" i="12"/>
  <c r="D2207" i="12"/>
  <c r="E2207" i="12"/>
  <c r="F2207" i="12"/>
  <c r="A2208" i="12"/>
  <c r="B2208" i="12"/>
  <c r="C2208" i="12"/>
  <c r="D2208" i="12"/>
  <c r="E2208" i="12"/>
  <c r="F2208" i="12"/>
  <c r="A2209" i="12"/>
  <c r="B2209" i="12"/>
  <c r="C2209" i="12"/>
  <c r="D2209" i="12"/>
  <c r="E2209" i="12"/>
  <c r="F2209" i="12"/>
  <c r="A2210" i="12"/>
  <c r="B2210" i="12"/>
  <c r="C2210" i="12"/>
  <c r="D2210" i="12"/>
  <c r="E2210" i="12"/>
  <c r="F2210" i="12"/>
  <c r="A2211" i="12"/>
  <c r="B2211" i="12"/>
  <c r="C2211" i="12"/>
  <c r="D2211" i="12"/>
  <c r="E2211" i="12"/>
  <c r="F2211" i="12"/>
  <c r="A2212" i="12"/>
  <c r="B2212" i="12"/>
  <c r="C2212" i="12"/>
  <c r="D2212" i="12"/>
  <c r="E2212" i="12"/>
  <c r="F2212" i="12"/>
  <c r="A2213" i="12"/>
  <c r="B2213" i="12"/>
  <c r="C2213" i="12"/>
  <c r="D2213" i="12"/>
  <c r="E2213" i="12"/>
  <c r="F2213" i="12"/>
  <c r="A2214" i="12"/>
  <c r="B2214" i="12"/>
  <c r="C2214" i="12"/>
  <c r="D2214" i="12"/>
  <c r="E2214" i="12"/>
  <c r="F2214" i="12"/>
  <c r="A2215" i="12"/>
  <c r="B2215" i="12"/>
  <c r="C2215" i="12"/>
  <c r="D2215" i="12"/>
  <c r="E2215" i="12"/>
  <c r="F2215" i="12"/>
  <c r="A2216" i="12"/>
  <c r="B2216" i="12"/>
  <c r="C2216" i="12"/>
  <c r="D2216" i="12"/>
  <c r="E2216" i="12"/>
  <c r="F2216" i="12"/>
  <c r="A2217" i="12"/>
  <c r="B2217" i="12"/>
  <c r="C2217" i="12"/>
  <c r="D2217" i="12"/>
  <c r="E2217" i="12"/>
  <c r="F2217" i="12"/>
  <c r="A2218" i="12"/>
  <c r="B2218" i="12"/>
  <c r="C2218" i="12"/>
  <c r="D2218" i="12"/>
  <c r="E2218" i="12"/>
  <c r="F2218" i="12"/>
  <c r="A2219" i="12"/>
  <c r="B2219" i="12"/>
  <c r="C2219" i="12"/>
  <c r="D2219" i="12"/>
  <c r="E2219" i="12"/>
  <c r="F2219" i="12"/>
  <c r="A2220" i="12"/>
  <c r="B2220" i="12"/>
  <c r="C2220" i="12"/>
  <c r="D2220" i="12"/>
  <c r="E2220" i="12"/>
  <c r="F2220" i="12"/>
  <c r="A2221" i="12"/>
  <c r="B2221" i="12"/>
  <c r="C2221" i="12"/>
  <c r="D2221" i="12"/>
  <c r="E2221" i="12"/>
  <c r="F2221" i="12"/>
  <c r="A2222" i="12"/>
  <c r="B2222" i="12"/>
  <c r="C2222" i="12"/>
  <c r="D2222" i="12"/>
  <c r="E2222" i="12"/>
  <c r="F2222" i="12"/>
  <c r="A2223" i="12"/>
  <c r="B2223" i="12"/>
  <c r="C2223" i="12"/>
  <c r="D2223" i="12"/>
  <c r="E2223" i="12"/>
  <c r="F2223" i="12"/>
  <c r="A2224" i="12"/>
  <c r="B2224" i="12"/>
  <c r="C2224" i="12"/>
  <c r="D2224" i="12"/>
  <c r="E2224" i="12"/>
  <c r="F2224" i="12"/>
  <c r="A2225" i="12"/>
  <c r="B2225" i="12"/>
  <c r="C2225" i="12"/>
  <c r="D2225" i="12"/>
  <c r="E2225" i="12"/>
  <c r="F2225" i="12"/>
  <c r="A2226" i="12"/>
  <c r="B2226" i="12"/>
  <c r="C2226" i="12"/>
  <c r="D2226" i="12"/>
  <c r="E2226" i="12"/>
  <c r="F2226" i="12"/>
  <c r="A2227" i="12"/>
  <c r="B2227" i="12"/>
  <c r="C2227" i="12"/>
  <c r="D2227" i="12"/>
  <c r="E2227" i="12"/>
  <c r="F2227" i="12"/>
  <c r="A2228" i="12"/>
  <c r="B2228" i="12"/>
  <c r="C2228" i="12"/>
  <c r="D2228" i="12"/>
  <c r="E2228" i="12"/>
  <c r="F2228" i="12"/>
  <c r="A2229" i="12"/>
  <c r="B2229" i="12"/>
  <c r="C2229" i="12"/>
  <c r="D2229" i="12"/>
  <c r="E2229" i="12"/>
  <c r="F2229" i="12"/>
  <c r="A2230" i="12"/>
  <c r="B2230" i="12"/>
  <c r="C2230" i="12"/>
  <c r="D2230" i="12"/>
  <c r="E2230" i="12"/>
  <c r="F2230" i="12"/>
  <c r="A2231" i="12"/>
  <c r="B2231" i="12"/>
  <c r="C2231" i="12"/>
  <c r="D2231" i="12"/>
  <c r="E2231" i="12"/>
  <c r="F2231" i="12"/>
  <c r="A2232" i="12"/>
  <c r="B2232" i="12"/>
  <c r="C2232" i="12"/>
  <c r="D2232" i="12"/>
  <c r="E2232" i="12"/>
  <c r="F2232" i="12"/>
  <c r="A2233" i="12"/>
  <c r="B2233" i="12"/>
  <c r="C2233" i="12"/>
  <c r="D2233" i="12"/>
  <c r="E2233" i="12"/>
  <c r="F2233" i="12"/>
  <c r="A2234" i="12"/>
  <c r="B2234" i="12"/>
  <c r="C2234" i="12"/>
  <c r="D2234" i="12"/>
  <c r="E2234" i="12"/>
  <c r="F2234" i="12"/>
  <c r="A2235" i="12"/>
  <c r="B2235" i="12"/>
  <c r="C2235" i="12"/>
  <c r="D2235" i="12"/>
  <c r="E2235" i="12"/>
  <c r="F2235" i="12"/>
  <c r="A2236" i="12"/>
  <c r="B2236" i="12"/>
  <c r="C2236" i="12"/>
  <c r="D2236" i="12"/>
  <c r="E2236" i="12"/>
  <c r="F2236" i="12"/>
  <c r="A2237" i="12"/>
  <c r="B2237" i="12"/>
  <c r="C2237" i="12"/>
  <c r="D2237" i="12"/>
  <c r="E2237" i="12"/>
  <c r="F2237" i="12"/>
  <c r="A2238" i="12"/>
  <c r="B2238" i="12"/>
  <c r="C2238" i="12"/>
  <c r="D2238" i="12"/>
  <c r="E2238" i="12"/>
  <c r="F2238" i="12"/>
  <c r="A2239" i="12"/>
  <c r="B2239" i="12"/>
  <c r="C2239" i="12"/>
  <c r="D2239" i="12"/>
  <c r="E2239" i="12"/>
  <c r="F2239" i="12"/>
  <c r="A2240" i="12"/>
  <c r="B2240" i="12"/>
  <c r="C2240" i="12"/>
  <c r="D2240" i="12"/>
  <c r="E2240" i="12"/>
  <c r="F2240" i="12"/>
  <c r="A2241" i="12"/>
  <c r="B2241" i="12"/>
  <c r="C2241" i="12"/>
  <c r="D2241" i="12"/>
  <c r="E2241" i="12"/>
  <c r="F2241" i="12"/>
  <c r="A2242" i="12"/>
  <c r="B2242" i="12"/>
  <c r="C2242" i="12"/>
  <c r="D2242" i="12"/>
  <c r="E2242" i="12"/>
  <c r="F2242" i="12"/>
  <c r="A2243" i="12"/>
  <c r="B2243" i="12"/>
  <c r="C2243" i="12"/>
  <c r="D2243" i="12"/>
  <c r="E2243" i="12"/>
  <c r="F2243" i="12"/>
  <c r="A2244" i="12"/>
  <c r="B2244" i="12"/>
  <c r="C2244" i="12"/>
  <c r="D2244" i="12"/>
  <c r="E2244" i="12"/>
  <c r="F2244" i="12"/>
  <c r="A2245" i="12"/>
  <c r="B2245" i="12"/>
  <c r="C2245" i="12"/>
  <c r="D2245" i="12"/>
  <c r="E2245" i="12"/>
  <c r="F2245" i="12"/>
  <c r="A2246" i="12"/>
  <c r="B2246" i="12"/>
  <c r="C2246" i="12"/>
  <c r="D2246" i="12"/>
  <c r="E2246" i="12"/>
  <c r="F2246" i="12"/>
  <c r="A2247" i="12"/>
  <c r="B2247" i="12"/>
  <c r="C2247" i="12"/>
  <c r="D2247" i="12"/>
  <c r="E2247" i="12"/>
  <c r="F2247" i="12"/>
  <c r="A2248" i="12"/>
  <c r="B2248" i="12"/>
  <c r="C2248" i="12"/>
  <c r="D2248" i="12"/>
  <c r="E2248" i="12"/>
  <c r="F2248" i="12"/>
  <c r="A2249" i="12"/>
  <c r="B2249" i="12"/>
  <c r="C2249" i="12"/>
  <c r="D2249" i="12"/>
  <c r="E2249" i="12"/>
  <c r="F2249" i="12"/>
  <c r="A2250" i="12"/>
  <c r="B2250" i="12"/>
  <c r="C2250" i="12"/>
  <c r="D2250" i="12"/>
  <c r="E2250" i="12"/>
  <c r="F2250" i="12"/>
  <c r="A2251" i="12"/>
  <c r="B2251" i="12"/>
  <c r="C2251" i="12"/>
  <c r="D2251" i="12"/>
  <c r="E2251" i="12"/>
  <c r="F2251" i="12"/>
  <c r="A2252" i="12"/>
  <c r="B2252" i="12"/>
  <c r="C2252" i="12"/>
  <c r="D2252" i="12"/>
  <c r="E2252" i="12"/>
  <c r="F2252" i="12"/>
  <c r="A2253" i="12"/>
  <c r="B2253" i="12"/>
  <c r="C2253" i="12"/>
  <c r="D2253" i="12"/>
  <c r="E2253" i="12"/>
  <c r="F2253" i="12"/>
  <c r="A2254" i="12"/>
  <c r="B2254" i="12"/>
  <c r="C2254" i="12"/>
  <c r="D2254" i="12"/>
  <c r="E2254" i="12"/>
  <c r="F2254" i="12"/>
  <c r="A2255" i="12"/>
  <c r="B2255" i="12"/>
  <c r="C2255" i="12"/>
  <c r="D2255" i="12"/>
  <c r="E2255" i="12"/>
  <c r="F2255" i="12"/>
  <c r="A2256" i="12"/>
  <c r="B2256" i="12"/>
  <c r="C2256" i="12"/>
  <c r="D2256" i="12"/>
  <c r="E2256" i="12"/>
  <c r="F2256" i="12"/>
  <c r="A2257" i="12"/>
  <c r="B2257" i="12"/>
  <c r="C2257" i="12"/>
  <c r="D2257" i="12"/>
  <c r="E2257" i="12"/>
  <c r="F2257" i="12"/>
  <c r="A2258" i="12"/>
  <c r="B2258" i="12"/>
  <c r="C2258" i="12"/>
  <c r="D2258" i="12"/>
  <c r="E2258" i="12"/>
  <c r="F2258" i="12"/>
  <c r="A2259" i="12"/>
  <c r="B2259" i="12"/>
  <c r="C2259" i="12"/>
  <c r="D2259" i="12"/>
  <c r="E2259" i="12"/>
  <c r="F2259" i="12"/>
  <c r="A2260" i="12"/>
  <c r="B2260" i="12"/>
  <c r="C2260" i="12"/>
  <c r="D2260" i="12"/>
  <c r="E2260" i="12"/>
  <c r="F2260" i="12"/>
  <c r="A2261" i="12"/>
  <c r="B2261" i="12"/>
  <c r="C2261" i="12"/>
  <c r="D2261" i="12"/>
  <c r="E2261" i="12"/>
  <c r="F2261" i="12"/>
  <c r="A2262" i="12"/>
  <c r="B2262" i="12"/>
  <c r="C2262" i="12"/>
  <c r="D2262" i="12"/>
  <c r="E2262" i="12"/>
  <c r="F2262" i="12"/>
  <c r="A2263" i="12"/>
  <c r="B2263" i="12"/>
  <c r="C2263" i="12"/>
  <c r="D2263" i="12"/>
  <c r="E2263" i="12"/>
  <c r="F2263" i="12"/>
  <c r="A2264" i="12"/>
  <c r="B2264" i="12"/>
  <c r="C2264" i="12"/>
  <c r="D2264" i="12"/>
  <c r="E2264" i="12"/>
  <c r="F2264" i="12"/>
  <c r="A2265" i="12"/>
  <c r="B2265" i="12"/>
  <c r="C2265" i="12"/>
  <c r="D2265" i="12"/>
  <c r="E2265" i="12"/>
  <c r="F2265" i="12"/>
  <c r="A2266" i="12"/>
  <c r="B2266" i="12"/>
  <c r="C2266" i="12"/>
  <c r="D2266" i="12"/>
  <c r="E2266" i="12"/>
  <c r="F2266" i="12"/>
  <c r="A2267" i="12"/>
  <c r="B2267" i="12"/>
  <c r="C2267" i="12"/>
  <c r="D2267" i="12"/>
  <c r="E2267" i="12"/>
  <c r="F2267" i="12"/>
  <c r="A2268" i="12"/>
  <c r="B2268" i="12"/>
  <c r="C2268" i="12"/>
  <c r="D2268" i="12"/>
  <c r="E2268" i="12"/>
  <c r="F2268" i="12"/>
  <c r="A2269" i="12"/>
  <c r="B2269" i="12"/>
  <c r="C2269" i="12"/>
  <c r="D2269" i="12"/>
  <c r="E2269" i="12"/>
  <c r="F2269" i="12"/>
  <c r="A2270" i="12"/>
  <c r="B2270" i="12"/>
  <c r="C2270" i="12"/>
  <c r="D2270" i="12"/>
  <c r="E2270" i="12"/>
  <c r="F2270" i="12"/>
  <c r="A2271" i="12"/>
  <c r="B2271" i="12"/>
  <c r="C2271" i="12"/>
  <c r="D2271" i="12"/>
  <c r="E2271" i="12"/>
  <c r="F2271" i="12"/>
  <c r="A2272" i="12"/>
  <c r="B2272" i="12"/>
  <c r="C2272" i="12"/>
  <c r="D2272" i="12"/>
  <c r="E2272" i="12"/>
  <c r="F2272" i="12"/>
  <c r="A2273" i="12"/>
  <c r="B2273" i="12"/>
  <c r="C2273" i="12"/>
  <c r="D2273" i="12"/>
  <c r="E2273" i="12"/>
  <c r="F2273" i="12"/>
  <c r="A2274" i="12"/>
  <c r="B2274" i="12"/>
  <c r="C2274" i="12"/>
  <c r="D2274" i="12"/>
  <c r="E2274" i="12"/>
  <c r="F2274" i="12"/>
  <c r="A2275" i="12"/>
  <c r="B2275" i="12"/>
  <c r="C2275" i="12"/>
  <c r="D2275" i="12"/>
  <c r="E2275" i="12"/>
  <c r="F2275" i="12"/>
  <c r="A2276" i="12"/>
  <c r="B2276" i="12"/>
  <c r="C2276" i="12"/>
  <c r="D2276" i="12"/>
  <c r="E2276" i="12"/>
  <c r="F2276" i="12"/>
  <c r="A2277" i="12"/>
  <c r="B2277" i="12"/>
  <c r="C2277" i="12"/>
  <c r="D2277" i="12"/>
  <c r="E2277" i="12"/>
  <c r="F2277" i="12"/>
  <c r="A2278" i="12"/>
  <c r="B2278" i="12"/>
  <c r="C2278" i="12"/>
  <c r="D2278" i="12"/>
  <c r="E2278" i="12"/>
  <c r="F2278" i="12"/>
  <c r="A2279" i="12"/>
  <c r="B2279" i="12"/>
  <c r="C2279" i="12"/>
  <c r="D2279" i="12"/>
  <c r="E2279" i="12"/>
  <c r="F2279" i="12"/>
  <c r="A2280" i="12"/>
  <c r="B2280" i="12"/>
  <c r="C2280" i="12"/>
  <c r="D2280" i="12"/>
  <c r="E2280" i="12"/>
  <c r="F2280" i="12"/>
  <c r="A2281" i="12"/>
  <c r="B2281" i="12"/>
  <c r="C2281" i="12"/>
  <c r="D2281" i="12"/>
  <c r="E2281" i="12"/>
  <c r="F2281" i="12"/>
  <c r="A2282" i="12"/>
  <c r="B2282" i="12"/>
  <c r="C2282" i="12"/>
  <c r="D2282" i="12"/>
  <c r="E2282" i="12"/>
  <c r="F2282" i="12"/>
  <c r="A2283" i="12"/>
  <c r="B2283" i="12"/>
  <c r="C2283" i="12"/>
  <c r="D2283" i="12"/>
  <c r="E2283" i="12"/>
  <c r="F2283" i="12"/>
  <c r="A2284" i="12"/>
  <c r="B2284" i="12"/>
  <c r="C2284" i="12"/>
  <c r="D2284" i="12"/>
  <c r="E2284" i="12"/>
  <c r="F2284" i="12"/>
  <c r="A2285" i="12"/>
  <c r="B2285" i="12"/>
  <c r="C2285" i="12"/>
  <c r="D2285" i="12"/>
  <c r="E2285" i="12"/>
  <c r="F2285" i="12"/>
  <c r="A2286" i="12"/>
  <c r="B2286" i="12"/>
  <c r="C2286" i="12"/>
  <c r="D2286" i="12"/>
  <c r="E2286" i="12"/>
  <c r="F2286" i="12"/>
  <c r="A2287" i="12"/>
  <c r="B2287" i="12"/>
  <c r="C2287" i="12"/>
  <c r="D2287" i="12"/>
  <c r="E2287" i="12"/>
  <c r="F2287" i="12"/>
  <c r="A2288" i="12"/>
  <c r="B2288" i="12"/>
  <c r="C2288" i="12"/>
  <c r="D2288" i="12"/>
  <c r="E2288" i="12"/>
  <c r="F2288" i="12"/>
  <c r="A2289" i="12"/>
  <c r="B2289" i="12"/>
  <c r="C2289" i="12"/>
  <c r="D2289" i="12"/>
  <c r="E2289" i="12"/>
  <c r="F2289" i="12"/>
  <c r="A2290" i="12"/>
  <c r="B2290" i="12"/>
  <c r="C2290" i="12"/>
  <c r="D2290" i="12"/>
  <c r="E2290" i="12"/>
  <c r="F2290" i="12"/>
  <c r="A2291" i="12"/>
  <c r="B2291" i="12"/>
  <c r="C2291" i="12"/>
  <c r="D2291" i="12"/>
  <c r="E2291" i="12"/>
  <c r="F2291" i="12"/>
  <c r="A2292" i="12"/>
  <c r="B2292" i="12"/>
  <c r="C2292" i="12"/>
  <c r="D2292" i="12"/>
  <c r="E2292" i="12"/>
  <c r="F2292" i="12"/>
  <c r="A2293" i="12"/>
  <c r="B2293" i="12"/>
  <c r="C2293" i="12"/>
  <c r="D2293" i="12"/>
  <c r="E2293" i="12"/>
  <c r="F2293" i="12"/>
  <c r="A2294" i="12"/>
  <c r="B2294" i="12"/>
  <c r="C2294" i="12"/>
  <c r="D2294" i="12"/>
  <c r="E2294" i="12"/>
  <c r="F2294" i="12"/>
  <c r="A2295" i="12"/>
  <c r="B2295" i="12"/>
  <c r="C2295" i="12"/>
  <c r="D2295" i="12"/>
  <c r="E2295" i="12"/>
  <c r="F2295" i="12"/>
  <c r="A2296" i="12"/>
  <c r="B2296" i="12"/>
  <c r="C2296" i="12"/>
  <c r="D2296" i="12"/>
  <c r="E2296" i="12"/>
  <c r="F2296" i="12"/>
  <c r="A2297" i="12"/>
  <c r="B2297" i="12"/>
  <c r="C2297" i="12"/>
  <c r="D2297" i="12"/>
  <c r="E2297" i="12"/>
  <c r="F2297" i="12"/>
  <c r="A2298" i="12"/>
  <c r="B2298" i="12"/>
  <c r="C2298" i="12"/>
  <c r="D2298" i="12"/>
  <c r="E2298" i="12"/>
  <c r="F2298" i="12"/>
  <c r="A2299" i="12"/>
  <c r="B2299" i="12"/>
  <c r="C2299" i="12"/>
  <c r="D2299" i="12"/>
  <c r="E2299" i="12"/>
  <c r="F2299" i="12"/>
  <c r="A2300" i="12"/>
  <c r="B2300" i="12"/>
  <c r="C2300" i="12"/>
  <c r="D2300" i="12"/>
  <c r="E2300" i="12"/>
  <c r="F2300" i="12"/>
  <c r="A2301" i="12"/>
  <c r="B2301" i="12"/>
  <c r="C2301" i="12"/>
  <c r="D2301" i="12"/>
  <c r="E2301" i="12"/>
  <c r="F2301" i="12"/>
  <c r="A2302" i="12"/>
  <c r="B2302" i="12"/>
  <c r="C2302" i="12"/>
  <c r="D2302" i="12"/>
  <c r="E2302" i="12"/>
  <c r="F2302" i="12"/>
  <c r="A2303" i="12"/>
  <c r="B2303" i="12"/>
  <c r="C2303" i="12"/>
  <c r="D2303" i="12"/>
  <c r="E2303" i="12"/>
  <c r="F2303" i="12"/>
  <c r="A2304" i="12"/>
  <c r="B2304" i="12"/>
  <c r="C2304" i="12"/>
  <c r="D2304" i="12"/>
  <c r="E2304" i="12"/>
  <c r="F2304" i="12"/>
  <c r="A2305" i="12"/>
  <c r="B2305" i="12"/>
  <c r="C2305" i="12"/>
  <c r="D2305" i="12"/>
  <c r="E2305" i="12"/>
  <c r="F2305" i="12"/>
  <c r="A2306" i="12"/>
  <c r="B2306" i="12"/>
  <c r="C2306" i="12"/>
  <c r="D2306" i="12"/>
  <c r="E2306" i="12"/>
  <c r="F2306" i="12"/>
  <c r="A2307" i="12"/>
  <c r="B2307" i="12"/>
  <c r="C2307" i="12"/>
  <c r="D2307" i="12"/>
  <c r="E2307" i="12"/>
  <c r="F2307" i="12"/>
  <c r="A2308" i="12"/>
  <c r="B2308" i="12"/>
  <c r="C2308" i="12"/>
  <c r="D2308" i="12"/>
  <c r="E2308" i="12"/>
  <c r="F2308" i="12"/>
  <c r="A2309" i="12"/>
  <c r="B2309" i="12"/>
  <c r="C2309" i="12"/>
  <c r="D2309" i="12"/>
  <c r="E2309" i="12"/>
  <c r="F2309" i="12"/>
  <c r="A2310" i="12"/>
  <c r="B2310" i="12"/>
  <c r="C2310" i="12"/>
  <c r="D2310" i="12"/>
  <c r="E2310" i="12"/>
  <c r="F2310" i="12"/>
  <c r="A2311" i="12"/>
  <c r="B2311" i="12"/>
  <c r="C2311" i="12"/>
  <c r="D2311" i="12"/>
  <c r="E2311" i="12"/>
  <c r="F2311" i="12"/>
  <c r="A2312" i="12"/>
  <c r="B2312" i="12"/>
  <c r="C2312" i="12"/>
  <c r="D2312" i="12"/>
  <c r="E2312" i="12"/>
  <c r="F2312" i="12"/>
  <c r="A2313" i="12"/>
  <c r="B2313" i="12"/>
  <c r="C2313" i="12"/>
  <c r="D2313" i="12"/>
  <c r="E2313" i="12"/>
  <c r="F2313" i="12"/>
  <c r="A2314" i="12"/>
  <c r="B2314" i="12"/>
  <c r="C2314" i="12"/>
  <c r="D2314" i="12"/>
  <c r="E2314" i="12"/>
  <c r="F2314" i="12"/>
  <c r="A2315" i="12"/>
  <c r="B2315" i="12"/>
  <c r="C2315" i="12"/>
  <c r="D2315" i="12"/>
  <c r="E2315" i="12"/>
  <c r="F2315" i="12"/>
  <c r="A2316" i="12"/>
  <c r="B2316" i="12"/>
  <c r="C2316" i="12"/>
  <c r="D2316" i="12"/>
  <c r="E2316" i="12"/>
  <c r="F2316" i="12"/>
  <c r="A2317" i="12"/>
  <c r="B2317" i="12"/>
  <c r="C2317" i="12"/>
  <c r="D2317" i="12"/>
  <c r="E2317" i="12"/>
  <c r="F2317" i="12"/>
  <c r="A2318" i="12"/>
  <c r="B2318" i="12"/>
  <c r="C2318" i="12"/>
  <c r="D2318" i="12"/>
  <c r="E2318" i="12"/>
  <c r="F2318" i="12"/>
  <c r="A2319" i="12"/>
  <c r="B2319" i="12"/>
  <c r="C2319" i="12"/>
  <c r="D2319" i="12"/>
  <c r="E2319" i="12"/>
  <c r="F2319" i="12"/>
  <c r="A2320" i="12"/>
  <c r="B2320" i="12"/>
  <c r="C2320" i="12"/>
  <c r="D2320" i="12"/>
  <c r="E2320" i="12"/>
  <c r="F2320" i="12"/>
  <c r="A2321" i="12"/>
  <c r="B2321" i="12"/>
  <c r="C2321" i="12"/>
  <c r="D2321" i="12"/>
  <c r="E2321" i="12"/>
  <c r="F2321" i="12"/>
  <c r="A2322" i="12"/>
  <c r="B2322" i="12"/>
  <c r="C2322" i="12"/>
  <c r="D2322" i="12"/>
  <c r="E2322" i="12"/>
  <c r="F2322" i="12"/>
  <c r="A2323" i="12"/>
  <c r="B2323" i="12"/>
  <c r="C2323" i="12"/>
  <c r="D2323" i="12"/>
  <c r="E2323" i="12"/>
  <c r="F2323" i="12"/>
  <c r="A2324" i="12"/>
  <c r="B2324" i="12"/>
  <c r="C2324" i="12"/>
  <c r="D2324" i="12"/>
  <c r="E2324" i="12"/>
  <c r="F2324" i="12"/>
  <c r="A2325" i="12"/>
  <c r="B2325" i="12"/>
  <c r="C2325" i="12"/>
  <c r="D2325" i="12"/>
  <c r="E2325" i="12"/>
  <c r="F2325" i="12"/>
  <c r="A2326" i="12"/>
  <c r="B2326" i="12"/>
  <c r="C2326" i="12"/>
  <c r="D2326" i="12"/>
  <c r="E2326" i="12"/>
  <c r="F2326" i="12"/>
  <c r="A2327" i="12"/>
  <c r="B2327" i="12"/>
  <c r="C2327" i="12"/>
  <c r="D2327" i="12"/>
  <c r="E2327" i="12"/>
  <c r="F2327" i="12"/>
  <c r="A2328" i="12"/>
  <c r="B2328" i="12"/>
  <c r="C2328" i="12"/>
  <c r="D2328" i="12"/>
  <c r="E2328" i="12"/>
  <c r="F2328" i="12"/>
  <c r="A2329" i="12"/>
  <c r="B2329" i="12"/>
  <c r="C2329" i="12"/>
  <c r="D2329" i="12"/>
  <c r="E2329" i="12"/>
  <c r="F2329" i="12"/>
  <c r="A2330" i="12"/>
  <c r="B2330" i="12"/>
  <c r="C2330" i="12"/>
  <c r="D2330" i="12"/>
  <c r="E2330" i="12"/>
  <c r="F2330" i="12"/>
  <c r="A2331" i="12"/>
  <c r="B2331" i="12"/>
  <c r="C2331" i="12"/>
  <c r="D2331" i="12"/>
  <c r="E2331" i="12"/>
  <c r="F2331" i="12"/>
  <c r="A2332" i="12"/>
  <c r="B2332" i="12"/>
  <c r="C2332" i="12"/>
  <c r="D2332" i="12"/>
  <c r="E2332" i="12"/>
  <c r="F2332" i="12"/>
  <c r="A2333" i="12"/>
  <c r="B2333" i="12"/>
  <c r="C2333" i="12"/>
  <c r="D2333" i="12"/>
  <c r="E2333" i="12"/>
  <c r="F2333" i="12"/>
  <c r="A2334" i="12"/>
  <c r="B2334" i="12"/>
  <c r="C2334" i="12"/>
  <c r="D2334" i="12"/>
  <c r="E2334" i="12"/>
  <c r="F2334" i="12"/>
  <c r="A2335" i="12"/>
  <c r="B2335" i="12"/>
  <c r="C2335" i="12"/>
  <c r="D2335" i="12"/>
  <c r="E2335" i="12"/>
  <c r="F2335" i="12"/>
  <c r="A2336" i="12"/>
  <c r="B2336" i="12"/>
  <c r="C2336" i="12"/>
  <c r="D2336" i="12"/>
  <c r="E2336" i="12"/>
  <c r="F2336" i="12"/>
  <c r="A2337" i="12"/>
  <c r="B2337" i="12"/>
  <c r="C2337" i="12"/>
  <c r="D2337" i="12"/>
  <c r="E2337" i="12"/>
  <c r="F2337" i="12"/>
  <c r="A2338" i="12"/>
  <c r="B2338" i="12"/>
  <c r="C2338" i="12"/>
  <c r="D2338" i="12"/>
  <c r="E2338" i="12"/>
  <c r="F2338" i="12"/>
  <c r="A2339" i="12"/>
  <c r="B2339" i="12"/>
  <c r="C2339" i="12"/>
  <c r="D2339" i="12"/>
  <c r="E2339" i="12"/>
  <c r="F2339" i="12"/>
  <c r="A2340" i="12"/>
  <c r="B2340" i="12"/>
  <c r="C2340" i="12"/>
  <c r="D2340" i="12"/>
  <c r="E2340" i="12"/>
  <c r="F2340" i="12"/>
  <c r="A2341" i="12"/>
  <c r="B2341" i="12"/>
  <c r="C2341" i="12"/>
  <c r="D2341" i="12"/>
  <c r="E2341" i="12"/>
  <c r="F2341" i="12"/>
  <c r="A2342" i="12"/>
  <c r="B2342" i="12"/>
  <c r="C2342" i="12"/>
  <c r="D2342" i="12"/>
  <c r="E2342" i="12"/>
  <c r="F2342" i="12"/>
  <c r="A2343" i="12"/>
  <c r="B2343" i="12"/>
  <c r="C2343" i="12"/>
  <c r="D2343" i="12"/>
  <c r="E2343" i="12"/>
  <c r="F2343" i="12"/>
  <c r="A2344" i="12"/>
  <c r="B2344" i="12"/>
  <c r="C2344" i="12"/>
  <c r="D2344" i="12"/>
  <c r="E2344" i="12"/>
  <c r="F2344" i="12"/>
  <c r="A2345" i="12"/>
  <c r="B2345" i="12"/>
  <c r="C2345" i="12"/>
  <c r="D2345" i="12"/>
  <c r="E2345" i="12"/>
  <c r="F2345" i="12"/>
  <c r="A2346" i="12"/>
  <c r="B2346" i="12"/>
  <c r="C2346" i="12"/>
  <c r="D2346" i="12"/>
  <c r="E2346" i="12"/>
  <c r="F2346" i="12"/>
  <c r="A2347" i="12"/>
  <c r="B2347" i="12"/>
  <c r="C2347" i="12"/>
  <c r="D2347" i="12"/>
  <c r="E2347" i="12"/>
  <c r="F2347" i="12"/>
  <c r="A2348" i="12"/>
  <c r="B2348" i="12"/>
  <c r="C2348" i="12"/>
  <c r="D2348" i="12"/>
  <c r="E2348" i="12"/>
  <c r="F2348" i="12"/>
  <c r="A2349" i="12"/>
  <c r="B2349" i="12"/>
  <c r="C2349" i="12"/>
  <c r="D2349" i="12"/>
  <c r="E2349" i="12"/>
  <c r="F2349" i="12"/>
  <c r="A2350" i="12"/>
  <c r="B2350" i="12"/>
  <c r="C2350" i="12"/>
  <c r="D2350" i="12"/>
  <c r="E2350" i="12"/>
  <c r="F2350" i="12"/>
  <c r="A2351" i="12"/>
  <c r="B2351" i="12"/>
  <c r="C2351" i="12"/>
  <c r="D2351" i="12"/>
  <c r="E2351" i="12"/>
  <c r="F2351" i="12"/>
  <c r="A2352" i="12"/>
  <c r="B2352" i="12"/>
  <c r="C2352" i="12"/>
  <c r="D2352" i="12"/>
  <c r="E2352" i="12"/>
  <c r="F2352" i="12"/>
  <c r="A2353" i="12"/>
  <c r="B2353" i="12"/>
  <c r="C2353" i="12"/>
  <c r="D2353" i="12"/>
  <c r="E2353" i="12"/>
  <c r="F2353" i="12"/>
  <c r="A2354" i="12"/>
  <c r="B2354" i="12"/>
  <c r="C2354" i="12"/>
  <c r="D2354" i="12"/>
  <c r="E2354" i="12"/>
  <c r="F2354" i="12"/>
  <c r="A2355" i="12"/>
  <c r="B2355" i="12"/>
  <c r="C2355" i="12"/>
  <c r="D2355" i="12"/>
  <c r="E2355" i="12"/>
  <c r="F2355" i="12"/>
  <c r="A2356" i="12"/>
  <c r="B2356" i="12"/>
  <c r="C2356" i="12"/>
  <c r="D2356" i="12"/>
  <c r="E2356" i="12"/>
  <c r="F2356" i="12"/>
  <c r="A2357" i="12"/>
  <c r="B2357" i="12"/>
  <c r="C2357" i="12"/>
  <c r="D2357" i="12"/>
  <c r="E2357" i="12"/>
  <c r="F2357" i="12"/>
  <c r="A2358" i="12"/>
  <c r="B2358" i="12"/>
  <c r="C2358" i="12"/>
  <c r="D2358" i="12"/>
  <c r="E2358" i="12"/>
  <c r="F2358" i="12"/>
  <c r="A2359" i="12"/>
  <c r="B2359" i="12"/>
  <c r="C2359" i="12"/>
  <c r="D2359" i="12"/>
  <c r="E2359" i="12"/>
  <c r="F2359" i="12"/>
  <c r="A2360" i="12"/>
  <c r="B2360" i="12"/>
  <c r="C2360" i="12"/>
  <c r="D2360" i="12"/>
  <c r="E2360" i="12"/>
  <c r="F2360" i="12"/>
  <c r="A2361" i="12"/>
  <c r="B2361" i="12"/>
  <c r="C2361" i="12"/>
  <c r="D2361" i="12"/>
  <c r="E2361" i="12"/>
  <c r="F2361" i="12"/>
  <c r="A2362" i="12"/>
  <c r="B2362" i="12"/>
  <c r="C2362" i="12"/>
  <c r="D2362" i="12"/>
  <c r="E2362" i="12"/>
  <c r="F2362" i="12"/>
  <c r="A2363" i="12"/>
  <c r="B2363" i="12"/>
  <c r="C2363" i="12"/>
  <c r="D2363" i="12"/>
  <c r="E2363" i="12"/>
  <c r="F2363" i="12"/>
  <c r="A2364" i="12"/>
  <c r="B2364" i="12"/>
  <c r="C2364" i="12"/>
  <c r="D2364" i="12"/>
  <c r="E2364" i="12"/>
  <c r="F2364" i="12"/>
  <c r="A2365" i="12"/>
  <c r="B2365" i="12"/>
  <c r="C2365" i="12"/>
  <c r="D2365" i="12"/>
  <c r="E2365" i="12"/>
  <c r="F2365" i="12"/>
  <c r="A2366" i="12"/>
  <c r="B2366" i="12"/>
  <c r="C2366" i="12"/>
  <c r="D2366" i="12"/>
  <c r="E2366" i="12"/>
  <c r="F2366" i="12"/>
  <c r="A2367" i="12"/>
  <c r="B2367" i="12"/>
  <c r="C2367" i="12"/>
  <c r="D2367" i="12"/>
  <c r="E2367" i="12"/>
  <c r="F2367" i="12"/>
  <c r="A2368" i="12"/>
  <c r="B2368" i="12"/>
  <c r="C2368" i="12"/>
  <c r="D2368" i="12"/>
  <c r="E2368" i="12"/>
  <c r="F2368" i="12"/>
  <c r="A2369" i="12"/>
  <c r="B2369" i="12"/>
  <c r="C2369" i="12"/>
  <c r="D2369" i="12"/>
  <c r="E2369" i="12"/>
  <c r="F2369" i="12"/>
  <c r="A2370" i="12"/>
  <c r="B2370" i="12"/>
  <c r="C2370" i="12"/>
  <c r="D2370" i="12"/>
  <c r="E2370" i="12"/>
  <c r="F2370" i="12"/>
  <c r="A2371" i="12"/>
  <c r="B2371" i="12"/>
  <c r="C2371" i="12"/>
  <c r="D2371" i="12"/>
  <c r="E2371" i="12"/>
  <c r="F2371" i="12"/>
  <c r="A2372" i="12"/>
  <c r="B2372" i="12"/>
  <c r="C2372" i="12"/>
  <c r="D2372" i="12"/>
  <c r="E2372" i="12"/>
  <c r="F2372" i="12"/>
  <c r="A2373" i="12"/>
  <c r="B2373" i="12"/>
  <c r="C2373" i="12"/>
  <c r="D2373" i="12"/>
  <c r="E2373" i="12"/>
  <c r="F2373" i="12"/>
  <c r="A2374" i="12"/>
  <c r="B2374" i="12"/>
  <c r="C2374" i="12"/>
  <c r="D2374" i="12"/>
  <c r="E2374" i="12"/>
  <c r="F2374" i="12"/>
  <c r="A2375" i="12"/>
  <c r="B2375" i="12"/>
  <c r="C2375" i="12"/>
  <c r="D2375" i="12"/>
  <c r="E2375" i="12"/>
  <c r="F2375" i="12"/>
  <c r="A2376" i="12"/>
  <c r="B2376" i="12"/>
  <c r="C2376" i="12"/>
  <c r="D2376" i="12"/>
  <c r="E2376" i="12"/>
  <c r="F2376" i="12"/>
  <c r="A2377" i="12"/>
  <c r="B2377" i="12"/>
  <c r="C2377" i="12"/>
  <c r="D2377" i="12"/>
  <c r="E2377" i="12"/>
  <c r="F2377" i="12"/>
  <c r="A2378" i="12"/>
  <c r="B2378" i="12"/>
  <c r="C2378" i="12"/>
  <c r="D2378" i="12"/>
  <c r="E2378" i="12"/>
  <c r="F2378" i="12"/>
  <c r="A2379" i="12"/>
  <c r="B2379" i="12"/>
  <c r="C2379" i="12"/>
  <c r="D2379" i="12"/>
  <c r="E2379" i="12"/>
  <c r="F2379" i="12"/>
  <c r="A2380" i="12"/>
  <c r="B2380" i="12"/>
  <c r="C2380" i="12"/>
  <c r="D2380" i="12"/>
  <c r="E2380" i="12"/>
  <c r="F2380" i="12"/>
  <c r="A2381" i="12"/>
  <c r="B2381" i="12"/>
  <c r="C2381" i="12"/>
  <c r="D2381" i="12"/>
  <c r="E2381" i="12"/>
  <c r="F2381" i="12"/>
  <c r="A2382" i="12"/>
  <c r="B2382" i="12"/>
  <c r="C2382" i="12"/>
  <c r="D2382" i="12"/>
  <c r="E2382" i="12"/>
  <c r="F2382" i="12"/>
  <c r="A2383" i="12"/>
  <c r="B2383" i="12"/>
  <c r="C2383" i="12"/>
  <c r="D2383" i="12"/>
  <c r="E2383" i="12"/>
  <c r="F2383" i="12"/>
  <c r="A2384" i="12"/>
  <c r="B2384" i="12"/>
  <c r="C2384" i="12"/>
  <c r="D2384" i="12"/>
  <c r="E2384" i="12"/>
  <c r="F2384" i="12"/>
  <c r="A2385" i="12"/>
  <c r="B2385" i="12"/>
  <c r="C2385" i="12"/>
  <c r="D2385" i="12"/>
  <c r="E2385" i="12"/>
  <c r="F2385" i="12"/>
  <c r="A2386" i="12"/>
  <c r="B2386" i="12"/>
  <c r="C2386" i="12"/>
  <c r="D2386" i="12"/>
  <c r="E2386" i="12"/>
  <c r="F2386" i="12"/>
  <c r="A2387" i="12"/>
  <c r="B2387" i="12"/>
  <c r="C2387" i="12"/>
  <c r="D2387" i="12"/>
  <c r="E2387" i="12"/>
  <c r="F2387" i="12"/>
  <c r="A2388" i="12"/>
  <c r="B2388" i="12"/>
  <c r="C2388" i="12"/>
  <c r="D2388" i="12"/>
  <c r="E2388" i="12"/>
  <c r="F2388" i="12"/>
  <c r="A2389" i="12"/>
  <c r="B2389" i="12"/>
  <c r="C2389" i="12"/>
  <c r="D2389" i="12"/>
  <c r="E2389" i="12"/>
  <c r="F2389" i="12"/>
  <c r="A2390" i="12"/>
  <c r="B2390" i="12"/>
  <c r="C2390" i="12"/>
  <c r="D2390" i="12"/>
  <c r="E2390" i="12"/>
  <c r="F2390" i="12"/>
  <c r="A2391" i="12"/>
  <c r="B2391" i="12"/>
  <c r="C2391" i="12"/>
  <c r="D2391" i="12"/>
  <c r="E2391" i="12"/>
  <c r="F2391" i="12"/>
  <c r="A2392" i="12"/>
  <c r="B2392" i="12"/>
  <c r="C2392" i="12"/>
  <c r="D2392" i="12"/>
  <c r="E2392" i="12"/>
  <c r="F2392" i="12"/>
  <c r="A2393" i="12"/>
  <c r="B2393" i="12"/>
  <c r="C2393" i="12"/>
  <c r="D2393" i="12"/>
  <c r="E2393" i="12"/>
  <c r="F2393" i="12"/>
  <c r="A2394" i="12"/>
  <c r="B2394" i="12"/>
  <c r="C2394" i="12"/>
  <c r="D2394" i="12"/>
  <c r="E2394" i="12"/>
  <c r="F2394" i="12"/>
  <c r="A2395" i="12"/>
  <c r="B2395" i="12"/>
  <c r="C2395" i="12"/>
  <c r="D2395" i="12"/>
  <c r="E2395" i="12"/>
  <c r="F2395" i="12"/>
  <c r="A2396" i="12"/>
  <c r="B2396" i="12"/>
  <c r="C2396" i="12"/>
  <c r="D2396" i="12"/>
  <c r="E2396" i="12"/>
  <c r="F2396" i="12"/>
  <c r="A2397" i="12"/>
  <c r="B2397" i="12"/>
  <c r="C2397" i="12"/>
  <c r="D2397" i="12"/>
  <c r="E2397" i="12"/>
  <c r="F2397" i="12"/>
  <c r="A2398" i="12"/>
  <c r="B2398" i="12"/>
  <c r="C2398" i="12"/>
  <c r="D2398" i="12"/>
  <c r="E2398" i="12"/>
  <c r="F2398" i="12"/>
  <c r="A2399" i="12"/>
  <c r="B2399" i="12"/>
  <c r="C2399" i="12"/>
  <c r="D2399" i="12"/>
  <c r="E2399" i="12"/>
  <c r="F2399" i="12"/>
  <c r="A2400" i="12"/>
  <c r="B2400" i="12"/>
  <c r="C2400" i="12"/>
  <c r="D2400" i="12"/>
  <c r="E2400" i="12"/>
  <c r="F2400" i="12"/>
  <c r="A2401" i="12"/>
  <c r="B2401" i="12"/>
  <c r="C2401" i="12"/>
  <c r="D2401" i="12"/>
  <c r="E2401" i="12"/>
  <c r="F2401" i="12"/>
  <c r="A2402" i="12"/>
  <c r="B2402" i="12"/>
  <c r="C2402" i="12"/>
  <c r="D2402" i="12"/>
  <c r="E2402" i="12"/>
  <c r="F2402" i="12"/>
  <c r="A2403" i="12"/>
  <c r="B2403" i="12"/>
  <c r="C2403" i="12"/>
  <c r="D2403" i="12"/>
  <c r="E2403" i="12"/>
  <c r="F2403" i="12"/>
  <c r="A2404" i="12"/>
  <c r="B2404" i="12"/>
  <c r="C2404" i="12"/>
  <c r="D2404" i="12"/>
  <c r="E2404" i="12"/>
  <c r="F2404" i="12"/>
  <c r="A2405" i="12"/>
  <c r="B2405" i="12"/>
  <c r="C2405" i="12"/>
  <c r="D2405" i="12"/>
  <c r="E2405" i="12"/>
  <c r="F2405" i="12"/>
  <c r="A2406" i="12"/>
  <c r="B2406" i="12"/>
  <c r="C2406" i="12"/>
  <c r="D2406" i="12"/>
  <c r="E2406" i="12"/>
  <c r="F2406" i="12"/>
  <c r="A2407" i="12"/>
  <c r="B2407" i="12"/>
  <c r="C2407" i="12"/>
  <c r="D2407" i="12"/>
  <c r="E2407" i="12"/>
  <c r="F2407" i="12"/>
  <c r="A2408" i="12"/>
  <c r="B2408" i="12"/>
  <c r="C2408" i="12"/>
  <c r="D2408" i="12"/>
  <c r="E2408" i="12"/>
  <c r="F2408" i="12"/>
  <c r="A2409" i="12"/>
  <c r="B2409" i="12"/>
  <c r="C2409" i="12"/>
  <c r="D2409" i="12"/>
  <c r="E2409" i="12"/>
  <c r="F2409" i="12"/>
  <c r="A2410" i="12"/>
  <c r="B2410" i="12"/>
  <c r="C2410" i="12"/>
  <c r="D2410" i="12"/>
  <c r="E2410" i="12"/>
  <c r="F2410" i="12"/>
  <c r="A2411" i="12"/>
  <c r="B2411" i="12"/>
  <c r="C2411" i="12"/>
  <c r="D2411" i="12"/>
  <c r="E2411" i="12"/>
  <c r="F2411" i="12"/>
  <c r="A2412" i="12"/>
  <c r="B2412" i="12"/>
  <c r="C2412" i="12"/>
  <c r="D2412" i="12"/>
  <c r="E2412" i="12"/>
  <c r="F2412" i="12"/>
  <c r="A2413" i="12"/>
  <c r="B2413" i="12"/>
  <c r="C2413" i="12"/>
  <c r="D2413" i="12"/>
  <c r="E2413" i="12"/>
  <c r="F2413" i="12"/>
  <c r="A2414" i="12"/>
  <c r="B2414" i="12"/>
  <c r="C2414" i="12"/>
  <c r="D2414" i="12"/>
  <c r="E2414" i="12"/>
  <c r="F2414" i="12"/>
  <c r="A2415" i="12"/>
  <c r="B2415" i="12"/>
  <c r="C2415" i="12"/>
  <c r="D2415" i="12"/>
  <c r="E2415" i="12"/>
  <c r="F2415" i="12"/>
  <c r="A2416" i="12"/>
  <c r="B2416" i="12"/>
  <c r="C2416" i="12"/>
  <c r="D2416" i="12"/>
  <c r="E2416" i="12"/>
  <c r="F2416" i="12"/>
  <c r="A2417" i="12"/>
  <c r="B2417" i="12"/>
  <c r="C2417" i="12"/>
  <c r="D2417" i="12"/>
  <c r="E2417" i="12"/>
  <c r="F2417" i="12"/>
  <c r="A2418" i="12"/>
  <c r="B2418" i="12"/>
  <c r="C2418" i="12"/>
  <c r="D2418" i="12"/>
  <c r="E2418" i="12"/>
  <c r="F2418" i="12"/>
  <c r="A2419" i="12"/>
  <c r="B2419" i="12"/>
  <c r="C2419" i="12"/>
  <c r="D2419" i="12"/>
  <c r="E2419" i="12"/>
  <c r="F2419" i="12"/>
  <c r="A2420" i="12"/>
  <c r="B2420" i="12"/>
  <c r="C2420" i="12"/>
  <c r="D2420" i="12"/>
  <c r="E2420" i="12"/>
  <c r="F2420" i="12"/>
  <c r="A2421" i="12"/>
  <c r="B2421" i="12"/>
  <c r="C2421" i="12"/>
  <c r="D2421" i="12"/>
  <c r="E2421" i="12"/>
  <c r="F2421" i="12"/>
  <c r="A2422" i="12"/>
  <c r="B2422" i="12"/>
  <c r="C2422" i="12"/>
  <c r="D2422" i="12"/>
  <c r="E2422" i="12"/>
  <c r="F2422" i="12"/>
  <c r="A2423" i="12"/>
  <c r="B2423" i="12"/>
  <c r="C2423" i="12"/>
  <c r="D2423" i="12"/>
  <c r="E2423" i="12"/>
  <c r="F2423" i="12"/>
  <c r="A2424" i="12"/>
  <c r="B2424" i="12"/>
  <c r="C2424" i="12"/>
  <c r="D2424" i="12"/>
  <c r="E2424" i="12"/>
  <c r="F2424" i="12"/>
  <c r="A2425" i="12"/>
  <c r="B2425" i="12"/>
  <c r="C2425" i="12"/>
  <c r="D2425" i="12"/>
  <c r="E2425" i="12"/>
  <c r="F2425" i="12"/>
  <c r="A2426" i="12"/>
  <c r="B2426" i="12"/>
  <c r="C2426" i="12"/>
  <c r="D2426" i="12"/>
  <c r="E2426" i="12"/>
  <c r="F2426" i="12"/>
  <c r="A2427" i="12"/>
  <c r="B2427" i="12"/>
  <c r="C2427" i="12"/>
  <c r="D2427" i="12"/>
  <c r="E2427" i="12"/>
  <c r="F2427" i="12"/>
  <c r="A2428" i="12"/>
  <c r="B2428" i="12"/>
  <c r="C2428" i="12"/>
  <c r="D2428" i="12"/>
  <c r="E2428" i="12"/>
  <c r="F2428" i="12"/>
  <c r="A2429" i="12"/>
  <c r="B2429" i="12"/>
  <c r="C2429" i="12"/>
  <c r="D2429" i="12"/>
  <c r="E2429" i="12"/>
  <c r="F2429" i="12"/>
  <c r="A2430" i="12"/>
  <c r="B2430" i="12"/>
  <c r="C2430" i="12"/>
  <c r="D2430" i="12"/>
  <c r="E2430" i="12"/>
  <c r="F2430" i="12"/>
  <c r="A2431" i="12"/>
  <c r="B2431" i="12"/>
  <c r="C2431" i="12"/>
  <c r="D2431" i="12"/>
  <c r="E2431" i="12"/>
  <c r="F2431" i="12"/>
  <c r="A2432" i="12"/>
  <c r="B2432" i="12"/>
  <c r="C2432" i="12"/>
  <c r="D2432" i="12"/>
  <c r="E2432" i="12"/>
  <c r="F2432" i="12"/>
  <c r="A2433" i="12"/>
  <c r="B2433" i="12"/>
  <c r="C2433" i="12"/>
  <c r="D2433" i="12"/>
  <c r="E2433" i="12"/>
  <c r="F2433" i="12"/>
  <c r="A2434" i="12"/>
  <c r="B2434" i="12"/>
  <c r="C2434" i="12"/>
  <c r="D2434" i="12"/>
  <c r="E2434" i="12"/>
  <c r="F2434" i="12"/>
  <c r="A2435" i="12"/>
  <c r="B2435" i="12"/>
  <c r="C2435" i="12"/>
  <c r="D2435" i="12"/>
  <c r="E2435" i="12"/>
  <c r="F2435" i="12"/>
  <c r="A2436" i="12"/>
  <c r="B2436" i="12"/>
  <c r="C2436" i="12"/>
  <c r="D2436" i="12"/>
  <c r="E2436" i="12"/>
  <c r="F2436" i="12"/>
  <c r="A2437" i="12"/>
  <c r="B2437" i="12"/>
  <c r="C2437" i="12"/>
  <c r="D2437" i="12"/>
  <c r="E2437" i="12"/>
  <c r="F2437" i="12"/>
  <c r="A2438" i="12"/>
  <c r="B2438" i="12"/>
  <c r="C2438" i="12"/>
  <c r="D2438" i="12"/>
  <c r="E2438" i="12"/>
  <c r="F2438" i="12"/>
  <c r="A2439" i="12"/>
  <c r="B2439" i="12"/>
  <c r="C2439" i="12"/>
  <c r="D2439" i="12"/>
  <c r="E2439" i="12"/>
  <c r="F2439" i="12"/>
  <c r="A2440" i="12"/>
  <c r="B2440" i="12"/>
  <c r="C2440" i="12"/>
  <c r="D2440" i="12"/>
  <c r="E2440" i="12"/>
  <c r="F2440" i="12"/>
  <c r="A2441" i="12"/>
  <c r="B2441" i="12"/>
  <c r="C2441" i="12"/>
  <c r="D2441" i="12"/>
  <c r="E2441" i="12"/>
  <c r="F2441" i="12"/>
  <c r="A2442" i="12"/>
  <c r="B2442" i="12"/>
  <c r="C2442" i="12"/>
  <c r="D2442" i="12"/>
  <c r="E2442" i="12"/>
  <c r="F2442" i="12"/>
  <c r="A2443" i="12"/>
  <c r="B2443" i="12"/>
  <c r="C2443" i="12"/>
  <c r="D2443" i="12"/>
  <c r="E2443" i="12"/>
  <c r="F2443" i="12"/>
  <c r="A2444" i="12"/>
  <c r="B2444" i="12"/>
  <c r="C2444" i="12"/>
  <c r="D2444" i="12"/>
  <c r="E2444" i="12"/>
  <c r="F2444" i="12"/>
  <c r="A2445" i="12"/>
  <c r="B2445" i="12"/>
  <c r="C2445" i="12"/>
  <c r="D2445" i="12"/>
  <c r="E2445" i="12"/>
  <c r="F2445" i="12"/>
  <c r="A2446" i="12"/>
  <c r="B2446" i="12"/>
  <c r="C2446" i="12"/>
  <c r="D2446" i="12"/>
  <c r="E2446" i="12"/>
  <c r="F2446" i="12"/>
  <c r="A2447" i="12"/>
  <c r="B2447" i="12"/>
  <c r="C2447" i="12"/>
  <c r="D2447" i="12"/>
  <c r="E2447" i="12"/>
  <c r="F2447" i="12"/>
  <c r="A2448" i="12"/>
  <c r="B2448" i="12"/>
  <c r="C2448" i="12"/>
  <c r="D2448" i="12"/>
  <c r="E2448" i="12"/>
  <c r="F2448" i="12"/>
  <c r="A2449" i="12"/>
  <c r="B2449" i="12"/>
  <c r="C2449" i="12"/>
  <c r="D2449" i="12"/>
  <c r="E2449" i="12"/>
  <c r="F2449" i="12"/>
  <c r="A2450" i="12"/>
  <c r="B2450" i="12"/>
  <c r="C2450" i="12"/>
  <c r="D2450" i="12"/>
  <c r="E2450" i="12"/>
  <c r="F2450" i="12"/>
  <c r="A2451" i="12"/>
  <c r="B2451" i="12"/>
  <c r="C2451" i="12"/>
  <c r="D2451" i="12"/>
  <c r="E2451" i="12"/>
  <c r="F2451" i="12"/>
  <c r="A2452" i="12"/>
  <c r="B2452" i="12"/>
  <c r="C2452" i="12"/>
  <c r="D2452" i="12"/>
  <c r="E2452" i="12"/>
  <c r="F2452" i="12"/>
  <c r="A2453" i="12"/>
  <c r="B2453" i="12"/>
  <c r="C2453" i="12"/>
  <c r="D2453" i="12"/>
  <c r="E2453" i="12"/>
  <c r="F2453" i="12"/>
  <c r="A2454" i="12"/>
  <c r="B2454" i="12"/>
  <c r="C2454" i="12"/>
  <c r="D2454" i="12"/>
  <c r="E2454" i="12"/>
  <c r="F2454" i="12"/>
  <c r="A2455" i="12"/>
  <c r="B2455" i="12"/>
  <c r="C2455" i="12"/>
  <c r="D2455" i="12"/>
  <c r="E2455" i="12"/>
  <c r="F2455" i="12"/>
  <c r="A2456" i="12"/>
  <c r="B2456" i="12"/>
  <c r="C2456" i="12"/>
  <c r="D2456" i="12"/>
  <c r="E2456" i="12"/>
  <c r="F2456" i="12"/>
  <c r="A2457" i="12"/>
  <c r="B2457" i="12"/>
  <c r="C2457" i="12"/>
  <c r="D2457" i="12"/>
  <c r="E2457" i="12"/>
  <c r="F2457" i="12"/>
  <c r="A2458" i="12"/>
  <c r="B2458" i="12"/>
  <c r="C2458" i="12"/>
  <c r="D2458" i="12"/>
  <c r="E2458" i="12"/>
  <c r="F2458" i="12"/>
  <c r="A2459" i="12"/>
  <c r="B2459" i="12"/>
  <c r="C2459" i="12"/>
  <c r="D2459" i="12"/>
  <c r="E2459" i="12"/>
  <c r="F2459" i="12"/>
  <c r="A2460" i="12"/>
  <c r="B2460" i="12"/>
  <c r="C2460" i="12"/>
  <c r="D2460" i="12"/>
  <c r="E2460" i="12"/>
  <c r="F2460" i="12"/>
  <c r="A2461" i="12"/>
  <c r="B2461" i="12"/>
  <c r="C2461" i="12"/>
  <c r="D2461" i="12"/>
  <c r="E2461" i="12"/>
  <c r="F2461" i="12"/>
  <c r="A2462" i="12"/>
  <c r="B2462" i="12"/>
  <c r="C2462" i="12"/>
  <c r="D2462" i="12"/>
  <c r="E2462" i="12"/>
  <c r="F2462" i="12"/>
  <c r="A2463" i="12"/>
  <c r="B2463" i="12"/>
  <c r="C2463" i="12"/>
  <c r="D2463" i="12"/>
  <c r="E2463" i="12"/>
  <c r="F2463" i="12"/>
  <c r="A2464" i="12"/>
  <c r="B2464" i="12"/>
  <c r="C2464" i="12"/>
  <c r="D2464" i="12"/>
  <c r="E2464" i="12"/>
  <c r="F2464" i="12"/>
  <c r="A2465" i="12"/>
  <c r="B2465" i="12"/>
  <c r="C2465" i="12"/>
  <c r="D2465" i="12"/>
  <c r="E2465" i="12"/>
  <c r="F2465" i="12"/>
  <c r="A2466" i="12"/>
  <c r="B2466" i="12"/>
  <c r="C2466" i="12"/>
  <c r="D2466" i="12"/>
  <c r="E2466" i="12"/>
  <c r="F2466" i="12"/>
  <c r="A2467" i="12"/>
  <c r="B2467" i="12"/>
  <c r="C2467" i="12"/>
  <c r="D2467" i="12"/>
  <c r="E2467" i="12"/>
  <c r="F2467" i="12"/>
  <c r="A2468" i="12"/>
  <c r="B2468" i="12"/>
  <c r="C2468" i="12"/>
  <c r="D2468" i="12"/>
  <c r="E2468" i="12"/>
  <c r="F2468" i="12"/>
  <c r="A2469" i="12"/>
  <c r="B2469" i="12"/>
  <c r="C2469" i="12"/>
  <c r="D2469" i="12"/>
  <c r="E2469" i="12"/>
  <c r="F2469" i="12"/>
  <c r="A2470" i="12"/>
  <c r="B2470" i="12"/>
  <c r="C2470" i="12"/>
  <c r="D2470" i="12"/>
  <c r="E2470" i="12"/>
  <c r="F2470" i="12"/>
  <c r="A2471" i="12"/>
  <c r="B2471" i="12"/>
  <c r="C2471" i="12"/>
  <c r="D2471" i="12"/>
  <c r="E2471" i="12"/>
  <c r="F2471" i="12"/>
  <c r="A2472" i="12"/>
  <c r="B2472" i="12"/>
  <c r="C2472" i="12"/>
  <c r="D2472" i="12"/>
  <c r="E2472" i="12"/>
  <c r="F2472" i="12"/>
  <c r="A2473" i="12"/>
  <c r="B2473" i="12"/>
  <c r="C2473" i="12"/>
  <c r="D2473" i="12"/>
  <c r="E2473" i="12"/>
  <c r="F2473" i="12"/>
  <c r="A2474" i="12"/>
  <c r="B2474" i="12"/>
  <c r="C2474" i="12"/>
  <c r="D2474" i="12"/>
  <c r="E2474" i="12"/>
  <c r="F2474" i="12"/>
  <c r="A2475" i="12"/>
  <c r="B2475" i="12"/>
  <c r="C2475" i="12"/>
  <c r="D2475" i="12"/>
  <c r="E2475" i="12"/>
  <c r="F2475" i="12"/>
  <c r="A2476" i="12"/>
  <c r="B2476" i="12"/>
  <c r="C2476" i="12"/>
  <c r="D2476" i="12"/>
  <c r="E2476" i="12"/>
  <c r="F2476" i="12"/>
  <c r="A2477" i="12"/>
  <c r="B2477" i="12"/>
  <c r="C2477" i="12"/>
  <c r="D2477" i="12"/>
  <c r="E2477" i="12"/>
  <c r="F2477" i="12"/>
  <c r="A2478" i="12"/>
  <c r="B2478" i="12"/>
  <c r="C2478" i="12"/>
  <c r="D2478" i="12"/>
  <c r="E2478" i="12"/>
  <c r="F2478" i="12"/>
  <c r="A2479" i="12"/>
  <c r="B2479" i="12"/>
  <c r="C2479" i="12"/>
  <c r="D2479" i="12"/>
  <c r="E2479" i="12"/>
  <c r="F2479" i="12"/>
  <c r="A2480" i="12"/>
  <c r="B2480" i="12"/>
  <c r="C2480" i="12"/>
  <c r="D2480" i="12"/>
  <c r="E2480" i="12"/>
  <c r="F2480" i="12"/>
  <c r="A2481" i="12"/>
  <c r="B2481" i="12"/>
  <c r="C2481" i="12"/>
  <c r="D2481" i="12"/>
  <c r="E2481" i="12"/>
  <c r="F2481" i="12"/>
  <c r="A2482" i="12"/>
  <c r="B2482" i="12"/>
  <c r="C2482" i="12"/>
  <c r="D2482" i="12"/>
  <c r="E2482" i="12"/>
  <c r="F2482" i="12"/>
  <c r="A2483" i="12"/>
  <c r="B2483" i="12"/>
  <c r="C2483" i="12"/>
  <c r="D2483" i="12"/>
  <c r="E2483" i="12"/>
  <c r="F2483" i="12"/>
  <c r="A2484" i="12"/>
  <c r="B2484" i="12"/>
  <c r="C2484" i="12"/>
  <c r="D2484" i="12"/>
  <c r="E2484" i="12"/>
  <c r="F2484" i="12"/>
  <c r="A2485" i="12"/>
  <c r="B2485" i="12"/>
  <c r="C2485" i="12"/>
  <c r="D2485" i="12"/>
  <c r="E2485" i="12"/>
  <c r="F2485" i="12"/>
  <c r="A2486" i="12"/>
  <c r="B2486" i="12"/>
  <c r="C2486" i="12"/>
  <c r="D2486" i="12"/>
  <c r="E2486" i="12"/>
  <c r="F2486" i="12"/>
  <c r="A2487" i="12"/>
  <c r="B2487" i="12"/>
  <c r="C2487" i="12"/>
  <c r="D2487" i="12"/>
  <c r="E2487" i="12"/>
  <c r="F2487" i="12"/>
  <c r="A2488" i="12"/>
  <c r="B2488" i="12"/>
  <c r="C2488" i="12"/>
  <c r="D2488" i="12"/>
  <c r="E2488" i="12"/>
  <c r="F2488" i="12"/>
  <c r="A2489" i="12"/>
  <c r="B2489" i="12"/>
  <c r="C2489" i="12"/>
  <c r="D2489" i="12"/>
  <c r="E2489" i="12"/>
  <c r="F2489" i="12"/>
  <c r="A2490" i="12"/>
  <c r="B2490" i="12"/>
  <c r="C2490" i="12"/>
  <c r="D2490" i="12"/>
  <c r="E2490" i="12"/>
  <c r="F2490" i="12"/>
  <c r="A2491" i="12"/>
  <c r="B2491" i="12"/>
  <c r="C2491" i="12"/>
  <c r="D2491" i="12"/>
  <c r="E2491" i="12"/>
  <c r="F2491" i="12"/>
  <c r="A2492" i="12"/>
  <c r="B2492" i="12"/>
  <c r="C2492" i="12"/>
  <c r="D2492" i="12"/>
  <c r="E2492" i="12"/>
  <c r="F2492" i="12"/>
  <c r="A2493" i="12"/>
  <c r="B2493" i="12"/>
  <c r="C2493" i="12"/>
  <c r="D2493" i="12"/>
  <c r="E2493" i="12"/>
  <c r="F2493" i="12"/>
  <c r="A2494" i="12"/>
  <c r="B2494" i="12"/>
  <c r="C2494" i="12"/>
  <c r="D2494" i="12"/>
  <c r="E2494" i="12"/>
  <c r="F2494" i="12"/>
  <c r="A2495" i="12"/>
  <c r="B2495" i="12"/>
  <c r="C2495" i="12"/>
  <c r="D2495" i="12"/>
  <c r="E2495" i="12"/>
  <c r="F2495" i="12"/>
  <c r="A2496" i="12"/>
  <c r="B2496" i="12"/>
  <c r="C2496" i="12"/>
  <c r="D2496" i="12"/>
  <c r="E2496" i="12"/>
  <c r="F2496" i="12"/>
  <c r="A2497" i="12"/>
  <c r="B2497" i="12"/>
  <c r="C2497" i="12"/>
  <c r="D2497" i="12"/>
  <c r="E2497" i="12"/>
  <c r="F2497" i="12"/>
  <c r="A2498" i="12"/>
  <c r="B2498" i="12"/>
  <c r="C2498" i="12"/>
  <c r="D2498" i="12"/>
  <c r="E2498" i="12"/>
  <c r="F2498" i="12"/>
  <c r="A2499" i="12"/>
  <c r="B2499" i="12"/>
  <c r="C2499" i="12"/>
  <c r="D2499" i="12"/>
  <c r="E2499" i="12"/>
  <c r="F2499" i="12"/>
  <c r="A2500" i="12"/>
  <c r="B2500" i="12"/>
  <c r="C2500" i="12"/>
  <c r="D2500" i="12"/>
  <c r="E2500" i="12"/>
  <c r="F2500" i="12"/>
  <c r="A2501" i="12"/>
  <c r="B2501" i="12"/>
  <c r="C2501" i="12"/>
  <c r="D2501" i="12"/>
  <c r="E2501" i="12"/>
  <c r="F2501" i="12"/>
  <c r="A2502" i="12"/>
  <c r="B2502" i="12"/>
  <c r="C2502" i="12"/>
  <c r="D2502" i="12"/>
  <c r="E2502" i="12"/>
  <c r="F2502" i="12"/>
  <c r="A2503" i="12"/>
  <c r="B2503" i="12"/>
  <c r="C2503" i="12"/>
  <c r="D2503" i="12"/>
  <c r="E2503" i="12"/>
  <c r="F2503" i="12"/>
  <c r="A2504" i="12"/>
  <c r="B2504" i="12"/>
  <c r="C2504" i="12"/>
  <c r="D2504" i="12"/>
  <c r="E2504" i="12"/>
  <c r="F2504" i="12"/>
  <c r="A2505" i="12"/>
  <c r="B2505" i="12"/>
  <c r="C2505" i="12"/>
  <c r="D2505" i="12"/>
  <c r="E2505" i="12"/>
  <c r="F2505" i="12"/>
  <c r="A2506" i="12"/>
  <c r="B2506" i="12"/>
  <c r="C2506" i="12"/>
  <c r="D2506" i="12"/>
  <c r="E2506" i="12"/>
  <c r="F2506" i="12"/>
  <c r="A2507" i="12"/>
  <c r="B2507" i="12"/>
  <c r="C2507" i="12"/>
  <c r="D2507" i="12"/>
  <c r="E2507" i="12"/>
  <c r="F2507" i="12"/>
  <c r="A2508" i="12"/>
  <c r="B2508" i="12"/>
  <c r="C2508" i="12"/>
  <c r="D2508" i="12"/>
  <c r="E2508" i="12"/>
  <c r="F2508" i="12"/>
  <c r="A2509" i="12"/>
  <c r="B2509" i="12"/>
  <c r="C2509" i="12"/>
  <c r="D2509" i="12"/>
  <c r="E2509" i="12"/>
  <c r="F2509" i="12"/>
  <c r="A2510" i="12"/>
  <c r="B2510" i="12"/>
  <c r="C2510" i="12"/>
  <c r="D2510" i="12"/>
  <c r="E2510" i="12"/>
  <c r="F2510" i="12"/>
  <c r="A2511" i="12"/>
  <c r="B2511" i="12"/>
  <c r="C2511" i="12"/>
  <c r="D2511" i="12"/>
  <c r="E2511" i="12"/>
  <c r="F2511" i="12"/>
  <c r="A2512" i="12"/>
  <c r="B2512" i="12"/>
  <c r="C2512" i="12"/>
  <c r="D2512" i="12"/>
  <c r="E2512" i="12"/>
  <c r="F2512" i="12"/>
  <c r="A2513" i="12"/>
  <c r="B2513" i="12"/>
  <c r="C2513" i="12"/>
  <c r="D2513" i="12"/>
  <c r="E2513" i="12"/>
  <c r="F2513" i="12"/>
  <c r="A2514" i="12"/>
  <c r="B2514" i="12"/>
  <c r="C2514" i="12"/>
  <c r="D2514" i="12"/>
  <c r="E2514" i="12"/>
  <c r="F2514" i="12"/>
  <c r="A2515" i="12"/>
  <c r="B2515" i="12"/>
  <c r="C2515" i="12"/>
  <c r="D2515" i="12"/>
  <c r="E2515" i="12"/>
  <c r="F2515" i="12"/>
  <c r="A2516" i="12"/>
  <c r="B2516" i="12"/>
  <c r="C2516" i="12"/>
  <c r="D2516" i="12"/>
  <c r="E2516" i="12"/>
  <c r="F2516" i="12"/>
  <c r="A2517" i="12"/>
  <c r="B2517" i="12"/>
  <c r="C2517" i="12"/>
  <c r="D2517" i="12"/>
  <c r="E2517" i="12"/>
  <c r="F2517" i="12"/>
  <c r="A2518" i="12"/>
  <c r="B2518" i="12"/>
  <c r="C2518" i="12"/>
  <c r="D2518" i="12"/>
  <c r="E2518" i="12"/>
  <c r="F2518" i="12"/>
  <c r="A2519" i="12"/>
  <c r="B2519" i="12"/>
  <c r="C2519" i="12"/>
  <c r="D2519" i="12"/>
  <c r="E2519" i="12"/>
  <c r="F2519" i="12"/>
  <c r="A2520" i="12"/>
  <c r="B2520" i="12"/>
  <c r="C2520" i="12"/>
  <c r="D2520" i="12"/>
  <c r="E2520" i="12"/>
  <c r="F2520" i="12"/>
  <c r="A2521" i="12"/>
  <c r="B2521" i="12"/>
  <c r="C2521" i="12"/>
  <c r="D2521" i="12"/>
  <c r="E2521" i="12"/>
  <c r="F2521" i="12"/>
  <c r="A2522" i="12"/>
  <c r="B2522" i="12"/>
  <c r="C2522" i="12"/>
  <c r="D2522" i="12"/>
  <c r="E2522" i="12"/>
  <c r="F2522" i="12"/>
  <c r="A2523" i="12"/>
  <c r="B2523" i="12"/>
  <c r="C2523" i="12"/>
  <c r="D2523" i="12"/>
  <c r="E2523" i="12"/>
  <c r="F2523" i="12"/>
  <c r="A2524" i="12"/>
  <c r="B2524" i="12"/>
  <c r="C2524" i="12"/>
  <c r="D2524" i="12"/>
  <c r="E2524" i="12"/>
  <c r="F2524" i="12"/>
  <c r="A2525" i="12"/>
  <c r="B2525" i="12"/>
  <c r="C2525" i="12"/>
  <c r="D2525" i="12"/>
  <c r="E2525" i="12"/>
  <c r="F2525" i="12"/>
  <c r="A2526" i="12"/>
  <c r="B2526" i="12"/>
  <c r="C2526" i="12"/>
  <c r="D2526" i="12"/>
  <c r="E2526" i="12"/>
  <c r="F2526" i="12"/>
  <c r="A2527" i="12"/>
  <c r="B2527" i="12"/>
  <c r="C2527" i="12"/>
  <c r="D2527" i="12"/>
  <c r="E2527" i="12"/>
  <c r="F2527" i="12"/>
  <c r="A2528" i="12"/>
  <c r="B2528" i="12"/>
  <c r="C2528" i="12"/>
  <c r="D2528" i="12"/>
  <c r="E2528" i="12"/>
  <c r="F2528" i="12"/>
  <c r="A2529" i="12"/>
  <c r="B2529" i="12"/>
  <c r="C2529" i="12"/>
  <c r="D2529" i="12"/>
  <c r="E2529" i="12"/>
  <c r="F2529" i="12"/>
  <c r="A2530" i="12"/>
  <c r="B2530" i="12"/>
  <c r="C2530" i="12"/>
  <c r="D2530" i="12"/>
  <c r="E2530" i="12"/>
  <c r="F2530" i="12"/>
  <c r="A2531" i="12"/>
  <c r="B2531" i="12"/>
  <c r="C2531" i="12"/>
  <c r="D2531" i="12"/>
  <c r="E2531" i="12"/>
  <c r="F2531" i="12"/>
  <c r="A2532" i="12"/>
  <c r="B2532" i="12"/>
  <c r="C2532" i="12"/>
  <c r="D2532" i="12"/>
  <c r="E2532" i="12"/>
  <c r="F2532" i="12"/>
  <c r="A2533" i="12"/>
  <c r="B2533" i="12"/>
  <c r="C2533" i="12"/>
  <c r="D2533" i="12"/>
  <c r="E2533" i="12"/>
  <c r="F2533" i="12"/>
  <c r="A2534" i="12"/>
  <c r="B2534" i="12"/>
  <c r="C2534" i="12"/>
  <c r="D2534" i="12"/>
  <c r="E2534" i="12"/>
  <c r="F2534" i="12"/>
  <c r="A2535" i="12"/>
  <c r="B2535" i="12"/>
  <c r="C2535" i="12"/>
  <c r="D2535" i="12"/>
  <c r="E2535" i="12"/>
  <c r="F2535" i="12"/>
  <c r="A2536" i="12"/>
  <c r="B2536" i="12"/>
  <c r="C2536" i="12"/>
  <c r="D2536" i="12"/>
  <c r="E2536" i="12"/>
  <c r="F2536" i="12"/>
  <c r="A2537" i="12"/>
  <c r="B2537" i="12"/>
  <c r="C2537" i="12"/>
  <c r="D2537" i="12"/>
  <c r="E2537" i="12"/>
  <c r="F2537" i="12"/>
  <c r="A1702" i="12"/>
  <c r="B1702" i="12"/>
  <c r="C1702" i="12"/>
  <c r="D1702" i="12"/>
  <c r="E1702" i="12"/>
  <c r="F1702" i="12"/>
  <c r="A1703" i="12"/>
  <c r="B1703" i="12"/>
  <c r="C1703" i="12"/>
  <c r="D1703" i="12"/>
  <c r="E1703" i="12"/>
  <c r="F1703" i="12"/>
  <c r="A1704" i="12"/>
  <c r="B1704" i="12"/>
  <c r="C1704" i="12"/>
  <c r="D1704" i="12"/>
  <c r="E1704" i="12"/>
  <c r="F1704" i="12"/>
  <c r="A1705" i="12"/>
  <c r="B1705" i="12"/>
  <c r="C1705" i="12"/>
  <c r="D1705" i="12"/>
  <c r="E1705" i="12"/>
  <c r="F1705" i="12"/>
  <c r="A1706" i="12"/>
  <c r="B1706" i="12"/>
  <c r="C1706" i="12"/>
  <c r="D1706" i="12"/>
  <c r="E1706" i="12"/>
  <c r="F1706" i="12"/>
  <c r="A1707" i="12"/>
  <c r="B1707" i="12"/>
  <c r="C1707" i="12"/>
  <c r="D1707" i="12"/>
  <c r="E1707" i="12"/>
  <c r="F1707" i="12"/>
  <c r="A1708" i="12"/>
  <c r="B1708" i="12"/>
  <c r="C1708" i="12"/>
  <c r="D1708" i="12"/>
  <c r="E1708" i="12"/>
  <c r="F1708" i="12"/>
  <c r="A1709" i="12"/>
  <c r="B1709" i="12"/>
  <c r="C1709" i="12"/>
  <c r="D1709" i="12"/>
  <c r="E1709" i="12"/>
  <c r="F1709" i="12"/>
  <c r="A1710" i="12"/>
  <c r="B1710" i="12"/>
  <c r="C1710" i="12"/>
  <c r="D1710" i="12"/>
  <c r="E1710" i="12"/>
  <c r="F1710" i="12"/>
  <c r="A1711" i="12"/>
  <c r="B1711" i="12"/>
  <c r="C1711" i="12"/>
  <c r="D1711" i="12"/>
  <c r="E1711" i="12"/>
  <c r="F1711" i="12"/>
  <c r="A1712" i="12"/>
  <c r="B1712" i="12"/>
  <c r="C1712" i="12"/>
  <c r="D1712" i="12"/>
  <c r="E1712" i="12"/>
  <c r="F1712" i="12"/>
  <c r="A1713" i="12"/>
  <c r="B1713" i="12"/>
  <c r="C1713" i="12"/>
  <c r="D1713" i="12"/>
  <c r="E1713" i="12"/>
  <c r="F1713" i="12"/>
  <c r="A1714" i="12"/>
  <c r="B1714" i="12"/>
  <c r="C1714" i="12"/>
  <c r="D1714" i="12"/>
  <c r="E1714" i="12"/>
  <c r="F1714" i="12"/>
  <c r="A1715" i="12"/>
  <c r="B1715" i="12"/>
  <c r="C1715" i="12"/>
  <c r="D1715" i="12"/>
  <c r="E1715" i="12"/>
  <c r="F1715" i="12"/>
  <c r="A1716" i="12"/>
  <c r="B1716" i="12"/>
  <c r="C1716" i="12"/>
  <c r="D1716" i="12"/>
  <c r="E1716" i="12"/>
  <c r="F1716" i="12"/>
  <c r="A1717" i="12"/>
  <c r="B1717" i="12"/>
  <c r="C1717" i="12"/>
  <c r="D1717" i="12"/>
  <c r="E1717" i="12"/>
  <c r="F1717" i="12"/>
  <c r="A1718" i="12"/>
  <c r="B1718" i="12"/>
  <c r="C1718" i="12"/>
  <c r="D1718" i="12"/>
  <c r="E1718" i="12"/>
  <c r="F1718" i="12"/>
  <c r="A1719" i="12"/>
  <c r="B1719" i="12"/>
  <c r="C1719" i="12"/>
  <c r="D1719" i="12"/>
  <c r="E1719" i="12"/>
  <c r="F1719" i="12"/>
  <c r="A1720" i="12"/>
  <c r="B1720" i="12"/>
  <c r="C1720" i="12"/>
  <c r="D1720" i="12"/>
  <c r="E1720" i="12"/>
  <c r="F1720" i="12"/>
  <c r="A1721" i="12"/>
  <c r="B1721" i="12"/>
  <c r="C1721" i="12"/>
  <c r="D1721" i="12"/>
  <c r="E1721" i="12"/>
  <c r="F1721" i="12"/>
  <c r="A1722" i="12"/>
  <c r="B1722" i="12"/>
  <c r="C1722" i="12"/>
  <c r="D1722" i="12"/>
  <c r="E1722" i="12"/>
  <c r="F1722" i="12"/>
  <c r="A1723" i="12"/>
  <c r="B1723" i="12"/>
  <c r="C1723" i="12"/>
  <c r="D1723" i="12"/>
  <c r="E1723" i="12"/>
  <c r="F1723" i="12"/>
  <c r="A1724" i="12"/>
  <c r="B1724" i="12"/>
  <c r="C1724" i="12"/>
  <c r="D1724" i="12"/>
  <c r="E1724" i="12"/>
  <c r="F1724" i="12"/>
  <c r="A1725" i="12"/>
  <c r="B1725" i="12"/>
  <c r="C1725" i="12"/>
  <c r="D1725" i="12"/>
  <c r="E1725" i="12"/>
  <c r="F1725" i="12"/>
  <c r="A1726" i="12"/>
  <c r="B1726" i="12"/>
  <c r="C1726" i="12"/>
  <c r="D1726" i="12"/>
  <c r="E1726" i="12"/>
  <c r="F1726" i="12"/>
  <c r="A1727" i="12"/>
  <c r="B1727" i="12"/>
  <c r="C1727" i="12"/>
  <c r="D1727" i="12"/>
  <c r="E1727" i="12"/>
  <c r="F1727" i="12"/>
  <c r="A1728" i="12"/>
  <c r="B1728" i="12"/>
  <c r="C1728" i="12"/>
  <c r="D1728" i="12"/>
  <c r="E1728" i="12"/>
  <c r="F1728" i="12"/>
  <c r="A1729" i="12"/>
  <c r="B1729" i="12"/>
  <c r="C1729" i="12"/>
  <c r="D1729" i="12"/>
  <c r="E1729" i="12"/>
  <c r="F1729" i="12"/>
  <c r="A1730" i="12"/>
  <c r="B1730" i="12"/>
  <c r="C1730" i="12"/>
  <c r="D1730" i="12"/>
  <c r="E1730" i="12"/>
  <c r="F1730" i="12"/>
  <c r="A1731" i="12"/>
  <c r="B1731" i="12"/>
  <c r="C1731" i="12"/>
  <c r="D1731" i="12"/>
  <c r="E1731" i="12"/>
  <c r="F1731" i="12"/>
  <c r="A1732" i="12"/>
  <c r="B1732" i="12"/>
  <c r="C1732" i="12"/>
  <c r="D1732" i="12"/>
  <c r="E1732" i="12"/>
  <c r="F1732" i="12"/>
  <c r="A1733" i="12"/>
  <c r="B1733" i="12"/>
  <c r="C1733" i="12"/>
  <c r="D1733" i="12"/>
  <c r="E1733" i="12"/>
  <c r="F1733" i="12"/>
  <c r="A1734" i="12"/>
  <c r="B1734" i="12"/>
  <c r="C1734" i="12"/>
  <c r="D1734" i="12"/>
  <c r="E1734" i="12"/>
  <c r="F1734" i="12"/>
  <c r="A1735" i="12"/>
  <c r="B1735" i="12"/>
  <c r="C1735" i="12"/>
  <c r="D1735" i="12"/>
  <c r="E1735" i="12"/>
  <c r="F1735" i="12"/>
  <c r="A1736" i="12"/>
  <c r="B1736" i="12"/>
  <c r="C1736" i="12"/>
  <c r="D1736" i="12"/>
  <c r="E1736" i="12"/>
  <c r="F1736" i="12"/>
  <c r="A1737" i="12"/>
  <c r="B1737" i="12"/>
  <c r="C1737" i="12"/>
  <c r="D1737" i="12"/>
  <c r="E1737" i="12"/>
  <c r="F1737" i="12"/>
  <c r="A1738" i="12"/>
  <c r="B1738" i="12"/>
  <c r="C1738" i="12"/>
  <c r="D1738" i="12"/>
  <c r="E1738" i="12"/>
  <c r="F1738" i="12"/>
  <c r="A1739" i="12"/>
  <c r="B1739" i="12"/>
  <c r="C1739" i="12"/>
  <c r="D1739" i="12"/>
  <c r="E1739" i="12"/>
  <c r="F1739" i="12"/>
  <c r="A1740" i="12"/>
  <c r="B1740" i="12"/>
  <c r="C1740" i="12"/>
  <c r="D1740" i="12"/>
  <c r="E1740" i="12"/>
  <c r="F1740" i="12"/>
  <c r="A1741" i="12"/>
  <c r="B1741" i="12"/>
  <c r="C1741" i="12"/>
  <c r="D1741" i="12"/>
  <c r="E1741" i="12"/>
  <c r="F1741" i="12"/>
  <c r="A1742" i="12"/>
  <c r="B1742" i="12"/>
  <c r="C1742" i="12"/>
  <c r="D1742" i="12"/>
  <c r="E1742" i="12"/>
  <c r="F1742" i="12"/>
  <c r="A1743" i="12"/>
  <c r="B1743" i="12"/>
  <c r="C1743" i="12"/>
  <c r="D1743" i="12"/>
  <c r="E1743" i="12"/>
  <c r="F1743" i="12"/>
  <c r="A1744" i="12"/>
  <c r="B1744" i="12"/>
  <c r="C1744" i="12"/>
  <c r="D1744" i="12"/>
  <c r="E1744" i="12"/>
  <c r="F1744" i="12"/>
  <c r="A1745" i="12"/>
  <c r="B1745" i="12"/>
  <c r="C1745" i="12"/>
  <c r="D1745" i="12"/>
  <c r="E1745" i="12"/>
  <c r="F1745" i="12"/>
  <c r="A1746" i="12"/>
  <c r="B1746" i="12"/>
  <c r="C1746" i="12"/>
  <c r="D1746" i="12"/>
  <c r="E1746" i="12"/>
  <c r="F1746" i="12"/>
  <c r="A1747" i="12"/>
  <c r="B1747" i="12"/>
  <c r="C1747" i="12"/>
  <c r="D1747" i="12"/>
  <c r="E1747" i="12"/>
  <c r="F1747" i="12"/>
  <c r="A1748" i="12"/>
  <c r="B1748" i="12"/>
  <c r="C1748" i="12"/>
  <c r="D1748" i="12"/>
  <c r="E1748" i="12"/>
  <c r="F1748" i="12"/>
  <c r="A1749" i="12"/>
  <c r="B1749" i="12"/>
  <c r="C1749" i="12"/>
  <c r="D1749" i="12"/>
  <c r="E1749" i="12"/>
  <c r="F1749" i="12"/>
  <c r="A1750" i="12"/>
  <c r="B1750" i="12"/>
  <c r="C1750" i="12"/>
  <c r="D1750" i="12"/>
  <c r="E1750" i="12"/>
  <c r="F1750" i="12"/>
  <c r="A1751" i="12"/>
  <c r="B1751" i="12"/>
  <c r="C1751" i="12"/>
  <c r="D1751" i="12"/>
  <c r="E1751" i="12"/>
  <c r="F1751" i="12"/>
  <c r="A1752" i="12"/>
  <c r="B1752" i="12"/>
  <c r="C1752" i="12"/>
  <c r="D1752" i="12"/>
  <c r="E1752" i="12"/>
  <c r="F1752" i="12"/>
  <c r="A1753" i="12"/>
  <c r="B1753" i="12"/>
  <c r="C1753" i="12"/>
  <c r="D1753" i="12"/>
  <c r="E1753" i="12"/>
  <c r="F1753" i="12"/>
  <c r="A1754" i="12"/>
  <c r="B1754" i="12"/>
  <c r="C1754" i="12"/>
  <c r="D1754" i="12"/>
  <c r="E1754" i="12"/>
  <c r="F1754" i="12"/>
  <c r="A1755" i="12"/>
  <c r="B1755" i="12"/>
  <c r="C1755" i="12"/>
  <c r="D1755" i="12"/>
  <c r="E1755" i="12"/>
  <c r="F1755" i="12"/>
  <c r="A1756" i="12"/>
  <c r="B1756" i="12"/>
  <c r="C1756" i="12"/>
  <c r="D1756" i="12"/>
  <c r="E1756" i="12"/>
  <c r="F1756" i="12"/>
  <c r="A1757" i="12"/>
  <c r="B1757" i="12"/>
  <c r="C1757" i="12"/>
  <c r="D1757" i="12"/>
  <c r="E1757" i="12"/>
  <c r="F1757" i="12"/>
  <c r="A1758" i="12"/>
  <c r="B1758" i="12"/>
  <c r="C1758" i="12"/>
  <c r="D1758" i="12"/>
  <c r="E1758" i="12"/>
  <c r="F1758" i="12"/>
  <c r="A1759" i="12"/>
  <c r="B1759" i="12"/>
  <c r="C1759" i="12"/>
  <c r="D1759" i="12"/>
  <c r="E1759" i="12"/>
  <c r="F1759" i="12"/>
  <c r="A1760" i="12"/>
  <c r="B1760" i="12"/>
  <c r="C1760" i="12"/>
  <c r="D1760" i="12"/>
  <c r="E1760" i="12"/>
  <c r="F1760" i="12"/>
  <c r="A1761" i="12"/>
  <c r="B1761" i="12"/>
  <c r="C1761" i="12"/>
  <c r="D1761" i="12"/>
  <c r="E1761" i="12"/>
  <c r="F1761" i="12"/>
  <c r="A1762" i="12"/>
  <c r="B1762" i="12"/>
  <c r="C1762" i="12"/>
  <c r="D1762" i="12"/>
  <c r="E1762" i="12"/>
  <c r="F1762" i="12"/>
  <c r="A1763" i="12"/>
  <c r="B1763" i="12"/>
  <c r="C1763" i="12"/>
  <c r="D1763" i="12"/>
  <c r="E1763" i="12"/>
  <c r="F1763" i="12"/>
  <c r="A1764" i="12"/>
  <c r="B1764" i="12"/>
  <c r="C1764" i="12"/>
  <c r="D1764" i="12"/>
  <c r="E1764" i="12"/>
  <c r="F1764" i="12"/>
  <c r="A1765" i="12"/>
  <c r="B1765" i="12"/>
  <c r="C1765" i="12"/>
  <c r="D1765" i="12"/>
  <c r="E1765" i="12"/>
  <c r="F1765" i="12"/>
  <c r="A1766" i="12"/>
  <c r="B1766" i="12"/>
  <c r="C1766" i="12"/>
  <c r="D1766" i="12"/>
  <c r="E1766" i="12"/>
  <c r="F1766" i="12"/>
  <c r="A1767" i="12"/>
  <c r="B1767" i="12"/>
  <c r="C1767" i="12"/>
  <c r="D1767" i="12"/>
  <c r="E1767" i="12"/>
  <c r="F1767" i="12"/>
  <c r="A1768" i="12"/>
  <c r="B1768" i="12"/>
  <c r="C1768" i="12"/>
  <c r="D1768" i="12"/>
  <c r="E1768" i="12"/>
  <c r="F1768" i="12"/>
  <c r="A1769" i="12"/>
  <c r="B1769" i="12"/>
  <c r="C1769" i="12"/>
  <c r="D1769" i="12"/>
  <c r="E1769" i="12"/>
  <c r="F1769" i="12"/>
  <c r="A1770" i="12"/>
  <c r="B1770" i="12"/>
  <c r="C1770" i="12"/>
  <c r="D1770" i="12"/>
  <c r="E1770" i="12"/>
  <c r="F1770" i="12"/>
  <c r="A1771" i="12"/>
  <c r="B1771" i="12"/>
  <c r="C1771" i="12"/>
  <c r="D1771" i="12"/>
  <c r="E1771" i="12"/>
  <c r="F1771" i="12"/>
  <c r="A1772" i="12"/>
  <c r="B1772" i="12"/>
  <c r="C1772" i="12"/>
  <c r="D1772" i="12"/>
  <c r="E1772" i="12"/>
  <c r="F1772" i="12"/>
  <c r="A1773" i="12"/>
  <c r="B1773" i="12"/>
  <c r="C1773" i="12"/>
  <c r="D1773" i="12"/>
  <c r="E1773" i="12"/>
  <c r="F1773" i="12"/>
  <c r="A1774" i="12"/>
  <c r="B1774" i="12"/>
  <c r="C1774" i="12"/>
  <c r="D1774" i="12"/>
  <c r="E1774" i="12"/>
  <c r="F1774" i="12"/>
  <c r="A1775" i="12"/>
  <c r="B1775" i="12"/>
  <c r="C1775" i="12"/>
  <c r="D1775" i="12"/>
  <c r="E1775" i="12"/>
  <c r="F1775" i="12"/>
  <c r="A1776" i="12"/>
  <c r="B1776" i="12"/>
  <c r="C1776" i="12"/>
  <c r="D1776" i="12"/>
  <c r="E1776" i="12"/>
  <c r="F1776" i="12"/>
  <c r="A1777" i="12"/>
  <c r="B1777" i="12"/>
  <c r="C1777" i="12"/>
  <c r="D1777" i="12"/>
  <c r="E1777" i="12"/>
  <c r="F1777" i="12"/>
  <c r="A1778" i="12"/>
  <c r="B1778" i="12"/>
  <c r="C1778" i="12"/>
  <c r="D1778" i="12"/>
  <c r="E1778" i="12"/>
  <c r="F1778" i="12"/>
  <c r="A1779" i="12"/>
  <c r="B1779" i="12"/>
  <c r="C1779" i="12"/>
  <c r="D1779" i="12"/>
  <c r="E1779" i="12"/>
  <c r="F1779" i="12"/>
  <c r="A1780" i="12"/>
  <c r="B1780" i="12"/>
  <c r="C1780" i="12"/>
  <c r="D1780" i="12"/>
  <c r="E1780" i="12"/>
  <c r="F1780" i="12"/>
  <c r="A1781" i="12"/>
  <c r="B1781" i="12"/>
  <c r="C1781" i="12"/>
  <c r="D1781" i="12"/>
  <c r="E1781" i="12"/>
  <c r="F1781" i="12"/>
  <c r="A1782" i="12"/>
  <c r="B1782" i="12"/>
  <c r="C1782" i="12"/>
  <c r="D1782" i="12"/>
  <c r="E1782" i="12"/>
  <c r="F1782" i="12"/>
  <c r="A1783" i="12"/>
  <c r="B1783" i="12"/>
  <c r="C1783" i="12"/>
  <c r="D1783" i="12"/>
  <c r="E1783" i="12"/>
  <c r="F1783" i="12"/>
  <c r="A1784" i="12"/>
  <c r="B1784" i="12"/>
  <c r="C1784" i="12"/>
  <c r="D1784" i="12"/>
  <c r="E1784" i="12"/>
  <c r="F1784" i="12"/>
  <c r="A1785" i="12"/>
  <c r="B1785" i="12"/>
  <c r="C1785" i="12"/>
  <c r="D1785" i="12"/>
  <c r="E1785" i="12"/>
  <c r="F1785" i="12"/>
  <c r="A1786" i="12"/>
  <c r="B1786" i="12"/>
  <c r="C1786" i="12"/>
  <c r="D1786" i="12"/>
  <c r="E1786" i="12"/>
  <c r="F1786" i="12"/>
  <c r="A1787" i="12"/>
  <c r="B1787" i="12"/>
  <c r="C1787" i="12"/>
  <c r="D1787" i="12"/>
  <c r="E1787" i="12"/>
  <c r="F1787" i="12"/>
  <c r="A1788" i="12"/>
  <c r="B1788" i="12"/>
  <c r="C1788" i="12"/>
  <c r="D1788" i="12"/>
  <c r="E1788" i="12"/>
  <c r="F1788" i="12"/>
  <c r="A1789" i="12"/>
  <c r="B1789" i="12"/>
  <c r="C1789" i="12"/>
  <c r="D1789" i="12"/>
  <c r="E1789" i="12"/>
  <c r="F1789" i="12"/>
  <c r="A1790" i="12"/>
  <c r="B1790" i="12"/>
  <c r="C1790" i="12"/>
  <c r="D1790" i="12"/>
  <c r="E1790" i="12"/>
  <c r="F1790" i="12"/>
  <c r="A1791" i="12"/>
  <c r="B1791" i="12"/>
  <c r="C1791" i="12"/>
  <c r="D1791" i="12"/>
  <c r="E1791" i="12"/>
  <c r="F1791" i="12"/>
  <c r="A1792" i="12"/>
  <c r="B1792" i="12"/>
  <c r="C1792" i="12"/>
  <c r="D1792" i="12"/>
  <c r="E1792" i="12"/>
  <c r="F1792" i="12"/>
  <c r="A1793" i="12"/>
  <c r="B1793" i="12"/>
  <c r="C1793" i="12"/>
  <c r="D1793" i="12"/>
  <c r="E1793" i="12"/>
  <c r="F1793" i="12"/>
  <c r="A1794" i="12"/>
  <c r="B1794" i="12"/>
  <c r="C1794" i="12"/>
  <c r="D1794" i="12"/>
  <c r="E1794" i="12"/>
  <c r="F1794" i="12"/>
  <c r="A1795" i="12"/>
  <c r="B1795" i="12"/>
  <c r="C1795" i="12"/>
  <c r="D1795" i="12"/>
  <c r="E1795" i="12"/>
  <c r="F1795" i="12"/>
  <c r="A1796" i="12"/>
  <c r="B1796" i="12"/>
  <c r="C1796" i="12"/>
  <c r="D1796" i="12"/>
  <c r="E1796" i="12"/>
  <c r="F1796" i="12"/>
  <c r="A1797" i="12"/>
  <c r="B1797" i="12"/>
  <c r="C1797" i="12"/>
  <c r="D1797" i="12"/>
  <c r="E1797" i="12"/>
  <c r="F1797" i="12"/>
  <c r="A1798" i="12"/>
  <c r="B1798" i="12"/>
  <c r="C1798" i="12"/>
  <c r="D1798" i="12"/>
  <c r="E1798" i="12"/>
  <c r="F1798" i="12"/>
  <c r="A1799" i="12"/>
  <c r="B1799" i="12"/>
  <c r="C1799" i="12"/>
  <c r="D1799" i="12"/>
  <c r="E1799" i="12"/>
  <c r="F1799" i="12"/>
  <c r="A1800" i="12"/>
  <c r="B1800" i="12"/>
  <c r="C1800" i="12"/>
  <c r="D1800" i="12"/>
  <c r="E1800" i="12"/>
  <c r="F1800" i="12"/>
  <c r="A1801" i="12"/>
  <c r="B1801" i="12"/>
  <c r="C1801" i="12"/>
  <c r="D1801" i="12"/>
  <c r="E1801" i="12"/>
  <c r="F1801" i="12"/>
  <c r="A1802" i="12"/>
  <c r="B1802" i="12"/>
  <c r="C1802" i="12"/>
  <c r="D1802" i="12"/>
  <c r="E1802" i="12"/>
  <c r="F1802" i="12"/>
  <c r="A1803" i="12"/>
  <c r="B1803" i="12"/>
  <c r="C1803" i="12"/>
  <c r="D1803" i="12"/>
  <c r="E1803" i="12"/>
  <c r="F1803" i="12"/>
  <c r="A1804" i="12"/>
  <c r="B1804" i="12"/>
  <c r="C1804" i="12"/>
  <c r="D1804" i="12"/>
  <c r="E1804" i="12"/>
  <c r="F1804" i="12"/>
  <c r="A1805" i="12"/>
  <c r="B1805" i="12"/>
  <c r="C1805" i="12"/>
  <c r="D1805" i="12"/>
  <c r="E1805" i="12"/>
  <c r="F1805" i="12"/>
  <c r="A1806" i="12"/>
  <c r="B1806" i="12"/>
  <c r="C1806" i="12"/>
  <c r="D1806" i="12"/>
  <c r="E1806" i="12"/>
  <c r="F1806" i="12"/>
  <c r="A1807" i="12"/>
  <c r="B1807" i="12"/>
  <c r="C1807" i="12"/>
  <c r="D1807" i="12"/>
  <c r="E1807" i="12"/>
  <c r="F1807" i="12"/>
  <c r="A1808" i="12"/>
  <c r="B1808" i="12"/>
  <c r="C1808" i="12"/>
  <c r="D1808" i="12"/>
  <c r="E1808" i="12"/>
  <c r="F1808" i="12"/>
  <c r="A1809" i="12"/>
  <c r="B1809" i="12"/>
  <c r="C1809" i="12"/>
  <c r="D1809" i="12"/>
  <c r="E1809" i="12"/>
  <c r="F1809" i="12"/>
  <c r="A1810" i="12"/>
  <c r="B1810" i="12"/>
  <c r="C1810" i="12"/>
  <c r="D1810" i="12"/>
  <c r="E1810" i="12"/>
  <c r="F1810" i="12"/>
  <c r="A1811" i="12"/>
  <c r="B1811" i="12"/>
  <c r="C1811" i="12"/>
  <c r="D1811" i="12"/>
  <c r="E1811" i="12"/>
  <c r="F1811" i="12"/>
  <c r="A1812" i="12"/>
  <c r="B1812" i="12"/>
  <c r="C1812" i="12"/>
  <c r="D1812" i="12"/>
  <c r="E1812" i="12"/>
  <c r="F1812" i="12"/>
  <c r="A1813" i="12"/>
  <c r="B1813" i="12"/>
  <c r="C1813" i="12"/>
  <c r="D1813" i="12"/>
  <c r="E1813" i="12"/>
  <c r="F1813" i="12"/>
  <c r="A1814" i="12"/>
  <c r="B1814" i="12"/>
  <c r="C1814" i="12"/>
  <c r="D1814" i="12"/>
  <c r="E1814" i="12"/>
  <c r="F1814" i="12"/>
  <c r="A1815" i="12"/>
  <c r="B1815" i="12"/>
  <c r="C1815" i="12"/>
  <c r="D1815" i="12"/>
  <c r="E1815" i="12"/>
  <c r="F1815" i="12"/>
  <c r="A1816" i="12"/>
  <c r="B1816" i="12"/>
  <c r="C1816" i="12"/>
  <c r="D1816" i="12"/>
  <c r="E1816" i="12"/>
  <c r="F1816" i="12"/>
  <c r="A1817" i="12"/>
  <c r="B1817" i="12"/>
  <c r="C1817" i="12"/>
  <c r="D1817" i="12"/>
  <c r="E1817" i="12"/>
  <c r="F1817" i="12"/>
  <c r="A1818" i="12"/>
  <c r="B1818" i="12"/>
  <c r="C1818" i="12"/>
  <c r="D1818" i="12"/>
  <c r="E1818" i="12"/>
  <c r="F1818" i="12"/>
  <c r="A1819" i="12"/>
  <c r="B1819" i="12"/>
  <c r="C1819" i="12"/>
  <c r="D1819" i="12"/>
  <c r="E1819" i="12"/>
  <c r="F1819" i="12"/>
  <c r="A1820" i="12"/>
  <c r="B1820" i="12"/>
  <c r="C1820" i="12"/>
  <c r="D1820" i="12"/>
  <c r="E1820" i="12"/>
  <c r="F1820" i="12"/>
  <c r="A1821" i="12"/>
  <c r="B1821" i="12"/>
  <c r="C1821" i="12"/>
  <c r="D1821" i="12"/>
  <c r="E1821" i="12"/>
  <c r="F1821" i="12"/>
  <c r="A1822" i="12"/>
  <c r="B1822" i="12"/>
  <c r="C1822" i="12"/>
  <c r="D1822" i="12"/>
  <c r="E1822" i="12"/>
  <c r="F1822" i="12"/>
  <c r="A1823" i="12"/>
  <c r="B1823" i="12"/>
  <c r="C1823" i="12"/>
  <c r="D1823" i="12"/>
  <c r="E1823" i="12"/>
  <c r="F1823" i="12"/>
  <c r="A1824" i="12"/>
  <c r="B1824" i="12"/>
  <c r="C1824" i="12"/>
  <c r="D1824" i="12"/>
  <c r="E1824" i="12"/>
  <c r="F1824" i="12"/>
  <c r="A1825" i="12"/>
  <c r="B1825" i="12"/>
  <c r="C1825" i="12"/>
  <c r="D1825" i="12"/>
  <c r="E1825" i="12"/>
  <c r="F1825" i="12"/>
  <c r="A1826" i="12"/>
  <c r="B1826" i="12"/>
  <c r="C1826" i="12"/>
  <c r="D1826" i="12"/>
  <c r="E1826" i="12"/>
  <c r="F1826" i="12"/>
  <c r="A1827" i="12"/>
  <c r="B1827" i="12"/>
  <c r="C1827" i="12"/>
  <c r="D1827" i="12"/>
  <c r="E1827" i="12"/>
  <c r="F1827" i="12"/>
  <c r="A1828" i="12"/>
  <c r="B1828" i="12"/>
  <c r="C1828" i="12"/>
  <c r="D1828" i="12"/>
  <c r="E1828" i="12"/>
  <c r="F1828" i="12"/>
  <c r="A1829" i="12"/>
  <c r="B1829" i="12"/>
  <c r="C1829" i="12"/>
  <c r="D1829" i="12"/>
  <c r="E1829" i="12"/>
  <c r="F1829" i="12"/>
  <c r="A1830" i="12"/>
  <c r="B1830" i="12"/>
  <c r="C1830" i="12"/>
  <c r="D1830" i="12"/>
  <c r="E1830" i="12"/>
  <c r="F1830" i="12"/>
  <c r="A1831" i="12"/>
  <c r="B1831" i="12"/>
  <c r="C1831" i="12"/>
  <c r="D1831" i="12"/>
  <c r="E1831" i="12"/>
  <c r="F1831" i="12"/>
  <c r="A1832" i="12"/>
  <c r="B1832" i="12"/>
  <c r="C1832" i="12"/>
  <c r="D1832" i="12"/>
  <c r="E1832" i="12"/>
  <c r="F1832" i="12"/>
  <c r="A1833" i="12"/>
  <c r="B1833" i="12"/>
  <c r="C1833" i="12"/>
  <c r="D1833" i="12"/>
  <c r="E1833" i="12"/>
  <c r="F1833" i="12"/>
  <c r="A1834" i="12"/>
  <c r="B1834" i="12"/>
  <c r="C1834" i="12"/>
  <c r="D1834" i="12"/>
  <c r="E1834" i="12"/>
  <c r="F1834" i="12"/>
  <c r="A1835" i="12"/>
  <c r="B1835" i="12"/>
  <c r="C1835" i="12"/>
  <c r="D1835" i="12"/>
  <c r="E1835" i="12"/>
  <c r="F1835" i="12"/>
  <c r="A1836" i="12"/>
  <c r="B1836" i="12"/>
  <c r="C1836" i="12"/>
  <c r="D1836" i="12"/>
  <c r="E1836" i="12"/>
  <c r="F1836" i="12"/>
  <c r="A1837" i="12"/>
  <c r="B1837" i="12"/>
  <c r="C1837" i="12"/>
  <c r="D1837" i="12"/>
  <c r="E1837" i="12"/>
  <c r="F1837" i="12"/>
  <c r="A1838" i="12"/>
  <c r="B1838" i="12"/>
  <c r="C1838" i="12"/>
  <c r="D1838" i="12"/>
  <c r="E1838" i="12"/>
  <c r="F1838" i="12"/>
  <c r="A1839" i="12"/>
  <c r="B1839" i="12"/>
  <c r="C1839" i="12"/>
  <c r="D1839" i="12"/>
  <c r="E1839" i="12"/>
  <c r="F1839" i="12"/>
  <c r="A1840" i="12"/>
  <c r="B1840" i="12"/>
  <c r="C1840" i="12"/>
  <c r="D1840" i="12"/>
  <c r="E1840" i="12"/>
  <c r="F1840" i="12"/>
  <c r="A1841" i="12"/>
  <c r="B1841" i="12"/>
  <c r="C1841" i="12"/>
  <c r="D1841" i="12"/>
  <c r="E1841" i="12"/>
  <c r="F1841" i="12"/>
  <c r="A1842" i="12"/>
  <c r="B1842" i="12"/>
  <c r="C1842" i="12"/>
  <c r="D1842" i="12"/>
  <c r="E1842" i="12"/>
  <c r="F1842" i="12"/>
  <c r="A1843" i="12"/>
  <c r="B1843" i="12"/>
  <c r="C1843" i="12"/>
  <c r="D1843" i="12"/>
  <c r="E1843" i="12"/>
  <c r="F1843" i="12"/>
  <c r="A1844" i="12"/>
  <c r="B1844" i="12"/>
  <c r="C1844" i="12"/>
  <c r="D1844" i="12"/>
  <c r="E1844" i="12"/>
  <c r="F1844" i="12"/>
  <c r="A1845" i="12"/>
  <c r="B1845" i="12"/>
  <c r="C1845" i="12"/>
  <c r="D1845" i="12"/>
  <c r="E1845" i="12"/>
  <c r="F1845" i="12"/>
  <c r="A1846" i="12"/>
  <c r="B1846" i="12"/>
  <c r="C1846" i="12"/>
  <c r="D1846" i="12"/>
  <c r="E1846" i="12"/>
  <c r="F1846" i="12"/>
  <c r="A1847" i="12"/>
  <c r="B1847" i="12"/>
  <c r="C1847" i="12"/>
  <c r="D1847" i="12"/>
  <c r="E1847" i="12"/>
  <c r="F1847" i="12"/>
  <c r="A1848" i="12"/>
  <c r="B1848" i="12"/>
  <c r="C1848" i="12"/>
  <c r="D1848" i="12"/>
  <c r="E1848" i="12"/>
  <c r="F1848" i="12"/>
  <c r="A1849" i="12"/>
  <c r="B1849" i="12"/>
  <c r="C1849" i="12"/>
  <c r="D1849" i="12"/>
  <c r="E1849" i="12"/>
  <c r="F1849" i="12"/>
  <c r="A1850" i="12"/>
  <c r="B1850" i="12"/>
  <c r="C1850" i="12"/>
  <c r="D1850" i="12"/>
  <c r="E1850" i="12"/>
  <c r="F1850" i="12"/>
  <c r="A1494" i="12"/>
  <c r="B1494" i="12"/>
  <c r="C1494" i="12"/>
  <c r="D1494" i="12"/>
  <c r="E1494" i="12"/>
  <c r="F1494" i="12"/>
  <c r="A1495" i="12"/>
  <c r="B1495" i="12"/>
  <c r="C1495" i="12"/>
  <c r="D1495" i="12"/>
  <c r="E1495" i="12"/>
  <c r="F1495" i="12"/>
  <c r="A1496" i="12"/>
  <c r="B1496" i="12"/>
  <c r="C1496" i="12"/>
  <c r="D1496" i="12"/>
  <c r="E1496" i="12"/>
  <c r="F1496" i="12"/>
  <c r="A1497" i="12"/>
  <c r="B1497" i="12"/>
  <c r="C1497" i="12"/>
  <c r="D1497" i="12"/>
  <c r="E1497" i="12"/>
  <c r="F1497" i="12"/>
  <c r="A1498" i="12"/>
  <c r="B1498" i="12"/>
  <c r="C1498" i="12"/>
  <c r="D1498" i="12"/>
  <c r="E1498" i="12"/>
  <c r="F1498" i="12"/>
  <c r="A1499" i="12"/>
  <c r="B1499" i="12"/>
  <c r="C1499" i="12"/>
  <c r="D1499" i="12"/>
  <c r="E1499" i="12"/>
  <c r="F1499" i="12"/>
  <c r="A1500" i="12"/>
  <c r="B1500" i="12"/>
  <c r="C1500" i="12"/>
  <c r="D1500" i="12"/>
  <c r="E1500" i="12"/>
  <c r="F1500" i="12"/>
  <c r="A1501" i="12"/>
  <c r="B1501" i="12"/>
  <c r="C1501" i="12"/>
  <c r="D1501" i="12"/>
  <c r="E1501" i="12"/>
  <c r="F1501" i="12"/>
  <c r="A1502" i="12"/>
  <c r="B1502" i="12"/>
  <c r="C1502" i="12"/>
  <c r="D1502" i="12"/>
  <c r="E1502" i="12"/>
  <c r="F1502" i="12"/>
  <c r="A1503" i="12"/>
  <c r="B1503" i="12"/>
  <c r="C1503" i="12"/>
  <c r="D1503" i="12"/>
  <c r="E1503" i="12"/>
  <c r="F1503" i="12"/>
  <c r="A1504" i="12"/>
  <c r="B1504" i="12"/>
  <c r="C1504" i="12"/>
  <c r="D1504" i="12"/>
  <c r="E1504" i="12"/>
  <c r="F1504" i="12"/>
  <c r="A1505" i="12"/>
  <c r="B1505" i="12"/>
  <c r="C1505" i="12"/>
  <c r="D1505" i="12"/>
  <c r="E1505" i="12"/>
  <c r="F1505" i="12"/>
  <c r="A1506" i="12"/>
  <c r="B1506" i="12"/>
  <c r="C1506" i="12"/>
  <c r="D1506" i="12"/>
  <c r="E1506" i="12"/>
  <c r="F1506" i="12"/>
  <c r="A1507" i="12"/>
  <c r="B1507" i="12"/>
  <c r="C1507" i="12"/>
  <c r="D1507" i="12"/>
  <c r="E1507" i="12"/>
  <c r="F1507" i="12"/>
  <c r="A1508" i="12"/>
  <c r="B1508" i="12"/>
  <c r="C1508" i="12"/>
  <c r="D1508" i="12"/>
  <c r="E1508" i="12"/>
  <c r="F1508" i="12"/>
  <c r="A1509" i="12"/>
  <c r="B1509" i="12"/>
  <c r="C1509" i="12"/>
  <c r="D1509" i="12"/>
  <c r="E1509" i="12"/>
  <c r="F1509" i="12"/>
  <c r="A1510" i="12"/>
  <c r="B1510" i="12"/>
  <c r="C1510" i="12"/>
  <c r="D1510" i="12"/>
  <c r="E1510" i="12"/>
  <c r="F1510" i="12"/>
  <c r="A1511" i="12"/>
  <c r="B1511" i="12"/>
  <c r="C1511" i="12"/>
  <c r="D1511" i="12"/>
  <c r="E1511" i="12"/>
  <c r="F1511" i="12"/>
  <c r="A1512" i="12"/>
  <c r="B1512" i="12"/>
  <c r="C1512" i="12"/>
  <c r="D1512" i="12"/>
  <c r="E1512" i="12"/>
  <c r="F1512" i="12"/>
  <c r="A1513" i="12"/>
  <c r="B1513" i="12"/>
  <c r="C1513" i="12"/>
  <c r="D1513" i="12"/>
  <c r="E1513" i="12"/>
  <c r="F1513" i="12"/>
  <c r="A1514" i="12"/>
  <c r="B1514" i="12"/>
  <c r="C1514" i="12"/>
  <c r="D1514" i="12"/>
  <c r="E1514" i="12"/>
  <c r="F1514" i="12"/>
  <c r="A1515" i="12"/>
  <c r="B1515" i="12"/>
  <c r="C1515" i="12"/>
  <c r="D1515" i="12"/>
  <c r="E1515" i="12"/>
  <c r="F1515" i="12"/>
  <c r="A1516" i="12"/>
  <c r="B1516" i="12"/>
  <c r="C1516" i="12"/>
  <c r="D1516" i="12"/>
  <c r="E1516" i="12"/>
  <c r="F1516" i="12"/>
  <c r="A1517" i="12"/>
  <c r="B1517" i="12"/>
  <c r="C1517" i="12"/>
  <c r="D1517" i="12"/>
  <c r="E1517" i="12"/>
  <c r="F1517" i="12"/>
  <c r="A1518" i="12"/>
  <c r="B1518" i="12"/>
  <c r="C1518" i="12"/>
  <c r="D1518" i="12"/>
  <c r="E1518" i="12"/>
  <c r="F1518" i="12"/>
  <c r="A1519" i="12"/>
  <c r="B1519" i="12"/>
  <c r="C1519" i="12"/>
  <c r="D1519" i="12"/>
  <c r="E1519" i="12"/>
  <c r="F1519" i="12"/>
  <c r="A1520" i="12"/>
  <c r="B1520" i="12"/>
  <c r="C1520" i="12"/>
  <c r="D1520" i="12"/>
  <c r="E1520" i="12"/>
  <c r="F1520" i="12"/>
  <c r="A1521" i="12"/>
  <c r="B1521" i="12"/>
  <c r="C1521" i="12"/>
  <c r="D1521" i="12"/>
  <c r="E1521" i="12"/>
  <c r="F1521" i="12"/>
  <c r="A1522" i="12"/>
  <c r="B1522" i="12"/>
  <c r="C1522" i="12"/>
  <c r="D1522" i="12"/>
  <c r="E1522" i="12"/>
  <c r="F1522" i="12"/>
  <c r="A1523" i="12"/>
  <c r="B1523" i="12"/>
  <c r="C1523" i="12"/>
  <c r="D1523" i="12"/>
  <c r="E1523" i="12"/>
  <c r="F1523" i="12"/>
  <c r="A1524" i="12"/>
  <c r="B1524" i="12"/>
  <c r="C1524" i="12"/>
  <c r="D1524" i="12"/>
  <c r="E1524" i="12"/>
  <c r="F1524" i="12"/>
  <c r="A1525" i="12"/>
  <c r="B1525" i="12"/>
  <c r="C1525" i="12"/>
  <c r="D1525" i="12"/>
  <c r="E1525" i="12"/>
  <c r="F1525" i="12"/>
  <c r="A1526" i="12"/>
  <c r="B1526" i="12"/>
  <c r="C1526" i="12"/>
  <c r="D1526" i="12"/>
  <c r="E1526" i="12"/>
  <c r="F1526" i="12"/>
  <c r="A1527" i="12"/>
  <c r="B1527" i="12"/>
  <c r="C1527" i="12"/>
  <c r="D1527" i="12"/>
  <c r="E1527" i="12"/>
  <c r="F1527" i="12"/>
  <c r="A1528" i="12"/>
  <c r="B1528" i="12"/>
  <c r="C1528" i="12"/>
  <c r="D1528" i="12"/>
  <c r="E1528" i="12"/>
  <c r="F1528" i="12"/>
  <c r="A1529" i="12"/>
  <c r="B1529" i="12"/>
  <c r="C1529" i="12"/>
  <c r="D1529" i="12"/>
  <c r="E1529" i="12"/>
  <c r="F1529" i="12"/>
  <c r="A1530" i="12"/>
  <c r="B1530" i="12"/>
  <c r="C1530" i="12"/>
  <c r="D1530" i="12"/>
  <c r="E1530" i="12"/>
  <c r="F1530" i="12"/>
  <c r="A1531" i="12"/>
  <c r="B1531" i="12"/>
  <c r="C1531" i="12"/>
  <c r="D1531" i="12"/>
  <c r="E1531" i="12"/>
  <c r="F1531" i="12"/>
  <c r="A1532" i="12"/>
  <c r="B1532" i="12"/>
  <c r="C1532" i="12"/>
  <c r="D1532" i="12"/>
  <c r="E1532" i="12"/>
  <c r="F1532" i="12"/>
  <c r="A1533" i="12"/>
  <c r="B1533" i="12"/>
  <c r="C1533" i="12"/>
  <c r="D1533" i="12"/>
  <c r="E1533" i="12"/>
  <c r="F1533" i="12"/>
  <c r="A1534" i="12"/>
  <c r="B1534" i="12"/>
  <c r="C1534" i="12"/>
  <c r="D1534" i="12"/>
  <c r="E1534" i="12"/>
  <c r="F1534" i="12"/>
  <c r="A1535" i="12"/>
  <c r="B1535" i="12"/>
  <c r="C1535" i="12"/>
  <c r="D1535" i="12"/>
  <c r="E1535" i="12"/>
  <c r="F1535" i="12"/>
  <c r="A1536" i="12"/>
  <c r="B1536" i="12"/>
  <c r="C1536" i="12"/>
  <c r="D1536" i="12"/>
  <c r="E1536" i="12"/>
  <c r="F1536" i="12"/>
  <c r="A1537" i="12"/>
  <c r="B1537" i="12"/>
  <c r="C1537" i="12"/>
  <c r="D1537" i="12"/>
  <c r="E1537" i="12"/>
  <c r="F1537" i="12"/>
  <c r="A1538" i="12"/>
  <c r="B1538" i="12"/>
  <c r="C1538" i="12"/>
  <c r="D1538" i="12"/>
  <c r="E1538" i="12"/>
  <c r="F1538" i="12"/>
  <c r="A1539" i="12"/>
  <c r="B1539" i="12"/>
  <c r="C1539" i="12"/>
  <c r="D1539" i="12"/>
  <c r="E1539" i="12"/>
  <c r="F1539" i="12"/>
  <c r="A1540" i="12"/>
  <c r="B1540" i="12"/>
  <c r="C1540" i="12"/>
  <c r="D1540" i="12"/>
  <c r="E1540" i="12"/>
  <c r="F1540" i="12"/>
  <c r="A1541" i="12"/>
  <c r="B1541" i="12"/>
  <c r="C1541" i="12"/>
  <c r="D1541" i="12"/>
  <c r="E1541" i="12"/>
  <c r="F1541" i="12"/>
  <c r="A1542" i="12"/>
  <c r="B1542" i="12"/>
  <c r="C1542" i="12"/>
  <c r="D1542" i="12"/>
  <c r="E1542" i="12"/>
  <c r="F1542" i="12"/>
  <c r="A1543" i="12"/>
  <c r="B1543" i="12"/>
  <c r="C1543" i="12"/>
  <c r="D1543" i="12"/>
  <c r="E1543" i="12"/>
  <c r="F1543" i="12"/>
  <c r="A1544" i="12"/>
  <c r="B1544" i="12"/>
  <c r="C1544" i="12"/>
  <c r="D1544" i="12"/>
  <c r="E1544" i="12"/>
  <c r="F1544" i="12"/>
  <c r="A1545" i="12"/>
  <c r="B1545" i="12"/>
  <c r="C1545" i="12"/>
  <c r="D1545" i="12"/>
  <c r="E1545" i="12"/>
  <c r="F1545" i="12"/>
  <c r="A1546" i="12"/>
  <c r="B1546" i="12"/>
  <c r="C1546" i="12"/>
  <c r="D1546" i="12"/>
  <c r="E1546" i="12"/>
  <c r="F1546" i="12"/>
  <c r="A1547" i="12"/>
  <c r="B1547" i="12"/>
  <c r="C1547" i="12"/>
  <c r="D1547" i="12"/>
  <c r="E1547" i="12"/>
  <c r="F1547" i="12"/>
  <c r="A1548" i="12"/>
  <c r="B1548" i="12"/>
  <c r="C1548" i="12"/>
  <c r="D1548" i="12"/>
  <c r="E1548" i="12"/>
  <c r="F1548" i="12"/>
  <c r="A1549" i="12"/>
  <c r="B1549" i="12"/>
  <c r="C1549" i="12"/>
  <c r="D1549" i="12"/>
  <c r="E1549" i="12"/>
  <c r="F1549" i="12"/>
  <c r="A1550" i="12"/>
  <c r="B1550" i="12"/>
  <c r="C1550" i="12"/>
  <c r="D1550" i="12"/>
  <c r="E1550" i="12"/>
  <c r="F1550" i="12"/>
  <c r="A1551" i="12"/>
  <c r="B1551" i="12"/>
  <c r="C1551" i="12"/>
  <c r="D1551" i="12"/>
  <c r="E1551" i="12"/>
  <c r="F1551" i="12"/>
  <c r="A1552" i="12"/>
  <c r="B1552" i="12"/>
  <c r="C1552" i="12"/>
  <c r="D1552" i="12"/>
  <c r="E1552" i="12"/>
  <c r="F1552" i="12"/>
  <c r="A1553" i="12"/>
  <c r="B1553" i="12"/>
  <c r="C1553" i="12"/>
  <c r="D1553" i="12"/>
  <c r="E1553" i="12"/>
  <c r="F1553" i="12"/>
  <c r="A1554" i="12"/>
  <c r="B1554" i="12"/>
  <c r="C1554" i="12"/>
  <c r="D1554" i="12"/>
  <c r="E1554" i="12"/>
  <c r="F1554" i="12"/>
  <c r="A1555" i="12"/>
  <c r="B1555" i="12"/>
  <c r="C1555" i="12"/>
  <c r="D1555" i="12"/>
  <c r="E1555" i="12"/>
  <c r="F1555" i="12"/>
  <c r="A1556" i="12"/>
  <c r="B1556" i="12"/>
  <c r="C1556" i="12"/>
  <c r="D1556" i="12"/>
  <c r="E1556" i="12"/>
  <c r="F1556" i="12"/>
  <c r="A1557" i="12"/>
  <c r="B1557" i="12"/>
  <c r="C1557" i="12"/>
  <c r="D1557" i="12"/>
  <c r="E1557" i="12"/>
  <c r="F1557" i="12"/>
  <c r="A1558" i="12"/>
  <c r="B1558" i="12"/>
  <c r="C1558" i="12"/>
  <c r="D1558" i="12"/>
  <c r="E1558" i="12"/>
  <c r="F1558" i="12"/>
  <c r="A1559" i="12"/>
  <c r="B1559" i="12"/>
  <c r="C1559" i="12"/>
  <c r="D1559" i="12"/>
  <c r="E1559" i="12"/>
  <c r="F1559" i="12"/>
  <c r="A1560" i="12"/>
  <c r="B1560" i="12"/>
  <c r="C1560" i="12"/>
  <c r="D1560" i="12"/>
  <c r="E1560" i="12"/>
  <c r="F1560" i="12"/>
  <c r="A1561" i="12"/>
  <c r="B1561" i="12"/>
  <c r="C1561" i="12"/>
  <c r="D1561" i="12"/>
  <c r="E1561" i="12"/>
  <c r="F1561" i="12"/>
  <c r="A1562" i="12"/>
  <c r="B1562" i="12"/>
  <c r="C1562" i="12"/>
  <c r="D1562" i="12"/>
  <c r="E1562" i="12"/>
  <c r="F1562" i="12"/>
  <c r="A1563" i="12"/>
  <c r="B1563" i="12"/>
  <c r="C1563" i="12"/>
  <c r="D1563" i="12"/>
  <c r="E1563" i="12"/>
  <c r="F1563" i="12"/>
  <c r="A1564" i="12"/>
  <c r="B1564" i="12"/>
  <c r="C1564" i="12"/>
  <c r="D1564" i="12"/>
  <c r="E1564" i="12"/>
  <c r="F1564" i="12"/>
  <c r="A1565" i="12"/>
  <c r="B1565" i="12"/>
  <c r="C1565" i="12"/>
  <c r="D1565" i="12"/>
  <c r="E1565" i="12"/>
  <c r="F1565" i="12"/>
  <c r="A1566" i="12"/>
  <c r="B1566" i="12"/>
  <c r="C1566" i="12"/>
  <c r="D1566" i="12"/>
  <c r="E1566" i="12"/>
  <c r="F1566" i="12"/>
  <c r="A1567" i="12"/>
  <c r="B1567" i="12"/>
  <c r="C1567" i="12"/>
  <c r="D1567" i="12"/>
  <c r="E1567" i="12"/>
  <c r="F1567" i="12"/>
  <c r="A1568" i="12"/>
  <c r="B1568" i="12"/>
  <c r="C1568" i="12"/>
  <c r="D1568" i="12"/>
  <c r="E1568" i="12"/>
  <c r="F1568" i="12"/>
  <c r="A1569" i="12"/>
  <c r="B1569" i="12"/>
  <c r="C1569" i="12"/>
  <c r="D1569" i="12"/>
  <c r="E1569" i="12"/>
  <c r="F1569" i="12"/>
  <c r="A1570" i="12"/>
  <c r="B1570" i="12"/>
  <c r="C1570" i="12"/>
  <c r="D1570" i="12"/>
  <c r="E1570" i="12"/>
  <c r="F1570" i="12"/>
  <c r="A1571" i="12"/>
  <c r="B1571" i="12"/>
  <c r="C1571" i="12"/>
  <c r="D1571" i="12"/>
  <c r="E1571" i="12"/>
  <c r="F1571" i="12"/>
  <c r="A1572" i="12"/>
  <c r="B1572" i="12"/>
  <c r="C1572" i="12"/>
  <c r="D1572" i="12"/>
  <c r="E1572" i="12"/>
  <c r="F1572" i="12"/>
  <c r="A1573" i="12"/>
  <c r="B1573" i="12"/>
  <c r="C1573" i="12"/>
  <c r="D1573" i="12"/>
  <c r="E1573" i="12"/>
  <c r="F1573" i="12"/>
  <c r="A1574" i="12"/>
  <c r="B1574" i="12"/>
  <c r="C1574" i="12"/>
  <c r="D1574" i="12"/>
  <c r="E1574" i="12"/>
  <c r="F1574" i="12"/>
  <c r="A1575" i="12"/>
  <c r="B1575" i="12"/>
  <c r="C1575" i="12"/>
  <c r="D1575" i="12"/>
  <c r="E1575" i="12"/>
  <c r="F1575" i="12"/>
  <c r="A1576" i="12"/>
  <c r="B1576" i="12"/>
  <c r="C1576" i="12"/>
  <c r="D1576" i="12"/>
  <c r="E1576" i="12"/>
  <c r="F1576" i="12"/>
  <c r="A1577" i="12"/>
  <c r="B1577" i="12"/>
  <c r="C1577" i="12"/>
  <c r="D1577" i="12"/>
  <c r="E1577" i="12"/>
  <c r="F1577" i="12"/>
  <c r="A1578" i="12"/>
  <c r="B1578" i="12"/>
  <c r="C1578" i="12"/>
  <c r="D1578" i="12"/>
  <c r="E1578" i="12"/>
  <c r="F1578" i="12"/>
  <c r="A1579" i="12"/>
  <c r="B1579" i="12"/>
  <c r="C1579" i="12"/>
  <c r="D1579" i="12"/>
  <c r="E1579" i="12"/>
  <c r="F1579" i="12"/>
  <c r="A1580" i="12"/>
  <c r="B1580" i="12"/>
  <c r="C1580" i="12"/>
  <c r="D1580" i="12"/>
  <c r="E1580" i="12"/>
  <c r="F1580" i="12"/>
  <c r="A1581" i="12"/>
  <c r="B1581" i="12"/>
  <c r="C1581" i="12"/>
  <c r="D1581" i="12"/>
  <c r="E1581" i="12"/>
  <c r="F1581" i="12"/>
  <c r="A1582" i="12"/>
  <c r="B1582" i="12"/>
  <c r="C1582" i="12"/>
  <c r="D1582" i="12"/>
  <c r="E1582" i="12"/>
  <c r="F1582" i="12"/>
  <c r="A1583" i="12"/>
  <c r="B1583" i="12"/>
  <c r="C1583" i="12"/>
  <c r="D1583" i="12"/>
  <c r="E1583" i="12"/>
  <c r="F1583" i="12"/>
  <c r="A1584" i="12"/>
  <c r="B1584" i="12"/>
  <c r="C1584" i="12"/>
  <c r="D1584" i="12"/>
  <c r="E1584" i="12"/>
  <c r="F1584" i="12"/>
  <c r="A1585" i="12"/>
  <c r="B1585" i="12"/>
  <c r="C1585" i="12"/>
  <c r="D1585" i="12"/>
  <c r="E1585" i="12"/>
  <c r="F1585" i="12"/>
  <c r="A1586" i="12"/>
  <c r="B1586" i="12"/>
  <c r="C1586" i="12"/>
  <c r="D1586" i="12"/>
  <c r="E1586" i="12"/>
  <c r="F1586" i="12"/>
  <c r="A1587" i="12"/>
  <c r="B1587" i="12"/>
  <c r="C1587" i="12"/>
  <c r="D1587" i="12"/>
  <c r="E1587" i="12"/>
  <c r="F1587" i="12"/>
  <c r="A1588" i="12"/>
  <c r="B1588" i="12"/>
  <c r="C1588" i="12"/>
  <c r="D1588" i="12"/>
  <c r="E1588" i="12"/>
  <c r="F1588" i="12"/>
  <c r="A1589" i="12"/>
  <c r="B1589" i="12"/>
  <c r="C1589" i="12"/>
  <c r="D1589" i="12"/>
  <c r="E1589" i="12"/>
  <c r="F1589" i="12"/>
  <c r="A1590" i="12"/>
  <c r="B1590" i="12"/>
  <c r="C1590" i="12"/>
  <c r="D1590" i="12"/>
  <c r="E1590" i="12"/>
  <c r="F1590" i="12"/>
  <c r="A1591" i="12"/>
  <c r="B1591" i="12"/>
  <c r="C1591" i="12"/>
  <c r="D1591" i="12"/>
  <c r="E1591" i="12"/>
  <c r="F1591" i="12"/>
  <c r="A1592" i="12"/>
  <c r="B1592" i="12"/>
  <c r="C1592" i="12"/>
  <c r="D1592" i="12"/>
  <c r="E1592" i="12"/>
  <c r="F1592" i="12"/>
  <c r="A1593" i="12"/>
  <c r="B1593" i="12"/>
  <c r="C1593" i="12"/>
  <c r="D1593" i="12"/>
  <c r="E1593" i="12"/>
  <c r="F1593" i="12"/>
  <c r="A1594" i="12"/>
  <c r="B1594" i="12"/>
  <c r="C1594" i="12"/>
  <c r="D1594" i="12"/>
  <c r="E1594" i="12"/>
  <c r="F1594" i="12"/>
  <c r="A1595" i="12"/>
  <c r="B1595" i="12"/>
  <c r="C1595" i="12"/>
  <c r="D1595" i="12"/>
  <c r="E1595" i="12"/>
  <c r="F1595" i="12"/>
  <c r="A1596" i="12"/>
  <c r="B1596" i="12"/>
  <c r="C1596" i="12"/>
  <c r="D1596" i="12"/>
  <c r="E1596" i="12"/>
  <c r="F1596" i="12"/>
  <c r="A1597" i="12"/>
  <c r="B1597" i="12"/>
  <c r="C1597" i="12"/>
  <c r="D1597" i="12"/>
  <c r="E1597" i="12"/>
  <c r="F1597" i="12"/>
  <c r="A1598" i="12"/>
  <c r="B1598" i="12"/>
  <c r="C1598" i="12"/>
  <c r="D1598" i="12"/>
  <c r="E1598" i="12"/>
  <c r="F1598" i="12"/>
  <c r="A1599" i="12"/>
  <c r="B1599" i="12"/>
  <c r="C1599" i="12"/>
  <c r="D1599" i="12"/>
  <c r="E1599" i="12"/>
  <c r="F1599" i="12"/>
  <c r="A1600" i="12"/>
  <c r="B1600" i="12"/>
  <c r="C1600" i="12"/>
  <c r="D1600" i="12"/>
  <c r="E1600" i="12"/>
  <c r="F1600" i="12"/>
  <c r="A1601" i="12"/>
  <c r="B1601" i="12"/>
  <c r="C1601" i="12"/>
  <c r="D1601" i="12"/>
  <c r="E1601" i="12"/>
  <c r="F1601" i="12"/>
  <c r="A1602" i="12"/>
  <c r="B1602" i="12"/>
  <c r="C1602" i="12"/>
  <c r="D1602" i="12"/>
  <c r="E1602" i="12"/>
  <c r="F1602" i="12"/>
  <c r="A1603" i="12"/>
  <c r="B1603" i="12"/>
  <c r="C1603" i="12"/>
  <c r="D1603" i="12"/>
  <c r="E1603" i="12"/>
  <c r="F1603" i="12"/>
  <c r="A1604" i="12"/>
  <c r="B1604" i="12"/>
  <c r="C1604" i="12"/>
  <c r="D1604" i="12"/>
  <c r="E1604" i="12"/>
  <c r="F1604" i="12"/>
  <c r="A1605" i="12"/>
  <c r="B1605" i="12"/>
  <c r="C1605" i="12"/>
  <c r="D1605" i="12"/>
  <c r="E1605" i="12"/>
  <c r="F1605" i="12"/>
  <c r="A1606" i="12"/>
  <c r="B1606" i="12"/>
  <c r="C1606" i="12"/>
  <c r="D1606" i="12"/>
  <c r="E1606" i="12"/>
  <c r="F1606" i="12"/>
  <c r="A1607" i="12"/>
  <c r="B1607" i="12"/>
  <c r="C1607" i="12"/>
  <c r="D1607" i="12"/>
  <c r="E1607" i="12"/>
  <c r="F1607" i="12"/>
  <c r="A1608" i="12"/>
  <c r="B1608" i="12"/>
  <c r="C1608" i="12"/>
  <c r="D1608" i="12"/>
  <c r="E1608" i="12"/>
  <c r="F1608" i="12"/>
  <c r="A1609" i="12"/>
  <c r="B1609" i="12"/>
  <c r="C1609" i="12"/>
  <c r="D1609" i="12"/>
  <c r="E1609" i="12"/>
  <c r="F1609" i="12"/>
  <c r="A1610" i="12"/>
  <c r="B1610" i="12"/>
  <c r="C1610" i="12"/>
  <c r="D1610" i="12"/>
  <c r="E1610" i="12"/>
  <c r="F1610" i="12"/>
  <c r="A1611" i="12"/>
  <c r="B1611" i="12"/>
  <c r="C1611" i="12"/>
  <c r="D1611" i="12"/>
  <c r="E1611" i="12"/>
  <c r="F1611" i="12"/>
  <c r="A1612" i="12"/>
  <c r="B1612" i="12"/>
  <c r="C1612" i="12"/>
  <c r="D1612" i="12"/>
  <c r="E1612" i="12"/>
  <c r="F1612" i="12"/>
  <c r="A1613" i="12"/>
  <c r="B1613" i="12"/>
  <c r="C1613" i="12"/>
  <c r="D1613" i="12"/>
  <c r="E1613" i="12"/>
  <c r="F1613" i="12"/>
  <c r="A1614" i="12"/>
  <c r="B1614" i="12"/>
  <c r="C1614" i="12"/>
  <c r="D1614" i="12"/>
  <c r="E1614" i="12"/>
  <c r="F1614" i="12"/>
  <c r="A1615" i="12"/>
  <c r="B1615" i="12"/>
  <c r="C1615" i="12"/>
  <c r="D1615" i="12"/>
  <c r="E1615" i="12"/>
  <c r="F1615" i="12"/>
  <c r="A1616" i="12"/>
  <c r="B1616" i="12"/>
  <c r="C1616" i="12"/>
  <c r="D1616" i="12"/>
  <c r="E1616" i="12"/>
  <c r="F1616" i="12"/>
  <c r="A1617" i="12"/>
  <c r="B1617" i="12"/>
  <c r="C1617" i="12"/>
  <c r="D1617" i="12"/>
  <c r="E1617" i="12"/>
  <c r="F1617" i="12"/>
  <c r="A1618" i="12"/>
  <c r="B1618" i="12"/>
  <c r="C1618" i="12"/>
  <c r="D1618" i="12"/>
  <c r="E1618" i="12"/>
  <c r="F1618" i="12"/>
  <c r="A1619" i="12"/>
  <c r="B1619" i="12"/>
  <c r="C1619" i="12"/>
  <c r="D1619" i="12"/>
  <c r="E1619" i="12"/>
  <c r="F1619" i="12"/>
  <c r="A1620" i="12"/>
  <c r="B1620" i="12"/>
  <c r="C1620" i="12"/>
  <c r="D1620" i="12"/>
  <c r="E1620" i="12"/>
  <c r="F1620" i="12"/>
  <c r="A1621" i="12"/>
  <c r="B1621" i="12"/>
  <c r="C1621" i="12"/>
  <c r="D1621" i="12"/>
  <c r="E1621" i="12"/>
  <c r="F1621" i="12"/>
  <c r="A1622" i="12"/>
  <c r="B1622" i="12"/>
  <c r="C1622" i="12"/>
  <c r="D1622" i="12"/>
  <c r="E1622" i="12"/>
  <c r="F1622" i="12"/>
  <c r="A1623" i="12"/>
  <c r="B1623" i="12"/>
  <c r="C1623" i="12"/>
  <c r="D1623" i="12"/>
  <c r="E1623" i="12"/>
  <c r="F1623" i="12"/>
  <c r="A1624" i="12"/>
  <c r="B1624" i="12"/>
  <c r="C1624" i="12"/>
  <c r="D1624" i="12"/>
  <c r="E1624" i="12"/>
  <c r="F1624" i="12"/>
  <c r="A1625" i="12"/>
  <c r="B1625" i="12"/>
  <c r="C1625" i="12"/>
  <c r="D1625" i="12"/>
  <c r="E1625" i="12"/>
  <c r="F1625" i="12"/>
  <c r="A1626" i="12"/>
  <c r="B1626" i="12"/>
  <c r="C1626" i="12"/>
  <c r="D1626" i="12"/>
  <c r="E1626" i="12"/>
  <c r="F1626" i="12"/>
  <c r="A1627" i="12"/>
  <c r="B1627" i="12"/>
  <c r="C1627" i="12"/>
  <c r="D1627" i="12"/>
  <c r="E1627" i="12"/>
  <c r="F1627" i="12"/>
  <c r="A1628" i="12"/>
  <c r="B1628" i="12"/>
  <c r="C1628" i="12"/>
  <c r="D1628" i="12"/>
  <c r="E1628" i="12"/>
  <c r="F1628" i="12"/>
  <c r="A1629" i="12"/>
  <c r="B1629" i="12"/>
  <c r="C1629" i="12"/>
  <c r="D1629" i="12"/>
  <c r="E1629" i="12"/>
  <c r="F1629" i="12"/>
  <c r="A1630" i="12"/>
  <c r="B1630" i="12"/>
  <c r="C1630" i="12"/>
  <c r="D1630" i="12"/>
  <c r="E1630" i="12"/>
  <c r="F1630" i="12"/>
  <c r="A1631" i="12"/>
  <c r="B1631" i="12"/>
  <c r="C1631" i="12"/>
  <c r="D1631" i="12"/>
  <c r="E1631" i="12"/>
  <c r="F1631" i="12"/>
  <c r="A1632" i="12"/>
  <c r="B1632" i="12"/>
  <c r="C1632" i="12"/>
  <c r="D1632" i="12"/>
  <c r="E1632" i="12"/>
  <c r="F1632" i="12"/>
  <c r="A1633" i="12"/>
  <c r="B1633" i="12"/>
  <c r="C1633" i="12"/>
  <c r="D1633" i="12"/>
  <c r="E1633" i="12"/>
  <c r="F1633" i="12"/>
  <c r="A1634" i="12"/>
  <c r="B1634" i="12"/>
  <c r="C1634" i="12"/>
  <c r="D1634" i="12"/>
  <c r="E1634" i="12"/>
  <c r="F1634" i="12"/>
  <c r="A1635" i="12"/>
  <c r="B1635" i="12"/>
  <c r="C1635" i="12"/>
  <c r="D1635" i="12"/>
  <c r="E1635" i="12"/>
  <c r="F1635" i="12"/>
  <c r="A1636" i="12"/>
  <c r="B1636" i="12"/>
  <c r="C1636" i="12"/>
  <c r="D1636" i="12"/>
  <c r="E1636" i="12"/>
  <c r="F1636" i="12"/>
  <c r="A1637" i="12"/>
  <c r="B1637" i="12"/>
  <c r="C1637" i="12"/>
  <c r="D1637" i="12"/>
  <c r="E1637" i="12"/>
  <c r="F1637" i="12"/>
  <c r="A1638" i="12"/>
  <c r="B1638" i="12"/>
  <c r="C1638" i="12"/>
  <c r="D1638" i="12"/>
  <c r="E1638" i="12"/>
  <c r="F1638" i="12"/>
  <c r="A1639" i="12"/>
  <c r="B1639" i="12"/>
  <c r="C1639" i="12"/>
  <c r="D1639" i="12"/>
  <c r="E1639" i="12"/>
  <c r="F1639" i="12"/>
  <c r="A1640" i="12"/>
  <c r="B1640" i="12"/>
  <c r="C1640" i="12"/>
  <c r="D1640" i="12"/>
  <c r="E1640" i="12"/>
  <c r="F1640" i="12"/>
  <c r="A1641" i="12"/>
  <c r="B1641" i="12"/>
  <c r="C1641" i="12"/>
  <c r="D1641" i="12"/>
  <c r="E1641" i="12"/>
  <c r="F1641" i="12"/>
  <c r="A1642" i="12"/>
  <c r="B1642" i="12"/>
  <c r="C1642" i="12"/>
  <c r="D1642" i="12"/>
  <c r="E1642" i="12"/>
  <c r="F1642" i="12"/>
  <c r="A1643" i="12"/>
  <c r="B1643" i="12"/>
  <c r="C1643" i="12"/>
  <c r="D1643" i="12"/>
  <c r="E1643" i="12"/>
  <c r="F1643" i="12"/>
  <c r="A1644" i="12"/>
  <c r="B1644" i="12"/>
  <c r="C1644" i="12"/>
  <c r="D1644" i="12"/>
  <c r="E1644" i="12"/>
  <c r="F1644" i="12"/>
  <c r="A1645" i="12"/>
  <c r="B1645" i="12"/>
  <c r="C1645" i="12"/>
  <c r="D1645" i="12"/>
  <c r="E1645" i="12"/>
  <c r="F1645" i="12"/>
  <c r="A1646" i="12"/>
  <c r="B1646" i="12"/>
  <c r="C1646" i="12"/>
  <c r="D1646" i="12"/>
  <c r="E1646" i="12"/>
  <c r="F1646" i="12"/>
  <c r="A1647" i="12"/>
  <c r="B1647" i="12"/>
  <c r="C1647" i="12"/>
  <c r="D1647" i="12"/>
  <c r="E1647" i="12"/>
  <c r="F1647" i="12"/>
  <c r="A1648" i="12"/>
  <c r="B1648" i="12"/>
  <c r="C1648" i="12"/>
  <c r="D1648" i="12"/>
  <c r="E1648" i="12"/>
  <c r="F1648" i="12"/>
  <c r="A1649" i="12"/>
  <c r="B1649" i="12"/>
  <c r="C1649" i="12"/>
  <c r="D1649" i="12"/>
  <c r="E1649" i="12"/>
  <c r="F1649" i="12"/>
  <c r="A1650" i="12"/>
  <c r="B1650" i="12"/>
  <c r="C1650" i="12"/>
  <c r="D1650" i="12"/>
  <c r="E1650" i="12"/>
  <c r="F1650" i="12"/>
  <c r="A1651" i="12"/>
  <c r="B1651" i="12"/>
  <c r="C1651" i="12"/>
  <c r="D1651" i="12"/>
  <c r="E1651" i="12"/>
  <c r="F1651" i="12"/>
  <c r="A1652" i="12"/>
  <c r="B1652" i="12"/>
  <c r="C1652" i="12"/>
  <c r="D1652" i="12"/>
  <c r="E1652" i="12"/>
  <c r="F1652" i="12"/>
  <c r="A1653" i="12"/>
  <c r="B1653" i="12"/>
  <c r="C1653" i="12"/>
  <c r="D1653" i="12"/>
  <c r="E1653" i="12"/>
  <c r="F1653" i="12"/>
  <c r="A1654" i="12"/>
  <c r="B1654" i="12"/>
  <c r="C1654" i="12"/>
  <c r="D1654" i="12"/>
  <c r="E1654" i="12"/>
  <c r="F1654" i="12"/>
  <c r="A1655" i="12"/>
  <c r="B1655" i="12"/>
  <c r="C1655" i="12"/>
  <c r="D1655" i="12"/>
  <c r="E1655" i="12"/>
  <c r="F1655" i="12"/>
  <c r="A1656" i="12"/>
  <c r="B1656" i="12"/>
  <c r="C1656" i="12"/>
  <c r="D1656" i="12"/>
  <c r="E1656" i="12"/>
  <c r="F1656" i="12"/>
  <c r="A1657" i="12"/>
  <c r="B1657" i="12"/>
  <c r="C1657" i="12"/>
  <c r="D1657" i="12"/>
  <c r="E1657" i="12"/>
  <c r="F1657" i="12"/>
  <c r="A1658" i="12"/>
  <c r="B1658" i="12"/>
  <c r="C1658" i="12"/>
  <c r="D1658" i="12"/>
  <c r="E1658" i="12"/>
  <c r="F1658" i="12"/>
  <c r="A1659" i="12"/>
  <c r="B1659" i="12"/>
  <c r="C1659" i="12"/>
  <c r="D1659" i="12"/>
  <c r="E1659" i="12"/>
  <c r="F1659" i="12"/>
  <c r="A1660" i="12"/>
  <c r="B1660" i="12"/>
  <c r="C1660" i="12"/>
  <c r="D1660" i="12"/>
  <c r="E1660" i="12"/>
  <c r="F1660" i="12"/>
  <c r="A1661" i="12"/>
  <c r="B1661" i="12"/>
  <c r="C1661" i="12"/>
  <c r="D1661" i="12"/>
  <c r="E1661" i="12"/>
  <c r="F1661" i="12"/>
  <c r="A1662" i="12"/>
  <c r="B1662" i="12"/>
  <c r="C1662" i="12"/>
  <c r="D1662" i="12"/>
  <c r="E1662" i="12"/>
  <c r="F1662" i="12"/>
  <c r="A1663" i="12"/>
  <c r="B1663" i="12"/>
  <c r="C1663" i="12"/>
  <c r="D1663" i="12"/>
  <c r="E1663" i="12"/>
  <c r="F1663" i="12"/>
  <c r="A1664" i="12"/>
  <c r="B1664" i="12"/>
  <c r="C1664" i="12"/>
  <c r="D1664" i="12"/>
  <c r="E1664" i="12"/>
  <c r="F1664" i="12"/>
  <c r="A1665" i="12"/>
  <c r="B1665" i="12"/>
  <c r="C1665" i="12"/>
  <c r="D1665" i="12"/>
  <c r="E1665" i="12"/>
  <c r="F1665" i="12"/>
  <c r="A1666" i="12"/>
  <c r="B1666" i="12"/>
  <c r="C1666" i="12"/>
  <c r="D1666" i="12"/>
  <c r="E1666" i="12"/>
  <c r="F1666" i="12"/>
  <c r="A1667" i="12"/>
  <c r="B1667" i="12"/>
  <c r="C1667" i="12"/>
  <c r="D1667" i="12"/>
  <c r="E1667" i="12"/>
  <c r="F1667" i="12"/>
  <c r="A1668" i="12"/>
  <c r="B1668" i="12"/>
  <c r="C1668" i="12"/>
  <c r="D1668" i="12"/>
  <c r="E1668" i="12"/>
  <c r="F1668" i="12"/>
  <c r="A1669" i="12"/>
  <c r="B1669" i="12"/>
  <c r="C1669" i="12"/>
  <c r="D1669" i="12"/>
  <c r="E1669" i="12"/>
  <c r="F1669" i="12"/>
  <c r="A1670" i="12"/>
  <c r="B1670" i="12"/>
  <c r="C1670" i="12"/>
  <c r="D1670" i="12"/>
  <c r="E1670" i="12"/>
  <c r="F1670" i="12"/>
  <c r="A1671" i="12"/>
  <c r="B1671" i="12"/>
  <c r="C1671" i="12"/>
  <c r="D1671" i="12"/>
  <c r="E1671" i="12"/>
  <c r="F1671" i="12"/>
  <c r="A1672" i="12"/>
  <c r="B1672" i="12"/>
  <c r="C1672" i="12"/>
  <c r="D1672" i="12"/>
  <c r="E1672" i="12"/>
  <c r="F1672" i="12"/>
  <c r="A1673" i="12"/>
  <c r="B1673" i="12"/>
  <c r="C1673" i="12"/>
  <c r="D1673" i="12"/>
  <c r="E1673" i="12"/>
  <c r="F1673" i="12"/>
  <c r="A1674" i="12"/>
  <c r="B1674" i="12"/>
  <c r="C1674" i="12"/>
  <c r="D1674" i="12"/>
  <c r="E1674" i="12"/>
  <c r="F1674" i="12"/>
  <c r="A1675" i="12"/>
  <c r="B1675" i="12"/>
  <c r="C1675" i="12"/>
  <c r="D1675" i="12"/>
  <c r="E1675" i="12"/>
  <c r="F1675" i="12"/>
  <c r="A1676" i="12"/>
  <c r="B1676" i="12"/>
  <c r="C1676" i="12"/>
  <c r="D1676" i="12"/>
  <c r="E1676" i="12"/>
  <c r="F1676" i="12"/>
  <c r="A1677" i="12"/>
  <c r="B1677" i="12"/>
  <c r="C1677" i="12"/>
  <c r="D1677" i="12"/>
  <c r="E1677" i="12"/>
  <c r="F1677" i="12"/>
  <c r="A1678" i="12"/>
  <c r="B1678" i="12"/>
  <c r="C1678" i="12"/>
  <c r="D1678" i="12"/>
  <c r="E1678" i="12"/>
  <c r="F1678" i="12"/>
  <c r="A1679" i="12"/>
  <c r="B1679" i="12"/>
  <c r="C1679" i="12"/>
  <c r="D1679" i="12"/>
  <c r="E1679" i="12"/>
  <c r="F1679" i="12"/>
  <c r="A1680" i="12"/>
  <c r="B1680" i="12"/>
  <c r="C1680" i="12"/>
  <c r="D1680" i="12"/>
  <c r="E1680" i="12"/>
  <c r="F1680" i="12"/>
  <c r="A1681" i="12"/>
  <c r="B1681" i="12"/>
  <c r="C1681" i="12"/>
  <c r="D1681" i="12"/>
  <c r="E1681" i="12"/>
  <c r="F1681" i="12"/>
  <c r="A1682" i="12"/>
  <c r="B1682" i="12"/>
  <c r="C1682" i="12"/>
  <c r="D1682" i="12"/>
  <c r="E1682" i="12"/>
  <c r="F1682" i="12"/>
  <c r="A1683" i="12"/>
  <c r="B1683" i="12"/>
  <c r="C1683" i="12"/>
  <c r="D1683" i="12"/>
  <c r="E1683" i="12"/>
  <c r="F1683" i="12"/>
  <c r="A1684" i="12"/>
  <c r="B1684" i="12"/>
  <c r="C1684" i="12"/>
  <c r="D1684" i="12"/>
  <c r="E1684" i="12"/>
  <c r="F1684" i="12"/>
  <c r="A1685" i="12"/>
  <c r="B1685" i="12"/>
  <c r="C1685" i="12"/>
  <c r="D1685" i="12"/>
  <c r="E1685" i="12"/>
  <c r="F1685" i="12"/>
  <c r="A1686" i="12"/>
  <c r="B1686" i="12"/>
  <c r="C1686" i="12"/>
  <c r="D1686" i="12"/>
  <c r="E1686" i="12"/>
  <c r="F1686" i="12"/>
  <c r="A1687" i="12"/>
  <c r="B1687" i="12"/>
  <c r="C1687" i="12"/>
  <c r="D1687" i="12"/>
  <c r="E1687" i="12"/>
  <c r="F1687" i="12"/>
  <c r="A1688" i="12"/>
  <c r="B1688" i="12"/>
  <c r="C1688" i="12"/>
  <c r="D1688" i="12"/>
  <c r="E1688" i="12"/>
  <c r="F1688" i="12"/>
  <c r="A1689" i="12"/>
  <c r="B1689" i="12"/>
  <c r="C1689" i="12"/>
  <c r="D1689" i="12"/>
  <c r="E1689" i="12"/>
  <c r="F1689" i="12"/>
  <c r="A1690" i="12"/>
  <c r="B1690" i="12"/>
  <c r="C1690" i="12"/>
  <c r="D1690" i="12"/>
  <c r="E1690" i="12"/>
  <c r="F1690" i="12"/>
  <c r="A1691" i="12"/>
  <c r="B1691" i="12"/>
  <c r="C1691" i="12"/>
  <c r="D1691" i="12"/>
  <c r="E1691" i="12"/>
  <c r="F1691" i="12"/>
  <c r="A1692" i="12"/>
  <c r="B1692" i="12"/>
  <c r="C1692" i="12"/>
  <c r="D1692" i="12"/>
  <c r="E1692" i="12"/>
  <c r="F1692" i="12"/>
  <c r="A1693" i="12"/>
  <c r="B1693" i="12"/>
  <c r="C1693" i="12"/>
  <c r="D1693" i="12"/>
  <c r="E1693" i="12"/>
  <c r="F1693" i="12"/>
  <c r="A1694" i="12"/>
  <c r="B1694" i="12"/>
  <c r="C1694" i="12"/>
  <c r="D1694" i="12"/>
  <c r="E1694" i="12"/>
  <c r="F1694" i="12"/>
  <c r="A1695" i="12"/>
  <c r="B1695" i="12"/>
  <c r="C1695" i="12"/>
  <c r="D1695" i="12"/>
  <c r="E1695" i="12"/>
  <c r="F1695" i="12"/>
  <c r="A1696" i="12"/>
  <c r="B1696" i="12"/>
  <c r="C1696" i="12"/>
  <c r="D1696" i="12"/>
  <c r="E1696" i="12"/>
  <c r="F1696" i="12"/>
  <c r="A1697" i="12"/>
  <c r="B1697" i="12"/>
  <c r="C1697" i="12"/>
  <c r="D1697" i="12"/>
  <c r="E1697" i="12"/>
  <c r="F1697" i="12"/>
  <c r="A1698" i="12"/>
  <c r="B1698" i="12"/>
  <c r="C1698" i="12"/>
  <c r="D1698" i="12"/>
  <c r="E1698" i="12"/>
  <c r="F1698" i="12"/>
  <c r="A1699" i="12"/>
  <c r="B1699" i="12"/>
  <c r="C1699" i="12"/>
  <c r="D1699" i="12"/>
  <c r="E1699" i="12"/>
  <c r="F1699" i="12"/>
  <c r="A1700" i="12"/>
  <c r="B1700" i="12"/>
  <c r="C1700" i="12"/>
  <c r="D1700" i="12"/>
  <c r="E1700" i="12"/>
  <c r="F1700" i="12"/>
  <c r="A1701" i="12"/>
  <c r="B1701" i="12"/>
  <c r="C1701" i="12"/>
  <c r="D1701" i="12"/>
  <c r="E1701" i="12"/>
  <c r="F1701" i="12"/>
  <c r="A1473" i="12"/>
  <c r="B1473" i="12"/>
  <c r="C1473" i="12"/>
  <c r="D1473" i="12"/>
  <c r="E1473" i="12"/>
  <c r="F1473" i="12"/>
  <c r="A1474" i="12"/>
  <c r="B1474" i="12"/>
  <c r="C1474" i="12"/>
  <c r="D1474" i="12"/>
  <c r="E1474" i="12"/>
  <c r="F1474" i="12"/>
  <c r="A1475" i="12"/>
  <c r="B1475" i="12"/>
  <c r="C1475" i="12"/>
  <c r="D1475" i="12"/>
  <c r="E1475" i="12"/>
  <c r="F1475" i="12"/>
  <c r="A1476" i="12"/>
  <c r="B1476" i="12"/>
  <c r="C1476" i="12"/>
  <c r="D1476" i="12"/>
  <c r="E1476" i="12"/>
  <c r="F1476" i="12"/>
  <c r="A1477" i="12"/>
  <c r="B1477" i="12"/>
  <c r="C1477" i="12"/>
  <c r="D1477" i="12"/>
  <c r="E1477" i="12"/>
  <c r="F1477" i="12"/>
  <c r="A1478" i="12"/>
  <c r="B1478" i="12"/>
  <c r="C1478" i="12"/>
  <c r="D1478" i="12"/>
  <c r="E1478" i="12"/>
  <c r="F1478" i="12"/>
  <c r="A1479" i="12"/>
  <c r="B1479" i="12"/>
  <c r="C1479" i="12"/>
  <c r="D1479" i="12"/>
  <c r="E1479" i="12"/>
  <c r="F1479" i="12"/>
  <c r="A1480" i="12"/>
  <c r="B1480" i="12"/>
  <c r="C1480" i="12"/>
  <c r="D1480" i="12"/>
  <c r="E1480" i="12"/>
  <c r="F1480" i="12"/>
  <c r="A1481" i="12"/>
  <c r="B1481" i="12"/>
  <c r="C1481" i="12"/>
  <c r="D1481" i="12"/>
  <c r="E1481" i="12"/>
  <c r="F1481" i="12"/>
  <c r="A1482" i="12"/>
  <c r="B1482" i="12"/>
  <c r="C1482" i="12"/>
  <c r="D1482" i="12"/>
  <c r="E1482" i="12"/>
  <c r="F1482" i="12"/>
  <c r="A1483" i="12"/>
  <c r="B1483" i="12"/>
  <c r="C1483" i="12"/>
  <c r="D1483" i="12"/>
  <c r="E1483" i="12"/>
  <c r="F1483" i="12"/>
  <c r="A1484" i="12"/>
  <c r="B1484" i="12"/>
  <c r="C1484" i="12"/>
  <c r="D1484" i="12"/>
  <c r="E1484" i="12"/>
  <c r="F1484" i="12"/>
  <c r="A1485" i="12"/>
  <c r="B1485" i="12"/>
  <c r="C1485" i="12"/>
  <c r="D1485" i="12"/>
  <c r="E1485" i="12"/>
  <c r="F1485" i="12"/>
  <c r="A1486" i="12"/>
  <c r="B1486" i="12"/>
  <c r="C1486" i="12"/>
  <c r="D1486" i="12"/>
  <c r="E1486" i="12"/>
  <c r="F1486" i="12"/>
  <c r="A1487" i="12"/>
  <c r="B1487" i="12"/>
  <c r="C1487" i="12"/>
  <c r="D1487" i="12"/>
  <c r="E1487" i="12"/>
  <c r="F1487" i="12"/>
  <c r="A1488" i="12"/>
  <c r="B1488" i="12"/>
  <c r="C1488" i="12"/>
  <c r="D1488" i="12"/>
  <c r="E1488" i="12"/>
  <c r="F1488" i="12"/>
  <c r="A1489" i="12"/>
  <c r="B1489" i="12"/>
  <c r="C1489" i="12"/>
  <c r="D1489" i="12"/>
  <c r="E1489" i="12"/>
  <c r="F1489" i="12"/>
  <c r="A1490" i="12"/>
  <c r="B1490" i="12"/>
  <c r="C1490" i="12"/>
  <c r="D1490" i="12"/>
  <c r="E1490" i="12"/>
  <c r="F1490" i="12"/>
  <c r="A1491" i="12"/>
  <c r="B1491" i="12"/>
  <c r="C1491" i="12"/>
  <c r="D1491" i="12"/>
  <c r="E1491" i="12"/>
  <c r="F1491" i="12"/>
  <c r="A1492" i="12"/>
  <c r="B1492" i="12"/>
  <c r="C1492" i="12"/>
  <c r="D1492" i="12"/>
  <c r="E1492" i="12"/>
  <c r="F1492" i="12"/>
  <c r="A1493" i="12"/>
  <c r="B1493" i="12"/>
  <c r="C1493" i="12"/>
  <c r="D1493" i="12"/>
  <c r="E1493" i="12"/>
  <c r="F1493" i="12"/>
  <c r="A1404" i="12"/>
  <c r="B1404" i="12"/>
  <c r="C1404" i="12"/>
  <c r="D1404" i="12"/>
  <c r="E1404" i="12"/>
  <c r="F1404" i="12"/>
  <c r="A1405" i="12"/>
  <c r="B1405" i="12"/>
  <c r="C1405" i="12"/>
  <c r="D1405" i="12"/>
  <c r="E1405" i="12"/>
  <c r="F1405" i="12"/>
  <c r="A1406" i="12"/>
  <c r="B1406" i="12"/>
  <c r="C1406" i="12"/>
  <c r="D1406" i="12"/>
  <c r="E1406" i="12"/>
  <c r="F1406" i="12"/>
  <c r="A1407" i="12"/>
  <c r="B1407" i="12"/>
  <c r="C1407" i="12"/>
  <c r="D1407" i="12"/>
  <c r="E1407" i="12"/>
  <c r="F1407" i="12"/>
  <c r="A1408" i="12"/>
  <c r="B1408" i="12"/>
  <c r="C1408" i="12"/>
  <c r="D1408" i="12"/>
  <c r="E1408" i="12"/>
  <c r="F1408" i="12"/>
  <c r="A1409" i="12"/>
  <c r="B1409" i="12"/>
  <c r="C1409" i="12"/>
  <c r="D1409" i="12"/>
  <c r="E1409" i="12"/>
  <c r="F1409" i="12"/>
  <c r="A1410" i="12"/>
  <c r="B1410" i="12"/>
  <c r="C1410" i="12"/>
  <c r="D1410" i="12"/>
  <c r="E1410" i="12"/>
  <c r="F1410" i="12"/>
  <c r="A1411" i="12"/>
  <c r="B1411" i="12"/>
  <c r="C1411" i="12"/>
  <c r="D1411" i="12"/>
  <c r="E1411" i="12"/>
  <c r="F1411" i="12"/>
  <c r="A1412" i="12"/>
  <c r="B1412" i="12"/>
  <c r="C1412" i="12"/>
  <c r="D1412" i="12"/>
  <c r="E1412" i="12"/>
  <c r="F1412" i="12"/>
  <c r="A1413" i="12"/>
  <c r="B1413" i="12"/>
  <c r="C1413" i="12"/>
  <c r="D1413" i="12"/>
  <c r="E1413" i="12"/>
  <c r="F1413" i="12"/>
  <c r="A1414" i="12"/>
  <c r="B1414" i="12"/>
  <c r="C1414" i="12"/>
  <c r="D1414" i="12"/>
  <c r="E1414" i="12"/>
  <c r="F1414" i="12"/>
  <c r="A1415" i="12"/>
  <c r="B1415" i="12"/>
  <c r="C1415" i="12"/>
  <c r="D1415" i="12"/>
  <c r="E1415" i="12"/>
  <c r="F1415" i="12"/>
  <c r="A1416" i="12"/>
  <c r="B1416" i="12"/>
  <c r="C1416" i="12"/>
  <c r="D1416" i="12"/>
  <c r="E1416" i="12"/>
  <c r="F1416" i="12"/>
  <c r="A1417" i="12"/>
  <c r="B1417" i="12"/>
  <c r="C1417" i="12"/>
  <c r="D1417" i="12"/>
  <c r="E1417" i="12"/>
  <c r="F1417" i="12"/>
  <c r="A1418" i="12"/>
  <c r="B1418" i="12"/>
  <c r="C1418" i="12"/>
  <c r="D1418" i="12"/>
  <c r="E1418" i="12"/>
  <c r="F1418" i="12"/>
  <c r="A1419" i="12"/>
  <c r="B1419" i="12"/>
  <c r="C1419" i="12"/>
  <c r="D1419" i="12"/>
  <c r="E1419" i="12"/>
  <c r="F1419" i="12"/>
  <c r="A1420" i="12"/>
  <c r="B1420" i="12"/>
  <c r="C1420" i="12"/>
  <c r="D1420" i="12"/>
  <c r="E1420" i="12"/>
  <c r="F1420" i="12"/>
  <c r="A1421" i="12"/>
  <c r="B1421" i="12"/>
  <c r="C1421" i="12"/>
  <c r="D1421" i="12"/>
  <c r="E1421" i="12"/>
  <c r="F1421" i="12"/>
  <c r="A1422" i="12"/>
  <c r="B1422" i="12"/>
  <c r="C1422" i="12"/>
  <c r="D1422" i="12"/>
  <c r="E1422" i="12"/>
  <c r="F1422" i="12"/>
  <c r="A1423" i="12"/>
  <c r="B1423" i="12"/>
  <c r="C1423" i="12"/>
  <c r="D1423" i="12"/>
  <c r="E1423" i="12"/>
  <c r="F1423" i="12"/>
  <c r="A1424" i="12"/>
  <c r="B1424" i="12"/>
  <c r="C1424" i="12"/>
  <c r="D1424" i="12"/>
  <c r="E1424" i="12"/>
  <c r="F1424" i="12"/>
  <c r="A1425" i="12"/>
  <c r="B1425" i="12"/>
  <c r="C1425" i="12"/>
  <c r="D1425" i="12"/>
  <c r="E1425" i="12"/>
  <c r="F1425" i="12"/>
  <c r="A1426" i="12"/>
  <c r="B1426" i="12"/>
  <c r="C1426" i="12"/>
  <c r="D1426" i="12"/>
  <c r="E1426" i="12"/>
  <c r="F1426" i="12"/>
  <c r="A1427" i="12"/>
  <c r="B1427" i="12"/>
  <c r="C1427" i="12"/>
  <c r="D1427" i="12"/>
  <c r="E1427" i="12"/>
  <c r="F1427" i="12"/>
  <c r="A1428" i="12"/>
  <c r="B1428" i="12"/>
  <c r="C1428" i="12"/>
  <c r="D1428" i="12"/>
  <c r="E1428" i="12"/>
  <c r="F1428" i="12"/>
  <c r="A1429" i="12"/>
  <c r="B1429" i="12"/>
  <c r="C1429" i="12"/>
  <c r="D1429" i="12"/>
  <c r="E1429" i="12"/>
  <c r="F1429" i="12"/>
  <c r="A1430" i="12"/>
  <c r="B1430" i="12"/>
  <c r="C1430" i="12"/>
  <c r="D1430" i="12"/>
  <c r="E1430" i="12"/>
  <c r="F1430" i="12"/>
  <c r="A1431" i="12"/>
  <c r="B1431" i="12"/>
  <c r="C1431" i="12"/>
  <c r="D1431" i="12"/>
  <c r="E1431" i="12"/>
  <c r="F1431" i="12"/>
  <c r="A1432" i="12"/>
  <c r="B1432" i="12"/>
  <c r="C1432" i="12"/>
  <c r="D1432" i="12"/>
  <c r="E1432" i="12"/>
  <c r="F1432" i="12"/>
  <c r="A1433" i="12"/>
  <c r="B1433" i="12"/>
  <c r="C1433" i="12"/>
  <c r="D1433" i="12"/>
  <c r="E1433" i="12"/>
  <c r="F1433" i="12"/>
  <c r="A1434" i="12"/>
  <c r="B1434" i="12"/>
  <c r="C1434" i="12"/>
  <c r="D1434" i="12"/>
  <c r="E1434" i="12"/>
  <c r="F1434" i="12"/>
  <c r="A1435" i="12"/>
  <c r="B1435" i="12"/>
  <c r="C1435" i="12"/>
  <c r="D1435" i="12"/>
  <c r="E1435" i="12"/>
  <c r="F1435" i="12"/>
  <c r="A1436" i="12"/>
  <c r="B1436" i="12"/>
  <c r="C1436" i="12"/>
  <c r="D1436" i="12"/>
  <c r="E1436" i="12"/>
  <c r="F1436" i="12"/>
  <c r="A1437" i="12"/>
  <c r="B1437" i="12"/>
  <c r="C1437" i="12"/>
  <c r="D1437" i="12"/>
  <c r="E1437" i="12"/>
  <c r="F1437" i="12"/>
  <c r="A1438" i="12"/>
  <c r="B1438" i="12"/>
  <c r="C1438" i="12"/>
  <c r="D1438" i="12"/>
  <c r="E1438" i="12"/>
  <c r="F1438" i="12"/>
  <c r="A1439" i="12"/>
  <c r="B1439" i="12"/>
  <c r="C1439" i="12"/>
  <c r="D1439" i="12"/>
  <c r="E1439" i="12"/>
  <c r="F1439" i="12"/>
  <c r="A1440" i="12"/>
  <c r="B1440" i="12"/>
  <c r="C1440" i="12"/>
  <c r="D1440" i="12"/>
  <c r="E1440" i="12"/>
  <c r="F1440" i="12"/>
  <c r="A1441" i="12"/>
  <c r="B1441" i="12"/>
  <c r="C1441" i="12"/>
  <c r="D1441" i="12"/>
  <c r="E1441" i="12"/>
  <c r="F1441" i="12"/>
  <c r="A1442" i="12"/>
  <c r="B1442" i="12"/>
  <c r="C1442" i="12"/>
  <c r="D1442" i="12"/>
  <c r="E1442" i="12"/>
  <c r="F1442" i="12"/>
  <c r="A1443" i="12"/>
  <c r="B1443" i="12"/>
  <c r="C1443" i="12"/>
  <c r="D1443" i="12"/>
  <c r="E1443" i="12"/>
  <c r="F1443" i="12"/>
  <c r="A1444" i="12"/>
  <c r="B1444" i="12"/>
  <c r="C1444" i="12"/>
  <c r="D1444" i="12"/>
  <c r="E1444" i="12"/>
  <c r="F1444" i="12"/>
  <c r="A1445" i="12"/>
  <c r="B1445" i="12"/>
  <c r="C1445" i="12"/>
  <c r="D1445" i="12"/>
  <c r="E1445" i="12"/>
  <c r="F1445" i="12"/>
  <c r="A1446" i="12"/>
  <c r="B1446" i="12"/>
  <c r="C1446" i="12"/>
  <c r="D1446" i="12"/>
  <c r="E1446" i="12"/>
  <c r="F1446" i="12"/>
  <c r="A1447" i="12"/>
  <c r="B1447" i="12"/>
  <c r="C1447" i="12"/>
  <c r="D1447" i="12"/>
  <c r="E1447" i="12"/>
  <c r="F1447" i="12"/>
  <c r="A1448" i="12"/>
  <c r="B1448" i="12"/>
  <c r="C1448" i="12"/>
  <c r="D1448" i="12"/>
  <c r="E1448" i="12"/>
  <c r="F1448" i="12"/>
  <c r="A1449" i="12"/>
  <c r="B1449" i="12"/>
  <c r="C1449" i="12"/>
  <c r="D1449" i="12"/>
  <c r="E1449" i="12"/>
  <c r="F1449" i="12"/>
  <c r="A1450" i="12"/>
  <c r="B1450" i="12"/>
  <c r="C1450" i="12"/>
  <c r="D1450" i="12"/>
  <c r="E1450" i="12"/>
  <c r="F1450" i="12"/>
  <c r="A1451" i="12"/>
  <c r="B1451" i="12"/>
  <c r="C1451" i="12"/>
  <c r="D1451" i="12"/>
  <c r="E1451" i="12"/>
  <c r="F1451" i="12"/>
  <c r="A1452" i="12"/>
  <c r="B1452" i="12"/>
  <c r="C1452" i="12"/>
  <c r="D1452" i="12"/>
  <c r="E1452" i="12"/>
  <c r="F1452" i="12"/>
  <c r="A1453" i="12"/>
  <c r="B1453" i="12"/>
  <c r="C1453" i="12"/>
  <c r="D1453" i="12"/>
  <c r="E1453" i="12"/>
  <c r="F1453" i="12"/>
  <c r="A1454" i="12"/>
  <c r="B1454" i="12"/>
  <c r="C1454" i="12"/>
  <c r="D1454" i="12"/>
  <c r="E1454" i="12"/>
  <c r="F1454" i="12"/>
  <c r="A1455" i="12"/>
  <c r="B1455" i="12"/>
  <c r="C1455" i="12"/>
  <c r="D1455" i="12"/>
  <c r="E1455" i="12"/>
  <c r="F1455" i="12"/>
  <c r="A1456" i="12"/>
  <c r="B1456" i="12"/>
  <c r="C1456" i="12"/>
  <c r="D1456" i="12"/>
  <c r="E1456" i="12"/>
  <c r="F1456" i="12"/>
  <c r="A1457" i="12"/>
  <c r="B1457" i="12"/>
  <c r="C1457" i="12"/>
  <c r="D1457" i="12"/>
  <c r="E1457" i="12"/>
  <c r="F1457" i="12"/>
  <c r="A1458" i="12"/>
  <c r="B1458" i="12"/>
  <c r="C1458" i="12"/>
  <c r="D1458" i="12"/>
  <c r="E1458" i="12"/>
  <c r="F1458" i="12"/>
  <c r="A1459" i="12"/>
  <c r="B1459" i="12"/>
  <c r="C1459" i="12"/>
  <c r="D1459" i="12"/>
  <c r="E1459" i="12"/>
  <c r="F1459" i="12"/>
  <c r="A1460" i="12"/>
  <c r="B1460" i="12"/>
  <c r="C1460" i="12"/>
  <c r="D1460" i="12"/>
  <c r="E1460" i="12"/>
  <c r="F1460" i="12"/>
  <c r="A1461" i="12"/>
  <c r="B1461" i="12"/>
  <c r="C1461" i="12"/>
  <c r="D1461" i="12"/>
  <c r="E1461" i="12"/>
  <c r="F1461" i="12"/>
  <c r="A1462" i="12"/>
  <c r="B1462" i="12"/>
  <c r="C1462" i="12"/>
  <c r="D1462" i="12"/>
  <c r="E1462" i="12"/>
  <c r="F1462" i="12"/>
  <c r="A1463" i="12"/>
  <c r="B1463" i="12"/>
  <c r="C1463" i="12"/>
  <c r="D1463" i="12"/>
  <c r="E1463" i="12"/>
  <c r="F1463" i="12"/>
  <c r="A1464" i="12"/>
  <c r="B1464" i="12"/>
  <c r="C1464" i="12"/>
  <c r="D1464" i="12"/>
  <c r="E1464" i="12"/>
  <c r="F1464" i="12"/>
  <c r="A1465" i="12"/>
  <c r="B1465" i="12"/>
  <c r="C1465" i="12"/>
  <c r="D1465" i="12"/>
  <c r="E1465" i="12"/>
  <c r="F1465" i="12"/>
  <c r="A1466" i="12"/>
  <c r="B1466" i="12"/>
  <c r="C1466" i="12"/>
  <c r="D1466" i="12"/>
  <c r="E1466" i="12"/>
  <c r="F1466" i="12"/>
  <c r="A1467" i="12"/>
  <c r="B1467" i="12"/>
  <c r="C1467" i="12"/>
  <c r="D1467" i="12"/>
  <c r="E1467" i="12"/>
  <c r="F1467" i="12"/>
  <c r="A1468" i="12"/>
  <c r="B1468" i="12"/>
  <c r="C1468" i="12"/>
  <c r="D1468" i="12"/>
  <c r="E1468" i="12"/>
  <c r="F1468" i="12"/>
  <c r="A1469" i="12"/>
  <c r="B1469" i="12"/>
  <c r="C1469" i="12"/>
  <c r="D1469" i="12"/>
  <c r="E1469" i="12"/>
  <c r="F1469" i="12"/>
  <c r="A1470" i="12"/>
  <c r="B1470" i="12"/>
  <c r="C1470" i="12"/>
  <c r="D1470" i="12"/>
  <c r="E1470" i="12"/>
  <c r="F1470" i="12"/>
  <c r="A1471" i="12"/>
  <c r="B1471" i="12"/>
  <c r="C1471" i="12"/>
  <c r="D1471" i="12"/>
  <c r="E1471" i="12"/>
  <c r="F1471" i="12"/>
  <c r="A1472" i="12"/>
  <c r="B1472" i="12"/>
  <c r="C1472" i="12"/>
  <c r="D1472" i="12"/>
  <c r="E1472" i="12"/>
  <c r="F1472" i="12"/>
  <c r="A1380" i="12"/>
  <c r="B1380" i="12"/>
  <c r="C1380" i="12"/>
  <c r="D1380" i="12"/>
  <c r="E1380" i="12"/>
  <c r="F1380" i="12"/>
  <c r="A1381" i="12"/>
  <c r="B1381" i="12"/>
  <c r="C1381" i="12"/>
  <c r="D1381" i="12"/>
  <c r="E1381" i="12"/>
  <c r="F1381" i="12"/>
  <c r="A1382" i="12"/>
  <c r="B1382" i="12"/>
  <c r="C1382" i="12"/>
  <c r="D1382" i="12"/>
  <c r="E1382" i="12"/>
  <c r="F1382" i="12"/>
  <c r="A1383" i="12"/>
  <c r="B1383" i="12"/>
  <c r="C1383" i="12"/>
  <c r="D1383" i="12"/>
  <c r="E1383" i="12"/>
  <c r="F1383" i="12"/>
  <c r="A1384" i="12"/>
  <c r="B1384" i="12"/>
  <c r="C1384" i="12"/>
  <c r="D1384" i="12"/>
  <c r="E1384" i="12"/>
  <c r="F1384" i="12"/>
  <c r="A1385" i="12"/>
  <c r="B1385" i="12"/>
  <c r="C1385" i="12"/>
  <c r="D1385" i="12"/>
  <c r="E1385" i="12"/>
  <c r="F1385" i="12"/>
  <c r="A1386" i="12"/>
  <c r="B1386" i="12"/>
  <c r="C1386" i="12"/>
  <c r="D1386" i="12"/>
  <c r="E1386" i="12"/>
  <c r="F1386" i="12"/>
  <c r="A1387" i="12"/>
  <c r="B1387" i="12"/>
  <c r="C1387" i="12"/>
  <c r="D1387" i="12"/>
  <c r="E1387" i="12"/>
  <c r="F1387" i="12"/>
  <c r="A1388" i="12"/>
  <c r="B1388" i="12"/>
  <c r="C1388" i="12"/>
  <c r="D1388" i="12"/>
  <c r="E1388" i="12"/>
  <c r="F1388" i="12"/>
  <c r="A1389" i="12"/>
  <c r="B1389" i="12"/>
  <c r="C1389" i="12"/>
  <c r="D1389" i="12"/>
  <c r="E1389" i="12"/>
  <c r="F1389" i="12"/>
  <c r="A1390" i="12"/>
  <c r="B1390" i="12"/>
  <c r="C1390" i="12"/>
  <c r="D1390" i="12"/>
  <c r="E1390" i="12"/>
  <c r="F1390" i="12"/>
  <c r="A1391" i="12"/>
  <c r="B1391" i="12"/>
  <c r="C1391" i="12"/>
  <c r="D1391" i="12"/>
  <c r="E1391" i="12"/>
  <c r="F1391" i="12"/>
  <c r="A1392" i="12"/>
  <c r="B1392" i="12"/>
  <c r="C1392" i="12"/>
  <c r="D1392" i="12"/>
  <c r="E1392" i="12"/>
  <c r="F1392" i="12"/>
  <c r="A1393" i="12"/>
  <c r="B1393" i="12"/>
  <c r="C1393" i="12"/>
  <c r="D1393" i="12"/>
  <c r="E1393" i="12"/>
  <c r="F1393" i="12"/>
  <c r="A1394" i="12"/>
  <c r="B1394" i="12"/>
  <c r="C1394" i="12"/>
  <c r="D1394" i="12"/>
  <c r="E1394" i="12"/>
  <c r="F1394" i="12"/>
  <c r="A1395" i="12"/>
  <c r="B1395" i="12"/>
  <c r="C1395" i="12"/>
  <c r="D1395" i="12"/>
  <c r="E1395" i="12"/>
  <c r="F1395" i="12"/>
  <c r="A1396" i="12"/>
  <c r="B1396" i="12"/>
  <c r="C1396" i="12"/>
  <c r="D1396" i="12"/>
  <c r="E1396" i="12"/>
  <c r="F1396" i="12"/>
  <c r="A1397" i="12"/>
  <c r="B1397" i="12"/>
  <c r="C1397" i="12"/>
  <c r="D1397" i="12"/>
  <c r="E1397" i="12"/>
  <c r="F1397" i="12"/>
  <c r="A1398" i="12"/>
  <c r="B1398" i="12"/>
  <c r="C1398" i="12"/>
  <c r="D1398" i="12"/>
  <c r="E1398" i="12"/>
  <c r="F1398" i="12"/>
  <c r="A1399" i="12"/>
  <c r="B1399" i="12"/>
  <c r="C1399" i="12"/>
  <c r="D1399" i="12"/>
  <c r="E1399" i="12"/>
  <c r="F1399" i="12"/>
  <c r="A1400" i="12"/>
  <c r="B1400" i="12"/>
  <c r="C1400" i="12"/>
  <c r="D1400" i="12"/>
  <c r="E1400" i="12"/>
  <c r="F1400" i="12"/>
  <c r="A1401" i="12"/>
  <c r="B1401" i="12"/>
  <c r="C1401" i="12"/>
  <c r="D1401" i="12"/>
  <c r="E1401" i="12"/>
  <c r="F1401" i="12"/>
  <c r="A1402" i="12"/>
  <c r="B1402" i="12"/>
  <c r="C1402" i="12"/>
  <c r="D1402" i="12"/>
  <c r="E1402" i="12"/>
  <c r="F1402" i="12"/>
  <c r="A1403" i="12"/>
  <c r="B1403" i="12"/>
  <c r="C1403" i="12"/>
  <c r="D1403" i="12"/>
  <c r="E1403" i="12"/>
  <c r="F1403" i="12"/>
  <c r="A1290" i="12"/>
  <c r="B1290" i="12"/>
  <c r="C1290" i="12"/>
  <c r="D1290" i="12"/>
  <c r="E1290" i="12"/>
  <c r="F1290" i="12"/>
  <c r="A1291" i="12"/>
  <c r="B1291" i="12"/>
  <c r="C1291" i="12"/>
  <c r="D1291" i="12"/>
  <c r="E1291" i="12"/>
  <c r="F1291" i="12"/>
  <c r="A1292" i="12"/>
  <c r="B1292" i="12"/>
  <c r="C1292" i="12"/>
  <c r="D1292" i="12"/>
  <c r="E1292" i="12"/>
  <c r="F1292" i="12"/>
  <c r="A1293" i="12"/>
  <c r="B1293" i="12"/>
  <c r="C1293" i="12"/>
  <c r="D1293" i="12"/>
  <c r="E1293" i="12"/>
  <c r="F1293" i="12"/>
  <c r="A1294" i="12"/>
  <c r="B1294" i="12"/>
  <c r="C1294" i="12"/>
  <c r="D1294" i="12"/>
  <c r="E1294" i="12"/>
  <c r="F1294" i="12"/>
  <c r="A1295" i="12"/>
  <c r="B1295" i="12"/>
  <c r="C1295" i="12"/>
  <c r="D1295" i="12"/>
  <c r="E1295" i="12"/>
  <c r="F1295" i="12"/>
  <c r="A1296" i="12"/>
  <c r="B1296" i="12"/>
  <c r="C1296" i="12"/>
  <c r="D1296" i="12"/>
  <c r="E1296" i="12"/>
  <c r="F1296" i="12"/>
  <c r="A1297" i="12"/>
  <c r="B1297" i="12"/>
  <c r="C1297" i="12"/>
  <c r="D1297" i="12"/>
  <c r="E1297" i="12"/>
  <c r="F1297" i="12"/>
  <c r="A1298" i="12"/>
  <c r="B1298" i="12"/>
  <c r="C1298" i="12"/>
  <c r="D1298" i="12"/>
  <c r="E1298" i="12"/>
  <c r="F1298" i="12"/>
  <c r="A1299" i="12"/>
  <c r="B1299" i="12"/>
  <c r="C1299" i="12"/>
  <c r="D1299" i="12"/>
  <c r="E1299" i="12"/>
  <c r="F1299" i="12"/>
  <c r="A1300" i="12"/>
  <c r="B1300" i="12"/>
  <c r="C1300" i="12"/>
  <c r="D1300" i="12"/>
  <c r="E1300" i="12"/>
  <c r="F1300" i="12"/>
  <c r="A1301" i="12"/>
  <c r="B1301" i="12"/>
  <c r="C1301" i="12"/>
  <c r="D1301" i="12"/>
  <c r="E1301" i="12"/>
  <c r="F1301" i="12"/>
  <c r="A1302" i="12"/>
  <c r="B1302" i="12"/>
  <c r="C1302" i="12"/>
  <c r="D1302" i="12"/>
  <c r="E1302" i="12"/>
  <c r="F1302" i="12"/>
  <c r="A1303" i="12"/>
  <c r="B1303" i="12"/>
  <c r="C1303" i="12"/>
  <c r="D1303" i="12"/>
  <c r="E1303" i="12"/>
  <c r="F1303" i="12"/>
  <c r="A1304" i="12"/>
  <c r="B1304" i="12"/>
  <c r="C1304" i="12"/>
  <c r="D1304" i="12"/>
  <c r="E1304" i="12"/>
  <c r="F1304" i="12"/>
  <c r="A1305" i="12"/>
  <c r="B1305" i="12"/>
  <c r="C1305" i="12"/>
  <c r="D1305" i="12"/>
  <c r="E1305" i="12"/>
  <c r="F1305" i="12"/>
  <c r="A1306" i="12"/>
  <c r="B1306" i="12"/>
  <c r="C1306" i="12"/>
  <c r="D1306" i="12"/>
  <c r="E1306" i="12"/>
  <c r="F1306" i="12"/>
  <c r="A1307" i="12"/>
  <c r="B1307" i="12"/>
  <c r="C1307" i="12"/>
  <c r="D1307" i="12"/>
  <c r="E1307" i="12"/>
  <c r="F1307" i="12"/>
  <c r="A1308" i="12"/>
  <c r="B1308" i="12"/>
  <c r="C1308" i="12"/>
  <c r="D1308" i="12"/>
  <c r="E1308" i="12"/>
  <c r="F1308" i="12"/>
  <c r="A1309" i="12"/>
  <c r="B1309" i="12"/>
  <c r="C1309" i="12"/>
  <c r="D1309" i="12"/>
  <c r="E1309" i="12"/>
  <c r="F1309" i="12"/>
  <c r="A1310" i="12"/>
  <c r="B1310" i="12"/>
  <c r="C1310" i="12"/>
  <c r="D1310" i="12"/>
  <c r="E1310" i="12"/>
  <c r="F1310" i="12"/>
  <c r="A1311" i="12"/>
  <c r="B1311" i="12"/>
  <c r="C1311" i="12"/>
  <c r="D1311" i="12"/>
  <c r="E1311" i="12"/>
  <c r="F1311" i="12"/>
  <c r="A1312" i="12"/>
  <c r="B1312" i="12"/>
  <c r="C1312" i="12"/>
  <c r="D1312" i="12"/>
  <c r="E1312" i="12"/>
  <c r="F1312" i="12"/>
  <c r="A1313" i="12"/>
  <c r="B1313" i="12"/>
  <c r="C1313" i="12"/>
  <c r="D1313" i="12"/>
  <c r="E1313" i="12"/>
  <c r="F1313" i="12"/>
  <c r="A1314" i="12"/>
  <c r="B1314" i="12"/>
  <c r="C1314" i="12"/>
  <c r="D1314" i="12"/>
  <c r="E1314" i="12"/>
  <c r="F1314" i="12"/>
  <c r="A1315" i="12"/>
  <c r="B1315" i="12"/>
  <c r="C1315" i="12"/>
  <c r="D1315" i="12"/>
  <c r="E1315" i="12"/>
  <c r="F1315" i="12"/>
  <c r="A1316" i="12"/>
  <c r="B1316" i="12"/>
  <c r="C1316" i="12"/>
  <c r="D1316" i="12"/>
  <c r="E1316" i="12"/>
  <c r="F1316" i="12"/>
  <c r="A1317" i="12"/>
  <c r="B1317" i="12"/>
  <c r="C1317" i="12"/>
  <c r="D1317" i="12"/>
  <c r="E1317" i="12"/>
  <c r="F1317" i="12"/>
  <c r="A1318" i="12"/>
  <c r="B1318" i="12"/>
  <c r="C1318" i="12"/>
  <c r="D1318" i="12"/>
  <c r="E1318" i="12"/>
  <c r="F1318" i="12"/>
  <c r="A1319" i="12"/>
  <c r="B1319" i="12"/>
  <c r="C1319" i="12"/>
  <c r="D1319" i="12"/>
  <c r="E1319" i="12"/>
  <c r="F1319" i="12"/>
  <c r="A1320" i="12"/>
  <c r="B1320" i="12"/>
  <c r="C1320" i="12"/>
  <c r="D1320" i="12"/>
  <c r="E1320" i="12"/>
  <c r="F1320" i="12"/>
  <c r="A1321" i="12"/>
  <c r="B1321" i="12"/>
  <c r="C1321" i="12"/>
  <c r="D1321" i="12"/>
  <c r="E1321" i="12"/>
  <c r="F1321" i="12"/>
  <c r="A1322" i="12"/>
  <c r="B1322" i="12"/>
  <c r="C1322" i="12"/>
  <c r="D1322" i="12"/>
  <c r="E1322" i="12"/>
  <c r="F1322" i="12"/>
  <c r="A1323" i="12"/>
  <c r="B1323" i="12"/>
  <c r="C1323" i="12"/>
  <c r="D1323" i="12"/>
  <c r="E1323" i="12"/>
  <c r="F1323" i="12"/>
  <c r="A1324" i="12"/>
  <c r="B1324" i="12"/>
  <c r="C1324" i="12"/>
  <c r="D1324" i="12"/>
  <c r="E1324" i="12"/>
  <c r="F1324" i="12"/>
  <c r="A1325" i="12"/>
  <c r="B1325" i="12"/>
  <c r="C1325" i="12"/>
  <c r="D1325" i="12"/>
  <c r="E1325" i="12"/>
  <c r="F1325" i="12"/>
  <c r="A1326" i="12"/>
  <c r="B1326" i="12"/>
  <c r="C1326" i="12"/>
  <c r="D1326" i="12"/>
  <c r="E1326" i="12"/>
  <c r="F1326" i="12"/>
  <c r="A1327" i="12"/>
  <c r="B1327" i="12"/>
  <c r="C1327" i="12"/>
  <c r="D1327" i="12"/>
  <c r="E1327" i="12"/>
  <c r="F1327" i="12"/>
  <c r="A1328" i="12"/>
  <c r="B1328" i="12"/>
  <c r="C1328" i="12"/>
  <c r="D1328" i="12"/>
  <c r="E1328" i="12"/>
  <c r="F1328" i="12"/>
  <c r="A1329" i="12"/>
  <c r="B1329" i="12"/>
  <c r="C1329" i="12"/>
  <c r="D1329" i="12"/>
  <c r="E1329" i="12"/>
  <c r="F1329" i="12"/>
  <c r="A1330" i="12"/>
  <c r="B1330" i="12"/>
  <c r="C1330" i="12"/>
  <c r="D1330" i="12"/>
  <c r="E1330" i="12"/>
  <c r="F1330" i="12"/>
  <c r="A1331" i="12"/>
  <c r="B1331" i="12"/>
  <c r="C1331" i="12"/>
  <c r="D1331" i="12"/>
  <c r="E1331" i="12"/>
  <c r="F1331" i="12"/>
  <c r="A1332" i="12"/>
  <c r="B1332" i="12"/>
  <c r="C1332" i="12"/>
  <c r="D1332" i="12"/>
  <c r="E1332" i="12"/>
  <c r="F1332" i="12"/>
  <c r="A1333" i="12"/>
  <c r="B1333" i="12"/>
  <c r="C1333" i="12"/>
  <c r="D1333" i="12"/>
  <c r="E1333" i="12"/>
  <c r="F1333" i="12"/>
  <c r="A1334" i="12"/>
  <c r="B1334" i="12"/>
  <c r="C1334" i="12"/>
  <c r="D1334" i="12"/>
  <c r="E1334" i="12"/>
  <c r="F1334" i="12"/>
  <c r="A1335" i="12"/>
  <c r="B1335" i="12"/>
  <c r="C1335" i="12"/>
  <c r="D1335" i="12"/>
  <c r="E1335" i="12"/>
  <c r="F1335" i="12"/>
  <c r="A1336" i="12"/>
  <c r="B1336" i="12"/>
  <c r="C1336" i="12"/>
  <c r="D1336" i="12"/>
  <c r="E1336" i="12"/>
  <c r="F1336" i="12"/>
  <c r="A1337" i="12"/>
  <c r="B1337" i="12"/>
  <c r="C1337" i="12"/>
  <c r="D1337" i="12"/>
  <c r="E1337" i="12"/>
  <c r="F1337" i="12"/>
  <c r="A1338" i="12"/>
  <c r="B1338" i="12"/>
  <c r="C1338" i="12"/>
  <c r="D1338" i="12"/>
  <c r="E1338" i="12"/>
  <c r="F1338" i="12"/>
  <c r="A1339" i="12"/>
  <c r="B1339" i="12"/>
  <c r="C1339" i="12"/>
  <c r="D1339" i="12"/>
  <c r="E1339" i="12"/>
  <c r="F1339" i="12"/>
  <c r="A1340" i="12"/>
  <c r="B1340" i="12"/>
  <c r="C1340" i="12"/>
  <c r="D1340" i="12"/>
  <c r="E1340" i="12"/>
  <c r="F1340" i="12"/>
  <c r="A1341" i="12"/>
  <c r="B1341" i="12"/>
  <c r="C1341" i="12"/>
  <c r="D1341" i="12"/>
  <c r="E1341" i="12"/>
  <c r="F1341" i="12"/>
  <c r="A1342" i="12"/>
  <c r="B1342" i="12"/>
  <c r="C1342" i="12"/>
  <c r="D1342" i="12"/>
  <c r="E1342" i="12"/>
  <c r="F1342" i="12"/>
  <c r="A1343" i="12"/>
  <c r="B1343" i="12"/>
  <c r="C1343" i="12"/>
  <c r="D1343" i="12"/>
  <c r="E1343" i="12"/>
  <c r="F1343" i="12"/>
  <c r="A1344" i="12"/>
  <c r="B1344" i="12"/>
  <c r="C1344" i="12"/>
  <c r="D1344" i="12"/>
  <c r="E1344" i="12"/>
  <c r="F1344" i="12"/>
  <c r="A1345" i="12"/>
  <c r="B1345" i="12"/>
  <c r="C1345" i="12"/>
  <c r="D1345" i="12"/>
  <c r="E1345" i="12"/>
  <c r="F1345" i="12"/>
  <c r="A1346" i="12"/>
  <c r="B1346" i="12"/>
  <c r="C1346" i="12"/>
  <c r="D1346" i="12"/>
  <c r="E1346" i="12"/>
  <c r="F1346" i="12"/>
  <c r="A1347" i="12"/>
  <c r="B1347" i="12"/>
  <c r="C1347" i="12"/>
  <c r="D1347" i="12"/>
  <c r="E1347" i="12"/>
  <c r="F1347" i="12"/>
  <c r="A1348" i="12"/>
  <c r="B1348" i="12"/>
  <c r="C1348" i="12"/>
  <c r="D1348" i="12"/>
  <c r="E1348" i="12"/>
  <c r="F1348" i="12"/>
  <c r="A1349" i="12"/>
  <c r="B1349" i="12"/>
  <c r="C1349" i="12"/>
  <c r="D1349" i="12"/>
  <c r="E1349" i="12"/>
  <c r="F1349" i="12"/>
  <c r="A1350" i="12"/>
  <c r="B1350" i="12"/>
  <c r="C1350" i="12"/>
  <c r="D1350" i="12"/>
  <c r="E1350" i="12"/>
  <c r="F1350" i="12"/>
  <c r="A1351" i="12"/>
  <c r="B1351" i="12"/>
  <c r="C1351" i="12"/>
  <c r="D1351" i="12"/>
  <c r="E1351" i="12"/>
  <c r="F1351" i="12"/>
  <c r="A1352" i="12"/>
  <c r="B1352" i="12"/>
  <c r="C1352" i="12"/>
  <c r="D1352" i="12"/>
  <c r="E1352" i="12"/>
  <c r="F1352" i="12"/>
  <c r="A1353" i="12"/>
  <c r="B1353" i="12"/>
  <c r="C1353" i="12"/>
  <c r="D1353" i="12"/>
  <c r="E1353" i="12"/>
  <c r="F1353" i="12"/>
  <c r="A1354" i="12"/>
  <c r="B1354" i="12"/>
  <c r="C1354" i="12"/>
  <c r="D1354" i="12"/>
  <c r="E1354" i="12"/>
  <c r="F1354" i="12"/>
  <c r="A1355" i="12"/>
  <c r="B1355" i="12"/>
  <c r="C1355" i="12"/>
  <c r="D1355" i="12"/>
  <c r="E1355" i="12"/>
  <c r="F1355" i="12"/>
  <c r="A1356" i="12"/>
  <c r="B1356" i="12"/>
  <c r="C1356" i="12"/>
  <c r="D1356" i="12"/>
  <c r="E1356" i="12"/>
  <c r="F1356" i="12"/>
  <c r="A1357" i="12"/>
  <c r="B1357" i="12"/>
  <c r="C1357" i="12"/>
  <c r="D1357" i="12"/>
  <c r="E1357" i="12"/>
  <c r="F1357" i="12"/>
  <c r="A1358" i="12"/>
  <c r="B1358" i="12"/>
  <c r="C1358" i="12"/>
  <c r="D1358" i="12"/>
  <c r="E1358" i="12"/>
  <c r="F1358" i="12"/>
  <c r="A1359" i="12"/>
  <c r="B1359" i="12"/>
  <c r="C1359" i="12"/>
  <c r="D1359" i="12"/>
  <c r="E1359" i="12"/>
  <c r="F1359" i="12"/>
  <c r="A1360" i="12"/>
  <c r="B1360" i="12"/>
  <c r="C1360" i="12"/>
  <c r="D1360" i="12"/>
  <c r="E1360" i="12"/>
  <c r="F1360" i="12"/>
  <c r="A1361" i="12"/>
  <c r="B1361" i="12"/>
  <c r="C1361" i="12"/>
  <c r="D1361" i="12"/>
  <c r="E1361" i="12"/>
  <c r="F1361" i="12"/>
  <c r="A1362" i="12"/>
  <c r="B1362" i="12"/>
  <c r="C1362" i="12"/>
  <c r="D1362" i="12"/>
  <c r="E1362" i="12"/>
  <c r="F1362" i="12"/>
  <c r="A1363" i="12"/>
  <c r="B1363" i="12"/>
  <c r="C1363" i="12"/>
  <c r="D1363" i="12"/>
  <c r="E1363" i="12"/>
  <c r="F1363" i="12"/>
  <c r="A1364" i="12"/>
  <c r="B1364" i="12"/>
  <c r="C1364" i="12"/>
  <c r="D1364" i="12"/>
  <c r="E1364" i="12"/>
  <c r="F1364" i="12"/>
  <c r="A1365" i="12"/>
  <c r="B1365" i="12"/>
  <c r="C1365" i="12"/>
  <c r="D1365" i="12"/>
  <c r="E1365" i="12"/>
  <c r="F1365" i="12"/>
  <c r="A1366" i="12"/>
  <c r="B1366" i="12"/>
  <c r="C1366" i="12"/>
  <c r="D1366" i="12"/>
  <c r="E1366" i="12"/>
  <c r="F1366" i="12"/>
  <c r="A1367" i="12"/>
  <c r="B1367" i="12"/>
  <c r="C1367" i="12"/>
  <c r="D1367" i="12"/>
  <c r="E1367" i="12"/>
  <c r="F1367" i="12"/>
  <c r="A1368" i="12"/>
  <c r="B1368" i="12"/>
  <c r="C1368" i="12"/>
  <c r="D1368" i="12"/>
  <c r="E1368" i="12"/>
  <c r="F1368" i="12"/>
  <c r="A1369" i="12"/>
  <c r="B1369" i="12"/>
  <c r="C1369" i="12"/>
  <c r="D1369" i="12"/>
  <c r="E1369" i="12"/>
  <c r="F1369" i="12"/>
  <c r="A1370" i="12"/>
  <c r="B1370" i="12"/>
  <c r="C1370" i="12"/>
  <c r="D1370" i="12"/>
  <c r="E1370" i="12"/>
  <c r="F1370" i="12"/>
  <c r="A1371" i="12"/>
  <c r="B1371" i="12"/>
  <c r="C1371" i="12"/>
  <c r="D1371" i="12"/>
  <c r="E1371" i="12"/>
  <c r="F1371" i="12"/>
  <c r="A1372" i="12"/>
  <c r="B1372" i="12"/>
  <c r="C1372" i="12"/>
  <c r="D1372" i="12"/>
  <c r="E1372" i="12"/>
  <c r="F1372" i="12"/>
  <c r="A1373" i="12"/>
  <c r="B1373" i="12"/>
  <c r="C1373" i="12"/>
  <c r="D1373" i="12"/>
  <c r="E1373" i="12"/>
  <c r="F1373" i="12"/>
  <c r="A1374" i="12"/>
  <c r="B1374" i="12"/>
  <c r="C1374" i="12"/>
  <c r="D1374" i="12"/>
  <c r="E1374" i="12"/>
  <c r="F1374" i="12"/>
  <c r="A1375" i="12"/>
  <c r="B1375" i="12"/>
  <c r="C1375" i="12"/>
  <c r="D1375" i="12"/>
  <c r="E1375" i="12"/>
  <c r="F1375" i="12"/>
  <c r="A1376" i="12"/>
  <c r="B1376" i="12"/>
  <c r="C1376" i="12"/>
  <c r="D1376" i="12"/>
  <c r="E1376" i="12"/>
  <c r="F1376" i="12"/>
  <c r="A1377" i="12"/>
  <c r="B1377" i="12"/>
  <c r="C1377" i="12"/>
  <c r="D1377" i="12"/>
  <c r="E1377" i="12"/>
  <c r="F1377" i="12"/>
  <c r="A1378" i="12"/>
  <c r="B1378" i="12"/>
  <c r="C1378" i="12"/>
  <c r="D1378" i="12"/>
  <c r="E1378" i="12"/>
  <c r="F1378" i="12"/>
  <c r="A1379" i="12"/>
  <c r="B1379" i="12"/>
  <c r="C1379" i="12"/>
  <c r="D1379" i="12"/>
  <c r="E1379" i="12"/>
  <c r="F1379" i="12"/>
  <c r="A1157" i="12"/>
  <c r="B1157" i="12"/>
  <c r="C1157" i="12"/>
  <c r="D1157" i="12"/>
  <c r="E1157" i="12"/>
  <c r="F1157" i="12"/>
  <c r="A1158" i="12"/>
  <c r="B1158" i="12"/>
  <c r="C1158" i="12"/>
  <c r="D1158" i="12"/>
  <c r="E1158" i="12"/>
  <c r="F1158" i="12"/>
  <c r="A1159" i="12"/>
  <c r="B1159" i="12"/>
  <c r="C1159" i="12"/>
  <c r="D1159" i="12"/>
  <c r="E1159" i="12"/>
  <c r="F1159" i="12"/>
  <c r="A1160" i="12"/>
  <c r="B1160" i="12"/>
  <c r="C1160" i="12"/>
  <c r="D1160" i="12"/>
  <c r="E1160" i="12"/>
  <c r="F1160" i="12"/>
  <c r="A1161" i="12"/>
  <c r="B1161" i="12"/>
  <c r="C1161" i="12"/>
  <c r="D1161" i="12"/>
  <c r="E1161" i="12"/>
  <c r="F1161" i="12"/>
  <c r="A1162" i="12"/>
  <c r="B1162" i="12"/>
  <c r="C1162" i="12"/>
  <c r="D1162" i="12"/>
  <c r="E1162" i="12"/>
  <c r="F1162" i="12"/>
  <c r="A1163" i="12"/>
  <c r="B1163" i="12"/>
  <c r="C1163" i="12"/>
  <c r="D1163" i="12"/>
  <c r="E1163" i="12"/>
  <c r="F1163" i="12"/>
  <c r="A1164" i="12"/>
  <c r="B1164" i="12"/>
  <c r="C1164" i="12"/>
  <c r="D1164" i="12"/>
  <c r="E1164" i="12"/>
  <c r="F1164" i="12"/>
  <c r="A1165" i="12"/>
  <c r="B1165" i="12"/>
  <c r="C1165" i="12"/>
  <c r="D1165" i="12"/>
  <c r="E1165" i="12"/>
  <c r="F1165" i="12"/>
  <c r="A1166" i="12"/>
  <c r="B1166" i="12"/>
  <c r="C1166" i="12"/>
  <c r="D1166" i="12"/>
  <c r="E1166" i="12"/>
  <c r="F1166" i="12"/>
  <c r="A1167" i="12"/>
  <c r="B1167" i="12"/>
  <c r="C1167" i="12"/>
  <c r="D1167" i="12"/>
  <c r="E1167" i="12"/>
  <c r="F1167" i="12"/>
  <c r="A1168" i="12"/>
  <c r="B1168" i="12"/>
  <c r="C1168" i="12"/>
  <c r="D1168" i="12"/>
  <c r="E1168" i="12"/>
  <c r="F1168" i="12"/>
  <c r="A1169" i="12"/>
  <c r="B1169" i="12"/>
  <c r="C1169" i="12"/>
  <c r="D1169" i="12"/>
  <c r="E1169" i="12"/>
  <c r="F1169" i="12"/>
  <c r="A1170" i="12"/>
  <c r="B1170" i="12"/>
  <c r="C1170" i="12"/>
  <c r="D1170" i="12"/>
  <c r="E1170" i="12"/>
  <c r="F1170" i="12"/>
  <c r="A1171" i="12"/>
  <c r="B1171" i="12"/>
  <c r="C1171" i="12"/>
  <c r="D1171" i="12"/>
  <c r="E1171" i="12"/>
  <c r="F1171" i="12"/>
  <c r="A1172" i="12"/>
  <c r="B1172" i="12"/>
  <c r="C1172" i="12"/>
  <c r="D1172" i="12"/>
  <c r="E1172" i="12"/>
  <c r="F1172" i="12"/>
  <c r="A1173" i="12"/>
  <c r="B1173" i="12"/>
  <c r="C1173" i="12"/>
  <c r="D1173" i="12"/>
  <c r="E1173" i="12"/>
  <c r="F1173" i="12"/>
  <c r="A1174" i="12"/>
  <c r="B1174" i="12"/>
  <c r="C1174" i="12"/>
  <c r="D1174" i="12"/>
  <c r="E1174" i="12"/>
  <c r="F1174" i="12"/>
  <c r="A1175" i="12"/>
  <c r="B1175" i="12"/>
  <c r="C1175" i="12"/>
  <c r="D1175" i="12"/>
  <c r="E1175" i="12"/>
  <c r="F1175" i="12"/>
  <c r="A1176" i="12"/>
  <c r="B1176" i="12"/>
  <c r="C1176" i="12"/>
  <c r="D1176" i="12"/>
  <c r="E1176" i="12"/>
  <c r="F1176" i="12"/>
  <c r="A1177" i="12"/>
  <c r="B1177" i="12"/>
  <c r="C1177" i="12"/>
  <c r="D1177" i="12"/>
  <c r="E1177" i="12"/>
  <c r="F1177" i="12"/>
  <c r="A1178" i="12"/>
  <c r="B1178" i="12"/>
  <c r="C1178" i="12"/>
  <c r="D1178" i="12"/>
  <c r="E1178" i="12"/>
  <c r="F1178" i="12"/>
  <c r="A1179" i="12"/>
  <c r="B1179" i="12"/>
  <c r="C1179" i="12"/>
  <c r="D1179" i="12"/>
  <c r="E1179" i="12"/>
  <c r="F1179" i="12"/>
  <c r="A1180" i="12"/>
  <c r="B1180" i="12"/>
  <c r="C1180" i="12"/>
  <c r="D1180" i="12"/>
  <c r="E1180" i="12"/>
  <c r="F1180" i="12"/>
  <c r="A1181" i="12"/>
  <c r="B1181" i="12"/>
  <c r="C1181" i="12"/>
  <c r="D1181" i="12"/>
  <c r="E1181" i="12"/>
  <c r="F1181" i="12"/>
  <c r="A1182" i="12"/>
  <c r="B1182" i="12"/>
  <c r="C1182" i="12"/>
  <c r="D1182" i="12"/>
  <c r="E1182" i="12"/>
  <c r="F1182" i="12"/>
  <c r="A1183" i="12"/>
  <c r="B1183" i="12"/>
  <c r="C1183" i="12"/>
  <c r="D1183" i="12"/>
  <c r="E1183" i="12"/>
  <c r="F1183" i="12"/>
  <c r="A1184" i="12"/>
  <c r="B1184" i="12"/>
  <c r="C1184" i="12"/>
  <c r="D1184" i="12"/>
  <c r="E1184" i="12"/>
  <c r="F1184" i="12"/>
  <c r="A1185" i="12"/>
  <c r="B1185" i="12"/>
  <c r="C1185" i="12"/>
  <c r="D1185" i="12"/>
  <c r="E1185" i="12"/>
  <c r="F1185" i="12"/>
  <c r="A1186" i="12"/>
  <c r="B1186" i="12"/>
  <c r="C1186" i="12"/>
  <c r="D1186" i="12"/>
  <c r="E1186" i="12"/>
  <c r="F1186" i="12"/>
  <c r="A1187" i="12"/>
  <c r="B1187" i="12"/>
  <c r="C1187" i="12"/>
  <c r="D1187" i="12"/>
  <c r="E1187" i="12"/>
  <c r="F1187" i="12"/>
  <c r="A1188" i="12"/>
  <c r="B1188" i="12"/>
  <c r="C1188" i="12"/>
  <c r="D1188" i="12"/>
  <c r="E1188" i="12"/>
  <c r="F1188" i="12"/>
  <c r="A1189" i="12"/>
  <c r="B1189" i="12"/>
  <c r="C1189" i="12"/>
  <c r="D1189" i="12"/>
  <c r="E1189" i="12"/>
  <c r="F1189" i="12"/>
  <c r="A1190" i="12"/>
  <c r="B1190" i="12"/>
  <c r="C1190" i="12"/>
  <c r="D1190" i="12"/>
  <c r="E1190" i="12"/>
  <c r="F1190" i="12"/>
  <c r="A1191" i="12"/>
  <c r="B1191" i="12"/>
  <c r="C1191" i="12"/>
  <c r="D1191" i="12"/>
  <c r="E1191" i="12"/>
  <c r="F1191" i="12"/>
  <c r="A1192" i="12"/>
  <c r="B1192" i="12"/>
  <c r="C1192" i="12"/>
  <c r="D1192" i="12"/>
  <c r="E1192" i="12"/>
  <c r="F1192" i="12"/>
  <c r="A1193" i="12"/>
  <c r="B1193" i="12"/>
  <c r="C1193" i="12"/>
  <c r="D1193" i="12"/>
  <c r="E1193" i="12"/>
  <c r="F1193" i="12"/>
  <c r="A1194" i="12"/>
  <c r="B1194" i="12"/>
  <c r="C1194" i="12"/>
  <c r="D1194" i="12"/>
  <c r="E1194" i="12"/>
  <c r="F1194" i="12"/>
  <c r="A1195" i="12"/>
  <c r="B1195" i="12"/>
  <c r="C1195" i="12"/>
  <c r="D1195" i="12"/>
  <c r="E1195" i="12"/>
  <c r="F1195" i="12"/>
  <c r="A1196" i="12"/>
  <c r="B1196" i="12"/>
  <c r="C1196" i="12"/>
  <c r="D1196" i="12"/>
  <c r="E1196" i="12"/>
  <c r="F1196" i="12"/>
  <c r="A1197" i="12"/>
  <c r="B1197" i="12"/>
  <c r="C1197" i="12"/>
  <c r="D1197" i="12"/>
  <c r="E1197" i="12"/>
  <c r="F1197" i="12"/>
  <c r="A1198" i="12"/>
  <c r="B1198" i="12"/>
  <c r="C1198" i="12"/>
  <c r="D1198" i="12"/>
  <c r="E1198" i="12"/>
  <c r="F1198" i="12"/>
  <c r="A1199" i="12"/>
  <c r="B1199" i="12"/>
  <c r="C1199" i="12"/>
  <c r="D1199" i="12"/>
  <c r="E1199" i="12"/>
  <c r="F1199" i="12"/>
  <c r="A1200" i="12"/>
  <c r="B1200" i="12"/>
  <c r="C1200" i="12"/>
  <c r="D1200" i="12"/>
  <c r="E1200" i="12"/>
  <c r="F1200" i="12"/>
  <c r="A1201" i="12"/>
  <c r="B1201" i="12"/>
  <c r="C1201" i="12"/>
  <c r="D1201" i="12"/>
  <c r="E1201" i="12"/>
  <c r="F1201" i="12"/>
  <c r="A1202" i="12"/>
  <c r="B1202" i="12"/>
  <c r="C1202" i="12"/>
  <c r="D1202" i="12"/>
  <c r="E1202" i="12"/>
  <c r="F1202" i="12"/>
  <c r="A1203" i="12"/>
  <c r="B1203" i="12"/>
  <c r="C1203" i="12"/>
  <c r="D1203" i="12"/>
  <c r="E1203" i="12"/>
  <c r="F1203" i="12"/>
  <c r="A1204" i="12"/>
  <c r="B1204" i="12"/>
  <c r="C1204" i="12"/>
  <c r="D1204" i="12"/>
  <c r="E1204" i="12"/>
  <c r="F1204" i="12"/>
  <c r="A1205" i="12"/>
  <c r="B1205" i="12"/>
  <c r="C1205" i="12"/>
  <c r="D1205" i="12"/>
  <c r="E1205" i="12"/>
  <c r="F1205" i="12"/>
  <c r="A1206" i="12"/>
  <c r="B1206" i="12"/>
  <c r="C1206" i="12"/>
  <c r="D1206" i="12"/>
  <c r="E1206" i="12"/>
  <c r="F1206" i="12"/>
  <c r="A1207" i="12"/>
  <c r="B1207" i="12"/>
  <c r="C1207" i="12"/>
  <c r="D1207" i="12"/>
  <c r="E1207" i="12"/>
  <c r="F1207" i="12"/>
  <c r="A1208" i="12"/>
  <c r="B1208" i="12"/>
  <c r="C1208" i="12"/>
  <c r="D1208" i="12"/>
  <c r="E1208" i="12"/>
  <c r="F1208" i="12"/>
  <c r="A1209" i="12"/>
  <c r="B1209" i="12"/>
  <c r="C1209" i="12"/>
  <c r="D1209" i="12"/>
  <c r="E1209" i="12"/>
  <c r="F1209" i="12"/>
  <c r="A1210" i="12"/>
  <c r="B1210" i="12"/>
  <c r="C1210" i="12"/>
  <c r="D1210" i="12"/>
  <c r="E1210" i="12"/>
  <c r="F1210" i="12"/>
  <c r="A1211" i="12"/>
  <c r="B1211" i="12"/>
  <c r="C1211" i="12"/>
  <c r="D1211" i="12"/>
  <c r="E1211" i="12"/>
  <c r="F1211" i="12"/>
  <c r="A1212" i="12"/>
  <c r="B1212" i="12"/>
  <c r="C1212" i="12"/>
  <c r="D1212" i="12"/>
  <c r="E1212" i="12"/>
  <c r="F1212" i="12"/>
  <c r="A1213" i="12"/>
  <c r="B1213" i="12"/>
  <c r="C1213" i="12"/>
  <c r="D1213" i="12"/>
  <c r="E1213" i="12"/>
  <c r="F1213" i="12"/>
  <c r="A1214" i="12"/>
  <c r="B1214" i="12"/>
  <c r="C1214" i="12"/>
  <c r="D1214" i="12"/>
  <c r="E1214" i="12"/>
  <c r="F1214" i="12"/>
  <c r="A1215" i="12"/>
  <c r="B1215" i="12"/>
  <c r="C1215" i="12"/>
  <c r="D1215" i="12"/>
  <c r="E1215" i="12"/>
  <c r="F1215" i="12"/>
  <c r="A1216" i="12"/>
  <c r="B1216" i="12"/>
  <c r="C1216" i="12"/>
  <c r="D1216" i="12"/>
  <c r="E1216" i="12"/>
  <c r="F1216" i="12"/>
  <c r="A1217" i="12"/>
  <c r="B1217" i="12"/>
  <c r="C1217" i="12"/>
  <c r="D1217" i="12"/>
  <c r="E1217" i="12"/>
  <c r="F1217" i="12"/>
  <c r="A1218" i="12"/>
  <c r="B1218" i="12"/>
  <c r="C1218" i="12"/>
  <c r="D1218" i="12"/>
  <c r="E1218" i="12"/>
  <c r="F1218" i="12"/>
  <c r="A1219" i="12"/>
  <c r="B1219" i="12"/>
  <c r="C1219" i="12"/>
  <c r="D1219" i="12"/>
  <c r="E1219" i="12"/>
  <c r="F1219" i="12"/>
  <c r="A1220" i="12"/>
  <c r="B1220" i="12"/>
  <c r="C1220" i="12"/>
  <c r="D1220" i="12"/>
  <c r="E1220" i="12"/>
  <c r="F1220" i="12"/>
  <c r="A1221" i="12"/>
  <c r="B1221" i="12"/>
  <c r="C1221" i="12"/>
  <c r="D1221" i="12"/>
  <c r="E1221" i="12"/>
  <c r="F1221" i="12"/>
  <c r="A1222" i="12"/>
  <c r="B1222" i="12"/>
  <c r="C1222" i="12"/>
  <c r="D1222" i="12"/>
  <c r="E1222" i="12"/>
  <c r="F1222" i="12"/>
  <c r="A1223" i="12"/>
  <c r="B1223" i="12"/>
  <c r="C1223" i="12"/>
  <c r="D1223" i="12"/>
  <c r="E1223" i="12"/>
  <c r="F1223" i="12"/>
  <c r="A1224" i="12"/>
  <c r="B1224" i="12"/>
  <c r="C1224" i="12"/>
  <c r="D1224" i="12"/>
  <c r="E1224" i="12"/>
  <c r="F1224" i="12"/>
  <c r="A1225" i="12"/>
  <c r="B1225" i="12"/>
  <c r="C1225" i="12"/>
  <c r="D1225" i="12"/>
  <c r="E1225" i="12"/>
  <c r="F1225" i="12"/>
  <c r="A1226" i="12"/>
  <c r="B1226" i="12"/>
  <c r="C1226" i="12"/>
  <c r="D1226" i="12"/>
  <c r="E1226" i="12"/>
  <c r="F1226" i="12"/>
  <c r="A1227" i="12"/>
  <c r="B1227" i="12"/>
  <c r="C1227" i="12"/>
  <c r="D1227" i="12"/>
  <c r="E1227" i="12"/>
  <c r="F1227" i="12"/>
  <c r="A1228" i="12"/>
  <c r="B1228" i="12"/>
  <c r="C1228" i="12"/>
  <c r="D1228" i="12"/>
  <c r="E1228" i="12"/>
  <c r="F1228" i="12"/>
  <c r="A1229" i="12"/>
  <c r="B1229" i="12"/>
  <c r="C1229" i="12"/>
  <c r="D1229" i="12"/>
  <c r="E1229" i="12"/>
  <c r="F1229" i="12"/>
  <c r="A1230" i="12"/>
  <c r="B1230" i="12"/>
  <c r="C1230" i="12"/>
  <c r="D1230" i="12"/>
  <c r="E1230" i="12"/>
  <c r="F1230" i="12"/>
  <c r="A1231" i="12"/>
  <c r="B1231" i="12"/>
  <c r="C1231" i="12"/>
  <c r="D1231" i="12"/>
  <c r="E1231" i="12"/>
  <c r="F1231" i="12"/>
  <c r="A1232" i="12"/>
  <c r="B1232" i="12"/>
  <c r="C1232" i="12"/>
  <c r="D1232" i="12"/>
  <c r="E1232" i="12"/>
  <c r="F1232" i="12"/>
  <c r="A1233" i="12"/>
  <c r="B1233" i="12"/>
  <c r="C1233" i="12"/>
  <c r="D1233" i="12"/>
  <c r="E1233" i="12"/>
  <c r="F1233" i="12"/>
  <c r="A1234" i="12"/>
  <c r="B1234" i="12"/>
  <c r="C1234" i="12"/>
  <c r="D1234" i="12"/>
  <c r="E1234" i="12"/>
  <c r="F1234" i="12"/>
  <c r="A1235" i="12"/>
  <c r="B1235" i="12"/>
  <c r="C1235" i="12"/>
  <c r="D1235" i="12"/>
  <c r="E1235" i="12"/>
  <c r="F1235" i="12"/>
  <c r="A1236" i="12"/>
  <c r="B1236" i="12"/>
  <c r="C1236" i="12"/>
  <c r="D1236" i="12"/>
  <c r="E1236" i="12"/>
  <c r="F1236" i="12"/>
  <c r="A1237" i="12"/>
  <c r="B1237" i="12"/>
  <c r="C1237" i="12"/>
  <c r="D1237" i="12"/>
  <c r="E1237" i="12"/>
  <c r="F1237" i="12"/>
  <c r="A1238" i="12"/>
  <c r="B1238" i="12"/>
  <c r="C1238" i="12"/>
  <c r="D1238" i="12"/>
  <c r="E1238" i="12"/>
  <c r="F1238" i="12"/>
  <c r="A1239" i="12"/>
  <c r="B1239" i="12"/>
  <c r="C1239" i="12"/>
  <c r="D1239" i="12"/>
  <c r="E1239" i="12"/>
  <c r="F1239" i="12"/>
  <c r="A1240" i="12"/>
  <c r="B1240" i="12"/>
  <c r="C1240" i="12"/>
  <c r="D1240" i="12"/>
  <c r="E1240" i="12"/>
  <c r="F1240" i="12"/>
  <c r="A1241" i="12"/>
  <c r="B1241" i="12"/>
  <c r="C1241" i="12"/>
  <c r="D1241" i="12"/>
  <c r="E1241" i="12"/>
  <c r="F1241" i="12"/>
  <c r="A1242" i="12"/>
  <c r="B1242" i="12"/>
  <c r="C1242" i="12"/>
  <c r="D1242" i="12"/>
  <c r="E1242" i="12"/>
  <c r="F1242" i="12"/>
  <c r="A1243" i="12"/>
  <c r="B1243" i="12"/>
  <c r="C1243" i="12"/>
  <c r="D1243" i="12"/>
  <c r="E1243" i="12"/>
  <c r="F1243" i="12"/>
  <c r="A1244" i="12"/>
  <c r="B1244" i="12"/>
  <c r="C1244" i="12"/>
  <c r="D1244" i="12"/>
  <c r="E1244" i="12"/>
  <c r="F1244" i="12"/>
  <c r="A1245" i="12"/>
  <c r="B1245" i="12"/>
  <c r="C1245" i="12"/>
  <c r="D1245" i="12"/>
  <c r="E1245" i="12"/>
  <c r="F1245" i="12"/>
  <c r="A1246" i="12"/>
  <c r="B1246" i="12"/>
  <c r="C1246" i="12"/>
  <c r="D1246" i="12"/>
  <c r="E1246" i="12"/>
  <c r="F1246" i="12"/>
  <c r="A1247" i="12"/>
  <c r="B1247" i="12"/>
  <c r="C1247" i="12"/>
  <c r="D1247" i="12"/>
  <c r="E1247" i="12"/>
  <c r="F1247" i="12"/>
  <c r="A1248" i="12"/>
  <c r="B1248" i="12"/>
  <c r="C1248" i="12"/>
  <c r="D1248" i="12"/>
  <c r="E1248" i="12"/>
  <c r="F1248" i="12"/>
  <c r="A1249" i="12"/>
  <c r="B1249" i="12"/>
  <c r="C1249" i="12"/>
  <c r="D1249" i="12"/>
  <c r="E1249" i="12"/>
  <c r="F1249" i="12"/>
  <c r="A1250" i="12"/>
  <c r="B1250" i="12"/>
  <c r="C1250" i="12"/>
  <c r="D1250" i="12"/>
  <c r="E1250" i="12"/>
  <c r="F1250" i="12"/>
  <c r="A1251" i="12"/>
  <c r="B1251" i="12"/>
  <c r="C1251" i="12"/>
  <c r="D1251" i="12"/>
  <c r="E1251" i="12"/>
  <c r="F1251" i="12"/>
  <c r="A1252" i="12"/>
  <c r="B1252" i="12"/>
  <c r="C1252" i="12"/>
  <c r="D1252" i="12"/>
  <c r="E1252" i="12"/>
  <c r="F1252" i="12"/>
  <c r="A1253" i="12"/>
  <c r="B1253" i="12"/>
  <c r="C1253" i="12"/>
  <c r="D1253" i="12"/>
  <c r="E1253" i="12"/>
  <c r="F1253" i="12"/>
  <c r="A1254" i="12"/>
  <c r="B1254" i="12"/>
  <c r="C1254" i="12"/>
  <c r="D1254" i="12"/>
  <c r="E1254" i="12"/>
  <c r="F1254" i="12"/>
  <c r="A1255" i="12"/>
  <c r="B1255" i="12"/>
  <c r="C1255" i="12"/>
  <c r="D1255" i="12"/>
  <c r="E1255" i="12"/>
  <c r="F1255" i="12"/>
  <c r="A1256" i="12"/>
  <c r="B1256" i="12"/>
  <c r="C1256" i="12"/>
  <c r="D1256" i="12"/>
  <c r="E1256" i="12"/>
  <c r="F1256" i="12"/>
  <c r="A1257" i="12"/>
  <c r="B1257" i="12"/>
  <c r="C1257" i="12"/>
  <c r="D1257" i="12"/>
  <c r="E1257" i="12"/>
  <c r="F1257" i="12"/>
  <c r="A1258" i="12"/>
  <c r="B1258" i="12"/>
  <c r="C1258" i="12"/>
  <c r="D1258" i="12"/>
  <c r="E1258" i="12"/>
  <c r="F1258" i="12"/>
  <c r="A1259" i="12"/>
  <c r="B1259" i="12"/>
  <c r="C1259" i="12"/>
  <c r="D1259" i="12"/>
  <c r="E1259" i="12"/>
  <c r="F1259" i="12"/>
  <c r="A1260" i="12"/>
  <c r="B1260" i="12"/>
  <c r="C1260" i="12"/>
  <c r="D1260" i="12"/>
  <c r="E1260" i="12"/>
  <c r="F1260" i="12"/>
  <c r="A1261" i="12"/>
  <c r="B1261" i="12"/>
  <c r="C1261" i="12"/>
  <c r="D1261" i="12"/>
  <c r="E1261" i="12"/>
  <c r="F1261" i="12"/>
  <c r="A1262" i="12"/>
  <c r="B1262" i="12"/>
  <c r="C1262" i="12"/>
  <c r="D1262" i="12"/>
  <c r="E1262" i="12"/>
  <c r="F1262" i="12"/>
  <c r="A1263" i="12"/>
  <c r="B1263" i="12"/>
  <c r="C1263" i="12"/>
  <c r="D1263" i="12"/>
  <c r="E1263" i="12"/>
  <c r="F1263" i="12"/>
  <c r="A1264" i="12"/>
  <c r="B1264" i="12"/>
  <c r="C1264" i="12"/>
  <c r="D1264" i="12"/>
  <c r="E1264" i="12"/>
  <c r="F1264" i="12"/>
  <c r="A1265" i="12"/>
  <c r="B1265" i="12"/>
  <c r="C1265" i="12"/>
  <c r="D1265" i="12"/>
  <c r="E1265" i="12"/>
  <c r="F1265" i="12"/>
  <c r="A1266" i="12"/>
  <c r="B1266" i="12"/>
  <c r="C1266" i="12"/>
  <c r="D1266" i="12"/>
  <c r="E1266" i="12"/>
  <c r="F1266" i="12"/>
  <c r="A1267" i="12"/>
  <c r="B1267" i="12"/>
  <c r="C1267" i="12"/>
  <c r="D1267" i="12"/>
  <c r="E1267" i="12"/>
  <c r="F1267" i="12"/>
  <c r="A1268" i="12"/>
  <c r="B1268" i="12"/>
  <c r="C1268" i="12"/>
  <c r="D1268" i="12"/>
  <c r="E1268" i="12"/>
  <c r="F1268" i="12"/>
  <c r="A1269" i="12"/>
  <c r="B1269" i="12"/>
  <c r="C1269" i="12"/>
  <c r="D1269" i="12"/>
  <c r="E1269" i="12"/>
  <c r="F1269" i="12"/>
  <c r="A1270" i="12"/>
  <c r="B1270" i="12"/>
  <c r="C1270" i="12"/>
  <c r="D1270" i="12"/>
  <c r="E1270" i="12"/>
  <c r="F1270" i="12"/>
  <c r="A1271" i="12"/>
  <c r="B1271" i="12"/>
  <c r="C1271" i="12"/>
  <c r="D1271" i="12"/>
  <c r="E1271" i="12"/>
  <c r="F1271" i="12"/>
  <c r="A1272" i="12"/>
  <c r="B1272" i="12"/>
  <c r="C1272" i="12"/>
  <c r="D1272" i="12"/>
  <c r="E1272" i="12"/>
  <c r="F1272" i="12"/>
  <c r="A1273" i="12"/>
  <c r="B1273" i="12"/>
  <c r="C1273" i="12"/>
  <c r="D1273" i="12"/>
  <c r="E1273" i="12"/>
  <c r="F1273" i="12"/>
  <c r="A1274" i="12"/>
  <c r="B1274" i="12"/>
  <c r="C1274" i="12"/>
  <c r="D1274" i="12"/>
  <c r="E1274" i="12"/>
  <c r="F1274" i="12"/>
  <c r="A1275" i="12"/>
  <c r="B1275" i="12"/>
  <c r="C1275" i="12"/>
  <c r="D1275" i="12"/>
  <c r="E1275" i="12"/>
  <c r="F1275" i="12"/>
  <c r="A1276" i="12"/>
  <c r="B1276" i="12"/>
  <c r="C1276" i="12"/>
  <c r="D1276" i="12"/>
  <c r="E1276" i="12"/>
  <c r="F1276" i="12"/>
  <c r="A1277" i="12"/>
  <c r="B1277" i="12"/>
  <c r="C1277" i="12"/>
  <c r="D1277" i="12"/>
  <c r="E1277" i="12"/>
  <c r="F1277" i="12"/>
  <c r="A1278" i="12"/>
  <c r="B1278" i="12"/>
  <c r="C1278" i="12"/>
  <c r="D1278" i="12"/>
  <c r="E1278" i="12"/>
  <c r="F1278" i="12"/>
  <c r="A1279" i="12"/>
  <c r="B1279" i="12"/>
  <c r="C1279" i="12"/>
  <c r="D1279" i="12"/>
  <c r="E1279" i="12"/>
  <c r="F1279" i="12"/>
  <c r="A1280" i="12"/>
  <c r="B1280" i="12"/>
  <c r="C1280" i="12"/>
  <c r="D1280" i="12"/>
  <c r="E1280" i="12"/>
  <c r="F1280" i="12"/>
  <c r="A1281" i="12"/>
  <c r="B1281" i="12"/>
  <c r="C1281" i="12"/>
  <c r="D1281" i="12"/>
  <c r="E1281" i="12"/>
  <c r="F1281" i="12"/>
  <c r="A1282" i="12"/>
  <c r="B1282" i="12"/>
  <c r="C1282" i="12"/>
  <c r="D1282" i="12"/>
  <c r="E1282" i="12"/>
  <c r="F1282" i="12"/>
  <c r="A1283" i="12"/>
  <c r="B1283" i="12"/>
  <c r="C1283" i="12"/>
  <c r="D1283" i="12"/>
  <c r="E1283" i="12"/>
  <c r="F1283" i="12"/>
  <c r="A1284" i="12"/>
  <c r="B1284" i="12"/>
  <c r="C1284" i="12"/>
  <c r="D1284" i="12"/>
  <c r="E1284" i="12"/>
  <c r="F1284" i="12"/>
  <c r="A1285" i="12"/>
  <c r="B1285" i="12"/>
  <c r="C1285" i="12"/>
  <c r="D1285" i="12"/>
  <c r="E1285" i="12"/>
  <c r="F1285" i="12"/>
  <c r="A1286" i="12"/>
  <c r="B1286" i="12"/>
  <c r="C1286" i="12"/>
  <c r="D1286" i="12"/>
  <c r="E1286" i="12"/>
  <c r="F1286" i="12"/>
  <c r="A1287" i="12"/>
  <c r="B1287" i="12"/>
  <c r="C1287" i="12"/>
  <c r="D1287" i="12"/>
  <c r="E1287" i="12"/>
  <c r="F1287" i="12"/>
  <c r="A1288" i="12"/>
  <c r="B1288" i="12"/>
  <c r="C1288" i="12"/>
  <c r="D1288" i="12"/>
  <c r="E1288" i="12"/>
  <c r="F1288" i="12"/>
  <c r="A1289" i="12"/>
  <c r="B1289" i="12"/>
  <c r="C1289" i="12"/>
  <c r="D1289" i="12"/>
  <c r="E1289" i="12"/>
  <c r="F1289" i="12"/>
  <c r="A1026" i="12"/>
  <c r="B1026" i="12"/>
  <c r="C1026" i="12"/>
  <c r="D1026" i="12"/>
  <c r="E1026" i="12"/>
  <c r="F1026" i="12"/>
  <c r="A1027" i="12"/>
  <c r="B1027" i="12"/>
  <c r="C1027" i="12"/>
  <c r="D1027" i="12"/>
  <c r="E1027" i="12"/>
  <c r="F1027" i="12"/>
  <c r="A1028" i="12"/>
  <c r="B1028" i="12"/>
  <c r="C1028" i="12"/>
  <c r="D1028" i="12"/>
  <c r="E1028" i="12"/>
  <c r="F1028" i="12"/>
  <c r="A1029" i="12"/>
  <c r="B1029" i="12"/>
  <c r="C1029" i="12"/>
  <c r="D1029" i="12"/>
  <c r="E1029" i="12"/>
  <c r="F1029" i="12"/>
  <c r="A1030" i="12"/>
  <c r="B1030" i="12"/>
  <c r="C1030" i="12"/>
  <c r="D1030" i="12"/>
  <c r="E1030" i="12"/>
  <c r="F1030" i="12"/>
  <c r="A1031" i="12"/>
  <c r="B1031" i="12"/>
  <c r="C1031" i="12"/>
  <c r="D1031" i="12"/>
  <c r="E1031" i="12"/>
  <c r="F1031" i="12"/>
  <c r="A1032" i="12"/>
  <c r="B1032" i="12"/>
  <c r="C1032" i="12"/>
  <c r="D1032" i="12"/>
  <c r="E1032" i="12"/>
  <c r="F1032" i="12"/>
  <c r="A1033" i="12"/>
  <c r="B1033" i="12"/>
  <c r="C1033" i="12"/>
  <c r="D1033" i="12"/>
  <c r="E1033" i="12"/>
  <c r="F1033" i="12"/>
  <c r="A1034" i="12"/>
  <c r="B1034" i="12"/>
  <c r="C1034" i="12"/>
  <c r="D1034" i="12"/>
  <c r="E1034" i="12"/>
  <c r="F1034" i="12"/>
  <c r="A1035" i="12"/>
  <c r="B1035" i="12"/>
  <c r="C1035" i="12"/>
  <c r="D1035" i="12"/>
  <c r="E1035" i="12"/>
  <c r="F1035" i="12"/>
  <c r="A1036" i="12"/>
  <c r="B1036" i="12"/>
  <c r="C1036" i="12"/>
  <c r="D1036" i="12"/>
  <c r="E1036" i="12"/>
  <c r="F1036" i="12"/>
  <c r="A1037" i="12"/>
  <c r="B1037" i="12"/>
  <c r="C1037" i="12"/>
  <c r="D1037" i="12"/>
  <c r="E1037" i="12"/>
  <c r="F1037" i="12"/>
  <c r="A1038" i="12"/>
  <c r="B1038" i="12"/>
  <c r="C1038" i="12"/>
  <c r="D1038" i="12"/>
  <c r="E1038" i="12"/>
  <c r="F1038" i="12"/>
  <c r="A1039" i="12"/>
  <c r="B1039" i="12"/>
  <c r="C1039" i="12"/>
  <c r="D1039" i="12"/>
  <c r="E1039" i="12"/>
  <c r="F1039" i="12"/>
  <c r="A1040" i="12"/>
  <c r="B1040" i="12"/>
  <c r="C1040" i="12"/>
  <c r="D1040" i="12"/>
  <c r="E1040" i="12"/>
  <c r="F1040" i="12"/>
  <c r="A1041" i="12"/>
  <c r="B1041" i="12"/>
  <c r="C1041" i="12"/>
  <c r="D1041" i="12"/>
  <c r="E1041" i="12"/>
  <c r="F1041" i="12"/>
  <c r="A1042" i="12"/>
  <c r="B1042" i="12"/>
  <c r="C1042" i="12"/>
  <c r="D1042" i="12"/>
  <c r="E1042" i="12"/>
  <c r="F1042" i="12"/>
  <c r="A1043" i="12"/>
  <c r="B1043" i="12"/>
  <c r="C1043" i="12"/>
  <c r="D1043" i="12"/>
  <c r="E1043" i="12"/>
  <c r="F1043" i="12"/>
  <c r="A1044" i="12"/>
  <c r="B1044" i="12"/>
  <c r="C1044" i="12"/>
  <c r="D1044" i="12"/>
  <c r="E1044" i="12"/>
  <c r="F1044" i="12"/>
  <c r="A1045" i="12"/>
  <c r="B1045" i="12"/>
  <c r="C1045" i="12"/>
  <c r="D1045" i="12"/>
  <c r="E1045" i="12"/>
  <c r="F1045" i="12"/>
  <c r="A1046" i="12"/>
  <c r="B1046" i="12"/>
  <c r="C1046" i="12"/>
  <c r="D1046" i="12"/>
  <c r="E1046" i="12"/>
  <c r="F1046" i="12"/>
  <c r="A1047" i="12"/>
  <c r="B1047" i="12"/>
  <c r="C1047" i="12"/>
  <c r="D1047" i="12"/>
  <c r="E1047" i="12"/>
  <c r="F1047" i="12"/>
  <c r="A1048" i="12"/>
  <c r="B1048" i="12"/>
  <c r="C1048" i="12"/>
  <c r="D1048" i="12"/>
  <c r="E1048" i="12"/>
  <c r="F1048" i="12"/>
  <c r="A1049" i="12"/>
  <c r="B1049" i="12"/>
  <c r="C1049" i="12"/>
  <c r="D1049" i="12"/>
  <c r="E1049" i="12"/>
  <c r="F1049" i="12"/>
  <c r="A1050" i="12"/>
  <c r="B1050" i="12"/>
  <c r="C1050" i="12"/>
  <c r="D1050" i="12"/>
  <c r="E1050" i="12"/>
  <c r="F1050" i="12"/>
  <c r="A1051" i="12"/>
  <c r="B1051" i="12"/>
  <c r="C1051" i="12"/>
  <c r="D1051" i="12"/>
  <c r="E1051" i="12"/>
  <c r="F1051" i="12"/>
  <c r="A1052" i="12"/>
  <c r="B1052" i="12"/>
  <c r="C1052" i="12"/>
  <c r="D1052" i="12"/>
  <c r="E1052" i="12"/>
  <c r="F1052" i="12"/>
  <c r="A1053" i="12"/>
  <c r="B1053" i="12"/>
  <c r="C1053" i="12"/>
  <c r="D1053" i="12"/>
  <c r="E1053" i="12"/>
  <c r="F1053" i="12"/>
  <c r="A1054" i="12"/>
  <c r="B1054" i="12"/>
  <c r="C1054" i="12"/>
  <c r="D1054" i="12"/>
  <c r="E1054" i="12"/>
  <c r="F1054" i="12"/>
  <c r="A1055" i="12"/>
  <c r="B1055" i="12"/>
  <c r="C1055" i="12"/>
  <c r="D1055" i="12"/>
  <c r="E1055" i="12"/>
  <c r="F1055" i="12"/>
  <c r="A1056" i="12"/>
  <c r="B1056" i="12"/>
  <c r="C1056" i="12"/>
  <c r="D1056" i="12"/>
  <c r="E1056" i="12"/>
  <c r="F1056" i="12"/>
  <c r="A1057" i="12"/>
  <c r="B1057" i="12"/>
  <c r="C1057" i="12"/>
  <c r="D1057" i="12"/>
  <c r="E1057" i="12"/>
  <c r="F1057" i="12"/>
  <c r="A1058" i="12"/>
  <c r="B1058" i="12"/>
  <c r="C1058" i="12"/>
  <c r="D1058" i="12"/>
  <c r="E1058" i="12"/>
  <c r="F1058" i="12"/>
  <c r="A1059" i="12"/>
  <c r="B1059" i="12"/>
  <c r="C1059" i="12"/>
  <c r="D1059" i="12"/>
  <c r="E1059" i="12"/>
  <c r="F1059" i="12"/>
  <c r="A1060" i="12"/>
  <c r="B1060" i="12"/>
  <c r="C1060" i="12"/>
  <c r="D1060" i="12"/>
  <c r="E1060" i="12"/>
  <c r="F1060" i="12"/>
  <c r="A1061" i="12"/>
  <c r="B1061" i="12"/>
  <c r="C1061" i="12"/>
  <c r="D1061" i="12"/>
  <c r="E1061" i="12"/>
  <c r="F1061" i="12"/>
  <c r="A1062" i="12"/>
  <c r="B1062" i="12"/>
  <c r="C1062" i="12"/>
  <c r="D1062" i="12"/>
  <c r="E1062" i="12"/>
  <c r="F1062" i="12"/>
  <c r="A1063" i="12"/>
  <c r="B1063" i="12"/>
  <c r="C1063" i="12"/>
  <c r="D1063" i="12"/>
  <c r="E1063" i="12"/>
  <c r="F1063" i="12"/>
  <c r="A1064" i="12"/>
  <c r="B1064" i="12"/>
  <c r="C1064" i="12"/>
  <c r="D1064" i="12"/>
  <c r="E1064" i="12"/>
  <c r="F1064" i="12"/>
  <c r="A1065" i="12"/>
  <c r="B1065" i="12"/>
  <c r="C1065" i="12"/>
  <c r="D1065" i="12"/>
  <c r="E1065" i="12"/>
  <c r="F1065" i="12"/>
  <c r="A1066" i="12"/>
  <c r="B1066" i="12"/>
  <c r="C1066" i="12"/>
  <c r="D1066" i="12"/>
  <c r="E1066" i="12"/>
  <c r="F1066" i="12"/>
  <c r="A1067" i="12"/>
  <c r="B1067" i="12"/>
  <c r="C1067" i="12"/>
  <c r="D1067" i="12"/>
  <c r="E1067" i="12"/>
  <c r="F1067" i="12"/>
  <c r="A1068" i="12"/>
  <c r="B1068" i="12"/>
  <c r="C1068" i="12"/>
  <c r="D1068" i="12"/>
  <c r="E1068" i="12"/>
  <c r="F1068" i="12"/>
  <c r="A1069" i="12"/>
  <c r="B1069" i="12"/>
  <c r="C1069" i="12"/>
  <c r="D1069" i="12"/>
  <c r="E1069" i="12"/>
  <c r="F1069" i="12"/>
  <c r="A1070" i="12"/>
  <c r="B1070" i="12"/>
  <c r="C1070" i="12"/>
  <c r="D1070" i="12"/>
  <c r="E1070" i="12"/>
  <c r="F1070" i="12"/>
  <c r="A1071" i="12"/>
  <c r="B1071" i="12"/>
  <c r="C1071" i="12"/>
  <c r="D1071" i="12"/>
  <c r="E1071" i="12"/>
  <c r="F1071" i="12"/>
  <c r="A1072" i="12"/>
  <c r="B1072" i="12"/>
  <c r="C1072" i="12"/>
  <c r="D1072" i="12"/>
  <c r="E1072" i="12"/>
  <c r="F1072" i="12"/>
  <c r="A1073" i="12"/>
  <c r="B1073" i="12"/>
  <c r="C1073" i="12"/>
  <c r="D1073" i="12"/>
  <c r="E1073" i="12"/>
  <c r="F1073" i="12"/>
  <c r="A1074" i="12"/>
  <c r="B1074" i="12"/>
  <c r="C1074" i="12"/>
  <c r="D1074" i="12"/>
  <c r="E1074" i="12"/>
  <c r="F1074" i="12"/>
  <c r="A1075" i="12"/>
  <c r="B1075" i="12"/>
  <c r="C1075" i="12"/>
  <c r="D1075" i="12"/>
  <c r="E1075" i="12"/>
  <c r="F1075" i="12"/>
  <c r="A1076" i="12"/>
  <c r="B1076" i="12"/>
  <c r="C1076" i="12"/>
  <c r="D1076" i="12"/>
  <c r="E1076" i="12"/>
  <c r="F1076" i="12"/>
  <c r="A1077" i="12"/>
  <c r="B1077" i="12"/>
  <c r="C1077" i="12"/>
  <c r="D1077" i="12"/>
  <c r="E1077" i="12"/>
  <c r="F1077" i="12"/>
  <c r="A1078" i="12"/>
  <c r="B1078" i="12"/>
  <c r="C1078" i="12"/>
  <c r="D1078" i="12"/>
  <c r="E1078" i="12"/>
  <c r="F1078" i="12"/>
  <c r="A1079" i="12"/>
  <c r="B1079" i="12"/>
  <c r="C1079" i="12"/>
  <c r="D1079" i="12"/>
  <c r="E1079" i="12"/>
  <c r="F1079" i="12"/>
  <c r="A1080" i="12"/>
  <c r="B1080" i="12"/>
  <c r="C1080" i="12"/>
  <c r="D1080" i="12"/>
  <c r="E1080" i="12"/>
  <c r="F1080" i="12"/>
  <c r="A1081" i="12"/>
  <c r="B1081" i="12"/>
  <c r="C1081" i="12"/>
  <c r="D1081" i="12"/>
  <c r="E1081" i="12"/>
  <c r="F1081" i="12"/>
  <c r="A1082" i="12"/>
  <c r="B1082" i="12"/>
  <c r="C1082" i="12"/>
  <c r="D1082" i="12"/>
  <c r="E1082" i="12"/>
  <c r="F1082" i="12"/>
  <c r="A1083" i="12"/>
  <c r="B1083" i="12"/>
  <c r="C1083" i="12"/>
  <c r="D1083" i="12"/>
  <c r="E1083" i="12"/>
  <c r="F1083" i="12"/>
  <c r="A1084" i="12"/>
  <c r="B1084" i="12"/>
  <c r="C1084" i="12"/>
  <c r="D1084" i="12"/>
  <c r="E1084" i="12"/>
  <c r="F1084" i="12"/>
  <c r="A1085" i="12"/>
  <c r="B1085" i="12"/>
  <c r="C1085" i="12"/>
  <c r="D1085" i="12"/>
  <c r="E1085" i="12"/>
  <c r="F1085" i="12"/>
  <c r="A1086" i="12"/>
  <c r="B1086" i="12"/>
  <c r="C1086" i="12"/>
  <c r="D1086" i="12"/>
  <c r="E1086" i="12"/>
  <c r="F1086" i="12"/>
  <c r="A1087" i="12"/>
  <c r="B1087" i="12"/>
  <c r="C1087" i="12"/>
  <c r="D1087" i="12"/>
  <c r="E1087" i="12"/>
  <c r="F1087" i="12"/>
  <c r="A1088" i="12"/>
  <c r="B1088" i="12"/>
  <c r="C1088" i="12"/>
  <c r="D1088" i="12"/>
  <c r="E1088" i="12"/>
  <c r="F1088" i="12"/>
  <c r="A1089" i="12"/>
  <c r="B1089" i="12"/>
  <c r="C1089" i="12"/>
  <c r="D1089" i="12"/>
  <c r="E1089" i="12"/>
  <c r="F1089" i="12"/>
  <c r="A1090" i="12"/>
  <c r="B1090" i="12"/>
  <c r="C1090" i="12"/>
  <c r="D1090" i="12"/>
  <c r="E1090" i="12"/>
  <c r="F1090" i="12"/>
  <c r="A1091" i="12"/>
  <c r="B1091" i="12"/>
  <c r="C1091" i="12"/>
  <c r="D1091" i="12"/>
  <c r="E1091" i="12"/>
  <c r="F1091" i="12"/>
  <c r="A1092" i="12"/>
  <c r="B1092" i="12"/>
  <c r="C1092" i="12"/>
  <c r="D1092" i="12"/>
  <c r="E1092" i="12"/>
  <c r="F1092" i="12"/>
  <c r="A1093" i="12"/>
  <c r="B1093" i="12"/>
  <c r="C1093" i="12"/>
  <c r="D1093" i="12"/>
  <c r="E1093" i="12"/>
  <c r="F1093" i="12"/>
  <c r="A1094" i="12"/>
  <c r="B1094" i="12"/>
  <c r="C1094" i="12"/>
  <c r="D1094" i="12"/>
  <c r="E1094" i="12"/>
  <c r="F1094" i="12"/>
  <c r="A1095" i="12"/>
  <c r="B1095" i="12"/>
  <c r="C1095" i="12"/>
  <c r="D1095" i="12"/>
  <c r="E1095" i="12"/>
  <c r="F1095" i="12"/>
  <c r="A1096" i="12"/>
  <c r="B1096" i="12"/>
  <c r="C1096" i="12"/>
  <c r="D1096" i="12"/>
  <c r="E1096" i="12"/>
  <c r="F1096" i="12"/>
  <c r="A1097" i="12"/>
  <c r="B1097" i="12"/>
  <c r="C1097" i="12"/>
  <c r="D1097" i="12"/>
  <c r="E1097" i="12"/>
  <c r="F1097" i="12"/>
  <c r="A1098" i="12"/>
  <c r="B1098" i="12"/>
  <c r="C1098" i="12"/>
  <c r="D1098" i="12"/>
  <c r="E1098" i="12"/>
  <c r="F1098" i="12"/>
  <c r="A1099" i="12"/>
  <c r="B1099" i="12"/>
  <c r="C1099" i="12"/>
  <c r="D1099" i="12"/>
  <c r="E1099" i="12"/>
  <c r="F1099" i="12"/>
  <c r="A1100" i="12"/>
  <c r="B1100" i="12"/>
  <c r="C1100" i="12"/>
  <c r="D1100" i="12"/>
  <c r="E1100" i="12"/>
  <c r="F1100" i="12"/>
  <c r="A1101" i="12"/>
  <c r="B1101" i="12"/>
  <c r="C1101" i="12"/>
  <c r="D1101" i="12"/>
  <c r="E1101" i="12"/>
  <c r="F1101" i="12"/>
  <c r="A1102" i="12"/>
  <c r="B1102" i="12"/>
  <c r="C1102" i="12"/>
  <c r="D1102" i="12"/>
  <c r="E1102" i="12"/>
  <c r="F1102" i="12"/>
  <c r="A1103" i="12"/>
  <c r="B1103" i="12"/>
  <c r="C1103" i="12"/>
  <c r="D1103" i="12"/>
  <c r="E1103" i="12"/>
  <c r="F1103" i="12"/>
  <c r="A1104" i="12"/>
  <c r="B1104" i="12"/>
  <c r="C1104" i="12"/>
  <c r="D1104" i="12"/>
  <c r="E1104" i="12"/>
  <c r="F1104" i="12"/>
  <c r="A1105" i="12"/>
  <c r="B1105" i="12"/>
  <c r="C1105" i="12"/>
  <c r="D1105" i="12"/>
  <c r="E1105" i="12"/>
  <c r="F1105" i="12"/>
  <c r="A1106" i="12"/>
  <c r="B1106" i="12"/>
  <c r="C1106" i="12"/>
  <c r="D1106" i="12"/>
  <c r="E1106" i="12"/>
  <c r="F1106" i="12"/>
  <c r="A1107" i="12"/>
  <c r="B1107" i="12"/>
  <c r="C1107" i="12"/>
  <c r="D1107" i="12"/>
  <c r="E1107" i="12"/>
  <c r="F1107" i="12"/>
  <c r="A1108" i="12"/>
  <c r="B1108" i="12"/>
  <c r="C1108" i="12"/>
  <c r="D1108" i="12"/>
  <c r="E1108" i="12"/>
  <c r="F1108" i="12"/>
  <c r="A1109" i="12"/>
  <c r="B1109" i="12"/>
  <c r="C1109" i="12"/>
  <c r="D1109" i="12"/>
  <c r="E1109" i="12"/>
  <c r="F1109" i="12"/>
  <c r="A1110" i="12"/>
  <c r="B1110" i="12"/>
  <c r="C1110" i="12"/>
  <c r="D1110" i="12"/>
  <c r="E1110" i="12"/>
  <c r="F1110" i="12"/>
  <c r="A1111" i="12"/>
  <c r="B1111" i="12"/>
  <c r="C1111" i="12"/>
  <c r="D1111" i="12"/>
  <c r="E1111" i="12"/>
  <c r="F1111" i="12"/>
  <c r="A1112" i="12"/>
  <c r="B1112" i="12"/>
  <c r="C1112" i="12"/>
  <c r="D1112" i="12"/>
  <c r="E1112" i="12"/>
  <c r="F1112" i="12"/>
  <c r="A1113" i="12"/>
  <c r="B1113" i="12"/>
  <c r="C1113" i="12"/>
  <c r="D1113" i="12"/>
  <c r="E1113" i="12"/>
  <c r="F1113" i="12"/>
  <c r="A1114" i="12"/>
  <c r="B1114" i="12"/>
  <c r="C1114" i="12"/>
  <c r="D1114" i="12"/>
  <c r="E1114" i="12"/>
  <c r="F1114" i="12"/>
  <c r="A1115" i="12"/>
  <c r="B1115" i="12"/>
  <c r="C1115" i="12"/>
  <c r="D1115" i="12"/>
  <c r="E1115" i="12"/>
  <c r="F1115" i="12"/>
  <c r="A1116" i="12"/>
  <c r="B1116" i="12"/>
  <c r="C1116" i="12"/>
  <c r="D1116" i="12"/>
  <c r="E1116" i="12"/>
  <c r="F1116" i="12"/>
  <c r="A1117" i="12"/>
  <c r="B1117" i="12"/>
  <c r="C1117" i="12"/>
  <c r="D1117" i="12"/>
  <c r="E1117" i="12"/>
  <c r="F1117" i="12"/>
  <c r="A1118" i="12"/>
  <c r="B1118" i="12"/>
  <c r="C1118" i="12"/>
  <c r="D1118" i="12"/>
  <c r="E1118" i="12"/>
  <c r="F1118" i="12"/>
  <c r="A1119" i="12"/>
  <c r="B1119" i="12"/>
  <c r="C1119" i="12"/>
  <c r="D1119" i="12"/>
  <c r="E1119" i="12"/>
  <c r="F1119" i="12"/>
  <c r="A1120" i="12"/>
  <c r="B1120" i="12"/>
  <c r="C1120" i="12"/>
  <c r="D1120" i="12"/>
  <c r="E1120" i="12"/>
  <c r="F1120" i="12"/>
  <c r="A1121" i="12"/>
  <c r="B1121" i="12"/>
  <c r="C1121" i="12"/>
  <c r="D1121" i="12"/>
  <c r="E1121" i="12"/>
  <c r="F1121" i="12"/>
  <c r="A1122" i="12"/>
  <c r="B1122" i="12"/>
  <c r="C1122" i="12"/>
  <c r="D1122" i="12"/>
  <c r="E1122" i="12"/>
  <c r="F1122" i="12"/>
  <c r="A1123" i="12"/>
  <c r="B1123" i="12"/>
  <c r="C1123" i="12"/>
  <c r="D1123" i="12"/>
  <c r="E1123" i="12"/>
  <c r="F1123" i="12"/>
  <c r="A1124" i="12"/>
  <c r="B1124" i="12"/>
  <c r="C1124" i="12"/>
  <c r="D1124" i="12"/>
  <c r="E1124" i="12"/>
  <c r="F1124" i="12"/>
  <c r="A1125" i="12"/>
  <c r="B1125" i="12"/>
  <c r="C1125" i="12"/>
  <c r="D1125" i="12"/>
  <c r="E1125" i="12"/>
  <c r="F1125" i="12"/>
  <c r="A1126" i="12"/>
  <c r="B1126" i="12"/>
  <c r="C1126" i="12"/>
  <c r="D1126" i="12"/>
  <c r="E1126" i="12"/>
  <c r="F1126" i="12"/>
  <c r="A1127" i="12"/>
  <c r="B1127" i="12"/>
  <c r="C1127" i="12"/>
  <c r="D1127" i="12"/>
  <c r="E1127" i="12"/>
  <c r="F1127" i="12"/>
  <c r="A1128" i="12"/>
  <c r="B1128" i="12"/>
  <c r="C1128" i="12"/>
  <c r="D1128" i="12"/>
  <c r="E1128" i="12"/>
  <c r="F1128" i="12"/>
  <c r="A1129" i="12"/>
  <c r="B1129" i="12"/>
  <c r="C1129" i="12"/>
  <c r="D1129" i="12"/>
  <c r="E1129" i="12"/>
  <c r="F1129" i="12"/>
  <c r="A1130" i="12"/>
  <c r="B1130" i="12"/>
  <c r="C1130" i="12"/>
  <c r="D1130" i="12"/>
  <c r="E1130" i="12"/>
  <c r="F1130" i="12"/>
  <c r="A1131" i="12"/>
  <c r="B1131" i="12"/>
  <c r="C1131" i="12"/>
  <c r="D1131" i="12"/>
  <c r="E1131" i="12"/>
  <c r="F1131" i="12"/>
  <c r="A1132" i="12"/>
  <c r="B1132" i="12"/>
  <c r="C1132" i="12"/>
  <c r="D1132" i="12"/>
  <c r="E1132" i="12"/>
  <c r="F1132" i="12"/>
  <c r="A1133" i="12"/>
  <c r="B1133" i="12"/>
  <c r="C1133" i="12"/>
  <c r="D1133" i="12"/>
  <c r="E1133" i="12"/>
  <c r="F1133" i="12"/>
  <c r="A1134" i="12"/>
  <c r="B1134" i="12"/>
  <c r="C1134" i="12"/>
  <c r="D1134" i="12"/>
  <c r="E1134" i="12"/>
  <c r="F1134" i="12"/>
  <c r="A1135" i="12"/>
  <c r="B1135" i="12"/>
  <c r="C1135" i="12"/>
  <c r="D1135" i="12"/>
  <c r="E1135" i="12"/>
  <c r="F1135" i="12"/>
  <c r="A1136" i="12"/>
  <c r="B1136" i="12"/>
  <c r="C1136" i="12"/>
  <c r="D1136" i="12"/>
  <c r="E1136" i="12"/>
  <c r="F1136" i="12"/>
  <c r="A1137" i="12"/>
  <c r="B1137" i="12"/>
  <c r="C1137" i="12"/>
  <c r="D1137" i="12"/>
  <c r="E1137" i="12"/>
  <c r="F1137" i="12"/>
  <c r="A1138" i="12"/>
  <c r="B1138" i="12"/>
  <c r="C1138" i="12"/>
  <c r="D1138" i="12"/>
  <c r="E1138" i="12"/>
  <c r="F1138" i="12"/>
  <c r="A1139" i="12"/>
  <c r="B1139" i="12"/>
  <c r="C1139" i="12"/>
  <c r="D1139" i="12"/>
  <c r="E1139" i="12"/>
  <c r="F1139" i="12"/>
  <c r="A1140" i="12"/>
  <c r="B1140" i="12"/>
  <c r="C1140" i="12"/>
  <c r="D1140" i="12"/>
  <c r="E1140" i="12"/>
  <c r="F1140" i="12"/>
  <c r="A1141" i="12"/>
  <c r="B1141" i="12"/>
  <c r="C1141" i="12"/>
  <c r="D1141" i="12"/>
  <c r="E1141" i="12"/>
  <c r="F1141" i="12"/>
  <c r="A1142" i="12"/>
  <c r="B1142" i="12"/>
  <c r="C1142" i="12"/>
  <c r="D1142" i="12"/>
  <c r="E1142" i="12"/>
  <c r="F1142" i="12"/>
  <c r="A1143" i="12"/>
  <c r="B1143" i="12"/>
  <c r="C1143" i="12"/>
  <c r="D1143" i="12"/>
  <c r="E1143" i="12"/>
  <c r="F1143" i="12"/>
  <c r="A1144" i="12"/>
  <c r="B1144" i="12"/>
  <c r="C1144" i="12"/>
  <c r="D1144" i="12"/>
  <c r="E1144" i="12"/>
  <c r="F1144" i="12"/>
  <c r="A1145" i="12"/>
  <c r="B1145" i="12"/>
  <c r="C1145" i="12"/>
  <c r="D1145" i="12"/>
  <c r="E1145" i="12"/>
  <c r="F1145" i="12"/>
  <c r="A1146" i="12"/>
  <c r="B1146" i="12"/>
  <c r="C1146" i="12"/>
  <c r="D1146" i="12"/>
  <c r="E1146" i="12"/>
  <c r="F1146" i="12"/>
  <c r="A1147" i="12"/>
  <c r="B1147" i="12"/>
  <c r="C1147" i="12"/>
  <c r="D1147" i="12"/>
  <c r="E1147" i="12"/>
  <c r="F1147" i="12"/>
  <c r="A1148" i="12"/>
  <c r="B1148" i="12"/>
  <c r="C1148" i="12"/>
  <c r="D1148" i="12"/>
  <c r="E1148" i="12"/>
  <c r="F1148" i="12"/>
  <c r="A1149" i="12"/>
  <c r="B1149" i="12"/>
  <c r="C1149" i="12"/>
  <c r="D1149" i="12"/>
  <c r="E1149" i="12"/>
  <c r="F1149" i="12"/>
  <c r="A1150" i="12"/>
  <c r="B1150" i="12"/>
  <c r="C1150" i="12"/>
  <c r="D1150" i="12"/>
  <c r="E1150" i="12"/>
  <c r="F1150" i="12"/>
  <c r="A1151" i="12"/>
  <c r="B1151" i="12"/>
  <c r="C1151" i="12"/>
  <c r="D1151" i="12"/>
  <c r="E1151" i="12"/>
  <c r="F1151" i="12"/>
  <c r="A1152" i="12"/>
  <c r="B1152" i="12"/>
  <c r="C1152" i="12"/>
  <c r="D1152" i="12"/>
  <c r="E1152" i="12"/>
  <c r="F1152" i="12"/>
  <c r="A1153" i="12"/>
  <c r="B1153" i="12"/>
  <c r="C1153" i="12"/>
  <c r="D1153" i="12"/>
  <c r="E1153" i="12"/>
  <c r="F1153" i="12"/>
  <c r="A1154" i="12"/>
  <c r="B1154" i="12"/>
  <c r="C1154" i="12"/>
  <c r="D1154" i="12"/>
  <c r="E1154" i="12"/>
  <c r="F1154" i="12"/>
  <c r="A1155" i="12"/>
  <c r="B1155" i="12"/>
  <c r="C1155" i="12"/>
  <c r="D1155" i="12"/>
  <c r="E1155" i="12"/>
  <c r="F1155" i="12"/>
  <c r="A1156" i="12"/>
  <c r="B1156" i="12"/>
  <c r="C1156" i="12"/>
  <c r="D1156" i="12"/>
  <c r="E1156" i="12"/>
  <c r="F1156" i="12"/>
  <c r="A848" i="12"/>
  <c r="B848" i="12"/>
  <c r="C848" i="12"/>
  <c r="D848" i="12"/>
  <c r="E848" i="12"/>
  <c r="F848" i="12"/>
  <c r="A849" i="12"/>
  <c r="B849" i="12"/>
  <c r="C849" i="12"/>
  <c r="D849" i="12"/>
  <c r="E849" i="12"/>
  <c r="F849" i="12"/>
  <c r="A850" i="12"/>
  <c r="B850" i="12"/>
  <c r="C850" i="12"/>
  <c r="D850" i="12"/>
  <c r="E850" i="12"/>
  <c r="F850" i="12"/>
  <c r="A851" i="12"/>
  <c r="B851" i="12"/>
  <c r="C851" i="12"/>
  <c r="D851" i="12"/>
  <c r="E851" i="12"/>
  <c r="F851" i="12"/>
  <c r="A852" i="12"/>
  <c r="B852" i="12"/>
  <c r="C852" i="12"/>
  <c r="D852" i="12"/>
  <c r="E852" i="12"/>
  <c r="F852" i="12"/>
  <c r="A853" i="12"/>
  <c r="B853" i="12"/>
  <c r="C853" i="12"/>
  <c r="D853" i="12"/>
  <c r="E853" i="12"/>
  <c r="F853" i="12"/>
  <c r="A854" i="12"/>
  <c r="B854" i="12"/>
  <c r="C854" i="12"/>
  <c r="D854" i="12"/>
  <c r="E854" i="12"/>
  <c r="F854" i="12"/>
  <c r="A855" i="12"/>
  <c r="B855" i="12"/>
  <c r="C855" i="12"/>
  <c r="D855" i="12"/>
  <c r="E855" i="12"/>
  <c r="F855" i="12"/>
  <c r="A856" i="12"/>
  <c r="B856" i="12"/>
  <c r="C856" i="12"/>
  <c r="D856" i="12"/>
  <c r="E856" i="12"/>
  <c r="F856" i="12"/>
  <c r="A857" i="12"/>
  <c r="B857" i="12"/>
  <c r="C857" i="12"/>
  <c r="D857" i="12"/>
  <c r="E857" i="12"/>
  <c r="F857" i="12"/>
  <c r="A858" i="12"/>
  <c r="B858" i="12"/>
  <c r="C858" i="12"/>
  <c r="D858" i="12"/>
  <c r="E858" i="12"/>
  <c r="F858" i="12"/>
  <c r="A859" i="12"/>
  <c r="B859" i="12"/>
  <c r="C859" i="12"/>
  <c r="D859" i="12"/>
  <c r="E859" i="12"/>
  <c r="F859" i="12"/>
  <c r="A860" i="12"/>
  <c r="B860" i="12"/>
  <c r="C860" i="12"/>
  <c r="D860" i="12"/>
  <c r="E860" i="12"/>
  <c r="F860" i="12"/>
  <c r="A861" i="12"/>
  <c r="B861" i="12"/>
  <c r="C861" i="12"/>
  <c r="D861" i="12"/>
  <c r="E861" i="12"/>
  <c r="F861" i="12"/>
  <c r="A862" i="12"/>
  <c r="B862" i="12"/>
  <c r="C862" i="12"/>
  <c r="D862" i="12"/>
  <c r="E862" i="12"/>
  <c r="F862" i="12"/>
  <c r="A863" i="12"/>
  <c r="B863" i="12"/>
  <c r="C863" i="12"/>
  <c r="D863" i="12"/>
  <c r="E863" i="12"/>
  <c r="F863" i="12"/>
  <c r="A864" i="12"/>
  <c r="B864" i="12"/>
  <c r="C864" i="12"/>
  <c r="D864" i="12"/>
  <c r="E864" i="12"/>
  <c r="F864" i="12"/>
  <c r="A865" i="12"/>
  <c r="B865" i="12"/>
  <c r="C865" i="12"/>
  <c r="D865" i="12"/>
  <c r="E865" i="12"/>
  <c r="F865" i="12"/>
  <c r="A866" i="12"/>
  <c r="B866" i="12"/>
  <c r="C866" i="12"/>
  <c r="D866" i="12"/>
  <c r="E866" i="12"/>
  <c r="F866" i="12"/>
  <c r="A867" i="12"/>
  <c r="B867" i="12"/>
  <c r="C867" i="12"/>
  <c r="D867" i="12"/>
  <c r="E867" i="12"/>
  <c r="F867" i="12"/>
  <c r="A868" i="12"/>
  <c r="B868" i="12"/>
  <c r="C868" i="12"/>
  <c r="D868" i="12"/>
  <c r="E868" i="12"/>
  <c r="F868" i="12"/>
  <c r="A869" i="12"/>
  <c r="B869" i="12"/>
  <c r="C869" i="12"/>
  <c r="D869" i="12"/>
  <c r="E869" i="12"/>
  <c r="F869" i="12"/>
  <c r="A870" i="12"/>
  <c r="B870" i="12"/>
  <c r="C870" i="12"/>
  <c r="D870" i="12"/>
  <c r="E870" i="12"/>
  <c r="F870" i="12"/>
  <c r="A871" i="12"/>
  <c r="B871" i="12"/>
  <c r="C871" i="12"/>
  <c r="D871" i="12"/>
  <c r="E871" i="12"/>
  <c r="F871" i="12"/>
  <c r="A872" i="12"/>
  <c r="B872" i="12"/>
  <c r="C872" i="12"/>
  <c r="D872" i="12"/>
  <c r="E872" i="12"/>
  <c r="F872" i="12"/>
  <c r="A873" i="12"/>
  <c r="B873" i="12"/>
  <c r="C873" i="12"/>
  <c r="D873" i="12"/>
  <c r="E873" i="12"/>
  <c r="F873" i="12"/>
  <c r="A874" i="12"/>
  <c r="B874" i="12"/>
  <c r="C874" i="12"/>
  <c r="D874" i="12"/>
  <c r="E874" i="12"/>
  <c r="F874" i="12"/>
  <c r="A875" i="12"/>
  <c r="B875" i="12"/>
  <c r="C875" i="12"/>
  <c r="D875" i="12"/>
  <c r="E875" i="12"/>
  <c r="F875" i="12"/>
  <c r="A876" i="12"/>
  <c r="B876" i="12"/>
  <c r="C876" i="12"/>
  <c r="D876" i="12"/>
  <c r="E876" i="12"/>
  <c r="F876" i="12"/>
  <c r="A877" i="12"/>
  <c r="B877" i="12"/>
  <c r="C877" i="12"/>
  <c r="D877" i="12"/>
  <c r="E877" i="12"/>
  <c r="F877" i="12"/>
  <c r="A878" i="12"/>
  <c r="B878" i="12"/>
  <c r="C878" i="12"/>
  <c r="D878" i="12"/>
  <c r="E878" i="12"/>
  <c r="F878" i="12"/>
  <c r="A879" i="12"/>
  <c r="B879" i="12"/>
  <c r="C879" i="12"/>
  <c r="D879" i="12"/>
  <c r="E879" i="12"/>
  <c r="F879" i="12"/>
  <c r="A880" i="12"/>
  <c r="B880" i="12"/>
  <c r="C880" i="12"/>
  <c r="D880" i="12"/>
  <c r="E880" i="12"/>
  <c r="F880" i="12"/>
  <c r="A881" i="12"/>
  <c r="B881" i="12"/>
  <c r="C881" i="12"/>
  <c r="D881" i="12"/>
  <c r="E881" i="12"/>
  <c r="F881" i="12"/>
  <c r="A882" i="12"/>
  <c r="B882" i="12"/>
  <c r="C882" i="12"/>
  <c r="D882" i="12"/>
  <c r="E882" i="12"/>
  <c r="F882" i="12"/>
  <c r="A883" i="12"/>
  <c r="B883" i="12"/>
  <c r="C883" i="12"/>
  <c r="D883" i="12"/>
  <c r="E883" i="12"/>
  <c r="F883" i="12"/>
  <c r="A884" i="12"/>
  <c r="B884" i="12"/>
  <c r="C884" i="12"/>
  <c r="D884" i="12"/>
  <c r="E884" i="12"/>
  <c r="F884" i="12"/>
  <c r="A885" i="12"/>
  <c r="B885" i="12"/>
  <c r="C885" i="12"/>
  <c r="D885" i="12"/>
  <c r="E885" i="12"/>
  <c r="F885" i="12"/>
  <c r="A886" i="12"/>
  <c r="B886" i="12"/>
  <c r="C886" i="12"/>
  <c r="D886" i="12"/>
  <c r="E886" i="12"/>
  <c r="F886" i="12"/>
  <c r="A887" i="12"/>
  <c r="B887" i="12"/>
  <c r="C887" i="12"/>
  <c r="D887" i="12"/>
  <c r="E887" i="12"/>
  <c r="F887" i="12"/>
  <c r="A888" i="12"/>
  <c r="B888" i="12"/>
  <c r="C888" i="12"/>
  <c r="D888" i="12"/>
  <c r="E888" i="12"/>
  <c r="F888" i="12"/>
  <c r="A889" i="12"/>
  <c r="B889" i="12"/>
  <c r="C889" i="12"/>
  <c r="D889" i="12"/>
  <c r="E889" i="12"/>
  <c r="F889" i="12"/>
  <c r="A890" i="12"/>
  <c r="B890" i="12"/>
  <c r="C890" i="12"/>
  <c r="D890" i="12"/>
  <c r="E890" i="12"/>
  <c r="F890" i="12"/>
  <c r="A891" i="12"/>
  <c r="B891" i="12"/>
  <c r="C891" i="12"/>
  <c r="D891" i="12"/>
  <c r="E891" i="12"/>
  <c r="F891" i="12"/>
  <c r="A892" i="12"/>
  <c r="B892" i="12"/>
  <c r="C892" i="12"/>
  <c r="D892" i="12"/>
  <c r="E892" i="12"/>
  <c r="F892" i="12"/>
  <c r="A893" i="12"/>
  <c r="B893" i="12"/>
  <c r="C893" i="12"/>
  <c r="D893" i="12"/>
  <c r="E893" i="12"/>
  <c r="F893" i="12"/>
  <c r="A894" i="12"/>
  <c r="B894" i="12"/>
  <c r="C894" i="12"/>
  <c r="D894" i="12"/>
  <c r="E894" i="12"/>
  <c r="F894" i="12"/>
  <c r="A895" i="12"/>
  <c r="B895" i="12"/>
  <c r="C895" i="12"/>
  <c r="D895" i="12"/>
  <c r="E895" i="12"/>
  <c r="F895" i="12"/>
  <c r="A896" i="12"/>
  <c r="B896" i="12"/>
  <c r="C896" i="12"/>
  <c r="D896" i="12"/>
  <c r="E896" i="12"/>
  <c r="F896" i="12"/>
  <c r="A897" i="12"/>
  <c r="B897" i="12"/>
  <c r="C897" i="12"/>
  <c r="D897" i="12"/>
  <c r="E897" i="12"/>
  <c r="F897" i="12"/>
  <c r="A898" i="12"/>
  <c r="B898" i="12"/>
  <c r="C898" i="12"/>
  <c r="D898" i="12"/>
  <c r="E898" i="12"/>
  <c r="F898" i="12"/>
  <c r="A899" i="12"/>
  <c r="B899" i="12"/>
  <c r="C899" i="12"/>
  <c r="D899" i="12"/>
  <c r="E899" i="12"/>
  <c r="F899" i="12"/>
  <c r="A900" i="12"/>
  <c r="B900" i="12"/>
  <c r="C900" i="12"/>
  <c r="D900" i="12"/>
  <c r="E900" i="12"/>
  <c r="F900" i="12"/>
  <c r="A901" i="12"/>
  <c r="B901" i="12"/>
  <c r="C901" i="12"/>
  <c r="D901" i="12"/>
  <c r="E901" i="12"/>
  <c r="F901" i="12"/>
  <c r="A902" i="12"/>
  <c r="B902" i="12"/>
  <c r="C902" i="12"/>
  <c r="D902" i="12"/>
  <c r="E902" i="12"/>
  <c r="F902" i="12"/>
  <c r="A903" i="12"/>
  <c r="B903" i="12"/>
  <c r="C903" i="12"/>
  <c r="D903" i="12"/>
  <c r="E903" i="12"/>
  <c r="F903" i="12"/>
  <c r="A904" i="12"/>
  <c r="B904" i="12"/>
  <c r="C904" i="12"/>
  <c r="D904" i="12"/>
  <c r="E904" i="12"/>
  <c r="F904" i="12"/>
  <c r="A905" i="12"/>
  <c r="B905" i="12"/>
  <c r="C905" i="12"/>
  <c r="D905" i="12"/>
  <c r="E905" i="12"/>
  <c r="F905" i="12"/>
  <c r="A906" i="12"/>
  <c r="B906" i="12"/>
  <c r="C906" i="12"/>
  <c r="D906" i="12"/>
  <c r="E906" i="12"/>
  <c r="F906" i="12"/>
  <c r="A907" i="12"/>
  <c r="B907" i="12"/>
  <c r="C907" i="12"/>
  <c r="D907" i="12"/>
  <c r="E907" i="12"/>
  <c r="F907" i="12"/>
  <c r="A908" i="12"/>
  <c r="B908" i="12"/>
  <c r="C908" i="12"/>
  <c r="D908" i="12"/>
  <c r="E908" i="12"/>
  <c r="F908" i="12"/>
  <c r="A909" i="12"/>
  <c r="B909" i="12"/>
  <c r="C909" i="12"/>
  <c r="D909" i="12"/>
  <c r="E909" i="12"/>
  <c r="F909" i="12"/>
  <c r="A910" i="12"/>
  <c r="B910" i="12"/>
  <c r="C910" i="12"/>
  <c r="D910" i="12"/>
  <c r="E910" i="12"/>
  <c r="F910" i="12"/>
  <c r="A911" i="12"/>
  <c r="B911" i="12"/>
  <c r="C911" i="12"/>
  <c r="D911" i="12"/>
  <c r="E911" i="12"/>
  <c r="F911" i="12"/>
  <c r="A912" i="12"/>
  <c r="B912" i="12"/>
  <c r="C912" i="12"/>
  <c r="D912" i="12"/>
  <c r="E912" i="12"/>
  <c r="F912" i="12"/>
  <c r="A913" i="12"/>
  <c r="B913" i="12"/>
  <c r="C913" i="12"/>
  <c r="D913" i="12"/>
  <c r="E913" i="12"/>
  <c r="F913" i="12"/>
  <c r="A914" i="12"/>
  <c r="B914" i="12"/>
  <c r="C914" i="12"/>
  <c r="D914" i="12"/>
  <c r="E914" i="12"/>
  <c r="F914" i="12"/>
  <c r="A915" i="12"/>
  <c r="B915" i="12"/>
  <c r="C915" i="12"/>
  <c r="D915" i="12"/>
  <c r="E915" i="12"/>
  <c r="F915" i="12"/>
  <c r="A916" i="12"/>
  <c r="B916" i="12"/>
  <c r="C916" i="12"/>
  <c r="D916" i="12"/>
  <c r="E916" i="12"/>
  <c r="F916" i="12"/>
  <c r="A917" i="12"/>
  <c r="B917" i="12"/>
  <c r="C917" i="12"/>
  <c r="D917" i="12"/>
  <c r="E917" i="12"/>
  <c r="F917" i="12"/>
  <c r="A918" i="12"/>
  <c r="B918" i="12"/>
  <c r="C918" i="12"/>
  <c r="D918" i="12"/>
  <c r="E918" i="12"/>
  <c r="F918" i="12"/>
  <c r="A919" i="12"/>
  <c r="B919" i="12"/>
  <c r="C919" i="12"/>
  <c r="D919" i="12"/>
  <c r="E919" i="12"/>
  <c r="F919" i="12"/>
  <c r="A920" i="12"/>
  <c r="B920" i="12"/>
  <c r="C920" i="12"/>
  <c r="D920" i="12"/>
  <c r="E920" i="12"/>
  <c r="F920" i="12"/>
  <c r="A921" i="12"/>
  <c r="B921" i="12"/>
  <c r="C921" i="12"/>
  <c r="D921" i="12"/>
  <c r="E921" i="12"/>
  <c r="F921" i="12"/>
  <c r="A922" i="12"/>
  <c r="B922" i="12"/>
  <c r="C922" i="12"/>
  <c r="D922" i="12"/>
  <c r="E922" i="12"/>
  <c r="F922" i="12"/>
  <c r="A923" i="12"/>
  <c r="B923" i="12"/>
  <c r="C923" i="12"/>
  <c r="D923" i="12"/>
  <c r="E923" i="12"/>
  <c r="F923" i="12"/>
  <c r="A924" i="12"/>
  <c r="B924" i="12"/>
  <c r="C924" i="12"/>
  <c r="D924" i="12"/>
  <c r="E924" i="12"/>
  <c r="F924" i="12"/>
  <c r="A925" i="12"/>
  <c r="B925" i="12"/>
  <c r="C925" i="12"/>
  <c r="D925" i="12"/>
  <c r="E925" i="12"/>
  <c r="F925" i="12"/>
  <c r="A926" i="12"/>
  <c r="B926" i="12"/>
  <c r="C926" i="12"/>
  <c r="D926" i="12"/>
  <c r="E926" i="12"/>
  <c r="F926" i="12"/>
  <c r="A927" i="12"/>
  <c r="B927" i="12"/>
  <c r="C927" i="12"/>
  <c r="D927" i="12"/>
  <c r="E927" i="12"/>
  <c r="F927" i="12"/>
  <c r="A928" i="12"/>
  <c r="B928" i="12"/>
  <c r="C928" i="12"/>
  <c r="D928" i="12"/>
  <c r="E928" i="12"/>
  <c r="F928" i="12"/>
  <c r="A929" i="12"/>
  <c r="B929" i="12"/>
  <c r="C929" i="12"/>
  <c r="D929" i="12"/>
  <c r="E929" i="12"/>
  <c r="F929" i="12"/>
  <c r="A930" i="12"/>
  <c r="B930" i="12"/>
  <c r="C930" i="12"/>
  <c r="D930" i="12"/>
  <c r="E930" i="12"/>
  <c r="F930" i="12"/>
  <c r="A931" i="12"/>
  <c r="B931" i="12"/>
  <c r="C931" i="12"/>
  <c r="D931" i="12"/>
  <c r="E931" i="12"/>
  <c r="F931" i="12"/>
  <c r="A932" i="12"/>
  <c r="B932" i="12"/>
  <c r="C932" i="12"/>
  <c r="D932" i="12"/>
  <c r="E932" i="12"/>
  <c r="F932" i="12"/>
  <c r="A933" i="12"/>
  <c r="B933" i="12"/>
  <c r="C933" i="12"/>
  <c r="D933" i="12"/>
  <c r="E933" i="12"/>
  <c r="F933" i="12"/>
  <c r="A934" i="12"/>
  <c r="B934" i="12"/>
  <c r="C934" i="12"/>
  <c r="D934" i="12"/>
  <c r="E934" i="12"/>
  <c r="F934" i="12"/>
  <c r="A935" i="12"/>
  <c r="B935" i="12"/>
  <c r="C935" i="12"/>
  <c r="D935" i="12"/>
  <c r="E935" i="12"/>
  <c r="F935" i="12"/>
  <c r="A936" i="12"/>
  <c r="B936" i="12"/>
  <c r="C936" i="12"/>
  <c r="D936" i="12"/>
  <c r="E936" i="12"/>
  <c r="F936" i="12"/>
  <c r="A937" i="12"/>
  <c r="B937" i="12"/>
  <c r="C937" i="12"/>
  <c r="D937" i="12"/>
  <c r="E937" i="12"/>
  <c r="F937" i="12"/>
  <c r="A938" i="12"/>
  <c r="B938" i="12"/>
  <c r="C938" i="12"/>
  <c r="D938" i="12"/>
  <c r="E938" i="12"/>
  <c r="F938" i="12"/>
  <c r="A939" i="12"/>
  <c r="B939" i="12"/>
  <c r="C939" i="12"/>
  <c r="D939" i="12"/>
  <c r="E939" i="12"/>
  <c r="F939" i="12"/>
  <c r="A940" i="12"/>
  <c r="B940" i="12"/>
  <c r="C940" i="12"/>
  <c r="D940" i="12"/>
  <c r="E940" i="12"/>
  <c r="F940" i="12"/>
  <c r="A941" i="12"/>
  <c r="B941" i="12"/>
  <c r="C941" i="12"/>
  <c r="D941" i="12"/>
  <c r="E941" i="12"/>
  <c r="F941" i="12"/>
  <c r="A942" i="12"/>
  <c r="B942" i="12"/>
  <c r="C942" i="12"/>
  <c r="D942" i="12"/>
  <c r="E942" i="12"/>
  <c r="F942" i="12"/>
  <c r="A943" i="12"/>
  <c r="B943" i="12"/>
  <c r="C943" i="12"/>
  <c r="D943" i="12"/>
  <c r="E943" i="12"/>
  <c r="F943" i="12"/>
  <c r="A944" i="12"/>
  <c r="B944" i="12"/>
  <c r="C944" i="12"/>
  <c r="D944" i="12"/>
  <c r="E944" i="12"/>
  <c r="F944" i="12"/>
  <c r="A945" i="12"/>
  <c r="B945" i="12"/>
  <c r="C945" i="12"/>
  <c r="D945" i="12"/>
  <c r="E945" i="12"/>
  <c r="F945" i="12"/>
  <c r="A946" i="12"/>
  <c r="B946" i="12"/>
  <c r="C946" i="12"/>
  <c r="D946" i="12"/>
  <c r="E946" i="12"/>
  <c r="F946" i="12"/>
  <c r="A947" i="12"/>
  <c r="B947" i="12"/>
  <c r="C947" i="12"/>
  <c r="D947" i="12"/>
  <c r="E947" i="12"/>
  <c r="F947" i="12"/>
  <c r="A948" i="12"/>
  <c r="B948" i="12"/>
  <c r="C948" i="12"/>
  <c r="D948" i="12"/>
  <c r="E948" i="12"/>
  <c r="F948" i="12"/>
  <c r="A949" i="12"/>
  <c r="B949" i="12"/>
  <c r="C949" i="12"/>
  <c r="D949" i="12"/>
  <c r="E949" i="12"/>
  <c r="F949" i="12"/>
  <c r="A950" i="12"/>
  <c r="B950" i="12"/>
  <c r="C950" i="12"/>
  <c r="D950" i="12"/>
  <c r="E950" i="12"/>
  <c r="F950" i="12"/>
  <c r="A951" i="12"/>
  <c r="B951" i="12"/>
  <c r="C951" i="12"/>
  <c r="D951" i="12"/>
  <c r="E951" i="12"/>
  <c r="F951" i="12"/>
  <c r="A952" i="12"/>
  <c r="B952" i="12"/>
  <c r="C952" i="12"/>
  <c r="D952" i="12"/>
  <c r="E952" i="12"/>
  <c r="F952" i="12"/>
  <c r="A953" i="12"/>
  <c r="B953" i="12"/>
  <c r="C953" i="12"/>
  <c r="D953" i="12"/>
  <c r="E953" i="12"/>
  <c r="F953" i="12"/>
  <c r="A954" i="12"/>
  <c r="B954" i="12"/>
  <c r="C954" i="12"/>
  <c r="D954" i="12"/>
  <c r="E954" i="12"/>
  <c r="F954" i="12"/>
  <c r="A955" i="12"/>
  <c r="B955" i="12"/>
  <c r="C955" i="12"/>
  <c r="D955" i="12"/>
  <c r="E955" i="12"/>
  <c r="F955" i="12"/>
  <c r="A956" i="12"/>
  <c r="B956" i="12"/>
  <c r="C956" i="12"/>
  <c r="D956" i="12"/>
  <c r="E956" i="12"/>
  <c r="F956" i="12"/>
  <c r="A957" i="12"/>
  <c r="B957" i="12"/>
  <c r="C957" i="12"/>
  <c r="D957" i="12"/>
  <c r="E957" i="12"/>
  <c r="F957" i="12"/>
  <c r="A958" i="12"/>
  <c r="B958" i="12"/>
  <c r="C958" i="12"/>
  <c r="D958" i="12"/>
  <c r="E958" i="12"/>
  <c r="F958" i="12"/>
  <c r="A959" i="12"/>
  <c r="B959" i="12"/>
  <c r="C959" i="12"/>
  <c r="D959" i="12"/>
  <c r="E959" i="12"/>
  <c r="F959" i="12"/>
  <c r="A960" i="12"/>
  <c r="B960" i="12"/>
  <c r="C960" i="12"/>
  <c r="D960" i="12"/>
  <c r="E960" i="12"/>
  <c r="F960" i="12"/>
  <c r="A961" i="12"/>
  <c r="B961" i="12"/>
  <c r="C961" i="12"/>
  <c r="D961" i="12"/>
  <c r="E961" i="12"/>
  <c r="F961" i="12"/>
  <c r="A962" i="12"/>
  <c r="B962" i="12"/>
  <c r="C962" i="12"/>
  <c r="D962" i="12"/>
  <c r="E962" i="12"/>
  <c r="F962" i="12"/>
  <c r="A963" i="12"/>
  <c r="B963" i="12"/>
  <c r="C963" i="12"/>
  <c r="D963" i="12"/>
  <c r="E963" i="12"/>
  <c r="F963" i="12"/>
  <c r="A964" i="12"/>
  <c r="B964" i="12"/>
  <c r="C964" i="12"/>
  <c r="D964" i="12"/>
  <c r="E964" i="12"/>
  <c r="F964" i="12"/>
  <c r="A965" i="12"/>
  <c r="B965" i="12"/>
  <c r="C965" i="12"/>
  <c r="D965" i="12"/>
  <c r="E965" i="12"/>
  <c r="F965" i="12"/>
  <c r="A966" i="12"/>
  <c r="B966" i="12"/>
  <c r="C966" i="12"/>
  <c r="D966" i="12"/>
  <c r="E966" i="12"/>
  <c r="F966" i="12"/>
  <c r="A967" i="12"/>
  <c r="B967" i="12"/>
  <c r="C967" i="12"/>
  <c r="D967" i="12"/>
  <c r="E967" i="12"/>
  <c r="F967" i="12"/>
  <c r="A968" i="12"/>
  <c r="B968" i="12"/>
  <c r="C968" i="12"/>
  <c r="D968" i="12"/>
  <c r="E968" i="12"/>
  <c r="F968" i="12"/>
  <c r="A969" i="12"/>
  <c r="B969" i="12"/>
  <c r="C969" i="12"/>
  <c r="D969" i="12"/>
  <c r="E969" i="12"/>
  <c r="F969" i="12"/>
  <c r="A970" i="12"/>
  <c r="B970" i="12"/>
  <c r="C970" i="12"/>
  <c r="D970" i="12"/>
  <c r="E970" i="12"/>
  <c r="F970" i="12"/>
  <c r="A971" i="12"/>
  <c r="B971" i="12"/>
  <c r="C971" i="12"/>
  <c r="D971" i="12"/>
  <c r="E971" i="12"/>
  <c r="F971" i="12"/>
  <c r="A972" i="12"/>
  <c r="B972" i="12"/>
  <c r="C972" i="12"/>
  <c r="D972" i="12"/>
  <c r="E972" i="12"/>
  <c r="F972" i="12"/>
  <c r="A973" i="12"/>
  <c r="B973" i="12"/>
  <c r="C973" i="12"/>
  <c r="D973" i="12"/>
  <c r="E973" i="12"/>
  <c r="F973" i="12"/>
  <c r="A974" i="12"/>
  <c r="B974" i="12"/>
  <c r="C974" i="12"/>
  <c r="D974" i="12"/>
  <c r="E974" i="12"/>
  <c r="F974" i="12"/>
  <c r="A975" i="12"/>
  <c r="B975" i="12"/>
  <c r="C975" i="12"/>
  <c r="D975" i="12"/>
  <c r="E975" i="12"/>
  <c r="F975" i="12"/>
  <c r="A976" i="12"/>
  <c r="B976" i="12"/>
  <c r="C976" i="12"/>
  <c r="D976" i="12"/>
  <c r="E976" i="12"/>
  <c r="F976" i="12"/>
  <c r="A977" i="12"/>
  <c r="B977" i="12"/>
  <c r="C977" i="12"/>
  <c r="D977" i="12"/>
  <c r="E977" i="12"/>
  <c r="F977" i="12"/>
  <c r="A978" i="12"/>
  <c r="B978" i="12"/>
  <c r="C978" i="12"/>
  <c r="D978" i="12"/>
  <c r="E978" i="12"/>
  <c r="F978" i="12"/>
  <c r="A979" i="12"/>
  <c r="B979" i="12"/>
  <c r="C979" i="12"/>
  <c r="D979" i="12"/>
  <c r="E979" i="12"/>
  <c r="F979" i="12"/>
  <c r="A980" i="12"/>
  <c r="B980" i="12"/>
  <c r="C980" i="12"/>
  <c r="D980" i="12"/>
  <c r="E980" i="12"/>
  <c r="F980" i="12"/>
  <c r="A981" i="12"/>
  <c r="B981" i="12"/>
  <c r="C981" i="12"/>
  <c r="D981" i="12"/>
  <c r="E981" i="12"/>
  <c r="F981" i="12"/>
  <c r="A982" i="12"/>
  <c r="B982" i="12"/>
  <c r="C982" i="12"/>
  <c r="D982" i="12"/>
  <c r="E982" i="12"/>
  <c r="F982" i="12"/>
  <c r="A983" i="12"/>
  <c r="B983" i="12"/>
  <c r="C983" i="12"/>
  <c r="D983" i="12"/>
  <c r="E983" i="12"/>
  <c r="F983" i="12"/>
  <c r="A984" i="12"/>
  <c r="B984" i="12"/>
  <c r="C984" i="12"/>
  <c r="D984" i="12"/>
  <c r="E984" i="12"/>
  <c r="F984" i="12"/>
  <c r="A985" i="12"/>
  <c r="B985" i="12"/>
  <c r="C985" i="12"/>
  <c r="D985" i="12"/>
  <c r="E985" i="12"/>
  <c r="F985" i="12"/>
  <c r="A986" i="12"/>
  <c r="B986" i="12"/>
  <c r="C986" i="12"/>
  <c r="D986" i="12"/>
  <c r="E986" i="12"/>
  <c r="F986" i="12"/>
  <c r="A987" i="12"/>
  <c r="B987" i="12"/>
  <c r="C987" i="12"/>
  <c r="D987" i="12"/>
  <c r="E987" i="12"/>
  <c r="F987" i="12"/>
  <c r="A988" i="12"/>
  <c r="B988" i="12"/>
  <c r="C988" i="12"/>
  <c r="D988" i="12"/>
  <c r="E988" i="12"/>
  <c r="F988" i="12"/>
  <c r="A989" i="12"/>
  <c r="B989" i="12"/>
  <c r="C989" i="12"/>
  <c r="D989" i="12"/>
  <c r="E989" i="12"/>
  <c r="F989" i="12"/>
  <c r="A990" i="12"/>
  <c r="B990" i="12"/>
  <c r="C990" i="12"/>
  <c r="D990" i="12"/>
  <c r="E990" i="12"/>
  <c r="F990" i="12"/>
  <c r="A991" i="12"/>
  <c r="B991" i="12"/>
  <c r="C991" i="12"/>
  <c r="D991" i="12"/>
  <c r="E991" i="12"/>
  <c r="F991" i="12"/>
  <c r="A992" i="12"/>
  <c r="B992" i="12"/>
  <c r="C992" i="12"/>
  <c r="D992" i="12"/>
  <c r="E992" i="12"/>
  <c r="F992" i="12"/>
  <c r="A993" i="12"/>
  <c r="B993" i="12"/>
  <c r="C993" i="12"/>
  <c r="D993" i="12"/>
  <c r="E993" i="12"/>
  <c r="F993" i="12"/>
  <c r="A994" i="12"/>
  <c r="B994" i="12"/>
  <c r="C994" i="12"/>
  <c r="D994" i="12"/>
  <c r="E994" i="12"/>
  <c r="F994" i="12"/>
  <c r="A995" i="12"/>
  <c r="B995" i="12"/>
  <c r="C995" i="12"/>
  <c r="D995" i="12"/>
  <c r="E995" i="12"/>
  <c r="F995" i="12"/>
  <c r="A996" i="12"/>
  <c r="B996" i="12"/>
  <c r="C996" i="12"/>
  <c r="D996" i="12"/>
  <c r="E996" i="12"/>
  <c r="F996" i="12"/>
  <c r="A997" i="12"/>
  <c r="B997" i="12"/>
  <c r="C997" i="12"/>
  <c r="D997" i="12"/>
  <c r="E997" i="12"/>
  <c r="F997" i="12"/>
  <c r="A998" i="12"/>
  <c r="B998" i="12"/>
  <c r="C998" i="12"/>
  <c r="D998" i="12"/>
  <c r="E998" i="12"/>
  <c r="F998" i="12"/>
  <c r="A999" i="12"/>
  <c r="B999" i="12"/>
  <c r="C999" i="12"/>
  <c r="D999" i="12"/>
  <c r="E999" i="12"/>
  <c r="F999" i="12"/>
  <c r="A1000" i="12"/>
  <c r="B1000" i="12"/>
  <c r="C1000" i="12"/>
  <c r="D1000" i="12"/>
  <c r="E1000" i="12"/>
  <c r="F1000" i="12"/>
  <c r="A1001" i="12"/>
  <c r="B1001" i="12"/>
  <c r="C1001" i="12"/>
  <c r="D1001" i="12"/>
  <c r="E1001" i="12"/>
  <c r="F1001" i="12"/>
  <c r="A1002" i="12"/>
  <c r="B1002" i="12"/>
  <c r="C1002" i="12"/>
  <c r="D1002" i="12"/>
  <c r="E1002" i="12"/>
  <c r="F1002" i="12"/>
  <c r="A1003" i="12"/>
  <c r="B1003" i="12"/>
  <c r="C1003" i="12"/>
  <c r="D1003" i="12"/>
  <c r="E1003" i="12"/>
  <c r="F1003" i="12"/>
  <c r="A1004" i="12"/>
  <c r="B1004" i="12"/>
  <c r="C1004" i="12"/>
  <c r="D1004" i="12"/>
  <c r="E1004" i="12"/>
  <c r="F1004" i="12"/>
  <c r="A1005" i="12"/>
  <c r="B1005" i="12"/>
  <c r="C1005" i="12"/>
  <c r="D1005" i="12"/>
  <c r="E1005" i="12"/>
  <c r="F1005" i="12"/>
  <c r="A1006" i="12"/>
  <c r="B1006" i="12"/>
  <c r="C1006" i="12"/>
  <c r="D1006" i="12"/>
  <c r="E1006" i="12"/>
  <c r="F1006" i="12"/>
  <c r="A1007" i="12"/>
  <c r="B1007" i="12"/>
  <c r="C1007" i="12"/>
  <c r="D1007" i="12"/>
  <c r="E1007" i="12"/>
  <c r="F1007" i="12"/>
  <c r="A1008" i="12"/>
  <c r="B1008" i="12"/>
  <c r="C1008" i="12"/>
  <c r="D1008" i="12"/>
  <c r="E1008" i="12"/>
  <c r="F1008" i="12"/>
  <c r="A1009" i="12"/>
  <c r="B1009" i="12"/>
  <c r="C1009" i="12"/>
  <c r="D1009" i="12"/>
  <c r="E1009" i="12"/>
  <c r="F1009" i="12"/>
  <c r="A1010" i="12"/>
  <c r="B1010" i="12"/>
  <c r="C1010" i="12"/>
  <c r="D1010" i="12"/>
  <c r="E1010" i="12"/>
  <c r="F1010" i="12"/>
  <c r="A1011" i="12"/>
  <c r="B1011" i="12"/>
  <c r="C1011" i="12"/>
  <c r="D1011" i="12"/>
  <c r="E1011" i="12"/>
  <c r="F1011" i="12"/>
  <c r="A1012" i="12"/>
  <c r="B1012" i="12"/>
  <c r="C1012" i="12"/>
  <c r="D1012" i="12"/>
  <c r="E1012" i="12"/>
  <c r="F1012" i="12"/>
  <c r="A1013" i="12"/>
  <c r="B1013" i="12"/>
  <c r="C1013" i="12"/>
  <c r="D1013" i="12"/>
  <c r="E1013" i="12"/>
  <c r="F1013" i="12"/>
  <c r="A1014" i="12"/>
  <c r="B1014" i="12"/>
  <c r="C1014" i="12"/>
  <c r="D1014" i="12"/>
  <c r="E1014" i="12"/>
  <c r="F1014" i="12"/>
  <c r="A1015" i="12"/>
  <c r="B1015" i="12"/>
  <c r="C1015" i="12"/>
  <c r="D1015" i="12"/>
  <c r="E1015" i="12"/>
  <c r="F1015" i="12"/>
  <c r="A1016" i="12"/>
  <c r="B1016" i="12"/>
  <c r="C1016" i="12"/>
  <c r="D1016" i="12"/>
  <c r="E1016" i="12"/>
  <c r="F1016" i="12"/>
  <c r="A1017" i="12"/>
  <c r="B1017" i="12"/>
  <c r="C1017" i="12"/>
  <c r="D1017" i="12"/>
  <c r="E1017" i="12"/>
  <c r="F1017" i="12"/>
  <c r="A1018" i="12"/>
  <c r="B1018" i="12"/>
  <c r="C1018" i="12"/>
  <c r="D1018" i="12"/>
  <c r="E1018" i="12"/>
  <c r="F1018" i="12"/>
  <c r="A1019" i="12"/>
  <c r="B1019" i="12"/>
  <c r="C1019" i="12"/>
  <c r="D1019" i="12"/>
  <c r="E1019" i="12"/>
  <c r="F1019" i="12"/>
  <c r="A1020" i="12"/>
  <c r="B1020" i="12"/>
  <c r="C1020" i="12"/>
  <c r="D1020" i="12"/>
  <c r="E1020" i="12"/>
  <c r="F1020" i="12"/>
  <c r="A1021" i="12"/>
  <c r="B1021" i="12"/>
  <c r="C1021" i="12"/>
  <c r="D1021" i="12"/>
  <c r="E1021" i="12"/>
  <c r="F1021" i="12"/>
  <c r="A1022" i="12"/>
  <c r="B1022" i="12"/>
  <c r="C1022" i="12"/>
  <c r="D1022" i="12"/>
  <c r="E1022" i="12"/>
  <c r="F1022" i="12"/>
  <c r="A1023" i="12"/>
  <c r="B1023" i="12"/>
  <c r="C1023" i="12"/>
  <c r="D1023" i="12"/>
  <c r="E1023" i="12"/>
  <c r="F1023" i="12"/>
  <c r="A1024" i="12"/>
  <c r="B1024" i="12"/>
  <c r="C1024" i="12"/>
  <c r="D1024" i="12"/>
  <c r="E1024" i="12"/>
  <c r="F1024" i="12"/>
  <c r="A1025" i="12"/>
  <c r="B1025" i="12"/>
  <c r="C1025" i="12"/>
  <c r="D1025" i="12"/>
  <c r="E1025" i="12"/>
  <c r="F1025" i="12"/>
  <c r="A725" i="12"/>
  <c r="B725" i="12"/>
  <c r="C725" i="12"/>
  <c r="D725" i="12"/>
  <c r="E725" i="12"/>
  <c r="F725" i="12"/>
  <c r="A726" i="12"/>
  <c r="B726" i="12"/>
  <c r="C726" i="12"/>
  <c r="D726" i="12"/>
  <c r="E726" i="12"/>
  <c r="F726" i="12"/>
  <c r="A727" i="12"/>
  <c r="B727" i="12"/>
  <c r="C727" i="12"/>
  <c r="D727" i="12"/>
  <c r="E727" i="12"/>
  <c r="F727" i="12"/>
  <c r="A728" i="12"/>
  <c r="B728" i="12"/>
  <c r="C728" i="12"/>
  <c r="D728" i="12"/>
  <c r="E728" i="12"/>
  <c r="F728" i="12"/>
  <c r="A729" i="12"/>
  <c r="B729" i="12"/>
  <c r="C729" i="12"/>
  <c r="D729" i="12"/>
  <c r="E729" i="12"/>
  <c r="F729" i="12"/>
  <c r="A730" i="12"/>
  <c r="B730" i="12"/>
  <c r="C730" i="12"/>
  <c r="D730" i="12"/>
  <c r="E730" i="12"/>
  <c r="F730" i="12"/>
  <c r="A731" i="12"/>
  <c r="B731" i="12"/>
  <c r="C731" i="12"/>
  <c r="D731" i="12"/>
  <c r="E731" i="12"/>
  <c r="F731" i="12"/>
  <c r="A732" i="12"/>
  <c r="B732" i="12"/>
  <c r="C732" i="12"/>
  <c r="D732" i="12"/>
  <c r="E732" i="12"/>
  <c r="F732" i="12"/>
  <c r="A733" i="12"/>
  <c r="B733" i="12"/>
  <c r="C733" i="12"/>
  <c r="D733" i="12"/>
  <c r="E733" i="12"/>
  <c r="F733" i="12"/>
  <c r="A734" i="12"/>
  <c r="B734" i="12"/>
  <c r="C734" i="12"/>
  <c r="D734" i="12"/>
  <c r="E734" i="12"/>
  <c r="F734" i="12"/>
  <c r="A735" i="12"/>
  <c r="B735" i="12"/>
  <c r="C735" i="12"/>
  <c r="D735" i="12"/>
  <c r="E735" i="12"/>
  <c r="F735" i="12"/>
  <c r="A736" i="12"/>
  <c r="B736" i="12"/>
  <c r="C736" i="12"/>
  <c r="D736" i="12"/>
  <c r="E736" i="12"/>
  <c r="F736" i="12"/>
  <c r="A737" i="12"/>
  <c r="B737" i="12"/>
  <c r="C737" i="12"/>
  <c r="D737" i="12"/>
  <c r="E737" i="12"/>
  <c r="F737" i="12"/>
  <c r="A738" i="12"/>
  <c r="B738" i="12"/>
  <c r="C738" i="12"/>
  <c r="D738" i="12"/>
  <c r="E738" i="12"/>
  <c r="F738" i="12"/>
  <c r="A739" i="12"/>
  <c r="B739" i="12"/>
  <c r="C739" i="12"/>
  <c r="D739" i="12"/>
  <c r="E739" i="12"/>
  <c r="F739" i="12"/>
  <c r="A740" i="12"/>
  <c r="B740" i="12"/>
  <c r="C740" i="12"/>
  <c r="D740" i="12"/>
  <c r="E740" i="12"/>
  <c r="F740" i="12"/>
  <c r="A741" i="12"/>
  <c r="B741" i="12"/>
  <c r="C741" i="12"/>
  <c r="D741" i="12"/>
  <c r="E741" i="12"/>
  <c r="F741" i="12"/>
  <c r="A742" i="12"/>
  <c r="B742" i="12"/>
  <c r="C742" i="12"/>
  <c r="D742" i="12"/>
  <c r="E742" i="12"/>
  <c r="F742" i="12"/>
  <c r="A743" i="12"/>
  <c r="B743" i="12"/>
  <c r="C743" i="12"/>
  <c r="D743" i="12"/>
  <c r="E743" i="12"/>
  <c r="F743" i="12"/>
  <c r="A744" i="12"/>
  <c r="B744" i="12"/>
  <c r="C744" i="12"/>
  <c r="D744" i="12"/>
  <c r="E744" i="12"/>
  <c r="F744" i="12"/>
  <c r="A745" i="12"/>
  <c r="B745" i="12"/>
  <c r="C745" i="12"/>
  <c r="D745" i="12"/>
  <c r="E745" i="12"/>
  <c r="F745" i="12"/>
  <c r="A746" i="12"/>
  <c r="B746" i="12"/>
  <c r="C746" i="12"/>
  <c r="D746" i="12"/>
  <c r="E746" i="12"/>
  <c r="F746" i="12"/>
  <c r="A747" i="12"/>
  <c r="B747" i="12"/>
  <c r="C747" i="12"/>
  <c r="D747" i="12"/>
  <c r="E747" i="12"/>
  <c r="F747" i="12"/>
  <c r="A748" i="12"/>
  <c r="B748" i="12"/>
  <c r="C748" i="12"/>
  <c r="D748" i="12"/>
  <c r="E748" i="12"/>
  <c r="F748" i="12"/>
  <c r="A749" i="12"/>
  <c r="B749" i="12"/>
  <c r="C749" i="12"/>
  <c r="D749" i="12"/>
  <c r="E749" i="12"/>
  <c r="F749" i="12"/>
  <c r="A750" i="12"/>
  <c r="B750" i="12"/>
  <c r="C750" i="12"/>
  <c r="D750" i="12"/>
  <c r="E750" i="12"/>
  <c r="F750" i="12"/>
  <c r="A751" i="12"/>
  <c r="B751" i="12"/>
  <c r="C751" i="12"/>
  <c r="D751" i="12"/>
  <c r="E751" i="12"/>
  <c r="F751" i="12"/>
  <c r="A752" i="12"/>
  <c r="B752" i="12"/>
  <c r="C752" i="12"/>
  <c r="D752" i="12"/>
  <c r="E752" i="12"/>
  <c r="F752" i="12"/>
  <c r="A753" i="12"/>
  <c r="B753" i="12"/>
  <c r="C753" i="12"/>
  <c r="D753" i="12"/>
  <c r="E753" i="12"/>
  <c r="F753" i="12"/>
  <c r="A754" i="12"/>
  <c r="B754" i="12"/>
  <c r="C754" i="12"/>
  <c r="D754" i="12"/>
  <c r="E754" i="12"/>
  <c r="F754" i="12"/>
  <c r="A755" i="12"/>
  <c r="B755" i="12"/>
  <c r="C755" i="12"/>
  <c r="D755" i="12"/>
  <c r="E755" i="12"/>
  <c r="F755" i="12"/>
  <c r="A756" i="12"/>
  <c r="B756" i="12"/>
  <c r="C756" i="12"/>
  <c r="D756" i="12"/>
  <c r="E756" i="12"/>
  <c r="F756" i="12"/>
  <c r="A757" i="12"/>
  <c r="B757" i="12"/>
  <c r="C757" i="12"/>
  <c r="D757" i="12"/>
  <c r="E757" i="12"/>
  <c r="F757" i="12"/>
  <c r="A758" i="12"/>
  <c r="B758" i="12"/>
  <c r="C758" i="12"/>
  <c r="D758" i="12"/>
  <c r="E758" i="12"/>
  <c r="F758" i="12"/>
  <c r="A759" i="12"/>
  <c r="B759" i="12"/>
  <c r="C759" i="12"/>
  <c r="D759" i="12"/>
  <c r="E759" i="12"/>
  <c r="F759" i="12"/>
  <c r="A760" i="12"/>
  <c r="B760" i="12"/>
  <c r="C760" i="12"/>
  <c r="D760" i="12"/>
  <c r="E760" i="12"/>
  <c r="F760" i="12"/>
  <c r="A761" i="12"/>
  <c r="B761" i="12"/>
  <c r="C761" i="12"/>
  <c r="D761" i="12"/>
  <c r="E761" i="12"/>
  <c r="F761" i="12"/>
  <c r="A762" i="12"/>
  <c r="B762" i="12"/>
  <c r="C762" i="12"/>
  <c r="D762" i="12"/>
  <c r="E762" i="12"/>
  <c r="F762" i="12"/>
  <c r="A763" i="12"/>
  <c r="B763" i="12"/>
  <c r="C763" i="12"/>
  <c r="D763" i="12"/>
  <c r="E763" i="12"/>
  <c r="F763" i="12"/>
  <c r="A764" i="12"/>
  <c r="B764" i="12"/>
  <c r="C764" i="12"/>
  <c r="D764" i="12"/>
  <c r="E764" i="12"/>
  <c r="F764" i="12"/>
  <c r="A765" i="12"/>
  <c r="B765" i="12"/>
  <c r="C765" i="12"/>
  <c r="D765" i="12"/>
  <c r="E765" i="12"/>
  <c r="F765" i="12"/>
  <c r="A766" i="12"/>
  <c r="B766" i="12"/>
  <c r="C766" i="12"/>
  <c r="D766" i="12"/>
  <c r="E766" i="12"/>
  <c r="F766" i="12"/>
  <c r="A767" i="12"/>
  <c r="B767" i="12"/>
  <c r="C767" i="12"/>
  <c r="D767" i="12"/>
  <c r="E767" i="12"/>
  <c r="F767" i="12"/>
  <c r="A768" i="12"/>
  <c r="B768" i="12"/>
  <c r="C768" i="12"/>
  <c r="D768" i="12"/>
  <c r="E768" i="12"/>
  <c r="F768" i="12"/>
  <c r="A769" i="12"/>
  <c r="B769" i="12"/>
  <c r="C769" i="12"/>
  <c r="D769" i="12"/>
  <c r="E769" i="12"/>
  <c r="F769" i="12"/>
  <c r="A770" i="12"/>
  <c r="B770" i="12"/>
  <c r="C770" i="12"/>
  <c r="D770" i="12"/>
  <c r="E770" i="12"/>
  <c r="F770" i="12"/>
  <c r="A771" i="12"/>
  <c r="B771" i="12"/>
  <c r="C771" i="12"/>
  <c r="D771" i="12"/>
  <c r="E771" i="12"/>
  <c r="F771" i="12"/>
  <c r="A772" i="12"/>
  <c r="B772" i="12"/>
  <c r="C772" i="12"/>
  <c r="D772" i="12"/>
  <c r="E772" i="12"/>
  <c r="F772" i="12"/>
  <c r="A773" i="12"/>
  <c r="B773" i="12"/>
  <c r="C773" i="12"/>
  <c r="D773" i="12"/>
  <c r="E773" i="12"/>
  <c r="F773" i="12"/>
  <c r="A774" i="12"/>
  <c r="B774" i="12"/>
  <c r="C774" i="12"/>
  <c r="D774" i="12"/>
  <c r="E774" i="12"/>
  <c r="F774" i="12"/>
  <c r="A775" i="12"/>
  <c r="B775" i="12"/>
  <c r="C775" i="12"/>
  <c r="D775" i="12"/>
  <c r="E775" i="12"/>
  <c r="F775" i="12"/>
  <c r="A776" i="12"/>
  <c r="B776" i="12"/>
  <c r="C776" i="12"/>
  <c r="D776" i="12"/>
  <c r="E776" i="12"/>
  <c r="F776" i="12"/>
  <c r="A777" i="12"/>
  <c r="B777" i="12"/>
  <c r="C777" i="12"/>
  <c r="D777" i="12"/>
  <c r="E777" i="12"/>
  <c r="F777" i="12"/>
  <c r="A778" i="12"/>
  <c r="B778" i="12"/>
  <c r="C778" i="12"/>
  <c r="D778" i="12"/>
  <c r="E778" i="12"/>
  <c r="F778" i="12"/>
  <c r="A779" i="12"/>
  <c r="B779" i="12"/>
  <c r="C779" i="12"/>
  <c r="D779" i="12"/>
  <c r="E779" i="12"/>
  <c r="F779" i="12"/>
  <c r="A780" i="12"/>
  <c r="B780" i="12"/>
  <c r="C780" i="12"/>
  <c r="D780" i="12"/>
  <c r="E780" i="12"/>
  <c r="F780" i="12"/>
  <c r="A781" i="12"/>
  <c r="B781" i="12"/>
  <c r="C781" i="12"/>
  <c r="D781" i="12"/>
  <c r="E781" i="12"/>
  <c r="F781" i="12"/>
  <c r="A782" i="12"/>
  <c r="B782" i="12"/>
  <c r="C782" i="12"/>
  <c r="D782" i="12"/>
  <c r="E782" i="12"/>
  <c r="F782" i="12"/>
  <c r="A783" i="12"/>
  <c r="B783" i="12"/>
  <c r="C783" i="12"/>
  <c r="D783" i="12"/>
  <c r="E783" i="12"/>
  <c r="F783" i="12"/>
  <c r="A784" i="12"/>
  <c r="B784" i="12"/>
  <c r="C784" i="12"/>
  <c r="D784" i="12"/>
  <c r="E784" i="12"/>
  <c r="F784" i="12"/>
  <c r="A785" i="12"/>
  <c r="B785" i="12"/>
  <c r="C785" i="12"/>
  <c r="D785" i="12"/>
  <c r="E785" i="12"/>
  <c r="F785" i="12"/>
  <c r="A786" i="12"/>
  <c r="B786" i="12"/>
  <c r="C786" i="12"/>
  <c r="D786" i="12"/>
  <c r="E786" i="12"/>
  <c r="F786" i="12"/>
  <c r="A787" i="12"/>
  <c r="B787" i="12"/>
  <c r="C787" i="12"/>
  <c r="D787" i="12"/>
  <c r="E787" i="12"/>
  <c r="F787" i="12"/>
  <c r="A788" i="12"/>
  <c r="B788" i="12"/>
  <c r="C788" i="12"/>
  <c r="D788" i="12"/>
  <c r="E788" i="12"/>
  <c r="F788" i="12"/>
  <c r="A789" i="12"/>
  <c r="B789" i="12"/>
  <c r="C789" i="12"/>
  <c r="D789" i="12"/>
  <c r="E789" i="12"/>
  <c r="F789" i="12"/>
  <c r="A790" i="12"/>
  <c r="B790" i="12"/>
  <c r="C790" i="12"/>
  <c r="D790" i="12"/>
  <c r="E790" i="12"/>
  <c r="F790" i="12"/>
  <c r="A791" i="12"/>
  <c r="B791" i="12"/>
  <c r="C791" i="12"/>
  <c r="D791" i="12"/>
  <c r="E791" i="12"/>
  <c r="F791" i="12"/>
  <c r="A792" i="12"/>
  <c r="B792" i="12"/>
  <c r="C792" i="12"/>
  <c r="D792" i="12"/>
  <c r="E792" i="12"/>
  <c r="F792" i="12"/>
  <c r="A793" i="12"/>
  <c r="B793" i="12"/>
  <c r="C793" i="12"/>
  <c r="D793" i="12"/>
  <c r="E793" i="12"/>
  <c r="F793" i="12"/>
  <c r="A794" i="12"/>
  <c r="B794" i="12"/>
  <c r="C794" i="12"/>
  <c r="D794" i="12"/>
  <c r="E794" i="12"/>
  <c r="F794" i="12"/>
  <c r="A795" i="12"/>
  <c r="B795" i="12"/>
  <c r="C795" i="12"/>
  <c r="D795" i="12"/>
  <c r="E795" i="12"/>
  <c r="F795" i="12"/>
  <c r="A796" i="12"/>
  <c r="B796" i="12"/>
  <c r="C796" i="12"/>
  <c r="D796" i="12"/>
  <c r="E796" i="12"/>
  <c r="F796" i="12"/>
  <c r="A797" i="12"/>
  <c r="B797" i="12"/>
  <c r="C797" i="12"/>
  <c r="D797" i="12"/>
  <c r="E797" i="12"/>
  <c r="F797" i="12"/>
  <c r="A798" i="12"/>
  <c r="B798" i="12"/>
  <c r="C798" i="12"/>
  <c r="D798" i="12"/>
  <c r="E798" i="12"/>
  <c r="F798" i="12"/>
  <c r="A799" i="12"/>
  <c r="B799" i="12"/>
  <c r="C799" i="12"/>
  <c r="D799" i="12"/>
  <c r="E799" i="12"/>
  <c r="F799" i="12"/>
  <c r="A800" i="12"/>
  <c r="B800" i="12"/>
  <c r="C800" i="12"/>
  <c r="D800" i="12"/>
  <c r="E800" i="12"/>
  <c r="F800" i="12"/>
  <c r="A801" i="12"/>
  <c r="B801" i="12"/>
  <c r="C801" i="12"/>
  <c r="D801" i="12"/>
  <c r="E801" i="12"/>
  <c r="F801" i="12"/>
  <c r="A802" i="12"/>
  <c r="B802" i="12"/>
  <c r="C802" i="12"/>
  <c r="D802" i="12"/>
  <c r="E802" i="12"/>
  <c r="F802" i="12"/>
  <c r="A803" i="12"/>
  <c r="B803" i="12"/>
  <c r="C803" i="12"/>
  <c r="D803" i="12"/>
  <c r="E803" i="12"/>
  <c r="F803" i="12"/>
  <c r="A804" i="12"/>
  <c r="B804" i="12"/>
  <c r="C804" i="12"/>
  <c r="D804" i="12"/>
  <c r="E804" i="12"/>
  <c r="F804" i="12"/>
  <c r="A805" i="12"/>
  <c r="B805" i="12"/>
  <c r="C805" i="12"/>
  <c r="D805" i="12"/>
  <c r="E805" i="12"/>
  <c r="F805" i="12"/>
  <c r="A806" i="12"/>
  <c r="B806" i="12"/>
  <c r="C806" i="12"/>
  <c r="D806" i="12"/>
  <c r="E806" i="12"/>
  <c r="F806" i="12"/>
  <c r="A807" i="12"/>
  <c r="B807" i="12"/>
  <c r="C807" i="12"/>
  <c r="D807" i="12"/>
  <c r="E807" i="12"/>
  <c r="F807" i="12"/>
  <c r="A808" i="12"/>
  <c r="B808" i="12"/>
  <c r="C808" i="12"/>
  <c r="D808" i="12"/>
  <c r="E808" i="12"/>
  <c r="F808" i="12"/>
  <c r="A809" i="12"/>
  <c r="B809" i="12"/>
  <c r="C809" i="12"/>
  <c r="D809" i="12"/>
  <c r="E809" i="12"/>
  <c r="F809" i="12"/>
  <c r="A810" i="12"/>
  <c r="B810" i="12"/>
  <c r="C810" i="12"/>
  <c r="D810" i="12"/>
  <c r="E810" i="12"/>
  <c r="F810" i="12"/>
  <c r="A811" i="12"/>
  <c r="B811" i="12"/>
  <c r="C811" i="12"/>
  <c r="D811" i="12"/>
  <c r="E811" i="12"/>
  <c r="F811" i="12"/>
  <c r="A812" i="12"/>
  <c r="B812" i="12"/>
  <c r="C812" i="12"/>
  <c r="D812" i="12"/>
  <c r="E812" i="12"/>
  <c r="F812" i="12"/>
  <c r="A813" i="12"/>
  <c r="B813" i="12"/>
  <c r="C813" i="12"/>
  <c r="D813" i="12"/>
  <c r="E813" i="12"/>
  <c r="F813" i="12"/>
  <c r="A814" i="12"/>
  <c r="B814" i="12"/>
  <c r="C814" i="12"/>
  <c r="D814" i="12"/>
  <c r="E814" i="12"/>
  <c r="F814" i="12"/>
  <c r="A815" i="12"/>
  <c r="B815" i="12"/>
  <c r="C815" i="12"/>
  <c r="D815" i="12"/>
  <c r="E815" i="12"/>
  <c r="F815" i="12"/>
  <c r="A816" i="12"/>
  <c r="B816" i="12"/>
  <c r="C816" i="12"/>
  <c r="D816" i="12"/>
  <c r="E816" i="12"/>
  <c r="F816" i="12"/>
  <c r="A817" i="12"/>
  <c r="B817" i="12"/>
  <c r="C817" i="12"/>
  <c r="D817" i="12"/>
  <c r="E817" i="12"/>
  <c r="F817" i="12"/>
  <c r="A818" i="12"/>
  <c r="B818" i="12"/>
  <c r="C818" i="12"/>
  <c r="D818" i="12"/>
  <c r="E818" i="12"/>
  <c r="F818" i="12"/>
  <c r="A819" i="12"/>
  <c r="B819" i="12"/>
  <c r="C819" i="12"/>
  <c r="D819" i="12"/>
  <c r="E819" i="12"/>
  <c r="F819" i="12"/>
  <c r="A820" i="12"/>
  <c r="B820" i="12"/>
  <c r="C820" i="12"/>
  <c r="D820" i="12"/>
  <c r="E820" i="12"/>
  <c r="F820" i="12"/>
  <c r="A821" i="12"/>
  <c r="B821" i="12"/>
  <c r="C821" i="12"/>
  <c r="D821" i="12"/>
  <c r="E821" i="12"/>
  <c r="F821" i="12"/>
  <c r="A822" i="12"/>
  <c r="B822" i="12"/>
  <c r="C822" i="12"/>
  <c r="D822" i="12"/>
  <c r="E822" i="12"/>
  <c r="F822" i="12"/>
  <c r="A823" i="12"/>
  <c r="B823" i="12"/>
  <c r="C823" i="12"/>
  <c r="D823" i="12"/>
  <c r="E823" i="12"/>
  <c r="F823" i="12"/>
  <c r="A824" i="12"/>
  <c r="B824" i="12"/>
  <c r="C824" i="12"/>
  <c r="D824" i="12"/>
  <c r="E824" i="12"/>
  <c r="F824" i="12"/>
  <c r="A825" i="12"/>
  <c r="B825" i="12"/>
  <c r="C825" i="12"/>
  <c r="D825" i="12"/>
  <c r="E825" i="12"/>
  <c r="F825" i="12"/>
  <c r="A826" i="12"/>
  <c r="B826" i="12"/>
  <c r="C826" i="12"/>
  <c r="D826" i="12"/>
  <c r="E826" i="12"/>
  <c r="F826" i="12"/>
  <c r="A827" i="12"/>
  <c r="B827" i="12"/>
  <c r="C827" i="12"/>
  <c r="D827" i="12"/>
  <c r="E827" i="12"/>
  <c r="F827" i="12"/>
  <c r="A828" i="12"/>
  <c r="B828" i="12"/>
  <c r="C828" i="12"/>
  <c r="D828" i="12"/>
  <c r="E828" i="12"/>
  <c r="F828" i="12"/>
  <c r="A829" i="12"/>
  <c r="B829" i="12"/>
  <c r="C829" i="12"/>
  <c r="D829" i="12"/>
  <c r="E829" i="12"/>
  <c r="F829" i="12"/>
  <c r="A830" i="12"/>
  <c r="B830" i="12"/>
  <c r="C830" i="12"/>
  <c r="D830" i="12"/>
  <c r="E830" i="12"/>
  <c r="F830" i="12"/>
  <c r="A831" i="12"/>
  <c r="B831" i="12"/>
  <c r="C831" i="12"/>
  <c r="D831" i="12"/>
  <c r="E831" i="12"/>
  <c r="F831" i="12"/>
  <c r="A832" i="12"/>
  <c r="B832" i="12"/>
  <c r="C832" i="12"/>
  <c r="D832" i="12"/>
  <c r="E832" i="12"/>
  <c r="F832" i="12"/>
  <c r="A833" i="12"/>
  <c r="B833" i="12"/>
  <c r="C833" i="12"/>
  <c r="D833" i="12"/>
  <c r="E833" i="12"/>
  <c r="F833" i="12"/>
  <c r="A834" i="12"/>
  <c r="B834" i="12"/>
  <c r="C834" i="12"/>
  <c r="D834" i="12"/>
  <c r="E834" i="12"/>
  <c r="F834" i="12"/>
  <c r="A835" i="12"/>
  <c r="B835" i="12"/>
  <c r="C835" i="12"/>
  <c r="D835" i="12"/>
  <c r="E835" i="12"/>
  <c r="F835" i="12"/>
  <c r="A836" i="12"/>
  <c r="B836" i="12"/>
  <c r="C836" i="12"/>
  <c r="D836" i="12"/>
  <c r="E836" i="12"/>
  <c r="F836" i="12"/>
  <c r="A837" i="12"/>
  <c r="B837" i="12"/>
  <c r="C837" i="12"/>
  <c r="D837" i="12"/>
  <c r="E837" i="12"/>
  <c r="F837" i="12"/>
  <c r="A838" i="12"/>
  <c r="B838" i="12"/>
  <c r="C838" i="12"/>
  <c r="D838" i="12"/>
  <c r="E838" i="12"/>
  <c r="F838" i="12"/>
  <c r="A839" i="12"/>
  <c r="B839" i="12"/>
  <c r="C839" i="12"/>
  <c r="D839" i="12"/>
  <c r="E839" i="12"/>
  <c r="F839" i="12"/>
  <c r="A840" i="12"/>
  <c r="B840" i="12"/>
  <c r="C840" i="12"/>
  <c r="D840" i="12"/>
  <c r="E840" i="12"/>
  <c r="F840" i="12"/>
  <c r="A841" i="12"/>
  <c r="B841" i="12"/>
  <c r="C841" i="12"/>
  <c r="D841" i="12"/>
  <c r="E841" i="12"/>
  <c r="F841" i="12"/>
  <c r="A842" i="12"/>
  <c r="B842" i="12"/>
  <c r="C842" i="12"/>
  <c r="D842" i="12"/>
  <c r="E842" i="12"/>
  <c r="F842" i="12"/>
  <c r="A843" i="12"/>
  <c r="B843" i="12"/>
  <c r="C843" i="12"/>
  <c r="D843" i="12"/>
  <c r="E843" i="12"/>
  <c r="F843" i="12"/>
  <c r="A844" i="12"/>
  <c r="B844" i="12"/>
  <c r="C844" i="12"/>
  <c r="D844" i="12"/>
  <c r="E844" i="12"/>
  <c r="F844" i="12"/>
  <c r="A845" i="12"/>
  <c r="B845" i="12"/>
  <c r="C845" i="12"/>
  <c r="D845" i="12"/>
  <c r="E845" i="12"/>
  <c r="F845" i="12"/>
  <c r="A846" i="12"/>
  <c r="B846" i="12"/>
  <c r="C846" i="12"/>
  <c r="D846" i="12"/>
  <c r="E846" i="12"/>
  <c r="F846" i="12"/>
  <c r="A847" i="12"/>
  <c r="B847" i="12"/>
  <c r="C847" i="12"/>
  <c r="D847" i="12"/>
  <c r="E847" i="12"/>
  <c r="F847" i="12"/>
  <c r="A7" i="12"/>
  <c r="B7" i="12"/>
  <c r="K7" i="12" s="1" a="1"/>
  <c r="K7" i="12" s="1"/>
  <c r="C7" i="12"/>
  <c r="L7" i="12" s="1" a="1"/>
  <c r="L7" i="12" s="1"/>
  <c r="D7" i="12"/>
  <c r="M7" i="12" s="1" a="1"/>
  <c r="M7" i="12" s="1"/>
  <c r="E7" i="12"/>
  <c r="N7" i="12" s="1" a="1"/>
  <c r="N7" i="12" s="1"/>
  <c r="F7" i="12"/>
  <c r="O7" i="12" a="1"/>
  <c r="O7" i="12" s="1"/>
  <c r="A8" i="12"/>
  <c r="B8" i="12"/>
  <c r="K8" i="12" s="1" a="1"/>
  <c r="K8" i="12" s="1"/>
  <c r="C8" i="12"/>
  <c r="L8" i="12" s="1" a="1"/>
  <c r="L8" i="12" s="1"/>
  <c r="D8" i="12"/>
  <c r="M8" i="12" s="1" a="1"/>
  <c r="M8" i="12" s="1"/>
  <c r="E8" i="12"/>
  <c r="N8" i="12" s="1" a="1"/>
  <c r="N8" i="12" s="1"/>
  <c r="F8" i="12"/>
  <c r="O8" i="12" s="1" a="1"/>
  <c r="O8" i="12" s="1"/>
  <c r="A9" i="12"/>
  <c r="B9" i="12"/>
  <c r="K9" i="12" a="1"/>
  <c r="K9" i="12" s="1"/>
  <c r="C9" i="12"/>
  <c r="L9" i="12" s="1" a="1"/>
  <c r="L9" i="12" s="1"/>
  <c r="D9" i="12"/>
  <c r="M9" i="12" a="1"/>
  <c r="M9" i="12" s="1"/>
  <c r="E9" i="12"/>
  <c r="N9" i="12" s="1" a="1"/>
  <c r="N9" i="12" s="1"/>
  <c r="F9" i="12"/>
  <c r="O9" i="12" s="1" a="1"/>
  <c r="O9" i="12" s="1"/>
  <c r="A10" i="12"/>
  <c r="B10" i="12"/>
  <c r="C10" i="12"/>
  <c r="D10" i="12"/>
  <c r="E10" i="12"/>
  <c r="F10" i="12"/>
  <c r="A11" i="12"/>
  <c r="B11" i="12"/>
  <c r="K10" i="12" a="1"/>
  <c r="K10" i="12" s="1"/>
  <c r="C11" i="12"/>
  <c r="L10" i="12" s="1" a="1"/>
  <c r="L10" i="12" s="1"/>
  <c r="D11" i="12"/>
  <c r="M10" i="12" s="1" a="1"/>
  <c r="M10" i="12" s="1"/>
  <c r="E11" i="12"/>
  <c r="N10" i="12" s="1" a="1"/>
  <c r="N10" i="12" s="1"/>
  <c r="F11" i="12"/>
  <c r="O10" i="12" s="1" a="1"/>
  <c r="O10" i="12" s="1"/>
  <c r="A12" i="12"/>
  <c r="B12" i="12"/>
  <c r="K11" i="12" s="1" a="1"/>
  <c r="K11" i="12" s="1"/>
  <c r="C12" i="12"/>
  <c r="L11" i="12" s="1" a="1"/>
  <c r="L11" i="12" s="1"/>
  <c r="D12" i="12"/>
  <c r="M11" i="12" s="1" a="1"/>
  <c r="M11" i="12" s="1"/>
  <c r="E12" i="12"/>
  <c r="N11" i="12" s="1" a="1"/>
  <c r="N11" i="12" s="1"/>
  <c r="F12" i="12"/>
  <c r="O11" i="12" s="1" a="1"/>
  <c r="O11" i="12" s="1"/>
  <c r="A13" i="12"/>
  <c r="B13" i="12"/>
  <c r="K12" i="12" s="1" a="1"/>
  <c r="K12" i="12" s="1"/>
  <c r="C13" i="12"/>
  <c r="L12" i="12" s="1" a="1"/>
  <c r="L12" i="12" s="1"/>
  <c r="D13" i="12"/>
  <c r="M12" i="12" s="1" a="1"/>
  <c r="M12" i="12" s="1"/>
  <c r="E13" i="12"/>
  <c r="N12" i="12" s="1" a="1"/>
  <c r="N12" i="12" s="1"/>
  <c r="F13" i="12"/>
  <c r="O12" i="12" a="1"/>
  <c r="O12" i="12" s="1"/>
  <c r="A14" i="12"/>
  <c r="B14" i="12"/>
  <c r="K13" i="12" s="1" a="1"/>
  <c r="K13" i="12" s="1"/>
  <c r="C14" i="12"/>
  <c r="L13" i="12" s="1" a="1"/>
  <c r="L13" i="12" s="1"/>
  <c r="D14" i="12"/>
  <c r="M13" i="12" s="1" a="1"/>
  <c r="M13" i="12" s="1"/>
  <c r="E14" i="12"/>
  <c r="N13" i="12" s="1" a="1"/>
  <c r="N13" i="12" s="1"/>
  <c r="F14" i="12"/>
  <c r="O13" i="12" s="1" a="1"/>
  <c r="O13" i="12" s="1"/>
  <c r="A15" i="12"/>
  <c r="B15" i="12"/>
  <c r="C15" i="12"/>
  <c r="D15" i="12"/>
  <c r="E15" i="12"/>
  <c r="F15" i="12"/>
  <c r="A16" i="12"/>
  <c r="B16" i="12"/>
  <c r="K14" i="12" s="1" a="1"/>
  <c r="K14" i="12" s="1"/>
  <c r="C16" i="12"/>
  <c r="L14" i="12" s="1" a="1"/>
  <c r="L14" i="12" s="1"/>
  <c r="D16" i="12"/>
  <c r="M14" i="12" s="1" a="1"/>
  <c r="M14" i="12" s="1"/>
  <c r="E16" i="12"/>
  <c r="N14" i="12" s="1" a="1"/>
  <c r="N14" i="12" s="1"/>
  <c r="F16" i="12"/>
  <c r="O14" i="12" s="1" a="1"/>
  <c r="O14" i="12" s="1"/>
  <c r="A17" i="12"/>
  <c r="B17" i="12"/>
  <c r="C17" i="12"/>
  <c r="D17" i="12"/>
  <c r="E17" i="12"/>
  <c r="F17" i="12"/>
  <c r="A18" i="12"/>
  <c r="B18" i="12"/>
  <c r="K15" i="12" a="1"/>
  <c r="K15" i="12" s="1"/>
  <c r="C18" i="12"/>
  <c r="L15" i="12" s="1" a="1"/>
  <c r="L15" i="12" s="1"/>
  <c r="D18" i="12"/>
  <c r="M15" i="12" a="1"/>
  <c r="M15" i="12" s="1"/>
  <c r="E18" i="12"/>
  <c r="N15" i="12" s="1" a="1"/>
  <c r="N15" i="12" s="1"/>
  <c r="F18" i="12"/>
  <c r="O15" i="12" s="1" a="1"/>
  <c r="O15" i="12" s="1"/>
  <c r="A19" i="12"/>
  <c r="B19" i="12"/>
  <c r="K16" i="12" s="1" a="1"/>
  <c r="K16" i="12" s="1"/>
  <c r="C19" i="12"/>
  <c r="L16" i="12" s="1" a="1"/>
  <c r="L16" i="12" s="1"/>
  <c r="D19" i="12"/>
  <c r="M16" i="12" s="1" a="1"/>
  <c r="M16" i="12" s="1"/>
  <c r="E19" i="12"/>
  <c r="N16" i="12" s="1" a="1"/>
  <c r="N16" i="12" s="1"/>
  <c r="F19" i="12"/>
  <c r="O16" i="12" s="1" a="1"/>
  <c r="O16" i="12" s="1"/>
  <c r="A20" i="12"/>
  <c r="B20" i="12"/>
  <c r="K17" i="12" s="1" a="1"/>
  <c r="K17" i="12" s="1"/>
  <c r="C20" i="12"/>
  <c r="L17" i="12" s="1" a="1"/>
  <c r="L17" i="12" s="1"/>
  <c r="D20" i="12"/>
  <c r="M17" i="12" s="1" a="1"/>
  <c r="M17" i="12" s="1"/>
  <c r="E20" i="12"/>
  <c r="N17" i="12" s="1" a="1"/>
  <c r="N17" i="12" s="1"/>
  <c r="F20" i="12"/>
  <c r="O17" i="12" s="1" a="1"/>
  <c r="O17" i="12" s="1"/>
  <c r="A21" i="12"/>
  <c r="B21" i="12"/>
  <c r="C21" i="12"/>
  <c r="D21" i="12"/>
  <c r="E21" i="12"/>
  <c r="F21" i="12"/>
  <c r="A22" i="12"/>
  <c r="B22" i="12"/>
  <c r="K18" i="12" s="1" a="1"/>
  <c r="K18" i="12" s="1"/>
  <c r="C22" i="12"/>
  <c r="L18" i="12" s="1" a="1"/>
  <c r="L18" i="12" s="1"/>
  <c r="D22" i="12"/>
  <c r="M18" i="12" s="1" a="1"/>
  <c r="M18" i="12" s="1"/>
  <c r="E22" i="12"/>
  <c r="N18" i="12" s="1" a="1"/>
  <c r="N18" i="12" s="1"/>
  <c r="F22" i="12"/>
  <c r="O18" i="12" a="1"/>
  <c r="O18" i="12" s="1"/>
  <c r="A23" i="12"/>
  <c r="B23" i="12"/>
  <c r="K19" i="12" s="1" a="1"/>
  <c r="K19" i="12" s="1"/>
  <c r="C23" i="12"/>
  <c r="L19" i="12" s="1" a="1"/>
  <c r="L19" i="12" s="1"/>
  <c r="D23" i="12"/>
  <c r="M19" i="12" s="1" a="1"/>
  <c r="M19" i="12" s="1"/>
  <c r="E23" i="12"/>
  <c r="N19" i="12" s="1" a="1"/>
  <c r="N19" i="12" s="1"/>
  <c r="F23" i="12"/>
  <c r="O19" i="12" s="1" a="1"/>
  <c r="O19" i="12" s="1"/>
  <c r="A24" i="12"/>
  <c r="B24" i="12"/>
  <c r="K20" i="12" s="1" a="1"/>
  <c r="K20" i="12" s="1"/>
  <c r="C24" i="12"/>
  <c r="L20" i="12" s="1" a="1"/>
  <c r="L20" i="12" s="1"/>
  <c r="D24" i="12"/>
  <c r="M20" i="12" s="1" a="1"/>
  <c r="M20" i="12" s="1"/>
  <c r="E24" i="12"/>
  <c r="N20" i="12" s="1" a="1"/>
  <c r="N20" i="12" s="1"/>
  <c r="F24" i="12"/>
  <c r="O20" i="12" s="1" a="1"/>
  <c r="O20" i="12" s="1"/>
  <c r="A25" i="12"/>
  <c r="B25" i="12"/>
  <c r="K21" i="12" s="1" a="1"/>
  <c r="K21" i="12" s="1"/>
  <c r="C25" i="12"/>
  <c r="L21" i="12" s="1" a="1"/>
  <c r="L21" i="12" s="1"/>
  <c r="D25" i="12"/>
  <c r="M21" i="12" s="1" a="1"/>
  <c r="M21" i="12" s="1"/>
  <c r="E25" i="12"/>
  <c r="N21" i="12" s="1" a="1"/>
  <c r="N21" i="12" s="1"/>
  <c r="F25" i="12"/>
  <c r="O21" i="12" s="1" a="1"/>
  <c r="O21" i="12" s="1"/>
  <c r="A26" i="12"/>
  <c r="B26" i="12"/>
  <c r="K22" i="12" s="1" a="1"/>
  <c r="K22" i="12" s="1"/>
  <c r="C26" i="12"/>
  <c r="L22" i="12" s="1" a="1"/>
  <c r="L22" i="12" s="1"/>
  <c r="D26" i="12"/>
  <c r="M22" i="12" a="1"/>
  <c r="M22" i="12" s="1"/>
  <c r="E26" i="12"/>
  <c r="N22" i="12" s="1" a="1"/>
  <c r="N22" i="12" s="1"/>
  <c r="F26" i="12"/>
  <c r="O22" i="12" a="1"/>
  <c r="O22" i="12" s="1"/>
  <c r="A27" i="12"/>
  <c r="B27" i="12"/>
  <c r="C27" i="12"/>
  <c r="D27" i="12"/>
  <c r="E27" i="12"/>
  <c r="F27" i="12"/>
  <c r="A28" i="12"/>
  <c r="B28" i="12"/>
  <c r="K23" i="12" s="1" a="1"/>
  <c r="K23" i="12" s="1"/>
  <c r="C28" i="12"/>
  <c r="L23" i="12" s="1" a="1"/>
  <c r="L23" i="12" s="1"/>
  <c r="D28" i="12"/>
  <c r="M23" i="12" s="1" a="1"/>
  <c r="M23" i="12" s="1"/>
  <c r="E28" i="12"/>
  <c r="N23" i="12" s="1" a="1"/>
  <c r="N23" i="12" s="1"/>
  <c r="F28" i="12"/>
  <c r="O23" i="12" s="1" a="1"/>
  <c r="O23" i="12" s="1"/>
  <c r="A29" i="12"/>
  <c r="B29" i="12"/>
  <c r="K24" i="12" s="1" a="1"/>
  <c r="K24" i="12" s="1"/>
  <c r="C29" i="12"/>
  <c r="L24" i="12" s="1" a="1"/>
  <c r="L24" i="12" s="1"/>
  <c r="D29" i="12"/>
  <c r="M24" i="12" s="1" a="1"/>
  <c r="M24" i="12" s="1"/>
  <c r="E29" i="12"/>
  <c r="N24" i="12" s="1" a="1"/>
  <c r="N24" i="12" s="1"/>
  <c r="F29" i="12"/>
  <c r="O24" i="12" a="1"/>
  <c r="O24" i="12" s="1"/>
  <c r="A30" i="12"/>
  <c r="B30" i="12"/>
  <c r="K25" i="12" s="1" a="1"/>
  <c r="K25" i="12" s="1"/>
  <c r="C30" i="12"/>
  <c r="L25" i="12" s="1" a="1"/>
  <c r="L25" i="12" s="1"/>
  <c r="D30" i="12"/>
  <c r="M25" i="12" s="1" a="1"/>
  <c r="M25" i="12" s="1"/>
  <c r="E30" i="12"/>
  <c r="N25" i="12" s="1" a="1"/>
  <c r="N25" i="12" s="1"/>
  <c r="F30" i="12"/>
  <c r="O25" i="12" s="1" a="1"/>
  <c r="O25" i="12" s="1"/>
  <c r="A31" i="12"/>
  <c r="B31" i="12"/>
  <c r="K26" i="12" s="1" a="1"/>
  <c r="K26" i="12" s="1"/>
  <c r="C31" i="12"/>
  <c r="L26" i="12" s="1" a="1"/>
  <c r="L26" i="12" s="1"/>
  <c r="D31" i="12"/>
  <c r="M26" i="12" s="1" a="1"/>
  <c r="M26" i="12" s="1"/>
  <c r="E31" i="12"/>
  <c r="N26" i="12" s="1" a="1"/>
  <c r="N26" i="12" s="1"/>
  <c r="F31" i="12"/>
  <c r="O26" i="12" s="1" a="1"/>
  <c r="O26" i="12" s="1"/>
  <c r="A32" i="12"/>
  <c r="B32" i="12"/>
  <c r="K27" i="12" a="1"/>
  <c r="K27" i="12" s="1"/>
  <c r="C32" i="12"/>
  <c r="L27" i="12" s="1" a="1"/>
  <c r="L27" i="12" s="1"/>
  <c r="D32" i="12"/>
  <c r="M27" i="12" a="1"/>
  <c r="M27" i="12" s="1"/>
  <c r="E32" i="12"/>
  <c r="N27" i="12" s="1" a="1"/>
  <c r="N27" i="12" s="1"/>
  <c r="F32" i="12"/>
  <c r="O27" i="12" s="1" a="1"/>
  <c r="O27" i="12" s="1"/>
  <c r="A33" i="12"/>
  <c r="B33" i="12"/>
  <c r="K28" i="12" a="1"/>
  <c r="K28" i="12" s="1"/>
  <c r="C33" i="12"/>
  <c r="L28" i="12" s="1" a="1"/>
  <c r="L28" i="12" s="1"/>
  <c r="D33" i="12"/>
  <c r="M28" i="12" a="1"/>
  <c r="M28" i="12" s="1"/>
  <c r="E33" i="12"/>
  <c r="N28" i="12" s="1" a="1"/>
  <c r="N28" i="12" s="1"/>
  <c r="F33" i="12"/>
  <c r="O28" i="12" a="1"/>
  <c r="O28" i="12" s="1"/>
  <c r="A34" i="12"/>
  <c r="B34" i="12"/>
  <c r="C34" i="12"/>
  <c r="D34" i="12"/>
  <c r="E34" i="12"/>
  <c r="F34" i="12"/>
  <c r="A35" i="12"/>
  <c r="B35" i="12"/>
  <c r="K29" i="12" s="1" a="1"/>
  <c r="K29" i="12" s="1"/>
  <c r="C35" i="12"/>
  <c r="L29" i="12" s="1" a="1"/>
  <c r="L29" i="12" s="1"/>
  <c r="D35" i="12"/>
  <c r="M29" i="12" s="1" a="1"/>
  <c r="M29" i="12" s="1"/>
  <c r="E35" i="12"/>
  <c r="N29" i="12" s="1" a="1"/>
  <c r="N29" i="12" s="1"/>
  <c r="F35" i="12"/>
  <c r="O29" i="12" s="1" a="1"/>
  <c r="O29" i="12" s="1"/>
  <c r="A36" i="12"/>
  <c r="B36" i="12"/>
  <c r="K30" i="12" s="1" a="1"/>
  <c r="K30" i="12" s="1"/>
  <c r="C36" i="12"/>
  <c r="L30" i="12" s="1" a="1"/>
  <c r="L30" i="12" s="1"/>
  <c r="D36" i="12"/>
  <c r="M30" i="12" s="1" a="1"/>
  <c r="M30" i="12" s="1"/>
  <c r="E36" i="12"/>
  <c r="N30" i="12" s="1" a="1"/>
  <c r="N30" i="12" s="1"/>
  <c r="F36" i="12"/>
  <c r="O30" i="12" s="1" a="1"/>
  <c r="O30" i="12" s="1"/>
  <c r="A37" i="12"/>
  <c r="B37" i="12"/>
  <c r="K31" i="12" s="1" a="1"/>
  <c r="K31" i="12" s="1"/>
  <c r="C37" i="12"/>
  <c r="L31" i="12" s="1" a="1"/>
  <c r="L31" i="12" s="1"/>
  <c r="D37" i="12"/>
  <c r="M31" i="12" s="1" a="1"/>
  <c r="M31" i="12" s="1"/>
  <c r="E37" i="12"/>
  <c r="N31" i="12" s="1" a="1"/>
  <c r="N31" i="12" s="1"/>
  <c r="F37" i="12"/>
  <c r="O31" i="12" s="1" a="1"/>
  <c r="O31" i="12" s="1"/>
  <c r="A38" i="12"/>
  <c r="B38" i="12"/>
  <c r="C38" i="12"/>
  <c r="D38" i="12"/>
  <c r="E38" i="12"/>
  <c r="F38" i="12"/>
  <c r="A39" i="12"/>
  <c r="B39" i="12"/>
  <c r="K32" i="12" s="1" a="1"/>
  <c r="K32" i="12" s="1"/>
  <c r="C39" i="12"/>
  <c r="L32" i="12" s="1" a="1"/>
  <c r="L32" i="12" s="1"/>
  <c r="D39" i="12"/>
  <c r="M32" i="12" s="1" a="1"/>
  <c r="M32" i="12" s="1"/>
  <c r="E39" i="12"/>
  <c r="N32" i="12" s="1" a="1"/>
  <c r="N32" i="12" s="1"/>
  <c r="F39" i="12"/>
  <c r="O32" i="12" s="1" a="1"/>
  <c r="O32" i="12" s="1"/>
  <c r="A40" i="12"/>
  <c r="B40" i="12"/>
  <c r="K33" i="12" s="1" a="1"/>
  <c r="K33" i="12" s="1"/>
  <c r="C40" i="12"/>
  <c r="L33" i="12" s="1" a="1"/>
  <c r="L33" i="12" s="1"/>
  <c r="D40" i="12"/>
  <c r="M33" i="12" s="1" a="1"/>
  <c r="M33" i="12" s="1"/>
  <c r="E40" i="12"/>
  <c r="N33" i="12" s="1" a="1"/>
  <c r="N33" i="12" s="1"/>
  <c r="F40" i="12"/>
  <c r="O33" i="12" s="1" a="1"/>
  <c r="O33" i="12" s="1"/>
  <c r="A41" i="12"/>
  <c r="B41" i="12"/>
  <c r="K34" i="12" a="1"/>
  <c r="K34" i="12" s="1"/>
  <c r="C41" i="12"/>
  <c r="L34" i="12" s="1" a="1"/>
  <c r="L34" i="12" s="1"/>
  <c r="D41" i="12"/>
  <c r="M34" i="12" s="1" a="1"/>
  <c r="M34" i="12" s="1"/>
  <c r="E41" i="12"/>
  <c r="N34" i="12" s="1" a="1"/>
  <c r="N34" i="12" s="1"/>
  <c r="F41" i="12"/>
  <c r="O34" i="12" s="1" a="1"/>
  <c r="O34" i="12" s="1"/>
  <c r="A42" i="12"/>
  <c r="B42" i="12"/>
  <c r="K35" i="12" s="1" a="1"/>
  <c r="K35" i="12" s="1"/>
  <c r="C42" i="12"/>
  <c r="L35" i="12" s="1" a="1"/>
  <c r="L35" i="12" s="1"/>
  <c r="D42" i="12"/>
  <c r="M35" i="12" s="1" a="1"/>
  <c r="M35" i="12" s="1"/>
  <c r="E42" i="12"/>
  <c r="N35" i="12" s="1" a="1"/>
  <c r="N35" i="12" s="1"/>
  <c r="F42" i="12"/>
  <c r="O35" i="12" s="1" a="1"/>
  <c r="O35" i="12" s="1"/>
  <c r="A43" i="12"/>
  <c r="B43" i="12"/>
  <c r="K36" i="12" s="1" a="1"/>
  <c r="K36" i="12" s="1"/>
  <c r="C43" i="12"/>
  <c r="L36" i="12" s="1" a="1"/>
  <c r="L36" i="12" s="1"/>
  <c r="D43" i="12"/>
  <c r="M36" i="12" s="1" a="1"/>
  <c r="M36" i="12" s="1"/>
  <c r="E43" i="12"/>
  <c r="N36" i="12" s="1" a="1"/>
  <c r="N36" i="12" s="1"/>
  <c r="F43" i="12"/>
  <c r="O36" i="12" a="1"/>
  <c r="O36" i="12" s="1"/>
  <c r="A44" i="12"/>
  <c r="B44" i="12"/>
  <c r="K37" i="12" s="1" a="1"/>
  <c r="K37" i="12" s="1"/>
  <c r="C44" i="12"/>
  <c r="L37" i="12" s="1" a="1"/>
  <c r="L37" i="12" s="1"/>
  <c r="D44" i="12"/>
  <c r="M37" i="12" s="1" a="1"/>
  <c r="M37" i="12" s="1"/>
  <c r="E44" i="12"/>
  <c r="N37" i="12" s="1" a="1"/>
  <c r="N37" i="12" s="1"/>
  <c r="F44" i="12"/>
  <c r="O37" i="12" a="1"/>
  <c r="O37" i="12" s="1"/>
  <c r="A45" i="12"/>
  <c r="B45" i="12"/>
  <c r="K38" i="12" a="1"/>
  <c r="K38" i="12" s="1"/>
  <c r="C45" i="12"/>
  <c r="L38" i="12" s="1" a="1"/>
  <c r="L38" i="12" s="1"/>
  <c r="D45" i="12"/>
  <c r="M38" i="12" s="1" a="1"/>
  <c r="M38" i="12" s="1"/>
  <c r="E45" i="12"/>
  <c r="N38" i="12" s="1" a="1"/>
  <c r="N38" i="12" s="1"/>
  <c r="F45" i="12"/>
  <c r="O38" i="12" a="1"/>
  <c r="O38" i="12" s="1"/>
  <c r="A46" i="12"/>
  <c r="B46" i="12"/>
  <c r="K39" i="12" s="1" a="1"/>
  <c r="K39" i="12" s="1"/>
  <c r="C46" i="12"/>
  <c r="L39" i="12" s="1" a="1"/>
  <c r="L39" i="12" s="1"/>
  <c r="D46" i="12"/>
  <c r="M39" i="12" s="1" a="1"/>
  <c r="M39" i="12" s="1"/>
  <c r="E46" i="12"/>
  <c r="N39" i="12" s="1" a="1"/>
  <c r="N39" i="12" s="1"/>
  <c r="F46" i="12"/>
  <c r="O39" i="12" s="1" a="1"/>
  <c r="O39" i="12" s="1"/>
  <c r="A47" i="12"/>
  <c r="B47" i="12"/>
  <c r="K40" i="12" s="1" a="1"/>
  <c r="K40" i="12" s="1"/>
  <c r="C47" i="12"/>
  <c r="L40" i="12" s="1" a="1"/>
  <c r="L40" i="12" s="1"/>
  <c r="D47" i="12"/>
  <c r="M40" i="12" s="1" a="1"/>
  <c r="M40" i="12" s="1"/>
  <c r="E47" i="12"/>
  <c r="N40" i="12" s="1" a="1"/>
  <c r="N40" i="12" s="1"/>
  <c r="F47" i="12"/>
  <c r="O40" i="12" s="1" a="1"/>
  <c r="O40" i="12" s="1"/>
  <c r="A48" i="12"/>
  <c r="B48" i="12"/>
  <c r="K41" i="12" s="1" a="1"/>
  <c r="K41" i="12" s="1"/>
  <c r="C48" i="12"/>
  <c r="L41" i="12" s="1" a="1"/>
  <c r="L41" i="12" s="1"/>
  <c r="D48" i="12"/>
  <c r="M41" i="12" s="1" a="1"/>
  <c r="M41" i="12" s="1"/>
  <c r="E48" i="12"/>
  <c r="N41" i="12" s="1" a="1"/>
  <c r="N41" i="12" s="1"/>
  <c r="F48" i="12"/>
  <c r="O41" i="12" s="1" a="1"/>
  <c r="O41" i="12" s="1"/>
  <c r="A49" i="12"/>
  <c r="B49" i="12"/>
  <c r="K42" i="12" a="1"/>
  <c r="K42" i="12" s="1"/>
  <c r="C49" i="12"/>
  <c r="L42" i="12" s="1" a="1"/>
  <c r="L42" i="12" s="1"/>
  <c r="D49" i="12"/>
  <c r="M42" i="12" s="1" a="1"/>
  <c r="M42" i="12" s="1"/>
  <c r="E49" i="12"/>
  <c r="N42" i="12" s="1" a="1"/>
  <c r="N42" i="12" s="1"/>
  <c r="F49" i="12"/>
  <c r="O42" i="12" s="1" a="1"/>
  <c r="O42" i="12" s="1"/>
  <c r="A50" i="12"/>
  <c r="B50" i="12"/>
  <c r="K43" i="12" s="1" a="1"/>
  <c r="K43" i="12" s="1"/>
  <c r="C50" i="12"/>
  <c r="L43" i="12" s="1" a="1"/>
  <c r="L43" i="12" s="1"/>
  <c r="D50" i="12"/>
  <c r="M43" i="12" s="1" a="1"/>
  <c r="M43" i="12" s="1"/>
  <c r="E50" i="12"/>
  <c r="N43" i="12" s="1" a="1"/>
  <c r="N43" i="12" s="1"/>
  <c r="F50" i="12"/>
  <c r="O43" i="12" s="1" a="1"/>
  <c r="O43" i="12" s="1"/>
  <c r="A51" i="12"/>
  <c r="B51" i="12"/>
  <c r="K44" i="12" s="1" a="1"/>
  <c r="K44" i="12" s="1"/>
  <c r="C51" i="12"/>
  <c r="L44" i="12" s="1" a="1"/>
  <c r="L44" i="12" s="1"/>
  <c r="D51" i="12"/>
  <c r="M44" i="12" s="1" a="1"/>
  <c r="M44" i="12" s="1"/>
  <c r="E51" i="12"/>
  <c r="N44" i="12" s="1" a="1"/>
  <c r="N44" i="12" s="1"/>
  <c r="F51" i="12"/>
  <c r="O44" i="12" a="1"/>
  <c r="O44" i="12" s="1"/>
  <c r="A52" i="12"/>
  <c r="B52" i="12"/>
  <c r="K45" i="12" a="1"/>
  <c r="K45" i="12" s="1"/>
  <c r="C52" i="12"/>
  <c r="L45" i="12" s="1" a="1"/>
  <c r="L45" i="12" s="1"/>
  <c r="D52" i="12"/>
  <c r="M45" i="12" s="1" a="1"/>
  <c r="M45" i="12" s="1"/>
  <c r="E52" i="12"/>
  <c r="N45" i="12" s="1" a="1"/>
  <c r="N45" i="12" s="1"/>
  <c r="F52" i="12"/>
  <c r="O45" i="12" a="1"/>
  <c r="O45" i="12" s="1"/>
  <c r="A53" i="12"/>
  <c r="B53" i="12"/>
  <c r="C53" i="12"/>
  <c r="D53" i="12"/>
  <c r="E53" i="12"/>
  <c r="F53" i="12"/>
  <c r="A54" i="12"/>
  <c r="B54" i="12"/>
  <c r="K46" i="12" s="1" a="1"/>
  <c r="K46" i="12" s="1"/>
  <c r="C54" i="12"/>
  <c r="L46" i="12" s="1" a="1"/>
  <c r="L46" i="12" s="1"/>
  <c r="D54" i="12"/>
  <c r="M46" i="12" a="1"/>
  <c r="M46" i="12" s="1"/>
  <c r="E54" i="12"/>
  <c r="N46" i="12" s="1" a="1"/>
  <c r="N46" i="12"/>
  <c r="F54" i="12"/>
  <c r="O46" i="12" s="1" a="1"/>
  <c r="O46" i="12" s="1"/>
  <c r="A55" i="12"/>
  <c r="B55" i="12"/>
  <c r="K47" i="12" s="1" a="1"/>
  <c r="K47" i="12" s="1"/>
  <c r="C55" i="12"/>
  <c r="L47" i="12" s="1" a="1"/>
  <c r="L47" i="12" s="1"/>
  <c r="D55" i="12"/>
  <c r="M47" i="12" a="1"/>
  <c r="M47" i="12" s="1"/>
  <c r="E55" i="12"/>
  <c r="N47" i="12" s="1" a="1"/>
  <c r="N47" i="12" s="1"/>
  <c r="F55" i="12"/>
  <c r="O47" i="12" s="1" a="1"/>
  <c r="O47" i="12" s="1"/>
  <c r="A56" i="12"/>
  <c r="B56" i="12"/>
  <c r="K48" i="12" s="1" a="1"/>
  <c r="K48" i="12" s="1"/>
  <c r="C56" i="12"/>
  <c r="L48" i="12" s="1" a="1"/>
  <c r="L48" i="12" s="1"/>
  <c r="D56" i="12"/>
  <c r="M48" i="12" s="1" a="1"/>
  <c r="M48" i="12" s="1"/>
  <c r="E56" i="12"/>
  <c r="N48" i="12" s="1" a="1"/>
  <c r="N48" i="12" s="1"/>
  <c r="F56" i="12"/>
  <c r="O48" i="12" s="1" a="1"/>
  <c r="O48" i="12" s="1"/>
  <c r="A57" i="12"/>
  <c r="B57" i="12"/>
  <c r="K49" i="12" s="1" a="1"/>
  <c r="K49" i="12" s="1"/>
  <c r="C57" i="12"/>
  <c r="L49" i="12" s="1" a="1"/>
  <c r="L49" i="12" s="1"/>
  <c r="D57" i="12"/>
  <c r="M49" i="12" s="1" a="1"/>
  <c r="M49" i="12" s="1"/>
  <c r="E57" i="12"/>
  <c r="N49" i="12" s="1" a="1"/>
  <c r="N49" i="12" s="1"/>
  <c r="F57" i="12"/>
  <c r="O49" i="12" s="1" a="1"/>
  <c r="O49" i="12" s="1"/>
  <c r="A58" i="12"/>
  <c r="B58" i="12"/>
  <c r="K50" i="12" a="1"/>
  <c r="K50" i="12" s="1"/>
  <c r="C58" i="12"/>
  <c r="L50" i="12" s="1" a="1"/>
  <c r="L50" i="12" s="1"/>
  <c r="D58" i="12"/>
  <c r="M50" i="12" s="1" a="1"/>
  <c r="M50" i="12" s="1"/>
  <c r="E58" i="12"/>
  <c r="N50" i="12" s="1" a="1"/>
  <c r="N50" i="12" s="1"/>
  <c r="F58" i="12"/>
  <c r="O50" i="12" s="1" a="1"/>
  <c r="O50" i="12" s="1"/>
  <c r="A59" i="12"/>
  <c r="B59" i="12"/>
  <c r="K51" i="12" a="1"/>
  <c r="K51" i="12" s="1"/>
  <c r="C59" i="12"/>
  <c r="L51" i="12" s="1" a="1"/>
  <c r="L51" i="12" s="1"/>
  <c r="D59" i="12"/>
  <c r="M51" i="12" s="1" a="1"/>
  <c r="M51" i="12" s="1"/>
  <c r="E59" i="12"/>
  <c r="N51" i="12" s="1" a="1"/>
  <c r="N51" i="12" s="1"/>
  <c r="F59" i="12"/>
  <c r="O51" i="12" a="1"/>
  <c r="O51" i="12" s="1"/>
  <c r="A60" i="12"/>
  <c r="B60" i="12"/>
  <c r="K52" i="12" s="1" a="1"/>
  <c r="K52" i="12" s="1"/>
  <c r="C60" i="12"/>
  <c r="L52" i="12" s="1" a="1"/>
  <c r="L52" i="12" s="1"/>
  <c r="D60" i="12"/>
  <c r="M52" i="12" s="1" a="1"/>
  <c r="M52" i="12" s="1"/>
  <c r="E60" i="12"/>
  <c r="N52" i="12" s="1" a="1"/>
  <c r="N52" i="12" s="1"/>
  <c r="F60" i="12"/>
  <c r="O52" i="12" s="1" a="1"/>
  <c r="O52" i="12" s="1"/>
  <c r="A61" i="12"/>
  <c r="B61" i="12"/>
  <c r="C61" i="12"/>
  <c r="D61" i="12"/>
  <c r="E61" i="12"/>
  <c r="F61" i="12"/>
  <c r="A62" i="12"/>
  <c r="B62" i="12"/>
  <c r="K53" i="12" s="1" a="1"/>
  <c r="K53" i="12" s="1"/>
  <c r="C62" i="12"/>
  <c r="L53" i="12" s="1" a="1"/>
  <c r="L53" i="12" s="1"/>
  <c r="D62" i="12"/>
  <c r="M53" i="12" s="1" a="1"/>
  <c r="M53" i="12" s="1"/>
  <c r="E62" i="12"/>
  <c r="N53" i="12" s="1" a="1"/>
  <c r="N53" i="12" s="1"/>
  <c r="F62" i="12"/>
  <c r="O53" i="12" s="1" a="1"/>
  <c r="O53" i="12" s="1"/>
  <c r="A63" i="12"/>
  <c r="B63" i="12"/>
  <c r="K54" i="12" s="1" a="1"/>
  <c r="K54" i="12" s="1"/>
  <c r="C63" i="12"/>
  <c r="L54" i="12" s="1" a="1"/>
  <c r="L54" i="12" s="1"/>
  <c r="D63" i="12"/>
  <c r="M54" i="12" s="1" a="1"/>
  <c r="M54" i="12" s="1"/>
  <c r="E63" i="12"/>
  <c r="N54" i="12" s="1" a="1"/>
  <c r="N54" i="12" s="1"/>
  <c r="F63" i="12"/>
  <c r="O54" i="12" s="1" a="1"/>
  <c r="O54" i="12" s="1"/>
  <c r="A64" i="12"/>
  <c r="B64" i="12"/>
  <c r="K55" i="12" s="1" a="1"/>
  <c r="K55" i="12" s="1"/>
  <c r="C64" i="12"/>
  <c r="L55" i="12" s="1" a="1"/>
  <c r="L55" i="12" s="1"/>
  <c r="D64" i="12"/>
  <c r="M55" i="12" a="1"/>
  <c r="M55" i="12" s="1"/>
  <c r="E64" i="12"/>
  <c r="N55" i="12" s="1" a="1"/>
  <c r="N55" i="12" s="1"/>
  <c r="F64" i="12"/>
  <c r="O55" i="12" s="1" a="1"/>
  <c r="O55" i="12" s="1"/>
  <c r="A65" i="12"/>
  <c r="B65" i="12"/>
  <c r="K56" i="12" s="1" a="1"/>
  <c r="K56" i="12" s="1"/>
  <c r="C65" i="12"/>
  <c r="L56" i="12" s="1" a="1"/>
  <c r="L56" i="12" s="1"/>
  <c r="D65" i="12"/>
  <c r="M56" i="12" s="1" a="1"/>
  <c r="M56" i="12" s="1"/>
  <c r="E65" i="12"/>
  <c r="N56" i="12" s="1" a="1"/>
  <c r="N56" i="12" s="1"/>
  <c r="F65" i="12"/>
  <c r="O56" i="12" a="1"/>
  <c r="O56" i="12" s="1"/>
  <c r="A66" i="12"/>
  <c r="B66" i="12"/>
  <c r="K57" i="12" a="1"/>
  <c r="K57" i="12" s="1"/>
  <c r="C66" i="12"/>
  <c r="L57" i="12" s="1" a="1"/>
  <c r="L57" i="12" s="1"/>
  <c r="D66" i="12"/>
  <c r="M57" i="12" s="1" a="1"/>
  <c r="M57" i="12" s="1"/>
  <c r="E66" i="12"/>
  <c r="N57" i="12" s="1" a="1"/>
  <c r="N57" i="12" s="1"/>
  <c r="F66" i="12"/>
  <c r="O57" i="12" a="1"/>
  <c r="O57" i="12" s="1"/>
  <c r="A67" i="12"/>
  <c r="B67" i="12"/>
  <c r="K58" i="12" s="1" a="1"/>
  <c r="K58" i="12" s="1"/>
  <c r="C67" i="12"/>
  <c r="L58" i="12" s="1" a="1"/>
  <c r="L58" i="12" s="1"/>
  <c r="D67" i="12"/>
  <c r="M58" i="12" a="1"/>
  <c r="M58" i="12" s="1"/>
  <c r="E67" i="12"/>
  <c r="N58" i="12" s="1" a="1"/>
  <c r="N58" i="12" s="1"/>
  <c r="F67" i="12"/>
  <c r="O58" i="12" s="1" a="1"/>
  <c r="O58" i="12" s="1"/>
  <c r="A68" i="12"/>
  <c r="B68" i="12"/>
  <c r="K59" i="12" s="1" a="1"/>
  <c r="K59" i="12" s="1"/>
  <c r="C68" i="12"/>
  <c r="L59" i="12" s="1" a="1"/>
  <c r="L59" i="12" s="1"/>
  <c r="D68" i="12"/>
  <c r="M59" i="12" s="1" a="1"/>
  <c r="M59" i="12" s="1"/>
  <c r="E68" i="12"/>
  <c r="N59" i="12" s="1" a="1"/>
  <c r="N59" i="12" s="1"/>
  <c r="F68" i="12"/>
  <c r="O59" i="12" s="1" a="1"/>
  <c r="O59" i="12" s="1"/>
  <c r="A69" i="12"/>
  <c r="B69" i="12"/>
  <c r="K60" i="12" s="1" a="1"/>
  <c r="K60" i="12" s="1"/>
  <c r="C69" i="12"/>
  <c r="L60" i="12" s="1" a="1"/>
  <c r="L60" i="12" s="1"/>
  <c r="D69" i="12"/>
  <c r="M60" i="12" s="1" a="1"/>
  <c r="M60" i="12" s="1"/>
  <c r="E69" i="12"/>
  <c r="N60" i="12" s="1" a="1"/>
  <c r="N60" i="12" s="1"/>
  <c r="F69" i="12"/>
  <c r="O60" i="12" a="1"/>
  <c r="O60" i="12" s="1"/>
  <c r="A70" i="12"/>
  <c r="B70" i="12"/>
  <c r="K61" i="12" s="1" a="1"/>
  <c r="K61" i="12" s="1"/>
  <c r="C70" i="12"/>
  <c r="L61" i="12" s="1" a="1"/>
  <c r="L61" i="12" s="1"/>
  <c r="D70" i="12"/>
  <c r="M61" i="12" a="1"/>
  <c r="M61" i="12" s="1"/>
  <c r="E70" i="12"/>
  <c r="N61" i="12" s="1" a="1"/>
  <c r="N61" i="12"/>
  <c r="F70" i="12"/>
  <c r="O61" i="12" s="1" a="1"/>
  <c r="O61" i="12" s="1"/>
  <c r="A71" i="12"/>
  <c r="B71" i="12"/>
  <c r="K62" i="12" s="1" a="1"/>
  <c r="K62" i="12" s="1"/>
  <c r="C71" i="12"/>
  <c r="L62" i="12" s="1" a="1"/>
  <c r="L62" i="12" s="1"/>
  <c r="D71" i="12"/>
  <c r="M62" i="12" s="1" a="1"/>
  <c r="M62" i="12" s="1"/>
  <c r="E71" i="12"/>
  <c r="N62" i="12" s="1" a="1"/>
  <c r="N62" i="12" s="1"/>
  <c r="F71" i="12"/>
  <c r="O62" i="12" s="1" a="1"/>
  <c r="O62" i="12" s="1"/>
  <c r="A72" i="12"/>
  <c r="B72" i="12"/>
  <c r="K63" i="12" s="1" a="1"/>
  <c r="K63" i="12" s="1"/>
  <c r="C72" i="12"/>
  <c r="L63" i="12" s="1" a="1"/>
  <c r="L63" i="12"/>
  <c r="D72" i="12"/>
  <c r="M63" i="12" a="1"/>
  <c r="M63" i="12" s="1"/>
  <c r="E72" i="12"/>
  <c r="N63" i="12" s="1" a="1"/>
  <c r="N63" i="12" s="1"/>
  <c r="F72" i="12"/>
  <c r="O63" i="12" s="1" a="1"/>
  <c r="O63" i="12" s="1"/>
  <c r="A73" i="12"/>
  <c r="B73" i="12"/>
  <c r="K64" i="12" s="1" a="1"/>
  <c r="K64" i="12" s="1"/>
  <c r="C73" i="12"/>
  <c r="L64" i="12" s="1" a="1"/>
  <c r="L64" i="12" s="1"/>
  <c r="D73" i="12"/>
  <c r="M64" i="12" s="1" a="1"/>
  <c r="M64" i="12" s="1"/>
  <c r="E73" i="12"/>
  <c r="N64" i="12" s="1" a="1"/>
  <c r="N64" i="12" s="1"/>
  <c r="F73" i="12"/>
  <c r="O64" i="12" s="1" a="1"/>
  <c r="O64" i="12" s="1"/>
  <c r="A74" i="12"/>
  <c r="B74" i="12"/>
  <c r="K65" i="12" s="1" a="1"/>
  <c r="K65" i="12" s="1"/>
  <c r="C74" i="12"/>
  <c r="L65" i="12" s="1" a="1"/>
  <c r="L65" i="12" s="1"/>
  <c r="D74" i="12"/>
  <c r="M65" i="12" s="1" a="1"/>
  <c r="M65" i="12" s="1"/>
  <c r="E74" i="12"/>
  <c r="N65" i="12" s="1" a="1"/>
  <c r="N65" i="12"/>
  <c r="F74" i="12"/>
  <c r="O65" i="12" s="1" a="1"/>
  <c r="O65" i="12" s="1"/>
  <c r="A75" i="12"/>
  <c r="B75" i="12"/>
  <c r="K66" i="12" s="1" a="1"/>
  <c r="K66" i="12" s="1"/>
  <c r="C75" i="12"/>
  <c r="L66" i="12" s="1" a="1"/>
  <c r="L66" i="12" s="1"/>
  <c r="D75" i="12"/>
  <c r="M66" i="12" a="1"/>
  <c r="M66" i="12" s="1"/>
  <c r="E75" i="12"/>
  <c r="N66" i="12" s="1" a="1"/>
  <c r="N66" i="12" s="1"/>
  <c r="F75" i="12"/>
  <c r="O66" i="12" a="1"/>
  <c r="O66" i="12" s="1"/>
  <c r="A76" i="12"/>
  <c r="B76" i="12"/>
  <c r="K67" i="12" s="1" a="1"/>
  <c r="K67" i="12" s="1"/>
  <c r="C76" i="12"/>
  <c r="L67" i="12" s="1" a="1"/>
  <c r="L67" i="12" s="1"/>
  <c r="D76" i="12"/>
  <c r="M67" i="12" s="1" a="1"/>
  <c r="M67" i="12" s="1"/>
  <c r="E76" i="12"/>
  <c r="N67" i="12" s="1" a="1"/>
  <c r="N67" i="12" s="1"/>
  <c r="F76" i="12"/>
  <c r="O67" i="12" s="1" a="1"/>
  <c r="O67" i="12" s="1"/>
  <c r="A77" i="12"/>
  <c r="B77" i="12"/>
  <c r="K68" i="12" s="1" a="1"/>
  <c r="K68" i="12" s="1"/>
  <c r="C77" i="12"/>
  <c r="L68" i="12" s="1" a="1"/>
  <c r="L68" i="12" s="1"/>
  <c r="D77" i="12"/>
  <c r="M68" i="12" s="1" a="1"/>
  <c r="M68" i="12" s="1"/>
  <c r="E77" i="12"/>
  <c r="N68" i="12" s="1" a="1"/>
  <c r="N68" i="12" s="1"/>
  <c r="F77" i="12"/>
  <c r="O68" i="12" s="1" a="1"/>
  <c r="O68" i="12" s="1"/>
  <c r="A78" i="12"/>
  <c r="B78" i="12"/>
  <c r="K69" i="12" s="1" a="1"/>
  <c r="K69" i="12" s="1"/>
  <c r="C78" i="12"/>
  <c r="L69" i="12" s="1" a="1"/>
  <c r="L69" i="12" s="1"/>
  <c r="D78" i="12"/>
  <c r="M69" i="12" a="1"/>
  <c r="M69" i="12" s="1"/>
  <c r="E78" i="12"/>
  <c r="N69" i="12" s="1" a="1"/>
  <c r="N69" i="12" s="1"/>
  <c r="F78" i="12"/>
  <c r="O69" i="12" s="1" a="1"/>
  <c r="O69" i="12" s="1"/>
  <c r="A79" i="12"/>
  <c r="B79" i="12"/>
  <c r="K70" i="12" s="1" a="1"/>
  <c r="K70" i="12" s="1"/>
  <c r="C79" i="12"/>
  <c r="L70" i="12" s="1" a="1"/>
  <c r="L70" i="12" s="1"/>
  <c r="D79" i="12"/>
  <c r="M70" i="12" s="1" a="1"/>
  <c r="M70" i="12" s="1"/>
  <c r="E79" i="12"/>
  <c r="N70" i="12" s="1" a="1"/>
  <c r="N70" i="12" s="1"/>
  <c r="F79" i="12"/>
  <c r="O70" i="12" a="1"/>
  <c r="O70" i="12" s="1"/>
  <c r="A80" i="12"/>
  <c r="B80" i="12"/>
  <c r="C80" i="12"/>
  <c r="D80" i="12"/>
  <c r="E80" i="12"/>
  <c r="F80" i="12"/>
  <c r="A81" i="12"/>
  <c r="B81" i="12"/>
  <c r="K71" i="12" s="1" a="1"/>
  <c r="K71" i="12" s="1"/>
  <c r="C81" i="12"/>
  <c r="L71" i="12" s="1" a="1"/>
  <c r="L71" i="12" s="1"/>
  <c r="D81" i="12"/>
  <c r="M71" i="12" a="1"/>
  <c r="M71" i="12" s="1"/>
  <c r="E81" i="12"/>
  <c r="N71" i="12" s="1" a="1"/>
  <c r="N71" i="12" s="1"/>
  <c r="F81" i="12"/>
  <c r="O71" i="12" a="1"/>
  <c r="O71" i="12" s="1"/>
  <c r="A82" i="12"/>
  <c r="B82" i="12"/>
  <c r="K72" i="12" a="1"/>
  <c r="K72" i="12" s="1"/>
  <c r="C82" i="12"/>
  <c r="L72" i="12" s="1" a="1"/>
  <c r="L72" i="12" s="1"/>
  <c r="D82" i="12"/>
  <c r="M72" i="12" s="1" a="1"/>
  <c r="M72" i="12" s="1"/>
  <c r="E82" i="12"/>
  <c r="N72" i="12" s="1" a="1"/>
  <c r="N72" i="12" s="1"/>
  <c r="F82" i="12"/>
  <c r="O72" i="12" s="1" a="1"/>
  <c r="O72" i="12" s="1"/>
  <c r="A83" i="12"/>
  <c r="B83" i="12"/>
  <c r="C83" i="12"/>
  <c r="D83" i="12"/>
  <c r="E83" i="12"/>
  <c r="F83" i="12"/>
  <c r="A84" i="12"/>
  <c r="B84" i="12"/>
  <c r="K73" i="12" s="1" a="1"/>
  <c r="K73" i="12" s="1"/>
  <c r="C84" i="12"/>
  <c r="L73" i="12" s="1" a="1"/>
  <c r="L73" i="12" s="1"/>
  <c r="D84" i="12"/>
  <c r="M73" i="12" s="1" a="1"/>
  <c r="M73" i="12" s="1"/>
  <c r="E84" i="12"/>
  <c r="N73" i="12" s="1" a="1"/>
  <c r="N73" i="12"/>
  <c r="F84" i="12"/>
  <c r="O73" i="12" s="1" a="1"/>
  <c r="O73" i="12" s="1"/>
  <c r="A85" i="12"/>
  <c r="B85" i="12"/>
  <c r="K74" i="12" s="1" a="1"/>
  <c r="K74" i="12" s="1"/>
  <c r="C85" i="12"/>
  <c r="L74" i="12" s="1" a="1"/>
  <c r="L74" i="12" s="1"/>
  <c r="D85" i="12"/>
  <c r="M74" i="12" a="1"/>
  <c r="M74" i="12" s="1"/>
  <c r="E85" i="12"/>
  <c r="N74" i="12" s="1" a="1"/>
  <c r="N74" i="12" s="1"/>
  <c r="F85" i="12"/>
  <c r="O74" i="12" s="1" a="1"/>
  <c r="O74" i="12" s="1"/>
  <c r="A86" i="12"/>
  <c r="B86" i="12"/>
  <c r="K75" i="12" s="1" a="1"/>
  <c r="K75" i="12" s="1"/>
  <c r="C86" i="12"/>
  <c r="L75" i="12" s="1" a="1"/>
  <c r="L75" i="12"/>
  <c r="D86" i="12"/>
  <c r="M75" i="12" s="1" a="1"/>
  <c r="M75" i="12" s="1"/>
  <c r="E86" i="12"/>
  <c r="N75" i="12" s="1" a="1"/>
  <c r="N75" i="12" s="1"/>
  <c r="F86" i="12"/>
  <c r="O75" i="12" s="1" a="1"/>
  <c r="O75" i="12" s="1"/>
  <c r="A87" i="12"/>
  <c r="B87" i="12"/>
  <c r="K76" i="12" s="1" a="1"/>
  <c r="K76" i="12" s="1"/>
  <c r="C87" i="12"/>
  <c r="L76" i="12" s="1" a="1"/>
  <c r="L76" i="12" s="1"/>
  <c r="D87" i="12"/>
  <c r="M76" i="12" s="1" a="1"/>
  <c r="M76" i="12" s="1"/>
  <c r="E87" i="12"/>
  <c r="N76" i="12" s="1" a="1"/>
  <c r="N76" i="12"/>
  <c r="F87" i="12"/>
  <c r="O76" i="12" s="1" a="1"/>
  <c r="O76" i="12" s="1"/>
  <c r="A88" i="12"/>
  <c r="B88" i="12"/>
  <c r="K77" i="12" s="1" a="1"/>
  <c r="K77" i="12" s="1"/>
  <c r="C88" i="12"/>
  <c r="L77" i="12" s="1" a="1"/>
  <c r="L77" i="12" s="1"/>
  <c r="D88" i="12"/>
  <c r="M77" i="12" a="1"/>
  <c r="M77" i="12" s="1"/>
  <c r="E88" i="12"/>
  <c r="N77" i="12" s="1" a="1"/>
  <c r="N77" i="12" s="1"/>
  <c r="F88" i="12"/>
  <c r="O77" i="12" s="1" a="1"/>
  <c r="O77" i="12" s="1"/>
  <c r="A89" i="12"/>
  <c r="B89" i="12"/>
  <c r="K78" i="12" s="1" a="1"/>
  <c r="K78" i="12" s="1"/>
  <c r="C89" i="12"/>
  <c r="L78" i="12" s="1" a="1"/>
  <c r="L78" i="12"/>
  <c r="D89" i="12"/>
  <c r="M78" i="12" a="1"/>
  <c r="M78" i="12" s="1"/>
  <c r="E89" i="12"/>
  <c r="N78" i="12" s="1" a="1"/>
  <c r="N78" i="12" s="1"/>
  <c r="F89" i="12"/>
  <c r="O78" i="12" a="1"/>
  <c r="O78" i="12" s="1"/>
  <c r="A90" i="12"/>
  <c r="B90" i="12"/>
  <c r="K79" i="12" a="1"/>
  <c r="K79" i="12" s="1"/>
  <c r="C90" i="12"/>
  <c r="L79" i="12" s="1" a="1"/>
  <c r="L79" i="12"/>
  <c r="D90" i="12"/>
  <c r="M79" i="12" s="1" a="1"/>
  <c r="M79" i="12" s="1"/>
  <c r="E90" i="12"/>
  <c r="N79" i="12" s="1" a="1"/>
  <c r="N79" i="12" s="1"/>
  <c r="F90" i="12"/>
  <c r="O79" i="12" a="1"/>
  <c r="O79" i="12" s="1"/>
  <c r="A91" i="12"/>
  <c r="B91" i="12"/>
  <c r="K80" i="12" s="1" a="1"/>
  <c r="K80" i="12" s="1"/>
  <c r="C91" i="12"/>
  <c r="L80" i="12" s="1" a="1"/>
  <c r="L80" i="12" s="1"/>
  <c r="D91" i="12"/>
  <c r="M80" i="12" s="1" a="1"/>
  <c r="M80" i="12" s="1"/>
  <c r="E91" i="12"/>
  <c r="N80" i="12" s="1" a="1"/>
  <c r="N80" i="12" s="1"/>
  <c r="F91" i="12"/>
  <c r="O80" i="12" a="1"/>
  <c r="O80" i="12" s="1"/>
  <c r="A92" i="12"/>
  <c r="B92" i="12"/>
  <c r="C92" i="12"/>
  <c r="D92" i="12"/>
  <c r="E92" i="12"/>
  <c r="F92" i="12"/>
  <c r="A93" i="12"/>
  <c r="B93" i="12"/>
  <c r="K81" i="12" s="1" a="1"/>
  <c r="K81" i="12" s="1"/>
  <c r="C93" i="12"/>
  <c r="L81" i="12" s="1" a="1"/>
  <c r="L81" i="12"/>
  <c r="D93" i="12"/>
  <c r="M81" i="12" s="1" a="1"/>
  <c r="M81" i="12" s="1"/>
  <c r="E93" i="12"/>
  <c r="N81" i="12" s="1" a="1"/>
  <c r="N81" i="12" s="1"/>
  <c r="F93" i="12"/>
  <c r="O81" i="12" s="1" a="1"/>
  <c r="O81" i="12" s="1"/>
  <c r="A94" i="12"/>
  <c r="B94" i="12"/>
  <c r="K82" i="12" s="1" a="1"/>
  <c r="K82" i="12" s="1"/>
  <c r="C94" i="12"/>
  <c r="L82" i="12" s="1" a="1"/>
  <c r="L82" i="12" s="1"/>
  <c r="D94" i="12"/>
  <c r="M82" i="12" a="1"/>
  <c r="M82" i="12" s="1"/>
  <c r="E94" i="12"/>
  <c r="N82" i="12" s="1" a="1"/>
  <c r="N82" i="12" s="1"/>
  <c r="F94" i="12"/>
  <c r="O82" i="12" s="1" a="1"/>
  <c r="O82" i="12" s="1"/>
  <c r="A95" i="12"/>
  <c r="B95" i="12"/>
  <c r="K83" i="12" s="1" a="1"/>
  <c r="K83" i="12" s="1"/>
  <c r="C95" i="12"/>
  <c r="L83" i="12" s="1" a="1"/>
  <c r="L83" i="12" s="1"/>
  <c r="D95" i="12"/>
  <c r="M83" i="12" a="1"/>
  <c r="M83" i="12" s="1"/>
  <c r="E95" i="12"/>
  <c r="N83" i="12" s="1" a="1"/>
  <c r="N83" i="12" s="1"/>
  <c r="F95" i="12"/>
  <c r="O83" i="12" s="1" a="1"/>
  <c r="O83" i="12" s="1"/>
  <c r="A96" i="12"/>
  <c r="B96" i="12"/>
  <c r="K84" i="12" s="1" a="1"/>
  <c r="K84" i="12" s="1"/>
  <c r="C96" i="12"/>
  <c r="L84" i="12" s="1" a="1"/>
  <c r="L84" i="12" s="1"/>
  <c r="D96" i="12"/>
  <c r="M84" i="12" s="1" a="1"/>
  <c r="M84" i="12" s="1"/>
  <c r="E96" i="12"/>
  <c r="N84" i="12" s="1" a="1"/>
  <c r="N84" i="12" s="1"/>
  <c r="F96" i="12"/>
  <c r="O84" i="12" s="1" a="1"/>
  <c r="O84" i="12" s="1"/>
  <c r="A97" i="12"/>
  <c r="B97" i="12"/>
  <c r="K85" i="12" s="1" a="1"/>
  <c r="K85" i="12" s="1"/>
  <c r="C97" i="12"/>
  <c r="L85" i="12" s="1" a="1"/>
  <c r="L85" i="12" s="1"/>
  <c r="D97" i="12"/>
  <c r="M85" i="12" s="1" a="1"/>
  <c r="M85" i="12" s="1"/>
  <c r="E97" i="12"/>
  <c r="N85" i="12" s="1" a="1"/>
  <c r="N85" i="12" s="1"/>
  <c r="F97" i="12"/>
  <c r="O85" i="12" s="1" a="1"/>
  <c r="O85" i="12" s="1"/>
  <c r="A98" i="12"/>
  <c r="B98" i="12"/>
  <c r="K86" i="12" s="1" a="1"/>
  <c r="K86" i="12" s="1"/>
  <c r="C98" i="12"/>
  <c r="L86" i="12" s="1" a="1"/>
  <c r="L86" i="12" s="1"/>
  <c r="D98" i="12"/>
  <c r="M86" i="12" s="1" a="1"/>
  <c r="M86" i="12" s="1"/>
  <c r="E98" i="12"/>
  <c r="N86" i="12" s="1" a="1"/>
  <c r="N86" i="12" s="1"/>
  <c r="F98" i="12"/>
  <c r="O86" i="12" a="1"/>
  <c r="O86" i="12" s="1"/>
  <c r="A99" i="12"/>
  <c r="B99" i="12"/>
  <c r="K87" i="12" s="1" a="1"/>
  <c r="K87" i="12" s="1"/>
  <c r="C99" i="12"/>
  <c r="L87" i="12" s="1" a="1"/>
  <c r="L87" i="12" s="1"/>
  <c r="D99" i="12"/>
  <c r="M87" i="12" s="1" a="1"/>
  <c r="M87" i="12" s="1"/>
  <c r="E99" i="12"/>
  <c r="N87" i="12" s="1" a="1"/>
  <c r="N87" i="12" s="1"/>
  <c r="F99" i="12"/>
  <c r="O87" i="12" s="1" a="1"/>
  <c r="O87" i="12" s="1"/>
  <c r="A100" i="12"/>
  <c r="B100" i="12"/>
  <c r="K88" i="12" s="1" a="1"/>
  <c r="K88" i="12" s="1"/>
  <c r="C100" i="12"/>
  <c r="L88" i="12" s="1" a="1"/>
  <c r="L88" i="12" s="1"/>
  <c r="D100" i="12"/>
  <c r="M88" i="12" a="1"/>
  <c r="M88" i="12" s="1"/>
  <c r="E100" i="12"/>
  <c r="N88" i="12" s="1" a="1"/>
  <c r="N88" i="12"/>
  <c r="F100" i="12"/>
  <c r="O88" i="12" s="1" a="1"/>
  <c r="O88" i="12" s="1"/>
  <c r="A101" i="12"/>
  <c r="B101" i="12"/>
  <c r="K89" i="12" s="1" a="1"/>
  <c r="K89" i="12" s="1"/>
  <c r="C101" i="12"/>
  <c r="L89" i="12" s="1" a="1"/>
  <c r="L89" i="12" s="1"/>
  <c r="D101" i="12"/>
  <c r="M89" i="12" a="1"/>
  <c r="M89" i="12" s="1"/>
  <c r="E101" i="12"/>
  <c r="N89" i="12" s="1" a="1"/>
  <c r="N89" i="12" s="1"/>
  <c r="F101" i="12"/>
  <c r="O89" i="12" a="1"/>
  <c r="O89" i="12" s="1"/>
  <c r="A102" i="12"/>
  <c r="B102" i="12"/>
  <c r="C102" i="12"/>
  <c r="D102" i="12"/>
  <c r="E102" i="12"/>
  <c r="F102" i="12"/>
  <c r="A103" i="12"/>
  <c r="B103" i="12"/>
  <c r="K90" i="12" s="1" a="1"/>
  <c r="K90" i="12" s="1"/>
  <c r="C103" i="12"/>
  <c r="L90" i="12" s="1" a="1"/>
  <c r="L90" i="12" s="1"/>
  <c r="D103" i="12"/>
  <c r="M90" i="12" s="1" a="1"/>
  <c r="M90" i="12" s="1"/>
  <c r="E103" i="12"/>
  <c r="N90" i="12" s="1" a="1"/>
  <c r="N90" i="12" s="1"/>
  <c r="F103" i="12"/>
  <c r="O90" i="12" a="1"/>
  <c r="O90" i="12" s="1"/>
  <c r="A104" i="12"/>
  <c r="B104" i="12"/>
  <c r="K91" i="12" a="1"/>
  <c r="K91" i="12" s="1"/>
  <c r="C104" i="12"/>
  <c r="L91" i="12" s="1" a="1"/>
  <c r="L91" i="12" s="1"/>
  <c r="D104" i="12"/>
  <c r="M91" i="12" s="1" a="1"/>
  <c r="M91" i="12" s="1"/>
  <c r="E104" i="12"/>
  <c r="N91" i="12" s="1" a="1"/>
  <c r="N91" i="12"/>
  <c r="F104" i="12"/>
  <c r="O91" i="12" s="1" a="1"/>
  <c r="O91" i="12" s="1"/>
  <c r="A105" i="12"/>
  <c r="B105" i="12"/>
  <c r="C105" i="12"/>
  <c r="D105" i="12"/>
  <c r="E105" i="12"/>
  <c r="F105" i="12"/>
  <c r="A106" i="12"/>
  <c r="B106" i="12"/>
  <c r="K92" i="12" s="1" a="1"/>
  <c r="K92" i="12" s="1"/>
  <c r="C106" i="12"/>
  <c r="L92" i="12" s="1" a="1"/>
  <c r="L92" i="12" s="1"/>
  <c r="D106" i="12"/>
  <c r="M92" i="12" s="1" a="1"/>
  <c r="M92" i="12" s="1"/>
  <c r="E106" i="12"/>
  <c r="N92" i="12" s="1" a="1"/>
  <c r="N92" i="12" s="1"/>
  <c r="F106" i="12"/>
  <c r="O92" i="12" s="1" a="1"/>
  <c r="O92" i="12" s="1"/>
  <c r="A107" i="12"/>
  <c r="B107" i="12"/>
  <c r="K93" i="12" s="1" a="1"/>
  <c r="K93" i="12" s="1"/>
  <c r="C107" i="12"/>
  <c r="L93" i="12" s="1" a="1"/>
  <c r="L93" i="12" s="1"/>
  <c r="D107" i="12"/>
  <c r="M93" i="12" s="1" a="1"/>
  <c r="M93" i="12" s="1"/>
  <c r="E107" i="12"/>
  <c r="N93" i="12" s="1" a="1"/>
  <c r="N93" i="12" s="1"/>
  <c r="F107" i="12"/>
  <c r="O93" i="12" s="1" a="1"/>
  <c r="O93" i="12" s="1"/>
  <c r="A108" i="12"/>
  <c r="B108" i="12"/>
  <c r="K94" i="12" s="1" a="1"/>
  <c r="K94" i="12" s="1"/>
  <c r="C108" i="12"/>
  <c r="L94" i="12" s="1" a="1"/>
  <c r="L94" i="12" s="1"/>
  <c r="D108" i="12"/>
  <c r="M94" i="12" s="1" a="1"/>
  <c r="M94" i="12" s="1"/>
  <c r="E108" i="12"/>
  <c r="N94" i="12" s="1" a="1"/>
  <c r="N94" i="12"/>
  <c r="F108" i="12"/>
  <c r="O94" i="12" a="1"/>
  <c r="O94" i="12" s="1"/>
  <c r="A109" i="12"/>
  <c r="B109" i="12"/>
  <c r="K95" i="12" s="1" a="1"/>
  <c r="K95" i="12" s="1"/>
  <c r="C109" i="12"/>
  <c r="L95" i="12" s="1" a="1"/>
  <c r="L95" i="12" s="1"/>
  <c r="D109" i="12"/>
  <c r="M95" i="12" a="1"/>
  <c r="M95" i="12" s="1"/>
  <c r="E109" i="12"/>
  <c r="N95" i="12" s="1" a="1"/>
  <c r="N95" i="12" s="1"/>
  <c r="F109" i="12"/>
  <c r="O95" i="12" s="1" a="1"/>
  <c r="O95" i="12" s="1"/>
  <c r="A110" i="12"/>
  <c r="B110" i="12"/>
  <c r="K96" i="12" s="1" a="1"/>
  <c r="K96" i="12" s="1"/>
  <c r="C110" i="12"/>
  <c r="L96" i="12" s="1" a="1"/>
  <c r="L96" i="12" s="1"/>
  <c r="D110" i="12"/>
  <c r="M96" i="12" s="1" a="1"/>
  <c r="M96" i="12" s="1"/>
  <c r="E110" i="12"/>
  <c r="N96" i="12" s="1" a="1"/>
  <c r="N96" i="12" s="1"/>
  <c r="F110" i="12"/>
  <c r="O96" i="12" s="1" a="1"/>
  <c r="O96" i="12" s="1"/>
  <c r="A111" i="12"/>
  <c r="B111" i="12"/>
  <c r="K97" i="12" a="1"/>
  <c r="K97" i="12" s="1"/>
  <c r="C111" i="12"/>
  <c r="L97" i="12" s="1" a="1"/>
  <c r="L97" i="12" s="1"/>
  <c r="D111" i="12"/>
  <c r="M97" i="12" a="1"/>
  <c r="M97" i="12" s="1"/>
  <c r="E111" i="12"/>
  <c r="N97" i="12" s="1" a="1"/>
  <c r="N97" i="12" s="1"/>
  <c r="F111" i="12"/>
  <c r="O97" i="12" s="1" a="1"/>
  <c r="O97" i="12" s="1"/>
  <c r="A112" i="12"/>
  <c r="B112" i="12"/>
  <c r="K98" i="12" a="1"/>
  <c r="K98" i="12" s="1"/>
  <c r="C112" i="12"/>
  <c r="L98" i="12" s="1" a="1"/>
  <c r="L98" i="12" s="1"/>
  <c r="D112" i="12"/>
  <c r="M98" i="12" s="1" a="1"/>
  <c r="M98" i="12" s="1"/>
  <c r="E112" i="12"/>
  <c r="N98" i="12" s="1" a="1"/>
  <c r="N98" i="12" s="1"/>
  <c r="F112" i="12"/>
  <c r="O98" i="12" s="1" a="1"/>
  <c r="O98" i="12" s="1"/>
  <c r="A113" i="12"/>
  <c r="B113" i="12"/>
  <c r="C113" i="12"/>
  <c r="D113" i="12"/>
  <c r="E113" i="12"/>
  <c r="F113" i="12"/>
  <c r="A114" i="12"/>
  <c r="B114" i="12"/>
  <c r="K99" i="12" s="1" a="1"/>
  <c r="K99" i="12" s="1"/>
  <c r="C114" i="12"/>
  <c r="L99" i="12" s="1" a="1"/>
  <c r="L99" i="12" s="1"/>
  <c r="D114" i="12"/>
  <c r="M99" i="12" a="1"/>
  <c r="M99" i="12" s="1"/>
  <c r="E114" i="12"/>
  <c r="N99" i="12" s="1" a="1"/>
  <c r="N99" i="12" s="1"/>
  <c r="F114" i="12"/>
  <c r="O99" i="12" s="1" a="1"/>
  <c r="O99" i="12" s="1"/>
  <c r="A115" i="12"/>
  <c r="B115" i="12"/>
  <c r="K100" i="12" a="1"/>
  <c r="K100" i="12" s="1"/>
  <c r="C115" i="12"/>
  <c r="L100" i="12" s="1" a="1"/>
  <c r="L100" i="12" s="1"/>
  <c r="D115" i="12"/>
  <c r="M100" i="12" s="1" a="1"/>
  <c r="M100" i="12" s="1"/>
  <c r="E115" i="12"/>
  <c r="N100" i="12" s="1" a="1"/>
  <c r="N100" i="12" s="1"/>
  <c r="F115" i="12"/>
  <c r="O100" i="12" a="1"/>
  <c r="O100" i="12" s="1"/>
  <c r="A116" i="12"/>
  <c r="B116" i="12"/>
  <c r="K101" i="12" a="1"/>
  <c r="K101" i="12" s="1"/>
  <c r="C116" i="12"/>
  <c r="L101" i="12" s="1" a="1"/>
  <c r="L101" i="12" s="1"/>
  <c r="D116" i="12"/>
  <c r="M101" i="12" s="1" a="1"/>
  <c r="M101" i="12" s="1"/>
  <c r="E116" i="12"/>
  <c r="N101" i="12" s="1" a="1"/>
  <c r="N101" i="12" s="1"/>
  <c r="F116" i="12"/>
  <c r="O101" i="12" a="1"/>
  <c r="O101" i="12" s="1"/>
  <c r="A117" i="12"/>
  <c r="B117" i="12"/>
  <c r="C117" i="12"/>
  <c r="D117" i="12"/>
  <c r="E117" i="12"/>
  <c r="F117" i="12"/>
  <c r="A118" i="12"/>
  <c r="B118" i="12"/>
  <c r="K102" i="12" s="1" a="1"/>
  <c r="K102" i="12" s="1"/>
  <c r="C118" i="12"/>
  <c r="L102" i="12" s="1" a="1"/>
  <c r="L102" i="12" s="1"/>
  <c r="D118" i="12"/>
  <c r="M102" i="12" s="1" a="1"/>
  <c r="M102" i="12" s="1"/>
  <c r="E118" i="12"/>
  <c r="N102" i="12" s="1" a="1"/>
  <c r="N102" i="12" s="1"/>
  <c r="F118" i="12"/>
  <c r="O102" i="12" s="1" a="1"/>
  <c r="O102" i="12" s="1"/>
  <c r="A119" i="12"/>
  <c r="B119" i="12"/>
  <c r="K103" i="12" s="1" a="1"/>
  <c r="K103" i="12" s="1"/>
  <c r="C119" i="12"/>
  <c r="L103" i="12" s="1" a="1"/>
  <c r="L103" i="12" s="1"/>
  <c r="D119" i="12"/>
  <c r="M103" i="12" s="1" a="1"/>
  <c r="M103" i="12" s="1"/>
  <c r="E119" i="12"/>
  <c r="N103" i="12" s="1" a="1"/>
  <c r="N103" i="12"/>
  <c r="F119" i="12"/>
  <c r="O103" i="12" a="1"/>
  <c r="O103" i="12" s="1"/>
  <c r="A120" i="12"/>
  <c r="B120" i="12"/>
  <c r="K104" i="12" a="1"/>
  <c r="K104" i="12" s="1"/>
  <c r="C120" i="12"/>
  <c r="L104" i="12" s="1" a="1"/>
  <c r="L104" i="12" s="1"/>
  <c r="D120" i="12"/>
  <c r="M104" i="12" a="1"/>
  <c r="M104" i="12" s="1"/>
  <c r="E120" i="12"/>
  <c r="N104" i="12" s="1" a="1"/>
  <c r="N104" i="12" s="1"/>
  <c r="F120" i="12"/>
  <c r="O104" i="12" s="1" a="1"/>
  <c r="O104" i="12" s="1"/>
  <c r="A121" i="12"/>
  <c r="B121" i="12"/>
  <c r="K105" i="12" a="1"/>
  <c r="K105" i="12" s="1"/>
  <c r="C121" i="12"/>
  <c r="L105" i="12" s="1" a="1"/>
  <c r="L105" i="12" s="1"/>
  <c r="D121" i="12"/>
  <c r="M105" i="12" a="1"/>
  <c r="M105" i="12" s="1"/>
  <c r="E121" i="12"/>
  <c r="N105" i="12" s="1" a="1"/>
  <c r="N105" i="12" s="1"/>
  <c r="F121" i="12"/>
  <c r="O105" i="12" a="1"/>
  <c r="O105" i="12" s="1"/>
  <c r="A122" i="12"/>
  <c r="B122" i="12"/>
  <c r="K106" i="12" s="1" a="1"/>
  <c r="K106" i="12" s="1"/>
  <c r="C122" i="12"/>
  <c r="L106" i="12" s="1" a="1"/>
  <c r="L106" i="12" s="1"/>
  <c r="D122" i="12"/>
  <c r="M106" i="12" s="1" a="1"/>
  <c r="M106" i="12" s="1"/>
  <c r="E122" i="12"/>
  <c r="N106" i="12" s="1" a="1"/>
  <c r="N106" i="12"/>
  <c r="F122" i="12"/>
  <c r="O106" i="12" s="1" a="1"/>
  <c r="O106" i="12" s="1"/>
  <c r="A123" i="12"/>
  <c r="B123" i="12"/>
  <c r="K107" i="12" s="1" a="1"/>
  <c r="K107" i="12" s="1"/>
  <c r="C123" i="12"/>
  <c r="L107" i="12" s="1" a="1"/>
  <c r="L107" i="12" s="1"/>
  <c r="D123" i="12"/>
  <c r="M107" i="12" s="1" a="1"/>
  <c r="M107" i="12" s="1"/>
  <c r="E123" i="12"/>
  <c r="N107" i="12" s="1" a="1"/>
  <c r="N107" i="12" s="1"/>
  <c r="F123" i="12"/>
  <c r="O107" i="12" s="1" a="1"/>
  <c r="O107" i="12" s="1"/>
  <c r="A124" i="12"/>
  <c r="B124" i="12"/>
  <c r="K108" i="12" s="1" a="1"/>
  <c r="K108" i="12" s="1"/>
  <c r="C124" i="12"/>
  <c r="L108" i="12" s="1" a="1"/>
  <c r="L108" i="12" s="1"/>
  <c r="D124" i="12"/>
  <c r="M108" i="12" s="1" a="1"/>
  <c r="M108" i="12" s="1"/>
  <c r="E124" i="12"/>
  <c r="N108" i="12" s="1" a="1"/>
  <c r="N108" i="12" s="1"/>
  <c r="F124" i="12"/>
  <c r="O108" i="12" a="1"/>
  <c r="O108" i="12" s="1"/>
  <c r="A125" i="12"/>
  <c r="B125" i="12"/>
  <c r="K109" i="12" s="1" a="1"/>
  <c r="K109" i="12" s="1"/>
  <c r="C125" i="12"/>
  <c r="L109" i="12" s="1" a="1"/>
  <c r="L109" i="12" s="1"/>
  <c r="D125" i="12"/>
  <c r="M109" i="12" a="1"/>
  <c r="M109" i="12" s="1"/>
  <c r="E125" i="12"/>
  <c r="N109" i="12" s="1" a="1"/>
  <c r="N109" i="12" s="1"/>
  <c r="F125" i="12"/>
  <c r="O109" i="12" s="1" a="1"/>
  <c r="O109" i="12" s="1"/>
  <c r="A126" i="12"/>
  <c r="B126" i="12"/>
  <c r="K110" i="12" s="1" a="1"/>
  <c r="K110" i="12" s="1"/>
  <c r="C126" i="12"/>
  <c r="L110" i="12" s="1" a="1"/>
  <c r="L110" i="12" s="1"/>
  <c r="D126" i="12"/>
  <c r="M110" i="12" s="1" a="1"/>
  <c r="M110" i="12" s="1"/>
  <c r="E126" i="12"/>
  <c r="N110" i="12" s="1" a="1"/>
  <c r="N110" i="12" s="1"/>
  <c r="F126" i="12"/>
  <c r="O110" i="12" s="1" a="1"/>
  <c r="O110" i="12" s="1"/>
  <c r="A127" i="12"/>
  <c r="B127" i="12"/>
  <c r="K111" i="12" s="1" a="1"/>
  <c r="K111" i="12" s="1"/>
  <c r="C127" i="12"/>
  <c r="L111" i="12" s="1" a="1"/>
  <c r="L111" i="12" s="1"/>
  <c r="D127" i="12"/>
  <c r="M111" i="12" a="1"/>
  <c r="M111" i="12" s="1"/>
  <c r="E127" i="12"/>
  <c r="N111" i="12" s="1" a="1"/>
  <c r="N111" i="12" s="1"/>
  <c r="F127" i="12"/>
  <c r="O111" i="12" s="1" a="1"/>
  <c r="O111" i="12" s="1"/>
  <c r="A128" i="12"/>
  <c r="B128" i="12"/>
  <c r="K112" i="12" s="1" a="1"/>
  <c r="K112" i="12" s="1"/>
  <c r="C128" i="12"/>
  <c r="L112" i="12" s="1" a="1"/>
  <c r="L112" i="12" s="1"/>
  <c r="D128" i="12"/>
  <c r="M112" i="12" s="1" a="1"/>
  <c r="M112" i="12" s="1"/>
  <c r="E128" i="12"/>
  <c r="N112" i="12" s="1" a="1"/>
  <c r="N112" i="12" s="1"/>
  <c r="F128" i="12"/>
  <c r="O112" i="12" a="1"/>
  <c r="O112" i="12" s="1"/>
  <c r="A129" i="12"/>
  <c r="B129" i="12"/>
  <c r="K113" i="12" a="1"/>
  <c r="K113" i="12" s="1"/>
  <c r="C129" i="12"/>
  <c r="L113" i="12" s="1" a="1"/>
  <c r="L113" i="12" s="1"/>
  <c r="D129" i="12"/>
  <c r="M113" i="12" s="1" a="1"/>
  <c r="M113" i="12" s="1"/>
  <c r="E129" i="12"/>
  <c r="N113" i="12" s="1" a="1"/>
  <c r="N113" i="12" s="1"/>
  <c r="F129" i="12"/>
  <c r="O113" i="12" a="1"/>
  <c r="O113" i="12" s="1"/>
  <c r="A130" i="12"/>
  <c r="B130" i="12"/>
  <c r="K114" i="12" s="1" a="1"/>
  <c r="K114" i="12" s="1"/>
  <c r="C130" i="12"/>
  <c r="L114" i="12" s="1" a="1"/>
  <c r="L114" i="12" s="1"/>
  <c r="D130" i="12"/>
  <c r="M114" i="12" s="1" a="1"/>
  <c r="M114" i="12" s="1"/>
  <c r="E130" i="12"/>
  <c r="N114" i="12" s="1" a="1"/>
  <c r="N114" i="12" s="1"/>
  <c r="F130" i="12"/>
  <c r="O114" i="12" a="1"/>
  <c r="O114" i="12" s="1"/>
  <c r="A131" i="12"/>
  <c r="B131" i="12"/>
  <c r="K115" i="12" s="1" a="1"/>
  <c r="K115" i="12" s="1"/>
  <c r="C131" i="12"/>
  <c r="L115" i="12" s="1" a="1"/>
  <c r="L115" i="12" s="1"/>
  <c r="D131" i="12"/>
  <c r="M115" i="12" s="1" a="1"/>
  <c r="M115" i="12" s="1"/>
  <c r="E131" i="12"/>
  <c r="N115" i="12" s="1" a="1"/>
  <c r="N115" i="12"/>
  <c r="F131" i="12"/>
  <c r="O115" i="12" s="1" a="1"/>
  <c r="O115" i="12" s="1"/>
  <c r="A132" i="12"/>
  <c r="B132" i="12"/>
  <c r="K116" i="12" a="1"/>
  <c r="K116" i="12" s="1"/>
  <c r="C132" i="12"/>
  <c r="L116" i="12" s="1" a="1"/>
  <c r="L116" i="12" s="1"/>
  <c r="D132" i="12"/>
  <c r="M116" i="12" s="1" a="1"/>
  <c r="M116" i="12" s="1"/>
  <c r="E132" i="12"/>
  <c r="N116" i="12" s="1" a="1"/>
  <c r="N116" i="12" s="1"/>
  <c r="F132" i="12"/>
  <c r="O116" i="12" s="1" a="1"/>
  <c r="O116" i="12" s="1"/>
  <c r="A133" i="12"/>
  <c r="B133" i="12"/>
  <c r="K117" i="12" s="1" a="1"/>
  <c r="K117" i="12" s="1"/>
  <c r="C133" i="12"/>
  <c r="L117" i="12" s="1" a="1"/>
  <c r="L117" i="12"/>
  <c r="D133" i="12"/>
  <c r="M117" i="12" s="1" a="1"/>
  <c r="M117" i="12" s="1"/>
  <c r="E133" i="12"/>
  <c r="N117" i="12" s="1" a="1"/>
  <c r="N117" i="12" s="1"/>
  <c r="F133" i="12"/>
  <c r="O117" i="12" s="1" a="1"/>
  <c r="O117" i="12" s="1"/>
  <c r="A134" i="12"/>
  <c r="B134" i="12"/>
  <c r="K118" i="12" s="1" a="1"/>
  <c r="K118" i="12" s="1"/>
  <c r="C134" i="12"/>
  <c r="L118" i="12" s="1" a="1"/>
  <c r="L118" i="12" s="1"/>
  <c r="D134" i="12"/>
  <c r="M118" i="12" s="1" a="1"/>
  <c r="M118" i="12" s="1"/>
  <c r="E134" i="12"/>
  <c r="N118" i="12" s="1" a="1"/>
  <c r="N118" i="12"/>
  <c r="F134" i="12"/>
  <c r="O118" i="12" s="1" a="1"/>
  <c r="O118" i="12" s="1"/>
  <c r="A135" i="12"/>
  <c r="B135" i="12"/>
  <c r="K119" i="12" s="1" a="1"/>
  <c r="K119" i="12" s="1"/>
  <c r="C135" i="12"/>
  <c r="L119" i="12" s="1" a="1"/>
  <c r="L119" i="12" s="1"/>
  <c r="D135" i="12"/>
  <c r="M119" i="12" a="1"/>
  <c r="M119" i="12" s="1"/>
  <c r="E135" i="12"/>
  <c r="N119" i="12" s="1" a="1"/>
  <c r="N119" i="12" s="1"/>
  <c r="F135" i="12"/>
  <c r="O119" i="12" s="1" a="1"/>
  <c r="O119" i="12" s="1"/>
  <c r="A136" i="12"/>
  <c r="B136" i="12"/>
  <c r="K120" i="12" s="1" a="1"/>
  <c r="K120" i="12" s="1"/>
  <c r="C136" i="12"/>
  <c r="L120" i="12" s="1" a="1"/>
  <c r="L120" i="12" s="1"/>
  <c r="D136" i="12"/>
  <c r="M120" i="12" s="1" a="1"/>
  <c r="M120" i="12" s="1"/>
  <c r="E136" i="12"/>
  <c r="N120" i="12" s="1" a="1"/>
  <c r="N120" i="12" s="1"/>
  <c r="F136" i="12"/>
  <c r="O120" i="12" s="1" a="1"/>
  <c r="O120" i="12" s="1"/>
  <c r="A137" i="12"/>
  <c r="B137" i="12"/>
  <c r="K121" i="12" a="1"/>
  <c r="K121" i="12" s="1"/>
  <c r="C137" i="12"/>
  <c r="L121" i="12" s="1" a="1"/>
  <c r="L121" i="12" s="1"/>
  <c r="D137" i="12"/>
  <c r="M121" i="12" a="1"/>
  <c r="M121" i="12" s="1"/>
  <c r="E137" i="12"/>
  <c r="N121" i="12" s="1" a="1"/>
  <c r="N121" i="12" s="1"/>
  <c r="F137" i="12"/>
  <c r="O121" i="12" s="1" a="1"/>
  <c r="O121" i="12" s="1"/>
  <c r="A138" i="12"/>
  <c r="B138" i="12"/>
  <c r="K122" i="12" a="1"/>
  <c r="K122" i="12" s="1"/>
  <c r="C138" i="12"/>
  <c r="L122" i="12" s="1" a="1"/>
  <c r="L122" i="12" s="1"/>
  <c r="D138" i="12"/>
  <c r="M122" i="12" s="1" a="1"/>
  <c r="M122" i="12" s="1"/>
  <c r="E138" i="12"/>
  <c r="N122" i="12" s="1" a="1"/>
  <c r="N122" i="12" s="1"/>
  <c r="F138" i="12"/>
  <c r="O122" i="12" s="1" a="1"/>
  <c r="O122" i="12" s="1"/>
  <c r="A139" i="12"/>
  <c r="B139" i="12"/>
  <c r="K123" i="12" a="1"/>
  <c r="K123" i="12" s="1"/>
  <c r="C139" i="12"/>
  <c r="L123" i="12" s="1" a="1"/>
  <c r="L123" i="12" s="1"/>
  <c r="D139" i="12"/>
  <c r="M123" i="12" a="1"/>
  <c r="M123" i="12" s="1"/>
  <c r="E139" i="12"/>
  <c r="N123" i="12" s="1" a="1"/>
  <c r="N123" i="12" s="1"/>
  <c r="F139" i="12"/>
  <c r="O123" i="12" s="1" a="1"/>
  <c r="O123" i="12" s="1"/>
  <c r="A140" i="12"/>
  <c r="B140" i="12"/>
  <c r="K124" i="12" s="1" a="1"/>
  <c r="K124" i="12" s="1"/>
  <c r="C140" i="12"/>
  <c r="L124" i="12" s="1" a="1"/>
  <c r="L124" i="12" s="1"/>
  <c r="D140" i="12"/>
  <c r="M124" i="12" s="1" a="1"/>
  <c r="M124" i="12" s="1"/>
  <c r="E140" i="12"/>
  <c r="N124" i="12" s="1" a="1"/>
  <c r="N124" i="12" s="1"/>
  <c r="F140" i="12"/>
  <c r="O124" i="12" s="1" a="1"/>
  <c r="O124" i="12" s="1"/>
  <c r="A141" i="12"/>
  <c r="B141" i="12"/>
  <c r="K125" i="12" a="1"/>
  <c r="K125" i="12" s="1"/>
  <c r="C141" i="12"/>
  <c r="L125" i="12" s="1" a="1"/>
  <c r="L125" i="12" s="1"/>
  <c r="D141" i="12"/>
  <c r="M125" i="12" a="1"/>
  <c r="M125" i="12" s="1"/>
  <c r="E141" i="12"/>
  <c r="N125" i="12" s="1" a="1"/>
  <c r="N125" i="12" s="1"/>
  <c r="F141" i="12"/>
  <c r="O125" i="12" s="1" a="1"/>
  <c r="O125" i="12" s="1"/>
  <c r="A142" i="12"/>
  <c r="B142" i="12"/>
  <c r="K126" i="12" s="1" a="1"/>
  <c r="K126" i="12" s="1"/>
  <c r="C142" i="12"/>
  <c r="L126" i="12" s="1" a="1"/>
  <c r="L126" i="12" s="1"/>
  <c r="D142" i="12"/>
  <c r="M126" i="12" s="1" a="1"/>
  <c r="M126" i="12" s="1"/>
  <c r="E142" i="12"/>
  <c r="N126" i="12" s="1" a="1"/>
  <c r="N126" i="12" s="1"/>
  <c r="F142" i="12"/>
  <c r="O126" i="12" s="1" a="1"/>
  <c r="O126" i="12" s="1"/>
  <c r="A143" i="12"/>
  <c r="B143" i="12"/>
  <c r="K127" i="12" a="1"/>
  <c r="K127" i="12" s="1"/>
  <c r="C143" i="12"/>
  <c r="L127" i="12" s="1" a="1"/>
  <c r="L127" i="12" s="1"/>
  <c r="D143" i="12"/>
  <c r="M127" i="12" a="1"/>
  <c r="M127" i="12" s="1"/>
  <c r="E143" i="12"/>
  <c r="N127" i="12" s="1" a="1"/>
  <c r="N127" i="12" s="1"/>
  <c r="F143" i="12"/>
  <c r="O127" i="12" a="1"/>
  <c r="O127" i="12" s="1"/>
  <c r="A144" i="12"/>
  <c r="B144" i="12"/>
  <c r="K128" i="12" s="1" a="1"/>
  <c r="K128" i="12" s="1"/>
  <c r="C144" i="12"/>
  <c r="L128" i="12" s="1" a="1"/>
  <c r="L128" i="12" s="1"/>
  <c r="D144" i="12"/>
  <c r="M128" i="12" s="1" a="1"/>
  <c r="M128" i="12" s="1"/>
  <c r="E144" i="12"/>
  <c r="N128" i="12" s="1" a="1"/>
  <c r="N128" i="12" s="1"/>
  <c r="F144" i="12"/>
  <c r="O128" i="12" s="1" a="1"/>
  <c r="O128" i="12" s="1"/>
  <c r="A145" i="12"/>
  <c r="B145" i="12"/>
  <c r="C145" i="12"/>
  <c r="D145" i="12"/>
  <c r="E145" i="12"/>
  <c r="F145" i="12"/>
  <c r="A146" i="12"/>
  <c r="B146" i="12"/>
  <c r="K129" i="12" s="1" a="1"/>
  <c r="K129" i="12" s="1"/>
  <c r="C146" i="12"/>
  <c r="L129" i="12" s="1" a="1"/>
  <c r="L129" i="12"/>
  <c r="D146" i="12"/>
  <c r="M129" i="12" s="1" a="1"/>
  <c r="M129" i="12" s="1"/>
  <c r="E146" i="12"/>
  <c r="N129" i="12" s="1" a="1"/>
  <c r="N129" i="12" s="1"/>
  <c r="F146" i="12"/>
  <c r="O129" i="12" s="1" a="1"/>
  <c r="O129" i="12" s="1"/>
  <c r="A147" i="12"/>
  <c r="B147" i="12"/>
  <c r="K130" i="12" a="1"/>
  <c r="K130" i="12" s="1"/>
  <c r="C147" i="12"/>
  <c r="L130" i="12" s="1" a="1"/>
  <c r="L130" i="12" s="1"/>
  <c r="D147" i="12"/>
  <c r="M130" i="12" s="1" a="1"/>
  <c r="M130" i="12" s="1"/>
  <c r="E147" i="12"/>
  <c r="N130" i="12" s="1" a="1"/>
  <c r="N130" i="12" s="1"/>
  <c r="F147" i="12"/>
  <c r="O130" i="12" s="1" a="1"/>
  <c r="O130" i="12" s="1"/>
  <c r="A148" i="12"/>
  <c r="B148" i="12"/>
  <c r="C148" i="12"/>
  <c r="D148" i="12"/>
  <c r="E148" i="12"/>
  <c r="F148" i="12"/>
  <c r="A149" i="12"/>
  <c r="B149" i="12"/>
  <c r="K131" i="12" a="1"/>
  <c r="K131" i="12" s="1"/>
  <c r="C149" i="12"/>
  <c r="L131" i="12" s="1" a="1"/>
  <c r="L131" i="12" s="1"/>
  <c r="D149" i="12"/>
  <c r="M131" i="12" s="1" a="1"/>
  <c r="M131" i="12" s="1"/>
  <c r="E149" i="12"/>
  <c r="N131" i="12" s="1" a="1"/>
  <c r="N131" i="12" s="1"/>
  <c r="F149" i="12"/>
  <c r="O131" i="12" s="1" a="1"/>
  <c r="O131" i="12" s="1"/>
  <c r="A150" i="12"/>
  <c r="B150" i="12"/>
  <c r="K132" i="12" s="1" a="1"/>
  <c r="K132" i="12" s="1"/>
  <c r="C150" i="12"/>
  <c r="L132" i="12" s="1" a="1"/>
  <c r="L132" i="12"/>
  <c r="D150" i="12"/>
  <c r="M132" i="12" s="1" a="1"/>
  <c r="M132" i="12" s="1"/>
  <c r="E150" i="12"/>
  <c r="N132" i="12" s="1" a="1"/>
  <c r="N132" i="12" s="1"/>
  <c r="F150" i="12"/>
  <c r="O132" i="12" s="1" a="1"/>
  <c r="O132" i="12" s="1"/>
  <c r="A151" i="12"/>
  <c r="B151" i="12"/>
  <c r="K133" i="12" a="1"/>
  <c r="K133" i="12" s="1"/>
  <c r="C151" i="12"/>
  <c r="L133" i="12" s="1" a="1"/>
  <c r="L133" i="12" s="1"/>
  <c r="D151" i="12"/>
  <c r="M133" i="12" s="1" a="1"/>
  <c r="M133" i="12" s="1"/>
  <c r="E151" i="12"/>
  <c r="N133" i="12" s="1" a="1"/>
  <c r="N133" i="12" s="1"/>
  <c r="F151" i="12"/>
  <c r="O133" i="12" s="1" a="1"/>
  <c r="O133" i="12" s="1"/>
  <c r="A152" i="12"/>
  <c r="B152" i="12"/>
  <c r="C152" i="12"/>
  <c r="D152" i="12"/>
  <c r="E152" i="12"/>
  <c r="F152" i="12"/>
  <c r="A153" i="12"/>
  <c r="B153" i="12"/>
  <c r="K134" i="12" s="1" a="1"/>
  <c r="K134" i="12" s="1"/>
  <c r="C153" i="12"/>
  <c r="L134" i="12" s="1" a="1"/>
  <c r="L134" i="12" s="1"/>
  <c r="D153" i="12"/>
  <c r="M134" i="12" a="1"/>
  <c r="M134" i="12" s="1"/>
  <c r="E153" i="12"/>
  <c r="N134" i="12" s="1" a="1"/>
  <c r="N134" i="12" s="1"/>
  <c r="F153" i="12"/>
  <c r="O134" i="12" s="1" a="1"/>
  <c r="O134" i="12" s="1"/>
  <c r="A154" i="12"/>
  <c r="B154" i="12"/>
  <c r="C154" i="12"/>
  <c r="D154" i="12"/>
  <c r="E154" i="12"/>
  <c r="F154" i="12"/>
  <c r="A155" i="12"/>
  <c r="B155" i="12"/>
  <c r="K135" i="12" a="1"/>
  <c r="K135" i="12" s="1"/>
  <c r="C155" i="12"/>
  <c r="L135" i="12" s="1" a="1"/>
  <c r="L135" i="12" s="1"/>
  <c r="D155" i="12"/>
  <c r="M135" i="12" a="1"/>
  <c r="M135" i="12" s="1"/>
  <c r="E155" i="12"/>
  <c r="N135" i="12" s="1" a="1"/>
  <c r="N135" i="12" s="1"/>
  <c r="F155" i="12"/>
  <c r="O135" i="12" a="1"/>
  <c r="O135" i="12" s="1"/>
  <c r="A156" i="12"/>
  <c r="B156" i="12"/>
  <c r="K136" i="12" s="1" a="1"/>
  <c r="K136" i="12" s="1"/>
  <c r="C156" i="12"/>
  <c r="L136" i="12" s="1" a="1"/>
  <c r="L136" i="12" s="1"/>
  <c r="D156" i="12"/>
  <c r="M136" i="12" s="1" a="1"/>
  <c r="M136" i="12" s="1"/>
  <c r="E156" i="12"/>
  <c r="N136" i="12" s="1" a="1"/>
  <c r="N136" i="12"/>
  <c r="F156" i="12"/>
  <c r="O136" i="12" s="1" a="1"/>
  <c r="O136" i="12" s="1"/>
  <c r="A157" i="12"/>
  <c r="B157" i="12"/>
  <c r="K137" i="12" a="1"/>
  <c r="K137" i="12" s="1"/>
  <c r="C157" i="12"/>
  <c r="L137" i="12" s="1" a="1"/>
  <c r="L137" i="12" s="1"/>
  <c r="D157" i="12"/>
  <c r="M137" i="12" a="1"/>
  <c r="M137" i="12" s="1"/>
  <c r="E157" i="12"/>
  <c r="N137" i="12" s="1" a="1"/>
  <c r="N137" i="12" s="1"/>
  <c r="F157" i="12"/>
  <c r="O137" i="12" s="1" a="1"/>
  <c r="O137" i="12" s="1"/>
  <c r="A158" i="12"/>
  <c r="B158" i="12"/>
  <c r="C158" i="12"/>
  <c r="D158" i="12"/>
  <c r="E158" i="12"/>
  <c r="F158" i="12"/>
  <c r="A159" i="12"/>
  <c r="B159" i="12"/>
  <c r="K138" i="12" a="1"/>
  <c r="K138" i="12" s="1"/>
  <c r="C159" i="12"/>
  <c r="L138" i="12" s="1" a="1"/>
  <c r="L138" i="12" s="1"/>
  <c r="D159" i="12"/>
  <c r="M138" i="12" s="1" a="1"/>
  <c r="M138" i="12" s="1"/>
  <c r="E159" i="12"/>
  <c r="N138" i="12" s="1" a="1"/>
  <c r="N138" i="12" s="1"/>
  <c r="F159" i="12"/>
  <c r="O138" i="12" s="1" a="1"/>
  <c r="O138" i="12" s="1"/>
  <c r="A160" i="12"/>
  <c r="B160" i="12"/>
  <c r="K139" i="12" s="1" a="1"/>
  <c r="K139" i="12" s="1"/>
  <c r="C160" i="12"/>
  <c r="L139" i="12" s="1" a="1"/>
  <c r="L139" i="12" s="1"/>
  <c r="D160" i="12"/>
  <c r="M139" i="12" s="1" a="1"/>
  <c r="M139" i="12" s="1"/>
  <c r="E160" i="12"/>
  <c r="N139" i="12" s="1" a="1"/>
  <c r="N139" i="12"/>
  <c r="F160" i="12"/>
  <c r="O139" i="12" s="1" a="1"/>
  <c r="O139" i="12" s="1"/>
  <c r="A161" i="12"/>
  <c r="B161" i="12"/>
  <c r="K140" i="12" s="1" a="1"/>
  <c r="K140" i="12" s="1"/>
  <c r="C161" i="12"/>
  <c r="L140" i="12" s="1" a="1"/>
  <c r="L140" i="12" s="1"/>
  <c r="D161" i="12"/>
  <c r="M140" i="12" a="1"/>
  <c r="M140" i="12" s="1"/>
  <c r="E161" i="12"/>
  <c r="N140" i="12" s="1" a="1"/>
  <c r="N140" i="12" s="1"/>
  <c r="F161" i="12"/>
  <c r="O140" i="12" a="1"/>
  <c r="O140" i="12" s="1"/>
  <c r="A162" i="12"/>
  <c r="B162" i="12"/>
  <c r="K141" i="12" s="1" a="1"/>
  <c r="K141" i="12" s="1"/>
  <c r="C162" i="12"/>
  <c r="L141" i="12" s="1" a="1"/>
  <c r="L141" i="12" s="1"/>
  <c r="D162" i="12"/>
  <c r="M141" i="12" s="1" a="1"/>
  <c r="M141" i="12" s="1"/>
  <c r="E162" i="12"/>
  <c r="N141" i="12" s="1" a="1"/>
  <c r="N141" i="12" s="1"/>
  <c r="F162" i="12"/>
  <c r="O141" i="12" s="1" a="1"/>
  <c r="O141" i="12" s="1"/>
  <c r="A163" i="12"/>
  <c r="B163" i="12"/>
  <c r="C163" i="12"/>
  <c r="D163" i="12"/>
  <c r="E163" i="12"/>
  <c r="F163" i="12"/>
  <c r="A164" i="12"/>
  <c r="B164" i="12"/>
  <c r="C164" i="12"/>
  <c r="D164" i="12"/>
  <c r="E164" i="12"/>
  <c r="F164" i="12"/>
  <c r="A165" i="12"/>
  <c r="B165" i="12"/>
  <c r="K142" i="12" s="1" a="1"/>
  <c r="K142" i="12" s="1"/>
  <c r="C165" i="12"/>
  <c r="L142" i="12" s="1" a="1"/>
  <c r="L142" i="12" s="1"/>
  <c r="D165" i="12"/>
  <c r="M142" i="12" s="1" a="1"/>
  <c r="M142" i="12" s="1"/>
  <c r="E165" i="12"/>
  <c r="N142" i="12" s="1" a="1"/>
  <c r="N142" i="12" s="1"/>
  <c r="F165" i="12"/>
  <c r="O142" i="12" a="1"/>
  <c r="O142" i="12" s="1"/>
  <c r="A166" i="12"/>
  <c r="B166" i="12"/>
  <c r="K143" i="12" s="1" a="1"/>
  <c r="K143" i="12" s="1"/>
  <c r="C166" i="12"/>
  <c r="L143" i="12" s="1" a="1"/>
  <c r="L143" i="12" s="1"/>
  <c r="D166" i="12"/>
  <c r="M143" i="12" s="1" a="1"/>
  <c r="M143" i="12" s="1"/>
  <c r="E166" i="12"/>
  <c r="N143" i="12" s="1" a="1"/>
  <c r="N143" i="12" s="1"/>
  <c r="F166" i="12"/>
  <c r="O143" i="12" s="1" a="1"/>
  <c r="O143" i="12" s="1"/>
  <c r="A167" i="12"/>
  <c r="B167" i="12"/>
  <c r="K144" i="12" a="1"/>
  <c r="K144" i="12" s="1"/>
  <c r="C167" i="12"/>
  <c r="L144" i="12" s="1" a="1"/>
  <c r="L144" i="12" s="1"/>
  <c r="D167" i="12"/>
  <c r="M144" i="12" a="1"/>
  <c r="M144" i="12" s="1"/>
  <c r="E167" i="12"/>
  <c r="N144" i="12" s="1" a="1"/>
  <c r="N144" i="12" s="1"/>
  <c r="F167" i="12"/>
  <c r="O144" i="12" s="1" a="1"/>
  <c r="O144" i="12" s="1"/>
  <c r="A168" i="12"/>
  <c r="B168" i="12"/>
  <c r="K145" i="12" s="1" a="1"/>
  <c r="K145" i="12" s="1"/>
  <c r="C168" i="12"/>
  <c r="L145" i="12" s="1" a="1"/>
  <c r="L145" i="12" s="1"/>
  <c r="D168" i="12"/>
  <c r="M145" i="12" s="1" a="1"/>
  <c r="M145" i="12" s="1"/>
  <c r="E168" i="12"/>
  <c r="N145" i="12" s="1" a="1"/>
  <c r="N145" i="12"/>
  <c r="F168" i="12"/>
  <c r="O145" i="12" s="1" a="1"/>
  <c r="O145" i="12" s="1"/>
  <c r="A169" i="12"/>
  <c r="B169" i="12"/>
  <c r="K146" i="12" s="1" a="1"/>
  <c r="K146" i="12" s="1"/>
  <c r="C169" i="12"/>
  <c r="L146" i="12" s="1" a="1"/>
  <c r="L146" i="12" s="1"/>
  <c r="D169" i="12"/>
  <c r="M146" i="12" a="1"/>
  <c r="M146" i="12" s="1"/>
  <c r="E169" i="12"/>
  <c r="N146" i="12" s="1" a="1"/>
  <c r="N146" i="12" s="1"/>
  <c r="F169" i="12"/>
  <c r="O146" i="12" s="1" a="1"/>
  <c r="O146" i="12" s="1"/>
  <c r="A170" i="12"/>
  <c r="B170" i="12"/>
  <c r="K147" i="12" s="1" a="1"/>
  <c r="K147" i="12" s="1"/>
  <c r="C170" i="12"/>
  <c r="L147" i="12" s="1" a="1"/>
  <c r="L147" i="12" s="1"/>
  <c r="D170" i="12"/>
  <c r="M147" i="12" s="1" a="1"/>
  <c r="M147" i="12" s="1"/>
  <c r="E170" i="12"/>
  <c r="N147" i="12" s="1" a="1"/>
  <c r="N147" i="12" s="1"/>
  <c r="F170" i="12"/>
  <c r="O147" i="12" s="1" a="1"/>
  <c r="O147" i="12" s="1"/>
  <c r="A171" i="12"/>
  <c r="B171" i="12"/>
  <c r="K148" i="12" s="1" a="1"/>
  <c r="K148" i="12" s="1"/>
  <c r="C171" i="12"/>
  <c r="L148" i="12" s="1" a="1"/>
  <c r="L148" i="12" s="1"/>
  <c r="D171" i="12"/>
  <c r="M148" i="12" a="1"/>
  <c r="M148" i="12" s="1"/>
  <c r="E171" i="12"/>
  <c r="N148" i="12" s="1" a="1"/>
  <c r="N148" i="12" s="1"/>
  <c r="F171" i="12"/>
  <c r="O148" i="12" s="1" a="1"/>
  <c r="O148" i="12" s="1"/>
  <c r="A172" i="12"/>
  <c r="B172" i="12"/>
  <c r="K149" i="12" s="1" a="1"/>
  <c r="K149" i="12" s="1"/>
  <c r="C172" i="12"/>
  <c r="L149" i="12" s="1" a="1"/>
  <c r="L149" i="12" s="1"/>
  <c r="D172" i="12"/>
  <c r="M149" i="12" s="1" a="1"/>
  <c r="M149" i="12" s="1"/>
  <c r="E172" i="12"/>
  <c r="N149" i="12" s="1" a="1"/>
  <c r="N149" i="12" s="1"/>
  <c r="F172" i="12"/>
  <c r="O149" i="12" s="1" a="1"/>
  <c r="O149" i="12" s="1"/>
  <c r="A173" i="12"/>
  <c r="B173" i="12"/>
  <c r="K150" i="12" a="1"/>
  <c r="K150" i="12" s="1"/>
  <c r="C173" i="12"/>
  <c r="L150" i="12" s="1" a="1"/>
  <c r="L150" i="12" s="1"/>
  <c r="D173" i="12"/>
  <c r="M150" i="12" a="1"/>
  <c r="M150" i="12" s="1"/>
  <c r="E173" i="12"/>
  <c r="N150" i="12" s="1" a="1"/>
  <c r="N150" i="12" s="1"/>
  <c r="F173" i="12"/>
  <c r="O150" i="12" a="1"/>
  <c r="O150" i="12" s="1"/>
  <c r="A174" i="12"/>
  <c r="B174" i="12"/>
  <c r="K151" i="12" s="1" a="1"/>
  <c r="K151" i="12" s="1"/>
  <c r="C174" i="12"/>
  <c r="L151" i="12" s="1" a="1"/>
  <c r="L151" i="12" s="1"/>
  <c r="D174" i="12"/>
  <c r="M151" i="12" s="1" a="1"/>
  <c r="M151" i="12" s="1"/>
  <c r="E174" i="12"/>
  <c r="N151" i="12" s="1" a="1"/>
  <c r="N151" i="12"/>
  <c r="F174" i="12"/>
  <c r="O151" i="12" s="1" a="1"/>
  <c r="O151" i="12" s="1"/>
  <c r="A175" i="12"/>
  <c r="B175" i="12"/>
  <c r="K152" i="12" s="1" a="1"/>
  <c r="K152" i="12" s="1"/>
  <c r="C175" i="12"/>
  <c r="L152" i="12" s="1" a="1"/>
  <c r="L152" i="12" s="1"/>
  <c r="D175" i="12"/>
  <c r="M152" i="12" a="1"/>
  <c r="M152" i="12" s="1"/>
  <c r="E175" i="12"/>
  <c r="N152" i="12" s="1" a="1"/>
  <c r="N152" i="12" s="1"/>
  <c r="F175" i="12"/>
  <c r="O152" i="12" s="1" a="1"/>
  <c r="O152" i="12" s="1"/>
  <c r="A176" i="12"/>
  <c r="B176" i="12"/>
  <c r="K153" i="12" s="1" a="1"/>
  <c r="K153" i="12" s="1"/>
  <c r="C176" i="12"/>
  <c r="L153" i="12" s="1" a="1"/>
  <c r="L153" i="12"/>
  <c r="D176" i="12"/>
  <c r="M153" i="12" s="1" a="1"/>
  <c r="M153" i="12" s="1"/>
  <c r="E176" i="12"/>
  <c r="N153" i="12" s="1" a="1"/>
  <c r="N153" i="12" s="1"/>
  <c r="F176" i="12"/>
  <c r="O153" i="12" s="1" a="1"/>
  <c r="O153" i="12" s="1"/>
  <c r="A177" i="12"/>
  <c r="B177" i="12"/>
  <c r="K154" i="12" a="1"/>
  <c r="K154" i="12" s="1"/>
  <c r="C177" i="12"/>
  <c r="L154" i="12" s="1" a="1"/>
  <c r="L154" i="12" s="1"/>
  <c r="D177" i="12"/>
  <c r="M154" i="12" s="1" a="1"/>
  <c r="M154" i="12" s="1"/>
  <c r="E177" i="12"/>
  <c r="N154" i="12" s="1" a="1"/>
  <c r="N154" i="12" s="1"/>
  <c r="F177" i="12"/>
  <c r="O154" i="12" s="1" a="1"/>
  <c r="O154" i="12" s="1"/>
  <c r="A178" i="12"/>
  <c r="B178" i="12"/>
  <c r="K155" i="12" s="1" a="1"/>
  <c r="K155" i="12" s="1"/>
  <c r="C178" i="12"/>
  <c r="L155" i="12" s="1" a="1"/>
  <c r="L155" i="12" s="1"/>
  <c r="D178" i="12"/>
  <c r="M155" i="12" s="1" a="1"/>
  <c r="M155" i="12" s="1"/>
  <c r="E178" i="12"/>
  <c r="N155" i="12" s="1" a="1"/>
  <c r="N155" i="12" s="1"/>
  <c r="F178" i="12"/>
  <c r="O155" i="12" s="1" a="1"/>
  <c r="O155" i="12" s="1"/>
  <c r="A179" i="12"/>
  <c r="B179" i="12"/>
  <c r="K156" i="12" a="1"/>
  <c r="K156" i="12" s="1"/>
  <c r="C179" i="12"/>
  <c r="L156" i="12" s="1" a="1"/>
  <c r="L156" i="12" s="1"/>
  <c r="D179" i="12"/>
  <c r="M156" i="12" a="1"/>
  <c r="M156" i="12" s="1"/>
  <c r="E179" i="12"/>
  <c r="N156" i="12" s="1" a="1"/>
  <c r="N156" i="12" s="1"/>
  <c r="F179" i="12"/>
  <c r="O156" i="12" s="1" a="1"/>
  <c r="O156" i="12" s="1"/>
  <c r="A180" i="12"/>
  <c r="B180" i="12"/>
  <c r="K157" i="12" s="1" a="1"/>
  <c r="K157" i="12" s="1"/>
  <c r="C180" i="12"/>
  <c r="L157" i="12" s="1" a="1"/>
  <c r="L157" i="12"/>
  <c r="D180" i="12"/>
  <c r="M157" i="12" s="1" a="1"/>
  <c r="M157" i="12" s="1"/>
  <c r="E180" i="12"/>
  <c r="N157" i="12" s="1" a="1"/>
  <c r="N157" i="12"/>
  <c r="F180" i="12"/>
  <c r="O157" i="12" s="1" a="1"/>
  <c r="O157" i="12" s="1"/>
  <c r="A181" i="12"/>
  <c r="B181" i="12"/>
  <c r="K158" i="12" s="1" a="1"/>
  <c r="K158" i="12" s="1"/>
  <c r="C181" i="12"/>
  <c r="L158" i="12" s="1" a="1"/>
  <c r="L158" i="12" s="1"/>
  <c r="D181" i="12"/>
  <c r="M158" i="12" s="1" a="1"/>
  <c r="M158" i="12" s="1"/>
  <c r="E181" i="12"/>
  <c r="N158" i="12" s="1" a="1"/>
  <c r="N158" i="12" s="1"/>
  <c r="F181" i="12"/>
  <c r="O158" i="12" a="1"/>
  <c r="O158" i="12" s="1"/>
  <c r="A182" i="12"/>
  <c r="B182" i="12"/>
  <c r="K159" i="12" s="1" a="1"/>
  <c r="K159" i="12" s="1"/>
  <c r="C182" i="12"/>
  <c r="L159" i="12" s="1" a="1"/>
  <c r="L159" i="12"/>
  <c r="D182" i="12"/>
  <c r="M159" i="12" s="1" a="1"/>
  <c r="M159" i="12" s="1"/>
  <c r="E182" i="12"/>
  <c r="N159" i="12" s="1" a="1"/>
  <c r="N159" i="12" s="1"/>
  <c r="F182" i="12"/>
  <c r="O159" i="12" a="1"/>
  <c r="O159" i="12" s="1"/>
  <c r="A183" i="12"/>
  <c r="B183" i="12"/>
  <c r="C183" i="12"/>
  <c r="D183" i="12"/>
  <c r="E183" i="12"/>
  <c r="F183" i="12"/>
  <c r="A184" i="12"/>
  <c r="B184" i="12"/>
  <c r="K160" i="12" s="1" a="1"/>
  <c r="K160" i="12" s="1"/>
  <c r="C184" i="12"/>
  <c r="L160" i="12" s="1" a="1"/>
  <c r="L160" i="12" s="1"/>
  <c r="D184" i="12"/>
  <c r="M160" i="12" s="1" a="1"/>
  <c r="M160" i="12" s="1"/>
  <c r="E184" i="12"/>
  <c r="N160" i="12" s="1" a="1"/>
  <c r="N160" i="12"/>
  <c r="F184" i="12"/>
  <c r="O160" i="12" a="1"/>
  <c r="O160" i="12" s="1"/>
  <c r="A185" i="12"/>
  <c r="B185" i="12"/>
  <c r="C185" i="12"/>
  <c r="D185" i="12"/>
  <c r="E185" i="12"/>
  <c r="F185" i="12"/>
  <c r="A186" i="12"/>
  <c r="B186" i="12"/>
  <c r="K161" i="12" s="1" a="1"/>
  <c r="K161" i="12" s="1"/>
  <c r="C186" i="12"/>
  <c r="L161" i="12" s="1" a="1"/>
  <c r="L161" i="12" s="1"/>
  <c r="D186" i="12"/>
  <c r="M161" i="12" s="1" a="1"/>
  <c r="M161" i="12" s="1"/>
  <c r="E186" i="12"/>
  <c r="N161" i="12" s="1" a="1"/>
  <c r="N161" i="12" s="1"/>
  <c r="F186" i="12"/>
  <c r="O161" i="12" a="1"/>
  <c r="O161" i="12" s="1"/>
  <c r="A187" i="12"/>
  <c r="B187" i="12"/>
  <c r="K162" i="12" s="1" a="1"/>
  <c r="K162" i="12" s="1"/>
  <c r="C187" i="12"/>
  <c r="L162" i="12" s="1" a="1"/>
  <c r="L162" i="12" s="1"/>
  <c r="D187" i="12"/>
  <c r="M162" i="12" a="1"/>
  <c r="M162" i="12" s="1"/>
  <c r="E187" i="12"/>
  <c r="N162" i="12" s="1" a="1"/>
  <c r="N162" i="12" s="1"/>
  <c r="F187" i="12"/>
  <c r="O162" i="12" s="1" a="1"/>
  <c r="O162" i="12" s="1"/>
  <c r="A188" i="12"/>
  <c r="B188" i="12"/>
  <c r="K163" i="12" s="1" a="1"/>
  <c r="K163" i="12" s="1"/>
  <c r="C188" i="12"/>
  <c r="L163" i="12" s="1" a="1"/>
  <c r="L163" i="12"/>
  <c r="D188" i="12"/>
  <c r="M163" i="12" s="1" a="1"/>
  <c r="M163" i="12" s="1"/>
  <c r="E188" i="12"/>
  <c r="N163" i="12" s="1" a="1"/>
  <c r="N163" i="12" s="1"/>
  <c r="F188" i="12"/>
  <c r="O163" i="12" s="1" a="1"/>
  <c r="O163" i="12" s="1"/>
  <c r="A189" i="12"/>
  <c r="B189" i="12"/>
  <c r="K164" i="12" s="1" a="1"/>
  <c r="K164" i="12" s="1"/>
  <c r="C189" i="12"/>
  <c r="L164" i="12" s="1" a="1"/>
  <c r="L164" i="12" s="1"/>
  <c r="D189" i="12"/>
  <c r="M164" i="12" a="1"/>
  <c r="M164" i="12" s="1"/>
  <c r="E189" i="12"/>
  <c r="N164" i="12" s="1" a="1"/>
  <c r="N164" i="12" s="1"/>
  <c r="F189" i="12"/>
  <c r="O164" i="12" s="1" a="1"/>
  <c r="O164" i="12" s="1"/>
  <c r="A190" i="12"/>
  <c r="B190" i="12"/>
  <c r="K165" i="12" s="1" a="1"/>
  <c r="K165" i="12" s="1"/>
  <c r="C190" i="12"/>
  <c r="L165" i="12" s="1" a="1"/>
  <c r="L165" i="12"/>
  <c r="D190" i="12"/>
  <c r="M165" i="12" s="1" a="1"/>
  <c r="M165" i="12" s="1"/>
  <c r="E190" i="12"/>
  <c r="N165" i="12" s="1" a="1"/>
  <c r="N165" i="12" s="1"/>
  <c r="F190" i="12"/>
  <c r="O165" i="12" s="1" a="1"/>
  <c r="O165" i="12" s="1"/>
  <c r="A191" i="12"/>
  <c r="B191" i="12"/>
  <c r="K166" i="12" a="1"/>
  <c r="K166" i="12" s="1"/>
  <c r="C191" i="12"/>
  <c r="L166" i="12" s="1" a="1"/>
  <c r="L166" i="12" s="1"/>
  <c r="D191" i="12"/>
  <c r="M166" i="12" s="1" a="1"/>
  <c r="M166" i="12" s="1"/>
  <c r="E191" i="12"/>
  <c r="N166" i="12" s="1" a="1"/>
  <c r="N166" i="12" s="1"/>
  <c r="F191" i="12"/>
  <c r="O166" i="12" s="1" a="1"/>
  <c r="O166" i="12" s="1"/>
  <c r="A192" i="12"/>
  <c r="B192" i="12"/>
  <c r="K167" i="12" s="1" a="1"/>
  <c r="K167" i="12" s="1"/>
  <c r="C192" i="12"/>
  <c r="L167" i="12" s="1" a="1"/>
  <c r="L167" i="12" s="1"/>
  <c r="D192" i="12"/>
  <c r="M167" i="12" a="1"/>
  <c r="M167" i="12" s="1"/>
  <c r="E192" i="12"/>
  <c r="N167" i="12" s="1" a="1"/>
  <c r="N167" i="12" s="1"/>
  <c r="F192" i="12"/>
  <c r="O167" i="12" s="1" a="1"/>
  <c r="O167" i="12" s="1"/>
  <c r="A193" i="12"/>
  <c r="B193" i="12"/>
  <c r="C193" i="12"/>
  <c r="D193" i="12"/>
  <c r="E193" i="12"/>
  <c r="F193" i="12"/>
  <c r="A194" i="12"/>
  <c r="B194" i="12"/>
  <c r="K168" i="12" s="1" a="1"/>
  <c r="K168" i="12" s="1"/>
  <c r="C194" i="12"/>
  <c r="L168" i="12" s="1" a="1"/>
  <c r="L168" i="12" s="1"/>
  <c r="D194" i="12"/>
  <c r="M168" i="12" s="1" a="1"/>
  <c r="M168" i="12" s="1"/>
  <c r="E194" i="12"/>
  <c r="N168" i="12" s="1" a="1"/>
  <c r="N168" i="12" s="1"/>
  <c r="F194" i="12"/>
  <c r="O168" i="12" s="1" a="1"/>
  <c r="O168" i="12" s="1"/>
  <c r="A195" i="12"/>
  <c r="B195" i="12"/>
  <c r="K169" i="12" s="1" a="1"/>
  <c r="K169" i="12" s="1"/>
  <c r="C195" i="12"/>
  <c r="L169" i="12" s="1" a="1"/>
  <c r="L169" i="12" s="1"/>
  <c r="D195" i="12"/>
  <c r="M169" i="12" a="1"/>
  <c r="M169" i="12" s="1"/>
  <c r="E195" i="12"/>
  <c r="N169" i="12" s="1" a="1"/>
  <c r="N169" i="12" s="1"/>
  <c r="F195" i="12"/>
  <c r="O169" i="12" a="1"/>
  <c r="O169" i="12" s="1"/>
  <c r="A196" i="12"/>
  <c r="B196" i="12"/>
  <c r="K170" i="12" s="1" a="1"/>
  <c r="K170" i="12" s="1"/>
  <c r="C196" i="12"/>
  <c r="L170" i="12" s="1" a="1"/>
  <c r="L170" i="12" s="1"/>
  <c r="D196" i="12"/>
  <c r="M170" i="12" s="1" a="1"/>
  <c r="M170" i="12" s="1"/>
  <c r="E196" i="12"/>
  <c r="N170" i="12" s="1" a="1"/>
  <c r="N170" i="12" s="1"/>
  <c r="F196" i="12"/>
  <c r="O170" i="12" s="1" a="1"/>
  <c r="O170" i="12" s="1"/>
  <c r="A197" i="12"/>
  <c r="B197" i="12"/>
  <c r="K171" i="12" s="1" a="1"/>
  <c r="K171" i="12" s="1"/>
  <c r="C197" i="12"/>
  <c r="L171" i="12" s="1" a="1"/>
  <c r="L171" i="12"/>
  <c r="D197" i="12"/>
  <c r="M171" i="12" s="1" a="1"/>
  <c r="M171" i="12" s="1"/>
  <c r="E197" i="12"/>
  <c r="N171" i="12" s="1" a="1"/>
  <c r="N171" i="12" s="1"/>
  <c r="F197" i="12"/>
  <c r="O171" i="12" s="1" a="1"/>
  <c r="O171" i="12" s="1"/>
  <c r="A198" i="12"/>
  <c r="B198" i="12"/>
  <c r="C198" i="12"/>
  <c r="D198" i="12"/>
  <c r="E198" i="12"/>
  <c r="F198" i="12"/>
  <c r="A199" i="12"/>
  <c r="B199" i="12"/>
  <c r="K172" i="12" s="1" a="1"/>
  <c r="K172" i="12" s="1"/>
  <c r="C199" i="12"/>
  <c r="L172" i="12" a="1"/>
  <c r="L172" i="12" s="1"/>
  <c r="D199" i="12"/>
  <c r="M172" i="12" s="1" a="1"/>
  <c r="M172" i="12" s="1"/>
  <c r="E199" i="12"/>
  <c r="N172" i="12" a="1"/>
  <c r="N172" i="12" s="1"/>
  <c r="F199" i="12"/>
  <c r="O172" i="12" a="1"/>
  <c r="O172" i="12" s="1"/>
  <c r="A200" i="12"/>
  <c r="B200" i="12"/>
  <c r="K173" i="12" s="1" a="1"/>
  <c r="K173" i="12" s="1"/>
  <c r="C200" i="12"/>
  <c r="L173" i="12" s="1" a="1"/>
  <c r="L173" i="12" s="1"/>
  <c r="D200" i="12"/>
  <c r="M173" i="12" s="1" a="1"/>
  <c r="M173" i="12" s="1"/>
  <c r="E200" i="12"/>
  <c r="N173" i="12" s="1" a="1"/>
  <c r="N173" i="12"/>
  <c r="F200" i="12"/>
  <c r="O173" i="12" s="1" a="1"/>
  <c r="O173" i="12" s="1"/>
  <c r="A201" i="12"/>
  <c r="B201" i="12"/>
  <c r="K174" i="12" s="1" a="1"/>
  <c r="K174" i="12" s="1"/>
  <c r="C201" i="12"/>
  <c r="L174" i="12" s="1" a="1"/>
  <c r="L174" i="12" s="1"/>
  <c r="D201" i="12"/>
  <c r="M174" i="12" s="1" a="1"/>
  <c r="M174" i="12" s="1"/>
  <c r="E201" i="12"/>
  <c r="N174" i="12" s="1" a="1"/>
  <c r="N174" i="12"/>
  <c r="F201" i="12"/>
  <c r="O174" i="12" s="1" a="1"/>
  <c r="O174" i="12" s="1"/>
  <c r="A202" i="12"/>
  <c r="B202" i="12"/>
  <c r="K175" i="12" s="1" a="1"/>
  <c r="K175" i="12" s="1"/>
  <c r="C202" i="12"/>
  <c r="L175" i="12" s="1" a="1"/>
  <c r="L175" i="12" s="1"/>
  <c r="D202" i="12"/>
  <c r="M175" i="12" s="1" a="1"/>
  <c r="M175" i="12" s="1"/>
  <c r="E202" i="12"/>
  <c r="N175" i="12" s="1" a="1"/>
  <c r="N175" i="12" s="1"/>
  <c r="F202" i="12"/>
  <c r="O175" i="12" s="1" a="1"/>
  <c r="O175" i="12" s="1"/>
  <c r="A203" i="12"/>
  <c r="B203" i="12"/>
  <c r="K176" i="12" s="1" a="1"/>
  <c r="K176" i="12" s="1"/>
  <c r="C203" i="12"/>
  <c r="L176" i="12" s="1" a="1"/>
  <c r="L176" i="12" s="1"/>
  <c r="D203" i="12"/>
  <c r="M176" i="12" s="1" a="1"/>
  <c r="M176" i="12" s="1"/>
  <c r="E203" i="12"/>
  <c r="N176" i="12" s="1" a="1"/>
  <c r="N176" i="12" s="1"/>
  <c r="F203" i="12"/>
  <c r="O176" i="12" s="1" a="1"/>
  <c r="O176" i="12" s="1"/>
  <c r="A204" i="12"/>
  <c r="B204" i="12"/>
  <c r="K177" i="12" a="1"/>
  <c r="K177" i="12" s="1"/>
  <c r="C204" i="12"/>
  <c r="L177" i="12" s="1" a="1"/>
  <c r="L177" i="12" s="1"/>
  <c r="D204" i="12"/>
  <c r="M177" i="12" s="1" a="1"/>
  <c r="M177" i="12" s="1"/>
  <c r="E204" i="12"/>
  <c r="N177" i="12" s="1" a="1"/>
  <c r="N177" i="12" s="1"/>
  <c r="F204" i="12"/>
  <c r="O177" i="12" s="1" a="1"/>
  <c r="O177" i="12" s="1"/>
  <c r="A205" i="12"/>
  <c r="B205" i="12"/>
  <c r="K178" i="12" s="1" a="1"/>
  <c r="K178" i="12" s="1"/>
  <c r="C205" i="12"/>
  <c r="L178" i="12" s="1" a="1"/>
  <c r="L178" i="12" s="1"/>
  <c r="D205" i="12"/>
  <c r="M178" i="12" s="1" a="1"/>
  <c r="M178" i="12" s="1"/>
  <c r="E205" i="12"/>
  <c r="N178" i="12" a="1"/>
  <c r="N178" i="12" s="1"/>
  <c r="F205" i="12"/>
  <c r="O178" i="12" s="1" a="1"/>
  <c r="O178" i="12"/>
  <c r="A206" i="12"/>
  <c r="B206" i="12"/>
  <c r="K179" i="12" s="1" a="1"/>
  <c r="K179" i="12" s="1"/>
  <c r="C206" i="12"/>
  <c r="L179" i="12" s="1" a="1"/>
  <c r="L179" i="12" s="1"/>
  <c r="D206" i="12"/>
  <c r="M179" i="12" s="1" a="1"/>
  <c r="M179" i="12" s="1"/>
  <c r="E206" i="12"/>
  <c r="N179" i="12" s="1" a="1"/>
  <c r="N179" i="12" s="1"/>
  <c r="F206" i="12"/>
  <c r="O179" i="12" s="1" a="1"/>
  <c r="O179" i="12" s="1"/>
  <c r="A207" i="12"/>
  <c r="B207" i="12"/>
  <c r="K180" i="12" s="1" a="1"/>
  <c r="K180" i="12" s="1"/>
  <c r="C207" i="12"/>
  <c r="L180" i="12" s="1" a="1"/>
  <c r="L180" i="12" s="1"/>
  <c r="D207" i="12"/>
  <c r="M180" i="12" s="1" a="1"/>
  <c r="M180" i="12" s="1"/>
  <c r="E207" i="12"/>
  <c r="N180" i="12" s="1" a="1"/>
  <c r="N180" i="12"/>
  <c r="F207" i="12"/>
  <c r="O180" i="12" s="1" a="1"/>
  <c r="O180" i="12" s="1"/>
  <c r="A208" i="12"/>
  <c r="B208" i="12"/>
  <c r="K181" i="12" a="1"/>
  <c r="K181" i="12" s="1"/>
  <c r="C208" i="12"/>
  <c r="L181" i="12" s="1" a="1"/>
  <c r="L181" i="12" s="1"/>
  <c r="D208" i="12"/>
  <c r="M181" i="12" a="1"/>
  <c r="M181" i="12" s="1"/>
  <c r="E208" i="12"/>
  <c r="N181" i="12" s="1" a="1"/>
  <c r="N181" i="12" s="1"/>
  <c r="F208" i="12"/>
  <c r="O181" i="12" a="1"/>
  <c r="O181" i="12" s="1"/>
  <c r="A209" i="12"/>
  <c r="B209" i="12"/>
  <c r="C209" i="12"/>
  <c r="D209" i="12"/>
  <c r="E209" i="12"/>
  <c r="F209" i="12"/>
  <c r="A210" i="12"/>
  <c r="B210" i="12"/>
  <c r="K182" i="12" s="1" a="1"/>
  <c r="K182" i="12" s="1"/>
  <c r="C210" i="12"/>
  <c r="L182" i="12" a="1"/>
  <c r="L182" i="12" s="1"/>
  <c r="D210" i="12"/>
  <c r="M182" i="12" s="1" a="1"/>
  <c r="M182" i="12" s="1"/>
  <c r="E210" i="12"/>
  <c r="N182" i="12" s="1" a="1"/>
  <c r="N182" i="12" s="1"/>
  <c r="F210" i="12"/>
  <c r="O182" i="12" s="1" a="1"/>
  <c r="O182" i="12" s="1"/>
  <c r="A211" i="12"/>
  <c r="B211" i="12"/>
  <c r="K183" i="12" a="1"/>
  <c r="K183" i="12" s="1"/>
  <c r="C211" i="12"/>
  <c r="L183" i="12" s="1" a="1"/>
  <c r="L183" i="12" s="1"/>
  <c r="D211" i="12"/>
  <c r="M183" i="12" s="1" a="1"/>
  <c r="M183" i="12" s="1"/>
  <c r="E211" i="12"/>
  <c r="N183" i="12" s="1" a="1"/>
  <c r="N183" i="12" s="1"/>
  <c r="F211" i="12"/>
  <c r="O183" i="12" a="1"/>
  <c r="O183" i="12" s="1"/>
  <c r="A212" i="12"/>
  <c r="B212" i="12"/>
  <c r="K184" i="12" a="1"/>
  <c r="K184" i="12" s="1"/>
  <c r="C212" i="12"/>
  <c r="L184" i="12" s="1" a="1"/>
  <c r="L184" i="12" s="1"/>
  <c r="D212" i="12"/>
  <c r="M184" i="12" s="1" a="1"/>
  <c r="M184" i="12" s="1"/>
  <c r="E212" i="12"/>
  <c r="N184" i="12" s="1" a="1"/>
  <c r="N184" i="12" s="1"/>
  <c r="F212" i="12"/>
  <c r="O184" i="12" a="1"/>
  <c r="O184" i="12"/>
  <c r="A213" i="12"/>
  <c r="B213" i="12"/>
  <c r="K185" i="12" s="1" a="1"/>
  <c r="K185" i="12" s="1"/>
  <c r="C213" i="12"/>
  <c r="L185" i="12" s="1" a="1"/>
  <c r="L185" i="12" s="1"/>
  <c r="D213" i="12"/>
  <c r="M185" i="12" s="1" a="1"/>
  <c r="M185" i="12" s="1"/>
  <c r="E213" i="12"/>
  <c r="N185" i="12" s="1" a="1"/>
  <c r="N185" i="12" s="1"/>
  <c r="F213" i="12"/>
  <c r="O185" i="12" a="1"/>
  <c r="O185" i="12" s="1"/>
  <c r="A214" i="12"/>
  <c r="B214" i="12"/>
  <c r="K186" i="12" a="1"/>
  <c r="K186" i="12" s="1"/>
  <c r="C214" i="12"/>
  <c r="L186" i="12" s="1" a="1"/>
  <c r="L186" i="12" s="1"/>
  <c r="D214" i="12"/>
  <c r="M186" i="12" s="1" a="1"/>
  <c r="M186" i="12" s="1"/>
  <c r="E214" i="12"/>
  <c r="N186" i="12" s="1" a="1"/>
  <c r="N186" i="12"/>
  <c r="F214" i="12"/>
  <c r="O186" i="12" s="1" a="1"/>
  <c r="O186" i="12" s="1"/>
  <c r="A215" i="12"/>
  <c r="B215" i="12"/>
  <c r="K187" i="12" a="1"/>
  <c r="K187" i="12" s="1"/>
  <c r="C215" i="12"/>
  <c r="L187" i="12" s="1" a="1"/>
  <c r="L187" i="12" s="1"/>
  <c r="D215" i="12"/>
  <c r="M187" i="12" a="1"/>
  <c r="M187" i="12" s="1"/>
  <c r="E215" i="12"/>
  <c r="N187" i="12" s="1" a="1"/>
  <c r="N187" i="12" s="1"/>
  <c r="F215" i="12"/>
  <c r="O187" i="12" a="1"/>
  <c r="O187" i="12"/>
  <c r="A216" i="12"/>
  <c r="B216" i="12"/>
  <c r="K188" i="12" a="1"/>
  <c r="K188" i="12" s="1"/>
  <c r="C216" i="12"/>
  <c r="L188" i="12" s="1" a="1"/>
  <c r="L188" i="12" s="1"/>
  <c r="D216" i="12"/>
  <c r="M188" i="12" s="1" a="1"/>
  <c r="M188" i="12" s="1"/>
  <c r="E216" i="12"/>
  <c r="N188" i="12" s="1" a="1"/>
  <c r="N188" i="12" s="1"/>
  <c r="F216" i="12"/>
  <c r="O188" i="12" s="1" a="1"/>
  <c r="O188" i="12" s="1"/>
  <c r="A217" i="12"/>
  <c r="B217" i="12"/>
  <c r="K189" i="12" s="1" a="1"/>
  <c r="K189" i="12" s="1"/>
  <c r="C217" i="12"/>
  <c r="L189" i="12" s="1" a="1"/>
  <c r="L189" i="12" s="1"/>
  <c r="D217" i="12"/>
  <c r="M189" i="12" a="1"/>
  <c r="M189" i="12" s="1"/>
  <c r="E217" i="12"/>
  <c r="N189" i="12" s="1" a="1"/>
  <c r="N189" i="12" s="1"/>
  <c r="F217" i="12"/>
  <c r="O189" i="12" s="1" a="1"/>
  <c r="O189" i="12" s="1"/>
  <c r="A218" i="12"/>
  <c r="B218" i="12"/>
  <c r="K190" i="12" s="1" a="1"/>
  <c r="K190" i="12" s="1"/>
  <c r="C218" i="12"/>
  <c r="L190" i="12" a="1"/>
  <c r="L190" i="12" s="1"/>
  <c r="D218" i="12"/>
  <c r="M190" i="12" s="1" a="1"/>
  <c r="M190" i="12" s="1"/>
  <c r="E218" i="12"/>
  <c r="N190" i="12" s="1" a="1"/>
  <c r="N190" i="12" s="1"/>
  <c r="F218" i="12"/>
  <c r="O190" i="12" s="1" a="1"/>
  <c r="O190" i="12" s="1"/>
  <c r="A219" i="12"/>
  <c r="B219" i="12"/>
  <c r="K191" i="12" s="1" a="1"/>
  <c r="K191" i="12" s="1"/>
  <c r="C219" i="12"/>
  <c r="L191" i="12" s="1" a="1"/>
  <c r="L191" i="12" s="1"/>
  <c r="D219" i="12"/>
  <c r="M191" i="12" s="1" a="1"/>
  <c r="M191" i="12" s="1"/>
  <c r="E219" i="12"/>
  <c r="N191" i="12" s="1" a="1"/>
  <c r="N191" i="12" s="1"/>
  <c r="F219" i="12"/>
  <c r="O191" i="12" a="1"/>
  <c r="O191" i="12" s="1"/>
  <c r="A220" i="12"/>
  <c r="B220" i="12"/>
  <c r="K192" i="12" s="1" a="1"/>
  <c r="K192" i="12" s="1"/>
  <c r="C220" i="12"/>
  <c r="L192" i="12" s="1" a="1"/>
  <c r="L192" i="12" s="1"/>
  <c r="D220" i="12"/>
  <c r="M192" i="12" s="1" a="1"/>
  <c r="M192" i="12" s="1"/>
  <c r="E220" i="12"/>
  <c r="N192" i="12" s="1" a="1"/>
  <c r="N192" i="12" s="1"/>
  <c r="F220" i="12"/>
  <c r="O192" i="12" a="1"/>
  <c r="O192" i="12" s="1"/>
  <c r="A221" i="12"/>
  <c r="B221" i="12"/>
  <c r="K193" i="12" a="1"/>
  <c r="K193" i="12" s="1"/>
  <c r="C221" i="12"/>
  <c r="L193" i="12" s="1" a="1"/>
  <c r="L193" i="12" s="1"/>
  <c r="D221" i="12"/>
  <c r="M193" i="12" a="1"/>
  <c r="M193" i="12" s="1"/>
  <c r="E221" i="12"/>
  <c r="N193" i="12" s="1" a="1"/>
  <c r="N193" i="12" s="1"/>
  <c r="F221" i="12"/>
  <c r="O193" i="12" s="1" a="1"/>
  <c r="O193" i="12" s="1"/>
  <c r="A222" i="12"/>
  <c r="B222" i="12"/>
  <c r="K194" i="12" s="1" a="1"/>
  <c r="K194" i="12" s="1"/>
  <c r="C222" i="12"/>
  <c r="L194" i="12" s="1" a="1"/>
  <c r="L194" i="12" s="1"/>
  <c r="D222" i="12"/>
  <c r="M194" i="12" s="1" a="1"/>
  <c r="M194" i="12" s="1"/>
  <c r="E222" i="12"/>
  <c r="N194" i="12" a="1"/>
  <c r="N194" i="12" s="1"/>
  <c r="F222" i="12"/>
  <c r="O194" i="12" s="1" a="1"/>
  <c r="O194" i="12" s="1"/>
  <c r="A223" i="12"/>
  <c r="B223" i="12"/>
  <c r="K195" i="12" s="1" a="1"/>
  <c r="K195" i="12" s="1"/>
  <c r="C223" i="12"/>
  <c r="L195" i="12" s="1" a="1"/>
  <c r="L195" i="12"/>
  <c r="D223" i="12"/>
  <c r="M195" i="12" s="1" a="1"/>
  <c r="M195" i="12" s="1"/>
  <c r="E223" i="12"/>
  <c r="N195" i="12" s="1" a="1"/>
  <c r="N195" i="12" s="1"/>
  <c r="F223" i="12"/>
  <c r="O195" i="12" s="1" a="1"/>
  <c r="O195" i="12" s="1"/>
  <c r="A224" i="12"/>
  <c r="B224" i="12"/>
  <c r="K196" i="12" a="1"/>
  <c r="K196" i="12" s="1"/>
  <c r="C224" i="12"/>
  <c r="L196" i="12" s="1" a="1"/>
  <c r="L196" i="12" s="1"/>
  <c r="D224" i="12"/>
  <c r="M196" i="12" s="1" a="1"/>
  <c r="M196" i="12" s="1"/>
  <c r="E224" i="12"/>
  <c r="N196" i="12" a="1"/>
  <c r="N196" i="12" s="1"/>
  <c r="F224" i="12"/>
  <c r="O196" i="12" a="1"/>
  <c r="O196" i="12" s="1"/>
  <c r="A225" i="12"/>
  <c r="B225" i="12"/>
  <c r="K197" i="12" a="1"/>
  <c r="K197" i="12" s="1"/>
  <c r="C225" i="12"/>
  <c r="L197" i="12" s="1" a="1"/>
  <c r="L197" i="12" s="1"/>
  <c r="D225" i="12"/>
  <c r="M197" i="12" s="1" a="1"/>
  <c r="M197" i="12" s="1"/>
  <c r="E225" i="12"/>
  <c r="N197" i="12" s="1" a="1"/>
  <c r="N197" i="12" s="1"/>
  <c r="F225" i="12"/>
  <c r="O197" i="12" s="1" a="1"/>
  <c r="O197" i="12" s="1"/>
  <c r="A226" i="12"/>
  <c r="B226" i="12"/>
  <c r="C226" i="12"/>
  <c r="D226" i="12"/>
  <c r="E226" i="12"/>
  <c r="F226" i="12"/>
  <c r="A227" i="12"/>
  <c r="B227" i="12"/>
  <c r="K198" i="12" s="1" a="1"/>
  <c r="K198" i="12" s="1"/>
  <c r="C227" i="12"/>
  <c r="L198" i="12" s="1" a="1"/>
  <c r="L198" i="12" s="1"/>
  <c r="D227" i="12"/>
  <c r="M198" i="12" s="1" a="1"/>
  <c r="M198" i="12" s="1"/>
  <c r="E227" i="12"/>
  <c r="N198" i="12" s="1" a="1"/>
  <c r="N198" i="12" s="1"/>
  <c r="F227" i="12"/>
  <c r="O198" i="12" s="1" a="1"/>
  <c r="O198" i="12" s="1"/>
  <c r="A228" i="12"/>
  <c r="B228" i="12"/>
  <c r="K199" i="12" s="1" a="1"/>
  <c r="K199" i="12" s="1"/>
  <c r="C228" i="12"/>
  <c r="L199" i="12" s="1" a="1"/>
  <c r="L199" i="12" s="1"/>
  <c r="D228" i="12"/>
  <c r="M199" i="12" s="1" a="1"/>
  <c r="M199" i="12" s="1"/>
  <c r="E228" i="12"/>
  <c r="N199" i="12" s="1" a="1"/>
  <c r="N199" i="12" s="1"/>
  <c r="F228" i="12"/>
  <c r="O199" i="12" s="1" a="1"/>
  <c r="O199" i="12" s="1"/>
  <c r="A229" i="12"/>
  <c r="B229" i="12"/>
  <c r="K200" i="12" s="1" a="1"/>
  <c r="K200" i="12" s="1"/>
  <c r="C229" i="12"/>
  <c r="L200" i="12" s="1" a="1"/>
  <c r="L200" i="12" s="1"/>
  <c r="D229" i="12"/>
  <c r="M200" i="12" s="1" a="1"/>
  <c r="M200" i="12" s="1"/>
  <c r="E229" i="12"/>
  <c r="N200" i="12" s="1" a="1"/>
  <c r="N200" i="12" s="1"/>
  <c r="F229" i="12"/>
  <c r="O200" i="12" s="1" a="1"/>
  <c r="O200" i="12" s="1"/>
  <c r="A230" i="12"/>
  <c r="B230" i="12"/>
  <c r="C230" i="12"/>
  <c r="D230" i="12"/>
  <c r="E230" i="12"/>
  <c r="F230" i="12"/>
  <c r="A231" i="12"/>
  <c r="B231" i="12"/>
  <c r="K201" i="12" s="1" a="1"/>
  <c r="K201" i="12" s="1"/>
  <c r="C231" i="12"/>
  <c r="L201" i="12" a="1"/>
  <c r="L201" i="12" s="1"/>
  <c r="D231" i="12"/>
  <c r="M201" i="12" s="1" a="1"/>
  <c r="M201" i="12" s="1"/>
  <c r="E231" i="12"/>
  <c r="N201" i="12" s="1" a="1"/>
  <c r="N201" i="12" s="1"/>
  <c r="F231" i="12"/>
  <c r="O201" i="12" s="1" a="1"/>
  <c r="O201" i="12" s="1"/>
  <c r="A232" i="12"/>
  <c r="B232" i="12"/>
  <c r="K202" i="12" s="1" a="1"/>
  <c r="K202" i="12" s="1"/>
  <c r="C232" i="12"/>
  <c r="L202" i="12" s="1" a="1"/>
  <c r="L202" i="12" s="1"/>
  <c r="D232" i="12"/>
  <c r="M202" i="12" s="1" a="1"/>
  <c r="M202" i="12" s="1"/>
  <c r="E232" i="12"/>
  <c r="N202" i="12" s="1" a="1"/>
  <c r="N202" i="12" s="1"/>
  <c r="F232" i="12"/>
  <c r="O202" i="12" s="1" a="1"/>
  <c r="O202" i="12" s="1"/>
  <c r="A233" i="12"/>
  <c r="B233" i="12"/>
  <c r="K203" i="12" s="1" a="1"/>
  <c r="K203" i="12" s="1"/>
  <c r="C233" i="12"/>
  <c r="L203" i="12" a="1"/>
  <c r="L203" i="12" s="1"/>
  <c r="D233" i="12"/>
  <c r="M203" i="12" s="1" a="1"/>
  <c r="M203" i="12" s="1"/>
  <c r="E233" i="12"/>
  <c r="N203" i="12" s="1" a="1"/>
  <c r="N203" i="12" s="1"/>
  <c r="F233" i="12"/>
  <c r="O203" i="12" s="1" a="1"/>
  <c r="O203" i="12" s="1"/>
  <c r="A234" i="12"/>
  <c r="B234" i="12"/>
  <c r="K204" i="12" s="1" a="1"/>
  <c r="K204" i="12" s="1"/>
  <c r="C234" i="12"/>
  <c r="L204" i="12" s="1" a="1"/>
  <c r="L204" i="12" s="1"/>
  <c r="D234" i="12"/>
  <c r="M204" i="12" s="1" a="1"/>
  <c r="M204" i="12" s="1"/>
  <c r="E234" i="12"/>
  <c r="N204" i="12" s="1" a="1"/>
  <c r="N204" i="12" s="1"/>
  <c r="F234" i="12"/>
  <c r="O204" i="12" s="1" a="1"/>
  <c r="O204" i="12" s="1"/>
  <c r="A235" i="12"/>
  <c r="B235" i="12"/>
  <c r="K205" i="12" s="1" a="1"/>
  <c r="K205" i="12" s="1"/>
  <c r="C235" i="12"/>
  <c r="L205" i="12" s="1" a="1"/>
  <c r="L205" i="12" s="1"/>
  <c r="D235" i="12"/>
  <c r="M205" i="12" s="1" a="1"/>
  <c r="M205" i="12" s="1"/>
  <c r="E235" i="12"/>
  <c r="N205" i="12" s="1" a="1"/>
  <c r="N205" i="12" s="1"/>
  <c r="F235" i="12"/>
  <c r="O205" i="12" s="1" a="1"/>
  <c r="O205" i="12" s="1"/>
  <c r="A236" i="12"/>
  <c r="B236" i="12"/>
  <c r="K206" i="12" s="1" a="1"/>
  <c r="K206" i="12" s="1"/>
  <c r="C236" i="12"/>
  <c r="L206" i="12" s="1" a="1"/>
  <c r="L206" i="12" s="1"/>
  <c r="D236" i="12"/>
  <c r="M206" i="12" s="1" a="1"/>
  <c r="M206" i="12" s="1"/>
  <c r="E236" i="12"/>
  <c r="N206" i="12" s="1" a="1"/>
  <c r="N206" i="12" s="1"/>
  <c r="F236" i="12"/>
  <c r="O206" i="12" s="1" a="1"/>
  <c r="O206" i="12" s="1"/>
  <c r="A237" i="12"/>
  <c r="B237" i="12"/>
  <c r="K207" i="12" s="1" a="1"/>
  <c r="K207" i="12" s="1"/>
  <c r="C237" i="12"/>
  <c r="L207" i="12" s="1" a="1"/>
  <c r="L207" i="12" s="1"/>
  <c r="D237" i="12"/>
  <c r="M207" i="12" a="1"/>
  <c r="M207" i="12" s="1"/>
  <c r="E237" i="12"/>
  <c r="N207" i="12" a="1"/>
  <c r="N207" i="12" s="1"/>
  <c r="F237" i="12"/>
  <c r="O207" i="12" s="1" a="1"/>
  <c r="O207" i="12" s="1"/>
  <c r="A238" i="12"/>
  <c r="B238" i="12"/>
  <c r="K208" i="12" s="1" a="1"/>
  <c r="K208" i="12" s="1"/>
  <c r="C238" i="12"/>
  <c r="L208" i="12" s="1" a="1"/>
  <c r="L208" i="12" s="1"/>
  <c r="D238" i="12"/>
  <c r="M208" i="12" s="1" a="1"/>
  <c r="M208" i="12" s="1"/>
  <c r="E238" i="12"/>
  <c r="N208" i="12" s="1" a="1"/>
  <c r="N208" i="12" s="1"/>
  <c r="F238" i="12"/>
  <c r="O208" i="12" s="1" a="1"/>
  <c r="O208" i="12" s="1"/>
  <c r="A239" i="12"/>
  <c r="B239" i="12"/>
  <c r="K209" i="12" s="1" a="1"/>
  <c r="K209" i="12" s="1"/>
  <c r="C239" i="12"/>
  <c r="L209" i="12" s="1" a="1"/>
  <c r="L209" i="12" s="1"/>
  <c r="D239" i="12"/>
  <c r="M209" i="12" s="1" a="1"/>
  <c r="M209" i="12" s="1"/>
  <c r="E239" i="12"/>
  <c r="N209" i="12" a="1"/>
  <c r="N209" i="12" s="1"/>
  <c r="F239" i="12"/>
  <c r="O209" i="12" s="1" a="1"/>
  <c r="O209" i="12" s="1"/>
  <c r="A240" i="12"/>
  <c r="B240" i="12"/>
  <c r="K210" i="12" s="1" a="1"/>
  <c r="K210" i="12" s="1"/>
  <c r="C240" i="12"/>
  <c r="L210" i="12" a="1"/>
  <c r="L210" i="12" s="1"/>
  <c r="D240" i="12"/>
  <c r="M210" i="12" s="1" a="1"/>
  <c r="M210" i="12" s="1"/>
  <c r="E240" i="12"/>
  <c r="N210" i="12" a="1"/>
  <c r="N210" i="12" s="1"/>
  <c r="F240" i="12"/>
  <c r="O210" i="12" s="1" a="1"/>
  <c r="O210" i="12" s="1"/>
  <c r="A241" i="12"/>
  <c r="B241" i="12"/>
  <c r="K211" i="12" s="1" a="1"/>
  <c r="K211" i="12" s="1"/>
  <c r="C241" i="12"/>
  <c r="L211" i="12" s="1" a="1"/>
  <c r="L211" i="12" s="1"/>
  <c r="D241" i="12"/>
  <c r="M211" i="12" s="1" a="1"/>
  <c r="M211" i="12" s="1"/>
  <c r="E241" i="12"/>
  <c r="N211" i="12" s="1" a="1"/>
  <c r="N211" i="12" s="1"/>
  <c r="F241" i="12"/>
  <c r="O211" i="12" s="1" a="1"/>
  <c r="O211" i="12" s="1"/>
  <c r="A242" i="12"/>
  <c r="B242" i="12"/>
  <c r="K212" i="12" s="1" a="1"/>
  <c r="K212" i="12" s="1"/>
  <c r="C242" i="12"/>
  <c r="L212" i="12" s="1" a="1"/>
  <c r="L212" i="12" s="1"/>
  <c r="D242" i="12"/>
  <c r="M212" i="12" s="1" a="1"/>
  <c r="M212" i="12" s="1"/>
  <c r="E242" i="12"/>
  <c r="N212" i="12" a="1"/>
  <c r="N212" i="12" s="1"/>
  <c r="F242" i="12"/>
  <c r="O212" i="12" a="1"/>
  <c r="O212" i="12" s="1"/>
  <c r="A243" i="12"/>
  <c r="B243" i="12"/>
  <c r="K213" i="12" s="1" a="1"/>
  <c r="K213" i="12" s="1"/>
  <c r="C243" i="12"/>
  <c r="L213" i="12" s="1" a="1"/>
  <c r="L213" i="12" s="1"/>
  <c r="D243" i="12"/>
  <c r="M213" i="12" s="1" a="1"/>
  <c r="M213" i="12" s="1"/>
  <c r="E243" i="12"/>
  <c r="N213" i="12" s="1" a="1"/>
  <c r="N213" i="12" s="1"/>
  <c r="F243" i="12"/>
  <c r="O213" i="12" a="1"/>
  <c r="O213" i="12" s="1"/>
  <c r="A244" i="12"/>
  <c r="B244" i="12"/>
  <c r="K214" i="12" s="1" a="1"/>
  <c r="K214" i="12" s="1"/>
  <c r="C244" i="12"/>
  <c r="L214" i="12" s="1" a="1"/>
  <c r="L214" i="12" s="1"/>
  <c r="D244" i="12"/>
  <c r="M214" i="12" s="1" a="1"/>
  <c r="M214" i="12" s="1"/>
  <c r="E244" i="12"/>
  <c r="N214" i="12" s="1" a="1"/>
  <c r="N214" i="12" s="1"/>
  <c r="F244" i="12"/>
  <c r="O214" i="12" s="1" a="1"/>
  <c r="O214" i="12" s="1"/>
  <c r="A245" i="12"/>
  <c r="B245" i="12"/>
  <c r="K215" i="12" s="1" a="1"/>
  <c r="K215" i="12" s="1"/>
  <c r="C245" i="12"/>
  <c r="L215" i="12" a="1"/>
  <c r="L215" i="12" s="1"/>
  <c r="D245" i="12"/>
  <c r="M215" i="12" s="1" a="1"/>
  <c r="M215" i="12" s="1"/>
  <c r="E245" i="12"/>
  <c r="N215" i="12" s="1" a="1"/>
  <c r="N215" i="12" s="1"/>
  <c r="F245" i="12"/>
  <c r="O215" i="12" a="1"/>
  <c r="O215" i="12" s="1"/>
  <c r="A246" i="12"/>
  <c r="B246" i="12"/>
  <c r="K216" i="12" s="1" a="1"/>
  <c r="K216" i="12" s="1"/>
  <c r="C246" i="12"/>
  <c r="L216" i="12" s="1" a="1"/>
  <c r="L216" i="12" s="1"/>
  <c r="D246" i="12"/>
  <c r="M216" i="12" a="1"/>
  <c r="M216" i="12" s="1"/>
  <c r="E246" i="12"/>
  <c r="N216" i="12" s="1" a="1"/>
  <c r="N216" i="12" s="1"/>
  <c r="F246" i="12"/>
  <c r="O216" i="12" a="1"/>
  <c r="O216" i="12" s="1"/>
  <c r="A247" i="12"/>
  <c r="B247" i="12"/>
  <c r="C247" i="12"/>
  <c r="D247" i="12"/>
  <c r="E247" i="12"/>
  <c r="F247" i="12"/>
  <c r="A248" i="12"/>
  <c r="B248" i="12"/>
  <c r="K217" i="12" s="1" a="1"/>
  <c r="K217" i="12" s="1"/>
  <c r="C248" i="12"/>
  <c r="L217" i="12" s="1" a="1"/>
  <c r="L217" i="12" s="1"/>
  <c r="D248" i="12"/>
  <c r="M217" i="12" s="1" a="1"/>
  <c r="M217" i="12" s="1"/>
  <c r="E248" i="12"/>
  <c r="N217" i="12" s="1" a="1"/>
  <c r="N217" i="12" s="1"/>
  <c r="F248" i="12"/>
  <c r="O217" i="12" s="1" a="1"/>
  <c r="O217" i="12" s="1"/>
  <c r="A249" i="12"/>
  <c r="B249" i="12"/>
  <c r="K218" i="12" s="1" a="1"/>
  <c r="K218" i="12" s="1"/>
  <c r="C249" i="12"/>
  <c r="L218" i="12" s="1" a="1"/>
  <c r="L218" i="12" s="1"/>
  <c r="D249" i="12"/>
  <c r="M218" i="12" a="1"/>
  <c r="M218" i="12" s="1"/>
  <c r="E249" i="12"/>
  <c r="N218" i="12" a="1"/>
  <c r="N218" i="12" s="1"/>
  <c r="F249" i="12"/>
  <c r="O218" i="12" s="1" a="1"/>
  <c r="O218" i="12" s="1"/>
  <c r="A250" i="12"/>
  <c r="B250" i="12"/>
  <c r="K219" i="12" a="1"/>
  <c r="K219" i="12" s="1"/>
  <c r="C250" i="12"/>
  <c r="L219" i="12" s="1" a="1"/>
  <c r="L219" i="12" s="1"/>
  <c r="D250" i="12"/>
  <c r="M219" i="12" a="1"/>
  <c r="M219" i="12" s="1"/>
  <c r="E250" i="12"/>
  <c r="N219" i="12" a="1"/>
  <c r="N219" i="12" s="1"/>
  <c r="F250" i="12"/>
  <c r="O219" i="12" s="1" a="1"/>
  <c r="O219" i="12" s="1"/>
  <c r="A251" i="12"/>
  <c r="B251" i="12"/>
  <c r="K220" i="12" s="1" a="1"/>
  <c r="K220" i="12" s="1"/>
  <c r="C251" i="12"/>
  <c r="L220" i="12" s="1" a="1"/>
  <c r="L220" i="12" s="1"/>
  <c r="D251" i="12"/>
  <c r="M220" i="12" s="1" a="1"/>
  <c r="M220" i="12" s="1"/>
  <c r="E251" i="12"/>
  <c r="N220" i="12" s="1" a="1"/>
  <c r="N220" i="12" s="1"/>
  <c r="F251" i="12"/>
  <c r="O220" i="12" s="1" a="1"/>
  <c r="O220" i="12" s="1"/>
  <c r="A252" i="12"/>
  <c r="B252" i="12"/>
  <c r="K221" i="12" a="1"/>
  <c r="K221" i="12" s="1"/>
  <c r="C252" i="12"/>
  <c r="L221" i="12" s="1" a="1"/>
  <c r="L221" i="12" s="1"/>
  <c r="D252" i="12"/>
  <c r="M221" i="12" a="1"/>
  <c r="M221" i="12" s="1"/>
  <c r="E252" i="12"/>
  <c r="N221" i="12" a="1"/>
  <c r="N221" i="12" s="1"/>
  <c r="F252" i="12"/>
  <c r="O221" i="12" s="1" a="1"/>
  <c r="O221" i="12" s="1"/>
  <c r="A253" i="12"/>
  <c r="B253" i="12"/>
  <c r="K222" i="12" s="1" a="1"/>
  <c r="K222" i="12" s="1"/>
  <c r="C253" i="12"/>
  <c r="L222" i="12" s="1" a="1"/>
  <c r="L222" i="12" s="1"/>
  <c r="D253" i="12"/>
  <c r="M222" i="12" s="1" a="1"/>
  <c r="M222" i="12" s="1"/>
  <c r="E253" i="12"/>
  <c r="N222" i="12" s="1" a="1"/>
  <c r="N222" i="12" s="1"/>
  <c r="F253" i="12"/>
  <c r="O222" i="12" s="1" a="1"/>
  <c r="O222" i="12" s="1"/>
  <c r="A254" i="12"/>
  <c r="B254" i="12"/>
  <c r="K223" i="12" s="1" a="1"/>
  <c r="K223" i="12" s="1"/>
  <c r="C254" i="12"/>
  <c r="L223" i="12" s="1" a="1"/>
  <c r="L223" i="12" s="1"/>
  <c r="D254" i="12"/>
  <c r="M223" i="12" s="1" a="1"/>
  <c r="M223" i="12" s="1"/>
  <c r="E254" i="12"/>
  <c r="N223" i="12" s="1" a="1"/>
  <c r="N223" i="12" s="1"/>
  <c r="F254" i="12"/>
  <c r="O223" i="12" s="1" a="1"/>
  <c r="O223" i="12" s="1"/>
  <c r="A255" i="12"/>
  <c r="B255" i="12"/>
  <c r="K224" i="12" s="1" a="1"/>
  <c r="K224" i="12" s="1"/>
  <c r="C255" i="12"/>
  <c r="L224" i="12" s="1" a="1"/>
  <c r="L224" i="12" s="1"/>
  <c r="D255" i="12"/>
  <c r="M224" i="12" a="1"/>
  <c r="M224" i="12"/>
  <c r="E255" i="12"/>
  <c r="N224" i="12" s="1" a="1"/>
  <c r="N224" i="12" s="1"/>
  <c r="F255" i="12"/>
  <c r="O224" i="12" s="1" a="1"/>
  <c r="O224" i="12" s="1"/>
  <c r="A256" i="12"/>
  <c r="B256" i="12"/>
  <c r="K225" i="12" a="1"/>
  <c r="K225" i="12" s="1"/>
  <c r="C256" i="12"/>
  <c r="L225" i="12" s="1" a="1"/>
  <c r="L225" i="12" s="1"/>
  <c r="D256" i="12"/>
  <c r="M225" i="12" s="1" a="1"/>
  <c r="M225" i="12" s="1"/>
  <c r="E256" i="12"/>
  <c r="N225" i="12" s="1" a="1"/>
  <c r="N225" i="12" s="1"/>
  <c r="F256" i="12"/>
  <c r="O225" i="12" s="1" a="1"/>
  <c r="O225" i="12" s="1"/>
  <c r="A257" i="12"/>
  <c r="B257" i="12"/>
  <c r="K226" i="12" s="1" a="1"/>
  <c r="K226" i="12" s="1"/>
  <c r="C257" i="12"/>
  <c r="L226" i="12" s="1" a="1"/>
  <c r="L226" i="12" s="1"/>
  <c r="D257" i="12"/>
  <c r="M226" i="12" s="1" a="1"/>
  <c r="M226" i="12" s="1"/>
  <c r="E257" i="12"/>
  <c r="N226" i="12" s="1" a="1"/>
  <c r="N226" i="12" s="1"/>
  <c r="F257" i="12"/>
  <c r="O226" i="12" s="1" a="1"/>
  <c r="O226" i="12" s="1"/>
  <c r="A258" i="12"/>
  <c r="B258" i="12"/>
  <c r="K227" i="12" a="1"/>
  <c r="K227" i="12"/>
  <c r="C258" i="12"/>
  <c r="L227" i="12" s="1" a="1"/>
  <c r="L227" i="12" s="1"/>
  <c r="D258" i="12"/>
  <c r="M227" i="12" s="1" a="1"/>
  <c r="M227" i="12" s="1"/>
  <c r="E258" i="12"/>
  <c r="N227" i="12" s="1" a="1"/>
  <c r="N227" i="12" s="1"/>
  <c r="F258" i="12"/>
  <c r="O227" i="12" s="1" a="1"/>
  <c r="O227" i="12" s="1"/>
  <c r="A259" i="12"/>
  <c r="B259" i="12"/>
  <c r="K228" i="12" a="1"/>
  <c r="K228" i="12" s="1"/>
  <c r="C259" i="12"/>
  <c r="L228" i="12" s="1" a="1"/>
  <c r="L228" i="12" s="1"/>
  <c r="D259" i="12"/>
  <c r="M228" i="12" a="1"/>
  <c r="M228" i="12" s="1"/>
  <c r="E259" i="12"/>
  <c r="N228" i="12" s="1" a="1"/>
  <c r="N228" i="12" s="1"/>
  <c r="F259" i="12"/>
  <c r="O228" i="12" a="1"/>
  <c r="O228" i="12" s="1"/>
  <c r="A260" i="12"/>
  <c r="B260" i="12"/>
  <c r="K229" i="12" s="1" a="1"/>
  <c r="K229" i="12" s="1"/>
  <c r="C260" i="12"/>
  <c r="L229" i="12" s="1" a="1"/>
  <c r="L229" i="12" s="1"/>
  <c r="D260" i="12"/>
  <c r="M229" i="12" s="1" a="1"/>
  <c r="M229" i="12" s="1"/>
  <c r="E260" i="12"/>
  <c r="N229" i="12" s="1" a="1"/>
  <c r="N229" i="12" s="1"/>
  <c r="F260" i="12"/>
  <c r="O229" i="12" s="1" a="1"/>
  <c r="O229" i="12" s="1"/>
  <c r="A261" i="12"/>
  <c r="B261" i="12"/>
  <c r="K230" i="12" s="1" a="1"/>
  <c r="K230" i="12" s="1"/>
  <c r="C261" i="12"/>
  <c r="L230" i="12" s="1" a="1"/>
  <c r="L230" i="12" s="1"/>
  <c r="D261" i="12"/>
  <c r="M230" i="12" s="1" a="1"/>
  <c r="M230" i="12" s="1"/>
  <c r="E261" i="12"/>
  <c r="N230" i="12" s="1" a="1"/>
  <c r="N230" i="12" s="1"/>
  <c r="F261" i="12"/>
  <c r="O230" i="12" s="1" a="1"/>
  <c r="O230" i="12" s="1"/>
  <c r="A262" i="12"/>
  <c r="B262" i="12"/>
  <c r="K231" i="12" a="1"/>
  <c r="K231" i="12" s="1"/>
  <c r="C262" i="12"/>
  <c r="L231" i="12" a="1"/>
  <c r="L231" i="12" s="1"/>
  <c r="D262" i="12"/>
  <c r="M231" i="12" s="1" a="1"/>
  <c r="M231" i="12" s="1"/>
  <c r="E262" i="12"/>
  <c r="N231" i="12" a="1"/>
  <c r="N231" i="12" s="1"/>
  <c r="F262" i="12"/>
  <c r="O231" i="12" a="1"/>
  <c r="O231" i="12" s="1"/>
  <c r="A263" i="12"/>
  <c r="B263" i="12"/>
  <c r="C263" i="12"/>
  <c r="D263" i="12"/>
  <c r="E263" i="12"/>
  <c r="F263" i="12"/>
  <c r="A264" i="12"/>
  <c r="B264" i="12"/>
  <c r="K232" i="12" s="1" a="1"/>
  <c r="K232" i="12" s="1"/>
  <c r="C264" i="12"/>
  <c r="L232" i="12" s="1" a="1"/>
  <c r="L232" i="12" s="1"/>
  <c r="D264" i="12"/>
  <c r="M232" i="12" s="1" a="1"/>
  <c r="M232" i="12" s="1"/>
  <c r="E264" i="12"/>
  <c r="N232" i="12" s="1" a="1"/>
  <c r="N232" i="12" s="1"/>
  <c r="F264" i="12"/>
  <c r="O232" i="12" s="1" a="1"/>
  <c r="O232" i="12" s="1"/>
  <c r="A265" i="12"/>
  <c r="B265" i="12"/>
  <c r="K233" i="12" s="1" a="1"/>
  <c r="K233" i="12" s="1"/>
  <c r="C265" i="12"/>
  <c r="L233" i="12" s="1" a="1"/>
  <c r="L233" i="12" s="1"/>
  <c r="D265" i="12"/>
  <c r="M233" i="12" a="1"/>
  <c r="M233" i="12" s="1"/>
  <c r="E265" i="12"/>
  <c r="N233" i="12" s="1" a="1"/>
  <c r="N233" i="12" s="1"/>
  <c r="F265" i="12"/>
  <c r="O233" i="12" a="1"/>
  <c r="O233" i="12" s="1"/>
  <c r="A266" i="12"/>
  <c r="B266" i="12"/>
  <c r="K234" i="12" a="1"/>
  <c r="K234" i="12" s="1"/>
  <c r="C266" i="12"/>
  <c r="L234" i="12" s="1" a="1"/>
  <c r="L234" i="12" s="1"/>
  <c r="D266" i="12"/>
  <c r="M234" i="12" s="1" a="1"/>
  <c r="M234" i="12" s="1"/>
  <c r="E266" i="12"/>
  <c r="N234" i="12" s="1" a="1"/>
  <c r="N234" i="12" s="1"/>
  <c r="F266" i="12"/>
  <c r="O234" i="12" a="1"/>
  <c r="O234" i="12" s="1"/>
  <c r="A267" i="12"/>
  <c r="B267" i="12"/>
  <c r="K235" i="12" s="1" a="1"/>
  <c r="K235" i="12" s="1"/>
  <c r="C267" i="12"/>
  <c r="L235" i="12" s="1" a="1"/>
  <c r="L235" i="12" s="1"/>
  <c r="D267" i="12"/>
  <c r="M235" i="12" s="1" a="1"/>
  <c r="M235" i="12" s="1"/>
  <c r="E267" i="12"/>
  <c r="N235" i="12" s="1" a="1"/>
  <c r="N235" i="12" s="1"/>
  <c r="F267" i="12"/>
  <c r="O235" i="12" s="1" a="1"/>
  <c r="O235" i="12" s="1"/>
  <c r="A268" i="12"/>
  <c r="B268" i="12"/>
  <c r="K236" i="12" s="1" a="1"/>
  <c r="K236" i="12" s="1"/>
  <c r="C268" i="12"/>
  <c r="L236" i="12" s="1" a="1"/>
  <c r="L236" i="12" s="1"/>
  <c r="D268" i="12"/>
  <c r="M236" i="12" a="1"/>
  <c r="M236" i="12" s="1"/>
  <c r="E268" i="12"/>
  <c r="N236" i="12" s="1" a="1"/>
  <c r="N236" i="12" s="1"/>
  <c r="F268" i="12"/>
  <c r="O236" i="12" s="1" a="1"/>
  <c r="O236" i="12" s="1"/>
  <c r="A269" i="12"/>
  <c r="B269" i="12"/>
  <c r="K237" i="12" a="1"/>
  <c r="K237" i="12" s="1"/>
  <c r="C269" i="12"/>
  <c r="L237" i="12" a="1"/>
  <c r="L237" i="12" s="1"/>
  <c r="D269" i="12"/>
  <c r="M237" i="12" s="1" a="1"/>
  <c r="M237" i="12" s="1"/>
  <c r="E269" i="12"/>
  <c r="N237" i="12" s="1" a="1"/>
  <c r="N237" i="12" s="1"/>
  <c r="F269" i="12"/>
  <c r="O237" i="12" s="1" a="1"/>
  <c r="O237" i="12" s="1"/>
  <c r="A270" i="12"/>
  <c r="B270" i="12"/>
  <c r="K238" i="12" s="1" a="1"/>
  <c r="K238" i="12" s="1"/>
  <c r="C270" i="12"/>
  <c r="L238" i="12" s="1" a="1"/>
  <c r="L238" i="12" s="1"/>
  <c r="D270" i="12"/>
  <c r="M238" i="12" s="1" a="1"/>
  <c r="M238" i="12" s="1"/>
  <c r="E270" i="12"/>
  <c r="N238" i="12" s="1" a="1"/>
  <c r="N238" i="12" s="1"/>
  <c r="F270" i="12"/>
  <c r="O238" i="12" s="1" a="1"/>
  <c r="O238" i="12" s="1"/>
  <c r="A271" i="12"/>
  <c r="B271" i="12"/>
  <c r="K239" i="12" s="1" a="1"/>
  <c r="K239" i="12" s="1"/>
  <c r="C271" i="12"/>
  <c r="L239" i="12" s="1" a="1"/>
  <c r="L239" i="12" s="1"/>
  <c r="D271" i="12"/>
  <c r="M239" i="12" s="1" a="1"/>
  <c r="M239" i="12" s="1"/>
  <c r="E271" i="12"/>
  <c r="N239" i="12" s="1" a="1"/>
  <c r="N239" i="12" s="1"/>
  <c r="F271" i="12"/>
  <c r="O239" i="12" s="1" a="1"/>
  <c r="O239" i="12" s="1"/>
  <c r="A272" i="12"/>
  <c r="B272" i="12"/>
  <c r="K240" i="12" s="1" a="1"/>
  <c r="K240" i="12" s="1"/>
  <c r="C272" i="12"/>
  <c r="L240" i="12" s="1" a="1"/>
  <c r="L240" i="12" s="1"/>
  <c r="D272" i="12"/>
  <c r="M240" i="12" s="1" a="1"/>
  <c r="M240" i="12" s="1"/>
  <c r="E272" i="12"/>
  <c r="N240" i="12" a="1"/>
  <c r="N240" i="12" s="1"/>
  <c r="F272" i="12"/>
  <c r="O240" i="12" s="1" a="1"/>
  <c r="O240" i="12" s="1"/>
  <c r="A273" i="12"/>
  <c r="B273" i="12"/>
  <c r="C273" i="12"/>
  <c r="D273" i="12"/>
  <c r="E273" i="12"/>
  <c r="F273" i="12"/>
  <c r="A274" i="12"/>
  <c r="B274" i="12"/>
  <c r="K241" i="12" s="1" a="1"/>
  <c r="K241" i="12" s="1"/>
  <c r="C274" i="12"/>
  <c r="L241" i="12" s="1" a="1"/>
  <c r="L241" i="12" s="1"/>
  <c r="D274" i="12"/>
  <c r="M241" i="12" s="1" a="1"/>
  <c r="M241" i="12" s="1"/>
  <c r="E274" i="12"/>
  <c r="N241" i="12" s="1" a="1"/>
  <c r="N241" i="12" s="1"/>
  <c r="F274" i="12"/>
  <c r="O241" i="12" s="1" a="1"/>
  <c r="O241" i="12" s="1"/>
  <c r="A275" i="12"/>
  <c r="B275" i="12"/>
  <c r="K242" i="12" s="1" a="1"/>
  <c r="K242" i="12" s="1"/>
  <c r="C275" i="12"/>
  <c r="L242" i="12" s="1" a="1"/>
  <c r="L242" i="12" s="1"/>
  <c r="D275" i="12"/>
  <c r="M242" i="12" s="1" a="1"/>
  <c r="M242" i="12" s="1"/>
  <c r="E275" i="12"/>
  <c r="N242" i="12" s="1" a="1"/>
  <c r="N242" i="12" s="1"/>
  <c r="F275" i="12"/>
  <c r="O242" i="12" s="1" a="1"/>
  <c r="O242" i="12" s="1"/>
  <c r="A276" i="12"/>
  <c r="B276" i="12"/>
  <c r="K243" i="12" a="1"/>
  <c r="K243" i="12" s="1"/>
  <c r="C276" i="12"/>
  <c r="L243" i="12" a="1"/>
  <c r="L243" i="12" s="1"/>
  <c r="D276" i="12"/>
  <c r="M243" i="12" s="1" a="1"/>
  <c r="M243" i="12" s="1"/>
  <c r="E276" i="12"/>
  <c r="N243" i="12" a="1"/>
  <c r="N243" i="12" s="1"/>
  <c r="F276" i="12"/>
  <c r="O243" i="12" a="1"/>
  <c r="O243" i="12" s="1"/>
  <c r="A277" i="12"/>
  <c r="B277" i="12"/>
  <c r="K244" i="12" s="1" a="1"/>
  <c r="K244" i="12" s="1"/>
  <c r="C277" i="12"/>
  <c r="L244" i="12" s="1" a="1"/>
  <c r="L244" i="12" s="1"/>
  <c r="D277" i="12"/>
  <c r="M244" i="12" s="1" a="1"/>
  <c r="M244" i="12" s="1"/>
  <c r="E277" i="12"/>
  <c r="N244" i="12" s="1" a="1"/>
  <c r="N244" i="12" s="1"/>
  <c r="F277" i="12"/>
  <c r="O244" i="12" s="1" a="1"/>
  <c r="O244" i="12" s="1"/>
  <c r="A278" i="12"/>
  <c r="B278" i="12"/>
  <c r="K245" i="12" s="1" a="1"/>
  <c r="K245" i="12" s="1"/>
  <c r="C278" i="12"/>
  <c r="L245" i="12" s="1" a="1"/>
  <c r="L245" i="12" s="1"/>
  <c r="D278" i="12"/>
  <c r="M245" i="12" a="1"/>
  <c r="M245" i="12" s="1"/>
  <c r="E278" i="12"/>
  <c r="N245" i="12" s="1" a="1"/>
  <c r="N245" i="12" s="1"/>
  <c r="F278" i="12"/>
  <c r="O245" i="12" a="1"/>
  <c r="O245" i="12" s="1"/>
  <c r="A279" i="12"/>
  <c r="B279" i="12"/>
  <c r="K246" i="12" a="1"/>
  <c r="K246" i="12" s="1"/>
  <c r="C279" i="12"/>
  <c r="L246" i="12" s="1" a="1"/>
  <c r="L246" i="12" s="1"/>
  <c r="D279" i="12"/>
  <c r="M246" i="12" s="1" a="1"/>
  <c r="M246" i="12" s="1"/>
  <c r="E279" i="12"/>
  <c r="N246" i="12" s="1" a="1"/>
  <c r="N246" i="12" s="1"/>
  <c r="F279" i="12"/>
  <c r="O246" i="12" a="1"/>
  <c r="O246" i="12" s="1"/>
  <c r="A280" i="12"/>
  <c r="B280" i="12"/>
  <c r="K247" i="12" s="1" a="1"/>
  <c r="K247" i="12" s="1"/>
  <c r="C280" i="12"/>
  <c r="L247" i="12" s="1" a="1"/>
  <c r="L247" i="12" s="1"/>
  <c r="D280" i="12"/>
  <c r="M247" i="12" s="1" a="1"/>
  <c r="M247" i="12" s="1"/>
  <c r="E280" i="12"/>
  <c r="N247" i="12" s="1" a="1"/>
  <c r="N247" i="12" s="1"/>
  <c r="F280" i="12"/>
  <c r="O247" i="12" s="1" a="1"/>
  <c r="O247" i="12" s="1"/>
  <c r="A281" i="12"/>
  <c r="B281" i="12"/>
  <c r="K248" i="12" s="1" a="1"/>
  <c r="K248" i="12" s="1"/>
  <c r="C281" i="12"/>
  <c r="L248" i="12" s="1" a="1"/>
  <c r="L248" i="12" s="1"/>
  <c r="D281" i="12"/>
  <c r="M248" i="12" s="1" a="1"/>
  <c r="M248" i="12" s="1"/>
  <c r="E281" i="12"/>
  <c r="N248" i="12" s="1" a="1"/>
  <c r="N248" i="12" s="1"/>
  <c r="F281" i="12"/>
  <c r="O248" i="12" s="1" a="1"/>
  <c r="O248" i="12" s="1"/>
  <c r="A282" i="12"/>
  <c r="B282" i="12"/>
  <c r="K249" i="12" s="1" a="1"/>
  <c r="K249" i="12" s="1"/>
  <c r="C282" i="12"/>
  <c r="L249" i="12" s="1" a="1"/>
  <c r="L249" i="12" s="1"/>
  <c r="D282" i="12"/>
  <c r="M249" i="12" a="1"/>
  <c r="M249" i="12" s="1"/>
  <c r="E282" i="12"/>
  <c r="N249" i="12" s="1" a="1"/>
  <c r="N249" i="12" s="1"/>
  <c r="F282" i="12"/>
  <c r="O249" i="12" a="1"/>
  <c r="O249" i="12" s="1"/>
  <c r="A283" i="12"/>
  <c r="B283" i="12"/>
  <c r="K250" i="12" s="1" a="1"/>
  <c r="K250" i="12" s="1"/>
  <c r="C283" i="12"/>
  <c r="L250" i="12" s="1" a="1"/>
  <c r="L250" i="12" s="1"/>
  <c r="D283" i="12"/>
  <c r="M250" i="12" s="1" a="1"/>
  <c r="M250" i="12" s="1"/>
  <c r="E283" i="12"/>
  <c r="N250" i="12" s="1" a="1"/>
  <c r="N250" i="12" s="1"/>
  <c r="F283" i="12"/>
  <c r="O250" i="12" s="1" a="1"/>
  <c r="O250" i="12" s="1"/>
  <c r="A284" i="12"/>
  <c r="B284" i="12"/>
  <c r="K251" i="12" s="1" a="1"/>
  <c r="K251" i="12" s="1"/>
  <c r="C284" i="12"/>
  <c r="L251" i="12" s="1" a="1"/>
  <c r="L251" i="12" s="1"/>
  <c r="D284" i="12"/>
  <c r="M251" i="12" s="1" a="1"/>
  <c r="M251" i="12" s="1"/>
  <c r="E284" i="12"/>
  <c r="N251" i="12" s="1" a="1"/>
  <c r="N251" i="12" s="1"/>
  <c r="F284" i="12"/>
  <c r="O251" i="12" s="1" a="1"/>
  <c r="O251" i="12" s="1"/>
  <c r="A285" i="12"/>
  <c r="B285" i="12"/>
  <c r="K252" i="12" s="1" a="1"/>
  <c r="K252" i="12" s="1"/>
  <c r="C285" i="12"/>
  <c r="L252" i="12" a="1"/>
  <c r="L252" i="12" s="1"/>
  <c r="D285" i="12"/>
  <c r="M252" i="12" s="1" a="1"/>
  <c r="M252" i="12" s="1"/>
  <c r="E285" i="12"/>
  <c r="N252" i="12" a="1"/>
  <c r="N252" i="12" s="1"/>
  <c r="F285" i="12"/>
  <c r="O252" i="12" s="1" a="1"/>
  <c r="O252" i="12" s="1"/>
  <c r="A286" i="12"/>
  <c r="B286" i="12"/>
  <c r="K253" i="12" s="1" a="1"/>
  <c r="K253" i="12" s="1"/>
  <c r="C286" i="12"/>
  <c r="L253" i="12" s="1" a="1"/>
  <c r="L253" i="12" s="1"/>
  <c r="D286" i="12"/>
  <c r="M253" i="12" s="1" a="1"/>
  <c r="M253" i="12" s="1"/>
  <c r="E286" i="12"/>
  <c r="N253" i="12" s="1" a="1"/>
  <c r="N253" i="12" s="1"/>
  <c r="F286" i="12"/>
  <c r="O253" i="12" s="1" a="1"/>
  <c r="O253" i="12" s="1"/>
  <c r="A287" i="12"/>
  <c r="B287" i="12"/>
  <c r="K254" i="12" s="1" a="1"/>
  <c r="K254" i="12" s="1"/>
  <c r="C287" i="12"/>
  <c r="L254" i="12" s="1" a="1"/>
  <c r="L254" i="12" s="1"/>
  <c r="D287" i="12"/>
  <c r="M254" i="12" s="1" a="1"/>
  <c r="M254" i="12" s="1"/>
  <c r="E287" i="12"/>
  <c r="N254" i="12" s="1" a="1"/>
  <c r="N254" i="12" s="1"/>
  <c r="F287" i="12"/>
  <c r="O254" i="12" s="1" a="1"/>
  <c r="O254" i="12" s="1"/>
  <c r="A288" i="12"/>
  <c r="B288" i="12"/>
  <c r="K255" i="12" a="1"/>
  <c r="K255" i="12" s="1"/>
  <c r="C288" i="12"/>
  <c r="L255" i="12" a="1"/>
  <c r="L255" i="12" s="1"/>
  <c r="D288" i="12"/>
  <c r="M255" i="12" s="1" a="1"/>
  <c r="M255" i="12" s="1"/>
  <c r="E288" i="12"/>
  <c r="N255" i="12" a="1"/>
  <c r="N255" i="12" s="1"/>
  <c r="F288" i="12"/>
  <c r="O255" i="12" a="1"/>
  <c r="O255" i="12" s="1"/>
  <c r="A289" i="12"/>
  <c r="B289" i="12"/>
  <c r="K256" i="12" s="1" a="1"/>
  <c r="K256" i="12" s="1"/>
  <c r="C289" i="12"/>
  <c r="L256" i="12" s="1" a="1"/>
  <c r="L256" i="12" s="1"/>
  <c r="D289" i="12"/>
  <c r="M256" i="12" s="1" a="1"/>
  <c r="M256" i="12" s="1"/>
  <c r="E289" i="12"/>
  <c r="N256" i="12" s="1" a="1"/>
  <c r="N256" i="12" s="1"/>
  <c r="F289" i="12"/>
  <c r="O256" i="12" s="1" a="1"/>
  <c r="O256" i="12" s="1"/>
  <c r="A290" i="12"/>
  <c r="B290" i="12"/>
  <c r="K257" i="12" s="1" a="1"/>
  <c r="K257" i="12" s="1"/>
  <c r="C290" i="12"/>
  <c r="L257" i="12" s="1" a="1"/>
  <c r="L257" i="12" s="1"/>
  <c r="D290" i="12"/>
  <c r="M257" i="12" s="1" a="1"/>
  <c r="M257" i="12" s="1"/>
  <c r="E290" i="12"/>
  <c r="N257" i="12" s="1" a="1"/>
  <c r="N257" i="12" s="1"/>
  <c r="F290" i="12"/>
  <c r="O257" i="12" s="1" a="1"/>
  <c r="O257" i="12" s="1"/>
  <c r="A291" i="12"/>
  <c r="B291" i="12"/>
  <c r="K258" i="12" s="1" a="1"/>
  <c r="K258" i="12" s="1"/>
  <c r="C291" i="12"/>
  <c r="L258" i="12" s="1" a="1"/>
  <c r="L258" i="12" s="1"/>
  <c r="D291" i="12"/>
  <c r="M258" i="12" a="1"/>
  <c r="M258" i="12" s="1"/>
  <c r="E291" i="12"/>
  <c r="N258" i="12" s="1" a="1"/>
  <c r="N258" i="12" s="1"/>
  <c r="F291" i="12"/>
  <c r="O258" i="12" s="1" a="1"/>
  <c r="O258" i="12" s="1"/>
  <c r="A292" i="12"/>
  <c r="B292" i="12"/>
  <c r="K259" i="12" s="1" a="1"/>
  <c r="K259" i="12" s="1"/>
  <c r="C292" i="12"/>
  <c r="L259" i="12" s="1" a="1"/>
  <c r="L259" i="12" s="1"/>
  <c r="D292" i="12"/>
  <c r="M259" i="12" s="1" a="1"/>
  <c r="M259" i="12" s="1"/>
  <c r="E292" i="12"/>
  <c r="N259" i="12" s="1" a="1"/>
  <c r="N259" i="12" s="1"/>
  <c r="F292" i="12"/>
  <c r="O259" i="12" s="1" a="1"/>
  <c r="O259" i="12" s="1"/>
  <c r="A293" i="12"/>
  <c r="B293" i="12"/>
  <c r="K260" i="12" s="1" a="1"/>
  <c r="K260" i="12" s="1"/>
  <c r="C293" i="12"/>
  <c r="L260" i="12" s="1" a="1"/>
  <c r="L260" i="12" s="1"/>
  <c r="D293" i="12"/>
  <c r="M260" i="12" s="1" a="1"/>
  <c r="M260" i="12" s="1"/>
  <c r="E293" i="12"/>
  <c r="N260" i="12" s="1" a="1"/>
  <c r="N260" i="12" s="1"/>
  <c r="F293" i="12"/>
  <c r="O260" i="12" s="1" a="1"/>
  <c r="O260" i="12" s="1"/>
  <c r="A294" i="12"/>
  <c r="B294" i="12"/>
  <c r="K261" i="12" s="1" a="1"/>
  <c r="K261" i="12" s="1"/>
  <c r="C294" i="12"/>
  <c r="L261" i="12" a="1"/>
  <c r="L261" i="12" s="1"/>
  <c r="D294" i="12"/>
  <c r="M261" i="12" s="1" a="1"/>
  <c r="M261" i="12" s="1"/>
  <c r="E294" i="12"/>
  <c r="N261" i="12" s="1" a="1"/>
  <c r="N261" i="12" s="1"/>
  <c r="F294" i="12"/>
  <c r="O261" i="12" a="1"/>
  <c r="O261" i="12" s="1"/>
  <c r="A295" i="12"/>
  <c r="B295" i="12"/>
  <c r="C295" i="12"/>
  <c r="D295" i="12"/>
  <c r="E295" i="12"/>
  <c r="F295" i="12"/>
  <c r="A296" i="12"/>
  <c r="B296" i="12"/>
  <c r="K262" i="12" s="1" a="1"/>
  <c r="K262" i="12" s="1"/>
  <c r="C296" i="12"/>
  <c r="L262" i="12" s="1" a="1"/>
  <c r="L262" i="12" s="1"/>
  <c r="D296" i="12"/>
  <c r="M262" i="12" s="1" a="1"/>
  <c r="M262" i="12" s="1"/>
  <c r="E296" i="12"/>
  <c r="N262" i="12" s="1" a="1"/>
  <c r="N262" i="12" s="1"/>
  <c r="F296" i="12"/>
  <c r="O262" i="12" s="1" a="1"/>
  <c r="O262" i="12" s="1"/>
  <c r="A297" i="12"/>
  <c r="B297" i="12"/>
  <c r="K263" i="12" s="1" a="1"/>
  <c r="K263" i="12" s="1"/>
  <c r="C297" i="12"/>
  <c r="L263" i="12" s="1" a="1"/>
  <c r="L263" i="12" s="1"/>
  <c r="D297" i="12"/>
  <c r="M263" i="12" s="1" a="1"/>
  <c r="M263" i="12" s="1"/>
  <c r="E297" i="12"/>
  <c r="N263" i="12" s="1" a="1"/>
  <c r="N263" i="12" s="1"/>
  <c r="F297" i="12"/>
  <c r="O263" i="12" s="1" a="1"/>
  <c r="O263" i="12" s="1"/>
  <c r="A298" i="12"/>
  <c r="B298" i="12"/>
  <c r="K264" i="12" a="1"/>
  <c r="K264" i="12" s="1"/>
  <c r="C298" i="12"/>
  <c r="L264" i="12" a="1"/>
  <c r="L264" i="12" s="1"/>
  <c r="D298" i="12"/>
  <c r="M264" i="12" s="1" a="1"/>
  <c r="M264" i="12" s="1"/>
  <c r="E298" i="12"/>
  <c r="N264" i="12" s="1" a="1"/>
  <c r="N264" i="12" s="1"/>
  <c r="F298" i="12"/>
  <c r="O264" i="12" a="1"/>
  <c r="O264" i="12" s="1"/>
  <c r="A299" i="12"/>
  <c r="B299" i="12"/>
  <c r="K265" i="12" s="1" a="1"/>
  <c r="K265" i="12" s="1"/>
  <c r="C299" i="12"/>
  <c r="L265" i="12" s="1" a="1"/>
  <c r="L265" i="12" s="1"/>
  <c r="D299" i="12"/>
  <c r="M265" i="12" s="1" a="1"/>
  <c r="M265" i="12" s="1"/>
  <c r="E299" i="12"/>
  <c r="N265" i="12" s="1" a="1"/>
  <c r="N265" i="12" s="1"/>
  <c r="F299" i="12"/>
  <c r="O265" i="12" s="1" a="1"/>
  <c r="O265" i="12" s="1"/>
  <c r="A300" i="12"/>
  <c r="B300" i="12"/>
  <c r="K266" i="12" s="1" a="1"/>
  <c r="K266" i="12" s="1"/>
  <c r="C300" i="12"/>
  <c r="L266" i="12" s="1" a="1"/>
  <c r="L266" i="12" s="1"/>
  <c r="D300" i="12"/>
  <c r="M266" i="12" s="1" a="1"/>
  <c r="M266" i="12" s="1"/>
  <c r="E300" i="12"/>
  <c r="N266" i="12" s="1" a="1"/>
  <c r="N266" i="12" s="1"/>
  <c r="F300" i="12"/>
  <c r="O266" i="12" s="1" a="1"/>
  <c r="O266" i="12" s="1"/>
  <c r="A301" i="12"/>
  <c r="B301" i="12"/>
  <c r="K267" i="12" s="1" a="1"/>
  <c r="K267" i="12" s="1"/>
  <c r="C301" i="12"/>
  <c r="L267" i="12" a="1"/>
  <c r="L267" i="12"/>
  <c r="D301" i="12"/>
  <c r="M267" i="12" s="1" a="1"/>
  <c r="M267" i="12" s="1"/>
  <c r="E301" i="12"/>
  <c r="N267" i="12" s="1" a="1"/>
  <c r="N267" i="12" s="1"/>
  <c r="F301" i="12"/>
  <c r="O267" i="12" s="1" a="1"/>
  <c r="O267" i="12" s="1"/>
  <c r="A302" i="12"/>
  <c r="B302" i="12"/>
  <c r="K268" i="12" a="1"/>
  <c r="K268" i="12" s="1"/>
  <c r="C302" i="12"/>
  <c r="L268" i="12" s="1" a="1"/>
  <c r="L268" i="12" s="1"/>
  <c r="D302" i="12"/>
  <c r="M268" i="12" a="1"/>
  <c r="M268" i="12" s="1"/>
  <c r="E302" i="12"/>
  <c r="N268" i="12" s="1" a="1"/>
  <c r="N268" i="12" s="1"/>
  <c r="F302" i="12"/>
  <c r="O268" i="12" a="1"/>
  <c r="O268" i="12" s="1"/>
  <c r="A303" i="12"/>
  <c r="B303" i="12"/>
  <c r="K269" i="12" s="1" a="1"/>
  <c r="K269" i="12" s="1"/>
  <c r="C303" i="12"/>
  <c r="L269" i="12" s="1" a="1"/>
  <c r="L269" i="12" s="1"/>
  <c r="D303" i="12"/>
  <c r="M269" i="12" s="1" a="1"/>
  <c r="M269" i="12" s="1"/>
  <c r="E303" i="12"/>
  <c r="N269" i="12" s="1" a="1"/>
  <c r="N269" i="12" s="1"/>
  <c r="F303" i="12"/>
  <c r="O269" i="12" s="1" a="1"/>
  <c r="O269" i="12" s="1"/>
  <c r="A304" i="12"/>
  <c r="B304" i="12"/>
  <c r="K270" i="12" s="1" a="1"/>
  <c r="K270" i="12" s="1"/>
  <c r="C304" i="12"/>
  <c r="L270" i="12" a="1"/>
  <c r="L270" i="12" s="1"/>
  <c r="D304" i="12"/>
  <c r="M270" i="12" s="1" a="1"/>
  <c r="M270" i="12" s="1"/>
  <c r="E304" i="12"/>
  <c r="N270" i="12" s="1" a="1"/>
  <c r="N270" i="12" s="1"/>
  <c r="F304" i="12"/>
  <c r="O270" i="12" s="1" a="1"/>
  <c r="O270" i="12" s="1"/>
  <c r="A305" i="12"/>
  <c r="B305" i="12"/>
  <c r="K271" i="12" s="1" a="1"/>
  <c r="K271" i="12" s="1"/>
  <c r="C305" i="12"/>
  <c r="L271" i="12" s="1" a="1"/>
  <c r="L271" i="12" s="1"/>
  <c r="D305" i="12"/>
  <c r="M271" i="12" s="1" a="1"/>
  <c r="M271" i="12" s="1"/>
  <c r="E305" i="12"/>
  <c r="N271" i="12" s="1" a="1"/>
  <c r="N271" i="12" s="1"/>
  <c r="F305" i="12"/>
  <c r="O271" i="12" s="1" a="1"/>
  <c r="O271" i="12" s="1"/>
  <c r="A306" i="12"/>
  <c r="B306" i="12"/>
  <c r="K272" i="12" s="1" a="1"/>
  <c r="K272" i="12" s="1"/>
  <c r="C306" i="12"/>
  <c r="L272" i="12" s="1" a="1"/>
  <c r="L272" i="12" s="1"/>
  <c r="D306" i="12"/>
  <c r="M272" i="12" a="1"/>
  <c r="M272" i="12"/>
  <c r="E306" i="12"/>
  <c r="N272" i="12" s="1" a="1"/>
  <c r="N272" i="12" s="1"/>
  <c r="F306" i="12"/>
  <c r="O272" i="12" a="1"/>
  <c r="O272" i="12" s="1"/>
  <c r="A307" i="12"/>
  <c r="B307" i="12"/>
  <c r="K273" i="12" s="1" a="1"/>
  <c r="K273" i="12" s="1"/>
  <c r="C307" i="12"/>
  <c r="L273" i="12" s="1" a="1"/>
  <c r="L273" i="12" s="1"/>
  <c r="D307" i="12"/>
  <c r="M273" i="12" s="1" a="1"/>
  <c r="M273" i="12" s="1"/>
  <c r="E307" i="12"/>
  <c r="N273" i="12" s="1" a="1"/>
  <c r="N273" i="12" s="1"/>
  <c r="F307" i="12"/>
  <c r="O273" i="12" s="1" a="1"/>
  <c r="O273" i="12" s="1"/>
  <c r="A308" i="12"/>
  <c r="B308" i="12"/>
  <c r="K274" i="12" s="1" a="1"/>
  <c r="K274" i="12" s="1"/>
  <c r="C308" i="12"/>
  <c r="L274" i="12" s="1" a="1"/>
  <c r="L274" i="12" s="1"/>
  <c r="D308" i="12"/>
  <c r="M274" i="12" s="1" a="1"/>
  <c r="M274" i="12" s="1"/>
  <c r="E308" i="12"/>
  <c r="N274" i="12" s="1" a="1"/>
  <c r="N274" i="12" s="1"/>
  <c r="F308" i="12"/>
  <c r="O274" i="12" s="1" a="1"/>
  <c r="O274" i="12" s="1"/>
  <c r="A309" i="12"/>
  <c r="B309" i="12"/>
  <c r="K275" i="12" s="1" a="1"/>
  <c r="K275" i="12" s="1"/>
  <c r="C309" i="12"/>
  <c r="L275" i="12" s="1" a="1"/>
  <c r="L275" i="12" s="1"/>
  <c r="D309" i="12"/>
  <c r="M275" i="12" s="1" a="1"/>
  <c r="M275" i="12" s="1"/>
  <c r="E309" i="12"/>
  <c r="N275" i="12" s="1" a="1"/>
  <c r="N275" i="12" s="1"/>
  <c r="F309" i="12"/>
  <c r="O275" i="12" s="1" a="1"/>
  <c r="O275" i="12" s="1"/>
  <c r="A310" i="12"/>
  <c r="B310" i="12"/>
  <c r="K276" i="12" s="1" a="1"/>
  <c r="K276" i="12" s="1"/>
  <c r="C310" i="12"/>
  <c r="L276" i="12" a="1"/>
  <c r="L276" i="12" s="1"/>
  <c r="D310" i="12"/>
  <c r="M276" i="12" a="1"/>
  <c r="M276" i="12" s="1"/>
  <c r="E310" i="12"/>
  <c r="N276" i="12" s="1" a="1"/>
  <c r="N276" i="12" s="1"/>
  <c r="F310" i="12"/>
  <c r="O276" i="12" a="1"/>
  <c r="O276" i="12" s="1"/>
  <c r="A311" i="12"/>
  <c r="B311" i="12"/>
  <c r="K277" i="12" s="1" a="1"/>
  <c r="K277" i="12" s="1"/>
  <c r="C311" i="12"/>
  <c r="L277" i="12" s="1" a="1"/>
  <c r="L277" i="12" s="1"/>
  <c r="D311" i="12"/>
  <c r="M277" i="12" s="1" a="1"/>
  <c r="M277" i="12" s="1"/>
  <c r="E311" i="12"/>
  <c r="N277" i="12" s="1" a="1"/>
  <c r="N277" i="12" s="1"/>
  <c r="F311" i="12"/>
  <c r="O277" i="12" s="1" a="1"/>
  <c r="O277" i="12" s="1"/>
  <c r="A312" i="12"/>
  <c r="B312" i="12"/>
  <c r="K278" i="12" a="1"/>
  <c r="K278" i="12" s="1"/>
  <c r="C312" i="12"/>
  <c r="L278" i="12" s="1" a="1"/>
  <c r="L278" i="12" s="1"/>
  <c r="D312" i="12"/>
  <c r="M278" i="12" s="1" a="1"/>
  <c r="M278" i="12" s="1"/>
  <c r="E312" i="12"/>
  <c r="N278" i="12" s="1" a="1"/>
  <c r="N278" i="12" s="1"/>
  <c r="F312" i="12"/>
  <c r="O278" i="12" s="1" a="1"/>
  <c r="O278" i="12" s="1"/>
  <c r="A313" i="12"/>
  <c r="B313" i="12"/>
  <c r="K279" i="12" a="1"/>
  <c r="K279" i="12" s="1"/>
  <c r="C313" i="12"/>
  <c r="L279" i="12" s="1" a="1"/>
  <c r="L279" i="12" s="1"/>
  <c r="D313" i="12"/>
  <c r="M279" i="12" a="1"/>
  <c r="M279" i="12" s="1"/>
  <c r="E313" i="12"/>
  <c r="N279" i="12" s="1" a="1"/>
  <c r="N279" i="12" s="1"/>
  <c r="F313" i="12"/>
  <c r="O279" i="12" s="1" a="1"/>
  <c r="O279" i="12" s="1"/>
  <c r="A314" i="12"/>
  <c r="B314" i="12"/>
  <c r="K280" i="12" a="1"/>
  <c r="K280" i="12" s="1"/>
  <c r="C314" i="12"/>
  <c r="L280" i="12" s="1" a="1"/>
  <c r="L280" i="12" s="1"/>
  <c r="D314" i="12"/>
  <c r="M280" i="12" a="1"/>
  <c r="M280" i="12" s="1"/>
  <c r="E314" i="12"/>
  <c r="N280" i="12" s="1" a="1"/>
  <c r="N280" i="12" s="1"/>
  <c r="F314" i="12"/>
  <c r="O280" i="12" s="1" a="1"/>
  <c r="O280" i="12" s="1"/>
  <c r="A315" i="12"/>
  <c r="B315" i="12"/>
  <c r="K281" i="12" s="1" a="1"/>
  <c r="K281" i="12" s="1"/>
  <c r="C315" i="12"/>
  <c r="L281" i="12" s="1" a="1"/>
  <c r="L281" i="12" s="1"/>
  <c r="D315" i="12"/>
  <c r="M281" i="12" s="1" a="1"/>
  <c r="M281" i="12" s="1"/>
  <c r="E315" i="12"/>
  <c r="N281" i="12" s="1" a="1"/>
  <c r="N281" i="12" s="1"/>
  <c r="F315" i="12"/>
  <c r="O281" i="12" s="1" a="1"/>
  <c r="O281" i="12" s="1"/>
  <c r="A316" i="12"/>
  <c r="B316" i="12"/>
  <c r="K282" i="12" s="1" a="1"/>
  <c r="K282" i="12" s="1"/>
  <c r="C316" i="12"/>
  <c r="L282" i="12" a="1"/>
  <c r="L282" i="12" s="1"/>
  <c r="D316" i="12"/>
  <c r="M282" i="12" s="1" a="1"/>
  <c r="M282" i="12" s="1"/>
  <c r="E316" i="12"/>
  <c r="N282" i="12" s="1" a="1"/>
  <c r="N282" i="12" s="1"/>
  <c r="F316" i="12"/>
  <c r="O282" i="12" a="1"/>
  <c r="O282" i="12" s="1"/>
  <c r="A317" i="12"/>
  <c r="B317" i="12"/>
  <c r="K283" i="12" s="1" a="1"/>
  <c r="K283" i="12" s="1"/>
  <c r="C317" i="12"/>
  <c r="L283" i="12" s="1" a="1"/>
  <c r="L283" i="12" s="1"/>
  <c r="D317" i="12"/>
  <c r="M283" i="12" s="1" a="1"/>
  <c r="M283" i="12" s="1"/>
  <c r="E317" i="12"/>
  <c r="N283" i="12" s="1" a="1"/>
  <c r="N283" i="12" s="1"/>
  <c r="F317" i="12"/>
  <c r="O283" i="12" s="1" a="1"/>
  <c r="O283" i="12" s="1"/>
  <c r="A318" i="12"/>
  <c r="B318" i="12"/>
  <c r="K284" i="12" a="1"/>
  <c r="K284" i="12" s="1"/>
  <c r="C318" i="12"/>
  <c r="L284" i="12" s="1" a="1"/>
  <c r="L284" i="12" s="1"/>
  <c r="D318" i="12"/>
  <c r="M284" i="12" s="1" a="1"/>
  <c r="M284" i="12" s="1"/>
  <c r="E318" i="12"/>
  <c r="N284" i="12" s="1" a="1"/>
  <c r="N284" i="12" s="1"/>
  <c r="F318" i="12"/>
  <c r="O284" i="12" s="1" a="1"/>
  <c r="O284" i="12" s="1"/>
  <c r="A319" i="12"/>
  <c r="B319" i="12"/>
  <c r="K285" i="12" s="1" a="1"/>
  <c r="K285" i="12" s="1"/>
  <c r="C319" i="12"/>
  <c r="L285" i="12" s="1" a="1"/>
  <c r="L285" i="12" s="1"/>
  <c r="D319" i="12"/>
  <c r="M285" i="12" s="1" a="1"/>
  <c r="M285" i="12" s="1"/>
  <c r="E319" i="12"/>
  <c r="N285" i="12" a="1"/>
  <c r="N285" i="12" s="1"/>
  <c r="F319" i="12"/>
  <c r="O285" i="12" s="1" a="1"/>
  <c r="O285" i="12" s="1"/>
  <c r="A320" i="12"/>
  <c r="B320" i="12"/>
  <c r="K286" i="12" s="1" a="1"/>
  <c r="K286" i="12" s="1"/>
  <c r="C320" i="12"/>
  <c r="L286" i="12" s="1" a="1"/>
  <c r="L286" i="12" s="1"/>
  <c r="D320" i="12"/>
  <c r="M286" i="12" s="1" a="1"/>
  <c r="M286" i="12" s="1"/>
  <c r="E320" i="12"/>
  <c r="N286" i="12" s="1" a="1"/>
  <c r="N286" i="12" s="1"/>
  <c r="F320" i="12"/>
  <c r="O286" i="12" s="1" a="1"/>
  <c r="O286" i="12" s="1"/>
  <c r="A321" i="12"/>
  <c r="B321" i="12"/>
  <c r="K287" i="12" s="1" a="1"/>
  <c r="K287" i="12" s="1"/>
  <c r="C321" i="12"/>
  <c r="L287" i="12" s="1" a="1"/>
  <c r="L287" i="12" s="1"/>
  <c r="D321" i="12"/>
  <c r="M287" i="12" s="1" a="1"/>
  <c r="M287" i="12" s="1"/>
  <c r="E321" i="12"/>
  <c r="N287" i="12" s="1" a="1"/>
  <c r="N287" i="12" s="1"/>
  <c r="F321" i="12"/>
  <c r="O287" i="12" s="1" a="1"/>
  <c r="O287" i="12" s="1"/>
  <c r="A322" i="12"/>
  <c r="B322" i="12"/>
  <c r="K288" i="12" s="1" a="1"/>
  <c r="K288" i="12" s="1"/>
  <c r="C322" i="12"/>
  <c r="L288" i="12" a="1"/>
  <c r="L288" i="12" s="1"/>
  <c r="D322" i="12"/>
  <c r="M288" i="12" s="1" a="1"/>
  <c r="M288" i="12" s="1"/>
  <c r="E322" i="12"/>
  <c r="N288" i="12" s="1" a="1"/>
  <c r="N288" i="12" s="1"/>
  <c r="F322" i="12"/>
  <c r="O288" i="12" s="1" a="1"/>
  <c r="O288" i="12" s="1"/>
  <c r="A323" i="12"/>
  <c r="B323" i="12"/>
  <c r="C323" i="12"/>
  <c r="D323" i="12"/>
  <c r="E323" i="12"/>
  <c r="F323" i="12"/>
  <c r="A324" i="12"/>
  <c r="B324" i="12"/>
  <c r="K289" i="12" s="1" a="1"/>
  <c r="K289" i="12" s="1"/>
  <c r="C324" i="12"/>
  <c r="L289" i="12" s="1" a="1"/>
  <c r="L289" i="12" s="1"/>
  <c r="D324" i="12"/>
  <c r="M289" i="12" s="1" a="1"/>
  <c r="M289" i="12" s="1"/>
  <c r="E324" i="12"/>
  <c r="N289" i="12" s="1" a="1"/>
  <c r="N289" i="12" s="1"/>
  <c r="F324" i="12"/>
  <c r="O289" i="12" s="1" a="1"/>
  <c r="O289" i="12" s="1"/>
  <c r="A325" i="12"/>
  <c r="B325" i="12"/>
  <c r="K290" i="12" s="1" a="1"/>
  <c r="K290" i="12" s="1"/>
  <c r="C325" i="12"/>
  <c r="L290" i="12" s="1" a="1"/>
  <c r="L290" i="12" s="1"/>
  <c r="D325" i="12"/>
  <c r="M290" i="12" s="1" a="1"/>
  <c r="M290" i="12" s="1"/>
  <c r="E325" i="12"/>
  <c r="N290" i="12" s="1" a="1"/>
  <c r="N290" i="12" s="1"/>
  <c r="F325" i="12"/>
  <c r="O290" i="12" s="1" a="1"/>
  <c r="O290" i="12" s="1"/>
  <c r="A326" i="12"/>
  <c r="B326" i="12"/>
  <c r="K291" i="12" s="1" a="1"/>
  <c r="K291" i="12" s="1"/>
  <c r="C326" i="12"/>
  <c r="L291" i="12" a="1"/>
  <c r="L291" i="12" s="1"/>
  <c r="D326" i="12"/>
  <c r="M291" i="12" a="1"/>
  <c r="M291" i="12" s="1"/>
  <c r="E326" i="12"/>
  <c r="N291" i="12" s="1" a="1"/>
  <c r="N291" i="12" s="1"/>
  <c r="F326" i="12"/>
  <c r="O291" i="12" a="1"/>
  <c r="O291" i="12" s="1"/>
  <c r="A327" i="12"/>
  <c r="B327" i="12"/>
  <c r="K292" i="12" a="1"/>
  <c r="K292" i="12" s="1"/>
  <c r="C327" i="12"/>
  <c r="L292" i="12" s="1" a="1"/>
  <c r="L292" i="12" s="1"/>
  <c r="D327" i="12"/>
  <c r="M292" i="12" s="1" a="1"/>
  <c r="M292" i="12" s="1"/>
  <c r="E327" i="12"/>
  <c r="N292" i="12" s="1" a="1"/>
  <c r="N292" i="12" s="1"/>
  <c r="F327" i="12"/>
  <c r="O292" i="12" s="1" a="1"/>
  <c r="O292" i="12" s="1"/>
  <c r="A328" i="12"/>
  <c r="B328" i="12"/>
  <c r="K293" i="12" a="1"/>
  <c r="K293" i="12"/>
  <c r="C328" i="12"/>
  <c r="L293" i="12" s="1" a="1"/>
  <c r="L293" i="12" s="1"/>
  <c r="D328" i="12"/>
  <c r="M293" i="12" s="1" a="1"/>
  <c r="M293" i="12" s="1"/>
  <c r="E328" i="12"/>
  <c r="N293" i="12" s="1" a="1"/>
  <c r="N293" i="12" s="1"/>
  <c r="F328" i="12"/>
  <c r="O293" i="12" s="1" a="1"/>
  <c r="O293" i="12" s="1"/>
  <c r="A329" i="12"/>
  <c r="B329" i="12"/>
  <c r="K294" i="12" a="1"/>
  <c r="K294" i="12" s="1"/>
  <c r="C329" i="12"/>
  <c r="L294" i="12" s="1" a="1"/>
  <c r="L294" i="12" s="1"/>
  <c r="D329" i="12"/>
  <c r="M294" i="12" a="1"/>
  <c r="M294" i="12" s="1"/>
  <c r="E329" i="12"/>
  <c r="N294" i="12" s="1" a="1"/>
  <c r="N294" i="12" s="1"/>
  <c r="F329" i="12"/>
  <c r="O294" i="12" s="1" a="1"/>
  <c r="O294" i="12" s="1"/>
  <c r="A330" i="12"/>
  <c r="B330" i="12"/>
  <c r="C330" i="12"/>
  <c r="D330" i="12"/>
  <c r="E330" i="12"/>
  <c r="F330" i="12"/>
  <c r="A331" i="12"/>
  <c r="B331" i="12"/>
  <c r="K295" i="12" a="1"/>
  <c r="K295" i="12" s="1"/>
  <c r="C331" i="12"/>
  <c r="L295" i="12" s="1" a="1"/>
  <c r="L295" i="12" s="1"/>
  <c r="D331" i="12"/>
  <c r="M295" i="12" s="1" a="1"/>
  <c r="M295" i="12" s="1"/>
  <c r="E331" i="12"/>
  <c r="N295" i="12" s="1" a="1"/>
  <c r="N295" i="12" s="1"/>
  <c r="F331" i="12"/>
  <c r="O295" i="12" s="1" a="1"/>
  <c r="O295" i="12" s="1"/>
  <c r="A332" i="12"/>
  <c r="B332" i="12"/>
  <c r="K296" i="12" a="1"/>
  <c r="K296" i="12" s="1"/>
  <c r="C332" i="12"/>
  <c r="L296" i="12" s="1" a="1"/>
  <c r="L296" i="12" s="1"/>
  <c r="D332" i="12"/>
  <c r="M296" i="12" s="1" a="1"/>
  <c r="M296" i="12" s="1"/>
  <c r="E332" i="12"/>
  <c r="N296" i="12" s="1" a="1"/>
  <c r="N296" i="12" s="1"/>
  <c r="F332" i="12"/>
  <c r="O296" i="12" s="1" a="1"/>
  <c r="O296" i="12" s="1"/>
  <c r="A333" i="12"/>
  <c r="B333" i="12"/>
  <c r="K297" i="12" a="1"/>
  <c r="K297" i="12" s="1"/>
  <c r="C333" i="12"/>
  <c r="L297" i="12" s="1" a="1"/>
  <c r="L297" i="12" s="1"/>
  <c r="D333" i="12"/>
  <c r="M297" i="12" s="1" a="1"/>
  <c r="M297" i="12" s="1"/>
  <c r="E333" i="12"/>
  <c r="N297" i="12" s="1" a="1"/>
  <c r="N297" i="12" s="1"/>
  <c r="F333" i="12"/>
  <c r="O297" i="12" s="1" a="1"/>
  <c r="O297" i="12" s="1"/>
  <c r="A334" i="12"/>
  <c r="B334" i="12"/>
  <c r="K298" i="12" a="1"/>
  <c r="K298" i="12" s="1"/>
  <c r="C334" i="12"/>
  <c r="L298" i="12" s="1" a="1"/>
  <c r="L298" i="12" s="1"/>
  <c r="D334" i="12"/>
  <c r="M298" i="12" s="1" a="1"/>
  <c r="M298" i="12" s="1"/>
  <c r="E334" i="12"/>
  <c r="N298" i="12" s="1" a="1"/>
  <c r="N298" i="12" s="1"/>
  <c r="F334" i="12"/>
  <c r="O298" i="12" a="1"/>
  <c r="O298" i="12" s="1"/>
  <c r="A335" i="12"/>
  <c r="B335" i="12"/>
  <c r="K299" i="12" s="1" a="1"/>
  <c r="K299" i="12" s="1"/>
  <c r="C335" i="12"/>
  <c r="L299" i="12" s="1" a="1"/>
  <c r="L299" i="12" s="1"/>
  <c r="D335" i="12"/>
  <c r="M299" i="12" s="1" a="1"/>
  <c r="M299" i="12" s="1"/>
  <c r="E335" i="12"/>
  <c r="N299" i="12" s="1" a="1"/>
  <c r="N299" i="12" s="1"/>
  <c r="F335" i="12"/>
  <c r="O299" i="12" s="1" a="1"/>
  <c r="O299" i="12" s="1"/>
  <c r="A336" i="12"/>
  <c r="B336" i="12"/>
  <c r="K300" i="12" s="1" a="1"/>
  <c r="K300" i="12" s="1"/>
  <c r="C336" i="12"/>
  <c r="L300" i="12" a="1"/>
  <c r="L300" i="12" s="1"/>
  <c r="D336" i="12"/>
  <c r="M300" i="12" s="1" a="1"/>
  <c r="M300" i="12" s="1"/>
  <c r="E336" i="12"/>
  <c r="N300" i="12" s="1" a="1"/>
  <c r="N300" i="12" s="1"/>
  <c r="F336" i="12"/>
  <c r="O300" i="12" a="1"/>
  <c r="O300" i="12" s="1"/>
  <c r="A337" i="12"/>
  <c r="B337" i="12"/>
  <c r="C337" i="12"/>
  <c r="D337" i="12"/>
  <c r="E337" i="12"/>
  <c r="F337" i="12"/>
  <c r="A338" i="12"/>
  <c r="B338" i="12"/>
  <c r="C338" i="12"/>
  <c r="D338" i="12"/>
  <c r="E338" i="12"/>
  <c r="F338" i="12"/>
  <c r="A339" i="12"/>
  <c r="B339" i="12"/>
  <c r="K301" i="12" s="1" a="1"/>
  <c r="K301" i="12" s="1"/>
  <c r="C339" i="12"/>
  <c r="L301" i="12" s="1" a="1"/>
  <c r="L301" i="12" s="1"/>
  <c r="D339" i="12"/>
  <c r="M301" i="12" s="1" a="1"/>
  <c r="M301" i="12" s="1"/>
  <c r="E339" i="12"/>
  <c r="N301" i="12" s="1" a="1"/>
  <c r="N301" i="12" s="1"/>
  <c r="F339" i="12"/>
  <c r="O301" i="12" s="1" a="1"/>
  <c r="O301" i="12" s="1"/>
  <c r="A340" i="12"/>
  <c r="B340" i="12"/>
  <c r="C340" i="12"/>
  <c r="D340" i="12"/>
  <c r="E340" i="12"/>
  <c r="F340" i="12"/>
  <c r="A341" i="12"/>
  <c r="B341" i="12"/>
  <c r="C341" i="12"/>
  <c r="D341" i="12"/>
  <c r="E341" i="12"/>
  <c r="F341" i="12"/>
  <c r="A342" i="12"/>
  <c r="B342" i="12"/>
  <c r="C342" i="12"/>
  <c r="D342" i="12"/>
  <c r="E342" i="12"/>
  <c r="F342" i="12"/>
  <c r="A343" i="12"/>
  <c r="B343" i="12"/>
  <c r="C343" i="12"/>
  <c r="D343" i="12"/>
  <c r="E343" i="12"/>
  <c r="F343" i="12"/>
  <c r="A344" i="12"/>
  <c r="B344" i="12"/>
  <c r="K302" i="12" s="1" a="1"/>
  <c r="K302" i="12" s="1"/>
  <c r="C344" i="12"/>
  <c r="L302" i="12" s="1" a="1"/>
  <c r="L302" i="12" s="1"/>
  <c r="D344" i="12"/>
  <c r="M302" i="12" s="1" a="1"/>
  <c r="M302" i="12" s="1"/>
  <c r="E344" i="12"/>
  <c r="N302" i="12" s="1" a="1"/>
  <c r="N302" i="12" s="1"/>
  <c r="F344" i="12"/>
  <c r="O302" i="12" a="1"/>
  <c r="O302" i="12" s="1"/>
  <c r="A345" i="12"/>
  <c r="B345" i="12"/>
  <c r="K303" i="12" s="1" a="1"/>
  <c r="K303" i="12" s="1"/>
  <c r="C345" i="12"/>
  <c r="L303" i="12" s="1" a="1"/>
  <c r="L303" i="12" s="1"/>
  <c r="D345" i="12"/>
  <c r="M303" i="12" s="1" a="1"/>
  <c r="M303" i="12" s="1"/>
  <c r="E345" i="12"/>
  <c r="N303" i="12" s="1" a="1"/>
  <c r="N303" i="12" s="1"/>
  <c r="F345" i="12"/>
  <c r="O303" i="12" s="1" a="1"/>
  <c r="O303" i="12" s="1"/>
  <c r="A346" i="12"/>
  <c r="B346" i="12"/>
  <c r="K304" i="12" s="1" a="1"/>
  <c r="K304" i="12" s="1"/>
  <c r="C346" i="12"/>
  <c r="L304" i="12" s="1" a="1"/>
  <c r="L304" i="12" s="1"/>
  <c r="D346" i="12"/>
  <c r="M304" i="12" a="1"/>
  <c r="M304" i="12" s="1"/>
  <c r="E346" i="12"/>
  <c r="N304" i="12" s="1" a="1"/>
  <c r="N304" i="12" s="1"/>
  <c r="F346" i="12"/>
  <c r="O304" i="12" s="1" a="1"/>
  <c r="O304" i="12" s="1"/>
  <c r="A347" i="12"/>
  <c r="B347" i="12"/>
  <c r="K305" i="12" s="1" a="1"/>
  <c r="K305" i="12" s="1"/>
  <c r="C347" i="12"/>
  <c r="L305" i="12" s="1" a="1"/>
  <c r="L305" i="12" s="1"/>
  <c r="D347" i="12"/>
  <c r="M305" i="12" s="1" a="1"/>
  <c r="M305" i="12" s="1"/>
  <c r="E347" i="12"/>
  <c r="N305" i="12" s="1" a="1"/>
  <c r="N305" i="12" s="1"/>
  <c r="F347" i="12"/>
  <c r="O305" i="12" s="1" a="1"/>
  <c r="O305" i="12" s="1"/>
  <c r="A348" i="12"/>
  <c r="B348" i="12"/>
  <c r="K306" i="12" s="1" a="1"/>
  <c r="K306" i="12" s="1"/>
  <c r="C348" i="12"/>
  <c r="L306" i="12" s="1" a="1"/>
  <c r="L306" i="12" s="1"/>
  <c r="D348" i="12"/>
  <c r="M306" i="12" s="1" a="1"/>
  <c r="M306" i="12" s="1"/>
  <c r="E348" i="12"/>
  <c r="N306" i="12" s="1" a="1"/>
  <c r="N306" i="12" s="1"/>
  <c r="F348" i="12"/>
  <c r="O306" i="12" s="1" a="1"/>
  <c r="O306" i="12" s="1"/>
  <c r="A349" i="12"/>
  <c r="B349" i="12"/>
  <c r="K307" i="12" s="1" a="1"/>
  <c r="K307" i="12" s="1"/>
  <c r="C349" i="12"/>
  <c r="L307" i="12" s="1" a="1"/>
  <c r="L307" i="12" s="1"/>
  <c r="D349" i="12"/>
  <c r="M307" i="12" s="1" a="1"/>
  <c r="M307" i="12" s="1"/>
  <c r="E349" i="12"/>
  <c r="N307" i="12" s="1" a="1"/>
  <c r="N307" i="12" s="1"/>
  <c r="F349" i="12"/>
  <c r="O307" i="12" s="1" a="1"/>
  <c r="O307" i="12" s="1"/>
  <c r="A350" i="12"/>
  <c r="B350" i="12"/>
  <c r="C350" i="12"/>
  <c r="D350" i="12"/>
  <c r="E350" i="12"/>
  <c r="F350" i="12"/>
  <c r="A351" i="12"/>
  <c r="B351" i="12"/>
  <c r="K308" i="12" s="1" a="1"/>
  <c r="K308" i="12" s="1"/>
  <c r="C351" i="12"/>
  <c r="L308" i="12" s="1" a="1"/>
  <c r="L308" i="12" s="1"/>
  <c r="D351" i="12"/>
  <c r="M308" i="12" s="1" a="1"/>
  <c r="M308" i="12" s="1"/>
  <c r="E351" i="12"/>
  <c r="N308" i="12" s="1" a="1"/>
  <c r="N308" i="12" s="1"/>
  <c r="F351" i="12"/>
  <c r="O308" i="12" s="1" a="1"/>
  <c r="O308" i="12" s="1"/>
  <c r="A352" i="12"/>
  <c r="B352" i="12"/>
  <c r="C352" i="12"/>
  <c r="D352" i="12"/>
  <c r="E352" i="12"/>
  <c r="F352" i="12"/>
  <c r="A353" i="12"/>
  <c r="B353" i="12"/>
  <c r="K309" i="12" s="1" a="1"/>
  <c r="K309" i="12" s="1"/>
  <c r="C353" i="12"/>
  <c r="L309" i="12" s="1" a="1"/>
  <c r="L309" i="12" s="1"/>
  <c r="D353" i="12"/>
  <c r="M309" i="12" a="1"/>
  <c r="M309" i="12" s="1"/>
  <c r="E353" i="12"/>
  <c r="N309" i="12" s="1" a="1"/>
  <c r="N309" i="12" s="1"/>
  <c r="F353" i="12"/>
  <c r="O309" i="12" s="1" a="1"/>
  <c r="O309" i="12" s="1"/>
  <c r="A354" i="12"/>
  <c r="B354" i="12"/>
  <c r="C354" i="12"/>
  <c r="D354" i="12"/>
  <c r="E354" i="12"/>
  <c r="F354" i="12"/>
  <c r="A355" i="12"/>
  <c r="B355" i="12"/>
  <c r="K310" i="12" s="1" a="1"/>
  <c r="K310" i="12" s="1"/>
  <c r="C355" i="12"/>
  <c r="L310" i="12" s="1" a="1"/>
  <c r="L310" i="12" s="1"/>
  <c r="D355" i="12"/>
  <c r="M310" i="12" s="1" a="1"/>
  <c r="M310" i="12" s="1"/>
  <c r="E355" i="12"/>
  <c r="N310" i="12" s="1" a="1"/>
  <c r="N310" i="12" s="1"/>
  <c r="F355" i="12"/>
  <c r="O310" i="12" a="1"/>
  <c r="O310" i="12" s="1"/>
  <c r="A356" i="12"/>
  <c r="B356" i="12"/>
  <c r="K311" i="12" s="1" a="1"/>
  <c r="K311" i="12" s="1"/>
  <c r="C356" i="12"/>
  <c r="L311" i="12" s="1" a="1"/>
  <c r="L311" i="12" s="1"/>
  <c r="D356" i="12"/>
  <c r="M311" i="12" s="1" a="1"/>
  <c r="M311" i="12" s="1"/>
  <c r="E356" i="12"/>
  <c r="N311" i="12" s="1" a="1"/>
  <c r="N311" i="12" s="1"/>
  <c r="F356" i="12"/>
  <c r="O311" i="12" s="1" a="1"/>
  <c r="O311" i="12" s="1"/>
  <c r="A357" i="12"/>
  <c r="B357" i="12"/>
  <c r="K312" i="12" s="1" a="1"/>
  <c r="K312" i="12" s="1"/>
  <c r="C357" i="12"/>
  <c r="L312" i="12" s="1" a="1"/>
  <c r="L312" i="12" s="1"/>
  <c r="D357" i="12"/>
  <c r="M312" i="12" a="1"/>
  <c r="M312" i="12" s="1"/>
  <c r="E357" i="12"/>
  <c r="N312" i="12" s="1" a="1"/>
  <c r="N312" i="12" s="1"/>
  <c r="F357" i="12"/>
  <c r="O312" i="12" s="1" a="1"/>
  <c r="O312" i="12" s="1"/>
  <c r="A358" i="12"/>
  <c r="B358" i="12"/>
  <c r="K313" i="12" s="1" a="1"/>
  <c r="K313" i="12" s="1"/>
  <c r="C358" i="12"/>
  <c r="L313" i="12" s="1" a="1"/>
  <c r="L313" i="12" s="1"/>
  <c r="D358" i="12"/>
  <c r="M313" i="12" s="1" a="1"/>
  <c r="M313" i="12" s="1"/>
  <c r="E358" i="12"/>
  <c r="N313" i="12" s="1" a="1"/>
  <c r="N313" i="12" s="1"/>
  <c r="F358" i="12"/>
  <c r="O313" i="12" a="1"/>
  <c r="O313" i="12" s="1"/>
  <c r="A359" i="12"/>
  <c r="B359" i="12"/>
  <c r="C359" i="12"/>
  <c r="D359" i="12"/>
  <c r="E359" i="12"/>
  <c r="F359" i="12"/>
  <c r="A360" i="12"/>
  <c r="B360" i="12"/>
  <c r="C360" i="12"/>
  <c r="D360" i="12"/>
  <c r="E360" i="12"/>
  <c r="F360" i="12"/>
  <c r="A361" i="12"/>
  <c r="B361" i="12"/>
  <c r="K314" i="12" s="1" a="1"/>
  <c r="K314" i="12" s="1"/>
  <c r="C361" i="12"/>
  <c r="L314" i="12" s="1" a="1"/>
  <c r="L314" i="12" s="1"/>
  <c r="D361" i="12"/>
  <c r="M314" i="12" s="1" a="1"/>
  <c r="M314" i="12" s="1"/>
  <c r="E361" i="12"/>
  <c r="N314" i="12" s="1" a="1"/>
  <c r="N314" i="12" s="1"/>
  <c r="F361" i="12"/>
  <c r="O314" i="12" s="1" a="1"/>
  <c r="O314" i="12" s="1"/>
  <c r="A362" i="12"/>
  <c r="B362" i="12"/>
  <c r="C362" i="12"/>
  <c r="D362" i="12"/>
  <c r="E362" i="12"/>
  <c r="F362" i="12"/>
  <c r="A363" i="12"/>
  <c r="B363" i="12"/>
  <c r="K315" i="12" s="1" a="1"/>
  <c r="K315" i="12" s="1"/>
  <c r="C363" i="12"/>
  <c r="L315" i="12" s="1" a="1"/>
  <c r="L315" i="12" s="1"/>
  <c r="D363" i="12"/>
  <c r="M315" i="12" s="1" a="1"/>
  <c r="M315" i="12" s="1"/>
  <c r="E363" i="12"/>
  <c r="N315" i="12" s="1" a="1"/>
  <c r="N315" i="12" s="1"/>
  <c r="F363" i="12"/>
  <c r="O315" i="12" a="1"/>
  <c r="O315" i="12" s="1"/>
  <c r="A364" i="12"/>
  <c r="B364" i="12"/>
  <c r="K316" i="12" s="1" a="1"/>
  <c r="K316" i="12" s="1"/>
  <c r="C364" i="12"/>
  <c r="L316" i="12" s="1" a="1"/>
  <c r="L316" i="12" s="1"/>
  <c r="D364" i="12"/>
  <c r="M316" i="12" s="1" a="1"/>
  <c r="M316" i="12" s="1"/>
  <c r="E364" i="12"/>
  <c r="N316" i="12" s="1" a="1"/>
  <c r="N316" i="12" s="1"/>
  <c r="F364" i="12"/>
  <c r="O316" i="12" s="1" a="1"/>
  <c r="O316" i="12" s="1"/>
  <c r="A365" i="12"/>
  <c r="B365" i="12"/>
  <c r="K317" i="12" a="1"/>
  <c r="K317" i="12" s="1"/>
  <c r="C365" i="12"/>
  <c r="L317" i="12" s="1" a="1"/>
  <c r="L317" i="12" s="1"/>
  <c r="D365" i="12"/>
  <c r="M317" i="12" s="1" a="1"/>
  <c r="M317" i="12" s="1"/>
  <c r="E365" i="12"/>
  <c r="N317" i="12" s="1" a="1"/>
  <c r="N317" i="12" s="1"/>
  <c r="F365" i="12"/>
  <c r="O317" i="12" s="1" a="1"/>
  <c r="O317" i="12" s="1"/>
  <c r="A366" i="12"/>
  <c r="B366" i="12"/>
  <c r="K318" i="12" s="1" a="1"/>
  <c r="K318" i="12" s="1"/>
  <c r="C366" i="12"/>
  <c r="L318" i="12" s="1" a="1"/>
  <c r="L318" i="12" s="1"/>
  <c r="D366" i="12"/>
  <c r="M318" i="12" s="1" a="1"/>
  <c r="M318" i="12" s="1"/>
  <c r="E366" i="12"/>
  <c r="N318" i="12" s="1" a="1"/>
  <c r="N318" i="12" s="1"/>
  <c r="F366" i="12"/>
  <c r="O318" i="12" s="1" a="1"/>
  <c r="O318" i="12" s="1"/>
  <c r="A367" i="12"/>
  <c r="B367" i="12"/>
  <c r="K319" i="12" s="1" a="1"/>
  <c r="K319" i="12" s="1"/>
  <c r="C367" i="12"/>
  <c r="L319" i="12" s="1" a="1"/>
  <c r="L319" i="12" s="1"/>
  <c r="D367" i="12"/>
  <c r="M319" i="12" s="1" a="1"/>
  <c r="M319" i="12" s="1"/>
  <c r="E367" i="12"/>
  <c r="N319" i="12" s="1" a="1"/>
  <c r="N319" i="12" s="1"/>
  <c r="F367" i="12"/>
  <c r="O319" i="12" a="1"/>
  <c r="O319" i="12" s="1"/>
  <c r="A368" i="12"/>
  <c r="B368" i="12"/>
  <c r="K320" i="12" s="1" a="1"/>
  <c r="K320" i="12" s="1"/>
  <c r="C368" i="12"/>
  <c r="L320" i="12" s="1" a="1"/>
  <c r="L320" i="12" s="1"/>
  <c r="D368" i="12"/>
  <c r="M320" i="12" s="1" a="1"/>
  <c r="M320" i="12" s="1"/>
  <c r="E368" i="12"/>
  <c r="N320" i="12" s="1" a="1"/>
  <c r="N320" i="12" s="1"/>
  <c r="F368" i="12"/>
  <c r="O320" i="12" s="1" a="1"/>
  <c r="O320" i="12" s="1"/>
  <c r="A369" i="12"/>
  <c r="B369" i="12"/>
  <c r="C369" i="12"/>
  <c r="D369" i="12"/>
  <c r="E369" i="12"/>
  <c r="F369" i="12"/>
  <c r="A370" i="12"/>
  <c r="B370" i="12"/>
  <c r="C370" i="12"/>
  <c r="D370" i="12"/>
  <c r="E370" i="12"/>
  <c r="F370" i="12"/>
  <c r="A371" i="12"/>
  <c r="B371" i="12"/>
  <c r="C371" i="12"/>
  <c r="D371" i="12"/>
  <c r="E371" i="12"/>
  <c r="F371" i="12"/>
  <c r="A372" i="12"/>
  <c r="B372" i="12"/>
  <c r="K321" i="12" s="1" a="1"/>
  <c r="K321" i="12" s="1"/>
  <c r="C372" i="12"/>
  <c r="L321" i="12" s="1" a="1"/>
  <c r="L321" i="12" s="1"/>
  <c r="D372" i="12"/>
  <c r="M321" i="12" s="1" a="1"/>
  <c r="M321" i="12" s="1"/>
  <c r="E372" i="12"/>
  <c r="N321" i="12" s="1" a="1"/>
  <c r="N321" i="12" s="1"/>
  <c r="F372" i="12"/>
  <c r="O321" i="12" s="1" a="1"/>
  <c r="O321" i="12" s="1"/>
  <c r="A373" i="12"/>
  <c r="B373" i="12"/>
  <c r="C373" i="12"/>
  <c r="D373" i="12"/>
  <c r="E373" i="12"/>
  <c r="F373" i="12"/>
  <c r="A374" i="12"/>
  <c r="B374" i="12"/>
  <c r="C374" i="12"/>
  <c r="D374" i="12"/>
  <c r="E374" i="12"/>
  <c r="F374" i="12"/>
  <c r="A375" i="12"/>
  <c r="B375" i="12"/>
  <c r="K322" i="12" s="1" a="1"/>
  <c r="K322" i="12" s="1"/>
  <c r="C375" i="12"/>
  <c r="L322" i="12" s="1" a="1"/>
  <c r="L322" i="12" s="1"/>
  <c r="D375" i="12"/>
  <c r="M322" i="12" a="1"/>
  <c r="M322" i="12" s="1"/>
  <c r="E375" i="12"/>
  <c r="N322" i="12" s="1" a="1"/>
  <c r="N322" i="12" s="1"/>
  <c r="F375" i="12"/>
  <c r="O322" i="12" s="1" a="1"/>
  <c r="O322" i="12" s="1"/>
  <c r="A376" i="12"/>
  <c r="B376" i="12"/>
  <c r="C376" i="12"/>
  <c r="D376" i="12"/>
  <c r="E376" i="12"/>
  <c r="F376" i="12"/>
  <c r="A377" i="12"/>
  <c r="B377" i="12"/>
  <c r="K323" i="12" s="1" a="1"/>
  <c r="K323" i="12" s="1"/>
  <c r="C377" i="12"/>
  <c r="L323" i="12" s="1" a="1"/>
  <c r="L323" i="12" s="1"/>
  <c r="D377" i="12"/>
  <c r="M323" i="12" s="1" a="1"/>
  <c r="M323" i="12" s="1"/>
  <c r="E377" i="12"/>
  <c r="N323" i="12" s="1" a="1"/>
  <c r="N323" i="12" s="1"/>
  <c r="F377" i="12"/>
  <c r="O323" i="12" a="1"/>
  <c r="O323" i="12" s="1"/>
  <c r="A378" i="12"/>
  <c r="B378" i="12"/>
  <c r="K324" i="12" s="1" a="1"/>
  <c r="K324" i="12" s="1"/>
  <c r="C378" i="12"/>
  <c r="L324" i="12" s="1" a="1"/>
  <c r="L324" i="12" s="1"/>
  <c r="D378" i="12"/>
  <c r="M324" i="12" s="1" a="1"/>
  <c r="M324" i="12" s="1"/>
  <c r="E378" i="12"/>
  <c r="N324" i="12" s="1" a="1"/>
  <c r="N324" i="12" s="1"/>
  <c r="F378" i="12"/>
  <c r="O324" i="12" s="1" a="1"/>
  <c r="O324" i="12" s="1"/>
  <c r="A379" i="12"/>
  <c r="B379" i="12"/>
  <c r="K325" i="12" a="1"/>
  <c r="K325" i="12" s="1"/>
  <c r="C379" i="12"/>
  <c r="L325" i="12" s="1" a="1"/>
  <c r="L325" i="12" s="1"/>
  <c r="D379" i="12"/>
  <c r="M325" i="12" s="1" a="1"/>
  <c r="M325" i="12" s="1"/>
  <c r="E379" i="12"/>
  <c r="N325" i="12" s="1" a="1"/>
  <c r="N325" i="12" s="1"/>
  <c r="F379" i="12"/>
  <c r="O325" i="12" s="1" a="1"/>
  <c r="O325" i="12" s="1"/>
  <c r="A380" i="12"/>
  <c r="B380" i="12"/>
  <c r="K326" i="12" a="1"/>
  <c r="K326" i="12" s="1"/>
  <c r="C380" i="12"/>
  <c r="L326" i="12" s="1" a="1"/>
  <c r="L326" i="12" s="1"/>
  <c r="D380" i="12"/>
  <c r="M326" i="12" s="1" a="1"/>
  <c r="M326" i="12" s="1"/>
  <c r="E380" i="12"/>
  <c r="N326" i="12" s="1" a="1"/>
  <c r="N326" i="12" s="1"/>
  <c r="F380" i="12"/>
  <c r="O326" i="12" s="1" a="1"/>
  <c r="O326" i="12" s="1"/>
  <c r="A381" i="12"/>
  <c r="B381" i="12"/>
  <c r="K327" i="12" a="1"/>
  <c r="K327" i="12" s="1"/>
  <c r="C381" i="12"/>
  <c r="L327" i="12" s="1" a="1"/>
  <c r="L327" i="12" s="1"/>
  <c r="D381" i="12"/>
  <c r="M327" i="12" s="1" a="1"/>
  <c r="M327" i="12" s="1"/>
  <c r="E381" i="12"/>
  <c r="N327" i="12" s="1" a="1"/>
  <c r="N327" i="12" s="1"/>
  <c r="F381" i="12"/>
  <c r="O327" i="12" s="1" a="1"/>
  <c r="O327" i="12" s="1"/>
  <c r="A382" i="12"/>
  <c r="B382" i="12"/>
  <c r="C382" i="12"/>
  <c r="D382" i="12"/>
  <c r="E382" i="12"/>
  <c r="F382" i="12"/>
  <c r="A383" i="12"/>
  <c r="B383" i="12"/>
  <c r="C383" i="12"/>
  <c r="D383" i="12"/>
  <c r="E383" i="12"/>
  <c r="F383" i="12"/>
  <c r="A384" i="12"/>
  <c r="B384" i="12"/>
  <c r="C384" i="12"/>
  <c r="D384" i="12"/>
  <c r="E384" i="12"/>
  <c r="F384" i="12"/>
  <c r="A385" i="12"/>
  <c r="B385" i="12"/>
  <c r="C385" i="12"/>
  <c r="D385" i="12"/>
  <c r="E385" i="12"/>
  <c r="F385" i="12"/>
  <c r="A386" i="12"/>
  <c r="B386" i="12"/>
  <c r="C386" i="12"/>
  <c r="D386" i="12"/>
  <c r="E386" i="12"/>
  <c r="F386" i="12"/>
  <c r="A387" i="12"/>
  <c r="B387" i="12"/>
  <c r="C387" i="12"/>
  <c r="D387" i="12"/>
  <c r="E387" i="12"/>
  <c r="F387" i="12"/>
  <c r="A388" i="12"/>
  <c r="B388" i="12"/>
  <c r="K328" i="12" a="1"/>
  <c r="K328" i="12" s="1"/>
  <c r="C388" i="12"/>
  <c r="L328" i="12" s="1" a="1"/>
  <c r="L328" i="12" s="1"/>
  <c r="D388" i="12"/>
  <c r="M328" i="12" s="1" a="1"/>
  <c r="M328" i="12" s="1"/>
  <c r="E388" i="12"/>
  <c r="N328" i="12" s="1" a="1"/>
  <c r="N328" i="12" s="1"/>
  <c r="F388" i="12"/>
  <c r="O328" i="12" s="1" a="1"/>
  <c r="O328" i="12" s="1"/>
  <c r="A389" i="12"/>
  <c r="B389" i="12"/>
  <c r="C389" i="12"/>
  <c r="D389" i="12"/>
  <c r="E389" i="12"/>
  <c r="F389" i="12"/>
  <c r="A390" i="12"/>
  <c r="B390" i="12"/>
  <c r="K329" i="12" a="1"/>
  <c r="K329" i="12" s="1"/>
  <c r="C390" i="12"/>
  <c r="L329" i="12" s="1" a="1"/>
  <c r="L329" i="12" s="1"/>
  <c r="D390" i="12"/>
  <c r="M329" i="12" a="1"/>
  <c r="M329" i="12" s="1"/>
  <c r="E390" i="12"/>
  <c r="N329" i="12" s="1" a="1"/>
  <c r="N329" i="12" s="1"/>
  <c r="F390" i="12"/>
  <c r="O329" i="12" a="1"/>
  <c r="O329" i="12" s="1"/>
  <c r="A391" i="12"/>
  <c r="B391" i="12"/>
  <c r="C391" i="12"/>
  <c r="D391" i="12"/>
  <c r="E391" i="12"/>
  <c r="F391" i="12"/>
  <c r="A392" i="12"/>
  <c r="B392" i="12"/>
  <c r="K330" i="12" s="1" a="1"/>
  <c r="K330" i="12" s="1"/>
  <c r="C392" i="12"/>
  <c r="L330" i="12" s="1" a="1"/>
  <c r="L330" i="12" s="1"/>
  <c r="D392" i="12"/>
  <c r="M330" i="12" a="1"/>
  <c r="M330" i="12" s="1"/>
  <c r="E392" i="12"/>
  <c r="N330" i="12" s="1" a="1"/>
  <c r="N330" i="12" s="1"/>
  <c r="F392" i="12"/>
  <c r="O330" i="12" s="1" a="1"/>
  <c r="O330" i="12" s="1"/>
  <c r="A393" i="12"/>
  <c r="B393" i="12"/>
  <c r="C393" i="12"/>
  <c r="D393" i="12"/>
  <c r="E393" i="12"/>
  <c r="F393" i="12"/>
  <c r="A394" i="12"/>
  <c r="B394" i="12"/>
  <c r="K331" i="12" s="1" a="1"/>
  <c r="K331" i="12" s="1"/>
  <c r="C394" i="12"/>
  <c r="L331" i="12" s="1" a="1"/>
  <c r="L331" i="12" s="1"/>
  <c r="D394" i="12"/>
  <c r="M331" i="12" s="1" a="1"/>
  <c r="M331" i="12" s="1"/>
  <c r="E394" i="12"/>
  <c r="N331" i="12" s="1" a="1"/>
  <c r="N331" i="12" s="1"/>
  <c r="F394" i="12"/>
  <c r="O331" i="12" s="1" a="1"/>
  <c r="O331" i="12" s="1"/>
  <c r="A395" i="12"/>
  <c r="B395" i="12"/>
  <c r="K332" i="12" a="1"/>
  <c r="K332" i="12" s="1"/>
  <c r="C395" i="12"/>
  <c r="L332" i="12" s="1" a="1"/>
  <c r="L332" i="12" s="1"/>
  <c r="D395" i="12"/>
  <c r="M332" i="12" s="1" a="1"/>
  <c r="M332" i="12" s="1"/>
  <c r="E395" i="12"/>
  <c r="N332" i="12" s="1" a="1"/>
  <c r="N332" i="12" s="1"/>
  <c r="F395" i="12"/>
  <c r="O332" i="12" s="1" a="1"/>
  <c r="O332" i="12" s="1"/>
  <c r="A396" i="12"/>
  <c r="B396" i="12"/>
  <c r="K333" i="12" s="1" a="1"/>
  <c r="K333" i="12" s="1"/>
  <c r="C396" i="12"/>
  <c r="L333" i="12" s="1" a="1"/>
  <c r="L333" i="12" s="1"/>
  <c r="D396" i="12"/>
  <c r="M333" i="12" a="1"/>
  <c r="M333" i="12" s="1"/>
  <c r="E396" i="12"/>
  <c r="N333" i="12" s="1" a="1"/>
  <c r="N333" i="12" s="1"/>
  <c r="F396" i="12"/>
  <c r="O333" i="12" s="1" a="1"/>
  <c r="O333" i="12" s="1"/>
  <c r="A397" i="12"/>
  <c r="B397" i="12"/>
  <c r="C397" i="12"/>
  <c r="D397" i="12"/>
  <c r="E397" i="12"/>
  <c r="F397" i="12"/>
  <c r="A398" i="12"/>
  <c r="B398" i="12"/>
  <c r="C398" i="12"/>
  <c r="D398" i="12"/>
  <c r="E398" i="12"/>
  <c r="F398" i="12"/>
  <c r="A399" i="12"/>
  <c r="B399" i="12"/>
  <c r="C399" i="12"/>
  <c r="D399" i="12"/>
  <c r="E399" i="12"/>
  <c r="F399" i="12"/>
  <c r="A400" i="12"/>
  <c r="B400" i="12"/>
  <c r="K334" i="12" a="1"/>
  <c r="K334" i="12" s="1"/>
  <c r="C400" i="12"/>
  <c r="L334" i="12" s="1" a="1"/>
  <c r="L334" i="12" s="1"/>
  <c r="D400" i="12"/>
  <c r="M334" i="12" s="1" a="1"/>
  <c r="M334" i="12" s="1"/>
  <c r="E400" i="12"/>
  <c r="N334" i="12" s="1" a="1"/>
  <c r="N334" i="12" s="1"/>
  <c r="F400" i="12"/>
  <c r="O334" i="12" s="1" a="1"/>
  <c r="O334" i="12" s="1"/>
  <c r="A401" i="12"/>
  <c r="B401" i="12"/>
  <c r="K335" i="12" a="1"/>
  <c r="K335" i="12" s="1"/>
  <c r="C401" i="12"/>
  <c r="L335" i="12" s="1" a="1"/>
  <c r="L335" i="12" s="1"/>
  <c r="D401" i="12"/>
  <c r="M335" i="12" s="1" a="1"/>
  <c r="M335" i="12" s="1"/>
  <c r="E401" i="12"/>
  <c r="N335" i="12" s="1" a="1"/>
  <c r="N335" i="12"/>
  <c r="F401" i="12"/>
  <c r="O335" i="12" a="1"/>
  <c r="O335" i="12" s="1"/>
  <c r="A402" i="12"/>
  <c r="B402" i="12"/>
  <c r="K336" i="12" s="1" a="1"/>
  <c r="K336" i="12" s="1"/>
  <c r="C402" i="12"/>
  <c r="L336" i="12" s="1" a="1"/>
  <c r="L336" i="12" s="1"/>
  <c r="D402" i="12"/>
  <c r="M336" i="12" s="1" a="1"/>
  <c r="M336" i="12" s="1"/>
  <c r="E402" i="12"/>
  <c r="N336" i="12" s="1" a="1"/>
  <c r="N336" i="12" s="1"/>
  <c r="F402" i="12"/>
  <c r="O336" i="12" s="1" a="1"/>
  <c r="O336" i="12" s="1"/>
  <c r="A403" i="12"/>
  <c r="B403" i="12"/>
  <c r="C403" i="12"/>
  <c r="D403" i="12"/>
  <c r="E403" i="12"/>
  <c r="F403" i="12"/>
  <c r="A404" i="12"/>
  <c r="B404" i="12"/>
  <c r="C404" i="12"/>
  <c r="D404" i="12"/>
  <c r="E404" i="12"/>
  <c r="F404" i="12"/>
  <c r="A405" i="12"/>
  <c r="B405" i="12"/>
  <c r="C405" i="12"/>
  <c r="D405" i="12"/>
  <c r="E405" i="12"/>
  <c r="F405" i="12"/>
  <c r="A406" i="12"/>
  <c r="B406" i="12"/>
  <c r="K337" i="12" s="1" a="1"/>
  <c r="K337" i="12" s="1"/>
  <c r="C406" i="12"/>
  <c r="L337" i="12" s="1" a="1"/>
  <c r="L337" i="12" s="1"/>
  <c r="D406" i="12"/>
  <c r="M337" i="12" s="1" a="1"/>
  <c r="M337" i="12" s="1"/>
  <c r="E406" i="12"/>
  <c r="N337" i="12" s="1" a="1"/>
  <c r="N337" i="12" s="1"/>
  <c r="F406" i="12"/>
  <c r="O337" i="12" s="1" a="1"/>
  <c r="O337" i="12" s="1"/>
  <c r="A407" i="12"/>
  <c r="B407" i="12"/>
  <c r="K338" i="12" s="1" a="1"/>
  <c r="K338" i="12" s="1"/>
  <c r="C407" i="12"/>
  <c r="L338" i="12" s="1" a="1"/>
  <c r="L338" i="12" s="1"/>
  <c r="D407" i="12"/>
  <c r="M338" i="12" s="1" a="1"/>
  <c r="M338" i="12" s="1"/>
  <c r="E407" i="12"/>
  <c r="N338" i="12" s="1" a="1"/>
  <c r="N338" i="12" s="1"/>
  <c r="F407" i="12"/>
  <c r="O338" i="12" s="1" a="1"/>
  <c r="O338" i="12" s="1"/>
  <c r="A408" i="12"/>
  <c r="B408" i="12"/>
  <c r="K339" i="12" s="1" a="1"/>
  <c r="K339" i="12" s="1"/>
  <c r="C408" i="12"/>
  <c r="L339" i="12" s="1" a="1"/>
  <c r="L339" i="12" s="1"/>
  <c r="D408" i="12"/>
  <c r="M339" i="12" s="1" a="1"/>
  <c r="M339" i="12" s="1"/>
  <c r="E408" i="12"/>
  <c r="N339" i="12" s="1" a="1"/>
  <c r="N339" i="12"/>
  <c r="F408" i="12"/>
  <c r="O339" i="12" s="1" a="1"/>
  <c r="O339" i="12" s="1"/>
  <c r="A409" i="12"/>
  <c r="B409" i="12"/>
  <c r="C409" i="12"/>
  <c r="D409" i="12"/>
  <c r="E409" i="12"/>
  <c r="F409" i="12"/>
  <c r="A410" i="12"/>
  <c r="B410" i="12"/>
  <c r="C410" i="12"/>
  <c r="D410" i="12"/>
  <c r="E410" i="12"/>
  <c r="F410" i="12"/>
  <c r="A411" i="12"/>
  <c r="B411" i="12"/>
  <c r="C411" i="12"/>
  <c r="D411" i="12"/>
  <c r="E411" i="12"/>
  <c r="F411" i="12"/>
  <c r="A412" i="12"/>
  <c r="B412" i="12"/>
  <c r="C412" i="12"/>
  <c r="D412" i="12"/>
  <c r="E412" i="12"/>
  <c r="F412" i="12"/>
  <c r="A413" i="12"/>
  <c r="B413" i="12"/>
  <c r="C413" i="12"/>
  <c r="D413" i="12"/>
  <c r="E413" i="12"/>
  <c r="F413" i="12"/>
  <c r="A414" i="12"/>
  <c r="B414" i="12"/>
  <c r="K340" i="12" s="1" a="1"/>
  <c r="K340" i="12" s="1"/>
  <c r="C414" i="12"/>
  <c r="L340" i="12" s="1" a="1"/>
  <c r="L340" i="12" s="1"/>
  <c r="D414" i="12"/>
  <c r="M340" i="12" a="1"/>
  <c r="M340" i="12" s="1"/>
  <c r="E414" i="12"/>
  <c r="N340" i="12" s="1" a="1"/>
  <c r="N340" i="12" s="1"/>
  <c r="F414" i="12"/>
  <c r="O340" i="12" s="1" a="1"/>
  <c r="O340" i="12" s="1"/>
  <c r="A415" i="12"/>
  <c r="B415" i="12"/>
  <c r="K341" i="12" s="1" a="1"/>
  <c r="K341" i="12" s="1"/>
  <c r="C415" i="12"/>
  <c r="L341" i="12" s="1" a="1"/>
  <c r="L341" i="12"/>
  <c r="D415" i="12"/>
  <c r="M341" i="12" s="1" a="1"/>
  <c r="M341" i="12" s="1"/>
  <c r="E415" i="12"/>
  <c r="N341" i="12" s="1" a="1"/>
  <c r="N341" i="12" s="1"/>
  <c r="F415" i="12"/>
  <c r="O341" i="12" s="1" a="1"/>
  <c r="O341" i="12" s="1"/>
  <c r="A416" i="12"/>
  <c r="B416" i="12"/>
  <c r="K342" i="12" s="1" a="1"/>
  <c r="K342" i="12" s="1"/>
  <c r="C416" i="12"/>
  <c r="L342" i="12" s="1" a="1"/>
  <c r="L342" i="12" s="1"/>
  <c r="D416" i="12"/>
  <c r="M342" i="12" s="1" a="1"/>
  <c r="M342" i="12" s="1"/>
  <c r="E416" i="12"/>
  <c r="N342" i="12" s="1" a="1"/>
  <c r="N342" i="12" s="1"/>
  <c r="F416" i="12"/>
  <c r="O342" i="12" s="1" a="1"/>
  <c r="O342" i="12" s="1"/>
  <c r="A417" i="12"/>
  <c r="B417" i="12"/>
  <c r="K343" i="12" s="1" a="1"/>
  <c r="K343" i="12" s="1"/>
  <c r="C417" i="12"/>
  <c r="L343" i="12" s="1" a="1"/>
  <c r="L343" i="12" s="1"/>
  <c r="D417" i="12"/>
  <c r="M343" i="12" s="1" a="1"/>
  <c r="M343" i="12" s="1"/>
  <c r="E417" i="12"/>
  <c r="N343" i="12" s="1" a="1"/>
  <c r="N343" i="12" s="1"/>
  <c r="F417" i="12"/>
  <c r="O343" i="12" a="1"/>
  <c r="O343" i="12" s="1"/>
  <c r="A418" i="12"/>
  <c r="B418" i="12"/>
  <c r="C418" i="12"/>
  <c r="D418" i="12"/>
  <c r="E418" i="12"/>
  <c r="F418" i="12"/>
  <c r="A419" i="12"/>
  <c r="B419" i="12"/>
  <c r="C419" i="12"/>
  <c r="D419" i="12"/>
  <c r="E419" i="12"/>
  <c r="F419" i="12"/>
  <c r="A420" i="12"/>
  <c r="B420" i="12"/>
  <c r="K344" i="12" s="1" a="1"/>
  <c r="K344" i="12" s="1"/>
  <c r="C420" i="12"/>
  <c r="L344" i="12" s="1" a="1"/>
  <c r="L344" i="12" s="1"/>
  <c r="D420" i="12"/>
  <c r="M344" i="12" s="1" a="1"/>
  <c r="M344" i="12" s="1"/>
  <c r="E420" i="12"/>
  <c r="N344" i="12" s="1" a="1"/>
  <c r="N344" i="12" s="1"/>
  <c r="F420" i="12"/>
  <c r="O344" i="12" s="1" a="1"/>
  <c r="O344" i="12" s="1"/>
  <c r="A421" i="12"/>
  <c r="B421" i="12"/>
  <c r="K345" i="12" s="1" a="1"/>
  <c r="K345" i="12" s="1"/>
  <c r="C421" i="12"/>
  <c r="L345" i="12" s="1" a="1"/>
  <c r="L345" i="12"/>
  <c r="D421" i="12"/>
  <c r="M345" i="12" a="1"/>
  <c r="M345" i="12" s="1"/>
  <c r="E421" i="12"/>
  <c r="N345" i="12" s="1" a="1"/>
  <c r="N345" i="12" s="1"/>
  <c r="F421" i="12"/>
  <c r="O345" i="12" s="1" a="1"/>
  <c r="O345" i="12" s="1"/>
  <c r="A422" i="12"/>
  <c r="B422" i="12"/>
  <c r="C422" i="12"/>
  <c r="D422" i="12"/>
  <c r="E422" i="12"/>
  <c r="F422" i="12"/>
  <c r="A423" i="12"/>
  <c r="B423" i="12"/>
  <c r="K346" i="12" s="1" a="1"/>
  <c r="K346" i="12" s="1"/>
  <c r="C423" i="12"/>
  <c r="L346" i="12" s="1" a="1"/>
  <c r="L346" i="12" s="1"/>
  <c r="D423" i="12"/>
  <c r="M346" i="12" s="1" a="1"/>
  <c r="M346" i="12" s="1"/>
  <c r="E423" i="12"/>
  <c r="N346" i="12" s="1" a="1"/>
  <c r="N346" i="12" s="1"/>
  <c r="F423" i="12"/>
  <c r="O346" i="12" s="1" a="1"/>
  <c r="O346" i="12" s="1"/>
  <c r="A424" i="12"/>
  <c r="B424" i="12"/>
  <c r="K347" i="12" a="1"/>
  <c r="K347" i="12" s="1"/>
  <c r="C424" i="12"/>
  <c r="L347" i="12" s="1" a="1"/>
  <c r="L347" i="12" s="1"/>
  <c r="D424" i="12"/>
  <c r="M347" i="12" s="1" a="1"/>
  <c r="M347" i="12" s="1"/>
  <c r="E424" i="12"/>
  <c r="N347" i="12" s="1" a="1"/>
  <c r="N347" i="12" s="1"/>
  <c r="F424" i="12"/>
  <c r="O347" i="12" s="1" a="1"/>
  <c r="O347" i="12" s="1"/>
  <c r="A425" i="12"/>
  <c r="B425" i="12"/>
  <c r="C425" i="12"/>
  <c r="D425" i="12"/>
  <c r="E425" i="12"/>
  <c r="F425" i="12"/>
  <c r="A426" i="12"/>
  <c r="B426" i="12"/>
  <c r="C426" i="12"/>
  <c r="D426" i="12"/>
  <c r="E426" i="12"/>
  <c r="F426" i="12"/>
  <c r="A427" i="12"/>
  <c r="B427" i="12"/>
  <c r="K348" i="12" s="1" a="1"/>
  <c r="K348" i="12" s="1"/>
  <c r="C427" i="12"/>
  <c r="L348" i="12" s="1" a="1"/>
  <c r="L348" i="12" s="1"/>
  <c r="D427" i="12"/>
  <c r="M348" i="12" s="1" a="1"/>
  <c r="M348" i="12" s="1"/>
  <c r="E427" i="12"/>
  <c r="N348" i="12" s="1" a="1"/>
  <c r="N348" i="12" s="1"/>
  <c r="F427" i="12"/>
  <c r="O348" i="12" s="1" a="1"/>
  <c r="O348" i="12" s="1"/>
  <c r="A428" i="12"/>
  <c r="B428" i="12"/>
  <c r="K349" i="12" a="1"/>
  <c r="K349" i="12" s="1"/>
  <c r="C428" i="12"/>
  <c r="L349" i="12" s="1" a="1"/>
  <c r="L349" i="12" s="1"/>
  <c r="D428" i="12"/>
  <c r="M349" i="12" s="1" a="1"/>
  <c r="M349" i="12" s="1"/>
  <c r="E428" i="12"/>
  <c r="N349" i="12" s="1" a="1"/>
  <c r="N349" i="12" s="1"/>
  <c r="F428" i="12"/>
  <c r="O349" i="12" s="1" a="1"/>
  <c r="O349" i="12" s="1"/>
  <c r="A429" i="12"/>
  <c r="B429" i="12"/>
  <c r="C429" i="12"/>
  <c r="D429" i="12"/>
  <c r="E429" i="12"/>
  <c r="F429" i="12"/>
  <c r="A430" i="12"/>
  <c r="B430" i="12"/>
  <c r="K350" i="12" a="1"/>
  <c r="K350" i="12" s="1"/>
  <c r="C430" i="12"/>
  <c r="L350" i="12" s="1" a="1"/>
  <c r="L350" i="12" s="1"/>
  <c r="D430" i="12"/>
  <c r="M350" i="12" s="1" a="1"/>
  <c r="M350" i="12" s="1"/>
  <c r="E430" i="12"/>
  <c r="N350" i="12" s="1" a="1"/>
  <c r="N350" i="12" s="1"/>
  <c r="F430" i="12"/>
  <c r="O350" i="12" s="1" a="1"/>
  <c r="O350" i="12" s="1"/>
  <c r="A431" i="12"/>
  <c r="B431" i="12"/>
  <c r="K351" i="12" s="1" a="1"/>
  <c r="K351" i="12" s="1"/>
  <c r="C431" i="12"/>
  <c r="L351" i="12" s="1" a="1"/>
  <c r="L351" i="12" s="1"/>
  <c r="D431" i="12"/>
  <c r="M351" i="12" a="1"/>
  <c r="M351" i="12" s="1"/>
  <c r="E431" i="12"/>
  <c r="N351" i="12" s="1" a="1"/>
  <c r="N351" i="12" s="1"/>
  <c r="F431" i="12"/>
  <c r="O351" i="12" s="1" a="1"/>
  <c r="O351" i="12" s="1"/>
  <c r="A432" i="12"/>
  <c r="B432" i="12"/>
  <c r="K352" i="12" s="1" a="1"/>
  <c r="K352" i="12" s="1"/>
  <c r="C432" i="12"/>
  <c r="L352" i="12" s="1" a="1"/>
  <c r="L352" i="12" s="1"/>
  <c r="D432" i="12"/>
  <c r="M352" i="12" s="1" a="1"/>
  <c r="M352" i="12" s="1"/>
  <c r="E432" i="12"/>
  <c r="N352" i="12" s="1" a="1"/>
  <c r="N352" i="12" s="1"/>
  <c r="F432" i="12"/>
  <c r="O352" i="12" s="1" a="1"/>
  <c r="O352" i="12" s="1"/>
  <c r="A433" i="12"/>
  <c r="B433" i="12"/>
  <c r="K353" i="12" s="1" a="1"/>
  <c r="K353" i="12" s="1"/>
  <c r="C433" i="12"/>
  <c r="L353" i="12" s="1" a="1"/>
  <c r="L353" i="12"/>
  <c r="D433" i="12"/>
  <c r="M353" i="12" s="1" a="1"/>
  <c r="M353" i="12" s="1"/>
  <c r="E433" i="12"/>
  <c r="N353" i="12" s="1" a="1"/>
  <c r="N353" i="12" s="1"/>
  <c r="F433" i="12"/>
  <c r="O353" i="12" a="1"/>
  <c r="O353" i="12" s="1"/>
  <c r="A434" i="12"/>
  <c r="B434" i="12"/>
  <c r="K354" i="12" s="1" a="1"/>
  <c r="K354" i="12" s="1"/>
  <c r="C434" i="12"/>
  <c r="L354" i="12" s="1" a="1"/>
  <c r="L354" i="12" s="1"/>
  <c r="D434" i="12"/>
  <c r="M354" i="12" s="1" a="1"/>
  <c r="M354" i="12" s="1"/>
  <c r="E434" i="12"/>
  <c r="N354" i="12" s="1" a="1"/>
  <c r="N354" i="12" s="1"/>
  <c r="F434" i="12"/>
  <c r="O354" i="12" s="1" a="1"/>
  <c r="O354" i="12" s="1"/>
  <c r="A435" i="12"/>
  <c r="B435" i="12"/>
  <c r="C435" i="12"/>
  <c r="D435" i="12"/>
  <c r="E435" i="12"/>
  <c r="F435" i="12"/>
  <c r="A436" i="12"/>
  <c r="B436" i="12"/>
  <c r="C436" i="12"/>
  <c r="D436" i="12"/>
  <c r="E436" i="12"/>
  <c r="F436" i="12"/>
  <c r="A437" i="12"/>
  <c r="B437" i="12"/>
  <c r="K355" i="12" s="1" a="1"/>
  <c r="K355" i="12" s="1"/>
  <c r="C437" i="12"/>
  <c r="L355" i="12" s="1" a="1"/>
  <c r="L355" i="12" s="1"/>
  <c r="D437" i="12"/>
  <c r="M355" i="12" a="1"/>
  <c r="M355" i="12" s="1"/>
  <c r="E437" i="12"/>
  <c r="N355" i="12" s="1" a="1"/>
  <c r="N355" i="12"/>
  <c r="F437" i="12"/>
  <c r="O355" i="12" a="1"/>
  <c r="O355" i="12" s="1"/>
  <c r="A438" i="12"/>
  <c r="B438" i="12"/>
  <c r="C438" i="12"/>
  <c r="D438" i="12"/>
  <c r="E438" i="12"/>
  <c r="F438" i="12"/>
  <c r="A439" i="12"/>
  <c r="B439" i="12"/>
  <c r="K356" i="12" s="1" a="1"/>
  <c r="K356" i="12" s="1"/>
  <c r="C439" i="12"/>
  <c r="L356" i="12" s="1" a="1"/>
  <c r="L356" i="12" s="1"/>
  <c r="D439" i="12"/>
  <c r="M356" i="12" s="1" a="1"/>
  <c r="M356" i="12" s="1"/>
  <c r="E439" i="12"/>
  <c r="N356" i="12" s="1" a="1"/>
  <c r="N356" i="12" s="1"/>
  <c r="F439" i="12"/>
  <c r="O356" i="12" s="1" a="1"/>
  <c r="O356" i="12" s="1"/>
  <c r="A440" i="12"/>
  <c r="B440" i="12"/>
  <c r="C440" i="12"/>
  <c r="D440" i="12"/>
  <c r="E440" i="12"/>
  <c r="F440" i="12"/>
  <c r="A441" i="12"/>
  <c r="B441" i="12"/>
  <c r="C441" i="12"/>
  <c r="D441" i="12"/>
  <c r="E441" i="12"/>
  <c r="F441" i="12"/>
  <c r="A442" i="12"/>
  <c r="B442" i="12"/>
  <c r="C442" i="12"/>
  <c r="D442" i="12"/>
  <c r="E442" i="12"/>
  <c r="F442" i="12"/>
  <c r="A443" i="12"/>
  <c r="B443" i="12"/>
  <c r="C443" i="12"/>
  <c r="D443" i="12"/>
  <c r="E443" i="12"/>
  <c r="F443" i="12"/>
  <c r="A444" i="12"/>
  <c r="B444" i="12"/>
  <c r="C444" i="12"/>
  <c r="D444" i="12"/>
  <c r="E444" i="12"/>
  <c r="F444" i="12"/>
  <c r="A445" i="12"/>
  <c r="B445" i="12"/>
  <c r="C445" i="12"/>
  <c r="D445" i="12"/>
  <c r="E445" i="12"/>
  <c r="F445" i="12"/>
  <c r="A446" i="12"/>
  <c r="B446" i="12"/>
  <c r="K357" i="12" a="1"/>
  <c r="K357" i="12" s="1"/>
  <c r="C446" i="12"/>
  <c r="L357" i="12" s="1" a="1"/>
  <c r="L357" i="12" s="1"/>
  <c r="D446" i="12"/>
  <c r="M357" i="12" a="1"/>
  <c r="M357" i="12" s="1"/>
  <c r="E446" i="12"/>
  <c r="N357" i="12" s="1" a="1"/>
  <c r="N357" i="12" s="1"/>
  <c r="F446" i="12"/>
  <c r="O357" i="12" s="1" a="1"/>
  <c r="O357" i="12" s="1"/>
  <c r="A447" i="12"/>
  <c r="B447" i="12"/>
  <c r="K358" i="12" s="1" a="1"/>
  <c r="K358" i="12" s="1"/>
  <c r="C447" i="12"/>
  <c r="L358" i="12" s="1" a="1"/>
  <c r="L358" i="12" s="1"/>
  <c r="D447" i="12"/>
  <c r="M358" i="12" s="1" a="1"/>
  <c r="M358" i="12" s="1"/>
  <c r="E447" i="12"/>
  <c r="N358" i="12" s="1" a="1"/>
  <c r="N358" i="12" s="1"/>
  <c r="F447" i="12"/>
  <c r="O358" i="12" s="1" a="1"/>
  <c r="O358" i="12" s="1"/>
  <c r="A448" i="12"/>
  <c r="B448" i="12"/>
  <c r="K359" i="12" s="1" a="1"/>
  <c r="K359" i="12" s="1"/>
  <c r="C448" i="12"/>
  <c r="L359" i="12" s="1" a="1"/>
  <c r="L359" i="12"/>
  <c r="D448" i="12"/>
  <c r="M359" i="12" s="1" a="1"/>
  <c r="M359" i="12" s="1"/>
  <c r="E448" i="12"/>
  <c r="N359" i="12" s="1" a="1"/>
  <c r="N359" i="12" s="1"/>
  <c r="F448" i="12"/>
  <c r="O359" i="12" s="1" a="1"/>
  <c r="O359" i="12" s="1"/>
  <c r="A449" i="12"/>
  <c r="B449" i="12"/>
  <c r="K360" i="12" s="1" a="1"/>
  <c r="K360" i="12" s="1"/>
  <c r="C449" i="12"/>
  <c r="L360" i="12" s="1" a="1"/>
  <c r="L360" i="12" s="1"/>
  <c r="D449" i="12"/>
  <c r="M360" i="12" a="1"/>
  <c r="M360" i="12" s="1"/>
  <c r="E449" i="12"/>
  <c r="N360" i="12" s="1" a="1"/>
  <c r="N360" i="12" s="1"/>
  <c r="F449" i="12"/>
  <c r="O360" i="12" a="1"/>
  <c r="O360" i="12" s="1"/>
  <c r="A450" i="12"/>
  <c r="B450" i="12"/>
  <c r="C450" i="12"/>
  <c r="D450" i="12"/>
  <c r="E450" i="12"/>
  <c r="F450" i="12"/>
  <c r="A451" i="12"/>
  <c r="B451" i="12"/>
  <c r="C451" i="12"/>
  <c r="D451" i="12"/>
  <c r="E451" i="12"/>
  <c r="F451" i="12"/>
  <c r="A452" i="12"/>
  <c r="B452" i="12"/>
  <c r="C452" i="12"/>
  <c r="D452" i="12"/>
  <c r="E452" i="12"/>
  <c r="F452" i="12"/>
  <c r="A453" i="12"/>
  <c r="B453" i="12"/>
  <c r="C453" i="12"/>
  <c r="D453" i="12"/>
  <c r="E453" i="12"/>
  <c r="F453" i="12"/>
  <c r="A454" i="12"/>
  <c r="B454" i="12"/>
  <c r="C454" i="12"/>
  <c r="D454" i="12"/>
  <c r="E454" i="12"/>
  <c r="F454" i="12"/>
  <c r="A455" i="12"/>
  <c r="B455" i="12"/>
  <c r="K361" i="12" s="1" a="1"/>
  <c r="K361" i="12" s="1"/>
  <c r="C455" i="12"/>
  <c r="L361" i="12" s="1" a="1"/>
  <c r="L361" i="12" s="1"/>
  <c r="D455" i="12"/>
  <c r="M361" i="12" s="1" a="1"/>
  <c r="M361" i="12" s="1"/>
  <c r="E455" i="12"/>
  <c r="N361" i="12" s="1" a="1"/>
  <c r="N361" i="12" s="1"/>
  <c r="F455" i="12"/>
  <c r="O361" i="12" s="1" a="1"/>
  <c r="O361" i="12" s="1"/>
  <c r="A456" i="12"/>
  <c r="B456" i="12"/>
  <c r="C456" i="12"/>
  <c r="D456" i="12"/>
  <c r="E456" i="12"/>
  <c r="F456" i="12"/>
  <c r="A457" i="12"/>
  <c r="B457" i="12"/>
  <c r="C457" i="12"/>
  <c r="D457" i="12"/>
  <c r="E457" i="12"/>
  <c r="F457" i="12"/>
  <c r="A458" i="12"/>
  <c r="B458" i="12"/>
  <c r="C458" i="12"/>
  <c r="D458" i="12"/>
  <c r="E458" i="12"/>
  <c r="F458" i="12"/>
  <c r="A459" i="12"/>
  <c r="B459" i="12"/>
  <c r="C459" i="12"/>
  <c r="D459" i="12"/>
  <c r="E459" i="12"/>
  <c r="F459" i="12"/>
  <c r="A460" i="12"/>
  <c r="B460" i="12"/>
  <c r="C460" i="12"/>
  <c r="D460" i="12"/>
  <c r="E460" i="12"/>
  <c r="F460" i="12"/>
  <c r="A461" i="12"/>
  <c r="B461" i="12"/>
  <c r="C461" i="12"/>
  <c r="D461" i="12"/>
  <c r="E461" i="12"/>
  <c r="F461" i="12"/>
  <c r="A462" i="12"/>
  <c r="B462" i="12"/>
  <c r="C462" i="12"/>
  <c r="D462" i="12"/>
  <c r="E462" i="12"/>
  <c r="F462" i="12"/>
  <c r="A463" i="12"/>
  <c r="B463" i="12"/>
  <c r="C463" i="12"/>
  <c r="D463" i="12"/>
  <c r="E463" i="12"/>
  <c r="F463" i="12"/>
  <c r="A464" i="12"/>
  <c r="B464" i="12"/>
  <c r="C464" i="12"/>
  <c r="D464" i="12"/>
  <c r="E464" i="12"/>
  <c r="F464" i="12"/>
  <c r="A465" i="12"/>
  <c r="B465" i="12"/>
  <c r="C465" i="12"/>
  <c r="D465" i="12"/>
  <c r="E465" i="12"/>
  <c r="F465" i="12"/>
  <c r="A466" i="12"/>
  <c r="B466" i="12"/>
  <c r="C466" i="12"/>
  <c r="D466" i="12"/>
  <c r="E466" i="12"/>
  <c r="F466" i="12"/>
  <c r="A467" i="12"/>
  <c r="B467" i="12"/>
  <c r="C467" i="12"/>
  <c r="D467" i="12"/>
  <c r="E467" i="12"/>
  <c r="F467" i="12"/>
  <c r="A468" i="12"/>
  <c r="B468" i="12"/>
  <c r="C468" i="12"/>
  <c r="D468" i="12"/>
  <c r="E468" i="12"/>
  <c r="F468" i="12"/>
  <c r="A469" i="12"/>
  <c r="B469" i="12"/>
  <c r="C469" i="12"/>
  <c r="D469" i="12"/>
  <c r="E469" i="12"/>
  <c r="F469" i="12"/>
  <c r="A470" i="12"/>
  <c r="B470" i="12"/>
  <c r="C470" i="12"/>
  <c r="D470" i="12"/>
  <c r="E470" i="12"/>
  <c r="F470" i="12"/>
  <c r="A471" i="12"/>
  <c r="B471" i="12"/>
  <c r="C471" i="12"/>
  <c r="D471" i="12"/>
  <c r="E471" i="12"/>
  <c r="F471" i="12"/>
  <c r="A472" i="12"/>
  <c r="B472" i="12"/>
  <c r="C472" i="12"/>
  <c r="D472" i="12"/>
  <c r="E472" i="12"/>
  <c r="F472" i="12"/>
  <c r="A473" i="12"/>
  <c r="B473" i="12"/>
  <c r="C473" i="12"/>
  <c r="D473" i="12"/>
  <c r="E473" i="12"/>
  <c r="F473" i="12"/>
  <c r="A474" i="12"/>
  <c r="B474" i="12"/>
  <c r="C474" i="12"/>
  <c r="D474" i="12"/>
  <c r="E474" i="12"/>
  <c r="F474" i="12"/>
  <c r="A475" i="12"/>
  <c r="B475" i="12"/>
  <c r="C475" i="12"/>
  <c r="D475" i="12"/>
  <c r="E475" i="12"/>
  <c r="F475" i="12"/>
  <c r="A476" i="12"/>
  <c r="B476" i="12"/>
  <c r="C476" i="12"/>
  <c r="D476" i="12"/>
  <c r="E476" i="12"/>
  <c r="F476" i="12"/>
  <c r="A477" i="12"/>
  <c r="B477" i="12"/>
  <c r="C477" i="12"/>
  <c r="D477" i="12"/>
  <c r="E477" i="12"/>
  <c r="F477" i="12"/>
  <c r="A478" i="12"/>
  <c r="B478" i="12"/>
  <c r="C478" i="12"/>
  <c r="D478" i="12"/>
  <c r="E478" i="12"/>
  <c r="F478" i="12"/>
  <c r="A479" i="12"/>
  <c r="B479" i="12"/>
  <c r="C479" i="12"/>
  <c r="D479" i="12"/>
  <c r="E479" i="12"/>
  <c r="F479" i="12"/>
  <c r="A480" i="12"/>
  <c r="B480" i="12"/>
  <c r="C480" i="12"/>
  <c r="D480" i="12"/>
  <c r="E480" i="12"/>
  <c r="F480" i="12"/>
  <c r="A481" i="12"/>
  <c r="B481" i="12"/>
  <c r="C481" i="12"/>
  <c r="D481" i="12"/>
  <c r="E481" i="12"/>
  <c r="F481" i="12"/>
  <c r="A482" i="12"/>
  <c r="B482" i="12"/>
  <c r="C482" i="12"/>
  <c r="D482" i="12"/>
  <c r="E482" i="12"/>
  <c r="F482" i="12"/>
  <c r="A483" i="12"/>
  <c r="B483" i="12"/>
  <c r="C483" i="12"/>
  <c r="D483" i="12"/>
  <c r="E483" i="12"/>
  <c r="F483" i="12"/>
  <c r="A484" i="12"/>
  <c r="B484" i="12"/>
  <c r="C484" i="12"/>
  <c r="D484" i="12"/>
  <c r="E484" i="12"/>
  <c r="F484" i="12"/>
  <c r="A485" i="12"/>
  <c r="B485" i="12"/>
  <c r="C485" i="12"/>
  <c r="D485" i="12"/>
  <c r="E485" i="12"/>
  <c r="F485" i="12"/>
  <c r="A486" i="12"/>
  <c r="B486" i="12"/>
  <c r="C486" i="12"/>
  <c r="D486" i="12"/>
  <c r="E486" i="12"/>
  <c r="F486" i="12"/>
  <c r="A487" i="12"/>
  <c r="B487" i="12"/>
  <c r="C487" i="12"/>
  <c r="D487" i="12"/>
  <c r="E487" i="12"/>
  <c r="F487" i="12"/>
  <c r="A488" i="12"/>
  <c r="B488" i="12"/>
  <c r="C488" i="12"/>
  <c r="D488" i="12"/>
  <c r="E488" i="12"/>
  <c r="F488" i="12"/>
  <c r="A489" i="12"/>
  <c r="B489" i="12"/>
  <c r="C489" i="12"/>
  <c r="D489" i="12"/>
  <c r="E489" i="12"/>
  <c r="F489" i="12"/>
  <c r="A490" i="12"/>
  <c r="B490" i="12"/>
  <c r="C490" i="12"/>
  <c r="D490" i="12"/>
  <c r="E490" i="12"/>
  <c r="F490" i="12"/>
  <c r="A491" i="12"/>
  <c r="B491" i="12"/>
  <c r="C491" i="12"/>
  <c r="D491" i="12"/>
  <c r="E491" i="12"/>
  <c r="F491" i="12"/>
  <c r="A492" i="12"/>
  <c r="B492" i="12"/>
  <c r="C492" i="12"/>
  <c r="D492" i="12"/>
  <c r="E492" i="12"/>
  <c r="F492" i="12"/>
  <c r="A493" i="12"/>
  <c r="B493" i="12"/>
  <c r="C493" i="12"/>
  <c r="D493" i="12"/>
  <c r="E493" i="12"/>
  <c r="F493" i="12"/>
  <c r="A494" i="12"/>
  <c r="B494" i="12"/>
  <c r="C494" i="12"/>
  <c r="D494" i="12"/>
  <c r="E494" i="12"/>
  <c r="F494" i="12"/>
  <c r="A495" i="12"/>
  <c r="B495" i="12"/>
  <c r="C495" i="12"/>
  <c r="D495" i="12"/>
  <c r="E495" i="12"/>
  <c r="F495" i="12"/>
  <c r="A496" i="12"/>
  <c r="B496" i="12"/>
  <c r="C496" i="12"/>
  <c r="D496" i="12"/>
  <c r="E496" i="12"/>
  <c r="F496" i="12"/>
  <c r="A497" i="12"/>
  <c r="B497" i="12"/>
  <c r="C497" i="12"/>
  <c r="D497" i="12"/>
  <c r="E497" i="12"/>
  <c r="F497" i="12"/>
  <c r="A498" i="12"/>
  <c r="B498" i="12"/>
  <c r="C498" i="12"/>
  <c r="D498" i="12"/>
  <c r="E498" i="12"/>
  <c r="F498" i="12"/>
  <c r="A499" i="12"/>
  <c r="B499" i="12"/>
  <c r="C499" i="12"/>
  <c r="D499" i="12"/>
  <c r="E499" i="12"/>
  <c r="F499" i="12"/>
  <c r="A500" i="12"/>
  <c r="B500" i="12"/>
  <c r="C500" i="12"/>
  <c r="D500" i="12"/>
  <c r="E500" i="12"/>
  <c r="F500" i="12"/>
  <c r="A501" i="12"/>
  <c r="B501" i="12"/>
  <c r="C501" i="12"/>
  <c r="D501" i="12"/>
  <c r="E501" i="12"/>
  <c r="F501" i="12"/>
  <c r="A502" i="12"/>
  <c r="B502" i="12"/>
  <c r="C502" i="12"/>
  <c r="D502" i="12"/>
  <c r="E502" i="12"/>
  <c r="F502" i="12"/>
  <c r="A503" i="12"/>
  <c r="B503" i="12"/>
  <c r="C503" i="12"/>
  <c r="D503" i="12"/>
  <c r="E503" i="12"/>
  <c r="F503" i="12"/>
  <c r="A504" i="12"/>
  <c r="B504" i="12"/>
  <c r="C504" i="12"/>
  <c r="D504" i="12"/>
  <c r="E504" i="12"/>
  <c r="F504" i="12"/>
  <c r="A505" i="12"/>
  <c r="B505" i="12"/>
  <c r="C505" i="12"/>
  <c r="D505" i="12"/>
  <c r="E505" i="12"/>
  <c r="F505" i="12"/>
  <c r="A506" i="12"/>
  <c r="B506" i="12"/>
  <c r="C506" i="12"/>
  <c r="D506" i="12"/>
  <c r="E506" i="12"/>
  <c r="F506" i="12"/>
  <c r="A507" i="12"/>
  <c r="B507" i="12"/>
  <c r="C507" i="12"/>
  <c r="D507" i="12"/>
  <c r="E507" i="12"/>
  <c r="F507" i="12"/>
  <c r="A508" i="12"/>
  <c r="B508" i="12"/>
  <c r="C508" i="12"/>
  <c r="D508" i="12"/>
  <c r="E508" i="12"/>
  <c r="F508" i="12"/>
  <c r="A509" i="12"/>
  <c r="B509" i="12"/>
  <c r="C509" i="12"/>
  <c r="D509" i="12"/>
  <c r="E509" i="12"/>
  <c r="F509" i="12"/>
  <c r="A510" i="12"/>
  <c r="B510" i="12"/>
  <c r="C510" i="12"/>
  <c r="D510" i="12"/>
  <c r="E510" i="12"/>
  <c r="F510" i="12"/>
  <c r="A511" i="12"/>
  <c r="B511" i="12"/>
  <c r="C511" i="12"/>
  <c r="D511" i="12"/>
  <c r="E511" i="12"/>
  <c r="F511" i="12"/>
  <c r="A512" i="12"/>
  <c r="B512" i="12"/>
  <c r="C512" i="12"/>
  <c r="D512" i="12"/>
  <c r="E512" i="12"/>
  <c r="F512" i="12"/>
  <c r="A513" i="12"/>
  <c r="B513" i="12"/>
  <c r="C513" i="12"/>
  <c r="D513" i="12"/>
  <c r="E513" i="12"/>
  <c r="F513" i="12"/>
  <c r="A514" i="12"/>
  <c r="B514" i="12"/>
  <c r="C514" i="12"/>
  <c r="D514" i="12"/>
  <c r="E514" i="12"/>
  <c r="F514" i="12"/>
  <c r="A515" i="12"/>
  <c r="B515" i="12"/>
  <c r="C515" i="12"/>
  <c r="D515" i="12"/>
  <c r="E515" i="12"/>
  <c r="F515" i="12"/>
  <c r="A516" i="12"/>
  <c r="B516" i="12"/>
  <c r="C516" i="12"/>
  <c r="D516" i="12"/>
  <c r="E516" i="12"/>
  <c r="F516" i="12"/>
  <c r="A517" i="12"/>
  <c r="B517" i="12"/>
  <c r="C517" i="12"/>
  <c r="D517" i="12"/>
  <c r="E517" i="12"/>
  <c r="F517" i="12"/>
  <c r="A518" i="12"/>
  <c r="B518" i="12"/>
  <c r="C518" i="12"/>
  <c r="D518" i="12"/>
  <c r="E518" i="12"/>
  <c r="F518" i="12"/>
  <c r="A519" i="12"/>
  <c r="B519" i="12"/>
  <c r="C519" i="12"/>
  <c r="D519" i="12"/>
  <c r="E519" i="12"/>
  <c r="F519" i="12"/>
  <c r="A520" i="12"/>
  <c r="B520" i="12"/>
  <c r="C520" i="12"/>
  <c r="D520" i="12"/>
  <c r="E520" i="12"/>
  <c r="F520" i="12"/>
  <c r="A521" i="12"/>
  <c r="B521" i="12"/>
  <c r="C521" i="12"/>
  <c r="D521" i="12"/>
  <c r="E521" i="12"/>
  <c r="F521" i="12"/>
  <c r="A522" i="12"/>
  <c r="B522" i="12"/>
  <c r="C522" i="12"/>
  <c r="D522" i="12"/>
  <c r="E522" i="12"/>
  <c r="F522" i="12"/>
  <c r="A523" i="12"/>
  <c r="B523" i="12"/>
  <c r="C523" i="12"/>
  <c r="D523" i="12"/>
  <c r="E523" i="12"/>
  <c r="F523" i="12"/>
  <c r="A524" i="12"/>
  <c r="B524" i="12"/>
  <c r="C524" i="12"/>
  <c r="D524" i="12"/>
  <c r="E524" i="12"/>
  <c r="F524" i="12"/>
  <c r="A525" i="12"/>
  <c r="B525" i="12"/>
  <c r="C525" i="12"/>
  <c r="D525" i="12"/>
  <c r="E525" i="12"/>
  <c r="F525" i="12"/>
  <c r="A526" i="12"/>
  <c r="B526" i="12"/>
  <c r="C526" i="12"/>
  <c r="D526" i="12"/>
  <c r="E526" i="12"/>
  <c r="F526" i="12"/>
  <c r="A527" i="12"/>
  <c r="B527" i="12"/>
  <c r="C527" i="12"/>
  <c r="D527" i="12"/>
  <c r="E527" i="12"/>
  <c r="F527" i="12"/>
  <c r="A528" i="12"/>
  <c r="B528" i="12"/>
  <c r="C528" i="12"/>
  <c r="D528" i="12"/>
  <c r="E528" i="12"/>
  <c r="F528" i="12"/>
  <c r="A529" i="12"/>
  <c r="B529" i="12"/>
  <c r="C529" i="12"/>
  <c r="D529" i="12"/>
  <c r="E529" i="12"/>
  <c r="F529" i="12"/>
  <c r="A530" i="12"/>
  <c r="B530" i="12"/>
  <c r="C530" i="12"/>
  <c r="D530" i="12"/>
  <c r="E530" i="12"/>
  <c r="F530" i="12"/>
  <c r="A531" i="12"/>
  <c r="B531" i="12"/>
  <c r="C531" i="12"/>
  <c r="D531" i="12"/>
  <c r="E531" i="12"/>
  <c r="F531" i="12"/>
  <c r="A532" i="12"/>
  <c r="B532" i="12"/>
  <c r="C532" i="12"/>
  <c r="D532" i="12"/>
  <c r="E532" i="12"/>
  <c r="F532" i="12"/>
  <c r="A533" i="12"/>
  <c r="B533" i="12"/>
  <c r="C533" i="12"/>
  <c r="D533" i="12"/>
  <c r="E533" i="12"/>
  <c r="F533" i="12"/>
  <c r="A534" i="12"/>
  <c r="B534" i="12"/>
  <c r="C534" i="12"/>
  <c r="D534" i="12"/>
  <c r="E534" i="12"/>
  <c r="F534" i="12"/>
  <c r="A535" i="12"/>
  <c r="B535" i="12"/>
  <c r="C535" i="12"/>
  <c r="D535" i="12"/>
  <c r="E535" i="12"/>
  <c r="F535" i="12"/>
  <c r="A536" i="12"/>
  <c r="B536" i="12"/>
  <c r="C536" i="12"/>
  <c r="D536" i="12"/>
  <c r="E536" i="12"/>
  <c r="F536" i="12"/>
  <c r="A537" i="12"/>
  <c r="B537" i="12"/>
  <c r="C537" i="12"/>
  <c r="D537" i="12"/>
  <c r="E537" i="12"/>
  <c r="F537" i="12"/>
  <c r="A538" i="12"/>
  <c r="B538" i="12"/>
  <c r="C538" i="12"/>
  <c r="D538" i="12"/>
  <c r="E538" i="12"/>
  <c r="F538" i="12"/>
  <c r="A539" i="12"/>
  <c r="B539" i="12"/>
  <c r="C539" i="12"/>
  <c r="D539" i="12"/>
  <c r="E539" i="12"/>
  <c r="F539" i="12"/>
  <c r="A540" i="12"/>
  <c r="B540" i="12"/>
  <c r="C540" i="12"/>
  <c r="D540" i="12"/>
  <c r="E540" i="12"/>
  <c r="F540" i="12"/>
  <c r="A541" i="12"/>
  <c r="B541" i="12"/>
  <c r="C541" i="12"/>
  <c r="D541" i="12"/>
  <c r="E541" i="12"/>
  <c r="F541" i="12"/>
  <c r="A542" i="12"/>
  <c r="B542" i="12"/>
  <c r="C542" i="12"/>
  <c r="D542" i="12"/>
  <c r="E542" i="12"/>
  <c r="F542" i="12"/>
  <c r="A543" i="12"/>
  <c r="B543" i="12"/>
  <c r="C543" i="12"/>
  <c r="D543" i="12"/>
  <c r="E543" i="12"/>
  <c r="F543" i="12"/>
  <c r="A544" i="12"/>
  <c r="B544" i="12"/>
  <c r="C544" i="12"/>
  <c r="D544" i="12"/>
  <c r="E544" i="12"/>
  <c r="F544" i="12"/>
  <c r="A545" i="12"/>
  <c r="B545" i="12"/>
  <c r="C545" i="12"/>
  <c r="D545" i="12"/>
  <c r="E545" i="12"/>
  <c r="F545" i="12"/>
  <c r="A546" i="12"/>
  <c r="B546" i="12"/>
  <c r="C546" i="12"/>
  <c r="D546" i="12"/>
  <c r="E546" i="12"/>
  <c r="F546" i="12"/>
  <c r="A547" i="12"/>
  <c r="B547" i="12"/>
  <c r="C547" i="12"/>
  <c r="D547" i="12"/>
  <c r="E547" i="12"/>
  <c r="F547" i="12"/>
  <c r="A548" i="12"/>
  <c r="B548" i="12"/>
  <c r="C548" i="12"/>
  <c r="D548" i="12"/>
  <c r="E548" i="12"/>
  <c r="F548" i="12"/>
  <c r="A549" i="12"/>
  <c r="B549" i="12"/>
  <c r="C549" i="12"/>
  <c r="D549" i="12"/>
  <c r="E549" i="12"/>
  <c r="F549" i="12"/>
  <c r="A550" i="12"/>
  <c r="B550" i="12"/>
  <c r="C550" i="12"/>
  <c r="D550" i="12"/>
  <c r="E550" i="12"/>
  <c r="F550" i="12"/>
  <c r="A551" i="12"/>
  <c r="B551" i="12"/>
  <c r="C551" i="12"/>
  <c r="D551" i="12"/>
  <c r="E551" i="12"/>
  <c r="F551" i="12"/>
  <c r="A552" i="12"/>
  <c r="B552" i="12"/>
  <c r="C552" i="12"/>
  <c r="D552" i="12"/>
  <c r="E552" i="12"/>
  <c r="F552" i="12"/>
  <c r="A553" i="12"/>
  <c r="B553" i="12"/>
  <c r="C553" i="12"/>
  <c r="D553" i="12"/>
  <c r="E553" i="12"/>
  <c r="F553" i="12"/>
  <c r="A554" i="12"/>
  <c r="B554" i="12"/>
  <c r="C554" i="12"/>
  <c r="D554" i="12"/>
  <c r="E554" i="12"/>
  <c r="F554" i="12"/>
  <c r="A555" i="12"/>
  <c r="B555" i="12"/>
  <c r="C555" i="12"/>
  <c r="D555" i="12"/>
  <c r="E555" i="12"/>
  <c r="F555" i="12"/>
  <c r="A556" i="12"/>
  <c r="B556" i="12"/>
  <c r="C556" i="12"/>
  <c r="D556" i="12"/>
  <c r="E556" i="12"/>
  <c r="F556" i="12"/>
  <c r="A557" i="12"/>
  <c r="B557" i="12"/>
  <c r="C557" i="12"/>
  <c r="D557" i="12"/>
  <c r="E557" i="12"/>
  <c r="F557" i="12"/>
  <c r="A558" i="12"/>
  <c r="B558" i="12"/>
  <c r="C558" i="12"/>
  <c r="D558" i="12"/>
  <c r="E558" i="12"/>
  <c r="F558" i="12"/>
  <c r="A559" i="12"/>
  <c r="B559" i="12"/>
  <c r="C559" i="12"/>
  <c r="D559" i="12"/>
  <c r="E559" i="12"/>
  <c r="F559" i="12"/>
  <c r="A560" i="12"/>
  <c r="B560" i="12"/>
  <c r="C560" i="12"/>
  <c r="D560" i="12"/>
  <c r="E560" i="12"/>
  <c r="F560" i="12"/>
  <c r="A561" i="12"/>
  <c r="B561" i="12"/>
  <c r="C561" i="12"/>
  <c r="D561" i="12"/>
  <c r="E561" i="12"/>
  <c r="F561" i="12"/>
  <c r="A562" i="12"/>
  <c r="B562" i="12"/>
  <c r="C562" i="12"/>
  <c r="D562" i="12"/>
  <c r="E562" i="12"/>
  <c r="F562" i="12"/>
  <c r="A563" i="12"/>
  <c r="B563" i="12"/>
  <c r="C563" i="12"/>
  <c r="D563" i="12"/>
  <c r="E563" i="12"/>
  <c r="F563" i="12"/>
  <c r="A564" i="12"/>
  <c r="B564" i="12"/>
  <c r="C564" i="12"/>
  <c r="D564" i="12"/>
  <c r="E564" i="12"/>
  <c r="F564" i="12"/>
  <c r="A565" i="12"/>
  <c r="B565" i="12"/>
  <c r="C565" i="12"/>
  <c r="D565" i="12"/>
  <c r="E565" i="12"/>
  <c r="F565" i="12"/>
  <c r="A566" i="12"/>
  <c r="B566" i="12"/>
  <c r="C566" i="12"/>
  <c r="D566" i="12"/>
  <c r="E566" i="12"/>
  <c r="F566" i="12"/>
  <c r="A567" i="12"/>
  <c r="B567" i="12"/>
  <c r="C567" i="12"/>
  <c r="D567" i="12"/>
  <c r="E567" i="12"/>
  <c r="F567" i="12"/>
  <c r="A568" i="12"/>
  <c r="B568" i="12"/>
  <c r="C568" i="12"/>
  <c r="D568" i="12"/>
  <c r="E568" i="12"/>
  <c r="F568" i="12"/>
  <c r="A569" i="12"/>
  <c r="B569" i="12"/>
  <c r="C569" i="12"/>
  <c r="D569" i="12"/>
  <c r="E569" i="12"/>
  <c r="F569" i="12"/>
  <c r="A570" i="12"/>
  <c r="B570" i="12"/>
  <c r="C570" i="12"/>
  <c r="D570" i="12"/>
  <c r="E570" i="12"/>
  <c r="F570" i="12"/>
  <c r="A571" i="12"/>
  <c r="B571" i="12"/>
  <c r="C571" i="12"/>
  <c r="D571" i="12"/>
  <c r="E571" i="12"/>
  <c r="F571" i="12"/>
  <c r="A572" i="12"/>
  <c r="B572" i="12"/>
  <c r="C572" i="12"/>
  <c r="D572" i="12"/>
  <c r="E572" i="12"/>
  <c r="F572" i="12"/>
  <c r="A573" i="12"/>
  <c r="B573" i="12"/>
  <c r="C573" i="12"/>
  <c r="D573" i="12"/>
  <c r="E573" i="12"/>
  <c r="F573" i="12"/>
  <c r="A574" i="12"/>
  <c r="B574" i="12"/>
  <c r="C574" i="12"/>
  <c r="D574" i="12"/>
  <c r="E574" i="12"/>
  <c r="F574" i="12"/>
  <c r="A575" i="12"/>
  <c r="B575" i="12"/>
  <c r="C575" i="12"/>
  <c r="D575" i="12"/>
  <c r="E575" i="12"/>
  <c r="F575" i="12"/>
  <c r="A576" i="12"/>
  <c r="B576" i="12"/>
  <c r="C576" i="12"/>
  <c r="D576" i="12"/>
  <c r="E576" i="12"/>
  <c r="F576" i="12"/>
  <c r="A577" i="12"/>
  <c r="B577" i="12"/>
  <c r="C577" i="12"/>
  <c r="D577" i="12"/>
  <c r="E577" i="12"/>
  <c r="F577" i="12"/>
  <c r="A578" i="12"/>
  <c r="B578" i="12"/>
  <c r="C578" i="12"/>
  <c r="D578" i="12"/>
  <c r="E578" i="12"/>
  <c r="F578" i="12"/>
  <c r="A579" i="12"/>
  <c r="B579" i="12"/>
  <c r="C579" i="12"/>
  <c r="D579" i="12"/>
  <c r="E579" i="12"/>
  <c r="F579" i="12"/>
  <c r="A580" i="12"/>
  <c r="B580" i="12"/>
  <c r="C580" i="12"/>
  <c r="D580" i="12"/>
  <c r="E580" i="12"/>
  <c r="F580" i="12"/>
  <c r="A581" i="12"/>
  <c r="B581" i="12"/>
  <c r="C581" i="12"/>
  <c r="D581" i="12"/>
  <c r="E581" i="12"/>
  <c r="F581" i="12"/>
  <c r="A582" i="12"/>
  <c r="B582" i="12"/>
  <c r="C582" i="12"/>
  <c r="D582" i="12"/>
  <c r="E582" i="12"/>
  <c r="F582" i="12"/>
  <c r="A583" i="12"/>
  <c r="B583" i="12"/>
  <c r="C583" i="12"/>
  <c r="D583" i="12"/>
  <c r="E583" i="12"/>
  <c r="F583" i="12"/>
  <c r="A584" i="12"/>
  <c r="B584" i="12"/>
  <c r="C584" i="12"/>
  <c r="D584" i="12"/>
  <c r="E584" i="12"/>
  <c r="F584" i="12"/>
  <c r="A585" i="12"/>
  <c r="B585" i="12"/>
  <c r="C585" i="12"/>
  <c r="D585" i="12"/>
  <c r="E585" i="12"/>
  <c r="F585" i="12"/>
  <c r="A586" i="12"/>
  <c r="B586" i="12"/>
  <c r="C586" i="12"/>
  <c r="D586" i="12"/>
  <c r="E586" i="12"/>
  <c r="F586" i="12"/>
  <c r="A587" i="12"/>
  <c r="B587" i="12"/>
  <c r="C587" i="12"/>
  <c r="D587" i="12"/>
  <c r="E587" i="12"/>
  <c r="F587" i="12"/>
  <c r="A588" i="12"/>
  <c r="B588" i="12"/>
  <c r="C588" i="12"/>
  <c r="D588" i="12"/>
  <c r="E588" i="12"/>
  <c r="F588" i="12"/>
  <c r="A589" i="12"/>
  <c r="B589" i="12"/>
  <c r="C589" i="12"/>
  <c r="D589" i="12"/>
  <c r="E589" i="12"/>
  <c r="F589" i="12"/>
  <c r="A590" i="12"/>
  <c r="B590" i="12"/>
  <c r="C590" i="12"/>
  <c r="D590" i="12"/>
  <c r="E590" i="12"/>
  <c r="F590" i="12"/>
  <c r="A591" i="12"/>
  <c r="B591" i="12"/>
  <c r="C591" i="12"/>
  <c r="D591" i="12"/>
  <c r="E591" i="12"/>
  <c r="F591" i="12"/>
  <c r="A592" i="12"/>
  <c r="B592" i="12"/>
  <c r="C592" i="12"/>
  <c r="D592" i="12"/>
  <c r="E592" i="12"/>
  <c r="F592" i="12"/>
  <c r="A593" i="12"/>
  <c r="B593" i="12"/>
  <c r="C593" i="12"/>
  <c r="D593" i="12"/>
  <c r="E593" i="12"/>
  <c r="F593" i="12"/>
  <c r="A594" i="12"/>
  <c r="B594" i="12"/>
  <c r="C594" i="12"/>
  <c r="D594" i="12"/>
  <c r="E594" i="12"/>
  <c r="F594" i="12"/>
  <c r="A595" i="12"/>
  <c r="B595" i="12"/>
  <c r="C595" i="12"/>
  <c r="D595" i="12"/>
  <c r="E595" i="12"/>
  <c r="F595" i="12"/>
  <c r="A596" i="12"/>
  <c r="B596" i="12"/>
  <c r="C596" i="12"/>
  <c r="D596" i="12"/>
  <c r="E596" i="12"/>
  <c r="F596" i="12"/>
  <c r="A597" i="12"/>
  <c r="B597" i="12"/>
  <c r="C597" i="12"/>
  <c r="D597" i="12"/>
  <c r="E597" i="12"/>
  <c r="F597" i="12"/>
  <c r="A598" i="12"/>
  <c r="B598" i="12"/>
  <c r="C598" i="12"/>
  <c r="D598" i="12"/>
  <c r="E598" i="12"/>
  <c r="F598" i="12"/>
  <c r="A599" i="12"/>
  <c r="B599" i="12"/>
  <c r="C599" i="12"/>
  <c r="D599" i="12"/>
  <c r="E599" i="12"/>
  <c r="F599" i="12"/>
  <c r="A600" i="12"/>
  <c r="B600" i="12"/>
  <c r="C600" i="12"/>
  <c r="D600" i="12"/>
  <c r="E600" i="12"/>
  <c r="F600" i="12"/>
  <c r="A601" i="12"/>
  <c r="B601" i="12"/>
  <c r="C601" i="12"/>
  <c r="E601" i="12"/>
  <c r="F601" i="12"/>
  <c r="A602" i="12"/>
  <c r="B602" i="12"/>
  <c r="C602" i="12"/>
  <c r="D602" i="12"/>
  <c r="E602" i="12"/>
  <c r="F602" i="12"/>
  <c r="A603" i="12"/>
  <c r="B603" i="12"/>
  <c r="C603" i="12"/>
  <c r="D603" i="12"/>
  <c r="E603" i="12"/>
  <c r="F603" i="12"/>
  <c r="A604" i="12"/>
  <c r="B604" i="12"/>
  <c r="C604" i="12"/>
  <c r="D604" i="12"/>
  <c r="E604" i="12"/>
  <c r="F604" i="12"/>
  <c r="A605" i="12"/>
  <c r="B605" i="12"/>
  <c r="C605" i="12"/>
  <c r="D605" i="12"/>
  <c r="E605" i="12"/>
  <c r="F605" i="12"/>
  <c r="A606" i="12"/>
  <c r="B606" i="12"/>
  <c r="C606" i="12"/>
  <c r="D606" i="12"/>
  <c r="E606" i="12"/>
  <c r="F606" i="12"/>
  <c r="A607" i="12"/>
  <c r="B607" i="12"/>
  <c r="C607" i="12"/>
  <c r="D607" i="12"/>
  <c r="E607" i="12"/>
  <c r="F607" i="12"/>
  <c r="A608" i="12"/>
  <c r="B608" i="12"/>
  <c r="C608" i="12"/>
  <c r="D608" i="12"/>
  <c r="E608" i="12"/>
  <c r="F608" i="12"/>
  <c r="A609" i="12"/>
  <c r="B609" i="12"/>
  <c r="C609" i="12"/>
  <c r="D609" i="12"/>
  <c r="E609" i="12"/>
  <c r="F609" i="12"/>
  <c r="A610" i="12"/>
  <c r="B610" i="12"/>
  <c r="C610" i="12"/>
  <c r="D610" i="12"/>
  <c r="E610" i="12"/>
  <c r="F610" i="12"/>
  <c r="A611" i="12"/>
  <c r="B611" i="12"/>
  <c r="C611" i="12"/>
  <c r="D611" i="12"/>
  <c r="E611" i="12"/>
  <c r="F611" i="12"/>
  <c r="A612" i="12"/>
  <c r="B612" i="12"/>
  <c r="C612" i="12"/>
  <c r="D612" i="12"/>
  <c r="E612" i="12"/>
  <c r="F612" i="12"/>
  <c r="A613" i="12"/>
  <c r="B613" i="12"/>
  <c r="C613" i="12"/>
  <c r="D613" i="12"/>
  <c r="E613" i="12"/>
  <c r="F613" i="12"/>
  <c r="A614" i="12"/>
  <c r="B614" i="12"/>
  <c r="C614" i="12"/>
  <c r="D614" i="12"/>
  <c r="E614" i="12"/>
  <c r="F614" i="12"/>
  <c r="A615" i="12"/>
  <c r="B615" i="12"/>
  <c r="C615" i="12"/>
  <c r="D615" i="12"/>
  <c r="E615" i="12"/>
  <c r="F615" i="12"/>
  <c r="A616" i="12"/>
  <c r="B616" i="12"/>
  <c r="C616" i="12"/>
  <c r="D616" i="12"/>
  <c r="E616" i="12"/>
  <c r="F616" i="12"/>
  <c r="A617" i="12"/>
  <c r="B617" i="12"/>
  <c r="C617" i="12"/>
  <c r="D617" i="12"/>
  <c r="E617" i="12"/>
  <c r="F617" i="12"/>
  <c r="A618" i="12"/>
  <c r="B618" i="12"/>
  <c r="C618" i="12"/>
  <c r="D618" i="12"/>
  <c r="E618" i="12"/>
  <c r="F618" i="12"/>
  <c r="A619" i="12"/>
  <c r="B619" i="12"/>
  <c r="C619" i="12"/>
  <c r="D619" i="12"/>
  <c r="E619" i="12"/>
  <c r="F619" i="12"/>
  <c r="A620" i="12"/>
  <c r="B620" i="12"/>
  <c r="C620" i="12"/>
  <c r="D620" i="12"/>
  <c r="E620" i="12"/>
  <c r="F620" i="12"/>
  <c r="A621" i="12"/>
  <c r="B621" i="12"/>
  <c r="C621" i="12"/>
  <c r="D621" i="12"/>
  <c r="E621" i="12"/>
  <c r="F621" i="12"/>
  <c r="A622" i="12"/>
  <c r="B622" i="12"/>
  <c r="C622" i="12"/>
  <c r="D622" i="12"/>
  <c r="E622" i="12"/>
  <c r="F622" i="12"/>
  <c r="A623" i="12"/>
  <c r="B623" i="12"/>
  <c r="C623" i="12"/>
  <c r="D623" i="12"/>
  <c r="E623" i="12"/>
  <c r="F623" i="12"/>
  <c r="A624" i="12"/>
  <c r="B624" i="12"/>
  <c r="C624" i="12"/>
  <c r="D624" i="12"/>
  <c r="E624" i="12"/>
  <c r="F624" i="12"/>
  <c r="A625" i="12"/>
  <c r="B625" i="12"/>
  <c r="C625" i="12"/>
  <c r="D625" i="12"/>
  <c r="E625" i="12"/>
  <c r="F625" i="12"/>
  <c r="A626" i="12"/>
  <c r="B626" i="12"/>
  <c r="C626" i="12"/>
  <c r="D626" i="12"/>
  <c r="E626" i="12"/>
  <c r="F626" i="12"/>
  <c r="A627" i="12"/>
  <c r="B627" i="12"/>
  <c r="C627" i="12"/>
  <c r="D627" i="12"/>
  <c r="E627" i="12"/>
  <c r="F627" i="12"/>
  <c r="A628" i="12"/>
  <c r="B628" i="12"/>
  <c r="C628" i="12"/>
  <c r="D628" i="12"/>
  <c r="E628" i="12"/>
  <c r="F628" i="12"/>
  <c r="A629" i="12"/>
  <c r="B629" i="12"/>
  <c r="C629" i="12"/>
  <c r="D629" i="12"/>
  <c r="E629" i="12"/>
  <c r="F629" i="12"/>
  <c r="A630" i="12"/>
  <c r="B630" i="12"/>
  <c r="C630" i="12"/>
  <c r="D630" i="12"/>
  <c r="E630" i="12"/>
  <c r="F630" i="12"/>
  <c r="A631" i="12"/>
  <c r="B631" i="12"/>
  <c r="C631" i="12"/>
  <c r="D631" i="12"/>
  <c r="E631" i="12"/>
  <c r="F631" i="12"/>
  <c r="A632" i="12"/>
  <c r="B632" i="12"/>
  <c r="C632" i="12"/>
  <c r="D632" i="12"/>
  <c r="E632" i="12"/>
  <c r="F632" i="12"/>
  <c r="A633" i="12"/>
  <c r="B633" i="12"/>
  <c r="C633" i="12"/>
  <c r="D633" i="12"/>
  <c r="E633" i="12"/>
  <c r="F633" i="12"/>
  <c r="A634" i="12"/>
  <c r="B634" i="12"/>
  <c r="C634" i="12"/>
  <c r="D634" i="12"/>
  <c r="E634" i="12"/>
  <c r="F634" i="12"/>
  <c r="A635" i="12"/>
  <c r="B635" i="12"/>
  <c r="C635" i="12"/>
  <c r="D635" i="12"/>
  <c r="E635" i="12"/>
  <c r="F635" i="12"/>
  <c r="A636" i="12"/>
  <c r="B636" i="12"/>
  <c r="C636" i="12"/>
  <c r="D636" i="12"/>
  <c r="E636" i="12"/>
  <c r="F636" i="12"/>
  <c r="A637" i="12"/>
  <c r="B637" i="12"/>
  <c r="C637" i="12"/>
  <c r="D637" i="12"/>
  <c r="E637" i="12"/>
  <c r="F637" i="12"/>
  <c r="A638" i="12"/>
  <c r="B638" i="12"/>
  <c r="C638" i="12"/>
  <c r="D638" i="12"/>
  <c r="E638" i="12"/>
  <c r="F638" i="12"/>
  <c r="A639" i="12"/>
  <c r="B639" i="12"/>
  <c r="C639" i="12"/>
  <c r="D639" i="12"/>
  <c r="E639" i="12"/>
  <c r="F639" i="12"/>
  <c r="A640" i="12"/>
  <c r="B640" i="12"/>
  <c r="C640" i="12"/>
  <c r="D640" i="12"/>
  <c r="E640" i="12"/>
  <c r="F640" i="12"/>
  <c r="A641" i="12"/>
  <c r="B641" i="12"/>
  <c r="C641" i="12"/>
  <c r="D641" i="12"/>
  <c r="E641" i="12"/>
  <c r="F641" i="12"/>
  <c r="A642" i="12"/>
  <c r="B642" i="12"/>
  <c r="C642" i="12"/>
  <c r="D642" i="12"/>
  <c r="E642" i="12"/>
  <c r="F642" i="12"/>
  <c r="A643" i="12"/>
  <c r="B643" i="12"/>
  <c r="C643" i="12"/>
  <c r="D643" i="12"/>
  <c r="E643" i="12"/>
  <c r="F643" i="12"/>
  <c r="A644" i="12"/>
  <c r="B644" i="12"/>
  <c r="C644" i="12"/>
  <c r="D644" i="12"/>
  <c r="E644" i="12"/>
  <c r="F644" i="12"/>
  <c r="A645" i="12"/>
  <c r="B645" i="12"/>
  <c r="C645" i="12"/>
  <c r="D645" i="12"/>
  <c r="E645" i="12"/>
  <c r="F645" i="12"/>
  <c r="A646" i="12"/>
  <c r="B646" i="12"/>
  <c r="C646" i="12"/>
  <c r="D646" i="12"/>
  <c r="E646" i="12"/>
  <c r="F646" i="12"/>
  <c r="A647" i="12"/>
  <c r="B647" i="12"/>
  <c r="C647" i="12"/>
  <c r="D647" i="12"/>
  <c r="E647" i="12"/>
  <c r="F647" i="12"/>
  <c r="A648" i="12"/>
  <c r="B648" i="12"/>
  <c r="C648" i="12"/>
  <c r="D648" i="12"/>
  <c r="E648" i="12"/>
  <c r="F648" i="12"/>
  <c r="A649" i="12"/>
  <c r="B649" i="12"/>
  <c r="C649" i="12"/>
  <c r="D649" i="12"/>
  <c r="E649" i="12"/>
  <c r="F649" i="12"/>
  <c r="A650" i="12"/>
  <c r="B650" i="12"/>
  <c r="C650" i="12"/>
  <c r="D650" i="12"/>
  <c r="E650" i="12"/>
  <c r="F650" i="12"/>
  <c r="A651" i="12"/>
  <c r="B651" i="12"/>
  <c r="C651" i="12"/>
  <c r="D651" i="12"/>
  <c r="E651" i="12"/>
  <c r="F651" i="12"/>
  <c r="A652" i="12"/>
  <c r="B652" i="12"/>
  <c r="C652" i="12"/>
  <c r="D652" i="12"/>
  <c r="E652" i="12"/>
  <c r="F652" i="12"/>
  <c r="A653" i="12"/>
  <c r="B653" i="12"/>
  <c r="C653" i="12"/>
  <c r="D653" i="12"/>
  <c r="E653" i="12"/>
  <c r="F653" i="12"/>
  <c r="A654" i="12"/>
  <c r="B654" i="12"/>
  <c r="C654" i="12"/>
  <c r="D654" i="12"/>
  <c r="E654" i="12"/>
  <c r="F654" i="12"/>
  <c r="A655" i="12"/>
  <c r="B655" i="12"/>
  <c r="C655" i="12"/>
  <c r="D655" i="12"/>
  <c r="E655" i="12"/>
  <c r="F655" i="12"/>
  <c r="A656" i="12"/>
  <c r="B656" i="12"/>
  <c r="C656" i="12"/>
  <c r="D656" i="12"/>
  <c r="E656" i="12"/>
  <c r="F656" i="12"/>
  <c r="A657" i="12"/>
  <c r="B657" i="12"/>
  <c r="C657" i="12"/>
  <c r="D657" i="12"/>
  <c r="E657" i="12"/>
  <c r="F657" i="12"/>
  <c r="A658" i="12"/>
  <c r="B658" i="12"/>
  <c r="C658" i="12"/>
  <c r="D658" i="12"/>
  <c r="E658" i="12"/>
  <c r="F658" i="12"/>
  <c r="A659" i="12"/>
  <c r="B659" i="12"/>
  <c r="C659" i="12"/>
  <c r="D659" i="12"/>
  <c r="E659" i="12"/>
  <c r="F659" i="12"/>
  <c r="A660" i="12"/>
  <c r="B660" i="12"/>
  <c r="C660" i="12"/>
  <c r="D660" i="12"/>
  <c r="E660" i="12"/>
  <c r="F660" i="12"/>
  <c r="A661" i="12"/>
  <c r="B661" i="12"/>
  <c r="C661" i="12"/>
  <c r="D661" i="12"/>
  <c r="E661" i="12"/>
  <c r="F661" i="12"/>
  <c r="A662" i="12"/>
  <c r="B662" i="12"/>
  <c r="C662" i="12"/>
  <c r="D662" i="12"/>
  <c r="E662" i="12"/>
  <c r="F662" i="12"/>
  <c r="A663" i="12"/>
  <c r="B663" i="12"/>
  <c r="C663" i="12"/>
  <c r="D663" i="12"/>
  <c r="E663" i="12"/>
  <c r="F663" i="12"/>
  <c r="A664" i="12"/>
  <c r="B664" i="12"/>
  <c r="C664" i="12"/>
  <c r="D664" i="12"/>
  <c r="E664" i="12"/>
  <c r="F664" i="12"/>
  <c r="A665" i="12"/>
  <c r="B665" i="12"/>
  <c r="C665" i="12"/>
  <c r="D665" i="12"/>
  <c r="E665" i="12"/>
  <c r="F665" i="12"/>
  <c r="A666" i="12"/>
  <c r="B666" i="12"/>
  <c r="C666" i="12"/>
  <c r="D666" i="12"/>
  <c r="E666" i="12"/>
  <c r="F666" i="12"/>
  <c r="A667" i="12"/>
  <c r="B667" i="12"/>
  <c r="C667" i="12"/>
  <c r="D667" i="12"/>
  <c r="E667" i="12"/>
  <c r="F667" i="12"/>
  <c r="A668" i="12"/>
  <c r="B668" i="12"/>
  <c r="C668" i="12"/>
  <c r="D668" i="12"/>
  <c r="E668" i="12"/>
  <c r="F668" i="12"/>
  <c r="A669" i="12"/>
  <c r="B669" i="12"/>
  <c r="C669" i="12"/>
  <c r="D669" i="12"/>
  <c r="E669" i="12"/>
  <c r="F669" i="12"/>
  <c r="A670" i="12"/>
  <c r="B670" i="12"/>
  <c r="C670" i="12"/>
  <c r="D670" i="12"/>
  <c r="E670" i="12"/>
  <c r="F670" i="12"/>
  <c r="A671" i="12"/>
  <c r="B671" i="12"/>
  <c r="C671" i="12"/>
  <c r="D671" i="12"/>
  <c r="E671" i="12"/>
  <c r="F671" i="12"/>
  <c r="A672" i="12"/>
  <c r="B672" i="12"/>
  <c r="C672" i="12"/>
  <c r="D672" i="12"/>
  <c r="E672" i="12"/>
  <c r="F672" i="12"/>
  <c r="A673" i="12"/>
  <c r="B673" i="12"/>
  <c r="C673" i="12"/>
  <c r="D673" i="12"/>
  <c r="E673" i="12"/>
  <c r="F673" i="12"/>
  <c r="A674" i="12"/>
  <c r="B674" i="12"/>
  <c r="C674" i="12"/>
  <c r="D674" i="12"/>
  <c r="E674" i="12"/>
  <c r="F674" i="12"/>
  <c r="A675" i="12"/>
  <c r="B675" i="12"/>
  <c r="C675" i="12"/>
  <c r="D675" i="12"/>
  <c r="E675" i="12"/>
  <c r="F675" i="12"/>
  <c r="A676" i="12"/>
  <c r="B676" i="12"/>
  <c r="C676" i="12"/>
  <c r="D676" i="12"/>
  <c r="E676" i="12"/>
  <c r="F676" i="12"/>
  <c r="A677" i="12"/>
  <c r="B677" i="12"/>
  <c r="C677" i="12"/>
  <c r="D677" i="12"/>
  <c r="E677" i="12"/>
  <c r="F677" i="12"/>
  <c r="A678" i="12"/>
  <c r="B678" i="12"/>
  <c r="C678" i="12"/>
  <c r="D678" i="12"/>
  <c r="E678" i="12"/>
  <c r="F678" i="12"/>
  <c r="A679" i="12"/>
  <c r="B679" i="12"/>
  <c r="C679" i="12"/>
  <c r="D679" i="12"/>
  <c r="E679" i="12"/>
  <c r="F679" i="12"/>
  <c r="A680" i="12"/>
  <c r="B680" i="12"/>
  <c r="C680" i="12"/>
  <c r="D680" i="12"/>
  <c r="E680" i="12"/>
  <c r="F680" i="12"/>
  <c r="A681" i="12"/>
  <c r="B681" i="12"/>
  <c r="C681" i="12"/>
  <c r="D681" i="12"/>
  <c r="E681" i="12"/>
  <c r="F681" i="12"/>
  <c r="A682" i="12"/>
  <c r="B682" i="12"/>
  <c r="C682" i="12"/>
  <c r="D682" i="12"/>
  <c r="E682" i="12"/>
  <c r="F682" i="12"/>
  <c r="A683" i="12"/>
  <c r="B683" i="12"/>
  <c r="C683" i="12"/>
  <c r="D683" i="12"/>
  <c r="E683" i="12"/>
  <c r="F683" i="12"/>
  <c r="A684" i="12"/>
  <c r="B684" i="12"/>
  <c r="C684" i="12"/>
  <c r="D684" i="12"/>
  <c r="E684" i="12"/>
  <c r="F684" i="12"/>
  <c r="A685" i="12"/>
  <c r="B685" i="12"/>
  <c r="C685" i="12"/>
  <c r="D685" i="12"/>
  <c r="E685" i="12"/>
  <c r="F685" i="12"/>
  <c r="A686" i="12"/>
  <c r="B686" i="12"/>
  <c r="C686" i="12"/>
  <c r="D686" i="12"/>
  <c r="E686" i="12"/>
  <c r="F686" i="12"/>
  <c r="A687" i="12"/>
  <c r="B687" i="12"/>
  <c r="C687" i="12"/>
  <c r="D687" i="12"/>
  <c r="E687" i="12"/>
  <c r="F687" i="12"/>
  <c r="A688" i="12"/>
  <c r="B688" i="12"/>
  <c r="C688" i="12"/>
  <c r="D688" i="12"/>
  <c r="E688" i="12"/>
  <c r="F688" i="12"/>
  <c r="A689" i="12"/>
  <c r="B689" i="12"/>
  <c r="C689" i="12"/>
  <c r="D689" i="12"/>
  <c r="E689" i="12"/>
  <c r="F689" i="12"/>
  <c r="A690" i="12"/>
  <c r="B690" i="12"/>
  <c r="C690" i="12"/>
  <c r="D690" i="12"/>
  <c r="E690" i="12"/>
  <c r="F690" i="12"/>
  <c r="A691" i="12"/>
  <c r="B691" i="12"/>
  <c r="C691" i="12"/>
  <c r="D691" i="12"/>
  <c r="E691" i="12"/>
  <c r="F691" i="12"/>
  <c r="A692" i="12"/>
  <c r="B692" i="12"/>
  <c r="C692" i="12"/>
  <c r="D692" i="12"/>
  <c r="E692" i="12"/>
  <c r="F692" i="12"/>
  <c r="A693" i="12"/>
  <c r="B693" i="12"/>
  <c r="C693" i="12"/>
  <c r="D693" i="12"/>
  <c r="E693" i="12"/>
  <c r="F693" i="12"/>
  <c r="A694" i="12"/>
  <c r="B694" i="12"/>
  <c r="C694" i="12"/>
  <c r="D694" i="12"/>
  <c r="E694" i="12"/>
  <c r="F694" i="12"/>
  <c r="A695" i="12"/>
  <c r="B695" i="12"/>
  <c r="C695" i="12"/>
  <c r="D695" i="12"/>
  <c r="E695" i="12"/>
  <c r="F695" i="12"/>
  <c r="A696" i="12"/>
  <c r="B696" i="12"/>
  <c r="C696" i="12"/>
  <c r="D696" i="12"/>
  <c r="E696" i="12"/>
  <c r="F696" i="12"/>
  <c r="A697" i="12"/>
  <c r="B697" i="12"/>
  <c r="C697" i="12"/>
  <c r="D697" i="12"/>
  <c r="E697" i="12"/>
  <c r="F697" i="12"/>
  <c r="A698" i="12"/>
  <c r="B698" i="12"/>
  <c r="C698" i="12"/>
  <c r="D698" i="12"/>
  <c r="E698" i="12"/>
  <c r="F698" i="12"/>
  <c r="A699" i="12"/>
  <c r="B699" i="12"/>
  <c r="C699" i="12"/>
  <c r="D699" i="12"/>
  <c r="E699" i="12"/>
  <c r="F699" i="12"/>
  <c r="A700" i="12"/>
  <c r="B700" i="12"/>
  <c r="C700" i="12"/>
  <c r="D700" i="12"/>
  <c r="E700" i="12"/>
  <c r="F700" i="12"/>
  <c r="A701" i="12"/>
  <c r="B701" i="12"/>
  <c r="C701" i="12"/>
  <c r="D701" i="12"/>
  <c r="E701" i="12"/>
  <c r="F701" i="12"/>
  <c r="A702" i="12"/>
  <c r="B702" i="12"/>
  <c r="C702" i="12"/>
  <c r="D702" i="12"/>
  <c r="E702" i="12"/>
  <c r="F702" i="12"/>
  <c r="A703" i="12"/>
  <c r="B703" i="12"/>
  <c r="C703" i="12"/>
  <c r="D703" i="12"/>
  <c r="E703" i="12"/>
  <c r="F703" i="12"/>
  <c r="A704" i="12"/>
  <c r="B704" i="12"/>
  <c r="C704" i="12"/>
  <c r="D704" i="12"/>
  <c r="E704" i="12"/>
  <c r="F704" i="12"/>
  <c r="A705" i="12"/>
  <c r="B705" i="12"/>
  <c r="C705" i="12"/>
  <c r="D705" i="12"/>
  <c r="E705" i="12"/>
  <c r="F705" i="12"/>
  <c r="A706" i="12"/>
  <c r="B706" i="12"/>
  <c r="C706" i="12"/>
  <c r="D706" i="12"/>
  <c r="E706" i="12"/>
  <c r="F706" i="12"/>
  <c r="A707" i="12"/>
  <c r="B707" i="12"/>
  <c r="C707" i="12"/>
  <c r="D707" i="12"/>
  <c r="E707" i="12"/>
  <c r="F707" i="12"/>
  <c r="A708" i="12"/>
  <c r="B708" i="12"/>
  <c r="C708" i="12"/>
  <c r="D708" i="12"/>
  <c r="E708" i="12"/>
  <c r="F708" i="12"/>
  <c r="A709" i="12"/>
  <c r="B709" i="12"/>
  <c r="C709" i="12"/>
  <c r="D709" i="12"/>
  <c r="E709" i="12"/>
  <c r="F709" i="12"/>
  <c r="A710" i="12"/>
  <c r="B710" i="12"/>
  <c r="C710" i="12"/>
  <c r="D710" i="12"/>
  <c r="E710" i="12"/>
  <c r="F710" i="12"/>
  <c r="A711" i="12"/>
  <c r="B711" i="12"/>
  <c r="C711" i="12"/>
  <c r="D711" i="12"/>
  <c r="E711" i="12"/>
  <c r="F711" i="12"/>
  <c r="A712" i="12"/>
  <c r="B712" i="12"/>
  <c r="C712" i="12"/>
  <c r="D712" i="12"/>
  <c r="E712" i="12"/>
  <c r="F712" i="12"/>
  <c r="A713" i="12"/>
  <c r="B713" i="12"/>
  <c r="C713" i="12"/>
  <c r="D713" i="12"/>
  <c r="E713" i="12"/>
  <c r="F713" i="12"/>
  <c r="A714" i="12"/>
  <c r="B714" i="12"/>
  <c r="C714" i="12"/>
  <c r="D714" i="12"/>
  <c r="E714" i="12"/>
  <c r="F714" i="12"/>
  <c r="A715" i="12"/>
  <c r="B715" i="12"/>
  <c r="C715" i="12"/>
  <c r="D715" i="12"/>
  <c r="E715" i="12"/>
  <c r="F715" i="12"/>
  <c r="A716" i="12"/>
  <c r="B716" i="12"/>
  <c r="C716" i="12"/>
  <c r="D716" i="12"/>
  <c r="E716" i="12"/>
  <c r="F716" i="12"/>
  <c r="A717" i="12"/>
  <c r="B717" i="12"/>
  <c r="C717" i="12"/>
  <c r="D717" i="12"/>
  <c r="E717" i="12"/>
  <c r="F717" i="12"/>
  <c r="A718" i="12"/>
  <c r="B718" i="12"/>
  <c r="C718" i="12"/>
  <c r="D718" i="12"/>
  <c r="E718" i="12"/>
  <c r="F718" i="12"/>
  <c r="A719" i="12"/>
  <c r="B719" i="12"/>
  <c r="C719" i="12"/>
  <c r="D719" i="12"/>
  <c r="E719" i="12"/>
  <c r="F719" i="12"/>
  <c r="A720" i="12"/>
  <c r="B720" i="12"/>
  <c r="C720" i="12"/>
  <c r="D720" i="12"/>
  <c r="E720" i="12"/>
  <c r="F720" i="12"/>
  <c r="A721" i="12"/>
  <c r="B721" i="12"/>
  <c r="C721" i="12"/>
  <c r="D721" i="12"/>
  <c r="E721" i="12"/>
  <c r="F721" i="12"/>
  <c r="A722" i="12"/>
  <c r="B722" i="12"/>
  <c r="C722" i="12"/>
  <c r="D722" i="12"/>
  <c r="E722" i="12"/>
  <c r="F722" i="12"/>
  <c r="A723" i="12"/>
  <c r="B723" i="12"/>
  <c r="C723" i="12"/>
  <c r="D723" i="12"/>
  <c r="E723" i="12"/>
  <c r="F723" i="12"/>
  <c r="A724" i="12"/>
  <c r="B724" i="12"/>
  <c r="C724" i="12"/>
  <c r="D724" i="12"/>
  <c r="E724" i="12"/>
  <c r="F724" i="12"/>
  <c r="F6" i="12"/>
  <c r="E6" i="12"/>
  <c r="D6" i="12"/>
  <c r="C6" i="12"/>
  <c r="B6" i="12"/>
  <c r="A6" i="12"/>
  <c r="A274" i="9"/>
  <c r="B274" i="9"/>
  <c r="K244" i="9" s="1" a="1"/>
  <c r="K244" i="9" s="1"/>
  <c r="C274" i="9"/>
  <c r="L244" i="9" s="1" a="1"/>
  <c r="L244" i="9" s="1"/>
  <c r="D274" i="9"/>
  <c r="M244" i="9" s="1" a="1"/>
  <c r="M244" i="9"/>
  <c r="E274" i="9"/>
  <c r="N244" i="9" s="1" a="1"/>
  <c r="N244" i="9" s="1"/>
  <c r="F274" i="9"/>
  <c r="O244" i="9" s="1" a="1"/>
  <c r="O244" i="9" s="1"/>
  <c r="A275" i="9"/>
  <c r="B275" i="9"/>
  <c r="K245" i="9" s="1" a="1"/>
  <c r="K245" i="9" s="1"/>
  <c r="C275" i="9"/>
  <c r="L245" i="9" s="1" a="1"/>
  <c r="L245" i="9" s="1"/>
  <c r="D275" i="9"/>
  <c r="M245" i="9" s="1" a="1"/>
  <c r="M245" i="9" s="1"/>
  <c r="E275" i="9"/>
  <c r="N245" i="9" s="1" a="1"/>
  <c r="N245" i="9" s="1"/>
  <c r="F275" i="9"/>
  <c r="O245" i="9" s="1" a="1"/>
  <c r="O245" i="9" s="1"/>
  <c r="A276" i="9"/>
  <c r="B276" i="9"/>
  <c r="K246" i="9" s="1" a="1"/>
  <c r="K246" i="9"/>
  <c r="C276" i="9"/>
  <c r="L246" i="9" s="1" a="1"/>
  <c r="L246" i="9" s="1"/>
  <c r="D276" i="9"/>
  <c r="M246" i="9" s="1" a="1"/>
  <c r="M246" i="9" s="1"/>
  <c r="E276" i="9"/>
  <c r="N246" i="9" a="1"/>
  <c r="N246" i="9" s="1"/>
  <c r="F276" i="9"/>
  <c r="O246" i="9" s="1" a="1"/>
  <c r="O246" i="9" s="1"/>
  <c r="A277" i="9"/>
  <c r="B277" i="9"/>
  <c r="K247" i="9" s="1" a="1"/>
  <c r="K247" i="9" s="1"/>
  <c r="C277" i="9"/>
  <c r="L247" i="9" s="1" a="1"/>
  <c r="L247" i="9" s="1"/>
  <c r="D277" i="9"/>
  <c r="M247" i="9" s="1" a="1"/>
  <c r="M247" i="9" s="1"/>
  <c r="E277" i="9"/>
  <c r="N247" i="9" s="1" a="1"/>
  <c r="N247" i="9" s="1"/>
  <c r="F277" i="9"/>
  <c r="O247" i="9" s="1" a="1"/>
  <c r="O247" i="9"/>
  <c r="A278" i="9"/>
  <c r="B278" i="9"/>
  <c r="K248" i="9" s="1" a="1"/>
  <c r="K248" i="9" s="1"/>
  <c r="C278" i="9"/>
  <c r="L248" i="9" s="1" a="1"/>
  <c r="L248" i="9" s="1"/>
  <c r="D278" i="9"/>
  <c r="M248" i="9" s="1" a="1"/>
  <c r="M248" i="9"/>
  <c r="E278" i="9"/>
  <c r="N248" i="9" s="1" a="1"/>
  <c r="N248" i="9" s="1"/>
  <c r="F278" i="9"/>
  <c r="O248" i="9" s="1" a="1"/>
  <c r="O248" i="9" s="1"/>
  <c r="A279" i="9"/>
  <c r="B279" i="9"/>
  <c r="K249" i="9" s="1" a="1"/>
  <c r="K249" i="9" s="1"/>
  <c r="C279" i="9"/>
  <c r="L249" i="9" a="1"/>
  <c r="L249" i="9" s="1"/>
  <c r="D279" i="9"/>
  <c r="M249" i="9" s="1" a="1"/>
  <c r="M249" i="9" s="1"/>
  <c r="E279" i="9"/>
  <c r="N249" i="9" s="1" a="1"/>
  <c r="N249" i="9" s="1"/>
  <c r="F279" i="9"/>
  <c r="O249" i="9" s="1" a="1"/>
  <c r="O249" i="9"/>
  <c r="A280" i="9"/>
  <c r="B280" i="9"/>
  <c r="K250" i="9" s="1" a="1"/>
  <c r="K250" i="9" s="1"/>
  <c r="C280" i="9"/>
  <c r="L250" i="9" a="1"/>
  <c r="L250" i="9" s="1"/>
  <c r="D280" i="9"/>
  <c r="M250" i="9" s="1" a="1"/>
  <c r="M250" i="9" s="1"/>
  <c r="E280" i="9"/>
  <c r="N250" i="9" s="1" a="1"/>
  <c r="N250" i="9" s="1"/>
  <c r="F280" i="9"/>
  <c r="O250" i="9" s="1" a="1"/>
  <c r="O250" i="9" s="1"/>
  <c r="A281" i="9"/>
  <c r="B281" i="9"/>
  <c r="K251" i="9" s="1" a="1"/>
  <c r="K251" i="9"/>
  <c r="C281" i="9"/>
  <c r="L251" i="9" s="1" a="1"/>
  <c r="L251" i="9" s="1"/>
  <c r="D281" i="9"/>
  <c r="M251" i="9" s="1" a="1"/>
  <c r="M251" i="9"/>
  <c r="E281" i="9"/>
  <c r="N251" i="9" s="1" a="1"/>
  <c r="N251" i="9" s="1"/>
  <c r="F281" i="9"/>
  <c r="O251" i="9" s="1" a="1"/>
  <c r="O251" i="9"/>
  <c r="A282" i="9"/>
  <c r="B282" i="9"/>
  <c r="K252" i="9" s="1" a="1"/>
  <c r="K252" i="9" s="1"/>
  <c r="C282" i="9"/>
  <c r="L252" i="9" s="1" a="1"/>
  <c r="L252" i="9" s="1"/>
  <c r="D282" i="9"/>
  <c r="M252" i="9" s="1" a="1"/>
  <c r="M252" i="9"/>
  <c r="E282" i="9"/>
  <c r="N252" i="9" a="1"/>
  <c r="N252" i="9" s="1"/>
  <c r="F282" i="9"/>
  <c r="O252" i="9" s="1" a="1"/>
  <c r="O252" i="9" s="1"/>
  <c r="A283" i="9"/>
  <c r="B283" i="9"/>
  <c r="K253" i="9" s="1" a="1"/>
  <c r="K253" i="9" s="1"/>
  <c r="C283" i="9"/>
  <c r="L253" i="9" s="1" a="1"/>
  <c r="L253" i="9" s="1"/>
  <c r="D283" i="9"/>
  <c r="M253" i="9" s="1" a="1"/>
  <c r="M253" i="9" s="1"/>
  <c r="E283" i="9"/>
  <c r="N253" i="9" s="1" a="1"/>
  <c r="N253" i="9" s="1"/>
  <c r="F283" i="9"/>
  <c r="O253" i="9" s="1" a="1"/>
  <c r="O253" i="9" s="1"/>
  <c r="A284" i="9"/>
  <c r="B284" i="9"/>
  <c r="K254" i="9" s="1" a="1"/>
  <c r="K254" i="9"/>
  <c r="C284" i="9"/>
  <c r="L254" i="9" s="1" a="1"/>
  <c r="L254" i="9" s="1"/>
  <c r="D284" i="9"/>
  <c r="M254" i="9" s="1" a="1"/>
  <c r="M254" i="9" s="1"/>
  <c r="E284" i="9"/>
  <c r="N254" i="9" s="1" a="1"/>
  <c r="N254" i="9" s="1"/>
  <c r="F284" i="9"/>
  <c r="O254" i="9" s="1" a="1"/>
  <c r="O254" i="9" s="1"/>
  <c r="A285" i="9"/>
  <c r="B285" i="9"/>
  <c r="K255" i="9" s="1" a="1"/>
  <c r="K255" i="9"/>
  <c r="C285" i="9"/>
  <c r="L255" i="9" s="1" a="1"/>
  <c r="L255" i="9" s="1"/>
  <c r="D285" i="9"/>
  <c r="M255" i="9" s="1" a="1"/>
  <c r="M255" i="9"/>
  <c r="E285" i="9"/>
  <c r="N255" i="9" s="1" a="1"/>
  <c r="N255" i="9" s="1"/>
  <c r="F285" i="9"/>
  <c r="O255" i="9" s="1" a="1"/>
  <c r="O255" i="9" s="1"/>
  <c r="A286" i="9"/>
  <c r="B286" i="9"/>
  <c r="K256" i="9" s="1" a="1"/>
  <c r="K256" i="9" s="1"/>
  <c r="C286" i="9"/>
  <c r="L256" i="9" s="1" a="1"/>
  <c r="L256" i="9" s="1"/>
  <c r="D286" i="9"/>
  <c r="M256" i="9" s="1" a="1"/>
  <c r="M256" i="9" s="1"/>
  <c r="E286" i="9"/>
  <c r="N256" i="9" s="1" a="1"/>
  <c r="N256" i="9" s="1"/>
  <c r="F286" i="9"/>
  <c r="O256" i="9" s="1" a="1"/>
  <c r="O256" i="9"/>
  <c r="A287" i="9"/>
  <c r="B287" i="9"/>
  <c r="K257" i="9" s="1" a="1"/>
  <c r="K257" i="9" s="1"/>
  <c r="C287" i="9"/>
  <c r="L257" i="9" a="1"/>
  <c r="L257" i="9" s="1"/>
  <c r="D287" i="9"/>
  <c r="M257" i="9" s="1" a="1"/>
  <c r="M257" i="9" s="1"/>
  <c r="E287" i="9"/>
  <c r="N257" i="9" s="1" a="1"/>
  <c r="N257" i="9" s="1"/>
  <c r="F287" i="9"/>
  <c r="O257" i="9" s="1" a="1"/>
  <c r="O257" i="9"/>
  <c r="A288" i="9"/>
  <c r="B288" i="9"/>
  <c r="K258" i="9" s="1" a="1"/>
  <c r="K258" i="9" s="1"/>
  <c r="C288" i="9"/>
  <c r="L258" i="9" s="1" a="1"/>
  <c r="L258" i="9" s="1"/>
  <c r="D288" i="9"/>
  <c r="M258" i="9" s="1" a="1"/>
  <c r="M258" i="9" s="1"/>
  <c r="E288" i="9"/>
  <c r="N258" i="9" a="1"/>
  <c r="N258" i="9" s="1"/>
  <c r="F288" i="9"/>
  <c r="O258" i="9" s="1" a="1"/>
  <c r="O258" i="9" s="1"/>
  <c r="A289" i="9"/>
  <c r="B289" i="9"/>
  <c r="K259" i="9" s="1" a="1"/>
  <c r="K259" i="9" s="1"/>
  <c r="C289" i="9"/>
  <c r="L259" i="9" s="1" a="1"/>
  <c r="L259" i="9" s="1"/>
  <c r="D289" i="9"/>
  <c r="M259" i="9" s="1" a="1"/>
  <c r="M259" i="9" s="1"/>
  <c r="E289" i="9"/>
  <c r="N259" i="9" s="1" a="1"/>
  <c r="N259" i="9" s="1"/>
  <c r="F289" i="9"/>
  <c r="O259" i="9" s="1" a="1"/>
  <c r="O259" i="9" s="1"/>
  <c r="A290" i="9"/>
  <c r="B290" i="9"/>
  <c r="K260" i="9" s="1" a="1"/>
  <c r="K260" i="9" s="1"/>
  <c r="C290" i="9"/>
  <c r="L260" i="9" s="1" a="1"/>
  <c r="L260" i="9" s="1"/>
  <c r="D290" i="9"/>
  <c r="M260" i="9" s="1" a="1"/>
  <c r="M260" i="9"/>
  <c r="E290" i="9"/>
  <c r="N260" i="9" a="1"/>
  <c r="N260" i="9" s="1"/>
  <c r="F290" i="9"/>
  <c r="O260" i="9" s="1" a="1"/>
  <c r="O260" i="9"/>
  <c r="A291" i="9"/>
  <c r="B291" i="9"/>
  <c r="K261" i="9" s="1" a="1"/>
  <c r="K261" i="9" s="1"/>
  <c r="C291" i="9"/>
  <c r="L261" i="9" s="1" a="1"/>
  <c r="L261" i="9" s="1"/>
  <c r="D291" i="9"/>
  <c r="M261" i="9" s="1" a="1"/>
  <c r="M261" i="9" s="1"/>
  <c r="E291" i="9"/>
  <c r="N261" i="9" a="1"/>
  <c r="N261" i="9" s="1"/>
  <c r="F291" i="9"/>
  <c r="O261" i="9" s="1" a="1"/>
  <c r="O261" i="9" s="1"/>
  <c r="A292" i="9"/>
  <c r="B292" i="9"/>
  <c r="K262" i="9" s="1" a="1"/>
  <c r="K262" i="9" s="1"/>
  <c r="C292" i="9"/>
  <c r="L262" i="9" s="1" a="1"/>
  <c r="L262" i="9" s="1"/>
  <c r="D292" i="9"/>
  <c r="M262" i="9" s="1" a="1"/>
  <c r="M262" i="9" s="1"/>
  <c r="E292" i="9"/>
  <c r="N262" i="9" a="1"/>
  <c r="N262" i="9" s="1"/>
  <c r="F292" i="9"/>
  <c r="O262" i="9" s="1" a="1"/>
  <c r="O262" i="9" s="1"/>
  <c r="A293" i="9"/>
  <c r="B293" i="9"/>
  <c r="K263" i="9" s="1" a="1"/>
  <c r="K263" i="9"/>
  <c r="C293" i="9"/>
  <c r="L263" i="9" s="1" a="1"/>
  <c r="L263" i="9" s="1"/>
  <c r="D293" i="9"/>
  <c r="M263" i="9" s="1" a="1"/>
  <c r="M263" i="9" s="1"/>
  <c r="E293" i="9"/>
  <c r="N263" i="9" s="1" a="1"/>
  <c r="N263" i="9" s="1"/>
  <c r="F293" i="9"/>
  <c r="O263" i="9" s="1" a="1"/>
  <c r="O263" i="9"/>
  <c r="A294" i="9"/>
  <c r="B294" i="9"/>
  <c r="K264" i="9" s="1" a="1"/>
  <c r="K264" i="9" s="1"/>
  <c r="C294" i="9"/>
  <c r="L264" i="9" s="1" a="1"/>
  <c r="L264" i="9" s="1"/>
  <c r="D294" i="9"/>
  <c r="M264" i="9" s="1" a="1"/>
  <c r="M264" i="9" s="1"/>
  <c r="E294" i="9"/>
  <c r="N264" i="9" s="1" a="1"/>
  <c r="N264" i="9" s="1"/>
  <c r="F294" i="9"/>
  <c r="O264" i="9" s="1" a="1"/>
  <c r="O264" i="9"/>
  <c r="A295" i="9"/>
  <c r="B295" i="9"/>
  <c r="C295" i="9"/>
  <c r="D295" i="9"/>
  <c r="E295" i="9"/>
  <c r="F295" i="9"/>
  <c r="A296" i="9"/>
  <c r="B296" i="9"/>
  <c r="K265" i="9" s="1" a="1"/>
  <c r="K265" i="9" s="1"/>
  <c r="C296" i="9"/>
  <c r="L265" i="9" s="1" a="1"/>
  <c r="L265" i="9" s="1"/>
  <c r="D296" i="9"/>
  <c r="M265" i="9" s="1" a="1"/>
  <c r="M265" i="9" s="1"/>
  <c r="E296" i="9"/>
  <c r="N265" i="9" s="1" a="1"/>
  <c r="N265" i="9" s="1"/>
  <c r="F296" i="9"/>
  <c r="O265" i="9" s="1" a="1"/>
  <c r="O265" i="9" s="1"/>
  <c r="A297" i="9"/>
  <c r="B297" i="9"/>
  <c r="K266" i="9" s="1" a="1"/>
  <c r="K266" i="9" s="1"/>
  <c r="C297" i="9"/>
  <c r="L266" i="9" s="1" a="1"/>
  <c r="L266" i="9" s="1"/>
  <c r="D297" i="9"/>
  <c r="M266" i="9" s="1" a="1"/>
  <c r="M266" i="9" s="1"/>
  <c r="E297" i="9"/>
  <c r="N266" i="9" s="1" a="1"/>
  <c r="N266" i="9" s="1"/>
  <c r="F297" i="9"/>
  <c r="O266" i="9" s="1" a="1"/>
  <c r="O266" i="9" s="1"/>
  <c r="A298" i="9"/>
  <c r="B298" i="9"/>
  <c r="K267" i="9" s="1" a="1"/>
  <c r="K267" i="9" s="1"/>
  <c r="C298" i="9"/>
  <c r="L267" i="9" s="1" a="1"/>
  <c r="L267" i="9" s="1"/>
  <c r="D298" i="9"/>
  <c r="M267" i="9" s="1" a="1"/>
  <c r="M267" i="9" s="1"/>
  <c r="E298" i="9"/>
  <c r="N267" i="9" s="1" a="1"/>
  <c r="N267" i="9" s="1"/>
  <c r="F298" i="9"/>
  <c r="O267" i="9" s="1" a="1"/>
  <c r="O267" i="9" s="1"/>
  <c r="A299" i="9"/>
  <c r="B299" i="9"/>
  <c r="K268" i="9" s="1" a="1"/>
  <c r="K268" i="9" s="1"/>
  <c r="C299" i="9"/>
  <c r="L268" i="9" s="1" a="1"/>
  <c r="L268" i="9" s="1"/>
  <c r="D299" i="9"/>
  <c r="M268" i="9" s="1" a="1"/>
  <c r="M268" i="9" s="1"/>
  <c r="E299" i="9"/>
  <c r="N268" i="9" s="1" a="1"/>
  <c r="N268" i="9" s="1"/>
  <c r="F299" i="9"/>
  <c r="O268" i="9" s="1" a="1"/>
  <c r="O268" i="9" s="1"/>
  <c r="A300" i="9"/>
  <c r="B300" i="9"/>
  <c r="K269" i="9" s="1" a="1"/>
  <c r="K269" i="9" s="1"/>
  <c r="C300" i="9"/>
  <c r="L269" i="9" s="1" a="1"/>
  <c r="L269" i="9" s="1"/>
  <c r="D300" i="9"/>
  <c r="M269" i="9" s="1" a="1"/>
  <c r="M269" i="9" s="1"/>
  <c r="E300" i="9"/>
  <c r="N269" i="9" s="1" a="1"/>
  <c r="N269" i="9" s="1"/>
  <c r="F300" i="9"/>
  <c r="O269" i="9" s="1" a="1"/>
  <c r="O269" i="9" s="1"/>
  <c r="A301" i="9"/>
  <c r="B301" i="9"/>
  <c r="K270" i="9" s="1" a="1"/>
  <c r="K270" i="9"/>
  <c r="C301" i="9"/>
  <c r="L270" i="9" s="1" a="1"/>
  <c r="L270" i="9" s="1"/>
  <c r="D301" i="9"/>
  <c r="M270" i="9" s="1" a="1"/>
  <c r="M270" i="9"/>
  <c r="E301" i="9"/>
  <c r="N270" i="9" s="1" a="1"/>
  <c r="N270" i="9" s="1"/>
  <c r="F301" i="9"/>
  <c r="O270" i="9" s="1" a="1"/>
  <c r="O270" i="9" s="1"/>
  <c r="A302" i="9"/>
  <c r="B302" i="9"/>
  <c r="K271" i="9" s="1" a="1"/>
  <c r="K271" i="9" s="1"/>
  <c r="C302" i="9"/>
  <c r="L271" i="9" s="1" a="1"/>
  <c r="L271" i="9" s="1"/>
  <c r="D302" i="9"/>
  <c r="M271" i="9" s="1" a="1"/>
  <c r="M271" i="9" s="1"/>
  <c r="E302" i="9"/>
  <c r="N271" i="9" s="1" a="1"/>
  <c r="N271" i="9" s="1"/>
  <c r="F302" i="9"/>
  <c r="O271" i="9" s="1" a="1"/>
  <c r="O271" i="9" s="1"/>
  <c r="A303" i="9"/>
  <c r="B303" i="9"/>
  <c r="K272" i="9" s="1" a="1"/>
  <c r="K272" i="9" s="1"/>
  <c r="C303" i="9"/>
  <c r="L272" i="9" s="1" a="1"/>
  <c r="L272" i="9" s="1"/>
  <c r="D303" i="9"/>
  <c r="M272" i="9" s="1" a="1"/>
  <c r="M272" i="9"/>
  <c r="E303" i="9"/>
  <c r="N272" i="9" s="1" a="1"/>
  <c r="N272" i="9" s="1"/>
  <c r="F303" i="9"/>
  <c r="O272" i="9" s="1" a="1"/>
  <c r="O272" i="9" s="1"/>
  <c r="A304" i="9"/>
  <c r="B304" i="9"/>
  <c r="K273" i="9" s="1" a="1"/>
  <c r="K273" i="9" s="1"/>
  <c r="C304" i="9"/>
  <c r="L273" i="9" s="1" a="1"/>
  <c r="L273" i="9" s="1"/>
  <c r="D304" i="9"/>
  <c r="M273" i="9" s="1" a="1"/>
  <c r="M273" i="9" s="1"/>
  <c r="E304" i="9"/>
  <c r="N273" i="9" s="1" a="1"/>
  <c r="N273" i="9" s="1"/>
  <c r="F304" i="9"/>
  <c r="O273" i="9" s="1" a="1"/>
  <c r="O273" i="9"/>
  <c r="A305" i="9"/>
  <c r="B305" i="9"/>
  <c r="K274" i="9" s="1" a="1"/>
  <c r="K274" i="9"/>
  <c r="C305" i="9"/>
  <c r="L274" i="9" s="1" a="1"/>
  <c r="L274" i="9" s="1"/>
  <c r="D305" i="9"/>
  <c r="M274" i="9" s="1" a="1"/>
  <c r="M274" i="9" s="1"/>
  <c r="E305" i="9"/>
  <c r="N274" i="9" a="1"/>
  <c r="N274" i="9" s="1"/>
  <c r="F305" i="9"/>
  <c r="O274" i="9" s="1" a="1"/>
  <c r="O274" i="9" s="1"/>
  <c r="A306" i="9"/>
  <c r="B306" i="9"/>
  <c r="K275" i="9" s="1" a="1"/>
  <c r="K275" i="9" s="1"/>
  <c r="C306" i="9"/>
  <c r="L275" i="9" s="1" a="1"/>
  <c r="L275" i="9" s="1"/>
  <c r="D306" i="9"/>
  <c r="M275" i="9" s="1" a="1"/>
  <c r="M275" i="9"/>
  <c r="E306" i="9"/>
  <c r="N275" i="9" s="1" a="1"/>
  <c r="N275" i="9" s="1"/>
  <c r="F306" i="9"/>
  <c r="O275" i="9" s="1" a="1"/>
  <c r="O275" i="9" s="1"/>
  <c r="A307" i="9"/>
  <c r="B307" i="9"/>
  <c r="K276" i="9" s="1" a="1"/>
  <c r="K276" i="9"/>
  <c r="C307" i="9"/>
  <c r="L276" i="9" s="1" a="1"/>
  <c r="L276" i="9" s="1"/>
  <c r="D307" i="9"/>
  <c r="M276" i="9" s="1" a="1"/>
  <c r="M276" i="9" s="1"/>
  <c r="E307" i="9"/>
  <c r="N276" i="9" a="1"/>
  <c r="N276" i="9" s="1"/>
  <c r="F307" i="9"/>
  <c r="O276" i="9" s="1" a="1"/>
  <c r="O276" i="9" s="1"/>
  <c r="A308" i="9"/>
  <c r="B308" i="9"/>
  <c r="K277" i="9" s="1" a="1"/>
  <c r="K277" i="9" s="1"/>
  <c r="C308" i="9"/>
  <c r="L277" i="9" s="1" a="1"/>
  <c r="L277" i="9" s="1"/>
  <c r="D308" i="9"/>
  <c r="M277" i="9" s="1" a="1"/>
  <c r="M277" i="9" s="1"/>
  <c r="E308" i="9"/>
  <c r="N277" i="9" s="1" a="1"/>
  <c r="N277" i="9" s="1"/>
  <c r="F308" i="9"/>
  <c r="O277" i="9" s="1" a="1"/>
  <c r="O277" i="9" s="1"/>
  <c r="A309" i="9"/>
  <c r="B309" i="9"/>
  <c r="K278" i="9" s="1" a="1"/>
  <c r="K278" i="9" s="1"/>
  <c r="C309" i="9"/>
  <c r="L278" i="9" s="1" a="1"/>
  <c r="L278" i="9" s="1"/>
  <c r="D309" i="9"/>
  <c r="M278" i="9" s="1" a="1"/>
  <c r="M278" i="9" s="1"/>
  <c r="E309" i="9"/>
  <c r="N278" i="9" s="1" a="1"/>
  <c r="N278" i="9" s="1"/>
  <c r="F309" i="9"/>
  <c r="O278" i="9" s="1" a="1"/>
  <c r="O278" i="9" s="1"/>
  <c r="A310" i="9"/>
  <c r="B310" i="9"/>
  <c r="K279" i="9" s="1" a="1"/>
  <c r="K279" i="9"/>
  <c r="C310" i="9"/>
  <c r="L279" i="9" s="1" a="1"/>
  <c r="L279" i="9" s="1"/>
  <c r="D310" i="9"/>
  <c r="M279" i="9" s="1" a="1"/>
  <c r="M279" i="9" s="1"/>
  <c r="E310" i="9"/>
  <c r="N279" i="9" a="1"/>
  <c r="N279" i="9" s="1"/>
  <c r="F310" i="9"/>
  <c r="O279" i="9" s="1" a="1"/>
  <c r="O279" i="9" s="1"/>
  <c r="A311" i="9"/>
  <c r="B311" i="9"/>
  <c r="K280" i="9" s="1" a="1"/>
  <c r="K280" i="9" s="1"/>
  <c r="C311" i="9"/>
  <c r="L280" i="9" s="1" a="1"/>
  <c r="L280" i="9" s="1"/>
  <c r="D311" i="9"/>
  <c r="M280" i="9" s="1" a="1"/>
  <c r="M280" i="9"/>
  <c r="E311" i="9"/>
  <c r="N280" i="9" s="1" a="1"/>
  <c r="N280" i="9" s="1"/>
  <c r="F311" i="9"/>
  <c r="O280" i="9" s="1" a="1"/>
  <c r="O280" i="9" s="1"/>
  <c r="A312" i="9"/>
  <c r="B312" i="9"/>
  <c r="K281" i="9" s="1" a="1"/>
  <c r="K281" i="9" s="1"/>
  <c r="C312" i="9"/>
  <c r="L281" i="9" a="1"/>
  <c r="L281" i="9" s="1"/>
  <c r="D312" i="9"/>
  <c r="M281" i="9" s="1" a="1"/>
  <c r="M281" i="9"/>
  <c r="E312" i="9"/>
  <c r="N281" i="9" s="1" a="1"/>
  <c r="N281" i="9" s="1"/>
  <c r="F312" i="9"/>
  <c r="O281" i="9" s="1" a="1"/>
  <c r="O281" i="9" s="1"/>
  <c r="A313" i="9"/>
  <c r="B313" i="9"/>
  <c r="K282" i="9" s="1" a="1"/>
  <c r="K282" i="9"/>
  <c r="C313" i="9"/>
  <c r="L282" i="9" s="1" a="1"/>
  <c r="L282" i="9" s="1"/>
  <c r="D313" i="9"/>
  <c r="M282" i="9" s="1" a="1"/>
  <c r="M282" i="9" s="1"/>
  <c r="E313" i="9"/>
  <c r="N282" i="9" a="1"/>
  <c r="N282" i="9" s="1"/>
  <c r="F313" i="9"/>
  <c r="O282" i="9" s="1" a="1"/>
  <c r="O282" i="9" s="1"/>
  <c r="A314" i="9"/>
  <c r="B314" i="9"/>
  <c r="K283" i="9" s="1" a="1"/>
  <c r="K283" i="9" s="1"/>
  <c r="C314" i="9"/>
  <c r="L283" i="9" s="1" a="1"/>
  <c r="L283" i="9" s="1"/>
  <c r="D314" i="9"/>
  <c r="M283" i="9" s="1" a="1"/>
  <c r="M283" i="9"/>
  <c r="E314" i="9"/>
  <c r="N283" i="9" s="1" a="1"/>
  <c r="N283" i="9" s="1"/>
  <c r="F314" i="9"/>
  <c r="O283" i="9" s="1" a="1"/>
  <c r="O283" i="9" s="1"/>
  <c r="A315" i="9"/>
  <c r="B315" i="9"/>
  <c r="K284" i="9" s="1" a="1"/>
  <c r="K284" i="9" s="1"/>
  <c r="C315" i="9"/>
  <c r="L284" i="9" a="1"/>
  <c r="L284" i="9" s="1"/>
  <c r="D315" i="9"/>
  <c r="M284" i="9" s="1" a="1"/>
  <c r="M284" i="9" s="1"/>
  <c r="E315" i="9"/>
  <c r="N284" i="9" s="1" a="1"/>
  <c r="N284" i="9" s="1"/>
  <c r="F315" i="9"/>
  <c r="O284" i="9" s="1" a="1"/>
  <c r="O284" i="9" s="1"/>
  <c r="A316" i="9"/>
  <c r="B316" i="9"/>
  <c r="K285" i="9" s="1" a="1"/>
  <c r="K285" i="9"/>
  <c r="C316" i="9"/>
  <c r="L285" i="9" s="1" a="1"/>
  <c r="L285" i="9" s="1"/>
  <c r="D316" i="9"/>
  <c r="M285" i="9" s="1" a="1"/>
  <c r="M285" i="9"/>
  <c r="E316" i="9"/>
  <c r="N285" i="9" s="1" a="1"/>
  <c r="N285" i="9" s="1"/>
  <c r="F316" i="9"/>
  <c r="O285" i="9" s="1" a="1"/>
  <c r="O285" i="9" s="1"/>
  <c r="A317" i="9"/>
  <c r="B317" i="9"/>
  <c r="K286" i="9" s="1" a="1"/>
  <c r="K286" i="9"/>
  <c r="C317" i="9"/>
  <c r="L286" i="9" s="1" a="1"/>
  <c r="L286" i="9" s="1"/>
  <c r="D317" i="9"/>
  <c r="M286" i="9" s="1" a="1"/>
  <c r="M286" i="9"/>
  <c r="E317" i="9"/>
  <c r="N286" i="9" s="1" a="1"/>
  <c r="N286" i="9" s="1"/>
  <c r="F317" i="9"/>
  <c r="O286" i="9" s="1" a="1"/>
  <c r="O286" i="9" s="1"/>
  <c r="A318" i="9"/>
  <c r="B318" i="9"/>
  <c r="K287" i="9" s="1" a="1"/>
  <c r="K287" i="9" s="1"/>
  <c r="C318" i="9"/>
  <c r="L287" i="9" s="1" a="1"/>
  <c r="L287" i="9" s="1"/>
  <c r="D318" i="9"/>
  <c r="M287" i="9" s="1" a="1"/>
  <c r="M287" i="9" s="1"/>
  <c r="E318" i="9"/>
  <c r="N287" i="9" s="1" a="1"/>
  <c r="N287" i="9" s="1"/>
  <c r="F318" i="9"/>
  <c r="O287" i="9" s="1" a="1"/>
  <c r="O287" i="9"/>
  <c r="A319" i="9"/>
  <c r="B319" i="9"/>
  <c r="K288" i="9" s="1" a="1"/>
  <c r="K288" i="9" s="1"/>
  <c r="C319" i="9"/>
  <c r="L288" i="9" s="1" a="1"/>
  <c r="L288" i="9" s="1"/>
  <c r="D319" i="9"/>
  <c r="M288" i="9" s="1" a="1"/>
  <c r="M288" i="9" s="1"/>
  <c r="E319" i="9"/>
  <c r="N288" i="9" s="1" a="1"/>
  <c r="N288" i="9" s="1"/>
  <c r="F319" i="9"/>
  <c r="O288" i="9" s="1" a="1"/>
  <c r="O288" i="9" s="1"/>
  <c r="A320" i="9"/>
  <c r="B320" i="9"/>
  <c r="K289" i="9" s="1" a="1"/>
  <c r="K289" i="9" s="1"/>
  <c r="C320" i="9"/>
  <c r="L289" i="9" s="1" a="1"/>
  <c r="L289" i="9" s="1"/>
  <c r="D320" i="9"/>
  <c r="M289" i="9" s="1" a="1"/>
  <c r="M289" i="9" s="1"/>
  <c r="E320" i="9"/>
  <c r="N289" i="9" s="1" a="1"/>
  <c r="N289" i="9" s="1"/>
  <c r="F320" i="9"/>
  <c r="O289" i="9" s="1" a="1"/>
  <c r="O289" i="9" s="1"/>
  <c r="A321" i="9"/>
  <c r="B321" i="9"/>
  <c r="K290" i="9" s="1" a="1"/>
  <c r="K290" i="9" s="1"/>
  <c r="C321" i="9"/>
  <c r="L290" i="9" s="1" a="1"/>
  <c r="L290" i="9" s="1"/>
  <c r="D321" i="9"/>
  <c r="M290" i="9" s="1" a="1"/>
  <c r="M290" i="9" s="1"/>
  <c r="E321" i="9"/>
  <c r="N290" i="9" s="1" a="1"/>
  <c r="N290" i="9" s="1"/>
  <c r="F321" i="9"/>
  <c r="O290" i="9" s="1" a="1"/>
  <c r="O290" i="9"/>
  <c r="A322" i="9"/>
  <c r="B322" i="9"/>
  <c r="K291" i="9" s="1" a="1"/>
  <c r="K291" i="9" s="1"/>
  <c r="C322" i="9"/>
  <c r="L291" i="9" s="1" a="1"/>
  <c r="L291" i="9" s="1"/>
  <c r="D322" i="9"/>
  <c r="M291" i="9" s="1" a="1"/>
  <c r="M291" i="9" s="1"/>
  <c r="E322" i="9"/>
  <c r="N291" i="9" a="1"/>
  <c r="N291" i="9" s="1"/>
  <c r="F322" i="9"/>
  <c r="O291" i="9" s="1" a="1"/>
  <c r="O291" i="9" s="1"/>
  <c r="A323" i="9"/>
  <c r="B323" i="9"/>
  <c r="C323" i="9"/>
  <c r="D323" i="9"/>
  <c r="E323" i="9"/>
  <c r="F323" i="9"/>
  <c r="A324" i="9"/>
  <c r="B324" i="9"/>
  <c r="K292" i="9" s="1" a="1"/>
  <c r="K292" i="9" s="1"/>
  <c r="C324" i="9"/>
  <c r="L292" i="9" s="1" a="1"/>
  <c r="L292" i="9" s="1"/>
  <c r="D324" i="9"/>
  <c r="M292" i="9" s="1" a="1"/>
  <c r="M292" i="9"/>
  <c r="E324" i="9"/>
  <c r="N292" i="9" s="1" a="1"/>
  <c r="N292" i="9" s="1"/>
  <c r="F324" i="9"/>
  <c r="O292" i="9" s="1" a="1"/>
  <c r="O292" i="9" s="1"/>
  <c r="A325" i="9"/>
  <c r="B325" i="9"/>
  <c r="K293" i="9" s="1" a="1"/>
  <c r="K293" i="9" s="1"/>
  <c r="C325" i="9"/>
  <c r="L293" i="9" a="1"/>
  <c r="L293" i="9" s="1"/>
  <c r="D325" i="9"/>
  <c r="M293" i="9" s="1" a="1"/>
  <c r="M293" i="9" s="1"/>
  <c r="E325" i="9"/>
  <c r="N293" i="9" s="1" a="1"/>
  <c r="N293" i="9" s="1"/>
  <c r="F325" i="9"/>
  <c r="O293" i="9" s="1" a="1"/>
  <c r="O293" i="9" s="1"/>
  <c r="A326" i="9"/>
  <c r="B326" i="9"/>
  <c r="K294" i="9" s="1" a="1"/>
  <c r="K294" i="9" s="1"/>
  <c r="C326" i="9"/>
  <c r="L294" i="9" a="1"/>
  <c r="L294" i="9" s="1"/>
  <c r="D326" i="9"/>
  <c r="M294" i="9" s="1" a="1"/>
  <c r="M294" i="9" s="1"/>
  <c r="E326" i="9"/>
  <c r="N294" i="9" s="1" a="1"/>
  <c r="N294" i="9" s="1"/>
  <c r="F326" i="9"/>
  <c r="O294" i="9" s="1" a="1"/>
  <c r="O294" i="9" s="1"/>
  <c r="A327" i="9"/>
  <c r="B327" i="9"/>
  <c r="K295" i="9" s="1" a="1"/>
  <c r="K295" i="9" s="1"/>
  <c r="C327" i="9"/>
  <c r="L295" i="9" s="1" a="1"/>
  <c r="L295" i="9" s="1"/>
  <c r="D327" i="9"/>
  <c r="M295" i="9" s="1" a="1"/>
  <c r="M295" i="9" s="1"/>
  <c r="E327" i="9"/>
  <c r="N295" i="9" a="1"/>
  <c r="N295" i="9" s="1"/>
  <c r="F327" i="9"/>
  <c r="O295" i="9" s="1" a="1"/>
  <c r="O295" i="9"/>
  <c r="A328" i="9"/>
  <c r="B328" i="9"/>
  <c r="K296" i="9" s="1" a="1"/>
  <c r="K296" i="9" s="1"/>
  <c r="C328" i="9"/>
  <c r="L296" i="9" s="1" a="1"/>
  <c r="L296" i="9"/>
  <c r="D328" i="9"/>
  <c r="M296" i="9" s="1" a="1"/>
  <c r="M296" i="9"/>
  <c r="E328" i="9"/>
  <c r="N296" i="9" s="1" a="1"/>
  <c r="N296" i="9" s="1"/>
  <c r="F328" i="9"/>
  <c r="O296" i="9" s="1" a="1"/>
  <c r="O296" i="9" s="1"/>
  <c r="A329" i="9"/>
  <c r="B329" i="9"/>
  <c r="K297" i="9" s="1" a="1"/>
  <c r="K297" i="9" s="1"/>
  <c r="C329" i="9"/>
  <c r="L297" i="9" s="1" a="1"/>
  <c r="L297" i="9" s="1"/>
  <c r="D329" i="9"/>
  <c r="M297" i="9" s="1" a="1"/>
  <c r="M297" i="9" s="1"/>
  <c r="E329" i="9"/>
  <c r="N297" i="9" a="1"/>
  <c r="N297" i="9" s="1"/>
  <c r="F329" i="9"/>
  <c r="O297" i="9" a="1"/>
  <c r="O297" i="9" s="1"/>
  <c r="A330" i="9"/>
  <c r="B330" i="9"/>
  <c r="C330" i="9"/>
  <c r="D330" i="9"/>
  <c r="E330" i="9"/>
  <c r="F330" i="9"/>
  <c r="A331" i="9"/>
  <c r="B331" i="9"/>
  <c r="K298" i="9" s="1" a="1"/>
  <c r="K298" i="9" s="1"/>
  <c r="C331" i="9"/>
  <c r="L298" i="9" s="1" a="1"/>
  <c r="L298" i="9" s="1"/>
  <c r="D331" i="9"/>
  <c r="M298" i="9" s="1" a="1"/>
  <c r="M298" i="9" s="1"/>
  <c r="E331" i="9"/>
  <c r="N298" i="9" s="1" a="1"/>
  <c r="N298" i="9" s="1"/>
  <c r="F331" i="9"/>
  <c r="O298" i="9" s="1" a="1"/>
  <c r="O298" i="9" s="1"/>
  <c r="A332" i="9"/>
  <c r="B332" i="9"/>
  <c r="K299" i="9" s="1" a="1"/>
  <c r="K299" i="9" s="1"/>
  <c r="C332" i="9"/>
  <c r="L299" i="9" a="1"/>
  <c r="L299" i="9"/>
  <c r="D332" i="9"/>
  <c r="M299" i="9" s="1" a="1"/>
  <c r="M299" i="9" s="1"/>
  <c r="E332" i="9"/>
  <c r="N299" i="9" a="1"/>
  <c r="N299" i="9"/>
  <c r="F332" i="9"/>
  <c r="O299" i="9" s="1" a="1"/>
  <c r="O299" i="9" s="1"/>
  <c r="A333" i="9"/>
  <c r="B333" i="9"/>
  <c r="K300" i="9" s="1" a="1"/>
  <c r="K300" i="9" s="1"/>
  <c r="C333" i="9"/>
  <c r="L300" i="9" s="1" a="1"/>
  <c r="L300" i="9" s="1"/>
  <c r="D333" i="9"/>
  <c r="M300" i="9" s="1" a="1"/>
  <c r="M300" i="9" s="1"/>
  <c r="E333" i="9"/>
  <c r="N300" i="9" s="1" a="1"/>
  <c r="N300" i="9" s="1"/>
  <c r="F333" i="9"/>
  <c r="O300" i="9" a="1"/>
  <c r="O300" i="9" s="1"/>
  <c r="A334" i="9"/>
  <c r="B334" i="9"/>
  <c r="K301" i="9" s="1" a="1"/>
  <c r="K301" i="9" s="1"/>
  <c r="C334" i="9"/>
  <c r="L301" i="9" s="1" a="1"/>
  <c r="L301" i="9" s="1"/>
  <c r="D334" i="9"/>
  <c r="M301" i="9" s="1" a="1"/>
  <c r="M301" i="9" s="1"/>
  <c r="E334" i="9"/>
  <c r="N301" i="9" a="1"/>
  <c r="N301" i="9" s="1"/>
  <c r="F334" i="9"/>
  <c r="O301" i="9" s="1" a="1"/>
  <c r="O301" i="9" s="1"/>
  <c r="A335" i="9"/>
  <c r="B335" i="9"/>
  <c r="K302" i="9" s="1" a="1"/>
  <c r="K302" i="9" s="1"/>
  <c r="C335" i="9"/>
  <c r="L302" i="9" a="1"/>
  <c r="L302" i="9" s="1"/>
  <c r="D335" i="9"/>
  <c r="M302" i="9" s="1" a="1"/>
  <c r="M302" i="9" s="1"/>
  <c r="E335" i="9"/>
  <c r="N302" i="9" a="1"/>
  <c r="N302" i="9" s="1"/>
  <c r="F335" i="9"/>
  <c r="O302" i="9" s="1" a="1"/>
  <c r="O302" i="9" s="1"/>
  <c r="A336" i="9"/>
  <c r="B336" i="9"/>
  <c r="K303" i="9" s="1" a="1"/>
  <c r="K303" i="9" s="1"/>
  <c r="C336" i="9"/>
  <c r="L303" i="9" s="1" a="1"/>
  <c r="L303" i="9" s="1"/>
  <c r="D336" i="9"/>
  <c r="M303" i="9" a="1"/>
  <c r="M303" i="9" s="1"/>
  <c r="E336" i="9"/>
  <c r="N303" i="9" s="1" a="1"/>
  <c r="N303" i="9" s="1"/>
  <c r="F336" i="9"/>
  <c r="O303" i="9" s="1" a="1"/>
  <c r="O303" i="9" s="1"/>
  <c r="A337" i="9"/>
  <c r="B337" i="9"/>
  <c r="C337" i="9"/>
  <c r="D337" i="9"/>
  <c r="E337" i="9"/>
  <c r="F337" i="9"/>
  <c r="A338" i="9"/>
  <c r="B338" i="9"/>
  <c r="C338" i="9"/>
  <c r="D338" i="9"/>
  <c r="E338" i="9"/>
  <c r="F338" i="9"/>
  <c r="A339" i="9"/>
  <c r="B339" i="9"/>
  <c r="K304" i="9" s="1" a="1"/>
  <c r="K304" i="9" s="1"/>
  <c r="C339" i="9"/>
  <c r="L304" i="9" s="1" a="1"/>
  <c r="L304" i="9" s="1"/>
  <c r="D339" i="9"/>
  <c r="M304" i="9" s="1" a="1"/>
  <c r="M304" i="9" s="1"/>
  <c r="E339" i="9"/>
  <c r="N304" i="9" a="1"/>
  <c r="N304" i="9" s="1"/>
  <c r="F339" i="9"/>
  <c r="O304" i="9" s="1" a="1"/>
  <c r="O304" i="9"/>
  <c r="A340" i="9"/>
  <c r="B340" i="9"/>
  <c r="C340" i="9"/>
  <c r="D340" i="9"/>
  <c r="E340" i="9"/>
  <c r="F340" i="9"/>
  <c r="A341" i="9"/>
  <c r="B341" i="9"/>
  <c r="C341" i="9"/>
  <c r="D341" i="9"/>
  <c r="E341" i="9"/>
  <c r="F341" i="9"/>
  <c r="A342" i="9"/>
  <c r="B342" i="9"/>
  <c r="C342" i="9"/>
  <c r="D342" i="9"/>
  <c r="E342" i="9"/>
  <c r="F342" i="9"/>
  <c r="A343" i="9"/>
  <c r="B343" i="9"/>
  <c r="C343" i="9"/>
  <c r="D343" i="9"/>
  <c r="E343" i="9"/>
  <c r="F343" i="9"/>
  <c r="A344" i="9"/>
  <c r="B344" i="9"/>
  <c r="K305" i="9" s="1" a="1"/>
  <c r="K305" i="9" s="1"/>
  <c r="C344" i="9"/>
  <c r="L305" i="9" s="1" a="1"/>
  <c r="L305" i="9" s="1"/>
  <c r="D344" i="9"/>
  <c r="M305" i="9" s="1" a="1"/>
  <c r="M305" i="9" s="1"/>
  <c r="E344" i="9"/>
  <c r="N305" i="9" s="1" a="1"/>
  <c r="N305" i="9" s="1"/>
  <c r="F344" i="9"/>
  <c r="O305" i="9" s="1" a="1"/>
  <c r="O305" i="9" s="1"/>
  <c r="A345" i="9"/>
  <c r="B345" i="9"/>
  <c r="K306" i="9" a="1"/>
  <c r="K306" i="9" s="1"/>
  <c r="C345" i="9"/>
  <c r="L306" i="9" a="1"/>
  <c r="L306" i="9" s="1"/>
  <c r="D345" i="9"/>
  <c r="M306" i="9" s="1" a="1"/>
  <c r="M306" i="9" s="1"/>
  <c r="E345" i="9"/>
  <c r="N306" i="9" s="1" a="1"/>
  <c r="N306" i="9" s="1"/>
  <c r="F345" i="9"/>
  <c r="O306" i="9" s="1" a="1"/>
  <c r="O306" i="9" s="1"/>
  <c r="A346" i="9"/>
  <c r="B346" i="9"/>
  <c r="K307" i="9" s="1" a="1"/>
  <c r="K307" i="9" s="1"/>
  <c r="C346" i="9"/>
  <c r="L307" i="9" s="1" a="1"/>
  <c r="L307" i="9" s="1"/>
  <c r="D346" i="9"/>
  <c r="M307" i="9" s="1" a="1"/>
  <c r="M307" i="9"/>
  <c r="E346" i="9"/>
  <c r="N307" i="9" s="1" a="1"/>
  <c r="N307" i="9" s="1"/>
  <c r="F346" i="9"/>
  <c r="O307" i="9" s="1" a="1"/>
  <c r="O307" i="9" s="1"/>
  <c r="A347" i="9"/>
  <c r="B347" i="9"/>
  <c r="K308" i="9" s="1" a="1"/>
  <c r="K308" i="9" s="1"/>
  <c r="C347" i="9"/>
  <c r="L308" i="9" s="1" a="1"/>
  <c r="L308" i="9" s="1"/>
  <c r="D347" i="9"/>
  <c r="M308" i="9" s="1" a="1"/>
  <c r="M308" i="9" s="1"/>
  <c r="E347" i="9"/>
  <c r="N308" i="9" s="1" a="1"/>
  <c r="N308" i="9" s="1"/>
  <c r="F347" i="9"/>
  <c r="O308" i="9" s="1" a="1"/>
  <c r="O308" i="9"/>
  <c r="A348" i="9"/>
  <c r="B348" i="9"/>
  <c r="K309" i="9" a="1"/>
  <c r="K309" i="9" s="1"/>
  <c r="C348" i="9"/>
  <c r="L309" i="9" s="1" a="1"/>
  <c r="L309" i="9" s="1"/>
  <c r="D348" i="9"/>
  <c r="M309" i="9" s="1" a="1"/>
  <c r="M309" i="9" s="1"/>
  <c r="E348" i="9"/>
  <c r="N309" i="9" a="1"/>
  <c r="N309" i="9" s="1"/>
  <c r="F348" i="9"/>
  <c r="O309" i="9" a="1"/>
  <c r="O309" i="9" s="1"/>
  <c r="A349" i="9"/>
  <c r="B349" i="9"/>
  <c r="K310" i="9" s="1" a="1"/>
  <c r="K310" i="9" s="1"/>
  <c r="C349" i="9"/>
  <c r="L310" i="9" s="1" a="1"/>
  <c r="L310" i="9" s="1"/>
  <c r="D349" i="9"/>
  <c r="M310" i="9" s="1" a="1"/>
  <c r="M310" i="9" s="1"/>
  <c r="E349" i="9"/>
  <c r="N310" i="9" s="1" a="1"/>
  <c r="N310" i="9" s="1"/>
  <c r="F349" i="9"/>
  <c r="O310" i="9" s="1" a="1"/>
  <c r="O310" i="9" s="1"/>
  <c r="A201" i="9"/>
  <c r="B201" i="9"/>
  <c r="K176" i="9" s="1" a="1"/>
  <c r="K176" i="9" s="1"/>
  <c r="C201" i="9"/>
  <c r="L176" i="9" s="1" a="1"/>
  <c r="L176" i="9" s="1"/>
  <c r="D201" i="9"/>
  <c r="M176" i="9" s="1" a="1"/>
  <c r="M176" i="9" s="1"/>
  <c r="E201" i="9"/>
  <c r="N176" i="9" s="1" a="1"/>
  <c r="N176" i="9" s="1"/>
  <c r="F201" i="9"/>
  <c r="O176" i="9" s="1" a="1"/>
  <c r="O176" i="9" s="1"/>
  <c r="A202" i="9"/>
  <c r="B202" i="9"/>
  <c r="K177" i="9" a="1"/>
  <c r="K177" i="9"/>
  <c r="C202" i="9"/>
  <c r="L177" i="9" s="1" a="1"/>
  <c r="L177" i="9" s="1"/>
  <c r="D202" i="9"/>
  <c r="M177" i="9" s="1" a="1"/>
  <c r="M177" i="9" s="1"/>
  <c r="E202" i="9"/>
  <c r="N177" i="9" s="1" a="1"/>
  <c r="N177" i="9" s="1"/>
  <c r="F202" i="9"/>
  <c r="O177" i="9" s="1" a="1"/>
  <c r="O177" i="9" s="1"/>
  <c r="A203" i="9"/>
  <c r="B203" i="9"/>
  <c r="K178" i="9" s="1" a="1"/>
  <c r="K178" i="9" s="1"/>
  <c r="C203" i="9"/>
  <c r="L178" i="9" s="1" a="1"/>
  <c r="L178" i="9" s="1"/>
  <c r="D203" i="9"/>
  <c r="M178" i="9" s="1" a="1"/>
  <c r="M178" i="9"/>
  <c r="E203" i="9"/>
  <c r="N178" i="9" s="1" a="1"/>
  <c r="N178" i="9" s="1"/>
  <c r="F203" i="9"/>
  <c r="O178" i="9" s="1" a="1"/>
  <c r="O178" i="9" s="1"/>
  <c r="A204" i="9"/>
  <c r="B204" i="9"/>
  <c r="K179" i="9" s="1" a="1"/>
  <c r="K179" i="9" s="1"/>
  <c r="C204" i="9"/>
  <c r="L179" i="9" a="1"/>
  <c r="L179" i="9" s="1"/>
  <c r="D204" i="9"/>
  <c r="M179" i="9" s="1" a="1"/>
  <c r="M179" i="9" s="1"/>
  <c r="E204" i="9"/>
  <c r="N179" i="9" a="1"/>
  <c r="N179" i="9"/>
  <c r="F204" i="9"/>
  <c r="O179" i="9" s="1" a="1"/>
  <c r="O179" i="9" s="1"/>
  <c r="A205" i="9"/>
  <c r="B205" i="9"/>
  <c r="K180" i="9" s="1" a="1"/>
  <c r="K180" i="9" s="1"/>
  <c r="C205" i="9"/>
  <c r="L180" i="9" s="1" a="1"/>
  <c r="L180" i="9" s="1"/>
  <c r="D205" i="9"/>
  <c r="M180" i="9" s="1" a="1"/>
  <c r="M180" i="9" s="1"/>
  <c r="E205" i="9"/>
  <c r="N180" i="9" a="1"/>
  <c r="N180" i="9" s="1"/>
  <c r="F205" i="9"/>
  <c r="O180" i="9" s="1" a="1"/>
  <c r="O180" i="9" s="1"/>
  <c r="A206" i="9"/>
  <c r="B206" i="9"/>
  <c r="K181" i="9" s="1" a="1"/>
  <c r="K181" i="9" s="1"/>
  <c r="C206" i="9"/>
  <c r="L181" i="9" s="1" a="1"/>
  <c r="L181" i="9" s="1"/>
  <c r="D206" i="9"/>
  <c r="M181" i="9" s="1" a="1"/>
  <c r="M181" i="9"/>
  <c r="E206" i="9"/>
  <c r="N181" i="9" s="1" a="1"/>
  <c r="N181" i="9" s="1"/>
  <c r="F206" i="9"/>
  <c r="O181" i="9" s="1" a="1"/>
  <c r="O181" i="9" s="1"/>
  <c r="A207" i="9"/>
  <c r="B207" i="9"/>
  <c r="K182" i="9" s="1" a="1"/>
  <c r="K182" i="9" s="1"/>
  <c r="C207" i="9"/>
  <c r="L182" i="9" a="1"/>
  <c r="L182" i="9" s="1"/>
  <c r="D207" i="9"/>
  <c r="M182" i="9" s="1" a="1"/>
  <c r="M182" i="9" s="1"/>
  <c r="E207" i="9"/>
  <c r="N182" i="9" s="1" a="1"/>
  <c r="N182" i="9" s="1"/>
  <c r="F207" i="9"/>
  <c r="O182" i="9" s="1" a="1"/>
  <c r="O182" i="9" s="1"/>
  <c r="A208" i="9"/>
  <c r="B208" i="9"/>
  <c r="K183" i="9" s="1" a="1"/>
  <c r="K183" i="9" s="1"/>
  <c r="C208" i="9"/>
  <c r="L183" i="9" a="1"/>
  <c r="L183" i="9" s="1"/>
  <c r="D208" i="9"/>
  <c r="M183" i="9" s="1" a="1"/>
  <c r="M183" i="9" s="1"/>
  <c r="E208" i="9"/>
  <c r="N183" i="9" s="1" a="1"/>
  <c r="N183" i="9" s="1"/>
  <c r="F208" i="9"/>
  <c r="O183" i="9" s="1" a="1"/>
  <c r="O183" i="9" s="1"/>
  <c r="A209" i="9"/>
  <c r="B209" i="9"/>
  <c r="K184" i="9" s="1" a="1"/>
  <c r="K184" i="9"/>
  <c r="C209" i="9"/>
  <c r="L184" i="9" s="1" a="1"/>
  <c r="L184" i="9" s="1"/>
  <c r="D209" i="9"/>
  <c r="M184" i="9" s="1" a="1"/>
  <c r="M184" i="9"/>
  <c r="E209" i="9"/>
  <c r="N184" i="9" a="1"/>
  <c r="N184" i="9" s="1"/>
  <c r="F209" i="9"/>
  <c r="O184" i="9" s="1" a="1"/>
  <c r="O184" i="9"/>
  <c r="A210" i="9"/>
  <c r="B210" i="9"/>
  <c r="K185" i="9" s="1" a="1"/>
  <c r="K185" i="9" s="1"/>
  <c r="C210" i="9"/>
  <c r="L185" i="9" s="1" a="1"/>
  <c r="L185" i="9" s="1"/>
  <c r="D210" i="9"/>
  <c r="M185" i="9" s="1" a="1"/>
  <c r="M185" i="9" s="1"/>
  <c r="E210" i="9"/>
  <c r="N185" i="9" s="1" a="1"/>
  <c r="N185" i="9" s="1"/>
  <c r="F210" i="9"/>
  <c r="O185" i="9" s="1" a="1"/>
  <c r="O185" i="9" s="1"/>
  <c r="A211" i="9"/>
  <c r="B211" i="9"/>
  <c r="K186" i="9" s="1" a="1"/>
  <c r="K186" i="9" s="1"/>
  <c r="C211" i="9"/>
  <c r="L186" i="9" s="1" a="1"/>
  <c r="L186" i="9" s="1"/>
  <c r="D211" i="9"/>
  <c r="M186" i="9" s="1" a="1"/>
  <c r="M186" i="9" s="1"/>
  <c r="E211" i="9"/>
  <c r="N186" i="9" s="1" a="1"/>
  <c r="N186" i="9" s="1"/>
  <c r="F211" i="9"/>
  <c r="O186" i="9" s="1" a="1"/>
  <c r="O186" i="9" s="1"/>
  <c r="A212" i="9"/>
  <c r="B212" i="9"/>
  <c r="K187" i="9" s="1" a="1"/>
  <c r="K187" i="9" s="1"/>
  <c r="C212" i="9"/>
  <c r="L187" i="9" s="1" a="1"/>
  <c r="L187" i="9" s="1"/>
  <c r="D212" i="9"/>
  <c r="M187" i="9" s="1" a="1"/>
  <c r="M187" i="9" s="1"/>
  <c r="E212" i="9"/>
  <c r="N187" i="9" s="1" a="1"/>
  <c r="N187" i="9" s="1"/>
  <c r="F212" i="9"/>
  <c r="O187" i="9" s="1" a="1"/>
  <c r="O187" i="9" s="1"/>
  <c r="A213" i="9"/>
  <c r="B213" i="9"/>
  <c r="K188" i="9" s="1" a="1"/>
  <c r="K188" i="9"/>
  <c r="C213" i="9"/>
  <c r="L188" i="9" s="1" a="1"/>
  <c r="L188" i="9" s="1"/>
  <c r="D213" i="9"/>
  <c r="M188" i="9" s="1" a="1"/>
  <c r="M188" i="9"/>
  <c r="E213" i="9"/>
  <c r="N188" i="9" s="1" a="1"/>
  <c r="N188" i="9" s="1"/>
  <c r="F213" i="9"/>
  <c r="O188" i="9" s="1" a="1"/>
  <c r="O188" i="9" s="1"/>
  <c r="A214" i="9"/>
  <c r="B214" i="9"/>
  <c r="K189" i="9" s="1" a="1"/>
  <c r="K189" i="9" s="1"/>
  <c r="C214" i="9"/>
  <c r="L189" i="9" s="1" a="1"/>
  <c r="L189" i="9" s="1"/>
  <c r="D214" i="9"/>
  <c r="M189" i="9" s="1" a="1"/>
  <c r="M189" i="9" s="1"/>
  <c r="E214" i="9"/>
  <c r="N189" i="9" s="1" a="1"/>
  <c r="N189" i="9" s="1"/>
  <c r="F214" i="9"/>
  <c r="O189" i="9" s="1" a="1"/>
  <c r="O189" i="9" s="1"/>
  <c r="A215" i="9"/>
  <c r="B215" i="9"/>
  <c r="K190" i="9" s="1" a="1"/>
  <c r="K190" i="9" s="1"/>
  <c r="C215" i="9"/>
  <c r="L190" i="9" s="1" a="1"/>
  <c r="L190" i="9" s="1"/>
  <c r="D215" i="9"/>
  <c r="M190" i="9" s="1" a="1"/>
  <c r="M190" i="9" s="1"/>
  <c r="E215" i="9"/>
  <c r="N190" i="9" a="1"/>
  <c r="N190" i="9" s="1"/>
  <c r="F215" i="9"/>
  <c r="O190" i="9" s="1" a="1"/>
  <c r="O190" i="9" s="1"/>
  <c r="A216" i="9"/>
  <c r="B216" i="9"/>
  <c r="K191" i="9" s="1" a="1"/>
  <c r="K191" i="9" s="1"/>
  <c r="C216" i="9"/>
  <c r="L191" i="9" s="1" a="1"/>
  <c r="L191" i="9" s="1"/>
  <c r="D216" i="9"/>
  <c r="M191" i="9" s="1" a="1"/>
  <c r="M191" i="9"/>
  <c r="E216" i="9"/>
  <c r="N191" i="9" s="1" a="1"/>
  <c r="N191" i="9" s="1"/>
  <c r="F216" i="9"/>
  <c r="O191" i="9" s="1" a="1"/>
  <c r="O191" i="9" s="1"/>
  <c r="A217" i="9"/>
  <c r="B217" i="9"/>
  <c r="K192" i="9" s="1" a="1"/>
  <c r="K192" i="9" s="1"/>
  <c r="C217" i="9"/>
  <c r="L192" i="9" a="1"/>
  <c r="L192" i="9" s="1"/>
  <c r="D217" i="9"/>
  <c r="M192" i="9" a="1"/>
  <c r="M192" i="9" s="1"/>
  <c r="E217" i="9"/>
  <c r="N192" i="9" s="1" a="1"/>
  <c r="N192" i="9" s="1"/>
  <c r="F217" i="9"/>
  <c r="O192" i="9" s="1" a="1"/>
  <c r="O192" i="9" s="1"/>
  <c r="A218" i="9"/>
  <c r="B218" i="9"/>
  <c r="K193" i="9" s="1" a="1"/>
  <c r="K193" i="9" s="1"/>
  <c r="C218" i="9"/>
  <c r="L193" i="9" s="1" a="1"/>
  <c r="L193" i="9" s="1"/>
  <c r="D218" i="9"/>
  <c r="M193" i="9" s="1" a="1"/>
  <c r="M193" i="9" s="1"/>
  <c r="E218" i="9"/>
  <c r="N193" i="9" a="1"/>
  <c r="N193" i="9" s="1"/>
  <c r="F218" i="9"/>
  <c r="O193" i="9" s="1" a="1"/>
  <c r="O193" i="9" s="1"/>
  <c r="A219" i="9"/>
  <c r="B219" i="9"/>
  <c r="K194" i="9" s="1" a="1"/>
  <c r="K194" i="9" s="1"/>
  <c r="C219" i="9"/>
  <c r="L194" i="9" s="1" a="1"/>
  <c r="L194" i="9" s="1"/>
  <c r="D219" i="9"/>
  <c r="M194" i="9" s="1" a="1"/>
  <c r="M194" i="9" s="1"/>
  <c r="E219" i="9"/>
  <c r="N194" i="9" s="1" a="1"/>
  <c r="N194" i="9" s="1"/>
  <c r="F219" i="9"/>
  <c r="O194" i="9" s="1" a="1"/>
  <c r="O194" i="9"/>
  <c r="A220" i="9"/>
  <c r="B220" i="9"/>
  <c r="K195" i="9" s="1" a="1"/>
  <c r="K195" i="9" s="1"/>
  <c r="C220" i="9"/>
  <c r="L195" i="9" a="1"/>
  <c r="L195" i="9" s="1"/>
  <c r="D220" i="9"/>
  <c r="M195" i="9" s="1" a="1"/>
  <c r="M195" i="9" s="1"/>
  <c r="E220" i="9"/>
  <c r="N195" i="9" s="1" a="1"/>
  <c r="N195" i="9" s="1"/>
  <c r="F220" i="9"/>
  <c r="O195" i="9" s="1" a="1"/>
  <c r="O195" i="9" s="1"/>
  <c r="A221" i="9"/>
  <c r="B221" i="9"/>
  <c r="K196" i="9" s="1" a="1"/>
  <c r="K196" i="9" s="1"/>
  <c r="C221" i="9"/>
  <c r="L196" i="9" s="1" a="1"/>
  <c r="L196" i="9" s="1"/>
  <c r="D221" i="9"/>
  <c r="M196" i="9" s="1" a="1"/>
  <c r="M196" i="9" s="1"/>
  <c r="E221" i="9"/>
  <c r="N196" i="9" s="1" a="1"/>
  <c r="N196" i="9" s="1"/>
  <c r="F221" i="9"/>
  <c r="O196" i="9" s="1" a="1"/>
  <c r="O196" i="9"/>
  <c r="A222" i="9"/>
  <c r="B222" i="9"/>
  <c r="K197" i="9" s="1" a="1"/>
  <c r="K197" i="9" s="1"/>
  <c r="C222" i="9"/>
  <c r="L197" i="9" s="1" a="1"/>
  <c r="L197" i="9" s="1"/>
  <c r="D222" i="9"/>
  <c r="M197" i="9" s="1" a="1"/>
  <c r="M197" i="9" s="1"/>
  <c r="E222" i="9"/>
  <c r="N197" i="9" a="1"/>
  <c r="N197" i="9" s="1"/>
  <c r="F222" i="9"/>
  <c r="O197" i="9" s="1" a="1"/>
  <c r="O197" i="9" s="1"/>
  <c r="A223" i="9"/>
  <c r="B223" i="9"/>
  <c r="K198" i="9" s="1" a="1"/>
  <c r="K198" i="9" s="1"/>
  <c r="C223" i="9"/>
  <c r="L198" i="9" s="1" a="1"/>
  <c r="L198" i="9" s="1"/>
  <c r="D223" i="9"/>
  <c r="M198" i="9" s="1" a="1"/>
  <c r="M198" i="9" s="1"/>
  <c r="E223" i="9"/>
  <c r="N198" i="9" s="1" a="1"/>
  <c r="N198" i="9" s="1"/>
  <c r="F223" i="9"/>
  <c r="O198" i="9" a="1"/>
  <c r="O198" i="9" s="1"/>
  <c r="A224" i="9"/>
  <c r="B224" i="9"/>
  <c r="K199" i="9" s="1" a="1"/>
  <c r="K199" i="9" s="1"/>
  <c r="C224" i="9"/>
  <c r="L199" i="9" s="1" a="1"/>
  <c r="L199" i="9" s="1"/>
  <c r="D224" i="9"/>
  <c r="M199" i="9" s="1" a="1"/>
  <c r="M199" i="9" s="1"/>
  <c r="E224" i="9"/>
  <c r="N199" i="9" s="1" a="1"/>
  <c r="N199" i="9" s="1"/>
  <c r="F224" i="9"/>
  <c r="O199" i="9" s="1" a="1"/>
  <c r="O199" i="9" s="1"/>
  <c r="A225" i="9"/>
  <c r="B225" i="9"/>
  <c r="K200" i="9" s="1" a="1"/>
  <c r="K200" i="9" s="1"/>
  <c r="C225" i="9"/>
  <c r="L200" i="9" s="1" a="1"/>
  <c r="L200" i="9"/>
  <c r="D225" i="9"/>
  <c r="M200" i="9" s="1" a="1"/>
  <c r="M200" i="9" s="1"/>
  <c r="E225" i="9"/>
  <c r="N200" i="9" a="1"/>
  <c r="N200" i="9" s="1"/>
  <c r="F225" i="9"/>
  <c r="O200" i="9" s="1" a="1"/>
  <c r="O200" i="9" s="1"/>
  <c r="A226" i="9"/>
  <c r="B226" i="9"/>
  <c r="C226" i="9"/>
  <c r="D226" i="9"/>
  <c r="E226" i="9"/>
  <c r="F226" i="9"/>
  <c r="A227" i="9"/>
  <c r="B227" i="9"/>
  <c r="K201" i="9" s="1" a="1"/>
  <c r="K201" i="9" s="1"/>
  <c r="C227" i="9"/>
  <c r="L201" i="9" s="1" a="1"/>
  <c r="L201" i="9" s="1"/>
  <c r="D227" i="9"/>
  <c r="M201" i="9" s="1" a="1"/>
  <c r="M201" i="9" s="1"/>
  <c r="E227" i="9"/>
  <c r="N201" i="9" a="1"/>
  <c r="N201" i="9" s="1"/>
  <c r="F227" i="9"/>
  <c r="O201" i="9" s="1" a="1"/>
  <c r="O201" i="9" s="1"/>
  <c r="A228" i="9"/>
  <c r="B228" i="9"/>
  <c r="K202" i="9" s="1" a="1"/>
  <c r="K202" i="9" s="1"/>
  <c r="C228" i="9"/>
  <c r="L202" i="9" s="1" a="1"/>
  <c r="L202" i="9" s="1"/>
  <c r="D228" i="9"/>
  <c r="M202" i="9" s="1" a="1"/>
  <c r="M202" i="9" s="1"/>
  <c r="E228" i="9"/>
  <c r="N202" i="9" s="1" a="1"/>
  <c r="N202" i="9" s="1"/>
  <c r="F228" i="9"/>
  <c r="O202" i="9" s="1" a="1"/>
  <c r="O202" i="9" s="1"/>
  <c r="A229" i="9"/>
  <c r="B229" i="9"/>
  <c r="K203" i="9" s="1" a="1"/>
  <c r="K203" i="9" s="1"/>
  <c r="C229" i="9"/>
  <c r="L203" i="9" s="1" a="1"/>
  <c r="L203" i="9" s="1"/>
  <c r="D229" i="9"/>
  <c r="M203" i="9" s="1" a="1"/>
  <c r="M203" i="9" s="1"/>
  <c r="E229" i="9"/>
  <c r="N203" i="9" a="1"/>
  <c r="N203" i="9" s="1"/>
  <c r="F229" i="9"/>
  <c r="O203" i="9" s="1" a="1"/>
  <c r="O203" i="9" s="1"/>
  <c r="A230" i="9"/>
  <c r="B230" i="9"/>
  <c r="C230" i="9"/>
  <c r="D230" i="9"/>
  <c r="E230" i="9"/>
  <c r="F230" i="9"/>
  <c r="A231" i="9"/>
  <c r="B231" i="9"/>
  <c r="K204" i="9" a="1"/>
  <c r="K204" i="9" s="1"/>
  <c r="C231" i="9"/>
  <c r="L204" i="9" s="1" a="1"/>
  <c r="L204" i="9" s="1"/>
  <c r="D231" i="9"/>
  <c r="M204" i="9" s="1" a="1"/>
  <c r="M204" i="9" s="1"/>
  <c r="E231" i="9"/>
  <c r="N204" i="9" a="1"/>
  <c r="N204" i="9" s="1"/>
  <c r="F231" i="9"/>
  <c r="O204" i="9" s="1" a="1"/>
  <c r="O204" i="9" s="1"/>
  <c r="A232" i="9"/>
  <c r="B232" i="9"/>
  <c r="K205" i="9" s="1" a="1"/>
  <c r="K205" i="9" s="1"/>
  <c r="C232" i="9"/>
  <c r="L205" i="9" a="1"/>
  <c r="L205" i="9" s="1"/>
  <c r="D232" i="9"/>
  <c r="M205" i="9" s="1" a="1"/>
  <c r="M205" i="9" s="1"/>
  <c r="E232" i="9"/>
  <c r="N205" i="9" s="1" a="1"/>
  <c r="N205" i="9" s="1"/>
  <c r="F232" i="9"/>
  <c r="O205" i="9" s="1" a="1"/>
  <c r="O205" i="9" s="1"/>
  <c r="A233" i="9"/>
  <c r="B233" i="9"/>
  <c r="K206" i="9" s="1" a="1"/>
  <c r="K206" i="9"/>
  <c r="C233" i="9"/>
  <c r="L206" i="9" s="1" a="1"/>
  <c r="L206" i="9" s="1"/>
  <c r="D233" i="9"/>
  <c r="M206" i="9" s="1" a="1"/>
  <c r="M206" i="9" s="1"/>
  <c r="E233" i="9"/>
  <c r="N206" i="9" s="1" a="1"/>
  <c r="N206" i="9" s="1"/>
  <c r="F233" i="9"/>
  <c r="O206" i="9" s="1" a="1"/>
  <c r="O206" i="9" s="1"/>
  <c r="A234" i="9"/>
  <c r="B234" i="9"/>
  <c r="K207" i="9" s="1" a="1"/>
  <c r="K207" i="9" s="1"/>
  <c r="C234" i="9"/>
  <c r="L207" i="9" s="1" a="1"/>
  <c r="L207" i="9" s="1"/>
  <c r="D234" i="9"/>
  <c r="M207" i="9" s="1" a="1"/>
  <c r="M207" i="9" s="1"/>
  <c r="E234" i="9"/>
  <c r="N207" i="9" a="1"/>
  <c r="N207" i="9" s="1"/>
  <c r="F234" i="9"/>
  <c r="O207" i="9" a="1"/>
  <c r="O207" i="9" s="1"/>
  <c r="A235" i="9"/>
  <c r="B235" i="9"/>
  <c r="K208" i="9" s="1" a="1"/>
  <c r="K208" i="9"/>
  <c r="C235" i="9"/>
  <c r="L208" i="9" s="1" a="1"/>
  <c r="L208" i="9" s="1"/>
  <c r="D235" i="9"/>
  <c r="M208" i="9" s="1" a="1"/>
  <c r="M208" i="9"/>
  <c r="E235" i="9"/>
  <c r="N208" i="9" a="1"/>
  <c r="N208" i="9" s="1"/>
  <c r="F235" i="9"/>
  <c r="O208" i="9" s="1" a="1"/>
  <c r="O208" i="9" s="1"/>
  <c r="A236" i="9"/>
  <c r="B236" i="9"/>
  <c r="K209" i="9" s="1" a="1"/>
  <c r="K209" i="9" s="1"/>
  <c r="C236" i="9"/>
  <c r="L209" i="9" s="1" a="1"/>
  <c r="L209" i="9" s="1"/>
  <c r="D236" i="9"/>
  <c r="M209" i="9" s="1" a="1"/>
  <c r="M209" i="9"/>
  <c r="E236" i="9"/>
  <c r="N209" i="9" s="1" a="1"/>
  <c r="N209" i="9" s="1"/>
  <c r="F236" i="9"/>
  <c r="O209" i="9" s="1" a="1"/>
  <c r="O209" i="9" s="1"/>
  <c r="A237" i="9"/>
  <c r="B237" i="9"/>
  <c r="K210" i="9" s="1" a="1"/>
  <c r="K210" i="9" s="1"/>
  <c r="C237" i="9"/>
  <c r="L210" i="9" s="1" a="1"/>
  <c r="L210" i="9" s="1"/>
  <c r="D237" i="9"/>
  <c r="M210" i="9" s="1" a="1"/>
  <c r="M210" i="9" s="1"/>
  <c r="E237" i="9"/>
  <c r="N210" i="9" a="1"/>
  <c r="N210" i="9" s="1"/>
  <c r="F237" i="9"/>
  <c r="O210" i="9" s="1" a="1"/>
  <c r="O210" i="9" s="1"/>
  <c r="A238" i="9"/>
  <c r="B238" i="9"/>
  <c r="K211" i="9" s="1" a="1"/>
  <c r="K211" i="9" s="1"/>
  <c r="C238" i="9"/>
  <c r="L211" i="9" a="1"/>
  <c r="L211" i="9" s="1"/>
  <c r="D238" i="9"/>
  <c r="M211" i="9" s="1" a="1"/>
  <c r="M211" i="9" s="1"/>
  <c r="E238" i="9"/>
  <c r="N211" i="9" s="1" a="1"/>
  <c r="N211" i="9" s="1"/>
  <c r="F238" i="9"/>
  <c r="O211" i="9" s="1" a="1"/>
  <c r="O211" i="9" s="1"/>
  <c r="A239" i="9"/>
  <c r="B239" i="9"/>
  <c r="K212" i="9" s="1" a="1"/>
  <c r="K212" i="9" s="1"/>
  <c r="C239" i="9"/>
  <c r="L212" i="9" s="1" a="1"/>
  <c r="L212" i="9" s="1"/>
  <c r="D239" i="9"/>
  <c r="M212" i="9" s="1" a="1"/>
  <c r="M212" i="9" s="1"/>
  <c r="E239" i="9"/>
  <c r="N212" i="9" a="1"/>
  <c r="N212" i="9" s="1"/>
  <c r="F239" i="9"/>
  <c r="O212" i="9" s="1" a="1"/>
  <c r="O212" i="9" s="1"/>
  <c r="A240" i="9"/>
  <c r="B240" i="9"/>
  <c r="K213" i="9" s="1" a="1"/>
  <c r="K213" i="9" s="1"/>
  <c r="C240" i="9"/>
  <c r="L213" i="9" s="1" a="1"/>
  <c r="L213" i="9" s="1"/>
  <c r="D240" i="9"/>
  <c r="M213" i="9" s="1" a="1"/>
  <c r="M213" i="9" s="1"/>
  <c r="E240" i="9"/>
  <c r="N213" i="9" a="1"/>
  <c r="N213" i="9" s="1"/>
  <c r="F240" i="9"/>
  <c r="O213" i="9" a="1"/>
  <c r="O213" i="9" s="1"/>
  <c r="A241" i="9"/>
  <c r="B241" i="9"/>
  <c r="K214" i="9" s="1" a="1"/>
  <c r="K214" i="9" s="1"/>
  <c r="C241" i="9"/>
  <c r="L214" i="9" s="1" a="1"/>
  <c r="L214" i="9" s="1"/>
  <c r="D241" i="9"/>
  <c r="M214" i="9" s="1" a="1"/>
  <c r="M214" i="9" s="1"/>
  <c r="E241" i="9"/>
  <c r="N214" i="9" a="1"/>
  <c r="N214" i="9" s="1"/>
  <c r="F241" i="9"/>
  <c r="O214" i="9" s="1" a="1"/>
  <c r="O214" i="9" s="1"/>
  <c r="A242" i="9"/>
  <c r="B242" i="9"/>
  <c r="K215" i="9" s="1" a="1"/>
  <c r="K215" i="9" s="1"/>
  <c r="C242" i="9"/>
  <c r="L215" i="9" s="1" a="1"/>
  <c r="L215" i="9" s="1"/>
  <c r="D242" i="9"/>
  <c r="M215" i="9" s="1" a="1"/>
  <c r="M215" i="9"/>
  <c r="E242" i="9"/>
  <c r="N215" i="9" s="1" a="1"/>
  <c r="N215" i="9" s="1"/>
  <c r="F242" i="9"/>
  <c r="O215" i="9" s="1" a="1"/>
  <c r="O215" i="9" s="1"/>
  <c r="A243" i="9"/>
  <c r="B243" i="9"/>
  <c r="K216" i="9" s="1" a="1"/>
  <c r="K216" i="9" s="1"/>
  <c r="C243" i="9"/>
  <c r="L216" i="9" s="1" a="1"/>
  <c r="L216" i="9" s="1"/>
  <c r="D243" i="9"/>
  <c r="M216" i="9" a="1"/>
  <c r="M216" i="9" s="1"/>
  <c r="E243" i="9"/>
  <c r="N216" i="9" a="1"/>
  <c r="N216" i="9" s="1"/>
  <c r="F243" i="9"/>
  <c r="O216" i="9" s="1" a="1"/>
  <c r="O216" i="9" s="1"/>
  <c r="A244" i="9"/>
  <c r="B244" i="9"/>
  <c r="K217" i="9" s="1" a="1"/>
  <c r="K217" i="9"/>
  <c r="C244" i="9"/>
  <c r="L217" i="9" a="1"/>
  <c r="L217" i="9" s="1"/>
  <c r="D244" i="9"/>
  <c r="M217" i="9" s="1" a="1"/>
  <c r="M217" i="9" s="1"/>
  <c r="E244" i="9"/>
  <c r="N217" i="9" s="1" a="1"/>
  <c r="N217" i="9" s="1"/>
  <c r="F244" i="9"/>
  <c r="O217" i="9" s="1" a="1"/>
  <c r="O217" i="9"/>
  <c r="A245" i="9"/>
  <c r="B245" i="9"/>
  <c r="K218" i="9" s="1" a="1"/>
  <c r="K218" i="9" s="1"/>
  <c r="C245" i="9"/>
  <c r="L218" i="9" s="1" a="1"/>
  <c r="L218" i="9" s="1"/>
  <c r="D245" i="9"/>
  <c r="M218" i="9" s="1" a="1"/>
  <c r="M218" i="9"/>
  <c r="E245" i="9"/>
  <c r="N218" i="9" s="1" a="1"/>
  <c r="N218" i="9" s="1"/>
  <c r="F245" i="9"/>
  <c r="O218" i="9" s="1" a="1"/>
  <c r="O218" i="9" s="1"/>
  <c r="A246" i="9"/>
  <c r="B246" i="9"/>
  <c r="K219" i="9" s="1" a="1"/>
  <c r="K219" i="9" s="1"/>
  <c r="C246" i="9"/>
  <c r="L219" i="9" a="1"/>
  <c r="L219" i="9" s="1"/>
  <c r="D246" i="9"/>
  <c r="M219" i="9" s="1" a="1"/>
  <c r="M219" i="9"/>
  <c r="E246" i="9"/>
  <c r="N219" i="9" s="1" a="1"/>
  <c r="N219" i="9" s="1"/>
  <c r="F246" i="9"/>
  <c r="O219" i="9" s="1" a="1"/>
  <c r="O219" i="9" s="1"/>
  <c r="A247" i="9"/>
  <c r="B247" i="9"/>
  <c r="C247" i="9"/>
  <c r="D247" i="9"/>
  <c r="E247" i="9"/>
  <c r="F247" i="9"/>
  <c r="A248" i="9"/>
  <c r="B248" i="9"/>
  <c r="K220" i="9" s="1" a="1"/>
  <c r="K220" i="9" s="1"/>
  <c r="C248" i="9"/>
  <c r="L220" i="9" a="1"/>
  <c r="L220" i="9" s="1"/>
  <c r="D248" i="9"/>
  <c r="M220" i="9" s="1" a="1"/>
  <c r="M220" i="9" s="1"/>
  <c r="E248" i="9"/>
  <c r="N220" i="9" s="1" a="1"/>
  <c r="N220" i="9" s="1"/>
  <c r="F248" i="9"/>
  <c r="O220" i="9" s="1" a="1"/>
  <c r="O220" i="9"/>
  <c r="A249" i="9"/>
  <c r="B249" i="9"/>
  <c r="K221" i="9" s="1" a="1"/>
  <c r="K221" i="9" s="1"/>
  <c r="C249" i="9"/>
  <c r="L221" i="9" s="1" a="1"/>
  <c r="L221" i="9" s="1"/>
  <c r="D249" i="9"/>
  <c r="M221" i="9" s="1" a="1"/>
  <c r="M221" i="9" s="1"/>
  <c r="E249" i="9"/>
  <c r="N221" i="9" s="1" a="1"/>
  <c r="N221" i="9" s="1"/>
  <c r="F249" i="9"/>
  <c r="O221" i="9" s="1" a="1"/>
  <c r="O221" i="9" s="1"/>
  <c r="A250" i="9"/>
  <c r="B250" i="9"/>
  <c r="K222" i="9" s="1" a="1"/>
  <c r="K222" i="9" s="1"/>
  <c r="C250" i="9"/>
  <c r="L222" i="9" s="1" a="1"/>
  <c r="L222" i="9" s="1"/>
  <c r="D250" i="9"/>
  <c r="M222" i="9" s="1" a="1"/>
  <c r="M222" i="9" s="1"/>
  <c r="E250" i="9"/>
  <c r="N222" i="9" a="1"/>
  <c r="N222" i="9" s="1"/>
  <c r="F250" i="9"/>
  <c r="O222" i="9" a="1"/>
  <c r="O222" i="9" s="1"/>
  <c r="A251" i="9"/>
  <c r="B251" i="9"/>
  <c r="K223" i="9" s="1" a="1"/>
  <c r="K223" i="9" s="1"/>
  <c r="C251" i="9"/>
  <c r="L223" i="9" s="1" a="1"/>
  <c r="L223" i="9" s="1"/>
  <c r="D251" i="9"/>
  <c r="M223" i="9" s="1" a="1"/>
  <c r="M223" i="9" s="1"/>
  <c r="E251" i="9"/>
  <c r="N223" i="9" a="1"/>
  <c r="N223" i="9" s="1"/>
  <c r="F251" i="9"/>
  <c r="O223" i="9" s="1" a="1"/>
  <c r="O223" i="9" s="1"/>
  <c r="A252" i="9"/>
  <c r="B252" i="9"/>
  <c r="K224" i="9" s="1" a="1"/>
  <c r="K224" i="9" s="1"/>
  <c r="C252" i="9"/>
  <c r="L224" i="9" s="1" a="1"/>
  <c r="L224" i="9" s="1"/>
  <c r="D252" i="9"/>
  <c r="M224" i="9" s="1" a="1"/>
  <c r="M224" i="9"/>
  <c r="E252" i="9"/>
  <c r="N224" i="9" s="1" a="1"/>
  <c r="N224" i="9" s="1"/>
  <c r="F252" i="9"/>
  <c r="O224" i="9" s="1" a="1"/>
  <c r="O224" i="9" s="1"/>
  <c r="A253" i="9"/>
  <c r="B253" i="9"/>
  <c r="K225" i="9" s="1" a="1"/>
  <c r="K225" i="9" s="1"/>
  <c r="C253" i="9"/>
  <c r="L225" i="9" s="1" a="1"/>
  <c r="L225" i="9" s="1"/>
  <c r="D253" i="9"/>
  <c r="M225" i="9" s="1" a="1"/>
  <c r="M225" i="9" s="1"/>
  <c r="E253" i="9"/>
  <c r="N225" i="9" s="1" a="1"/>
  <c r="N225" i="9" s="1"/>
  <c r="F253" i="9"/>
  <c r="O225" i="9" s="1" a="1"/>
  <c r="O225" i="9" s="1"/>
  <c r="A254" i="9"/>
  <c r="B254" i="9"/>
  <c r="K226" i="9" s="1" a="1"/>
  <c r="K226" i="9" s="1"/>
  <c r="C254" i="9"/>
  <c r="L226" i="9" s="1" a="1"/>
  <c r="L226" i="9" s="1"/>
  <c r="D254" i="9"/>
  <c r="M226" i="9" s="1" a="1"/>
  <c r="M226" i="9" s="1"/>
  <c r="E254" i="9"/>
  <c r="N226" i="9" s="1" a="1"/>
  <c r="N226" i="9" s="1"/>
  <c r="F254" i="9"/>
  <c r="O226" i="9" s="1" a="1"/>
  <c r="O226" i="9" s="1"/>
  <c r="A255" i="9"/>
  <c r="B255" i="9"/>
  <c r="K227" i="9" s="1" a="1"/>
  <c r="K227" i="9" s="1"/>
  <c r="C255" i="9"/>
  <c r="L227" i="9" s="1" a="1"/>
  <c r="L227" i="9" s="1"/>
  <c r="D255" i="9"/>
  <c r="M227" i="9" s="1" a="1"/>
  <c r="M227" i="9" s="1"/>
  <c r="E255" i="9"/>
  <c r="N227" i="9" s="1" a="1"/>
  <c r="N227" i="9" s="1"/>
  <c r="F255" i="9"/>
  <c r="O227" i="9" s="1" a="1"/>
  <c r="O227" i="9" s="1"/>
  <c r="A256" i="9"/>
  <c r="B256" i="9"/>
  <c r="K228" i="9" a="1"/>
  <c r="K228" i="9" s="1"/>
  <c r="C256" i="9"/>
  <c r="L228" i="9" a="1"/>
  <c r="L228" i="9" s="1"/>
  <c r="D256" i="9"/>
  <c r="M228" i="9" s="1" a="1"/>
  <c r="M228" i="9"/>
  <c r="E256" i="9"/>
  <c r="N228" i="9" a="1"/>
  <c r="N228" i="9" s="1"/>
  <c r="F256" i="9"/>
  <c r="O228" i="9" a="1"/>
  <c r="O228" i="9" s="1"/>
  <c r="A257" i="9"/>
  <c r="B257" i="9"/>
  <c r="K229" i="9" s="1" a="1"/>
  <c r="K229" i="9" s="1"/>
  <c r="C257" i="9"/>
  <c r="L229" i="9" s="1" a="1"/>
  <c r="L229" i="9" s="1"/>
  <c r="D257" i="9"/>
  <c r="M229" i="9" s="1" a="1"/>
  <c r="M229" i="9" s="1"/>
  <c r="E257" i="9"/>
  <c r="N229" i="9" a="1"/>
  <c r="N229" i="9" s="1"/>
  <c r="F257" i="9"/>
  <c r="O229" i="9" s="1" a="1"/>
  <c r="O229" i="9"/>
  <c r="A258" i="9"/>
  <c r="B258" i="9"/>
  <c r="K230" i="9" s="1" a="1"/>
  <c r="K230" i="9" s="1"/>
  <c r="C258" i="9"/>
  <c r="L230" i="9" s="1" a="1"/>
  <c r="L230" i="9" s="1"/>
  <c r="D258" i="9"/>
  <c r="M230" i="9" s="1" a="1"/>
  <c r="M230" i="9" s="1"/>
  <c r="E258" i="9"/>
  <c r="N230" i="9" s="1" a="1"/>
  <c r="N230" i="9" s="1"/>
  <c r="F258" i="9"/>
  <c r="O230" i="9" s="1" a="1"/>
  <c r="O230" i="9" s="1"/>
  <c r="A259" i="9"/>
  <c r="B259" i="9"/>
  <c r="K231" i="9" a="1"/>
  <c r="K231" i="9" s="1"/>
  <c r="C259" i="9"/>
  <c r="L231" i="9" s="1" a="1"/>
  <c r="L231" i="9" s="1"/>
  <c r="D259" i="9"/>
  <c r="M231" i="9" a="1"/>
  <c r="M231" i="9"/>
  <c r="E259" i="9"/>
  <c r="N231" i="9" a="1"/>
  <c r="N231" i="9" s="1"/>
  <c r="F259" i="9"/>
  <c r="O231" i="9" s="1" a="1"/>
  <c r="O231" i="9" s="1"/>
  <c r="A260" i="9"/>
  <c r="B260" i="9"/>
  <c r="K232" i="9" s="1" a="1"/>
  <c r="K232" i="9"/>
  <c r="C260" i="9"/>
  <c r="L232" i="9" s="1" a="1"/>
  <c r="L232" i="9" s="1"/>
  <c r="D260" i="9"/>
  <c r="M232" i="9" s="1" a="1"/>
  <c r="M232" i="9" s="1"/>
  <c r="E260" i="9"/>
  <c r="N232" i="9" a="1"/>
  <c r="N232" i="9" s="1"/>
  <c r="F260" i="9"/>
  <c r="O232" i="9" s="1" a="1"/>
  <c r="O232" i="9"/>
  <c r="A261" i="9"/>
  <c r="B261" i="9"/>
  <c r="K233" i="9" s="1" a="1"/>
  <c r="K233" i="9" s="1"/>
  <c r="C261" i="9"/>
  <c r="L233" i="9" s="1" a="1"/>
  <c r="L233" i="9" s="1"/>
  <c r="D261" i="9"/>
  <c r="M233" i="9" s="1" a="1"/>
  <c r="M233" i="9" s="1"/>
  <c r="E261" i="9"/>
  <c r="N233" i="9" s="1" a="1"/>
  <c r="N233" i="9" s="1"/>
  <c r="F261" i="9"/>
  <c r="O233" i="9" s="1" a="1"/>
  <c r="O233" i="9" s="1"/>
  <c r="A262" i="9"/>
  <c r="B262" i="9"/>
  <c r="K234" i="9" s="1" a="1"/>
  <c r="K234" i="9" s="1"/>
  <c r="C262" i="9"/>
  <c r="L234" i="9" s="1" a="1"/>
  <c r="L234" i="9" s="1"/>
  <c r="D262" i="9"/>
  <c r="M234" i="9" s="1" a="1"/>
  <c r="M234" i="9" s="1"/>
  <c r="E262" i="9"/>
  <c r="N234" i="9" s="1" a="1"/>
  <c r="N234" i="9" s="1"/>
  <c r="F262" i="9"/>
  <c r="O234" i="9" s="1" a="1"/>
  <c r="O234" i="9" s="1"/>
  <c r="A263" i="9"/>
  <c r="B263" i="9"/>
  <c r="C263" i="9"/>
  <c r="D263" i="9"/>
  <c r="E263" i="9"/>
  <c r="F263" i="9"/>
  <c r="A264" i="9"/>
  <c r="B264" i="9"/>
  <c r="K235" i="9" s="1" a="1"/>
  <c r="K235" i="9" s="1"/>
  <c r="C264" i="9"/>
  <c r="L235" i="9" s="1" a="1"/>
  <c r="L235" i="9" s="1"/>
  <c r="D264" i="9"/>
  <c r="M235" i="9" s="1" a="1"/>
  <c r="M235" i="9" s="1"/>
  <c r="E264" i="9"/>
  <c r="N235" i="9" a="1"/>
  <c r="N235" i="9" s="1"/>
  <c r="F264" i="9"/>
  <c r="O235" i="9" s="1" a="1"/>
  <c r="O235" i="9" s="1"/>
  <c r="A265" i="9"/>
  <c r="B265" i="9"/>
  <c r="K236" i="9" s="1" a="1"/>
  <c r="K236" i="9"/>
  <c r="C265" i="9"/>
  <c r="L236" i="9" s="1" a="1"/>
  <c r="L236" i="9" s="1"/>
  <c r="D265" i="9"/>
  <c r="M236" i="9" s="1" a="1"/>
  <c r="M236" i="9" s="1"/>
  <c r="E265" i="9"/>
  <c r="N236" i="9" a="1"/>
  <c r="N236" i="9"/>
  <c r="F265" i="9"/>
  <c r="O236" i="9" s="1" a="1"/>
  <c r="O236" i="9" s="1"/>
  <c r="A266" i="9"/>
  <c r="B266" i="9"/>
  <c r="K237" i="9" s="1" a="1"/>
  <c r="K237" i="9" s="1"/>
  <c r="C266" i="9"/>
  <c r="L237" i="9" s="1" a="1"/>
  <c r="L237" i="9" s="1"/>
  <c r="D266" i="9"/>
  <c r="M237" i="9" s="1" a="1"/>
  <c r="M237" i="9"/>
  <c r="E266" i="9"/>
  <c r="N237" i="9" s="1" a="1"/>
  <c r="N237" i="9" s="1"/>
  <c r="F266" i="9"/>
  <c r="O237" i="9" s="1" a="1"/>
  <c r="O237" i="9" s="1"/>
  <c r="A267" i="9"/>
  <c r="B267" i="9"/>
  <c r="K238" i="9" s="1" a="1"/>
  <c r="K238" i="9"/>
  <c r="C267" i="9"/>
  <c r="L238" i="9" s="1" a="1"/>
  <c r="L238" i="9" s="1"/>
  <c r="D267" i="9"/>
  <c r="M238" i="9" s="1" a="1"/>
  <c r="M238" i="9"/>
  <c r="E267" i="9"/>
  <c r="N238" i="9" s="1" a="1"/>
  <c r="N238" i="9" s="1"/>
  <c r="F267" i="9"/>
  <c r="O238" i="9" s="1" a="1"/>
  <c r="O238" i="9"/>
  <c r="A268" i="9"/>
  <c r="B268" i="9"/>
  <c r="K239" i="9" s="1" a="1"/>
  <c r="K239" i="9" s="1"/>
  <c r="C268" i="9"/>
  <c r="L239" i="9" s="1" a="1"/>
  <c r="L239" i="9" s="1"/>
  <c r="D268" i="9"/>
  <c r="M239" i="9" s="1" a="1"/>
  <c r="M239" i="9"/>
  <c r="E268" i="9"/>
  <c r="N239" i="9" s="1" a="1"/>
  <c r="N239" i="9" s="1"/>
  <c r="F268" i="9"/>
  <c r="O239" i="9" s="1" a="1"/>
  <c r="O239" i="9" s="1"/>
  <c r="A269" i="9"/>
  <c r="B269" i="9"/>
  <c r="K240" i="9" s="1" a="1"/>
  <c r="K240" i="9" s="1"/>
  <c r="C269" i="9"/>
  <c r="L240" i="9" s="1" a="1"/>
  <c r="L240" i="9" s="1"/>
  <c r="D269" i="9"/>
  <c r="M240" i="9" s="1" a="1"/>
  <c r="M240" i="9" s="1"/>
  <c r="E269" i="9"/>
  <c r="N240" i="9" s="1" a="1"/>
  <c r="N240" i="9" s="1"/>
  <c r="F269" i="9"/>
  <c r="O240" i="9" s="1" a="1"/>
  <c r="O240" i="9" s="1"/>
  <c r="A270" i="9"/>
  <c r="B270" i="9"/>
  <c r="K241" i="9" s="1" a="1"/>
  <c r="K241" i="9" s="1"/>
  <c r="C270" i="9"/>
  <c r="L241" i="9" s="1" a="1"/>
  <c r="L241" i="9" s="1"/>
  <c r="D270" i="9"/>
  <c r="M241" i="9" s="1" a="1"/>
  <c r="M241" i="9" s="1"/>
  <c r="E270" i="9"/>
  <c r="N241" i="9" s="1" a="1"/>
  <c r="N241" i="9" s="1"/>
  <c r="F270" i="9"/>
  <c r="O241" i="9" s="1" a="1"/>
  <c r="O241" i="9" s="1"/>
  <c r="A271" i="9"/>
  <c r="B271" i="9"/>
  <c r="K242" i="9" s="1" a="1"/>
  <c r="K242" i="9" s="1"/>
  <c r="C271" i="9"/>
  <c r="L242" i="9" s="1" a="1"/>
  <c r="L242" i="9" s="1"/>
  <c r="D271" i="9"/>
  <c r="M242" i="9" s="1" a="1"/>
  <c r="M242" i="9"/>
  <c r="E271" i="9"/>
  <c r="N242" i="9" s="1" a="1"/>
  <c r="N242" i="9" s="1"/>
  <c r="F271" i="9"/>
  <c r="O242" i="9" s="1" a="1"/>
  <c r="O242" i="9" s="1"/>
  <c r="A272" i="9"/>
  <c r="B272" i="9"/>
  <c r="K243" i="9" s="1" a="1"/>
  <c r="K243" i="9" s="1"/>
  <c r="C272" i="9"/>
  <c r="L243" i="9" s="1" a="1"/>
  <c r="L243" i="9" s="1"/>
  <c r="D272" i="9"/>
  <c r="M243" i="9" s="1" a="1"/>
  <c r="M243" i="9" s="1"/>
  <c r="E272" i="9"/>
  <c r="N243" i="9" s="1" a="1"/>
  <c r="N243" i="9" s="1"/>
  <c r="F272" i="9"/>
  <c r="O243" i="9" s="1" a="1"/>
  <c r="O243" i="9" s="1"/>
  <c r="A273" i="9"/>
  <c r="B273" i="9"/>
  <c r="C273" i="9"/>
  <c r="D273" i="9"/>
  <c r="E273" i="9"/>
  <c r="F273" i="9"/>
  <c r="A89" i="9"/>
  <c r="B89" i="9"/>
  <c r="K79" i="9" s="1" a="1"/>
  <c r="K79" i="9" s="1"/>
  <c r="C89" i="9"/>
  <c r="L79" i="9" a="1"/>
  <c r="L79" i="9" s="1"/>
  <c r="D89" i="9"/>
  <c r="M79" i="9" s="1" a="1"/>
  <c r="M79" i="9" s="1"/>
  <c r="E89" i="9"/>
  <c r="N79" i="9" s="1" a="1"/>
  <c r="N79" i="9" s="1"/>
  <c r="F89" i="9"/>
  <c r="O79" i="9" s="1" a="1"/>
  <c r="O79" i="9" s="1"/>
  <c r="A90" i="9"/>
  <c r="B90" i="9"/>
  <c r="K80" i="9" s="1" a="1"/>
  <c r="K80" i="9" s="1"/>
  <c r="C90" i="9"/>
  <c r="L80" i="9" s="1" a="1"/>
  <c r="L80" i="9"/>
  <c r="D90" i="9"/>
  <c r="M80" i="9" s="1" a="1"/>
  <c r="M80" i="9" s="1"/>
  <c r="E90" i="9"/>
  <c r="N80" i="9" s="1" a="1"/>
  <c r="N80" i="9" s="1"/>
  <c r="F90" i="9"/>
  <c r="O80" i="9" s="1" a="1"/>
  <c r="O80" i="9" s="1"/>
  <c r="A91" i="9"/>
  <c r="B91" i="9"/>
  <c r="K81" i="9" a="1"/>
  <c r="K81" i="9" s="1"/>
  <c r="C91" i="9"/>
  <c r="L81" i="9" s="1" a="1"/>
  <c r="L81" i="9" s="1"/>
  <c r="D91" i="9"/>
  <c r="M81" i="9" s="1" a="1"/>
  <c r="M81" i="9"/>
  <c r="E91" i="9"/>
  <c r="N81" i="9" s="1" a="1"/>
  <c r="N81" i="9" s="1"/>
  <c r="F91" i="9"/>
  <c r="O81" i="9" s="1" a="1"/>
  <c r="O81" i="9"/>
  <c r="A92" i="9"/>
  <c r="B92" i="9"/>
  <c r="C92" i="9"/>
  <c r="D92" i="9"/>
  <c r="E92" i="9"/>
  <c r="F92" i="9"/>
  <c r="A93" i="9"/>
  <c r="B93" i="9"/>
  <c r="K82" i="9" s="1" a="1"/>
  <c r="K82" i="9" s="1"/>
  <c r="C93" i="9"/>
  <c r="L82" i="9" s="1" a="1"/>
  <c r="L82" i="9" s="1"/>
  <c r="D93" i="9"/>
  <c r="M82" i="9" s="1" a="1"/>
  <c r="M82" i="9" s="1"/>
  <c r="E93" i="9"/>
  <c r="N82" i="9" s="1" a="1"/>
  <c r="N82" i="9" s="1"/>
  <c r="F93" i="9"/>
  <c r="O82" i="9" s="1" a="1"/>
  <c r="O82" i="9"/>
  <c r="A94" i="9"/>
  <c r="B94" i="9"/>
  <c r="K83" i="9" s="1" a="1"/>
  <c r="K83" i="9" s="1"/>
  <c r="C94" i="9"/>
  <c r="L83" i="9" s="1" a="1"/>
  <c r="L83" i="9" s="1"/>
  <c r="D94" i="9"/>
  <c r="M83" i="9" s="1" a="1"/>
  <c r="M83" i="9"/>
  <c r="E94" i="9"/>
  <c r="N83" i="9" s="1" a="1"/>
  <c r="N83" i="9" s="1"/>
  <c r="F94" i="9"/>
  <c r="O83" i="9" s="1" a="1"/>
  <c r="O83" i="9" s="1"/>
  <c r="A95" i="9"/>
  <c r="B95" i="9"/>
  <c r="K84" i="9" s="1" a="1"/>
  <c r="K84" i="9" s="1"/>
  <c r="C95" i="9"/>
  <c r="L84" i="9" s="1" a="1"/>
  <c r="L84" i="9" s="1"/>
  <c r="D95" i="9"/>
  <c r="M84" i="9" s="1" a="1"/>
  <c r="M84" i="9" s="1"/>
  <c r="E95" i="9"/>
  <c r="N84" i="9" s="1" a="1"/>
  <c r="N84" i="9" s="1"/>
  <c r="F95" i="9"/>
  <c r="O84" i="9" s="1" a="1"/>
  <c r="O84" i="9" s="1"/>
  <c r="A96" i="9"/>
  <c r="B96" i="9"/>
  <c r="K85" i="9" s="1" a="1"/>
  <c r="K85" i="9"/>
  <c r="C96" i="9"/>
  <c r="L85" i="9" s="1" a="1"/>
  <c r="L85" i="9" s="1"/>
  <c r="D96" i="9"/>
  <c r="M85" i="9" s="1" a="1"/>
  <c r="M85" i="9" s="1"/>
  <c r="E96" i="9"/>
  <c r="N85" i="9" s="1" a="1"/>
  <c r="N85" i="9" s="1"/>
  <c r="F96" i="9"/>
  <c r="O85" i="9" s="1" a="1"/>
  <c r="O85" i="9"/>
  <c r="A97" i="9"/>
  <c r="B97" i="9"/>
  <c r="K86" i="9" s="1" a="1"/>
  <c r="K86" i="9" s="1"/>
  <c r="C97" i="9"/>
  <c r="L86" i="9" s="1" a="1"/>
  <c r="L86" i="9" s="1"/>
  <c r="D97" i="9"/>
  <c r="M86" i="9" s="1" a="1"/>
  <c r="M86" i="9" s="1"/>
  <c r="E97" i="9"/>
  <c r="N86" i="9" s="1" a="1"/>
  <c r="N86" i="9" s="1"/>
  <c r="F97" i="9"/>
  <c r="O86" i="9" s="1" a="1"/>
  <c r="O86" i="9" s="1"/>
  <c r="A98" i="9"/>
  <c r="B98" i="9"/>
  <c r="K87" i="9" s="1" a="1"/>
  <c r="K87" i="9" s="1"/>
  <c r="C98" i="9"/>
  <c r="L87" i="9" s="1" a="1"/>
  <c r="L87" i="9" s="1"/>
  <c r="D98" i="9"/>
  <c r="M87" i="9" a="1"/>
  <c r="M87" i="9" s="1"/>
  <c r="E98" i="9"/>
  <c r="N87" i="9" s="1" a="1"/>
  <c r="N87" i="9" s="1"/>
  <c r="F98" i="9"/>
  <c r="O87" i="9" s="1" a="1"/>
  <c r="O87" i="9" s="1"/>
  <c r="A99" i="9"/>
  <c r="B99" i="9"/>
  <c r="K88" i="9" s="1" a="1"/>
  <c r="K88" i="9" s="1"/>
  <c r="C99" i="9"/>
  <c r="L88" i="9" a="1"/>
  <c r="L88" i="9" s="1"/>
  <c r="D99" i="9"/>
  <c r="M88" i="9" s="1" a="1"/>
  <c r="M88" i="9" s="1"/>
  <c r="E99" i="9"/>
  <c r="N88" i="9" s="1" a="1"/>
  <c r="N88" i="9" s="1"/>
  <c r="F99" i="9"/>
  <c r="O88" i="9" s="1" a="1"/>
  <c r="O88" i="9" s="1"/>
  <c r="A100" i="9"/>
  <c r="B100" i="9"/>
  <c r="K89" i="9" s="1" a="1"/>
  <c r="K89" i="9" s="1"/>
  <c r="C100" i="9"/>
  <c r="L89" i="9" s="1" a="1"/>
  <c r="L89" i="9" s="1"/>
  <c r="D100" i="9"/>
  <c r="M89" i="9" s="1" a="1"/>
  <c r="M89" i="9" s="1"/>
  <c r="E100" i="9"/>
  <c r="N89" i="9" a="1"/>
  <c r="N89" i="9" s="1"/>
  <c r="F100" i="9"/>
  <c r="O89" i="9" s="1" a="1"/>
  <c r="O89" i="9" s="1"/>
  <c r="A101" i="9"/>
  <c r="B101" i="9"/>
  <c r="K90" i="9" s="1" a="1"/>
  <c r="K90" i="9" s="1"/>
  <c r="C101" i="9"/>
  <c r="L90" i="9" s="1" a="1"/>
  <c r="L90" i="9" s="1"/>
  <c r="D101" i="9"/>
  <c r="M90" i="9" s="1" a="1"/>
  <c r="M90" i="9" s="1"/>
  <c r="E101" i="9"/>
  <c r="N90" i="9" a="1"/>
  <c r="N90" i="9" s="1"/>
  <c r="F101" i="9"/>
  <c r="O90" i="9" s="1" a="1"/>
  <c r="O90" i="9" s="1"/>
  <c r="A102" i="9"/>
  <c r="B102" i="9"/>
  <c r="C102" i="9"/>
  <c r="D102" i="9"/>
  <c r="E102" i="9"/>
  <c r="F102" i="9"/>
  <c r="A103" i="9"/>
  <c r="B103" i="9"/>
  <c r="K91" i="9" s="1" a="1"/>
  <c r="K91" i="9" s="1"/>
  <c r="C103" i="9"/>
  <c r="L91" i="9" s="1" a="1"/>
  <c r="L91" i="9" s="1"/>
  <c r="D103" i="9"/>
  <c r="M91" i="9" s="1" a="1"/>
  <c r="M91" i="9"/>
  <c r="E103" i="9"/>
  <c r="N91" i="9" a="1"/>
  <c r="N91" i="9" s="1"/>
  <c r="F103" i="9"/>
  <c r="O91" i="9" s="1" a="1"/>
  <c r="O91" i="9" s="1"/>
  <c r="A104" i="9"/>
  <c r="B104" i="9"/>
  <c r="K92" i="9" s="1" a="1"/>
  <c r="K92" i="9"/>
  <c r="C104" i="9"/>
  <c r="L92" i="9" s="1" a="1"/>
  <c r="L92" i="9" s="1"/>
  <c r="D104" i="9"/>
  <c r="M92" i="9" s="1" a="1"/>
  <c r="M92" i="9" s="1"/>
  <c r="E104" i="9"/>
  <c r="N92" i="9" s="1" a="1"/>
  <c r="N92" i="9" s="1"/>
  <c r="F104" i="9"/>
  <c r="O92" i="9" s="1" a="1"/>
  <c r="O92" i="9" s="1"/>
  <c r="A105" i="9"/>
  <c r="B105" i="9"/>
  <c r="C105" i="9"/>
  <c r="D105" i="9"/>
  <c r="E105" i="9"/>
  <c r="F105" i="9"/>
  <c r="A106" i="9"/>
  <c r="B106" i="9"/>
  <c r="K93" i="9" s="1" a="1"/>
  <c r="K93" i="9" s="1"/>
  <c r="C106" i="9"/>
  <c r="L93" i="9" s="1" a="1"/>
  <c r="L93" i="9" s="1"/>
  <c r="D106" i="9"/>
  <c r="M93" i="9" s="1" a="1"/>
  <c r="M93" i="9" s="1"/>
  <c r="E106" i="9"/>
  <c r="N93" i="9" s="1" a="1"/>
  <c r="N93" i="9" s="1"/>
  <c r="F106" i="9"/>
  <c r="O93" i="9" s="1" a="1"/>
  <c r="O93" i="9" s="1"/>
  <c r="A107" i="9"/>
  <c r="B107" i="9"/>
  <c r="K94" i="9" s="1" a="1"/>
  <c r="K94" i="9" s="1"/>
  <c r="C107" i="9"/>
  <c r="L94" i="9" a="1"/>
  <c r="L94" i="9" s="1"/>
  <c r="D107" i="9"/>
  <c r="M94" i="9" s="1" a="1"/>
  <c r="M94" i="9" s="1"/>
  <c r="E107" i="9"/>
  <c r="N94" i="9" s="1" a="1"/>
  <c r="N94" i="9" s="1"/>
  <c r="F107" i="9"/>
  <c r="O94" i="9" s="1" a="1"/>
  <c r="O94" i="9" s="1"/>
  <c r="A108" i="9"/>
  <c r="B108" i="9"/>
  <c r="K95" i="9" s="1" a="1"/>
  <c r="K95" i="9" s="1"/>
  <c r="C108" i="9"/>
  <c r="L95" i="9" s="1" a="1"/>
  <c r="L95" i="9" s="1"/>
  <c r="D108" i="9"/>
  <c r="M95" i="9" s="1" a="1"/>
  <c r="M95" i="9" s="1"/>
  <c r="E108" i="9"/>
  <c r="N95" i="9" s="1" a="1"/>
  <c r="N95" i="9"/>
  <c r="F108" i="9"/>
  <c r="O95" i="9" s="1" a="1"/>
  <c r="O95" i="9" s="1"/>
  <c r="A109" i="9"/>
  <c r="B109" i="9"/>
  <c r="K96" i="9" s="1" a="1"/>
  <c r="K96" i="9" s="1"/>
  <c r="C109" i="9"/>
  <c r="L96" i="9" s="1" a="1"/>
  <c r="L96" i="9" s="1"/>
  <c r="D109" i="9"/>
  <c r="M96" i="9" s="1" a="1"/>
  <c r="M96" i="9" s="1"/>
  <c r="E109" i="9"/>
  <c r="N96" i="9" s="1" a="1"/>
  <c r="N96" i="9" s="1"/>
  <c r="F109" i="9"/>
  <c r="O96" i="9" s="1" a="1"/>
  <c r="O96" i="9" s="1"/>
  <c r="A110" i="9"/>
  <c r="B110" i="9"/>
  <c r="K97" i="9" s="1" a="1"/>
  <c r="K97" i="9" s="1"/>
  <c r="C110" i="9"/>
  <c r="L97" i="9" a="1"/>
  <c r="L97" i="9" s="1"/>
  <c r="D110" i="9"/>
  <c r="M97" i="9" s="1" a="1"/>
  <c r="M97" i="9"/>
  <c r="E110" i="9"/>
  <c r="N97" i="9" s="1" a="1"/>
  <c r="N97" i="9" s="1"/>
  <c r="F110" i="9"/>
  <c r="O97" i="9" s="1" a="1"/>
  <c r="O97" i="9" s="1"/>
  <c r="A111" i="9"/>
  <c r="B111" i="9"/>
  <c r="K98" i="9" s="1" a="1"/>
  <c r="K98" i="9" s="1"/>
  <c r="C111" i="9"/>
  <c r="L98" i="9" a="1"/>
  <c r="L98" i="9"/>
  <c r="D111" i="9"/>
  <c r="M98" i="9" s="1" a="1"/>
  <c r="M98" i="9" s="1"/>
  <c r="E111" i="9"/>
  <c r="N98" i="9" a="1"/>
  <c r="N98" i="9" s="1"/>
  <c r="F111" i="9"/>
  <c r="O98" i="9" s="1" a="1"/>
  <c r="O98" i="9" s="1"/>
  <c r="A112" i="9"/>
  <c r="B112" i="9"/>
  <c r="K99" i="9" s="1" a="1"/>
  <c r="K99" i="9" s="1"/>
  <c r="C112" i="9"/>
  <c r="L99" i="9" s="1" a="1"/>
  <c r="L99" i="9" s="1"/>
  <c r="D112" i="9"/>
  <c r="M99" i="9" s="1" a="1"/>
  <c r="M99" i="9" s="1"/>
  <c r="E112" i="9"/>
  <c r="N99" i="9" a="1"/>
  <c r="N99" i="9" s="1"/>
  <c r="F112" i="9"/>
  <c r="O99" i="9" s="1" a="1"/>
  <c r="O99" i="9" s="1"/>
  <c r="A113" i="9"/>
  <c r="B113" i="9"/>
  <c r="C113" i="9"/>
  <c r="D113" i="9"/>
  <c r="E113" i="9"/>
  <c r="F113" i="9"/>
  <c r="A114" i="9"/>
  <c r="B114" i="9"/>
  <c r="K100" i="9" s="1" a="1"/>
  <c r="K100" i="9"/>
  <c r="C114" i="9"/>
  <c r="L100" i="9" a="1"/>
  <c r="L100" i="9" s="1"/>
  <c r="D114" i="9"/>
  <c r="M100" i="9" s="1" a="1"/>
  <c r="M100" i="9" s="1"/>
  <c r="E114" i="9"/>
  <c r="N100" i="9" s="1" a="1"/>
  <c r="N100" i="9" s="1"/>
  <c r="F114" i="9"/>
  <c r="O100" i="9" s="1" a="1"/>
  <c r="O100" i="9" s="1"/>
  <c r="A115" i="9"/>
  <c r="B115" i="9"/>
  <c r="K101" i="9" s="1" a="1"/>
  <c r="K101" i="9" s="1"/>
  <c r="C115" i="9"/>
  <c r="L101" i="9" a="1"/>
  <c r="L101" i="9" s="1"/>
  <c r="D115" i="9"/>
  <c r="M101" i="9" s="1" a="1"/>
  <c r="M101" i="9" s="1"/>
  <c r="E115" i="9"/>
  <c r="N101" i="9" s="1" a="1"/>
  <c r="N101" i="9" s="1"/>
  <c r="F115" i="9"/>
  <c r="O101" i="9" s="1" a="1"/>
  <c r="O101" i="9"/>
  <c r="A116" i="9"/>
  <c r="B116" i="9"/>
  <c r="K102" i="9" a="1"/>
  <c r="K102" i="9"/>
  <c r="C116" i="9"/>
  <c r="L102" i="9" s="1" a="1"/>
  <c r="L102" i="9" s="1"/>
  <c r="D116" i="9"/>
  <c r="M102" i="9" a="1"/>
  <c r="M102" i="9" s="1"/>
  <c r="E116" i="9"/>
  <c r="N102" i="9" s="1" a="1"/>
  <c r="N102" i="9" s="1"/>
  <c r="F116" i="9"/>
  <c r="O102" i="9" a="1"/>
  <c r="O102" i="9" s="1"/>
  <c r="A117" i="9"/>
  <c r="B117" i="9"/>
  <c r="C117" i="9"/>
  <c r="D117" i="9"/>
  <c r="E117" i="9"/>
  <c r="F117" i="9"/>
  <c r="A118" i="9"/>
  <c r="B118" i="9"/>
  <c r="K103" i="9" s="1" a="1"/>
  <c r="K103" i="9" s="1"/>
  <c r="C118" i="9"/>
  <c r="L103" i="9" s="1" a="1"/>
  <c r="L103" i="9" s="1"/>
  <c r="D118" i="9"/>
  <c r="M103" i="9" s="1" a="1"/>
  <c r="M103" i="9" s="1"/>
  <c r="E118" i="9"/>
  <c r="N103" i="9" s="1" a="1"/>
  <c r="N103" i="9" s="1"/>
  <c r="F118" i="9"/>
  <c r="O103" i="9" s="1" a="1"/>
  <c r="O103" i="9" s="1"/>
  <c r="A119" i="9"/>
  <c r="B119" i="9"/>
  <c r="K104" i="9" s="1" a="1"/>
  <c r="K104" i="9" s="1"/>
  <c r="C119" i="9"/>
  <c r="L104" i="9" a="1"/>
  <c r="L104" i="9" s="1"/>
  <c r="D119" i="9"/>
  <c r="M104" i="9" s="1" a="1"/>
  <c r="M104" i="9" s="1"/>
  <c r="E119" i="9"/>
  <c r="N104" i="9" s="1" a="1"/>
  <c r="N104" i="9" s="1"/>
  <c r="F119" i="9"/>
  <c r="O104" i="9" s="1" a="1"/>
  <c r="O104" i="9" s="1"/>
  <c r="A120" i="9"/>
  <c r="B120" i="9"/>
  <c r="K105" i="9" s="1" a="1"/>
  <c r="K105" i="9" s="1"/>
  <c r="C120" i="9"/>
  <c r="L105" i="9" s="1" a="1"/>
  <c r="L105" i="9" s="1"/>
  <c r="D120" i="9"/>
  <c r="M105" i="9" s="1" a="1"/>
  <c r="M105" i="9" s="1"/>
  <c r="E120" i="9"/>
  <c r="N105" i="9" s="1" a="1"/>
  <c r="N105" i="9" s="1"/>
  <c r="F120" i="9"/>
  <c r="O105" i="9" s="1" a="1"/>
  <c r="O105" i="9" s="1"/>
  <c r="A121" i="9"/>
  <c r="B121" i="9"/>
  <c r="K106" i="9" s="1" a="1"/>
  <c r="K106" i="9" s="1"/>
  <c r="C121" i="9"/>
  <c r="L106" i="9" s="1" a="1"/>
  <c r="L106" i="9" s="1"/>
  <c r="D121" i="9"/>
  <c r="M106" i="9" s="1" a="1"/>
  <c r="M106" i="9"/>
  <c r="E121" i="9"/>
  <c r="N106" i="9" s="1" a="1"/>
  <c r="N106" i="9" s="1"/>
  <c r="F121" i="9"/>
  <c r="O106" i="9" s="1" a="1"/>
  <c r="O106" i="9" s="1"/>
  <c r="A122" i="9"/>
  <c r="B122" i="9"/>
  <c r="K107" i="9" s="1" a="1"/>
  <c r="K107" i="9" s="1"/>
  <c r="C122" i="9"/>
  <c r="L107" i="9" s="1" a="1"/>
  <c r="L107" i="9" s="1"/>
  <c r="D122" i="9"/>
  <c r="M107" i="9" s="1" a="1"/>
  <c r="M107" i="9" s="1"/>
  <c r="E122" i="9"/>
  <c r="N107" i="9" s="1" a="1"/>
  <c r="N107" i="9" s="1"/>
  <c r="F122" i="9"/>
  <c r="O107" i="9" s="1" a="1"/>
  <c r="O107" i="9" s="1"/>
  <c r="A123" i="9"/>
  <c r="B123" i="9"/>
  <c r="K108" i="9" s="1" a="1"/>
  <c r="K108" i="9" s="1"/>
  <c r="C123" i="9"/>
  <c r="L108" i="9" s="1" a="1"/>
  <c r="L108" i="9" s="1"/>
  <c r="D123" i="9"/>
  <c r="M108" i="9" s="1" a="1"/>
  <c r="M108" i="9" s="1"/>
  <c r="E123" i="9"/>
  <c r="N108" i="9" s="1" a="1"/>
  <c r="N108" i="9" s="1"/>
  <c r="F123" i="9"/>
  <c r="O108" i="9" s="1" a="1"/>
  <c r="O108" i="9" s="1"/>
  <c r="A124" i="9"/>
  <c r="B124" i="9"/>
  <c r="K109" i="9" s="1" a="1"/>
  <c r="K109" i="9" s="1"/>
  <c r="C124" i="9"/>
  <c r="L109" i="9" a="1"/>
  <c r="L109" i="9" s="1"/>
  <c r="D124" i="9"/>
  <c r="M109" i="9" s="1" a="1"/>
  <c r="M109" i="9" s="1"/>
  <c r="E124" i="9"/>
  <c r="N109" i="9" s="1" a="1"/>
  <c r="N109" i="9" s="1"/>
  <c r="F124" i="9"/>
  <c r="O109" i="9" s="1" a="1"/>
  <c r="O109" i="9" s="1"/>
  <c r="A125" i="9"/>
  <c r="B125" i="9"/>
  <c r="K110" i="9" s="1" a="1"/>
  <c r="K110" i="9"/>
  <c r="C125" i="9"/>
  <c r="L110" i="9" s="1" a="1"/>
  <c r="L110" i="9" s="1"/>
  <c r="D125" i="9"/>
  <c r="M110" i="9" s="1" a="1"/>
  <c r="M110" i="9"/>
  <c r="E125" i="9"/>
  <c r="N110" i="9" s="1" a="1"/>
  <c r="N110" i="9" s="1"/>
  <c r="F125" i="9"/>
  <c r="O110" i="9" s="1" a="1"/>
  <c r="O110" i="9" s="1"/>
  <c r="A126" i="9"/>
  <c r="B126" i="9"/>
  <c r="K111" i="9" a="1"/>
  <c r="K111" i="9" s="1"/>
  <c r="C126" i="9"/>
  <c r="L111" i="9" s="1" a="1"/>
  <c r="L111" i="9" s="1"/>
  <c r="D126" i="9"/>
  <c r="M111" i="9" s="1" a="1"/>
  <c r="M111" i="9" s="1"/>
  <c r="E126" i="9"/>
  <c r="N111" i="9" s="1" a="1"/>
  <c r="N111" i="9" s="1"/>
  <c r="F126" i="9"/>
  <c r="O111" i="9" s="1" a="1"/>
  <c r="O111" i="9" s="1"/>
  <c r="A127" i="9"/>
  <c r="B127" i="9"/>
  <c r="K112" i="9" s="1" a="1"/>
  <c r="K112" i="9" s="1"/>
  <c r="C127" i="9"/>
  <c r="L112" i="9" s="1" a="1"/>
  <c r="L112" i="9" s="1"/>
  <c r="D127" i="9"/>
  <c r="M112" i="9" s="1" a="1"/>
  <c r="M112" i="9" s="1"/>
  <c r="E127" i="9"/>
  <c r="N112" i="9" s="1" a="1"/>
  <c r="N112" i="9" s="1"/>
  <c r="F127" i="9"/>
  <c r="O112" i="9" s="1" a="1"/>
  <c r="O112" i="9"/>
  <c r="A128" i="9"/>
  <c r="B128" i="9"/>
  <c r="K113" i="9" s="1" a="1"/>
  <c r="K113" i="9" s="1"/>
  <c r="C128" i="9"/>
  <c r="L113" i="9" s="1" a="1"/>
  <c r="L113" i="9" s="1"/>
  <c r="D128" i="9"/>
  <c r="M113" i="9" s="1" a="1"/>
  <c r="M113" i="9" s="1"/>
  <c r="E128" i="9"/>
  <c r="N113" i="9" s="1" a="1"/>
  <c r="N113" i="9" s="1"/>
  <c r="F128" i="9"/>
  <c r="O113" i="9" s="1" a="1"/>
  <c r="O113" i="9"/>
  <c r="A129" i="9"/>
  <c r="B129" i="9"/>
  <c r="K114" i="9" s="1" a="1"/>
  <c r="K114" i="9" s="1"/>
  <c r="C129" i="9"/>
  <c r="L114" i="9" s="1" a="1"/>
  <c r="L114" i="9" s="1"/>
  <c r="D129" i="9"/>
  <c r="M114" i="9" s="1" a="1"/>
  <c r="M114" i="9" s="1"/>
  <c r="E129" i="9"/>
  <c r="N114" i="9" s="1" a="1"/>
  <c r="N114" i="9" s="1"/>
  <c r="F129" i="9"/>
  <c r="O114" i="9" a="1"/>
  <c r="O114" i="9"/>
  <c r="A130" i="9"/>
  <c r="B130" i="9"/>
  <c r="K115" i="9" s="1" a="1"/>
  <c r="K115" i="9" s="1"/>
  <c r="C130" i="9"/>
  <c r="L115" i="9" s="1" a="1"/>
  <c r="L115" i="9" s="1"/>
  <c r="D130" i="9"/>
  <c r="M115" i="9" s="1" a="1"/>
  <c r="M115" i="9" s="1"/>
  <c r="E130" i="9"/>
  <c r="N115" i="9" s="1" a="1"/>
  <c r="N115" i="9" s="1"/>
  <c r="F130" i="9"/>
  <c r="O115" i="9" s="1" a="1"/>
  <c r="O115" i="9"/>
  <c r="A131" i="9"/>
  <c r="B131" i="9"/>
  <c r="K116" i="9" s="1" a="1"/>
  <c r="K116" i="9" s="1"/>
  <c r="C131" i="9"/>
  <c r="L116" i="9" s="1" a="1"/>
  <c r="L116" i="9" s="1"/>
  <c r="D131" i="9"/>
  <c r="M116" i="9" s="1" a="1"/>
  <c r="M116" i="9" s="1"/>
  <c r="E131" i="9"/>
  <c r="N116" i="9" s="1" a="1"/>
  <c r="N116" i="9" s="1"/>
  <c r="F131" i="9"/>
  <c r="O116" i="9" s="1" a="1"/>
  <c r="O116" i="9"/>
  <c r="A132" i="9"/>
  <c r="B132" i="9"/>
  <c r="K117" i="9" s="1" a="1"/>
  <c r="K117" i="9" s="1"/>
  <c r="C132" i="9"/>
  <c r="L117" i="9" s="1" a="1"/>
  <c r="L117" i="9" s="1"/>
  <c r="D132" i="9"/>
  <c r="M117" i="9" s="1" a="1"/>
  <c r="M117" i="9" s="1"/>
  <c r="E132" i="9"/>
  <c r="N117" i="9" s="1" a="1"/>
  <c r="N117" i="9" s="1"/>
  <c r="F132" i="9"/>
  <c r="O117" i="9" s="1" a="1"/>
  <c r="O117" i="9" s="1"/>
  <c r="A133" i="9"/>
  <c r="B133" i="9"/>
  <c r="K118" i="9" s="1" a="1"/>
  <c r="K118" i="9" s="1"/>
  <c r="C133" i="9"/>
  <c r="L118" i="9" s="1" a="1"/>
  <c r="L118" i="9" s="1"/>
  <c r="D133" i="9"/>
  <c r="M118" i="9" s="1" a="1"/>
  <c r="M118" i="9" s="1"/>
  <c r="E133" i="9"/>
  <c r="N118" i="9" s="1" a="1"/>
  <c r="N118" i="9" s="1"/>
  <c r="F133" i="9"/>
  <c r="O118" i="9" s="1" a="1"/>
  <c r="O118" i="9" s="1"/>
  <c r="A134" i="9"/>
  <c r="B134" i="9"/>
  <c r="K119" i="9" s="1" a="1"/>
  <c r="K119" i="9" s="1"/>
  <c r="C134" i="9"/>
  <c r="L119" i="9" s="1" a="1"/>
  <c r="L119" i="9"/>
  <c r="D134" i="9"/>
  <c r="M119" i="9" s="1" a="1"/>
  <c r="M119" i="9" s="1"/>
  <c r="E134" i="9"/>
  <c r="N119" i="9" s="1" a="1"/>
  <c r="N119" i="9" s="1"/>
  <c r="F134" i="9"/>
  <c r="O119" i="9" s="1" a="1"/>
  <c r="O119" i="9" s="1"/>
  <c r="A135" i="9"/>
  <c r="B135" i="9"/>
  <c r="K120" i="9" s="1" a="1"/>
  <c r="K120" i="9" s="1"/>
  <c r="C135" i="9"/>
  <c r="L120" i="9" s="1" a="1"/>
  <c r="L120" i="9" s="1"/>
  <c r="D135" i="9"/>
  <c r="M120" i="9" s="1" a="1"/>
  <c r="M120" i="9" s="1"/>
  <c r="E135" i="9"/>
  <c r="N120" i="9" s="1" a="1"/>
  <c r="N120" i="9" s="1"/>
  <c r="F135" i="9"/>
  <c r="O120" i="9" s="1" a="1"/>
  <c r="O120" i="9" s="1"/>
  <c r="A136" i="9"/>
  <c r="B136" i="9"/>
  <c r="K121" i="9" s="1" a="1"/>
  <c r="K121" i="9"/>
  <c r="C136" i="9"/>
  <c r="L121" i="9" s="1" a="1"/>
  <c r="L121" i="9" s="1"/>
  <c r="D136" i="9"/>
  <c r="M121" i="9" s="1" a="1"/>
  <c r="M121" i="9" s="1"/>
  <c r="E136" i="9"/>
  <c r="N121" i="9" s="1" a="1"/>
  <c r="N121" i="9" s="1"/>
  <c r="F136" i="9"/>
  <c r="O121" i="9" a="1"/>
  <c r="O121" i="9" s="1"/>
  <c r="A137" i="9"/>
  <c r="B137" i="9"/>
  <c r="K122" i="9" s="1" a="1"/>
  <c r="K122" i="9" s="1"/>
  <c r="C137" i="9"/>
  <c r="L122" i="9" s="1" a="1"/>
  <c r="L122" i="9" s="1"/>
  <c r="D137" i="9"/>
  <c r="M122" i="9" s="1" a="1"/>
  <c r="M122" i="9" s="1"/>
  <c r="E137" i="9"/>
  <c r="N122" i="9" a="1"/>
  <c r="N122" i="9"/>
  <c r="F137" i="9"/>
  <c r="O122" i="9" s="1" a="1"/>
  <c r="O122" i="9" s="1"/>
  <c r="A138" i="9"/>
  <c r="B138" i="9"/>
  <c r="K123" i="9" s="1" a="1"/>
  <c r="K123" i="9" s="1"/>
  <c r="C138" i="9"/>
  <c r="L123" i="9" s="1" a="1"/>
  <c r="L123" i="9" s="1"/>
  <c r="D138" i="9"/>
  <c r="M123" i="9" a="1"/>
  <c r="M123" i="9"/>
  <c r="E138" i="9"/>
  <c r="N123" i="9" s="1" a="1"/>
  <c r="N123" i="9" s="1"/>
  <c r="F138" i="9"/>
  <c r="O123" i="9" s="1" a="1"/>
  <c r="O123" i="9" s="1"/>
  <c r="A139" i="9"/>
  <c r="B139" i="9"/>
  <c r="K124" i="9" s="1" a="1"/>
  <c r="K124" i="9" s="1"/>
  <c r="C139" i="9"/>
  <c r="L124" i="9" s="1" a="1"/>
  <c r="L124" i="9" s="1"/>
  <c r="D139" i="9"/>
  <c r="M124" i="9" s="1" a="1"/>
  <c r="M124" i="9"/>
  <c r="E139" i="9"/>
  <c r="N124" i="9" s="1" a="1"/>
  <c r="N124" i="9" s="1"/>
  <c r="F139" i="9"/>
  <c r="O124" i="9" s="1" a="1"/>
  <c r="O124" i="9" s="1"/>
  <c r="A140" i="9"/>
  <c r="B140" i="9"/>
  <c r="K125" i="9" s="1" a="1"/>
  <c r="K125" i="9" s="1"/>
  <c r="C140" i="9"/>
  <c r="L125" i="9" s="1" a="1"/>
  <c r="L125" i="9" s="1"/>
  <c r="D140" i="9"/>
  <c r="M125" i="9" s="1" a="1"/>
  <c r="M125" i="9" s="1"/>
  <c r="E140" i="9"/>
  <c r="N125" i="9" s="1" a="1"/>
  <c r="N125" i="9" s="1"/>
  <c r="F140" i="9"/>
  <c r="O125" i="9" s="1" a="1"/>
  <c r="O125" i="9" s="1"/>
  <c r="A141" i="9"/>
  <c r="B141" i="9"/>
  <c r="K126" i="9" s="1" a="1"/>
  <c r="K126" i="9" s="1"/>
  <c r="C141" i="9"/>
  <c r="L126" i="9" s="1" a="1"/>
  <c r="L126" i="9"/>
  <c r="D141" i="9"/>
  <c r="M126" i="9" s="1" a="1"/>
  <c r="M126" i="9" s="1"/>
  <c r="E141" i="9"/>
  <c r="N126" i="9" s="1" a="1"/>
  <c r="N126" i="9" s="1"/>
  <c r="F141" i="9"/>
  <c r="O126" i="9" s="1" a="1"/>
  <c r="O126" i="9" s="1"/>
  <c r="A142" i="9"/>
  <c r="B142" i="9"/>
  <c r="K127" i="9" a="1"/>
  <c r="K127" i="9" s="1"/>
  <c r="C142" i="9"/>
  <c r="L127" i="9" s="1" a="1"/>
  <c r="L127" i="9" s="1"/>
  <c r="D142" i="9"/>
  <c r="M127" i="9" s="1" a="1"/>
  <c r="M127" i="9" s="1"/>
  <c r="E142" i="9"/>
  <c r="N127" i="9" s="1" a="1"/>
  <c r="N127" i="9" s="1"/>
  <c r="F142" i="9"/>
  <c r="O127" i="9" s="1" a="1"/>
  <c r="O127" i="9"/>
  <c r="A143" i="9"/>
  <c r="B143" i="9"/>
  <c r="K128" i="9" s="1" a="1"/>
  <c r="K128" i="9" s="1"/>
  <c r="C143" i="9"/>
  <c r="L128" i="9" s="1" a="1"/>
  <c r="L128" i="9" s="1"/>
  <c r="D143" i="9"/>
  <c r="M128" i="9" s="1" a="1"/>
  <c r="M128" i="9" s="1"/>
  <c r="E143" i="9"/>
  <c r="N128" i="9" a="1"/>
  <c r="N128" i="9" s="1"/>
  <c r="F143" i="9"/>
  <c r="O128" i="9" s="1" a="1"/>
  <c r="O128" i="9" s="1"/>
  <c r="A144" i="9"/>
  <c r="B144" i="9"/>
  <c r="K129" i="9" s="1" a="1"/>
  <c r="K129" i="9" s="1"/>
  <c r="C144" i="9"/>
  <c r="L129" i="9" s="1" a="1"/>
  <c r="L129" i="9" s="1"/>
  <c r="D144" i="9"/>
  <c r="M129" i="9" s="1" a="1"/>
  <c r="M129" i="9" s="1"/>
  <c r="E144" i="9"/>
  <c r="N129" i="9" a="1"/>
  <c r="N129" i="9" s="1"/>
  <c r="F144" i="9"/>
  <c r="O129" i="9" s="1" a="1"/>
  <c r="O129" i="9" s="1"/>
  <c r="A145" i="9"/>
  <c r="B145" i="9"/>
  <c r="C145" i="9"/>
  <c r="D145" i="9"/>
  <c r="E145" i="9"/>
  <c r="F145" i="9"/>
  <c r="A146" i="9"/>
  <c r="B146" i="9"/>
  <c r="K130" i="9" s="1" a="1"/>
  <c r="K130" i="9" s="1"/>
  <c r="C146" i="9"/>
  <c r="L130" i="9" s="1" a="1"/>
  <c r="L130" i="9" s="1"/>
  <c r="D146" i="9"/>
  <c r="M130" i="9" s="1" a="1"/>
  <c r="M130" i="9" s="1"/>
  <c r="E146" i="9"/>
  <c r="N130" i="9" s="1" a="1"/>
  <c r="N130" i="9" s="1"/>
  <c r="F146" i="9"/>
  <c r="O130" i="9" s="1" a="1"/>
  <c r="O130" i="9" s="1"/>
  <c r="A147" i="9"/>
  <c r="B147" i="9"/>
  <c r="K131" i="9" s="1" a="1"/>
  <c r="K131" i="9"/>
  <c r="C147" i="9"/>
  <c r="L131" i="9" s="1" a="1"/>
  <c r="L131" i="9" s="1"/>
  <c r="D147" i="9"/>
  <c r="M131" i="9" s="1" a="1"/>
  <c r="M131" i="9" s="1"/>
  <c r="E147" i="9"/>
  <c r="N131" i="9" s="1" a="1"/>
  <c r="N131" i="9" s="1"/>
  <c r="F147" i="9"/>
  <c r="O131" i="9" s="1" a="1"/>
  <c r="O131" i="9"/>
  <c r="A148" i="9"/>
  <c r="B148" i="9"/>
  <c r="C148" i="9"/>
  <c r="D148" i="9"/>
  <c r="E148" i="9"/>
  <c r="F148" i="9"/>
  <c r="A149" i="9"/>
  <c r="B149" i="9"/>
  <c r="K132" i="9" s="1" a="1"/>
  <c r="K132" i="9" s="1"/>
  <c r="C149" i="9"/>
  <c r="L132" i="9" a="1"/>
  <c r="L132" i="9" s="1"/>
  <c r="D149" i="9"/>
  <c r="M132" i="9" s="1" a="1"/>
  <c r="M132" i="9" s="1"/>
  <c r="E149" i="9"/>
  <c r="N132" i="9" s="1" a="1"/>
  <c r="N132" i="9" s="1"/>
  <c r="F149" i="9"/>
  <c r="O132" i="9" s="1" a="1"/>
  <c r="O132" i="9" s="1"/>
  <c r="A150" i="9"/>
  <c r="B150" i="9"/>
  <c r="K133" i="9" s="1" a="1"/>
  <c r="K133" i="9"/>
  <c r="C150" i="9"/>
  <c r="L133" i="9" s="1" a="1"/>
  <c r="L133" i="9" s="1"/>
  <c r="D150" i="9"/>
  <c r="M133" i="9" s="1" a="1"/>
  <c r="M133" i="9" s="1"/>
  <c r="E150" i="9"/>
  <c r="N133" i="9" s="1" a="1"/>
  <c r="N133" i="9" s="1"/>
  <c r="F150" i="9"/>
  <c r="O133" i="9" s="1" a="1"/>
  <c r="O133" i="9" s="1"/>
  <c r="A151" i="9"/>
  <c r="B151" i="9"/>
  <c r="K134" i="9" s="1" a="1"/>
  <c r="K134" i="9" s="1"/>
  <c r="C151" i="9"/>
  <c r="L134" i="9" s="1" a="1"/>
  <c r="L134" i="9" s="1"/>
  <c r="D151" i="9"/>
  <c r="M134" i="9" s="1" a="1"/>
  <c r="M134" i="9" s="1"/>
  <c r="E151" i="9"/>
  <c r="N134" i="9" s="1" a="1"/>
  <c r="N134" i="9" s="1"/>
  <c r="F151" i="9"/>
  <c r="O134" i="9" s="1" a="1"/>
  <c r="O134" i="9" s="1"/>
  <c r="A152" i="9"/>
  <c r="B152" i="9"/>
  <c r="C152" i="9"/>
  <c r="D152" i="9"/>
  <c r="E152" i="9"/>
  <c r="F152" i="9"/>
  <c r="A153" i="9"/>
  <c r="B153" i="9"/>
  <c r="K135" i="9" s="1" a="1"/>
  <c r="K135" i="9" s="1"/>
  <c r="C153" i="9"/>
  <c r="L135" i="9" s="1" a="1"/>
  <c r="L135" i="9" s="1"/>
  <c r="D153" i="9"/>
  <c r="M135" i="9" s="1" a="1"/>
  <c r="M135" i="9" s="1"/>
  <c r="E153" i="9"/>
  <c r="N135" i="9" s="1" a="1"/>
  <c r="N135" i="9" s="1"/>
  <c r="F153" i="9"/>
  <c r="O135" i="9" s="1" a="1"/>
  <c r="O135" i="9" s="1"/>
  <c r="A154" i="9"/>
  <c r="B154" i="9"/>
  <c r="C154" i="9"/>
  <c r="D154" i="9"/>
  <c r="E154" i="9"/>
  <c r="F154" i="9"/>
  <c r="A155" i="9"/>
  <c r="B155" i="9"/>
  <c r="K136" i="9" s="1" a="1"/>
  <c r="K136" i="9" s="1"/>
  <c r="C155" i="9"/>
  <c r="L136" i="9" s="1" a="1"/>
  <c r="L136" i="9" s="1"/>
  <c r="D155" i="9"/>
  <c r="M136" i="9" s="1" a="1"/>
  <c r="M136" i="9" s="1"/>
  <c r="E155" i="9"/>
  <c r="N136" i="9" s="1" a="1"/>
  <c r="N136" i="9" s="1"/>
  <c r="F155" i="9"/>
  <c r="O136" i="9" s="1" a="1"/>
  <c r="O136" i="9" s="1"/>
  <c r="A156" i="9"/>
  <c r="B156" i="9"/>
  <c r="K137" i="9" s="1" a="1"/>
  <c r="K137" i="9" s="1"/>
  <c r="C156" i="9"/>
  <c r="L137" i="9" s="1" a="1"/>
  <c r="L137" i="9" s="1"/>
  <c r="D156" i="9"/>
  <c r="M137" i="9" s="1" a="1"/>
  <c r="M137" i="9" s="1"/>
  <c r="E156" i="9"/>
  <c r="N137" i="9" s="1" a="1"/>
  <c r="N137" i="9" s="1"/>
  <c r="F156" i="9"/>
  <c r="O137" i="9" s="1" a="1"/>
  <c r="O137" i="9" s="1"/>
  <c r="A157" i="9"/>
  <c r="B157" i="9"/>
  <c r="K138" i="9" a="1"/>
  <c r="K138" i="9" s="1"/>
  <c r="C157" i="9"/>
  <c r="L138" i="9" s="1" a="1"/>
  <c r="L138" i="9" s="1"/>
  <c r="D157" i="9"/>
  <c r="M138" i="9" s="1" a="1"/>
  <c r="M138" i="9" s="1"/>
  <c r="E157" i="9"/>
  <c r="N138" i="9" s="1" a="1"/>
  <c r="N138" i="9" s="1"/>
  <c r="F157" i="9"/>
  <c r="O138" i="9" s="1" a="1"/>
  <c r="O138" i="9" s="1"/>
  <c r="A158" i="9"/>
  <c r="B158" i="9"/>
  <c r="C158" i="9"/>
  <c r="D158" i="9"/>
  <c r="E158" i="9"/>
  <c r="F158" i="9"/>
  <c r="A159" i="9"/>
  <c r="B159" i="9"/>
  <c r="K139" i="9" s="1" a="1"/>
  <c r="K139" i="9" s="1"/>
  <c r="C159" i="9"/>
  <c r="L139" i="9" s="1" a="1"/>
  <c r="L139" i="9" s="1"/>
  <c r="D159" i="9"/>
  <c r="M139" i="9" s="1" a="1"/>
  <c r="M139" i="9" s="1"/>
  <c r="E159" i="9"/>
  <c r="N139" i="9" s="1" a="1"/>
  <c r="N139" i="9" s="1"/>
  <c r="F159" i="9"/>
  <c r="O139" i="9" s="1" a="1"/>
  <c r="O139" i="9" s="1"/>
  <c r="A160" i="9"/>
  <c r="B160" i="9"/>
  <c r="K140" i="9" s="1" a="1"/>
  <c r="K140" i="9" s="1"/>
  <c r="C160" i="9"/>
  <c r="L140" i="9" s="1" a="1"/>
  <c r="L140" i="9" s="1"/>
  <c r="D160" i="9"/>
  <c r="M140" i="9" s="1" a="1"/>
  <c r="M140" i="9"/>
  <c r="E160" i="9"/>
  <c r="N140" i="9" s="1" a="1"/>
  <c r="N140" i="9" s="1"/>
  <c r="F160" i="9"/>
  <c r="O140" i="9" s="1" a="1"/>
  <c r="O140" i="9" s="1"/>
  <c r="A161" i="9"/>
  <c r="B161" i="9"/>
  <c r="K141" i="9" s="1" a="1"/>
  <c r="K141" i="9" s="1"/>
  <c r="C161" i="9"/>
  <c r="L141" i="9" s="1" a="1"/>
  <c r="L141" i="9" s="1"/>
  <c r="D161" i="9"/>
  <c r="M141" i="9" a="1"/>
  <c r="M141" i="9" s="1"/>
  <c r="E161" i="9"/>
  <c r="N141" i="9" s="1" a="1"/>
  <c r="N141" i="9" s="1"/>
  <c r="F161" i="9"/>
  <c r="O141" i="9" s="1" a="1"/>
  <c r="O141" i="9" s="1"/>
  <c r="A162" i="9"/>
  <c r="B162" i="9"/>
  <c r="K142" i="9" s="1" a="1"/>
  <c r="K142" i="9" s="1"/>
  <c r="C162" i="9"/>
  <c r="L142" i="9" s="1" a="1"/>
  <c r="L142" i="9" s="1"/>
  <c r="D162" i="9"/>
  <c r="M142" i="9" s="1" a="1"/>
  <c r="M142" i="9"/>
  <c r="E162" i="9"/>
  <c r="N142" i="9" a="1"/>
  <c r="N142" i="9" s="1"/>
  <c r="F162" i="9"/>
  <c r="O142" i="9" s="1" a="1"/>
  <c r="O142" i="9" s="1"/>
  <c r="A163" i="9"/>
  <c r="B163" i="9"/>
  <c r="C163" i="9"/>
  <c r="D163" i="9"/>
  <c r="E163" i="9"/>
  <c r="F163" i="9"/>
  <c r="A164" i="9"/>
  <c r="B164" i="9"/>
  <c r="C164" i="9"/>
  <c r="D164" i="9"/>
  <c r="E164" i="9"/>
  <c r="F164" i="9"/>
  <c r="A165" i="9"/>
  <c r="B165" i="9"/>
  <c r="K143" i="9" s="1" a="1"/>
  <c r="K143" i="9" s="1"/>
  <c r="C165" i="9"/>
  <c r="L143" i="9" s="1" a="1"/>
  <c r="L143" i="9" s="1"/>
  <c r="D165" i="9"/>
  <c r="M143" i="9" s="1" a="1"/>
  <c r="M143" i="9" s="1"/>
  <c r="E165" i="9"/>
  <c r="N143" i="9" s="1" a="1"/>
  <c r="N143" i="9" s="1"/>
  <c r="F165" i="9"/>
  <c r="O143" i="9" s="1" a="1"/>
  <c r="O143" i="9" s="1"/>
  <c r="A166" i="9"/>
  <c r="B166" i="9"/>
  <c r="K144" i="9" s="1" a="1"/>
  <c r="K144" i="9" s="1"/>
  <c r="C166" i="9"/>
  <c r="L144" i="9" s="1" a="1"/>
  <c r="L144" i="9" s="1"/>
  <c r="D166" i="9"/>
  <c r="M144" i="9" s="1" a="1"/>
  <c r="M144" i="9" s="1"/>
  <c r="E166" i="9"/>
  <c r="N144" i="9" a="1"/>
  <c r="N144" i="9" s="1"/>
  <c r="F166" i="9"/>
  <c r="O144" i="9" s="1" a="1"/>
  <c r="O144" i="9" s="1"/>
  <c r="A167" i="9"/>
  <c r="B167" i="9"/>
  <c r="K145" i="9" s="1" a="1"/>
  <c r="K145" i="9" s="1"/>
  <c r="C167" i="9"/>
  <c r="L145" i="9" s="1" a="1"/>
  <c r="L145" i="9" s="1"/>
  <c r="D167" i="9"/>
  <c r="M145" i="9" s="1" a="1"/>
  <c r="M145" i="9" s="1"/>
  <c r="E167" i="9"/>
  <c r="N145" i="9" s="1" a="1"/>
  <c r="N145" i="9" s="1"/>
  <c r="F167" i="9"/>
  <c r="O145" i="9" s="1" a="1"/>
  <c r="O145" i="9" s="1"/>
  <c r="A168" i="9"/>
  <c r="B168" i="9"/>
  <c r="K146" i="9" s="1" a="1"/>
  <c r="K146" i="9" s="1"/>
  <c r="C168" i="9"/>
  <c r="L146" i="9" s="1" a="1"/>
  <c r="L146" i="9" s="1"/>
  <c r="D168" i="9"/>
  <c r="M146" i="9" s="1" a="1"/>
  <c r="M146" i="9"/>
  <c r="E168" i="9"/>
  <c r="N146" i="9" s="1" a="1"/>
  <c r="N146" i="9" s="1"/>
  <c r="F168" i="9"/>
  <c r="O146" i="9" s="1" a="1"/>
  <c r="O146" i="9"/>
  <c r="A169" i="9"/>
  <c r="B169" i="9"/>
  <c r="K147" i="9" s="1" a="1"/>
  <c r="K147" i="9" s="1"/>
  <c r="C169" i="9"/>
  <c r="L147" i="9" s="1" a="1"/>
  <c r="L147" i="9"/>
  <c r="D169" i="9"/>
  <c r="M147" i="9" s="1" a="1"/>
  <c r="M147" i="9" s="1"/>
  <c r="E169" i="9"/>
  <c r="N147" i="9" s="1" a="1"/>
  <c r="N147" i="9" s="1"/>
  <c r="F169" i="9"/>
  <c r="O147" i="9" s="1" a="1"/>
  <c r="O147" i="9" s="1"/>
  <c r="A170" i="9"/>
  <c r="B170" i="9"/>
  <c r="K148" i="9" s="1" a="1"/>
  <c r="K148" i="9" s="1"/>
  <c r="C170" i="9"/>
  <c r="L148" i="9" s="1" a="1"/>
  <c r="L148" i="9" s="1"/>
  <c r="D170" i="9"/>
  <c r="M148" i="9" a="1"/>
  <c r="M148" i="9" s="1"/>
  <c r="E170" i="9"/>
  <c r="N148" i="9" a="1"/>
  <c r="N148" i="9" s="1"/>
  <c r="F170" i="9"/>
  <c r="O148" i="9" s="1" a="1"/>
  <c r="O148" i="9" s="1"/>
  <c r="A171" i="9"/>
  <c r="B171" i="9"/>
  <c r="K149" i="9" s="1" a="1"/>
  <c r="K149" i="9" s="1"/>
  <c r="C171" i="9"/>
  <c r="L149" i="9" a="1"/>
  <c r="L149" i="9" s="1"/>
  <c r="D171" i="9"/>
  <c r="M149" i="9" s="1" a="1"/>
  <c r="M149" i="9" s="1"/>
  <c r="E171" i="9"/>
  <c r="N149" i="9" s="1" a="1"/>
  <c r="N149" i="9" s="1"/>
  <c r="F171" i="9"/>
  <c r="O149" i="9" s="1" a="1"/>
  <c r="O149" i="9" s="1"/>
  <c r="A172" i="9"/>
  <c r="B172" i="9"/>
  <c r="K150" i="9" s="1" a="1"/>
  <c r="K150" i="9" s="1"/>
  <c r="C172" i="9"/>
  <c r="L150" i="9" s="1" a="1"/>
  <c r="L150" i="9" s="1"/>
  <c r="D172" i="9"/>
  <c r="M150" i="9" s="1" a="1"/>
  <c r="M150" i="9" s="1"/>
  <c r="E172" i="9"/>
  <c r="N150" i="9" s="1" a="1"/>
  <c r="N150" i="9" s="1"/>
  <c r="F172" i="9"/>
  <c r="O150" i="9" s="1" a="1"/>
  <c r="O150" i="9" s="1"/>
  <c r="A173" i="9"/>
  <c r="B173" i="9"/>
  <c r="K151" i="9" s="1" a="1"/>
  <c r="K151" i="9" s="1"/>
  <c r="C173" i="9"/>
  <c r="L151" i="9" s="1" a="1"/>
  <c r="L151" i="9" s="1"/>
  <c r="D173" i="9"/>
  <c r="M151" i="9" s="1" a="1"/>
  <c r="M151" i="9" s="1"/>
  <c r="E173" i="9"/>
  <c r="N151" i="9" s="1" a="1"/>
  <c r="N151" i="9" s="1"/>
  <c r="F173" i="9"/>
  <c r="O151" i="9" s="1" a="1"/>
  <c r="O151" i="9" s="1"/>
  <c r="A174" i="9"/>
  <c r="B174" i="9"/>
  <c r="K152" i="9" s="1" a="1"/>
  <c r="K152" i="9" s="1"/>
  <c r="C174" i="9"/>
  <c r="L152" i="9" s="1" a="1"/>
  <c r="L152" i="9" s="1"/>
  <c r="D174" i="9"/>
  <c r="M152" i="9" s="1" a="1"/>
  <c r="M152" i="9"/>
  <c r="E174" i="9"/>
  <c r="N152" i="9" s="1" a="1"/>
  <c r="N152" i="9" s="1"/>
  <c r="F174" i="9"/>
  <c r="O152" i="9" s="1" a="1"/>
  <c r="O152" i="9" s="1"/>
  <c r="A175" i="9"/>
  <c r="B175" i="9"/>
  <c r="K153" i="9" s="1" a="1"/>
  <c r="K153" i="9" s="1"/>
  <c r="C175" i="9"/>
  <c r="L153" i="9" s="1" a="1"/>
  <c r="L153" i="9" s="1"/>
  <c r="D175" i="9"/>
  <c r="M153" i="9" a="1"/>
  <c r="M153" i="9" s="1"/>
  <c r="E175" i="9"/>
  <c r="N153" i="9" s="1" a="1"/>
  <c r="N153" i="9" s="1"/>
  <c r="F175" i="9"/>
  <c r="O153" i="9" s="1" a="1"/>
  <c r="O153" i="9" s="1"/>
  <c r="A176" i="9"/>
  <c r="B176" i="9"/>
  <c r="K154" i="9" s="1" a="1"/>
  <c r="K154" i="9" s="1"/>
  <c r="C176" i="9"/>
  <c r="L154" i="9" s="1" a="1"/>
  <c r="L154" i="9" s="1"/>
  <c r="D176" i="9"/>
  <c r="M154" i="9" s="1" a="1"/>
  <c r="M154" i="9" s="1"/>
  <c r="E176" i="9"/>
  <c r="N154" i="9" s="1" a="1"/>
  <c r="N154" i="9" s="1"/>
  <c r="F176" i="9"/>
  <c r="O154" i="9" a="1"/>
  <c r="O154" i="9"/>
  <c r="A177" i="9"/>
  <c r="B177" i="9"/>
  <c r="K155" i="9" s="1" a="1"/>
  <c r="K155" i="9" s="1"/>
  <c r="C177" i="9"/>
  <c r="L155" i="9" s="1" a="1"/>
  <c r="L155" i="9" s="1"/>
  <c r="D177" i="9"/>
  <c r="M155" i="9" s="1" a="1"/>
  <c r="M155" i="9" s="1"/>
  <c r="E177" i="9"/>
  <c r="N155" i="9" s="1" a="1"/>
  <c r="N155" i="9" s="1"/>
  <c r="F177" i="9"/>
  <c r="O155" i="9" s="1" a="1"/>
  <c r="O155" i="9" s="1"/>
  <c r="A178" i="9"/>
  <c r="B178" i="9"/>
  <c r="K156" i="9" s="1" a="1"/>
  <c r="K156" i="9" s="1"/>
  <c r="C178" i="9"/>
  <c r="L156" i="9" s="1" a="1"/>
  <c r="L156" i="9" s="1"/>
  <c r="D178" i="9"/>
  <c r="M156" i="9" s="1" a="1"/>
  <c r="M156" i="9" s="1"/>
  <c r="E178" i="9"/>
  <c r="N156" i="9" s="1" a="1"/>
  <c r="N156" i="9" s="1"/>
  <c r="F178" i="9"/>
  <c r="O156" i="9" s="1" a="1"/>
  <c r="O156" i="9" s="1"/>
  <c r="A179" i="9"/>
  <c r="B179" i="9"/>
  <c r="K157" i="9" s="1" a="1"/>
  <c r="K157" i="9" s="1"/>
  <c r="C179" i="9"/>
  <c r="L157" i="9" s="1" a="1"/>
  <c r="L157" i="9" s="1"/>
  <c r="D179" i="9"/>
  <c r="M157" i="9" s="1" a="1"/>
  <c r="M157" i="9" s="1"/>
  <c r="E179" i="9"/>
  <c r="N157" i="9" s="1" a="1"/>
  <c r="N157" i="9" s="1"/>
  <c r="F179" i="9"/>
  <c r="O157" i="9" s="1" a="1"/>
  <c r="O157" i="9" s="1"/>
  <c r="A180" i="9"/>
  <c r="B180" i="9"/>
  <c r="K158" i="9" s="1" a="1"/>
  <c r="K158" i="9"/>
  <c r="C180" i="9"/>
  <c r="L158" i="9" s="1" a="1"/>
  <c r="L158" i="9" s="1"/>
  <c r="D180" i="9"/>
  <c r="M158" i="9" s="1" a="1"/>
  <c r="M158" i="9" s="1"/>
  <c r="E180" i="9"/>
  <c r="N158" i="9" s="1" a="1"/>
  <c r="N158" i="9" s="1"/>
  <c r="F180" i="9"/>
  <c r="O158" i="9" s="1" a="1"/>
  <c r="O158" i="9"/>
  <c r="A181" i="9"/>
  <c r="B181" i="9"/>
  <c r="K159" i="9" s="1" a="1"/>
  <c r="K159" i="9" s="1"/>
  <c r="C181" i="9"/>
  <c r="L159" i="9" s="1" a="1"/>
  <c r="L159" i="9" s="1"/>
  <c r="D181" i="9"/>
  <c r="M159" i="9" s="1" a="1"/>
  <c r="M159" i="9" s="1"/>
  <c r="E181" i="9"/>
  <c r="N159" i="9" s="1" a="1"/>
  <c r="N159" i="9" s="1"/>
  <c r="F181" i="9"/>
  <c r="O159" i="9" a="1"/>
  <c r="O159" i="9" s="1"/>
  <c r="A182" i="9"/>
  <c r="B182" i="9"/>
  <c r="K160" i="9" s="1" a="1"/>
  <c r="K160" i="9" s="1"/>
  <c r="C182" i="9"/>
  <c r="L160" i="9" s="1" a="1"/>
  <c r="L160" i="9" s="1"/>
  <c r="D182" i="9"/>
  <c r="M160" i="9" s="1" a="1"/>
  <c r="M160" i="9" s="1"/>
  <c r="E182" i="9"/>
  <c r="N160" i="9" s="1" a="1"/>
  <c r="N160" i="9" s="1"/>
  <c r="F182" i="9"/>
  <c r="O160" i="9" s="1" a="1"/>
  <c r="O160" i="9" s="1"/>
  <c r="A183" i="9"/>
  <c r="B183" i="9"/>
  <c r="C183" i="9"/>
  <c r="D183" i="9"/>
  <c r="E183" i="9"/>
  <c r="F183" i="9"/>
  <c r="A184" i="9"/>
  <c r="B184" i="9"/>
  <c r="K161" i="9" s="1" a="1"/>
  <c r="K161" i="9" s="1"/>
  <c r="C184" i="9"/>
  <c r="L161" i="9" s="1" a="1"/>
  <c r="L161" i="9" s="1"/>
  <c r="D184" i="9"/>
  <c r="M161" i="9" s="1" a="1"/>
  <c r="M161" i="9" s="1"/>
  <c r="E184" i="9"/>
  <c r="N161" i="9" s="1" a="1"/>
  <c r="N161" i="9" s="1"/>
  <c r="F184" i="9"/>
  <c r="O161" i="9" s="1" a="1"/>
  <c r="O161" i="9" s="1"/>
  <c r="A185" i="9"/>
  <c r="B185" i="9"/>
  <c r="C185" i="9"/>
  <c r="D185" i="9"/>
  <c r="E185" i="9"/>
  <c r="F185" i="9"/>
  <c r="A186" i="9"/>
  <c r="B186" i="9"/>
  <c r="K162" i="9" s="1" a="1"/>
  <c r="K162" i="9" s="1"/>
  <c r="C186" i="9"/>
  <c r="L162" i="9" s="1" a="1"/>
  <c r="L162" i="9" s="1"/>
  <c r="D186" i="9"/>
  <c r="M162" i="9" s="1" a="1"/>
  <c r="M162" i="9" s="1"/>
  <c r="E186" i="9"/>
  <c r="N162" i="9" s="1" a="1"/>
  <c r="N162" i="9" s="1"/>
  <c r="F186" i="9"/>
  <c r="O162" i="9" s="1" a="1"/>
  <c r="O162" i="9" s="1"/>
  <c r="A187" i="9"/>
  <c r="B187" i="9"/>
  <c r="K163" i="9" s="1" a="1"/>
  <c r="K163" i="9" s="1"/>
  <c r="C187" i="9"/>
  <c r="L163" i="9" s="1" a="1"/>
  <c r="L163" i="9" s="1"/>
  <c r="D187" i="9"/>
  <c r="M163" i="9" s="1" a="1"/>
  <c r="M163" i="9" s="1"/>
  <c r="E187" i="9"/>
  <c r="N163" i="9" s="1" a="1"/>
  <c r="N163" i="9" s="1"/>
  <c r="F187" i="9"/>
  <c r="O163" i="9" s="1" a="1"/>
  <c r="O163" i="9" s="1"/>
  <c r="A188" i="9"/>
  <c r="B188" i="9"/>
  <c r="K164" i="9" s="1" a="1"/>
  <c r="K164" i="9" s="1"/>
  <c r="C188" i="9"/>
  <c r="L164" i="9" s="1" a="1"/>
  <c r="L164" i="9" s="1"/>
  <c r="D188" i="9"/>
  <c r="M164" i="9" s="1" a="1"/>
  <c r="M164" i="9" s="1"/>
  <c r="E188" i="9"/>
  <c r="N164" i="9" s="1" a="1"/>
  <c r="N164" i="9" s="1"/>
  <c r="F188" i="9"/>
  <c r="O164" i="9" s="1" a="1"/>
  <c r="O164" i="9" s="1"/>
  <c r="A189" i="9"/>
  <c r="B189" i="9"/>
  <c r="K165" i="9" s="1" a="1"/>
  <c r="K165" i="9" s="1"/>
  <c r="C189" i="9"/>
  <c r="L165" i="9" s="1" a="1"/>
  <c r="L165" i="9" s="1"/>
  <c r="D189" i="9"/>
  <c r="M165" i="9" s="1" a="1"/>
  <c r="M165" i="9" s="1"/>
  <c r="E189" i="9"/>
  <c r="N165" i="9" s="1" a="1"/>
  <c r="N165" i="9" s="1"/>
  <c r="F189" i="9"/>
  <c r="O165" i="9" s="1" a="1"/>
  <c r="O165" i="9" s="1"/>
  <c r="A190" i="9"/>
  <c r="B190" i="9"/>
  <c r="K166" i="9" s="1" a="1"/>
  <c r="K166" i="9" s="1"/>
  <c r="C190" i="9"/>
  <c r="L166" i="9" s="1" a="1"/>
  <c r="L166" i="9" s="1"/>
  <c r="D190" i="9"/>
  <c r="M166" i="9" s="1" a="1"/>
  <c r="M166" i="9" s="1"/>
  <c r="E190" i="9"/>
  <c r="N166" i="9" s="1" a="1"/>
  <c r="N166" i="9" s="1"/>
  <c r="F190" i="9"/>
  <c r="O166" i="9" s="1" a="1"/>
  <c r="O166" i="9" s="1"/>
  <c r="A191" i="9"/>
  <c r="B191" i="9"/>
  <c r="K167" i="9" s="1" a="1"/>
  <c r="K167" i="9" s="1"/>
  <c r="C191" i="9"/>
  <c r="L167" i="9" s="1" a="1"/>
  <c r="L167" i="9" s="1"/>
  <c r="D191" i="9"/>
  <c r="M167" i="9" s="1" a="1"/>
  <c r="M167" i="9" s="1"/>
  <c r="E191" i="9"/>
  <c r="N167" i="9" s="1" a="1"/>
  <c r="N167" i="9" s="1"/>
  <c r="F191" i="9"/>
  <c r="O167" i="9" s="1" a="1"/>
  <c r="O167" i="9" s="1"/>
  <c r="A192" i="9"/>
  <c r="B192" i="9"/>
  <c r="K168" i="9" s="1" a="1"/>
  <c r="K168" i="9" s="1"/>
  <c r="C192" i="9"/>
  <c r="L168" i="9" a="1"/>
  <c r="L168" i="9" s="1"/>
  <c r="D192" i="9"/>
  <c r="M168" i="9" s="1" a="1"/>
  <c r="M168" i="9" s="1"/>
  <c r="E192" i="9"/>
  <c r="N168" i="9" s="1" a="1"/>
  <c r="N168" i="9" s="1"/>
  <c r="F192" i="9"/>
  <c r="O168" i="9" s="1" a="1"/>
  <c r="O168" i="9" s="1"/>
  <c r="A193" i="9"/>
  <c r="B193" i="9"/>
  <c r="K169" i="9" s="1" a="1"/>
  <c r="K169" i="9" s="1"/>
  <c r="C193" i="9"/>
  <c r="L169" i="9" s="1" a="1"/>
  <c r="L169" i="9" s="1"/>
  <c r="D193" i="9"/>
  <c r="M169" i="9" a="1"/>
  <c r="M169" i="9" s="1"/>
  <c r="E193" i="9"/>
  <c r="N169" i="9" s="1" a="1"/>
  <c r="N169" i="9" s="1"/>
  <c r="F193" i="9"/>
  <c r="O169" i="9" s="1" a="1"/>
  <c r="O169" i="9" s="1"/>
  <c r="A194" i="9"/>
  <c r="B194" i="9"/>
  <c r="K170" i="9" s="1" a="1"/>
  <c r="K170" i="9"/>
  <c r="C194" i="9"/>
  <c r="L170" i="9" s="1" a="1"/>
  <c r="L170" i="9" s="1"/>
  <c r="D194" i="9"/>
  <c r="M170" i="9" s="1" a="1"/>
  <c r="M170" i="9" s="1"/>
  <c r="E194" i="9"/>
  <c r="N170" i="9" s="1" a="1"/>
  <c r="N170" i="9" s="1"/>
  <c r="F194" i="9"/>
  <c r="O170" i="9" s="1" a="1"/>
  <c r="O170" i="9" s="1"/>
  <c r="A195" i="9"/>
  <c r="B195" i="9"/>
  <c r="K171" i="9" s="1" a="1"/>
  <c r="K171" i="9" s="1"/>
  <c r="C195" i="9"/>
  <c r="L171" i="9" s="1" a="1"/>
  <c r="L171" i="9" s="1"/>
  <c r="D195" i="9"/>
  <c r="M171" i="9" s="1" a="1"/>
  <c r="M171" i="9" s="1"/>
  <c r="E195" i="9"/>
  <c r="N171" i="9" s="1" a="1"/>
  <c r="N171" i="9" s="1"/>
  <c r="F195" i="9"/>
  <c r="O171" i="9" a="1"/>
  <c r="O171" i="9" s="1"/>
  <c r="A196" i="9"/>
  <c r="B196" i="9"/>
  <c r="K172" i="9" s="1" a="1"/>
  <c r="K172" i="9" s="1"/>
  <c r="C196" i="9"/>
  <c r="L172" i="9" s="1" a="1"/>
  <c r="L172" i="9" s="1"/>
  <c r="D196" i="9"/>
  <c r="M172" i="9" s="1" a="1"/>
  <c r="M172" i="9" s="1"/>
  <c r="E196" i="9"/>
  <c r="N172" i="9" s="1" a="1"/>
  <c r="N172" i="9" s="1"/>
  <c r="F196" i="9"/>
  <c r="O172" i="9" s="1" a="1"/>
  <c r="O172" i="9" s="1"/>
  <c r="A197" i="9"/>
  <c r="B197" i="9"/>
  <c r="K173" i="9" s="1" a="1"/>
  <c r="K173" i="9" s="1"/>
  <c r="C197" i="9"/>
  <c r="L173" i="9" s="1" a="1"/>
  <c r="L173" i="9" s="1"/>
  <c r="D197" i="9"/>
  <c r="M173" i="9" s="1" a="1"/>
  <c r="M173" i="9" s="1"/>
  <c r="E197" i="9"/>
  <c r="N173" i="9" a="1"/>
  <c r="N173" i="9" s="1"/>
  <c r="F197" i="9"/>
  <c r="O173" i="9" s="1" a="1"/>
  <c r="O173" i="9"/>
  <c r="A198" i="9"/>
  <c r="B198" i="9"/>
  <c r="C198" i="9"/>
  <c r="D198" i="9"/>
  <c r="E198" i="9"/>
  <c r="F198" i="9"/>
  <c r="A199" i="9"/>
  <c r="B199" i="9"/>
  <c r="K174" i="9" s="1" a="1"/>
  <c r="K174" i="9" s="1"/>
  <c r="C199" i="9"/>
  <c r="L174" i="9" s="1" a="1"/>
  <c r="L174" i="9"/>
  <c r="D199" i="9"/>
  <c r="M174" i="9" s="1" a="1"/>
  <c r="M174" i="9" s="1"/>
  <c r="E199" i="9"/>
  <c r="N174" i="9" s="1" a="1"/>
  <c r="N174" i="9" s="1"/>
  <c r="F199" i="9"/>
  <c r="O174" i="9" a="1"/>
  <c r="O174" i="9" s="1"/>
  <c r="A200" i="9"/>
  <c r="B200" i="9"/>
  <c r="K175" i="9" a="1"/>
  <c r="K175" i="9" s="1"/>
  <c r="C200" i="9"/>
  <c r="L175" i="9" s="1" a="1"/>
  <c r="L175" i="9" s="1"/>
  <c r="D200" i="9"/>
  <c r="M175" i="9" s="1" a="1"/>
  <c r="M175" i="9" s="1"/>
  <c r="E200" i="9"/>
  <c r="N175" i="9" s="1" a="1"/>
  <c r="N175" i="9" s="1"/>
  <c r="F200" i="9"/>
  <c r="O175" i="9" s="1" a="1"/>
  <c r="O175" i="9" s="1"/>
  <c r="F88" i="9"/>
  <c r="O78" i="9" s="1" a="1"/>
  <c r="O78" i="9" s="1"/>
  <c r="E88" i="9"/>
  <c r="N78" i="9" a="1"/>
  <c r="N78" i="9" s="1"/>
  <c r="D88" i="9"/>
  <c r="M78" i="9" s="1" a="1"/>
  <c r="M78" i="9" s="1"/>
  <c r="C88" i="9"/>
  <c r="L78" i="9" s="1" a="1"/>
  <c r="L78" i="9" s="1"/>
  <c r="B88" i="9"/>
  <c r="K78" i="9" a="1"/>
  <c r="K78" i="9" s="1"/>
  <c r="A88" i="9"/>
  <c r="F87" i="9"/>
  <c r="O77" i="9" s="1" a="1"/>
  <c r="O77" i="9" s="1"/>
  <c r="E87" i="9"/>
  <c r="N77" i="9" s="1" a="1"/>
  <c r="N77" i="9"/>
  <c r="D87" i="9"/>
  <c r="M77" i="9" a="1"/>
  <c r="M77" i="9" s="1"/>
  <c r="C87" i="9"/>
  <c r="L77" i="9" s="1" a="1"/>
  <c r="L77" i="9" s="1"/>
  <c r="B87" i="9"/>
  <c r="K77" i="9" s="1" a="1"/>
  <c r="K77" i="9" s="1"/>
  <c r="A87" i="9"/>
  <c r="F86" i="9"/>
  <c r="O76" i="9" s="1" a="1"/>
  <c r="O76" i="9" s="1"/>
  <c r="E86" i="9"/>
  <c r="N76" i="9" a="1"/>
  <c r="N76" i="9" s="1"/>
  <c r="D86" i="9"/>
  <c r="M76" i="9" s="1" a="1"/>
  <c r="M76" i="9"/>
  <c r="C86" i="9"/>
  <c r="L76" i="9" s="1" a="1"/>
  <c r="L76" i="9" s="1"/>
  <c r="B86" i="9"/>
  <c r="K76" i="9" s="1" a="1"/>
  <c r="K76" i="9" s="1"/>
  <c r="A86" i="9"/>
  <c r="F85" i="9"/>
  <c r="O75" i="9" s="1" a="1"/>
  <c r="O75" i="9" s="1"/>
  <c r="E85" i="9"/>
  <c r="N75" i="9" a="1"/>
  <c r="N75" i="9" s="1"/>
  <c r="D85" i="9"/>
  <c r="M75" i="9" s="1" a="1"/>
  <c r="M75" i="9" s="1"/>
  <c r="C85" i="9"/>
  <c r="L75" i="9" a="1"/>
  <c r="L75" i="9" s="1"/>
  <c r="B85" i="9"/>
  <c r="K75" i="9" s="1" a="1"/>
  <c r="K75" i="9" s="1"/>
  <c r="A85" i="9"/>
  <c r="F84" i="9"/>
  <c r="O74" i="9" s="1" a="1"/>
  <c r="O74" i="9" s="1"/>
  <c r="E84" i="9"/>
  <c r="N74" i="9" s="1" a="1"/>
  <c r="N74" i="9"/>
  <c r="D84" i="9"/>
  <c r="M74" i="9" s="1" a="1"/>
  <c r="M74" i="9" s="1"/>
  <c r="C84" i="9"/>
  <c r="L74" i="9" s="1" a="1"/>
  <c r="L74" i="9"/>
  <c r="B84" i="9"/>
  <c r="K74" i="9" a="1"/>
  <c r="K74" i="9" s="1"/>
  <c r="A84" i="9"/>
  <c r="F83" i="9"/>
  <c r="E83" i="9"/>
  <c r="D83" i="9"/>
  <c r="C83" i="9"/>
  <c r="B83" i="9"/>
  <c r="A83" i="9"/>
  <c r="F82" i="9"/>
  <c r="O73" i="9" s="1" a="1"/>
  <c r="O73" i="9" s="1"/>
  <c r="E82" i="9"/>
  <c r="N73" i="9" s="1" a="1"/>
  <c r="N73" i="9" s="1"/>
  <c r="D82" i="9"/>
  <c r="M73" i="9" a="1"/>
  <c r="M73" i="9" s="1"/>
  <c r="C82" i="9"/>
  <c r="L73" i="9" s="1" a="1"/>
  <c r="L73" i="9" s="1"/>
  <c r="B82" i="9"/>
  <c r="K73" i="9" a="1"/>
  <c r="K73" i="9" s="1"/>
  <c r="A82" i="9"/>
  <c r="F81" i="9"/>
  <c r="O72" i="9" s="1" a="1"/>
  <c r="O72" i="9" s="1"/>
  <c r="E81" i="9"/>
  <c r="N72" i="9" s="1" a="1"/>
  <c r="N72" i="9" s="1"/>
  <c r="D81" i="9"/>
  <c r="M72" i="9" s="1" a="1"/>
  <c r="M72" i="9" s="1"/>
  <c r="C81" i="9"/>
  <c r="L72" i="9" s="1" a="1"/>
  <c r="L72" i="9" s="1"/>
  <c r="B81" i="9"/>
  <c r="K72" i="9" s="1" a="1"/>
  <c r="K72" i="9" s="1"/>
  <c r="A81" i="9"/>
  <c r="F80" i="9"/>
  <c r="E80" i="9"/>
  <c r="D80" i="9"/>
  <c r="C80" i="9"/>
  <c r="B80" i="9"/>
  <c r="A80" i="9"/>
  <c r="F79" i="9"/>
  <c r="O71" i="9" s="1" a="1"/>
  <c r="O71" i="9" s="1"/>
  <c r="E79" i="9"/>
  <c r="N71" i="9" s="1" a="1"/>
  <c r="N71" i="9" s="1"/>
  <c r="D79" i="9"/>
  <c r="M71" i="9" a="1"/>
  <c r="M71" i="9" s="1"/>
  <c r="C79" i="9"/>
  <c r="L71" i="9" s="1" a="1"/>
  <c r="L71" i="9" s="1"/>
  <c r="B79" i="9"/>
  <c r="K71" i="9" s="1" a="1"/>
  <c r="K71" i="9" s="1"/>
  <c r="A79" i="9"/>
  <c r="F78" i="9"/>
  <c r="O70" i="9" s="1" a="1"/>
  <c r="O70" i="9" s="1"/>
  <c r="E78" i="9"/>
  <c r="N70" i="9" s="1" a="1"/>
  <c r="N70" i="9" s="1"/>
  <c r="D78" i="9"/>
  <c r="M70" i="9" s="1" a="1"/>
  <c r="M70" i="9" s="1"/>
  <c r="C78" i="9"/>
  <c r="L70" i="9" s="1" a="1"/>
  <c r="L70" i="9" s="1"/>
  <c r="B78" i="9"/>
  <c r="K70" i="9" s="1" a="1"/>
  <c r="K70" i="9" s="1"/>
  <c r="A78" i="9"/>
  <c r="F77" i="9"/>
  <c r="O69" i="9" s="1" a="1"/>
  <c r="O69" i="9" s="1"/>
  <c r="E77" i="9"/>
  <c r="N69" i="9" s="1" a="1"/>
  <c r="N69" i="9" s="1"/>
  <c r="D77" i="9"/>
  <c r="M69" i="9" s="1" a="1"/>
  <c r="M69" i="9" s="1"/>
  <c r="C77" i="9"/>
  <c r="L69" i="9" s="1" a="1"/>
  <c r="L69" i="9" s="1"/>
  <c r="B77" i="9"/>
  <c r="K69" i="9" s="1" a="1"/>
  <c r="K69" i="9" s="1"/>
  <c r="A77" i="9"/>
  <c r="F76" i="9"/>
  <c r="O68" i="9" s="1" a="1"/>
  <c r="O68" i="9" s="1"/>
  <c r="E76" i="9"/>
  <c r="N68" i="9" s="1" a="1"/>
  <c r="N68" i="9" s="1"/>
  <c r="D76" i="9"/>
  <c r="M68" i="9" s="1" a="1"/>
  <c r="M68" i="9" s="1"/>
  <c r="C76" i="9"/>
  <c r="L68" i="9" s="1" a="1"/>
  <c r="L68" i="9" s="1"/>
  <c r="B76" i="9"/>
  <c r="K68" i="9" s="1" a="1"/>
  <c r="K68" i="9" s="1"/>
  <c r="A76" i="9"/>
  <c r="F75" i="9"/>
  <c r="O67" i="9" a="1"/>
  <c r="O67" i="9" s="1"/>
  <c r="E75" i="9"/>
  <c r="N67" i="9" a="1"/>
  <c r="N67" i="9" s="1"/>
  <c r="D75" i="9"/>
  <c r="M67" i="9" s="1" a="1"/>
  <c r="M67" i="9" s="1"/>
  <c r="C75" i="9"/>
  <c r="L67" i="9" s="1" a="1"/>
  <c r="L67" i="9" s="1"/>
  <c r="B75" i="9"/>
  <c r="K67" i="9" a="1"/>
  <c r="K67" i="9" s="1"/>
  <c r="A75" i="9"/>
  <c r="F74" i="9"/>
  <c r="O66" i="9" s="1" a="1"/>
  <c r="O66" i="9" s="1"/>
  <c r="E74" i="9"/>
  <c r="N66" i="9" s="1" a="1"/>
  <c r="N66" i="9" s="1"/>
  <c r="D74" i="9"/>
  <c r="M66" i="9" s="1" a="1"/>
  <c r="M66" i="9" s="1"/>
  <c r="C74" i="9"/>
  <c r="L66" i="9" s="1" a="1"/>
  <c r="L66" i="9" s="1"/>
  <c r="B74" i="9"/>
  <c r="K66" i="9" a="1"/>
  <c r="K66" i="9" s="1"/>
  <c r="A74" i="9"/>
  <c r="F73" i="9"/>
  <c r="O65" i="9" s="1" a="1"/>
  <c r="O65" i="9" s="1"/>
  <c r="E73" i="9"/>
  <c r="N65" i="9" s="1" a="1"/>
  <c r="N65" i="9" s="1"/>
  <c r="D73" i="9"/>
  <c r="M65" i="9" s="1" a="1"/>
  <c r="M65" i="9" s="1"/>
  <c r="C73" i="9"/>
  <c r="L65" i="9" s="1" a="1"/>
  <c r="L65" i="9" s="1"/>
  <c r="B73" i="9"/>
  <c r="K65" i="9" s="1" a="1"/>
  <c r="K65" i="9" s="1"/>
  <c r="A73" i="9"/>
  <c r="F72" i="9"/>
  <c r="O64" i="9" s="1" a="1"/>
  <c r="O64" i="9" s="1"/>
  <c r="E72" i="9"/>
  <c r="N64" i="9" s="1" a="1"/>
  <c r="N64" i="9" s="1"/>
  <c r="D72" i="9"/>
  <c r="M64" i="9" s="1" a="1"/>
  <c r="M64" i="9" s="1"/>
  <c r="C72" i="9"/>
  <c r="L64" i="9" s="1" a="1"/>
  <c r="L64" i="9" s="1"/>
  <c r="B72" i="9"/>
  <c r="K64" i="9" a="1"/>
  <c r="K64" i="9" s="1"/>
  <c r="A72" i="9"/>
  <c r="F71" i="9"/>
  <c r="O63" i="9" s="1" a="1"/>
  <c r="O63" i="9" s="1"/>
  <c r="E71" i="9"/>
  <c r="N63" i="9" s="1" a="1"/>
  <c r="N63" i="9" s="1"/>
  <c r="D71" i="9"/>
  <c r="M63" i="9" s="1" a="1"/>
  <c r="M63" i="9" s="1"/>
  <c r="C71" i="9"/>
  <c r="L63" i="9" s="1" a="1"/>
  <c r="L63" i="9" s="1"/>
  <c r="B71" i="9"/>
  <c r="K63" i="9" s="1" a="1"/>
  <c r="K63" i="9" s="1"/>
  <c r="A71" i="9"/>
  <c r="F70" i="9"/>
  <c r="O62" i="9" s="1" a="1"/>
  <c r="O62" i="9"/>
  <c r="E70" i="9"/>
  <c r="N62" i="9" s="1" a="1"/>
  <c r="N62" i="9" s="1"/>
  <c r="C70" i="9"/>
  <c r="L62" i="9" s="1" a="1"/>
  <c r="L62" i="9" s="1"/>
  <c r="B70" i="9"/>
  <c r="K62" i="9" s="1" a="1"/>
  <c r="K62" i="9" s="1"/>
  <c r="A70" i="9"/>
  <c r="F69" i="9"/>
  <c r="O61" i="9" s="1" a="1"/>
  <c r="O61" i="9" s="1"/>
  <c r="E69" i="9"/>
  <c r="N61" i="9" s="1" a="1"/>
  <c r="N61" i="9" s="1"/>
  <c r="D69" i="9"/>
  <c r="M61" i="9" s="1" a="1"/>
  <c r="M61" i="9" s="1"/>
  <c r="C69" i="9"/>
  <c r="L61" i="9" s="1" a="1"/>
  <c r="L61" i="9" s="1"/>
  <c r="B69" i="9"/>
  <c r="K61" i="9" a="1"/>
  <c r="K61" i="9" s="1"/>
  <c r="A69" i="9"/>
  <c r="F68" i="9"/>
  <c r="O60" i="9" s="1" a="1"/>
  <c r="O60" i="9" s="1"/>
  <c r="E68" i="9"/>
  <c r="N60" i="9" s="1" a="1"/>
  <c r="N60" i="9" s="1"/>
  <c r="D68" i="9"/>
  <c r="M60" i="9" s="1" a="1"/>
  <c r="M60" i="9" s="1"/>
  <c r="C68" i="9"/>
  <c r="L60" i="9" a="1"/>
  <c r="L60" i="9" s="1"/>
  <c r="B68" i="9"/>
  <c r="K60" i="9" s="1" a="1"/>
  <c r="K60" i="9" s="1"/>
  <c r="A68" i="9"/>
  <c r="F67" i="9"/>
  <c r="O59" i="9" s="1" a="1"/>
  <c r="O59" i="9" s="1"/>
  <c r="E67" i="9"/>
  <c r="N59" i="9" s="1" a="1"/>
  <c r="N59" i="9" s="1"/>
  <c r="D67" i="9"/>
  <c r="M59" i="9" s="1" a="1"/>
  <c r="M59" i="9" s="1"/>
  <c r="C67" i="9"/>
  <c r="L59" i="9" s="1" a="1"/>
  <c r="L59" i="9" s="1"/>
  <c r="B67" i="9"/>
  <c r="K59" i="9" s="1" a="1"/>
  <c r="K59" i="9" s="1"/>
  <c r="A67" i="9"/>
  <c r="F66" i="9"/>
  <c r="O58" i="9" s="1" a="1"/>
  <c r="O58" i="9" s="1"/>
  <c r="E66" i="9"/>
  <c r="N58" i="9" a="1"/>
  <c r="N58" i="9" s="1"/>
  <c r="D66" i="9"/>
  <c r="M58" i="9" s="1" a="1"/>
  <c r="M58" i="9" s="1"/>
  <c r="C66" i="9"/>
  <c r="L58" i="9" a="1"/>
  <c r="L58" i="9" s="1"/>
  <c r="B66" i="9"/>
  <c r="K58" i="9" s="1" a="1"/>
  <c r="K58" i="9" s="1"/>
  <c r="A66" i="9"/>
  <c r="F65" i="9"/>
  <c r="O57" i="9" s="1" a="1"/>
  <c r="O57" i="9"/>
  <c r="E65" i="9"/>
  <c r="N57" i="9" s="1" a="1"/>
  <c r="N57" i="9" s="1"/>
  <c r="D65" i="9"/>
  <c r="M57" i="9" s="1" a="1"/>
  <c r="M57" i="9" s="1"/>
  <c r="C65" i="9"/>
  <c r="L57" i="9" s="1" a="1"/>
  <c r="L57" i="9" s="1"/>
  <c r="B65" i="9"/>
  <c r="K57" i="9" s="1" a="1"/>
  <c r="K57" i="9" s="1"/>
  <c r="A65" i="9"/>
  <c r="F64" i="9"/>
  <c r="O56" i="9" s="1" a="1"/>
  <c r="O56" i="9"/>
  <c r="E64" i="9"/>
  <c r="N56" i="9" s="1" a="1"/>
  <c r="N56" i="9" s="1"/>
  <c r="D64" i="9"/>
  <c r="M56" i="9" s="1" a="1"/>
  <c r="M56" i="9" s="1"/>
  <c r="C64" i="9"/>
  <c r="L56" i="9" a="1"/>
  <c r="L56" i="9" s="1"/>
  <c r="B64" i="9"/>
  <c r="K56" i="9" s="1" a="1"/>
  <c r="K56" i="9" s="1"/>
  <c r="A64" i="9"/>
  <c r="F63" i="9"/>
  <c r="O55" i="9" s="1" a="1"/>
  <c r="O55" i="9" s="1"/>
  <c r="E63" i="9"/>
  <c r="N55" i="9" a="1"/>
  <c r="N55" i="9" s="1"/>
  <c r="D63" i="9"/>
  <c r="M55" i="9" s="1" a="1"/>
  <c r="M55" i="9" s="1"/>
  <c r="C63" i="9"/>
  <c r="L55" i="9" s="1" a="1"/>
  <c r="L55" i="9" s="1"/>
  <c r="B63" i="9"/>
  <c r="K55" i="9" s="1" a="1"/>
  <c r="K55" i="9" s="1"/>
  <c r="A63" i="9"/>
  <c r="F62" i="9"/>
  <c r="O54" i="9" s="1" a="1"/>
  <c r="O54" i="9"/>
  <c r="E62" i="9"/>
  <c r="N54" i="9" a="1"/>
  <c r="N54" i="9" s="1"/>
  <c r="D62" i="9"/>
  <c r="M54" i="9" s="1" a="1"/>
  <c r="M54" i="9" s="1"/>
  <c r="C62" i="9"/>
  <c r="L54" i="9" a="1"/>
  <c r="L54" i="9" s="1"/>
  <c r="B62" i="9"/>
  <c r="K54" i="9" a="1"/>
  <c r="K54" i="9" s="1"/>
  <c r="A62" i="9"/>
  <c r="F61" i="9"/>
  <c r="E61" i="9"/>
  <c r="D61" i="9"/>
  <c r="C61" i="9"/>
  <c r="B61" i="9"/>
  <c r="A61" i="9"/>
  <c r="F60" i="9"/>
  <c r="O53" i="9" s="1" a="1"/>
  <c r="O53" i="9" s="1"/>
  <c r="E60" i="9"/>
  <c r="N53" i="9" s="1" a="1"/>
  <c r="N53" i="9" s="1"/>
  <c r="D60" i="9"/>
  <c r="M53" i="9" s="1" a="1"/>
  <c r="M53" i="9" s="1"/>
  <c r="C60" i="9"/>
  <c r="L53" i="9" a="1"/>
  <c r="L53" i="9" s="1"/>
  <c r="B60" i="9"/>
  <c r="K53" i="9" a="1"/>
  <c r="K53" i="9" s="1"/>
  <c r="A60" i="9"/>
  <c r="F59" i="9"/>
  <c r="O52" i="9" s="1" a="1"/>
  <c r="O52" i="9" s="1"/>
  <c r="E59" i="9"/>
  <c r="N52" i="9" s="1" a="1"/>
  <c r="N52" i="9" s="1"/>
  <c r="D59" i="9"/>
  <c r="M52" i="9" s="1" a="1"/>
  <c r="M52" i="9" s="1"/>
  <c r="C59" i="9"/>
  <c r="L52" i="9" s="1" a="1"/>
  <c r="L52" i="9" s="1"/>
  <c r="B59" i="9"/>
  <c r="K52" i="9" s="1" a="1"/>
  <c r="K52" i="9" s="1"/>
  <c r="A59" i="9"/>
  <c r="F58" i="9"/>
  <c r="O51" i="9" s="1" a="1"/>
  <c r="O51" i="9" s="1"/>
  <c r="E58" i="9"/>
  <c r="N51" i="9" s="1" a="1"/>
  <c r="N51" i="9" s="1"/>
  <c r="D58" i="9"/>
  <c r="M51" i="9" s="1" a="1"/>
  <c r="M51" i="9" s="1"/>
  <c r="C58" i="9"/>
  <c r="L51" i="9" s="1" a="1"/>
  <c r="L51" i="9" s="1"/>
  <c r="B58" i="9"/>
  <c r="K51" i="9" s="1" a="1"/>
  <c r="K51" i="9" s="1"/>
  <c r="A58" i="9"/>
  <c r="F57" i="9"/>
  <c r="O50" i="9" s="1" a="1"/>
  <c r="O50" i="9" s="1"/>
  <c r="E57" i="9"/>
  <c r="N50" i="9" s="1" a="1"/>
  <c r="N50" i="9" s="1"/>
  <c r="D57" i="9"/>
  <c r="M50" i="9" s="1" a="1"/>
  <c r="M50" i="9" s="1"/>
  <c r="C57" i="9"/>
  <c r="L50" i="9" a="1"/>
  <c r="L50" i="9" s="1"/>
  <c r="B57" i="9"/>
  <c r="K50" i="9" a="1"/>
  <c r="K50" i="9" s="1"/>
  <c r="A57" i="9"/>
  <c r="F56" i="9"/>
  <c r="O49" i="9" s="1" a="1"/>
  <c r="O49" i="9" s="1"/>
  <c r="E56" i="9"/>
  <c r="N49" i="9" s="1" a="1"/>
  <c r="N49" i="9" s="1"/>
  <c r="D56" i="9"/>
  <c r="M49" i="9" s="1" a="1"/>
  <c r="M49" i="9"/>
  <c r="C56" i="9"/>
  <c r="L49" i="9" a="1"/>
  <c r="L49" i="9" s="1"/>
  <c r="B56" i="9"/>
  <c r="K49" i="9" s="1" a="1"/>
  <c r="K49" i="9" s="1"/>
  <c r="A56" i="9"/>
  <c r="F55" i="9"/>
  <c r="O48" i="9" s="1" a="1"/>
  <c r="O48" i="9" s="1"/>
  <c r="E55" i="9"/>
  <c r="N48" i="9" s="1" a="1"/>
  <c r="N48" i="9" s="1"/>
  <c r="D55" i="9"/>
  <c r="M48" i="9" s="1" a="1"/>
  <c r="M48" i="9" s="1"/>
  <c r="C55" i="9"/>
  <c r="L48" i="9" s="1" a="1"/>
  <c r="L48" i="9" s="1"/>
  <c r="B55" i="9"/>
  <c r="K48" i="9" s="1" a="1"/>
  <c r="K48" i="9" s="1"/>
  <c r="A55" i="9"/>
  <c r="F54" i="9"/>
  <c r="O47" i="9" s="1" a="1"/>
  <c r="O47" i="9" s="1"/>
  <c r="E54" i="9"/>
  <c r="N47" i="9" s="1" a="1"/>
  <c r="N47" i="9" s="1"/>
  <c r="D54" i="9"/>
  <c r="M47" i="9" s="1" a="1"/>
  <c r="M47" i="9" s="1"/>
  <c r="C54" i="9"/>
  <c r="L47" i="9" a="1"/>
  <c r="L47" i="9" s="1"/>
  <c r="B54" i="9"/>
  <c r="K47" i="9" s="1" a="1"/>
  <c r="K47" i="9" s="1"/>
  <c r="A54" i="9"/>
  <c r="F53" i="9"/>
  <c r="E53" i="9"/>
  <c r="D53" i="9"/>
  <c r="C53" i="9"/>
  <c r="B53" i="9"/>
  <c r="A53" i="9"/>
  <c r="F52" i="9"/>
  <c r="O46" i="9" s="1" a="1"/>
  <c r="O46" i="9" s="1"/>
  <c r="E52" i="9"/>
  <c r="N46" i="9" s="1" a="1"/>
  <c r="N46" i="9" s="1"/>
  <c r="D52" i="9"/>
  <c r="M46" i="9" s="1" a="1"/>
  <c r="M46" i="9" s="1"/>
  <c r="C52" i="9"/>
  <c r="L46" i="9" s="1" a="1"/>
  <c r="L46" i="9" s="1"/>
  <c r="B52" i="9"/>
  <c r="K46" i="9" s="1" a="1"/>
  <c r="K46" i="9" s="1"/>
  <c r="A52" i="9"/>
  <c r="F51" i="9"/>
  <c r="O45" i="9" a="1"/>
  <c r="O45" i="9" s="1"/>
  <c r="E51" i="9"/>
  <c r="N45" i="9" s="1" a="1"/>
  <c r="N45" i="9" s="1"/>
  <c r="D51" i="9"/>
  <c r="M45" i="9" s="1" a="1"/>
  <c r="M45" i="9" s="1"/>
  <c r="C51" i="9"/>
  <c r="L45" i="9" s="1" a="1"/>
  <c r="L45" i="9" s="1"/>
  <c r="B51" i="9"/>
  <c r="K45" i="9" s="1" a="1"/>
  <c r="K45" i="9" s="1"/>
  <c r="A51" i="9"/>
  <c r="F50" i="9"/>
  <c r="O44" i="9" s="1" a="1"/>
  <c r="O44" i="9" s="1"/>
  <c r="E50" i="9"/>
  <c r="N44" i="9" s="1" a="1"/>
  <c r="N44" i="9" s="1"/>
  <c r="D50" i="9"/>
  <c r="M44" i="9" s="1" a="1"/>
  <c r="M44" i="9" s="1"/>
  <c r="C50" i="9"/>
  <c r="L44" i="9" a="1"/>
  <c r="L44" i="9" s="1"/>
  <c r="B50" i="9"/>
  <c r="K44" i="9" s="1" a="1"/>
  <c r="K44" i="9"/>
  <c r="A50" i="9"/>
  <c r="F49" i="9"/>
  <c r="O43" i="9" s="1" a="1"/>
  <c r="O43" i="9" s="1"/>
  <c r="E49" i="9"/>
  <c r="N43" i="9" s="1" a="1"/>
  <c r="N43" i="9" s="1"/>
  <c r="D49" i="9"/>
  <c r="M43" i="9" s="1" a="1"/>
  <c r="M43" i="9" s="1"/>
  <c r="C49" i="9"/>
  <c r="L43" i="9" s="1" a="1"/>
  <c r="L43" i="9" s="1"/>
  <c r="B49" i="9"/>
  <c r="K43" i="9" s="1" a="1"/>
  <c r="K43" i="9" s="1"/>
  <c r="A49" i="9"/>
  <c r="F48" i="9"/>
  <c r="O42" i="9" s="1" a="1"/>
  <c r="O42" i="9" s="1"/>
  <c r="E48" i="9"/>
  <c r="N42" i="9" s="1" a="1"/>
  <c r="N42" i="9" s="1"/>
  <c r="D48" i="9"/>
  <c r="M42" i="9" s="1" a="1"/>
  <c r="M42" i="9" s="1"/>
  <c r="C48" i="9"/>
  <c r="L42" i="9" s="1" a="1"/>
  <c r="L42" i="9" s="1"/>
  <c r="B48" i="9"/>
  <c r="K42" i="9" s="1" a="1"/>
  <c r="K42" i="9" s="1"/>
  <c r="A48" i="9"/>
  <c r="F47" i="9"/>
  <c r="O41" i="9" s="1" a="1"/>
  <c r="O41" i="9" s="1"/>
  <c r="E47" i="9"/>
  <c r="N41" i="9" a="1"/>
  <c r="N41" i="9" s="1"/>
  <c r="D47" i="9"/>
  <c r="M41" i="9" s="1" a="1"/>
  <c r="M41" i="9" s="1"/>
  <c r="C47" i="9"/>
  <c r="L41" i="9" s="1" a="1"/>
  <c r="L41" i="9" s="1"/>
  <c r="B47" i="9"/>
  <c r="K41" i="9" s="1" a="1"/>
  <c r="K41" i="9" s="1"/>
  <c r="A47" i="9"/>
  <c r="F46" i="9"/>
  <c r="O40" i="9" s="1" a="1"/>
  <c r="O40" i="9" s="1"/>
  <c r="E46" i="9"/>
  <c r="N40" i="9" a="1"/>
  <c r="N40" i="9" s="1"/>
  <c r="D46" i="9"/>
  <c r="M40" i="9" s="1" a="1"/>
  <c r="M40" i="9" s="1"/>
  <c r="C46" i="9"/>
  <c r="L40" i="9" s="1" a="1"/>
  <c r="L40" i="9" s="1"/>
  <c r="B46" i="9"/>
  <c r="K40" i="9" s="1" a="1"/>
  <c r="K40" i="9" s="1"/>
  <c r="A46" i="9"/>
  <c r="F45" i="9"/>
  <c r="O39" i="9" s="1" a="1"/>
  <c r="O39" i="9" s="1"/>
  <c r="E45" i="9"/>
  <c r="N39" i="9" s="1" a="1"/>
  <c r="N39" i="9" s="1"/>
  <c r="D45" i="9"/>
  <c r="M39" i="9" a="1"/>
  <c r="M39" i="9" s="1"/>
  <c r="C45" i="9"/>
  <c r="L39" i="9" s="1" a="1"/>
  <c r="L39" i="9" s="1"/>
  <c r="B45" i="9"/>
  <c r="K39" i="9" s="1" a="1"/>
  <c r="K39" i="9" s="1"/>
  <c r="A45" i="9"/>
  <c r="F44" i="9"/>
  <c r="O38" i="9" s="1" a="1"/>
  <c r="O38" i="9" s="1"/>
  <c r="E44" i="9"/>
  <c r="N38" i="9" s="1" a="1"/>
  <c r="N38" i="9" s="1"/>
  <c r="D44" i="9"/>
  <c r="M38" i="9" s="1" a="1"/>
  <c r="M38" i="9" s="1"/>
  <c r="C44" i="9"/>
  <c r="L38" i="9" s="1" a="1"/>
  <c r="L38" i="9" s="1"/>
  <c r="B44" i="9"/>
  <c r="K38" i="9" s="1" a="1"/>
  <c r="K38" i="9" s="1"/>
  <c r="A44" i="9"/>
  <c r="F43" i="9"/>
  <c r="O37" i="9" s="1" a="1"/>
  <c r="O37" i="9" s="1"/>
  <c r="E43" i="9"/>
  <c r="N37" i="9" s="1" a="1"/>
  <c r="N37" i="9" s="1"/>
  <c r="D43" i="9"/>
  <c r="M37" i="9" s="1" a="1"/>
  <c r="M37" i="9" s="1"/>
  <c r="C43" i="9"/>
  <c r="L37" i="9" s="1" a="1"/>
  <c r="L37" i="9" s="1"/>
  <c r="B43" i="9"/>
  <c r="K37" i="9" s="1" a="1"/>
  <c r="K37" i="9" s="1"/>
  <c r="A43" i="9"/>
  <c r="F42" i="9"/>
  <c r="O36" i="9" s="1" a="1"/>
  <c r="O36" i="9" s="1"/>
  <c r="E42" i="9"/>
  <c r="N36" i="9" s="1" a="1"/>
  <c r="N36" i="9" s="1"/>
  <c r="D42" i="9"/>
  <c r="M36" i="9" s="1" a="1"/>
  <c r="M36" i="9" s="1"/>
  <c r="C42" i="9"/>
  <c r="L36" i="9" a="1"/>
  <c r="L36" i="9" s="1"/>
  <c r="B42" i="9"/>
  <c r="K36" i="9" s="1" a="1"/>
  <c r="K36" i="9"/>
  <c r="A42" i="9"/>
  <c r="F41" i="9"/>
  <c r="O35" i="9" s="1" a="1"/>
  <c r="O35" i="9" s="1"/>
  <c r="E41" i="9"/>
  <c r="N35" i="9" s="1" a="1"/>
  <c r="N35" i="9" s="1"/>
  <c r="D41" i="9"/>
  <c r="M35" i="9" s="1" a="1"/>
  <c r="M35" i="9" s="1"/>
  <c r="C41" i="9"/>
  <c r="L35" i="9" s="1" a="1"/>
  <c r="L35" i="9" s="1"/>
  <c r="B41" i="9"/>
  <c r="K35" i="9" s="1" a="1"/>
  <c r="K35" i="9" s="1"/>
  <c r="A41" i="9"/>
  <c r="F40" i="9"/>
  <c r="O34" i="9" s="1" a="1"/>
  <c r="O34" i="9" s="1"/>
  <c r="E40" i="9"/>
  <c r="N34" i="9" s="1" a="1"/>
  <c r="N34" i="9" s="1"/>
  <c r="D40" i="9"/>
  <c r="M34" i="9" s="1" a="1"/>
  <c r="M34" i="9" s="1"/>
  <c r="C40" i="9"/>
  <c r="L34" i="9" s="1" a="1"/>
  <c r="L34" i="9" s="1"/>
  <c r="B40" i="9"/>
  <c r="K34" i="9" s="1" a="1"/>
  <c r="K34" i="9" s="1"/>
  <c r="A40" i="9"/>
  <c r="F39" i="9"/>
  <c r="O33" i="9" a="1"/>
  <c r="O33" i="9" s="1"/>
  <c r="E39" i="9"/>
  <c r="N33" i="9" s="1" a="1"/>
  <c r="N33" i="9" s="1"/>
  <c r="D39" i="9"/>
  <c r="M33" i="9" s="1" a="1"/>
  <c r="M33" i="9" s="1"/>
  <c r="C39" i="9"/>
  <c r="L33" i="9" a="1"/>
  <c r="L33" i="9" s="1"/>
  <c r="B39" i="9"/>
  <c r="K33" i="9" s="1" a="1"/>
  <c r="K33" i="9" s="1"/>
  <c r="A39" i="9"/>
  <c r="F38" i="9"/>
  <c r="E38" i="9"/>
  <c r="D38" i="9"/>
  <c r="C38" i="9"/>
  <c r="B38" i="9"/>
  <c r="A38" i="9"/>
  <c r="F37" i="9"/>
  <c r="O32" i="9" s="1" a="1"/>
  <c r="O32" i="9" s="1"/>
  <c r="E37" i="9"/>
  <c r="N32" i="9" s="1" a="1"/>
  <c r="N32" i="9" s="1"/>
  <c r="D37" i="9"/>
  <c r="M32" i="9" s="1" a="1"/>
  <c r="M32" i="9" s="1"/>
  <c r="C37" i="9"/>
  <c r="L32" i="9" s="1" a="1"/>
  <c r="L32" i="9" s="1"/>
  <c r="B37" i="9"/>
  <c r="K32" i="9" s="1" a="1"/>
  <c r="K32" i="9" s="1"/>
  <c r="A37" i="9"/>
  <c r="F36" i="9"/>
  <c r="O31" i="9" s="1" a="1"/>
  <c r="O31" i="9" s="1"/>
  <c r="E36" i="9"/>
  <c r="N31" i="9" a="1"/>
  <c r="N31" i="9" s="1"/>
  <c r="D36" i="9"/>
  <c r="M31" i="9" s="1" a="1"/>
  <c r="M31" i="9" s="1"/>
  <c r="C36" i="9"/>
  <c r="L31" i="9" s="1" a="1"/>
  <c r="L31" i="9" s="1"/>
  <c r="B36" i="9"/>
  <c r="K31" i="9" s="1" a="1"/>
  <c r="K31" i="9" s="1"/>
  <c r="A36" i="9"/>
  <c r="F35" i="9"/>
  <c r="O30" i="9" s="1" a="1"/>
  <c r="O30" i="9" s="1"/>
  <c r="E35" i="9"/>
  <c r="N30" i="9" s="1" a="1"/>
  <c r="N30" i="9" s="1"/>
  <c r="D35" i="9"/>
  <c r="M30" i="9" s="1" a="1"/>
  <c r="M30" i="9"/>
  <c r="C35" i="9"/>
  <c r="L30" i="9" s="1" a="1"/>
  <c r="L30" i="9" s="1"/>
  <c r="B35" i="9"/>
  <c r="K30" i="9" s="1" a="1"/>
  <c r="K30" i="9" s="1"/>
  <c r="A35" i="9"/>
  <c r="F34" i="9"/>
  <c r="E34" i="9"/>
  <c r="D34" i="9"/>
  <c r="C34" i="9"/>
  <c r="B34" i="9"/>
  <c r="A34" i="9"/>
  <c r="F33" i="9"/>
  <c r="O29" i="9" s="1" a="1"/>
  <c r="O29" i="9" s="1"/>
  <c r="E33" i="9"/>
  <c r="N29" i="9" s="1" a="1"/>
  <c r="N29" i="9" s="1"/>
  <c r="D33" i="9"/>
  <c r="M29" i="9" s="1" a="1"/>
  <c r="M29" i="9" s="1"/>
  <c r="C33" i="9"/>
  <c r="L29" i="9" a="1"/>
  <c r="L29" i="9" s="1"/>
  <c r="B33" i="9"/>
  <c r="K29" i="9" a="1"/>
  <c r="K29" i="9" s="1"/>
  <c r="A33" i="9"/>
  <c r="F32" i="9"/>
  <c r="O28" i="9" s="1" a="1"/>
  <c r="O28" i="9" s="1"/>
  <c r="E32" i="9"/>
  <c r="N28" i="9" s="1" a="1"/>
  <c r="N28" i="9" s="1"/>
  <c r="D32" i="9"/>
  <c r="M28" i="9" s="1" a="1"/>
  <c r="M28" i="9" s="1"/>
  <c r="C32" i="9"/>
  <c r="L28" i="9" a="1"/>
  <c r="L28" i="9" s="1"/>
  <c r="B32" i="9"/>
  <c r="K28" i="9" s="1" a="1"/>
  <c r="K28" i="9" s="1"/>
  <c r="A32" i="9"/>
  <c r="F31" i="9"/>
  <c r="O27" i="9" s="1" a="1"/>
  <c r="O27" i="9" s="1"/>
  <c r="E31" i="9"/>
  <c r="N27" i="9" s="1" a="1"/>
  <c r="N27" i="9" s="1"/>
  <c r="D31" i="9"/>
  <c r="M27" i="9" s="1" a="1"/>
  <c r="M27" i="9" s="1"/>
  <c r="C31" i="9"/>
  <c r="L27" i="9" s="1" a="1"/>
  <c r="L27" i="9" s="1"/>
  <c r="B31" i="9"/>
  <c r="K27" i="9" s="1" a="1"/>
  <c r="K27" i="9" s="1"/>
  <c r="A31" i="9"/>
  <c r="F30" i="9"/>
  <c r="O26" i="9" s="1" a="1"/>
  <c r="O26" i="9" s="1"/>
  <c r="E30" i="9"/>
  <c r="N26" i="9" s="1" a="1"/>
  <c r="N26" i="9" s="1"/>
  <c r="D30" i="9"/>
  <c r="M26" i="9" a="1"/>
  <c r="M26" i="9" s="1"/>
  <c r="C30" i="9"/>
  <c r="L26" i="9" a="1"/>
  <c r="L26" i="9" s="1"/>
  <c r="B30" i="9"/>
  <c r="K26" i="9" s="1" a="1"/>
  <c r="K26" i="9" s="1"/>
  <c r="A30" i="9"/>
  <c r="F29" i="9"/>
  <c r="O25" i="9" s="1" a="1"/>
  <c r="O25" i="9" s="1"/>
  <c r="E29" i="9"/>
  <c r="N25" i="9" s="1" a="1"/>
  <c r="N25" i="9" s="1"/>
  <c r="D29" i="9"/>
  <c r="M25" i="9" a="1"/>
  <c r="M25" i="9" s="1"/>
  <c r="C29" i="9"/>
  <c r="L25" i="9" a="1"/>
  <c r="L25" i="9"/>
  <c r="B29" i="9"/>
  <c r="K25" i="9" s="1" a="1"/>
  <c r="K25" i="9" s="1"/>
  <c r="A29" i="9"/>
  <c r="F28" i="9"/>
  <c r="O24" i="9" s="1" a="1"/>
  <c r="O24" i="9" s="1"/>
  <c r="E28" i="9"/>
  <c r="N24" i="9" s="1" a="1"/>
  <c r="N24" i="9" s="1"/>
  <c r="D28" i="9"/>
  <c r="M24" i="9" s="1" a="1"/>
  <c r="M24" i="9"/>
  <c r="C28" i="9"/>
  <c r="L24" i="9" s="1" a="1"/>
  <c r="L24" i="9" s="1"/>
  <c r="B28" i="9"/>
  <c r="K24" i="9" s="1" a="1"/>
  <c r="K24" i="9" s="1"/>
  <c r="A28" i="9"/>
  <c r="F27" i="9"/>
  <c r="E27" i="9"/>
  <c r="D27" i="9"/>
  <c r="C27" i="9"/>
  <c r="B27" i="9"/>
  <c r="A27" i="9"/>
  <c r="F26" i="9"/>
  <c r="O23" i="9" s="1" a="1"/>
  <c r="O23" i="9" s="1"/>
  <c r="E26" i="9"/>
  <c r="N23" i="9" a="1"/>
  <c r="N23" i="9" s="1"/>
  <c r="D26" i="9"/>
  <c r="M23" i="9" s="1" a="1"/>
  <c r="M23" i="9"/>
  <c r="C26" i="9"/>
  <c r="L23" i="9" s="1" a="1"/>
  <c r="L23" i="9" s="1"/>
  <c r="B26" i="9"/>
  <c r="K23" i="9" a="1"/>
  <c r="K23" i="9" s="1"/>
  <c r="A26" i="9"/>
  <c r="F25" i="9"/>
  <c r="O22" i="9" a="1"/>
  <c r="O22" i="9" s="1"/>
  <c r="E25" i="9"/>
  <c r="N22" i="9" s="1" a="1"/>
  <c r="N22" i="9" s="1"/>
  <c r="D25" i="9"/>
  <c r="M22" i="9" s="1" a="1"/>
  <c r="M22" i="9" s="1"/>
  <c r="C25" i="9"/>
  <c r="L22" i="9" s="1" a="1"/>
  <c r="L22" i="9" s="1"/>
  <c r="B25" i="9"/>
  <c r="K22" i="9" s="1" a="1"/>
  <c r="K22" i="9" s="1"/>
  <c r="A25" i="9"/>
  <c r="F24" i="9"/>
  <c r="O21" i="9" s="1" a="1"/>
  <c r="O21" i="9" s="1"/>
  <c r="E24" i="9"/>
  <c r="N21" i="9" s="1" a="1"/>
  <c r="N21" i="9" s="1"/>
  <c r="D24" i="9"/>
  <c r="M21" i="9" s="1" a="1"/>
  <c r="M21" i="9" s="1"/>
  <c r="C24" i="9"/>
  <c r="L21" i="9" s="1" a="1"/>
  <c r="L21" i="9" s="1"/>
  <c r="B24" i="9"/>
  <c r="K21" i="9" s="1" a="1"/>
  <c r="K21" i="9" s="1"/>
  <c r="A24" i="9"/>
  <c r="F23" i="9"/>
  <c r="O20" i="9" s="1" a="1"/>
  <c r="O20" i="9" s="1"/>
  <c r="E23" i="9"/>
  <c r="N20" i="9" a="1"/>
  <c r="N20" i="9" s="1"/>
  <c r="D23" i="9"/>
  <c r="M20" i="9" s="1" a="1"/>
  <c r="M20" i="9" s="1"/>
  <c r="C23" i="9"/>
  <c r="L20" i="9" s="1" a="1"/>
  <c r="L20" i="9" s="1"/>
  <c r="B23" i="9"/>
  <c r="K20" i="9" s="1" a="1"/>
  <c r="K20" i="9" s="1"/>
  <c r="A23" i="9"/>
  <c r="F22" i="9"/>
  <c r="O19" i="9" s="1" a="1"/>
  <c r="O19" i="9" s="1"/>
  <c r="E22" i="9"/>
  <c r="N19" i="9" s="1" a="1"/>
  <c r="N19" i="9" s="1"/>
  <c r="D22" i="9"/>
  <c r="M19" i="9" s="1" a="1"/>
  <c r="M19" i="9" s="1"/>
  <c r="C22" i="9"/>
  <c r="L19" i="9" s="1" a="1"/>
  <c r="L19" i="9" s="1"/>
  <c r="B22" i="9"/>
  <c r="K19" i="9" s="1" a="1"/>
  <c r="K19" i="9" s="1"/>
  <c r="A22" i="9"/>
  <c r="F21" i="9"/>
  <c r="E21" i="9"/>
  <c r="D21" i="9"/>
  <c r="C21" i="9"/>
  <c r="B21" i="9"/>
  <c r="A21" i="9"/>
  <c r="F20" i="9"/>
  <c r="O18" i="9" s="1" a="1"/>
  <c r="O18" i="9" s="1"/>
  <c r="E20" i="9"/>
  <c r="N18" i="9" s="1" a="1"/>
  <c r="N18" i="9" s="1"/>
  <c r="D20" i="9"/>
  <c r="M18" i="9" s="1" a="1"/>
  <c r="M18" i="9" s="1"/>
  <c r="C20" i="9"/>
  <c r="L18" i="9" s="1" a="1"/>
  <c r="L18" i="9"/>
  <c r="B20" i="9"/>
  <c r="K18" i="9" s="1" a="1"/>
  <c r="K18" i="9" s="1"/>
  <c r="A20" i="9"/>
  <c r="F19" i="9"/>
  <c r="O17" i="9" s="1" a="1"/>
  <c r="O17" i="9" s="1"/>
  <c r="E19" i="9"/>
  <c r="N17" i="9" s="1" a="1"/>
  <c r="N17" i="9" s="1"/>
  <c r="D19" i="9"/>
  <c r="M17" i="9" s="1" a="1"/>
  <c r="M17" i="9" s="1"/>
  <c r="C19" i="9"/>
  <c r="L17" i="9" s="1" a="1"/>
  <c r="L17" i="9" s="1"/>
  <c r="B19" i="9"/>
  <c r="K17" i="9" a="1"/>
  <c r="K17" i="9" s="1"/>
  <c r="A19" i="9"/>
  <c r="F18" i="9"/>
  <c r="O16" i="9" s="1" a="1"/>
  <c r="O16" i="9" s="1"/>
  <c r="E18" i="9"/>
  <c r="N16" i="9" s="1" a="1"/>
  <c r="N16" i="9" s="1"/>
  <c r="D18" i="9"/>
  <c r="M16" i="9" a="1"/>
  <c r="M16" i="9" s="1"/>
  <c r="C18" i="9"/>
  <c r="L16" i="9" s="1" a="1"/>
  <c r="L16" i="9" s="1"/>
  <c r="B18" i="9"/>
  <c r="K16" i="9" s="1" a="1"/>
  <c r="K16" i="9" s="1"/>
  <c r="A18" i="9"/>
  <c r="F17" i="9"/>
  <c r="E17" i="9"/>
  <c r="D17" i="9"/>
  <c r="C17" i="9"/>
  <c r="B17" i="9"/>
  <c r="A17" i="9"/>
  <c r="F16" i="9"/>
  <c r="O15" i="9" s="1" a="1"/>
  <c r="O15" i="9" s="1"/>
  <c r="E16" i="9"/>
  <c r="N15" i="9" s="1" a="1"/>
  <c r="N15" i="9" s="1"/>
  <c r="D16" i="9"/>
  <c r="M15" i="9" a="1"/>
  <c r="M15" i="9" s="1"/>
  <c r="C16" i="9"/>
  <c r="L15" i="9" s="1" a="1"/>
  <c r="L15" i="9" s="1"/>
  <c r="B16" i="9"/>
  <c r="K15" i="9" s="1" a="1"/>
  <c r="K15" i="9" s="1"/>
  <c r="A16" i="9"/>
  <c r="F15" i="9"/>
  <c r="O14" i="9" s="1" a="1"/>
  <c r="O14" i="9" s="1"/>
  <c r="E15" i="9"/>
  <c r="N14" i="9" a="1"/>
  <c r="N14" i="9" s="1"/>
  <c r="D15" i="9"/>
  <c r="M14" i="9" s="1" a="1"/>
  <c r="M14" i="9" s="1"/>
  <c r="C15" i="9"/>
  <c r="L14" i="9" s="1" a="1"/>
  <c r="L14" i="9" s="1"/>
  <c r="B15" i="9"/>
  <c r="K14" i="9" s="1" a="1"/>
  <c r="K14" i="9" s="1"/>
  <c r="A15" i="9"/>
  <c r="F14" i="9"/>
  <c r="O13" i="9" s="1" a="1"/>
  <c r="O13" i="9"/>
  <c r="E14" i="9"/>
  <c r="N13" i="9" a="1"/>
  <c r="N13" i="9" s="1"/>
  <c r="D14" i="9"/>
  <c r="M13" i="9" s="1" a="1"/>
  <c r="M13" i="9" s="1"/>
  <c r="C14" i="9"/>
  <c r="L13" i="9" s="1" a="1"/>
  <c r="L13" i="9" s="1"/>
  <c r="B14" i="9"/>
  <c r="K13" i="9" s="1" a="1"/>
  <c r="K13" i="9" s="1"/>
  <c r="A14" i="9"/>
  <c r="F13" i="9"/>
  <c r="O12" i="9" a="1"/>
  <c r="O12" i="9" s="1"/>
  <c r="E13" i="9"/>
  <c r="N12" i="9" s="1" a="1"/>
  <c r="N12" i="9" s="1"/>
  <c r="D13" i="9"/>
  <c r="M12" i="9" s="1" a="1"/>
  <c r="M12" i="9" s="1"/>
  <c r="C13" i="9"/>
  <c r="L12" i="9" a="1"/>
  <c r="L12" i="9" s="1"/>
  <c r="B13" i="9"/>
  <c r="K12" i="9" s="1" a="1"/>
  <c r="K12" i="9" s="1"/>
  <c r="A13" i="9"/>
  <c r="F12" i="9"/>
  <c r="O11" i="9" s="1" a="1"/>
  <c r="O11" i="9" s="1"/>
  <c r="E12" i="9"/>
  <c r="N11" i="9" s="1" a="1"/>
  <c r="N11" i="9" s="1"/>
  <c r="D12" i="9"/>
  <c r="M11" i="9" s="1" a="1"/>
  <c r="M11" i="9" s="1"/>
  <c r="C12" i="9"/>
  <c r="L11" i="9" a="1"/>
  <c r="L11" i="9" s="1"/>
  <c r="B12" i="9"/>
  <c r="K11" i="9" s="1" a="1"/>
  <c r="K11" i="9" s="1"/>
  <c r="A12" i="9"/>
  <c r="F11" i="9"/>
  <c r="O10" i="9" s="1" a="1"/>
  <c r="O10" i="9"/>
  <c r="E11" i="9"/>
  <c r="N10" i="9" s="1" a="1"/>
  <c r="N10" i="9" s="1"/>
  <c r="D11" i="9"/>
  <c r="M10" i="9" a="1"/>
  <c r="M10" i="9" s="1"/>
  <c r="C11" i="9"/>
  <c r="L10" i="9" s="1" a="1"/>
  <c r="L10" i="9" s="1"/>
  <c r="B11" i="9"/>
  <c r="K10" i="9" s="1" a="1"/>
  <c r="K10" i="9" s="1"/>
  <c r="A11" i="9"/>
  <c r="F10" i="9"/>
  <c r="E10" i="9"/>
  <c r="D10" i="9"/>
  <c r="C10" i="9"/>
  <c r="B10" i="9"/>
  <c r="A10" i="9"/>
  <c r="F9" i="9"/>
  <c r="O9" i="9" s="1" a="1"/>
  <c r="O9" i="9" s="1"/>
  <c r="E9" i="9"/>
  <c r="N9" i="9" s="1" a="1"/>
  <c r="N9" i="9" s="1"/>
  <c r="D9" i="9"/>
  <c r="M9" i="9" s="1" a="1"/>
  <c r="M9" i="9" s="1"/>
  <c r="C9" i="9"/>
  <c r="L9" i="9" s="1" a="1"/>
  <c r="L9" i="9" s="1"/>
  <c r="B9" i="9"/>
  <c r="K9" i="9" s="1" a="1"/>
  <c r="K9" i="9" s="1"/>
  <c r="A9" i="9"/>
  <c r="F8" i="9"/>
  <c r="O8" i="9" s="1" a="1"/>
  <c r="O8" i="9" s="1"/>
  <c r="E8" i="9"/>
  <c r="N8" i="9" s="1" a="1"/>
  <c r="N8" i="9" s="1"/>
  <c r="D8" i="9"/>
  <c r="M8" i="9" s="1" a="1"/>
  <c r="M8" i="9" s="1"/>
  <c r="C8" i="9"/>
  <c r="L8" i="9" s="1" a="1"/>
  <c r="L8" i="9" s="1"/>
  <c r="B8" i="9"/>
  <c r="K8" i="9" s="1" a="1"/>
  <c r="K8" i="9" s="1"/>
  <c r="A8" i="9"/>
  <c r="F7" i="9"/>
  <c r="O7" i="9" s="1" a="1"/>
  <c r="O7" i="9" s="1"/>
  <c r="E7" i="9"/>
  <c r="N7" i="9" s="1" a="1"/>
  <c r="N7" i="9" s="1"/>
  <c r="D7" i="9"/>
  <c r="M7" i="9" s="1" a="1"/>
  <c r="M7" i="9" s="1"/>
  <c r="C7" i="9"/>
  <c r="L7" i="9" a="1"/>
  <c r="L7" i="9" s="1"/>
  <c r="B7" i="9"/>
  <c r="K7" i="9" s="1" a="1"/>
  <c r="K7" i="9" s="1"/>
  <c r="A7" i="9"/>
  <c r="F6" i="9"/>
  <c r="E6" i="9"/>
  <c r="D6" i="9"/>
  <c r="C6" i="9"/>
  <c r="B6" i="9"/>
  <c r="A6" i="9"/>
  <c r="A7" i="6"/>
  <c r="B7" i="6"/>
  <c r="K7" i="6" s="1" a="1"/>
  <c r="K7" i="6" s="1"/>
  <c r="C7" i="6"/>
  <c r="L7" i="6" s="1" a="1"/>
  <c r="L7" i="6" s="1"/>
  <c r="D7" i="6"/>
  <c r="M7" i="6" s="1" a="1"/>
  <c r="M7" i="6" s="1"/>
  <c r="E7" i="6"/>
  <c r="N7" i="6" s="1" a="1"/>
  <c r="N7" i="6" s="1"/>
  <c r="F7" i="6"/>
  <c r="O7" i="6" s="1" a="1"/>
  <c r="O7" i="6" s="1"/>
  <c r="A8" i="6"/>
  <c r="B8" i="6"/>
  <c r="K8" i="6" s="1" a="1"/>
  <c r="K8" i="6" s="1"/>
  <c r="C8" i="6"/>
  <c r="L8" i="6" s="1" a="1"/>
  <c r="L8" i="6" s="1"/>
  <c r="D8" i="6"/>
  <c r="M8" i="6" s="1" a="1"/>
  <c r="M8" i="6" s="1"/>
  <c r="E8" i="6"/>
  <c r="N8" i="6" a="1"/>
  <c r="N8" i="6" s="1"/>
  <c r="F8" i="6"/>
  <c r="O8" i="6" a="1"/>
  <c r="O8" i="6" s="1"/>
  <c r="A9" i="6"/>
  <c r="B9" i="6"/>
  <c r="K9" i="6" s="1" a="1"/>
  <c r="K9" i="6" s="1"/>
  <c r="C9" i="6"/>
  <c r="L9" i="6" s="1" a="1"/>
  <c r="L9" i="6" s="1"/>
  <c r="D9" i="6"/>
  <c r="M9" i="6" s="1" a="1"/>
  <c r="M9" i="6" s="1"/>
  <c r="E9" i="6"/>
  <c r="N9" i="6" s="1" a="1"/>
  <c r="N9" i="6" s="1"/>
  <c r="F9" i="6"/>
  <c r="O9" i="6" s="1" a="1"/>
  <c r="O9" i="6" s="1"/>
  <c r="A10" i="6"/>
  <c r="B10" i="6"/>
  <c r="C10" i="6"/>
  <c r="D10" i="6"/>
  <c r="E10" i="6"/>
  <c r="F10" i="6"/>
  <c r="A11" i="6"/>
  <c r="B11" i="6"/>
  <c r="K10" i="6" a="1"/>
  <c r="K10" i="6" s="1"/>
  <c r="C11" i="6"/>
  <c r="L10" i="6" s="1" a="1"/>
  <c r="L10" i="6" s="1"/>
  <c r="D11" i="6"/>
  <c r="M10" i="6" s="1" a="1"/>
  <c r="M10" i="6" s="1"/>
  <c r="E11" i="6"/>
  <c r="N10" i="6" s="1" a="1"/>
  <c r="N10" i="6" s="1"/>
  <c r="F11" i="6"/>
  <c r="O10" i="6" s="1" a="1"/>
  <c r="O10" i="6" s="1"/>
  <c r="A12" i="6"/>
  <c r="B12" i="6"/>
  <c r="K11" i="6" s="1" a="1"/>
  <c r="K11" i="6" s="1"/>
  <c r="C12" i="6"/>
  <c r="L11" i="6" a="1"/>
  <c r="L11" i="6" s="1"/>
  <c r="D12" i="6"/>
  <c r="M11" i="6" s="1" a="1"/>
  <c r="M11" i="6" s="1"/>
  <c r="E12" i="6"/>
  <c r="N11" i="6" s="1" a="1"/>
  <c r="N11" i="6" s="1"/>
  <c r="F12" i="6"/>
  <c r="O11" i="6" s="1" a="1"/>
  <c r="O11" i="6" s="1"/>
  <c r="A13" i="6"/>
  <c r="B13" i="6"/>
  <c r="K12" i="6" s="1" a="1"/>
  <c r="K12" i="6" s="1"/>
  <c r="C13" i="6"/>
  <c r="L12" i="6" s="1" a="1"/>
  <c r="L12" i="6" s="1"/>
  <c r="D13" i="6"/>
  <c r="M12" i="6" s="1" a="1"/>
  <c r="M12" i="6" s="1"/>
  <c r="E13" i="6"/>
  <c r="N12" i="6" s="1" a="1"/>
  <c r="N12" i="6" s="1"/>
  <c r="F13" i="6"/>
  <c r="O12" i="6" s="1" a="1"/>
  <c r="O12" i="6" s="1"/>
  <c r="A14" i="6"/>
  <c r="B14" i="6"/>
  <c r="K13" i="6" a="1"/>
  <c r="K13" i="6" s="1"/>
  <c r="C14" i="6"/>
  <c r="L13" i="6" s="1" a="1"/>
  <c r="L13" i="6" s="1"/>
  <c r="D14" i="6"/>
  <c r="M13" i="6" a="1"/>
  <c r="M13" i="6" s="1"/>
  <c r="E14" i="6"/>
  <c r="N13" i="6" s="1" a="1"/>
  <c r="N13" i="6" s="1"/>
  <c r="F14" i="6"/>
  <c r="O13" i="6" s="1" a="1"/>
  <c r="O13" i="6" s="1"/>
  <c r="A15" i="6"/>
  <c r="B15" i="6"/>
  <c r="K14" i="6" s="1" a="1"/>
  <c r="K14" i="6" s="1"/>
  <c r="C15" i="6"/>
  <c r="L14" i="6" s="1" a="1"/>
  <c r="L14" i="6" s="1"/>
  <c r="D15" i="6"/>
  <c r="M14" i="6" s="1" a="1"/>
  <c r="M14" i="6" s="1"/>
  <c r="E15" i="6"/>
  <c r="N14" i="6" s="1" a="1"/>
  <c r="N14" i="6" s="1"/>
  <c r="F15" i="6"/>
  <c r="O14" i="6" s="1" a="1"/>
  <c r="O14" i="6" s="1"/>
  <c r="A16" i="6"/>
  <c r="B16" i="6"/>
  <c r="K15" i="6" s="1" a="1"/>
  <c r="K15" i="6"/>
  <c r="C16" i="6"/>
  <c r="L15" i="6" s="1" a="1"/>
  <c r="L15" i="6" s="1"/>
  <c r="D16" i="6"/>
  <c r="M15" i="6" s="1" a="1"/>
  <c r="M15" i="6" s="1"/>
  <c r="E16" i="6"/>
  <c r="N15" i="6" s="1" a="1"/>
  <c r="N15" i="6" s="1"/>
  <c r="F16" i="6"/>
  <c r="O15" i="6" a="1"/>
  <c r="O15" i="6" s="1"/>
  <c r="A17" i="6"/>
  <c r="B17" i="6"/>
  <c r="C17" i="6"/>
  <c r="D17" i="6"/>
  <c r="E17" i="6"/>
  <c r="F17" i="6"/>
  <c r="A18" i="6"/>
  <c r="B18" i="6"/>
  <c r="K16" i="6" s="1" a="1"/>
  <c r="K16" i="6" s="1"/>
  <c r="C18" i="6"/>
  <c r="L16" i="6" s="1" a="1"/>
  <c r="L16" i="6" s="1"/>
  <c r="D18" i="6"/>
  <c r="M16" i="6" a="1"/>
  <c r="M16" i="6" s="1"/>
  <c r="E18" i="6"/>
  <c r="N16" i="6" s="1" a="1"/>
  <c r="N16" i="6" s="1"/>
  <c r="F18" i="6"/>
  <c r="O16" i="6" s="1" a="1"/>
  <c r="O16" i="6" s="1"/>
  <c r="A19" i="6"/>
  <c r="B19" i="6"/>
  <c r="K17" i="6" s="1" a="1"/>
  <c r="K17" i="6" s="1"/>
  <c r="C19" i="6"/>
  <c r="L17" i="6" s="1" a="1"/>
  <c r="L17" i="6" s="1"/>
  <c r="D19" i="6"/>
  <c r="M17" i="6" s="1" a="1"/>
  <c r="M17" i="6" s="1"/>
  <c r="E19" i="6"/>
  <c r="N17" i="6" s="1" a="1"/>
  <c r="N17" i="6" s="1"/>
  <c r="F19" i="6"/>
  <c r="O17" i="6" s="1" a="1"/>
  <c r="O17" i="6" s="1"/>
  <c r="A20" i="6"/>
  <c r="B20" i="6"/>
  <c r="K18" i="6" s="1" a="1"/>
  <c r="K18" i="6" s="1"/>
  <c r="C20" i="6"/>
  <c r="L18" i="6" s="1" a="1"/>
  <c r="L18" i="6" s="1"/>
  <c r="D20" i="6"/>
  <c r="M18" i="6" a="1"/>
  <c r="M18" i="6" s="1"/>
  <c r="E20" i="6"/>
  <c r="N18" i="6" s="1" a="1"/>
  <c r="N18" i="6" s="1"/>
  <c r="F20" i="6"/>
  <c r="O18" i="6" s="1" a="1"/>
  <c r="O18" i="6" s="1"/>
  <c r="A21" i="6"/>
  <c r="B21" i="6"/>
  <c r="C21" i="6"/>
  <c r="D21" i="6"/>
  <c r="E21" i="6"/>
  <c r="F21" i="6"/>
  <c r="A22" i="6"/>
  <c r="B22" i="6"/>
  <c r="K19" i="6" s="1" a="1"/>
  <c r="K19" i="6" s="1"/>
  <c r="C22" i="6"/>
  <c r="L19" i="6" s="1" a="1"/>
  <c r="L19" i="6" s="1"/>
  <c r="D22" i="6"/>
  <c r="M19" i="6" s="1" a="1"/>
  <c r="M19" i="6" s="1"/>
  <c r="E22" i="6"/>
  <c r="N19" i="6" a="1"/>
  <c r="N19" i="6" s="1"/>
  <c r="F22" i="6"/>
  <c r="O19" i="6" s="1" a="1"/>
  <c r="O19" i="6" s="1"/>
  <c r="A23" i="6"/>
  <c r="B23" i="6"/>
  <c r="K20" i="6" s="1" a="1"/>
  <c r="K20" i="6" s="1"/>
  <c r="C23" i="6"/>
  <c r="L20" i="6" s="1" a="1"/>
  <c r="L20" i="6" s="1"/>
  <c r="D23" i="6"/>
  <c r="M20" i="6" s="1" a="1"/>
  <c r="M20" i="6" s="1"/>
  <c r="E23" i="6"/>
  <c r="N20" i="6" s="1" a="1"/>
  <c r="N20" i="6" s="1"/>
  <c r="F23" i="6"/>
  <c r="O20" i="6" s="1" a="1"/>
  <c r="O20" i="6" s="1"/>
  <c r="A24" i="6"/>
  <c r="B24" i="6"/>
  <c r="K21" i="6" a="1"/>
  <c r="K21" i="6" s="1"/>
  <c r="C24" i="6"/>
  <c r="L21" i="6" a="1"/>
  <c r="L21" i="6" s="1"/>
  <c r="D24" i="6"/>
  <c r="M21" i="6" s="1" a="1"/>
  <c r="M21" i="6" s="1"/>
  <c r="E24" i="6"/>
  <c r="N21" i="6" a="1"/>
  <c r="N21" i="6" s="1"/>
  <c r="F24" i="6"/>
  <c r="O21" i="6" a="1"/>
  <c r="O21" i="6" s="1"/>
  <c r="A25" i="6"/>
  <c r="B25" i="6"/>
  <c r="K22" i="6" s="1" a="1"/>
  <c r="K22" i="6" s="1"/>
  <c r="C25" i="6"/>
  <c r="L22" i="6" s="1" a="1"/>
  <c r="L22" i="6" s="1"/>
  <c r="D25" i="6"/>
  <c r="M22" i="6" s="1" a="1"/>
  <c r="M22" i="6" s="1"/>
  <c r="E25" i="6"/>
  <c r="N22" i="6" a="1"/>
  <c r="N22" i="6" s="1"/>
  <c r="F25" i="6"/>
  <c r="O22" i="6" a="1"/>
  <c r="O22" i="6" s="1"/>
  <c r="A26" i="6"/>
  <c r="B26" i="6"/>
  <c r="K23" i="6" s="1" a="1"/>
  <c r="K23" i="6" s="1"/>
  <c r="C26" i="6"/>
  <c r="L23" i="6" s="1" a="1"/>
  <c r="L23" i="6" s="1"/>
  <c r="D26" i="6"/>
  <c r="M23" i="6" a="1"/>
  <c r="M23" i="6" s="1"/>
  <c r="E26" i="6"/>
  <c r="N23" i="6" a="1"/>
  <c r="N23" i="6" s="1"/>
  <c r="F26" i="6"/>
  <c r="O23" i="6" s="1" a="1"/>
  <c r="O23" i="6" s="1"/>
  <c r="A27" i="6"/>
  <c r="B27" i="6"/>
  <c r="C27" i="6"/>
  <c r="D27" i="6"/>
  <c r="E27" i="6"/>
  <c r="F27" i="6"/>
  <c r="A28" i="6"/>
  <c r="B28" i="6"/>
  <c r="K24" i="6" a="1"/>
  <c r="K24" i="6" s="1"/>
  <c r="C28" i="6"/>
  <c r="L24" i="6" s="1" a="1"/>
  <c r="L24" i="6" s="1"/>
  <c r="D28" i="6"/>
  <c r="M24" i="6" s="1" a="1"/>
  <c r="M24" i="6" s="1"/>
  <c r="E28" i="6"/>
  <c r="N24" i="6" s="1" a="1"/>
  <c r="N24" i="6" s="1"/>
  <c r="F28" i="6"/>
  <c r="O24" i="6" s="1" a="1"/>
  <c r="O24" i="6" s="1"/>
  <c r="A29" i="6"/>
  <c r="B29" i="6"/>
  <c r="K25" i="6" s="1" a="1"/>
  <c r="K25" i="6" s="1"/>
  <c r="C29" i="6"/>
  <c r="L25" i="6" s="1" a="1"/>
  <c r="L25" i="6" s="1"/>
  <c r="D29" i="6"/>
  <c r="M25" i="6" s="1" a="1"/>
  <c r="M25" i="6" s="1"/>
  <c r="E29" i="6"/>
  <c r="N25" i="6" s="1" a="1"/>
  <c r="N25" i="6" s="1"/>
  <c r="F29" i="6"/>
  <c r="O25" i="6" s="1" a="1"/>
  <c r="O25" i="6" s="1"/>
  <c r="A30" i="6"/>
  <c r="B30" i="6"/>
  <c r="K26" i="6" s="1" a="1"/>
  <c r="K26" i="6" s="1"/>
  <c r="C30" i="6"/>
  <c r="L26" i="6" s="1" a="1"/>
  <c r="L26" i="6" s="1"/>
  <c r="D30" i="6"/>
  <c r="M26" i="6" s="1" a="1"/>
  <c r="M26" i="6" s="1"/>
  <c r="E30" i="6"/>
  <c r="N26" i="6" s="1" a="1"/>
  <c r="N26" i="6" s="1"/>
  <c r="F30" i="6"/>
  <c r="O26" i="6" s="1" a="1"/>
  <c r="O26" i="6" s="1"/>
  <c r="A31" i="6"/>
  <c r="B31" i="6"/>
  <c r="K27" i="6" s="1" a="1"/>
  <c r="K27" i="6" s="1"/>
  <c r="C31" i="6"/>
  <c r="L27" i="6" s="1" a="1"/>
  <c r="L27" i="6" s="1"/>
  <c r="D31" i="6"/>
  <c r="M27" i="6" s="1" a="1"/>
  <c r="M27" i="6" s="1"/>
  <c r="E31" i="6"/>
  <c r="N27" i="6" s="1" a="1"/>
  <c r="N27" i="6" s="1"/>
  <c r="F31" i="6"/>
  <c r="O27" i="6" s="1" a="1"/>
  <c r="O27" i="6" s="1"/>
  <c r="A32" i="6"/>
  <c r="B32" i="6"/>
  <c r="K28" i="6" s="1" a="1"/>
  <c r="K28" i="6" s="1"/>
  <c r="C32" i="6"/>
  <c r="L28" i="6" s="1" a="1"/>
  <c r="L28" i="6" s="1"/>
  <c r="D32" i="6"/>
  <c r="M28" i="6" s="1" a="1"/>
  <c r="M28" i="6" s="1"/>
  <c r="E32" i="6"/>
  <c r="N28" i="6" s="1" a="1"/>
  <c r="N28" i="6" s="1"/>
  <c r="F32" i="6"/>
  <c r="O28" i="6" s="1" a="1"/>
  <c r="O28" i="6" s="1"/>
  <c r="A33" i="6"/>
  <c r="B33" i="6"/>
  <c r="K29" i="6" s="1" a="1"/>
  <c r="K29" i="6" s="1"/>
  <c r="C33" i="6"/>
  <c r="L29" i="6" s="1" a="1"/>
  <c r="L29" i="6" s="1"/>
  <c r="D33" i="6"/>
  <c r="M29" i="6" s="1" a="1"/>
  <c r="M29" i="6" s="1"/>
  <c r="E33" i="6"/>
  <c r="N29" i="6" s="1" a="1"/>
  <c r="N29" i="6" s="1"/>
  <c r="F33" i="6"/>
  <c r="O29" i="6" s="1" a="1"/>
  <c r="O29" i="6" s="1"/>
  <c r="A34" i="6"/>
  <c r="B34" i="6"/>
  <c r="C34" i="6"/>
  <c r="D34" i="6"/>
  <c r="E34" i="6"/>
  <c r="F34" i="6"/>
  <c r="A35" i="6"/>
  <c r="B35" i="6"/>
  <c r="K30" i="6" s="1" a="1"/>
  <c r="K30" i="6" s="1"/>
  <c r="C35" i="6"/>
  <c r="L30" i="6" s="1" a="1"/>
  <c r="L30" i="6" s="1"/>
  <c r="D35" i="6"/>
  <c r="M30" i="6" s="1" a="1"/>
  <c r="M30" i="6" s="1"/>
  <c r="E35" i="6"/>
  <c r="N30" i="6" s="1" a="1"/>
  <c r="N30" i="6" s="1"/>
  <c r="F35" i="6"/>
  <c r="O30" i="6" s="1" a="1"/>
  <c r="O30" i="6" s="1"/>
  <c r="A36" i="6"/>
  <c r="B36" i="6"/>
  <c r="K31" i="6" s="1" a="1"/>
  <c r="K31" i="6" s="1"/>
  <c r="C36" i="6"/>
  <c r="L31" i="6" s="1" a="1"/>
  <c r="L31" i="6" s="1"/>
  <c r="D36" i="6"/>
  <c r="M31" i="6" s="1" a="1"/>
  <c r="M31" i="6" s="1"/>
  <c r="E36" i="6"/>
  <c r="N31" i="6" s="1" a="1"/>
  <c r="N31" i="6" s="1"/>
  <c r="F36" i="6"/>
  <c r="O31" i="6" a="1"/>
  <c r="O31" i="6" s="1"/>
  <c r="A37" i="6"/>
  <c r="B37" i="6"/>
  <c r="K32" i="6" s="1" a="1"/>
  <c r="K32" i="6" s="1"/>
  <c r="C37" i="6"/>
  <c r="L32" i="6" s="1" a="1"/>
  <c r="L32" i="6" s="1"/>
  <c r="D37" i="6"/>
  <c r="M32" i="6" s="1" a="1"/>
  <c r="M32" i="6" s="1"/>
  <c r="E37" i="6"/>
  <c r="N32" i="6" a="1"/>
  <c r="N32" i="6" s="1"/>
  <c r="F37" i="6"/>
  <c r="O32" i="6" s="1" a="1"/>
  <c r="O32" i="6" s="1"/>
  <c r="A38" i="6"/>
  <c r="B38" i="6"/>
  <c r="C38" i="6"/>
  <c r="D38" i="6"/>
  <c r="E38" i="6"/>
  <c r="F38" i="6"/>
  <c r="A39" i="6"/>
  <c r="B39" i="6"/>
  <c r="K33" i="6" s="1" a="1"/>
  <c r="K33" i="6" s="1"/>
  <c r="C39" i="6"/>
  <c r="L33" i="6" s="1" a="1"/>
  <c r="L33" i="6" s="1"/>
  <c r="D39" i="6"/>
  <c r="M33" i="6" s="1" a="1"/>
  <c r="M33" i="6" s="1"/>
  <c r="E39" i="6"/>
  <c r="N33" i="6" s="1" a="1"/>
  <c r="N33" i="6" s="1"/>
  <c r="F39" i="6"/>
  <c r="O33" i="6" a="1"/>
  <c r="O33" i="6" s="1"/>
  <c r="A40" i="6"/>
  <c r="B40" i="6"/>
  <c r="K34" i="6" s="1" a="1"/>
  <c r="K34" i="6" s="1"/>
  <c r="C40" i="6"/>
  <c r="L34" i="6" s="1" a="1"/>
  <c r="L34" i="6" s="1"/>
  <c r="D40" i="6"/>
  <c r="M34" i="6" s="1" a="1"/>
  <c r="M34" i="6" s="1"/>
  <c r="E40" i="6"/>
  <c r="N34" i="6" a="1"/>
  <c r="N34" i="6" s="1"/>
  <c r="F40" i="6"/>
  <c r="O34" i="6" a="1"/>
  <c r="O34" i="6" s="1"/>
  <c r="A41" i="6"/>
  <c r="B41" i="6"/>
  <c r="K35" i="6" s="1" a="1"/>
  <c r="K35" i="6" s="1"/>
  <c r="C41" i="6"/>
  <c r="L35" i="6" s="1" a="1"/>
  <c r="L35" i="6" s="1"/>
  <c r="D41" i="6"/>
  <c r="M35" i="6" s="1" a="1"/>
  <c r="M35" i="6" s="1"/>
  <c r="E41" i="6"/>
  <c r="N35" i="6" s="1" a="1"/>
  <c r="N35" i="6" s="1"/>
  <c r="F41" i="6"/>
  <c r="O35" i="6" s="1" a="1"/>
  <c r="O35" i="6" s="1"/>
  <c r="A42" i="6"/>
  <c r="B42" i="6"/>
  <c r="K36" i="6" a="1"/>
  <c r="K36" i="6" s="1"/>
  <c r="C42" i="6"/>
  <c r="L36" i="6" s="1" a="1"/>
  <c r="L36" i="6" s="1"/>
  <c r="D42" i="6"/>
  <c r="M36" i="6" s="1" a="1"/>
  <c r="M36" i="6" s="1"/>
  <c r="E42" i="6"/>
  <c r="N36" i="6" a="1"/>
  <c r="N36" i="6" s="1"/>
  <c r="F42" i="6"/>
  <c r="O36" i="6" s="1" a="1"/>
  <c r="O36" i="6" s="1"/>
  <c r="A43" i="6"/>
  <c r="B43" i="6"/>
  <c r="K37" i="6" s="1" a="1"/>
  <c r="K37" i="6" s="1"/>
  <c r="C43" i="6"/>
  <c r="L37" i="6" s="1" a="1"/>
  <c r="L37" i="6" s="1"/>
  <c r="D43" i="6"/>
  <c r="M37" i="6" s="1" a="1"/>
  <c r="M37" i="6" s="1"/>
  <c r="E43" i="6"/>
  <c r="N37" i="6" s="1" a="1"/>
  <c r="N37" i="6" s="1"/>
  <c r="F43" i="6"/>
  <c r="O37" i="6" s="1" a="1"/>
  <c r="O37" i="6" s="1"/>
  <c r="A44" i="6"/>
  <c r="B44" i="6"/>
  <c r="K38" i="6" a="1"/>
  <c r="K38" i="6" s="1"/>
  <c r="C44" i="6"/>
  <c r="L38" i="6" s="1" a="1"/>
  <c r="L38" i="6" s="1"/>
  <c r="D44" i="6"/>
  <c r="M38" i="6" s="1" a="1"/>
  <c r="M38" i="6" s="1"/>
  <c r="E44" i="6"/>
  <c r="N38" i="6" s="1" a="1"/>
  <c r="N38" i="6" s="1"/>
  <c r="F44" i="6"/>
  <c r="O38" i="6" s="1" a="1"/>
  <c r="O38" i="6" s="1"/>
  <c r="A45" i="6"/>
  <c r="B45" i="6"/>
  <c r="K39" i="6" s="1" a="1"/>
  <c r="K39" i="6" s="1"/>
  <c r="C45" i="6"/>
  <c r="L39" i="6" a="1"/>
  <c r="L39" i="6" s="1"/>
  <c r="D45" i="6"/>
  <c r="M39" i="6" s="1" a="1"/>
  <c r="M39" i="6" s="1"/>
  <c r="E45" i="6"/>
  <c r="N39" i="6" s="1" a="1"/>
  <c r="N39" i="6" s="1"/>
  <c r="F45" i="6"/>
  <c r="O39" i="6" s="1" a="1"/>
  <c r="O39" i="6" s="1"/>
  <c r="A46" i="6"/>
  <c r="B46" i="6"/>
  <c r="K40" i="6" a="1"/>
  <c r="K40" i="6" s="1"/>
  <c r="C46" i="6"/>
  <c r="L40" i="6" a="1"/>
  <c r="L40" i="6" s="1"/>
  <c r="D46" i="6"/>
  <c r="M40" i="6" a="1"/>
  <c r="M40" i="6" s="1"/>
  <c r="E46" i="6"/>
  <c r="N40" i="6" s="1" a="1"/>
  <c r="N40" i="6" s="1"/>
  <c r="F46" i="6"/>
  <c r="O40" i="6" s="1" a="1"/>
  <c r="O40" i="6" s="1"/>
  <c r="A47" i="6"/>
  <c r="B47" i="6"/>
  <c r="K41" i="6" a="1"/>
  <c r="K41" i="6" s="1"/>
  <c r="C47" i="6"/>
  <c r="L41" i="6" s="1" a="1"/>
  <c r="L41" i="6" s="1"/>
  <c r="D47" i="6"/>
  <c r="M41" i="6" s="1" a="1"/>
  <c r="M41" i="6" s="1"/>
  <c r="E47" i="6"/>
  <c r="N41" i="6" s="1" a="1"/>
  <c r="N41" i="6" s="1"/>
  <c r="F47" i="6"/>
  <c r="O41" i="6" s="1" a="1"/>
  <c r="O41" i="6" s="1"/>
  <c r="A48" i="6"/>
  <c r="B48" i="6"/>
  <c r="K42" i="6" s="1" a="1"/>
  <c r="K42" i="6" s="1"/>
  <c r="C48" i="6"/>
  <c r="L42" i="6" s="1" a="1"/>
  <c r="L42" i="6" s="1"/>
  <c r="D48" i="6"/>
  <c r="M42" i="6" s="1" a="1"/>
  <c r="M42" i="6" s="1"/>
  <c r="E48" i="6"/>
  <c r="N42" i="6" s="1" a="1"/>
  <c r="N42" i="6" s="1"/>
  <c r="F48" i="6"/>
  <c r="O42" i="6" s="1" a="1"/>
  <c r="O42" i="6" s="1"/>
  <c r="A49" i="6"/>
  <c r="B49" i="6"/>
  <c r="K43" i="6" s="1" a="1"/>
  <c r="K43" i="6" s="1"/>
  <c r="C49" i="6"/>
  <c r="L43" i="6" s="1" a="1"/>
  <c r="L43" i="6" s="1"/>
  <c r="D49" i="6"/>
  <c r="M43" i="6" s="1" a="1"/>
  <c r="M43" i="6"/>
  <c r="E49" i="6"/>
  <c r="N43" i="6" s="1" a="1"/>
  <c r="N43" i="6" s="1"/>
  <c r="F49" i="6"/>
  <c r="O43" i="6" s="1" a="1"/>
  <c r="O43" i="6" s="1"/>
  <c r="A50" i="6"/>
  <c r="B50" i="6"/>
  <c r="K44" i="6" s="1" a="1"/>
  <c r="K44" i="6" s="1"/>
  <c r="C50" i="6"/>
  <c r="L44" i="6" a="1"/>
  <c r="L44" i="6" s="1"/>
  <c r="D50" i="6"/>
  <c r="M44" i="6" s="1" a="1"/>
  <c r="M44" i="6" s="1"/>
  <c r="E50" i="6"/>
  <c r="N44" i="6" s="1" a="1"/>
  <c r="N44" i="6" s="1"/>
  <c r="F50" i="6"/>
  <c r="O44" i="6" s="1" a="1"/>
  <c r="O44" i="6" s="1"/>
  <c r="A51" i="6"/>
  <c r="B51" i="6"/>
  <c r="K45" i="6" s="1" a="1"/>
  <c r="K45" i="6" s="1"/>
  <c r="C51" i="6"/>
  <c r="L45" i="6" s="1" a="1"/>
  <c r="L45" i="6" s="1"/>
  <c r="D51" i="6"/>
  <c r="M45" i="6" s="1" a="1"/>
  <c r="M45" i="6" s="1"/>
  <c r="E51" i="6"/>
  <c r="N45" i="6" s="1" a="1"/>
  <c r="N45" i="6" s="1"/>
  <c r="F51" i="6"/>
  <c r="O45" i="6" s="1" a="1"/>
  <c r="O45" i="6" s="1"/>
  <c r="A52" i="6"/>
  <c r="B52" i="6"/>
  <c r="K46" i="6" s="1" a="1"/>
  <c r="K46" i="6" s="1"/>
  <c r="C52" i="6"/>
  <c r="L46" i="6" s="1" a="1"/>
  <c r="L46" i="6" s="1"/>
  <c r="D52" i="6"/>
  <c r="M46" i="6" s="1" a="1"/>
  <c r="M46" i="6" s="1"/>
  <c r="E52" i="6"/>
  <c r="N46" i="6" a="1"/>
  <c r="N46" i="6" s="1"/>
  <c r="F52" i="6"/>
  <c r="O46" i="6" a="1"/>
  <c r="O46" i="6" s="1"/>
  <c r="A53" i="6"/>
  <c r="B53" i="6"/>
  <c r="C53" i="6"/>
  <c r="D53" i="6"/>
  <c r="E53" i="6"/>
  <c r="F53" i="6"/>
  <c r="A54" i="6"/>
  <c r="B54" i="6"/>
  <c r="K47" i="6" s="1" a="1"/>
  <c r="K47" i="6" s="1"/>
  <c r="C54" i="6"/>
  <c r="L47" i="6" s="1" a="1"/>
  <c r="L47" i="6" s="1"/>
  <c r="D54" i="6"/>
  <c r="M47" i="6" s="1" a="1"/>
  <c r="M47" i="6" s="1"/>
  <c r="E54" i="6"/>
  <c r="N47" i="6" s="1" a="1"/>
  <c r="N47" i="6" s="1"/>
  <c r="F54" i="6"/>
  <c r="O47" i="6" a="1"/>
  <c r="O47" i="6" s="1"/>
  <c r="A55" i="6"/>
  <c r="B55" i="6"/>
  <c r="K48" i="6" s="1" a="1"/>
  <c r="K48" i="6" s="1"/>
  <c r="C55" i="6"/>
  <c r="L48" i="6" s="1" a="1"/>
  <c r="L48" i="6" s="1"/>
  <c r="D55" i="6"/>
  <c r="M48" i="6" s="1" a="1"/>
  <c r="M48" i="6" s="1"/>
  <c r="E55" i="6"/>
  <c r="N48" i="6" s="1" a="1"/>
  <c r="N48" i="6" s="1"/>
  <c r="F55" i="6"/>
  <c r="O48" i="6" a="1"/>
  <c r="O48" i="6" s="1"/>
  <c r="A56" i="6"/>
  <c r="B56" i="6"/>
  <c r="K49" i="6" s="1" a="1"/>
  <c r="K49" i="6" s="1"/>
  <c r="C56" i="6"/>
  <c r="L49" i="6" s="1" a="1"/>
  <c r="L49" i="6" s="1"/>
  <c r="D56" i="6"/>
  <c r="M49" i="6" s="1" a="1"/>
  <c r="M49" i="6" s="1"/>
  <c r="E56" i="6"/>
  <c r="N49" i="6" s="1" a="1"/>
  <c r="N49" i="6" s="1"/>
  <c r="F56" i="6"/>
  <c r="O49" i="6" s="1" a="1"/>
  <c r="O49" i="6" s="1"/>
  <c r="A57" i="6"/>
  <c r="B57" i="6"/>
  <c r="C57" i="6"/>
  <c r="D57" i="6"/>
  <c r="E57" i="6"/>
  <c r="F57" i="6"/>
  <c r="A58" i="6"/>
  <c r="B58" i="6"/>
  <c r="K50" i="6" s="1" a="1"/>
  <c r="K50" i="6" s="1"/>
  <c r="C58" i="6"/>
  <c r="L50" i="6" s="1" a="1"/>
  <c r="L50" i="6" s="1"/>
  <c r="D58" i="6"/>
  <c r="M50" i="6" s="1" a="1"/>
  <c r="M50" i="6" s="1"/>
  <c r="E58" i="6"/>
  <c r="N50" i="6" s="1" a="1"/>
  <c r="N50" i="6" s="1"/>
  <c r="F58" i="6"/>
  <c r="O50" i="6" s="1" a="1"/>
  <c r="O50" i="6" s="1"/>
  <c r="A59" i="6"/>
  <c r="B59" i="6"/>
  <c r="K51" i="6" s="1" a="1"/>
  <c r="K51" i="6" s="1"/>
  <c r="C59" i="6"/>
  <c r="L51" i="6" s="1" a="1"/>
  <c r="L51" i="6" s="1"/>
  <c r="D59" i="6"/>
  <c r="M51" i="6" s="1" a="1"/>
  <c r="M51" i="6" s="1"/>
  <c r="E59" i="6"/>
  <c r="N51" i="6" s="1" a="1"/>
  <c r="N51" i="6" s="1"/>
  <c r="F59" i="6"/>
  <c r="O51" i="6" s="1" a="1"/>
  <c r="O51" i="6" s="1"/>
  <c r="A60" i="6"/>
  <c r="B60" i="6"/>
  <c r="K52" i="6" s="1" a="1"/>
  <c r="K52" i="6" s="1"/>
  <c r="C60" i="6"/>
  <c r="L52" i="6" s="1" a="1"/>
  <c r="L52" i="6" s="1"/>
  <c r="D60" i="6"/>
  <c r="M52" i="6" s="1" a="1"/>
  <c r="M52" i="6" s="1"/>
  <c r="E60" i="6"/>
  <c r="N52" i="6" s="1" a="1"/>
  <c r="N52" i="6" s="1"/>
  <c r="F60" i="6"/>
  <c r="O52" i="6" s="1" a="1"/>
  <c r="O52" i="6" s="1"/>
  <c r="A61" i="6"/>
  <c r="B61" i="6"/>
  <c r="C61" i="6"/>
  <c r="D61" i="6"/>
  <c r="E61" i="6"/>
  <c r="F61" i="6"/>
  <c r="A62" i="6"/>
  <c r="B62" i="6"/>
  <c r="K53" i="6" s="1" a="1"/>
  <c r="K53" i="6" s="1"/>
  <c r="C62" i="6"/>
  <c r="L53" i="6" s="1" a="1"/>
  <c r="L53" i="6" s="1"/>
  <c r="D62" i="6"/>
  <c r="M53" i="6" s="1" a="1"/>
  <c r="M53" i="6" s="1"/>
  <c r="E62" i="6"/>
  <c r="N53" i="6" s="1" a="1"/>
  <c r="N53" i="6" s="1"/>
  <c r="F62" i="6"/>
  <c r="O53" i="6" s="1" a="1"/>
  <c r="O53" i="6" s="1"/>
  <c r="A63" i="6"/>
  <c r="B63" i="6"/>
  <c r="K54" i="6" s="1" a="1"/>
  <c r="K54" i="6" s="1"/>
  <c r="C63" i="6"/>
  <c r="L54" i="6" s="1" a="1"/>
  <c r="L54" i="6" s="1"/>
  <c r="D63" i="6"/>
  <c r="M54" i="6" s="1" a="1"/>
  <c r="M54" i="6" s="1"/>
  <c r="E63" i="6"/>
  <c r="N54" i="6" s="1" a="1"/>
  <c r="N54" i="6" s="1"/>
  <c r="F63" i="6"/>
  <c r="O54" i="6" s="1" a="1"/>
  <c r="O54" i="6" s="1"/>
  <c r="A64" i="6"/>
  <c r="B64" i="6"/>
  <c r="K55" i="6" s="1" a="1"/>
  <c r="K55" i="6" s="1"/>
  <c r="C64" i="6"/>
  <c r="L55" i="6" s="1" a="1"/>
  <c r="L55" i="6" s="1"/>
  <c r="D64" i="6"/>
  <c r="M55" i="6" s="1" a="1"/>
  <c r="M55" i="6" s="1"/>
  <c r="E64" i="6"/>
  <c r="N55" i="6" s="1" a="1"/>
  <c r="N55" i="6" s="1"/>
  <c r="F64" i="6"/>
  <c r="O55" i="6" s="1" a="1"/>
  <c r="O55" i="6" s="1"/>
  <c r="A65" i="6"/>
  <c r="B65" i="6"/>
  <c r="K56" i="6" s="1" a="1"/>
  <c r="K56" i="6" s="1"/>
  <c r="C65" i="6"/>
  <c r="L56" i="6" s="1" a="1"/>
  <c r="L56" i="6" s="1"/>
  <c r="D65" i="6"/>
  <c r="M56" i="6" a="1"/>
  <c r="M56" i="6" s="1"/>
  <c r="E65" i="6"/>
  <c r="N56" i="6" a="1"/>
  <c r="N56" i="6" s="1"/>
  <c r="F65" i="6"/>
  <c r="O56" i="6" s="1" a="1"/>
  <c r="O56" i="6" s="1"/>
  <c r="A66" i="6"/>
  <c r="B66" i="6"/>
  <c r="K57" i="6" s="1" a="1"/>
  <c r="K57" i="6" s="1"/>
  <c r="C66" i="6"/>
  <c r="L57" i="6" s="1" a="1"/>
  <c r="L57" i="6" s="1"/>
  <c r="D66" i="6"/>
  <c r="M57" i="6" s="1" a="1"/>
  <c r="M57" i="6" s="1"/>
  <c r="E66" i="6"/>
  <c r="N57" i="6" s="1" a="1"/>
  <c r="N57" i="6" s="1"/>
  <c r="F66" i="6"/>
  <c r="O57" i="6" a="1"/>
  <c r="O57" i="6" s="1"/>
  <c r="A67" i="6"/>
  <c r="B67" i="6"/>
  <c r="K58" i="6" s="1" a="1"/>
  <c r="K58" i="6" s="1"/>
  <c r="C67" i="6"/>
  <c r="L58" i="6" s="1" a="1"/>
  <c r="L58" i="6" s="1"/>
  <c r="D67" i="6"/>
  <c r="M58" i="6" s="1" a="1"/>
  <c r="M58" i="6" s="1"/>
  <c r="E67" i="6"/>
  <c r="N58" i="6" s="1" a="1"/>
  <c r="N58" i="6" s="1"/>
  <c r="F67" i="6"/>
  <c r="O58" i="6" s="1" a="1"/>
  <c r="O58" i="6" s="1"/>
  <c r="A68" i="6"/>
  <c r="B68" i="6"/>
  <c r="K59" i="6" s="1" a="1"/>
  <c r="K59" i="6" s="1"/>
  <c r="C68" i="6"/>
  <c r="L59" i="6" s="1" a="1"/>
  <c r="L59" i="6" s="1"/>
  <c r="D68" i="6"/>
  <c r="M59" i="6" s="1" a="1"/>
  <c r="M59" i="6" s="1"/>
  <c r="E68" i="6"/>
  <c r="N59" i="6" s="1" a="1"/>
  <c r="N59" i="6" s="1"/>
  <c r="F68" i="6"/>
  <c r="O59" i="6" s="1" a="1"/>
  <c r="O59" i="6" s="1"/>
  <c r="A69" i="6"/>
  <c r="B69" i="6"/>
  <c r="K60" i="6" s="1" a="1"/>
  <c r="K60" i="6" s="1"/>
  <c r="C69" i="6"/>
  <c r="L60" i="6" s="1" a="1"/>
  <c r="L60" i="6" s="1"/>
  <c r="D69" i="6"/>
  <c r="M60" i="6" s="1" a="1"/>
  <c r="M60" i="6" s="1"/>
  <c r="E69" i="6"/>
  <c r="N60" i="6" s="1" a="1"/>
  <c r="N60" i="6" s="1"/>
  <c r="F69" i="6"/>
  <c r="O60" i="6" s="1" a="1"/>
  <c r="O60" i="6" s="1"/>
  <c r="A70" i="6"/>
  <c r="B70" i="6"/>
  <c r="K61" i="6" a="1"/>
  <c r="K61" i="6" s="1"/>
  <c r="C70" i="6"/>
  <c r="L61" i="6" s="1" a="1"/>
  <c r="L61" i="6" s="1"/>
  <c r="D70" i="6"/>
  <c r="M61" i="6" s="1" a="1"/>
  <c r="M61" i="6" s="1"/>
  <c r="E70" i="6"/>
  <c r="N61" i="6" s="1" a="1"/>
  <c r="N61" i="6" s="1"/>
  <c r="F70" i="6"/>
  <c r="O61" i="6" s="1" a="1"/>
  <c r="O61" i="6" s="1"/>
  <c r="A71" i="6"/>
  <c r="B71" i="6"/>
  <c r="K62" i="6" s="1" a="1"/>
  <c r="K62" i="6" s="1"/>
  <c r="C71" i="6"/>
  <c r="L62" i="6" s="1" a="1"/>
  <c r="L62" i="6" s="1"/>
  <c r="D71" i="6"/>
  <c r="M62" i="6" s="1" a="1"/>
  <c r="M62" i="6" s="1"/>
  <c r="E71" i="6"/>
  <c r="N62" i="6" s="1" a="1"/>
  <c r="N62" i="6"/>
  <c r="F71" i="6"/>
  <c r="O62" i="6" s="1" a="1"/>
  <c r="O62" i="6" s="1"/>
  <c r="A72" i="6"/>
  <c r="B72" i="6"/>
  <c r="K63" i="6" s="1" a="1"/>
  <c r="K63" i="6" s="1"/>
  <c r="C72" i="6"/>
  <c r="L63" i="6" s="1" a="1"/>
  <c r="L63" i="6" s="1"/>
  <c r="D72" i="6"/>
  <c r="M63" i="6" s="1" a="1"/>
  <c r="M63" i="6" s="1"/>
  <c r="E72" i="6"/>
  <c r="N63" i="6" s="1" a="1"/>
  <c r="N63" i="6" s="1"/>
  <c r="F72" i="6"/>
  <c r="O63" i="6" s="1" a="1"/>
  <c r="O63" i="6" s="1"/>
  <c r="A73" i="6"/>
  <c r="B73" i="6"/>
  <c r="K64" i="6" s="1" a="1"/>
  <c r="K64" i="6" s="1"/>
  <c r="C73" i="6"/>
  <c r="L64" i="6" s="1" a="1"/>
  <c r="L64" i="6" s="1"/>
  <c r="D73" i="6"/>
  <c r="M64" i="6" s="1" a="1"/>
  <c r="M64" i="6" s="1"/>
  <c r="E73" i="6"/>
  <c r="N64" i="6" s="1" a="1"/>
  <c r="N64" i="6" s="1"/>
  <c r="F73" i="6"/>
  <c r="O64" i="6" s="1" a="1"/>
  <c r="O64" i="6" s="1"/>
  <c r="A74" i="6"/>
  <c r="B74" i="6"/>
  <c r="K65" i="6" a="1"/>
  <c r="K65" i="6" s="1"/>
  <c r="C74" i="6"/>
  <c r="L65" i="6" s="1" a="1"/>
  <c r="L65" i="6" s="1"/>
  <c r="D74" i="6"/>
  <c r="M65" i="6" s="1" a="1"/>
  <c r="M65" i="6" s="1"/>
  <c r="E74" i="6"/>
  <c r="N65" i="6" s="1" a="1"/>
  <c r="N65" i="6" s="1"/>
  <c r="F74" i="6"/>
  <c r="O65" i="6" s="1" a="1"/>
  <c r="O65" i="6" s="1"/>
  <c r="A75" i="6"/>
  <c r="B75" i="6"/>
  <c r="K66" i="6" s="1" a="1"/>
  <c r="K66" i="6" s="1"/>
  <c r="C75" i="6"/>
  <c r="L66" i="6" s="1" a="1"/>
  <c r="L66" i="6" s="1"/>
  <c r="D75" i="6"/>
  <c r="M66" i="6" s="1" a="1"/>
  <c r="M66" i="6" s="1"/>
  <c r="E75" i="6"/>
  <c r="N66" i="6" s="1" a="1"/>
  <c r="N66" i="6" s="1"/>
  <c r="F75" i="6"/>
  <c r="O66" i="6" s="1" a="1"/>
  <c r="O66" i="6" s="1"/>
  <c r="A76" i="6"/>
  <c r="B76" i="6"/>
  <c r="K67" i="6" s="1" a="1"/>
  <c r="K67" i="6" s="1"/>
  <c r="C76" i="6"/>
  <c r="L67" i="6" s="1" a="1"/>
  <c r="L67" i="6" s="1"/>
  <c r="D76" i="6"/>
  <c r="M67" i="6" s="1" a="1"/>
  <c r="M67" i="6" s="1"/>
  <c r="E76" i="6"/>
  <c r="N67" i="6" a="1"/>
  <c r="N67" i="6" s="1"/>
  <c r="F76" i="6"/>
  <c r="O67" i="6" s="1" a="1"/>
  <c r="O67" i="6" s="1"/>
  <c r="A77" i="6"/>
  <c r="B77" i="6"/>
  <c r="K68" i="6" s="1" a="1"/>
  <c r="K68" i="6" s="1"/>
  <c r="C77" i="6"/>
  <c r="L68" i="6" s="1" a="1"/>
  <c r="L68" i="6" s="1"/>
  <c r="D77" i="6"/>
  <c r="M68" i="6" a="1"/>
  <c r="M68" i="6" s="1"/>
  <c r="E77" i="6"/>
  <c r="N68" i="6" s="1" a="1"/>
  <c r="N68" i="6" s="1"/>
  <c r="F77" i="6"/>
  <c r="O68" i="6" s="1" a="1"/>
  <c r="O68" i="6" s="1"/>
  <c r="A78" i="6"/>
  <c r="B78" i="6"/>
  <c r="K69" i="6" s="1" a="1"/>
  <c r="K69" i="6" s="1"/>
  <c r="C78" i="6"/>
  <c r="L69" i="6" s="1" a="1"/>
  <c r="L69" i="6" s="1"/>
  <c r="E78" i="6"/>
  <c r="N69" i="6" s="1" a="1"/>
  <c r="N69" i="6" s="1"/>
  <c r="F78" i="6"/>
  <c r="O69" i="6" s="1" a="1"/>
  <c r="O69" i="6" s="1"/>
  <c r="A79" i="6"/>
  <c r="B79" i="6"/>
  <c r="C79" i="6"/>
  <c r="D79" i="6"/>
  <c r="E79" i="6"/>
  <c r="F79" i="6"/>
  <c r="A80" i="6"/>
  <c r="B80" i="6"/>
  <c r="C80" i="6"/>
  <c r="D80" i="6"/>
  <c r="E80" i="6"/>
  <c r="F80" i="6"/>
  <c r="A81" i="6"/>
  <c r="B81" i="6"/>
  <c r="K70" i="6" s="1" a="1"/>
  <c r="K70" i="6" s="1"/>
  <c r="C81" i="6"/>
  <c r="L70" i="6" s="1" a="1"/>
  <c r="L70" i="6" s="1"/>
  <c r="D81" i="6"/>
  <c r="M70" i="6" s="1" a="1"/>
  <c r="M70" i="6" s="1"/>
  <c r="E81" i="6"/>
  <c r="N70" i="6" s="1" a="1"/>
  <c r="N70" i="6" s="1"/>
  <c r="F81" i="6"/>
  <c r="O70" i="6" s="1" a="1"/>
  <c r="O70" i="6" s="1"/>
  <c r="A82" i="6"/>
  <c r="B82" i="6"/>
  <c r="K71" i="6" s="1" a="1"/>
  <c r="K71" i="6" s="1"/>
  <c r="C82" i="6"/>
  <c r="L71" i="6" s="1" a="1"/>
  <c r="L71" i="6" s="1"/>
  <c r="D82" i="6"/>
  <c r="M71" i="6" s="1" a="1"/>
  <c r="M71" i="6" s="1"/>
  <c r="E82" i="6"/>
  <c r="N71" i="6" s="1" a="1"/>
  <c r="N71" i="6" s="1"/>
  <c r="F82" i="6"/>
  <c r="O71" i="6" a="1"/>
  <c r="O71" i="6" s="1"/>
  <c r="A83" i="6"/>
  <c r="B83" i="6"/>
  <c r="C83" i="6"/>
  <c r="D83" i="6"/>
  <c r="E83" i="6"/>
  <c r="F83" i="6"/>
  <c r="A84" i="6"/>
  <c r="B84" i="6"/>
  <c r="K72" i="6" a="1"/>
  <c r="K72" i="6" s="1"/>
  <c r="C84" i="6"/>
  <c r="L72" i="6" s="1" a="1"/>
  <c r="L72" i="6" s="1"/>
  <c r="D84" i="6"/>
  <c r="M72" i="6" s="1" a="1"/>
  <c r="M72" i="6" s="1"/>
  <c r="E84" i="6"/>
  <c r="N72" i="6" s="1" a="1"/>
  <c r="N72" i="6" s="1"/>
  <c r="F84" i="6"/>
  <c r="O72" i="6" s="1" a="1"/>
  <c r="O72" i="6" s="1"/>
  <c r="A85" i="6"/>
  <c r="B85" i="6"/>
  <c r="K73" i="6" s="1" a="1"/>
  <c r="K73" i="6" s="1"/>
  <c r="C85" i="6"/>
  <c r="L73" i="6" s="1" a="1"/>
  <c r="L73" i="6" s="1"/>
  <c r="D85" i="6"/>
  <c r="M73" i="6" s="1" a="1"/>
  <c r="M73" i="6" s="1"/>
  <c r="E85" i="6"/>
  <c r="N73" i="6" s="1" a="1"/>
  <c r="N73" i="6" s="1"/>
  <c r="F85" i="6"/>
  <c r="O73" i="6" s="1" a="1"/>
  <c r="O73" i="6" s="1"/>
  <c r="A86" i="6"/>
  <c r="B86" i="6"/>
  <c r="K74" i="6" a="1"/>
  <c r="K74" i="6" s="1"/>
  <c r="C86" i="6"/>
  <c r="L74" i="6" s="1" a="1"/>
  <c r="L74" i="6" s="1"/>
  <c r="D86" i="6"/>
  <c r="M74" i="6" s="1" a="1"/>
  <c r="M74" i="6" s="1"/>
  <c r="E86" i="6"/>
  <c r="N74" i="6" s="1" a="1"/>
  <c r="N74" i="6"/>
  <c r="F86" i="6"/>
  <c r="O74" i="6" s="1" a="1"/>
  <c r="O74" i="6" s="1"/>
  <c r="A87" i="6"/>
  <c r="B87" i="6"/>
  <c r="K75" i="6" s="1" a="1"/>
  <c r="K75" i="6" s="1"/>
  <c r="C87" i="6"/>
  <c r="L75" i="6" a="1"/>
  <c r="L75" i="6" s="1"/>
  <c r="D87" i="6"/>
  <c r="M75" i="6" s="1" a="1"/>
  <c r="M75" i="6" s="1"/>
  <c r="E87" i="6"/>
  <c r="N75" i="6" s="1" a="1"/>
  <c r="N75" i="6" s="1"/>
  <c r="F87" i="6"/>
  <c r="O75" i="6" s="1" a="1"/>
  <c r="O75" i="6" s="1"/>
  <c r="A88" i="6"/>
  <c r="B88" i="6"/>
  <c r="K76" i="6" s="1" a="1"/>
  <c r="K76" i="6" s="1"/>
  <c r="C88" i="6"/>
  <c r="L76" i="6" s="1" a="1"/>
  <c r="L76" i="6" s="1"/>
  <c r="D88" i="6"/>
  <c r="M76" i="6" s="1" a="1"/>
  <c r="M76" i="6" s="1"/>
  <c r="E88" i="6"/>
  <c r="N76" i="6" s="1" a="1"/>
  <c r="N76" i="6" s="1"/>
  <c r="F88" i="6"/>
  <c r="O76" i="6" s="1" a="1"/>
  <c r="O76" i="6" s="1"/>
  <c r="A89" i="6"/>
  <c r="B89" i="6"/>
  <c r="K77" i="6" s="1" a="1"/>
  <c r="K77" i="6" s="1"/>
  <c r="C89" i="6"/>
  <c r="L77" i="6" s="1" a="1"/>
  <c r="L77" i="6" s="1"/>
  <c r="D89" i="6"/>
  <c r="M77" i="6" a="1"/>
  <c r="M77" i="6" s="1"/>
  <c r="E89" i="6"/>
  <c r="N77" i="6" s="1" a="1"/>
  <c r="N77" i="6" s="1"/>
  <c r="F89" i="6"/>
  <c r="O77" i="6" s="1" a="1"/>
  <c r="O77" i="6" s="1"/>
  <c r="A90" i="6"/>
  <c r="B90" i="6"/>
  <c r="K78" i="6" s="1" a="1"/>
  <c r="K78" i="6" s="1"/>
  <c r="C90" i="6"/>
  <c r="L78" i="6" s="1" a="1"/>
  <c r="L78" i="6" s="1"/>
  <c r="D90" i="6"/>
  <c r="M78" i="6" a="1"/>
  <c r="M78" i="6" s="1"/>
  <c r="E90" i="6"/>
  <c r="N78" i="6" a="1"/>
  <c r="N78" i="6" s="1"/>
  <c r="F90" i="6"/>
  <c r="O78" i="6" s="1" a="1"/>
  <c r="O78" i="6" s="1"/>
  <c r="A91" i="6"/>
  <c r="B91" i="6"/>
  <c r="K79" i="6" s="1" a="1"/>
  <c r="K79" i="6" s="1"/>
  <c r="C91" i="6"/>
  <c r="L79" i="6" s="1" a="1"/>
  <c r="L79" i="6" s="1"/>
  <c r="D91" i="6"/>
  <c r="M79" i="6" s="1" a="1"/>
  <c r="M79" i="6" s="1"/>
  <c r="E91" i="6"/>
  <c r="N79" i="6" s="1" a="1"/>
  <c r="N79" i="6" s="1"/>
  <c r="F91" i="6"/>
  <c r="O79" i="6" a="1"/>
  <c r="O79" i="6" s="1"/>
  <c r="A92" i="6"/>
  <c r="B92" i="6"/>
  <c r="C92" i="6"/>
  <c r="D92" i="6"/>
  <c r="E92" i="6"/>
  <c r="F92" i="6"/>
  <c r="A93" i="6"/>
  <c r="B93" i="6"/>
  <c r="K80" i="6" s="1" a="1"/>
  <c r="K80" i="6" s="1"/>
  <c r="C93" i="6"/>
  <c r="L80" i="6" s="1" a="1"/>
  <c r="L80" i="6" s="1"/>
  <c r="D93" i="6"/>
  <c r="M80" i="6" s="1" a="1"/>
  <c r="M80" i="6" s="1"/>
  <c r="E93" i="6"/>
  <c r="N80" i="6" s="1" a="1"/>
  <c r="N80" i="6" s="1"/>
  <c r="F93" i="6"/>
  <c r="O80" i="6" s="1" a="1"/>
  <c r="O80" i="6" s="1"/>
  <c r="A94" i="6"/>
  <c r="B94" i="6"/>
  <c r="K81" i="6" s="1" a="1"/>
  <c r="K81" i="6" s="1"/>
  <c r="C94" i="6"/>
  <c r="L81" i="6" s="1" a="1"/>
  <c r="L81" i="6" s="1"/>
  <c r="D94" i="6"/>
  <c r="M81" i="6" s="1" a="1"/>
  <c r="M81" i="6" s="1"/>
  <c r="E94" i="6"/>
  <c r="N81" i="6" s="1" a="1"/>
  <c r="N81" i="6" s="1"/>
  <c r="F94" i="6"/>
  <c r="O81" i="6" s="1" a="1"/>
  <c r="O81" i="6" s="1"/>
  <c r="A95" i="6"/>
  <c r="B95" i="6"/>
  <c r="K82" i="6" s="1" a="1"/>
  <c r="K82" i="6" s="1"/>
  <c r="C95" i="6"/>
  <c r="L82" i="6" a="1"/>
  <c r="L82" i="6" s="1"/>
  <c r="D95" i="6"/>
  <c r="M82" i="6" s="1" a="1"/>
  <c r="M82" i="6" s="1"/>
  <c r="E95" i="6"/>
  <c r="N82" i="6" s="1" a="1"/>
  <c r="N82" i="6" s="1"/>
  <c r="F95" i="6"/>
  <c r="O82" i="6" s="1" a="1"/>
  <c r="O82" i="6" s="1"/>
  <c r="A96" i="6"/>
  <c r="B96" i="6"/>
  <c r="K83" i="6" a="1"/>
  <c r="K83" i="6" s="1"/>
  <c r="C96" i="6"/>
  <c r="L83" i="6" s="1" a="1"/>
  <c r="L83" i="6" s="1"/>
  <c r="D96" i="6"/>
  <c r="M83" i="6" s="1" a="1"/>
  <c r="M83" i="6" s="1"/>
  <c r="E96" i="6"/>
  <c r="N83" i="6" s="1" a="1"/>
  <c r="N83" i="6" s="1"/>
  <c r="F96" i="6"/>
  <c r="O83" i="6" s="1" a="1"/>
  <c r="O83" i="6" s="1"/>
  <c r="A97" i="6"/>
  <c r="B97" i="6"/>
  <c r="K84" i="6" s="1" a="1"/>
  <c r="K84" i="6" s="1"/>
  <c r="C97" i="6"/>
  <c r="L84" i="6" s="1" a="1"/>
  <c r="L84" i="6" s="1"/>
  <c r="D97" i="6"/>
  <c r="M84" i="6" s="1" a="1"/>
  <c r="M84" i="6" s="1"/>
  <c r="E97" i="6"/>
  <c r="N84" i="6" s="1" a="1"/>
  <c r="N84" i="6" s="1"/>
  <c r="F97" i="6"/>
  <c r="O84" i="6" s="1" a="1"/>
  <c r="O84" i="6" s="1"/>
  <c r="A98" i="6"/>
  <c r="B98" i="6"/>
  <c r="K85" i="6" s="1" a="1"/>
  <c r="K85" i="6" s="1"/>
  <c r="C98" i="6"/>
  <c r="L85" i="6" s="1" a="1"/>
  <c r="L85" i="6" s="1"/>
  <c r="D98" i="6"/>
  <c r="M85" i="6" s="1" a="1"/>
  <c r="M85" i="6" s="1"/>
  <c r="E98" i="6"/>
  <c r="N85" i="6" s="1" a="1"/>
  <c r="N85" i="6" s="1"/>
  <c r="F98" i="6"/>
  <c r="O85" i="6" s="1" a="1"/>
  <c r="O85" i="6" s="1"/>
  <c r="A99" i="6"/>
  <c r="B99" i="6"/>
  <c r="K86" i="6" s="1" a="1"/>
  <c r="K86" i="6" s="1"/>
  <c r="C99" i="6"/>
  <c r="L86" i="6" s="1" a="1"/>
  <c r="L86" i="6" s="1"/>
  <c r="D99" i="6"/>
  <c r="M86" i="6" a="1"/>
  <c r="M86" i="6" s="1"/>
  <c r="E99" i="6"/>
  <c r="N86" i="6" s="1" a="1"/>
  <c r="N86" i="6" s="1"/>
  <c r="F99" i="6"/>
  <c r="O86" i="6" s="1" a="1"/>
  <c r="O86" i="6" s="1"/>
  <c r="A100" i="6"/>
  <c r="B100" i="6"/>
  <c r="K87" i="6" s="1" a="1"/>
  <c r="K87" i="6" s="1"/>
  <c r="C100" i="6"/>
  <c r="L87" i="6" s="1" a="1"/>
  <c r="L87" i="6" s="1"/>
  <c r="D100" i="6"/>
  <c r="M87" i="6" s="1" a="1"/>
  <c r="M87" i="6" s="1"/>
  <c r="E100" i="6"/>
  <c r="N87" i="6" s="1" a="1"/>
  <c r="N87" i="6" s="1"/>
  <c r="F100" i="6"/>
  <c r="O87" i="6" a="1"/>
  <c r="O87" i="6" s="1"/>
  <c r="A101" i="6"/>
  <c r="B101" i="6"/>
  <c r="K88" i="6" s="1" a="1"/>
  <c r="K88" i="6" s="1"/>
  <c r="C101" i="6"/>
  <c r="L88" i="6" s="1" a="1"/>
  <c r="L88" i="6"/>
  <c r="D101" i="6"/>
  <c r="M88" i="6" s="1" a="1"/>
  <c r="M88" i="6" s="1"/>
  <c r="E101" i="6"/>
  <c r="N88" i="6" s="1" a="1"/>
  <c r="N88" i="6" s="1"/>
  <c r="F101" i="6"/>
  <c r="O88" i="6" s="1" a="1"/>
  <c r="O88" i="6" s="1"/>
  <c r="A102" i="6"/>
  <c r="B102" i="6"/>
  <c r="C102" i="6"/>
  <c r="D102" i="6"/>
  <c r="E102" i="6"/>
  <c r="F102" i="6"/>
  <c r="A103" i="6"/>
  <c r="B103" i="6"/>
  <c r="K89" i="6" s="1" a="1"/>
  <c r="K89" i="6"/>
  <c r="C103" i="6"/>
  <c r="L89" i="6" s="1" a="1"/>
  <c r="L89" i="6" s="1"/>
  <c r="D103" i="6"/>
  <c r="M89" i="6" s="1" a="1"/>
  <c r="M89" i="6" s="1"/>
  <c r="E103" i="6"/>
  <c r="N89" i="6" a="1"/>
  <c r="N89" i="6" s="1"/>
  <c r="F103" i="6"/>
  <c r="O89" i="6" a="1"/>
  <c r="O89" i="6" s="1"/>
  <c r="A104" i="6"/>
  <c r="B104" i="6"/>
  <c r="K90" i="6" s="1" a="1"/>
  <c r="K90" i="6" s="1"/>
  <c r="C104" i="6"/>
  <c r="L90" i="6" s="1" a="1"/>
  <c r="L90" i="6" s="1"/>
  <c r="D104" i="6"/>
  <c r="M90" i="6" s="1" a="1"/>
  <c r="M90" i="6" s="1"/>
  <c r="E104" i="6"/>
  <c r="N90" i="6" a="1"/>
  <c r="N90" i="6" s="1"/>
  <c r="F104" i="6"/>
  <c r="O90" i="6" s="1" a="1"/>
  <c r="O90" i="6" s="1"/>
  <c r="A105" i="6"/>
  <c r="B105" i="6"/>
  <c r="C105" i="6"/>
  <c r="D105" i="6"/>
  <c r="E105" i="6"/>
  <c r="F105" i="6"/>
  <c r="A106" i="6"/>
  <c r="B106" i="6"/>
  <c r="K91" i="6" a="1"/>
  <c r="K91" i="6" s="1"/>
  <c r="C106" i="6"/>
  <c r="L91" i="6" s="1" a="1"/>
  <c r="L91" i="6"/>
  <c r="D106" i="6"/>
  <c r="M91" i="6" a="1"/>
  <c r="M91" i="6" s="1"/>
  <c r="E106" i="6"/>
  <c r="N91" i="6" s="1" a="1"/>
  <c r="N91" i="6" s="1"/>
  <c r="F106" i="6"/>
  <c r="O91" i="6" s="1" a="1"/>
  <c r="O91" i="6" s="1"/>
  <c r="A107" i="6"/>
  <c r="B107" i="6"/>
  <c r="K92" i="6" s="1" a="1"/>
  <c r="K92" i="6" s="1"/>
  <c r="C107" i="6"/>
  <c r="L92" i="6" s="1" a="1"/>
  <c r="L92" i="6" s="1"/>
  <c r="D107" i="6"/>
  <c r="M92" i="6" s="1" a="1"/>
  <c r="M92" i="6" s="1"/>
  <c r="E107" i="6"/>
  <c r="N92" i="6" s="1" a="1"/>
  <c r="N92" i="6" s="1"/>
  <c r="F107" i="6"/>
  <c r="O92" i="6" a="1"/>
  <c r="O92" i="6" s="1"/>
  <c r="A108" i="6"/>
  <c r="B108" i="6"/>
  <c r="K93" i="6" a="1"/>
  <c r="K93" i="6" s="1"/>
  <c r="C108" i="6"/>
  <c r="L93" i="6" s="1" a="1"/>
  <c r="L93" i="6" s="1"/>
  <c r="D108" i="6"/>
  <c r="M93" i="6" s="1" a="1"/>
  <c r="M93" i="6" s="1"/>
  <c r="E108" i="6"/>
  <c r="N93" i="6" s="1" a="1"/>
  <c r="N93" i="6" s="1"/>
  <c r="F108" i="6"/>
  <c r="O93" i="6" s="1" a="1"/>
  <c r="O93" i="6" s="1"/>
  <c r="A109" i="6"/>
  <c r="B109" i="6"/>
  <c r="K94" i="6" s="1" a="1"/>
  <c r="K94" i="6" s="1"/>
  <c r="C109" i="6"/>
  <c r="L94" i="6" s="1" a="1"/>
  <c r="L94" i="6" s="1"/>
  <c r="D109" i="6"/>
  <c r="M94" i="6" a="1"/>
  <c r="M94" i="6" s="1"/>
  <c r="E109" i="6"/>
  <c r="N94" i="6" s="1" a="1"/>
  <c r="N94" i="6" s="1"/>
  <c r="F109" i="6"/>
  <c r="O94" i="6" a="1"/>
  <c r="O94" i="6" s="1"/>
  <c r="A110" i="6"/>
  <c r="B110" i="6"/>
  <c r="K95" i="6" s="1" a="1"/>
  <c r="K95" i="6" s="1"/>
  <c r="C110" i="6"/>
  <c r="L95" i="6" s="1" a="1"/>
  <c r="L95" i="6" s="1"/>
  <c r="D110" i="6"/>
  <c r="M95" i="6" s="1" a="1"/>
  <c r="M95" i="6"/>
  <c r="E110" i="6"/>
  <c r="N95" i="6" s="1" a="1"/>
  <c r="N95" i="6" s="1"/>
  <c r="F110" i="6"/>
  <c r="O95" i="6" s="1" a="1"/>
  <c r="O95" i="6" s="1"/>
  <c r="A111" i="6"/>
  <c r="B111" i="6"/>
  <c r="K96" i="6" s="1" a="1"/>
  <c r="K96" i="6" s="1"/>
  <c r="C111" i="6"/>
  <c r="L96" i="6" s="1" a="1"/>
  <c r="L96" i="6" s="1"/>
  <c r="D111" i="6"/>
  <c r="M96" i="6" s="1" a="1"/>
  <c r="M96" i="6" s="1"/>
  <c r="E111" i="6"/>
  <c r="N96" i="6" s="1" a="1"/>
  <c r="N96" i="6" s="1"/>
  <c r="F111" i="6"/>
  <c r="O96" i="6" s="1" a="1"/>
  <c r="O96" i="6" s="1"/>
  <c r="A112" i="6"/>
  <c r="B112" i="6"/>
  <c r="K97" i="6" s="1" a="1"/>
  <c r="K97" i="6" s="1"/>
  <c r="C112" i="6"/>
  <c r="L97" i="6" a="1"/>
  <c r="L97" i="6" s="1"/>
  <c r="D112" i="6"/>
  <c r="M97" i="6" a="1"/>
  <c r="M97" i="6" s="1"/>
  <c r="E112" i="6"/>
  <c r="N97" i="6" s="1" a="1"/>
  <c r="N97" i="6" s="1"/>
  <c r="F112" i="6"/>
  <c r="O97" i="6" s="1" a="1"/>
  <c r="O97" i="6" s="1"/>
  <c r="A113" i="6"/>
  <c r="B113" i="6"/>
  <c r="C113" i="6"/>
  <c r="D113" i="6"/>
  <c r="E113" i="6"/>
  <c r="F113" i="6"/>
  <c r="A114" i="6"/>
  <c r="B114" i="6"/>
  <c r="K98" i="6" a="1"/>
  <c r="K98" i="6" s="1"/>
  <c r="C114" i="6"/>
  <c r="L98" i="6" s="1" a="1"/>
  <c r="L98" i="6" s="1"/>
  <c r="D114" i="6"/>
  <c r="M98" i="6" a="1"/>
  <c r="M98" i="6" s="1"/>
  <c r="E114" i="6"/>
  <c r="N98" i="6" s="1" a="1"/>
  <c r="N98" i="6" s="1"/>
  <c r="F114" i="6"/>
  <c r="O98" i="6" s="1" a="1"/>
  <c r="O98" i="6" s="1"/>
  <c r="A115" i="6"/>
  <c r="B115" i="6"/>
  <c r="K99" i="6" a="1"/>
  <c r="K99" i="6" s="1"/>
  <c r="C115" i="6"/>
  <c r="L99" i="6" a="1"/>
  <c r="L99" i="6" s="1"/>
  <c r="D115" i="6"/>
  <c r="M99" i="6" s="1" a="1"/>
  <c r="M99" i="6" s="1"/>
  <c r="E115" i="6"/>
  <c r="N99" i="6" s="1" a="1"/>
  <c r="N99" i="6" s="1"/>
  <c r="F115" i="6"/>
  <c r="O99" i="6" s="1" a="1"/>
  <c r="O99" i="6" s="1"/>
  <c r="A116" i="6"/>
  <c r="B116" i="6"/>
  <c r="K100" i="6" a="1"/>
  <c r="K100" i="6" s="1"/>
  <c r="C116" i="6"/>
  <c r="L100" i="6" s="1" a="1"/>
  <c r="L100" i="6" s="1"/>
  <c r="D116" i="6"/>
  <c r="M100" i="6" s="1" a="1"/>
  <c r="M100" i="6" s="1"/>
  <c r="E116" i="6"/>
  <c r="N100" i="6" s="1" a="1"/>
  <c r="N100" i="6" s="1"/>
  <c r="F116" i="6"/>
  <c r="O100" i="6" s="1" a="1"/>
  <c r="O100" i="6" s="1"/>
  <c r="A117" i="6"/>
  <c r="B117" i="6"/>
  <c r="C117" i="6"/>
  <c r="D117" i="6"/>
  <c r="E117" i="6"/>
  <c r="F117" i="6"/>
  <c r="A118" i="6"/>
  <c r="B118" i="6"/>
  <c r="K101" i="6" s="1" a="1"/>
  <c r="K101" i="6" s="1"/>
  <c r="C118" i="6"/>
  <c r="L101" i="6" s="1" a="1"/>
  <c r="L101" i="6" s="1"/>
  <c r="D118" i="6"/>
  <c r="M101" i="6" a="1"/>
  <c r="M101" i="6" s="1"/>
  <c r="E118" i="6"/>
  <c r="N101" i="6" s="1" a="1"/>
  <c r="N101" i="6" s="1"/>
  <c r="F118" i="6"/>
  <c r="O101" i="6" s="1" a="1"/>
  <c r="O101" i="6" s="1"/>
  <c r="A119" i="6"/>
  <c r="B119" i="6"/>
  <c r="K102" i="6" s="1" a="1"/>
  <c r="K102" i="6" s="1"/>
  <c r="C119" i="6"/>
  <c r="L102" i="6" s="1" a="1"/>
  <c r="L102" i="6" s="1"/>
  <c r="D119" i="6"/>
  <c r="M102" i="6" s="1" a="1"/>
  <c r="M102" i="6" s="1"/>
  <c r="E119" i="6"/>
  <c r="N102" i="6" a="1"/>
  <c r="N102" i="6" s="1"/>
  <c r="F119" i="6"/>
  <c r="O102" i="6" s="1" a="1"/>
  <c r="O102" i="6" s="1"/>
  <c r="A120" i="6"/>
  <c r="B120" i="6"/>
  <c r="K103" i="6" a="1"/>
  <c r="K103" i="6" s="1"/>
  <c r="C120" i="6"/>
  <c r="L103" i="6" s="1" a="1"/>
  <c r="L103" i="6" s="1"/>
  <c r="D120" i="6"/>
  <c r="M103" i="6" s="1" a="1"/>
  <c r="M103" i="6" s="1"/>
  <c r="E120" i="6"/>
  <c r="N103" i="6" a="1"/>
  <c r="N103" i="6"/>
  <c r="F120" i="6"/>
  <c r="O103" i="6" s="1" a="1"/>
  <c r="O103" i="6" s="1"/>
  <c r="A121" i="6"/>
  <c r="B121" i="6"/>
  <c r="K104" i="6" s="1" a="1"/>
  <c r="K104" i="6" s="1"/>
  <c r="C121" i="6"/>
  <c r="L104" i="6" a="1"/>
  <c r="L104" i="6" s="1"/>
  <c r="D121" i="6"/>
  <c r="M104" i="6" s="1" a="1"/>
  <c r="M104" i="6" s="1"/>
  <c r="E121" i="6"/>
  <c r="N104" i="6" s="1" a="1"/>
  <c r="N104" i="6"/>
  <c r="F121" i="6"/>
  <c r="O104" i="6" s="1" a="1"/>
  <c r="O104" i="6" s="1"/>
  <c r="A122" i="6"/>
  <c r="B122" i="6"/>
  <c r="K105" i="6" s="1" a="1"/>
  <c r="K105" i="6" s="1"/>
  <c r="C122" i="6"/>
  <c r="L105" i="6" s="1" a="1"/>
  <c r="L105" i="6" s="1"/>
  <c r="D122" i="6"/>
  <c r="M105" i="6" s="1" a="1"/>
  <c r="M105" i="6" s="1"/>
  <c r="E122" i="6"/>
  <c r="N105" i="6" s="1" a="1"/>
  <c r="N105" i="6" s="1"/>
  <c r="F122" i="6"/>
  <c r="O105" i="6" s="1" a="1"/>
  <c r="O105" i="6" s="1"/>
  <c r="A123" i="6"/>
  <c r="B123" i="6"/>
  <c r="K106" i="6" s="1" a="1"/>
  <c r="K106" i="6" s="1"/>
  <c r="C123" i="6"/>
  <c r="L106" i="6" a="1"/>
  <c r="L106" i="6" s="1"/>
  <c r="D123" i="6"/>
  <c r="M106" i="6" s="1" a="1"/>
  <c r="M106" i="6"/>
  <c r="E123" i="6"/>
  <c r="N106" i="6" s="1" a="1"/>
  <c r="N106" i="6" s="1"/>
  <c r="F123" i="6"/>
  <c r="O106" i="6" s="1" a="1"/>
  <c r="O106" i="6" s="1"/>
  <c r="A124" i="6"/>
  <c r="B124" i="6"/>
  <c r="K107" i="6" s="1" a="1"/>
  <c r="K107" i="6" s="1"/>
  <c r="C124" i="6"/>
  <c r="L107" i="6" a="1"/>
  <c r="L107" i="6" s="1"/>
  <c r="D124" i="6"/>
  <c r="M107" i="6" s="1" a="1"/>
  <c r="M107" i="6"/>
  <c r="E124" i="6"/>
  <c r="N107" i="6" s="1" a="1"/>
  <c r="N107" i="6" s="1"/>
  <c r="F124" i="6"/>
  <c r="O107" i="6" s="1" a="1"/>
  <c r="O107" i="6" s="1"/>
  <c r="A125" i="6"/>
  <c r="B125" i="6"/>
  <c r="K108" i="6" s="1" a="1"/>
  <c r="K108" i="6" s="1"/>
  <c r="C125" i="6"/>
  <c r="L108" i="6" a="1"/>
  <c r="L108" i="6"/>
  <c r="D125" i="6"/>
  <c r="M108" i="6" s="1" a="1"/>
  <c r="M108" i="6" s="1"/>
  <c r="E125" i="6"/>
  <c r="N108" i="6" s="1" a="1"/>
  <c r="N108" i="6" s="1"/>
  <c r="F125" i="6"/>
  <c r="O108" i="6" s="1" a="1"/>
  <c r="O108" i="6" s="1"/>
  <c r="A126" i="6"/>
  <c r="B126" i="6"/>
  <c r="K109" i="6" s="1" a="1"/>
  <c r="K109" i="6" s="1"/>
  <c r="C126" i="6"/>
  <c r="L109" i="6" s="1" a="1"/>
  <c r="L109" i="6" s="1"/>
  <c r="D126" i="6"/>
  <c r="M109" i="6" a="1"/>
  <c r="M109" i="6" s="1"/>
  <c r="E126" i="6"/>
  <c r="N109" i="6" s="1" a="1"/>
  <c r="N109" i="6" s="1"/>
  <c r="F126" i="6"/>
  <c r="O109" i="6" s="1" a="1"/>
  <c r="O109" i="6" s="1"/>
  <c r="A127" i="6"/>
  <c r="B127" i="6"/>
  <c r="K110" i="6" a="1"/>
  <c r="K110" i="6" s="1"/>
  <c r="C127" i="6"/>
  <c r="L110" i="6" s="1" a="1"/>
  <c r="L110" i="6" s="1"/>
  <c r="D127" i="6"/>
  <c r="M110" i="6" s="1" a="1"/>
  <c r="M110" i="6" s="1"/>
  <c r="E127" i="6"/>
  <c r="N110" i="6" s="1" a="1"/>
  <c r="N110" i="6" s="1"/>
  <c r="F127" i="6"/>
  <c r="O110" i="6" s="1" a="1"/>
  <c r="O110" i="6" s="1"/>
  <c r="A128" i="6"/>
  <c r="B128" i="6"/>
  <c r="K111" i="6" a="1"/>
  <c r="K111" i="6" s="1"/>
  <c r="C128" i="6"/>
  <c r="L111" i="6" a="1"/>
  <c r="L111" i="6" s="1"/>
  <c r="D128" i="6"/>
  <c r="M111" i="6" s="1" a="1"/>
  <c r="M111" i="6" s="1"/>
  <c r="E128" i="6"/>
  <c r="N111" i="6" a="1"/>
  <c r="N111" i="6"/>
  <c r="F128" i="6"/>
  <c r="O111" i="6" s="1" a="1"/>
  <c r="O111" i="6" s="1"/>
  <c r="A129" i="6"/>
  <c r="B129" i="6"/>
  <c r="K112" i="6" s="1" a="1"/>
  <c r="K112" i="6" s="1"/>
  <c r="C129" i="6"/>
  <c r="L112" i="6" s="1" a="1"/>
  <c r="L112" i="6" s="1"/>
  <c r="D129" i="6"/>
  <c r="M112" i="6" s="1" a="1"/>
  <c r="M112" i="6" s="1"/>
  <c r="E129" i="6"/>
  <c r="N112" i="6" s="1" a="1"/>
  <c r="N112" i="6" s="1"/>
  <c r="F129" i="6"/>
  <c r="O112" i="6" a="1"/>
  <c r="O112" i="6" s="1"/>
  <c r="A130" i="6"/>
  <c r="B130" i="6"/>
  <c r="K113" i="6" s="1" a="1"/>
  <c r="K113" i="6" s="1"/>
  <c r="C130" i="6"/>
  <c r="L113" i="6" s="1" a="1"/>
  <c r="L113" i="6" s="1"/>
  <c r="D130" i="6"/>
  <c r="M113" i="6" s="1" a="1"/>
  <c r="M113" i="6" s="1"/>
  <c r="E130" i="6"/>
  <c r="N113" i="6" s="1" a="1"/>
  <c r="N113" i="6" s="1"/>
  <c r="F130" i="6"/>
  <c r="O113" i="6" a="1"/>
  <c r="O113" i="6" s="1"/>
  <c r="A131" i="6"/>
  <c r="B131" i="6"/>
  <c r="K114" i="6" s="1" a="1"/>
  <c r="K114" i="6" s="1"/>
  <c r="C131" i="6"/>
  <c r="L114" i="6" s="1" a="1"/>
  <c r="L114" i="6" s="1"/>
  <c r="D131" i="6"/>
  <c r="M114" i="6" s="1" a="1"/>
  <c r="M114" i="6" s="1"/>
  <c r="E131" i="6"/>
  <c r="N114" i="6" s="1" a="1"/>
  <c r="N114" i="6" s="1"/>
  <c r="F131" i="6"/>
  <c r="O114" i="6" a="1"/>
  <c r="O114" i="6" s="1"/>
  <c r="A132" i="6"/>
  <c r="B132" i="6"/>
  <c r="K115" i="6" s="1" a="1"/>
  <c r="K115" i="6" s="1"/>
  <c r="C132" i="6"/>
  <c r="L115" i="6" s="1" a="1"/>
  <c r="L115" i="6" s="1"/>
  <c r="D132" i="6"/>
  <c r="M115" i="6" s="1" a="1"/>
  <c r="M115" i="6" s="1"/>
  <c r="E132" i="6"/>
  <c r="N115" i="6" s="1" a="1"/>
  <c r="N115" i="6" s="1"/>
  <c r="F132" i="6"/>
  <c r="O115" i="6" a="1"/>
  <c r="O115" i="6" s="1"/>
  <c r="A133" i="6"/>
  <c r="B133" i="6"/>
  <c r="K116" i="6" s="1" a="1"/>
  <c r="K116" i="6" s="1"/>
  <c r="C133" i="6"/>
  <c r="L116" i="6" s="1" a="1"/>
  <c r="L116" i="6" s="1"/>
  <c r="D133" i="6"/>
  <c r="M116" i="6" s="1" a="1"/>
  <c r="M116" i="6"/>
  <c r="E133" i="6"/>
  <c r="N116" i="6" s="1" a="1"/>
  <c r="N116" i="6" s="1"/>
  <c r="F133" i="6"/>
  <c r="O116" i="6" a="1"/>
  <c r="O116" i="6" s="1"/>
  <c r="A134" i="6"/>
  <c r="B134" i="6"/>
  <c r="K117" i="6" s="1" a="1"/>
  <c r="K117" i="6" s="1"/>
  <c r="C134" i="6"/>
  <c r="L117" i="6" s="1" a="1"/>
  <c r="L117" i="6" s="1"/>
  <c r="D134" i="6"/>
  <c r="M117" i="6" s="1" a="1"/>
  <c r="M117" i="6" s="1"/>
  <c r="E134" i="6"/>
  <c r="N117" i="6" a="1"/>
  <c r="N117" i="6" s="1"/>
  <c r="F134" i="6"/>
  <c r="O117" i="6" s="1" a="1"/>
  <c r="O117" i="6" s="1"/>
  <c r="A135" i="6"/>
  <c r="B135" i="6"/>
  <c r="K118" i="6" s="1" a="1"/>
  <c r="K118" i="6" s="1"/>
  <c r="C135" i="6"/>
  <c r="L118" i="6" a="1"/>
  <c r="L118" i="6" s="1"/>
  <c r="D135" i="6"/>
  <c r="M118" i="6" a="1"/>
  <c r="M118" i="6" s="1"/>
  <c r="E135" i="6"/>
  <c r="N118" i="6" a="1"/>
  <c r="N118" i="6" s="1"/>
  <c r="F135" i="6"/>
  <c r="O118" i="6" s="1" a="1"/>
  <c r="O118" i="6" s="1"/>
  <c r="A136" i="6"/>
  <c r="B136" i="6"/>
  <c r="K119" i="6" a="1"/>
  <c r="K119" i="6" s="1"/>
  <c r="C136" i="6"/>
  <c r="L119" i="6" s="1" a="1"/>
  <c r="L119" i="6" s="1"/>
  <c r="D136" i="6"/>
  <c r="M119" i="6" a="1"/>
  <c r="M119" i="6" s="1"/>
  <c r="E136" i="6"/>
  <c r="N119" i="6" s="1" a="1"/>
  <c r="N119" i="6" s="1"/>
  <c r="F136" i="6"/>
  <c r="O119" i="6" s="1" a="1"/>
  <c r="O119" i="6" s="1"/>
  <c r="A137" i="6"/>
  <c r="B137" i="6"/>
  <c r="K120" i="6" a="1"/>
  <c r="K120" i="6" s="1"/>
  <c r="C137" i="6"/>
  <c r="L120" i="6" s="1" a="1"/>
  <c r="L120" i="6" s="1"/>
  <c r="D137" i="6"/>
  <c r="M120" i="6" s="1" a="1"/>
  <c r="M120" i="6" s="1"/>
  <c r="E137" i="6"/>
  <c r="N120" i="6" a="1"/>
  <c r="N120" i="6" s="1"/>
  <c r="F137" i="6"/>
  <c r="O120" i="6" a="1"/>
  <c r="O120" i="6" s="1"/>
  <c r="A138" i="6"/>
  <c r="B138" i="6"/>
  <c r="K121" i="6" s="1" a="1"/>
  <c r="K121" i="6" s="1"/>
  <c r="C138" i="6"/>
  <c r="L121" i="6" s="1" a="1"/>
  <c r="L121" i="6" s="1"/>
  <c r="D138" i="6"/>
  <c r="M121" i="6" s="1" a="1"/>
  <c r="M121" i="6" s="1"/>
  <c r="E138" i="6"/>
  <c r="N121" i="6" s="1" a="1"/>
  <c r="N121" i="6"/>
  <c r="F138" i="6"/>
  <c r="O121" i="6" a="1"/>
  <c r="O121" i="6" s="1"/>
  <c r="A139" i="6"/>
  <c r="B139" i="6"/>
  <c r="K122" i="6" s="1" a="1"/>
  <c r="K122" i="6" s="1"/>
  <c r="C139" i="6"/>
  <c r="L122" i="6" s="1" a="1"/>
  <c r="L122" i="6"/>
  <c r="D139" i="6"/>
  <c r="M122" i="6" a="1"/>
  <c r="M122" i="6" s="1"/>
  <c r="E139" i="6"/>
  <c r="N122" i="6" s="1" a="1"/>
  <c r="N122" i="6" s="1"/>
  <c r="F139" i="6"/>
  <c r="O122" i="6" s="1" a="1"/>
  <c r="O122" i="6" s="1"/>
  <c r="A140" i="6"/>
  <c r="B140" i="6"/>
  <c r="K123" i="6" s="1" a="1"/>
  <c r="K123" i="6" s="1"/>
  <c r="C140" i="6"/>
  <c r="L123" i="6" s="1" a="1"/>
  <c r="L123" i="6" s="1"/>
  <c r="D140" i="6"/>
  <c r="M123" i="6" s="1" a="1"/>
  <c r="M123" i="6" s="1"/>
  <c r="E140" i="6"/>
  <c r="N123" i="6" s="1" a="1"/>
  <c r="N123" i="6" s="1"/>
  <c r="F140" i="6"/>
  <c r="O123" i="6" s="1" a="1"/>
  <c r="O123" i="6" s="1"/>
  <c r="A141" i="6"/>
  <c r="B141" i="6"/>
  <c r="K124" i="6" s="1" a="1"/>
  <c r="K124" i="6" s="1"/>
  <c r="C141" i="6"/>
  <c r="L124" i="6" s="1" a="1"/>
  <c r="L124" i="6" s="1"/>
  <c r="D141" i="6"/>
  <c r="M124" i="6" s="1" a="1"/>
  <c r="M124" i="6" s="1"/>
  <c r="E141" i="6"/>
  <c r="N124" i="6" a="1"/>
  <c r="N124" i="6" s="1"/>
  <c r="F141" i="6"/>
  <c r="O124" i="6" s="1" a="1"/>
  <c r="O124" i="6" s="1"/>
  <c r="A142" i="6"/>
  <c r="B142" i="6"/>
  <c r="K125" i="6" a="1"/>
  <c r="K125" i="6" s="1"/>
  <c r="C142" i="6"/>
  <c r="L125" i="6" s="1" a="1"/>
  <c r="L125" i="6" s="1"/>
  <c r="D142" i="6"/>
  <c r="M125" i="6" a="1"/>
  <c r="M125" i="6" s="1"/>
  <c r="E142" i="6"/>
  <c r="N125" i="6" s="1" a="1"/>
  <c r="N125" i="6" s="1"/>
  <c r="F142" i="6"/>
  <c r="O125" i="6" s="1" a="1"/>
  <c r="O125" i="6" s="1"/>
  <c r="A143" i="6"/>
  <c r="B143" i="6"/>
  <c r="K126" i="6" s="1" a="1"/>
  <c r="K126" i="6" s="1"/>
  <c r="C143" i="6"/>
  <c r="L126" i="6" s="1" a="1"/>
  <c r="L126" i="6" s="1"/>
  <c r="D143" i="6"/>
  <c r="M126" i="6" a="1"/>
  <c r="M126" i="6" s="1"/>
  <c r="E143" i="6"/>
  <c r="N126" i="6" s="1" a="1"/>
  <c r="N126" i="6" s="1"/>
  <c r="F143" i="6"/>
  <c r="O126" i="6" s="1" a="1"/>
  <c r="O126" i="6" s="1"/>
  <c r="A144" i="6"/>
  <c r="B144" i="6"/>
  <c r="K127" i="6" s="1" a="1"/>
  <c r="K127" i="6"/>
  <c r="C144" i="6"/>
  <c r="L127" i="6" a="1"/>
  <c r="L127" i="6"/>
  <c r="D144" i="6"/>
  <c r="M127" i="6" s="1" a="1"/>
  <c r="M127" i="6" s="1"/>
  <c r="E144" i="6"/>
  <c r="N127" i="6" s="1" a="1"/>
  <c r="N127" i="6" s="1"/>
  <c r="F144" i="6"/>
  <c r="O127" i="6" a="1"/>
  <c r="O127" i="6" s="1"/>
  <c r="A145" i="6"/>
  <c r="B145" i="6"/>
  <c r="C145" i="6"/>
  <c r="D145" i="6"/>
  <c r="E145" i="6"/>
  <c r="F145" i="6"/>
  <c r="A146" i="6"/>
  <c r="B146" i="6"/>
  <c r="C146" i="6"/>
  <c r="D146" i="6"/>
  <c r="E146" i="6"/>
  <c r="F146" i="6"/>
  <c r="A147" i="6"/>
  <c r="B147" i="6"/>
  <c r="K128" i="6" a="1"/>
  <c r="K128" i="6" s="1"/>
  <c r="C147" i="6"/>
  <c r="L128" i="6" s="1" a="1"/>
  <c r="L128" i="6" s="1"/>
  <c r="D147" i="6"/>
  <c r="M128" i="6" s="1" a="1"/>
  <c r="M128" i="6" s="1"/>
  <c r="E147" i="6"/>
  <c r="N128" i="6" s="1" a="1"/>
  <c r="N128" i="6" s="1"/>
  <c r="F147" i="6"/>
  <c r="O128" i="6" s="1" a="1"/>
  <c r="O128" i="6" s="1"/>
  <c r="A148" i="6"/>
  <c r="B148" i="6"/>
  <c r="C148" i="6"/>
  <c r="D148" i="6"/>
  <c r="E148" i="6"/>
  <c r="F148" i="6"/>
  <c r="A149" i="6"/>
  <c r="B149" i="6"/>
  <c r="K129" i="6" s="1" a="1"/>
  <c r="K129" i="6" s="1"/>
  <c r="C149" i="6"/>
  <c r="L129" i="6" s="1" a="1"/>
  <c r="L129" i="6" s="1"/>
  <c r="D149" i="6"/>
  <c r="M129" i="6" s="1" a="1"/>
  <c r="M129" i="6" s="1"/>
  <c r="E149" i="6"/>
  <c r="N129" i="6" s="1" a="1"/>
  <c r="N129" i="6" s="1"/>
  <c r="F149" i="6"/>
  <c r="O129" i="6" a="1"/>
  <c r="O129" i="6" s="1"/>
  <c r="A150" i="6"/>
  <c r="B150" i="6"/>
  <c r="K130" i="6" s="1" a="1"/>
  <c r="K130" i="6" s="1"/>
  <c r="C150" i="6"/>
  <c r="L130" i="6" s="1" a="1"/>
  <c r="L130" i="6" s="1"/>
  <c r="D150" i="6"/>
  <c r="M130" i="6" s="1" a="1"/>
  <c r="M130" i="6" s="1"/>
  <c r="E150" i="6"/>
  <c r="N130" i="6" a="1"/>
  <c r="N130" i="6"/>
  <c r="F150" i="6"/>
  <c r="O130" i="6" s="1" a="1"/>
  <c r="O130" i="6" s="1"/>
  <c r="A151" i="6"/>
  <c r="B151" i="6"/>
  <c r="K131" i="6" s="1" a="1"/>
  <c r="K131" i="6" s="1"/>
  <c r="C151" i="6"/>
  <c r="L131" i="6" a="1"/>
  <c r="L131" i="6"/>
  <c r="D151" i="6"/>
  <c r="M131" i="6" s="1" a="1"/>
  <c r="M131" i="6" s="1"/>
  <c r="E151" i="6"/>
  <c r="N131" i="6" s="1" a="1"/>
  <c r="N131" i="6" s="1"/>
  <c r="F151" i="6"/>
  <c r="O131" i="6" s="1" a="1"/>
  <c r="O131" i="6" s="1"/>
  <c r="A152" i="6"/>
  <c r="B152" i="6"/>
  <c r="C152" i="6"/>
  <c r="D152" i="6"/>
  <c r="E152" i="6"/>
  <c r="F152" i="6"/>
  <c r="A153" i="6"/>
  <c r="B153" i="6"/>
  <c r="K132" i="6" s="1" a="1"/>
  <c r="K132" i="6" s="1"/>
  <c r="C153" i="6"/>
  <c r="L132" i="6" a="1"/>
  <c r="L132" i="6" s="1"/>
  <c r="D153" i="6"/>
  <c r="M132" i="6" s="1" a="1"/>
  <c r="M132" i="6" s="1"/>
  <c r="E153" i="6"/>
  <c r="N132" i="6" a="1"/>
  <c r="N132" i="6" s="1"/>
  <c r="F153" i="6"/>
  <c r="O132" i="6" s="1" a="1"/>
  <c r="O132" i="6" s="1"/>
  <c r="A154" i="6"/>
  <c r="B154" i="6"/>
  <c r="C154" i="6"/>
  <c r="D154" i="6"/>
  <c r="E154" i="6"/>
  <c r="F154" i="6"/>
  <c r="A155" i="6"/>
  <c r="B155" i="6"/>
  <c r="K133" i="6" s="1" a="1"/>
  <c r="K133" i="6" s="1"/>
  <c r="C155" i="6"/>
  <c r="L133" i="6" s="1" a="1"/>
  <c r="L133" i="6"/>
  <c r="D155" i="6"/>
  <c r="M133" i="6" s="1" a="1"/>
  <c r="M133" i="6" s="1"/>
  <c r="E155" i="6"/>
  <c r="N133" i="6" a="1"/>
  <c r="N133" i="6" s="1"/>
  <c r="F155" i="6"/>
  <c r="O133" i="6" s="1" a="1"/>
  <c r="O133" i="6" s="1"/>
  <c r="A156" i="6"/>
  <c r="B156" i="6"/>
  <c r="K134" i="6" s="1" a="1"/>
  <c r="K134" i="6" s="1"/>
  <c r="C156" i="6"/>
  <c r="L134" i="6" s="1" a="1"/>
  <c r="L134" i="6" s="1"/>
  <c r="D156" i="6"/>
  <c r="M134" i="6" s="1" a="1"/>
  <c r="M134" i="6" s="1"/>
  <c r="E156" i="6"/>
  <c r="N134" i="6" a="1"/>
  <c r="N134" i="6" s="1"/>
  <c r="F156" i="6"/>
  <c r="O134" i="6" s="1" a="1"/>
  <c r="O134" i="6" s="1"/>
  <c r="F6" i="6"/>
  <c r="E6" i="6"/>
  <c r="D6" i="6"/>
  <c r="C6" i="6"/>
  <c r="B6" i="6"/>
  <c r="A6" i="6"/>
  <c r="F33" i="3"/>
  <c r="O28" i="3" s="1" a="1"/>
  <c r="O28" i="3" s="1"/>
  <c r="E33" i="3"/>
  <c r="N28" i="3" s="1" a="1"/>
  <c r="N28" i="3" s="1"/>
  <c r="D33" i="3"/>
  <c r="M28" i="3" s="1" a="1"/>
  <c r="M28" i="3" s="1"/>
  <c r="C33" i="3"/>
  <c r="L28" i="3" s="1" a="1"/>
  <c r="L28" i="3" s="1"/>
  <c r="B33" i="3"/>
  <c r="K28" i="3" a="1"/>
  <c r="K28" i="3"/>
  <c r="A33" i="3"/>
  <c r="F32" i="3"/>
  <c r="O27" i="3" s="1" a="1"/>
  <c r="O27" i="3" s="1"/>
  <c r="E32" i="3"/>
  <c r="N27" i="3" s="1" a="1"/>
  <c r="N27" i="3" s="1"/>
  <c r="D32" i="3"/>
  <c r="M27" i="3" s="1" a="1"/>
  <c r="M27" i="3" s="1"/>
  <c r="C32" i="3"/>
  <c r="L27" i="3" s="1" a="1"/>
  <c r="L27" i="3" s="1"/>
  <c r="B32" i="3"/>
  <c r="K27" i="3" a="1"/>
  <c r="K27" i="3" s="1"/>
  <c r="A32" i="3"/>
  <c r="F31" i="3"/>
  <c r="O26" i="3" s="1" a="1"/>
  <c r="O26" i="3" s="1"/>
  <c r="E31" i="3"/>
  <c r="N26" i="3" s="1" a="1"/>
  <c r="N26" i="3" s="1"/>
  <c r="D31" i="3"/>
  <c r="M26" i="3" s="1" a="1"/>
  <c r="M26" i="3" s="1"/>
  <c r="C31" i="3"/>
  <c r="L26" i="3" a="1"/>
  <c r="L26" i="3" s="1"/>
  <c r="B31" i="3"/>
  <c r="K26" i="3" a="1"/>
  <c r="K26" i="3" s="1"/>
  <c r="A31" i="3"/>
  <c r="F30" i="3"/>
  <c r="O25" i="3" s="1" a="1"/>
  <c r="O25" i="3" s="1"/>
  <c r="E30" i="3"/>
  <c r="N25" i="3" s="1" a="1"/>
  <c r="N25" i="3" s="1"/>
  <c r="D30" i="3"/>
  <c r="M25" i="3" s="1" a="1"/>
  <c r="M25" i="3" s="1"/>
  <c r="C30" i="3"/>
  <c r="L25" i="3" a="1"/>
  <c r="L25" i="3" s="1"/>
  <c r="B30" i="3"/>
  <c r="K25" i="3" a="1"/>
  <c r="K25" i="3" s="1"/>
  <c r="A30" i="3"/>
  <c r="F29" i="3"/>
  <c r="O24" i="3" a="1"/>
  <c r="O24" i="3" s="1"/>
  <c r="E29" i="3"/>
  <c r="N24" i="3" s="1" a="1"/>
  <c r="N24" i="3" s="1"/>
  <c r="D29" i="3"/>
  <c r="M24" i="3" a="1"/>
  <c r="M24" i="3"/>
  <c r="C29" i="3"/>
  <c r="L24" i="3" s="1" a="1"/>
  <c r="L24" i="3" s="1"/>
  <c r="B29" i="3"/>
  <c r="K24" i="3" s="1" a="1"/>
  <c r="K24" i="3" s="1"/>
  <c r="A29" i="3"/>
  <c r="F28" i="3"/>
  <c r="O23" i="3" s="1" a="1"/>
  <c r="O23" i="3"/>
  <c r="E28" i="3"/>
  <c r="N23" i="3" a="1"/>
  <c r="N23" i="3" s="1"/>
  <c r="D28" i="3"/>
  <c r="M23" i="3" s="1" a="1"/>
  <c r="M23" i="3" s="1"/>
  <c r="C28" i="3"/>
  <c r="L23" i="3" s="1" a="1"/>
  <c r="L23" i="3" s="1"/>
  <c r="B28" i="3"/>
  <c r="K23" i="3" s="1" a="1"/>
  <c r="K23" i="3" s="1"/>
  <c r="A28" i="3"/>
  <c r="F27" i="3"/>
  <c r="E27" i="3"/>
  <c r="D27" i="3"/>
  <c r="C27" i="3"/>
  <c r="B27" i="3"/>
  <c r="A27" i="3"/>
  <c r="F26" i="3"/>
  <c r="O22" i="3" s="1" a="1"/>
  <c r="O22" i="3" s="1"/>
  <c r="E26" i="3"/>
  <c r="N22" i="3" s="1" a="1"/>
  <c r="N22" i="3" s="1"/>
  <c r="D26" i="3"/>
  <c r="M22" i="3" s="1" a="1"/>
  <c r="M22" i="3" s="1"/>
  <c r="C26" i="3"/>
  <c r="L22" i="3" a="1"/>
  <c r="L22" i="3" s="1"/>
  <c r="B26" i="3"/>
  <c r="K22" i="3" s="1" a="1"/>
  <c r="K22" i="3" s="1"/>
  <c r="A26" i="3"/>
  <c r="F25" i="3"/>
  <c r="O21" i="3" a="1"/>
  <c r="O21" i="3"/>
  <c r="E25" i="3"/>
  <c r="N21" i="3" a="1"/>
  <c r="N21" i="3" s="1"/>
  <c r="D25" i="3"/>
  <c r="M21" i="3" s="1" a="1"/>
  <c r="M21" i="3" s="1"/>
  <c r="C25" i="3"/>
  <c r="L21" i="3" s="1" a="1"/>
  <c r="L21" i="3" s="1"/>
  <c r="B25" i="3"/>
  <c r="K21" i="3" s="1" a="1"/>
  <c r="K21" i="3" s="1"/>
  <c r="A25" i="3"/>
  <c r="F24" i="3"/>
  <c r="O20" i="3" s="1" a="1"/>
  <c r="O20" i="3" s="1"/>
  <c r="E24" i="3"/>
  <c r="N20" i="3" s="1" a="1"/>
  <c r="N20" i="3" s="1"/>
  <c r="D24" i="3"/>
  <c r="M20" i="3" s="1" a="1"/>
  <c r="M20" i="3" s="1"/>
  <c r="C24" i="3"/>
  <c r="L20" i="3" s="1" a="1"/>
  <c r="L20" i="3" s="1"/>
  <c r="B24" i="3"/>
  <c r="K20" i="3" s="1" a="1"/>
  <c r="K20" i="3" s="1"/>
  <c r="A24" i="3"/>
  <c r="F23" i="3"/>
  <c r="O19" i="3" s="1" a="1"/>
  <c r="O19" i="3" s="1"/>
  <c r="E23" i="3"/>
  <c r="N19" i="3" a="1"/>
  <c r="N19" i="3" s="1"/>
  <c r="D23" i="3"/>
  <c r="M19" i="3" s="1" a="1"/>
  <c r="M19" i="3" s="1"/>
  <c r="C23" i="3"/>
  <c r="L19" i="3" s="1" a="1"/>
  <c r="L19" i="3" s="1"/>
  <c r="B23" i="3"/>
  <c r="K19" i="3" s="1" a="1"/>
  <c r="K19" i="3" s="1"/>
  <c r="A23" i="3"/>
  <c r="F22" i="3"/>
  <c r="O18" i="3" s="1" a="1"/>
  <c r="O18" i="3" s="1"/>
  <c r="E22" i="3"/>
  <c r="N18" i="3" s="1" a="1"/>
  <c r="N18" i="3" s="1"/>
  <c r="D22" i="3"/>
  <c r="M18" i="3" a="1"/>
  <c r="M18" i="3" s="1"/>
  <c r="C22" i="3"/>
  <c r="L18" i="3" s="1" a="1"/>
  <c r="L18" i="3" s="1"/>
  <c r="B22" i="3"/>
  <c r="K18" i="3" s="1" a="1"/>
  <c r="K18" i="3" s="1"/>
  <c r="A22" i="3"/>
  <c r="F21" i="3"/>
  <c r="E21" i="3"/>
  <c r="D21" i="3"/>
  <c r="C21" i="3"/>
  <c r="B21" i="3"/>
  <c r="A21" i="3"/>
  <c r="F20" i="3"/>
  <c r="O17" i="3" a="1"/>
  <c r="O17" i="3" s="1"/>
  <c r="E20" i="3"/>
  <c r="N17" i="3" s="1" a="1"/>
  <c r="N17" i="3" s="1"/>
  <c r="D20" i="3"/>
  <c r="M17" i="3" s="1" a="1"/>
  <c r="M17" i="3" s="1"/>
  <c r="C20" i="3"/>
  <c r="L17" i="3" a="1"/>
  <c r="L17" i="3" s="1"/>
  <c r="B20" i="3"/>
  <c r="K17" i="3" s="1" a="1"/>
  <c r="K17" i="3" s="1"/>
  <c r="A20" i="3"/>
  <c r="F19" i="3"/>
  <c r="O16" i="3" a="1"/>
  <c r="O16" i="3" s="1"/>
  <c r="E19" i="3"/>
  <c r="N16" i="3" s="1" a="1"/>
  <c r="N16" i="3" s="1"/>
  <c r="D19" i="3"/>
  <c r="M16" i="3" a="1"/>
  <c r="M16" i="3" s="1"/>
  <c r="C19" i="3"/>
  <c r="L16" i="3" a="1"/>
  <c r="L16" i="3" s="1"/>
  <c r="B19" i="3"/>
  <c r="K16" i="3" s="1" a="1"/>
  <c r="K16" i="3" s="1"/>
  <c r="A19" i="3"/>
  <c r="F18" i="3"/>
  <c r="O15" i="3" s="1" a="1"/>
  <c r="O15" i="3" s="1"/>
  <c r="E18" i="3"/>
  <c r="N15" i="3" a="1"/>
  <c r="N15" i="3" s="1"/>
  <c r="D18" i="3"/>
  <c r="M15" i="3" s="1" a="1"/>
  <c r="M15" i="3" s="1"/>
  <c r="C18" i="3"/>
  <c r="L15" i="3" a="1"/>
  <c r="L15" i="3" s="1"/>
  <c r="B18" i="3"/>
  <c r="K15" i="3" s="1" a="1"/>
  <c r="K15" i="3" s="1"/>
  <c r="A18" i="3"/>
  <c r="F17" i="3"/>
  <c r="E17" i="3"/>
  <c r="D17" i="3"/>
  <c r="C17" i="3"/>
  <c r="B17" i="3"/>
  <c r="A17" i="3"/>
  <c r="F16" i="3"/>
  <c r="O14" i="3" s="1" a="1"/>
  <c r="O14" i="3" s="1"/>
  <c r="E16" i="3"/>
  <c r="N14" i="3" s="1" a="1"/>
  <c r="N14" i="3" s="1"/>
  <c r="D16" i="3"/>
  <c r="M14" i="3" a="1"/>
  <c r="M14" i="3" s="1"/>
  <c r="C16" i="3"/>
  <c r="L14" i="3" s="1" a="1"/>
  <c r="L14" i="3" s="1"/>
  <c r="B16" i="3"/>
  <c r="K14" i="3" a="1"/>
  <c r="K14" i="3" s="1"/>
  <c r="A16" i="3"/>
  <c r="F15" i="3"/>
  <c r="E15" i="3"/>
  <c r="C15" i="3"/>
  <c r="B15" i="3"/>
  <c r="A15" i="3"/>
  <c r="F14" i="3"/>
  <c r="O13" i="3" s="1" a="1"/>
  <c r="O13" i="3" s="1"/>
  <c r="E14" i="3"/>
  <c r="N13" i="3" s="1" a="1"/>
  <c r="N13" i="3" s="1"/>
  <c r="D14" i="3"/>
  <c r="M13" i="3" s="1" a="1"/>
  <c r="M13" i="3" s="1"/>
  <c r="C14" i="3"/>
  <c r="L13" i="3" a="1"/>
  <c r="L13" i="3"/>
  <c r="B14" i="3"/>
  <c r="K13" i="3" s="1" a="1"/>
  <c r="K13" i="3" s="1"/>
  <c r="A14" i="3"/>
  <c r="F13" i="3"/>
  <c r="O12" i="3" s="1" a="1"/>
  <c r="O12" i="3" s="1"/>
  <c r="E13" i="3"/>
  <c r="N12" i="3" s="1" a="1"/>
  <c r="N12" i="3" s="1"/>
  <c r="D13" i="3"/>
  <c r="M12" i="3" a="1"/>
  <c r="M12" i="3" s="1"/>
  <c r="C13" i="3"/>
  <c r="L12" i="3" a="1"/>
  <c r="L12" i="3" s="1"/>
  <c r="B13" i="3"/>
  <c r="K12" i="3" s="1" a="1"/>
  <c r="K12" i="3" s="1"/>
  <c r="A13" i="3"/>
  <c r="F12" i="3"/>
  <c r="O11" i="3" s="1" a="1"/>
  <c r="O11" i="3" s="1"/>
  <c r="E12" i="3"/>
  <c r="N11" i="3" a="1"/>
  <c r="N11" i="3" s="1"/>
  <c r="D12" i="3"/>
  <c r="M11" i="3" s="1" a="1"/>
  <c r="M11" i="3" s="1"/>
  <c r="C12" i="3"/>
  <c r="L11" i="3" s="1" a="1"/>
  <c r="L11" i="3" s="1"/>
  <c r="B12" i="3"/>
  <c r="K11" i="3" s="1" a="1"/>
  <c r="K11" i="3" s="1"/>
  <c r="A12" i="3"/>
  <c r="F11" i="3"/>
  <c r="O10" i="3" s="1" a="1"/>
  <c r="O10" i="3" s="1"/>
  <c r="E11" i="3"/>
  <c r="N10" i="3" s="1" a="1"/>
  <c r="N10" i="3" s="1"/>
  <c r="D11" i="3"/>
  <c r="M10" i="3" s="1" a="1"/>
  <c r="M10" i="3" s="1"/>
  <c r="C11" i="3"/>
  <c r="L10" i="3" a="1"/>
  <c r="L10" i="3" s="1"/>
  <c r="B11" i="3"/>
  <c r="K10" i="3" s="1" a="1"/>
  <c r="K10" i="3" s="1"/>
  <c r="A11" i="3"/>
  <c r="F10" i="3"/>
  <c r="E10" i="3"/>
  <c r="D10" i="3"/>
  <c r="C10" i="3"/>
  <c r="B10" i="3"/>
  <c r="A10" i="3"/>
  <c r="F9" i="3"/>
  <c r="O9" i="3" s="1" a="1"/>
  <c r="O9" i="3" s="1"/>
  <c r="E9" i="3"/>
  <c r="N9" i="3" s="1" a="1"/>
  <c r="N9" i="3" s="1"/>
  <c r="D9" i="3"/>
  <c r="M9" i="3" s="1" a="1"/>
  <c r="M9" i="3" s="1"/>
  <c r="C9" i="3"/>
  <c r="L9" i="3" s="1" a="1"/>
  <c r="L9" i="3" s="1"/>
  <c r="B9" i="3"/>
  <c r="K9" i="3" a="1"/>
  <c r="K9" i="3" s="1"/>
  <c r="A9" i="3"/>
  <c r="F8" i="3"/>
  <c r="O8" i="3" s="1" a="1"/>
  <c r="O8" i="3" s="1"/>
  <c r="E8" i="3"/>
  <c r="N8" i="3" s="1" a="1"/>
  <c r="N8" i="3" s="1"/>
  <c r="D8" i="3"/>
  <c r="M8" i="3" s="1" a="1"/>
  <c r="M8" i="3" s="1"/>
  <c r="C8" i="3"/>
  <c r="L8" i="3" a="1"/>
  <c r="L8" i="3" s="1"/>
  <c r="B8" i="3"/>
  <c r="K8" i="3" s="1" a="1"/>
  <c r="K8" i="3" s="1"/>
  <c r="A8" i="3"/>
  <c r="D7" i="3"/>
  <c r="M7" i="3" s="1" a="1"/>
  <c r="M7" i="3" s="1"/>
  <c r="C7" i="3"/>
  <c r="L7" i="3" s="1" a="1"/>
  <c r="L7" i="3" s="1"/>
  <c r="B7" i="3"/>
  <c r="K7" i="3" a="1"/>
  <c r="K7" i="3" s="1"/>
  <c r="A7" i="3"/>
  <c r="M9" i="14"/>
  <c r="Q123" i="4" l="1"/>
  <c r="Q131" i="4"/>
  <c r="Q26" i="4"/>
  <c r="Q34" i="4"/>
  <c r="Q42" i="4"/>
  <c r="Q50" i="4"/>
  <c r="Q58" i="4"/>
  <c r="Q66" i="4"/>
  <c r="Q74" i="4"/>
  <c r="Q82" i="4"/>
  <c r="N216" i="4"/>
  <c r="F6" i="33"/>
  <c r="F8" i="33" s="1"/>
  <c r="Q114" i="4"/>
  <c r="P195" i="18"/>
  <c r="G6" i="33"/>
  <c r="Q106" i="4"/>
  <c r="P147" i="18"/>
  <c r="P179" i="18"/>
  <c r="Q95" i="4"/>
  <c r="Q103" i="4"/>
  <c r="Q111" i="4"/>
  <c r="Q119" i="4"/>
  <c r="Q127" i="4"/>
  <c r="Q135" i="4"/>
  <c r="Q22" i="4"/>
  <c r="Q30" i="4"/>
  <c r="Q38" i="4"/>
  <c r="Q46" i="4"/>
  <c r="Q54" i="4"/>
  <c r="Q62" i="4"/>
  <c r="Q70" i="4"/>
  <c r="Q78" i="4"/>
  <c r="Q86" i="4"/>
  <c r="Q98" i="4"/>
  <c r="Q108" i="4"/>
  <c r="Q148" i="4"/>
  <c r="P164" i="18"/>
  <c r="P180" i="18"/>
  <c r="P188" i="18"/>
  <c r="P198" i="18"/>
  <c r="Q210" i="4"/>
  <c r="Q208" i="4"/>
  <c r="Q200" i="4"/>
  <c r="P192" i="18"/>
  <c r="Q184" i="4"/>
  <c r="P176" i="18"/>
  <c r="P168" i="18"/>
  <c r="P160" i="18"/>
  <c r="Q152" i="4"/>
  <c r="P144" i="18"/>
  <c r="P136" i="18"/>
  <c r="N216" i="18"/>
  <c r="P120" i="18"/>
  <c r="P112" i="18"/>
  <c r="P104" i="18"/>
  <c r="P96" i="18"/>
  <c r="P88" i="18"/>
  <c r="B23" i="4"/>
  <c r="P152" i="18"/>
  <c r="Q192" i="4"/>
  <c r="Q144" i="4"/>
  <c r="Q168" i="4"/>
  <c r="P194" i="18"/>
  <c r="P200" i="18"/>
  <c r="Q209" i="4"/>
  <c r="Q201" i="4"/>
  <c r="Q193" i="4"/>
  <c r="Q185" i="4"/>
  <c r="P177" i="18"/>
  <c r="P169" i="18"/>
  <c r="P161" i="18"/>
  <c r="B21" i="4"/>
  <c r="Q96" i="4"/>
  <c r="Q104" i="4"/>
  <c r="Q112" i="4"/>
  <c r="Q120" i="4"/>
  <c r="Q128" i="4"/>
  <c r="Q136" i="4"/>
  <c r="P128" i="18"/>
  <c r="Q176" i="4"/>
  <c r="P208" i="18"/>
  <c r="C18" i="4"/>
  <c r="D30" i="4"/>
  <c r="B77" i="4"/>
  <c r="C82" i="4"/>
  <c r="B85" i="4"/>
  <c r="D87" i="4"/>
  <c r="C90" i="4"/>
  <c r="D95" i="4"/>
  <c r="C98" i="4"/>
  <c r="B101" i="4"/>
  <c r="D103" i="4"/>
  <c r="C114" i="4"/>
  <c r="B117" i="4"/>
  <c r="D119" i="4"/>
  <c r="C122" i="4"/>
  <c r="B125" i="4"/>
  <c r="D127" i="4"/>
  <c r="C130" i="4"/>
  <c r="B133" i="4"/>
  <c r="D135" i="4"/>
  <c r="C138" i="4"/>
  <c r="B141" i="4"/>
  <c r="P143" i="18"/>
  <c r="Q151" i="4"/>
  <c r="Q159" i="4"/>
  <c r="Q167" i="4"/>
  <c r="P175" i="18"/>
  <c r="Q183" i="4"/>
  <c r="P191" i="18"/>
  <c r="P199" i="18"/>
  <c r="P207" i="18"/>
  <c r="Q215" i="4"/>
  <c r="D151" i="4"/>
  <c r="B15" i="4"/>
  <c r="C16" i="4"/>
  <c r="D18" i="4"/>
  <c r="B31" i="4"/>
  <c r="D63" i="4"/>
  <c r="B65" i="4"/>
  <c r="C66" i="4"/>
  <c r="D67" i="4"/>
  <c r="C70" i="4"/>
  <c r="C77" i="4"/>
  <c r="B80" i="4"/>
  <c r="D82" i="4"/>
  <c r="C85" i="4"/>
  <c r="D90" i="4"/>
  <c r="B96" i="4"/>
  <c r="D98" i="4"/>
  <c r="C101" i="4"/>
  <c r="B104" i="4"/>
  <c r="D114" i="4"/>
  <c r="C117" i="4"/>
  <c r="B120" i="4"/>
  <c r="D122" i="4"/>
  <c r="C125" i="4"/>
  <c r="B128" i="4"/>
  <c r="D130" i="4"/>
  <c r="C133" i="4"/>
  <c r="D138" i="4"/>
  <c r="C141" i="4"/>
  <c r="B144" i="4"/>
  <c r="D146" i="4"/>
  <c r="B148" i="4"/>
  <c r="C149" i="4"/>
  <c r="D150" i="4"/>
  <c r="D153" i="4"/>
  <c r="B155" i="4"/>
  <c r="C156" i="4"/>
  <c r="D157" i="4"/>
  <c r="B159" i="4"/>
  <c r="C160" i="4"/>
  <c r="D161" i="4"/>
  <c r="B167" i="4"/>
  <c r="C168" i="4"/>
  <c r="B171" i="4"/>
  <c r="B175" i="4"/>
  <c r="D177" i="4"/>
  <c r="B179" i="4"/>
  <c r="D181" i="4"/>
  <c r="B186" i="4"/>
  <c r="D188" i="4"/>
  <c r="D192" i="4"/>
  <c r="B19" i="4"/>
  <c r="B22" i="4"/>
  <c r="D23" i="4"/>
  <c r="C31" i="4"/>
  <c r="B34" i="4"/>
  <c r="C35" i="4"/>
  <c r="D36" i="4"/>
  <c r="B38" i="4"/>
  <c r="C39" i="4"/>
  <c r="D40" i="4"/>
  <c r="C43" i="4"/>
  <c r="D44" i="4"/>
  <c r="B46" i="4"/>
  <c r="C47" i="4"/>
  <c r="D48" i="4"/>
  <c r="D51" i="4"/>
  <c r="B53" i="4"/>
  <c r="C54" i="4"/>
  <c r="D55" i="4"/>
  <c r="D59" i="4"/>
  <c r="B72" i="4"/>
  <c r="B75" i="4"/>
  <c r="D77" i="4"/>
  <c r="C80" i="4"/>
  <c r="B83" i="4"/>
  <c r="D85" i="4"/>
  <c r="B91" i="4"/>
  <c r="C96" i="4"/>
  <c r="B99" i="4"/>
  <c r="D101" i="4"/>
  <c r="C104" i="4"/>
  <c r="B107" i="4"/>
  <c r="B115" i="4"/>
  <c r="D117" i="4"/>
  <c r="C120" i="4"/>
  <c r="D125" i="4"/>
  <c r="C128" i="4"/>
  <c r="B131" i="4"/>
  <c r="D133" i="4"/>
  <c r="D141" i="4"/>
  <c r="P212" i="18"/>
  <c r="D16" i="4"/>
  <c r="C15" i="4"/>
  <c r="C19" i="4"/>
  <c r="C22" i="4"/>
  <c r="B29" i="4"/>
  <c r="D31" i="4"/>
  <c r="B64" i="4"/>
  <c r="C65" i="4"/>
  <c r="D66" i="4"/>
  <c r="B68" i="4"/>
  <c r="D70" i="4"/>
  <c r="C72" i="4"/>
  <c r="C75" i="4"/>
  <c r="B78" i="4"/>
  <c r="D80" i="4"/>
  <c r="C83" i="4"/>
  <c r="B86" i="4"/>
  <c r="C91" i="4"/>
  <c r="D96" i="4"/>
  <c r="C99" i="4"/>
  <c r="D104" i="4"/>
  <c r="C107" i="4"/>
  <c r="C115" i="4"/>
  <c r="D120" i="4"/>
  <c r="B126" i="4"/>
  <c r="D128" i="4"/>
  <c r="C131" i="4"/>
  <c r="C144" i="4"/>
  <c r="B147" i="4"/>
  <c r="C148" i="4"/>
  <c r="D149" i="4"/>
  <c r="B151" i="4"/>
  <c r="B154" i="4"/>
  <c r="C155" i="4"/>
  <c r="D156" i="4"/>
  <c r="B158" i="4"/>
  <c r="C159" i="4"/>
  <c r="D160" i="4"/>
  <c r="B162" i="4"/>
  <c r="B166" i="4"/>
  <c r="C167" i="4"/>
  <c r="D168" i="4"/>
  <c r="B170" i="4"/>
  <c r="C171" i="4"/>
  <c r="C175" i="4"/>
  <c r="B178" i="4"/>
  <c r="C179" i="4"/>
  <c r="B182" i="4"/>
  <c r="C186" i="4"/>
  <c r="B189" i="4"/>
  <c r="B193" i="4"/>
  <c r="D194" i="4"/>
  <c r="B196" i="4"/>
  <c r="D198" i="4"/>
  <c r="C201" i="4"/>
  <c r="D19" i="4"/>
  <c r="C29" i="4"/>
  <c r="B32" i="4"/>
  <c r="B73" i="4"/>
  <c r="D75" i="4"/>
  <c r="C78" i="4"/>
  <c r="B81" i="4"/>
  <c r="D83" i="4"/>
  <c r="C86" i="4"/>
  <c r="B89" i="4"/>
  <c r="D91" i="4"/>
  <c r="D99" i="4"/>
  <c r="D107" i="4"/>
  <c r="D115" i="4"/>
  <c r="B121" i="4"/>
  <c r="C126" i="4"/>
  <c r="B129" i="4"/>
  <c r="D131" i="4"/>
  <c r="Q169" i="4"/>
  <c r="P173" i="18"/>
  <c r="Q177" i="4"/>
  <c r="P181" i="18"/>
  <c r="P185" i="18"/>
  <c r="Q189" i="4"/>
  <c r="P193" i="18"/>
  <c r="P197" i="18"/>
  <c r="P201" i="18"/>
  <c r="P205" i="18"/>
  <c r="P209" i="18"/>
  <c r="P213" i="18"/>
  <c r="C194" i="4"/>
  <c r="D15" i="4"/>
  <c r="B20" i="4"/>
  <c r="D29" i="4"/>
  <c r="C32" i="4"/>
  <c r="B63" i="4"/>
  <c r="C64" i="4"/>
  <c r="D65" i="4"/>
  <c r="B67" i="4"/>
  <c r="C68" i="4"/>
  <c r="C73" i="4"/>
  <c r="B76" i="4"/>
  <c r="D78" i="4"/>
  <c r="C81" i="4"/>
  <c r="B84" i="4"/>
  <c r="D86" i="4"/>
  <c r="C89" i="4"/>
  <c r="B92" i="4"/>
  <c r="C121" i="4"/>
  <c r="B124" i="4"/>
  <c r="D126" i="4"/>
  <c r="C129" i="4"/>
  <c r="B132" i="4"/>
  <c r="B140" i="4"/>
  <c r="D144" i="4"/>
  <c r="B146" i="4"/>
  <c r="C147" i="4"/>
  <c r="D148" i="4"/>
  <c r="B150" i="4"/>
  <c r="C151" i="4"/>
  <c r="B153" i="4"/>
  <c r="C154" i="4"/>
  <c r="D155" i="4"/>
  <c r="B157" i="4"/>
  <c r="C158" i="4"/>
  <c r="D159" i="4"/>
  <c r="B161" i="4"/>
  <c r="C162" i="4"/>
  <c r="C166" i="4"/>
  <c r="D167" i="4"/>
  <c r="C170" i="4"/>
  <c r="D171" i="4"/>
  <c r="D175" i="4"/>
  <c r="B177" i="4"/>
  <c r="C178" i="4"/>
  <c r="D179" i="4"/>
  <c r="B181" i="4"/>
  <c r="C182" i="4"/>
  <c r="C185" i="4"/>
  <c r="D186" i="4"/>
  <c r="B188" i="4"/>
  <c r="C189" i="4"/>
  <c r="B192" i="4"/>
  <c r="C193" i="4"/>
  <c r="B195" i="4"/>
  <c r="C196" i="4"/>
  <c r="B199" i="4"/>
  <c r="D201" i="4"/>
  <c r="D72" i="4"/>
  <c r="C20" i="4"/>
  <c r="B30" i="4"/>
  <c r="D32" i="4"/>
  <c r="D73" i="4"/>
  <c r="C76" i="4"/>
  <c r="D81" i="4"/>
  <c r="C84" i="4"/>
  <c r="B87" i="4"/>
  <c r="D89" i="4"/>
  <c r="C92" i="4"/>
  <c r="B95" i="4"/>
  <c r="B103" i="4"/>
  <c r="B119" i="4"/>
  <c r="D121" i="4"/>
  <c r="C124" i="4"/>
  <c r="B127" i="4"/>
  <c r="D129" i="4"/>
  <c r="C132" i="4"/>
  <c r="B135" i="4"/>
  <c r="C140" i="4"/>
  <c r="B16" i="4"/>
  <c r="B18" i="4"/>
  <c r="D20" i="4"/>
  <c r="D27" i="4"/>
  <c r="C30" i="4"/>
  <c r="B33" i="4"/>
  <c r="C63" i="4"/>
  <c r="D64" i="4"/>
  <c r="B66" i="4"/>
  <c r="C67" i="4"/>
  <c r="D68" i="4"/>
  <c r="B70" i="4"/>
  <c r="D76" i="4"/>
  <c r="B82" i="4"/>
  <c r="D84" i="4"/>
  <c r="C87" i="4"/>
  <c r="B90" i="4"/>
  <c r="D92" i="4"/>
  <c r="C95" i="4"/>
  <c r="B98" i="4"/>
  <c r="C103" i="4"/>
  <c r="B114" i="4"/>
  <c r="C119" i="4"/>
  <c r="B122" i="4"/>
  <c r="D124" i="4"/>
  <c r="C127" i="4"/>
  <c r="B130" i="4"/>
  <c r="D132" i="4"/>
  <c r="C135" i="4"/>
  <c r="B138" i="4"/>
  <c r="D140" i="4"/>
  <c r="C146" i="4"/>
  <c r="D147" i="4"/>
  <c r="B149" i="4"/>
  <c r="C150" i="4"/>
  <c r="C153" i="4"/>
  <c r="D154" i="4"/>
  <c r="B156" i="4"/>
  <c r="C157" i="4"/>
  <c r="D158" i="4"/>
  <c r="B160" i="4"/>
  <c r="C161" i="4"/>
  <c r="D162" i="4"/>
  <c r="D166" i="4"/>
  <c r="B168" i="4"/>
  <c r="D170" i="4"/>
  <c r="C177" i="4"/>
  <c r="D178" i="4"/>
  <c r="C181" i="4"/>
  <c r="D182" i="4"/>
  <c r="D185" i="4"/>
  <c r="C188" i="4"/>
  <c r="D189" i="4"/>
  <c r="C192" i="4"/>
  <c r="D193" i="4"/>
  <c r="C195" i="4"/>
  <c r="D196" i="4"/>
  <c r="B198" i="4"/>
  <c r="C199" i="4"/>
  <c r="L120" i="33"/>
  <c r="L119" i="33"/>
  <c r="L118" i="33"/>
  <c r="L117" i="33"/>
  <c r="L116" i="33"/>
  <c r="L115" i="33"/>
  <c r="L114" i="33"/>
  <c r="L113" i="33"/>
  <c r="L112" i="33"/>
  <c r="L111" i="33"/>
  <c r="L110" i="33"/>
  <c r="L109" i="33"/>
  <c r="L108" i="33"/>
  <c r="L107" i="33"/>
  <c r="L106" i="33"/>
  <c r="L105" i="33"/>
  <c r="L104" i="33"/>
  <c r="L103" i="33"/>
  <c r="L102" i="33"/>
  <c r="L101" i="33"/>
  <c r="L100" i="33"/>
  <c r="L99" i="33"/>
  <c r="L98" i="33"/>
  <c r="L97" i="33"/>
  <c r="L96" i="33"/>
  <c r="L95" i="33"/>
  <c r="L94" i="33"/>
  <c r="L93" i="33"/>
  <c r="L92" i="33"/>
  <c r="L91" i="33"/>
  <c r="L90" i="33"/>
  <c r="L89" i="33"/>
  <c r="L88" i="33"/>
  <c r="L87" i="33"/>
  <c r="L86" i="33"/>
  <c r="L85" i="33"/>
  <c r="L84" i="33"/>
  <c r="L83" i="33"/>
  <c r="L82" i="33"/>
  <c r="L81" i="33"/>
  <c r="L80" i="33"/>
  <c r="L79" i="33"/>
  <c r="L78" i="33"/>
  <c r="L77" i="33"/>
  <c r="L76" i="33"/>
  <c r="L75" i="33"/>
  <c r="L74" i="33"/>
  <c r="L73" i="33"/>
  <c r="L72" i="33"/>
  <c r="L71" i="33"/>
  <c r="L70" i="33"/>
  <c r="L69" i="33"/>
  <c r="L68" i="33"/>
  <c r="L67" i="33"/>
  <c r="L66" i="33"/>
  <c r="L65" i="33"/>
  <c r="L64" i="33"/>
  <c r="L63" i="33"/>
  <c r="L62" i="33"/>
  <c r="L61" i="33"/>
  <c r="L60" i="33"/>
  <c r="L59" i="33"/>
  <c r="L58" i="33"/>
  <c r="L57" i="33"/>
  <c r="L56" i="33"/>
  <c r="L55" i="33"/>
  <c r="L54" i="33"/>
  <c r="L53" i="33"/>
  <c r="L52" i="33"/>
  <c r="L51" i="33"/>
  <c r="L50" i="33"/>
  <c r="L49" i="33"/>
  <c r="L48" i="33"/>
  <c r="L47" i="33"/>
  <c r="L46" i="33"/>
  <c r="L45" i="33"/>
  <c r="L44" i="33"/>
  <c r="L43" i="33"/>
  <c r="L42" i="33"/>
  <c r="L41" i="33"/>
  <c r="L40" i="33"/>
  <c r="L39" i="33"/>
  <c r="L38" i="33"/>
  <c r="L37" i="33"/>
  <c r="L36" i="33"/>
  <c r="L35" i="33"/>
  <c r="L34" i="33"/>
  <c r="L33" i="33"/>
  <c r="L32" i="33"/>
  <c r="L31" i="33"/>
  <c r="L30" i="33"/>
  <c r="L29" i="33"/>
  <c r="L28" i="33"/>
  <c r="L27" i="33"/>
  <c r="L26" i="33"/>
  <c r="L25" i="33"/>
  <c r="L24" i="33"/>
  <c r="L23" i="33"/>
  <c r="L22" i="33"/>
  <c r="L21" i="33"/>
  <c r="L20" i="33"/>
  <c r="L19" i="33"/>
  <c r="L18" i="33"/>
  <c r="L17" i="33"/>
  <c r="L16" i="33"/>
  <c r="L15" i="33"/>
  <c r="L14" i="33"/>
  <c r="L13" i="33"/>
  <c r="L12" i="33"/>
  <c r="L11" i="33"/>
  <c r="L10" i="33"/>
  <c r="L9" i="33"/>
  <c r="L8" i="33"/>
  <c r="L7" i="33"/>
  <c r="L6" i="33"/>
  <c r="L5" i="33"/>
  <c r="L4" i="33"/>
  <c r="L3" i="33"/>
  <c r="G7" i="33" l="1"/>
  <c r="H7" i="33"/>
  <c r="N2"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Chris Podlesnik</author>
  </authors>
  <commentList>
    <comment ref="P251" authorId="0" shapeId="0" xr:uid="{0C76F951-60F2-3345-91F3-92AFC65F589C}">
      <text>
        <r>
          <rPr>
            <b/>
            <sz val="10"/>
            <color rgb="FF000000"/>
            <rFont val="Tahoma"/>
            <family val="2"/>
          </rPr>
          <t>Chris Podlesnik:</t>
        </r>
        <r>
          <rPr>
            <sz val="10"/>
            <color rgb="FF000000"/>
            <rFont val="Tahoma"/>
            <family val="2"/>
          </rPr>
          <t xml:space="preserve">
</t>
        </r>
        <r>
          <rPr>
            <sz val="10"/>
            <color rgb="FF000000"/>
            <rFont val="Tahoma"/>
            <family val="2"/>
          </rPr>
          <t xml:space="preserve">Two of these come from "other" in Column O with "none" WS manipulations in Column P.
</t>
        </r>
        <r>
          <rPr>
            <sz val="10"/>
            <color rgb="FF000000"/>
            <rFont val="Tahoma"/>
            <family val="2"/>
          </rPr>
          <t xml:space="preserve">
</t>
        </r>
        <r>
          <rPr>
            <sz val="10"/>
            <color rgb="FF000000"/>
            <rFont val="Tahoma"/>
            <family val="2"/>
          </rPr>
          <t>Now call these "other" designs "inductive" in the manuscript</t>
        </r>
      </text>
    </comment>
  </commentList>
</comments>
</file>

<file path=xl/sharedStrings.xml><?xml version="1.0" encoding="utf-8"?>
<sst xmlns="http://schemas.openxmlformats.org/spreadsheetml/2006/main" count="80248" uniqueCount="14945">
  <si>
    <t>TODO List (6/9/20)</t>
  </si>
  <si>
    <t>Search Engines:</t>
  </si>
  <si>
    <t>Inclusion/Exclusion Criteria:</t>
  </si>
  <si>
    <t xml:space="preserve">Phase 1: </t>
  </si>
  <si>
    <t>Step 1: All initial results from the search engine; no weeding out</t>
  </si>
  <si>
    <t>Step 2: Title review; weeding out articles based on titles only; any articles whose titles are clearly irrelevant are excluded</t>
  </si>
  <si>
    <t>Step 3: Criteria review; weeding out articles based on inclusion/exclusion criteria; articles must meet all criteria to be included</t>
  </si>
  <si>
    <t>Phase 2:</t>
  </si>
  <si>
    <t>Ancestral search; articles included are searched for relevant references; references are put through the same process as phases 2&amp;3</t>
  </si>
  <si>
    <t>Phase 3:</t>
  </si>
  <si>
    <t>Hand search; journals in which the included articles were published are hand searched for relevant articles; articles are put through the same process as phases 2&amp;3</t>
  </si>
  <si>
    <t xml:space="preserve">All initial results from this search engine are placed in this sheet. </t>
  </si>
  <si>
    <t xml:space="preserve">Do not remove any articles from this sheet. </t>
  </si>
  <si>
    <t>Take note of the original total number of articles.</t>
  </si>
  <si>
    <t>EXAMPLE:</t>
  </si>
  <si>
    <t>ID</t>
  </si>
  <si>
    <t>Publication Year</t>
  </si>
  <si>
    <t>Author(s)</t>
  </si>
  <si>
    <t>Title</t>
  </si>
  <si>
    <t>Publication Title</t>
  </si>
  <si>
    <t>DOI</t>
  </si>
  <si>
    <t>Year</t>
  </si>
  <si>
    <t>Author Name</t>
  </si>
  <si>
    <t>"Article Title"</t>
  </si>
  <si>
    <t>JABA</t>
  </si>
  <si>
    <t>doi</t>
  </si>
  <si>
    <t>Author</t>
  </si>
  <si>
    <t>ISBN</t>
  </si>
  <si>
    <t>ISSN</t>
  </si>
  <si>
    <t>Url</t>
  </si>
  <si>
    <t>Briggs; Adam M; Fisher; Wayne W; Greer; Brian D; Kimball; Ryan T</t>
  </si>
  <si>
    <t>Prevalence of Resurgence of Destructive Behavior When Thinning Reinforcement Schedules during Functional Communication Training</t>
  </si>
  <si>
    <t>Bruzek; Jennifer L; Thompson; Rachel H; Peters; Lindsay C</t>
  </si>
  <si>
    <t>Resurgence of Infant Caregiving Responses</t>
  </si>
  <si>
    <t>Cancado; Carlos R. X; Lattal; Kennon A</t>
  </si>
  <si>
    <t>Resurgence of Temporal Patterns of Responding</t>
  </si>
  <si>
    <t>Copeland; Gary A; Slater; Dan</t>
  </si>
  <si>
    <t>Catharsis and Fantasy</t>
  </si>
  <si>
    <t>Doughty; Adam H; Oken; Gabriella</t>
  </si>
  <si>
    <t>extinction-Induced response Resurgence: a Selective Review</t>
  </si>
  <si>
    <t>Fisher; Wayne W; Greer; Brian D; Fuhrman; Ashley M; Saini; Valdeep; Simmons; Christina A</t>
  </si>
  <si>
    <t>Minimizing Resurgence of Destructive Behavior Using Behavioral Momentum Theory</t>
  </si>
  <si>
    <t>Fuhrman; Ashley M; Fisher; Wayne W; Greer; Brian D</t>
  </si>
  <si>
    <t xml:space="preserve"> a Preliminary Investigation on Improving Functional Communication Training by Mitigating Resurgence of Destructive Behavior</t>
  </si>
  <si>
    <t>Garner; Joshua; Neef; Nancy A; Gardner; Ralph</t>
  </si>
  <si>
    <t>Recurrence of Phonetic Responding</t>
  </si>
  <si>
    <t>Ghaemmaghami; Mahshid; Hanley; Gregory P; Jessel; Joshua; Landa; Robin</t>
  </si>
  <si>
    <t>Shaping Complex Functional Communication Responses</t>
  </si>
  <si>
    <t>Houmanfar; R; Hayes; L. J; Herbst; S. A</t>
  </si>
  <si>
    <t>an Analog study of First Language Dominance and Interference over Second Language</t>
  </si>
  <si>
    <t>Kanter; Jonathan W; Cautilli; Joseph D; Busch; Andrew M; Baruch; David E</t>
  </si>
  <si>
    <t>Toward a Comprehensive Functional Analysis of Depressive Behavior: Five Environmental Factors and a Possible Sixth and Seventh</t>
  </si>
  <si>
    <t>Kestner; Kathryn M; Peterson; Stephanie M; Wacker; David P</t>
  </si>
  <si>
    <t>Introduction to the Special Section on Resurgence</t>
  </si>
  <si>
    <t>Lieving; Gregory A; Hagopian; Louis P; Long; Ethan S; O'Connor; Julia</t>
  </si>
  <si>
    <t>response-Class Hierarchies and Resurgence of severe problem Behavior</t>
  </si>
  <si>
    <t>Bacha Mendez; Gustavo; Reid; Alliston K; Mendoza Soylovna; Adela</t>
  </si>
  <si>
    <t>Resurgence of Integrated Behavioral Units</t>
  </si>
  <si>
    <t>Mendres; Amber E; Borrero; John C</t>
  </si>
  <si>
    <t>Development and Modification of a response Class via Positive and negative Reinforcement: a Translational Approach</t>
  </si>
  <si>
    <t>Nevin; John A; Shahan; Timothy A</t>
  </si>
  <si>
    <t>Behavioral Momentum Theory: Equations and Applications</t>
  </si>
  <si>
    <t>Peterson; Stephanie M; Frieder; Jessica E; Quigley; Shawn P; Kestner; Kathryn M; Goyal; Manish; Smith; Shilo L; Dayton; Elizabeth; Brower Breitwieser; Carrie</t>
  </si>
  <si>
    <t>Concurrent Schedules of Reinforcement as "Challenges" to Maintenance</t>
  </si>
  <si>
    <t>Reed; Phil; Morgan; Theresa A</t>
  </si>
  <si>
    <t>Resurgence of response sequences during extinction in rats Shows a Primacy effect</t>
  </si>
  <si>
    <t>Ringdahl; Joel E; St Peter; Claire</t>
  </si>
  <si>
    <t>Resurgence: the Unintended Maintenance of problem Behavior</t>
  </si>
  <si>
    <t>Shahan; Timothy A; Sweeney; Mary M</t>
  </si>
  <si>
    <t>a model of Resurgence Based on Behavioral Momentum Theory</t>
  </si>
  <si>
    <t>Shyman; Eric</t>
  </si>
  <si>
    <t>the Reinforcement of Ableism: Normality, the medical model of Disability, and Humanism in applied Behavior Analysis and ASD</t>
  </si>
  <si>
    <t>da Silva; Stephanie P; Maxwell; Megan E; Lattal; Kennon A</t>
  </si>
  <si>
    <t>Concurrent Resurgence and Behavioral history</t>
  </si>
  <si>
    <t>Thrailkill; Eric A; Shahan; Timothy A</t>
  </si>
  <si>
    <t>resistance to change and relapse of Observing</t>
  </si>
  <si>
    <t>Volkert; Valerie M; Lerman; Dorothea C; Call; Nathan A; Trosclair Lasserre; Nicole</t>
  </si>
  <si>
    <t>an Evaluation of Resurgence during treatment with Functional Communication Training</t>
  </si>
  <si>
    <t>Wacker; David P; Harding; Jay W; Morgan; Theresa A; Berg; Wendy K; Schieltz; Kelly M; Lee; John F; Padilla; Yaniz C</t>
  </si>
  <si>
    <t>an Evaluation of Resurgence during Functional Communication Training</t>
  </si>
  <si>
    <t>Winterbauer; Neil E; Bouton; Mark E</t>
  </si>
  <si>
    <t>Mechanisms of Resurgence II: response-contingent reinforcers can Reinstate a Second extinguished Behavior</t>
  </si>
  <si>
    <t>Winterbauer; Neil E; Lucke; Sara; Bouton; Mark E</t>
  </si>
  <si>
    <t>some Factors Modulating the strength of Resurgence After extinction of an instrumental Behavior</t>
  </si>
  <si>
    <t xml:space="preserve">All initial results are placed in here and undergo a screening process. </t>
  </si>
  <si>
    <t xml:space="preserve">A dichotomous coding system ("Yes"/"No") is used to identify articles based on the title only. </t>
  </si>
  <si>
    <t>Take note of the total number of articles coded "Yes" for inclusion.</t>
  </si>
  <si>
    <t>Query (Keepers)</t>
  </si>
  <si>
    <t>Chris</t>
  </si>
  <si>
    <t>Carolyn</t>
  </si>
  <si>
    <t>Comparator:</t>
  </si>
  <si>
    <t>Relevant?</t>
  </si>
  <si>
    <t>IOA</t>
  </si>
  <si>
    <t>Authors</t>
  </si>
  <si>
    <t>Public</t>
  </si>
  <si>
    <t>Total:</t>
  </si>
  <si>
    <t>a Preliminary Investigation on Improving Functional Communication Training by Mitigating Resurgence of Destructive Behavior</t>
  </si>
  <si>
    <t>Shaw, Frank H; Geyer, Charles J; Shaw, Ruth G</t>
  </si>
  <si>
    <t>A comprehensive model of mutations affecting fitness and inferences for Arabidopsis thaliana.</t>
  </si>
  <si>
    <t>Evolution; international journal of organic evolution</t>
  </si>
  <si>
    <t>0014-3820</t>
  </si>
  <si>
    <t>http://search.ebscohost.com/login.aspx?direct=true&amp;db=cmedm&amp;AN=11989677&amp;site=ehost-live</t>
  </si>
  <si>
    <t>Shahan, Timothy A; Sweeney, Mary M</t>
  </si>
  <si>
    <t>A model of resurgence based on behavioral momentum theory.</t>
  </si>
  <si>
    <t>Journal of the experimental analysis of behavior</t>
  </si>
  <si>
    <t>1938-3711</t>
  </si>
  <si>
    <t>10.1901/jeab.2011.95-91</t>
  </si>
  <si>
    <t>http://search.ebscohost.com/login.aspx?direct=true&amp;db=cmedm&amp;AN=21541118&amp;site=ehost-live</t>
  </si>
  <si>
    <t>Greer, Brian D; Fisher, Wayne W; Retzlaff, Billie J; Fuhrman, Ashley M</t>
  </si>
  <si>
    <t>A preliminary evaluation of treatment duration on the resurgence of destructive behavior.</t>
  </si>
  <si>
    <t>10.1002/jeab.567</t>
  </si>
  <si>
    <t>http://search.ebscohost.com/login.aspx?direct=true&amp;db=cmedm&amp;AN=31811663&amp;site=ehost-live</t>
  </si>
  <si>
    <t>Fuhrman, Ashley M; Fisher, Wayne W; Greer, Brian D</t>
  </si>
  <si>
    <t>A preliminary investigation on improving functional communication training by mitigating resurgence of destructive behavior.</t>
  </si>
  <si>
    <t>Journal of applied behavior analysis</t>
  </si>
  <si>
    <t>1938-3703</t>
  </si>
  <si>
    <t>10.1002/jaba.338</t>
  </si>
  <si>
    <t>http://search.ebscohost.com/login.aspx?direct=true&amp;db=cmedm&amp;AN=27449566&amp;site=ehost-live</t>
  </si>
  <si>
    <t>Saunders, Kathryn J; Hine, Kathleen; Hayashi, Yusuke; Williams, Dean C</t>
  </si>
  <si>
    <t>Adventitious Reinforcement of Maladaptive Stimulus Control Interferes with Learning.</t>
  </si>
  <si>
    <t>Behavior analysis in practice</t>
  </si>
  <si>
    <t>1998-1929</t>
  </si>
  <si>
    <t>10.1007/s40617-016-0131-2</t>
  </si>
  <si>
    <t>http://search.ebscohost.com/login.aspx?direct=true&amp;db=cmedm&amp;AN=27622128&amp;site=ehost-live</t>
  </si>
  <si>
    <t>Adami, Summer; Falcomata, Terry S; Muething, Colin S; Hoffman, Katherine</t>
  </si>
  <si>
    <t>An Evaluation of Lag Schedules of Reinforcement During Functional Communication Training: Effects on Varied Mand Responding and Challenging Behavior.</t>
  </si>
  <si>
    <t>10.1007/s40617-017-0179-7</t>
  </si>
  <si>
    <t>http://search.ebscohost.com/login.aspx?direct=true&amp;db=cmedm&amp;AN=29021932&amp;site=ehost-live</t>
  </si>
  <si>
    <t>Volkert, Valerie M; Lerman, Dorothea C; Call, Nathan A; Trosclair-Lasserre, Nicole</t>
  </si>
  <si>
    <t>An evaluation of resurgence during treatment with functional communication training.</t>
  </si>
  <si>
    <t>10.1901/jaba.2009.42-145</t>
  </si>
  <si>
    <t>http://search.ebscohost.com/login.aspx?direct=true&amp;db=cmedm&amp;AN=19721735&amp;site=ehost-live</t>
  </si>
  <si>
    <t>Suess, Alyssa N; Schieltz, Kelly M; Wacker, David P; Detrick, Jessica; Podlesnik, Christopher A</t>
  </si>
  <si>
    <t>An evaluation of resurgence following functional communication training conducted in alternative antecedent contexts via telehealth.</t>
  </si>
  <si>
    <t>10.1002/jeab.551</t>
  </si>
  <si>
    <t>http://search.ebscohost.com/login.aspx?direct=true&amp;db=cmedm&amp;AN=31617951&amp;site=ehost-live</t>
  </si>
  <si>
    <t>Hoffman, Katherine; Falcomata, Terry S</t>
  </si>
  <si>
    <t>An evaluation of resurgence of appropriate communication in individuals with autism who exhibit severe problem behavior.</t>
  </si>
  <si>
    <t>10.1002/jaba.144</t>
  </si>
  <si>
    <t>http://search.ebscohost.com/login.aspx?direct=true&amp;db=cmedm&amp;AN=24910326&amp;site=ehost-live</t>
  </si>
  <si>
    <t>Venniro, Marco; Caprioli, Daniele; Shaham, Yavin</t>
  </si>
  <si>
    <t>Animal models of drug relapse and craving: From drug priming-induced reinstatement to incubation of craving after voluntary abstinence.</t>
  </si>
  <si>
    <t>Progress in brain research</t>
  </si>
  <si>
    <t>1875-7855</t>
  </si>
  <si>
    <t>10.1016/bs.pbr.2015.08.004</t>
  </si>
  <si>
    <t>http://search.ebscohost.com/login.aspx?direct=true&amp;db=cmedm&amp;AN=26822352&amp;site=ehost-live</t>
  </si>
  <si>
    <t>Liggett, Ashley P; Nastri, Regina; Podlesnik, Christopher A</t>
  </si>
  <si>
    <t>Assessing the combined effects of resurgence and reinstatement in children diagnosed with autism spectrum disorder.</t>
  </si>
  <si>
    <t>10.1002/jeab.315</t>
  </si>
  <si>
    <t>http://search.ebscohost.com/login.aspx?direct=true&amp;db=cmedm&amp;AN=29485763&amp;site=ehost-live</t>
  </si>
  <si>
    <t>Kestner, Kathryn M; Diaz-Salvat, Claudia C; St Peter, Claire C; Peterson, Stephanie M</t>
  </si>
  <si>
    <t>Assessing the repeatability of resurgence in humans: Implications for the use of within-subject designs.</t>
  </si>
  <si>
    <t>10.1002/jeab.477</t>
  </si>
  <si>
    <t>http://search.ebscohost.com/login.aspx?direct=true&amp;db=cmedm&amp;AN=30324728&amp;site=ehost-live</t>
  </si>
  <si>
    <t>Fisher, Wayne W; Saini, Valdeep; Greer, Brian D; Sullivan, William E; Roane, Henry S; Fuhrman, Ashley M; Craig, Andrew R; Kimball, Ryan T</t>
  </si>
  <si>
    <t>Baseline reinforcement rate and resurgence of destructive behavior.</t>
  </si>
  <si>
    <t>10.1002/jeab.488</t>
  </si>
  <si>
    <t>http://search.ebscohost.com/login.aspx?direct=true&amp;db=cmedm&amp;AN=30499107&amp;site=ehost-live</t>
  </si>
  <si>
    <t>Podlesnik, Christopher A; Shahan, Timothy A</t>
  </si>
  <si>
    <t>Behavioral momentum and relapse of extinguished operant responding.</t>
  </si>
  <si>
    <t>Learning &amp; behavior</t>
  </si>
  <si>
    <t>1543-4494</t>
  </si>
  <si>
    <t>10.3758/LB.37.4.357</t>
  </si>
  <si>
    <t>http://search.ebscohost.com/login.aspx?direct=true&amp;db=cmedm&amp;AN=19815932&amp;site=ehost-live</t>
  </si>
  <si>
    <t>Craig, Andrew R; Shahan, Timothy A</t>
  </si>
  <si>
    <t>Behavioral momentum theory fails to account for the effects of reinforcement rate on resurgence.</t>
  </si>
  <si>
    <t>10.1002/jeab.207</t>
  </si>
  <si>
    <t>http://search.ebscohost.com/login.aspx?direct=true&amp;db=cmedm&amp;AN=27193242&amp;site=ehost-live</t>
  </si>
  <si>
    <t>Nevin, John A; Shahan, Timothy A</t>
  </si>
  <si>
    <t>Behavioral momentum theory: equations and applications.</t>
  </si>
  <si>
    <t>10.1901/jaba.2011.44-877</t>
  </si>
  <si>
    <t>http://search.ebscohost.com/login.aspx?direct=true&amp;db=cmedm&amp;AN=22219536&amp;site=ehost-live</t>
  </si>
  <si>
    <t>Kincaid, Stephanie L; Lattal, Kennon A</t>
  </si>
  <si>
    <t>Beyond the breakpoint: reinstatement, renewal, and resurgence of ratio-strained behavior.</t>
  </si>
  <si>
    <t>10.1002/jeab.433</t>
  </si>
  <si>
    <t>http://search.ebscohost.com/login.aspx?direct=true&amp;db=cmedm&amp;AN=29733434&amp;site=ehost-live</t>
  </si>
  <si>
    <t>Cook, Jemma E; Chandler, Cassie; Rüedi-Bettschen, Daniela; Taylor, Ian; Patterson, Sean; Platt, Donna M</t>
  </si>
  <si>
    <t>Changes in the elimination and resurgence of alcohol-maintained behavior in rats and the effects of naltrexone.</t>
  </si>
  <si>
    <t>Psychology of addictive behaviors : journal of the Society of Psychologists in Addictive Behaviors</t>
  </si>
  <si>
    <t>1939-1501</t>
  </si>
  <si>
    <t>10.1037/adb0000525</t>
  </si>
  <si>
    <t>http://search.ebscohost.com/login.aspx?direct=true&amp;db=cmedm&amp;AN=31750701&amp;site=ehost-live</t>
  </si>
  <si>
    <t>Pritchard, Duncan; Hoerger, Marguerite; Mace, F Charles; Penney, Heather; Harris, Brian</t>
  </si>
  <si>
    <t>Clinical translation of animal models of treatment relapse.</t>
  </si>
  <si>
    <t>10.1002/jeab.87</t>
  </si>
  <si>
    <t>http://search.ebscohost.com/login.aspx?direct=true&amp;db=cmedm&amp;AN=24700533&amp;site=ehost-live</t>
  </si>
  <si>
    <t>Taylor, Alex H; Elliffe, Douglas; Hunt, Gavin R; Gray, Russell D</t>
  </si>
  <si>
    <t>Complex cognition and behavioural innovation in New Caledonian crows.</t>
  </si>
  <si>
    <t>Proceedings. Biological sciences</t>
  </si>
  <si>
    <t>1471-2954</t>
  </si>
  <si>
    <t>10.1098/rspb.2010.0285</t>
  </si>
  <si>
    <t>http://search.ebscohost.com/login.aspx?direct=true&amp;db=cmedm&amp;AN=20410040&amp;site=ehost-live</t>
  </si>
  <si>
    <t>Silva, Stephanie P; Maxwell, Megan E; Lattal, Kennon A</t>
  </si>
  <si>
    <t>Concurrent resurgence and behavioral history.</t>
  </si>
  <si>
    <t>0022-5002</t>
  </si>
  <si>
    <t>http://search.ebscohost.com/login.aspx?direct=true&amp;db=cmedm&amp;AN=19070339&amp;site=ehost-live</t>
  </si>
  <si>
    <t>Alessandri, Jérôme; Cançado, Carlos R X</t>
  </si>
  <si>
    <t>Context affects resurgence of negatively reinforced human behavior.</t>
  </si>
  <si>
    <t>Behavioural processes</t>
  </si>
  <si>
    <t>1872-8308</t>
  </si>
  <si>
    <t>10.1016/j.beproc.2019.104018</t>
  </si>
  <si>
    <t>http://search.ebscohost.com/login.aspx?direct=true&amp;db=cmedm&amp;AN=31805317&amp;site=ehost-live</t>
  </si>
  <si>
    <t>Trask, Sydney; Schepers, Scott T; Bouton, Mark E</t>
  </si>
  <si>
    <t>Context change explains resurgence after the extinction of operant behavior.</t>
  </si>
  <si>
    <t>Revista mexicana de analisis de la conducta = Mexican journal of behavior analysis</t>
  </si>
  <si>
    <t>0185-4534</t>
  </si>
  <si>
    <t>http://search.ebscohost.com/login.aspx?direct=true&amp;db=cmedm&amp;AN=27429503&amp;site=ehost-live</t>
  </si>
  <si>
    <t>Ghaemmaghami, Mahshid; Hanley, Gregory P; Jessel, Joshua</t>
  </si>
  <si>
    <t>Contingencies promote delay tolerance.</t>
  </si>
  <si>
    <t>10.1002/jaba.333</t>
  </si>
  <si>
    <t>http://search.ebscohost.com/login.aspx?direct=true&amp;db=cmedm&amp;AN=27449401&amp;site=ehost-live</t>
  </si>
  <si>
    <t>Frye, Charles C J; Rung, Jillian M; Nall, Rusty W; Galizio, Ann; Haynes, Jeremy M; Odum, Amy L</t>
  </si>
  <si>
    <t>Continuous nicotine exposure does not affect resurgence of alcohol seeking in rats.</t>
  </si>
  <si>
    <t>PloS one</t>
  </si>
  <si>
    <t>1932-6203</t>
  </si>
  <si>
    <t>10.1371/journal.pone.0202230</t>
  </si>
  <si>
    <t>http://search.ebscohost.com/login.aspx?direct=true&amp;db=cmedm&amp;AN=30110388&amp;site=ehost-live</t>
  </si>
  <si>
    <t>Trask, Sydney</t>
  </si>
  <si>
    <t>Cues Associated with Alternative Reinforcement During Extinction Can Attenuate Resurgence of an Extinguished Instrumental Response.</t>
  </si>
  <si>
    <t>1543-4508</t>
  </si>
  <si>
    <t>10.3758/s13420-018-0339-9</t>
  </si>
  <si>
    <t>http://search.ebscohost.com/login.aspx?direct=true&amp;db=cmedm&amp;AN=30054852&amp;site=ehost-live</t>
  </si>
  <si>
    <t>Craig, Andrew R; Cunningham, Paul J; Sweeney, Mary M; Shahan, Timothy A; Nevin, John A</t>
  </si>
  <si>
    <t>Delivering alternative reinforcement in a distinct context reduces its counter-therapeutic effects on relapse.</t>
  </si>
  <si>
    <t>10.1002/jeab.431</t>
  </si>
  <si>
    <t>http://search.ebscohost.com/login.aspx?direct=true&amp;db=cmedm&amp;AN=29683191&amp;site=ehost-live</t>
  </si>
  <si>
    <t>Mendres, Amber E; Borrero, John C</t>
  </si>
  <si>
    <t>Development and modification of a response class via positive and negative reinforcement: a translational approach.</t>
  </si>
  <si>
    <t>10.1901/jaba.2010.43-653</t>
  </si>
  <si>
    <t>http://search.ebscohost.com/login.aspx?direct=true&amp;db=cmedm&amp;AN=21541150&amp;site=ehost-live</t>
  </si>
  <si>
    <t>Doughty, Adam H; da Silva, Stephanie P; Lattal, Kennon A</t>
  </si>
  <si>
    <t>Differential resurgence and response elimination.</t>
  </si>
  <si>
    <t>0376-6357</t>
  </si>
  <si>
    <t>http://search.ebscohost.com/login.aspx?direct=true&amp;db=cmedm&amp;AN=17395402&amp;site=ehost-live</t>
  </si>
  <si>
    <t>Trask, Sydney; Bouton, Mark E</t>
  </si>
  <si>
    <t>Discriminative properties of the reinforcer can be used to attenuate the renewal of extinguished operant behavior.</t>
  </si>
  <si>
    <t>10.3758/s13420-015-0195-9</t>
  </si>
  <si>
    <t>http://search.ebscohost.com/login.aspx?direct=true&amp;db=cmedm&amp;AN=26400498&amp;site=ehost-live</t>
  </si>
  <si>
    <t>Drifke, Melissa A; Tiger, Jeffrey H; Lillie, Madelynn A</t>
  </si>
  <si>
    <t>DRA contingencies promote improved tolerance to delayed reinforcement during FCT Compared to DRO and fixed-time schedules.</t>
  </si>
  <si>
    <t>10.1002/jaba.704</t>
  </si>
  <si>
    <t>http://search.ebscohost.com/login.aspx?direct=true&amp;db=cmedm&amp;AN=32266724&amp;site=ehost-live</t>
  </si>
  <si>
    <t>Smith, Brooke M; Smith, Gregory S; Shahan, Timothy A; Madden, Gregory J; Twohig, Michael P</t>
  </si>
  <si>
    <t>Effects of differential rates of alternative reinforcement on resurgence of human behavior.</t>
  </si>
  <si>
    <t>10.1002/jeab.241</t>
  </si>
  <si>
    <t>http://search.ebscohost.com/login.aspx?direct=true&amp;db=cmedm&amp;AN=28101924&amp;site=ehost-live</t>
  </si>
  <si>
    <t>Marsteller, Tonya M; St Peter, Claire C</t>
  </si>
  <si>
    <t>Effects of fixed-time reinforcement schedules on resurgence of problem behavior.</t>
  </si>
  <si>
    <t>10.1002/jaba.134</t>
  </si>
  <si>
    <t>http://search.ebscohost.com/login.aspx?direct=true&amp;db=cmedm&amp;AN=24844682&amp;site=ehost-live</t>
  </si>
  <si>
    <t>Sweeney, Mary M; Shahan, Timothy A</t>
  </si>
  <si>
    <t>Effects of high, low, and thinning rates of alternative reinforcement on response elimination and resurgence.</t>
  </si>
  <si>
    <t>10.1002/jeab.26</t>
  </si>
  <si>
    <t>http://search.ebscohost.com/login.aspx?direct=true&amp;db=cmedm&amp;AN=23605776&amp;site=ehost-live</t>
  </si>
  <si>
    <t>Schepers, Scott T; Bouton, Mark E</t>
  </si>
  <si>
    <t>Effects of reinforcer distribution during response elimination on resurgence of an instrumental behavior.</t>
  </si>
  <si>
    <t>Journal of experimental psychology. Animal learning and cognition</t>
  </si>
  <si>
    <t>2329-8464</t>
  </si>
  <si>
    <t>10.1037/xan0000061</t>
  </si>
  <si>
    <t>http://search.ebscohost.com/login.aspx?direct=true&amp;db=cmedm&amp;AN=25798714&amp;site=ehost-live</t>
  </si>
  <si>
    <t>Wilson, Alyssa N; Glassford, Tyler S; Koerkenmeier, Sarah M</t>
  </si>
  <si>
    <t>Effects of Response Effort on Resurgence.</t>
  </si>
  <si>
    <t>10.1007/s40617-016-0122-3</t>
  </si>
  <si>
    <t>http://search.ebscohost.com/login.aspx?direct=true&amp;db=cmedm&amp;AN=27606253&amp;site=ehost-live</t>
  </si>
  <si>
    <t>Nevin, John A; Mace, F Charles; DeLeon, Iser G; Shahan, Timothy A; Shamlian, Kenneth D; Lit, Keith; Sheehan, Tara; Frank-Crawford, Michelle A; Trauschke, Stephanie L; Sweeney, Mary M; Tarver, Danielle R; Craig, Andrew R</t>
  </si>
  <si>
    <t>Effects of signaled and unsignaled alternative reinforcement on persistence and relapse in children and pigeons.</t>
  </si>
  <si>
    <t>10.1002/jeab.213</t>
  </si>
  <si>
    <t>http://search.ebscohost.com/login.aspx?direct=true&amp;db=cmedm&amp;AN=27282331&amp;site=ehost-live</t>
  </si>
  <si>
    <t>Winterbauer, Neil E; Bouton, Mark E</t>
  </si>
  <si>
    <t>Effects of thinning the rate at which the alternative behavior is reinforced on resurgence of an extinguished instrumental response.</t>
  </si>
  <si>
    <t>Journal of experimental psychology. Animal behavior processes</t>
  </si>
  <si>
    <t>1939-2184</t>
  </si>
  <si>
    <t>10.1037/a0028853</t>
  </si>
  <si>
    <t>http://search.ebscohost.com/login.aspx?direct=true&amp;db=cmedm&amp;AN=22823421&amp;site=ehost-live</t>
  </si>
  <si>
    <t>Bolívar, Hypatia A; Cox, David J; Barlow, Molly A; Dallery, Jesse</t>
  </si>
  <si>
    <t>Evaluating resurgence procedures in a human operant laboratory.</t>
  </si>
  <si>
    <t>10.1016/j.beproc.2017.05.004</t>
  </si>
  <si>
    <t>http://search.ebscohost.com/login.aspx?direct=true&amp;db=cmedm&amp;AN=28487200&amp;site=ehost-live</t>
  </si>
  <si>
    <t>Shamlian, Kenneth D; Fisher, Wayne W; Steege, Mark W; Cavanaugh, Brenna M; Samour, Kristina; Querim, Angie C</t>
  </si>
  <si>
    <t>Evaluation of multiple schedules with naturally occurring and therapist-arranged discriminative stimuli following functional communication training.</t>
  </si>
  <si>
    <t>10.1002/jaba.293</t>
  </si>
  <si>
    <t>http://search.ebscohost.com/login.aspx?direct=true&amp;db=cmedm&amp;AN=26790565&amp;site=ehost-live</t>
  </si>
  <si>
    <t>Pyszczynski, Adam D; Shahan, Timothy A</t>
  </si>
  <si>
    <t>Examination of the role of dopamine D₂ and adrenergic α₂ receptors in resurgence of food seeking.</t>
  </si>
  <si>
    <t>Behavioural brain research</t>
  </si>
  <si>
    <t>1872-7549</t>
  </si>
  <si>
    <t>10.1016/j.bbr.2014.06.004</t>
  </si>
  <si>
    <t>http://search.ebscohost.com/login.aspx?direct=true&amp;db=cmedm&amp;AN=24914462&amp;site=ehost-live</t>
  </si>
  <si>
    <t>Shvarts, Samuel; Jimenez-Gomez, Corina; Bai, John Y H; Thomas, Rachel R; Oskam, James J; Podlesnik, Christopher A</t>
  </si>
  <si>
    <t>Examining stimuli paired with alternative reinforcement to mitigate resurgence in children diagnosed with autism spectrum disorder and pigeons.</t>
  </si>
  <si>
    <t>10.1002/jeab.575</t>
  </si>
  <si>
    <t>http://search.ebscohost.com/login.aspx?direct=true&amp;db=cmedm&amp;AN=31856325&amp;site=ehost-live</t>
  </si>
  <si>
    <t>Extinction, relapse, and behavioral momentum.</t>
  </si>
  <si>
    <t>10.1016/j.beproc.2010.02.001</t>
  </si>
  <si>
    <t>http://search.ebscohost.com/login.aspx?direct=true&amp;db=cmedm&amp;AN=20152889&amp;site=ehost-live</t>
  </si>
  <si>
    <t>Trask, Sydney; Keim, Christopher L; Bouton, Mark E</t>
  </si>
  <si>
    <t>Factors that encourage generalization from extinction to test reduce resurgence of an extinguished operant response.</t>
  </si>
  <si>
    <t>10.1002/jeab.446</t>
  </si>
  <si>
    <t>http://search.ebscohost.com/login.aspx?direct=true&amp;db=cmedm&amp;AN=29911341&amp;site=ehost-live</t>
  </si>
  <si>
    <t>Doughty, Adam H; Leake, Lesley W; Stoudemire, M Lee</t>
  </si>
  <si>
    <t>Failure to observe untested derived stimulus relations in extinction: implications for understanding stimulus-equivalence formation.</t>
  </si>
  <si>
    <t>10.1002/jeab.111</t>
  </si>
  <si>
    <t>http://search.ebscohost.com/login.aspx?direct=true&amp;db=cmedm&amp;AN=25306940&amp;site=ehost-live</t>
  </si>
  <si>
    <t>Rispoli, Mandy; Camargo, Síglia; Machalicek, Wendy; Lang, Russell; Sigafoos, Jeff</t>
  </si>
  <si>
    <t>Functional communication training in the treatment of problem behavior maintained by access to rituals.</t>
  </si>
  <si>
    <t>10.1002/jaba.130</t>
  </si>
  <si>
    <t>http://search.ebscohost.com/login.aspx?direct=true&amp;db=cmedm&amp;AN=24817482&amp;site=ehost-live</t>
  </si>
  <si>
    <t>Barch, Deanna M; Dowd, Erin C</t>
  </si>
  <si>
    <t>Goal representations and motivational drive in schizophrenia: the role of prefrontal-striatal interactions.</t>
  </si>
  <si>
    <t>Schizophrenia bulletin</t>
  </si>
  <si>
    <t>1745-1701</t>
  </si>
  <si>
    <t>10.1093/schbul/sbq068</t>
  </si>
  <si>
    <t>http://search.ebscohost.com/login.aspx?direct=true&amp;db=cmedm&amp;AN=20566491&amp;site=ehost-live</t>
  </si>
  <si>
    <t>Craig, Andrew R; Nall, Rusty W; Madden, Gregory J; Shahan, Timothy A</t>
  </si>
  <si>
    <t>Higher rate alternative non-drug reinforcement produces faster suppression of cocaine seeking but more resurgence when removed.</t>
  </si>
  <si>
    <t>10.1016/j.bbr.2016.03.026</t>
  </si>
  <si>
    <t>http://search.ebscohost.com/login.aspx?direct=true&amp;db=cmedm&amp;AN=26988268&amp;site=ehost-live</t>
  </si>
  <si>
    <t>Reed, Phil; Clark, Charlotte</t>
  </si>
  <si>
    <t>Impact of intervening learning on resurgence in humans with Autism Spectrum Disorders.</t>
  </si>
  <si>
    <t>10.3758/s13420-010-0014-2</t>
  </si>
  <si>
    <t>http://search.ebscohost.com/login.aspx?direct=true&amp;db=cmedm&amp;AN=21264565&amp;site=ehost-live</t>
  </si>
  <si>
    <t>Neely, Leslie; Graber, Jessica; Kunnavatana, Shanun; Cantrell, Katherine</t>
  </si>
  <si>
    <t>Impact of language on behavior treatment outcomes.</t>
  </si>
  <si>
    <t>10.1002/jaba.626</t>
  </si>
  <si>
    <t>http://search.ebscohost.com/login.aspx?direct=true&amp;db=cmedm&amp;AN=31441046&amp;site=ehost-live</t>
  </si>
  <si>
    <t>Bloom, Sarah E; Lambert, Joseph M</t>
  </si>
  <si>
    <t>Implications for practice: Resurgence and differential reinforcement of alternative responding.</t>
  </si>
  <si>
    <t>10.1002/jaba.266</t>
  </si>
  <si>
    <t>http://search.ebscohost.com/login.aspx?direct=true&amp;db=cmedm&amp;AN=26477525&amp;site=ehost-live</t>
  </si>
  <si>
    <t>Diaz-Salvat, Claudia C; St Peter, Claire C; Shuler, Natalie J</t>
  </si>
  <si>
    <t>Increased number of responses may account for reduced resurgence following serial training.</t>
  </si>
  <si>
    <t>10.1002/jaba.686</t>
  </si>
  <si>
    <t>http://search.ebscohost.com/login.aspx?direct=true&amp;db=cmedm&amp;AN=32030747&amp;site=ehost-live</t>
  </si>
  <si>
    <t>Falcomata, Terry S; Muething, Colin S; Silbaugh, Bryant C; Adami, Summer; Hoffman, Katherine; Shpall, Cayenne; Ringdahl, Joel E</t>
  </si>
  <si>
    <t>Lag Schedules and Functional Communication Training: Persistence of Mands and Relapse of Problem Behavior.</t>
  </si>
  <si>
    <t>Behavior modification</t>
  </si>
  <si>
    <t>1552-4167</t>
  </si>
  <si>
    <t>10.1177/0145445517741475</t>
  </si>
  <si>
    <t>http://search.ebscohost.com/login.aspx?direct=true&amp;db=cmedm&amp;AN=29169242&amp;site=ehost-live</t>
  </si>
  <si>
    <t>Bouton, Mark E</t>
  </si>
  <si>
    <t>Learning and the persistence of appetite: extinction and the motivation to eat and overeat.</t>
  </si>
  <si>
    <t>Physiology &amp; behavior</t>
  </si>
  <si>
    <t>1873-507X</t>
  </si>
  <si>
    <t>10.1016/j.physbeh.2010.11.025</t>
  </si>
  <si>
    <t>http://search.ebscohost.com/login.aspx?direct=true&amp;db=cmedm&amp;AN=21134389&amp;site=ehost-live</t>
  </si>
  <si>
    <t>Nall, Rusty W; Craig, Andrew R; Browning, Kaitlyn O; Shahan, Timothy A</t>
  </si>
  <si>
    <t>Longer treatment with alternative non-drug reinforcement fails to reduce resurgence of cocaine or alcohol seeking in rats.</t>
  </si>
  <si>
    <t>10.1016/j.bbr.2017.12.020</t>
  </si>
  <si>
    <t>http://search.ebscohost.com/login.aspx?direct=true&amp;db=cmedm&amp;AN=29258811&amp;site=ehost-live</t>
  </si>
  <si>
    <t>Quick, Stacey L; Pyszczynski, Adam D; Colston, Kelli A; Shahan, Timothy A</t>
  </si>
  <si>
    <t>Loss of alternative non-drug reinforcement induces relapse of cocaine-seeking in rats: role of dopamine D(1) receptors.</t>
  </si>
  <si>
    <t>Neuropsychopharmacology : official publication of the American College of Neuropsychopharmacology</t>
  </si>
  <si>
    <t>1740-634X</t>
  </si>
  <si>
    <t>10.1038/npp.2010.239</t>
  </si>
  <si>
    <t>http://search.ebscohost.com/login.aspx?direct=true&amp;db=cmedm&amp;AN=21228769&amp;site=ehost-live</t>
  </si>
  <si>
    <t>Loss of nondrug reinforcement in one context produces alcohol seeking in another context.</t>
  </si>
  <si>
    <t>Behavioural pharmacology</t>
  </si>
  <si>
    <t>1473-5849</t>
  </si>
  <si>
    <t>10.1097/FBP.0b013e328364502a</t>
  </si>
  <si>
    <t>http://search.ebscohost.com/login.aspx?direct=true&amp;db=cmedm&amp;AN=23903244&amp;site=ehost-live</t>
  </si>
  <si>
    <t>Sullivan, William E; Saini, Valdeep; DeRosa, Nicole M; Craig, Andrew R; Ringdahl, Joel E; Roane, Henry S</t>
  </si>
  <si>
    <t>Measurement of nontargeted problem behavior during investigations of resurgence.</t>
  </si>
  <si>
    <t>10.1002/jaba.589</t>
  </si>
  <si>
    <t>http://search.ebscohost.com/login.aspx?direct=true&amp;db=cmedm&amp;AN=31219177&amp;site=ehost-live</t>
  </si>
  <si>
    <t>Flavell, Charlotte R; Lambert, Elliot A; Winters, Boyer D; Bredy, Timothy W</t>
  </si>
  <si>
    <t>Mechanisms governing the reactivation-dependent destabilization of memories and their role in extinction.</t>
  </si>
  <si>
    <t>Frontiers in behavioral neuroscience</t>
  </si>
  <si>
    <t>1662-5153</t>
  </si>
  <si>
    <t>10.3389/fnbeh.2013.00214</t>
  </si>
  <si>
    <t>http://search.ebscohost.com/login.aspx?direct=true&amp;db=cmedm&amp;AN=24421762&amp;site=ehost-live</t>
  </si>
  <si>
    <t>Mechanisms of resurgence II: Response-contingent reinforcers can reinstate a second extinguished behavior.</t>
  </si>
  <si>
    <t>Learning and motivation</t>
  </si>
  <si>
    <t>0023-9690</t>
  </si>
  <si>
    <t>http://search.ebscohost.com/login.aspx?direct=true&amp;db=cmedm&amp;AN=21479120&amp;site=ehost-live</t>
  </si>
  <si>
    <t>Mechanisms of resurgence of an extinguished instrumental behavior.</t>
  </si>
  <si>
    <t>10.1037/a0017365</t>
  </si>
  <si>
    <t>http://search.ebscohost.com/login.aspx?direct=true&amp;db=cmedm&amp;AN=20658865&amp;site=ehost-live</t>
  </si>
  <si>
    <t>Fisher, Wayne W; Greer, Brian D; Fuhrman, Ashley M; Saini, Valdeep; Simmons, Christina A</t>
  </si>
  <si>
    <t>Minimizing resurgence of destructive behavior using behavioral momentum theory.</t>
  </si>
  <si>
    <t>10.1002/jaba.499</t>
  </si>
  <si>
    <t>http://search.ebscohost.com/login.aspx?direct=true&amp;db=cmedm&amp;AN=30252145&amp;site=ehost-live</t>
  </si>
  <si>
    <t>Fisher, Wayne W; Fuhrman, Ashley M; Greer, Brian D; Mitteer, Daniel R; Piazza, Cathleen C</t>
  </si>
  <si>
    <t>Mitigating resurgence of destructive behavior using the discriminative stimuli of a multiple schedule.</t>
  </si>
  <si>
    <t>10.1002/jeab.552</t>
  </si>
  <si>
    <t>http://search.ebscohost.com/login.aspx?direct=true&amp;db=cmedm&amp;AN=31621919&amp;site=ehost-live</t>
  </si>
  <si>
    <t>Cox, David J; Bolívar, Hypatia A; Barlow, Molly A</t>
  </si>
  <si>
    <t>Multiple control responses and resurgence of human behavior.</t>
  </si>
  <si>
    <t>10.1016/j.beproc.2018.12.003</t>
  </si>
  <si>
    <t>http://search.ebscohost.com/login.aspx?direct=true&amp;db=cmedm&amp;AN=30529686&amp;site=ehost-live</t>
  </si>
  <si>
    <t>Chezan, Laura C; Drasgow, Erik; Martin, Christian A; Halle, James W</t>
  </si>
  <si>
    <t>Negatively-Reinforced Mands: An Examination of Resurgence to Existing Mands in Two Children With Autism and Language Delays.</t>
  </si>
  <si>
    <t>http://search.ebscohost.com/login.aspx?direct=true&amp;db=cmedm&amp;AN=27161587&amp;site=ehost-live</t>
  </si>
  <si>
    <t>Lattal, Kennon A; Cançado, Carlos R X; Cook, James E; Kincaid, Stephanie L; Nighbor, Tyler D; Oliver, Anthony C</t>
  </si>
  <si>
    <t>On defining resurgence.</t>
  </si>
  <si>
    <t>10.1016/j.beproc.2017.04.018</t>
  </si>
  <si>
    <t>http://search.ebscohost.com/login.aspx?direct=true&amp;db=cmedm&amp;AN=28487201&amp;site=ehost-live</t>
  </si>
  <si>
    <t>Fisher, Wayne W; Greer, Brian D; Craig, Andrew R; Retzlaff, Billie J; Fuhrman, Ashley M; Lichtblau, Katherine R; Saini, Valdeep</t>
  </si>
  <si>
    <t>On the predictive validity of behavioral momentum theory for mitigating resurgence of problem behavior.</t>
  </si>
  <si>
    <t>10.1002/jeab.303</t>
  </si>
  <si>
    <t>http://search.ebscohost.com/login.aspx?direct=true&amp;db=cmedm&amp;AN=29380437&amp;site=ehost-live</t>
  </si>
  <si>
    <t>Kuroda, Toshikazu; Mizutani, Yuto; Cançado, Carlos R X; Podlesnik, Christopher A</t>
  </si>
  <si>
    <t>Operant models of relapse in zebrafish (Danio rerio): Resurgence, renewal, and reinstatement.</t>
  </si>
  <si>
    <t>10.1016/j.bbr.2017.08.023</t>
  </si>
  <si>
    <t>http://search.ebscohost.com/login.aspx?direct=true&amp;db=cmedm&amp;AN=28830819&amp;site=ehost-live</t>
  </si>
  <si>
    <t>Troisi, Joseph R, 2nd</t>
  </si>
  <si>
    <t>Perhaps More Consideration of Pavlovian-Operant Interaction May Improve the Clinical Efficacy of Behaviorally Based Drug Treatment Programs.</t>
  </si>
  <si>
    <t>The Psychological record</t>
  </si>
  <si>
    <t>0033-2933</t>
  </si>
  <si>
    <t>http://search.ebscohost.com/login.aspx?direct=true&amp;db=cmedm&amp;AN=25346551&amp;site=ehost-live</t>
  </si>
  <si>
    <t>Galizio, Ann; Frye, Charles C J; Haynes, Jeremy M; Friedel, Jonathan E; Smith, Brooke M; Odum, Amy L</t>
  </si>
  <si>
    <t>Persistence and relapse of reinforced behavioral variability.</t>
  </si>
  <si>
    <t>10.1002/jeab.309</t>
  </si>
  <si>
    <t>http://search.ebscohost.com/login.aspx?direct=true&amp;db=cmedm&amp;AN=29380434&amp;site=ehost-live</t>
  </si>
  <si>
    <t>Saini, Valdeep; Fisher, Wayne W; Pisman, Maegan D</t>
  </si>
  <si>
    <t>Persistence during and resurgence following noncontingent reinforcement implemented with and without extinction.</t>
  </si>
  <si>
    <t>10.1002/jaba.380</t>
  </si>
  <si>
    <t>http://search.ebscohost.com/login.aspx?direct=true&amp;db=cmedm&amp;AN=28276578&amp;site=ehost-live</t>
  </si>
  <si>
    <t>Terry, Alan J</t>
  </si>
  <si>
    <t>Predator-prey models with component Allee effect for predator reproduction.</t>
  </si>
  <si>
    <t>Journal of mathematical biology</t>
  </si>
  <si>
    <t>1432-1416</t>
  </si>
  <si>
    <t>10.1007/s00285-015-0856-5</t>
  </si>
  <si>
    <t>http://search.ebscohost.com/login.aspx?direct=true&amp;db=cmedm&amp;AN=25697834&amp;site=ehost-live</t>
  </si>
  <si>
    <t>Briggs, Adam M; Fisher, Wayne W; Greer, Brian D; Kimball, Ryan T</t>
  </si>
  <si>
    <t>Prevalence of resurgence of destructive behavior when thinning reinforcement schedules during functional communication training.</t>
  </si>
  <si>
    <t>10.1002/jaba.472</t>
  </si>
  <si>
    <t>http://search.ebscohost.com/login.aspx?direct=true&amp;db=cmedm&amp;AN=29774545&amp;site=ehost-live</t>
  </si>
  <si>
    <t>Bouton, Mark E; Thrailkill, Eric A; Bergeria, Cecilia L; Davis, Danielle R</t>
  </si>
  <si>
    <t>Preventing relapse after incentivized choice treatment: A laboratory model.</t>
  </si>
  <si>
    <t>10.1016/j.beproc.2017.02.005</t>
  </si>
  <si>
    <t>http://search.ebscohost.com/login.aspx?direct=true&amp;db=cmedm&amp;AN=28188809&amp;site=ehost-live</t>
  </si>
  <si>
    <t>Fontes, Rafaela M; Todorov, João C; Shahan, Timothy A</t>
  </si>
  <si>
    <t>Punishment of an alternative behavior generates resurgence of a previously extinguished target behavior.</t>
  </si>
  <si>
    <t>10.1002/jeab.465</t>
  </si>
  <si>
    <t>http://search.ebscohost.com/login.aspx?direct=true&amp;db=cmedm&amp;AN=30063073&amp;site=ehost-live</t>
  </si>
  <si>
    <t>Bai, John Y H; Cowie, Sarah; Podlesnik, Christopher A</t>
  </si>
  <si>
    <t>Quantitative analysis of local-level resurgence.</t>
  </si>
  <si>
    <t>10.3758/s13420-016-0242-1</t>
  </si>
  <si>
    <t>http://search.ebscohost.com/login.aspx?direct=true&amp;db=cmedm&amp;AN=27495929&amp;site=ehost-live</t>
  </si>
  <si>
    <t>Nevin, John A; Craig, Andrew R; Cunningham, Paul J; Podlesnik, Christopher A; Shahan, Timothy A; Sweeney, Mary M</t>
  </si>
  <si>
    <t>Quantitative models of persistence and relapse from the perspective of behavioral momentum theory: Fits and misfits.</t>
  </si>
  <si>
    <t>10.1016/j.beproc.2017.04.016</t>
  </si>
  <si>
    <t>http://search.ebscohost.com/login.aspx?direct=true&amp;db=cmedm&amp;AN=28465027&amp;site=ehost-live</t>
  </si>
  <si>
    <t>Lieving, Gregory A; Lattal, Kennon A</t>
  </si>
  <si>
    <t>Recency, repeatability, and reinforcer retrenchment: an experimental analysis of resurgence.</t>
  </si>
  <si>
    <t>http://search.ebscohost.com/login.aspx?direct=true&amp;db=cmedm&amp;AN=14674730&amp;site=ehost-live</t>
  </si>
  <si>
    <t>Marchant, Nathan J; Li, Xuan; Shaham, Yavin</t>
  </si>
  <si>
    <t>Recent developments in animal models of drug relapse.</t>
  </si>
  <si>
    <t>Current opinion in neurobiology</t>
  </si>
  <si>
    <t>1873-6882</t>
  </si>
  <si>
    <t>10.1016/j.conb.2013.01.003</t>
  </si>
  <si>
    <t>http://search.ebscohost.com/login.aspx?direct=true&amp;db=cmedm&amp;AN=23374536&amp;site=ehost-live</t>
  </si>
  <si>
    <t>Kearns, David N; Weiss, Stanley J</t>
  </si>
  <si>
    <t>Recovery of Pavlovian sign-tracking (autoshaping) following the discontinuation of inter-trial interval food in rats.</t>
  </si>
  <si>
    <t>http://search.ebscohost.com/login.aspx?direct=true&amp;db=cmedm&amp;AN=17507179&amp;site=ehost-live</t>
  </si>
  <si>
    <t>Garner, Joshua; Neef, Nancy A; Gardner, Ralph</t>
  </si>
  <si>
    <t>Recurrence of phonetic responding.</t>
  </si>
  <si>
    <t>10.1002/jaba.465</t>
  </si>
  <si>
    <t>http://search.ebscohost.com/login.aspx?direct=true&amp;db=cmedm&amp;AN=29756636&amp;site=ehost-live</t>
  </si>
  <si>
    <t>Bouton, Mark E; Winterbauer, Neil E; Todd, Travis P</t>
  </si>
  <si>
    <t>Relapse processes after the extinction of instrumental learning: renewal, resurgence, and reacquisition.</t>
  </si>
  <si>
    <t>10.1016/j.beproc.2012.03.004</t>
  </si>
  <si>
    <t>http://search.ebscohost.com/login.aspx?direct=true&amp;db=cmedm&amp;AN=22450305&amp;site=ehost-live</t>
  </si>
  <si>
    <t>Renewal, resurgence, and alternative reinforcement context.</t>
  </si>
  <si>
    <t>10.1016/j.beproc.2015.04.015</t>
  </si>
  <si>
    <t>http://search.ebscohost.com/login.aspx?direct=true&amp;db=cmedm&amp;AN=25936876&amp;site=ehost-live</t>
  </si>
  <si>
    <t>Nosil, P; Crespi, B J; Sandoval, C P</t>
  </si>
  <si>
    <t>Reproductive isolation driven by the combined effects of ecological adaptation and reinforcement.</t>
  </si>
  <si>
    <t>0962-8452</t>
  </si>
  <si>
    <t>http://search.ebscohost.com/login.aspx?direct=true&amp;db=cmedm&amp;AN=14561304&amp;site=ehost-live</t>
  </si>
  <si>
    <t>Thrailkill, Eric A; Shahan, Timothy A</t>
  </si>
  <si>
    <t>Resistance to change and relapse of observing.</t>
  </si>
  <si>
    <t>10.1901/jeab.2012.97-281</t>
  </si>
  <si>
    <t>http://search.ebscohost.com/login.aspx?direct=true&amp;db=cmedm&amp;AN=22693359&amp;site=ehost-live</t>
  </si>
  <si>
    <t>Cançado, Carlos R X; Lattal, Kennon A</t>
  </si>
  <si>
    <t>Response elimination, reinforcement rate and resurgence of operant behavior.</t>
  </si>
  <si>
    <t>10.1016/j.beproc.2013.07.027</t>
  </si>
  <si>
    <t>http://search.ebscohost.com/login.aspx?direct=true&amp;db=cmedm&amp;AN=23954832&amp;site=ehost-live</t>
  </si>
  <si>
    <t>Craig, Andrew R; Browning, Kaitlyn O; Nall, Rusty W; Marshall, Ciara M; Shahan, Timothy A</t>
  </si>
  <si>
    <t>Resurgence and alternative-reinforcer magnitude.</t>
  </si>
  <si>
    <t>10.1002/jeab.245</t>
  </si>
  <si>
    <t>http://search.ebscohost.com/login.aspx?direct=true&amp;db=cmedm&amp;AN=28194793&amp;site=ehost-live</t>
  </si>
  <si>
    <t>Shahan, Timothy A; Browning, Kaitlyn O; Nall, Rusty W</t>
  </si>
  <si>
    <t>Resurgence as Choice in Context: Treatment duration and on/off alternative reinforcement.</t>
  </si>
  <si>
    <t>10.1002/jeab.563</t>
  </si>
  <si>
    <t>http://search.ebscohost.com/login.aspx?direct=true&amp;db=cmedm&amp;AN=31777091&amp;site=ehost-live</t>
  </si>
  <si>
    <t>Shahan, Timothy A; Craig, Andrew R</t>
  </si>
  <si>
    <t>Resurgence as Choice.</t>
  </si>
  <si>
    <t>10.1016/j.beproc.2016.10.006</t>
  </si>
  <si>
    <t>http://search.ebscohost.com/login.aspx?direct=true&amp;db=cmedm&amp;AN=27794452&amp;site=ehost-live</t>
  </si>
  <si>
    <t>Greer, Brian D; Shahan, Timothy A</t>
  </si>
  <si>
    <t>Resurgence as Choice: Implications for promoting durable behavior change.</t>
  </si>
  <si>
    <t>10.1002/jaba.573</t>
  </si>
  <si>
    <t>http://search.ebscohost.com/login.aspx?direct=true&amp;db=cmedm&amp;AN=31049954&amp;site=ehost-live</t>
  </si>
  <si>
    <t>Brown, Katherine R; Greer, Brian D; Craig, Andrew R; Sullivan, William E; Fisher, Wayne W; Roane, Henry S</t>
  </si>
  <si>
    <t>Resurgence following differential reinforcement of alternative behavior implemented with and without extinction.</t>
  </si>
  <si>
    <t>10.1002/jeab.588</t>
  </si>
  <si>
    <t>http://search.ebscohost.com/login.aspx?direct=true&amp;db=cmedm&amp;AN=32133673&amp;site=ehost-live</t>
  </si>
  <si>
    <t>da Silva, Stephanie P; Cançado, Carlos R X; Lattal, Kennon A</t>
  </si>
  <si>
    <t>Resurgence in Siamese fighting fish, Betta splendens.</t>
  </si>
  <si>
    <t>10.1016/j.beproc.2014.01.004</t>
  </si>
  <si>
    <t>http://search.ebscohost.com/login.aspx?direct=true&amp;db=cmedm&amp;AN=24462710&amp;site=ehost-live</t>
  </si>
  <si>
    <t>Podlesnik, Christopher A; Kuroda, Toshikazu; Jimenez-Gomez, Corina; Abreu-Rodrigues, Josele; Cançado, Carlos R X; Blackman, Abigail L; Silverman, Karli; Villegas-Barker, Jamie; Galbato, Melinda; Teixeira, Italo S C</t>
  </si>
  <si>
    <t>Resurgence is greater following a return to the training context than remaining in the extinction context.</t>
  </si>
  <si>
    <t>10.1002/jeab.505</t>
  </si>
  <si>
    <t>http://search.ebscohost.com/login.aspx?direct=true&amp;db=cmedm&amp;AN=30706484&amp;site=ehost-live</t>
  </si>
  <si>
    <t>Nall, Rusty W; Rung, Jillian M; Shahan, Timothy A</t>
  </si>
  <si>
    <t>Resurgence of a target behavior suppressed by a combination of punishment and alternative reinforcement.</t>
  </si>
  <si>
    <t>10.1016/j.beproc.2019.03.004</t>
  </si>
  <si>
    <t>http://search.ebscohost.com/login.aspx?direct=true&amp;db=cmedm&amp;AN=30862521&amp;site=ehost-live</t>
  </si>
  <si>
    <t>Podlesnik, Christopher A; Jimenez-Gomez, Corina; Shahan, Timothy A</t>
  </si>
  <si>
    <t>Resurgence of alcohol seeking produced by discontinuing non-drug reinforcement as an animal model of drug relapse.</t>
  </si>
  <si>
    <t>0955-8810</t>
  </si>
  <si>
    <t>http://search.ebscohost.com/login.aspx?direct=true&amp;db=cmedm&amp;AN=16914956&amp;site=ehost-live</t>
  </si>
  <si>
    <t>Reed, Phil; Morgan, Theresa A</t>
  </si>
  <si>
    <t>Resurgence of behavior during extinction depends on previous rate of response.</t>
  </si>
  <si>
    <t>http://search.ebscohost.com/login.aspx?direct=true&amp;db=cmedm&amp;AN=17688184&amp;site=ehost-live</t>
  </si>
  <si>
    <t>Wilson, K G; Hayes, S C</t>
  </si>
  <si>
    <t>Resurgence of derived stimulus relations.</t>
  </si>
  <si>
    <t>http://search.ebscohost.com/login.aspx?direct=true&amp;db=cmedm&amp;AN=8921611&amp;site=ehost-live</t>
  </si>
  <si>
    <t>Bouton, Mark E; Schepers, Scott T</t>
  </si>
  <si>
    <t>Resurgence of instrumental behavior after an abstinence contingency.</t>
  </si>
  <si>
    <t>10.3758/s13420-013-0130-x</t>
  </si>
  <si>
    <t>http://search.ebscohost.com/login.aspx?direct=true&amp;db=cmedm&amp;AN=24366673&amp;site=ehost-live</t>
  </si>
  <si>
    <t>Bachá-Méndez, Gustavo; Reid, Alliston K; Mendoza-Soylovna, Adela</t>
  </si>
  <si>
    <t>Resurgence of integrated behavioral units.</t>
  </si>
  <si>
    <t>http://search.ebscohost.com/login.aspx?direct=true&amp;db=cmedm&amp;AN=17345948&amp;site=ehost-live</t>
  </si>
  <si>
    <t>Berg, Wendy K; Ringdahl, Joel E; Ryan, Stephen E; Ing, Anna D; Lustig, Nicole; Romani, Patrick; Wacker, David P; Andersen, Jennifer K; Durako, Emily</t>
  </si>
  <si>
    <t>RESURGENCE OF MANDS FOLLOWING FUNCTIONAL COMMUNICATION TRAINING.</t>
  </si>
  <si>
    <t>http://search.ebscohost.com/login.aspx?direct=true&amp;db=cmedm&amp;AN=26640311&amp;site=ehost-live</t>
  </si>
  <si>
    <t>Williams, Catherine L; St Peter, Claire C</t>
  </si>
  <si>
    <t>Resurgence of previously taught academic responses.</t>
  </si>
  <si>
    <t>10.1002/jeab.572</t>
  </si>
  <si>
    <t>http://search.ebscohost.com/login.aspx?direct=true&amp;db=cmedm&amp;AN=31863501&amp;site=ehost-live</t>
  </si>
  <si>
    <t>Nall, Rusty W; Shahan, Timothy A</t>
  </si>
  <si>
    <t>Resurgence of punishment-suppressed cocaine seeking in rats.</t>
  </si>
  <si>
    <t>Experimental and clinical psychopharmacology</t>
  </si>
  <si>
    <t>1936-2293</t>
  </si>
  <si>
    <t>10.1037/pha0000317</t>
  </si>
  <si>
    <t>http://search.ebscohost.com/login.aspx?direct=true&amp;db=cmedm&amp;AN=31380692&amp;site=ehost-live</t>
  </si>
  <si>
    <t>Epstein, R; Skinner, B F</t>
  </si>
  <si>
    <t>Resurgence of responding after the cessation of response-independent reinforcement.</t>
  </si>
  <si>
    <t>Proceedings of the National Academy of Sciences of the United States of America</t>
  </si>
  <si>
    <t>0027-8424</t>
  </si>
  <si>
    <t>http://search.ebscohost.com/login.aspx?direct=true&amp;db=cmedm&amp;AN=6934550&amp;site=ehost-live</t>
  </si>
  <si>
    <t>Resurgence of response sequences during extinction in rats shows a primacy effect.</t>
  </si>
  <si>
    <t>http://search.ebscohost.com/login.aspx?direct=true&amp;db=cmedm&amp;AN=17191755&amp;site=ehost-live</t>
  </si>
  <si>
    <t>Shahan, Timothy A; Craig, Andrew R; Sweeney, Mary M</t>
  </si>
  <si>
    <t>Resurgence of sucrose and cocaine seeking in free-feeding rats.</t>
  </si>
  <si>
    <t>10.1016/j.bbr.2014.10.048</t>
  </si>
  <si>
    <t>http://search.ebscohost.com/login.aspx?direct=true&amp;db=cmedm&amp;AN=25446761&amp;site=ehost-live</t>
  </si>
  <si>
    <t>Resurgence of target responding does not exceed increases in inactive responding in a forced-choice alternative reinforcement procedure in humans.</t>
  </si>
  <si>
    <t>10.1016/j.beproc.2015.12.007</t>
  </si>
  <si>
    <t>http://search.ebscohost.com/login.aspx?direct=true&amp;db=cmedm&amp;AN=26724752&amp;site=ehost-live</t>
  </si>
  <si>
    <t>Ho, Thuong; Bai, John Y H; Keevy, Madeleine; Podlesnik, Christopher A</t>
  </si>
  <si>
    <t>Resurgence when challenging alternative behavior with progressive ratios in children and pigeons.</t>
  </si>
  <si>
    <t>10.1002/jeab.474</t>
  </si>
  <si>
    <t>http://search.ebscohost.com/login.aspx?direct=true&amp;db=cmedm&amp;AN=30306566&amp;site=ehost-live</t>
  </si>
  <si>
    <t>Kimball, Ryan T; Kelley, Michael E; Podlesnik, Christopher A; Forton, Alex; Hinkle, Brandy</t>
  </si>
  <si>
    <t>Resurgence with and without an alternative response.</t>
  </si>
  <si>
    <t>10.1002/jaba.466</t>
  </si>
  <si>
    <t>http://search.ebscohost.com/login.aspx?direct=true&amp;db=cmedm&amp;AN=29749053&amp;site=ehost-live</t>
  </si>
  <si>
    <t>Reversal learning and resurgence of operant behavior in zebrafish (Danio rerio).</t>
  </si>
  <si>
    <t>10.1016/j.beproc.2017.06.004</t>
  </si>
  <si>
    <t>http://search.ebscohost.com/login.aspx?direct=true&amp;db=cmedm&amp;AN=28633953&amp;site=ehost-live</t>
  </si>
  <si>
    <t>Bouton, Mark E; Trask, Sydney</t>
  </si>
  <si>
    <t>Role of the discriminative properties of the reinforcer in resurgence.</t>
  </si>
  <si>
    <t>10.3758/s13420-015-0197-7</t>
  </si>
  <si>
    <t>http://search.ebscohost.com/login.aspx?direct=true&amp;db=cmedm&amp;AN=26486932&amp;site=ehost-live</t>
  </si>
  <si>
    <t>Lambert, Joseph M; Bloom, Sarah E; Samaha, Andrew L; Dayton, Elizabeth; Rodewald, Andrew M</t>
  </si>
  <si>
    <t>Serial alternative response training as intervention for target response resurgence.</t>
  </si>
  <si>
    <t>10.1002/jaba.253</t>
  </si>
  <si>
    <t>http://search.ebscohost.com/login.aspx?direct=true&amp;db=cmedm&amp;AN=26404022&amp;site=ehost-live</t>
  </si>
  <si>
    <t>Ciesielski, Carol A.</t>
  </si>
  <si>
    <t>Sexually Transmitted Diseases in Men Who Have Sex with Men: An Epidemiologic Review.</t>
  </si>
  <si>
    <t>Current infectious disease reports</t>
  </si>
  <si>
    <t>1523-3847</t>
  </si>
  <si>
    <t>http://search.ebscohost.com/login.aspx?direct=true&amp;db=cmedm&amp;AN=12642001&amp;site=ehost-live</t>
  </si>
  <si>
    <t>Ghaemmaghami, Mahshid; Hanley, Gregory P; Jessel, Joshua; Landa, Robin</t>
  </si>
  <si>
    <t>Shaping complex functional communication responses.</t>
  </si>
  <si>
    <t>10.1002/jaba.468</t>
  </si>
  <si>
    <t>http://search.ebscohost.com/login.aspx?direct=true&amp;db=cmedm&amp;AN=29761485&amp;site=ehost-live</t>
  </si>
  <si>
    <t>Winterbauer, Neil E; Lucke, Sara; Bouton, Mark E</t>
  </si>
  <si>
    <t>Some Factors Modulating the Strength of Resurgence After Extinction of an Instrumental Behavior.</t>
  </si>
  <si>
    <t>http://search.ebscohost.com/login.aspx?direct=true&amp;db=cmedm&amp;AN=23515657&amp;site=ehost-live</t>
  </si>
  <si>
    <t>Corne, R; Leconte, C; Ouradou, M; Fassina, V; Zhu, Y; Déou, E; Besson, V; Plotkine, M; Marchand-Leroux, C; Mongeau, R</t>
  </si>
  <si>
    <t>Spontaneous resurgence of conditioned fear weeks after successful extinction in brain injured mice.</t>
  </si>
  <si>
    <t>Progress in neuro-psychopharmacology &amp; biological psychiatry</t>
  </si>
  <si>
    <t>1878-4216</t>
  </si>
  <si>
    <t>10.1016/j.pnpbp.2018.07.023</t>
  </si>
  <si>
    <t>http://search.ebscohost.com/login.aspx?direct=true&amp;db=cmedm&amp;AN=30096331&amp;site=ehost-live</t>
  </si>
  <si>
    <t>Craig, Andrew R; Browning, Kaitlyn O; Shahan, Timothy A</t>
  </si>
  <si>
    <t>Stimuli previously associated with reinforcement mitigate resurgence.</t>
  </si>
  <si>
    <t>10.1002/jeab.278</t>
  </si>
  <si>
    <t>http://search.ebscohost.com/login.aspx?direct=true&amp;db=cmedm&amp;AN=28850670&amp;site=ehost-live</t>
  </si>
  <si>
    <t>Kincaid, Stephanie L; Lattal, Kennon A; Spence, Jake</t>
  </si>
  <si>
    <t>Super-resurgence: ABA renewal increases resurgence.</t>
  </si>
  <si>
    <t>10.1016/j.beproc.2015.02.013</t>
  </si>
  <si>
    <t>http://search.ebscohost.com/login.aspx?direct=true&amp;db=cmedm&amp;AN=25712040&amp;site=ehost-live</t>
  </si>
  <si>
    <t>McHugh, Louise; Procter, Jonathan; Herzog, Michaela; Schock, Anne-Kathrin; Reed, Phil</t>
  </si>
  <si>
    <t>The effect of mindfulness on extinction and behavioral resurgence.</t>
  </si>
  <si>
    <t>10.3758/s13420-011-0062-2</t>
  </si>
  <si>
    <t>http://search.ebscohost.com/login.aspx?direct=true&amp;db=cmedm&amp;AN=22227833&amp;site=ehost-live</t>
  </si>
  <si>
    <t>Mueller, M M; Moore, J W; Doggett, R A; Tingstrom, D H</t>
  </si>
  <si>
    <t>The effectiveness of contingency-specific and contingency-nonspecific prompts in controlling bathroom graffiti.</t>
  </si>
  <si>
    <t>0021-8855</t>
  </si>
  <si>
    <t>http://search.ebscohost.com/login.aspx?direct=true&amp;db=cmedm&amp;AN=10738956&amp;site=ehost-live</t>
  </si>
  <si>
    <t>Alessandri, Jérôme; Lattal, Kennon A; Cançado, Carlos R X</t>
  </si>
  <si>
    <t>The recurrence of negatively reinforced responding of humans.</t>
  </si>
  <si>
    <t>10.1002/jeab.178</t>
  </si>
  <si>
    <t>http://search.ebscohost.com/login.aspx?direct=true&amp;db=cmedm&amp;AN=26676180&amp;site=ehost-live</t>
  </si>
  <si>
    <t>Shyman, Eric</t>
  </si>
  <si>
    <t>The Reinforcement of Ableism: Normality, the Medical Model of Disability, and Humanism in Applied Behavior Analysis and ASD.</t>
  </si>
  <si>
    <t>Intellectual and developmental disabilities</t>
  </si>
  <si>
    <t>1934-9556</t>
  </si>
  <si>
    <t>10.1352/1934-9556-54.5.366</t>
  </si>
  <si>
    <t>http://search.ebscohost.com/login.aspx?direct=true&amp;db=cmedm&amp;AN=27673737&amp;site=ehost-live</t>
  </si>
  <si>
    <t>Pritchard, Duncan; Hoerger, Marguerite; Mace, F Charles</t>
  </si>
  <si>
    <t>Treatment relapse and behavioral momentum theory.</t>
  </si>
  <si>
    <t>10.1002/jaba.163</t>
  </si>
  <si>
    <t>http://search.ebscohost.com/login.aspx?direct=true&amp;db=cmedm&amp;AN=25291317&amp;site=ehost-live</t>
  </si>
  <si>
    <t>Why behavior change is difficult to sustain.</t>
  </si>
  <si>
    <t>Preventive medicine</t>
  </si>
  <si>
    <t>1096-0260</t>
  </si>
  <si>
    <t>10.1016/j.ypmed.2014.06.010</t>
  </si>
  <si>
    <t>http://search.ebscohost.com/login.aspx?direct=true&amp;db=cmedm&amp;AN=24937649&amp;site=ehost-live</t>
  </si>
  <si>
    <t>Key</t>
  </si>
  <si>
    <t>Fujimaki, Shun; Lattal, Kennon A.; Sakagami, Takayuki</t>
  </si>
  <si>
    <t>A further look at reinforcement rate and resurgence</t>
  </si>
  <si>
    <t>Revista Mexicana de Análisis de la Conducta</t>
  </si>
  <si>
    <t>http://search.ebscohost.com/login.aspx?direct=true&amp;db=psyh&amp;AN=2016-11933-007&amp;site=ehost-live</t>
  </si>
  <si>
    <t>Feuerbacher, Erica N.; Wynne, C. D. L.</t>
  </si>
  <si>
    <t>A history of dogs as subjects in North American experimental psychological research</t>
  </si>
  <si>
    <t>Comparative Cognition &amp; Behavior Reviews</t>
  </si>
  <si>
    <t>1911-4745</t>
  </si>
  <si>
    <t>10.3819/ccbr.2011.60001</t>
  </si>
  <si>
    <t>http://search.ebscohost.com/login.aspx?direct=true&amp;db=psyh&amp;AN=2014-13987-004&amp;site=ehost-live</t>
  </si>
  <si>
    <t>Shahan, Timothy A.; Sweeney, Mary M.</t>
  </si>
  <si>
    <t>A model of resurgence based on behavioral momentum theory</t>
  </si>
  <si>
    <t>Journal of the Experimental Analysis of Behavior</t>
  </si>
  <si>
    <t>http://search.ebscohost.com/login.aspx?direct=true&amp;db=psyh&amp;AN=2011-10050-006&amp;site=ehost-live</t>
  </si>
  <si>
    <t>Greer, Brian D.; Fisher, Wayne W.; Retzlaff, Billie J.; Fuhrman, Ashley M.</t>
  </si>
  <si>
    <t>A preliminary evaluation of treatment duration on the resurgence of destructive behavior</t>
  </si>
  <si>
    <t>http://search.ebscohost.com/login.aspx?direct=true&amp;db=psyh&amp;AN=2019-76904-001&amp;site=ehost-live</t>
  </si>
  <si>
    <t>Fuhrman, Ashley M.; Fisher, Wayne W.; Greer, Brian D.</t>
  </si>
  <si>
    <t>A preliminary investigation on improving functional communication training by mitigating resurgence of destructive behavior</t>
  </si>
  <si>
    <t>Journal of Applied Behavior Analysis</t>
  </si>
  <si>
    <t>http://search.ebscohost.com/login.aspx?direct=true&amp;db=psyh&amp;AN=2016-36522-001&amp;site=ehost-live</t>
  </si>
  <si>
    <t>Kestner, Kathryn M.; Peterson, Stephanie M.</t>
  </si>
  <si>
    <t>A review of resurgence literature with human participants</t>
  </si>
  <si>
    <t>Behavior Analysis: Research and Practice</t>
  </si>
  <si>
    <t>2372-9414</t>
  </si>
  <si>
    <t>10.1037/bar0000039</t>
  </si>
  <si>
    <t>http://search.ebscohost.com/login.aspx?direct=true&amp;db=psyh&amp;AN=2016-21309-001&amp;site=ehost-live</t>
  </si>
  <si>
    <t>Saunders, Kathryn J.; Hine, Kathleen; Hayashi, Yusuke; Williams, Dean C.</t>
  </si>
  <si>
    <t>Adventitious reinforcement of maladaptive stimulus control interferes with learning</t>
  </si>
  <si>
    <t>Behavior Analysis in Practice</t>
  </si>
  <si>
    <t>http://search.ebscohost.com/login.aspx?direct=true&amp;db=psyh&amp;AN=2016-30676-001&amp;site=ehost-live</t>
  </si>
  <si>
    <t>Anderson, Kristen G.; Ramo, Danielle E.; Cummins, Kevin M.; Brown, Sandra A.</t>
  </si>
  <si>
    <t>Alcohol and drug involvement after adolescent treatment and functioning during emerging adulthood</t>
  </si>
  <si>
    <t>Drug and Alcohol Dependence</t>
  </si>
  <si>
    <t>0376-8716</t>
  </si>
  <si>
    <t>10.1016/j.drugalcdep.2009.10.005</t>
  </si>
  <si>
    <t>http://search.ebscohost.com/login.aspx?direct=true&amp;db=psyh&amp;AN=2010-03191-008&amp;site=ehost-live</t>
  </si>
  <si>
    <t>Friedel, Jonathan E.; Galizio, Ann; Berry, Meredith S.; Sweeney, Mary M.; Odum, Amy L.</t>
  </si>
  <si>
    <t>An alternative approach to relapse analysis: Using Monte Carlo methods and proportional rates of response</t>
  </si>
  <si>
    <t>10.1002/jeab.489</t>
  </si>
  <si>
    <t>http://search.ebscohost.com/login.aspx?direct=true&amp;db=psyh&amp;AN=2018-65285-001&amp;site=ehost-live</t>
  </si>
  <si>
    <t>Houmanfar, Ramona; Hayes, Linda J.; Herbst, Scott A.</t>
  </si>
  <si>
    <t>An analog study of first language dominance and interference over second language</t>
  </si>
  <si>
    <t>Analysis of Verbal Behavior</t>
  </si>
  <si>
    <t>0889-9401</t>
  </si>
  <si>
    <t>http://search.ebscohost.com/login.aspx?direct=true&amp;db=psyh&amp;AN=2006-00760-010&amp;site=ehost-live</t>
  </si>
  <si>
    <t>Liddon, Clare J.; Kelley, Michael E.; Podlesnik, Christopher A.</t>
  </si>
  <si>
    <t>An animal model of differential reinforcement of alternative behavior</t>
  </si>
  <si>
    <t>Learning and Motivation</t>
  </si>
  <si>
    <t>10.1016/j.lmot.2017.04.001</t>
  </si>
  <si>
    <t>http://search.ebscohost.com/login.aspx?direct=true&amp;db=psyh&amp;AN=2017-27497-005&amp;site=ehost-live</t>
  </si>
  <si>
    <t>Volkert, Valerie M.</t>
  </si>
  <si>
    <t>An applied evaluation of resurgence: Functional communication training (FCT) and treatment relapse</t>
  </si>
  <si>
    <t>http://search.ebscohost.com/login.aspx?direct=true&amp;db=psyh&amp;AN=2008-99020-512&amp;site=ehost-live</t>
  </si>
  <si>
    <t>Suess, Alyssa Nicole</t>
  </si>
  <si>
    <t>An evaluation of generalization, renewal, and resurgence during functional communication training conducted via telehealth</t>
  </si>
  <si>
    <t>http://search.ebscohost.com/login.aspx?direct=true&amp;db=psyh&amp;AN=2016-17134-070&amp;site=ehost-live</t>
  </si>
  <si>
    <t>Adami, Summer; Falcomata, Terry S.; Muething, Colin S.; Hoffman, Katherine</t>
  </si>
  <si>
    <t>An evaluation of lag schedules of reinforcement during functional communication training: Effects on varied mand responding and challenging behavior</t>
  </si>
  <si>
    <t>http://search.ebscohost.com/login.aspx?direct=true&amp;db=psyh&amp;AN=2017-06846-001&amp;site=ehost-live</t>
  </si>
  <si>
    <t>Wacker, David P.; Harding, Jay W.; Morgan, Theresa A.; Berg, Wendy K.; Schieltz, Kelly M.; Lee, John F.; Padilla, Yaniz C.</t>
  </si>
  <si>
    <t>An evaluation of resurgence during functional communication training</t>
  </si>
  <si>
    <t>The Psychological Record</t>
  </si>
  <si>
    <t>10.11133/j.tpr.2013.63.1.001</t>
  </si>
  <si>
    <t>http://search.ebscohost.com/login.aspx?direct=true&amp;db=psyh&amp;AN=2013-04205-001&amp;site=ehost-live</t>
  </si>
  <si>
    <t>Volkert, Valerie M.; Lerman, Dorothea C.; Call, Nathan A.; Trosclair-Lasserre, Nicole</t>
  </si>
  <si>
    <t>An evaluation of resurgence during treatment with functional communication training</t>
  </si>
  <si>
    <t>http://search.ebscohost.com/login.aspx?direct=true&amp;db=psyh&amp;AN=2009-03880-010&amp;site=ehost-live</t>
  </si>
  <si>
    <t>Suess, Alyssa N.; Schieltz, Kelly M.; Wacker, David P.; Detrick, Jessica; Podlesnik, Christopher A.</t>
  </si>
  <si>
    <t>An evaluation of resurgence following functional communication training conducted in alternative antecedent contexts via telehealth</t>
  </si>
  <si>
    <t>http://search.ebscohost.com/login.aspx?direct=true&amp;db=psyh&amp;AN=2019-62736-001&amp;site=ehost-live</t>
  </si>
  <si>
    <t>Hoffman, Katherine; Falcomata, Terry S.</t>
  </si>
  <si>
    <t>An evaluation of resurgence of appropriate communication in individuals with autism who exhibit severe problem behavior</t>
  </si>
  <si>
    <t>http://search.ebscohost.com/login.aspx?direct=true&amp;db=psyh&amp;AN=2014-24076-001&amp;site=ehost-live</t>
  </si>
  <si>
    <t>Liggett, Ashley P.; Nastri, Regina; Podlesnik, Christopher A.</t>
  </si>
  <si>
    <t>Assessing the combined effects of resurgence and reinstatement in children diagnosed with autism spectrum disorder</t>
  </si>
  <si>
    <t>http://search.ebscohost.com/login.aspx?direct=true&amp;db=psyh&amp;AN=2018-08652-001&amp;site=ehost-live</t>
  </si>
  <si>
    <t>Kestner, Kathryn M.; Diaz‐Salvat, Claudia C.; St. Peter, Claire C.; Peterson, Stephanie M.</t>
  </si>
  <si>
    <t>Assessing the repeatability of resurgence in humans: Implications for the use of within‐subject designs</t>
  </si>
  <si>
    <t>http://search.ebscohost.com/login.aspx?direct=true&amp;db=psyh&amp;AN=2018-52292-001&amp;site=ehost-live</t>
  </si>
  <si>
    <t>Fisher, Wayne W.; Saini, Valdeep; Greer, Brian D.; Sullivan, William E.; Roane, Henry S.; Fuhrman, Ashley M.; Craig, Andrew R.; Kimball, Ryan T.</t>
  </si>
  <si>
    <t>Baseline reinforcement rate and resurgence of destructive behavior</t>
  </si>
  <si>
    <t>http://search.ebscohost.com/login.aspx?direct=true&amp;db=psyh&amp;AN=2018-61697-001&amp;site=ehost-live</t>
  </si>
  <si>
    <t>Podlesnik, Christopher A.; Shahan, Timothy A.</t>
  </si>
  <si>
    <t>Behavioral momentum and relapse of extinguished operant responding</t>
  </si>
  <si>
    <t>Learning &amp; Behavior</t>
  </si>
  <si>
    <t>http://search.ebscohost.com/login.aspx?direct=true&amp;db=psyh&amp;AN=2009-18723-008&amp;site=ehost-live</t>
  </si>
  <si>
    <t>Sweeney, Mary M.; Shahan, Timothy A.</t>
  </si>
  <si>
    <t>Behavioral momentum and resurgence: Effects of time in extinction and repeated resurgence tests</t>
  </si>
  <si>
    <t>10.3758/s13420-013-0116-8</t>
  </si>
  <si>
    <t>http://search.ebscohost.com/login.aspx?direct=true&amp;db=psyh&amp;AN=2013-31078-001&amp;site=ehost-live</t>
  </si>
  <si>
    <t>Craig, Andrew R.; Shahan, Timothy A.</t>
  </si>
  <si>
    <t>Behavioral momentum theory fails to account for the effects of reinforcement rate on resurgence</t>
  </si>
  <si>
    <t>http://search.ebscohost.com/login.aspx?direct=true&amp;db=psyh&amp;AN=2016-25272-003&amp;site=ehost-live</t>
  </si>
  <si>
    <t>Greer, Brian D.; Fisher, Wayne W.; Romani, Patrick W.; Saini, Valdeep</t>
  </si>
  <si>
    <t>Behavioral momentum theory: A tutorial on response persistence</t>
  </si>
  <si>
    <t>The Behavior Analyst</t>
  </si>
  <si>
    <t>0738-6729</t>
  </si>
  <si>
    <t>10.1007/s40614-016-0050-0</t>
  </si>
  <si>
    <t>http://search.ebscohost.com/login.aspx?direct=true&amp;db=psyh&amp;AN=2016-55887-008&amp;site=ehost-live</t>
  </si>
  <si>
    <t>Nevin, John A.; Shahan, Timothy A.</t>
  </si>
  <si>
    <t>Behavioral momentum theory: Equations and applications</t>
  </si>
  <si>
    <t>http://search.ebscohost.com/login.aspx?direct=true&amp;db=psyh&amp;AN=2012-02031-014&amp;site=ehost-live</t>
  </si>
  <si>
    <t>Behavioral momentum theory: Equations and applications': Erratum</t>
  </si>
  <si>
    <t>10.1002/jaba.78</t>
  </si>
  <si>
    <t>http://search.ebscohost.com/login.aspx?direct=true&amp;db=psyh&amp;AN=2013-34227-019&amp;site=ehost-live</t>
  </si>
  <si>
    <t>Podlesnik, Christopher A.; DeLeon, Iser G.</t>
  </si>
  <si>
    <t>Behavioral momentum theory: Understanding persistence and improving treatment</t>
  </si>
  <si>
    <t>Autism service delivery: Bridging the gap between science and practice.</t>
  </si>
  <si>
    <t>2192-922X</t>
  </si>
  <si>
    <t>http://search.ebscohost.com/login.aspx?direct=true&amp;db=psyh&amp;AN=2015-46380-012&amp;site=ehost-live</t>
  </si>
  <si>
    <t>Budney, Alan J.; Brown, Pamela C.; Stanger, Catherine</t>
  </si>
  <si>
    <t>Behavioral treatments</t>
  </si>
  <si>
    <t>Addictions: A comprehensive guidebook., 2nd ed.</t>
  </si>
  <si>
    <t>978-0-19-975366-6</t>
  </si>
  <si>
    <t>http://search.ebscohost.com/login.aspx?direct=true&amp;db=psyh&amp;AN=2013-24756-018&amp;site=ehost-live</t>
  </si>
  <si>
    <t>Kincaid, Stephanie L.; Lattal, Kennon A.</t>
  </si>
  <si>
    <t>Beyond the breakpoint: Reinstatement, renewal, and resurgence of ratio‐strained behavior</t>
  </si>
  <si>
    <t>http://search.ebscohost.com/login.aspx?direct=true&amp;db=psyh&amp;AN=2018-21843-001&amp;site=ehost-live</t>
  </si>
  <si>
    <t>Cook, Jemma E.; Chandler, Cassie; Rüedi-Bettschen, Daniela; Taylor, Ian; Patterson, Sean; Platt, Donna M.</t>
  </si>
  <si>
    <t>Changes in the elimination and resurgence of alcohol-maintained behavior in rats and the effects of naltrexone</t>
  </si>
  <si>
    <t>Psychology of Addictive Behaviors</t>
  </si>
  <si>
    <t>0893-164X</t>
  </si>
  <si>
    <t>http://search.ebscohost.com/login.aspx?direct=true&amp;db=psyh&amp;AN=2019-68475-001&amp;site=ehost-live</t>
  </si>
  <si>
    <t>Pritchard, Duncan; Hoerger, Marguerite; Mace, F. Charles; Penney, Heather; Harris, Brian</t>
  </si>
  <si>
    <t>Clinical translation of animal models of treatment relapse</t>
  </si>
  <si>
    <t>http://search.ebscohost.com/login.aspx?direct=true&amp;db=psyh&amp;AN=2014-14997-008&amp;site=ehost-live</t>
  </si>
  <si>
    <t>da Silva, Stephanie P.; Maxwell, Megan E.; Lattal, Kennon A.</t>
  </si>
  <si>
    <t>Concurrent resurgence and behavioral history</t>
  </si>
  <si>
    <t>10.1901/jeab.2008.90-313</t>
  </si>
  <si>
    <t>http://search.ebscohost.com/login.aspx?direct=true&amp;db=psyh&amp;AN=2008-17604-004&amp;site=ehost-live</t>
  </si>
  <si>
    <t>Peterson, Stephanie M.; Frieder, Jessica E.; Quigley, Shawn P.; Kestner, Kathryn M.; Goyal, Manish; Smith, Shilo L.; Dayton, Elizabeth; Brower-Breitwieser, Carrie</t>
  </si>
  <si>
    <t>Concurrent schedules of reinforcement as 'challenges' to maintenance</t>
  </si>
  <si>
    <t>Education &amp; Treatment of Children</t>
  </si>
  <si>
    <t>0748-8491</t>
  </si>
  <si>
    <t>10.1353/etc.2017.0004</t>
  </si>
  <si>
    <t>http://search.ebscohost.com/login.aspx?direct=true&amp;db=psyh&amp;AN=2017-16839-005&amp;site=ehost-live</t>
  </si>
  <si>
    <t>Alessandri, Jérôme; Cançado, Carlos R. X.</t>
  </si>
  <si>
    <t>Context affects resurgence of negatively reinforced human behavior</t>
  </si>
  <si>
    <t>Behavioural Processes</t>
  </si>
  <si>
    <t>http://search.ebscohost.com/login.aspx?direct=true&amp;db=psyh&amp;AN=2020-01587-001&amp;site=ehost-live</t>
  </si>
  <si>
    <t>Trask, Sydney; Schepers, Scott T.; Bouton, Mark E.</t>
  </si>
  <si>
    <t>Context change explains resurgence after the extinction of operant behavior</t>
  </si>
  <si>
    <t>http://search.ebscohost.com/login.aspx?direct=true&amp;db=psyh&amp;AN=2016-11933-011&amp;site=ehost-live</t>
  </si>
  <si>
    <t>Ghaemmaghami, Mahshid</t>
  </si>
  <si>
    <t>Contingencies are necessary for promoting delay tolerance</t>
  </si>
  <si>
    <t>http://search.ebscohost.com/login.aspx?direct=true&amp;db=psyh&amp;AN=2016-37853-174&amp;site=ehost-live</t>
  </si>
  <si>
    <t>Ghaemmaghami, Mahshid; Hanley, Gregory P.; Jessel, Joshua</t>
  </si>
  <si>
    <t>Contingencies promote delay tolerance</t>
  </si>
  <si>
    <t>http://search.ebscohost.com/login.aspx?direct=true&amp;db=psyh&amp;AN=2016-36523-001&amp;site=ehost-live</t>
  </si>
  <si>
    <t>Cues associated with alternative reinforcement can attenuate resurgence of an extinguished instrumental response</t>
  </si>
  <si>
    <t>http://search.ebscohost.com/login.aspx?direct=true&amp;db=psyh&amp;AN=2017-36666-067&amp;site=ehost-live</t>
  </si>
  <si>
    <t>Cues associated with alternative reinforcement during extinction can attenuate resurgence of an extinguished instrumental response</t>
  </si>
  <si>
    <t>http://search.ebscohost.com/login.aspx?direct=true&amp;db=psyh&amp;AN=2018-37501-001&amp;site=ehost-live</t>
  </si>
  <si>
    <t>Craig, Andrew R.; Cunningham, Paul J.; Sweeney, Mary M.; Shahan, Timothy A.; Nevin, John A.</t>
  </si>
  <si>
    <t>Delivering alternative reinforcement in a distinct context reduces its counter‐therapeutic effects on relapse</t>
  </si>
  <si>
    <t>http://search.ebscohost.com/login.aspx?direct=true&amp;db=psyh&amp;AN=2018-18499-001&amp;site=ehost-live</t>
  </si>
  <si>
    <t>Mendres, Amber E.; Borrero, John C.</t>
  </si>
  <si>
    <t>Development and modification of a response class via positive and negative reinforcement: A translational approach</t>
  </si>
  <si>
    <t>http://search.ebscohost.com/login.aspx?direct=true&amp;db=psyh&amp;AN=2010-26473-006&amp;site=ehost-live</t>
  </si>
  <si>
    <t>Garner, Joshua; Brown, Chelsey; Levy, Sonia</t>
  </si>
  <si>
    <t>Diet and exercise failures: A theoretical extension of relapse</t>
  </si>
  <si>
    <t>10.1007/s40732-017-0234-3</t>
  </si>
  <si>
    <t>http://search.ebscohost.com/login.aspx?direct=true&amp;db=psyh&amp;AN=2017-18663-001&amp;site=ehost-live</t>
  </si>
  <si>
    <t>Doughty, Adam H.; da Silva, Stephanie P.; Lattal, Kennon A.</t>
  </si>
  <si>
    <t>Differential resurgence and response elimination</t>
  </si>
  <si>
    <t>10.1016/j.beproc.2007.02.025</t>
  </si>
  <si>
    <t>http://search.ebscohost.com/login.aspx?direct=true&amp;db=psyh&amp;AN=2007-06466-004&amp;site=ehost-live</t>
  </si>
  <si>
    <t>Trask, Sydney; Bouton, Mark E.</t>
  </si>
  <si>
    <t>Discriminative properties of the reinforcer can be used to attenuate the renewal of extinguished operant behavior</t>
  </si>
  <si>
    <t>http://search.ebscohost.com/login.aspx?direct=true&amp;db=psyh&amp;AN=2015-44538-001&amp;site=ehost-live</t>
  </si>
  <si>
    <t>Mechner, Francis; Jones, Laurilyn</t>
  </si>
  <si>
    <t>Efectos de los aspectos secuenciales de la historia de aprendizaje = Effects of sequential aspects of learning history</t>
  </si>
  <si>
    <t>10.5514/rmac.v37.i1.24688</t>
  </si>
  <si>
    <t>http://search.ebscohost.com/login.aspx?direct=true&amp;db=psyh&amp;AN=2011-29259-007&amp;site=ehost-live</t>
  </si>
  <si>
    <t>Smith, Brooke M.; Smith, Gregory S.; Shahan, Timothy A.; Madden, Gregory J.; Twohig, Michael P.</t>
  </si>
  <si>
    <t>Effects of differential rates of alternative reinforcement on resurgence of human behavior</t>
  </si>
  <si>
    <t>http://search.ebscohost.com/login.aspx?direct=true&amp;db=psyh&amp;AN=2017-04126-008&amp;site=ehost-live</t>
  </si>
  <si>
    <t>Marsteller, Tonya M.; St. Peter, Claire C.</t>
  </si>
  <si>
    <t>Effects of fixed‐time reinforcement schedules on resurgence of problem behavior</t>
  </si>
  <si>
    <t>http://search.ebscohost.com/login.aspx?direct=true&amp;db=psyh&amp;AN=2014-21361-001&amp;site=ehost-live</t>
  </si>
  <si>
    <t>Effects of high, low, and thinning rates of alternative reinforcement on response elimination and resurgence</t>
  </si>
  <si>
    <t>http://search.ebscohost.com/login.aspx?direct=true&amp;db=psyh&amp;AN=2013-24137-008&amp;site=ehost-live</t>
  </si>
  <si>
    <t>Silbaugh, Bryant Cashious</t>
  </si>
  <si>
    <t>Effects of lag schedules on vocal mand variability and challenging behavior during functional communication training</t>
  </si>
  <si>
    <t>http://search.ebscohost.com/login.aspx?direct=true&amp;db=psyh&amp;AN=2019-00353-071&amp;site=ehost-live</t>
  </si>
  <si>
    <t>Lambert, Joseph M.; Bloom, Sarah E.; Samaha, Andrew L.; Dayton, Elizabeth; Kunnavatana, S. Shanun</t>
  </si>
  <si>
    <t>Effects of noncontingent reinforcement on the persistence and resurgence of mild aggression</t>
  </si>
  <si>
    <t>10.1007/s40732-016-0170-7</t>
  </si>
  <si>
    <t>http://search.ebscohost.com/login.aspx?direct=true&amp;db=psyh&amp;AN=2016-19908-009&amp;site=ehost-live</t>
  </si>
  <si>
    <t>Schepers, Scott T.; Bouton, Mark E.</t>
  </si>
  <si>
    <t>Effects of reinforcer distribution during response elimination on resurgence of an instrumental behavior</t>
  </si>
  <si>
    <t>Journal of Experimental Psychology: Animal Learning and Cognition</t>
  </si>
  <si>
    <t>2329-8456</t>
  </si>
  <si>
    <t>http://search.ebscohost.com/login.aspx?direct=true&amp;db=psyh&amp;AN=2015-12206-001&amp;site=ehost-live</t>
  </si>
  <si>
    <t>Effects of reinforcer distribution during response elimination on resurgence of an instrumental behavior': Correction to Schepers and Bouton (2015)</t>
  </si>
  <si>
    <t>10.1037/xan0000121</t>
  </si>
  <si>
    <t>http://search.ebscohost.com/login.aspx?direct=true&amp;db=psyh&amp;AN=2016-62034-003&amp;site=ehost-live</t>
  </si>
  <si>
    <t>Mechner, Francis; Jones, Laurilyn D.</t>
  </si>
  <si>
    <t>Effects of repetition frequency on operant strength and resurgence of non-criterial features of operants</t>
  </si>
  <si>
    <t>http://search.ebscohost.com/login.aspx?direct=true&amp;db=psyh&amp;AN=2016-11933-005&amp;site=ehost-live</t>
  </si>
  <si>
    <t>Wilson, Alyssa N.; Glassford, Tyler S.; Koerkenmeier, Sarah M.</t>
  </si>
  <si>
    <t>Effects of response effort on resurgence</t>
  </si>
  <si>
    <t>http://search.ebscohost.com/login.aspx?direct=true&amp;db=psyh&amp;AN=2016-15864-001&amp;site=ehost-live</t>
  </si>
  <si>
    <t>Nevin, John A.; Mace, F. Charles; DeLeon, Iser G.; Shahan, Timothy A.; Shamlian, Kenneth D.; Lit, Keith; Sheehan, Tara; Frank‐Crawford, Michelle A.; Trauschke, Stephanie L.; Sweeney, Mary M.; Tarver, Danielle R.; Craig, Andrew R.</t>
  </si>
  <si>
    <t>Effects of signaled and unsignaled alternative reinforcement on persistence and relapse in children and pigeons</t>
  </si>
  <si>
    <t>http://search.ebscohost.com/login.aspx?direct=true&amp;db=psyh&amp;AN=2016-36351-002&amp;site=ehost-live</t>
  </si>
  <si>
    <t>Winterbauer, Neil E.; Bouton, Mark E.</t>
  </si>
  <si>
    <t>Effects of thinning the rate at which the alternative behavior is reinforced on resurgence of an extinguished instrumental response</t>
  </si>
  <si>
    <t>Journal of Experimental Psychology: Animal Behavior Processes</t>
  </si>
  <si>
    <t>0097-7403</t>
  </si>
  <si>
    <t>http://search.ebscohost.com/login.aspx?direct=true&amp;db=psyh&amp;AN=2012-18859-003&amp;site=ehost-live</t>
  </si>
  <si>
    <t>Doughty, Adam H.; Cash, Jeffrey D.; Finch, Elizabeth A.; Holloway, Chrisey; Wallington, Laura K.</t>
  </si>
  <si>
    <t>Effects of training history on resurgence in humans</t>
  </si>
  <si>
    <t>10.1016/j.beproc.2009.12.001</t>
  </si>
  <si>
    <t>http://search.ebscohost.com/login.aspx?direct=true&amp;db=psyh&amp;AN=2009-25095-001&amp;site=ehost-live</t>
  </si>
  <si>
    <t>Mullane, Michael P.</t>
  </si>
  <si>
    <t>Effects of variable reinforcement delays on children's use of Mands: An application of risky choice to functional communication training</t>
  </si>
  <si>
    <t>http://search.ebscohost.com/login.aspx?direct=true&amp;db=psyh&amp;AN=2018-58620-083&amp;site=ehost-live</t>
  </si>
  <si>
    <t>Bolívar, Hypatia A.; Cox, David J.; Barlow, Molly A.; Dallery, Jesse</t>
  </si>
  <si>
    <t>Evaluating resurgence procedures in a human operant laboratory</t>
  </si>
  <si>
    <t>http://search.ebscohost.com/login.aspx?direct=true&amp;db=psyh&amp;AN=2017-24397-023&amp;site=ehost-live</t>
  </si>
  <si>
    <t>Gratz, Olivia Hansen; Wilson, Alyssa N.; Glassford, Tyler</t>
  </si>
  <si>
    <t>Evaluating the resurgence of problem behavior with three functionally equivalent discriminated operants</t>
  </si>
  <si>
    <t>10.1007/s40732-018-0305-0</t>
  </si>
  <si>
    <t>http://search.ebscohost.com/login.aspx?direct=true&amp;db=psyh&amp;AN=2018-41486-001&amp;site=ehost-live</t>
  </si>
  <si>
    <t>Shamlian, Kenneth D.; Fisher, Wayne W.; Steege, Mark W.; Cavanaugh, Brenna M.; Samour, Kristina; Querim, Angie C.</t>
  </si>
  <si>
    <t>Evaluation of multiple schedules with naturally occurring and therapist‐arranged discriminative stimuli following functional communication training</t>
  </si>
  <si>
    <t>http://search.ebscohost.com/login.aspx?direct=true&amp;db=psyh&amp;AN=2016-03790-001&amp;site=ehost-live</t>
  </si>
  <si>
    <t>Pyszczynski, Adam D.; Shahan, Timothy A.</t>
  </si>
  <si>
    <t>Examination of the role of dopamine D₂ and adrenergic α₂ receptors in resurgence of food seeking</t>
  </si>
  <si>
    <t>Behavioural Brain Research</t>
  </si>
  <si>
    <t>0166-4328</t>
  </si>
  <si>
    <t>http://search.ebscohost.com/login.aspx?direct=true&amp;db=psyh&amp;AN=2014-31183-019&amp;site=ehost-live</t>
  </si>
  <si>
    <t>Shvarts, Samuel; Jimenez‐Gomez, Corina; Bai, John Y. H.; Thomas, Rachel R.; Oskam, James J; Podlesnik, Christopher A.</t>
  </si>
  <si>
    <t>Examining stimuli paired with alternative reinforcement to mitigate resurgence in children diagnosed with autism spectrum disorder and pigeons</t>
  </si>
  <si>
    <t>http://search.ebscohost.com/login.aspx?direct=true&amp;db=psyh&amp;AN=2019-79857-001&amp;site=ehost-live</t>
  </si>
  <si>
    <t>Extinction, relapse, and behavioral momentum</t>
  </si>
  <si>
    <t>http://search.ebscohost.com/login.aspx?direct=true&amp;db=psyh&amp;AN=2010-04233-001&amp;site=ehost-live</t>
  </si>
  <si>
    <t>Doughty, Adam H.; Oken, Gabriella</t>
  </si>
  <si>
    <t>Extinction-induced response resurgence: A selective review</t>
  </si>
  <si>
    <t>The Behavior Analyst Today</t>
  </si>
  <si>
    <t>1539-4352</t>
  </si>
  <si>
    <t>10.1037/h0100644</t>
  </si>
  <si>
    <t>http://search.ebscohost.com/login.aspx?direct=true&amp;db=psyh&amp;AN=2010-12932-004&amp;site=ehost-live</t>
  </si>
  <si>
    <t>Epstein, Robert</t>
  </si>
  <si>
    <t>Extinction-induced resurgence: Preliminary investigations and possible applications</t>
  </si>
  <si>
    <t>http://search.ebscohost.com/login.aspx?direct=true&amp;db=psyh&amp;AN=1986-00301-001&amp;site=ehost-live</t>
  </si>
  <si>
    <t>Trask, Sydney; Keim, Christopher L.; Bouton, Mark E.</t>
  </si>
  <si>
    <t>Factors that encourage generalization from extinction to test reduce resurgence of an extinguished operant response</t>
  </si>
  <si>
    <t>http://search.ebscohost.com/login.aspx?direct=true&amp;db=psyh&amp;AN=2018-29504-001&amp;site=ehost-live</t>
  </si>
  <si>
    <t>Doughty, Adam H.; Leake, Lesley W.; Stoudemire, M. Lee</t>
  </si>
  <si>
    <t>Failure to observe untested derived stimulus relations in extinction: Implications for understanding stimulus‐equivalence formation</t>
  </si>
  <si>
    <t>http://search.ebscohost.com/login.aspx?direct=true&amp;db=psyh&amp;AN=2014-48679-002&amp;site=ehost-live</t>
  </si>
  <si>
    <t>Barch, Deanna M.; Dowd, Erin C.</t>
  </si>
  <si>
    <t>Goal representations and motivational drive in schizophrenia: The role of prefrontal-striatal interactions</t>
  </si>
  <si>
    <t>Schizophrenia Bulletin</t>
  </si>
  <si>
    <t>0586-7614</t>
  </si>
  <si>
    <t>http://search.ebscohost.com/login.aspx?direct=true&amp;db=psyh&amp;AN=2010-18701-006&amp;site=ehost-live</t>
  </si>
  <si>
    <t>Lattal, Kennon A.; Solley, Elizabeth A.; Cançado, Carlos R. X.; Oliver, Anthony C.</t>
  </si>
  <si>
    <t>Hierarchical resurgence</t>
  </si>
  <si>
    <t>10.1002/jeab.547</t>
  </si>
  <si>
    <t>http://search.ebscohost.com/login.aspx?direct=true&amp;db=psyh&amp;AN=2019-56158-001&amp;site=ehost-live</t>
  </si>
  <si>
    <t>Craig, Andrew R.; Nall, Rusty W.; Madden, Gregory J.; Shahan, Timothy A.</t>
  </si>
  <si>
    <t>Higher rate alternative non-drug reinforcement produces faster suppression of cocaine seeking but more resurgence when removed</t>
  </si>
  <si>
    <t>http://search.ebscohost.com/login.aspx?direct=true&amp;db=psyh&amp;AN=2016-20156-008&amp;site=ehost-live</t>
  </si>
  <si>
    <t>Impact of intervening learning on resurgence in humans with autism spectrum disorders</t>
  </si>
  <si>
    <t>http://search.ebscohost.com/login.aspx?direct=true&amp;db=psyh&amp;AN=2011-09107-007&amp;site=ehost-live</t>
  </si>
  <si>
    <t>Impact of language on behavior treatment outcomes</t>
  </si>
  <si>
    <t>http://search.ebscohost.com/login.aspx?direct=true&amp;db=psyh&amp;AN=2019-50583-001&amp;site=ehost-live</t>
  </si>
  <si>
    <t>Bloom, Sarah E.; Lambert, Joseph M.</t>
  </si>
  <si>
    <t>Implications for practice: Resurgence and differential reinforcement of alternative responding</t>
  </si>
  <si>
    <t>http://search.ebscohost.com/login.aspx?direct=true&amp;db=psyh&amp;AN=2015-48214-001&amp;site=ehost-live</t>
  </si>
  <si>
    <t>Kestner, Kathryn M.; Peterson, Stephanie M.; Wacker, David P.</t>
  </si>
  <si>
    <t>Introduction to the special section on resurgence</t>
  </si>
  <si>
    <t>10.1353/etc.2017.0000</t>
  </si>
  <si>
    <t>http://search.ebscohost.com/login.aspx?direct=true&amp;db=psyh&amp;AN=2017-16839-001&amp;site=ehost-live</t>
  </si>
  <si>
    <t>Diaz, Juan A.; Bruner, Carlos A.; Flores, R. Andrea</t>
  </si>
  <si>
    <t>La Resurgencia de Conducta Inducida = The resurgence of induced behavior</t>
  </si>
  <si>
    <t>Acta Comportamentalia</t>
  </si>
  <si>
    <t>0188-8145</t>
  </si>
  <si>
    <t>http://search.ebscohost.com/login.aspx?direct=true&amp;db=psyh&amp;AN=2019-21967-001&amp;site=ehost-live</t>
  </si>
  <si>
    <t>Wathen, Stephanie N.; Podlesnik, Christopher A.</t>
  </si>
  <si>
    <t>Laboratory models of treatment relapse and mitigation techniques</t>
  </si>
  <si>
    <t>10.1037/bar0000119</t>
  </si>
  <si>
    <t>http://search.ebscohost.com/login.aspx?direct=true&amp;db=psyh&amp;AN=2018-33115-001&amp;site=ehost-live</t>
  </si>
  <si>
    <t>Falcomata, Terry S.; Muething, Colin S.; Silbaugh, Bryant C.; Adami, Summer; Hoffman, Katherine; Shpall, Cayenne; Ringdahl, Joel E.</t>
  </si>
  <si>
    <t>Lag schedules and functional communication training: Persistence of mands and relapse of problem behavior</t>
  </si>
  <si>
    <t>Behavior Modification</t>
  </si>
  <si>
    <t>0145-4455</t>
  </si>
  <si>
    <t>http://search.ebscohost.com/login.aspx?direct=true&amp;db=psyh&amp;AN=2018-14979-002&amp;site=ehost-live</t>
  </si>
  <si>
    <t>Bouton, Mark E.</t>
  </si>
  <si>
    <t>Learning and the persistence of appetite: Extinction and the motivation to eat and overeat</t>
  </si>
  <si>
    <t>Physiology &amp; Behavior</t>
  </si>
  <si>
    <t>0031-9384</t>
  </si>
  <si>
    <t>http://search.ebscohost.com/login.aspx?direct=true&amp;db=psyh&amp;AN=2011-00754-001&amp;site=ehost-live</t>
  </si>
  <si>
    <t>Nall, Rusty W.; Craig, Andrew R.; Browning, Kaitlyn O.; Shahan, Timothy A.</t>
  </si>
  <si>
    <t>Longer treatment with alternative non-drug reinforcement fails to reduce resurgence of cocaine or alcohol seeking in rats</t>
  </si>
  <si>
    <t>http://search.ebscohost.com/login.aspx?direct=true&amp;db=psyh&amp;AN=2018-07192-009&amp;site=ehost-live</t>
  </si>
  <si>
    <t>Quick, Stacey L.; Pyszczynski, Adam D.; Colston, Kelli A.; Shahan, Timothy A.</t>
  </si>
  <si>
    <t>Loss of alternative non-drug reinforcement induces relapse of cocaine-seeking in rats: Role of dopamine D₁ receptors</t>
  </si>
  <si>
    <t>Neuropsychopharmacology</t>
  </si>
  <si>
    <t>0893-133X</t>
  </si>
  <si>
    <t>http://search.ebscohost.com/login.aspx?direct=true&amp;db=psyh&amp;AN=2011-08814-010&amp;site=ehost-live</t>
  </si>
  <si>
    <t>Loss of nondrug reinforcement in one context produces alcohol seeking in another context</t>
  </si>
  <si>
    <t>Behavioural Pharmacology</t>
  </si>
  <si>
    <t>http://search.ebscohost.com/login.aspx?direct=true&amp;db=psyh&amp;AN=2013-28785-017&amp;site=ehost-live</t>
  </si>
  <si>
    <t>Sullivan, William E.; Saini, Valdeep; DeRosa, Nicole M.; Craig, Andrew R.; Ringdahl, Joel E.; Roane, Henry S.</t>
  </si>
  <si>
    <t>Measurement of nontargeted problem behavior during investigations of resurgence</t>
  </si>
  <si>
    <t>http://search.ebscohost.com/login.aspx?direct=true&amp;db=psyh&amp;AN=2019-34957-001&amp;site=ehost-live</t>
  </si>
  <si>
    <t>Mechanisms of resurgence II: Response-contingent reinforcers can reinstate a second extinguished behavior</t>
  </si>
  <si>
    <t>10.1016/j.lmot.2011.01.002</t>
  </si>
  <si>
    <t>http://search.ebscohost.com/login.aspx?direct=true&amp;db=psyh&amp;AN=2011-06439-006&amp;site=ehost-live</t>
  </si>
  <si>
    <t>Mechanisms of resurgence of an extinguished instrumental behavior</t>
  </si>
  <si>
    <t>http://search.ebscohost.com/login.aspx?direct=true&amp;db=psyh&amp;AN=2010-14441-003&amp;site=ehost-live</t>
  </si>
  <si>
    <t>Fisher, Wayne W.; Greer, Brian D.; Fuhrman, Ashley M.; Saini, Valdeep; Simmons, Christina A.</t>
  </si>
  <si>
    <t>Minimizing resurgence of destructive behavior using behavioral momentum theory</t>
  </si>
  <si>
    <t>http://search.ebscohost.com/login.aspx?direct=true&amp;db=psyh&amp;AN=2018-44054-001&amp;site=ehost-live</t>
  </si>
  <si>
    <t>Fisher, Wayne W.; Fuhrman, Ashley M.; Greer, Brian D.; Mitteer, Daniel R.; Piazza, Cathleen C.</t>
  </si>
  <si>
    <t>Mitigating resurgence of destructive behavior using the discriminative stimuli of a multiple schedule</t>
  </si>
  <si>
    <t>http://search.ebscohost.com/login.aspx?direct=true&amp;db=psyh&amp;AN=2019-62853-001&amp;site=ehost-live</t>
  </si>
  <si>
    <t>Cox, David J.; Bolívar, Hypatia A.; Barlow, Molly A.</t>
  </si>
  <si>
    <t>Multiple control responses and resurgence of human behavior</t>
  </si>
  <si>
    <t>http://search.ebscohost.com/login.aspx?direct=true&amp;db=psyh&amp;AN=2019-00554-001&amp;site=ehost-live</t>
  </si>
  <si>
    <t>Chezan, Laura C.; Drasgow, Erik; Martin, Christian A.; Halle, James W.</t>
  </si>
  <si>
    <t>Negatively-reinforced mands: An examination of resurgence to existing mands in two children with autism and language delays</t>
  </si>
  <si>
    <t>10.1177/0145445516648664</t>
  </si>
  <si>
    <t>http://search.ebscohost.com/login.aspx?direct=true&amp;db=psyh&amp;AN=2016-49889-006&amp;site=ehost-live</t>
  </si>
  <si>
    <t>Schiltz, Marie-Ange</t>
  </si>
  <si>
    <t>Not all men, situations, and actions are equal: Moving from 100% protection to a more realistic prevention practice</t>
  </si>
  <si>
    <t>Journal of Psychology &amp; Human Sexuality</t>
  </si>
  <si>
    <t>0890-7064</t>
  </si>
  <si>
    <t>10.1300/J056v10n03_03</t>
  </si>
  <si>
    <t>http://search.ebscohost.com/login.aspx?direct=true&amp;db=psyh&amp;AN=1998-12130-003&amp;site=ehost-live</t>
  </si>
  <si>
    <t>Romano, Lucie M.; St. Peter, Claire C.</t>
  </si>
  <si>
    <t>Omission training results in more resurgence than alternative reinforcement</t>
  </si>
  <si>
    <t>10.1007/s40732-016-0214-z</t>
  </si>
  <si>
    <t>http://search.ebscohost.com/login.aspx?direct=true&amp;db=psyh&amp;AN=2016-61755-001&amp;site=ehost-live</t>
  </si>
  <si>
    <t>Lattal, Kennon A.; Cançado, Carlos R. X.; Cook, James E.; Kincaid, Stephanie L.; Nighbor, Tyler D.; Oliver, Anthony C.</t>
  </si>
  <si>
    <t>On defining resurgence</t>
  </si>
  <si>
    <t>http://search.ebscohost.com/login.aspx?direct=true&amp;db=psyh&amp;AN=2017-21356-001&amp;site=ehost-live</t>
  </si>
  <si>
    <t>Fisher, Wayne W.; Greer, Brian D.; Craig, Andrew R.; Retzlaff, Billie J.; Fuhrman, Ashley M.; Lichtblau, Katherine R.; Saini, Valdeep</t>
  </si>
  <si>
    <t>On the predictive validity of behavioral momentum theory for mitigating resurgence of problem behavior</t>
  </si>
  <si>
    <t>http://search.ebscohost.com/login.aspx?direct=true&amp;db=psyh&amp;AN=2018-04157-005&amp;site=ehost-live</t>
  </si>
  <si>
    <t>On the rediscovery of the principle of resurgence</t>
  </si>
  <si>
    <t>http://search.ebscohost.com/login.aspx?direct=true&amp;db=psyh&amp;AN=2016-11933-003&amp;site=ehost-live</t>
  </si>
  <si>
    <t>Kuroda, Toshikazu; Mizutani, Yuto; Cançado, Carlos R. X.; Podlesnik, Christopher A.</t>
  </si>
  <si>
    <t>Operant models of relapse in zebrafish (Danio rerio): Resurgence, renewal, and reinstatement</t>
  </si>
  <si>
    <t>http://search.ebscohost.com/login.aspx?direct=true&amp;db=psyh&amp;AN=2017-39823-028&amp;site=ehost-live</t>
  </si>
  <si>
    <t>Galizio, Ann; Frye, Charles C. J.; Haynes, Jeremy M.; Friedel, Jonathan E.; Smith, Brooke M.; Odum, Amy L.</t>
  </si>
  <si>
    <t>Persistence and relapse of reinforced behavioral variability</t>
  </si>
  <si>
    <t>http://search.ebscohost.com/login.aspx?direct=true&amp;db=psyh&amp;AN=2018-04157-003&amp;site=ehost-live</t>
  </si>
  <si>
    <t>Saini, Valdeep; Fisher, Wayne W.; Pisman, Maegan D.</t>
  </si>
  <si>
    <t>Persistence during and resurgence following noncontingent reinforcement implemented with and without extinction</t>
  </si>
  <si>
    <t>http://search.ebscohost.com/login.aspx?direct=true&amp;db=psyh&amp;AN=2017-11133-001&amp;site=ehost-live</t>
  </si>
  <si>
    <t>Sweeney, Mary M.</t>
  </si>
  <si>
    <t>Predictors of persistence and resurgence: Evaluation of a behavioral momentum-based approach</t>
  </si>
  <si>
    <t>http://search.ebscohost.com/login.aspx?direct=true&amp;db=psyh&amp;AN=2016-99020-194&amp;site=ehost-live</t>
  </si>
  <si>
    <t>Briggs, Adam M.; Fisher, Wayne W.; Greer, Brian D.; Kimball, Ryan T.</t>
  </si>
  <si>
    <t>Prevalence of resurgence of destructive behavior when thinning reinforcement schedules during functional communication training</t>
  </si>
  <si>
    <t>http://search.ebscohost.com/login.aspx?direct=true&amp;db=psyh&amp;AN=2018-23957-001&amp;site=ehost-live</t>
  </si>
  <si>
    <t>Bouton, Mark E.; Thrailkill, Eric A.; Bergeria, Cecilia L.; Davis, Danielle R.</t>
  </si>
  <si>
    <t>Preventing relapse after incentivized choice treatment: A laboratory model</t>
  </si>
  <si>
    <t>http://search.ebscohost.com/login.aspx?direct=true&amp;db=psyh&amp;AN=2017-09854-001&amp;site=ehost-live</t>
  </si>
  <si>
    <t>Fontes, Rafaela M.; Todorov, João C.; Shahan, Timothy A.</t>
  </si>
  <si>
    <t>Punishment of an alternative behavior generates resurgence of a previously extinguished target behavior</t>
  </si>
  <si>
    <t>http://search.ebscohost.com/login.aspx?direct=true&amp;db=psyh&amp;AN=2018-38100-001&amp;site=ehost-live</t>
  </si>
  <si>
    <t>Bai, John Y. H.; Cowie, Sarah; Podlesnik, Christopher A.</t>
  </si>
  <si>
    <t>Quantitative analysis of local-level resurgence</t>
  </si>
  <si>
    <t>http://search.ebscohost.com/login.aspx?direct=true&amp;db=psyh&amp;AN=2016-38794-001&amp;site=ehost-live</t>
  </si>
  <si>
    <t>Nevin, John A.; Craig, Andrew R.; Cunningham, Paul J.; Podlesnik, Christopher A.; Shahan, Timothy A.; Sweeney, Mary M.</t>
  </si>
  <si>
    <t>Quantitative models of persistence and relapse from the perspective of behavioral momentum theory: Fits and misfits</t>
  </si>
  <si>
    <t>http://search.ebscohost.com/login.aspx?direct=true&amp;db=psyh&amp;AN=2017-20414-001&amp;site=ehost-live</t>
  </si>
  <si>
    <t>Lieving, Gregory A.; Lattal, Kennon A.</t>
  </si>
  <si>
    <t>Recency, Repeatability, and Reinforcer Retrenchment: An Experimental Analysis of Resurgence</t>
  </si>
  <si>
    <t>10.1901/jeab.2003.80-217</t>
  </si>
  <si>
    <t>http://search.ebscohost.com/login.aspx?direct=true&amp;db=psyh&amp;AN=2003-10261-005&amp;site=ehost-live</t>
  </si>
  <si>
    <t>Marchant, Nathan J.; Li, Xuan; Shaham, Yavin</t>
  </si>
  <si>
    <t>Recent developments in animal models of drug relapse</t>
  </si>
  <si>
    <t>Current Opinion in Neurobiology</t>
  </si>
  <si>
    <t>0959-4388</t>
  </si>
  <si>
    <t>http://search.ebscohost.com/login.aspx?direct=true&amp;db=psyh&amp;AN=2013-03298-001&amp;site=ehost-live</t>
  </si>
  <si>
    <t>Kearns, David N.; Weiss, Stanley J.</t>
  </si>
  <si>
    <t>Recovery of Pavlovian sign-tracking (autoshaping) following the discontinuation of inter-trial interval food in rats</t>
  </si>
  <si>
    <t>10.1016/j.beproc.2007.04.001</t>
  </si>
  <si>
    <t>http://search.ebscohost.com/login.aspx?direct=true&amp;db=psyh&amp;AN=2007-08564-007&amp;site=ehost-live</t>
  </si>
  <si>
    <t>Garner, Joshua; Neef, Nancy A.; Gardner, Ralph</t>
  </si>
  <si>
    <t>Recurrence of phonetic responding</t>
  </si>
  <si>
    <t>http://search.ebscohost.com/login.aspx?direct=true&amp;db=psyh&amp;AN=2018-23170-001&amp;site=ehost-live</t>
  </si>
  <si>
    <t>Shiffman, Saul</t>
  </si>
  <si>
    <t>Reflections on smoking relapse research</t>
  </si>
  <si>
    <t>Drug and Alcohol Review</t>
  </si>
  <si>
    <t>0959-5236</t>
  </si>
  <si>
    <t>10.1080/09595230500459479</t>
  </si>
  <si>
    <t>http://search.ebscohost.com/login.aspx?direct=true&amp;db=psyh&amp;AN=2006-05226-003&amp;site=ehost-live</t>
  </si>
  <si>
    <t>Oliver, Anthony C.; Nighbor, Tyler D.; Lattal, Kennon A.</t>
  </si>
  <si>
    <t>Reinforcer magnitude and resurgence</t>
  </si>
  <si>
    <t>10.1002/jeab.481</t>
  </si>
  <si>
    <t>http://search.ebscohost.com/login.aspx?direct=true&amp;db=psyh&amp;AN=2018-58435-003&amp;site=ehost-live</t>
  </si>
  <si>
    <t>Bouton, Mark E.; Winterbauer, Neil E.; Todd, Travis P.</t>
  </si>
  <si>
    <t>Relapse processes after the extinction of instrumental learning: Renewal, resurgence, and reacquisition</t>
  </si>
  <si>
    <t>http://search.ebscohost.com/login.aspx?direct=true&amp;db=psyh&amp;AN=2012-09567-001&amp;site=ehost-live</t>
  </si>
  <si>
    <t>Shahan, Timothy A.</t>
  </si>
  <si>
    <t>Relapse: An introduction</t>
  </si>
  <si>
    <t>10.1002/jeab.578</t>
  </si>
  <si>
    <t>http://search.ebscohost.com/login.aspx?direct=true&amp;db=psyh&amp;AN=2020-05046-002&amp;site=ehost-live</t>
  </si>
  <si>
    <t>Robinson, Théo P.; Kelley, Michael E.</t>
  </si>
  <si>
    <t>Renewal and resurgence phenomena generalize to Amazon's Mechanical Turk</t>
  </si>
  <si>
    <t>10.1002/jeab.576</t>
  </si>
  <si>
    <t>http://search.ebscohost.com/login.aspx?direct=true&amp;db=psyh&amp;AN=2020-05046-003&amp;site=ehost-live</t>
  </si>
  <si>
    <t>Renewal, resurgence, and alternative reinforcement context</t>
  </si>
  <si>
    <t>http://search.ebscohost.com/login.aspx?direct=true&amp;db=psyh&amp;AN=2015-25985-008&amp;site=ehost-live</t>
  </si>
  <si>
    <t>Cook, James E.; Lattal, Kennon A.</t>
  </si>
  <si>
    <t>Repeated, within‐session resurgence</t>
  </si>
  <si>
    <t>10.1002/jeab.496</t>
  </si>
  <si>
    <t>http://search.ebscohost.com/login.aspx?direct=true&amp;db=psyh&amp;AN=2019-03065-001&amp;site=ehost-live</t>
  </si>
  <si>
    <t>Thrailkill, Eric A.; Shahan, Timothy A.</t>
  </si>
  <si>
    <t>Resistance to change and relapse of observing</t>
  </si>
  <si>
    <t>http://search.ebscohost.com/login.aspx?direct=true&amp;db=psyh&amp;AN=2012-16016-002&amp;site=ehost-live</t>
  </si>
  <si>
    <t>Cancado, Carlos Renato Xavier</t>
  </si>
  <si>
    <t>Response elimination, reinforcement rate and resurgence of operant behavior</t>
  </si>
  <si>
    <t>http://search.ebscohost.com/login.aspx?direct=true&amp;db=psyh&amp;AN=2013-99160-122&amp;site=ehost-live</t>
  </si>
  <si>
    <t>Cançado, Carlos R. X.; Lattal, Kennon A.</t>
  </si>
  <si>
    <t>http://search.ebscohost.com/login.aspx?direct=true&amp;db=psyh&amp;AN=2013-42895-017&amp;site=ehost-live</t>
  </si>
  <si>
    <t>Lieving, Gregory A.; Hagopian, Louis P.; Long, Ethan S.; O'Connor, Julia</t>
  </si>
  <si>
    <t>Response-Class Hierarchies and Resurgence of Severe Problem Behavior</t>
  </si>
  <si>
    <t>http://search.ebscohost.com/login.aspx?direct=true&amp;db=psyh&amp;AN=2004-22379-008&amp;site=ehost-live</t>
  </si>
  <si>
    <t>Pontes, Thaíssa N. R.; Abreu-Rodrigues, Josele</t>
  </si>
  <si>
    <t>Ressurgência comportamental: Uma revisão = Behavioral resurgence: A review</t>
  </si>
  <si>
    <t>http://search.ebscohost.com/login.aspx?direct=true&amp;db=psyh&amp;AN=2015-52924-008&amp;site=ehost-live</t>
  </si>
  <si>
    <t>Craig, Andrew R.; Browning, Kaitlyn O.; Nall, Rusty W.; Marshall, Ciara M.; Shahan, Timothy A.</t>
  </si>
  <si>
    <t>Resurgence and alternative-reinforcer magnitude</t>
  </si>
  <si>
    <t>http://search.ebscohost.com/login.aspx?direct=true&amp;db=psyh&amp;AN=2017-07164-001&amp;site=ehost-live</t>
  </si>
  <si>
    <t>Shahan, Timothy A.; Browning, Kaitlyn O.; Nall, Rusty W.</t>
  </si>
  <si>
    <t>Resurgence as Choice in Context: Treatment duration and on/off alternative reinforcement</t>
  </si>
  <si>
    <t>http://search.ebscohost.com/login.aspx?direct=true&amp;db=psyh&amp;AN=2019-73806-001&amp;site=ehost-live</t>
  </si>
  <si>
    <t>Shahan, Timothy A.; Craig, Andrew R.</t>
  </si>
  <si>
    <t>Resurgence as choice</t>
  </si>
  <si>
    <t>http://search.ebscohost.com/login.aspx?direct=true&amp;db=psyh&amp;AN=2016-52916-001&amp;site=ehost-live</t>
  </si>
  <si>
    <t>Greer, Brian D.; Shahan, Timothy A.</t>
  </si>
  <si>
    <t>Resurgence as Choice: Implications for promoting durable behavior change</t>
  </si>
  <si>
    <t>http://search.ebscohost.com/login.aspx?direct=true&amp;db=psyh&amp;AN=2019-25211-001&amp;site=ehost-live</t>
  </si>
  <si>
    <t>Resurgence during treatment challenges</t>
  </si>
  <si>
    <t>http://search.ebscohost.com/login.aspx?direct=true&amp;db=psyh&amp;AN=2012-32716-001&amp;site=ehost-live</t>
  </si>
  <si>
    <t>Brown, Katherine R.; Greer, Brian D.; Craig, Andrew R.; Sullivan, William E.; Fisher, Wayne W.; Roane, Henry S.</t>
  </si>
  <si>
    <t>Resurgence following differential reinforcement of alternative behavior implemented with and without extinction</t>
  </si>
  <si>
    <t>http://search.ebscohost.com/login.aspx?direct=true&amp;db=psyh&amp;AN=2020-16887-002&amp;site=ehost-live</t>
  </si>
  <si>
    <t>Kestner, Kathryn M.; Romano, Lucie M.; St. Peter, Claire C.; Mesches, Gabrielle A.</t>
  </si>
  <si>
    <t>Resurgence following response cost in a human-operant procedure</t>
  </si>
  <si>
    <t>10.1007/s40732-018-0270-7</t>
  </si>
  <si>
    <t>http://search.ebscohost.com/login.aspx?direct=true&amp;db=psyh&amp;AN=2018-12333-001&amp;site=ehost-live</t>
  </si>
  <si>
    <t>Thrailkill, Eric A.; Ameden, Wesley C.; Bouton, Mark E.</t>
  </si>
  <si>
    <t>Resurgence in humans: Reducing relapse by increasing generalization between treatment and testing</t>
  </si>
  <si>
    <t>10.1037/xan0000209</t>
  </si>
  <si>
    <t>http://search.ebscohost.com/login.aspx?direct=true&amp;db=psyh&amp;AN=2019-23054-001&amp;site=ehost-live</t>
  </si>
  <si>
    <t>da Silva, Stephanie P.; Cançado, Carlos R. X.; Lattal, Kennon A.</t>
  </si>
  <si>
    <t>Resurgence in Siamese fighting fish, Betta splendens</t>
  </si>
  <si>
    <t>http://search.ebscohost.com/login.aspx?direct=true&amp;db=psyh&amp;AN=2014-12121-045&amp;site=ehost-live</t>
  </si>
  <si>
    <t>Podlesnik, Christopher A.; Kuroda, Toshikazu; Jimenez‐Gomez, Corina; Abreu‐Rodrigues, Josele; Cançado, Carlos R. X.; Blackman, Abigail L.; Silverman, Karli; Villegas‐Barker, Jamie; Galbato, Melinda; Teixeira, Italo S. C.</t>
  </si>
  <si>
    <t>Resurgence is greater following a return to the training context than remaining in the extinction context</t>
  </si>
  <si>
    <t>http://search.ebscohost.com/login.aspx?direct=true&amp;db=psyh&amp;AN=2019-06120-001&amp;site=ehost-live</t>
  </si>
  <si>
    <t>Nall, Rusty W.; Rung, Jillian M.; Shahan, Timothy A.</t>
  </si>
  <si>
    <t>Resurgence of a target behavior suppressed by a combination of punishment and alternative reinforcement</t>
  </si>
  <si>
    <t>http://search.ebscohost.com/login.aspx?direct=true&amp;db=psyh&amp;AN=2019-19237-024&amp;site=ehost-live</t>
  </si>
  <si>
    <t>Podlesnik, Christopher A.; Jimenez-Gomez, Corina; Shahan, Timothy A.</t>
  </si>
  <si>
    <t>Resurgence of alcohol seeking produced by discontinuing non-drug reinforcement as an animal model of drug relapse</t>
  </si>
  <si>
    <t>10.1097/01.fbp.0000224385.09486.ba</t>
  </si>
  <si>
    <t>http://search.ebscohost.com/login.aspx?direct=true&amp;db=psyh&amp;AN=2006-09784-010&amp;site=ehost-live</t>
  </si>
  <si>
    <t>Sutton, Carole</t>
  </si>
  <si>
    <t>Resurgence of attachment (behaviours) within a cognitive behavioural intervention: Evidence from research</t>
  </si>
  <si>
    <t>Behavioural and Cognitive Psychotherapy</t>
  </si>
  <si>
    <t>1352-4658</t>
  </si>
  <si>
    <t>10.1017/S1352465801003083</t>
  </si>
  <si>
    <t>http://search.ebscohost.com/login.aspx?direct=true&amp;db=psyh&amp;AN=2001-01741-008&amp;site=ehost-live</t>
  </si>
  <si>
    <t>Reed, Phil; Morgan, Theresa A.</t>
  </si>
  <si>
    <t>Resurgence of behavior during extinction depends on previous rate of response</t>
  </si>
  <si>
    <t>10.3758/BF03193045</t>
  </si>
  <si>
    <t>http://search.ebscohost.com/login.aspx?direct=true&amp;db=psyh&amp;AN=2007-10886-004&amp;site=ehost-live</t>
  </si>
  <si>
    <t>Radhakrishnan, Supriya; Gerow, Stephanie; Weston, Regan</t>
  </si>
  <si>
    <t>Resurgence of challenging behavior following functional communication training for children with disabilities: A literature review</t>
  </si>
  <si>
    <t>Journal of Developmental and Physical Disabilities</t>
  </si>
  <si>
    <t>1056-263X</t>
  </si>
  <si>
    <t>10.1007/s10882-019-09685-1</t>
  </si>
  <si>
    <t>http://search.ebscohost.com/login.aspx?direct=true&amp;db=psyh&amp;AN=2019-34025-001&amp;site=ehost-live</t>
  </si>
  <si>
    <t>Moriyama, Tetsumi; Kazama, Lisa; Obata, Satoshi; Nakamura, Tatsuhiro</t>
  </si>
  <si>
    <t>Resurgence of chicks’ key-peck responding with an imprinted stimulus or food as reinforcer</t>
  </si>
  <si>
    <t>http://search.ebscohost.com/login.aspx?direct=true&amp;db=psyh&amp;AN=2016-11933-004&amp;site=ehost-live</t>
  </si>
  <si>
    <t>Nall, Rusty W.</t>
  </si>
  <si>
    <t>Resurgence of cocaine-seeking in rats following long access and punishment</t>
  </si>
  <si>
    <t>http://search.ebscohost.com/login.aspx?direct=true&amp;db=psyh&amp;AN=2020-28121-287&amp;site=ehost-live</t>
  </si>
  <si>
    <t>Wilson, Kelly G.; Hayes, Steven C.</t>
  </si>
  <si>
    <t>Resurgence of derived stimulus relations</t>
  </si>
  <si>
    <t>10.1901/jeab.1996.66-267</t>
  </si>
  <si>
    <t>http://search.ebscohost.com/login.aspx?direct=true&amp;db=psyh&amp;AN=1996-00382-001&amp;site=ehost-live</t>
  </si>
  <si>
    <t>Wu, Kelly L.; Lorenz, Amanda K.; Christensen, Kelly J.; Feely, Molly A.; Carey, Elise C.; Strand, Jacob J.</t>
  </si>
  <si>
    <t>Resurgence of eating disorders with olanzapine</t>
  </si>
  <si>
    <t>Journal of Palliative Medicine</t>
  </si>
  <si>
    <t>1096-6218</t>
  </si>
  <si>
    <t>10.1089/jpm.2018.0364</t>
  </si>
  <si>
    <t>http://search.ebscohost.com/login.aspx?direct=true&amp;db=psyh&amp;AN=2019-06530-016&amp;site=ehost-live</t>
  </si>
  <si>
    <t>Aguilera, Carolina</t>
  </si>
  <si>
    <t>Resurgence of inaccurately instructed behavior</t>
  </si>
  <si>
    <t>http://search.ebscohost.com/login.aspx?direct=true&amp;db=psyh&amp;AN=2003-95024-218&amp;site=ehost-live</t>
  </si>
  <si>
    <t>Bruzek, Jennifer L.; Thompson, Rachel H.; Peters, Lindsay</t>
  </si>
  <si>
    <t>Resurgence of infant caregiving responses</t>
  </si>
  <si>
    <t>10.1901/jeab.2009-92-327</t>
  </si>
  <si>
    <t>http://search.ebscohost.com/login.aspx?direct=true&amp;db=psyh&amp;AN=2010-14524-002&amp;site=ehost-live</t>
  </si>
  <si>
    <t>Bouton, Mark E.; Schepers, Scott T.</t>
  </si>
  <si>
    <t>Resurgence of instrumental behavior after an abstinence contingency</t>
  </si>
  <si>
    <t>http://search.ebscohost.com/login.aspx?direct=true&amp;db=psyh&amp;AN=2013-45311-001&amp;site=ehost-live</t>
  </si>
  <si>
    <t>Bachá-Méndez, Gustavo; Reid, Alliston K.; Mendoza-Soylovna, Adela</t>
  </si>
  <si>
    <t>Resurgence of integrated behavioral units</t>
  </si>
  <si>
    <t>10.1901/jeab.2007.55-05</t>
  </si>
  <si>
    <t>http://search.ebscohost.com/login.aspx?direct=true&amp;db=psyh&amp;AN=2007-02514-002&amp;site=ehost-live</t>
  </si>
  <si>
    <t>Berg, Wendy K.; Ringdahl, Joel E.; Ryan, Stephen E.; Ing, Anna D.; Lustig, Nicole; Romani, Patrick; Wacker, David P.; Andersen, Jennifer K.; Durako, Emily</t>
  </si>
  <si>
    <t>Resurgence of mands following functional communication training</t>
  </si>
  <si>
    <t>http://search.ebscohost.com/login.aspx?direct=true&amp;db=psyh&amp;AN=2016-11933-010&amp;site=ehost-live</t>
  </si>
  <si>
    <t>Garner, Joshua</t>
  </si>
  <si>
    <t>Resurgence of phonetic responding</t>
  </si>
  <si>
    <t>http://search.ebscohost.com/login.aspx?direct=true&amp;db=psyh&amp;AN=2016-37856-111&amp;site=ehost-live</t>
  </si>
  <si>
    <t>Resurgence of previously reinforced behavior during extinction</t>
  </si>
  <si>
    <t>Behaviour Analysis Letters</t>
  </si>
  <si>
    <t>0166-4794</t>
  </si>
  <si>
    <t>http://search.ebscohost.com/login.aspx?direct=true&amp;db=psyh&amp;AN=1984-30645-001&amp;site=ehost-live</t>
  </si>
  <si>
    <t>Lattal, Kennon A.; St. Peter Pipkin, Claire</t>
  </si>
  <si>
    <t>Resurgence of previously reinforced responding: Research and application</t>
  </si>
  <si>
    <t>10.1037/h0100669</t>
  </si>
  <si>
    <t>http://search.ebscohost.com/login.aspx?direct=true&amp;db=psyh&amp;AN=2010-14708-003&amp;site=ehost-live</t>
  </si>
  <si>
    <t>Williams, Catherine L.; St. Peter, Claire C.</t>
  </si>
  <si>
    <t>Resurgence of previously taught academic responses</t>
  </si>
  <si>
    <t>http://search.ebscohost.com/login.aspx?direct=true&amp;db=psyh&amp;AN=2019-80371-001&amp;site=ehost-live</t>
  </si>
  <si>
    <t>Nall, Rusty W.; Shahan, Timothy A.</t>
  </si>
  <si>
    <t>Resurgence of punishment-suppressed cocaine seeking in rats</t>
  </si>
  <si>
    <t>Experimental and Clinical Psychopharmacology</t>
  </si>
  <si>
    <t>1064-1297</t>
  </si>
  <si>
    <t>http://search.ebscohost.com/login.aspx?direct=true&amp;db=psyh&amp;AN=2019-44080-001&amp;site=ehost-live</t>
  </si>
  <si>
    <t>Resurgence of response sequences during extinction in rats shows a primacy effect</t>
  </si>
  <si>
    <t>10.1901/jeab.2006.20-05</t>
  </si>
  <si>
    <t>http://search.ebscohost.com/login.aspx?direct=true&amp;db=psyh&amp;AN=2006-22392-003&amp;site=ehost-live</t>
  </si>
  <si>
    <t>Shahan, Timothy A.; Craig, Andrew R.; Sweeney, Mary M.</t>
  </si>
  <si>
    <t>Resurgence of sucrose and cocaine seeking in free-feeding rats</t>
  </si>
  <si>
    <t>http://search.ebscohost.com/login.aspx?direct=true&amp;db=psyh&amp;AN=2014-57462-008&amp;site=ehost-live</t>
  </si>
  <si>
    <t>Resurgence of temporal patterns of responding</t>
  </si>
  <si>
    <t>10.1901/jeab.2011.95-271</t>
  </si>
  <si>
    <t>http://search.ebscohost.com/login.aspx?direct=true&amp;db=psyh&amp;AN=2011-23521-001&amp;site=ehost-live</t>
  </si>
  <si>
    <t>Sánchez-Carrasco, Livia; Nieto, Javier</t>
  </si>
  <si>
    <t>Resurgence of Three-Response Sequences in Rats = Resurgimiento de secuencias de tres respuestas</t>
  </si>
  <si>
    <t>http://search.ebscohost.com/login.aspx?direct=true&amp;db=psyh&amp;AN=2006-04700-001&amp;site=ehost-live</t>
  </si>
  <si>
    <t>Ho, Thuong; Bai, John Y. H.; Keevy, Madeleine; Podlesnik, Christopher A.</t>
  </si>
  <si>
    <t>Resurgence when challenging alternative behavior with progressive ratios in children and pigeons</t>
  </si>
  <si>
    <t>http://search.ebscohost.com/login.aspx?direct=true&amp;db=psyh&amp;AN=2018-51235-001&amp;site=ehost-live</t>
  </si>
  <si>
    <t>Kimball, Ryan T.; Kelley, Michael E.; Podlesnik, Christopher A.; Forton, Alex; Hinkle, Brandy</t>
  </si>
  <si>
    <t>Resurgence with and without an alternative response</t>
  </si>
  <si>
    <t>http://search.ebscohost.com/login.aspx?direct=true&amp;db=psyh&amp;AN=2018-22679-001&amp;site=ehost-live</t>
  </si>
  <si>
    <t>Podlesnik, Christopher A.; Kelley, Michael E.</t>
  </si>
  <si>
    <t>Resurgence: Response competition, stimulus control, and reinforcer control</t>
  </si>
  <si>
    <t>10.1002/jeab.102</t>
  </si>
  <si>
    <t>http://search.ebscohost.com/login.aspx?direct=true&amp;db=psyh&amp;AN=2014-37110-002&amp;site=ehost-live</t>
  </si>
  <si>
    <t>Cleland, Bryce S.; Foster, T. M.; Temple, W.</t>
  </si>
  <si>
    <t>Resurgence: The role of extinction</t>
  </si>
  <si>
    <t>10.1016/S0376-6357(00)00131-5</t>
  </si>
  <si>
    <t>http://search.ebscohost.com/login.aspx?direct=true&amp;db=psyh&amp;AN=2001-16004-007&amp;site=ehost-live</t>
  </si>
  <si>
    <t>Hernández, Aldo; Medina, Iván Felipe; Erazo, Leydy Aleen</t>
  </si>
  <si>
    <t>Resurgencia de conductas simbólicas: Una aproximación experimental = Resurgence of symbolic behavior: An experimental approach</t>
  </si>
  <si>
    <t>Acta Colombiana de Psicología</t>
  </si>
  <si>
    <t>0123-9155</t>
  </si>
  <si>
    <t>http://search.ebscohost.com/login.aspx?direct=true&amp;db=psyh&amp;AN=2014-15272-012&amp;site=ehost-live</t>
  </si>
  <si>
    <t>Reversal learning and resurgence of operant behavior in zebrafish (Danio rerio)</t>
  </si>
  <si>
    <t>http://search.ebscohost.com/login.aspx?direct=true&amp;db=psyh&amp;AN=2017-41297-012&amp;site=ehost-live</t>
  </si>
  <si>
    <t>Bouton, Mark E.; Trask, Sydney</t>
  </si>
  <si>
    <t>Role of the discriminative properties of the reinforcer in resurgence</t>
  </si>
  <si>
    <t>http://search.ebscohost.com/login.aspx?direct=true&amp;db=psyh&amp;AN=2015-48553-001&amp;site=ehost-live</t>
  </si>
  <si>
    <t>Pyszczynski, Adam D.</t>
  </si>
  <si>
    <t>Selected neuropharmacology of resurgence</t>
  </si>
  <si>
    <t>http://search.ebscohost.com/login.aspx?direct=true&amp;db=psyh&amp;AN=2014-99120-125&amp;site=ehost-live</t>
  </si>
  <si>
    <t>Lambert, Joseph M.; Bloom, Sarah E.; Samaha, Andrew L.; Dayton, Elizabeth; Rodewald, Andrew M.</t>
  </si>
  <si>
    <t>Serial alternative response training as intervention for target response resurgence</t>
  </si>
  <si>
    <t>http://search.ebscohost.com/login.aspx?direct=true&amp;db=psyh&amp;AN=2015-44601-001&amp;site=ehost-live</t>
  </si>
  <si>
    <t>Kranak, Michael P.</t>
  </si>
  <si>
    <t>Serial and concurrent response presentation: Their effects on resurgence</t>
  </si>
  <si>
    <t>http://search.ebscohost.com/login.aspx?direct=true&amp;db=psyh&amp;AN=2019-46356-224&amp;site=ehost-live</t>
  </si>
  <si>
    <t>Lambert, Joseph M.; Bloom, Sarah E.; Samaha, Andrew L.; Dayton, Elizabeth</t>
  </si>
  <si>
    <t>Serial functional communication training: Extending serial DRA to mands and problem behavior</t>
  </si>
  <si>
    <t>Behavioral Interventions</t>
  </si>
  <si>
    <t>1072-0847</t>
  </si>
  <si>
    <t>10.1002/bin.1493</t>
  </si>
  <si>
    <t>http://search.ebscohost.com/login.aspx?direct=true&amp;db=psyh&amp;AN=2017-35292-001&amp;site=ehost-live</t>
  </si>
  <si>
    <t>St. Peter, Claire C.</t>
  </si>
  <si>
    <t>Six reasons why applied behavior analysts should know about resurgence</t>
  </si>
  <si>
    <t>http://search.ebscohost.com/login.aspx?direct=true&amp;db=psyh&amp;AN=2016-11933-014&amp;site=ehost-live</t>
  </si>
  <si>
    <t>Winterbauer, Neil E.; Lucke, Sara; Bouton, Mark E.</t>
  </si>
  <si>
    <t>Some factors modulating the strength of resurgence after extinction of an instrumental behavior</t>
  </si>
  <si>
    <t>10.1016/j.lmot.2012.03.003</t>
  </si>
  <si>
    <t>http://search.ebscohost.com/login.aspx?direct=true&amp;db=psyh&amp;AN=2012-15330-001&amp;site=ehost-live</t>
  </si>
  <si>
    <t>Corne, R.; Leconte, C.; Ouradou, M.; Fassina, V.; Zhu, Y.; Déou, E.; Besson, V.; Plotkine, M.; Marchand-Leroux, C.; Mongeau, R.</t>
  </si>
  <si>
    <t>Spontaneous resurgence of conditioned fear weeks after successful extinction in brain injured mice</t>
  </si>
  <si>
    <t>Progress in Neuro-Psychopharmacology &amp; Biological Psychiatry</t>
  </si>
  <si>
    <t>0278-5846</t>
  </si>
  <si>
    <t>http://search.ebscohost.com/login.aspx?direct=true&amp;db=psyh&amp;AN=2018-50081-030&amp;site=ehost-live</t>
  </si>
  <si>
    <t>Craig, Andrew R.; Browning, Kaitlyn O.; Shahan, Timothy A.</t>
  </si>
  <si>
    <t>Stimuli previously associated with reinforcement mitigate resurgence</t>
  </si>
  <si>
    <t>http://search.ebscohost.com/login.aspx?direct=true&amp;db=psyh&amp;AN=2017-37954-001&amp;site=ehost-live</t>
  </si>
  <si>
    <t>Nighbor, Tyler D.; Kincaid, Stephanie L.; O'Hearn, Christopher M.; Lattal, Kennon A.</t>
  </si>
  <si>
    <t>Stimulus contributions to operant resurgence</t>
  </si>
  <si>
    <t>10.1002/jeab.463</t>
  </si>
  <si>
    <t>http://search.ebscohost.com/login.aspx?direct=true&amp;db=psyh&amp;AN=2018-36946-001&amp;site=ehost-live</t>
  </si>
  <si>
    <t>Kincaid, Stephanie L.; Lattal, Kennon A.; Spence, Jake</t>
  </si>
  <si>
    <t>Super-resurgence: ABA renewal increases resurgence</t>
  </si>
  <si>
    <t>http://search.ebscohost.com/login.aspx?direct=true&amp;db=psyh&amp;AN=2015-21938-012&amp;site=ehost-live</t>
  </si>
  <si>
    <t>Kincaid, Stephanie L.</t>
  </si>
  <si>
    <t>Testing for recurrence of ratio-strained behavior with reinstatement, resurgence, and renewal</t>
  </si>
  <si>
    <t>http://search.ebscohost.com/login.aspx?direct=true&amp;db=psyh&amp;AN=2016-21251-291&amp;site=ehost-live</t>
  </si>
  <si>
    <t>Lattal, Kennon A.; Oliver, Anthony C.</t>
  </si>
  <si>
    <t>The control response in assessing resurgence: Useful or compromised tool?</t>
  </si>
  <si>
    <t>10.1002/jeab.570</t>
  </si>
  <si>
    <t>http://search.ebscohost.com/login.aspx?direct=true&amp;db=psyh&amp;AN=2019-79093-001&amp;site=ehost-live</t>
  </si>
  <si>
    <t>The effect of mindfulness on extinction and behavioral resurgence</t>
  </si>
  <si>
    <t>http://search.ebscohost.com/login.aspx?direct=true&amp;db=psyh&amp;AN=2012-32106-004&amp;site=ehost-live</t>
  </si>
  <si>
    <t>Mueller, Michael M.; Moore, James W.; Doggett, R. Anthony; Tingstrom, Daniel H.</t>
  </si>
  <si>
    <t>The effectiveness of contingency-specific and contingency-nonspecific prompts in controlling  bathroom graffiti</t>
  </si>
  <si>
    <t>10.1901/jaba.2000.33-89</t>
  </si>
  <si>
    <t>http://search.ebscohost.com/login.aspx?direct=true&amp;db=psyh&amp;AN=2000-15256-009&amp;site=ehost-live</t>
  </si>
  <si>
    <t>Weeden, Marc Alden</t>
  </si>
  <si>
    <t>The effects of chlordiazepoxide on resurgence in male rats: A preliminary investigation</t>
  </si>
  <si>
    <t>http://search.ebscohost.com/login.aspx?direct=true&amp;db=psyh&amp;AN=2011-99080-130&amp;site=ehost-live</t>
  </si>
  <si>
    <t>Kestner, Katie; Redner, Ryan; Watkins, Erin E.; Poling, Alan</t>
  </si>
  <si>
    <t>The effects of punishment on resurgence in laboratory rats</t>
  </si>
  <si>
    <t>10.1007/s40732-014-0107-y</t>
  </si>
  <si>
    <t>http://search.ebscohost.com/login.aspx?direct=true&amp;db=psyh&amp;AN=2016-16809-009&amp;site=ehost-live</t>
  </si>
  <si>
    <t>Redner, Ryan Nathaniel</t>
  </si>
  <si>
    <t>The effects of repeated resurgence conditions on the magnitude of resurgence</t>
  </si>
  <si>
    <t>http://search.ebscohost.com/login.aspx?direct=true&amp;db=psyh&amp;AN=2013-99180-578&amp;site=ehost-live</t>
  </si>
  <si>
    <t>Kestner, Kathryn M.</t>
  </si>
  <si>
    <t>The effects of schedule density of reinforcement for alternative behavior on resurgence</t>
  </si>
  <si>
    <t>http://search.ebscohost.com/login.aspx?direct=true&amp;db=psyh&amp;AN=2016-31155-256&amp;site=ehost-live</t>
  </si>
  <si>
    <t>Pittenger, David J.; Pavlik, William B.; Flora, Steve R.; Kontos, Julie M.</t>
  </si>
  <si>
    <t>The persistence of learned behaviors in humans as a function of changes in reinforcement schedule and response</t>
  </si>
  <si>
    <t>10.1016/0023-9690(88)90007-0</t>
  </si>
  <si>
    <t>http://search.ebscohost.com/login.aspx?direct=true&amp;db=psyh&amp;AN=1989-14470-001&amp;site=ehost-live</t>
  </si>
  <si>
    <t>Alessandri, Jérôme; Lattal, Kennon A.; Cançado, Carlos R. X.</t>
  </si>
  <si>
    <t>The recurrence of negatively reinforced responding of humans</t>
  </si>
  <si>
    <t>http://search.ebscohost.com/login.aspx?direct=true&amp;db=psyh&amp;AN=2015-57313-003&amp;site=ehost-live</t>
  </si>
  <si>
    <t>The reinforcement of ableism: Normality, the medical model of disability, and humanism in applied behavior analysis and ASD</t>
  </si>
  <si>
    <t>Intellectual and Developmental Disabilities</t>
  </si>
  <si>
    <t>1934-9491</t>
  </si>
  <si>
    <t>http://search.ebscohost.com/login.aspx?direct=true&amp;db=psyh&amp;AN=2016-50362-006&amp;site=ehost-live</t>
  </si>
  <si>
    <t>Ziauddeen, Hisham; Murray, Graham K.</t>
  </si>
  <si>
    <t>The relevance of reward pathways for schizophrenia</t>
  </si>
  <si>
    <t>Current Opinion in Psychiatry</t>
  </si>
  <si>
    <t>0951-7367</t>
  </si>
  <si>
    <t>10.1097/YCO.0b013e328336661b</t>
  </si>
  <si>
    <t>http://search.ebscohost.com/login.aspx?direct=true&amp;db=psyh&amp;AN=2010-07015-003&amp;site=ehost-live</t>
  </si>
  <si>
    <t>Dube, William V.; Thompson, Brooks; Silveira, Marcelo V.; Nevin, John A.</t>
  </si>
  <si>
    <t>The role of contingencies and stimuli in a human laboratory model of treatment of problem behavior</t>
  </si>
  <si>
    <t>10.1007/s40732-017-0248-x</t>
  </si>
  <si>
    <t>http://search.ebscohost.com/login.aspx?direct=true&amp;db=psyh&amp;AN=2017-24387-001&amp;site=ehost-live</t>
  </si>
  <si>
    <t>Buccafusco, Jerry J.; Terry, Alvin V. Jr.; Webster, Scott J.; Martin, Daniel; Hohnadel, Elizabeth J.; Bouchard, Kristy A.; Warner, Samantha E.</t>
  </si>
  <si>
    <t>The scopolamine-reversal paradigm in rats and monkeys: The importance of computer-assisted operant-conditioning memory tasks for screening drug candidates</t>
  </si>
  <si>
    <t>Psychopharmacology</t>
  </si>
  <si>
    <t>0033-3158</t>
  </si>
  <si>
    <t>10.1007/s00213-007-0887-8</t>
  </si>
  <si>
    <t>http://search.ebscohost.com/login.aspx?direct=true&amp;db=psyh&amp;AN=2008-09232-010&amp;site=ehost-live</t>
  </si>
  <si>
    <t>Lomi, Alessandro; Larsen, Erik R.; Freeman, John H.</t>
  </si>
  <si>
    <t>Things Change: Dynamic Resource Constraints and System-Dependent Selection in the Evolution of Organizational Populations</t>
  </si>
  <si>
    <t>Management Science</t>
  </si>
  <si>
    <t>0025-1909</t>
  </si>
  <si>
    <t>10.1287/mnsc.1050.0364</t>
  </si>
  <si>
    <t>http://search.ebscohost.com/login.aspx?direct=true&amp;db=psyh&amp;AN=2005-09400-003&amp;site=ehost-live</t>
  </si>
  <si>
    <t>Kanter, Jonathan W.; Cautilli, Joseph D.; Busch, Andrew M.; Baruch, David E.</t>
  </si>
  <si>
    <t>Toward a comprehensive functional analysis of depressive behavior: Five environmental factors and a possible sixth and seventh</t>
  </si>
  <si>
    <t>International Journal of Behavioral Consultation and Therapy</t>
  </si>
  <si>
    <t>1555-7855</t>
  </si>
  <si>
    <t>10.1037/h0100920</t>
  </si>
  <si>
    <t>http://search.ebscohost.com/login.aspx?direct=true&amp;db=psyh&amp;AN=2012-00903-001&amp;site=ehost-live</t>
  </si>
  <si>
    <t>10.1037/h0100055</t>
  </si>
  <si>
    <t>http://search.ebscohost.com/login.aspx?direct=true&amp;db=psyh&amp;AN=2014-44012-006&amp;site=ehost-live</t>
  </si>
  <si>
    <t>Translational research on the relapse of operant behavior</t>
  </si>
  <si>
    <t>http://search.ebscohost.com/login.aspx?direct=true&amp;db=psyh&amp;AN=2016-11933-013&amp;site=ehost-live</t>
  </si>
  <si>
    <t>Pritchard, Duncan; Hoerger, Marguerite; Mace, F. Charles</t>
  </si>
  <si>
    <t>Treatment relapse and behavioral momentum theory</t>
  </si>
  <si>
    <t>http://search.ebscohost.com/login.aspx?direct=true&amp;db=psyh&amp;AN=2014-54806-010&amp;site=ehost-live</t>
  </si>
  <si>
    <t>Strouse, Glenn</t>
  </si>
  <si>
    <t>Using a serial DRA to foster resurgence</t>
  </si>
  <si>
    <t>http://search.ebscohost.com/login.aspx?direct=true&amp;db=psyh&amp;AN=2019-68372-248&amp;site=ehost-live</t>
  </si>
  <si>
    <t>Haq, Shaji Syed</t>
  </si>
  <si>
    <t>Using competing stimuli to minimize resurgence of challenging behavior during fixed-lean schedules of reinforcement following functional communication training for children with intellectual and developmental disabilities</t>
  </si>
  <si>
    <t>http://search.ebscohost.com/login.aspx?direct=true&amp;db=psyh&amp;AN=2016-58400-077&amp;site=ehost-live</t>
  </si>
  <si>
    <t>Mechner, Francis; Hyten, Cloyd; Field, Douglas P.; Madden, Gregory J.</t>
  </si>
  <si>
    <t>Using revealed operants to study the structure and properties of human operant behavior</t>
  </si>
  <si>
    <t>http://search.ebscohost.com/login.aspx?direct=true&amp;db=psyh&amp;AN=1997-02573-003&amp;site=ehost-live</t>
  </si>
  <si>
    <t>Why behavior change is difficult to sustain</t>
  </si>
  <si>
    <t>Preventive Medicine: An International Journal Devoted to Practice and Theory</t>
  </si>
  <si>
    <t>0091-7435</t>
  </si>
  <si>
    <t>http://search.ebscohost.com/login.aspx?direct=true&amp;db=psyh&amp;AN=2014-51149-007&amp;site=ehost-live</t>
  </si>
  <si>
    <t>Kelley, Michael E.; Jimenez-Gomez, Corina; Podlesnik, Christopher A.; Morgan, Andrew</t>
  </si>
  <si>
    <t>Evaluation of renewal mitigation of negatively reinforced socially significant operant behavior</t>
  </si>
  <si>
    <t>10.1016/j.lmot.2018.05.003</t>
  </si>
  <si>
    <t>http://www.sciencedirect.com/science/article/pii/S0023969018300432</t>
  </si>
  <si>
    <t>Podlesnik, Christopher A.; Sanabria, Federico</t>
  </si>
  <si>
    <t>SQAB 2016: Persistence and relapse</t>
  </si>
  <si>
    <t>SQAB 2016: Persistence and Relapse</t>
  </si>
  <si>
    <t>10.1016/j.beproc.2017.05.001</t>
  </si>
  <si>
    <t>http://www.sciencedirect.com/science/article/pii/S0376635717302073</t>
  </si>
  <si>
    <t>Berry, Meredith S.; Sweeney, Mary M.; Odum, Amy L.</t>
  </si>
  <si>
    <t>Effects of baseline reinforcement rate on operant ABA and ABC renewal</t>
  </si>
  <si>
    <t>10.1016/j.beproc.2014.09.009</t>
  </si>
  <si>
    <t>http://www.sciencedirect.com/science/article/pii/S0376635714002058</t>
  </si>
  <si>
    <t>http://www.sciencedirect.com/science/article/pii/S0376635709002472</t>
  </si>
  <si>
    <t>Dymond, Simon</t>
  </si>
  <si>
    <t>Overcoming avoidance in anxiety disorders: The contributions of Pavlovian and operant avoidance extinction methods</t>
  </si>
  <si>
    <t>Neuroscience &amp; Biobehavioral Reviews</t>
  </si>
  <si>
    <t>0149-7634</t>
  </si>
  <si>
    <t>10.1016/j.neubiorev.2019.01.007</t>
  </si>
  <si>
    <t>http://www.sciencedirect.com/science/article/pii/S0149763418307553</t>
  </si>
  <si>
    <t>Examination of the role of dopamine D2 and adrenergic α2 receptors in resurgence of food seeking</t>
  </si>
  <si>
    <t>http://www.sciencedirect.com/science/article/pii/S0166432814003763</t>
  </si>
  <si>
    <t>http://www.sciencedirect.com/science/article/pii/S0376635717301936</t>
  </si>
  <si>
    <t>Ginsburg, Brett C.; Lamb, R.J.</t>
  </si>
  <si>
    <t>Reinforcement of an alternative behavior as a model of recovery and relapse in the rat</t>
  </si>
  <si>
    <t>10.1016/j.beproc.2012.12.004</t>
  </si>
  <si>
    <t>http://www.sciencedirect.com/science/article/pii/S0376635712002707</t>
  </si>
  <si>
    <t>The Implications of Conditioning and Metabolism for Addiction and Obesity: A Festschrift in Honor of Stephen C. Woods</t>
  </si>
  <si>
    <t>http://www.sciencedirect.com/science/article/pii/S0031938410004257</t>
  </si>
  <si>
    <t>Poling, Alan; Ehrhardt, Kristal E.; Lanai Jennings, R.</t>
  </si>
  <si>
    <t>Extinction</t>
  </si>
  <si>
    <t>Encyclopedia of Psychotherapy</t>
  </si>
  <si>
    <t>978-0-12-343010-6</t>
  </si>
  <si>
    <t>http://www.sciencedirect.com/science/article/pii/B0123430100000921</t>
  </si>
  <si>
    <t>Kazan, Theodore; Robison, Christopher L.; Cova, Nicole; Madore, Victoria M.; Charntikov, Sergios</t>
  </si>
  <si>
    <t>Assessment of individual differences in response to acute bupropion or varenicline treatment using a long-access nicotine self-administration model and behavioral economics in female rats</t>
  </si>
  <si>
    <t>10.1016/j.bbr.2020.112558</t>
  </si>
  <si>
    <t>http://www.sciencedirect.com/science/article/pii/S0166432819316869</t>
  </si>
  <si>
    <t>Resurgence of target responding does not exceed increases in inactive responding in a forced-choice alternative reinforcement procedure in humans</t>
  </si>
  <si>
    <t>http://www.sciencedirect.com/science/article/pii/S0376635715300954</t>
  </si>
  <si>
    <t>Giustino, Thomas F.; Fitzgerald, Paul J.; Maren, Stephen</t>
  </si>
  <si>
    <t>Revisiting propranolol and PTSD: Memory erasure or extinction enhancement?</t>
  </si>
  <si>
    <t>Neurobiology of Learning and Memory</t>
  </si>
  <si>
    <t>1074-7427</t>
  </si>
  <si>
    <t>10.1016/j.nlm.2016.01.009</t>
  </si>
  <si>
    <t>http://www.sciencedirect.com/science/article/pii/S1074742716000216</t>
  </si>
  <si>
    <t>http://www.sciencedirect.com/science/article/pii/S0023969012000094</t>
  </si>
  <si>
    <t>Trask, Sydney; Thrailkill, Eric A.; Bouton, Mark E.</t>
  </si>
  <si>
    <t>Occasion setting, inhibition, and the contextual control of extinction in Pavlovian and instrumental (operant) learning</t>
  </si>
  <si>
    <t>Occasion Setting: Past, Present and Future</t>
  </si>
  <si>
    <t>10.1016/j.beproc.2016.10.003</t>
  </si>
  <si>
    <t>http://www.sciencedirect.com/science/article/pii/S0376635716302832</t>
  </si>
  <si>
    <t>Boutelle, Kerri N.; Bouton, Mark E.</t>
  </si>
  <si>
    <t>Implications of learning theory for developing programs to decrease overeating</t>
  </si>
  <si>
    <t>The Proceedings of the American University Symposium on Childhood Obesity and Cognition</t>
  </si>
  <si>
    <t>0195-6663</t>
  </si>
  <si>
    <t>10.1016/j.appet.2015.05.013</t>
  </si>
  <si>
    <t>http://www.sciencedirect.com/science/article/pii/S0195666315002408</t>
  </si>
  <si>
    <t>Behavior Change, Health, and Health Disparities</t>
  </si>
  <si>
    <t>http://www.sciencedirect.com/science/article/pii/S0091743514002102</t>
  </si>
  <si>
    <t>Proceedings of the Meeting of the Society for the Quantitative Analyses Behavior(SQAB 2006)</t>
  </si>
  <si>
    <t>http://www.sciencedirect.com/science/article/pii/S0376635707000939</t>
  </si>
  <si>
    <t>Chapter 2 - Animal models of drug relapse and craving: From drug priming-induced reinstatement to incubation of craving after voluntary abstinence</t>
  </si>
  <si>
    <t>Progress in Brain Research</t>
  </si>
  <si>
    <t>0079-6123</t>
  </si>
  <si>
    <t>http://www.sciencedirect.com/science/article/pii/S0079612315001429</t>
  </si>
  <si>
    <t>Glueck, Amanda C.; Torres, Carmen; Papini, Mauricio R.</t>
  </si>
  <si>
    <t>Transfer between anticipatory and consummatory tasks involving reward loss</t>
  </si>
  <si>
    <t>10.1016/j.lmot.2018.05.001</t>
  </si>
  <si>
    <t>http://www.sciencedirect.com/science/article/pii/S002396901730200X</t>
  </si>
  <si>
    <t>Bernal-Gamboa, Rodolfo; Gámez, A. Matías; Nieto, Javier</t>
  </si>
  <si>
    <t>Reducing spontaneous recovery and reinstatement of operant performance through extinction-cues</t>
  </si>
  <si>
    <t>10.1016/j.beproc.2016.11.010</t>
  </si>
  <si>
    <t>http://www.sciencedirect.com/science/article/pii/S0376635716302431</t>
  </si>
  <si>
    <t>Preinstorfer, Philipp; Kromoser, Benjamin; Kollegger, Johann</t>
  </si>
  <si>
    <t>Flexural behaviour of filigree slab elements made of carbon reinforced UHPC</t>
  </si>
  <si>
    <t>Construction and Building Materials</t>
  </si>
  <si>
    <t>0950-0618</t>
  </si>
  <si>
    <t>10.1016/j.conbuildmat.2018.12.027</t>
  </si>
  <si>
    <t>http://www.sciencedirect.com/science/article/pii/S0950061818330071</t>
  </si>
  <si>
    <t>Cleland, Bryce S; Foster, T.M; Temple, W</t>
  </si>
  <si>
    <t>Resurgence: the role of extinction</t>
  </si>
  <si>
    <t>http://www.sciencedirect.com/science/article/pii/S0376635700001315</t>
  </si>
  <si>
    <t>Krypotos, Angelos-Miltiadis; Engelhard, Iris M.</t>
  </si>
  <si>
    <t>Testing a novelty-based extinction procedure for the reduction of conditioned avoidance</t>
  </si>
  <si>
    <t>Journal of Behavior Therapy and Experimental Psychiatry</t>
  </si>
  <si>
    <t>0005-7916</t>
  </si>
  <si>
    <t>10.1016/j.jbtep.2018.02.006</t>
  </si>
  <si>
    <t>http://www.sciencedirect.com/science/article/pii/S0005791617301933</t>
  </si>
  <si>
    <t>Bechard, Allison R.; Knackstedt, Lori A.</t>
  </si>
  <si>
    <t>Chapter 5 - Glutamatergic Neuroplasticity in Addiction</t>
  </si>
  <si>
    <t>Neural Mechanisms of Addiction</t>
  </si>
  <si>
    <t>978-0-12-812202-0</t>
  </si>
  <si>
    <t>http://www.sciencedirect.com/science/article/pii/B9780128122020000051</t>
  </si>
  <si>
    <t>http://www.sciencedirect.com/science/article/pii/S0023969011000038</t>
  </si>
  <si>
    <t>Mueller, Devin; Cahill, Shawn P.</t>
  </si>
  <si>
    <t>Noradrenergic modulation of extinction learning and exposure therapy</t>
  </si>
  <si>
    <t>10.1016/j.bbr.2009.11.025</t>
  </si>
  <si>
    <t>http://www.sciencedirect.com/science/article/pii/S0166432809006901</t>
  </si>
  <si>
    <t>Shahan, Timothy A.; Craig, Andrew R.; Sweeney., Mary M.</t>
  </si>
  <si>
    <t>http://www.sciencedirect.com/science/article/pii/S016643281400713X</t>
  </si>
  <si>
    <t>Reed, Phil</t>
  </si>
  <si>
    <t>Behavioral resurgence in individuals varying in depression, anxiety, and autism-associated tendencies</t>
  </si>
  <si>
    <t>Heliyon</t>
  </si>
  <si>
    <t>2405-8440</t>
  </si>
  <si>
    <t>10.1016/j.heliyon.2019.e02457</t>
  </si>
  <si>
    <t>http://www.sciencedirect.com/science/article/pii/S2405844019361171</t>
  </si>
  <si>
    <t>Todd, Travis P.; Vurbic, Drina; Bouton, Mark E.</t>
  </si>
  <si>
    <t>Behavioral and neurobiological mechanisms of extinction in Pavlovian and instrumental learning</t>
  </si>
  <si>
    <t>Associative Perspectives on the Neurobiology of Learning</t>
  </si>
  <si>
    <t>10.1016/j.nlm.2013.08.012</t>
  </si>
  <si>
    <t>http://www.sciencedirect.com/science/article/pii/S1074742713001718</t>
  </si>
  <si>
    <t>http://www.sciencedirect.com/science/article/pii/S0376635718304765</t>
  </si>
  <si>
    <t>On the orderliness of behavioral variability: Insights from generativity theory</t>
  </si>
  <si>
    <t>Journal of Contextual Behavioral Science</t>
  </si>
  <si>
    <t>2212-1447</t>
  </si>
  <si>
    <t>10.1016/j.jcbs.2014.08.004</t>
  </si>
  <si>
    <t>http://www.sciencedirect.com/science/article/pii/S2212144714000702</t>
  </si>
  <si>
    <t>Blaisdell, Aaron P.</t>
  </si>
  <si>
    <t>1.06 - Cognitive Dimension of Operant Learning☆</t>
  </si>
  <si>
    <t>Learning and Memory: A Comprehensive Reference (Second Edition)</t>
  </si>
  <si>
    <t>978-0-12-805291-4</t>
  </si>
  <si>
    <t>http://www.sciencedirect.com/science/article/pii/B9780128093245210079</t>
  </si>
  <si>
    <t>Lonsdorf, Tina B.; Merz, Christian J.</t>
  </si>
  <si>
    <t>More than just noise: Inter-individual differences in fear acquisition, extinction and return of fear in humans - Biological, experiential, temperamental factors, and methodological pitfalls</t>
  </si>
  <si>
    <t>10.1016/j.neubiorev.2017.07.007</t>
  </si>
  <si>
    <t>http://www.sciencedirect.com/science/article/pii/S014976341730307X</t>
  </si>
  <si>
    <t>Lang, Russell; Machalicek, Wendy; Rispoli, Mandy; O’Reilly, Mark; Sigafoos, Jeff; Lancioni, Giulio; Peters-Scheffer, Nienke; Didden, Robert</t>
  </si>
  <si>
    <t>Play skills taught via behavioral intervention generalize, maintain, and persist in the absence of socially mediated reinforcement in children with autism</t>
  </si>
  <si>
    <t>Research in Autism Spectrum Disorders</t>
  </si>
  <si>
    <t>1750-9467</t>
  </si>
  <si>
    <t>10.1016/j.rasd.2014.04.007</t>
  </si>
  <si>
    <t>http://www.sciencedirect.com/science/article/pii/S1750946714000919</t>
  </si>
  <si>
    <t>Gómez, Rebecca L.</t>
  </si>
  <si>
    <t>Learning in Infancy☆</t>
  </si>
  <si>
    <t>Encyclopedia of Infant and Early Childhood Development (Second Edition)</t>
  </si>
  <si>
    <t>978-0-12-816511-9</t>
  </si>
  <si>
    <t>http://www.sciencedirect.com/science/article/pii/B9780128093245218233</t>
  </si>
  <si>
    <t>Luo, Mao; Shi, G.R.; Buatois, Luis A.; Chen, Zhong-Qiang</t>
  </si>
  <si>
    <t>Trace fossils as proxy for biotic recovery after the end-Permian mass extinction: A critical review</t>
  </si>
  <si>
    <t>Earth-Science Reviews</t>
  </si>
  <si>
    <t>0012-8252</t>
  </si>
  <si>
    <t>10.1016/j.earscirev.2019.103059</t>
  </si>
  <si>
    <t>http://www.sciencedirect.com/science/article/pii/S0012825219305690</t>
  </si>
  <si>
    <t>Hardin, Mark R.; Benrey, Betty; Coll, Moshe; Lamp, William O.; Roderick, George K.; Barbosa, Pedro</t>
  </si>
  <si>
    <t>Arthropod pest resurgence: an overview of potential mechanisms</t>
  </si>
  <si>
    <t>Crop Protection</t>
  </si>
  <si>
    <t>0261-2194</t>
  </si>
  <si>
    <t>10.1016/0261-2194(95)91106-P</t>
  </si>
  <si>
    <t>http://www.sciencedirect.com/science/article/pii/026121949591106P</t>
  </si>
  <si>
    <t>Cançado, Carlos R.X.; Lattal, Kennon A.</t>
  </si>
  <si>
    <t>http://www.sciencedirect.com/science/article/pii/S0376635713001769</t>
  </si>
  <si>
    <t>Caprioli, Daniele; Venniro, Marco; Zeric, Tamara; Li, Xuan; Adhikary, Sweta; Madangopal, Rajtarun; Marchant, Nathan J.; Lucantonio, Federica; Schoenbaum, Geoffrey; Bossert, Jennifer M.; Shaham, Yavin</t>
  </si>
  <si>
    <t>Effect of the Novel Positive Allosteric Modulator of Metabotropic Glutamate Receptor 2 AZD8529 on Incubation of Methamphetamine Craving After Prolonged Voluntary Abstinence in a Rat Model</t>
  </si>
  <si>
    <t>New Roles for Glutamate in Addiction</t>
  </si>
  <si>
    <t>0006-3223</t>
  </si>
  <si>
    <t>10.1016/j.biopsych.2015.02.018</t>
  </si>
  <si>
    <t>http://www.sciencedirect.com/science/article/pii/S0006322315001298</t>
  </si>
  <si>
    <t>Kuroda, Toshikazu; Cançado, Carlos R.X.; Podlesnik, Christopher A.</t>
  </si>
  <si>
    <t>Resistance to change and resurgence in humans engaging in a computer task</t>
  </si>
  <si>
    <t>10.1016/j.beproc.2016.01.010</t>
  </si>
  <si>
    <t>http://www.sciencedirect.com/science/article/pii/S0376635716300109</t>
  </si>
  <si>
    <t>Marlatt, G.Alan</t>
  </si>
  <si>
    <t>Cue exposure and relapse prevention in the treatment of addictive behaviors</t>
  </si>
  <si>
    <t>Addictive Behaviors</t>
  </si>
  <si>
    <t>0306-4603</t>
  </si>
  <si>
    <t>10.1016/0306-4603(90)90048-3</t>
  </si>
  <si>
    <t>http://www.sciencedirect.com/science/article/pii/0306460390900483</t>
  </si>
  <si>
    <t>http://www.sciencedirect.com/science/article/pii/S0166432817317953</t>
  </si>
  <si>
    <t>Gallistel, C.R.</t>
  </si>
  <si>
    <t>Extinction from a rationalist perspective</t>
  </si>
  <si>
    <t>Society for the Quantitative Analyses of Behavior: Extinction</t>
  </si>
  <si>
    <t>10.1016/j.beproc.2012.02.008</t>
  </si>
  <si>
    <t>http://www.sciencedirect.com/science/article/pii/S0376635712000447</t>
  </si>
  <si>
    <t>Kuroda, Toshikazu; Mizutani, Yuto; Cançado, Carlos R.X.; Podlesnik, Christopher A.</t>
  </si>
  <si>
    <t>http://www.sciencedirect.com/science/article/pii/S0166432817312147</t>
  </si>
  <si>
    <t>1.05 - Extinction: Behavioral Mechanisms and Their Implications☆</t>
  </si>
  <si>
    <t>http://www.sciencedirect.com/science/article/pii/B9780128093245210067</t>
  </si>
  <si>
    <t>Sanabria, Federico; Killeen, Peter R.</t>
  </si>
  <si>
    <t>Temporal generalization accounts for response resurgence in the peak procedure</t>
  </si>
  <si>
    <t>The Psychology of Time:A Tribute to the Contributions of Russell M. Church</t>
  </si>
  <si>
    <t>10.1016/j.beproc.2006.10.012</t>
  </si>
  <si>
    <t>http://www.sciencedirect.com/science/article/pii/S0376635706002476</t>
  </si>
  <si>
    <t>Hall, Nathaniel J.</t>
  </si>
  <si>
    <t>Persistence and resistance to extinction in the domestic dog: Basic research and applications to canine training</t>
  </si>
  <si>
    <t>10.1016/j.beproc.2017.04.001</t>
  </si>
  <si>
    <t>http://www.sciencedirect.com/science/article/pii/S0376635717301705</t>
  </si>
  <si>
    <t>Kazan, Theodore; Charntikov, Sergios</t>
  </si>
  <si>
    <t>Individual differences in responding to bupropion or varenicline in a preclinical model of nicotine self-administration vary according to individual demand for nicotine</t>
  </si>
  <si>
    <t>Neuropharmacology</t>
  </si>
  <si>
    <t>0028-3908</t>
  </si>
  <si>
    <t>10.1016/j.neuropharm.2018.12.031</t>
  </si>
  <si>
    <t>http://www.sciencedirect.com/science/article/pii/S0028390818307184</t>
  </si>
  <si>
    <t>Hunter, Amy Silvestri</t>
  </si>
  <si>
    <t>REM deprivation but not sleep fragmentation produces a sex-specific impairment in extinction</t>
  </si>
  <si>
    <t>10.1016/j.physbeh.2018.08.008</t>
  </si>
  <si>
    <t>http://www.sciencedirect.com/science/article/pii/S0031938418303937</t>
  </si>
  <si>
    <t>http://www.sciencedirect.com/science/article/pii/S0376635718303280</t>
  </si>
  <si>
    <t>http://www.sciencedirect.com/science/article/pii/S0023969017300577</t>
  </si>
  <si>
    <t>Resurgence as Choice</t>
  </si>
  <si>
    <t>http://www.sciencedirect.com/science/article/pii/S0376635716302893</t>
  </si>
  <si>
    <t>Ali, Syed Farooq; Gowda, Guru S.; Jaisoorya, T.S.; Math, Suresh Bada</t>
  </si>
  <si>
    <t>Resurgence of catatonia following tapering or stoppage of lorazepam – A case series and implications</t>
  </si>
  <si>
    <t>Asian Journal of Psychiatry</t>
  </si>
  <si>
    <t>1876-2018</t>
  </si>
  <si>
    <t>10.1016/j.ajp.2017.04.002</t>
  </si>
  <si>
    <t>http://www.sciencedirect.com/science/article/pii/S1876201817301636</t>
  </si>
  <si>
    <t>Terry, Alan J.</t>
  </si>
  <si>
    <t>Prey resurgence from mortality events in predator–prey models</t>
  </si>
  <si>
    <t>Nonlinear Analysis: Real World Applications</t>
  </si>
  <si>
    <t>1468-1218</t>
  </si>
  <si>
    <t>10.1016/j.nonrwa.2013.04.006</t>
  </si>
  <si>
    <t>http://www.sciencedirect.com/science/article/pii/S1468121813000412</t>
  </si>
  <si>
    <t>Tobeña, Adolf; Fernández-Teruel, Alberto; Escorihuela, Rosa Maria; Núñez, Juan Francisco; Zapata, Agustin; Ferré, Pilar; Sánchez, Rosario</t>
  </si>
  <si>
    <t>Limits of habituation and extinction: implications for relapse prevention programs in addictions</t>
  </si>
  <si>
    <t>10.1016/0376-8716(93)90085-5</t>
  </si>
  <si>
    <t>http://www.sciencedirect.com/science/article/pii/0376871693900855</t>
  </si>
  <si>
    <t>Call, Nathan A.; Clark, Seth B.; Mevers, Joanna Lomas; Parks, Natalie A.; Volkert, Valerie M.; Scheithauer, Mindy C.</t>
  </si>
  <si>
    <t>An individualized method for establishing and thinning multiple schedules of reinforcement following functional communication training</t>
  </si>
  <si>
    <t>Behavior-analytic interventions for individuals with autism and other developmental disabilities</t>
  </si>
  <si>
    <t>10.1016/j.lmot.2017.03.006</t>
  </si>
  <si>
    <t>http://www.sciencedirect.com/science/article/pii/S0023969016301023</t>
  </si>
  <si>
    <t>http://www.sciencedirect.com/science/article/pii/S0376635712000575</t>
  </si>
  <si>
    <t>Proceedings of the 32nd Annual Meeting of the Society for the Quantitative Analyses of Behavior</t>
  </si>
  <si>
    <t>http://www.sciencedirect.com/science/article/pii/S0376635710000392</t>
  </si>
  <si>
    <t>Perrotti, Angelina G.</t>
  </si>
  <si>
    <t>Pollen and Sporormiella evidence for terminal Pleistocene vegetation change and megafaunal extinction at Page-Ladson, Florida</t>
  </si>
  <si>
    <t>From Taphonomy to Human Paleoecology: A Commemorative Issue Celebrating the Career of Gary Haynes, INQUA-HABCOM President from 2003-2011</t>
  </si>
  <si>
    <t>1040-6182</t>
  </si>
  <si>
    <t>10.1016/j.quaint.2017.10.015</t>
  </si>
  <si>
    <t>http://www.sciencedirect.com/science/article/pii/S104061821730294X</t>
  </si>
  <si>
    <t>Puccio, Joseph A.; Cannon, Aileen; Derasari, Kalyani; Friend, Rodney</t>
  </si>
  <si>
    <t>Resurgence of Syphilis</t>
  </si>
  <si>
    <t>Advances in Pediatrics</t>
  </si>
  <si>
    <t>0065-3101</t>
  </si>
  <si>
    <t>10.1016/j.yapd.2019.03.006</t>
  </si>
  <si>
    <t>http://www.sciencedirect.com/science/article/pii/S0065310119300064</t>
  </si>
  <si>
    <t>Blaisdell, A.P.</t>
  </si>
  <si>
    <t>1.10 - Cognitive Dimension of Operant Learning</t>
  </si>
  <si>
    <t>Learning and Memory: A Comprehensive Reference</t>
  </si>
  <si>
    <t>978-0-12-370509-9</t>
  </si>
  <si>
    <t>http://www.sciencedirect.com/science/article/pii/B9780123705099001844</t>
  </si>
  <si>
    <t>Botvinick, Matthew; Ritter, Sam; Wang, Jane X.; Kurth-Nelson, Zeb; Blundell, Charles; Hassabis, Demis</t>
  </si>
  <si>
    <t>Reinforcement Learning, Fast and Slow</t>
  </si>
  <si>
    <t>Trends in Cognitive Sciences</t>
  </si>
  <si>
    <t>1364-6613</t>
  </si>
  <si>
    <t>10.1016/j.tics.2019.02.006</t>
  </si>
  <si>
    <t>http://www.sciencedirect.com/science/article/pii/S1364661319300610</t>
  </si>
  <si>
    <t>Progress in Neuro-Psychopharmacology and Biological Psychiatry</t>
  </si>
  <si>
    <t>http://www.sciencedirect.com/science/article/pii/S0278584618303075</t>
  </si>
  <si>
    <t>http://www.sciencedirect.com/science/article/pii/0023969088900070</t>
  </si>
  <si>
    <t>Frustration stress (unexpected loss of alternative reinforcement) increases opioid self-administration in a model of recovery</t>
  </si>
  <si>
    <t>10.1016/j.drugalcdep.2017.09.016</t>
  </si>
  <si>
    <t>http://www.sciencedirect.com/science/article/pii/S0376871617304982</t>
  </si>
  <si>
    <t>Polack, Cody W.; Jozefowiez, Jérémie; Miller, Ralph R.</t>
  </si>
  <si>
    <t>Stepping back from ‘persistence and relapse’ to see the forest: Associative interference</t>
  </si>
  <si>
    <t>10.1016/j.beproc.2017.03.014</t>
  </si>
  <si>
    <t>http://www.sciencedirect.com/science/article/pii/S0376635717301298</t>
  </si>
  <si>
    <t>Lattal, Kennon A.; Cançado, Carlos R.X.; Cook, James E.; Kincaid, Stephanie L.; Nighbor, Tyler D.; Oliver, Anthony C.</t>
  </si>
  <si>
    <t>http://www.sciencedirect.com/science/article/pii/S0376635717301973</t>
  </si>
  <si>
    <t>Eckard, Matthew L.; Kyonka, Elizabeth G.E.</t>
  </si>
  <si>
    <t>Differential reinforcement of low rates differentially decreased timing precision</t>
  </si>
  <si>
    <t>10.1016/j.beproc.2018.02.022</t>
  </si>
  <si>
    <t>http://www.sciencedirect.com/science/article/pii/S0376635717303911</t>
  </si>
  <si>
    <t>Dermody, Sarah S.; Shiffman, Saul</t>
  </si>
  <si>
    <t>The time-varying effect of alcohol use on cigarette smoking relapse risk</t>
  </si>
  <si>
    <t>10.1016/j.addbeh.2019.106192</t>
  </si>
  <si>
    <t>http://www.sciencedirect.com/science/article/pii/S0306460319305842</t>
  </si>
  <si>
    <t>http://www.sciencedirect.com/science/article/pii/S0376635717300645</t>
  </si>
  <si>
    <t>http://www.sciencedirect.com/science/article/pii/S0376635717300244</t>
  </si>
  <si>
    <t>Poling, Alan; Carr, James E.; LeBlanc, Linda A.</t>
  </si>
  <si>
    <t>Operant Conditioning</t>
  </si>
  <si>
    <t>http://www.sciencedirect.com/science/article/pii/B0123430100001549</t>
  </si>
  <si>
    <t>Bouton, M.E.; Woods, A.M.</t>
  </si>
  <si>
    <t>1.09 - Extinction: Behavioral Mechanisms and Their Implications</t>
  </si>
  <si>
    <t>http://www.sciencedirect.com/science/article/pii/B9780123705099000887</t>
  </si>
  <si>
    <t>http://www.sciencedirect.com/science/article/pii/S0376635715000583</t>
  </si>
  <si>
    <t>Riolo, Maria A.; King, Aaron A.; Rohani, Pejman</t>
  </si>
  <si>
    <t>Can vaccine legacy explain the British pertussis resurgence?</t>
  </si>
  <si>
    <t>Vaccine</t>
  </si>
  <si>
    <t>0264-410X</t>
  </si>
  <si>
    <t>10.1016/j.vaccine.2013.09.020</t>
  </si>
  <si>
    <t>http://www.sciencedirect.com/science/article/pii/S0264410X13012516</t>
  </si>
  <si>
    <t>Repeated extinction and reversal learning of an approach response supports an arousal-mediated learning model</t>
  </si>
  <si>
    <t>Society for the Quantitative Analyses of Behavior</t>
  </si>
  <si>
    <t>10.1016/j.beproc.2010.12.005</t>
  </si>
  <si>
    <t>http://www.sciencedirect.com/science/article/pii/S0376635710002986</t>
  </si>
  <si>
    <t>DeLeon, Iser G.; Gregory, Meagan K.; St. Peter, Claire C.</t>
  </si>
  <si>
    <t>Chapter Seven - Recent Developments in Behavioral Intervention Informed by Basic Research</t>
  </si>
  <si>
    <t>International Review of Research in Developmental Disabilities</t>
  </si>
  <si>
    <t>2211-6095</t>
  </si>
  <si>
    <t>http://www.sciencedirect.com/science/article/pii/B9780124016620000075</t>
  </si>
  <si>
    <t>da Silva, Stephanie P.; Cançado, Carlos R.X.; Lattal, Kennon A.</t>
  </si>
  <si>
    <t>http://www.sciencedirect.com/science/article/pii/S0376635714000059</t>
  </si>
  <si>
    <t>Ma, SB; Griffin, DWJ; Boyd, SC; Chang, CC; Wong, JSJ; Guy, SD</t>
  </si>
  <si>
    <t>Cryptococcus neoformans var grubii meningoencephalitis in a patient on fingolimod for relapsing-remitting multiple sclerosis: Case report and review of published cases</t>
  </si>
  <si>
    <t>Multiple Sclerosis and Related Disorders</t>
  </si>
  <si>
    <t>2211-0348</t>
  </si>
  <si>
    <t>10.1016/j.msard.2019.101923</t>
  </si>
  <si>
    <t>http://www.sciencedirect.com/science/article/pii/S2211034819309940</t>
  </si>
  <si>
    <t>Podlesnik, Christopher A.; Ritchey, Carolyn M.; Kuroda, Toshikazu</t>
  </si>
  <si>
    <t>Repeated resurgence with and without a context change</t>
  </si>
  <si>
    <t>10.1016/j.beproc.2020.104105</t>
  </si>
  <si>
    <t>http://www.sciencedirect.com/science/article/pii/S0376635719305261</t>
  </si>
  <si>
    <t>Lattal, K. Matthew; Lattal, Kennon A.</t>
  </si>
  <si>
    <t>Facets of Pavlovian and operant extinction</t>
  </si>
  <si>
    <t>10.1016/j.beproc.2012.03.009</t>
  </si>
  <si>
    <t>http://www.sciencedirect.com/science/article/pii/S0376635712000629</t>
  </si>
  <si>
    <t>Schieltz, Kelly M.; Wacker, David P.; Ringdahl, Joel E.; Berg, Wendy K.</t>
  </si>
  <si>
    <t>Basing assessment and treatment of problem behavior on behavioral momentum theory: Analyses of behavioral persistence</t>
  </si>
  <si>
    <t>10.1016/j.beproc.2017.02.013</t>
  </si>
  <si>
    <t>http://www.sciencedirect.com/science/article/pii/S0376635717300712</t>
  </si>
  <si>
    <t>Doughty, Adam H.; Kastner, Rebecca M.; Bismark, Bryan D.</t>
  </si>
  <si>
    <t>Resurgence of derived stimulus relations: Replication and extensions</t>
  </si>
  <si>
    <t>10.1016/j.beproc.2010.08.006</t>
  </si>
  <si>
    <t>http://www.sciencedirect.com/science/article/pii/S037663571000238X</t>
  </si>
  <si>
    <t>Goltseker, Koral; Hopf, Frederic W.; Barak, Segev</t>
  </si>
  <si>
    <t>Advances in behavioral animal models of alcohol use disorder</t>
  </si>
  <si>
    <t>New Technologies in Alcohol Research and Treatment</t>
  </si>
  <si>
    <t>0741-8329</t>
  </si>
  <si>
    <t>10.1016/j.alcohol.2018.05.014</t>
  </si>
  <si>
    <t>http://www.sciencedirect.com/science/article/pii/S0741832918301046</t>
  </si>
  <si>
    <t>Podlesnik, Christopher A.; Miranda-Dukoski, Ludmila</t>
  </si>
  <si>
    <t>Stimulus generalization and operant context renewal</t>
  </si>
  <si>
    <t>10.1016/j.beproc.2015.07.015</t>
  </si>
  <si>
    <t>http://www.sciencedirect.com/science/article/pii/S0376635715300176</t>
  </si>
  <si>
    <t>Madrigal, Kenneth; Hernández, Cinthia; Flores, Carlos</t>
  </si>
  <si>
    <t>Effects of the number of acquisition sessions and scheduled reinforcers on ABA renewal</t>
  </si>
  <si>
    <t>10.1016/j.lmot.2018.07.002</t>
  </si>
  <si>
    <t>http://www.sciencedirect.com/science/article/pii/S0023969018300419</t>
  </si>
  <si>
    <t>23/4 Addiction</t>
  </si>
  <si>
    <t>http://www.sciencedirect.com/science/article/pii/S0959438813000196</t>
  </si>
  <si>
    <t>Tarou, Loraine Rybiski; Bashaw, Meredith Joy</t>
  </si>
  <si>
    <t>Maximizing the effectiveness of environmental enrichment: Suggestions from the experimental analysis of behavior</t>
  </si>
  <si>
    <t>Conservation, Enrichment and Animal Behaviour</t>
  </si>
  <si>
    <t>0168-1591</t>
  </si>
  <si>
    <t>10.1016/j.applanim.2006.05.026</t>
  </si>
  <si>
    <t>http://www.sciencedirect.com/science/article/pii/S0168159106001948</t>
  </si>
  <si>
    <t>http://www.sciencedirect.com/science/article/pii/S0166432816301516</t>
  </si>
  <si>
    <t>Byrne, Tom</t>
  </si>
  <si>
    <t>Control of response duration by delayed reinforcers: A systematic replication</t>
  </si>
  <si>
    <t>10.1016/j.beproc.2019.103920</t>
  </si>
  <si>
    <t>http://www.sciencedirect.com/science/article/pii/S0376635719301615</t>
  </si>
  <si>
    <t>Gámez, A. Matías; Bernal-Gamboa, Rodolfo</t>
  </si>
  <si>
    <t>The reoccurrence of voluntary behavior in humans is reduced by retrieval cues from extinction</t>
  </si>
  <si>
    <t>Acta Psychologica</t>
  </si>
  <si>
    <t>0001-6918</t>
  </si>
  <si>
    <t>10.1016/j.actpsy.2019.102945</t>
  </si>
  <si>
    <t>http://www.sciencedirect.com/science/article/pii/S0001691819301465</t>
  </si>
  <si>
    <t>McCormick, P.N.; Fletcher, P.J.; Wilson, V.S.; Remington, G.J.</t>
  </si>
  <si>
    <t>The adrenergic α2 antagonist atipamezole alters the behavioural effects of pramipexole and increases pramipexole concentration in blood plasma</t>
  </si>
  <si>
    <t>Life Sciences</t>
  </si>
  <si>
    <t>0024-3205</t>
  </si>
  <si>
    <t>10.1016/j.lfs.2016.03.017</t>
  </si>
  <si>
    <t>http://www.sciencedirect.com/science/article/pii/S0024320516301655</t>
  </si>
  <si>
    <t>Baron, Scott P; Meltzer, Leonard T</t>
  </si>
  <si>
    <t>Mouse strains differ under a simple schedule of operant learning</t>
  </si>
  <si>
    <t>10.1016/S0166-4328(00)00322-3</t>
  </si>
  <si>
    <t>http://www.sciencedirect.com/science/article/pii/S0166432800003223</t>
  </si>
  <si>
    <t>Krompinger, Jason W.; Van Kirk, Nathaniel P.; Garner, Lauryn E.; Potluri, Sriramya I.; Elias, Jason A.</t>
  </si>
  <si>
    <t>Hope for the Worst: Occasional Reinforced Extinction and Expectancy Violation in the Treatment of OCD</t>
  </si>
  <si>
    <t>Cognitive and Behavioral Practice</t>
  </si>
  <si>
    <t>1077-7229</t>
  </si>
  <si>
    <t>10.1016/j.cbpra.2017.12.002</t>
  </si>
  <si>
    <t>http://www.sciencedirect.com/science/article/pii/S1077722918300026</t>
  </si>
  <si>
    <t>A comparison of explicitly unpaired treatment and extinction: Recovery of sign-tracking within a context renewal design</t>
  </si>
  <si>
    <t>10.1016/j.beproc.2011.01.005</t>
  </si>
  <si>
    <t>http://www.sciencedirect.com/science/article/pii/S037663571100012X</t>
  </si>
  <si>
    <t>http://www.sciencedirect.com/science/article/pii/S0376635717301869</t>
  </si>
  <si>
    <t>Alessandri, Jérôme; Cançado, Carlos R.X.</t>
  </si>
  <si>
    <t>http://www.sciencedirect.com/science/article/pii/S0376635719304280</t>
  </si>
  <si>
    <t>Benavides, Rodrigo; Escobar, Rogelio</t>
  </si>
  <si>
    <t>Resurgence of response duration in human participants</t>
  </si>
  <si>
    <t>10.1016/j.beproc.2017.06.010</t>
  </si>
  <si>
    <t>http://www.sciencedirect.com/science/article/pii/S0376635717300785</t>
  </si>
  <si>
    <t>http://www.sciencedirect.com/science/article/pii/S0376635715001138</t>
  </si>
  <si>
    <t>Robichaud, Melisa</t>
  </si>
  <si>
    <t>Cognitive Behavior Therapy Targeting Intolerance of Uncertainty: Application to a Clinical Case of Generalized Anxiety Disorder</t>
  </si>
  <si>
    <t>10.1016/j.cbpra.2012.09.001</t>
  </si>
  <si>
    <t>http://www.sciencedirect.com/science/article/pii/S1077722912001071</t>
  </si>
  <si>
    <t>Grebenstein, Patricia; Burroughs, Danielle; Zhang, Yan; LeSage, Mark G.</t>
  </si>
  <si>
    <t>Sex differences in nicotine self-administration in rats during progressive unit dose reduction: Implications for nicotine regulation policy</t>
  </si>
  <si>
    <t>Pharmacology Biochemistry and Behavior</t>
  </si>
  <si>
    <t>0091-3057</t>
  </si>
  <si>
    <t>10.1016/j.pbb.2013.10.020</t>
  </si>
  <si>
    <t>http://www.sciencedirect.com/science/article/pii/S0091305713002669</t>
  </si>
  <si>
    <t>Suryakumari, T.S.A.; Ranganathan, S.</t>
  </si>
  <si>
    <t>Preparation and Study the Wear Behaviour of Aluminium Hybrid Composite</t>
  </si>
  <si>
    <t>International Conference on Emerging Trends in Materials and Manufacturing Engineering (IMME17), March 10-12, 2017</t>
  </si>
  <si>
    <t>2214-7853</t>
  </si>
  <si>
    <t>10.1016/j.matpr.2017.11.497</t>
  </si>
  <si>
    <t>http://www.sciencedirect.com/science/article/pii/S2214785317327670</t>
  </si>
  <si>
    <t>Pei, Yue; Mortas, Patrick; Hoener, Marius C.; Canales, Juan J.</t>
  </si>
  <si>
    <t>Selective activation of the trace amine-associated receptor 1 decreases cocaine's reinforcing efficacy and prevents cocaine-induced changes in brain reward thresholds</t>
  </si>
  <si>
    <t>10.1016/j.pnpbp.2015.05.014</t>
  </si>
  <si>
    <t>http://www.sciencedirect.com/science/article/pii/S0278584615001244</t>
  </si>
  <si>
    <t>Greene, Sarah E.; Bottjer, David J.; Hagdorn, Hans; Zonneveld, John-Paul</t>
  </si>
  <si>
    <t>The Mesozoic return of Paleozoic faunal constituents: A decoupling of taxonomic and ecological dominance during the recovery from the end-Permian mass extinction</t>
  </si>
  <si>
    <t>Permian - Triassic ecosystems: collapse and rebuilding</t>
  </si>
  <si>
    <t>0031-0182</t>
  </si>
  <si>
    <t>10.1016/j.palaeo.2010.08.019</t>
  </si>
  <si>
    <t>http://www.sciencedirect.com/science/article/pii/S0031018210005134</t>
  </si>
  <si>
    <t>Fisher, Wayne W.; Greer, Brian D.; Querim, Angie C.; DeRosa, Nicole</t>
  </si>
  <si>
    <t>Decreasing excessive functional communication responses while treating destructive behavior using response restriction</t>
  </si>
  <si>
    <t>Research in Developmental Disabilities</t>
  </si>
  <si>
    <t>0891-4222</t>
  </si>
  <si>
    <t>10.1016/j.ridd.2014.06.024</t>
  </si>
  <si>
    <t>http://www.sciencedirect.com/science/article/pii/S0891422214002686</t>
  </si>
  <si>
    <t>Luoma, Jason B.; Sabucedo, Pablo; Eriksson, Johan; Gates, Nathan; Pilecki, Brian C.</t>
  </si>
  <si>
    <t>Toward a contextual psychedelic-assisted therapy: Perspectives from Acceptance and Commitment Therapy and contextual behavioral science</t>
  </si>
  <si>
    <t>10.1016/j.jcbs.2019.10.003</t>
  </si>
  <si>
    <t>http://www.sciencedirect.com/science/article/pii/S2212144719301139</t>
  </si>
  <si>
    <t>Luo, Mao; George, Annette D.; Chen, Zhong-Qiang</t>
  </si>
  <si>
    <t>Sedimentology and ichnology of two Lower Triassic sections in South China: Implications for the biotic recovery following the end-Permian mass extinction</t>
  </si>
  <si>
    <t>Global and Planetary Change</t>
  </si>
  <si>
    <t>0921-8181</t>
  </si>
  <si>
    <t>10.1016/j.gloplacha.2016.07.007</t>
  </si>
  <si>
    <t>http://www.sciencedirect.com/science/article/pii/S0921818115300114</t>
  </si>
  <si>
    <t>Zipursky, Robert B.; Odejayi, Gbolahan; Agid, Ofer; Remington, Gary</t>
  </si>
  <si>
    <t>You say “schizophrenia” and I say “psychosis”: Just tell me when I can come off this medication</t>
  </si>
  <si>
    <t>Schizophrenia Research</t>
  </si>
  <si>
    <t>0920-9964</t>
  </si>
  <si>
    <t>10.1016/j.schres.2020.02.009</t>
  </si>
  <si>
    <t>http://www.sciencedirect.com/science/article/pii/S0920996420300852</t>
  </si>
  <si>
    <t>Ouradou, M.; Zhu, Y.; Deou, E.; Leconte, C.; Besson, V.; Plotkine, M.; Marchand-Leroux, C.; Mongeau, R.</t>
  </si>
  <si>
    <t>P.4.003 White matter alterations following traumatic brain injury in mice may account for long term fear extinction deficits</t>
  </si>
  <si>
    <t>Abstracts of the ECNP Workshop for Junior Scientists in Europe</t>
  </si>
  <si>
    <t>0924-977X</t>
  </si>
  <si>
    <t>10.1016/S0924-977X(16)70093-9</t>
  </si>
  <si>
    <t>http://www.sciencedirect.com/science/article/pii/S0924977X16700939</t>
  </si>
  <si>
    <t>Wolgin, D.L</t>
  </si>
  <si>
    <t>Contingent tolerance to amphetamine hypophagia: new insights into the role of environmental context in the expression of stereotypy</t>
  </si>
  <si>
    <t>10.1016/S0149-7634(99)00070-6</t>
  </si>
  <si>
    <t>http://www.sciencedirect.com/science/article/pii/S0149763499000706</t>
  </si>
  <si>
    <t>DiLillo, D.; Peterson, L.</t>
  </si>
  <si>
    <t>Behavior Therapy with Children</t>
  </si>
  <si>
    <t>International Encyclopedia of the Social &amp; Behavioral Sciences</t>
  </si>
  <si>
    <t>978-0-08-043076-8</t>
  </si>
  <si>
    <t>http://www.sciencedirect.com/science/article/pii/B0080430767013176</t>
  </si>
  <si>
    <t>Whiteside, Ursula; Nguyen, Thach (Franchesca); Logan, Diane E.; Fagan, Corey; Alan Marlatt, G.; Witkiewitz, Katie</t>
  </si>
  <si>
    <t>5 - Relapse Prevention for Return of Pathological Worry in CBT-Treated GAD</t>
  </si>
  <si>
    <t>Therapist's Guide to Evidence-Based Relapse Prevention</t>
  </si>
  <si>
    <t>http://www.sciencedirect.com/science/article/pii/B9780123694294500355</t>
  </si>
  <si>
    <t>Jordan, Chloe J.; Cao, Jianjing; Newman, Amy Hauck; Xi, Zheng-Xiong</t>
  </si>
  <si>
    <t>Progress in agonist therapy for substance use disorders: Lessons learned from methadone and buprenorphine</t>
  </si>
  <si>
    <t>10.1016/j.neuropharm.2019.04.015</t>
  </si>
  <si>
    <t>http://www.sciencedirect.com/science/article/pii/S0028390819300012</t>
  </si>
  <si>
    <t>Seidler, Katie M.; Howie, Pauline M.</t>
  </si>
  <si>
    <t>Motivational factors in children's reporting of events: The influence of age and expected reinforcement contingency</t>
  </si>
  <si>
    <t>Journal of Applied Developmental Psychology</t>
  </si>
  <si>
    <t>0193-3973</t>
  </si>
  <si>
    <t>10.1016/S0193-3973(99)80006-9</t>
  </si>
  <si>
    <t>http://www.sciencedirect.com/science/article/pii/S0193397399800069</t>
  </si>
  <si>
    <t>Forbes, Courtney N.</t>
  </si>
  <si>
    <t>New directions in behavioral activation: Using findings from basic science and translational neuroscience to inform the exploration of potential mechanisms of change</t>
  </si>
  <si>
    <t>Clinical Psychology Review</t>
  </si>
  <si>
    <t>0272-7358</t>
  </si>
  <si>
    <t>10.1016/j.cpr.2020.101860</t>
  </si>
  <si>
    <t>http://www.sciencedirect.com/science/article/pii/S0272735820300489</t>
  </si>
  <si>
    <t>Ledgerwood, David M.; Petry, Nancy M.</t>
  </si>
  <si>
    <t>What do we know about relapse in pathological gambling?</t>
  </si>
  <si>
    <t>Relapse in the addictive behaviors</t>
  </si>
  <si>
    <t>10.1016/j.cpr.2005.11.008</t>
  </si>
  <si>
    <t>http://www.sciencedirect.com/science/article/pii/S0272735805001443</t>
  </si>
  <si>
    <t>Chiamulera, Cristiano; Padovani, Laura; Corsi, Mauro</t>
  </si>
  <si>
    <t>Drug discovery for the treatment of substance use disorders: novel targets, repurposing, and the need for new paradigms</t>
  </si>
  <si>
    <t>• Cancer • Tribute to Norman Bowery</t>
  </si>
  <si>
    <t>1471-4892</t>
  </si>
  <si>
    <t>10.1016/j.coph.2017.08.009</t>
  </si>
  <si>
    <t>http://www.sciencedirect.com/science/article/pii/S147148921730036X</t>
  </si>
  <si>
    <t>Palmatier, Matthew I.; Kellicut, Marissa R.; Brianna Sheppard, A.; Brown, Russell W.; Robinson, Donita L.</t>
  </si>
  <si>
    <t>The incentive amplifying effects of nicotine are reduced by selective and non-selective dopamine antagonists in rats</t>
  </si>
  <si>
    <t>10.1016/j.pbb.2014.08.012</t>
  </si>
  <si>
    <t>http://www.sciencedirect.com/science/article/pii/S0091305714002500</t>
  </si>
  <si>
    <t>Botvinick, Matthew M.</t>
  </si>
  <si>
    <t>Hierarchical models of behavior and prefrontal function</t>
  </si>
  <si>
    <t>10.1016/j.tics.2008.02.009</t>
  </si>
  <si>
    <t>http://www.sciencedirect.com/science/article/pii/S1364661308000880</t>
  </si>
  <si>
    <t>Klein, Zohar; Shner, Gil; Ginat-Frolich, Rivkah; Vervliet, Bram; Shechner, Tomer</t>
  </si>
  <si>
    <t>The effects of age and trait anxiety on avoidance learning and its generalization</t>
  </si>
  <si>
    <t>Behaviour Research and Therapy</t>
  </si>
  <si>
    <t>0005-7967</t>
  </si>
  <si>
    <t>10.1016/j.brat.2020.103611</t>
  </si>
  <si>
    <t>http://www.sciencedirect.com/science/article/pii/S0005796720300620</t>
  </si>
  <si>
    <t>Michelson, Larry; June, Kimberly; Vives, Allan; Testa, Sandra; Marchione, Norman</t>
  </si>
  <si>
    <t>The role of trauma and dissociation in cognitive-behavioral psychotherapy outcome and maintenance for panic disorder with agoraphobia</t>
  </si>
  <si>
    <t>10.1016/S0005-7967(98)00073-4</t>
  </si>
  <si>
    <t>http://www.sciencedirect.com/science/article/pii/S0005796798000734</t>
  </si>
  <si>
    <t>Holmes, Andrew; Quirk, Gregory J.</t>
  </si>
  <si>
    <t>Pharmacological facilitation of fear extinction and the search for adjunct treatments for anxiety disorders - the case of yohimbine</t>
  </si>
  <si>
    <t>Trends in Pharmacological Sciences</t>
  </si>
  <si>
    <t>0165-6147</t>
  </si>
  <si>
    <t>10.1016/j.tips.2009.10.003</t>
  </si>
  <si>
    <t>http://www.sciencedirect.com/science/article/pii/S0165614709001679</t>
  </si>
  <si>
    <t>Colwill, Ruth M.</t>
  </si>
  <si>
    <t>Effect of US identity on elimination and recovery of autoshaped responding with explicitly unpaired and degraded contingency extinction procedures</t>
  </si>
  <si>
    <t>10.1016/j.beproc.2006.09.005</t>
  </si>
  <si>
    <t>http://www.sciencedirect.com/science/article/pii/S0376635706001963</t>
  </si>
  <si>
    <t>Hayes, Steven C.; Sanford, Brandon T.; Chin, Fredrick T.</t>
  </si>
  <si>
    <t>Carrying the baton: Evolution science and a contextual behavioral analysis of language and cognition</t>
  </si>
  <si>
    <t>10.1016/j.jcbs.2017.01.002</t>
  </si>
  <si>
    <t>http://www.sciencedirect.com/science/article/pii/S2212144717300029</t>
  </si>
  <si>
    <t>Zorrilla-Vaca, Andrés; Silva-Medina, Melissa M.; Escandón-Vargas, Kevin</t>
  </si>
  <si>
    <t>Bedbugs, Cimex spp.: their current world resurgence and healthcare impact</t>
  </si>
  <si>
    <t>Asian Pacific Journal of Tropical Disease</t>
  </si>
  <si>
    <t>2222-1808</t>
  </si>
  <si>
    <t>10.1016/S2222-1808(14)60795-7</t>
  </si>
  <si>
    <t>http://www.sciencedirect.com/science/article/pii/S2222180814607957</t>
  </si>
  <si>
    <t>Heal, David J.; Gosden, Jane; Smith, Sharon L.</t>
  </si>
  <si>
    <t>Evaluating the abuse potential of psychedelic drugs as part of the safety pharmacology assessment for medical use in humans</t>
  </si>
  <si>
    <t>Psychedelics: New Doors, Altered Perceptions</t>
  </si>
  <si>
    <t>10.1016/j.neuropharm.2018.01.049</t>
  </si>
  <si>
    <t>http://www.sciencedirect.com/science/article/pii/S0028390818300571</t>
  </si>
  <si>
    <t>Sharma, V.P.; Mehrotra, K.N.</t>
  </si>
  <si>
    <t>Malaria resurgence in India: A critical study</t>
  </si>
  <si>
    <t>Social Science &amp; Medicine</t>
  </si>
  <si>
    <t>0277-9536</t>
  </si>
  <si>
    <t>10.1016/0277-9536(86)90238-8</t>
  </si>
  <si>
    <t>http://www.sciencedirect.com/science/article/pii/0277953686902388</t>
  </si>
  <si>
    <t>Ito, Rutsuko; Lee, Andy C.H.</t>
  </si>
  <si>
    <t>The role of the hippocampus in approach-avoidance conflict decision-making: Evidence from rodent and human studies</t>
  </si>
  <si>
    <t>10.1016/j.bbr.2016.07.039</t>
  </si>
  <si>
    <t>http://www.sciencedirect.com/science/article/pii/S0166432816304673</t>
  </si>
  <si>
    <t>Zorrilla, Eric P.; Heilig, Markus; de Wit, Harriet; Shaham, Yavin</t>
  </si>
  <si>
    <t>Behavioral, biological, and chemical perspectives on targeting CRF1 receptor antagonists to treat alcoholism</t>
  </si>
  <si>
    <t>10.1016/j.drugalcdep.2012.12.017</t>
  </si>
  <si>
    <t>http://www.sciencedirect.com/science/article/pii/S0376871612004930</t>
  </si>
  <si>
    <t>LaBar, Kevin S; Gatenby, J.Christopher; Gore, John C; LeDoux, Joseph E; Phelps, Elizabeth A</t>
  </si>
  <si>
    <t>Human Amygdala Activation during Conditioned Fear Acquisition and Extinction: a Mixed-Trial fMRI Study</t>
  </si>
  <si>
    <t>Neuron</t>
  </si>
  <si>
    <t>0896-6273</t>
  </si>
  <si>
    <t>10.1016/S0896-6273(00)80475-4</t>
  </si>
  <si>
    <t>http://www.sciencedirect.com/science/article/pii/S0896627300804754</t>
  </si>
  <si>
    <t>Koob, George F.</t>
  </si>
  <si>
    <t>Chapter 1 - Frameworks of Alcohol Addiction: Alcohol Addiction as a Reward Deficit and Stress Surfeit Disorder</t>
  </si>
  <si>
    <t>Neurobiology of Alcohol Dependence</t>
  </si>
  <si>
    <t>978-0-12-405941-2</t>
  </si>
  <si>
    <t>http://www.sciencedirect.com/science/article/pii/B9780124059412000018</t>
  </si>
  <si>
    <t>Hayes, Steven C.</t>
  </si>
  <si>
    <t>Acceptance and commitment therapy, relational frame theory, and the third wave of behavioral and cognitive therapies</t>
  </si>
  <si>
    <t>Behavior Therapy</t>
  </si>
  <si>
    <t>0005-7894</t>
  </si>
  <si>
    <t>10.1016/S0005-7894(04)80013-3</t>
  </si>
  <si>
    <t>http://www.sciencedirect.com/science/article/pii/S0005789404800133</t>
  </si>
  <si>
    <t>Davis, M.</t>
  </si>
  <si>
    <t>S.28.03 Facilitation of fear extinction by NMDA agonists</t>
  </si>
  <si>
    <t>European Neuropsychopharmacology</t>
  </si>
  <si>
    <t>10.1016/S0924-977X(03)91709-3</t>
  </si>
  <si>
    <t>http://www.sciencedirect.com/science/article/pii/S0924977X03917093</t>
  </si>
  <si>
    <t>Elsey, James W.B.; Kindt, Merel</t>
  </si>
  <si>
    <t>Tackling maladaptive memories through reconsolidation: From neural to clinical science</t>
  </si>
  <si>
    <t>Memory reconsolidation and memory updating</t>
  </si>
  <si>
    <t>10.1016/j.nlm.2017.03.007</t>
  </si>
  <si>
    <t>http://www.sciencedirect.com/science/article/pii/S1074742717300382</t>
  </si>
  <si>
    <t>Liu, Chunping; Minford, Patrick</t>
  </si>
  <si>
    <t>Comparing behavioural and rational expectations for the US post-war economy</t>
  </si>
  <si>
    <t>Economic Modelling</t>
  </si>
  <si>
    <t>0264-9993</t>
  </si>
  <si>
    <t>10.1016/j.econmod.2014.09.013</t>
  </si>
  <si>
    <t>http://www.sciencedirect.com/science/article/pii/S026499931400340X</t>
  </si>
  <si>
    <t>Schieltz, Kelly M.; Graber, Jessica E.; McComas, Jennifer</t>
  </si>
  <si>
    <t>10 - Consultation Practices: Training Parents and Families</t>
  </si>
  <si>
    <t>Applied Behavior Analysis Advanced Guidebook</t>
  </si>
  <si>
    <t>978-0-12-811122-2</t>
  </si>
  <si>
    <t>http://www.sciencedirect.com/science/article/pii/B9780128111222000103</t>
  </si>
  <si>
    <t>Arch, Joanna J.; Craske, Michelle G.</t>
  </si>
  <si>
    <t>First-line Treatment: A Critical Appraisal of Cognitive Behavioral Therapy Developments and Alternatives</t>
  </si>
  <si>
    <t>Anxiety Disorders</t>
  </si>
  <si>
    <t>0193-953X</t>
  </si>
  <si>
    <t>10.1016/j.psc.2009.05.001</t>
  </si>
  <si>
    <t>http://www.sciencedirect.com/science/article/pii/S0193953X09000471</t>
  </si>
  <si>
    <t>Guinther, Paul M; Dougher, Michael J</t>
  </si>
  <si>
    <t>The clinical relevance of stimulus equivalence and relational frame theory in influencing the behavior of verbally competent adults</t>
  </si>
  <si>
    <t>Third wave behavioral therapies</t>
  </si>
  <si>
    <t>2352-250X</t>
  </si>
  <si>
    <t>10.1016/j.copsyc.2015.01.015</t>
  </si>
  <si>
    <t>http://www.sciencedirect.com/science/article/pii/S2352250X15000652</t>
  </si>
  <si>
    <t>Short, Jeff</t>
  </si>
  <si>
    <t>The extinction of rat-kangaroos (Marsupialia:Potoroidae) in New South Wales, Australia</t>
  </si>
  <si>
    <t>Biological Conservation</t>
  </si>
  <si>
    <t>0006-3207</t>
  </si>
  <si>
    <t>10.1016/S0006-3207(98)00026-3</t>
  </si>
  <si>
    <t>http://www.sciencedirect.com/science/article/pii/S0006320798000263</t>
  </si>
  <si>
    <t>Baer, Werner</t>
  </si>
  <si>
    <t>The resurgence of inflation in Brazil, 1974–1986</t>
  </si>
  <si>
    <t>World Development</t>
  </si>
  <si>
    <t>0305-750X</t>
  </si>
  <si>
    <t>10.1016/0305-750X(87)90169-0</t>
  </si>
  <si>
    <t>http://www.sciencedirect.com/science/article/pii/0305750X87901690</t>
  </si>
  <si>
    <t>Quigley, Leanne; Dobson, Keith S.</t>
  </si>
  <si>
    <t>Chapter 12 - Behavioral Activation Treatments for Depression</t>
  </si>
  <si>
    <t>The Science of Cognitive Behavioral Therapy</t>
  </si>
  <si>
    <t>978-0-12-803457-6</t>
  </si>
  <si>
    <t>http://www.sciencedirect.com/science/article/pii/B978012803457600012X</t>
  </si>
  <si>
    <t>Zorrilla, Eric P.; Logrip, Marian L.; Koob, George F.</t>
  </si>
  <si>
    <t>Corticotropin releasing factor: A key role in the neurobiology of addiction</t>
  </si>
  <si>
    <t>CRH/Stress in Honor of Wylie Vale</t>
  </si>
  <si>
    <t>0091-3022</t>
  </si>
  <si>
    <t>10.1016/j.yfrne.2014.01.001</t>
  </si>
  <si>
    <t>http://www.sciencedirect.com/science/article/pii/S0091302214000028</t>
  </si>
  <si>
    <t>Ye, Rebecca; Martin, Petra; Caimi, Paolo; Kolk, Merle; Metheny, Leland; de Lima, Marcos; Malek, Ehsan</t>
  </si>
  <si>
    <t>Maintenance Therapy after Autologous Stem Cell Transplant Is Associated with Less Biochemical Relapse in Multiple Myeloma Patients</t>
  </si>
  <si>
    <t>Biology of Blood and Marrow Transplantation</t>
  </si>
  <si>
    <t>1083-8791</t>
  </si>
  <si>
    <t>10.1016/j.bbmt.2018.12.616</t>
  </si>
  <si>
    <t>http://www.sciencedirect.com/science/article/pii/S1083879118314381</t>
  </si>
  <si>
    <t>Dube, William V.; McIlvane, William J.</t>
  </si>
  <si>
    <t>11 Some implications of a stimulus control topography analysis for emergent behavior and stimulus classes</t>
  </si>
  <si>
    <t>Advances in Psychology</t>
  </si>
  <si>
    <t>0166-4115</t>
  </si>
  <si>
    <t>http://www.sciencedirect.com/science/article/pii/S016641150680110X</t>
  </si>
  <si>
    <t>Vittengl, Jeffrey R; Jarrett, Robin B</t>
  </si>
  <si>
    <t>Cognitive therapy to prevent depressive relapse in adults</t>
  </si>
  <si>
    <t>Depression</t>
  </si>
  <si>
    <t>10.1016/j.copsyc.2015.01.016</t>
  </si>
  <si>
    <t>http://www.sciencedirect.com/science/article/pii/S2352250X15000664</t>
  </si>
  <si>
    <t>Fakhoury, Marc</t>
  </si>
  <si>
    <t>The dorsal diencephalic conduction system in reward processing: Spotlight on the anatomy and functions of the habenular complex</t>
  </si>
  <si>
    <t>10.1016/j.bbr.2018.04.018</t>
  </si>
  <si>
    <t>http://www.sciencedirect.com/science/article/pii/S0166432818301128</t>
  </si>
  <si>
    <t>Sy, Benedict Lawrence; Fawaz, Zouheir; Bougherara, Habiba</t>
  </si>
  <si>
    <t>Damage evolution in unidirectional and cross-ply flax/epoxy laminates subjected to low velocity impact loading</t>
  </si>
  <si>
    <t>Composites Part A: Applied Science and Manufacturing</t>
  </si>
  <si>
    <t>1359-835X</t>
  </si>
  <si>
    <t>10.1016/j.compositesa.2018.06.032</t>
  </si>
  <si>
    <t>http://www.sciencedirect.com/science/article/pii/S1359835X18302604</t>
  </si>
  <si>
    <t>Pedreira, María Eugenia; Romano, Arturo</t>
  </si>
  <si>
    <t>Chapter seven - Memory Reconsolidation and Extinction in Invertebrates: Evolutionarily Conserved Characteristics of Memory Reprocessing and Restabilization</t>
  </si>
  <si>
    <t>Memory Reconsolidation</t>
  </si>
  <si>
    <t>978-0-12-386892-3</t>
  </si>
  <si>
    <t>http://www.sciencedirect.com/science/article/pii/B978012386892300007X</t>
  </si>
  <si>
    <t>Graham, Bronwyn M.; Callaghan, Bridget L.; Richardson, Rick</t>
  </si>
  <si>
    <t>Bridging the gap: Lessons we have learnt from the merging of psychology and psychiatry for the optimisation of treatments for emotional disorders</t>
  </si>
  <si>
    <t>Special Issue: The Neuroscience of Psychological Treatments</t>
  </si>
  <si>
    <t>10.1016/j.brat.2014.07.012</t>
  </si>
  <si>
    <t>http://www.sciencedirect.com/science/article/pii/S0005796714001156</t>
  </si>
  <si>
    <t>Beauchaine, Theodore P.; Zisner, Aimee</t>
  </si>
  <si>
    <t>Motivation, emotion regulation, and the latent structure of psychopathology: An integrative and convergent historical perspective</t>
  </si>
  <si>
    <t>The Psychophysiology of Motivation: Body and Brain in Action</t>
  </si>
  <si>
    <t>0167-8760</t>
  </si>
  <si>
    <t>10.1016/j.ijpsycho.2016.12.014</t>
  </si>
  <si>
    <t>http://www.sciencedirect.com/science/article/pii/S0167876016309138</t>
  </si>
  <si>
    <t>Pittig, Andre; Treanor, Michael; LeBeau, Richard T.; Craske, Michelle G.</t>
  </si>
  <si>
    <t>The role of associative fear and avoidance learning in anxiety disorders: Gaps and directions for future research</t>
  </si>
  <si>
    <t>10.1016/j.neubiorev.2018.03.015</t>
  </si>
  <si>
    <t>http://www.sciencedirect.com/science/article/pii/S0149763417307388</t>
  </si>
  <si>
    <t>Szabo, Thomas G.</t>
  </si>
  <si>
    <t>Acceptance and Commitment Training for reducing inflexible behaviors in children with autism</t>
  </si>
  <si>
    <t>10.1016/j.jcbs.2019.03.001</t>
  </si>
  <si>
    <t>http://www.sciencedirect.com/science/article/pii/S2212144719300493</t>
  </si>
  <si>
    <t>Pruss, Sara B.; Corsetti, Frank A.; Bottjer, David J.</t>
  </si>
  <si>
    <t>Chapter 12 Environmental trends of Early Triassic biofabrics: implications for understanding the aftermath of the end-Permian mass extinction</t>
  </si>
  <si>
    <t>Developments in Palaeontology and Stratigraphy</t>
  </si>
  <si>
    <t>0920-5446</t>
  </si>
  <si>
    <t>http://www.sciencedirect.com/science/article/pii/S0920544605800123</t>
  </si>
  <si>
    <t>Autry, Eric A.; Bayliss, Alvin; Volpert, Vladimir A.</t>
  </si>
  <si>
    <t>Biological control with nonlocal interactions</t>
  </si>
  <si>
    <t>Mathematical Biosciences</t>
  </si>
  <si>
    <t>0025-5564</t>
  </si>
  <si>
    <t>10.1016/j.mbs.2018.05.008</t>
  </si>
  <si>
    <t>http://www.sciencedirect.com/science/article/pii/S002555641830169X</t>
  </si>
  <si>
    <t>Gascon, Generoso G.; Al-Jarallah, Ahmed A.; Okamoto, Emi; Al Ahdal, Mohammed; Kessie, George; Frayha, Husn</t>
  </si>
  <si>
    <t>Chorea as a presentation of herpes simplex encephalitis relapse</t>
  </si>
  <si>
    <t>Brain and Development</t>
  </si>
  <si>
    <t>0387-7604</t>
  </si>
  <si>
    <t>10.1016/0387-7604(93)90062-D</t>
  </si>
  <si>
    <t>http://www.sciencedirect.com/science/article/pii/038776049390062D</t>
  </si>
  <si>
    <t>Kumar, Navdeep; Das, Dipayan; Neckář, Bohuslav</t>
  </si>
  <si>
    <t>Effect of fiber orientation on tensile behavior of biocomposites prepared from nettle and poly(lactic acid) fibers: Modeling &amp; experiment</t>
  </si>
  <si>
    <t>Composites Part B: Engineering</t>
  </si>
  <si>
    <t>1359-8368</t>
  </si>
  <si>
    <t>10.1016/j.compositesb.2017.11.019</t>
  </si>
  <si>
    <t>http://www.sciencedirect.com/science/article/pii/S1359836817318656</t>
  </si>
  <si>
    <t>McWilliams, Spencer A.</t>
  </si>
  <si>
    <t>Psychology, History of (Twentieth Century)</t>
  </si>
  <si>
    <t>International Encyclopedia of the Social &amp; Behavioral Sciences (Second Edition)</t>
  </si>
  <si>
    <t>978-0-08-097087-5</t>
  </si>
  <si>
    <t>http://www.sciencedirect.com/science/article/pii/B9780080970868030464</t>
  </si>
  <si>
    <t>Logrip, Marian L.; Milivojevic, Verica; Bertholomey, Megan L.; Torregrossa, Mary M.</t>
  </si>
  <si>
    <t>Sexual dimorphism in the neural impact of stress and alcohol</t>
  </si>
  <si>
    <t>Volterra Special Issue</t>
  </si>
  <si>
    <t>10.1016/j.alcohol.2018.02.002</t>
  </si>
  <si>
    <t>http://www.sciencedirect.com/science/article/pii/S074183291731008X</t>
  </si>
  <si>
    <t>http://www.sciencedirect.com/science/article/pii/S0376635707001313</t>
  </si>
  <si>
    <t>Thanos, Panayotis K.; Katana, John M.; Ashby, Charles R.; Michaelides, Michael; Gardner, Eliot L.; Heidbreder, Christian A.; Volkow, Nora D.</t>
  </si>
  <si>
    <t>The selective dopamine D3 receptor antagonist SB-277011-A attenuates ethanol consumption in ethanol preferring (P) and non-preferring (NP) rats</t>
  </si>
  <si>
    <t>10.1016/j.pbb.2005.03.013</t>
  </si>
  <si>
    <t>http://www.sciencedirect.com/science/article/pii/S0091305705001140</t>
  </si>
  <si>
    <t>Zhang, Hong-Wei; Liu, Ying; Zhang, Shao-Sen; Xu, Bian-Li; Li, Wei-Dong; Tang, Ji-Hai; Zhou, Shui-Sen; Huang, Fang</t>
  </si>
  <si>
    <t>Chapter Eight - Preparation of Malaria Resurgence in China: Case Study of Vivax Malaria Re-emergence and Outbreak in Huang-Huai Plain in 2006</t>
  </si>
  <si>
    <t>Advances in Parasitology</t>
  </si>
  <si>
    <t>0065-308X</t>
  </si>
  <si>
    <t>http://www.sciencedirect.com/science/article/pii/B9780128008690000081</t>
  </si>
  <si>
    <t>Kool, Wouter; Cushman, Fiery A.; Gershman, Samuel J.</t>
  </si>
  <si>
    <t>Chapter 7 - Competition and Cooperation Between Multiple Reinforcement Learning Systems</t>
  </si>
  <si>
    <t>Goal-Directed Decision Making</t>
  </si>
  <si>
    <t>978-0-12-812098-9</t>
  </si>
  <si>
    <t>http://www.sciencedirect.com/science/article/pii/B9780128120989000073</t>
  </si>
  <si>
    <t>Hayes, Steven C.; Gifford, Elizabeth V.; Wilson, Kelly G.</t>
  </si>
  <si>
    <t>14 Stimulus classes and stimulus relations: Arbitrarily applicable relational responding as an operant</t>
  </si>
  <si>
    <t>http://www.sciencedirect.com/science/article/pii/S0166411506801135</t>
  </si>
  <si>
    <t>Marini, Gaia; De Sio, Fabio; Ponte, Giovanna; Fiorito, Graziano</t>
  </si>
  <si>
    <t>1.24 - Behavioral Analysis of Learning and Memory in Cephalopods☆</t>
  </si>
  <si>
    <t>http://www.sciencedirect.com/science/article/pii/B9780128093245210249</t>
  </si>
  <si>
    <t>McNally, Richard J.</t>
  </si>
  <si>
    <t>Introduction to the special series: Innovations in cognitive-behavioral approaches to schizophrenia</t>
  </si>
  <si>
    <t>10.1016/S0005-7894(05)80141-8</t>
  </si>
  <si>
    <t>http://www.sciencedirect.com/science/article/pii/S0005789405801418</t>
  </si>
  <si>
    <t>Jensen, Mark P.; Ehde, Dawn M.; Day, Melissa A.</t>
  </si>
  <si>
    <t>The Behavioral Activation and Inhibition Systems: Implications for Understanding and Treating Chronic Pain</t>
  </si>
  <si>
    <t>The Journal of Pain</t>
  </si>
  <si>
    <t>1526-5900</t>
  </si>
  <si>
    <t>10.1016/j.jpain.2016.02.001</t>
  </si>
  <si>
    <t>http://www.sciencedirect.com/science/article/pii/S1526590016005058</t>
  </si>
  <si>
    <t>Wu, Monica S.; Thamrin, Hardian; Pérez, Jocelyn</t>
  </si>
  <si>
    <t>Chapter 11 - Exposure with response prevention for obsessive-compulsive disorder in children and adolescents</t>
  </si>
  <si>
    <t>Exposure Therapy for Children with Anxiety and OCD</t>
  </si>
  <si>
    <t>978-0-12-815915-6</t>
  </si>
  <si>
    <t>http://www.sciencedirect.com/science/article/pii/B9780128159156000111</t>
  </si>
  <si>
    <t>Molet, M.; Craddock, P.; Leconte, C.; Rosas, J.-M.</t>
  </si>
  <si>
    <t>Rôle du contexte dans l'extinction du jugement causal : implications pour la thérapie comportementale</t>
  </si>
  <si>
    <t>Psychologie Française</t>
  </si>
  <si>
    <t>0033-2984</t>
  </si>
  <si>
    <t>10.1016/j.psfr.2006.06.002</t>
  </si>
  <si>
    <t>http://www.sciencedirect.com/science/article/pii/S0033298406000392</t>
  </si>
  <si>
    <t>Boddez, Yannick</t>
  </si>
  <si>
    <t>The presence of your absence: A conditioning theory of grief</t>
  </si>
  <si>
    <t>10.1016/j.brat.2018.04.006</t>
  </si>
  <si>
    <t>http://www.sciencedirect.com/science/article/pii/S0005796718300664</t>
  </si>
  <si>
    <t>Follette, William C.</t>
  </si>
  <si>
    <t>Expanding the domains of clinical behaviorism: A comment on dougher</t>
  </si>
  <si>
    <t>10.1016/S0005-7894(98)80019-1</t>
  </si>
  <si>
    <t>http://www.sciencedirect.com/science/article/pii/S0005789498800191</t>
  </si>
  <si>
    <t>Dour, Halina J.; Brown, Lily A.; Craske, Michelle G.</t>
  </si>
  <si>
    <t>Positive valence reduces susceptibility to return of fear and enhances approach behavior</t>
  </si>
  <si>
    <t>10.1016/j.jbtep.2015.09.010</t>
  </si>
  <si>
    <t>http://www.sciencedirect.com/science/article/pii/S0005791615300306</t>
  </si>
  <si>
    <t>Fadool, Debra Ann; Colling, Louis John</t>
  </si>
  <si>
    <t>Role of Olfaction for Eating Behavior</t>
  </si>
  <si>
    <t>Reference Module in Neuroscience and Biobehavioral Psychology</t>
  </si>
  <si>
    <t>978-0-12-809324-5</t>
  </si>
  <si>
    <t>http://www.sciencedirect.com/science/article/pii/B978012809324523770X</t>
  </si>
  <si>
    <t>Hubbard, Timothy L.</t>
  </si>
  <si>
    <t>Toward a general theory of momentum-like effects</t>
  </si>
  <si>
    <t>10.1016/j.beproc.2017.02.019</t>
  </si>
  <si>
    <t>http://www.sciencedirect.com/science/article/pii/S0376635717300827</t>
  </si>
  <si>
    <t>McGinn, M. Adrienne; Edwards, Scott</t>
  </si>
  <si>
    <t>Chapter 83 - Corticotropin-Releasing Factor Signaling at the Intersection of Pain and Opioid Addiction</t>
  </si>
  <si>
    <t>Neuropathology of Drug Addictions and Substance Misuse</t>
  </si>
  <si>
    <t>978-0-12-800213-1</t>
  </si>
  <si>
    <t>http://www.sciencedirect.com/science/article/pii/B9780128002131000833</t>
  </si>
  <si>
    <t>Mendl, Michael; Paul, Elizabeth S.</t>
  </si>
  <si>
    <t>Animal affect and decision-making</t>
  </si>
  <si>
    <t>10.1016/j.neubiorev.2020.01.025</t>
  </si>
  <si>
    <t>http://www.sciencedirect.com/science/article/pii/S0149763419305202</t>
  </si>
  <si>
    <t>Kalmbach, David A.; Cheng, Philip; O’Brien, Louise M.; Swanson, Leslie M.; Sangha, Roopina; Sen, Srijan; Guille, Constance; Cuamatzi-Castelan, Andrea; Henry, Alasdair L.; Roth, Thomas; Drake, Christopher L.</t>
  </si>
  <si>
    <t>A randomized controlled trial of digital cognitive behavioral therapy for insomnia in pregnant women</t>
  </si>
  <si>
    <t>Sleep Medicine</t>
  </si>
  <si>
    <t>1389-9457</t>
  </si>
  <si>
    <t>10.1016/j.sleep.2020.03.016</t>
  </si>
  <si>
    <t>http://www.sciencedirect.com/science/article/pii/S1389945720301283</t>
  </si>
  <si>
    <t>Silvestri, Amy J.; Root, David H.</t>
  </si>
  <si>
    <t>Effects of REM deprivation and an NMDA agonist on the extinction of conditioned fear</t>
  </si>
  <si>
    <t>10.1016/j.physbeh.2007.08.020</t>
  </si>
  <si>
    <t>http://www.sciencedirect.com/science/article/pii/S0031938407003587</t>
  </si>
  <si>
    <t>Harris, Tiffenie; Marshall, Edwin C.</t>
  </si>
  <si>
    <t>Ocular syphilis associated with syphilitic resurgence in a human immunodeficiency virus–infected man</t>
  </si>
  <si>
    <t>Optometry - Journal of the American Optometric Association</t>
  </si>
  <si>
    <t>1529-1839</t>
  </si>
  <si>
    <t>10.1016/j.optm.2008.01.022</t>
  </si>
  <si>
    <t>http://www.sciencedirect.com/science/article/pii/S1529183908004703</t>
  </si>
  <si>
    <t>Hall, Nathaniel J.; Protopopova, Alexandra; Wynne, Clive D.L.</t>
  </si>
  <si>
    <t>The role of environmental and owner-provided consequences in canine stereotypy and compulsive behavior</t>
  </si>
  <si>
    <t>Journal of Veterinary Behavior</t>
  </si>
  <si>
    <t>1558-7878</t>
  </si>
  <si>
    <t>10.1016/j.jveb.2014.10.005</t>
  </si>
  <si>
    <t>http://www.sciencedirect.com/science/article/pii/S1558787814002238</t>
  </si>
  <si>
    <t>Mendoza, Ps Jaime Ernesto Vargas</t>
  </si>
  <si>
    <t>Integrational linguistics and the behavioral sciences</t>
  </si>
  <si>
    <t>Linguistics Out of Bounds: Explorations in Integrational Linguistics in Honour of Roy Harris on his 80th Birthday</t>
  </si>
  <si>
    <t>0388-0001</t>
  </si>
  <si>
    <t>10.1016/j.langsci.2011.04.030</t>
  </si>
  <si>
    <t>http://www.sciencedirect.com/science/article/pii/S0388000111000465</t>
  </si>
  <si>
    <t>Index</t>
  </si>
  <si>
    <t>http://www.sciencedirect.com/science/article/pii/S0079612316000315</t>
  </si>
  <si>
    <t>Kocak, Ozan; Yarar, Coskun; Yakut, Ayten; Ekici, Arzu; Yimenicioglu, Sevgi; Saylisoy, Suzan</t>
  </si>
  <si>
    <t>Akathisia in association with herpes simplex encephalitis relapse and opercular syndrome in children</t>
  </si>
  <si>
    <t>10.1016/j.braindev.2013.02.007</t>
  </si>
  <si>
    <t>http://www.sciencedirect.com/science/article/pii/S0387760413001113</t>
  </si>
  <si>
    <t>Krypotos, Angelos-Miltiadis; Vervliet, Bram; Engelhard, Iris M.</t>
  </si>
  <si>
    <t>The validity of human avoidance paradigms</t>
  </si>
  <si>
    <t>10.1016/j.brat.2018.10.011</t>
  </si>
  <si>
    <t>http://www.sciencedirect.com/science/article/pii/S0005796718301645</t>
  </si>
  <si>
    <t>Brooks, Gabriel; Ferrari, Mario; Clark, Luke</t>
  </si>
  <si>
    <t>Chapter 15 - Cognitive factors in gambling disorder, a behavioral addiction</t>
  </si>
  <si>
    <t>Cognition and Addiction</t>
  </si>
  <si>
    <t>978-0-12-815298-0</t>
  </si>
  <si>
    <t>http://www.sciencedirect.com/science/article/pii/B9780128152980000150</t>
  </si>
  <si>
    <t>Severino, Amie L.; Evans, Christopher J.</t>
  </si>
  <si>
    <t>Digging through the roots of addiction: Understanding the causes that underlie the insidious problem of substance use disorders (SUDs)</t>
  </si>
  <si>
    <t>Addiction: a neurobiological and cognitive brain disorder</t>
  </si>
  <si>
    <t>10.1016/j.neubiorev.2019.06.039</t>
  </si>
  <si>
    <t>http://www.sciencedirect.com/science/article/pii/S0149763419305159</t>
  </si>
  <si>
    <t>van Zeeland •, Yvonne R.A.; Friedman •, Susan G.; Bergman, Laurie</t>
  </si>
  <si>
    <t>CHAPTER 5 - Behavior</t>
  </si>
  <si>
    <t>Current Therapy in Avian Medicine and Surgery</t>
  </si>
  <si>
    <t>978-1-4557-4671-2</t>
  </si>
  <si>
    <t>http://www.sciencedirect.com/science/article/pii/B9781455746712000148</t>
  </si>
  <si>
    <t>DeJoy, David M.</t>
  </si>
  <si>
    <t>Behavior change versus culture change: Divergent approaches to managing workplace safety</t>
  </si>
  <si>
    <t>Safety Science</t>
  </si>
  <si>
    <t>0925-7535</t>
  </si>
  <si>
    <t>10.1016/j.ssci.2005.02.001</t>
  </si>
  <si>
    <t>http://www.sciencedirect.com/science/article/pii/S092575350500007X</t>
  </si>
  <si>
    <t>Sinha, Garima; Ferrer, Alejandra I.; Moore, Caitlyn A.; Naaldijk, Yahaira; Rameshwar, Pranela</t>
  </si>
  <si>
    <t>Gap Junctions and Breast Cancer Dormancy</t>
  </si>
  <si>
    <t>Trends in Cancer</t>
  </si>
  <si>
    <t>2405-8033</t>
  </si>
  <si>
    <t>10.1016/j.trecan.2020.01.013</t>
  </si>
  <si>
    <t>http://www.sciencedirect.com/science/article/pii/S2405803320300297</t>
  </si>
  <si>
    <t>Wijewardhana, Udani A.; Meyer, Denny; Jayawardana, Madawa</t>
  </si>
  <si>
    <t>Statistical models for the persistence of threatened birds using citizen science data: A systematic review</t>
  </si>
  <si>
    <t>Global Ecology and Conservation</t>
  </si>
  <si>
    <t>2351-9894</t>
  </si>
  <si>
    <t>10.1016/j.gecco.2019.e00821</t>
  </si>
  <si>
    <t>http://www.sciencedirect.com/science/article/pii/S2351989419304792</t>
  </si>
  <si>
    <t>http://www.sciencedirect.com/science/article/pii/B9780128051597180015</t>
  </si>
  <si>
    <t>Pranzatelli, Michael R.; Tate, Elizabeth D.</t>
  </si>
  <si>
    <t>Trends and tenets in relapsing and progressive opsoclonus-myoclonus syndrome</t>
  </si>
  <si>
    <t>10.1016/j.braindev.2015.11.007</t>
  </si>
  <si>
    <t>http://www.sciencedirect.com/science/article/pii/S0387760415002375</t>
  </si>
  <si>
    <t>Taylor, Steven</t>
  </si>
  <si>
    <t>Classical Conditioning</t>
  </si>
  <si>
    <t>http://www.sciencedirect.com/science/article/pii/B0123430100000477</t>
  </si>
  <si>
    <t>Cromwell, Howard Casey; Panksepp, Jaak</t>
  </si>
  <si>
    <t>Rethinking the cognitive revolution from a neural perspective: How overuse/misuse of the term ‘cognition’ and the neglect of affective controls in behavioral neuroscience could be delaying progress in understanding the BrainMind</t>
  </si>
  <si>
    <t>Pioneering Research in Affective Neuroscience: Celebrating the Work of Dr. Jaak Panksepp</t>
  </si>
  <si>
    <t>10.1016/j.neubiorev.2011.02.008</t>
  </si>
  <si>
    <t>http://www.sciencedirect.com/science/article/pii/S0149763411000273</t>
  </si>
  <si>
    <t>McNeil, Daniel W.; Randall, Cameron L.; Lejuez, C.W.; Sorrell, John T.</t>
  </si>
  <si>
    <t>Chapter 15 - Mechanisms of Learning and Behavior Change in Social Anxiety Disorder</t>
  </si>
  <si>
    <t>Social Anxiety (Third Edition)</t>
  </si>
  <si>
    <t>978-0-12-394427-6</t>
  </si>
  <si>
    <t>http://www.sciencedirect.com/science/article/pii/B9780123944276000157</t>
  </si>
  <si>
    <t>Baumeister, Roy F.; Vonasch, Andrew J.</t>
  </si>
  <si>
    <t>Uses of self-regulation to facilitate and restrain addictive behavior</t>
  </si>
  <si>
    <t>Contemporary Perspectives on Cognition in Addictive Behaviors</t>
  </si>
  <si>
    <t>10.1016/j.addbeh.2014.09.011</t>
  </si>
  <si>
    <t>http://www.sciencedirect.com/science/article/pii/S0306460314003025</t>
  </si>
  <si>
    <t>Field, Judith; Wroe, Stephen; Trueman, Clive N.; Garvey, Jillian; Wyatt-Spratt, Simon</t>
  </si>
  <si>
    <t>Looking for the archaeological signature in Australian Megafaunal extinctions</t>
  </si>
  <si>
    <t>Peopling the last new worlds: the first colonisation of Sahul and the Americas</t>
  </si>
  <si>
    <t>10.1016/j.quaint.2011.04.013</t>
  </si>
  <si>
    <t>http://www.sciencedirect.com/science/article/pii/S1040618211002266</t>
  </si>
  <si>
    <t>Kanter, Jonathan W.</t>
  </si>
  <si>
    <t>The Vision of a Progressive Clinical Science to Guide Clinical Practice</t>
  </si>
  <si>
    <t>Theories and Directions in Behavior Therapy: ACT and Contemporary CBT</t>
  </si>
  <si>
    <t>10.1016/j.beth.2010.07.006</t>
  </si>
  <si>
    <t>http://www.sciencedirect.com/science/article/pii/S0005789411000621</t>
  </si>
  <si>
    <t>Roy, Douglas John</t>
  </si>
  <si>
    <t>A conditioning model of delusion</t>
  </si>
  <si>
    <t>10.1016/j.neubiorev.2017.05.024</t>
  </si>
  <si>
    <t>http://www.sciencedirect.com/science/article/pii/S0149763416307886</t>
  </si>
  <si>
    <t>Quirk, Gregory J.; Garcia, René; González-Lima, Francisco</t>
  </si>
  <si>
    <t>Prefrontal Mechanisms in Extinction of Conditioned Fear</t>
  </si>
  <si>
    <t>Biological Psychiatry</t>
  </si>
  <si>
    <t>10.1016/j.biopsych.2006.03.010</t>
  </si>
  <si>
    <t>http://www.sciencedirect.com/science/article/pii/S0006322306003751</t>
  </si>
  <si>
    <t>Miller, Alec L.; Smith, Heather L.</t>
  </si>
  <si>
    <t>Adolescent non-suicidal self-injurious behavior: The latest epidemic to assess and treat</t>
  </si>
  <si>
    <t>Self-harming behavior: Special series on non-suicidal self-injury and suicide</t>
  </si>
  <si>
    <t>0962-1849</t>
  </si>
  <si>
    <t>10.1016/j.appsy.2008.05.003</t>
  </si>
  <si>
    <t>http://www.sciencedirect.com/science/article/pii/S096218490800005X</t>
  </si>
  <si>
    <t>Starke, Jeffrey R.; Jacobs, Richard F.; Jereb, John</t>
  </si>
  <si>
    <t>Resurgence of tuberculosis in children</t>
  </si>
  <si>
    <t>The Journal of Pediatrics</t>
  </si>
  <si>
    <t>0022-3476</t>
  </si>
  <si>
    <t>10.1016/S0022-3476(05)81949-3</t>
  </si>
  <si>
    <t>http://www.sciencedirect.com/science/article/pii/S0022347605819493</t>
  </si>
  <si>
    <t>Kanter, Jonathan W.; Manos, Rachel C.; Bowe, William M.; Baruch, David E.; Busch, Andrew M.; Rusch, Laura C.</t>
  </si>
  <si>
    <t>What is behavioral activation?: A review of the empirical literature</t>
  </si>
  <si>
    <t>10.1016/j.cpr.2010.04.001</t>
  </si>
  <si>
    <t>http://www.sciencedirect.com/science/article/pii/S0272735810000504</t>
  </si>
  <si>
    <t>Ingley, Spencer J.</t>
  </si>
  <si>
    <t>Personality and Evolution</t>
  </si>
  <si>
    <t>Encyclopedia of Animal Behavior (Second Edition)</t>
  </si>
  <si>
    <t>978-0-12-813252-4</t>
  </si>
  <si>
    <t>http://www.sciencedirect.com/science/article/pii/B9780128096338900438</t>
  </si>
  <si>
    <t>Kavanagh, David J.; Mueser, Kim T.</t>
  </si>
  <si>
    <t>The future of cognitive and behavioral therapies in the prevention and early management of psychosis: Opportunities and risks</t>
  </si>
  <si>
    <t>10.1016/S0005-7894(01)80016-2</t>
  </si>
  <si>
    <t>http://www.sciencedirect.com/science/article/pii/S0005789401800162</t>
  </si>
  <si>
    <t>Arnaudova, Inna; Kindt, Merel; Fanselow, Michael; Beckers, Tom</t>
  </si>
  <si>
    <t>Pathways towards the proliferation of avoidance in anxiety and implications for treatment</t>
  </si>
  <si>
    <t>Avoidance and Decision Making: Implications for the Understanding and Treatment of Anxiety</t>
  </si>
  <si>
    <t>10.1016/j.brat.2017.04.004</t>
  </si>
  <si>
    <t>http://www.sciencedirect.com/science/article/pii/S0005796717300712</t>
  </si>
  <si>
    <t>Editorial Board</t>
  </si>
  <si>
    <t>10.1016/S0376-6357(12)00077-0</t>
  </si>
  <si>
    <t>http://www.sciencedirect.com/science/article/pii/S0376635712000770</t>
  </si>
  <si>
    <t>Mongeau, R.; Ouradou, M.; Deou, E.; Leconte, C.; Besson, V.B.; Plotkine, M.; Marchand-Leroux, C.</t>
  </si>
  <si>
    <t>P.4.e.002 Traumatic brain injury induces post-traumatic stress disorder-like behaviors in mice: possible role of white matter alterations</t>
  </si>
  <si>
    <t>Abstracts of the 28th ECNP Congress</t>
  </si>
  <si>
    <t>10.1016/S0924-977X(15)30802-6</t>
  </si>
  <si>
    <t>http://www.sciencedirect.com/science/article/pii/S0924977X15308026</t>
  </si>
  <si>
    <t>Dumont, Y.; Thuilliez, J.</t>
  </si>
  <si>
    <t>Human behaviors: A threat to mosquito control?</t>
  </si>
  <si>
    <t>10.1016/j.mbs.2016.08.011</t>
  </si>
  <si>
    <t>http://www.sciencedirect.com/science/article/pii/S0025556416301237</t>
  </si>
  <si>
    <t>Young, Richard; Glennon, Richard A</t>
  </si>
  <si>
    <t>Stimulus Effects of Phenylpropanolamine Optical Isomers in (+)Amphetamine-Trained Rats</t>
  </si>
  <si>
    <t>10.1016/S0091-3057(00)00173-8</t>
  </si>
  <si>
    <t>http://www.sciencedirect.com/science/article/pii/S0091305700001738</t>
  </si>
  <si>
    <t>Yang, Han; Zhang, Yefei; Kato, Ryo; Rowan, Stuart J.</t>
  </si>
  <si>
    <t>Preparation of cellulose nanofibers from Miscanthus x. Giganteus by ammonium persulfate oxidation</t>
  </si>
  <si>
    <t>Carbohydrate Polymers</t>
  </si>
  <si>
    <t>0144-8617</t>
  </si>
  <si>
    <t>10.1016/j.carbpol.2019.02.008</t>
  </si>
  <si>
    <t>http://www.sciencedirect.com/science/article/pii/S0144861719301365</t>
  </si>
  <si>
    <t>Cash, Philip J.; Hartlev, Charlotte Gram; Durazo, Christine Boysen</t>
  </si>
  <si>
    <t>Behavioural design: A process for integrating behaviour change and design</t>
  </si>
  <si>
    <t>Design Studies</t>
  </si>
  <si>
    <t>0142-694X</t>
  </si>
  <si>
    <t>10.1016/j.destud.2016.10.001</t>
  </si>
  <si>
    <t>http://www.sciencedirect.com/science/article/pii/S0142694X16300667</t>
  </si>
  <si>
    <t>Subject Index</t>
  </si>
  <si>
    <t>http://www.sciencedirect.com/science/article/pii/B0123430100001215</t>
  </si>
  <si>
    <t>HAUG, LORE I.</t>
  </si>
  <si>
    <t>Confronting the Controversy Over Behavior Modification Methodologies</t>
  </si>
  <si>
    <t>Advances in Small Animal Medicine and Surgery</t>
  </si>
  <si>
    <t>1041-7826</t>
  </si>
  <si>
    <t>http://www.sciencedirect.com/science/article/pii/S1041782610000022</t>
  </si>
  <si>
    <t>Moghaddas Tafreshi, S.N.; Tavakoli Mehrjardi, Gh.</t>
  </si>
  <si>
    <t>The use of neural network to predict the behavior of small plastic pipes embedded in reinforced sand and surface settlement under repeated load</t>
  </si>
  <si>
    <t>Engineering Applications of Artificial Intelligence</t>
  </si>
  <si>
    <t>0952-1976</t>
  </si>
  <si>
    <t>10.1016/j.engappai.2007.09.001</t>
  </si>
  <si>
    <t>http://www.sciencedirect.com/science/article/pii/S0952197607001145</t>
  </si>
  <si>
    <t>Glanz, Karen</t>
  </si>
  <si>
    <t>Health Behavior and Risk Factors</t>
  </si>
  <si>
    <t>International Encyclopedia of Public Health (Second Edition)</t>
  </si>
  <si>
    <t>978-0-12-803708-9</t>
  </si>
  <si>
    <t>http://www.sciencedirect.com/science/article/pii/B9780128036785001843</t>
  </si>
  <si>
    <t>O'Kearney, Richard</t>
  </si>
  <si>
    <t>Additional considerations in the cognitive-behavioral treatment of obsessional ruminations — A case study</t>
  </si>
  <si>
    <t>10.1016/0005-7916(93)90060-A</t>
  </si>
  <si>
    <t>http://www.sciencedirect.com/science/article/pii/000579169390060A</t>
  </si>
  <si>
    <t>Reese, Hannah E.; Timpano, Kiara R.; Siev, Jedidiah; Rowley, Theresa; Wilhelm, Sabine</t>
  </si>
  <si>
    <t>Behavior Therapy for Tourette's Syndrome and Chronic Tic Disorder: A Web-Based Video Illustration of Treatment Components</t>
  </si>
  <si>
    <t>10.1016/j.cbpra.2009.09.001</t>
  </si>
  <si>
    <t>http://www.sciencedirect.com/science/article/pii/S1077722909001023</t>
  </si>
  <si>
    <t>Liang, Juhua; Tang, Sanyi; Cheke, Robert A.</t>
  </si>
  <si>
    <t>Beverton–Holt discrete pest management models with pulsed chemical control and evolution of pesticide resistance</t>
  </si>
  <si>
    <t>Communications in Nonlinear Science and Numerical Simulation</t>
  </si>
  <si>
    <t>1007-5704</t>
  </si>
  <si>
    <t>10.1016/j.cnsns.2015.12.014</t>
  </si>
  <si>
    <t>http://www.sciencedirect.com/science/article/pii/S1007570415004281</t>
  </si>
  <si>
    <t>Russell, Daniel M.; Newell, Karl M.</t>
  </si>
  <si>
    <t>On No-KR tests in motor learning, retention and transfer</t>
  </si>
  <si>
    <t>Human Movement Science</t>
  </si>
  <si>
    <t>0167-9457</t>
  </si>
  <si>
    <t>10.1016/j.humov.2006.07.009</t>
  </si>
  <si>
    <t>http://www.sciencedirect.com/science/article/pii/S0167945706000662</t>
  </si>
  <si>
    <t>Spiridonov, Andrej; Stankevič, Robertas; Gečas, Tomas; Šilinskas, Tomas; Brazauskas, Antanas; Meidla, Tõnu; Ainsaar, Leho; Musteikis, Petras; Radzevičius, Sigitas</t>
  </si>
  <si>
    <t>Integrated record of Ludlow (Upper Silurian) oceanic geobioevents – Coordination of changes in conodont, and brachiopod faunas, and stable isotopes</t>
  </si>
  <si>
    <t>Gondwana Research</t>
  </si>
  <si>
    <t>1342-937X</t>
  </si>
  <si>
    <t>10.1016/j.gr.2017.08.006</t>
  </si>
  <si>
    <t>http://www.sciencedirect.com/science/article/pii/S1342937X17302915</t>
  </si>
  <si>
    <t>Coughlin, Mary Beth; Sethares, Kristen A.</t>
  </si>
  <si>
    <t>Chronic Sorrow in Parents of Children with a Chronic Illness or Disability: An Integrative Literature Review</t>
  </si>
  <si>
    <t>Special Issue: Social Determinants of Health</t>
  </si>
  <si>
    <t>0882-5963</t>
  </si>
  <si>
    <t>10.1016/j.pedn.2017.06.011</t>
  </si>
  <si>
    <t>http://www.sciencedirect.com/science/article/pii/S0882596317301239</t>
  </si>
  <si>
    <t>http://www.sciencedirect.com/science/article/pii/B978012370509909015X</t>
  </si>
  <si>
    <t>von Baeyer, Carl L.; Whitehead, William E.</t>
  </si>
  <si>
    <t>Effects of parent attention versus distraction on abdominal discomfort in children: A new method and new findings</t>
  </si>
  <si>
    <t>PAIN</t>
  </si>
  <si>
    <t>0304-3959</t>
  </si>
  <si>
    <t>10.1016/j.pain.2006.02.004</t>
  </si>
  <si>
    <t>http://www.sciencedirect.com/science/article/pii/S0304395906000728</t>
  </si>
  <si>
    <t>Mital, Sasha; Miles, Gillian; McLellan-Lemal, Eleanor; Muthui, Mercy; Needle, Richard</t>
  </si>
  <si>
    <t>Heroin shortage in Coastal Kenya: A rapid assessment and qualitative analysis of heroin users’ experiences</t>
  </si>
  <si>
    <t>Drug Use and Drug Policies in Sub-Saharan Africa</t>
  </si>
  <si>
    <t>0955-3959</t>
  </si>
  <si>
    <t>10.1016/j.drugpo.2015.08.010</t>
  </si>
  <si>
    <t>http://www.sciencedirect.com/science/article/pii/S0955395915002455</t>
  </si>
  <si>
    <t>Drobes, David J.; Strauss, Cyd C.</t>
  </si>
  <si>
    <t>Behavioral Treatment of Childhood Anxiety Disorders</t>
  </si>
  <si>
    <t>1056-4993</t>
  </si>
  <si>
    <t>10.1016/S1056-4993(18)30539-X</t>
  </si>
  <si>
    <t>http://www.sciencedirect.com/science/article/pii/S105649931830539X</t>
  </si>
  <si>
    <t>Nichols, Charles D.; Hendricks, Peter S.</t>
  </si>
  <si>
    <t>Chapter 49 - Classic psychedelics as therapeutics for psychiatric disorders</t>
  </si>
  <si>
    <t>Handbook of Behavioral Neuroscience</t>
  </si>
  <si>
    <t>1569-7339</t>
  </si>
  <si>
    <t>http://www.sciencedirect.com/science/article/pii/B9780444641250000499</t>
  </si>
  <si>
    <t>Harte, Colin; Barnes-Holmes, Dermot; Barnes-Holmes, Yvonne; McEnteggart, Ciara</t>
  </si>
  <si>
    <t>The impact of high versus low levels of derivation for mutually and combinatorially entailed relations on persistent rule-following</t>
  </si>
  <si>
    <t>10.1016/j.beproc.2018.08.005</t>
  </si>
  <si>
    <t>http://www.sciencedirect.com/science/article/pii/S0376635718302183</t>
  </si>
  <si>
    <t>Ruben, Douglas H.</t>
  </si>
  <si>
    <t>Chapter 4 - Family Rules and Contingencies</t>
  </si>
  <si>
    <t>Treating Adult Children of Alcoholics</t>
  </si>
  <si>
    <t>http://www.sciencedirect.com/science/article/pii/B9780126011302500045</t>
  </si>
  <si>
    <t>Lipsitt, Lewis P.</t>
  </si>
  <si>
    <t>Learning in the First Year of Life</t>
  </si>
  <si>
    <t>Advances in Child Development and Behavior</t>
  </si>
  <si>
    <t>0065-2407</t>
  </si>
  <si>
    <t>http://www.sciencedirect.com/science/article/pii/S0065240708603298</t>
  </si>
  <si>
    <t>Pujari, Satish; Ramakrishna, A.; Balaram Padal, K.T.</t>
  </si>
  <si>
    <t>Prediction of Swelling Behaviour of Jute and Banana Fiber Composites by using ANN and Regression Analysis</t>
  </si>
  <si>
    <t>International Conference on Advancements in Aeromechanical Materials for Manufacturing (ICAAMM-2016): Organized by MLR Institute of Technology, Hyderabad, Telangana, India</t>
  </si>
  <si>
    <t>10.1016/j.matpr.2017.07.201</t>
  </si>
  <si>
    <t>http://www.sciencedirect.com/science/article/pii/S2214785317314980</t>
  </si>
  <si>
    <t>Franco, Hugo; Galanter, Marc; Castañeda, Ricardo; Patterson, Joan</t>
  </si>
  <si>
    <t>Combining behavioral and self-help approaches in the inpatient management of dually diagnosed patients</t>
  </si>
  <si>
    <t>Journal of Substance Abuse Treatment</t>
  </si>
  <si>
    <t>0740-5472</t>
  </si>
  <si>
    <t>10.1016/0740-5472(95)00016-X</t>
  </si>
  <si>
    <t>http://www.sciencedirect.com/science/article/pii/074054729500016X</t>
  </si>
  <si>
    <t>Kasherwa, Amani Clovis; Twikirize, Janestic Mwende</t>
  </si>
  <si>
    <t>Ritualistic child sexual abuse in post-conflict Eastern DRC: Factors associated with the phenomenon and implications for social work</t>
  </si>
  <si>
    <t>Child Abuse &amp; Neglect</t>
  </si>
  <si>
    <t>0145-2134</t>
  </si>
  <si>
    <t>10.1016/j.chiabu.2018.04.012</t>
  </si>
  <si>
    <t>http://www.sciencedirect.com/science/article/pii/S0145213418301637</t>
  </si>
  <si>
    <t>King, Marcie L.; Manzel, Kenneth; Bruss, Joel; Tranel, Daniel</t>
  </si>
  <si>
    <t>Neural correlates of improvements in personality and behavior following a neurological event</t>
  </si>
  <si>
    <t>Neuropsychologia</t>
  </si>
  <si>
    <t>0028-3932</t>
  </si>
  <si>
    <t>10.1016/j.neuropsychologia.2017.11.023</t>
  </si>
  <si>
    <t>http://www.sciencedirect.com/science/article/pii/S0028393217304451</t>
  </si>
  <si>
    <t>Kapur, Shitij</t>
  </si>
  <si>
    <t>How antipsychotics become anti-‘psychotic’ – from dopamine to salience to psychosis</t>
  </si>
  <si>
    <t>10.1016/j.tips.2004.06.005</t>
  </si>
  <si>
    <t>http://www.sciencedirect.com/science/article/pii/S0165614704001749</t>
  </si>
  <si>
    <t>Glanz, K.; Stryker, J.E.</t>
  </si>
  <si>
    <t>International Encyclopedia of Public Health</t>
  </si>
  <si>
    <t>978-0-12-373960-5</t>
  </si>
  <si>
    <t>http://www.sciencedirect.com/science/article/pii/B978012373960500099X</t>
  </si>
  <si>
    <t>Sweatt, J. David</t>
  </si>
  <si>
    <t>Chapter 1 - Introduction: The Basics of Psychological Learning and Memory Theory</t>
  </si>
  <si>
    <t>Mechanisms of Memory (Second Edition)</t>
  </si>
  <si>
    <t>978-0-12-374951-2</t>
  </si>
  <si>
    <t>http://www.sciencedirect.com/science/article/pii/B9780123749512000019</t>
  </si>
  <si>
    <t>Grau, James W.</t>
  </si>
  <si>
    <t>Learning from the spinal cord: How the study of spinal cord plasticity informs our view of learning</t>
  </si>
  <si>
    <t>10.1016/j.nlm.2013.08.003</t>
  </si>
  <si>
    <t>http://www.sciencedirect.com/science/article/pii/S1074742713001445</t>
  </si>
  <si>
    <t>Whitehead, Steven D.; Ballard, Dana H.</t>
  </si>
  <si>
    <t>Active Perception and Reinforcement Learning</t>
  </si>
  <si>
    <t>Machine Learning Proceedings 1990</t>
  </si>
  <si>
    <t>978-1-55860-141-3</t>
  </si>
  <si>
    <t>http://www.sciencedirect.com/science/article/pii/B9781558601413500250</t>
  </si>
  <si>
    <t>Stolerman, I.P.</t>
  </si>
  <si>
    <t>Chapter 9 - Drug discrimination</t>
  </si>
  <si>
    <t>Techniques in the Behavioral and Neural Sciences</t>
  </si>
  <si>
    <t>0921-0709</t>
  </si>
  <si>
    <t>http://www.sciencedirect.com/science/article/pii/B9780444814449500146</t>
  </si>
  <si>
    <t>Clark, Robert E.</t>
  </si>
  <si>
    <t>Encyclopedia of the Human Brain</t>
  </si>
  <si>
    <t>978-0-12-227210-3</t>
  </si>
  <si>
    <t>http://www.sciencedirect.com/science/article/pii/B0122272102000984</t>
  </si>
  <si>
    <t>Maren, Stephen</t>
  </si>
  <si>
    <t>3.22 - Emotional Learning: Animals☆</t>
  </si>
  <si>
    <t>http://www.sciencedirect.com/science/article/pii/B9780128093245210900</t>
  </si>
  <si>
    <t>Díaz, Cindy; Zarco, Luis Alfonso; Rivera, Diego M.</t>
  </si>
  <si>
    <t>Highly active multiple sclerosis: An update</t>
  </si>
  <si>
    <t>10.1016/j.msard.2019.01.039</t>
  </si>
  <si>
    <t>http://www.sciencedirect.com/science/article/pii/S2211034819300380</t>
  </si>
  <si>
    <t>Contents of volume 74</t>
  </si>
  <si>
    <t>10.1016/j.beproc.2007.02.009</t>
  </si>
  <si>
    <t>http://www.sciencedirect.com/science/article/pii/S0376635707000435</t>
  </si>
  <si>
    <t>Delprato, Dennis J</t>
  </si>
  <si>
    <t>Developmental interactionism: An integrative framework for behavior therapy</t>
  </si>
  <si>
    <t>Advances in Behaviour Research and Therapy</t>
  </si>
  <si>
    <t>0146-6402</t>
  </si>
  <si>
    <t>10.1016/0146-6402(87)90003-8</t>
  </si>
  <si>
    <t>http://www.sciencedirect.com/science/article/pii/0146640287900038</t>
  </si>
  <si>
    <t>Ord, Terry J.; Martins, Emília P.; Thakur, Sidharth; Mane, Ketan K.; Börner, Katy</t>
  </si>
  <si>
    <t>Trends in animal behaviour research (1968–2002): ethoinformatics and the mining of library databases</t>
  </si>
  <si>
    <t>Animal Behaviour</t>
  </si>
  <si>
    <t>0003-3472</t>
  </si>
  <si>
    <t>10.1016/j.anbehav.2004.08.020</t>
  </si>
  <si>
    <t>http://www.sciencedirect.com/science/article/pii/S0003347205000692</t>
  </si>
  <si>
    <t>Dahi, Parastoo B.; Obioha, Chikaodi; Kenny, Sheila; Hilden, Patrick; Maloy, Molly A.; Geyer, Alexander; Schaffer, Wendy L.; Tamari, Roni; Sauter, Craig S.; Jakubowski, Ann A.; Giralt, Sergio A.</t>
  </si>
  <si>
    <t>Late Effects of Autologous Hematopoietic Cell Transplantation (AHCT) in Elderly Patients with Lymphoma</t>
  </si>
  <si>
    <t>10.1016/j.bbmt.2018.12.615</t>
  </si>
  <si>
    <t>http://www.sciencedirect.com/science/article/pii/S108387911831437X</t>
  </si>
  <si>
    <t>Woods, Adam D.; Alms, Paul D.; Monarrez, Pedro M.; Mata, Scott</t>
  </si>
  <si>
    <t>The interaction of recovery and environmental conditions: An analysis of the outer shelf edge of western North America during the early Triassic</t>
  </si>
  <si>
    <t>Studies in Honor of Prof. David J. Bottjer</t>
  </si>
  <si>
    <t>10.1016/j.palaeo.2018.05.014</t>
  </si>
  <si>
    <t>http://www.sciencedirect.com/science/article/pii/S003101821730696X</t>
  </si>
  <si>
    <t>Lloyd, E.C.; Frampton, I.; Verplanken, B.; Haase, A.M.</t>
  </si>
  <si>
    <t>How extreme dieting becomes compulsive: A novel hypothesis for the role of anxiety in the development and maintenance of anorexia nervosa</t>
  </si>
  <si>
    <t>Medical Hypotheses</t>
  </si>
  <si>
    <t>0306-9877</t>
  </si>
  <si>
    <t>10.1016/j.mehy.2017.09.001</t>
  </si>
  <si>
    <t>http://www.sciencedirect.com/science/article/pii/S0306987717303869</t>
  </si>
  <si>
    <t>Knyazev, Gennady G.; Slobodskoj-Plusnin, Jaroslav Yu.</t>
  </si>
  <si>
    <t>Behavioural approach system as a moderator of emotional arousal elicited by reward and punishment cues</t>
  </si>
  <si>
    <t>Personality and Individual Differences</t>
  </si>
  <si>
    <t>0191-8869</t>
  </si>
  <si>
    <t>10.1016/j.paid.2006.06.020</t>
  </si>
  <si>
    <t>http://www.sciencedirect.com/science/article/pii/S0191886906002510</t>
  </si>
  <si>
    <t>Steckler, Thomas; Risbrough, Victoria</t>
  </si>
  <si>
    <t>Pharmacological treatment of PTSD – Established and new approaches</t>
  </si>
  <si>
    <t>Post-Traumatic Stress Disorder</t>
  </si>
  <si>
    <t>10.1016/j.neuropharm.2011.06.012</t>
  </si>
  <si>
    <t>http://www.sciencedirect.com/science/article/pii/S0028390811002565</t>
  </si>
  <si>
    <t>Neely, Leslie; Garcia, Elaina; Bankston, Brooke; Green, Andrew</t>
  </si>
  <si>
    <t>Generalization and maintenance of functional communication training for individuals with developmental disabilities: A systematic and quality review</t>
  </si>
  <si>
    <t>Quality of Single-Case Experimental Research in Developmental Disabilities</t>
  </si>
  <si>
    <t>10.1016/j.ridd.2018.02.002</t>
  </si>
  <si>
    <t>http://www.sciencedirect.com/science/article/pii/S0891422218300295</t>
  </si>
  <si>
    <t>http://www.sciencedirect.com/science/article/pii/B9780126011302500100</t>
  </si>
  <si>
    <t>Grace, Randolph C.; Reid, Alliston K.</t>
  </si>
  <si>
    <t>SQAB 2006: “It's the Non-Arbitrary Metrics, Stupid!”</t>
  </si>
  <si>
    <t>10.1016/j.beproc.2007.03.003</t>
  </si>
  <si>
    <t>http://www.sciencedirect.com/science/article/pii/S0376635707001283</t>
  </si>
  <si>
    <t>Aronson, Thomas A.; Shukla, Sashi; Gujavarty, Krishnareddy; Hoff, Anne; DiBuono, Mark; Khan, Edna</t>
  </si>
  <si>
    <t>Relapse in delusional depression: A retrospective study of the course of treatment</t>
  </si>
  <si>
    <t>Comprehensive Psychiatry</t>
  </si>
  <si>
    <t>0010-440X</t>
  </si>
  <si>
    <t>10.1016/0010-440X(88)90032-6</t>
  </si>
  <si>
    <t>http://www.sciencedirect.com/science/article/pii/0010440X88900326</t>
  </si>
  <si>
    <t>Suddaby, Roy; Ganzin, Max; Minkus, Alison</t>
  </si>
  <si>
    <t>Craft, magic and the re-enchantment of the world</t>
  </si>
  <si>
    <t>European Management Journal</t>
  </si>
  <si>
    <t>0263-2373</t>
  </si>
  <si>
    <t>10.1016/j.emj.2017.03.009</t>
  </si>
  <si>
    <t>http://www.sciencedirect.com/science/article/pii/S0263237317300543</t>
  </si>
  <si>
    <t>Lang, Colleen M.; Edwards, Amanda J.; Mittler, Melissa A.; Bonavitacola, Lauren</t>
  </si>
  <si>
    <t>Dialectical Behavior Therapy With Prolonged Exposure for Adolescents: Rationale and Review of the Research</t>
  </si>
  <si>
    <t>10.1016/j.cbpra.2017.12.005</t>
  </si>
  <si>
    <t>http://www.sciencedirect.com/science/article/pii/S107772291830021X</t>
  </si>
  <si>
    <t>Zimmerman, B.J.</t>
  </si>
  <si>
    <t>Self-regulated Learning</t>
  </si>
  <si>
    <t>http://www.sciencedirect.com/science/article/pii/B0080430767024657</t>
  </si>
  <si>
    <t>Ishikawa, Hirofumi; Ishii, Akira; Nagai, Nobuhiko; Ohmae, Hiroshi; Harada, Masakazu; Suguri, Setsuo; Leafasia, Judson</t>
  </si>
  <si>
    <t>A mathematical model for the transmission of Plasmodium vivax malaria</t>
  </si>
  <si>
    <t>Parasitology International</t>
  </si>
  <si>
    <t>1383-5769</t>
  </si>
  <si>
    <t>10.1016/S1383-5769(02)00084-3</t>
  </si>
  <si>
    <t>http://www.sciencedirect.com/science/article/pii/S1383576902000843</t>
  </si>
  <si>
    <t>Banks, George C.; Gooty, Janaki; Ross, Roxanne L.; Williams, Courtney E.; Harrington, Nicole T.</t>
  </si>
  <si>
    <t>Construct redundancy in leader behaviors: A review and agenda for the future</t>
  </si>
  <si>
    <t>The Leadership Quarterly</t>
  </si>
  <si>
    <t>1048-9843</t>
  </si>
  <si>
    <t>10.1016/j.leaqua.2017.12.005</t>
  </si>
  <si>
    <t>http://www.sciencedirect.com/science/article/pii/S1048984317300620</t>
  </si>
  <si>
    <t>Swaisgood, Ronald R.</t>
  </si>
  <si>
    <t>Current status and future directions of applied behavioral research for animal welfare and conservation</t>
  </si>
  <si>
    <t>10.1016/j.applanim.2006.05.027</t>
  </si>
  <si>
    <t>http://www.sciencedirect.com/science/article/pii/S0168159106001924</t>
  </si>
  <si>
    <t>López, Hassan H.</t>
  </si>
  <si>
    <t>Cannabinoid–hormone interactions in the regulation of motivational processes</t>
  </si>
  <si>
    <t>Sex and drugs: Sex differences and hormonal effects on drug abuse.</t>
  </si>
  <si>
    <t>0018-506X</t>
  </si>
  <si>
    <t>10.1016/j.yhbeh.2009.10.005</t>
  </si>
  <si>
    <t>http://www.sciencedirect.com/science/article/pii/S0018506X09002256</t>
  </si>
  <si>
    <t>Lee, Michelle D.; Clifton, Peter G.</t>
  </si>
  <si>
    <t>Chapter 27 - Role of the serotonergic system in appetite and ingestion control</t>
  </si>
  <si>
    <t>http://www.sciencedirect.com/science/article/pii/B978044464125000027X</t>
  </si>
  <si>
    <t>Quirk, Gregory J.</t>
  </si>
  <si>
    <t>Extinction: New Excitement for an Old Phenomenon</t>
  </si>
  <si>
    <t>10.1016/j.biopsych.2006.05.023</t>
  </si>
  <si>
    <t>http://www.sciencedirect.com/science/article/pii/S0006322306007049</t>
  </si>
  <si>
    <t>Kokane, Saurabh S.; Armant, Ross J.; Bolaños-Guzmán, Carlos A.; Perrotti, Linda I.</t>
  </si>
  <si>
    <t>Overlap in the neural circuitry and molecular mechanisms underlying ketamine abuse and its use as an antidepressant</t>
  </si>
  <si>
    <t>10.1016/j.bbr.2020.112548</t>
  </si>
  <si>
    <t>http://www.sciencedirect.com/science/article/pii/S0166432819316663</t>
  </si>
  <si>
    <t>Foltin, Richard W.</t>
  </si>
  <si>
    <t>Self-administration of methamphetamine aerosol by male and female baboons</t>
  </si>
  <si>
    <t>10.1016/j.pbb.2018.03.005</t>
  </si>
  <si>
    <t>http://www.sciencedirect.com/science/article/pii/S0091305717306664</t>
  </si>
  <si>
    <t>Overholser, James C.</t>
  </si>
  <si>
    <t>Cognitive-behavioral treatment of depression: A three-stage model to guide treatment planning</t>
  </si>
  <si>
    <t>10.1016/S1077-7229(03)80035-4</t>
  </si>
  <si>
    <t>http://www.sciencedirect.com/science/article/pii/S1077722903800354</t>
  </si>
  <si>
    <t>Dickel, Ludovic; Darmaillacq, Anne-Sophie; Jozet-Alves, Christelle; Bellanger, Cécile</t>
  </si>
  <si>
    <t>Chapter 25 - Learning, Memory, and Brain Plasticity in Cuttlefish (Sepia officinalis)</t>
  </si>
  <si>
    <t>http://www.sciencedirect.com/science/article/pii/B9780124158238000253</t>
  </si>
  <si>
    <t>Kamat, Vinay R</t>
  </si>
  <si>
    <t>Private practitioners and their role in the resurgence of malaria in Mumbai (Bombay) and Navi Mumbai (New Bombay), India: serving the affected or aiding an epidemic?</t>
  </si>
  <si>
    <t>10.1016/S0277-9536(00)00191-X</t>
  </si>
  <si>
    <t>http://www.sciencedirect.com/science/article/pii/S027795360000191X</t>
  </si>
  <si>
    <t>Duvarci, Sevil; Pare, Denis</t>
  </si>
  <si>
    <t>Amygdala Microcircuits Controlling Learned Fear</t>
  </si>
  <si>
    <t>10.1016/j.neuron.2014.04.042</t>
  </si>
  <si>
    <t>http://www.sciencedirect.com/science/article/pii/S0896627314003572</t>
  </si>
  <si>
    <t>Maleki, Shervin; Bagheri, Saman</t>
  </si>
  <si>
    <t>Behavior of channel shear connectors, Part I: Experimental study</t>
  </si>
  <si>
    <t>Journal of Constructional Steel Research</t>
  </si>
  <si>
    <t>0143-974X</t>
  </si>
  <si>
    <t>10.1016/j.jcsr.2008.01.010</t>
  </si>
  <si>
    <t>http://www.sciencedirect.com/science/article/pii/S0143974X08000163</t>
  </si>
  <si>
    <t>Chapter 6 - Living with ACOAs: Parent-Child Reactions</t>
  </si>
  <si>
    <t>http://www.sciencedirect.com/science/article/pii/B9780126011302500069</t>
  </si>
  <si>
    <t>Schneider, E.; Castro, K.G.</t>
  </si>
  <si>
    <t>Tuberculosis trends in the United States, 1992–2001</t>
  </si>
  <si>
    <t>Proceedings from the 4th World Congress on Tuberculosis</t>
  </si>
  <si>
    <t>1472-9792</t>
  </si>
  <si>
    <t>10.1016/S1472-9792(02)00075-6</t>
  </si>
  <si>
    <t>http://www.sciencedirect.com/science/article/pii/S1472979202000756</t>
  </si>
  <si>
    <t>Khazaal, Y.; Frésard, E.; Zullino, D.</t>
  </si>
  <si>
    <t>Exposition aux substances addictogènes, réponses conditionnées et traitements d’exposition avec prévention de la réponse</t>
  </si>
  <si>
    <t>L'Encéphale</t>
  </si>
  <si>
    <t>0013-7006</t>
  </si>
  <si>
    <t>10.1016/S0013-7006(07)92049-7</t>
  </si>
  <si>
    <t>http://www.sciencedirect.com/science/article/pii/S0013700607920497</t>
  </si>
  <si>
    <t>Milligan, William R.; Jones, Marjorie T.; Kats, Lee B.; Lucas, Timothy A.; Davis, Courtney L.</t>
  </si>
  <si>
    <t>Predicting the effects of manual crayfish removal on California newt persistence in Santa Monica Mountain streams</t>
  </si>
  <si>
    <t>Ecological Modelling</t>
  </si>
  <si>
    <t>0304-3800</t>
  </si>
  <si>
    <t>10.1016/j.ecolmodel.2017.02.014</t>
  </si>
  <si>
    <t>http://www.sciencedirect.com/science/article/pii/S0304380016302988</t>
  </si>
  <si>
    <t>Wahlsten, Douglas</t>
  </si>
  <si>
    <t>Chapter 3 - Tests of Mouse Behavior</t>
  </si>
  <si>
    <t>Mouse Behavioral Testing</t>
  </si>
  <si>
    <t>978-0-12-375674-9</t>
  </si>
  <si>
    <t>http://www.sciencedirect.com/science/article/pii/B9780123756749100035</t>
  </si>
  <si>
    <t>van den Berg, Hugo A.; Duncombe, Zoe A.</t>
  </si>
  <si>
    <t>Eradication-resolution dynamics with stochastic flare-ups</t>
  </si>
  <si>
    <t>Journal of Theoretical Biology</t>
  </si>
  <si>
    <t>0022-5193</t>
  </si>
  <si>
    <t>10.1016/j.jtbi.2010.03.010</t>
  </si>
  <si>
    <t>http://www.sciencedirect.com/science/article/pii/S0022519310001335</t>
  </si>
  <si>
    <t>Ringdahl, Joel E.; Falcomata, Terry S.; Christensen, Tory J.; Bass-Ringdahl, Sandie M.; Lentz, Alison; Dutt, Anuradha; Schuh-Claus, Jessica</t>
  </si>
  <si>
    <t>Evaluation of a pre-treatment assessment to select mand topographies for functional communication training</t>
  </si>
  <si>
    <t>10.1016/j.ridd.2008.06.002</t>
  </si>
  <si>
    <t>http://www.sciencedirect.com/science/article/pii/S0891422208000693</t>
  </si>
  <si>
    <t>Stemberger, Ruth M.T.; Thomas, Amanda McCombs; MacGlashan, Sherry G.; Mansueto, Charles S.</t>
  </si>
  <si>
    <t>Chapter 17 - Cognitive Behavioral Treatment of Trichotillomania</t>
  </si>
  <si>
    <t>Effective Brief Therapies</t>
  </si>
  <si>
    <t>http://www.sciencedirect.com/science/article/pii/B9780123435309500188</t>
  </si>
  <si>
    <t>Camarini, Rosana; Pautassi, Ricardo Marcos</t>
  </si>
  <si>
    <t>Behavioral sensitization to ethanol: Neural basis and factors that influence its acquisition and expression</t>
  </si>
  <si>
    <t>Brain Research Bulletin</t>
  </si>
  <si>
    <t>0361-9230</t>
  </si>
  <si>
    <t>10.1016/j.brainresbull.2016.04.006</t>
  </si>
  <si>
    <t>http://www.sciencedirect.com/science/article/pii/S0361923016300806</t>
  </si>
  <si>
    <t>Dougher, Michael J.</t>
  </si>
  <si>
    <t>Stimulus equivalence and the untrained acquisition of stimulus functions</t>
  </si>
  <si>
    <t>10.1016/S0005-7894(98)80018-X</t>
  </si>
  <si>
    <t>http://www.sciencedirect.com/science/article/pii/S000578949880018X</t>
  </si>
  <si>
    <t>Miguel, Sandro René Pinto de Sousa; Ligabue-Braun, Rodrigo</t>
  </si>
  <si>
    <t>Hypothesis: Compulsive hoarding as an atavism</t>
  </si>
  <si>
    <t>10.1016/j.mehy.2019.109273</t>
  </si>
  <si>
    <t>http://www.sciencedirect.com/science/article/pii/S0306987719304682</t>
  </si>
  <si>
    <t>Author index of volume 74</t>
  </si>
  <si>
    <t>10.1016/j.beproc.2007.02.007</t>
  </si>
  <si>
    <t>http://www.sciencedirect.com/science/article/pii/S0376635707000411</t>
  </si>
  <si>
    <t>Fernandez, Gina M.; Lew, Brandon J.; Vedder, Lindsey C.; Savage, Lisa M.</t>
  </si>
  <si>
    <t>Chronic intermittent ethanol exposure leads to alterations in brain-derived neurotrophic factor within the frontal cortex and impaired behavioral flexibility in both adolescent and adult rats</t>
  </si>
  <si>
    <t>Neuroscience</t>
  </si>
  <si>
    <t>0306-4522</t>
  </si>
  <si>
    <t>10.1016/j.neuroscience.2017.02.045</t>
  </si>
  <si>
    <t>http://www.sciencedirect.com/science/article/pii/S0306452217301288</t>
  </si>
  <si>
    <t>Pujari, Satish; Ramakrishna, A.; Padal, K.T. Balaram</t>
  </si>
  <si>
    <t>Comparison of ANN and Regression Analysis for Predicting the Water Absorption Behaviour of Jute and Banana Fiber ReinforcedEpoxy composites</t>
  </si>
  <si>
    <t>5th International Conference of Materials Processing and Characterization (ICMPC 2016)</t>
  </si>
  <si>
    <t>10.1016/j.matpr.2017.02.001</t>
  </si>
  <si>
    <t>http://www.sciencedirect.com/science/article/pii/S2214785317301979</t>
  </si>
  <si>
    <t>http://www.sciencedirect.com/science/article/pii/B9780124016620200018</t>
  </si>
  <si>
    <t>Anderson, Kent W.; Taylor, Steven; McLean, Peter D.</t>
  </si>
  <si>
    <t>Panic disorder associated with blood-injury reactivity: The necessity of establishing functional relationships among maladaptive behaviors</t>
  </si>
  <si>
    <t>10.1016/S0005-7894(96)80027-X</t>
  </si>
  <si>
    <t>http://www.sciencedirect.com/science/article/pii/S000578949680027X</t>
  </si>
  <si>
    <t>Animal cognition as the praxist views it</t>
  </si>
  <si>
    <t>10.1016/0149-7634(85)90009-0</t>
  </si>
  <si>
    <t>http://www.sciencedirect.com/science/article/pii/0149763485900090</t>
  </si>
  <si>
    <t>Subject index for volumes 80, 81, 82, 83</t>
  </si>
  <si>
    <t>10.1016/S0376-6357(10)00081-1</t>
  </si>
  <si>
    <t>http://www.sciencedirect.com/science/article/pii/S0376635710000811</t>
  </si>
  <si>
    <t>Meng, Zhiqiang; Liu, Chang; Yu, Chengyang; Ma, Yuanye</t>
  </si>
  <si>
    <t>Transcranial direct current stimulation of the frontal-parietal-temporal area attenuates smoking behavior</t>
  </si>
  <si>
    <t>Journal of Psychiatric Research</t>
  </si>
  <si>
    <t>0022-3956</t>
  </si>
  <si>
    <t>10.1016/j.jpsychires.2014.03.007</t>
  </si>
  <si>
    <t>http://www.sciencedirect.com/science/article/pii/S0022395614000806</t>
  </si>
  <si>
    <t>Conroy, Deirdre A.; Novick, Danielle M.; Swanson, Leslie M.</t>
  </si>
  <si>
    <t>Behavioral Management of Hypersomnia</t>
  </si>
  <si>
    <t>Hypersomnia</t>
  </si>
  <si>
    <t>1556-407X</t>
  </si>
  <si>
    <t>10.1016/j.jsmc.2012.03.005</t>
  </si>
  <si>
    <t>http://www.sciencedirect.com/science/article/pii/S1556407X12000331</t>
  </si>
  <si>
    <t>Takeuchi, Yuichi; Berényi, Antal</t>
  </si>
  <si>
    <t>Oscillotherapeutics – Time-targeted interventions in epilepsy and beyond</t>
  </si>
  <si>
    <t>Neuroscience Research</t>
  </si>
  <si>
    <t>0168-0102</t>
  </si>
  <si>
    <t>10.1016/j.neures.2020.01.002</t>
  </si>
  <si>
    <t>http://www.sciencedirect.com/science/article/pii/S016801022030002X</t>
  </si>
  <si>
    <t>Wallace, Rodrick; Fullilove, Mindy Thompson; Flisher, Alan J.</t>
  </si>
  <si>
    <t>AIDS, violence and behavioral coding: Information theory, risk behavior and dynamic process on core-group sociogeographic networks</t>
  </si>
  <si>
    <t>10.1016/0277-9536(95)00395-9</t>
  </si>
  <si>
    <t>http://www.sciencedirect.com/science/article/pii/0277953695003959</t>
  </si>
  <si>
    <t>Rao, Rajesh PN</t>
  </si>
  <si>
    <t>Towards neural co-processors for the brain: combining decoding and encoding in brain–computer interfaces</t>
  </si>
  <si>
    <t>Machine Learning, Big Data, and Neuroscience</t>
  </si>
  <si>
    <t>10.1016/j.conb.2019.03.008</t>
  </si>
  <si>
    <t>http://www.sciencedirect.com/science/article/pii/S0959438818301843</t>
  </si>
  <si>
    <t>DeMeuse, M.T.; Kiss, G.</t>
  </si>
  <si>
    <t>5 - Liquid crystal polymers (LCPs) as a reinforcement in high temperature polymer blends</t>
  </si>
  <si>
    <t>High Temperature Polymer Blends</t>
  </si>
  <si>
    <t>978-1-84569-785-3</t>
  </si>
  <si>
    <t>http://www.sciencedirect.com/science/article/pii/B9781845697853500057</t>
  </si>
  <si>
    <t>Chapter 13 - Of Course Animals Are Creative: Insights from Generativity Theory</t>
  </si>
  <si>
    <t>Animal Creativity and Innovation</t>
  </si>
  <si>
    <t>978-0-12-800648-1</t>
  </si>
  <si>
    <t>http://www.sciencedirect.com/science/article/pii/B9780128006481000139</t>
  </si>
  <si>
    <t>Lejeune, H; Huynen, M.C; Ferrara, A</t>
  </si>
  <si>
    <t>Temporal differentiation in two strains of small rodents: a wood mouse (Apodemus sylvaticus) and an albino mouse (Mus musculus OF1)</t>
  </si>
  <si>
    <t>10.1016/S0376-6357(00)00133-9</t>
  </si>
  <si>
    <t>http://www.sciencedirect.com/science/article/pii/S0376635700001339</t>
  </si>
  <si>
    <t>O'Hegarty, Richard; Kinnane, Oliver</t>
  </si>
  <si>
    <t>Review of precast concrete sandwich panels and their innovations</t>
  </si>
  <si>
    <t>10.1016/j.conbuildmat.2019.117145</t>
  </si>
  <si>
    <t>http://www.sciencedirect.com/science/article/pii/S0950061819325930</t>
  </si>
  <si>
    <t>Schumacher, M.; Mattern, C.; Ghoumari, A.; Oudinet, J.P.; Liere, P.; Labombarda, F.; Sitruk-Ware, R.; De Nicola, A.F.; Guennoun, R.</t>
  </si>
  <si>
    <t>Revisiting the roles of progesterone and allopregnanolone in the nervous system: Resurgence of the progesterone receptors</t>
  </si>
  <si>
    <t>Allopregnanolone: State of the Art</t>
  </si>
  <si>
    <t>0301-0082</t>
  </si>
  <si>
    <t>10.1016/j.pneurobio.2013.09.004</t>
  </si>
  <si>
    <t>http://www.sciencedirect.com/science/article/pii/S030100821300097X</t>
  </si>
  <si>
    <t>Nicely, Annmarie; Day, Jonathan; Sydnor, Sandra; Mohd Ghazali, Raslinda</t>
  </si>
  <si>
    <t>Sustainably changing small traders' harassment behaviors – A theoretical framework</t>
  </si>
  <si>
    <t>Tourism Management</t>
  </si>
  <si>
    <t>0261-5177</t>
  </si>
  <si>
    <t>10.1016/j.tourman.2014.10.002</t>
  </si>
  <si>
    <t>http://www.sciencedirect.com/science/article/pii/S0261517714002015</t>
  </si>
  <si>
    <t>Spence, Susan H.; Donovan, Caroline L.; March, Sonja; Kenardy, Justin A.; Hearn, Cate S.</t>
  </si>
  <si>
    <t>Generic versus disorder specific cognitive behavior therapy for social anxiety disorder in youth: A randomized controlled trial using internet delivery</t>
  </si>
  <si>
    <t>10.1016/j.brat.2016.12.003</t>
  </si>
  <si>
    <t>http://www.sciencedirect.com/science/article/pii/S0005796716302121</t>
  </si>
  <si>
    <t>Galindo, F.; Broom, D.M.</t>
  </si>
  <si>
    <t>How does social behaviour of dairy cows affect the occurrence of lameness?</t>
  </si>
  <si>
    <t>Applied Animal Behaviour Science</t>
  </si>
  <si>
    <t>10.1016/0168-1591(94)90034-5</t>
  </si>
  <si>
    <t>http://www.sciencedirect.com/science/article/pii/0168159194900345</t>
  </si>
  <si>
    <t>Theodore, Peter S.</t>
  </si>
  <si>
    <t>9 - Sex, Drugs, and HIV (Clinical Issues and Assessment Strategies)</t>
  </si>
  <si>
    <t>The Initial Psychotherapy Interview</t>
  </si>
  <si>
    <t>978-0-12-385146-8</t>
  </si>
  <si>
    <t>http://www.sciencedirect.com/science/article/pii/B9780123851468000092</t>
  </si>
  <si>
    <t>Subject index of volume 74</t>
  </si>
  <si>
    <t>10.1016/j.beproc.2007.02.008</t>
  </si>
  <si>
    <t>http://www.sciencedirect.com/science/article/pii/S0376635707000423</t>
  </si>
  <si>
    <t>Bharadwaj, Srabani; Ho, Selina Ky; Khong, Kum Chue; Seet, Audrey; Yeo, Kee Cheng; Chan, Xin Ying; Wong, Lok Lin; Karlin, Rubiyah Binte; Chan, Daisy KL; Ling, Moi Lin</t>
  </si>
  <si>
    <t>Eliminating MRSA transmission in a tertiary neonatal unit–A quality improvement initiative</t>
  </si>
  <si>
    <t>American Journal of Infection Control</t>
  </si>
  <si>
    <t>0196-6553</t>
  </si>
  <si>
    <t>10.1016/j.ajic.2019.06.001</t>
  </si>
  <si>
    <t>http://www.sciencedirect.com/science/article/pii/S0196655319306133</t>
  </si>
  <si>
    <t>Durden, Lance A.</t>
  </si>
  <si>
    <t>Chapter 7 - Lice (Phthiraptera)</t>
  </si>
  <si>
    <t>Medical and Veterinary Entomology (Third Edition)</t>
  </si>
  <si>
    <t>978-0-12-814043-7</t>
  </si>
  <si>
    <t>http://www.sciencedirect.com/science/article/pii/B9780128140437000078</t>
  </si>
  <si>
    <t>Nandrino, Jean-Louis; Gandolphe, Marie-Charlotte; El Haj, Mohamad</t>
  </si>
  <si>
    <t>Autobiographical memory compromise in individuals with alcohol use disorders: Towards implications for psychotherapy research</t>
  </si>
  <si>
    <t>10.1016/j.drugalcdep.2017.06.027</t>
  </si>
  <si>
    <t>http://www.sciencedirect.com/science/article/pii/S0376871617303617</t>
  </si>
  <si>
    <t>Dolatkhah, Mitra; Hashemzadeh, Nastaran; Barar, Jaleh; Adibkia, Khosro; Aghanejad, Ayuob; Barzegar-Jalali, Mohammad; Omidi, Yadollah</t>
  </si>
  <si>
    <t>Graphene-based multifunctional nanosystems for simultaneous detection and treatment of breast cancer</t>
  </si>
  <si>
    <t>Colloids and Surfaces B: Biointerfaces</t>
  </si>
  <si>
    <t>0927-7765</t>
  </si>
  <si>
    <t>10.1016/j.colsurfb.2020.111104</t>
  </si>
  <si>
    <t>http://www.sciencedirect.com/science/article/pii/S0927776520303349</t>
  </si>
  <si>
    <t>Kyriacou, M.C.; Emmanouilidou, M.G.; Soteriou, G.A.</t>
  </si>
  <si>
    <t>Asynchronous ripening behavior of cactus pear (Opuntia ficus-indica) cultivars with respect to physicochemical and physiological attributes</t>
  </si>
  <si>
    <t>Food Chemistry</t>
  </si>
  <si>
    <t>0308-8146</t>
  </si>
  <si>
    <t>10.1016/j.foodchem.2016.05.113</t>
  </si>
  <si>
    <t>http://www.sciencedirect.com/science/article/pii/S0308814616308020</t>
  </si>
  <si>
    <t>Fox, Andrew T.; Hand, Dennis J.; Reilly, Mark P.</t>
  </si>
  <si>
    <t>Evaluating timing in spontaneously hypertensive and Wistar–Kyoto rats using the peak procedure</t>
  </si>
  <si>
    <t>Proceedings of the meeting of the Society for the Quantitative Analyses of Behavior (SQAB 2008), which took place in Chicago IL, May 22-24 of 2008</t>
  </si>
  <si>
    <t>10.1016/j.beproc.2009.01.011</t>
  </si>
  <si>
    <t>http://www.sciencedirect.com/science/article/pii/S0376635709000321</t>
  </si>
  <si>
    <t>Wingfield, John C.</t>
  </si>
  <si>
    <t>2.15 - Ecophysiological Studies of Hormone–Behavior Relations in Birds: Future Challenges in a Changing World</t>
  </si>
  <si>
    <t>Hormones, Brain and Behavior (Third Edition)</t>
  </si>
  <si>
    <t>978-0-12-803608-2</t>
  </si>
  <si>
    <t>http://www.sciencedirect.com/science/article/pii/B9780128035924000286</t>
  </si>
  <si>
    <t>Higgins, Stephen T.; Silverman, Kenneth; Sigmon, Stacey C.; Naito, Neal A.</t>
  </si>
  <si>
    <t>Incentives and health: An introduction</t>
  </si>
  <si>
    <t>Incentives and Health</t>
  </si>
  <si>
    <t>10.1016/j.ypmed.2012.04.008</t>
  </si>
  <si>
    <t>http://www.sciencedirect.com/science/article/pii/S0091743512001478</t>
  </si>
  <si>
    <t>Paul, Jonathan D.</t>
  </si>
  <si>
    <t>A question of uniformitarianism: Has the geological past become the key to humanity’s future?</t>
  </si>
  <si>
    <t>Anthropocene</t>
  </si>
  <si>
    <t>2213-3054</t>
  </si>
  <si>
    <t>10.1016/j.ancene.2015.05.005</t>
  </si>
  <si>
    <t>http://www.sciencedirect.com/science/article/pii/S2213305415300047</t>
  </si>
  <si>
    <t>Koskina, Antonia; Campbell, Iain C.; Schmidt, Ulrike</t>
  </si>
  <si>
    <t>Exposure therapy in eating disorders revisited</t>
  </si>
  <si>
    <t>10.1016/j.neubiorev.2012.11.010</t>
  </si>
  <si>
    <t>http://www.sciencedirect.com/science/article/pii/S014976341200200X</t>
  </si>
  <si>
    <t>Nicholson, T.R.J.; Voon, V.</t>
  </si>
  <si>
    <t>Chapter 50 - Transcranial magnetic stimulation and sedation as treatment for functional neurologic disorders</t>
  </si>
  <si>
    <t>Handbook of Clinical Neurology</t>
  </si>
  <si>
    <t>0072-9752</t>
  </si>
  <si>
    <t>http://www.sciencedirect.com/science/article/pii/B9780128017722000503</t>
  </si>
  <si>
    <t>Bretherton, L.; Prior, M.; Okoumunne, O.; Cini, E.</t>
  </si>
  <si>
    <t>S14-05 Developmental Relationships between Language Acquisition and Behavioural Adjustment: A Longitudinal Study from 8 Months to 4 Years</t>
  </si>
  <si>
    <t>Abstracts of the 3 Congress of Asian Psychiatry (WCAP 2011)</t>
  </si>
  <si>
    <t>10.1016/S1876-2018(11)60066-X</t>
  </si>
  <si>
    <t>http://www.sciencedirect.com/science/article/pii/S187620181160066X</t>
  </si>
  <si>
    <t>Irfan, M.A; Prakash, V</t>
  </si>
  <si>
    <t>Dynamic deformation and fracture behavior of novel damage tolerant discontinuously reinforced aluminum composites</t>
  </si>
  <si>
    <t>International Journal of Solids and Structures</t>
  </si>
  <si>
    <t>0020-7683</t>
  </si>
  <si>
    <t>10.1016/S0020-7683(99)00195-X</t>
  </si>
  <si>
    <t>http://www.sciencedirect.com/science/article/pii/S002076839900195X</t>
  </si>
  <si>
    <t>Rizvi, Sakina J.; Pizzagalli, Diego A.; Sproule, Beth A.; Kennedy, Sidney H.</t>
  </si>
  <si>
    <t>Assessing anhedonia in depression: Potentials and pitfalls</t>
  </si>
  <si>
    <t>10.1016/j.neubiorev.2016.03.004</t>
  </si>
  <si>
    <t>http://www.sciencedirect.com/science/article/pii/S0149763416301282</t>
  </si>
  <si>
    <t>MacCRACKEN, KATHRYN A.; SCALISI, JULIE C.</t>
  </si>
  <si>
    <t>Development and Evaluation of a Ketogenic Diet Program</t>
  </si>
  <si>
    <t>Journal of the American Dietetic Association</t>
  </si>
  <si>
    <t>0002-8223</t>
  </si>
  <si>
    <t>10.1016/S0002-8223(99)00381-8</t>
  </si>
  <si>
    <t>http://www.sciencedirect.com/science/article/pii/S0002822399003818</t>
  </si>
  <si>
    <t>Sarpong, David; Dong, Shi; Appiah, Gloria</t>
  </si>
  <si>
    <t>‘Vinyl never say die’: The re-incarnation, adoption and diffusion of retro-technologies</t>
  </si>
  <si>
    <t>Technological Forecasting and Social Change</t>
  </si>
  <si>
    <t>0040-1625</t>
  </si>
  <si>
    <t>10.1016/j.techfore.2015.10.012</t>
  </si>
  <si>
    <t>http://www.sciencedirect.com/science/article/pii/S0040162515003078</t>
  </si>
  <si>
    <t>10.1016/S0376-6357(13)00234-9</t>
  </si>
  <si>
    <t>http://www.sciencedirect.com/science/article/pii/S0376635713002349</t>
  </si>
  <si>
    <t>Reisen, William K.</t>
  </si>
  <si>
    <t>Chapter 155 - Malaria</t>
  </si>
  <si>
    <t>Encyclopedia of Insects (Second Edition)</t>
  </si>
  <si>
    <t>978-0-12-374144-8</t>
  </si>
  <si>
    <t>http://www.sciencedirect.com/science/article/pii/B9780123741448001648</t>
  </si>
  <si>
    <t>Kingdon, David; Hansen, Lars</t>
  </si>
  <si>
    <t>Cognitive therapy for psychosis</t>
  </si>
  <si>
    <t>Community Psychiatry 2</t>
  </si>
  <si>
    <t>1476-1793</t>
  </si>
  <si>
    <t>10.1383/psyt.3.10.45.52404</t>
  </si>
  <si>
    <t>http://www.sciencedirect.com/science/article/pii/S1476179306702816</t>
  </si>
  <si>
    <t>Bianchi, Alessia; Ragonese, Paolo; Banco, Maria Aurelia; Realmuto, Sabrina; Vazzoler, Giulia; Portera, Erika; La Tona, Giuseppe; Salemi, Giuseppe</t>
  </si>
  <si>
    <t>Four cases of progressive multifocal leukoencephalopathy in iatrogenic immunocompromised patients</t>
  </si>
  <si>
    <t>eNeurologicalSci</t>
  </si>
  <si>
    <t>2405-6502</t>
  </si>
  <si>
    <t>10.1016/j.ensci.2020.100243</t>
  </si>
  <si>
    <t>http://www.sciencedirect.com/science/article/pii/S2405650220300228</t>
  </si>
  <si>
    <t>Spence, Charles</t>
  </si>
  <si>
    <t>Explaining the Colavita visual dominance effect</t>
  </si>
  <si>
    <t>http://www.sciencedirect.com/science/article/pii/S007961230917615X</t>
  </si>
  <si>
    <t>Duriez, Philibert; Ramoz, Nicolas; Gorwood, Philip; Viltart, Odile; Tolle, Virginie</t>
  </si>
  <si>
    <t>A Metabolic Perspective on Reward Abnormalities in Anorexia Nervosa</t>
  </si>
  <si>
    <t>Trends in Endocrinology &amp; Metabolism</t>
  </si>
  <si>
    <t>1043-2760</t>
  </si>
  <si>
    <t>10.1016/j.tem.2019.08.004</t>
  </si>
  <si>
    <t>http://www.sciencedirect.com/science/article/pii/S1043276019301602</t>
  </si>
  <si>
    <t>Shirley, Rebekah G.; Word, Jettie</t>
  </si>
  <si>
    <t>Rights, rivers and renewables: Lessons from hydropower conflict in Borneo on the role of cultural politics in energy planning for Small Island Developing States</t>
  </si>
  <si>
    <t>Utilities Policy</t>
  </si>
  <si>
    <t>0957-1787</t>
  </si>
  <si>
    <t>10.1016/j.jup.2018.09.010</t>
  </si>
  <si>
    <t>http://www.sciencedirect.com/science/article/pii/S0957178718300729</t>
  </si>
  <si>
    <t>Tang, Sanyi; Tang, Guangyao; Cheke, Robert A.</t>
  </si>
  <si>
    <t>Optimum timing for integrated pest management: Modelling rates of pesticide application and natural enemy releases</t>
  </si>
  <si>
    <t>10.1016/j.jtbi.2010.02.034</t>
  </si>
  <si>
    <t>http://www.sciencedirect.com/science/article/pii/S0022519310001098</t>
  </si>
  <si>
    <t>Langsam, Dean; Anis, Emilia; Haas, Eric J.; Gosinov, Ruslan; Yechezkel, Matan; Grotto, Itamar; Shmueli, Erez; Yamin, Dan</t>
  </si>
  <si>
    <t>Tdap vaccination during pregnancy interrupts a twenty-year increase in the incidence of pertussis</t>
  </si>
  <si>
    <t>10.1016/j.vaccine.2020.01.095</t>
  </si>
  <si>
    <t>http://www.sciencedirect.com/science/article/pii/S0264410X20301481</t>
  </si>
  <si>
    <t>Parot, F.</t>
  </si>
  <si>
    <t>Behaviorism, History of</t>
  </si>
  <si>
    <t>http://www.sciencedirect.com/science/article/pii/B0080430767000541</t>
  </si>
  <si>
    <t>Grauvogel-Stamm, Léa; Ash, Sidney R.</t>
  </si>
  <si>
    <t>Recovery of the Triassic land flora from the end-Permian life crisis</t>
  </si>
  <si>
    <t>Comptes Rendus Palevol</t>
  </si>
  <si>
    <t>1631-0683</t>
  </si>
  <si>
    <t>10.1016/j.crpv.2005.07.002</t>
  </si>
  <si>
    <t>http://www.sciencedirect.com/science/article/pii/S1631068305000813</t>
  </si>
  <si>
    <t>WEINBERG, NAIMAH Z.; RAHDERT, ELIZABETH; COLLIVER, JAMES D.; GLANTZ, MEYER D.</t>
  </si>
  <si>
    <t>Adolescent Substance Abuse: A Review of the Past 10 Years</t>
  </si>
  <si>
    <t>Journal of the American Academy of Child &amp; Adolescent Psychiatry</t>
  </si>
  <si>
    <t>0890-8567</t>
  </si>
  <si>
    <t>10.1097/00004583-199803000-00009</t>
  </si>
  <si>
    <t>http://www.sciencedirect.com/science/article/pii/S0890856709630136</t>
  </si>
  <si>
    <t>Randle, Hayley; Waran, Natalie</t>
  </si>
  <si>
    <t>Equitation Science in Practice: how collaboration, communication and change can improve equine welfare</t>
  </si>
  <si>
    <t>Equitation Science: Improved welfare through scientific data</t>
  </si>
  <si>
    <t>10.1016/j.jveb.2018.12.014</t>
  </si>
  <si>
    <t>http://www.sciencedirect.com/science/article/pii/S1558787818302909</t>
  </si>
  <si>
    <t>Wilson, G. Terence</t>
  </si>
  <si>
    <t>Psychotherapy process and procedure: The behavioral mandate</t>
  </si>
  <si>
    <t>10.1016/S0005-7894(82)80039-7</t>
  </si>
  <si>
    <t>http://www.sciencedirect.com/science/article/pii/S0005789482800397</t>
  </si>
  <si>
    <t>Almansour, F.A.; Dhakal, H.N.; Zhang, Z.Y.</t>
  </si>
  <si>
    <t>Investigation into Mode II interlaminar fracture toughness characteristics of flax/basalt reinforced vinyl ester hybrid composites</t>
  </si>
  <si>
    <t>Composites Science and Technology</t>
  </si>
  <si>
    <t>0266-3538</t>
  </si>
  <si>
    <t>10.1016/j.compscitech.2017.11.016</t>
  </si>
  <si>
    <t>http://www.sciencedirect.com/science/article/pii/S0266353817324703</t>
  </si>
  <si>
    <t>Moon, Myung-Sang; Kim, Sung-Soo; Moon, Hanlim</t>
  </si>
  <si>
    <t>(i) Tuberculosis of the spine: current views in diagnosis, management, and setting a global standard</t>
  </si>
  <si>
    <t>Orthopaedics and Trauma</t>
  </si>
  <si>
    <t>1877-1327</t>
  </si>
  <si>
    <t>10.1016/j.mporth.2013.03.001</t>
  </si>
  <si>
    <t>http://www.sciencedirect.com/science/article/pii/S1877132713000183</t>
  </si>
  <si>
    <t>Gentili, Rodolfo; Abeli, Thomas; Rossi, Graziano; Li, Mingai; Varotto, Claudio; Sgorbati, Sergio</t>
  </si>
  <si>
    <t>Population structure and genetic diversity of the threatened quillwort Isoëtes malinverniana and implication for conservation</t>
  </si>
  <si>
    <t>Aquatic Botany</t>
  </si>
  <si>
    <t>0304-3770</t>
  </si>
  <si>
    <t>10.1016/j.aquabot.2010.05.003</t>
  </si>
  <si>
    <t>http://www.sciencedirect.com/science/article/pii/S0304377010000768</t>
  </si>
  <si>
    <t>Martin, P.L.; Foxx, R.M.</t>
  </si>
  <si>
    <t>Victim control of the aggression of an institutionalized retardate</t>
  </si>
  <si>
    <t>10.1016/0005-7916(73)90063-3</t>
  </si>
  <si>
    <t>http://www.sciencedirect.com/science/article/pii/0005791673900633</t>
  </si>
  <si>
    <t>Clark, David A.</t>
  </si>
  <si>
    <t>Cognitive behavioral treatment of obsessive-compulsive disorders: A commentary</t>
  </si>
  <si>
    <t>10.1016/S1077-7229(99)80059-5</t>
  </si>
  <si>
    <t>http://www.sciencedirect.com/science/article/pii/S1077722999800595</t>
  </si>
  <si>
    <t>Zimmerman, Barry J.</t>
  </si>
  <si>
    <t>Self-Regulated Learning: Theories, Measures, and Outcomes</t>
  </si>
  <si>
    <t>http://www.sciencedirect.com/science/article/pii/B9780080970868260601</t>
  </si>
  <si>
    <t>Vogel, Patrick A.; Launes, Gunvor; Moen, Erna M.; Solem, Stian; Hansen, Bjarne; Håland, Åshild Tellefsen; Himle, Joseph A.</t>
  </si>
  <si>
    <t>Videoconference- and cell phone-based cognitive-behavioral therapy of obsessive-compulsive disorder: A case series</t>
  </si>
  <si>
    <t>Journal of Anxiety Disorders</t>
  </si>
  <si>
    <t>0887-6185</t>
  </si>
  <si>
    <t>10.1016/j.janxdis.2011.10.009</t>
  </si>
  <si>
    <t>http://www.sciencedirect.com/science/article/pii/S0887618511001745</t>
  </si>
  <si>
    <t>Beidel, Deborah C.; Turner, Samuel M.</t>
  </si>
  <si>
    <t>A critique of the theoretical bases of cognitive behavioral theories and therapy</t>
  </si>
  <si>
    <t>10.1016/0272-7358(86)90011-5</t>
  </si>
  <si>
    <t>http://www.sciencedirect.com/science/article/pii/0272735886900115</t>
  </si>
  <si>
    <t>Howe, Anita Y.M.; Long, Jianmin; Nickle, David; Barnard, Richard; Thompson, Seth; Howe, John; Alves, Katia; Wahl, Janice</t>
  </si>
  <si>
    <t>Long-term follow-up of patients receiving boceprevir for treatment of chronic hepatitis C</t>
  </si>
  <si>
    <t>Antiviral Research</t>
  </si>
  <si>
    <t>0166-3542</t>
  </si>
  <si>
    <t>10.1016/j.antiviral.2014.10.010</t>
  </si>
  <si>
    <t>http://www.sciencedirect.com/science/article/pii/S0166354214002903</t>
  </si>
  <si>
    <t>Rodriguez-Ortiz, Carlos J.; Bermúdez-Rattoni, Federico</t>
  </si>
  <si>
    <t>Determinants to trigger memory reconsolidation: The role of retrieval and updating information</t>
  </si>
  <si>
    <t>10.1016/j.nlm.2016.12.005</t>
  </si>
  <si>
    <t>http://www.sciencedirect.com/science/article/pii/S107474271630380X</t>
  </si>
  <si>
    <t>Westra, Henny A.; Stewart, Sherry H.</t>
  </si>
  <si>
    <t>Cognitive behavioural therapy and pharmacotherapy: Complementary or contradictory approaches to the treatment of anxiety?</t>
  </si>
  <si>
    <t>10.1016/S0272-7358(97)00084-6</t>
  </si>
  <si>
    <t>http://www.sciencedirect.com/science/article/pii/S0272735897000846</t>
  </si>
  <si>
    <t>Micoulaud-Franchi, J.-A.; McGonigal, A.; Lopez, R.; Daudet, C.; Kotwas, I.; Bartolomei, F.</t>
  </si>
  <si>
    <t>Electroencephalographic neurofeedback: Level of evidence in mental and brain disorders and suggestions for good clinical practice</t>
  </si>
  <si>
    <t>Neurophysiologie Clinique/Clinical Neurophysiology</t>
  </si>
  <si>
    <t>0987-7053</t>
  </si>
  <si>
    <t>10.1016/j.neucli.2015.10.077</t>
  </si>
  <si>
    <t>http://www.sciencedirect.com/science/article/pii/S0987705315001513</t>
  </si>
  <si>
    <t>Karasu, T. Byram</t>
  </si>
  <si>
    <t>Therapeutic Factors</t>
  </si>
  <si>
    <t>http://www.sciencedirect.com/science/article/pii/B0123430100002191</t>
  </si>
  <si>
    <t>Chikeka, I.; Dumler, J.S.</t>
  </si>
  <si>
    <t>Neglected bacterial zoonoses</t>
  </si>
  <si>
    <t>Clinical Microbiology and Infection</t>
  </si>
  <si>
    <t>1198-743X</t>
  </si>
  <si>
    <t>10.1016/j.cmi.2015.04.022</t>
  </si>
  <si>
    <t>http://www.sciencedirect.com/science/article/pii/S1198743X15004358</t>
  </si>
  <si>
    <t>Hayes, Adele; Hope, Debra A.; Hayes, Sarah</t>
  </si>
  <si>
    <t>Towards an understanding of the process and mechanisms of change in cognitive behavioral therapy: Linking innovative methodology with fundamental questions</t>
  </si>
  <si>
    <t>New Approaches to the Study of Change in Cognitive Behavioral Therapies</t>
  </si>
  <si>
    <t>10.1016/j.cpr.2007.01.006</t>
  </si>
  <si>
    <t>http://www.sciencedirect.com/science/article/pii/S0272735807000104</t>
  </si>
  <si>
    <t>Laboratory and numerical modelling of coal mine roof reinforcement systems: Dar, S M; Smelser, T W Proc International Conference on Mechanics of Jointed and Faulted Rock, Vienna, 18–20 April 1990P445–461. Publ Rotterdam: A A Balkema, 1990</t>
  </si>
  <si>
    <t>International Journal of Rock Mechanics and Mining Sciences &amp; Geomechanics Abstracts</t>
  </si>
  <si>
    <t>0148-9062</t>
  </si>
  <si>
    <t>10.1016/0148-9062(92)93979-T</t>
  </si>
  <si>
    <t>http://www.sciencedirect.com/science/article/pii/014890629293979T</t>
  </si>
  <si>
    <t>Gumm, J.M.; Snekser, J.L.; Leese, J.M.; Little, K.P.; Leiser, J.K.; Imhoff, V.E.; Westrick, B.; Itzkowitz, M.</t>
  </si>
  <si>
    <t>Management of interactions between endangered species using habitat restoration</t>
  </si>
  <si>
    <t>10.1016/j.biocon.2011.05.006</t>
  </si>
  <si>
    <t>http://www.sciencedirect.com/science/article/pii/S0006320711001935</t>
  </si>
  <si>
    <t>Bianchi, Robert J.; Drew, Michael E.; Fan, John Hua</t>
  </si>
  <si>
    <t>Commodities momentum: A behavioral perspective</t>
  </si>
  <si>
    <t>Journal of Banking &amp; Finance</t>
  </si>
  <si>
    <t>0378-4266</t>
  </si>
  <si>
    <t>10.1016/j.jbankfin.2016.08.002</t>
  </si>
  <si>
    <t>http://www.sciencedirect.com/science/article/pii/S0378426616301418</t>
  </si>
  <si>
    <t>Luo, Wei-tao; Zhu, Shun-bing; Gong, Jun-hui; Zhou, Zheng</t>
  </si>
  <si>
    <t>Research and Development of Fire Extinguishing Technology for Power Lithium Batteries</t>
  </si>
  <si>
    <t>2017 8th International Conference on Fire Science and Fire Protection Engineering (ICFSFPE 2017)</t>
  </si>
  <si>
    <t>1877-7058</t>
  </si>
  <si>
    <t>10.1016/j.proeng.2017.12.045</t>
  </si>
  <si>
    <t>http://www.sciencedirect.com/science/article/pii/S1877705817362689</t>
  </si>
  <si>
    <t>Kornetsky, Conan</t>
  </si>
  <si>
    <t>Brain-stimulation reward, morphine-induced oral stereotypy, and sensitization: implications for abuse</t>
  </si>
  <si>
    <t>Foundations and Innovations in the Neuroscience of Drug Abuse</t>
  </si>
  <si>
    <t>10.1016/j.neubiorev.2003.11.014</t>
  </si>
  <si>
    <t>http://www.sciencedirect.com/science/article/pii/S0149763403001453</t>
  </si>
  <si>
    <t>Berg, Paul H.; Voit, Eberhard O.; White, Roger L.</t>
  </si>
  <si>
    <t>A pharmacodynamic model for the action of the antibiotic imipenem on Pseudomonas aeruginosa populations in vitro</t>
  </si>
  <si>
    <t>Bulletin of Mathematical Biology</t>
  </si>
  <si>
    <t>0092-8240</t>
  </si>
  <si>
    <t>10.1016/0092-8240(96)00017-1</t>
  </si>
  <si>
    <t>http://www.sciencedirect.com/science/article/pii/0092824096000171</t>
  </si>
  <si>
    <t>Snyder, James</t>
  </si>
  <si>
    <t>Behavioral analysis and treatment of poor diabetic self-care and antisocial behavior: A single-subject experimental study</t>
  </si>
  <si>
    <t>10.1016/S0005-7894(87)80019-9</t>
  </si>
  <si>
    <t>http://www.sciencedirect.com/science/article/pii/S0005789487800199</t>
  </si>
  <si>
    <t>Burghardt, Walter F</t>
  </si>
  <si>
    <t>Behavioral considerations in the management of working dogs</t>
  </si>
  <si>
    <t>Veterinary Clinics of North America: Small Animal Practice</t>
  </si>
  <si>
    <t>0195-5616</t>
  </si>
  <si>
    <t>10.1016/S0195-5616(02)00133-X</t>
  </si>
  <si>
    <t>http://www.sciencedirect.com/science/article/pii/S019556160200133X</t>
  </si>
  <si>
    <t>Vinayagam, P.S.; Radha, R.; Bhuvaneswari, S.; Ravisankar, R.; Muruganandam, P.</t>
  </si>
  <si>
    <t>Bright soliton dynamics in spin orbit-Rabi coupled Bose-Einstein condensates</t>
  </si>
  <si>
    <t>10.1016/j.cnsns.2017.02.012</t>
  </si>
  <si>
    <t>http://www.sciencedirect.com/science/article/pii/S100757041730059X</t>
  </si>
  <si>
    <t>Kazdin, Alan E.</t>
  </si>
  <si>
    <t>The effect of response cost in suppressing behavior in a pre-psychotic retardate</t>
  </si>
  <si>
    <t>10.1016/0005-7916(71)90029-2</t>
  </si>
  <si>
    <t>http://www.sciencedirect.com/science/article/pii/0005791671900292</t>
  </si>
  <si>
    <t>Rachman, S.</t>
  </si>
  <si>
    <t>Introduction to behaviour therapy</t>
  </si>
  <si>
    <t>10.1016/0005-7967(63)90002-0</t>
  </si>
  <si>
    <t>http://www.sciencedirect.com/science/article/pii/0005796763900020</t>
  </si>
  <si>
    <t>Cryan, J.F.</t>
  </si>
  <si>
    <t>Encyclopedia of Behavioral Neuroscience</t>
  </si>
  <si>
    <t>978-0-08-045396-5</t>
  </si>
  <si>
    <t>http://www.sciencedirect.com/science/article/pii/B9780080453965000087</t>
  </si>
  <si>
    <t>Presti, D.E.</t>
  </si>
  <si>
    <t>Drugs, the Brain, and Behavior</t>
  </si>
  <si>
    <t>Encyclopedia of Human Behavior (Second Edition)</t>
  </si>
  <si>
    <t>978-0-08-096180-4</t>
  </si>
  <si>
    <t>http://www.sciencedirect.com/science/article/pii/B9780123750006001385</t>
  </si>
  <si>
    <t>Panlilio, Leigh V.; Justinova, Zuzana; Goldberg, Steven R.</t>
  </si>
  <si>
    <t>Chapter 8 - Animal Models of Addiction: Cannabinoids</t>
  </si>
  <si>
    <t>Biological Research on Addiction</t>
  </si>
  <si>
    <t>978-0-12-398335-0</t>
  </si>
  <si>
    <t>http://www.sciencedirect.com/science/article/pii/B978012398335000008X</t>
  </si>
  <si>
    <t>Terence Wilson, G</t>
  </si>
  <si>
    <t>Laboratory research on alcohol use and abuse: Past trends and future directions</t>
  </si>
  <si>
    <t>Two Decades of Behavioral</t>
  </si>
  <si>
    <t>10.1016/0146-6402(87)90009-9</t>
  </si>
  <si>
    <t>http://www.sciencedirect.com/science/article/pii/0146640287900099</t>
  </si>
  <si>
    <t>Levine, Seymour</t>
  </si>
  <si>
    <t>Influence of psychological variables on the activity of the hypothalamic–pituitary–adrenal axis</t>
  </si>
  <si>
    <t>Festschrift David de Wied</t>
  </si>
  <si>
    <t>0014-2999</t>
  </si>
  <si>
    <t>10.1016/S0014-2999(00)00548-3</t>
  </si>
  <si>
    <t>http://www.sciencedirect.com/science/article/pii/S0014299900005483</t>
  </si>
  <si>
    <t>Bofill, James A.; Rust, Orion A.</t>
  </si>
  <si>
    <t>The diagnosis and treatment of syphilis in women</t>
  </si>
  <si>
    <t>Primary Care Update for OB/GYNS</t>
  </si>
  <si>
    <t>1068-607X</t>
  </si>
  <si>
    <t>10.1016/1068-607X(95)00053-L</t>
  </si>
  <si>
    <t>http://www.sciencedirect.com/science/article/pii/1068607X9500053L</t>
  </si>
  <si>
    <t>Corlett, Philip R.; Taylor, Jane R.</t>
  </si>
  <si>
    <t>Chapter 13 - The Translational Potential of Memory Reconsolidation</t>
  </si>
  <si>
    <t>http://www.sciencedirect.com/science/article/pii/B9780123868923000135</t>
  </si>
  <si>
    <t>Brockett, Beth F.T.; Hassall, Mark</t>
  </si>
  <si>
    <t>The existence of an Allee effect in populations of Porcellio scaber (Isopoda: Oniscidea)</t>
  </si>
  <si>
    <t>European Journal of Soil Biology</t>
  </si>
  <si>
    <t>1164-5563</t>
  </si>
  <si>
    <t>10.1016/j.ejsobi.2005.09.004</t>
  </si>
  <si>
    <t>http://www.sciencedirect.com/science/article/pii/S1164556305000348</t>
  </si>
  <si>
    <t>Johansen, Marianne Bagge</t>
  </si>
  <si>
    <t>Adaptive radiation, survival and extinction of brachiopods in the northwest European upper cretaceous-lower paleocene chalk</t>
  </si>
  <si>
    <t>Palaeogeography, Palaeoclimatology, Palaeoecology</t>
  </si>
  <si>
    <t>10.1016/0031-0182(89)90060-6</t>
  </si>
  <si>
    <t>http://www.sciencedirect.com/science/article/pii/0031018289900606</t>
  </si>
  <si>
    <t>El-Solh, Ali A.; Riaz, Usman; Roberts, Jasmine</t>
  </si>
  <si>
    <t>Sleep Disorders in Patients With Posttraumatic Stress Disorder</t>
  </si>
  <si>
    <t>Chest</t>
  </si>
  <si>
    <t>0012-3692</t>
  </si>
  <si>
    <t>10.1016/j.chest.2018.04.007</t>
  </si>
  <si>
    <t>http://www.sciencedirect.com/science/article/pii/S0012369218305786</t>
  </si>
  <si>
    <t>Field, Scott A.</t>
  </si>
  <si>
    <t>Human altruism: Group selection should not be ignored</t>
  </si>
  <si>
    <t>Journal of Social and Evolutionary Systems</t>
  </si>
  <si>
    <t>1061-7361</t>
  </si>
  <si>
    <t>10.1016/S1061-7361(00)80002-8</t>
  </si>
  <si>
    <t>http://www.sciencedirect.com/science/article/pii/S1061736100800028</t>
  </si>
  <si>
    <t>Author index for volume 80, 81, 82, 83</t>
  </si>
  <si>
    <t>10.1016/S0376-6357(10)00072-0</t>
  </si>
  <si>
    <t>http://www.sciencedirect.com/science/article/pii/S0376635710000720</t>
  </si>
  <si>
    <t>Nahas, George; Bliss, Sarah A.; Sinha, Garima; Ganta, Teja; Greco, Steven J.; Rameshwar, Pranela</t>
  </si>
  <si>
    <t>Is reduction of tumor burden sufficient for the 21st century?</t>
  </si>
  <si>
    <t>Cancer Metabolism</t>
  </si>
  <si>
    <t>0304-3835</t>
  </si>
  <si>
    <t>10.1016/j.canlet.2014.03.002</t>
  </si>
  <si>
    <t>http://www.sciencedirect.com/science/article/pii/S0304383514001359</t>
  </si>
  <si>
    <t>Rebba, Bhargavi; Ramanaiah, N.</t>
  </si>
  <si>
    <t>Evaluation of Mechanical Properties of Aluminium Alloy (Al-2024) Reinforced with Molybdenum Disulphide (MOS2) Metal Matrix Composites</t>
  </si>
  <si>
    <t>3rd International Conference on Materials Processing and Characterisation (ICMPC 2014)</t>
  </si>
  <si>
    <t>2211-8128</t>
  </si>
  <si>
    <t>10.1016/j.mspro.2014.07.189</t>
  </si>
  <si>
    <t>http://www.sciencedirect.com/science/article/pii/S2211812814005549</t>
  </si>
  <si>
    <t>Lang, Peter J.; Davis, Michael</t>
  </si>
  <si>
    <t>Emotion, motivation, and the brain: Reflex foundations in animal and human research</t>
  </si>
  <si>
    <t>http://www.sciencedirect.com/science/article/pii/S0079612306560017</t>
  </si>
  <si>
    <t>Foley, Janet E.</t>
  </si>
  <si>
    <t>Direct and Indirect Mechanisms for Climate Change to Impact Vector-Borne Disease</t>
  </si>
  <si>
    <t>Reference Module in Earth Systems and Environmental Sciences</t>
  </si>
  <si>
    <t>978-0-12-409548-9</t>
  </si>
  <si>
    <t>http://www.sciencedirect.com/science/article/pii/B9780124095489110346</t>
  </si>
  <si>
    <t>Adkins-Regan, Elizabeth</t>
  </si>
  <si>
    <t>Is the snark still a boojum? The comparative approach to reproductive behavior</t>
  </si>
  <si>
    <t>10.1016/S0149-7634(05)80224-6</t>
  </si>
  <si>
    <t>http://www.sciencedirect.com/science/article/pii/S0149763405802246</t>
  </si>
  <si>
    <t>Bondi, Corina O.; Semple, Bridgette D.; Noble-Haeusslein, Linda J.; Osier, Nicole D.; Carlson, Shaun W.; Dixon, C. Edward; Giza, Christopher C.; Kline, Anthony E.</t>
  </si>
  <si>
    <t>Found in translation: Understanding the biology and behavior of experimental traumatic brain injury</t>
  </si>
  <si>
    <t>Proceedings of the 2014 annual meeting of the International Behavioral Neuroscience Society</t>
  </si>
  <si>
    <t>10.1016/j.neubiorev.2014.12.004</t>
  </si>
  <si>
    <t>http://www.sciencedirect.com/science/article/pii/S0149763414003352</t>
  </si>
  <si>
    <t>O’Connor, Kieron</t>
  </si>
  <si>
    <t>A cognitive-behavioral/psychophysiological model of tic disorders</t>
  </si>
  <si>
    <t>10.1016/S0005-7967(02)00048-7</t>
  </si>
  <si>
    <t>http://www.sciencedirect.com/science/article/pii/S0005796702000487</t>
  </si>
  <si>
    <t>Venkateshwaran, N.; ElayaPerumal, A.; Alavudeen, A.; Thiruchitrambalam, M.</t>
  </si>
  <si>
    <t>Mechanical and water absorption behaviour of banana/sisal reinforced hybrid composites</t>
  </si>
  <si>
    <t>Materials &amp; Design</t>
  </si>
  <si>
    <t>0261-3069</t>
  </si>
  <si>
    <t>10.1016/j.matdes.2011.03.002</t>
  </si>
  <si>
    <t>http://www.sciencedirect.com/science/article/pii/S0261306911001579</t>
  </si>
  <si>
    <t>Bago Rodriguez, Ana Maria; Binks, Bernard P.</t>
  </si>
  <si>
    <t>Capsules from Pickering emulsion templates</t>
  </si>
  <si>
    <t>Memorial Volume</t>
  </si>
  <si>
    <t>1359-0294</t>
  </si>
  <si>
    <t>10.1016/j.cocis.2019.09.006</t>
  </si>
  <si>
    <t>http://www.sciencedirect.com/science/article/pii/S1359029419300445</t>
  </si>
  <si>
    <t>Thampi, Vivek A.; Bauch, Chris T.; Anand, Madhur</t>
  </si>
  <si>
    <t>Socio-ecological mechanisms for persistence of native Australian grasses under pressure from nitrogen runoff and invasive species</t>
  </si>
  <si>
    <t>10.1016/j.ecolmodel.2019.108830</t>
  </si>
  <si>
    <t>http://www.sciencedirect.com/science/article/pii/S0304380019303382</t>
  </si>
  <si>
    <t>Xiao, Yan; Kristensen, Sibylle; Sun, Jiangping; Lu, Lin; Vermund, Sten H.</t>
  </si>
  <si>
    <t>Expansion of HIV/AIDS in China: Lessons from Yunnan Province</t>
  </si>
  <si>
    <t>10.1016/j.socscimed.2006.09.019</t>
  </si>
  <si>
    <t>http://www.sciencedirect.com/science/article/pii/S0277953606004710</t>
  </si>
  <si>
    <t>Balaban, E.</t>
  </si>
  <si>
    <t>Neurogenetics and Behavior</t>
  </si>
  <si>
    <t>http://www.sciencedirect.com/science/article/pii/B0080430767033489</t>
  </si>
  <si>
    <t>Shin, Jieun; Jian, Lian; Driscoll, Kevin; Bar, François</t>
  </si>
  <si>
    <t>The diffusion of misinformation on social media: Temporal pattern, message, and source</t>
  </si>
  <si>
    <t>Computers in Human Behavior</t>
  </si>
  <si>
    <t>0747-5632</t>
  </si>
  <si>
    <t>10.1016/j.chb.2018.02.008</t>
  </si>
  <si>
    <t>http://www.sciencedirect.com/science/article/pii/S0747563218300669</t>
  </si>
  <si>
    <t>Evans, Ian M.</t>
  </si>
  <si>
    <t>The logical requirements for explanations of systematic desensitization</t>
  </si>
  <si>
    <t>10.1016/S0005-7894(73)80002-4</t>
  </si>
  <si>
    <t>http://www.sciencedirect.com/science/article/pii/S0005789473800024</t>
  </si>
  <si>
    <t>Roberts, Brent W.; Nickel, Lauren B.</t>
  </si>
  <si>
    <t>11 - A critical evaluation of the Neo-Socioanalytic Model of personality</t>
  </si>
  <si>
    <t>Personality Development Across the Lifespan</t>
  </si>
  <si>
    <t>978-0-12-804674-6</t>
  </si>
  <si>
    <t>http://www.sciencedirect.com/science/article/pii/B9780128046746000119</t>
  </si>
  <si>
    <t>Jamot, B. Boury; Carrard, A.; Martin, J.L.; Halfon, O.; Magistretti, P.J.; Boutrel, B.</t>
  </si>
  <si>
    <t>P.4.004 A key role of astrocytic lactate in the formation and maintenance of memories associated with cocaine-associated cues</t>
  </si>
  <si>
    <t>10.1016/S0924-977X(16)70094-0</t>
  </si>
  <si>
    <t>http://www.sciencedirect.com/science/article/pii/S0924977X16700940</t>
  </si>
  <si>
    <t>De Tiège, Xavier; Rozenberg, Flore; Héron, Bénédicte</t>
  </si>
  <si>
    <t>The spectrum of herpes simplex encephalitis in children</t>
  </si>
  <si>
    <t>European Journal of Paediatric Neurology</t>
  </si>
  <si>
    <t>1090-3798</t>
  </si>
  <si>
    <t>10.1016/j.ejpn.2007.07.007</t>
  </si>
  <si>
    <t>http://www.sciencedirect.com/science/article/pii/S1090379807001146</t>
  </si>
  <si>
    <t>Catania, A.Charles</t>
  </si>
  <si>
    <t>Glossary</t>
  </si>
  <si>
    <t>http://www.sciencedirect.com/science/article/pii/B9780444812513500151</t>
  </si>
  <si>
    <t>Tomita, Mihaela; Panzaru, Ciprian</t>
  </si>
  <si>
    <t>Forms of quasi coercive treatment for resocialization of juvenile offenders</t>
  </si>
  <si>
    <t>Innovation and Creativity in Education</t>
  </si>
  <si>
    <t>1877-0428</t>
  </si>
  <si>
    <t>10.1016/j.sbspro.2010.03.658</t>
  </si>
  <si>
    <t>http://www.sciencedirect.com/science/article/pii/S1877042810006981</t>
  </si>
  <si>
    <t>McNally, Richard J.; Lorenz, Marleen</t>
  </si>
  <si>
    <t>Anxiety sensitivity in agoraphobics</t>
  </si>
  <si>
    <t>10.1016/0005-7916(87)90065-6</t>
  </si>
  <si>
    <t>http://www.sciencedirect.com/science/article/pii/0005791687900656</t>
  </si>
  <si>
    <t>Seno, Hiromi</t>
  </si>
  <si>
    <t>A paradox in discrete single species population dynamics with harvesting/thinning</t>
  </si>
  <si>
    <t>BICOMP 2008</t>
  </si>
  <si>
    <t>10.1016/j.mbs.2008.06.004</t>
  </si>
  <si>
    <t>http://www.sciencedirect.com/science/article/pii/S0025556408000904</t>
  </si>
  <si>
    <t>Worsham, Joseph; Kalita, Jugal</t>
  </si>
  <si>
    <t>Multi-task learning for natural language processing in the 2020s: where are we going?</t>
  </si>
  <si>
    <t>Pattern Recognition Letters</t>
  </si>
  <si>
    <t>0167-8655</t>
  </si>
  <si>
    <t>10.1016/j.patrec.2020.05.031</t>
  </si>
  <si>
    <t>http://www.sciencedirect.com/science/article/pii/S0167865520302087</t>
  </si>
  <si>
    <t>Botvinick, Matthew M; Gershman, Samuel J</t>
  </si>
  <si>
    <t>Editorial overview: Artificial intelligence</t>
  </si>
  <si>
    <t>SI: 29: Artificial Intelligence (2019)</t>
  </si>
  <si>
    <t>2352-1546</t>
  </si>
  <si>
    <t>10.1016/j.cobeha.2019.07.006</t>
  </si>
  <si>
    <t>http://www.sciencedirect.com/science/article/pii/S2352154619300865</t>
  </si>
  <si>
    <t>De Sousa, Avinash; Mohandas, E.; Javed, Afzal</t>
  </si>
  <si>
    <t>Psychological interventions during COVID-19: Challenges for low and middle income countries</t>
  </si>
  <si>
    <t>10.1016/j.ajp.2020.102128</t>
  </si>
  <si>
    <t>http://www.sciencedirect.com/science/article/pii/S1876201820302392</t>
  </si>
  <si>
    <t>Wardle, J.; Gibson, E.L.</t>
  </si>
  <si>
    <t>Chapter 55 - Diet and Stress: Interactions with Emotions and Behavior</t>
  </si>
  <si>
    <t>Stress: Concepts, Cognition, Emotion, and Behavior</t>
  </si>
  <si>
    <t>978-0-12-800951-2</t>
  </si>
  <si>
    <t>http://www.sciencedirect.com/science/article/pii/B9780128009512000583</t>
  </si>
  <si>
    <t>Gignoux, D.; Lemaire, R.; Molho, P.; Tasset, F.</t>
  </si>
  <si>
    <t>Onset of magnetism in the yttrium-nickel compounds: II. Very weak itinerant ferromagnetism in YNi3</t>
  </si>
  <si>
    <t>Journal of Magnetism and Magnetic Materials</t>
  </si>
  <si>
    <t>0304-8853</t>
  </si>
  <si>
    <t>10.1016/0304-8853(80)90477-1</t>
  </si>
  <si>
    <t>http://www.sciencedirect.com/science/article/pii/0304885380904771</t>
  </si>
  <si>
    <t>Hazell, P.J.; Appleby-Thomas, G.J.; Wielewski, E.; Stennett, C.; Siviour, C.</t>
  </si>
  <si>
    <t>The influence of microstructure on the shock and spall behaviour of the magnesium alloy, Elektron 675</t>
  </si>
  <si>
    <t>Acta Materialia</t>
  </si>
  <si>
    <t>1359-6454</t>
  </si>
  <si>
    <t>10.1016/j.actamat.2012.07.041</t>
  </si>
  <si>
    <t>http://www.sciencedirect.com/science/article/pii/S1359645412004892</t>
  </si>
  <si>
    <t>Machado, C.; Almeida, B.; Fragoeiro, C.</t>
  </si>
  <si>
    <t>P.534 Psychotic depression as the initial presentation of lung cancer: Challenges in diagnosis and treatment of psychiatric manifestations of paraneoplastic disorders</t>
  </si>
  <si>
    <t>Abstracts of the 32nd ECNP Congress, 7-10 September 2019, Copenhagen, Denmark</t>
  </si>
  <si>
    <t>10.1016/j.euroneuro.2019.09.539</t>
  </si>
  <si>
    <t>http://www.sciencedirect.com/science/article/pii/S0924977X19314130</t>
  </si>
  <si>
    <t>Vyjayanthi, NV; Basavaraju, Rakshathi; Mehta, Urvakhsh Meherwan</t>
  </si>
  <si>
    <t>From catatonic stupor to serotonergic overdrive: A case-series illustration</t>
  </si>
  <si>
    <t>10.1016/j.ajp.2019.10.006</t>
  </si>
  <si>
    <t>http://www.sciencedirect.com/science/article/pii/S1876201819309414</t>
  </si>
  <si>
    <t>Schmidt, Nikola</t>
  </si>
  <si>
    <t>The political desirability, feasibility, and sustainability of planetary defense governance</t>
  </si>
  <si>
    <t>Acta Astronautica</t>
  </si>
  <si>
    <t>0094-5765</t>
  </si>
  <si>
    <t>10.1016/j.actaastro.2018.06.037</t>
  </si>
  <si>
    <t>http://www.sciencedirect.com/science/article/pii/S0094576517315199</t>
  </si>
  <si>
    <t>Filkowski, Megan M.; Sheth, Sameer A.</t>
  </si>
  <si>
    <t>Deep Brain Stimulation for Depression: An Emerging Indication</t>
  </si>
  <si>
    <t>Neuromodulation</t>
  </si>
  <si>
    <t>1042-3680</t>
  </si>
  <si>
    <t>10.1016/j.nec.2018.12.007</t>
  </si>
  <si>
    <t>http://www.sciencedirect.com/science/article/pii/S1042368018309495</t>
  </si>
  <si>
    <t>Magnus, Carl; Sharp, Joanne; Ma, Le; Rainforth, W.M.</t>
  </si>
  <si>
    <t>Ramification of thermal expansion mismatch and phase transformation in TiC-particulate/SiC-matrix ceramic composite</t>
  </si>
  <si>
    <t>Ceramics International</t>
  </si>
  <si>
    <t>0272-8842</t>
  </si>
  <si>
    <t>10.1016/j.ceramint.2020.05.151</t>
  </si>
  <si>
    <t>http://www.sciencedirect.com/science/article/pii/S0272884220314395</t>
  </si>
  <si>
    <t>Herkov, Michael J.; Gold, Mark S.</t>
  </si>
  <si>
    <t>Chapter 82 - Etiology and Prevention of Stimulants (Including Cocaine, Amphetamines and Misuse of Prescription Stimulants)</t>
  </si>
  <si>
    <t>Interventions for Addiction</t>
  </si>
  <si>
    <t>978-0-12-398338-1</t>
  </si>
  <si>
    <t>http://www.sciencedirect.com/science/article/pii/B9780123983381000828</t>
  </si>
  <si>
    <t>Peng, Mengna; Ni, Wen; Tan, Lifeng</t>
  </si>
  <si>
    <t>Effects of the fluorine substituent positions of the intercalating ligands on the binding behavior and third-strand stabilization of two Ru(II) complexes toward poly(U)•poly(A)*poly(U) triplex RNA</t>
  </si>
  <si>
    <t>Journal of Inorganic Biochemistry</t>
  </si>
  <si>
    <t>0162-0134</t>
  </si>
  <si>
    <t>10.1016/j.jinorgbio.2017.08.004</t>
  </si>
  <si>
    <t>http://www.sciencedirect.com/science/article/pii/S016201341730274X</t>
  </si>
  <si>
    <t>Lane, Robert S.</t>
  </si>
  <si>
    <t>Chapter 271 - Zoonotic Agents, Arthropod-Borne</t>
  </si>
  <si>
    <t>http://www.sciencedirect.com/science/article/pii/B9780123741448002800</t>
  </si>
  <si>
    <t>Jayasundara, Duleepa; Lee, Edward; Octavia, Sophie; Lan, Ruiting; Tanaka, Mark M.; Wood, James G.</t>
  </si>
  <si>
    <t>Emergence of pertactin-deficient pertussis strains in Australia can be explained by models of vaccine escape</t>
  </si>
  <si>
    <t>Epidemics</t>
  </si>
  <si>
    <t>1755-4365</t>
  </si>
  <si>
    <t>10.1016/j.epidem.2020.100388</t>
  </si>
  <si>
    <t>http://www.sciencedirect.com/science/article/pii/S1755436519300179</t>
  </si>
  <si>
    <t>Hooley, Jill M.; Woodberry, Kristen A.; Ferriter, Caitlin</t>
  </si>
  <si>
    <t>Chapter 11 - Family Factors in Schizophrenia and Bipolar Disorder</t>
  </si>
  <si>
    <t>Psychopathology and the Family</t>
  </si>
  <si>
    <t>978-0-08-044449-9</t>
  </si>
  <si>
    <t>http://www.sciencedirect.com/science/article/pii/B9780080444499500125</t>
  </si>
  <si>
    <t>Inada, T.; Polk, K.; Purser, C.; Hume, A.; Hoskins, B.; Ho, I.K.; Rockhold, R.W.</t>
  </si>
  <si>
    <t>Behavioral and neurochemical effects of continuous infusion of cocaine in rats</t>
  </si>
  <si>
    <t>10.1016/0028-3908(92)90149-J</t>
  </si>
  <si>
    <t>http://www.sciencedirect.com/science/article/pii/002839089290149J</t>
  </si>
  <si>
    <t>Rojas-Bracho, Lorenzo; Jaramillo-Legorreta, Armando M.; Nieto-García, Edwyna; Cárdenas-Hinojosa, Gustavo</t>
  </si>
  <si>
    <t>Vaquita: Phocoena sinus</t>
  </si>
  <si>
    <t>Encyclopedia of Marine Mammals (Third Edition)</t>
  </si>
  <si>
    <t>978-0-12-804327-1</t>
  </si>
  <si>
    <t>http://www.sciencedirect.com/science/article/pii/B9780128043271000194</t>
  </si>
  <si>
    <t>Douglas, Susan P.; Samuel Craig, C.</t>
  </si>
  <si>
    <t>The changing dynamic of consumer behavior: implications for cross-cultural research</t>
  </si>
  <si>
    <t>International Journal of Research in Marketing</t>
  </si>
  <si>
    <t>0167-8116</t>
  </si>
  <si>
    <t>10.1016/S0167-8116(97)00026-8</t>
  </si>
  <si>
    <t>http://www.sciencedirect.com/science/article/pii/S0167811697000268</t>
  </si>
  <si>
    <t>Dalley, Jeffrey W.</t>
  </si>
  <si>
    <t>Shining the spotlight on the dark side of impulsivity</t>
  </si>
  <si>
    <t>10.1016/j.neubiorev.2019.06.022</t>
  </si>
  <si>
    <t>http://www.sciencedirect.com/science/article/pii/S0149763419304087</t>
  </si>
  <si>
    <t>Elk, Ronith; Schmitz, Joy; Spiga, Ralph; Rhoades, Howard; Andres, Robert; Grabowski, John</t>
  </si>
  <si>
    <t>Behavioral treatment of cocaine-dependent pregnant women and TB-exposed patients</t>
  </si>
  <si>
    <t>10.1016/0306-4603(94)00076-B</t>
  </si>
  <si>
    <t>http://www.sciencedirect.com/science/article/pii/030646039400076B</t>
  </si>
  <si>
    <t>Misra, Biswapriya B.; Chaturvedi, Ratna</t>
  </si>
  <si>
    <t>When plants brace for the emerging pathogens</t>
  </si>
  <si>
    <t>Special Section on Molecular interactions between crops and pathogens</t>
  </si>
  <si>
    <t>0885-5765</t>
  </si>
  <si>
    <t>10.1016/j.pmpp.2015.03.004</t>
  </si>
  <si>
    <t>http://www.sciencedirect.com/science/article/pii/S0885576515300035</t>
  </si>
  <si>
    <t>Shatenstein, Bryna; Ghadirian, Parviz</t>
  </si>
  <si>
    <t>Influences on diet, health behaviours and their outcome in select ethnocultural and religious groups</t>
  </si>
  <si>
    <t>Nutrition</t>
  </si>
  <si>
    <t>0899-9007</t>
  </si>
  <si>
    <t>10.1016/S0899-9007(97)00425-5</t>
  </si>
  <si>
    <t>http://www.sciencedirect.com/science/article/pii/S0899900797004255</t>
  </si>
  <si>
    <t>Compton, David M.</t>
  </si>
  <si>
    <t>Serial learning: A review of the behavioral and physiological research with the rat</t>
  </si>
  <si>
    <t>10.1016/S0149-7634(05)80029-6</t>
  </si>
  <si>
    <t>http://www.sciencedirect.com/science/article/pii/S0149763405800296</t>
  </si>
  <si>
    <t>Shen, T.Y.</t>
  </si>
  <si>
    <t>Towards a general theory of X-efficiency</t>
  </si>
  <si>
    <t>The Journal of Socio-Economics</t>
  </si>
  <si>
    <t>1053-5357</t>
  </si>
  <si>
    <t>10.1016/1053-5357(91)90006-F</t>
  </si>
  <si>
    <t>http://www.sciencedirect.com/science/article/pii/105353579190006F</t>
  </si>
  <si>
    <t>Gomez, James E; McKinney, John D</t>
  </si>
  <si>
    <t>M. tuberculosis persistence, latency, and drug tolerance</t>
  </si>
  <si>
    <t>Tuberculosis and leprosy: potential novel drugs and vaccines against Mycobacterium</t>
  </si>
  <si>
    <t>10.1016/j.tube.2003.08.003</t>
  </si>
  <si>
    <t>http://www.sciencedirect.com/science/article/pii/S1472979203000866</t>
  </si>
  <si>
    <t>Murthy, V.S.R.; Srikanth, K.; Raju, C.B.</t>
  </si>
  <si>
    <t>Abrasive wear behaviour of SiC whisker-reinforced silicate matrix composites</t>
  </si>
  <si>
    <t>Wear</t>
  </si>
  <si>
    <t>0043-1648</t>
  </si>
  <si>
    <t>10.1016/S0043-1648(98)00307-X</t>
  </si>
  <si>
    <t>http://www.sciencedirect.com/science/article/pii/S004316489800307X</t>
  </si>
  <si>
    <t>ZHAO, Fei-yi; XU, Yan; YUE, Li-ping; CHEN, Fang-lei; ZHANG, Zhe-yuan; SONG, Hua-ling; XU, Hong; WANG, Guo-hua; FU, Qiang-qiang</t>
  </si>
  <si>
    <t>Escitalopram with or without combined electroacupuncture on protracted alcohol withdrawal symptoms (PAWS) among male inpatients with alcohol dependence</t>
  </si>
  <si>
    <t>World Journal of Acupuncture - Moxibustion</t>
  </si>
  <si>
    <t>1003-5257</t>
  </si>
  <si>
    <t>10.1016/j.wjam.2020.05.014</t>
  </si>
  <si>
    <t>http://www.sciencedirect.com/science/article/pii/S1003525720300520</t>
  </si>
  <si>
    <t>Epstein, R.</t>
  </si>
  <si>
    <t>Exercises</t>
  </si>
  <si>
    <t>Encyclopedia of Creativity (Second Edition)</t>
  </si>
  <si>
    <t>978-0-12-375038-9</t>
  </si>
  <si>
    <t>http://www.sciencedirect.com/science/article/pii/B9780123750389000947</t>
  </si>
  <si>
    <t>Micali, Nadia; Treasure, Janet; Simonoff, Emily</t>
  </si>
  <si>
    <t>Eating disorders symptoms in pregnancy: A longitudinal study of women with recent and past eating disorders and obesity</t>
  </si>
  <si>
    <t>Journal of Psychosomatic Research</t>
  </si>
  <si>
    <t>0022-3999</t>
  </si>
  <si>
    <t>10.1016/j.jpsychores.2007.05.003</t>
  </si>
  <si>
    <t>http://www.sciencedirect.com/science/article/pii/S0022399907002073</t>
  </si>
  <si>
    <t>Carter, Frances A; McIntosh, Virginia V.W; Joyce, Peter R; Frampton, Christopher M; Bulik, Cynthia M</t>
  </si>
  <si>
    <t>Bulimia nervosa, childbirth, and psychopathology</t>
  </si>
  <si>
    <t>10.1016/S0022-3999(02)00641-4</t>
  </si>
  <si>
    <t>http://www.sciencedirect.com/science/article/pii/S0022399902006414</t>
  </si>
  <si>
    <t>Melenotte, Cléa; Drancourt, Michel; Gorvel, Jean Pierre; Mège, Jean Louis; Raoult, Didier</t>
  </si>
  <si>
    <t>Post-bacterial infection chronic fatigue syndrome is not a latent infection</t>
  </si>
  <si>
    <t>Maladie de Lyme</t>
  </si>
  <si>
    <t>0399-077X</t>
  </si>
  <si>
    <t>10.1016/j.medmal.2019.01.006</t>
  </si>
  <si>
    <t>http://www.sciencedirect.com/science/article/pii/S0399077X18307923</t>
  </si>
  <si>
    <t>GRAYSON, DONALD K.</t>
  </si>
  <si>
    <t>8 - Vicissitudes and Overkill: The Development of Explanations of Pleistocene Extinctions</t>
  </si>
  <si>
    <t>Advances in Archaeological Method and Theory</t>
  </si>
  <si>
    <t>978-0-12-003103-0</t>
  </si>
  <si>
    <t>http://www.sciencedirect.com/science/article/pii/B9780120031030500137</t>
  </si>
  <si>
    <t>Rosen, Alexander C.; Rehm, Lynn P.</t>
  </si>
  <si>
    <t>Long term follow-up in two cases of transvestism treated with aversion therapy</t>
  </si>
  <si>
    <t>10.1016/0005-7916(77)90070-2</t>
  </si>
  <si>
    <t>http://www.sciencedirect.com/science/article/pii/0005791677900702</t>
  </si>
  <si>
    <t>Sullivan, Sheena G.; Wu, Zunyou</t>
  </si>
  <si>
    <t>Rapid scale up of harm reduction in China</t>
  </si>
  <si>
    <t>Harm Reduction -- Coming of Age</t>
  </si>
  <si>
    <t>10.1016/j.drugpo.2006.11.014</t>
  </si>
  <si>
    <t>http://www.sciencedirect.com/science/article/pii/S0955395906002349</t>
  </si>
  <si>
    <t>Li, Ting-Kai; Volkow, Nora D.; Baler, Ruben D.; Egli, Mark</t>
  </si>
  <si>
    <t>The Biological Bases of Nicotine and Alcohol Co-Addiction</t>
  </si>
  <si>
    <t>10.1016/j.biopsych.2006.11.004</t>
  </si>
  <si>
    <t>http://www.sciencedirect.com/science/article/pii/S0006322306014430</t>
  </si>
  <si>
    <t>Gilbert, D.G.; Pergadia, M.L.</t>
  </si>
  <si>
    <t>Chapter 17 - Nicotine Withdrawal and Depression: Clinical Studies—A Four-Factor Model for More Accurate Characterization</t>
  </si>
  <si>
    <t>Negative Affective States and Cognitive Impairments in Nicotine Dependence</t>
  </si>
  <si>
    <t>978-0-12-802574-1</t>
  </si>
  <si>
    <t>http://www.sciencedirect.com/science/article/pii/B978012802574100017X</t>
  </si>
  <si>
    <t>Halberstadt, Adam L.; Geyer, Mark A.</t>
  </si>
  <si>
    <t>Multiple receptors contribute to the behavioral effects of indoleamine hallucinogens</t>
  </si>
  <si>
    <t>Serotonin: The New Wave</t>
  </si>
  <si>
    <t>10.1016/j.neuropharm.2011.01.017</t>
  </si>
  <si>
    <t>http://www.sciencedirect.com/science/article/pii/S0028390811000207</t>
  </si>
  <si>
    <t>Rapport, Mark D.; Eckrich, Samuel J.; Calub, Catrina; Friedman, Lauren M.</t>
  </si>
  <si>
    <t>Chapter 8 - Executive function training for children with attention-deficit/hyperactivity disorder</t>
  </si>
  <si>
    <t>The Clinical Guide to Assessment and Treatment of Childhood Learning and Attention Problems</t>
  </si>
  <si>
    <t>978-0-12-815755-8</t>
  </si>
  <si>
    <t>http://www.sciencedirect.com/science/article/pii/B9780128157558000083</t>
  </si>
  <si>
    <t>Mohomane, S.M.; Djokovic, V.; Thomas, S.; Luyt, A.S.</t>
  </si>
  <si>
    <t>Polychloroprene nanocomposites filled with different organically modified clays: Morphology, thermal degradation and stress relaxation behaviour</t>
  </si>
  <si>
    <t>Polymer Testing</t>
  </si>
  <si>
    <t>0142-9418</t>
  </si>
  <si>
    <t>10.1016/j.polymertesting.2011.03.002</t>
  </si>
  <si>
    <t>http://www.sciencedirect.com/science/article/pii/S0142941811000407</t>
  </si>
  <si>
    <t>Gubler, Duane J.; Clark, Gary G.</t>
  </si>
  <si>
    <t>Community involvement in the control of Aedes aegypti</t>
  </si>
  <si>
    <t>Community participation in the control of tropical diseases</t>
  </si>
  <si>
    <t>0001-706X</t>
  </si>
  <si>
    <t>10.1016/0001-706X(95)00103-L</t>
  </si>
  <si>
    <t>http://www.sciencedirect.com/science/article/pii/0001706X9500103L</t>
  </si>
  <si>
    <t>Mukhtar, Abdulaziz Y.A.; Munyakazi, Justin B.; Ouifki, Rachid</t>
  </si>
  <si>
    <t>Assessing the role of human mobility on malaria transmission</t>
  </si>
  <si>
    <t>10.1016/j.mbs.2019.108304</t>
  </si>
  <si>
    <t>http://www.sciencedirect.com/science/article/pii/S0025556419305450</t>
  </si>
  <si>
    <t>Bezner, Jocelyn</t>
  </si>
  <si>
    <t>81 - Medical Aspects of Chimpanzee Rehabilitation and Sanctuary Medicine</t>
  </si>
  <si>
    <t>Fowler's Zoo and Wild Animal Medicine Current Therapy, Volume 9</t>
  </si>
  <si>
    <t>978-0-323-55228-8</t>
  </si>
  <si>
    <t>http://www.sciencedirect.com/science/article/pii/B9780323552288000813</t>
  </si>
  <si>
    <t>John, William S.; Wu, Li-Tzy</t>
  </si>
  <si>
    <t>Trends and correlates of cocaine use and cocaine use disorder in the United States from 2011 to 2015</t>
  </si>
  <si>
    <t>10.1016/j.drugalcdep.2017.08.031</t>
  </si>
  <si>
    <t>http://www.sciencedirect.com/science/article/pii/S0376871617304726</t>
  </si>
  <si>
    <t>Guleyupoglu, Berkan; Schestatsky, Pedro; Edwards, Dylan; Fregni, Felipe; Bikson, Marom</t>
  </si>
  <si>
    <t>Classification of methods in transcranial Electrical Stimulation (tES) and evolving strategy from historical approaches to contemporary innovations</t>
  </si>
  <si>
    <t>Journal of Neuroscience Methods</t>
  </si>
  <si>
    <t>0165-0270</t>
  </si>
  <si>
    <t>10.1016/j.jneumeth.2013.07.016</t>
  </si>
  <si>
    <t>http://www.sciencedirect.com/science/article/pii/S0165027013002549</t>
  </si>
  <si>
    <t>Demjén, Zsófia</t>
  </si>
  <si>
    <t>Complexity theory and conversational humour: Tracing the birth and decline of a running joke in an online cancer support community</t>
  </si>
  <si>
    <t>Journal of Pragmatics</t>
  </si>
  <si>
    <t>0378-2166</t>
  </si>
  <si>
    <t>10.1016/j.pragma.2018.06.001</t>
  </si>
  <si>
    <t>http://www.sciencedirect.com/science/article/pii/S0378216617307452</t>
  </si>
  <si>
    <t>Burns, Laurence E.; Thorpe, Geoffrey L.; Cavallaro, Lorraine A.</t>
  </si>
  <si>
    <t>Agoraphobia 8 years after behavioral treatment: A follow-up study with interview, self-report, and behavioral data</t>
  </si>
  <si>
    <t>10.1016/S0005-7894(86)80096-X</t>
  </si>
  <si>
    <t>http://www.sciencedirect.com/science/article/pii/S000578948680096X</t>
  </si>
  <si>
    <t>Lauriello, John; Bustillo, Juan; Keith, Samuel J</t>
  </si>
  <si>
    <t>A critical review of research on psychosocial treatment of schizophrenia</t>
  </si>
  <si>
    <t>10.1016/S0006-3223(99)00100-6</t>
  </si>
  <si>
    <t>http://www.sciencedirect.com/science/article/pii/S0006322399001006</t>
  </si>
  <si>
    <t>Tohver, E.; Cawood, P.A.; Riccomini, C.; Lana, C.; Trindade, R.I.F.</t>
  </si>
  <si>
    <t>Shaking a methane fizz: Seismicity from the Araguainha impact event and the Permian–Triassic global carbon isotope record</t>
  </si>
  <si>
    <t>10.1016/j.palaeo.2013.07.010</t>
  </si>
  <si>
    <t>http://www.sciencedirect.com/science/article/pii/S0031018213003313</t>
  </si>
  <si>
    <t>http://www.sciencedirect.com/science/article/pii/S0376871609003937</t>
  </si>
  <si>
    <t>Rodger, R.J.</t>
  </si>
  <si>
    <t>Techniques and Basic Experiments for the Study of Brain and Behavior (2nd edn.): Jan Bures, Olga Burešová and Joseph Huston. Elsevier, Amsterdam, 1983, vii + 326 pp., ISBN 0-444-80448-X, Dfl. 188.00/U.S.$ 80.00 0-444-80535-4. Dfl. 90/U.S.$ 29.92 (paperback edn.)</t>
  </si>
  <si>
    <t>10.1016/0165-0270(84)90082-7</t>
  </si>
  <si>
    <t>http://www.sciencedirect.com/science/article/pii/0165027084900827</t>
  </si>
  <si>
    <t>Pépin, Jacques; Mpia, Bokelo; Iloasebe, Masasa</t>
  </si>
  <si>
    <t>Trypanosoma brucei gambiense African trypanosomiasis: differences between men and women in severity of disease and response to treatment</t>
  </si>
  <si>
    <t>Transactions of the Royal Society of Tropical Medicine and Hygiene</t>
  </si>
  <si>
    <t>0035-9203</t>
  </si>
  <si>
    <t>10.1016/S0035-9203(02)90380-9</t>
  </si>
  <si>
    <t>http://www.sciencedirect.com/science/article/pii/S0035920302903809</t>
  </si>
  <si>
    <t>Aron, A.R.; Poldrack, R.A.; Wise, S.P.</t>
  </si>
  <si>
    <t>Cognition: Basal Ganglia Role</t>
  </si>
  <si>
    <t>Encyclopedia of Neuroscience</t>
  </si>
  <si>
    <t>978-0-08-045046-9</t>
  </si>
  <si>
    <t>http://www.sciencedirect.com/science/article/pii/B9780080450469004101</t>
  </si>
  <si>
    <t>Greenhill, Alexandra T.; Edmunds, Bethany R.</t>
  </si>
  <si>
    <t>A primer of AI in Medicine</t>
  </si>
  <si>
    <t>Techniques in Gastrointestinal Endoscopy</t>
  </si>
  <si>
    <t>1096-2883</t>
  </si>
  <si>
    <t>10.1016/j.tgie.2019.150642</t>
  </si>
  <si>
    <t>http://www.sciencedirect.com/science/article/pii/S1096288319300816</t>
  </si>
  <si>
    <t>Bailey, Teresa</t>
  </si>
  <si>
    <t>Chapter Thirteen - Diagnosing and Treating Developmental Disorders with qEEG and Neurotherapy</t>
  </si>
  <si>
    <t>Clinical Neurotherapy</t>
  </si>
  <si>
    <t>978-0-12-396988-0</t>
  </si>
  <si>
    <t>http://www.sciencedirect.com/science/article/pii/B9780123969880000131</t>
  </si>
  <si>
    <t>Uribe-San-Martín, R.; Ciampi, E.; Cruz, J.P.; Vásquez, M.; Cárcamo, C.</t>
  </si>
  <si>
    <t>Refractory epilepsy associated with anti-ribosomal P antibodies successfully treated with topiramate</t>
  </si>
  <si>
    <t>Journal of Neuroimmunology</t>
  </si>
  <si>
    <t>0165-5728</t>
  </si>
  <si>
    <t>10.1016/j.jneuroim.2020.577144</t>
  </si>
  <si>
    <t>http://www.sciencedirect.com/science/article/pii/S0165572819305338</t>
  </si>
  <si>
    <t>Courtney, Kelly E.; Ray, Lara A.</t>
  </si>
  <si>
    <t>Chapter 15 - Clinical neuroscience of amphetamine-type stimulants: From basic science to treatment development</t>
  </si>
  <si>
    <t>http://www.sciencedirect.com/science/article/pii/S0079612315001168</t>
  </si>
  <si>
    <t>Glasgow, Russell E.; Gaglio, Bridget; France, Eric K.; Marcus, Al; Riley, Kimberly M.; Levinson, Arnold; Bischoff, Kimberly</t>
  </si>
  <si>
    <t>Do behavioral smoking reduction approaches reach more or different smokers? Two studies; similar answers</t>
  </si>
  <si>
    <t>10.1016/j.addbeh.2005.05.039</t>
  </si>
  <si>
    <t>http://www.sciencedirect.com/science/article/pii/S0306460305001413</t>
  </si>
  <si>
    <t>Gordon, Sharon M.; Kennedy, Bruce P.; McPeake, John D.</t>
  </si>
  <si>
    <t>Neuropsychologically impaired alcoholics: Assessment, treatment considerations, and rehabilitation</t>
  </si>
  <si>
    <t>10.1016/0740-5472(88)90019-0</t>
  </si>
  <si>
    <t>http://www.sciencedirect.com/science/article/pii/0740547288900190</t>
  </si>
  <si>
    <t>Hazlett, Brian A.</t>
  </si>
  <si>
    <t>Behavioral plasticity in crustacea: why not more?</t>
  </si>
  <si>
    <t>Behavioural Ecology of Decapod Crustaceans: An Experimental Approach</t>
  </si>
  <si>
    <t>0022-0981</t>
  </si>
  <si>
    <t>10.1016/0022-0981(95)00110-7</t>
  </si>
  <si>
    <t>http://www.sciencedirect.com/science/article/pii/0022098195001107</t>
  </si>
  <si>
    <t>Scavone, J.L.; Sterling, R.C.; Van Bockstaele, E.J.</t>
  </si>
  <si>
    <t>Cannabinoid and opioid interactions: Implications for opiate dependence and withdrawal</t>
  </si>
  <si>
    <t>10.1016/j.neuroscience.2013.04.034</t>
  </si>
  <si>
    <t>http://www.sciencedirect.com/science/article/pii/S030645221300359X</t>
  </si>
  <si>
    <t>Moustafa, M.G.; Hassaan, M.Y.</t>
  </si>
  <si>
    <t>Optical and dielectric properties of transparent ZrO2–TiO2–Li2B4O7 glass system</t>
  </si>
  <si>
    <t>Journal of Alloys and Compounds</t>
  </si>
  <si>
    <t>0925-8388</t>
  </si>
  <si>
    <t>10.1016/j.jallcom.2017.03.192</t>
  </si>
  <si>
    <t>http://www.sciencedirect.com/science/article/pii/S0925838817309842</t>
  </si>
  <si>
    <t>Maddox, Stephanie A.; Hartmann, Jakob; Ross, Rachel A.; Ressler, Kerry J.</t>
  </si>
  <si>
    <t>Deconstructing the Gestalt: Mechanisms of Fear, Threat, and Trauma Memory Encoding</t>
  </si>
  <si>
    <t>10.1016/j.neuron.2019.03.017</t>
  </si>
  <si>
    <t>http://www.sciencedirect.com/science/article/pii/S0896627319302806</t>
  </si>
  <si>
    <t>Nutt, D.J.; Nash, J.R.; Bell, C.; Adrover, M.; Sargent, P.A.; Rabiner, E.A.; Hood, S.; Argyropoulos, S.; Grasby, P.</t>
  </si>
  <si>
    <t>S.28.05 Antidepressant mechanisms in anxiety disorders</t>
  </si>
  <si>
    <t>10.1016/S0924-977X(03)91710-X</t>
  </si>
  <si>
    <t>http://www.sciencedirect.com/science/article/pii/S0924977X0391710X</t>
  </si>
  <si>
    <t>Biglan, Anthony; Embry, Dennis D.</t>
  </si>
  <si>
    <t>A framework for intentional cultural change</t>
  </si>
  <si>
    <t>10.1016/j.jcbs.2013.06.001</t>
  </si>
  <si>
    <t>http://www.sciencedirect.com/science/article/pii/S2212144713000239</t>
  </si>
  <si>
    <t>Moatti, Jean-Paul; Souteyrand, Yves</t>
  </si>
  <si>
    <t>Editorial: HIV/AIDS social and behavioural research: past advances and thoughts about the future</t>
  </si>
  <si>
    <t>10.1016/S0277-9536(99)00462-1</t>
  </si>
  <si>
    <t>http://www.sciencedirect.com/science/article/pii/S0277953699004621</t>
  </si>
  <si>
    <t>Dowdall, Terence</t>
  </si>
  <si>
    <t>Behavior therapy in South Africa: A review</t>
  </si>
  <si>
    <t>10.1016/0005-7916(82)90071-4</t>
  </si>
  <si>
    <t>http://www.sciencedirect.com/science/article/pii/0005791682900714</t>
  </si>
  <si>
    <t>Sobell, Mark B</t>
  </si>
  <si>
    <t>Behavioral research: The particulary unwated child of conventional wisdom in the alcohol field</t>
  </si>
  <si>
    <t>10.1016/0146-6402(87)90008-7</t>
  </si>
  <si>
    <t>http://www.sciencedirect.com/science/article/pii/0146640287900087</t>
  </si>
  <si>
    <t>Mazza, Stéphanie; Perchet, Caroline; Frot, Maud; Michael, George A.; Magnin, Michel; Garcia-Larrea, Luis; Bastuji, Hélène</t>
  </si>
  <si>
    <t>Asleep but aware?</t>
  </si>
  <si>
    <t>Brain and Cognition</t>
  </si>
  <si>
    <t>0278-2626</t>
  </si>
  <si>
    <t>10.1016/j.bandc.2014.02.007</t>
  </si>
  <si>
    <t>http://www.sciencedirect.com/science/article/pii/S0278262614000335</t>
  </si>
  <si>
    <t>Uusberg, Helen; Uusberg, Andero; Talpsep, Teri; Paaver, Marika</t>
  </si>
  <si>
    <t>Mechanisms of mindfulness: The dynamics of affective adaptation during open monitoring</t>
  </si>
  <si>
    <t>Biological Psychology</t>
  </si>
  <si>
    <t>0301-0511</t>
  </si>
  <si>
    <t>10.1016/j.biopsycho.2016.05.004</t>
  </si>
  <si>
    <t>http://www.sciencedirect.com/science/article/pii/S0301051116301831</t>
  </si>
  <si>
    <t>Xin, Haihui; Wang, Hetang; Kang, Wenjie; Di, Cuicui; Qi, Xuyao; Zhong, Xiaoxing; Wang, Deming; Liu, Fangming</t>
  </si>
  <si>
    <t>The reburning thermal characteristics of residual structure of lignite pyrolysis</t>
  </si>
  <si>
    <t>Fuel</t>
  </si>
  <si>
    <t>0016-2361</t>
  </si>
  <si>
    <t>10.1016/j.fuel.2019.116226</t>
  </si>
  <si>
    <t>http://www.sciencedirect.com/science/article/pii/S0016236119315807</t>
  </si>
  <si>
    <t>Li, Zia; Xi, Zheng-Xiong</t>
  </si>
  <si>
    <t>Chapter 38 - Methadone Usage, Misuse, and Addiction Processes: An Overview</t>
  </si>
  <si>
    <t>978-0-12-800634-4</t>
  </si>
  <si>
    <t>http://www.sciencedirect.com/science/article/pii/B978012800634400038X</t>
  </si>
  <si>
    <t>Vitanov, Nikolay K.; Dimitrova, Zlatinka I.; Ausloos, Marcel</t>
  </si>
  <si>
    <t>Verhulst–Lotka–Volterra (VLV) model of ideological struggle</t>
  </si>
  <si>
    <t>Physica A: Statistical Mechanics and its Applications</t>
  </si>
  <si>
    <t>0378-4371</t>
  </si>
  <si>
    <t>10.1016/j.physa.2010.06.032</t>
  </si>
  <si>
    <t>http://www.sciencedirect.com/science/article/pii/S0378437110005613</t>
  </si>
  <si>
    <t>Cha, Hye Jin; Jeon, Seo Young; Jang, Hwa Jin; Shin, Jisoon; Kim, Young-Hoon; Suh, Soo Kyung</t>
  </si>
  <si>
    <t>Rewarding and reinforcing effects of 4-chloro-2,5-dimethoxyamphetamine and AH-7921 in rodents</t>
  </si>
  <si>
    <t>Neuroscience Letters</t>
  </si>
  <si>
    <t>0304-3940</t>
  </si>
  <si>
    <t>10.1016/j.neulet.2018.04.009</t>
  </si>
  <si>
    <t>http://www.sciencedirect.com/science/article/pii/S0304394018302647</t>
  </si>
  <si>
    <t>Moxon, Karen A.; Foffani, Guglielmo</t>
  </si>
  <si>
    <t>Brain-Machine Interfaces beyond Neuroprosthetics</t>
  </si>
  <si>
    <t>10.1016/j.neuron.2015.03.036</t>
  </si>
  <si>
    <t>http://www.sciencedirect.com/science/article/pii/S0896627315002603</t>
  </si>
  <si>
    <t>Kayali, Obada</t>
  </si>
  <si>
    <t>Chapter 8 - Bond of Steel in Concrete and the Effect of Galvanizing</t>
  </si>
  <si>
    <t>Galvanized Steel Reinforcement in Concrete</t>
  </si>
  <si>
    <t>978-0-08-044511-3</t>
  </si>
  <si>
    <t>http://www.sciencedirect.com/science/article/pii/B9780080445113500244</t>
  </si>
  <si>
    <t>Mitchell, Leander K.; Pachana, Nancy A.</t>
  </si>
  <si>
    <t>Chapter 22 - Psychotherapeutic interventions with older adults: now and into the future</t>
  </si>
  <si>
    <t>Handbook of Mental Health and Aging (Third Edition)</t>
  </si>
  <si>
    <t>978-0-12-800136-3</t>
  </si>
  <si>
    <t>http://www.sciencedirect.com/science/article/pii/B9780128001363000223</t>
  </si>
  <si>
    <t>Bickerton, S.; Abdullah, M.Z.</t>
  </si>
  <si>
    <t>Modeling and evaluation of the filling stage of injection/compression moulding</t>
  </si>
  <si>
    <t>10.1016/S0266-3538(03)00022-8</t>
  </si>
  <si>
    <t>http://www.sciencedirect.com/science/article/pii/S0266353803000228</t>
  </si>
  <si>
    <t>Jones, Christopher B.</t>
  </si>
  <si>
    <t>Gaia bites back: Accelerated warming</t>
  </si>
  <si>
    <t>Human Extinction</t>
  </si>
  <si>
    <t>0016-3287</t>
  </si>
  <si>
    <t>10.1016/j.futures.2009.07.007</t>
  </si>
  <si>
    <t>http://www.sciencedirect.com/science/article/pii/S0016328709001086</t>
  </si>
  <si>
    <t>Vom Saal, Frederick S.; Hamilton, Leonard W.; Gandelman, Ronald J.</t>
  </si>
  <si>
    <t>Faster acquisition of an olfactory discrimination following septal lesions in male albino rats</t>
  </si>
  <si>
    <t>10.1016/0031-9384(75)90060-8</t>
  </si>
  <si>
    <t>http://www.sciencedirect.com/science/article/pii/0031938475900608</t>
  </si>
  <si>
    <t>Kelly-Rossini, Liza; Perlman, David C.; Mason, Diana J.</t>
  </si>
  <si>
    <t>The experience of respiratory isolation for HIV-infected persons with tuberculosis</t>
  </si>
  <si>
    <t>Journal of the Association of Nurses in AIDS Care</t>
  </si>
  <si>
    <t>1055-3290</t>
  </si>
  <si>
    <t>10.1016/S1055-3290(96)80035-5</t>
  </si>
  <si>
    <t>http://www.sciencedirect.com/science/article/pii/S1055329096800355</t>
  </si>
  <si>
    <t>Subject index</t>
  </si>
  <si>
    <t>10.1016/S0376-6357(07)00167-2</t>
  </si>
  <si>
    <t>http://www.sciencedirect.com/science/article/pii/S0376635707001672</t>
  </si>
  <si>
    <t>Holtz, T.H.</t>
  </si>
  <si>
    <t>Tuberculosis Epidemiology</t>
  </si>
  <si>
    <t>http://www.sciencedirect.com/science/article/pii/B9780123739605002240</t>
  </si>
  <si>
    <t>Kentridge, Robert</t>
  </si>
  <si>
    <t>Robert Kentridge</t>
  </si>
  <si>
    <t>Current Biology</t>
  </si>
  <si>
    <t>0960-9822</t>
  </si>
  <si>
    <t>10.1016/j.cub.2020.04.003</t>
  </si>
  <si>
    <t>http://www.sciencedirect.com/science/article/pii/S0960982220304838</t>
  </si>
  <si>
    <t>Zumla, Alimuddin; Mwaba, Peter; Huggett, Jim; Kapata, Nathan; Chanda, Duncan; Grange, John</t>
  </si>
  <si>
    <t>Reflections on the white plague</t>
  </si>
  <si>
    <t>The Lancet Infectious Diseases</t>
  </si>
  <si>
    <t>1473-3099</t>
  </si>
  <si>
    <t>10.1016/S1473-3099(09)70045-3</t>
  </si>
  <si>
    <t>http://www.sciencedirect.com/science/article/pii/S1473309909700453</t>
  </si>
  <si>
    <t>Iversen, Leslie; Morris, Kelly; Nutt, David</t>
  </si>
  <si>
    <t>Chapter 6 - Pharmacology and Treatments</t>
  </si>
  <si>
    <t>Drugs and the Future</t>
  </si>
  <si>
    <t>978-0-12-370624-9</t>
  </si>
  <si>
    <t>http://www.sciencedirect.com/science/article/pii/B9780123706249500098</t>
  </si>
  <si>
    <t>Grüber, Gerhard</t>
  </si>
  <si>
    <t>Introduction: Novel insights into TB research and drug discovery</t>
  </si>
  <si>
    <t>Novel insights into TB research and drug discovery</t>
  </si>
  <si>
    <t>0079-6107</t>
  </si>
  <si>
    <t>10.1016/j.pbiomolbio.2020.02.003</t>
  </si>
  <si>
    <t>http://www.sciencedirect.com/science/article/pii/S0079610720300110</t>
  </si>
  <si>
    <t>Allen, Kirsty; Baban, Alan; Munjiza, Jasna; Pappa, Sofia</t>
  </si>
  <si>
    <t>Management of Antipsychotic-Related Sexual Dysfunction: Systematic Review</t>
  </si>
  <si>
    <t>The Journal of Sexual Medicine</t>
  </si>
  <si>
    <t>1743-6095</t>
  </si>
  <si>
    <t>10.1016/j.jsxm.2019.08.022</t>
  </si>
  <si>
    <t>http://www.sciencedirect.com/science/article/pii/S1743609519313918</t>
  </si>
  <si>
    <t>Wilson, David Sloan; Gowdy, John M.</t>
  </si>
  <si>
    <t>Evolution as a general theoretical framework for economics and public policy</t>
  </si>
  <si>
    <t>Evolution as a General Theoretical Framework for Economics and Public Policy</t>
  </si>
  <si>
    <t>0167-2681</t>
  </si>
  <si>
    <t>10.1016/j.jebo.2012.12.008</t>
  </si>
  <si>
    <t>http://www.sciencedirect.com/science/article/pii/S0167268112002673</t>
  </si>
  <si>
    <t>Errarte, Peio; Larrinaga, Gorka; López, José I.</t>
  </si>
  <si>
    <t>The role of cancer-associated fibroblasts in renal cell carcinoma. An example of tumor modulation through tumor/non-tumor cell interactions</t>
  </si>
  <si>
    <t>Journal of Advanced Research</t>
  </si>
  <si>
    <t>2090-1232</t>
  </si>
  <si>
    <t>10.1016/j.jare.2019.09.004</t>
  </si>
  <si>
    <t>http://www.sciencedirect.com/science/article/pii/S2090123219301560</t>
  </si>
  <si>
    <t>Eckshtain, Dikla; Kuppens, Sofie; Ugueto, Ana; Ng, Mei Yi; Vaughn-Coaxum, Rachel; Corteselli, Katherine; Weisz, John R.</t>
  </si>
  <si>
    <t>Meta-Analysis: 13-Year Follow-up of Psychotherapy Effects on Youth Depression</t>
  </si>
  <si>
    <t>10.1016/j.jaac.2019.04.002</t>
  </si>
  <si>
    <t>http://www.sciencedirect.com/science/article/pii/S0890856719302655</t>
  </si>
  <si>
    <t>Martinez-Cengotitabengoa, M.; González-Ortega, I.; García-Alocén, A.; López Pérez, P.; Besga Basterra, A.; Bermúdez, S.; Chicote, N.; Cuesta, E.; Salem, H.; Dueñas, M.; Gonzáiez-Pinto, A.</t>
  </si>
  <si>
    <t>P.4.d.008 Gender differences in benzodiazepines prescription in old age patients</t>
  </si>
  <si>
    <t>10.1016/S0924-977X(15)30800-2</t>
  </si>
  <si>
    <t>http://www.sciencedirect.com/science/article/pii/S0924977X15308002</t>
  </si>
  <si>
    <t>Kılıç, Ali M.; Plasencia, Pablo; Guex, Jean; Hirsch, Francis</t>
  </si>
  <si>
    <t>Chapter Seven - Challenging Darwin: Evolution of Triassic Conodonts and Their Struggle for Life in a Changing World</t>
  </si>
  <si>
    <t>Stratigraphy &amp; Timescales</t>
  </si>
  <si>
    <t>2468-5178</t>
  </si>
  <si>
    <t>http://www.sciencedirect.com/science/article/pii/S2468517817300096</t>
  </si>
  <si>
    <t>Matthews, Gerald; Gilliland, Kirby</t>
  </si>
  <si>
    <t>The personality theories of H.J. Eysenck and J.A. Gray: a comparative review</t>
  </si>
  <si>
    <t>10.1016/S0191-8869(98)00158-5</t>
  </si>
  <si>
    <t>http://www.sciencedirect.com/science/article/pii/S0191886998001585</t>
  </si>
  <si>
    <t>Campbell, Heather M.; Khan, Nasreen; Cone, Catherine; Raisch, Dennis W.</t>
  </si>
  <si>
    <t>Relationship between diet, exercise habits, and health status among patients with diabetes</t>
  </si>
  <si>
    <t>Research in Social and Administrative Pharmacy</t>
  </si>
  <si>
    <t>1551-7411</t>
  </si>
  <si>
    <t>10.1016/j.sapharm.2010.03.002</t>
  </si>
  <si>
    <t>http://www.sciencedirect.com/science/article/pii/S1551741110000379</t>
  </si>
  <si>
    <t>Hull, Elaine M.; Dominguez, Juan M.</t>
  </si>
  <si>
    <t>Chapter 49 - Male Sexual Behavior</t>
  </si>
  <si>
    <t>Knobil and Neill's Physiology of Reproduction (Fourth Edition)</t>
  </si>
  <si>
    <t>978-0-12-397175-3</t>
  </si>
  <si>
    <t>http://www.sciencedirect.com/science/article/pii/B9780123971753000491</t>
  </si>
  <si>
    <t>Guex, Jean</t>
  </si>
  <si>
    <t>Reinitialization of evolutionary clocks during sublethal environmental stress in some invertebrates</t>
  </si>
  <si>
    <t>Earth and Planetary Science Letters</t>
  </si>
  <si>
    <t>0012-821X</t>
  </si>
  <si>
    <t>10.1016/j.epsl.2005.12.007</t>
  </si>
  <si>
    <t>http://www.sciencedirect.com/science/article/pii/S0012821X05008733</t>
  </si>
  <si>
    <t>Fletcher, Terri L.; Van Kirk, Nathaniel; Hundt, Natalie</t>
  </si>
  <si>
    <t>Chapter 7 - Obsessive-compulsive disorder and comorbid posttraumatic stress disorder</t>
  </si>
  <si>
    <t>Advanced Casebook of Obsessive-Compulsive and Related Disorders</t>
  </si>
  <si>
    <t>978-0-12-816563-8</t>
  </si>
  <si>
    <t>http://www.sciencedirect.com/science/article/pii/B9780128165638000073</t>
  </si>
  <si>
    <t>Grant, Kathleen A.; Bennett, Allyson J.</t>
  </si>
  <si>
    <t>Advances in nonhuman primate alcohol abuse and alcoholism research</t>
  </si>
  <si>
    <t>Pharmacology &amp; Therapeutics</t>
  </si>
  <si>
    <t>0163-7258</t>
  </si>
  <si>
    <t>10.1016/j.pharmthera.2003.08.004</t>
  </si>
  <si>
    <t>http://www.sciencedirect.com/science/article/pii/S0163725803001256</t>
  </si>
  <si>
    <t>Martindale, Brian</t>
  </si>
  <si>
    <t>Psychotherapeutic approaches to psychosis</t>
  </si>
  <si>
    <t>Psychotherapy</t>
  </si>
  <si>
    <t>10.1383/psyt.4.5.2.65108</t>
  </si>
  <si>
    <t>http://www.sciencedirect.com/science/article/pii/S1476179306701136</t>
  </si>
  <si>
    <t>Owens, Judith A.; Mindell, Jodi A.</t>
  </si>
  <si>
    <t>Pediatric Insomnia</t>
  </si>
  <si>
    <t>Pediatric Sleep Medicine Update</t>
  </si>
  <si>
    <t>0031-3955</t>
  </si>
  <si>
    <t>10.1016/j.pcl.2011.03.011</t>
  </si>
  <si>
    <t>http://www.sciencedirect.com/science/article/pii/S0031395511000277</t>
  </si>
  <si>
    <t>Kales, Helen C.; Dequardo, John R.; Tandon, Rajiv</t>
  </si>
  <si>
    <t>Combined electroconvulsive therapy and clozapine in treatment -resistant schizophrenia</t>
  </si>
  <si>
    <t>10.1016/S0278-5846(99)00015-9</t>
  </si>
  <si>
    <t>http://www.sciencedirect.com/science/article/pii/S0278584699000159</t>
  </si>
  <si>
    <t>Fan, M.; Naughton, A.; Bregulla, J.</t>
  </si>
  <si>
    <t>14 - Fire performance of natural fibre composites in construction</t>
  </si>
  <si>
    <t>Advanced High Strength Natural Fibre Composites in Construction</t>
  </si>
  <si>
    <t>978-0-08-100411-1</t>
  </si>
  <si>
    <t>http://www.sciencedirect.com/science/article/pii/B9780081004111000145</t>
  </si>
  <si>
    <t>Brust, John CM</t>
  </si>
  <si>
    <t>Time for a new approach in the drugs war</t>
  </si>
  <si>
    <t>The Lancet</t>
  </si>
  <si>
    <t>0140-6736</t>
  </si>
  <si>
    <t>10.1016/S0140-6736(05)64191-8</t>
  </si>
  <si>
    <t>http://www.sciencedirect.com/science/article/pii/S0140673605641918</t>
  </si>
  <si>
    <t>Baracchini, Theo; King, Aaron A.; Bouma, Menno J.; Rodó, Xavier; Bertuzzo, Enrico; Pascual, Mercedes</t>
  </si>
  <si>
    <t>Seasonality in cholera dynamics: A rainfall-driven model explains the wide range of patterns in endemic areas</t>
  </si>
  <si>
    <t>Advances in Water Resources</t>
  </si>
  <si>
    <t>0309-1708</t>
  </si>
  <si>
    <t>10.1016/j.advwatres.2016.11.012</t>
  </si>
  <si>
    <t>http://www.sciencedirect.com/science/article/pii/S0309170816307059</t>
  </si>
  <si>
    <t>Botvin, Gilbert J.; Malgady, Robert G.; Griffin, Kenneth W.; Scheier, Lawrence M.; Epstein, Jennifer A.</t>
  </si>
  <si>
    <t>Alcohol and marijuana use among rural youth: interaction of social and intrapersonal influences</t>
  </si>
  <si>
    <t>10.1016/S0306-4603(98)00006-9</t>
  </si>
  <si>
    <t>http://www.sciencedirect.com/science/article/pii/S0306460398000069</t>
  </si>
  <si>
    <t>Hwang, Wei-Chin; Wood, Jeffrey J.; Lin, Keh-Ming; Cheung, Freda</t>
  </si>
  <si>
    <t>Cognitive-Behavioral Therapy With Chinese Americans: Research, Theory, and Clinical Practice</t>
  </si>
  <si>
    <t>10.1016/j.cbpra.2006.04.010</t>
  </si>
  <si>
    <t>http://www.sciencedirect.com/science/article/pii/S1077722906000940</t>
  </si>
  <si>
    <t>Kinderman, P.</t>
  </si>
  <si>
    <t>Paranoia*</t>
  </si>
  <si>
    <t>Encyclopedia of Stress (Second Edition)</t>
  </si>
  <si>
    <t>978-0-12-373947-6</t>
  </si>
  <si>
    <t>http://www.sciencedirect.com/science/article/pii/B9780123739476002907</t>
  </si>
  <si>
    <t>Naug, Dhruba; Choe, Jae C.</t>
  </si>
  <si>
    <t>Disease Transmission and Networks☆</t>
  </si>
  <si>
    <t>http://www.sciencedirect.com/science/article/pii/B9780128096338208753</t>
  </si>
  <si>
    <t>Alaica, Aleksa K.; Desmarais, Danielle; Rhodes, Stephen</t>
  </si>
  <si>
    <t>Zooarchaeology and landscape interactions: A short introduction</t>
  </si>
  <si>
    <t>Journal of Archaeological Science: Reports</t>
  </si>
  <si>
    <t>2352-409X</t>
  </si>
  <si>
    <t>10.1016/j.jasrep.2019.102081</t>
  </si>
  <si>
    <t>http://www.sciencedirect.com/science/article/pii/S2352409X19307163</t>
  </si>
  <si>
    <t>Kneitel, Jamie M.</t>
  </si>
  <si>
    <t>Gause׳s Competitive Exclusion Principle☆</t>
  </si>
  <si>
    <t>Encyclopedia of Ecology (Second Edition)</t>
  </si>
  <si>
    <t>978-0-444-64130-4</t>
  </si>
  <si>
    <t>http://www.sciencedirect.com/science/article/pii/B9780124095489008162</t>
  </si>
  <si>
    <t>Ramalho-Ortigao, Marcelo; Gubler, Duane J.</t>
  </si>
  <si>
    <t>147 - Human Diseases Associated With Vectors (Arthropods in Disease Transmission)</t>
  </si>
  <si>
    <t>Hunter's Tropical Medicine and Emerging Infectious Diseases (Tenth Edition)</t>
  </si>
  <si>
    <t>978-0-323-55512-8</t>
  </si>
  <si>
    <t>http://www.sciencedirect.com/science/article/pii/B9780323555128001472</t>
  </si>
  <si>
    <t>Impulsive adult culling of a tropical pest with a stage-structured life cycle</t>
  </si>
  <si>
    <t>10.1016/j.nonrwa.2009.01.005</t>
  </si>
  <si>
    <t>http://www.sciencedirect.com/science/article/pii/S1468121809000042</t>
  </si>
  <si>
    <t>Reeves, Randall R.</t>
  </si>
  <si>
    <t>Conservation</t>
  </si>
  <si>
    <t>http://www.sciencedirect.com/science/article/pii/B9780128043271000972</t>
  </si>
  <si>
    <t>Ditmore, Christina Joy; Deming, Devon Malia</t>
  </si>
  <si>
    <t>Vanpooling and its effect on commuter stress</t>
  </si>
  <si>
    <t>Special Issue on Mobility as a Service</t>
  </si>
  <si>
    <t>2210-5395</t>
  </si>
  <si>
    <t>10.1016/j.rtbm.2018.11.001</t>
  </si>
  <si>
    <t>http://www.sciencedirect.com/science/article/pii/S2210539518300397</t>
  </si>
  <si>
    <t>Bray, K.N.C.; Champion, Michel; Libby, Paul A.</t>
  </si>
  <si>
    <t>Premixed flames in stagnating turbulence: Part I. The general formulation for counterflowing streams and gradient models for turbulent transport</t>
  </si>
  <si>
    <t>Combustion and Flame</t>
  </si>
  <si>
    <t>0010-2180</t>
  </si>
  <si>
    <t>10.1016/0010-2180(91)90014-3</t>
  </si>
  <si>
    <t>http://www.sciencedirect.com/science/article/pii/0010218091900143</t>
  </si>
  <si>
    <t>Fitch, W.T.</t>
  </si>
  <si>
    <t>Animals and the Biology of Music</t>
  </si>
  <si>
    <t>http://www.sciencedirect.com/science/article/pii/B9780080450469018349</t>
  </si>
  <si>
    <t>Xie, Feng; Rizvi, Syed Arif Husain; Zeng, Xinnian</t>
  </si>
  <si>
    <t>Fumigant toxicity and biochemical properties of (α + β) thujone and 1, 8-cineole derived from Seriphidium brevifolium volatile oil against the red imported fire ant Solenopsis invicta (Hymenoptera: Formicidae)</t>
  </si>
  <si>
    <t>Revista Brasileira de Farmacognosia</t>
  </si>
  <si>
    <t>0102-695X</t>
  </si>
  <si>
    <t>10.1016/j.bjp.2019.04.013</t>
  </si>
  <si>
    <t>http://www.sciencedirect.com/science/article/pii/S0102695X1930119X</t>
  </si>
  <si>
    <t>Ballantyne, Jane C.; LaForge, K. Steven</t>
  </si>
  <si>
    <t>Opioid dependence and addiction during opioid treatment of chronic pain</t>
  </si>
  <si>
    <t>10.1016/j.pain.2007.03.028</t>
  </si>
  <si>
    <t>http://www.sciencedirect.com/science/article/pii/S0304395907001613</t>
  </si>
  <si>
    <t>Moergen, Stephanie A.; Merkel, William T.; Brown, Susan</t>
  </si>
  <si>
    <t>The use of covert sensitization and social skills training in the treatment of an obscene telephone caller</t>
  </si>
  <si>
    <t>10.1016/0005-7916(90)90028-J</t>
  </si>
  <si>
    <t>http://www.sciencedirect.com/science/article/pii/000579169090028J</t>
  </si>
  <si>
    <t>Weaver, Scott C.; Barrett, Alan D.T.</t>
  </si>
  <si>
    <t>Chapter 12 - Recent Expansion of Mosquito-Borne Pathogens Into Texas</t>
  </si>
  <si>
    <t>Mosquitoes, Communities, and Public Health in Texas</t>
  </si>
  <si>
    <t>978-0-12-814545-6</t>
  </si>
  <si>
    <t>http://www.sciencedirect.com/science/article/pii/B9780128145456000122</t>
  </si>
  <si>
    <t>Sudarsana Rao, H.; Ghorpade, Vaishali G.; Mukherjee, A.</t>
  </si>
  <si>
    <t>A genetic algorithm based back propagation network for simulation of stress–strain response of ceramic-matrix-composites</t>
  </si>
  <si>
    <t>Computers &amp; Structures</t>
  </si>
  <si>
    <t>0045-7949</t>
  </si>
  <si>
    <t>10.1016/j.compstruc.2005.09.022</t>
  </si>
  <si>
    <t>http://www.sciencedirect.com/science/article/pii/S0045794905003366</t>
  </si>
  <si>
    <t>Turner, Carla C.; Fogger, Susanne A.; Frazier, Sandra L.</t>
  </si>
  <si>
    <t>Opioid Use Disorder: Challenges During Acute Hospitalization</t>
  </si>
  <si>
    <t>The Journal for Nurse Practitioners</t>
  </si>
  <si>
    <t>1555-4155</t>
  </si>
  <si>
    <t>10.1016/j.nurpra.2017.12.009</t>
  </si>
  <si>
    <t>http://www.sciencedirect.com/science/article/pii/S1555415517309790</t>
  </si>
  <si>
    <t>Yazir, Y.; Demirtas, T.; Gocmez, S.S.; Utkan, T.; Gacar, N.</t>
  </si>
  <si>
    <t>P.4.e.001 Effect of resveratrol on penile neuronal and endothelial nitric oxide synthase expression in chronic unpredictable mild stress depression model</t>
  </si>
  <si>
    <t>10.1016/S0924-977X(15)30801-4</t>
  </si>
  <si>
    <t>http://www.sciencedirect.com/science/article/pii/S0924977X15308014</t>
  </si>
  <si>
    <t>Thorpe, G.L.; Sigmon, S.T.; Yoon, K.L.</t>
  </si>
  <si>
    <t>Agoraphobia and Panic Disorder☆</t>
  </si>
  <si>
    <t>http://www.sciencedirect.com/science/article/pii/B9780128093245063148</t>
  </si>
  <si>
    <t>Wangdi, Kinley; Gatton, Michelle L.; Kelly, Gerard C.; Clements, Archie CA.</t>
  </si>
  <si>
    <t>Chapter Two - Cross-Border Malaria: A Major Obstacle for Malaria Elimination</t>
  </si>
  <si>
    <t>http://www.sciencedirect.com/science/article/pii/S0065308X15000330</t>
  </si>
  <si>
    <t>Ohno, Yoshiteru; Sugita, Mineyasu; Takeya, Tsutomu; Akagi, Minoru; Tanaka, Yoshiharu; Ikemi, Yujiro</t>
  </si>
  <si>
    <t>The Treatment of Hysterical Blindness by Behavior Therapy</t>
  </si>
  <si>
    <t>Psychosomatics</t>
  </si>
  <si>
    <t>0033-3182</t>
  </si>
  <si>
    <t>10.1016/S0033-3182(74)71274-9</t>
  </si>
  <si>
    <t>http://www.sciencedirect.com/science/article/pii/S0033318274712749</t>
  </si>
  <si>
    <t>Pfaff, Maya C.; Nel, Ronel</t>
  </si>
  <si>
    <t>Intertidal Zonation☆</t>
  </si>
  <si>
    <t>http://www.sciencedirect.com/science/article/pii/B9780124095489111844</t>
  </si>
  <si>
    <t>Bowen, Sarah; De Master, Kathryn</t>
  </si>
  <si>
    <t>New rural livelihoods or museums of production? Quality food initiatives in practice</t>
  </si>
  <si>
    <t>Journal of Rural Studies</t>
  </si>
  <si>
    <t>0743-0167</t>
  </si>
  <si>
    <t>10.1016/j.jrurstud.2010.08.002</t>
  </si>
  <si>
    <t>http://www.sciencedirect.com/science/article/pii/S0743016710000537</t>
  </si>
  <si>
    <t>Soltoggio, Andrea; Stanley, Kenneth O.; Risi, Sebastian</t>
  </si>
  <si>
    <t>Born to learn: The inspiration, progress, and future of evolved plastic artificial neural networks</t>
  </si>
  <si>
    <t>Neural Networks</t>
  </si>
  <si>
    <t>0893-6080</t>
  </si>
  <si>
    <t>10.1016/j.neunet.2018.07.013</t>
  </si>
  <si>
    <t>http://www.sciencedirect.com/science/article/pii/S0893608018302120</t>
  </si>
  <si>
    <t>Gold, Mark S.; Gold, Steven T.; Herkov, Michael</t>
  </si>
  <si>
    <t>Drugs and Violence in the USA</t>
  </si>
  <si>
    <t>Encyclopedia of Violence, Peace, &amp; Conflict (Second Edition)</t>
  </si>
  <si>
    <t>978-0-12-373985-8</t>
  </si>
  <si>
    <t>http://www.sciencedirect.com/science/article/pii/B9780123739858002154</t>
  </si>
  <si>
    <t>Nandrino, Jean-Louis; El Haj, Mohamad</t>
  </si>
  <si>
    <t>The grey future: Overgenerality of emotional future thinking in alcohol-use disorders</t>
  </si>
  <si>
    <t>10.1016/j.drugalcdep.2019.107659</t>
  </si>
  <si>
    <t>http://www.sciencedirect.com/science/article/pii/S0376871619304363</t>
  </si>
  <si>
    <t>Zidi, M.</t>
  </si>
  <si>
    <t>Effects of a prestress on a reinforced, nonlinearly elastic and compressible tube subjected to combined deformations</t>
  </si>
  <si>
    <t>10.1016/S0020-7683(00)00308-5</t>
  </si>
  <si>
    <t>http://www.sciencedirect.com/science/article/pii/S0020768300003085</t>
  </si>
  <si>
    <t>Fischer, Benedikt; Kuganesan, Sharan; Gallassi, Andrea; Malcher-Lopes, Renato; van den Brink, Wim; Wood, Evan</t>
  </si>
  <si>
    <t>Addressing the stimulant treatment gap: A call to investigate the therapeutic benefits potential of cannabinoids for crack-cocaine use</t>
  </si>
  <si>
    <t>International Journal of Drug Policy</t>
  </si>
  <si>
    <t>10.1016/j.drugpo.2015.09.005</t>
  </si>
  <si>
    <t>http://www.sciencedirect.com/science/article/pii/S095539591500300X</t>
  </si>
  <si>
    <t>Blanco-Centurion, C.; Liu, M.; Lopez, M.; Becker, H.; Woodward, J.; Shiromani, P.</t>
  </si>
  <si>
    <t>Hyperactivity of the orexin system and chronic insomnia in a mouse model of alcohol dependence</t>
  </si>
  <si>
    <t>10.1016/j.sleep.2017.11.104</t>
  </si>
  <si>
    <t>http://www.sciencedirect.com/science/article/pii/S1389945717305373</t>
  </si>
  <si>
    <t>Koob, George F.; Arends, Michael A.; Le Moal, Michel</t>
  </si>
  <si>
    <t>Chapter 8 - Cannabinoids</t>
  </si>
  <si>
    <t>Drugs, Addiction, and the Brain</t>
  </si>
  <si>
    <t>978-0-12-386937-1</t>
  </si>
  <si>
    <t>http://www.sciencedirect.com/science/article/pii/B9780123869371000088</t>
  </si>
  <si>
    <t>Madaan, V.; Bestha, D.P.; Wilson, D.R.</t>
  </si>
  <si>
    <t>Electroconvulsive Therapy and Transcranial Magnetic Stimulation</t>
  </si>
  <si>
    <t>http://www.sciencedirect.com/science/article/pii/B9780123750006002536</t>
  </si>
  <si>
    <t>Scott, Jan</t>
  </si>
  <si>
    <t>Cognitive therapy of affective disorders: a review</t>
  </si>
  <si>
    <t>Journal of Affective Disorders</t>
  </si>
  <si>
    <t>0165-0327</t>
  </si>
  <si>
    <t>10.1016/0165-0327(95)00069-0</t>
  </si>
  <si>
    <t>http://www.sciencedirect.com/science/article/pii/0165032795000690</t>
  </si>
  <si>
    <t>Hofer, Jan; Bond, Michael Harris</t>
  </si>
  <si>
    <t>Chapter 5 - Do Implicit Motives Add to Our Understanding of Psychological and Behavioral Outcomes Within and Across Cultures?</t>
  </si>
  <si>
    <t>Handbook of Motivation and Cognition Across Cultures</t>
  </si>
  <si>
    <t>978-0-12-373694-9</t>
  </si>
  <si>
    <t>http://www.sciencedirect.com/science/article/pii/B9780123736949000052</t>
  </si>
  <si>
    <t>Cackowski, Frank C.; Taichman, Russell S.</t>
  </si>
  <si>
    <t>Parallels between hematopoietic stem cell and prostate cancer disseminated tumor cell regulation</t>
  </si>
  <si>
    <t>Bone and Hematopoiesis</t>
  </si>
  <si>
    <t>8756-3282</t>
  </si>
  <si>
    <t>10.1016/j.bone.2018.02.025</t>
  </si>
  <si>
    <t>http://www.sciencedirect.com/science/article/pii/S875632821830084X</t>
  </si>
  <si>
    <t>Nayak, Sanjay K.; Mohanty, Smita; Samal, Sushanta K.</t>
  </si>
  <si>
    <t>Influence of short bamboo/glass fiber on the thermal, dynamic mechanical and rheological properties of polypropylene hybrid composites</t>
  </si>
  <si>
    <t>Materials Science and Engineering: A</t>
  </si>
  <si>
    <t>0921-5093</t>
  </si>
  <si>
    <t>10.1016/j.msea.2009.06.020</t>
  </si>
  <si>
    <t>http://www.sciencedirect.com/science/article/pii/S0921509309006662</t>
  </si>
  <si>
    <t>Krause, Andrew L.; Kurowski, Lawrence; Yawar, Kamran; Van Gorder, Robert A.</t>
  </si>
  <si>
    <t>Stochastic epidemic metapopulation models on networks: SIS dynamics and control strategies</t>
  </si>
  <si>
    <t>10.1016/j.jtbi.2018.04.023</t>
  </si>
  <si>
    <t>http://www.sciencedirect.com/science/article/pii/S0022519318301917</t>
  </si>
  <si>
    <t>Holmes, Nicholas P.; Sanabria, Daniel; Calvert, Gemma A.; Spence, Charles</t>
  </si>
  <si>
    <t>Tool-Use: Capturing Multisensory Spatial Attention or Extending Multisensory Peripersonal Space?</t>
  </si>
  <si>
    <t>Cortex</t>
  </si>
  <si>
    <t>0010-9452</t>
  </si>
  <si>
    <t>10.1016/S0010-9452(08)70471-4</t>
  </si>
  <si>
    <t>http://www.sciencedirect.com/science/article/pii/S0010945208704714</t>
  </si>
  <si>
    <t>Fass, Ronnie</t>
  </si>
  <si>
    <t>Alternative Therapeutic Approaches to Chronic Proton Pump Inhibitor Treatment</t>
  </si>
  <si>
    <t>Clinical Gastroenterology and Hepatology</t>
  </si>
  <si>
    <t>1542-3565</t>
  </si>
  <si>
    <t>10.1016/j.cgh.2011.12.020</t>
  </si>
  <si>
    <t>http://www.sciencedirect.com/science/article/pii/S1542356511013358</t>
  </si>
  <si>
    <t>Mohr, David C; Cox, Darcy; Epstein, Lucy; Boudewyn, Arne</t>
  </si>
  <si>
    <t>Teaching patients to self-inject: pilot study of a treatment for injection anxiety and phobia in multiple sclerosis patients prescribed injectable medications</t>
  </si>
  <si>
    <t>10.1016/S0005-7916(02)00011-3</t>
  </si>
  <si>
    <t>http://www.sciencedirect.com/science/article/pii/S0005791602000113</t>
  </si>
  <si>
    <t>Study of shield support characteristics and their influence on the roof behaviour in coal longwalls: Vervoort, A Min Sci TechnolV13, N3, Dec 1991, P315–322</t>
  </si>
  <si>
    <t>10.1016/0148-9062(92)93980-X</t>
  </si>
  <si>
    <t>http://www.sciencedirect.com/science/article/pii/014890629293980X</t>
  </si>
  <si>
    <t>Azarpazhooh, Mahmoud Reza; Hachinski, Vladimir</t>
  </si>
  <si>
    <t>Chapter 20 - Vascular cognitive impairment: A preventable component of dementia</t>
  </si>
  <si>
    <t>http://www.sciencedirect.com/science/article/pii/B9780128047668000200</t>
  </si>
  <si>
    <t>Poulton, Mary M.</t>
  </si>
  <si>
    <t>Chapter 1 A brief history</t>
  </si>
  <si>
    <t>Handbook of Geophysical Exploration: Seismic Exploration</t>
  </si>
  <si>
    <t>0950-1401</t>
  </si>
  <si>
    <t>http://www.sciencedirect.com/science/article/pii/S095014010180015X</t>
  </si>
  <si>
    <t>Callahan, Patrick G.; Stinville, Jean-Charles; Yao, Eric R.; Echlin, McLean P.; Titus, Michael S.; De Graef, Marc; Gianola, Daniel S.; Pollock, Tresa M.</t>
  </si>
  <si>
    <t>Transmission scanning electron microscopy: Defect observations and image simulations</t>
  </si>
  <si>
    <t>Ultramicroscopy</t>
  </si>
  <si>
    <t>0304-3991</t>
  </si>
  <si>
    <t>10.1016/j.ultramic.2017.11.004</t>
  </si>
  <si>
    <t>http://www.sciencedirect.com/science/article/pii/S0304399117303315</t>
  </si>
  <si>
    <t>Fong, Daniel W.</t>
  </si>
  <si>
    <t>Chapter 54 - Gammarus minus: A model system for the study of adaptation to the cave environment</t>
  </si>
  <si>
    <t>Encyclopedia of Caves (Third Edition)</t>
  </si>
  <si>
    <t>978-0-12-814124-3</t>
  </si>
  <si>
    <t>http://www.sciencedirect.com/science/article/pii/B9780128141243000546</t>
  </si>
  <si>
    <t>Kavanagh, David J.; Andrade, Jackie; May, Jon</t>
  </si>
  <si>
    <t>Beating the urge: Implications of research into substance-related desires</t>
  </si>
  <si>
    <t>Addictions 2004. Crossing Boundaries: Implications of Advances in Basic Sciences for the Management of Addiction</t>
  </si>
  <si>
    <t>10.1016/j.addbeh.2004.06.009</t>
  </si>
  <si>
    <t>http://www.sciencedirect.com/science/article/pii/S0306460304002230</t>
  </si>
  <si>
    <t>Yan, Dongxue; Cao, Hui</t>
  </si>
  <si>
    <t>The global dynamics for an age-structured tuberculosis transmission model with the exponential progression rate</t>
  </si>
  <si>
    <t>Applied Mathematical Modelling</t>
  </si>
  <si>
    <t>0307-904X</t>
  </si>
  <si>
    <t>10.1016/j.apm.2019.07.003</t>
  </si>
  <si>
    <t>http://www.sciencedirect.com/science/article/pii/S0307904X19304044</t>
  </si>
  <si>
    <t>Johnson, Matthew W.; Griffiths, Roland R.; Hendricks, Peter S.; Henningfield, Jack E.</t>
  </si>
  <si>
    <t>The abuse potential of medical psilocybin according to the 8 factors of the Controlled Substances Act</t>
  </si>
  <si>
    <t>10.1016/j.neuropharm.2018.05.012</t>
  </si>
  <si>
    <t>http://www.sciencedirect.com/science/article/pii/S0028390818302296</t>
  </si>
  <si>
    <t>Águas, Ricardo; Gonçalves, Guilherme; Gomes, M Gabriela M</t>
  </si>
  <si>
    <t>Pertussis: increasing disease as a consequence of reducing transmission</t>
  </si>
  <si>
    <t>10.1016/S1473-3099(06)70384-X</t>
  </si>
  <si>
    <t>http://www.sciencedirect.com/science/article/pii/S147330990670384X</t>
  </si>
  <si>
    <t>Sial, Omar K.; Parise, Eric M.; Parise, Lyonna F.; Gnecco, Tamara; Bolaños-Guzmán, Carlos A.</t>
  </si>
  <si>
    <t>Ketamine: The final frontier or another depressing end?</t>
  </si>
  <si>
    <t>10.1016/j.bbr.2020.112508</t>
  </si>
  <si>
    <t>http://www.sciencedirect.com/science/article/pii/S0166432819316158</t>
  </si>
  <si>
    <t>Maney, Donna L.</t>
  </si>
  <si>
    <t>The incentive salience of courtship vocalizations: Hormone-mediated ‘wanting’ in the auditory system</t>
  </si>
  <si>
    <t>Communication Sounds and the Brain: New Directions and Perspectives</t>
  </si>
  <si>
    <t>0378-5955</t>
  </si>
  <si>
    <t>10.1016/j.heares.2013.04.011</t>
  </si>
  <si>
    <t>http://www.sciencedirect.com/science/article/pii/S037859551300110X</t>
  </si>
  <si>
    <t>Krasinski, Kathryn E.; Graf, Kelly E.; Burke, Chrissina C.</t>
  </si>
  <si>
    <t>From taphonomy to human ecology: Interdisciplinary contributions by Gary Haynes and his colleagues, former students, and friends</t>
  </si>
  <si>
    <t>10.1016/j.quaint.2018.02.014</t>
  </si>
  <si>
    <t>http://www.sciencedirect.com/science/article/pii/S1040618218301678</t>
  </si>
  <si>
    <t>Oakley, Amanda R.; Nelson, Sarah A.; Nickols-Richardson, Sharon M.</t>
  </si>
  <si>
    <t>Peer-Led Culinary Skills Intervention for Adolescents: Pilot Study of the Impact on Knowledge, Attitude, and Self-efficacy</t>
  </si>
  <si>
    <t>Journal of Nutrition Education and Behavior</t>
  </si>
  <si>
    <t>1499-4046</t>
  </si>
  <si>
    <t>10.1016/j.jneb.2017.07.006</t>
  </si>
  <si>
    <t>http://www.sciencedirect.com/science/article/pii/S1499404617307753</t>
  </si>
  <si>
    <t>Gama Dessavre, Adjani; Southall, Emma; Tildesley, Michael J.; Dyson, Louise</t>
  </si>
  <si>
    <t>The problem of detrending when analysing potential indicators of disease elimination</t>
  </si>
  <si>
    <t>Celebrating the 60th Birthday of Professor Philip Maini</t>
  </si>
  <si>
    <t>10.1016/j.jtbi.2019.04.011</t>
  </si>
  <si>
    <t>http://www.sciencedirect.com/science/article/pii/S0022519319301523</t>
  </si>
  <si>
    <t>Halloran, M.Elizabeth</t>
  </si>
  <si>
    <t>Mycobacterium tuberculosis: just desserts for an ungrateful guest</t>
  </si>
  <si>
    <t>Trends in Ecology &amp; Evolution</t>
  </si>
  <si>
    <t>0169-5347</t>
  </si>
  <si>
    <t>10.1016/0169-5347(94)90279-8</t>
  </si>
  <si>
    <t>http://www.sciencedirect.com/science/article/pii/0169534794902798</t>
  </si>
  <si>
    <t>Community psychiatry Part 2 of 2</t>
  </si>
  <si>
    <t>10.1016/j.mppsy.2007.06.007</t>
  </si>
  <si>
    <t>http://www.sciencedirect.com/science/article/pii/S1476179307001310</t>
  </si>
  <si>
    <t>Connor, David J.</t>
  </si>
  <si>
    <t>An experimentally-calibrated model of photosynthesis, assimilate partitioning and tuber yield in cassava in response to water supply to assist crop management and improvement</t>
  </si>
  <si>
    <t>Field Crops Research</t>
  </si>
  <si>
    <t>0378-4290</t>
  </si>
  <si>
    <t>10.1016/j.fcr.2019.107606</t>
  </si>
  <si>
    <t>http://www.sciencedirect.com/science/article/pii/S0378429019307518</t>
  </si>
  <si>
    <t>Monti, Daniel A.; Yang, Jingduan</t>
  </si>
  <si>
    <t>Complementary medicine in chronic cancer care</t>
  </si>
  <si>
    <t>Supportive Oncology - Palliative Care: 2005</t>
  </si>
  <si>
    <t>0093-7754</t>
  </si>
  <si>
    <t>10.1053/j.seminoncol.2004.11.026</t>
  </si>
  <si>
    <t>http://www.sciencedirect.com/science/article/pii/S0093775404005755</t>
  </si>
  <si>
    <t>Graff-Radford, Neill R.; Billér, Jose</t>
  </si>
  <si>
    <t>Behavioral Neurology and Stroke</t>
  </si>
  <si>
    <t>The Interface of Psychiatry and Neurology</t>
  </si>
  <si>
    <t>10.1016/S0193-953X(18)30246-6</t>
  </si>
  <si>
    <t>http://www.sciencedirect.com/science/article/pii/S0193953X18302466</t>
  </si>
  <si>
    <t>Phelps, Elizabeth A.; Schiller, Daniela</t>
  </si>
  <si>
    <t>Chapter 9 - Reconsolidation in Humans</t>
  </si>
  <si>
    <t>http://www.sciencedirect.com/science/article/pii/B9780123868923000093</t>
  </si>
  <si>
    <t>Frederick, Calvin J.</t>
  </si>
  <si>
    <t>Treatment of a tic by systematic desensitization and massed response evocation</t>
  </si>
  <si>
    <t>10.1016/0005-7916(71)90045-0</t>
  </si>
  <si>
    <t>http://www.sciencedirect.com/science/article/pii/0005791671900450</t>
  </si>
  <si>
    <t>Harvey, Brian H; Jonker, Lucy P; Brand, Linda; Heenop, Marietha; Stein, Dan J</t>
  </si>
  <si>
    <t>NMDA receptor involvement in imipramine withdrawal-associated effects on swim stress, GABA levels and NMDA receptor binding in rat hippocampus</t>
  </si>
  <si>
    <t>10.1016/S0024-3205(02)01561-8</t>
  </si>
  <si>
    <t>http://www.sciencedirect.com/science/article/pii/S0024320502015618</t>
  </si>
  <si>
    <t>Barlow, David H.; Mavissakalian, Matig R.; Schofield, Linda D.</t>
  </si>
  <si>
    <t>Patterns of desynchrony in agoraphobia: A preliminary report</t>
  </si>
  <si>
    <t>10.1016/0005-7967(80)90009-1</t>
  </si>
  <si>
    <t>http://www.sciencedirect.com/science/article/pii/0005796780900091</t>
  </si>
  <si>
    <t>Nagatani, Takashi; Ichinose, Genki; Tainaka, Kei-ichi</t>
  </si>
  <si>
    <t>Metapopulation model for rock–paper–scissors game: Mutation affects paradoxical impacts</t>
  </si>
  <si>
    <t>10.1016/j.jtbi.2018.04.005</t>
  </si>
  <si>
    <t>http://www.sciencedirect.com/science/article/pii/S0022519318301656</t>
  </si>
  <si>
    <t>Xiao, Zhuangwei; Lee, Tatia; Zhang, John X.; Wu, Qiulin; Wu, Renhua; Weng, Xuchu; Hu, Xiaoping</t>
  </si>
  <si>
    <t>Thirsty heroin addicts show different fMRI activations when exposed to water-related and drug-related cues</t>
  </si>
  <si>
    <t>10.1016/j.drugalcdep.2005.11.012</t>
  </si>
  <si>
    <t>http://www.sciencedirect.com/science/article/pii/S0376871605003455</t>
  </si>
  <si>
    <t>Muenks, Elizabeth; Hamilton, Jessica</t>
  </si>
  <si>
    <t>Implementation of Caregiver Distress Screening</t>
  </si>
  <si>
    <t>10.1016/j.bbmt.2018.12.614</t>
  </si>
  <si>
    <t>http://www.sciencedirect.com/science/article/pii/S1083879118314368</t>
  </si>
  <si>
    <t>McGregor, Iain S.; Bowen, Michael T.</t>
  </si>
  <si>
    <t>Breaking the loop: Oxytocin as a potential treatment for drug addiction</t>
  </si>
  <si>
    <t>Oxytocin, Vasopressin and Social Behavior</t>
  </si>
  <si>
    <t>10.1016/j.yhbeh.2011.12.001</t>
  </si>
  <si>
    <t>http://www.sciencedirect.com/science/article/pii/S0018506X11002765</t>
  </si>
  <si>
    <t>French, Jr., John B.; Converse, Sarah J.; Austin, Jane E.</t>
  </si>
  <si>
    <t>Chapter 1 - Whooping Cranes Past and Present</t>
  </si>
  <si>
    <t>Whooping Cranes: Biology and Conservation</t>
  </si>
  <si>
    <t>978-0-12-803555-9</t>
  </si>
  <si>
    <t>http://www.sciencedirect.com/science/article/pii/B9780128035559000013</t>
  </si>
  <si>
    <t>Van Gorder, Robert A.; Krause, Andrew L.; Brosa Planella, Ferran; Burton, Abigail M.</t>
  </si>
  <si>
    <t>Coupled complex Ginzburg–Landau systems with saturable nonlinearity and asymmetric cross-phase modulation</t>
  </si>
  <si>
    <t>Annals of Physics</t>
  </si>
  <si>
    <t>0003-4916</t>
  </si>
  <si>
    <t>10.1016/j.aop.2018.07.003</t>
  </si>
  <si>
    <t>http://www.sciencedirect.com/science/article/pii/S000349161830174X</t>
  </si>
  <si>
    <t>Bao, Xiaohua; Jin, Zhiyang; Cui, Hongzhi; Chen, Xiangsheng; Xie, Xiongyao</t>
  </si>
  <si>
    <t>Soil liquefaction mitigation in geotechnical engineering: An overview of recently developed methods</t>
  </si>
  <si>
    <t>Soil Dynamics and Earthquake Engineering</t>
  </si>
  <si>
    <t>0267-7261</t>
  </si>
  <si>
    <t>10.1016/j.soildyn.2019.01.020</t>
  </si>
  <si>
    <t>http://www.sciencedirect.com/science/article/pii/S0267726118306043</t>
  </si>
  <si>
    <t>Rovee-Collier, Carolyn K.; Enright, Mary; Lucas, Debora; Fagen, Jeffrey W.; Gekoski, Marcy J.</t>
  </si>
  <si>
    <t>The forgetting of newly acquired and reactivated memories of 3-month-old infants</t>
  </si>
  <si>
    <t>Infant Behavior and Development</t>
  </si>
  <si>
    <t>0163-6383</t>
  </si>
  <si>
    <t>10.1016/S0163-6383(81)80033-1</t>
  </si>
  <si>
    <t>http://www.sciencedirect.com/science/article/pii/S0163638381800331</t>
  </si>
  <si>
    <t>Purcell, David W.; Campos, Peter E.; Perilla, Julia L.</t>
  </si>
  <si>
    <t>Therapy with lesbians and gay men: A cognitive behavioral perspective</t>
  </si>
  <si>
    <t>10.1016/S1077-7229(96)80025-3</t>
  </si>
  <si>
    <t>http://www.sciencedirect.com/science/article/pii/S1077722996800253</t>
  </si>
  <si>
    <t>Bigelow, Ann E.</t>
  </si>
  <si>
    <t>Self-knowledge☆</t>
  </si>
  <si>
    <t>http://www.sciencedirect.com/science/article/pii/B978012809324505882X</t>
  </si>
  <si>
    <t>Popovici, Jean; Ménard, Didier</t>
  </si>
  <si>
    <t>Challenges in Antimalarial Drug Treatment for Vivax Malaria Control</t>
  </si>
  <si>
    <t>Trends in Molecular Medicine</t>
  </si>
  <si>
    <t>1471-4914</t>
  </si>
  <si>
    <t>10.1016/j.molmed.2015.10.004</t>
  </si>
  <si>
    <t>http://www.sciencedirect.com/science/article/pii/S147149141500194X</t>
  </si>
  <si>
    <t>Niemiller, Matthew L.; Taylor, Steven J.; Slay, Michael E.; Hobbs III, Horton H.</t>
  </si>
  <si>
    <t>Chapter 19 - Biodiversity in the United States and Canada</t>
  </si>
  <si>
    <t>http://www.sciencedirect.com/science/article/pii/B9780128141243000182</t>
  </si>
  <si>
    <t>Sabe, M.; Kashef, H.; Gironi, C.; Sentissi, O.</t>
  </si>
  <si>
    <t>Zolpidem stimulant effect: Induced mania case report and systematic review of cases</t>
  </si>
  <si>
    <t>10.1016/j.pnpbp.2019.109643</t>
  </si>
  <si>
    <t>http://www.sciencedirect.com/science/article/pii/S0278584618308595</t>
  </si>
  <si>
    <t>Lundström, Niklas L.P.; Zhang, Hong; Brännström, Åke</t>
  </si>
  <si>
    <t>Pareto-efficient biological pest control enable high efficacy at small costs</t>
  </si>
  <si>
    <t>10.1016/j.ecolmodel.2017.08.015</t>
  </si>
  <si>
    <t>http://www.sciencedirect.com/science/article/pii/S0304380017300856</t>
  </si>
  <si>
    <t>Mechanisms of Memory</t>
  </si>
  <si>
    <t>978-0-12-678957-7</t>
  </si>
  <si>
    <t>http://www.sciencedirect.com/science/article/pii/B9780126789577500037</t>
  </si>
  <si>
    <t>Mitchell, Denis; Fish, Robert C.; Calica, David R.</t>
  </si>
  <si>
    <t>Rats respond for food in the presence of free food: How free is the “free” food?</t>
  </si>
  <si>
    <t>10.1016/0023-9690(82)90024-8</t>
  </si>
  <si>
    <t>http://www.sciencedirect.com/science/article/pii/0023969082900248</t>
  </si>
  <si>
    <t>Feachem, Richard G A; Chen, Ingrid; Akbari, Omar; Bertozzi-Villa, Amelia; Bhatt, Samir; Binka, Fred; Boni, Maciej F; Buckee, Caroline; Dieleman, Joseph; Dondorp, Arjen; Eapen, Alex; Sekhri Feachem, Neelam; Filler, Scott; Gething, Peter; Gosling, Roly; Haakenstad, Annie; Harvard, Kelly; Hatefi, Arian; Jamison, Dean; Jones, Kate E; Karema, Corine; Kamwi, Richard Nchabi; Lal, Altaf; Larson, Erika; Lees, Margaret; Lobo, Neil F; Micah, Angela E; Moonen, Bruno; Newby, Gretchen; Ning, Xiao; Pate, Muhammad; Quiñones, Martha; Roh, Michelle; Rolfe, Ben; Shanks, Dennis; Singh, Balbir; Staley, Kenneth; Tulloch, James; Wegbreit, Jennifer; Woo, Hyun Ju; Mpanju-Shumbusho, Winnie</t>
  </si>
  <si>
    <t>Malaria eradication within a generation: ambitious, achievable, and necessary</t>
  </si>
  <si>
    <t>10.1016/S0140-6736(19)31139-0</t>
  </si>
  <si>
    <t>http://www.sciencedirect.com/science/article/pii/S0140673619311390</t>
  </si>
  <si>
    <t>Wang, Gordon; Hackett, Rick D.</t>
  </si>
  <si>
    <t>Virtues-centered moral identity: An identity-based explanation of the functioning of virtuous leadership</t>
  </si>
  <si>
    <t>10.1016/j.leaqua.2020.101421</t>
  </si>
  <si>
    <t>http://www.sciencedirect.com/science/article/pii/S1048984320300485</t>
  </si>
  <si>
    <t>Clark, J. Marshall; Yoon, K.S.; Lee, S.H.; Pittendrigh, B.R.</t>
  </si>
  <si>
    <t>Human lice: Past, present and future control</t>
  </si>
  <si>
    <t>Special Issue: Advances in Vector and Urban Pest Management and Resistance</t>
  </si>
  <si>
    <t>0048-3575</t>
  </si>
  <si>
    <t>10.1016/j.pestbp.2013.03.008</t>
  </si>
  <si>
    <t>http://www.sciencedirect.com/science/article/pii/S0048357513000527</t>
  </si>
  <si>
    <t>Xu, Jinying; Lu, Weisheng; Xue, Fan; Chen, Ke</t>
  </si>
  <si>
    <t>‘Cognitive facility management’: Definition, system architecture, and example scenario</t>
  </si>
  <si>
    <t>Automation in Construction</t>
  </si>
  <si>
    <t>0926-5805</t>
  </si>
  <si>
    <t>10.1016/j.autcon.2019.102922</t>
  </si>
  <si>
    <t>http://www.sciencedirect.com/science/article/pii/S0926580519302146</t>
  </si>
  <si>
    <t>Messina, Enza; Fersini, Elisabetta; Vigo, Daniele; Guerriero, Francesca</t>
  </si>
  <si>
    <t>Computers &amp; operations research</t>
  </si>
  <si>
    <t>Computers &amp; Operations Research</t>
  </si>
  <si>
    <t>0305-0548</t>
  </si>
  <si>
    <t>10.1016/j.cor.2019.02.003</t>
  </si>
  <si>
    <t>http://www.sciencedirect.com/science/article/pii/S0305054819300280</t>
  </si>
  <si>
    <t>Heiman, Alexey; Licht, Stuart</t>
  </si>
  <si>
    <t>Fundamental baseline variations in aqueous near-infrared analysis</t>
  </si>
  <si>
    <t>Analytica Chimica Acta</t>
  </si>
  <si>
    <t>0003-2670</t>
  </si>
  <si>
    <t>10.1016/S0003-2670(99)00312-8</t>
  </si>
  <si>
    <t>http://www.sciencedirect.com/science/article/pii/S0003267099003128</t>
  </si>
  <si>
    <t>Rizvi, Syed Arif Hussain; Ling, Siquan; Tian, Fajun; Xie, Feng; Zeng, Xinnian</t>
  </si>
  <si>
    <t>Toxicity and enzyme inhibition activities of the essential oil and dominant constituents derived from Artemisia absinthium L. against adult Asian citrus psyllid Diaphorina citri Kuwayama (Hemiptera: Psyllidae)</t>
  </si>
  <si>
    <t>Industrial Crops and Products</t>
  </si>
  <si>
    <t>0926-6690</t>
  </si>
  <si>
    <t>10.1016/j.indcrop.2018.05.031</t>
  </si>
  <si>
    <t>http://www.sciencedirect.com/science/article/pii/S0926669018304503</t>
  </si>
  <si>
    <t>ROSSER, ROSEMARY A.</t>
  </si>
  <si>
    <t>3 - Social Learning Theory and the Development of Prosocial Behavior: A System for Research Integration</t>
  </si>
  <si>
    <t>Parent–Child Interaction</t>
  </si>
  <si>
    <t>978-0-12-340620-0</t>
  </si>
  <si>
    <t>http://www.sciencedirect.com/science/article/pii/B9780123406200500087</t>
  </si>
  <si>
    <t>Strosahl, K.; Robinson, P.</t>
  </si>
  <si>
    <t>Psychotherapy: Clinical Practice Guidelines</t>
  </si>
  <si>
    <t>http://www.sciencedirect.com/science/article/pii/B0080430767013255</t>
  </si>
  <si>
    <t>Brodhead, Matthew T.; Cox, David J.; Quigley, Shawn P.</t>
  </si>
  <si>
    <t>Chapter 5 - The Decision-Making Process of Evidence-Based Practice</t>
  </si>
  <si>
    <t>Practical Ethics for Effective Treatment of Autism Spectrum Disorder</t>
  </si>
  <si>
    <t>978-0-12-814098-7</t>
  </si>
  <si>
    <t>http://www.sciencedirect.com/science/article/pii/B9780128140987000055</t>
  </si>
  <si>
    <t>Battle, Katherine E; Lucas, Tim C D; Nguyen, Michele; Howes, Rosalind E; Nandi, Anita K; Twohig, Katherine A; Pfeffer, Daniel A; Cameron, Ewan; Rao, Puja C; Casey, Daniel; Gibson, Harry S; Rozier, Jennifer A; Dalrymple, Ursula; Keddie, Suzanne H; Collins, Emma L; Harris, Joseph R; Guerra, Carlos A; Thorn, Michael P; Bisanzio, Donal; Fullman, Nancy; Huynh, Chantal K; Kulikoff, Xie; Kutz, Michael J; Lopez, Alan D; Mokdad, Ali H; Naghavi, Mohsen; Nguyen, Grant; Shackelford, Katya Anne; Vos, Theo; Wang, Haidong; Lim, Stephen S; Murray, Christopher J L; Price, Ric N; Baird, J Kevin; Smith, David L; Bhatt, Samir; Weiss, Daniel J; Hay, Simon I; Gething, Peter W</t>
  </si>
  <si>
    <t>Mapping the global endemicity and clinical burden of Plasmodium vivax, 2000–17: a spatial and temporal modelling study</t>
  </si>
  <si>
    <t>10.1016/S0140-6736(19)31096-7</t>
  </si>
  <si>
    <t>http://www.sciencedirect.com/science/article/pii/S0140673619310967</t>
  </si>
  <si>
    <t>O’Rourke, Thomas; Boeckx, Cedric</t>
  </si>
  <si>
    <t>Glutamate receptors in domestication and modern human evolution</t>
  </si>
  <si>
    <t>10.1016/j.neubiorev.2019.10.004</t>
  </si>
  <si>
    <t>http://www.sciencedirect.com/science/article/pii/S0149763419305433</t>
  </si>
  <si>
    <t>BEGELMAN, D.A.</t>
  </si>
  <si>
    <t>Ethical and Legal Issues of Behavior Modification</t>
  </si>
  <si>
    <t>Progress in Behavior Modification</t>
  </si>
  <si>
    <t>0099-037X</t>
  </si>
  <si>
    <t>http://www.sciencedirect.com/science/article/pii/B9780125356015500111</t>
  </si>
  <si>
    <t>John, E. Roy</t>
  </si>
  <si>
    <t>The sometimes pernicious role of theory in science</t>
  </si>
  <si>
    <t>The Role of Theory in Psychophysiology Research</t>
  </si>
  <si>
    <t>10.1016/j.ijpsycho.2006.01.007</t>
  </si>
  <si>
    <t>http://www.sciencedirect.com/science/article/pii/S0167876006000298</t>
  </si>
  <si>
    <t>Umezu, Toyoshi; Nagano, Kimiyo; Ito, Hiroyasu; Kosakai, Kiyomi; Sakaniwa, Misao; Morita, Masatoshi</t>
  </si>
  <si>
    <t>Anticonflict effects of lavender oil and identification of its active constituents</t>
  </si>
  <si>
    <t>10.1016/j.pbb.2006.10.026</t>
  </si>
  <si>
    <t>http://www.sciencedirect.com/science/article/pii/S0091305706003686</t>
  </si>
  <si>
    <t>O’Reilly, Randall C.; Russin, Jacob; Herd, Seth A.</t>
  </si>
  <si>
    <t>Chapter 17 - Computational models of motivated frontal function</t>
  </si>
  <si>
    <t>http://www.sciencedirect.com/science/article/pii/B9780128042816000173</t>
  </si>
  <si>
    <t>Davidson, Robin J.</t>
  </si>
  <si>
    <t>6.25 - The Treatment of Substance Abuse and Dependence</t>
  </si>
  <si>
    <t>Comprehensive Clinical Psychology</t>
  </si>
  <si>
    <t>978-0-08-042707-2</t>
  </si>
  <si>
    <t>http://www.sciencedirect.com/science/article/pii/B0080427073002340</t>
  </si>
  <si>
    <t>http://www.sciencedirect.com/science/article/pii/S0166411506801159</t>
  </si>
  <si>
    <t>Emery, Sarah M.; Luke Flory, S.; Clay, Keith; Robb, Joseph R.; Winters, Brian</t>
  </si>
  <si>
    <t>Demographic responses of the invasive annual grass Microstegium vimineum to prescribed fires and herbicide</t>
  </si>
  <si>
    <t>Forest Ecology and Management</t>
  </si>
  <si>
    <t>0378-1127</t>
  </si>
  <si>
    <t>10.1016/j.foreco.2013.08.002</t>
  </si>
  <si>
    <t>http://www.sciencedirect.com/science/article/pii/S037811271300529X</t>
  </si>
  <si>
    <t>Murphree, S. Shaun</t>
  </si>
  <si>
    <t>Chapter 2 - Heterocyclic Dyes: Preparation, Properties, and Applications</t>
  </si>
  <si>
    <t>Progress in Heterocyclic Chemistry</t>
  </si>
  <si>
    <t>0959-6380</t>
  </si>
  <si>
    <t>http://www.sciencedirect.com/science/article/pii/S0959638011220026</t>
  </si>
  <si>
    <t>Gilbert, Martin</t>
  </si>
  <si>
    <t>44 - Techniques for Vaccinating Wildlife</t>
  </si>
  <si>
    <t>http://www.sciencedirect.com/science/article/pii/B9780323552288000448</t>
  </si>
  <si>
    <t>Klimoski, Richard; Mohammed, Susan</t>
  </si>
  <si>
    <t>Team mental model: construct or metaphor?</t>
  </si>
  <si>
    <t>A Special Issue of The Journal of Management</t>
  </si>
  <si>
    <t>0149-2063</t>
  </si>
  <si>
    <t>10.1016/0149-2063(94)90021-3</t>
  </si>
  <si>
    <t>http://www.sciencedirect.com/science/article/pii/0149206394900213</t>
  </si>
  <si>
    <t>Doyère, Valérie; Rédini-Del Negro, Catherine; Dutrieux, Gérard; Le Floch, Gérard; Davis, Sabrina; Laroche, Serge</t>
  </si>
  <si>
    <t>Potentiation or depression of synaptic efficacy in the dentate gyrus is determined by the relationship between the conditioned and unconditioned stimulus in a classical conditioning paradigm in rats</t>
  </si>
  <si>
    <t>10.1016/0166-4328(94)00179-J</t>
  </si>
  <si>
    <t>http://www.sciencedirect.com/science/article/pii/016643289400179J</t>
  </si>
  <si>
    <t>Smith, Martin M.; Sherry, Simon B.; Gautreau, Chantal M.; Mushquash, Aislin R.; Saklofske, Donald H.; Snow, Stephanie L.</t>
  </si>
  <si>
    <t>The intergenerational transmission of perfectionism: Fathers' other-oriented perfectionism and daughters' perceived psychological control uniquely predict daughters' self-critical and personal standards perfectionism</t>
  </si>
  <si>
    <t>10.1016/j.paid.2017.07.030</t>
  </si>
  <si>
    <t>http://www.sciencedirect.com/science/article/pii/S0191886917304798</t>
  </si>
  <si>
    <t>Collias, Nicholas E.</t>
  </si>
  <si>
    <t>The role of American zoologists and behavioural ecologists in the development of animal sociology, 1934–1964</t>
  </si>
  <si>
    <t>10.1016/S0003-3472(05)80900-5</t>
  </si>
  <si>
    <t>http://www.sciencedirect.com/science/article/pii/S0003347205809005</t>
  </si>
  <si>
    <t>Rutishauser, Ueli; Mamelak, Adam N.; Adolphs, Ralph</t>
  </si>
  <si>
    <t>The primate amygdala in social perception – insights from electrophysiological recordings and stimulation</t>
  </si>
  <si>
    <t>Trends in Neurosciences</t>
  </si>
  <si>
    <t>0166-2236</t>
  </si>
  <si>
    <t>10.1016/j.tins.2015.03.001</t>
  </si>
  <si>
    <t>http://www.sciencedirect.com/science/article/pii/S0166223615000600</t>
  </si>
  <si>
    <t>Kreek, Mary Jeanne; Vocci, Frank J.</t>
  </si>
  <si>
    <t>History and current status of opioid maintenance treatments: blending conference session</t>
  </si>
  <si>
    <t>10.1016/S0740-5472(02)00259-3</t>
  </si>
  <si>
    <t>http://www.sciencedirect.com/science/article/pii/S0740547202002593</t>
  </si>
  <si>
    <t>Rodríguez-Cerdeira, C.; Silami-Lopes, V.G.</t>
  </si>
  <si>
    <t>Congenital Syphilis in the 21st Century</t>
  </si>
  <si>
    <t>Actas Dermo-Sifiliográficas (English Edition)</t>
  </si>
  <si>
    <t>1578-2190</t>
  </si>
  <si>
    <t>10.1016/j.adengl.2012.09.003</t>
  </si>
  <si>
    <t>http://www.sciencedirect.com/science/article/pii/S1578219012002569</t>
  </si>
  <si>
    <t>Uchinaka, Sanae; Yoganathan, Vignesh; Osburg, Victoria-Sophie</t>
  </si>
  <si>
    <t>Classifying residents' roles as online place-ambassadors</t>
  </si>
  <si>
    <t>10.1016/j.tourman.2018.10.008</t>
  </si>
  <si>
    <t>http://www.sciencedirect.com/science/article/pii/S0261517718302437</t>
  </si>
  <si>
    <t>Schepens, Diana; Carlson, Ross P.; Heys, Jeff; Beck, Ashley E.; Gedeon, Tomáš</t>
  </si>
  <si>
    <t>Role of resource allocation and transport in emergence of cross-feeding in microbial consortia</t>
  </si>
  <si>
    <t>10.1016/j.jtbi.2019.01.030</t>
  </si>
  <si>
    <t>http://www.sciencedirect.com/science/article/pii/S0022519319300475</t>
  </si>
  <si>
    <t>Patel, Bella; Foroni, Letizia</t>
  </si>
  <si>
    <t>Minimal Residual Disease in Adult Acute Lymphoblastic Leukemia: A Guide to Therapy</t>
  </si>
  <si>
    <t>Clinical Leukemia</t>
  </si>
  <si>
    <t>1931-6925</t>
  </si>
  <si>
    <t>10.3816/CLK.2006.n.016</t>
  </si>
  <si>
    <t>http://www.sciencedirect.com/science/article/pii/S1931692512600217</t>
  </si>
  <si>
    <t>Agoraphobia and Panic Disorder</t>
  </si>
  <si>
    <t>http://www.sciencedirect.com/science/article/pii/B9780123750006000136</t>
  </si>
  <si>
    <t>Coutts, R.S.P.; Warden, P.G.</t>
  </si>
  <si>
    <t>Air-cured abaca reinforced cement composites</t>
  </si>
  <si>
    <t>International Journal of Cement Composites and Lightweight Concrete</t>
  </si>
  <si>
    <t>0262-5075</t>
  </si>
  <si>
    <t>10.1016/0262-5075(87)90021-2</t>
  </si>
  <si>
    <t>http://www.sciencedirect.com/science/article/pii/0262507587900212</t>
  </si>
  <si>
    <t>Lee, J.</t>
  </si>
  <si>
    <t>S16-03 Novel Antipsychotic Long-acting Injections in Clinical Practice</t>
  </si>
  <si>
    <t>10.1016/S1876-2018(11)60069-5</t>
  </si>
  <si>
    <t>http://www.sciencedirect.com/science/article/pii/S1876201811600695</t>
  </si>
  <si>
    <t>Wang, Zhen; Bauch, Chris T.; Bhattacharyya, Samit; d'Onofrio, Alberto; Manfredi, Piero; Perc, Matjaž; Perra, Nicola; Salathé, Marcel; Zhao, Dawei</t>
  </si>
  <si>
    <t>Statistical physics of vaccination</t>
  </si>
  <si>
    <t>0370-1573</t>
  </si>
  <si>
    <t>10.1016/j.physrep.2016.10.006</t>
  </si>
  <si>
    <t>http://www.sciencedirect.com/science/article/pii/S0370157316303349</t>
  </si>
  <si>
    <t>10.1016/S0376-6357(14)00072-2</t>
  </si>
  <si>
    <t>http://www.sciencedirect.com/science/article/pii/S0376635714000722</t>
  </si>
  <si>
    <t>Sanchez, Francis M.; Zisselman, Marc H.</t>
  </si>
  <si>
    <t>Treatment of Psychiatric Symptoms Associated With Neurosyphilis</t>
  </si>
  <si>
    <t>10.1176/appi.psy.48.5.440</t>
  </si>
  <si>
    <t>http://www.sciencedirect.com/science/article/pii/S0033318207710101</t>
  </si>
  <si>
    <t>MILLER, LOREN L.</t>
  </si>
  <si>
    <t>Chapter 8 - MARIJUANA AND BEHAVIOR: HUMAN AND INFRAHUMAN COMPARISONS</t>
  </si>
  <si>
    <t>Marijuana</t>
  </si>
  <si>
    <t>978-0-12-497050-2</t>
  </si>
  <si>
    <t>http://www.sciencedirect.com/science/article/pii/B9780124970502500139</t>
  </si>
  <si>
    <t>MARQUIS, JOHN N.</t>
  </si>
  <si>
    <t>13 - Orgasmic Reconditioning: Changing Sexual Object Choice through Controlling Masturbation Fantasies</t>
  </si>
  <si>
    <t>General Procedures</t>
  </si>
  <si>
    <t>978-0-08-020373-7</t>
  </si>
  <si>
    <t>http://www.sciencedirect.com/science/article/pii/B9780080203737500255</t>
  </si>
  <si>
    <t>Karbhari, Vistasp M.; Slotte, Stefan G.</t>
  </si>
  <si>
    <t>Effect of fiber architecture on manufacturability and crush performance of a stiffened plate type RTM structure</t>
  </si>
  <si>
    <t>Composite Structures</t>
  </si>
  <si>
    <t>0263-8223</t>
  </si>
  <si>
    <t>10.1016/0263-8223(93)90047-T</t>
  </si>
  <si>
    <t>http://www.sciencedirect.com/science/article/pii/026382239390047T</t>
  </si>
  <si>
    <t>Ng, C.</t>
  </si>
  <si>
    <t>S16-02 Medication Adherence: Patient Beliefs, Attitudes And Preference</t>
  </si>
  <si>
    <t>10.1016/S1876-2018(11)60068-3</t>
  </si>
  <si>
    <t>http://www.sciencedirect.com/science/article/pii/S1876201811600683</t>
  </si>
  <si>
    <t>James, Conrad D.; Aimone, James B.; Miner, Nadine E.; Vineyard, Craig M.; Rothganger, Fredrick H.; Carlson, Kristofor D.; Mulder, Samuel A.; Draelos, Timothy J.; Faust, Aleksandra; Marinella, Matthew J.; Naegle, John H.; Plimpton, Steven J.</t>
  </si>
  <si>
    <t>A historical survey of algorithms and hardware architectures for neural-inspired and neuromorphic computing applications</t>
  </si>
  <si>
    <t>Biologically Inspired Cognitive Architectures</t>
  </si>
  <si>
    <t>2212-683X</t>
  </si>
  <si>
    <t>10.1016/j.bica.2016.11.002</t>
  </si>
  <si>
    <t>http://www.sciencedirect.com/science/article/pii/S2212683X16300561</t>
  </si>
  <si>
    <t>Munich, Richard L.</t>
  </si>
  <si>
    <t>Schizophrenia and Other Psychotic Disorders</t>
  </si>
  <si>
    <t>http://www.sciencedirect.com/science/article/pii/B0123430100001902</t>
  </si>
  <si>
    <t>Murray, Martyn</t>
  </si>
  <si>
    <t>Wild pathways of inclusive conservation</t>
  </si>
  <si>
    <t>10.1016/j.biocon.2017.08.028</t>
  </si>
  <si>
    <t>http://www.sciencedirect.com/science/article/pii/S0006320717311138</t>
  </si>
  <si>
    <t>Paasi, Anssi</t>
  </si>
  <si>
    <t>Political Borders</t>
  </si>
  <si>
    <t>International Encyclopedia of Human Geography (Second Edition)</t>
  </si>
  <si>
    <t>978-0-08-102296-2</t>
  </si>
  <si>
    <t>http://www.sciencedirect.com/science/article/pii/B9780081022955104871</t>
  </si>
  <si>
    <t>Optican, Allison; Cavazos-Rehg, Patricia A.</t>
  </si>
  <si>
    <t>Chapter 6 - Addicted Media: Substances on Screen</t>
  </si>
  <si>
    <t>Child and Adolescent Psychiatry and the Media</t>
  </si>
  <si>
    <t>978-0-323-54854-0</t>
  </si>
  <si>
    <t>http://www.sciencedirect.com/science/article/pii/B9780323548540000060</t>
  </si>
  <si>
    <t>Subhedar, Nishikant K.; Nakhate, Kartik T.; Upadhya, Manoj A.; Kokare, Dadasaheb M.</t>
  </si>
  <si>
    <t>CART in the brain of vertebrates: Circuits, functions and evolution</t>
  </si>
  <si>
    <t>Peptides</t>
  </si>
  <si>
    <t>0196-9781</t>
  </si>
  <si>
    <t>10.1016/j.peptides.2014.01.004</t>
  </si>
  <si>
    <t>http://www.sciencedirect.com/science/article/pii/S0196978114000072</t>
  </si>
  <si>
    <t>Aman, Michael G.</t>
  </si>
  <si>
    <t>Recent Studies in Psychopharmacology in Mental Retardation</t>
  </si>
  <si>
    <t>International Review of Research in Mental Retardation</t>
  </si>
  <si>
    <t>0074-7750</t>
  </si>
  <si>
    <t>http://www.sciencedirect.com/science/article/pii/S0074775008602785</t>
  </si>
  <si>
    <t>Sivaselvachandran, Sivaani; Sivaselvachandran, Meruba; Abdallah, Salsabil; Martin, Loren J.</t>
  </si>
  <si>
    <t>Chapter 10 - Lost in Translation: Improving Our Understanding of Pain Empathy</t>
  </si>
  <si>
    <t>Neuronal Correlates of Empathy</t>
  </si>
  <si>
    <t>978-0-12-805397-3</t>
  </si>
  <si>
    <t>http://www.sciencedirect.com/science/article/pii/B9780128053973000103</t>
  </si>
  <si>
    <t>Anderson, B.D.; Gray, G.C.</t>
  </si>
  <si>
    <t>Emerging and Reemerging Infectious Diseases</t>
  </si>
  <si>
    <t>Encyclopedia of Microbiology (Fourth Edition)</t>
  </si>
  <si>
    <t>978-0-12-811737-8</t>
  </si>
  <si>
    <t>http://www.sciencedirect.com/science/article/pii/B9780128012383001653</t>
  </si>
  <si>
    <t>Sami, Mairaj T.; Camarata, Paul J.</t>
  </si>
  <si>
    <t>Chapter 1 - The Historical Role of Neuropsychology in Neurosurgery</t>
  </si>
  <si>
    <t>Neurosurgical Neuropsychology</t>
  </si>
  <si>
    <t>978-0-12-809961-2</t>
  </si>
  <si>
    <t>http://www.sciencedirect.com/science/article/pii/B9780128099612000023</t>
  </si>
  <si>
    <t>Wearden, J.H; Philpott, K; Win, T</t>
  </si>
  <si>
    <t>Speeding up and (…relatively…) slowing down an internal clock in humans</t>
  </si>
  <si>
    <t>10.1016/S0376-6357(99)00004-2</t>
  </si>
  <si>
    <t>http://www.sciencedirect.com/science/article/pii/S0376635799000042</t>
  </si>
  <si>
    <t>Lakshmana, R.</t>
  </si>
  <si>
    <t>S16-01 Adherence issues in Schizophrenia</t>
  </si>
  <si>
    <t>10.1016/S1876-2018(11)60067-1</t>
  </si>
  <si>
    <t>http://www.sciencedirect.com/science/article/pii/S1876201811600671</t>
  </si>
  <si>
    <t>Frohman, Teresa C.; Beh, Shin C.; Kildebeck, Eric J.; Narayan, Ram; Treadaway, Katherine; Frohman, Elliot M.</t>
  </si>
  <si>
    <t>Neurotherapeutic Strategies for Multiple Sclerosis</t>
  </si>
  <si>
    <t>Case Studies in Neurology</t>
  </si>
  <si>
    <t>0733-8619</t>
  </si>
  <si>
    <t>10.1016/j.ncl.2016.05.001</t>
  </si>
  <si>
    <t>http://www.sciencedirect.com/science/article/pii/S0733861916300172</t>
  </si>
  <si>
    <t>Reber, Justin; Tranel, Daniel</t>
  </si>
  <si>
    <t>Chapter 8 - Frontal lobe syndromes</t>
  </si>
  <si>
    <t>http://www.sciencedirect.com/science/article/pii/B9780128042816000082</t>
  </si>
  <si>
    <t>Vallette, François M.; Olivier, Christophe; Lézot, Frédéric; Oliver, Lisa; Cochonneau, Denis; Lalier, Lisenn; Cartron, Pierre-François; Heymann, Dominique</t>
  </si>
  <si>
    <t>Dormant, quiescent, tolerant and persister cells: Four synonyms for the same target in cancer</t>
  </si>
  <si>
    <t>Canonical, non-canonical and immunogenic cell death: Basic mechanisms and translational applications</t>
  </si>
  <si>
    <t>0006-2952</t>
  </si>
  <si>
    <t>10.1016/j.bcp.2018.11.004</t>
  </si>
  <si>
    <t>http://www.sciencedirect.com/science/article/pii/S0006295218304738</t>
  </si>
  <si>
    <t>Palfai, Tibor P.; Monti, Peter M.; Colby, Suzanne M.; Rohsenow, Damaris J.</t>
  </si>
  <si>
    <t>Effects of suppressing the urge to drink on the accessibility of alcohol outcome expectancies</t>
  </si>
  <si>
    <t>10.1016/S0005-7967(96)00079-4</t>
  </si>
  <si>
    <t>http://www.sciencedirect.com/science/article/pii/S0005796796000794</t>
  </si>
  <si>
    <t>Thakur, Vijay Kumar; Kessler, Michael R.</t>
  </si>
  <si>
    <t>Free radical induced graft copolymerization of ethyl acrylate onto SOY for multifunctional materials</t>
  </si>
  <si>
    <t>Materials Today Communications</t>
  </si>
  <si>
    <t>2352-4928</t>
  </si>
  <si>
    <t>10.1016/j.mtcomm.2014.09.003</t>
  </si>
  <si>
    <t>http://www.sciencedirect.com/science/article/pii/S2352492814000051</t>
  </si>
  <si>
    <t>Hu, Linchao; Huang, Mugen; Tang, Moxun; Yu, Jianshe; Zheng, Bo</t>
  </si>
  <si>
    <t>Wolbachia spread dynamics in stochastic environments</t>
  </si>
  <si>
    <t>Theoretical Population Biology</t>
  </si>
  <si>
    <t>0040-5809</t>
  </si>
  <si>
    <t>10.1016/j.tpb.2015.09.003</t>
  </si>
  <si>
    <t>http://www.sciencedirect.com/science/article/pii/S004058091500088X</t>
  </si>
  <si>
    <t>Stevens, Craig W.</t>
  </si>
  <si>
    <t>Chapter 18 - The Devil Made Me Do It: Rape after prison release of an untreated schizophrenic: Antipsychotic Treatment of Schizophrenia—Treatment of Mental Illness in Prison Postrelease Treatment of Mentally Ill Offenders Psychedelic Drugs Used in Psychiatry—The Drug Expert and the Nonuse of Drugs</t>
  </si>
  <si>
    <t>The Drug Expert</t>
  </si>
  <si>
    <t>978-0-12-800048-9</t>
  </si>
  <si>
    <t>http://www.sciencedirect.com/science/article/pii/B9780128000489000183</t>
  </si>
  <si>
    <t>Khetpal, Vishal; Mossialos, Elias</t>
  </si>
  <si>
    <t>An ethical appraisal of living-anonymous kidney donation using Adam Smith’s Theory of Moral Sentiments</t>
  </si>
  <si>
    <t>Health Policy</t>
  </si>
  <si>
    <t>0168-8510</t>
  </si>
  <si>
    <t>10.1016/j.healthpol.2018.08.015</t>
  </si>
  <si>
    <t>http://www.sciencedirect.com/science/article/pii/S0168851018304238</t>
  </si>
  <si>
    <t>Phillips, Deborah; Stipek, Deborah</t>
  </si>
  <si>
    <t>Early formal schooling: Are we promoting achievement or anxiety?</t>
  </si>
  <si>
    <t>Applied and Preventive Psychology</t>
  </si>
  <si>
    <t>10.1016/S0962-1849(05)80120-9</t>
  </si>
  <si>
    <t>http://www.sciencedirect.com/science/article/pii/S0962184905801209</t>
  </si>
  <si>
    <t>Vaughn, Michael G.; DeLisi, Matt</t>
  </si>
  <si>
    <t>Criminal energetics: A theory of antisocial enhancement and criminal attenuation</t>
  </si>
  <si>
    <t>Aggression and Violent Behavior</t>
  </si>
  <si>
    <t>1359-1789</t>
  </si>
  <si>
    <t>10.1016/j.avb.2017.11.002</t>
  </si>
  <si>
    <t>http://www.sciencedirect.com/science/article/pii/S1359178917300411</t>
  </si>
  <si>
    <t>Phelan, E.; El-Gammal, A.; O'Connor, T.M.</t>
  </si>
  <si>
    <t>Tuberculosis</t>
  </si>
  <si>
    <t>Encyclopedia of Environmental Health (Second Edition)</t>
  </si>
  <si>
    <t>978-0-444-63952-3</t>
  </si>
  <si>
    <t>http://www.sciencedirect.com/science/article/pii/B9780444639516006872</t>
  </si>
  <si>
    <t>Rovee-Collier, Carolyn; Haye, Harlene</t>
  </si>
  <si>
    <t>Reactivation of Infant Memory: Implications for Cognitive Development</t>
  </si>
  <si>
    <t>http://www.sciencedirect.com/science/article/pii/S0065240708604036</t>
  </si>
  <si>
    <t>Kent Smedbol, R; Wroblewski, J.S</t>
  </si>
  <si>
    <t>Metapopulation theory and northern cod population structure: interdependency of subpopulations in recovery of a groundfish population</t>
  </si>
  <si>
    <t>Fisheries Research</t>
  </si>
  <si>
    <t>0165-7836</t>
  </si>
  <si>
    <t>10.1016/S0165-7836(01)00289-2</t>
  </si>
  <si>
    <t>http://www.sciencedirect.com/science/article/pii/S0165783601002892</t>
  </si>
  <si>
    <t>Vecchio, Frank J.; McQuade, Ian</t>
  </si>
  <si>
    <t>Towards improved modeling of steel-concrete composite wall elements</t>
  </si>
  <si>
    <t>Nuclear Engineering and Design</t>
  </si>
  <si>
    <t>0029-5493</t>
  </si>
  <si>
    <t>10.1016/j.nucengdes.2011.04.006</t>
  </si>
  <si>
    <t>http://www.sciencedirect.com/science/article/pii/S0029549311003098</t>
  </si>
  <si>
    <t>Rosellini, Robert A.; DeCola, Joseph P.; Warren, Donald A.</t>
  </si>
  <si>
    <t>The effect of feedback stimuli on contextual fear depends upon the length of the minimum intertrial interval</t>
  </si>
  <si>
    <t>10.1016/0023-9690(86)90012-3</t>
  </si>
  <si>
    <t>http://www.sciencedirect.com/science/article/pii/0023969086900123</t>
  </si>
  <si>
    <t>Mulder, Roger T.</t>
  </si>
  <si>
    <t>Chapter 4 The biology of personality</t>
  </si>
  <si>
    <t>Principles of Medical Biology</t>
  </si>
  <si>
    <t>1569-2582</t>
  </si>
  <si>
    <t>http://www.sciencedirect.com/science/article/pii/S1569258200800069</t>
  </si>
  <si>
    <t>Moonen, Bruno; Cohen, Justin M; Snow, Robert W; Slutsker, Laurence; Drakeley, Chris; Smith, David L; Abeyasinghe, Rabindra R; Rodriguez, Mario Henry; Maharaj, Rajendra; Tanner, Marcel; Targett, Geoffrey</t>
  </si>
  <si>
    <t>Operational strategies to achieve and maintain malaria elimination</t>
  </si>
  <si>
    <t>10.1016/S0140-6736(10)61269-X</t>
  </si>
  <si>
    <t>http://www.sciencedirect.com/science/article/pii/S014067361061269X</t>
  </si>
  <si>
    <t>Dorey, Nicole R.; Udell, Monique A.R.; Wynne, Clive D.L.</t>
  </si>
  <si>
    <t>Breed differences in dogs sensitivity to human points: A meta-analysis</t>
  </si>
  <si>
    <t>Canine Behaviour and Cognition</t>
  </si>
  <si>
    <t>10.1016/j.beproc.2009.03.011</t>
  </si>
  <si>
    <t>http://www.sciencedirect.com/science/article/pii/S0376635709000813</t>
  </si>
  <si>
    <t>Mach, Henryk; Middaugh, C. Russell</t>
  </si>
  <si>
    <t>Ultraviolet Spectroscopy as a Tool in Therapeutic Protein Development</t>
  </si>
  <si>
    <t>Journal of Pharmaceutical Sciences</t>
  </si>
  <si>
    <t>0022-3549</t>
  </si>
  <si>
    <t>10.1002/jps.22385</t>
  </si>
  <si>
    <t>http://www.sciencedirect.com/science/article/pii/S0022354915322188</t>
  </si>
  <si>
    <t>Soneson, Emma; Perez, Jesus; Jones, Peter B.</t>
  </si>
  <si>
    <t>Chapter 2 - Principles of risk, screening, and prevention in psychiatry</t>
  </si>
  <si>
    <t>Risk Factors for Psychosis</t>
  </si>
  <si>
    <t>978-0-12-813201-2</t>
  </si>
  <si>
    <t>http://www.sciencedirect.com/science/article/pii/B9780128132012000028</t>
  </si>
  <si>
    <t>Buljan, S.T.; Sarin, V.K.</t>
  </si>
  <si>
    <t>Silicon nitride-based composites</t>
  </si>
  <si>
    <t>Composites</t>
  </si>
  <si>
    <t>0010-4361</t>
  </si>
  <si>
    <t>10.1016/0010-4361(87)90488-5</t>
  </si>
  <si>
    <t>http://www.sciencedirect.com/science/article/pii/0010436187904885</t>
  </si>
  <si>
    <t>Meguid, S.A.; Zhu, Z.H.</t>
  </si>
  <si>
    <t>Stress distribution in dissimilar materials containing inhomogeneities near the interface using a novel finite element</t>
  </si>
  <si>
    <t>Finite Elements in Analysis and Design</t>
  </si>
  <si>
    <t>0168-874X</t>
  </si>
  <si>
    <t>10.1016/0168-874X(95)00036-S</t>
  </si>
  <si>
    <t>http://www.sciencedirect.com/science/article/pii/0168874X9500036S</t>
  </si>
  <si>
    <t>Contents</t>
  </si>
  <si>
    <t>10.1016/S0376-6357(07)00168-4</t>
  </si>
  <si>
    <t>http://www.sciencedirect.com/science/article/pii/S0376635707001684</t>
  </si>
  <si>
    <t>Lowe, Nancy K.</t>
  </si>
  <si>
    <t>Women, Infants, and Opioids</t>
  </si>
  <si>
    <t>Journal of Obstetric, Gynecologic &amp; Neonatal Nursing</t>
  </si>
  <si>
    <t>0884-2175</t>
  </si>
  <si>
    <t>10.1016/j.jogn.2017.08.001</t>
  </si>
  <si>
    <t>http://www.sciencedirect.com/science/article/pii/S0884217517303568</t>
  </si>
  <si>
    <t>Natugonza, Vianny; Ainsworth, Cameron; Sturludóttir, Erla; Musinguzi, Laban; Ogutu-Ohwayo, Richard; Tomasson, Tumi; Nyamweya, Chrisphine; Stefansson, Gunnar</t>
  </si>
  <si>
    <t>Ecosystem models of Lake Victoria (East Africa): Can Ecopath with Ecosim and Atlantis predict similar policy outcomes?</t>
  </si>
  <si>
    <t>Journal of Great Lakes Research</t>
  </si>
  <si>
    <t>0380-1330</t>
  </si>
  <si>
    <t>10.1016/j.jglr.2019.09.018</t>
  </si>
  <si>
    <t>http://www.sciencedirect.com/science/article/pii/S0380133019301790</t>
  </si>
  <si>
    <t>Flint, R.W.; Valentine, S.; Papandrea, D.</t>
  </si>
  <si>
    <t>Reconsolidation of a long-term spatial memory is impaired by cycloheximide when reactivated with a contextual latent learning trial in male and female rats</t>
  </si>
  <si>
    <t>10.1016/j.neuroscience.2007.07.022</t>
  </si>
  <si>
    <t>http://www.sciencedirect.com/science/article/pii/S0306452207008998</t>
  </si>
  <si>
    <t>Eltoukhy, Hussam S.; Sinha, Garima; Moore, Caitlyn A.; Sandiford, Oleta A.; Rameshwar, Pranela</t>
  </si>
  <si>
    <t>Immune modulation by a cellular network of mesenchymal stem cells and breast cancer cell subsets: Implication for cancer therapy</t>
  </si>
  <si>
    <t>Special Issue: Stem Cell and Immunology</t>
  </si>
  <si>
    <t>0008-8749</t>
  </si>
  <si>
    <t>10.1016/j.cellimm.2017.07.011</t>
  </si>
  <si>
    <t>http://www.sciencedirect.com/science/article/pii/S0008874917301193</t>
  </si>
  <si>
    <t>Pitman, Roger K.</t>
  </si>
  <si>
    <t>Posttraumatic obsessive-compulsive disorder: A case study</t>
  </si>
  <si>
    <t>10.1016/0010-440X(93)90054-8</t>
  </si>
  <si>
    <t>http://www.sciencedirect.com/science/article/pii/0010440X93900548</t>
  </si>
  <si>
    <t>Bajwa, Dilpreet S.; Adhikari, Sushil; Shojaeiarani, Jamileh; Bajwa, Sreekala G.; Pandey, Pankaj; Shanmugam, Saravanan R.</t>
  </si>
  <si>
    <t>Characterization of bio-carbon and ligno-cellulosic fiber reinforced bio-composites with compatibilizer</t>
  </si>
  <si>
    <t>10.1016/j.conbuildmat.2019.01.068</t>
  </si>
  <si>
    <t>http://www.sciencedirect.com/science/article/pii/S0950061819300686</t>
  </si>
  <si>
    <t>Lemal, Richard; Chaleteix, Carine; Minard, Patrice; Roche, Corinne; Bay, Jacques-Olivier; Tournilhac, Olivier; Lamy, Thierry</t>
  </si>
  <si>
    <t>Large granular lymphocytic leukemia associated with Lambert–Eaton Myasthenic Syndrome: A case report</t>
  </si>
  <si>
    <t>Leukemia Research Reports</t>
  </si>
  <si>
    <t>2213-0489</t>
  </si>
  <si>
    <t>10.1016/j.lrr.2013.02.004</t>
  </si>
  <si>
    <t>http://www.sciencedirect.com/science/article/pii/S221304891300006X</t>
  </si>
  <si>
    <t>Knox, Lenna S.; Albano, Anne Marie; Barlow, David H.</t>
  </si>
  <si>
    <t>Parental involvement in the treatment of childhood obsessive compulsive disorder: A multiple-baseline examination incorporating parents</t>
  </si>
  <si>
    <t>10.1016/S0005-7894(96)80038-4</t>
  </si>
  <si>
    <t>http://www.sciencedirect.com/science/article/pii/S0005789496800384</t>
  </si>
  <si>
    <t>Rachman, S.; de Silva, P.; Röper, G.</t>
  </si>
  <si>
    <t>The spontaneous decay of compulsive urges</t>
  </si>
  <si>
    <t>10.1016/0005-7967(76)90091-7</t>
  </si>
  <si>
    <t>http://www.sciencedirect.com/science/article/pii/0005796776900917</t>
  </si>
  <si>
    <t>Lake, Brenden M; Salakhutdinov, Ruslan; Tenenbaum, Joshua B</t>
  </si>
  <si>
    <t>The Omniglot challenge: a 3-year progress report</t>
  </si>
  <si>
    <t>10.1016/j.cobeha.2019.04.007</t>
  </si>
  <si>
    <t>http://www.sciencedirect.com/science/article/pii/S2352154619300051</t>
  </si>
  <si>
    <t>Heal, David J.; Henningfield, Jack; Frenguelli, Bruno G.; Nutt, David J.; Smith, Sharon L.</t>
  </si>
  <si>
    <t>Psychedelics – Re-opening the doors of perception</t>
  </si>
  <si>
    <t>10.1016/j.neuropharm.2018.08.024</t>
  </si>
  <si>
    <t>http://www.sciencedirect.com/science/article/pii/S0028390818305549</t>
  </si>
  <si>
    <t>Peeke, Harman V.S.; Peeke, Shirley C.</t>
  </si>
  <si>
    <t>Habituation, reinstatement and recovery of predatory responses in two species of teleosts, Carassius auratus and Macropodus opercularis</t>
  </si>
  <si>
    <t>10.1016/S0003-3472(72)80047-2</t>
  </si>
  <si>
    <t>http://www.sciencedirect.com/science/article/pii/S0003347272800472</t>
  </si>
  <si>
    <t>Feuerstein, Michael; Papciak, Anthony S.; Hoon, Peter E.</t>
  </si>
  <si>
    <t>Biobehavioral mechanisms of chronic low back pain</t>
  </si>
  <si>
    <t>10.1016/0272-7358(87)90036-5</t>
  </si>
  <si>
    <t>http://www.sciencedirect.com/science/article/pii/0272735887900365</t>
  </si>
  <si>
    <t>Koerner, Hilmar; Liu, Weidong; Alexander, Max; Mirau, Peter; Dowty, Heather; Vaia, Richard A.</t>
  </si>
  <si>
    <t>Deformation–morphology correlations in electrically conductive carbon nanotube—thermoplastic polyurethane nanocomposites</t>
  </si>
  <si>
    <t>In Honor of James E. Mark</t>
  </si>
  <si>
    <t>0032-3861</t>
  </si>
  <si>
    <t>10.1016/j.polymer.2005.02.025</t>
  </si>
  <si>
    <t>http://www.sciencedirect.com/science/article/pii/S0032386105001588</t>
  </si>
  <si>
    <t>Dulai, Parambir S.; Singh, Siddharth; Ohno-Machado, Lucilla; Sandborn, William J.</t>
  </si>
  <si>
    <t>Population Health Management for Inflammatory Bowel Disease</t>
  </si>
  <si>
    <t>Gastroenterology</t>
  </si>
  <si>
    <t>0016-5085</t>
  </si>
  <si>
    <t>10.1053/j.gastro.2017.09.052</t>
  </si>
  <si>
    <t>http://www.sciencedirect.com/science/article/pii/S0016508517363370</t>
  </si>
  <si>
    <t>Aslin, Richard N.; Fiser, József</t>
  </si>
  <si>
    <t>Methodological challenges for understanding cognitive development in infants</t>
  </si>
  <si>
    <t>Special issue: Developmental cognitive neuroscience</t>
  </si>
  <si>
    <t>10.1016/j.tics.2005.01.003</t>
  </si>
  <si>
    <t>http://www.sciencedirect.com/science/article/pii/S1364661305000227</t>
  </si>
  <si>
    <t>Pryor, G.T.; Husain, S.; Larsen, F.; Mckenzie, C.E.; Carr, J.D.; Braude, M.C.</t>
  </si>
  <si>
    <t>Interactions between Δ9-Tetrahydrocannabinol and phencyclidine hydrochloride in rats</t>
  </si>
  <si>
    <t>10.1016/0091-3057(77)90168-X</t>
  </si>
  <si>
    <t>http://www.sciencedirect.com/science/article/pii/009130577790168X</t>
  </si>
  <si>
    <t>Horwitz, Barry; Smith, Jason F.</t>
  </si>
  <si>
    <t>A link between neuroscience and informatics: Large-scale modeling of memory processes</t>
  </si>
  <si>
    <t>Models for the Study of Memory</t>
  </si>
  <si>
    <t>1046-2023</t>
  </si>
  <si>
    <t>10.1016/j.ymeth.2007.02.007</t>
  </si>
  <si>
    <t>http://www.sciencedirect.com/science/article/pii/S104620230700028X</t>
  </si>
  <si>
    <t>Short, Sandra E; Short, Martin W</t>
  </si>
  <si>
    <t>Essay: Role of the coach in the coach-athlete relationship</t>
  </si>
  <si>
    <t>Medicine and Sport</t>
  </si>
  <si>
    <t>10.1016/S0140-6736(05)67836-1</t>
  </si>
  <si>
    <t>http://www.sciencedirect.com/science/article/pii/S0140673605678361</t>
  </si>
  <si>
    <t>Conway, Charles R.; Udaiyar, Anita; Schachter, Steven C.</t>
  </si>
  <si>
    <t>Neurostimulation for depression in epilepsy</t>
  </si>
  <si>
    <t>Neurostimulation for Epilepsy</t>
  </si>
  <si>
    <t>1525-5050</t>
  </si>
  <si>
    <t>10.1016/j.yebeh.2018.06.007</t>
  </si>
  <si>
    <t>http://www.sciencedirect.com/science/article/pii/S1525505018303755</t>
  </si>
  <si>
    <t>Szabó, Csilla; Németh, Attila; Kéri, Szabolcs</t>
  </si>
  <si>
    <t>Ethical sensitivity in obsessive-compulsive disorder and generalized anxiety disorder: The role of reversal learning</t>
  </si>
  <si>
    <t>10.1016/j.jbtep.2013.04.001</t>
  </si>
  <si>
    <t>http://www.sciencedirect.com/science/article/pii/S0005791613000347</t>
  </si>
  <si>
    <t>Weiffen, Brigitte</t>
  </si>
  <si>
    <t>Liberalizing Autocracies in the Gulf Region? Reform Strategies in the Face of a Cultural-Economic Syndrome</t>
  </si>
  <si>
    <t>Special Section: Social Movements and the Dynamics of Rural Development in Latin America (pp. 2874-2952)</t>
  </si>
  <si>
    <t>10.1016/j.worlddev.2008.01.009</t>
  </si>
  <si>
    <t>http://www.sciencedirect.com/science/article/pii/S0305750X08001745</t>
  </si>
  <si>
    <t>Moon, Myung-Sang</t>
  </si>
  <si>
    <t>Development in the management of tuberculosis of the spine</t>
  </si>
  <si>
    <t>Current Orthopaedics</t>
  </si>
  <si>
    <t>0268-0890</t>
  </si>
  <si>
    <t>10.1016/j.cuor.2005.12.002</t>
  </si>
  <si>
    <t>http://www.sciencedirect.com/science/article/pii/S0268089005002185</t>
  </si>
  <si>
    <t>Borruel-Abadía, Violeta; Galán-Abellán, Ana Belén; Kustatscher, Evelyn; Diéguez, Carmen; López-Gómez, José; De la Horra, Raúl; Barrenechea, José F.; Arche, Alfredo</t>
  </si>
  <si>
    <t>Palaeoenvironmental reconstruction of the early Anisian from sedimentology and plant remains in the SE Iberian Range (E Spain)</t>
  </si>
  <si>
    <t>10.1016/j.palaeo.2014.09.015</t>
  </si>
  <si>
    <t>http://www.sciencedirect.com/science/article/pii/S0031018214004696</t>
  </si>
  <si>
    <t>Gorini, Giorgio; Bell, Richard L.; Mayfield, R. Dayne</t>
  </si>
  <si>
    <t>Chapter 7 - Molecular Targets of Alcohol Action: Translational Research for Pharmacotherapy Development and Screening</t>
  </si>
  <si>
    <t>Progress in Molecular Biology and Translational Science</t>
  </si>
  <si>
    <t>1877-1173</t>
  </si>
  <si>
    <t>http://www.sciencedirect.com/science/article/pii/B9780123855060000077</t>
  </si>
  <si>
    <t>Troncoso, Alcides</t>
  </si>
  <si>
    <t>Zika threatens to become a huge worldwide pandemic</t>
  </si>
  <si>
    <t>Asian Pacific Journal of Tropical Biomedicine</t>
  </si>
  <si>
    <t>2221-1691</t>
  </si>
  <si>
    <t>10.1016/j.apjtb.2016.04.004</t>
  </si>
  <si>
    <t>http://www.sciencedirect.com/science/article/pii/S2221169116302921</t>
  </si>
  <si>
    <t>Barrett, Michael P; Burchmore, Richard JS; Stich, August; Lazzari, Julio O; Frasch, Alberto Carlos; Cazzulo, Juan José; Krishna, Sanjeev</t>
  </si>
  <si>
    <t>The trypanosomiases</t>
  </si>
  <si>
    <t>10.1016/S0140-6736(03)14694-6</t>
  </si>
  <si>
    <t>http://www.sciencedirect.com/science/article/pii/S0140673603146946</t>
  </si>
  <si>
    <t>Pépin, Jacques; Méda, HonoréA</t>
  </si>
  <si>
    <t>The epidemiology and control of human African trypanosomiasis</t>
  </si>
  <si>
    <t>http://www.sciencedirect.com/science/article/pii/S0065308X01490385</t>
  </si>
  <si>
    <t>Mahony, Talia; Sidell, Douglas; Gans, Hayley; Brown, Kayla; Farhadian, Bahare; Gustafson, Melissa; Sherr, Janell; Thienemann, Margo; Frankovich, Jennifer</t>
  </si>
  <si>
    <t>Improvement of psychiatric symptoms in youth following resolution of sinusitis</t>
  </si>
  <si>
    <t>International Journal of Pediatric Otorhinolaryngology</t>
  </si>
  <si>
    <t>0165-5876</t>
  </si>
  <si>
    <t>10.1016/j.ijporl.2016.10.034</t>
  </si>
  <si>
    <t>http://www.sciencedirect.com/science/article/pii/S0165587616303809</t>
  </si>
  <si>
    <t>Chen, Yiyun; Li, Xiaoming; Shen, Zhiyong; Zhou, Yuejiao; Tang, Zhenzhu; Huedo-Medina, Tania B.</t>
  </si>
  <si>
    <t>Contextual influence on condom use in commercial sex venues: A multi-level analysis among female sex workers and gatekeepers in Guangxi, China</t>
  </si>
  <si>
    <t>Social Science Research</t>
  </si>
  <si>
    <t>0049-089X</t>
  </si>
  <si>
    <t>10.1016/j.ssresearch.2015.01.010</t>
  </si>
  <si>
    <t>http://www.sciencedirect.com/science/article/pii/S0049089X15000472</t>
  </si>
  <si>
    <t>Starke, Jeffrey R.</t>
  </si>
  <si>
    <t>TUBERCULOSIS IN CHILDREN</t>
  </si>
  <si>
    <t>Primary Care: Clinics in Office Practice</t>
  </si>
  <si>
    <t>0095-4543</t>
  </si>
  <si>
    <t>10.1016/S0095-4543(05)70367-5</t>
  </si>
  <si>
    <t>http://www.sciencedirect.com/science/article/pii/S0095454305703675</t>
  </si>
  <si>
    <t>Holtzheimer, Paul E.; Kosel, Markus; Schlaepfer, Thomas</t>
  </si>
  <si>
    <t>Chapter 41 - Brain stimulation therapies for neuropsychiatric disease†</t>
  </si>
  <si>
    <t>http://www.sciencedirect.com/science/article/pii/B9780444520029000413</t>
  </si>
  <si>
    <t>Bray, Monica</t>
  </si>
  <si>
    <t>Is Stuttering Therapy Useful for Adolescents and Adults with Down Syndrome who are Dysfluent?</t>
  </si>
  <si>
    <t>10th Oxford Dysfluency Conference, ODC 2014, 17 - 20 July, 2014, Oxford, United kingdom</t>
  </si>
  <si>
    <t>10.1016/j.sbspro.2015.03.244</t>
  </si>
  <si>
    <t>http://www.sciencedirect.com/science/article/pii/S1877042815020376</t>
  </si>
  <si>
    <t>Donkor, Peter; Obonyo, Esther</t>
  </si>
  <si>
    <t>Compressed soil blocks: Influence of fibers on flexural properties and failure mechanism</t>
  </si>
  <si>
    <t>10.1016/j.conbuildmat.2016.05.151</t>
  </si>
  <si>
    <t>http://www.sciencedirect.com/science/article/pii/S0950061816308959</t>
  </si>
  <si>
    <t>Kuntz, Meinhard</t>
  </si>
  <si>
    <t>Validation of a New High Performance Alumina Matrix Composite for use in Total Joint Replacement</t>
  </si>
  <si>
    <t>Ceramic Bearings in Total Joint Arthroplasty</t>
  </si>
  <si>
    <t>1045-4527</t>
  </si>
  <si>
    <t>10.1053/j.sart.2006.09.008</t>
  </si>
  <si>
    <t>http://www.sciencedirect.com/science/article/pii/S1045452706000575</t>
  </si>
  <si>
    <t>Kemph, John P.</t>
  </si>
  <si>
    <t>Conduct Disorders of Childhood and Adolescence: A Social Learning Perspective</t>
  </si>
  <si>
    <t>10.1097/00004583-198805000-00030</t>
  </si>
  <si>
    <t>http://www.sciencedirect.com/science/article/pii/S0890856709656045</t>
  </si>
  <si>
    <t>Stepowski, D.; Cabot, G.</t>
  </si>
  <si>
    <t>Single-shot temperature and mixture fraction profiles by Rayleigh scattering in the development zone of a turbulent diffusion flame</t>
  </si>
  <si>
    <t>10.1016/0010-2180(92)90036-O</t>
  </si>
  <si>
    <t>http://www.sciencedirect.com/science/article/pii/001021809290036O</t>
  </si>
  <si>
    <t>Williams, I.M.; Mortimer, A.J.; McCollum, C.N.</t>
  </si>
  <si>
    <t>Recent developments in cerebral monitoring — Near-infrared light spectroscopy. An overview</t>
  </si>
  <si>
    <t>European Journal of Vascular and Endovascular Surgery</t>
  </si>
  <si>
    <t>1078-5884</t>
  </si>
  <si>
    <t>10.1016/S1078-5884(96)80243-7</t>
  </si>
  <si>
    <t>http://www.sciencedirect.com/science/article/pii/S1078588496802437</t>
  </si>
  <si>
    <t>Westbrook, Andrew; Cools, Roshan; Braver, Todd S.</t>
  </si>
  <si>
    <t>Editorial</t>
  </si>
  <si>
    <t>Cognitive Effort</t>
  </si>
  <si>
    <t>10.1016/j.neuropsychologia.2019.01.010</t>
  </si>
  <si>
    <t>http://www.sciencedirect.com/science/article/pii/S0028393219300144</t>
  </si>
  <si>
    <t>Sell, Scott A.; McClure, Michael J.; Garg, Koyal; Wolfe, Patricia S.; Bowlin, Gary L.</t>
  </si>
  <si>
    <t>Electrospinning of collagen/biopolymers for regenerative medicine and cardiovascular tissue engineering</t>
  </si>
  <si>
    <t>Nanofibers in Regenerative Medicine and Drug Delivery</t>
  </si>
  <si>
    <t>0169-409X</t>
  </si>
  <si>
    <t>10.1016/j.addr.2009.07.012</t>
  </si>
  <si>
    <t>http://www.sciencedirect.com/science/article/pii/S0169409X09002257</t>
  </si>
  <si>
    <t>Laibow, Rima</t>
  </si>
  <si>
    <t>4 - Medical Applications of NeuroBioFeedback</t>
  </si>
  <si>
    <t>Introduction to Quantitative EEG and Neurofeedback</t>
  </si>
  <si>
    <t>978-0-12-243790-8</t>
  </si>
  <si>
    <t>http://www.sciencedirect.com/science/article/pii/B9780122437908500055</t>
  </si>
  <si>
    <t>McDougall, Walter A.</t>
  </si>
  <si>
    <t>The Myth of the Secular: Religion, War, and Politics in the Twentieth Century</t>
  </si>
  <si>
    <t>Orbis</t>
  </si>
  <si>
    <t>0030-4387</t>
  </si>
  <si>
    <t>10.1016/j.orbis.2019.12.003</t>
  </si>
  <si>
    <t>http://www.sciencedirect.com/science/article/pii/S0030438719301231</t>
  </si>
  <si>
    <t>Witkin, Jeffrey M.</t>
  </si>
  <si>
    <t>Pharmacotherapy of cocaine abuse: Preclinical development</t>
  </si>
  <si>
    <t>10.1016/0149-7634(94)90042-6</t>
  </si>
  <si>
    <t>http://www.sciencedirect.com/science/article/pii/0149763494900426</t>
  </si>
  <si>
    <t>De Leon, Lauren M.; Watson, James B.; Kelly, Colleen R.</t>
  </si>
  <si>
    <t>Transient Flare of Ulcerative Colitis After Fecal Microbiota Transplantation for Recurrent Clostridium difficile Infection</t>
  </si>
  <si>
    <t>10.1016/j.cgh.2013.04.045</t>
  </si>
  <si>
    <t>http://www.sciencedirect.com/science/article/pii/S1542356513006204</t>
  </si>
  <si>
    <t>Walker, Nykia D.; Patel, Jimmy; Munoz, Jessian L.; Hu, Madeleine; Guiro, Khadidiatou; Sinha, Garima; Rameshwar, Pranela</t>
  </si>
  <si>
    <t>The bone marrow niche in support of breast cancer dormancy</t>
  </si>
  <si>
    <t>Cancer Letters</t>
  </si>
  <si>
    <t>10.1016/j.canlet.2015.10.033</t>
  </si>
  <si>
    <t>http://www.sciencedirect.com/science/article/pii/S0304383515006643</t>
  </si>
  <si>
    <t>Aprile, Maria Carmela; Chiarini, Bruno; Marzano, Elisabetta</t>
  </si>
  <si>
    <t>Land use and decentralized government: A strategic approach for playing a short-sighted equilibrium</t>
  </si>
  <si>
    <t>Land Use Policy</t>
  </si>
  <si>
    <t>0264-8377</t>
  </si>
  <si>
    <t>10.1016/j.landusepol.2019.104220</t>
  </si>
  <si>
    <t>http://www.sciencedirect.com/science/article/pii/S0264837718314066</t>
  </si>
  <si>
    <t>Ward, Tony; Day, Andrew; Howells, Kevin; Birgden, Astrid</t>
  </si>
  <si>
    <t>The multifactor offender readiness model</t>
  </si>
  <si>
    <t>10.1016/j.avb.2003.08.001</t>
  </si>
  <si>
    <t>http://www.sciencedirect.com/science/article/pii/S135917890300051X</t>
  </si>
  <si>
    <t>Hong, Xiaodong; Reynolds, Carolyn A.; Doyle, James D.; May, Paul; O’Neill, Larry</t>
  </si>
  <si>
    <t>Assessment of upper-ocean variability and the Madden-Julian Oscillation in extended-range air-ocean coupled mesoscale simulations</t>
  </si>
  <si>
    <t>Dynamics of Atmospheres and Oceans</t>
  </si>
  <si>
    <t>0377-0265</t>
  </si>
  <si>
    <t>10.1016/j.dynatmoce.2017.03.002</t>
  </si>
  <si>
    <t>http://www.sciencedirect.com/science/article/pii/S0377026516300963</t>
  </si>
  <si>
    <t>Showler, Adrienne J.; Boggild, Andrea K.</t>
  </si>
  <si>
    <t>Protozoan Diseases: Leishmaniasis</t>
  </si>
  <si>
    <t>http://www.sciencedirect.com/science/article/pii/B9780128036785003593</t>
  </si>
  <si>
    <t>Aberle, D.R.</t>
  </si>
  <si>
    <t>Implementing lung cancer screening: the US experience</t>
  </si>
  <si>
    <t>Clinical Radiology</t>
  </si>
  <si>
    <t>0009-9260</t>
  </si>
  <si>
    <t>10.1016/j.crad.2016.12.003</t>
  </si>
  <si>
    <t>http://www.sciencedirect.com/science/article/pii/S0009926016305062</t>
  </si>
  <si>
    <t>Michor, Franziska</t>
  </si>
  <si>
    <t>Quantitative approaches to analyzing imatinib-treated chronic myeloid leukemia</t>
  </si>
  <si>
    <t>10.1016/j.tips.2007.03.003</t>
  </si>
  <si>
    <t>http://www.sciencedirect.com/science/article/pii/S0165614707000715</t>
  </si>
  <si>
    <t>Lutambi, Angelina Mageni; Penny, Melissa A.; Smith, Thomas; Chitnis, Nakul</t>
  </si>
  <si>
    <t>Mathematical modelling of mosquito dispersal in a heterogeneous environment</t>
  </si>
  <si>
    <t>10.1016/j.mbs.2012.11.013</t>
  </si>
  <si>
    <t>http://www.sciencedirect.com/science/article/pii/S0025556412002337</t>
  </si>
  <si>
    <t>Cannon, Mary; Clarke, Mary Catherine</t>
  </si>
  <si>
    <t>Epidemiology and risk factors</t>
  </si>
  <si>
    <t>Schizophrenia 1</t>
  </si>
  <si>
    <t>10.1383/psyt.2005.4.10.7</t>
  </si>
  <si>
    <t>http://www.sciencedirect.com/science/article/pii/S1476179306701586</t>
  </si>
  <si>
    <t>Gammarus minus: A Model System for the Study of Adaptation to the Cave Environment</t>
  </si>
  <si>
    <t>Encyclopedia of Caves (Second Edition)</t>
  </si>
  <si>
    <t>978-0-12-383832-2</t>
  </si>
  <si>
    <t>http://www.sciencedirect.com/science/article/pii/B9780123838322000475</t>
  </si>
  <si>
    <t>McKellar, Ryan C.; Engel, Michael S.</t>
  </si>
  <si>
    <t>Hymenoptera in Canadian Cretaceous amber (Insecta)</t>
  </si>
  <si>
    <t>Cretaceous Research</t>
  </si>
  <si>
    <t>0195-6671</t>
  </si>
  <si>
    <t>10.1016/j.cretres.2011.12.009</t>
  </si>
  <si>
    <t>http://www.sciencedirect.com/science/article/pii/S0195667111002096</t>
  </si>
  <si>
    <t>Berardy, Andrew; Lynch, Heidi; Wharton, Christopher</t>
  </si>
  <si>
    <t>Chapter 2 - Food systems: Description and trends</t>
  </si>
  <si>
    <t>Environmental Nutrition</t>
  </si>
  <si>
    <t>978-0-12-811660-9</t>
  </si>
  <si>
    <t>http://www.sciencedirect.com/science/article/pii/B9780128116609000023</t>
  </si>
  <si>
    <t>Sheikh‐Zeineddini, Negar; Safaroghli-azar, Ava; Salari, Sina; Bashash, Davood</t>
  </si>
  <si>
    <t>C-Myc inhibition sensitizes pre-B ALL cells to the anti-tumor effect of vincristine by altering apoptosis and autophagy: Proposing a probable mechanism of action for 10058-F4</t>
  </si>
  <si>
    <t>European Journal of Pharmacology</t>
  </si>
  <si>
    <t>10.1016/j.ejphar.2019.172821</t>
  </si>
  <si>
    <t>http://www.sciencedirect.com/science/article/pii/S0014299919307733</t>
  </si>
  <si>
    <t>Caira, M.R.</t>
  </si>
  <si>
    <t>CRYSTALLIZATION | Polymorphism☆</t>
  </si>
  <si>
    <t>Reference Module in Chemistry, Molecular Sciences and Chemical Engineering</t>
  </si>
  <si>
    <t>978-0-12-409547-2</t>
  </si>
  <si>
    <t>http://www.sciencedirect.com/science/article/pii/B9780124095472109849</t>
  </si>
  <si>
    <t>Quirion, Bastien</t>
  </si>
  <si>
    <t>From rehabilitation to risk management: the goals of methadone programmes in Canada</t>
  </si>
  <si>
    <t>10.1016/S0955-3959(03)00077-X</t>
  </si>
  <si>
    <t>http://www.sciencedirect.com/science/article/pii/S095539590300077X</t>
  </si>
  <si>
    <t>Mechanic, David</t>
  </si>
  <si>
    <t>Issues in promoting health</t>
  </si>
  <si>
    <t>10.1016/S0277-9536(98)00399-2</t>
  </si>
  <si>
    <t>http://www.sciencedirect.com/science/article/pii/S0277953698003992</t>
  </si>
  <si>
    <t>Whittaker, Anne; Chandler, Amy; Cunningham-Burley, Sarah; Midgley, Paula; Elliott, Lawrie; Cooper, Sarah</t>
  </si>
  <si>
    <t>Problematisation and regulation: Bodies, risk, and recovery within the context of Neonatal Abstinence Syndrome</t>
  </si>
  <si>
    <t>10.1016/j.drugpo.2018.06.006</t>
  </si>
  <si>
    <t>http://www.sciencedirect.com/science/article/pii/S0955395918301683</t>
  </si>
  <si>
    <t>Keane, Terence M.; Street, Amy E.; Orcutt, Holly K.</t>
  </si>
  <si>
    <t>Chapter 8 - Posttraumatic Stress Disorder</t>
  </si>
  <si>
    <t>http://www.sciencedirect.com/science/article/pii/B9780123435309500097</t>
  </si>
  <si>
    <t>Yan, Chunlei; Liu, Rongjun; Zhang, Changrui; Cao, Yingbin</t>
  </si>
  <si>
    <t>Effect of PyC interphase thickness on mechanical and ablation properties of 3D Cf/ZrC–SiC composite</t>
  </si>
  <si>
    <t>10.1016/j.ceramint.2016.04.187</t>
  </si>
  <si>
    <t>http://www.sciencedirect.com/science/article/pii/S027288421630623X</t>
  </si>
  <si>
    <t>Winquist, Raymond J; Furey, Brinley F; Boucher, Diane M</t>
  </si>
  <si>
    <t>Cancer stem cells as the relevant biomass for drug discovery</t>
  </si>
  <si>
    <t>Cancer/Immunomodulation</t>
  </si>
  <si>
    <t>10.1016/j.coph.2010.06.008</t>
  </si>
  <si>
    <t>http://www.sciencedirect.com/science/article/pii/S1471489210000858</t>
  </si>
  <si>
    <t>Meisel, Robert L.; Joppa, Margaret A.</t>
  </si>
  <si>
    <t>Conditioned place preference in female hamsters following aggressive or sexual encounters</t>
  </si>
  <si>
    <t>10.1016/0031-9384(94)90352-2</t>
  </si>
  <si>
    <t>http://www.sciencedirect.com/science/article/pii/0031938494903522</t>
  </si>
  <si>
    <t>Pan, Yunhe</t>
  </si>
  <si>
    <t>Heading toward Artificial Intelligence 2.0</t>
  </si>
  <si>
    <t>Engineering</t>
  </si>
  <si>
    <t>2095-8099</t>
  </si>
  <si>
    <t>10.1016/J.ENG.2016.04.018</t>
  </si>
  <si>
    <t>http://www.sciencedirect.com/science/article/pii/S2095809917300772</t>
  </si>
  <si>
    <t>Olson, Gayle A.; Olson, Richard D.; Kastin, Abba J.</t>
  </si>
  <si>
    <t>Endogenous opiates: 1990</t>
  </si>
  <si>
    <t>10.1016/0196-9781(91)90227-G</t>
  </si>
  <si>
    <t>http://www.sciencedirect.com/science/article/pii/019697819190227G</t>
  </si>
  <si>
    <t>Pope, Stephen B.</t>
  </si>
  <si>
    <t>Small scales, many species and the manifold challenges of turbulent combustion</t>
  </si>
  <si>
    <t>Proceedings of the Combustion Institute</t>
  </si>
  <si>
    <t>1540-7489</t>
  </si>
  <si>
    <t>10.1016/j.proci.2012.09.009</t>
  </si>
  <si>
    <t>http://www.sciencedirect.com/science/article/pii/S1540748912003963</t>
  </si>
  <si>
    <t>Subiaul, F.; Barth, J.; Okamoto-Barth, S.; Povinelli, D.J.</t>
  </si>
  <si>
    <t>4.34 - Human Cognitive Specializations</t>
  </si>
  <si>
    <t>Evolution of Nervous Systems</t>
  </si>
  <si>
    <t>978-0-12-370878-6</t>
  </si>
  <si>
    <t>http://www.sciencedirect.com/science/article/pii/B0123708788000343</t>
  </si>
  <si>
    <t>Lindenmayer, J.P.; Kulsa, Mila Kirstie C.; Sultana, Tania; Kaur, Amandeep; Yang, Ran; Ljuri, Isidora; Parker, Benedicto; Khan, Anzalee</t>
  </si>
  <si>
    <t>Transcranial direct-current stimulation in ultra-treatment-resistant schizophrenia</t>
  </si>
  <si>
    <t>Brain Stimulation</t>
  </si>
  <si>
    <t>1935-861X</t>
  </si>
  <si>
    <t>10.1016/j.brs.2018.10.002</t>
  </si>
  <si>
    <t>http://www.sciencedirect.com/science/article/pii/S1935861X18303218</t>
  </si>
  <si>
    <t>Millan, Mark J.; Fone, Kevin; Steckler, Thomas; Horan, William P.</t>
  </si>
  <si>
    <t>Negative symptoms of schizophrenia: Clinical characteristics, pathophysiological substrates, experimental models and prospects for improved treatment</t>
  </si>
  <si>
    <t>Negative symptoms of schizophrenia: clinical characteristics and their measurement, experimental modelling, and opportunities for improved treatment</t>
  </si>
  <si>
    <t>10.1016/j.euroneuro.2014.03.008</t>
  </si>
  <si>
    <t>http://www.sciencedirect.com/science/article/pii/S0924977X14000935</t>
  </si>
  <si>
    <t>Withers, P.J.; Clarke, A.P.</t>
  </si>
  <si>
    <t>A neutron diffraction study of load partitioning in continuous Ti/SiC composites</t>
  </si>
  <si>
    <t>10.1016/S1359-6454(98)00297-3</t>
  </si>
  <si>
    <t>http://www.sciencedirect.com/science/article/pii/S1359645498002973</t>
  </si>
  <si>
    <t>Woodruff, Maria Ann; Hutmacher, Dietmar Werner</t>
  </si>
  <si>
    <t>The return of a forgotten polymer—Polycaprolactone in the 21st century</t>
  </si>
  <si>
    <t>Progress in Polymer Science</t>
  </si>
  <si>
    <t>0079-6700</t>
  </si>
  <si>
    <t>10.1016/j.progpolymsci.2010.04.002</t>
  </si>
  <si>
    <t>http://www.sciencedirect.com/science/article/pii/S0079670010000419</t>
  </si>
  <si>
    <t>Durden, Lance A.; Mullen, Gary R.</t>
  </si>
  <si>
    <t>Chapter 1 - Introduction</t>
  </si>
  <si>
    <t>http://www.sciencedirect.com/science/article/pii/B9780128140437000017</t>
  </si>
  <si>
    <t>Zia, R.K.P.; Liu, Wenjia; Jolad, Shivakumar; Schmittmann, B.</t>
  </si>
  <si>
    <t>Studies of adaptive networks with preferred degree</t>
  </si>
  <si>
    <t>Proceedings of the 24th Workshop on Computer Simulation Studies in Condensed Matter Physics (CSP2011)</t>
  </si>
  <si>
    <t>1875-3892</t>
  </si>
  <si>
    <t>10.1016/j.phpro.2011.06.008</t>
  </si>
  <si>
    <t>http://www.sciencedirect.com/science/article/pii/S1875389211003397</t>
  </si>
  <si>
    <t>Carruthers, Robert L.; Berger, Joseph</t>
  </si>
  <si>
    <t>Progressive multifocal leukoencephalopathy and JC Virus-related disease in modern neurology practice</t>
  </si>
  <si>
    <t>10.1016/j.msard.2014.01.005</t>
  </si>
  <si>
    <t>http://www.sciencedirect.com/science/article/pii/S221103481400008X</t>
  </si>
  <si>
    <t>Ramamurty, U.; Raghavan, R.; Basu, J.; Ranganathan, S.</t>
  </si>
  <si>
    <t>MICROSTRUCTURAL DEPENDENCE OF MECHANICAL PROPERTIES IN BULK METALLIC GLASSES AND THEIR COMPOSITES</t>
  </si>
  <si>
    <t>Nano and Microstructural Design of Advanced Materials</t>
  </si>
  <si>
    <t>978-0-08-044373-7</t>
  </si>
  <si>
    <t>http://www.sciencedirect.com/science/article/pii/B9780080443737500450</t>
  </si>
  <si>
    <t>Kulygina, M.</t>
  </si>
  <si>
    <t>S17-01 Student Mental Health: Psychological Problems and Psychosocial Support</t>
  </si>
  <si>
    <t>10.1016/S1876-2018(11)60070-1</t>
  </si>
  <si>
    <t>http://www.sciencedirect.com/science/article/pii/S1876201811600701</t>
  </si>
  <si>
    <t>Thakur, Vijay Kumar; Thakur, Manju Kumari; Gupta, Raju Kumar</t>
  </si>
  <si>
    <t>Synthesis of lignocellulosic polymer with improved chemical resistance through free radical polymerization</t>
  </si>
  <si>
    <t>International Journal of Biological Macromolecules</t>
  </si>
  <si>
    <t>0141-8130</t>
  </si>
  <si>
    <t>10.1016/j.ijbiomac.2013.06.045</t>
  </si>
  <si>
    <t>http://www.sciencedirect.com/science/article/pii/S0141813013003735</t>
  </si>
  <si>
    <t>Fogarty, Michael J; Hilborn, Ray; Gunderson, Donald</t>
  </si>
  <si>
    <t>Chaos and parametric management</t>
  </si>
  <si>
    <t>Marine Policy</t>
  </si>
  <si>
    <t>0308-597X</t>
  </si>
  <si>
    <t>10.1016/S0308-597X(96)00050-4</t>
  </si>
  <si>
    <t>http://www.sciencedirect.com/science/article/pii/S0308597X96000504</t>
  </si>
  <si>
    <t>Mathews, A.</t>
  </si>
  <si>
    <t>Journal of behaviour therapy and experimental psychiatry: Edited by J. Wolpe and L.J. Reyna, Vol. 1, No. 1, March, 1970. Pergamon Press</t>
  </si>
  <si>
    <t>10.1016/0005-7967(71)90077-5</t>
  </si>
  <si>
    <t>http://www.sciencedirect.com/science/article/pii/0005796771900775</t>
  </si>
  <si>
    <t>Floyd, Sarah R.; Pierce, Deidre M.; Geraci, Stephen A.</t>
  </si>
  <si>
    <t>Preventive and Primary Care for Lesbian, Gay and Bisexual Patients</t>
  </si>
  <si>
    <t>The American Journal of the Medical Sciences</t>
  </si>
  <si>
    <t>0002-9629</t>
  </si>
  <si>
    <t>10.1016/j.amjms.2016.05.008</t>
  </si>
  <si>
    <t>http://www.sciencedirect.com/science/article/pii/S0002962916302798</t>
  </si>
  <si>
    <t>Promoting Recovery in Alcohol-Dependent Patients</t>
  </si>
  <si>
    <t>10.1016/j.jsat.2008.10.010</t>
  </si>
  <si>
    <t>http://www.sciencedirect.com/science/article/pii/S0740547208001876</t>
  </si>
  <si>
    <t>Pearson, Joseph; Cölfen, Helmut</t>
  </si>
  <si>
    <t>LED based near infrared spectral acquisition for multiwavelength analytical ultracentrifugation: A case study with gold nanoparticles</t>
  </si>
  <si>
    <t>10.1016/j.aca.2018.07.022</t>
  </si>
  <si>
    <t>http://www.sciencedirect.com/science/article/pii/S0003267018308730</t>
  </si>
  <si>
    <t>Andrabi, Sara; Greene, Spencer; Moukaddam, Nidal; Li, Benjamin</t>
  </si>
  <si>
    <t>New Drugs of Abuse and Withdrawal Syndromes</t>
  </si>
  <si>
    <t>Psychiatric and Behavioral Emergencies</t>
  </si>
  <si>
    <t>0733-8627</t>
  </si>
  <si>
    <t>10.1016/j.emc.2015.07.006</t>
  </si>
  <si>
    <t>http://www.sciencedirect.com/science/article/pii/S0733862715000590</t>
  </si>
  <si>
    <t>St John, Nigel A.; Brown, James R.</t>
  </si>
  <si>
    <t>Flexural and interlaminar shear properties of glass-reinforced phenolic composites</t>
  </si>
  <si>
    <t>10.1016/S1359-835X(98)00019-0</t>
  </si>
  <si>
    <t>http://www.sciencedirect.com/science/article/pii/S1359835X98000190</t>
  </si>
  <si>
    <t>Schneider, Jill E.; Watts, Alan G.</t>
  </si>
  <si>
    <t>7 - Energy Balance, Ingestive Behavior, and Reproductive Success</t>
  </si>
  <si>
    <t>Hormones, Brain and Behavior</t>
  </si>
  <si>
    <t>978-0-12-532104-4</t>
  </si>
  <si>
    <t>http://www.sciencedirect.com/science/article/pii/B9780125321044500093</t>
  </si>
  <si>
    <t>Mari-Bouzid, Marion</t>
  </si>
  <si>
    <t>Rôle de l’évitement de la détresse concomitante à un événement traumatique dans la genèse d’un cas d’ESPT avec TDMR</t>
  </si>
  <si>
    <t>L'anxiété et les TCC - identification, compréhension et traitement</t>
  </si>
  <si>
    <t>1155-1704</t>
  </si>
  <si>
    <t>10.1016/j.jtcc.2011.07.001</t>
  </si>
  <si>
    <t>http://www.sciencedirect.com/science/article/pii/S1155170411000632</t>
  </si>
  <si>
    <t>Bas-Hoogendam, J.M.; Van Steenbergen, H.; Westenberg, P.M.; Van der Wee, N.J.A.</t>
  </si>
  <si>
    <t>P.4.e.003 Social conditioning of neutral faces: A pilot-study on brain functioning in social anxiety patients and their unaffected first-degree relatives</t>
  </si>
  <si>
    <t>10.1016/S0924-977X(15)30803-8</t>
  </si>
  <si>
    <t>http://www.sciencedirect.com/science/article/pii/S0924977X15308038</t>
  </si>
  <si>
    <t>Vance, A.</t>
  </si>
  <si>
    <t>S14-04 Disentangling Dysthymic Disorder from Major Depressive Disorder in Children And Adolescents: Recent Cognitive Neuroscience Insights</t>
  </si>
  <si>
    <t>10.1016/S1876-2018(11)60065-8</t>
  </si>
  <si>
    <t>http://www.sciencedirect.com/science/article/pii/S1876201811600658</t>
  </si>
  <si>
    <t>Thompson, V.B.; Koprich, J.B.; Chen, E.Y.; Kordower, J.H.; Terpstra, B.T.; Lipton, J.W.</t>
  </si>
  <si>
    <t>Prenatal exposure to MDMA alters noradrenergic neurodevelopment in the rat</t>
  </si>
  <si>
    <t>Neurotoxicology and Teratology</t>
  </si>
  <si>
    <t>0892-0362</t>
  </si>
  <si>
    <t>10.1016/j.ntt.2011.09.005</t>
  </si>
  <si>
    <t>http://www.sciencedirect.com/science/article/pii/S0892036211001929</t>
  </si>
  <si>
    <t>Clarke, Julia; Middleton, Kevin</t>
  </si>
  <si>
    <t>Bird evolution</t>
  </si>
  <si>
    <t>10.1016/j.cub.2006.04.023</t>
  </si>
  <si>
    <t>http://www.sciencedirect.com/science/article/pii/S0960982206014849</t>
  </si>
  <si>
    <t>Hunter, Michael D; Woodruff, Peter WR</t>
  </si>
  <si>
    <t>History, aetiology and symptomatology of schizophrenia</t>
  </si>
  <si>
    <t>10.1383/psyt.2005.4.10.2</t>
  </si>
  <si>
    <t>http://www.sciencedirect.com/science/article/pii/S1476179306701574</t>
  </si>
  <si>
    <t>Maria Hsia Chang</t>
  </si>
  <si>
    <t>The thought of Deng Xiaoping</t>
  </si>
  <si>
    <t>Communist and Post-Communist Studies</t>
  </si>
  <si>
    <t>0967-067X</t>
  </si>
  <si>
    <t>10.1016/S0967-067X(96)80022-5</t>
  </si>
  <si>
    <t>http://www.sciencedirect.com/science/article/pii/S0967067X96800225</t>
  </si>
  <si>
    <t>Sémah, Anne-Marie; Sémah, François; Moigne, Anne-Marie; Ingicco, Thomas; Purnomo, Andri; Simanjuntak, Truman; Widianto, Harry</t>
  </si>
  <si>
    <t>The palaeoenvironmental context of the Palaeolithic of Java: A brief review</t>
  </si>
  <si>
    <t>Southeast Asia: human evolution, dispersals and adaptation</t>
  </si>
  <si>
    <t>10.1016/j.quaint.2015.11.026</t>
  </si>
  <si>
    <t>http://www.sciencedirect.com/science/article/pii/S1040618215011519</t>
  </si>
  <si>
    <t>Prasad, Bharati; Saxena, Richa; Goel, Namni; Patel, Sanjay R.</t>
  </si>
  <si>
    <t>Genetic Ancestry for Sleep Research: Leveraging Health Inequalities to Identify Causal Genetic Variants</t>
  </si>
  <si>
    <t>10.1016/j.chest.2018.03.024</t>
  </si>
  <si>
    <t>http://www.sciencedirect.com/science/article/pii/S0012369218304719</t>
  </si>
  <si>
    <t>Khan, Arifulla; Mirolo, Mary Helen; Hughes, Deborah; Bierut, Laura</t>
  </si>
  <si>
    <t>Electroconvulsive Therapy</t>
  </si>
  <si>
    <t>Psychopharmacology I</t>
  </si>
  <si>
    <t>10.1016/S0193-953X(18)30162-X</t>
  </si>
  <si>
    <t>http://www.sciencedirect.com/science/article/pii/S0193953X1830162X</t>
  </si>
  <si>
    <t>Pichlmueller, Florian; Russell, James C.</t>
  </si>
  <si>
    <t>Survivors or reinvaders? Intraspecific priority effect masks reinvasion potential</t>
  </si>
  <si>
    <t>10.1016/j.biocon.2018.09.020</t>
  </si>
  <si>
    <t>http://www.sciencedirect.com/science/article/pii/S0006320717318864</t>
  </si>
  <si>
    <t>Jennings, Charles R.</t>
  </si>
  <si>
    <t>Social and economic characteristics as determinants of residential fire risk in urban neighborhoods: A review of the literature</t>
  </si>
  <si>
    <t>Special Issue on Spatial Analytical Approaches in Urban Fire Management</t>
  </si>
  <si>
    <t>0379-7112</t>
  </si>
  <si>
    <t>10.1016/j.firesaf.2013.07.002</t>
  </si>
  <si>
    <t>http://www.sciencedirect.com/science/article/pii/S0379711213001136</t>
  </si>
  <si>
    <t>Cebula, Katie R.; Wishart, Jennifer G.</t>
  </si>
  <si>
    <t>Social Cognition in Children with Down Syndrome</t>
  </si>
  <si>
    <t>http://www.sciencedirect.com/science/article/pii/S0074775007350027</t>
  </si>
  <si>
    <t>Roche, Laura; Sigafoos, Jeff; Lancioni, Giulio E.; O’Reilly, Mark F.; Schlosser, Ralf W.; Stevens, Michelle; van der Meer, Larah; Achmadi, Donna; Kagohara, Debora; James, Ruth; Carnett, Amarie; Hodis, Flaviu; Green, Vanessa A.; Sutherland, Dean; Lang, Russell; Rispoli, Mandy; Machalicek, Wendy; Marschik, Peter B.</t>
  </si>
  <si>
    <t>An evaluation of speech production in two boys with neurodevelopmental disorders who received communication intervention with a speech-generating device</t>
  </si>
  <si>
    <t>International Journal of Developmental Neuroscience</t>
  </si>
  <si>
    <t>0736-5748</t>
  </si>
  <si>
    <t>10.1016/j.ijdevneu.2014.07.003</t>
  </si>
  <si>
    <t>http://www.sciencedirect.com/science/article/pii/S0736574814001117</t>
  </si>
  <si>
    <t>Linton, Steven J.; McCracken, Lance M.; Vlaeyen, Johan W.S.</t>
  </si>
  <si>
    <t>Reassurance: Help or hinder in the treatment of pain</t>
  </si>
  <si>
    <t>Pain</t>
  </si>
  <si>
    <t>10.1016/j.pain.2007.10.002</t>
  </si>
  <si>
    <t>http://www.sciencedirect.com/science/article/pii/S0304395907005696</t>
  </si>
  <si>
    <t>Nigg, Joel T.; Willcutt, Erik G.; Doyle, Alysa E.; Sonuga-Barke, Edmund J.S.</t>
  </si>
  <si>
    <t>Causal Heterogeneity in Attention-Deficit/Hyperactivity Disorder: Do We Need Neuropsychologically Impaired Subtypes?</t>
  </si>
  <si>
    <t>10.1016/j.biopsych.2004.08.025</t>
  </si>
  <si>
    <t>http://www.sciencedirect.com/science/article/pii/S0006322304009394</t>
  </si>
  <si>
    <t>Ovtcharova, Maria; Bucher, Hugo; Schaltegger, Urs; Galfetti, Thomas; Brayard, Arnaud; Guex, Jean</t>
  </si>
  <si>
    <t>New Early to Middle Triassic U–Pb ages from South China: Calibration with ammonoid biochronozones and implications for the timing of the Triassic biotic recovery</t>
  </si>
  <si>
    <t>10.1016/j.epsl.2006.01.042</t>
  </si>
  <si>
    <t>http://www.sciencedirect.com/science/article/pii/S0012821X06000835</t>
  </si>
  <si>
    <t>Simmonite, Molly; Harenski, Carla L.; Koenigs, Michael R.; Kiehl, Kent A.; Kosson, David S.</t>
  </si>
  <si>
    <t>Testing the left hemisphere activation hypothesis in psychopathic offenders using the Stroop task</t>
  </si>
  <si>
    <t>10.1016/j.paid.2018.07.020</t>
  </si>
  <si>
    <t>http://www.sciencedirect.com/science/article/pii/S019188691830415X</t>
  </si>
  <si>
    <t>JONES, CYNTHIA M.</t>
  </si>
  <si>
    <t>CHAPTER 4 - Estuarine and Diadromous Fish Metapopulations</t>
  </si>
  <si>
    <t>Marine Metapopulations</t>
  </si>
  <si>
    <t>978-0-12-088781-1</t>
  </si>
  <si>
    <t>http://www.sciencedirect.com/science/article/pii/B9780120887811500078</t>
  </si>
  <si>
    <t>Machairas, Nikolaos; Lang, Hauke; Jayant, Kumar; Raptis, Dimitri A.; Sotiropoulos, Georgios C.</t>
  </si>
  <si>
    <t>Intrahepatic cholangiocarcinoma: Limitations for resectability, current surgical concepts and future perspectives</t>
  </si>
  <si>
    <t>European Journal of Surgical Oncology</t>
  </si>
  <si>
    <t>0748-7983</t>
  </si>
  <si>
    <t>10.1016/j.ejso.2020.01.028</t>
  </si>
  <si>
    <t>http://www.sciencedirect.com/science/article/pii/S0748798320300470</t>
  </si>
  <si>
    <t>Ozcaglar, Cagri; Shabbeer, Amina; Vandenberg, Scott L.; Yener, Bülent; Bennett, Kristin P.</t>
  </si>
  <si>
    <t>Epidemiological models of Mycobacterium tuberculosis complex infections</t>
  </si>
  <si>
    <t>10.1016/j.mbs.2012.02.003</t>
  </si>
  <si>
    <t>http://www.sciencedirect.com/science/article/pii/S0025556412000193</t>
  </si>
  <si>
    <t>Guy, Emmet L.; Gillis, Amanda B.; Kouba, Andrew J.; Barber, Diane; Poole, Vicky; Marcec-Greaves, Ruth M.; Kouba, Carrie K.</t>
  </si>
  <si>
    <t>Sperm collection and cryopreservation for threatened newt species</t>
  </si>
  <si>
    <t>Cryobiology</t>
  </si>
  <si>
    <t>0011-2240</t>
  </si>
  <si>
    <t>10.1016/j.cryobiol.2020.04.005</t>
  </si>
  <si>
    <t>http://www.sciencedirect.com/science/article/pii/S0011224020300985</t>
  </si>
  <si>
    <t>Morris, Michael W.; Savani, Krishna; Mor, Shira; Cho, Jaee</t>
  </si>
  <si>
    <t>When in Rome: Intercultural learning and implications for training</t>
  </si>
  <si>
    <t>Research in Organizational Behavior</t>
  </si>
  <si>
    <t>0191-3085</t>
  </si>
  <si>
    <t>10.1016/j.riob.2014.09.003</t>
  </si>
  <si>
    <t>http://www.sciencedirect.com/science/article/pii/S0191308514000100</t>
  </si>
  <si>
    <t>Li, Kang; Hong, Xia; Irwin, George W.</t>
  </si>
  <si>
    <t>Life System Modelling, Simulation, and Bio-inspired Computing (LSMS 2007)</t>
  </si>
  <si>
    <t>Machine Learning for Signal Processing (MLSP 2006) / Life System Modelling, Simulation, and Bio-inspired Computing (LSMS 2007)</t>
  </si>
  <si>
    <t>0925-2312</t>
  </si>
  <si>
    <t>10.1016/j.neucom.2008.08.001</t>
  </si>
  <si>
    <t>http://www.sciencedirect.com/science/article/pii/S0925231208003603</t>
  </si>
  <si>
    <t>Alloy, Lauren B.; Abramson, Lyn Y.; Urosevic, Snezana; Walshaw, Patricia D.; Nusslock, Robin; Neeren, Amy M.</t>
  </si>
  <si>
    <t>The psychosocial context of bipolar disorder: Environmental, cognitive, and developmental risk factors</t>
  </si>
  <si>
    <t>The Psychology of Bipolar Disorder</t>
  </si>
  <si>
    <t>10.1016/j.cpr.2005.06.006</t>
  </si>
  <si>
    <t>http://www.sciencedirect.com/science/article/pii/S0272735805000966</t>
  </si>
  <si>
    <t>Bajwa, D.S.; Pourhashem, G.; Ullah, A.H.; Bajwa, S.G.</t>
  </si>
  <si>
    <t>A concise review of current lignin production, applications, products and their environmental impact</t>
  </si>
  <si>
    <t>10.1016/j.indcrop.2019.111526</t>
  </si>
  <si>
    <t>http://www.sciencedirect.com/science/article/pii/S0926669019305382</t>
  </si>
  <si>
    <t>Thorpe, Geoffrey L.</t>
  </si>
  <si>
    <t>The Disorders</t>
  </si>
  <si>
    <t>978-0-12-267805-9</t>
  </si>
  <si>
    <t>http://www.sciencedirect.com/science/article/pii/B9780122678059500031</t>
  </si>
  <si>
    <t>Ghanem, K.G.; Quinn, T.C.</t>
  </si>
  <si>
    <t>Sexually Transmitted Diseases☆</t>
  </si>
  <si>
    <t>http://www.sciencedirect.com/science/article/pii/B9780128012383024193</t>
  </si>
  <si>
    <t>Kirk, Valerie G.; O'Donnell, Anne R.</t>
  </si>
  <si>
    <t>Continuous positive airway pressure for children: A discussion on how to maximize compliance</t>
  </si>
  <si>
    <t>Sleep Medicine Reviews</t>
  </si>
  <si>
    <t>1087-0792</t>
  </si>
  <si>
    <t>10.1016/j.smrv.2005.07.002</t>
  </si>
  <si>
    <t>http://www.sciencedirect.com/science/article/pii/S1087079205000729</t>
  </si>
  <si>
    <t>Jiang, Changhong; Whitmore-Sisco, LaQuita; Gaur, Aditya H.; Adderson, Elisabeth E.</t>
  </si>
  <si>
    <t>A quality improvement initiative to increase Tdap (tetanus, diphtheria, acellular pertussis) vaccination coverage among direct health care providers at a children’s hospital</t>
  </si>
  <si>
    <t>10.1016/j.vaccine.2017.11.071</t>
  </si>
  <si>
    <t>http://www.sciencedirect.com/science/article/pii/S0264410X17317127</t>
  </si>
  <si>
    <t>Masri, A.R.; Dibble, R.W.; Barlow, R.S.</t>
  </si>
  <si>
    <t>The structure of turbulent nonpremixed flames of methanol over a range of mixing rates</t>
  </si>
  <si>
    <t>10.1016/0010-2180(92)90026-L</t>
  </si>
  <si>
    <t>http://www.sciencedirect.com/science/article/pii/001021809290026L</t>
  </si>
  <si>
    <t>Whitehead, Laurence</t>
  </si>
  <si>
    <t>On “reform of the state” and “regulation of the market”</t>
  </si>
  <si>
    <t>SPECIAL ISSUE</t>
  </si>
  <si>
    <t>10.1016/0305-750X(93)90049-F</t>
  </si>
  <si>
    <t>http://www.sciencedirect.com/science/article/pii/0305750X9390049F</t>
  </si>
  <si>
    <t>Benson, Kathleen L.</t>
  </si>
  <si>
    <t>Chapter 57 - Schizophrenia and Its Associated Sleep Disorders</t>
  </si>
  <si>
    <t>Therapy in Sleep Medicine</t>
  </si>
  <si>
    <t>978-1-4377-1703-7</t>
  </si>
  <si>
    <t>http://www.sciencedirect.com/science/article/pii/B978143771703710057X</t>
  </si>
  <si>
    <t>Mills-Brown, Joseph; Potter, Kevin; Foster, Steve; Batho, Tom</t>
  </si>
  <si>
    <t>The development of a high temperature tensile testing rig for composite laminates</t>
  </si>
  <si>
    <t>10.1016/j.compositesa.2013.04.009</t>
  </si>
  <si>
    <t>http://www.sciencedirect.com/science/article/pii/S1359835X13001206</t>
  </si>
  <si>
    <t>Frank, Ellen; Rush, A.John; Blehar, Mary; Essock, Susan; Hargreaves, William; Hogan, Michael; Jarrett, Robin; Johnson, Robert L; Katon, Wayne J; Lavori, Phillip; McNulty, James P; Niederehe, George; Ryan, Neal; Stuart, Gail; Thomas, Stephen B; Tollefson, Gary D; Vitiello, Benedetto</t>
  </si>
  <si>
    <t>Skating to where the puck is going to be: a plan for clinical trials and translation research in mood disorders</t>
  </si>
  <si>
    <t>NIMH Strategic Plan for Mood Disorders</t>
  </si>
  <si>
    <t>10.1016/S0006-3223(02)01467-1</t>
  </si>
  <si>
    <t>http://www.sciencedirect.com/science/article/pii/S0006322302014671</t>
  </si>
  <si>
    <t>Kim, Kyung Seok; Sappington, Thomas W.</t>
  </si>
  <si>
    <t>Population genetics strategies to characterize long-distance dispersal of insects</t>
  </si>
  <si>
    <t>Journal of Asia-Pacific Entomology</t>
  </si>
  <si>
    <t>1226-8615</t>
  </si>
  <si>
    <t>10.1016/j.aspen.2012.11.004</t>
  </si>
  <si>
    <t>http://www.sciencedirect.com/science/article/pii/S1226861512001409</t>
  </si>
  <si>
    <t>Prakash, Jyoti; Saha, A.; Das, R.C.; Srivastava, Kalpana; Shashikumar, R.</t>
  </si>
  <si>
    <t>Post traumatic stress disorder</t>
  </si>
  <si>
    <t>Medical Journal Armed Forces India</t>
  </si>
  <si>
    <t>0377-1237</t>
  </si>
  <si>
    <t>10.1016/j.mjafi.2015.04.004</t>
  </si>
  <si>
    <t>http://www.sciencedirect.com/science/article/pii/S0377123715000568</t>
  </si>
  <si>
    <t>Avasarala, Sameer K.; Freitag, Lutz; Mehta, Atul C.</t>
  </si>
  <si>
    <t>Metallic Endobronchial Stents: A Contemporary Resurrection</t>
  </si>
  <si>
    <t>10.1016/j.chest.2018.12.001</t>
  </si>
  <si>
    <t>http://www.sciencedirect.com/science/article/pii/S0012369218328605</t>
  </si>
  <si>
    <t>Gilligan, Christopher A</t>
  </si>
  <si>
    <t>An epidemiological framework for disease management</t>
  </si>
  <si>
    <t>Advances in Botanical Research</t>
  </si>
  <si>
    <t>0065-2296</t>
  </si>
  <si>
    <t>http://www.sciencedirect.com/science/article/pii/S0065229602380273</t>
  </si>
  <si>
    <t>Kaneko, Akira</t>
  </si>
  <si>
    <t>A community-directed strategy for sustainable malaria elimination on islands: Short-term MDA integrated with ITNs and robust surveillance</t>
  </si>
  <si>
    <t>Sweden-Japan joint seminar “Malaria research: diversity and control” in 11 June 2008 at Nobel Forum, Karolinska Institutet, Stockholm</t>
  </si>
  <si>
    <t>10.1016/j.actatropica.2010.01.012</t>
  </si>
  <si>
    <t>http://www.sciencedirect.com/science/article/pii/S0001706X10000276</t>
  </si>
  <si>
    <t>Perreault, Martin; Maltais, René; Kenmogne, Lucie Carolle; Létourneau, Danny; LeHoux, Jean-Guy; Gobeil, Stéphane; Poirier, Donald</t>
  </si>
  <si>
    <t>Implication of STARD5 and cholesterol homeostasis disturbance in the endoplasmic reticulum stress-related response induced by pro-apoptotic aminosteroid RM-133</t>
  </si>
  <si>
    <t>Pharmacological Research</t>
  </si>
  <si>
    <t>1043-6618</t>
  </si>
  <si>
    <t>10.1016/j.phrs.2017.12.024</t>
  </si>
  <si>
    <t>http://www.sciencedirect.com/science/article/pii/S1043661817306345</t>
  </si>
  <si>
    <t>Wodarz, Dominik; Thomsen, Allan Randrup</t>
  </si>
  <si>
    <t>Does programmed CTL proliferation optimize virus control?</t>
  </si>
  <si>
    <t>Trends in Immunology</t>
  </si>
  <si>
    <t>1471-4906</t>
  </si>
  <si>
    <t>10.1016/j.it.2005.04.007</t>
  </si>
  <si>
    <t>http://www.sciencedirect.com/science/article/pii/S1471490605001067</t>
  </si>
  <si>
    <t>Creighton, Samantha D.; Palmer, Daniel; Mitchnick, Krista A.; Winters, Boyer D.</t>
  </si>
  <si>
    <t>Chapter 6 - Exploiting Novelty and Oddity Exploratory Preferences in Rodents to Study Multisensory Object Memory and Perception</t>
  </si>
  <si>
    <t>http://www.sciencedirect.com/science/article/pii/B9780128120125000069</t>
  </si>
  <si>
    <t>Prati, Raquel; Chang, Helena R.; Chung, Maureen A.</t>
  </si>
  <si>
    <t>41 - Therapeutic Value of Axillary Node Dissection and Selective Management of the Axilla in Small Breast Cancers</t>
  </si>
  <si>
    <t>The Breast (Fifth Edition)</t>
  </si>
  <si>
    <t>978-0-323-35955-9</t>
  </si>
  <si>
    <t>http://www.sciencedirect.com/science/article/pii/B9780323359559000416</t>
  </si>
  <si>
    <t>Cozannet, R. Le; Fone, K.C.F.; Moran, P.M.</t>
  </si>
  <si>
    <t>OBJECT-PLACE-CONTEXT RECOGNITION IN RATS: Model of Episodic-like Memory in Schizophrenia</t>
  </si>
  <si>
    <t>Abstracts of the 1st Schizophrenia International Research Society Conference.</t>
  </si>
  <si>
    <t>10.1016/S0920-9964(08)70201-9</t>
  </si>
  <si>
    <t>http://www.sciencedirect.com/science/article/pii/S0920996408702019</t>
  </si>
  <si>
    <t>Horne, R.E.</t>
  </si>
  <si>
    <t>Policies to Promote the Environmental Efficiency of Housing</t>
  </si>
  <si>
    <t>International Encyclopedia of Housing and Home</t>
  </si>
  <si>
    <t>978-0-08-047171-6</t>
  </si>
  <si>
    <t>http://www.sciencedirect.com/science/article/pii/B9780080471631006962</t>
  </si>
  <si>
    <t>Tsoi, Daniel T.-Y.; Hunter, Michael D.; Woodruff, Peter W.R.</t>
  </si>
  <si>
    <t>History, aetiology, and symptomatology of schizophrenia</t>
  </si>
  <si>
    <t>Schizophrenia Part 1 of 2</t>
  </si>
  <si>
    <t>10.1016/j.mppsy.2008.07.010</t>
  </si>
  <si>
    <t>http://www.sciencedirect.com/science/article/pii/S1476179308001535</t>
  </si>
  <si>
    <t>El-Mallakh, R.S.; Paskitti, M.E.</t>
  </si>
  <si>
    <t>The ketogenic diet may have mood-stabilizing properties</t>
  </si>
  <si>
    <t>10.1054/mehy.2001.1446</t>
  </si>
  <si>
    <t>http://www.sciencedirect.com/science/article/pii/S030698770191446X</t>
  </si>
  <si>
    <t>Ratcliff, Roger; Smith, Philip L.; Brown, Scott D.; McKoon, Gail</t>
  </si>
  <si>
    <t>Diffusion Decision Model: Current Issues and History</t>
  </si>
  <si>
    <t>10.1016/j.tics.2016.01.007</t>
  </si>
  <si>
    <t>http://www.sciencedirect.com/science/article/pii/S1364661316000255</t>
  </si>
  <si>
    <t>Reeve, Sarah; Sheaves, Bryony; Freeman, Daniel</t>
  </si>
  <si>
    <t>The role of sleep dysfunction in the occurrence of delusions and hallucinations: A systematic review</t>
  </si>
  <si>
    <t>10.1016/j.cpr.2015.09.001</t>
  </si>
  <si>
    <t>http://www.sciencedirect.com/science/article/pii/S0272735815001191</t>
  </si>
  <si>
    <t>Marquis, John N.</t>
  </si>
  <si>
    <t>Orgasmic reconditioning: Changing sexual object choice through controlling masturbation fantasies</t>
  </si>
  <si>
    <t>10.1016/0005-7916(70)90050-9</t>
  </si>
  <si>
    <t>http://www.sciencedirect.com/science/article/pii/0005791670900509</t>
  </si>
  <si>
    <t>Smith, Cameron M.</t>
  </si>
  <si>
    <t>An adaptive paradigm for human space settlement</t>
  </si>
  <si>
    <t>10.1016/j.actaastro.2015.11.017</t>
  </si>
  <si>
    <t>http://www.sciencedirect.com/science/article/pii/S0094576515004233</t>
  </si>
  <si>
    <t>Edwards, David</t>
  </si>
  <si>
    <t>Restructuring implicational meaning through memory-based imagery: Some historical notes</t>
  </si>
  <si>
    <t>Imagery rescripting in cognitive behaviour therapy: Images, treatment techniques and outcomes</t>
  </si>
  <si>
    <t>10.1016/j.jbtep.2007.10.001</t>
  </si>
  <si>
    <t>http://www.sciencedirect.com/science/article/pii/S0005791607000614</t>
  </si>
  <si>
    <t>Ouellet, Marie-christine; Beaulieu-Bonneau, Simon; Savard, Josée; Morin, Charles M.</t>
  </si>
  <si>
    <t>Chapter 1 - Insomnia and Fatigue Following Traumatic Brain Injury: Prevalence, Correlates Evolution, and Treatment Options</t>
  </si>
  <si>
    <t>Insomnia and Fatigue After Traumatic Brain Injury</t>
  </si>
  <si>
    <t>978-0-12-811316-5</t>
  </si>
  <si>
    <t>http://www.sciencedirect.com/science/article/pii/B978012811316500001X</t>
  </si>
  <si>
    <t>Kaufman, Leslie S.; Chapman, Lauren J.; Chapman, Colin A.</t>
  </si>
  <si>
    <t>Evolution in fast forward: haplochromine fishes of the Lake Victoria region</t>
  </si>
  <si>
    <t>Endeavour</t>
  </si>
  <si>
    <t>0160-9327</t>
  </si>
  <si>
    <t>10.1016/S0160-9327(96)10034-X</t>
  </si>
  <si>
    <t>http://www.sciencedirect.com/science/article/pii/S016093279610034X</t>
  </si>
  <si>
    <t>Whalen, Carol K.; Henker, Barbara</t>
  </si>
  <si>
    <t>The social worlds of hyperactive (ADDH) children</t>
  </si>
  <si>
    <t>10.1016/0272-7358(85)90004-2</t>
  </si>
  <si>
    <t>http://www.sciencedirect.com/science/article/pii/0272735885900042</t>
  </si>
  <si>
    <t>van der Helm, Els; Walker, Matthew P.</t>
  </si>
  <si>
    <t>Sleep and Emotional Memory Processing</t>
  </si>
  <si>
    <t>Sleep, Memory, and Learning</t>
  </si>
  <si>
    <t>10.1016/j.jsmc.2010.12.010</t>
  </si>
  <si>
    <t>http://www.sciencedirect.com/science/article/pii/S1556407X1000127X</t>
  </si>
  <si>
    <t>Martens, Pim</t>
  </si>
  <si>
    <t>Health transitions in a globalising world: towards more disease or sustained health?</t>
  </si>
  <si>
    <t>Futures</t>
  </si>
  <si>
    <t>10.1016/S0016-3287(02)00005-8</t>
  </si>
  <si>
    <t>http://www.sciencedirect.com/science/article/pii/S0016328702000058</t>
  </si>
  <si>
    <t>Fairlamb, Alan H.; Horn, David</t>
  </si>
  <si>
    <t>Melarsoprol Resistance in African Trypanosomiasis</t>
  </si>
  <si>
    <t>Trends in Parasitology</t>
  </si>
  <si>
    <t>1471-4922</t>
  </si>
  <si>
    <t>10.1016/j.pt.2018.04.002</t>
  </si>
  <si>
    <t>http://www.sciencedirect.com/science/article/pii/S1471492218300679</t>
  </si>
  <si>
    <t>A retrospective look at stuttering therapy: Boberg, E., and Kully, D., University of Alberta, Edmonton, Alberta. Journal of Speech-Language Pathology and Audiology / Revue d'orhtophonie et d' audiologie, (1989) 13, 9</t>
  </si>
  <si>
    <t>Journal of Fluency Disorders</t>
  </si>
  <si>
    <t>0094-730X</t>
  </si>
  <si>
    <t>10.1016/0094-730X(90)90048-W</t>
  </si>
  <si>
    <t>http://www.sciencedirect.com/science/article/pii/0094730X9090048W</t>
  </si>
  <si>
    <t>Johnson, Jennifer E.; Schonbrun, Yael Chatav; Anderson, Bradley; Kurth, Megan; Timko, Christine; Stein, Michael</t>
  </si>
  <si>
    <t>Study protocol: Community Links to Establish Alcohol Recovery (CLEAR) for women leaving jail</t>
  </si>
  <si>
    <t>Contemporary Clinical Trials</t>
  </si>
  <si>
    <t>1551-7144</t>
  </si>
  <si>
    <t>10.1016/j.cct.2017.02.001</t>
  </si>
  <si>
    <t>http://www.sciencedirect.com/science/article/pii/S1551714416301926</t>
  </si>
  <si>
    <t>Kilbourne, William E; Beckmann, Suzanne C; Thelen, Eva</t>
  </si>
  <si>
    <t>The role of the dominant social paradigm in environmental attitudes: a multinational examination</t>
  </si>
  <si>
    <t>Journal of Business Research</t>
  </si>
  <si>
    <t>0148-2963</t>
  </si>
  <si>
    <t>10.1016/S0148-2963(00)00141-7</t>
  </si>
  <si>
    <t>http://www.sciencedirect.com/science/article/pii/S0148296300001417</t>
  </si>
  <si>
    <t>Bersini, H.; Calenbuhr, V.</t>
  </si>
  <si>
    <t>Frustration induced chaos in a system of coupled ODE's</t>
  </si>
  <si>
    <t>Integrals, Entropy and Chaos</t>
  </si>
  <si>
    <t>0960-0779</t>
  </si>
  <si>
    <t>10.1016/0960-0779(94)00176-Q</t>
  </si>
  <si>
    <t>http://www.sciencedirect.com/science/article/pii/096007799400176Q</t>
  </si>
  <si>
    <t>Latessa, Edward J.; Smith, Paula</t>
  </si>
  <si>
    <t>Chapter 2 - What Works in Correctional Intervention?</t>
  </si>
  <si>
    <t>Corrections in the Community (Fifth Edition)</t>
  </si>
  <si>
    <t>978-1-4377-5592-3</t>
  </si>
  <si>
    <t>http://www.sciencedirect.com/science/article/pii/B9781437755923000024</t>
  </si>
  <si>
    <t>Gupta, Princy; Singh, Lovepreet; Singh, Kamaljit</t>
  </si>
  <si>
    <t>Chapter Three - The hybrid antimalarial approach</t>
  </si>
  <si>
    <t>Annual Reports in Medicinal Chemistry</t>
  </si>
  <si>
    <t>0065-7743</t>
  </si>
  <si>
    <t>http://www.sciencedirect.com/science/article/pii/S006577431930003X</t>
  </si>
  <si>
    <t>Slovin, Susan F.</t>
  </si>
  <si>
    <t>Biomarkers for immunotherapy in genitourinary malignancies</t>
  </si>
  <si>
    <t>Seminar on Immunotherapy and Cancer Vaccines</t>
  </si>
  <si>
    <t>1078-1439</t>
  </si>
  <si>
    <t>10.1016/j.urolonc.2015.02.007</t>
  </si>
  <si>
    <t>http://www.sciencedirect.com/science/article/pii/S107814391500068X</t>
  </si>
  <si>
    <t>Rao, D.S.; Patnaik, L.M.</t>
  </si>
  <si>
    <t>Circuit layout through an analogy with neural networks</t>
  </si>
  <si>
    <t>Computer-Aided Design</t>
  </si>
  <si>
    <t>0010-4485</t>
  </si>
  <si>
    <t>10.1016/0010-4485(92)90078-O</t>
  </si>
  <si>
    <t>http://www.sciencedirect.com/science/article/pii/001044859290078O</t>
  </si>
  <si>
    <t>Kearney, L.; Hogan, D.; Conlon, P.; Roche, M.; O'Neill, J.P.; O'Sullivan, J.B.</t>
  </si>
  <si>
    <t>High-risk cutaneous malignancies and immunosuppression: Challenges for the reconstructive surgeon in the renal transplant population</t>
  </si>
  <si>
    <t>Journal of Plastic, Reconstructive &amp; Aesthetic Surgery</t>
  </si>
  <si>
    <t>1748-6815</t>
  </si>
  <si>
    <t>10.1016/j.bjps.2017.03.005</t>
  </si>
  <si>
    <t>http://www.sciencedirect.com/science/article/pii/S1748681517301377</t>
  </si>
  <si>
    <t>Orr, C.J.</t>
  </si>
  <si>
    <t>Uneconomic Growth</t>
  </si>
  <si>
    <t>Encyclopedia of the Anthropocene</t>
  </si>
  <si>
    <t>978-0-12-813576-1</t>
  </si>
  <si>
    <t>http://www.sciencedirect.com/science/article/pii/B9780128096659104744</t>
  </si>
  <si>
    <t>Fišer, Cene</t>
  </si>
  <si>
    <t>Chapter 90 - Niphargus—A model system for evolution and ecology</t>
  </si>
  <si>
    <t>http://www.sciencedirect.com/science/article/pii/B978012814124300090X</t>
  </si>
  <si>
    <t>Sengupta, Saptarshi; Basak, Sanchita; Saikia, Pallabi; Paul, Sayak; Tsalavoutis, Vasilios; Atiah, Frederick; Ravi, Vadlamani; Peters, Alan</t>
  </si>
  <si>
    <t>A review of deep learning with special emphasis on architectures, applications and recent trends</t>
  </si>
  <si>
    <t>Knowledge-Based Systems</t>
  </si>
  <si>
    <t>0950-7051</t>
  </si>
  <si>
    <t>10.1016/j.knosys.2020.105596</t>
  </si>
  <si>
    <t>http://www.sciencedirect.com/science/article/pii/S095070512030071X</t>
  </si>
  <si>
    <t>Gress, Ronald E.; Komanduri, Krishna V.; Einsele, Hermann; Cooper, Laurence J.N.</t>
  </si>
  <si>
    <t>Lymphoid Reconstruction and Vaccines</t>
  </si>
  <si>
    <t>Hematopoietic Stem Cell Transplantation 2007 Education Supplement</t>
  </si>
  <si>
    <t>10.1016/j.bbmt.2006.10.012</t>
  </si>
  <si>
    <t>http://www.sciencedirect.com/science/article/pii/S1083879106007154</t>
  </si>
  <si>
    <t>Burri, Christian; Blum, Johannes</t>
  </si>
  <si>
    <t>110 - Human African Trypanosomiasis</t>
  </si>
  <si>
    <t>Infectious Diseases (Fourth Edition)</t>
  </si>
  <si>
    <t>978-0-7020-6285-8</t>
  </si>
  <si>
    <t>http://www.sciencedirect.com/science/article/pii/B9780702062858001106</t>
  </si>
  <si>
    <t>Arévalo-Herrera, Myriam; Herrera, Sócrates</t>
  </si>
  <si>
    <t>Plasmodium vivax malaria vaccine development</t>
  </si>
  <si>
    <t>Molecular Basis for Peptide Based Vaccines</t>
  </si>
  <si>
    <t>0161-5890</t>
  </si>
  <si>
    <t>10.1016/S0161-5890(01)00080-3</t>
  </si>
  <si>
    <t>http://www.sciencedirect.com/science/article/pii/S0161589001000803</t>
  </si>
  <si>
    <t>Nandrino, Jean-Louis; Dodin, Vincent; Martin, Pascaline; Henniaux, Maurice</t>
  </si>
  <si>
    <t>Emotional information processing in first and recurrent major depressive episodes</t>
  </si>
  <si>
    <t>10.1016/j.jpsychires.2004.03.002</t>
  </si>
  <si>
    <t>http://www.sciencedirect.com/science/article/pii/S0022395604000408</t>
  </si>
  <si>
    <t>Ferrante, Oscar; Patacca, Alessia; Di Caro, Valeria; Della Libera, Chiara; Santandrea, Elisa; Chelazzi, Leonardo</t>
  </si>
  <si>
    <t>Altering spatial priority maps via statistical learning of target selection and distractor filtering</t>
  </si>
  <si>
    <t>The Unconscious Guidance of Attention</t>
  </si>
  <si>
    <t>10.1016/j.cortex.2017.09.027</t>
  </si>
  <si>
    <t>http://www.sciencedirect.com/science/article/pii/S0010945217303349</t>
  </si>
  <si>
    <t>Behaviour therapy: Edited by C.M. Franks and J.P. Brady, Vol. 1, No. 1. March, 1970. Academic Press</t>
  </si>
  <si>
    <t>10.1016/0005-7967(71)90078-7</t>
  </si>
  <si>
    <t>http://www.sciencedirect.com/science/article/pii/0005796771900787</t>
  </si>
  <si>
    <t>Ford, Roger A</t>
  </si>
  <si>
    <t>Semi-finished thermoplastic composites-realising their potential</t>
  </si>
  <si>
    <t>10.1016/j.matdes.2004.02.008</t>
  </si>
  <si>
    <t>http://www.sciencedirect.com/science/article/pii/S0261306904000366</t>
  </si>
  <si>
    <t>Shankaran, Seetha; Lester, Barry M.; Das, Abhik; Bauer, Charles R.; Bada, Henrietta S.; Lagasse, Linda; Higgins, Rosemary</t>
  </si>
  <si>
    <t>Impact of maternal substance use during pregnancy on childhood outcome</t>
  </si>
  <si>
    <t>Drug Abuse in Pregnancy and Effects on the Newborn</t>
  </si>
  <si>
    <t>1744-165X</t>
  </si>
  <si>
    <t>10.1016/j.siny.2007.01.002</t>
  </si>
  <si>
    <t>http://www.sciencedirect.com/science/article/pii/S1744165X07000029</t>
  </si>
  <si>
    <t>McCreadie, Robin G.</t>
  </si>
  <si>
    <t>CHAPTER 10 - INDICATIONS FOR ANTIPSYCHOTIC DRUGS</t>
  </si>
  <si>
    <t>Antipsychotic Drugs and their Side-Effects</t>
  </si>
  <si>
    <t>http://www.sciencedirect.com/science/article/pii/B9780120790357500178</t>
  </si>
  <si>
    <t>Cirillo, Patricia Carvalho; Passos, Roberta Benitez Freitas; Bevilaqua, Mario Cesar do Nascimento; López, Jose Ramón Rodriguez Arras; Nardi, Antônio Egidio</t>
  </si>
  <si>
    <t>Bipolar Disorder and Premenstrual Syndrome or Premenstrual Dysphoric Disorder Comorbidity: A Systematic Review</t>
  </si>
  <si>
    <t>Revista Brasileira de Psiquiatria</t>
  </si>
  <si>
    <t>1516-4446</t>
  </si>
  <si>
    <t>10.1016/j.rbp.2012.04.010</t>
  </si>
  <si>
    <t>http://www.sciencedirect.com/science/article/pii/S151644461200044X</t>
  </si>
  <si>
    <t>Leach, John</t>
  </si>
  <si>
    <t>‘Give-up-itis’ revisited: Neuropathology of extremis</t>
  </si>
  <si>
    <t>10.1016/j.mehy.2018.08.009</t>
  </si>
  <si>
    <t>http://www.sciencedirect.com/science/article/pii/S0306987718306145</t>
  </si>
  <si>
    <t>Rijal, S.; Chappuis, F.; Singh, R.; Bovier, P.A.; Acharya, P.; Karki, B.M.S.; Das, M.L.; Desjeux, P.; Loutan, L.; Koirala, S.</t>
  </si>
  <si>
    <t>Treatment of visceral leishmaniasis in south-eastern Nepal: decreasing efficacy of sodium stibogluconate and need for a policy to limit further decline</t>
  </si>
  <si>
    <t>10.1016/S0035-9203(03)90167-2</t>
  </si>
  <si>
    <t>http://www.sciencedirect.com/science/article/pii/S0035920303901672</t>
  </si>
  <si>
    <t>Diez-Olivan, Alberto; Del Ser, Javier; Galar, Diego; Sierra, Basilio</t>
  </si>
  <si>
    <t>Data fusion and machine learning for industrial prognosis: Trends and perspectives towards Industry 4.0</t>
  </si>
  <si>
    <t>Information Fusion</t>
  </si>
  <si>
    <t>1566-2535</t>
  </si>
  <si>
    <t>10.1016/j.inffus.2018.10.005</t>
  </si>
  <si>
    <t>http://www.sciencedirect.com/science/article/pii/S1566253518304706</t>
  </si>
  <si>
    <t>Carey, Timothy A.</t>
  </si>
  <si>
    <t>Exposure and reorganization: The what and how of effective psychotherapy</t>
  </si>
  <si>
    <t>Transdiagnostic and Transtheoretical Approaches</t>
  </si>
  <si>
    <t>10.1016/j.cpr.2010.04.004</t>
  </si>
  <si>
    <t>http://www.sciencedirect.com/science/article/pii/S027273581000067X</t>
  </si>
  <si>
    <t>Sorrentino, Richard M; Smithson, Michael; Hodson, Gordon; Roney, Christopher J.R; Marie Walker, A</t>
  </si>
  <si>
    <t>The theory of uncertainty orientation: a mathematical reformulation</t>
  </si>
  <si>
    <t>Journal of Mathematical Psychology</t>
  </si>
  <si>
    <t>0022-2496</t>
  </si>
  <si>
    <t>10.1016/S0022-2496(02)00032-9</t>
  </si>
  <si>
    <t>http://www.sciencedirect.com/science/article/pii/S0022249602000329</t>
  </si>
  <si>
    <t>Hilker, Frank M.; Liz, Eduardo</t>
  </si>
  <si>
    <t>Harvesting, census timing and “hidden” hydra effects</t>
  </si>
  <si>
    <t>Special Issue on the occasion of Horst Malchow's 60th birthday</t>
  </si>
  <si>
    <t>1476-945X</t>
  </si>
  <si>
    <t>10.1016/j.ecocom.2013.02.002</t>
  </si>
  <si>
    <t>http://www.sciencedirect.com/science/article/pii/S1476945X13000251</t>
  </si>
  <si>
    <t>Laurino, A.; Raimondi, L.</t>
  </si>
  <si>
    <t>Chapter 21 - 3-Iodothyronamine, a New Chapter in Thyroid Story: Implications in Learning Processes</t>
  </si>
  <si>
    <t>Trace Amines and Neurological Disorders</t>
  </si>
  <si>
    <t>978-0-12-803603-7</t>
  </si>
  <si>
    <t>http://www.sciencedirect.com/science/article/pii/B9780128036037000215</t>
  </si>
  <si>
    <t>RAPPORT, MARK D.</t>
  </si>
  <si>
    <t>Attention Deficit Disorder with Hyperactivity: Critical Treatment Parameters and Their Application in Applied Outcome Research</t>
  </si>
  <si>
    <t>http://www.sciencedirect.com/science/article/pii/B9780125356145500102</t>
  </si>
  <si>
    <t>Yancey, Antronette K.</t>
  </si>
  <si>
    <t>The meta-volition model: Organizational leadership is the key ingredient in getting society moving, literally!</t>
  </si>
  <si>
    <t>Preventive Medicine</t>
  </si>
  <si>
    <t>10.1016/j.ypmed.2009.09.004</t>
  </si>
  <si>
    <t>http://www.sciencedirect.com/science/article/pii/S0091743509004216</t>
  </si>
  <si>
    <t>Roeder, Peter L.; Taylor, William P.; Rweyemamu, Mark M.</t>
  </si>
  <si>
    <t>6 - Rinderpest in the twentieth and twenty-first centuries</t>
  </si>
  <si>
    <t>Rinderpest and Peste des Petits Ruminants</t>
  </si>
  <si>
    <t>http://www.sciencedirect.com/science/article/pii/B9780120883851500368</t>
  </si>
  <si>
    <t>Hundessa, Samuel; Williams, Gail; Li, Shanshan; Liu, De Li; Cao, Wei; Ren, Hongyan; Guo, Jinpeng; Gasparrini, Antonio; Ebi, Kristie; Zhang, Wenyi; Guo, Yuming</t>
  </si>
  <si>
    <t>Projecting potential spatial and temporal changes in the distribution of Plasmodium vivax and Plasmodium falciparum malaria in China with climate change</t>
  </si>
  <si>
    <t>Science of The Total Environment</t>
  </si>
  <si>
    <t>0048-9697</t>
  </si>
  <si>
    <t>10.1016/j.scitotenv.2018.01.300</t>
  </si>
  <si>
    <t>http://www.sciencedirect.com/science/article/pii/S0048969718303395</t>
  </si>
  <si>
    <t>Childs, Dylan Z.; Bonsall, Michael B.; Rees, Mark</t>
  </si>
  <si>
    <t>Periodic local disturbance in host–parasitoid metapopulations: host suppression and parasitoid persistence</t>
  </si>
  <si>
    <t>10.1016/S0022-5193(03)00293-5</t>
  </si>
  <si>
    <t>http://www.sciencedirect.com/science/article/pii/S0022519303002935</t>
  </si>
  <si>
    <t>Author index</t>
  </si>
  <si>
    <t>10.1016/S0376-6357(07)00166-0</t>
  </si>
  <si>
    <t>http://www.sciencedirect.com/science/article/pii/S0376635707001660</t>
  </si>
  <si>
    <t>Rajkumar, Ravi Philip</t>
  </si>
  <si>
    <t>Childhood attachment and schizophrenia: The “attachment-developmental-cognitive” (ADC) hypothesis</t>
  </si>
  <si>
    <t>10.1016/j.mehy.2014.05.017</t>
  </si>
  <si>
    <t>http://www.sciencedirect.com/science/article/pii/S0306987714002217</t>
  </si>
  <si>
    <t>CHAPTER 10 - Developmental-Behavioral Aspects of Chronic Conditions</t>
  </si>
  <si>
    <t>Developmental-Behavioral Pediatrics</t>
  </si>
  <si>
    <t>978-0-323-04025-9</t>
  </si>
  <si>
    <t>http://www.sciencedirect.com/science/article/pii/B9780323040259500131</t>
  </si>
  <si>
    <t>Ratner, Nan Bernstein; Gleason, Jean Berko</t>
  </si>
  <si>
    <t>Psycholinguistics☆</t>
  </si>
  <si>
    <t>http://www.sciencedirect.com/science/article/pii/B9780128093245221858</t>
  </si>
  <si>
    <t>Ben-Ami, Frida</t>
  </si>
  <si>
    <t>Host Age Effects in Invertebrates: Epidemiological, Ecological, and Evolutionary Implications</t>
  </si>
  <si>
    <t>10.1016/j.pt.2019.03.008</t>
  </si>
  <si>
    <t>http://www.sciencedirect.com/science/article/pii/S1471492219300595</t>
  </si>
  <si>
    <t>Hayes, Steven C.; Grundt, Adam M.</t>
  </si>
  <si>
    <t>Chapter 3 Metaphor, meaning and relational frame theory</t>
  </si>
  <si>
    <t>http://www.sciencedirect.com/science/article/pii/S0166411597801355</t>
  </si>
  <si>
    <t>Varano, Enrico; Zhou, Ming; Lanham, Samuel; Iredale, Robert J.; van Duijneveldt, Jeroen S.; Hamerton, Ian</t>
  </si>
  <si>
    <t>Developing toughened bismaleimide-clay nanocomposites: Comparing the use of platelet and rod-like nanoclays</t>
  </si>
  <si>
    <t>Reactive and Functional Polymers</t>
  </si>
  <si>
    <t>1381-5148</t>
  </si>
  <si>
    <t>10.1016/j.reactfunctpolym.2018.10.006</t>
  </si>
  <si>
    <t>http://www.sciencedirect.com/science/article/pii/S1381514818307739</t>
  </si>
  <si>
    <t>Waite, Stephen; Farooq, Zerwa; Grigorian, Arkadij; Sistrom, Christopher; Kolla, Srinivas; Mancuso, Anthony; Martinez-Conde, Susana; Alexander, Robert G.; Kantor, Alan; Macknik, Stephen L.</t>
  </si>
  <si>
    <t>A Review of Perceptual Expertise in Radiology-How it develops, How we can test it, and Why humans still matter in the era of Artificial Intelligence</t>
  </si>
  <si>
    <t>Special Issue: Artificial Intelligence</t>
  </si>
  <si>
    <t>1076-6332</t>
  </si>
  <si>
    <t>10.1016/j.acra.2019.08.018</t>
  </si>
  <si>
    <t>http://www.sciencedirect.com/science/article/pii/S1076633219304404</t>
  </si>
  <si>
    <t>Foote, William E.; Laws, D.R.</t>
  </si>
  <si>
    <t>A daily alternation procedure for orgasmic reconditioning with a pedophile</t>
  </si>
  <si>
    <t>10.1016/0005-7916(81)90057-4</t>
  </si>
  <si>
    <t>http://www.sciencedirect.com/science/article/pii/0005791681900574</t>
  </si>
  <si>
    <t>VLACIC, BY LJUBO; ENGWIRDA, ANTHONY; KAJITANI, MAKOTO</t>
  </si>
  <si>
    <t>CHAPTER 12 - Cooperative Behavior of Intelligent Agents: Theory and Practice</t>
  </si>
  <si>
    <t>Soft Computing and Intelligent Systems</t>
  </si>
  <si>
    <t>978-0-12-646490-0</t>
  </si>
  <si>
    <t>http://www.sciencedirect.com/science/article/pii/B9780126464900500159</t>
  </si>
  <si>
    <t>Hammond, Constance; Bergman, Hagai; Brown, Peter</t>
  </si>
  <si>
    <t>Pathological synchronization in Parkinson's disease: networks, models and treatments</t>
  </si>
  <si>
    <t>July INMED/TINS special issue—Physiogenic and pathogenic oscillations: the beauty and the beast</t>
  </si>
  <si>
    <t>10.1016/j.tins.2007.05.004</t>
  </si>
  <si>
    <t>http://www.sciencedirect.com/science/article/pii/S0166223607001233</t>
  </si>
  <si>
    <t>O'Connor, Kieron P.</t>
  </si>
  <si>
    <t>Clinical and psychological features distinguishing obsessive–compulsive and chronic tic disorders</t>
  </si>
  <si>
    <t>10.1016/S0272-7358(00)00055-6</t>
  </si>
  <si>
    <t>http://www.sciencedirect.com/science/article/pii/S0272735800000556</t>
  </si>
  <si>
    <t>Quesada, A.; Campos, L.; Rubio, C.; Martín, M.A.; Herranz, P.; Arribas, J.R.; Pastor, B.; Zarallo, J.</t>
  </si>
  <si>
    <t>Tres casos de neurosífilis precoz en pacientes infectados por VIH</t>
  </si>
  <si>
    <t>Actas Dermo-Sifiliográficas</t>
  </si>
  <si>
    <t>0001-7310</t>
  </si>
  <si>
    <t>10.1016/S0001-7310(06)73427-5</t>
  </si>
  <si>
    <t>http://www.sciencedirect.com/science/article/pii/S0001731006734275</t>
  </si>
  <si>
    <t>Diprose, Kristina; Liu, Chen; Valentine, Gill; Vanderbeck, Robert M.; McQuaid, Katie</t>
  </si>
  <si>
    <t>Caring for the future: Climate change and intergenerational responsibility in China and the UK</t>
  </si>
  <si>
    <t>Geoforum</t>
  </si>
  <si>
    <t>0016-7185</t>
  </si>
  <si>
    <t>10.1016/j.geoforum.2019.05.019</t>
  </si>
  <si>
    <t>http://www.sciencedirect.com/science/article/pii/S0016718519301757</t>
  </si>
  <si>
    <t>Beeson, John</t>
  </si>
  <si>
    <t>Building bench strength: A tool kit for executive development</t>
  </si>
  <si>
    <t>Business Horizons</t>
  </si>
  <si>
    <t>0007-6813</t>
  </si>
  <si>
    <t>10.1016/j.bushor.2004.09.002</t>
  </si>
  <si>
    <t>http://www.sciencedirect.com/science/article/pii/S0007681304000813</t>
  </si>
  <si>
    <t>Krishna, Sanjeev; Kleine, Christian; Stich, August</t>
  </si>
  <si>
    <t>102 - African Trypanosomiasis</t>
  </si>
  <si>
    <t>http://www.sciencedirect.com/science/article/pii/B9780323555128001022</t>
  </si>
  <si>
    <t>Trajano, Eleonora; Cobolli, Marina</t>
  </si>
  <si>
    <t>Evolution of Lineages</t>
  </si>
  <si>
    <t>http://www.sciencedirect.com/science/article/pii/B9780123838322000402</t>
  </si>
  <si>
    <t>McConnell, V.S.; Shearer, C.K.; Eichelberger, J.C.; Keskinen, M.J.; Layer, P.W.; Papike, J.J.</t>
  </si>
  <si>
    <t>Rhyolite intrusions in the intracaldera Bishop Tuff, Long Valley Caldera, California</t>
  </si>
  <si>
    <t>Journal of Volcanology and Geothermal Research</t>
  </si>
  <si>
    <t>0377-0273</t>
  </si>
  <si>
    <t>10.1016/0377-0273(94)00099-3</t>
  </si>
  <si>
    <t>http://www.sciencedirect.com/science/article/pii/0377027394000993</t>
  </si>
  <si>
    <t>Weaver, Scott C.; Forrester, Naomi L.</t>
  </si>
  <si>
    <t>Chikungunya: Evolutionary history and recent epidemic spread</t>
  </si>
  <si>
    <t>10.1016/j.antiviral.2015.04.016</t>
  </si>
  <si>
    <t>http://www.sciencedirect.com/science/article/pii/S0166354215001084</t>
  </si>
  <si>
    <t>Lester, P.J.; Burns, K.C.</t>
  </si>
  <si>
    <t>Terrestrial Arthropods</t>
  </si>
  <si>
    <t>Encyclopedia of Ecology</t>
  </si>
  <si>
    <t>978-0-08-045405-4</t>
  </si>
  <si>
    <t>http://www.sciencedirect.com/science/article/pii/B9780080454054006510</t>
  </si>
  <si>
    <t>Hofmeister, Erik; Van Hemert, Caroline</t>
  </si>
  <si>
    <t>36 - The Effects of Climate Change on Disease Spread in Wildlife</t>
  </si>
  <si>
    <t>http://www.sciencedirect.com/science/article/pii/B9780323552288000369</t>
  </si>
  <si>
    <t>Forsyth, J.P.; Finlay, C.G.</t>
  </si>
  <si>
    <t>Single-subject Designs: Methodology</t>
  </si>
  <si>
    <t>http://www.sciencedirect.com/science/article/pii/B0080430767007361</t>
  </si>
  <si>
    <t>Thellier, M.; Simard, F.; Musset, L.; Cot, M.; Velut, G.; Kendjo, E.; Pradines, B.</t>
  </si>
  <si>
    <t>Changes in malaria epidemiology in France and worldwide, 2000–2015</t>
  </si>
  <si>
    <t>Recommandation Paludisme</t>
  </si>
  <si>
    <t>10.1016/j.medmal.2019.06.002</t>
  </si>
  <si>
    <t>http://www.sciencedirect.com/science/article/pii/S0399077X18305924</t>
  </si>
  <si>
    <t>Lowe, Michael R.; Witt, Ashley A.; Grossman, Stephanie L.</t>
  </si>
  <si>
    <t>Dieting in bulimia nervosa is associated with increased food restriction and psychopathology but decreased binge eating</t>
  </si>
  <si>
    <t>Eating Behaviors</t>
  </si>
  <si>
    <t>1471-0153</t>
  </si>
  <si>
    <t>10.1016/j.eatbeh.2013.06.011</t>
  </si>
  <si>
    <t>http://www.sciencedirect.com/science/article/pii/S1471015313000664</t>
  </si>
  <si>
    <t>Baang, Ji Hoon; Axelrod, Peter; Decker, Brooke K.; Hujer, Andrea M.; Dash, Georgia; Truant, Allan R.; Bonomo, Robert A.; Fekete, Thomas</t>
  </si>
  <si>
    <t>Longitudinal epidemiology of multidrug-resistant (MDR) Acinetobacter species in a tertiary care hospital</t>
  </si>
  <si>
    <t>10.1016/j.ajic.2011.04.326</t>
  </si>
  <si>
    <t>http://www.sciencedirect.com/science/article/pii/S019665531100722X</t>
  </si>
  <si>
    <t>Pinto, Rodger P.; Abrams, David B.; Monti, Peter M.; Jacobus, Stephane I.</t>
  </si>
  <si>
    <t>Nicotine dependence and likelihood of quitting smoking</t>
  </si>
  <si>
    <t>10.1016/0306-4603(87)90052-9</t>
  </si>
  <si>
    <t>http://www.sciencedirect.com/science/article/pii/0306460387900529</t>
  </si>
  <si>
    <t>Anlar, Banu</t>
  </si>
  <si>
    <t>Chapter 123 - Subacute sclerosing panencephalitis and chronic viral encephalitis</t>
  </si>
  <si>
    <t>http://www.sciencedirect.com/science/article/pii/B9780444529107000398</t>
  </si>
  <si>
    <t>Pfaus, James G.; Gorzalka, Boris B.</t>
  </si>
  <si>
    <t>Opioids and sexual behavior</t>
  </si>
  <si>
    <t>10.1016/S0149-7634(87)80002-7</t>
  </si>
  <si>
    <t>http://www.sciencedirect.com/science/article/pii/S0149763487800027</t>
  </si>
  <si>
    <t>Maletta, Gabe J.; Winegarden, Thomas</t>
  </si>
  <si>
    <t>Reversal of Anorexia by Methylphenidate in Apathetic, Severely Demented Nursing Home Patients</t>
  </si>
  <si>
    <t>The American Journal of Geriatric Psychiatry</t>
  </si>
  <si>
    <t>1064-7481</t>
  </si>
  <si>
    <t>10.1097/00019442-199300130-00008</t>
  </si>
  <si>
    <t>http://www.sciencedirect.com/science/article/pii/S1064748112611142</t>
  </si>
  <si>
    <t>Suresh, Santhanam; Tarbell, Sally</t>
  </si>
  <si>
    <t>Chapter 27 - Acute Pain Management in Children</t>
  </si>
  <si>
    <t>Raj's Practical Management of Pain (Fourth Edition)</t>
  </si>
  <si>
    <t>978-0-323-04184-3</t>
  </si>
  <si>
    <t>http://www.sciencedirect.com/science/article/pii/B9780323041843500303</t>
  </si>
  <si>
    <t>Parke, Ross D.</t>
  </si>
  <si>
    <t>Social Development in Infancy: A 25-Year Perspective</t>
  </si>
  <si>
    <t>http://www.sciencedirect.com/science/article/pii/S0065240708602815</t>
  </si>
  <si>
    <t>Stein, Richard A.</t>
  </si>
  <si>
    <t>Lyme Disease☆</t>
  </si>
  <si>
    <t>http://www.sciencedirect.com/science/article/pii/B9780124095489118688</t>
  </si>
  <si>
    <t>Culver, David C.; Pipan, Tanja</t>
  </si>
  <si>
    <t>Subterranean Ecosystems</t>
  </si>
  <si>
    <t>Encyclopedia of Biodiversity (Second Edition)</t>
  </si>
  <si>
    <t>978-0-12-384720-1</t>
  </si>
  <si>
    <t>http://www.sciencedirect.com/science/article/pii/B9780123847195002240</t>
  </si>
  <si>
    <t>Berry, Mark D.; Gainetdinov, Raul R.; Hoener, Marius C.; Shahid, Mohammed</t>
  </si>
  <si>
    <t>Pharmacology of human trace amine-associated receptors: Therapeutic opportunities and challenges</t>
  </si>
  <si>
    <t>10.1016/j.pharmthera.2017.07.002</t>
  </si>
  <si>
    <t>http://www.sciencedirect.com/science/article/pii/S0163725817301626</t>
  </si>
  <si>
    <t>Dale, Tristan; Downs, Jenny; Olson, Heather; Bergin, Ann Marie; Smith, Stephanie; Leonard, Helen</t>
  </si>
  <si>
    <t>Cannabis for refractory epilepsy in children: A review focusing on CDKL5 Deficiency Disorder</t>
  </si>
  <si>
    <t>Epilepsy Research</t>
  </si>
  <si>
    <t>0920-1211</t>
  </si>
  <si>
    <t>10.1016/j.eplepsyres.2019.02.001</t>
  </si>
  <si>
    <t>http://www.sciencedirect.com/science/article/pii/S0920121118306107</t>
  </si>
  <si>
    <t>Lupien, Sonia J.; McEwen, Bruce S.</t>
  </si>
  <si>
    <t>The acute effects of corticosteroids on cognition: integration of animal and human model studies</t>
  </si>
  <si>
    <t>Brain Research Reviews</t>
  </si>
  <si>
    <t>0165-0173</t>
  </si>
  <si>
    <t>10.1016/S0165-0173(97)00004-0</t>
  </si>
  <si>
    <t>http://www.sciencedirect.com/science/article/pii/S0165017397000040</t>
  </si>
  <si>
    <t>Krishnan, Vaishnav</t>
  </si>
  <si>
    <t>Defeating the fear: New insights into the neurobiology of stress susceptibility</t>
  </si>
  <si>
    <t>Experimental Neurology</t>
  </si>
  <si>
    <t>0014-4886</t>
  </si>
  <si>
    <t>10.1016/j.expneurol.2014.05.012</t>
  </si>
  <si>
    <t>http://www.sciencedirect.com/science/article/pii/S001448861400154X</t>
  </si>
  <si>
    <t>Verapamil in stuttering: Brady, J.P., McAllister, T.W., University of Pennsylvania and Price, T.R.P., Medical College of Pennsylvania, Philadelphia, Pennsylvania. Biological Psychiatry, (1990) 27, 671–685</t>
  </si>
  <si>
    <t>10.1016/0094-730X(90)90049-X</t>
  </si>
  <si>
    <t>http://www.sciencedirect.com/science/article/pii/0094730X9090049X</t>
  </si>
  <si>
    <t>WINTERS, NANCY C.; MYERS, KATHLEEN; PROUD, LAURA</t>
  </si>
  <si>
    <t>Ten-Year Review of Rating Scales. III: Scales Assessing Suicidality, Cognitive Style, and Self-Esteem</t>
  </si>
  <si>
    <t>10.1097/00004583-200210000-00006</t>
  </si>
  <si>
    <t>http://www.sciencedirect.com/science/article/pii/S0890856709607619</t>
  </si>
  <si>
    <t>Mineka, S.</t>
  </si>
  <si>
    <t>Clinical Psychology: Animal Models</t>
  </si>
  <si>
    <t>http://www.sciencedirect.com/science/article/pii/B0080430767013358</t>
  </si>
  <si>
    <t>Loimer, Norbert; Schmid, Rainer</t>
  </si>
  <si>
    <t>The use of plasma levels to optimize methadone maintenance treatment</t>
  </si>
  <si>
    <t>10.1016/0376-8716(92)90058-K</t>
  </si>
  <si>
    <t>http://www.sciencedirect.com/science/article/pii/037687169290058K</t>
  </si>
  <si>
    <t>Rappsilber, Tim; Krüger, Simone</t>
  </si>
  <si>
    <t>Design fires with mixed-material burning cribs to determine the extinguishing effects of compressed air foams</t>
  </si>
  <si>
    <t>Fire Safety Journal</t>
  </si>
  <si>
    <t>10.1016/j.firesaf.2018.03.004</t>
  </si>
  <si>
    <t>http://www.sciencedirect.com/science/article/pii/S0379711217307440</t>
  </si>
  <si>
    <t>MacRae, Calum A.</t>
  </si>
  <si>
    <t>The Genetics of Congestive Heart Failure</t>
  </si>
  <si>
    <t>Genetics of Cardiomyopathy and Heart Failure</t>
  </si>
  <si>
    <t>1551-7136</t>
  </si>
  <si>
    <t>10.1016/j.hfc.2009.11.004</t>
  </si>
  <si>
    <t>http://www.sciencedirect.com/science/article/pii/S1551713609001068</t>
  </si>
  <si>
    <t>Kegeles, S.Stephen; Lund, Adrian K.; Weisenberg, Matisyohu</t>
  </si>
  <si>
    <t>Acceptance by children of a daily home mouthrinse program</t>
  </si>
  <si>
    <t>Social Science &amp; Medicine. Part A: Medical Psychology &amp; Medical Sociology</t>
  </si>
  <si>
    <t>0271-7123</t>
  </si>
  <si>
    <t>10.1016/0271-7123(78)90057-3</t>
  </si>
  <si>
    <t>http://www.sciencedirect.com/science/article/pii/0271712378900573</t>
  </si>
  <si>
    <t>Mehlitz, D.; Molyneux, D.H.</t>
  </si>
  <si>
    <t>The elimination of Trypanosoma brucei gambiense? Challenges of reservoir hosts and transmission cycles: Expect the unexpected</t>
  </si>
  <si>
    <t>Parasite Epidemiology and Control</t>
  </si>
  <si>
    <t>2405-6731</t>
  </si>
  <si>
    <t>10.1016/j.parepi.2019.e00113</t>
  </si>
  <si>
    <t>http://www.sciencedirect.com/science/article/pii/S2405673119300765</t>
  </si>
  <si>
    <t>Schinke, Steven P.; Fang, Lin; Cole, Kristin C.</t>
  </si>
  <si>
    <t>Computer-delivered, parent-involvement intervention to prevent substance use among adolescent girls</t>
  </si>
  <si>
    <t>10.1016/j.ypmed.2009.08.001</t>
  </si>
  <si>
    <t>http://www.sciencedirect.com/science/article/pii/S0091743509003569</t>
  </si>
  <si>
    <t>Hull, Elaine M.; Wood, Ruth I.; McKenna, Kevin E.</t>
  </si>
  <si>
    <t>CHAPTER 33 - Neurobiology of Male Sexual Behavior</t>
  </si>
  <si>
    <t>Knobil and Neill's Physiology of Reproduction (Third Edition)</t>
  </si>
  <si>
    <t>978-0-12-515400-0</t>
  </si>
  <si>
    <t>http://www.sciencedirect.com/science/article/pii/B9780125154000500385</t>
  </si>
  <si>
    <t>Riva-Posse, Patricio; Holtzheimer, Paul E.; Garlow, Steven J.; Mayberg, Helen S.</t>
  </si>
  <si>
    <t>Practical Considerations in the Development and Refinement of Subcallosal Cingulate White Matter Deep Brain Stimulation for Treatment-Resistant Depression</t>
  </si>
  <si>
    <t>World Neurosurgery</t>
  </si>
  <si>
    <t>1878-8750</t>
  </si>
  <si>
    <t>10.1016/j.wneu.2012.11.074</t>
  </si>
  <si>
    <t>http://www.sciencedirect.com/science/article/pii/S1878875012014362</t>
  </si>
  <si>
    <t>Van Alstine, James M.; Jagschies, Günter; Łącki, Karol M.</t>
  </si>
  <si>
    <t>Chapter 10 - Overview of Alternative Separation Methods in Relation to Process Challenges</t>
  </si>
  <si>
    <t>Biopharmaceutical Processing</t>
  </si>
  <si>
    <t>978-0-08-100623-8</t>
  </si>
  <si>
    <t>http://www.sciencedirect.com/science/article/pii/B9780081006238000104</t>
  </si>
  <si>
    <t>Bitanihirwe, Byron K.Y.; Woo, Tsung-Ung W.</t>
  </si>
  <si>
    <t>Perineuronal nets and schizophrenia: The importance of neuronal coatings</t>
  </si>
  <si>
    <t>10.1016/j.neubiorev.2014.03.018</t>
  </si>
  <si>
    <t>http://www.sciencedirect.com/science/article/pii/S0149763414000748</t>
  </si>
  <si>
    <t>Jardri, Renaud; Delevoye-Turrell, Yvonne; Lucas, Bernard; Pins, Delphine; Bulot, Virginie; Delmaire, Christine; Thomas, Pierre; Delion, Pierre; Goeb, Jean-Louis</t>
  </si>
  <si>
    <t>Clinical practice of rTMS reveals a functional dissociation between agency and hallucinations in schizophrenia</t>
  </si>
  <si>
    <t>10.1016/j.neuropsychologia.2008.08.006</t>
  </si>
  <si>
    <t>http://www.sciencedirect.com/science/article/pii/S0028393208003345</t>
  </si>
  <si>
    <t>Smith, David M.</t>
  </si>
  <si>
    <t>Chapter 4.4 The hippocampus, context processing and episodic memory</t>
  </si>
  <si>
    <t>http://www.sciencedirect.com/science/article/pii/S1569733908002257</t>
  </si>
  <si>
    <t>Zhu, Min; Xu, Yong; Cao, Jinde</t>
  </si>
  <si>
    <t>The asymptotic profile of a dengue fever model on a periodically evolving domain</t>
  </si>
  <si>
    <t>Applied Mathematics and Computation</t>
  </si>
  <si>
    <t>0096-3003</t>
  </si>
  <si>
    <t>10.1016/j.amc.2019.06.045</t>
  </si>
  <si>
    <t>http://www.sciencedirect.com/science/article/pii/S0096300319305107</t>
  </si>
  <si>
    <t>Pollack, Mark H.; Brotman, Andrew W.; Rosenbaum, Jerrold F.</t>
  </si>
  <si>
    <t>Cocaine abuse and treatment</t>
  </si>
  <si>
    <t>10.1016/0010-440X(89)90116-8</t>
  </si>
  <si>
    <t>http://www.sciencedirect.com/science/article/pii/0010440X89901168</t>
  </si>
  <si>
    <t>Naug, D.</t>
  </si>
  <si>
    <t>Disease Transmission and Networks</t>
  </si>
  <si>
    <t>Encyclopedia of Animal Behavior</t>
  </si>
  <si>
    <t>978-0-08-045337-8</t>
  </si>
  <si>
    <t>http://www.sciencedirect.com/science/article/pii/B9780080453378003077</t>
  </si>
  <si>
    <t>Gibbons, Frederick X.</t>
  </si>
  <si>
    <t>Self-Attention and Behavior: A Review and Theoretical Update</t>
  </si>
  <si>
    <t>Advances in Experimental Social Psychology</t>
  </si>
  <si>
    <t>0065-2601</t>
  </si>
  <si>
    <t>http://www.sciencedirect.com/science/article/pii/S0065260108603214</t>
  </si>
  <si>
    <t>Akram, Muhammad; Riaz, Muhammad; Daniyal, Muhammad; Zainab, Rida</t>
  </si>
  <si>
    <t>Chapter 19 - Awareness and current therapeutic strategies of malaria</t>
  </si>
  <si>
    <t>Phytochemicals as Lead Compounds for New Drug Discovery</t>
  </si>
  <si>
    <t>978-0-12-817890-4</t>
  </si>
  <si>
    <t>http://www.sciencedirect.com/science/article/pii/B9780128178904000196</t>
  </si>
  <si>
    <t>Poole, M.E.; Stevenson, J.</t>
  </si>
  <si>
    <t>Vocational Education and Training</t>
  </si>
  <si>
    <t>http://www.sciencedirect.com/science/article/pii/B0080430767024670</t>
  </si>
  <si>
    <t>Bolton, Derek</t>
  </si>
  <si>
    <t>5.15 - Obsessive-compulsive Disorder</t>
  </si>
  <si>
    <t>http://www.sciencedirect.com/science/article/pii/B0080427073001371</t>
  </si>
  <si>
    <t>THORESEN, CARL E.; COATES, THOMAS J.</t>
  </si>
  <si>
    <t>Behavioral Self-Control: Some Clinical Concerns1 1The preparation of this chapter was supported in part by a John Simon Guggenheim Fellowship to the first author and by the Stanford Center for Research and Development in Teaching, School of Education, Stanford University. Many colleagues were very helpful to us in sharing preprints of their work, especially Albert Bandura, Gerald C. Davison, Leonard Epstein, Frederick Kanfer, Steven Kopel, Edward Lichtenstein, Donald Meichenbaum, Neal E. Miller, K. Daniel O'Leary, David Premack, Todd Risely, A. Robert Sherman, and A. J. Stunkard. The authors also gratefully acknowledge the suggestions and assistance of the following in preparing this chapter: Randall Black, Fritz Bottjer, Virginia Price, and Katherine Thoresen.</t>
  </si>
  <si>
    <t>http://www.sciencedirect.com/science/article/pii/B978012535602250015X</t>
  </si>
  <si>
    <t>Gribkoff, Valentin K.; Kaczmarek, Leonard K.</t>
  </si>
  <si>
    <t>The need for new approaches in CNS drug discovery: Why drugs have failed, and what can be done to improve outcomes</t>
  </si>
  <si>
    <t>Beyond Small Molecules for Neurological Disorders</t>
  </si>
  <si>
    <t>10.1016/j.neuropharm.2016.03.021</t>
  </si>
  <si>
    <t>http://www.sciencedirect.com/science/article/pii/S0028390816300934</t>
  </si>
  <si>
    <t>Lourenço, José; Recker, Mario</t>
  </si>
  <si>
    <t>Dengue serotype immune-interactions and their consequences for vaccine impact predictions</t>
  </si>
  <si>
    <t>10.1016/j.epidem.2016.05.003</t>
  </si>
  <si>
    <t>http://www.sciencedirect.com/science/article/pii/S1755436516300226</t>
  </si>
  <si>
    <t>Marrazzo, Jeanne M.; Celum, Connie L.</t>
  </si>
  <si>
    <t>Chapter 30 - Syphilis in Women</t>
  </si>
  <si>
    <t>Women and Health (Second Edition)</t>
  </si>
  <si>
    <t>978-0-12-384978-6</t>
  </si>
  <si>
    <t>http://www.sciencedirect.com/science/article/pii/B9780123849786000303</t>
  </si>
  <si>
    <t>O'Connell, Daniel; Visher, Christy A.; Martin, Steven; Parker, Laurin; Brent, John</t>
  </si>
  <si>
    <t>Decide your time: Testing deterrence theory's certainty and celerity effects on substance-using probationers</t>
  </si>
  <si>
    <t>Addiction and the Criminal Justice System</t>
  </si>
  <si>
    <t>0047-2352</t>
  </si>
  <si>
    <t>10.1016/j.jcrimjus.2011.02.011</t>
  </si>
  <si>
    <t>http://www.sciencedirect.com/science/article/pii/S0047235211000328</t>
  </si>
  <si>
    <t>Management Accounting Research</t>
  </si>
  <si>
    <t>1044-5005</t>
  </si>
  <si>
    <t>10.1016/S1044-5005(92)70021-3</t>
  </si>
  <si>
    <t>http://www.sciencedirect.com/science/article/pii/S1044500592700213</t>
  </si>
  <si>
    <t>Wade, A.G.</t>
  </si>
  <si>
    <t>S.02.04 Sleep and depression</t>
  </si>
  <si>
    <t>Papers of the 9th ECNP Regional Meeting</t>
  </si>
  <si>
    <t>10.1016/S0924-977X(07)70120-7</t>
  </si>
  <si>
    <t>http://www.sciencedirect.com/science/article/pii/S0924977X07701207</t>
  </si>
  <si>
    <t>Currie, Marian J.; Bowden, Francis J.; McCarthy, James S.</t>
  </si>
  <si>
    <t>59 - Louse Infestation</t>
  </si>
  <si>
    <t>Manson's Tropical Infectious Diseases (Twenty-third Edition)</t>
  </si>
  <si>
    <t>978-0-7020-5101-2</t>
  </si>
  <si>
    <t>http://www.sciencedirect.com/science/article/pii/B9780702051012000601</t>
  </si>
  <si>
    <t>Hill, Billy Samuel; Sarnella, Annachiara; D’Avino, Giuliana; Zannetti, Antonella</t>
  </si>
  <si>
    <t>Recruitment of stromal cells into tumour microenvironment promote the metastatic spread of breast cancer</t>
  </si>
  <si>
    <t>Enigmatic tumor properties associated with metastatic spread</t>
  </si>
  <si>
    <t>1044-579X</t>
  </si>
  <si>
    <t>10.1016/j.semcancer.2019.07.028</t>
  </si>
  <si>
    <t>http://www.sciencedirect.com/science/article/pii/S1044579X19302111</t>
  </si>
  <si>
    <t>Ford, Marguerite P.</t>
  </si>
  <si>
    <t>New directions in special education</t>
  </si>
  <si>
    <t>Journal of School Psychology</t>
  </si>
  <si>
    <t>0022-4405</t>
  </si>
  <si>
    <t>10.1016/0022-4405(71)90069-0</t>
  </si>
  <si>
    <t>http://www.sciencedirect.com/science/article/pii/0022440571900690</t>
  </si>
  <si>
    <t>Kramer, Peter D.</t>
  </si>
  <si>
    <t>Integrated psychiatric treatment of a dying patient</t>
  </si>
  <si>
    <t>General Hospital Psychiatry</t>
  </si>
  <si>
    <t>0163-8343</t>
  </si>
  <si>
    <t>10.1016/0163-8343(83)90010-5</t>
  </si>
  <si>
    <t>http://www.sciencedirect.com/science/article/pii/0163834383900105</t>
  </si>
  <si>
    <t>PEEKE, HARMAN V.S.; PEEKE, SHIRLEY C.</t>
  </si>
  <si>
    <t>Chapter 2 - Habituation in Fish with Special Reference to Intraspecific Aggressive Behavior</t>
  </si>
  <si>
    <t>Habituation</t>
  </si>
  <si>
    <t>978-0-12-549801-2</t>
  </si>
  <si>
    <t>http://www.sciencedirect.com/science/article/pii/B9780125498012500084</t>
  </si>
  <si>
    <t>Aday, Jacob S.; Mitzkovitz, Cayla M.; Bloesch, Emily K.; Davoli, Christopher C.; Davis, Alan K.</t>
  </si>
  <si>
    <t>Long-term effects of psychedelic drugs: A systematic review</t>
  </si>
  <si>
    <t>10.1016/j.neubiorev.2020.03.017</t>
  </si>
  <si>
    <t>http://www.sciencedirect.com/science/article/pii/S0149763419310413</t>
  </si>
  <si>
    <t>Newell, Andrew J.</t>
  </si>
  <si>
    <t>Rifts, rivers and climate recovery: A new model for the Triassic of England</t>
  </si>
  <si>
    <t>The Geology of England</t>
  </si>
  <si>
    <t>0016-7878</t>
  </si>
  <si>
    <t>10.1016/j.pgeola.2017.04.001</t>
  </si>
  <si>
    <t>http://www.sciencedirect.com/science/article/pii/S0016787817300512</t>
  </si>
  <si>
    <t>Sun, Yuze; Zhao, Dan; Ni, Siliang; David, Tim; Zhang, Yang</t>
  </si>
  <si>
    <t>Entropy and flame transfer function analysis of a hydrogen-fueled diffusion flame in a longitudinal combustor</t>
  </si>
  <si>
    <t>Energy</t>
  </si>
  <si>
    <t>0360-5442</t>
  </si>
  <si>
    <t>10.1016/j.energy.2019.116870</t>
  </si>
  <si>
    <t>http://www.sciencedirect.com/science/article/pii/S0360544219325654</t>
  </si>
  <si>
    <t>Ferralis, Nicola; Liu, Yun; Bake, Kyle D.; Pomerantz, Andrew E.; Grossman, Jeffrey C.</t>
  </si>
  <si>
    <t>Direct correlation between aromatization of carbon-rich organic matter and its visible electronic absorption edge</t>
  </si>
  <si>
    <t>Carbon</t>
  </si>
  <si>
    <t>0008-6223</t>
  </si>
  <si>
    <t>10.1016/j.carbon.2015.02.075</t>
  </si>
  <si>
    <t>http://www.sciencedirect.com/science/article/pii/S0008622315001840</t>
  </si>
  <si>
    <t>Bigelow, A.E.</t>
  </si>
  <si>
    <t>Self Knowledge</t>
  </si>
  <si>
    <t>Encyclopedia of Infant and Early Childhood Development</t>
  </si>
  <si>
    <t>978-0-12-370877-9</t>
  </si>
  <si>
    <t>http://www.sciencedirect.com/science/article/pii/B9780123708779001390</t>
  </si>
  <si>
    <t>Creativity (Second Edition)</t>
  </si>
  <si>
    <t>978-0-12-410512-6</t>
  </si>
  <si>
    <t>http://www.sciencedirect.com/science/article/pii/B9780124105126000217</t>
  </si>
  <si>
    <t>Elyazar, Iqbal R.F.; Hay, Simon I.; Baird, J. Kevin</t>
  </si>
  <si>
    <t>Chapter 2 - Malaria Distribution, Prevalence, Drug Resistance and Control in Indonesia</t>
  </si>
  <si>
    <t>http://www.sciencedirect.com/science/article/pii/B9780123858979000021</t>
  </si>
  <si>
    <t>D'haenen, H.</t>
  </si>
  <si>
    <t>The psychopathological status of depressive symptoms in schizophrenia</t>
  </si>
  <si>
    <t>10.1016/S0924-977X(01)80105-X</t>
  </si>
  <si>
    <t>http://www.sciencedirect.com/science/article/pii/S0924977X0180105X</t>
  </si>
  <si>
    <t>Buccafusco, Jerry J.</t>
  </si>
  <si>
    <t>Neuropharmacologic and Behavioral Actions of Clonidine: Interactions With Central Neurotransmitters</t>
  </si>
  <si>
    <t>International Review of Neurobiology</t>
  </si>
  <si>
    <t>0074-7742</t>
  </si>
  <si>
    <t>http://www.sciencedirect.com/science/article/pii/S0074774208606911</t>
  </si>
  <si>
    <t>Deák, Gedeon O.; Bartlett, Marni Stewart; Jebara, Tony</t>
  </si>
  <si>
    <t>New trends in Cognitive Science: Integrative approaches to learning and development</t>
  </si>
  <si>
    <t>Selected papers from the 3rd International Conference on Development and Learning (ICDL 2004)</t>
  </si>
  <si>
    <t>10.1016/j.neucom.2006.06.008</t>
  </si>
  <si>
    <t>http://www.sciencedirect.com/science/article/pii/S0925231206005078</t>
  </si>
  <si>
    <t>Hayes, C.E.; Spanier, J.A.</t>
  </si>
  <si>
    <t>Chapter 10 - Multiple Sclerosis in Women: Vitamin D and Estrogen Synergy for Autoimmune T-Cell Regulation and Demyelinating Disease Prevention</t>
  </si>
  <si>
    <t>Nutrition and Lifestyle in Neurological Autoimmune Diseases</t>
  </si>
  <si>
    <t>978-0-12-805298-3</t>
  </si>
  <si>
    <t>http://www.sciencedirect.com/science/article/pii/B9780128052983000104</t>
  </si>
  <si>
    <t>Shadnam, Masoud</t>
  </si>
  <si>
    <t>Choosing whom to be: Theorizing the scene of moral reflexivity</t>
  </si>
  <si>
    <t>10.1016/j.jbusres.2019.12.042</t>
  </si>
  <si>
    <t>http://www.sciencedirect.com/science/article/pii/S0148296319308069</t>
  </si>
  <si>
    <t>Dodor, Emmanuel Atsu; Afenyadu, Godwin Yao</t>
  </si>
  <si>
    <t>Factors associated with tuberculosis treatment default and completion at the Effia-Nkwanta Regional Hospital in Ghana</t>
  </si>
  <si>
    <t>10.1016/j.trstmh.2005.06.011</t>
  </si>
  <si>
    <t>http://www.sciencedirect.com/science/article/pii/S0035920305001598</t>
  </si>
  <si>
    <t>Rout, P.P.; Pradhan, S.K.; Das, S.K.; Roul, B.K.</t>
  </si>
  <si>
    <t>Room temperature ferroelectricity in multiferroic HoMnO3 ceramics</t>
  </si>
  <si>
    <t>Physica B: Condensed Matter</t>
  </si>
  <si>
    <t>0921-4526</t>
  </si>
  <si>
    <t>10.1016/j.physb.2012.02.007</t>
  </si>
  <si>
    <t>http://www.sciencedirect.com/science/article/pii/S0921452612001755</t>
  </si>
  <si>
    <t>Blackburn, Sophie</t>
  </si>
  <si>
    <t>The politics of scale and disaster risk governance: Barriers to decentralisation in Portland, Jamaica</t>
  </si>
  <si>
    <t>10.1016/j.geoforum.2013.12.013</t>
  </si>
  <si>
    <t>http://www.sciencedirect.com/science/article/pii/S0016718514000025</t>
  </si>
  <si>
    <t>Vamvoudakis, K.G.; Jagannathan, S.</t>
  </si>
  <si>
    <t>Chapter One - Introduction to Complex Systems and Feedback Control</t>
  </si>
  <si>
    <t>Control of Complex Systems</t>
  </si>
  <si>
    <t>978-0-12-805246-4</t>
  </si>
  <si>
    <t>http://www.sciencedirect.com/science/article/pii/B978012805246400001X</t>
  </si>
  <si>
    <t>Buşoniu, Lucian; Varma, Vineeth S.; Lohéac, Jérôme; Codrean, Alexandru; Ştefan, Octavian; Morărescu, Irinel-Constantin; Lasaulce, Samson</t>
  </si>
  <si>
    <t>Learning control for transmission and navigation with a mobile robot under unknown communication rates</t>
  </si>
  <si>
    <t>Control Engineering Practice</t>
  </si>
  <si>
    <t>0967-0661</t>
  </si>
  <si>
    <t>10.1016/j.conengprac.2020.104460</t>
  </si>
  <si>
    <t>http://www.sciencedirect.com/science/article/pii/S0967066120300976</t>
  </si>
  <si>
    <t>Zaharko, O; Keller, L; Ritter, C</t>
  </si>
  <si>
    <t>Magnetic ordering in Ce3Cu4Sn4 and Ce3Cu4Ge4</t>
  </si>
  <si>
    <t>10.1016/S0304-8853(02)00440-7</t>
  </si>
  <si>
    <t>http://www.sciencedirect.com/science/article/pii/S0304885302004407</t>
  </si>
  <si>
    <t>Dunn, Timothy L.; Gaspar, Connor; Risko, Evan F.</t>
  </si>
  <si>
    <t>Cue awareness in avoiding effortful control</t>
  </si>
  <si>
    <t>10.1016/j.neuropsychologia.2018.05.011</t>
  </si>
  <si>
    <t>http://www.sciencedirect.com/science/article/pii/S0028393218302070</t>
  </si>
  <si>
    <t>Lazcano-Ponce, Eduardo; Allen, Betania; González, Carlos Conde</t>
  </si>
  <si>
    <t>The Contribution of International Agencies to the Control of Communicable Diseases</t>
  </si>
  <si>
    <t>Infectious Diseases: Revisiting Past Problems and Addressing Future Challenges</t>
  </si>
  <si>
    <t>0188-4409</t>
  </si>
  <si>
    <t>10.1016/j.arcmed.2005.07.002</t>
  </si>
  <si>
    <t>http://www.sciencedirect.com/science/article/pii/S018844090500278X</t>
  </si>
  <si>
    <t>Shettleworth, Sara J.</t>
  </si>
  <si>
    <t>CHAPTER 7 - Biological Approaches to the Study of Learning</t>
  </si>
  <si>
    <t>Animal Learning and Cognition</t>
  </si>
  <si>
    <t>978-0-08-057169-0</t>
  </si>
  <si>
    <t>http://www.sciencedirect.com/science/article/pii/B9780080571690500139</t>
  </si>
  <si>
    <t>Grossberg, Stephen</t>
  </si>
  <si>
    <t>Towards building a neural networks community</t>
  </si>
  <si>
    <t>10.1016/j.neunet.2010.10.006</t>
  </si>
  <si>
    <t>http://www.sciencedirect.com/science/article/pii/S0893608010002078</t>
  </si>
  <si>
    <t>Pahlke, Erin; Goble, Priscilla</t>
  </si>
  <si>
    <t>Gender and Education</t>
  </si>
  <si>
    <t>http://www.sciencedirect.com/science/article/pii/B9780080970868921512</t>
  </si>
  <si>
    <t>Stokols, Daniel</t>
  </si>
  <si>
    <t>8 - Designing Resilient and Sustainable Communities</t>
  </si>
  <si>
    <t>Social Ecology in the Digital Age</t>
  </si>
  <si>
    <t>978-0-12-814188-5</t>
  </si>
  <si>
    <t>http://www.sciencedirect.com/science/article/pii/B9780128031131000089</t>
  </si>
  <si>
    <t>Swinson, Richard P.; Kirby, Marlene E.; Pecknold, John C.</t>
  </si>
  <si>
    <t>Benzodiazepine dependence</t>
  </si>
  <si>
    <t>10.1016/0165-0327(87)90016-4</t>
  </si>
  <si>
    <t>http://www.sciencedirect.com/science/article/pii/0165032787900164</t>
  </si>
  <si>
    <t>Meyer, Axel; Wilson, Anthony B</t>
  </si>
  <si>
    <t>New takes on old lakes</t>
  </si>
  <si>
    <t>10.1016/S0169-5347(00)02058-9</t>
  </si>
  <si>
    <t>http://www.sciencedirect.com/science/article/pii/S0169534700020589</t>
  </si>
  <si>
    <t>Farmer, Paul</t>
  </si>
  <si>
    <t>Social scientists and the new tuberculosis</t>
  </si>
  <si>
    <t>10.1016/S0277-9536(96)00143-8</t>
  </si>
  <si>
    <t>http://www.sciencedirect.com/science/article/pii/S0277953696001438</t>
  </si>
  <si>
    <t>Wicker, Leanne Vivian; Cabana, Francis; Chin, Jason Shih-Chien; Jimerson, Jessica; Lo, Flora Hsuan-Yi; Lourens, Karin; Mohapatra, Rajesh Kumar; Roberts, Amy; Wu, Shibao</t>
  </si>
  <si>
    <t>Chapter 28 - Captive husbandry of pangolins: lessons and challenges</t>
  </si>
  <si>
    <t>Pangolins</t>
  </si>
  <si>
    <t>978-0-12-815507-3</t>
  </si>
  <si>
    <t>http://www.sciencedirect.com/science/article/pii/B9780128155073000289</t>
  </si>
  <si>
    <t>McLachlan, Anton; Defeo, Omar</t>
  </si>
  <si>
    <t>Chapter 7 - Benthic Macrofauna Communities</t>
  </si>
  <si>
    <t>The Ecology of Sandy Shores (Third Edition)</t>
  </si>
  <si>
    <t>978-0-12-809467-9</t>
  </si>
  <si>
    <t>http://www.sciencedirect.com/science/article/pii/B9780128094679000072</t>
  </si>
  <si>
    <t>Braem, Maya Diane; Mills, Daniel Simon</t>
  </si>
  <si>
    <t>Factors affecting response of dogs to obedience instruction: A field and experimental study</t>
  </si>
  <si>
    <t>10.1016/j.applanim.2010.03.004</t>
  </si>
  <si>
    <t>http://www.sciencedirect.com/science/article/pii/S0168159110001000</t>
  </si>
  <si>
    <t>Ghika-Schmid, F.; Assal, G.; De Tribolet, N.; Regli, F.</t>
  </si>
  <si>
    <t>Klüver-Bucy syndrome after left anterior temporal resection</t>
  </si>
  <si>
    <t>10.1016/0028-3932(94)00097-9</t>
  </si>
  <si>
    <t>http://www.sciencedirect.com/science/article/pii/0028393294000979</t>
  </si>
  <si>
    <t>Ranil Senanayake, F.; Moyle, Peter B.</t>
  </si>
  <si>
    <t>Conservation of freshwater fishes of Sri Lanka</t>
  </si>
  <si>
    <t>10.1016/0006-3207(82)90068-4</t>
  </si>
  <si>
    <t>http://www.sciencedirect.com/science/article/pii/0006320782900684</t>
  </si>
  <si>
    <t>Clamp, John C.; Lynn, Denis H.</t>
  </si>
  <si>
    <t>Investigating the biodiversity of ciliates in the ‘Age of Integration’</t>
  </si>
  <si>
    <t>Integrating the three dimensions of ciliate diversity: function, taxonomy, and genetics</t>
  </si>
  <si>
    <t>0932-4739</t>
  </si>
  <si>
    <t>10.1016/j.ejop.2017.01.004</t>
  </si>
  <si>
    <t>http://www.sciencedirect.com/science/article/pii/S0932473916301560</t>
  </si>
  <si>
    <t>Henderson, Claire; Ginn, Stephen</t>
  </si>
  <si>
    <t>7 - Social psychiatry and sociology</t>
  </si>
  <si>
    <t>Core Psychiatry (Third Edition)</t>
  </si>
  <si>
    <t>978-0-7020-3397-1</t>
  </si>
  <si>
    <t>http://www.sciencedirect.com/science/article/pii/B9780702033971000070</t>
  </si>
  <si>
    <t>Wylie-Rosett, Judith; Swencionis, Charles; Peters, Michael H; Dornelas, Ellen A; Edlen-Nezin, Lynn; Kelly, Linda D; Wassertheil-Smoller, Sylvia</t>
  </si>
  <si>
    <t>A weight reduction intervention that optimizes use of practitioner's time, lowers glucose level, and raises HDL cholesterol level in older adults</t>
  </si>
  <si>
    <t>10.1016/0002-8223(94)92038-9</t>
  </si>
  <si>
    <t>http://www.sciencedirect.com/science/article/pii/0002822394920389</t>
  </si>
  <si>
    <t>Borrelli, Jonathan J.; Allesina, Stefano; Amarasekare, Priyanga; Arditi, Roger; Chase, Ivan; Damuth, John; Holt, Robert D.; Logofet, Dmitrii O.; Novak, Mark; Rohr, Rudolf P.; Rossberg, Axel G.; Spencer, Matthew; Tran, J. Khai; Ginzburg, Lev R.</t>
  </si>
  <si>
    <t>Selection on stability across ecological scales</t>
  </si>
  <si>
    <t>10.1016/j.tree.2015.05.001</t>
  </si>
  <si>
    <t>http://www.sciencedirect.com/science/article/pii/S0169534715001238</t>
  </si>
  <si>
    <t>Seymour, Adrian; Varnham, Karen; Roy, Sugoto; Harris, Stephen; Bhageerutty, Lucy; Church, Stuart; Harris, Alex; Jennings, Nancy V.; Jones, Carl; Khadun, Ashok; Mauremootoo, John; Newman, Tabetha; Tatayah, Vikash; Webbon, Charlotte; Wilson, Gavin</t>
  </si>
  <si>
    <t>Mechanisms underlying the failure of an attempt to eradicate the invasive Asian musk shrew Suncus murinus from an island nature reserve</t>
  </si>
  <si>
    <t>10.1016/j.biocon.2005.03.005</t>
  </si>
  <si>
    <t>http://www.sciencedirect.com/science/article/pii/S0006320705001114</t>
  </si>
  <si>
    <t>Redmore, L.; Stronza, A.; Songhurst, A.; McCulloch, G.</t>
  </si>
  <si>
    <t>Which Way Forward? Past and New Perspectives on Community-Based Conservation in the Anthropocene</t>
  </si>
  <si>
    <t>http://www.sciencedirect.com/science/article/pii/B9780128096659098384</t>
  </si>
  <si>
    <t>Epperson, C. Neill; Czarkowski, Kathryn</t>
  </si>
  <si>
    <t>Chapter 24 - Psychiatric Complications</t>
  </si>
  <si>
    <t>Medical Complications During Pregnancy (Sixth Edition)</t>
  </si>
  <si>
    <t>978-0-7216-0435-0</t>
  </si>
  <si>
    <t>http://www.sciencedirect.com/science/article/pii/B9780721604350500286</t>
  </si>
  <si>
    <t>Mela, D.J.</t>
  </si>
  <si>
    <t>17 - Liking, wanting and eating: drivers of food choice and intake in obesity11.This chapter is an extended version of Mela DJ (2006), ‘Eating for pleasure or just wanting to eat? Reconsidering sensory hedonic responses as a driver of obesity’, Appetite, 47(1), 10–17. Extensive use is made of the original text and figures, with permission of the publishers.</t>
  </si>
  <si>
    <t>Understanding Consumers of Food Products</t>
  </si>
  <si>
    <t>978-1-84569-009-0</t>
  </si>
  <si>
    <t>http://www.sciencedirect.com/science/article/pii/B9781845690090500174</t>
  </si>
  <si>
    <t>Diet and Stress, Non-Psychiatric*</t>
  </si>
  <si>
    <t>http://www.sciencedirect.com/science/article/pii/B9780123739476001227</t>
  </si>
  <si>
    <t>Ventura, Joseph; Subotnik, Kenneth L.; Gitlin, Michael J.; Gretchen-Doorly, Denise; Ered, Arielle; Villa, Kathleen F.; Hellemann, Gerhard S.; Nuechterlein, Keith H.</t>
  </si>
  <si>
    <t>Negative symptoms and functioning during the first year after a recent onset of schizophrenia and 8years later</t>
  </si>
  <si>
    <t>10.1016/j.schres.2014.10.043</t>
  </si>
  <si>
    <t>http://www.sciencedirect.com/science/article/pii/S0920996414006379</t>
  </si>
  <si>
    <t>Goldfarb, E.S.; Constantine, N.A.</t>
  </si>
  <si>
    <t>Sexuality Education</t>
  </si>
  <si>
    <t>Encyclopedia of Adolescence</t>
  </si>
  <si>
    <t>978-0-12-373951-3</t>
  </si>
  <si>
    <t>http://www.sciencedirect.com/science/article/pii/B9780123739513000867</t>
  </si>
  <si>
    <t>Durant, Sarah M.; Mitchell, Nicholas; Groom, Rosemary; Ipavec, Audrey; Woodroffe, Rosie; Breitenmoser, Christine; Hunter, Luke T.B.</t>
  </si>
  <si>
    <t>Chapter 39 - The Conservation Status of the Cheetah</t>
  </si>
  <si>
    <t>Cheetahs: Biology and Conservation</t>
  </si>
  <si>
    <t>978-0-12-804088-1</t>
  </si>
  <si>
    <t>http://www.sciencedirect.com/science/article/pii/B9780128040881000393</t>
  </si>
  <si>
    <t>Banerjee, Amrita; Sanyal, Sulagna; Kulkarni, Kirti K.; Jana, Kuladip; Roy, Siddhartha; Das, Chandrima; Dasgupta, Dipak</t>
  </si>
  <si>
    <t>Anticancer drug mithramycin interacts with core histones: An additional mode of action of the DNA groove binder</t>
  </si>
  <si>
    <t>FEBS Open Bio</t>
  </si>
  <si>
    <t>2211-5463</t>
  </si>
  <si>
    <t>10.1016/j.fob.2014.10.007</t>
  </si>
  <si>
    <t>http://www.sciencedirect.com/science/article/pii/S2211546314000965</t>
  </si>
  <si>
    <t>Chung, Chih-Ling; Wang, Shih-Wei; Sun, Wei-Chih; Shu, Chih-Wen; Kao, Yu-Chen; Shiao, Meng-Shin; Chen, Chun-Lin</t>
  </si>
  <si>
    <t>Sorafenib suppresses TGF-β responses by inducing caveolae/lipid raft-mediated internalization/degradation of cell-surface type II TGF-β receptors: Implications in development of effective adjunctive therapy for hepatocellular carcinoma</t>
  </si>
  <si>
    <t>Biochemical Pharmacology</t>
  </si>
  <si>
    <t>10.1016/j.bcp.2018.04.014</t>
  </si>
  <si>
    <t>http://www.sciencedirect.com/science/article/pii/S0006295218301576</t>
  </si>
  <si>
    <t>Wagner, Christine K.</t>
  </si>
  <si>
    <t>The many faces of progesterone: A role in adult and developing male brain</t>
  </si>
  <si>
    <t>Frontiers in Neuroendocrinology</t>
  </si>
  <si>
    <t>10.1016/j.yfrne.2006.07.003</t>
  </si>
  <si>
    <t>http://www.sciencedirect.com/science/article/pii/S0091302206003736</t>
  </si>
  <si>
    <t>Jones, Christopher R.; Olson, Michael A.; Fazio, Russell H.</t>
  </si>
  <si>
    <t>Chapter Five - Evaluative Conditioning: The “How” Question</t>
  </si>
  <si>
    <t>http://www.sciencedirect.com/science/article/pii/S0065260110430051</t>
  </si>
  <si>
    <t>Büscher, Philippe; Cecchi, Giuliano; Jamonneau, Vincent; Priotto, Gerardo</t>
  </si>
  <si>
    <t>Human African trypanosomiasis</t>
  </si>
  <si>
    <t>10.1016/S0140-6736(17)31510-6</t>
  </si>
  <si>
    <t>http://www.sciencedirect.com/science/article/pii/S0140673617315106</t>
  </si>
  <si>
    <t>van Brenk, Herman; Renes, Remko; Trompeter, Gregory M.</t>
  </si>
  <si>
    <t>Auditing in the public interest: Reforming the profession by building on the strengths of the existing accounting firms</t>
  </si>
  <si>
    <t>Critical Perspectives on Accounting</t>
  </si>
  <si>
    <t>1045-2354</t>
  </si>
  <si>
    <t>10.1016/j.cpa.2020.102184</t>
  </si>
  <si>
    <t>http://www.sciencedirect.com/science/article/pii/S1045235420300332</t>
  </si>
  <si>
    <t>Reddy, Doodipala Samba; Estes, William A.</t>
  </si>
  <si>
    <t>Clinical Potential of Neurosteroids for CNS Disorders</t>
  </si>
  <si>
    <t>10.1016/j.tips.2016.04.003</t>
  </si>
  <si>
    <t>http://www.sciencedirect.com/science/article/pii/S0165614716300049</t>
  </si>
  <si>
    <t>Philipson, Ilene</t>
  </si>
  <si>
    <t>Narcissism and mothering: The 1950s reconsidered</t>
  </si>
  <si>
    <t>Women's Studies International Forum</t>
  </si>
  <si>
    <t>0277-5395</t>
  </si>
  <si>
    <t>10.1016/0277-5395(82)90063-2</t>
  </si>
  <si>
    <t>http://www.sciencedirect.com/science/article/pii/0277539582900632</t>
  </si>
  <si>
    <t>Amphetamines</t>
  </si>
  <si>
    <t>Meyler's Side Effects of Drugs: The International Encyclopedia of Adverse Drug Reactions and Interactions (Fifteenth Edition)</t>
  </si>
  <si>
    <t>978-0-444-51005-1</t>
  </si>
  <si>
    <t>http://www.sciencedirect.com/science/article/pii/B0444510052000802</t>
  </si>
  <si>
    <t>McDermott, Lawrence J.; Glassroth, Jeffrey; Mehta, Jay B.; Dutt, Asim K.</t>
  </si>
  <si>
    <t>Tuberculosis. Part I</t>
  </si>
  <si>
    <t>Disease-a-Month</t>
  </si>
  <si>
    <t>0011-5029</t>
  </si>
  <si>
    <t>10.1016/S0011-5029(97)80003-X</t>
  </si>
  <si>
    <t>http://www.sciencedirect.com/science/article/pii/S001150299780003X</t>
  </si>
  <si>
    <t>Wilson, G.Terence</t>
  </si>
  <si>
    <t>Chemical aversion conditioning as a treatment for alcoholism: A re-analysis</t>
  </si>
  <si>
    <t>10.1016/0005-7967(87)90058-1</t>
  </si>
  <si>
    <t>http://www.sciencedirect.com/science/article/pii/0005796787900581</t>
  </si>
  <si>
    <t>Spence, Charles; Parise, Cesare</t>
  </si>
  <si>
    <t>Prior-entry: A review</t>
  </si>
  <si>
    <t>Consciousness and Cognition</t>
  </si>
  <si>
    <t>1053-8100</t>
  </si>
  <si>
    <t>10.1016/j.concog.2009.12.001</t>
  </si>
  <si>
    <t>http://www.sciencedirect.com/science/article/pii/S1053810009001871</t>
  </si>
  <si>
    <t>Birchall, M.</t>
  </si>
  <si>
    <t>22 - Recent developments in architectural fabric structures in Europe: The design and construction of the London 2012 Olympic Stadium and its context in the European fabric structures market</t>
  </si>
  <si>
    <t>Fabric Structures in Architecture</t>
  </si>
  <si>
    <t>978-1-78242-233-4</t>
  </si>
  <si>
    <t>http://www.sciencedirect.com/science/article/pii/B978178242233400022X</t>
  </si>
  <si>
    <t>Zomaya, Albert Y.; Nabhan, Tarek M.</t>
  </si>
  <si>
    <t>Centralized and decentralized neuro-adaptive robot controllers</t>
  </si>
  <si>
    <t>10.1016/0893-6080(93)90019-S</t>
  </si>
  <si>
    <t>http://www.sciencedirect.com/science/article/pii/089360809390019S</t>
  </si>
  <si>
    <t>Panchagnula, Ramesh; Agrawal, Shrutidevi</t>
  </si>
  <si>
    <t>Biopharmaceutic and pharmacokinetic aspects of variable bioavailability of rifampicin</t>
  </si>
  <si>
    <t>International Journal of Pharmaceutics</t>
  </si>
  <si>
    <t>0378-5173</t>
  </si>
  <si>
    <t>10.1016/j.ijpharm.2003.11.031</t>
  </si>
  <si>
    <t>http://www.sciencedirect.com/science/article/pii/S0378517303006744</t>
  </si>
  <si>
    <t>Gabel, Stewart</t>
  </si>
  <si>
    <t>Ethics and Values in Clinical Practice: Whom Do They Help?</t>
  </si>
  <si>
    <t>Mayo Clinic Proceedings</t>
  </si>
  <si>
    <t>0025-6196</t>
  </si>
  <si>
    <t>10.4065/mcp.2010.0781</t>
  </si>
  <si>
    <t>http://www.sciencedirect.com/science/article/pii/S0025619611600323</t>
  </si>
  <si>
    <t>Meyler's Side Effects of Drugs (Sixteenth Edition)</t>
  </si>
  <si>
    <t>978-0-444-53716-4</t>
  </si>
  <si>
    <t>http://www.sciencedirect.com/science/article/pii/B9780444537171002857</t>
  </si>
  <si>
    <t>Kim, Yoshiharu; Takemoto, Kazumi; Mayahara, Ken; Sumida, Kyoko; Shiba, Shintaro</t>
  </si>
  <si>
    <t>An analysis of the subjective experience of schizophrenia</t>
  </si>
  <si>
    <t>10.1016/0010-440X(94)90225-9</t>
  </si>
  <si>
    <t>http://www.sciencedirect.com/science/article/pii/0010440X94902259</t>
  </si>
  <si>
    <t>Connolly, Máire A; Gayer, Michelle; Ryan, Michael J; Salama, Peter; Spiegel, Paul; Heymann, David L</t>
  </si>
  <si>
    <t>Communicable diseases in complex emergencies: impact and challenges</t>
  </si>
  <si>
    <t>10.1016/S0140-6736(04)17481-3</t>
  </si>
  <si>
    <t>http://www.sciencedirect.com/science/article/pii/S0140673604174813</t>
  </si>
  <si>
    <t>Karahan, Arzu; Douek, Jacob; Paz, Guy; Stern, Nir; Kideys, Ahmet Erkan; Shaish, Lee; Goren, Menachem; Rinkevich, Baruch</t>
  </si>
  <si>
    <t>Employing DNA barcoding as taxonomy and conservation tools for fish species censuses at the southeastern Mediterranean, a hot-spot area for biological invasion</t>
  </si>
  <si>
    <t>Journal for Nature Conservation</t>
  </si>
  <si>
    <t>1617-1381</t>
  </si>
  <si>
    <t>10.1016/j.jnc.2017.01.004</t>
  </si>
  <si>
    <t>http://www.sciencedirect.com/science/article/pii/S1617138117300304</t>
  </si>
  <si>
    <t>Garba, Amadou; Touré, Seydou; Dembelé, Robert; Bosque-Oliva, Elisa; Fenwick, Alan</t>
  </si>
  <si>
    <t>Implementation of national schistosomiasis control programmes in West Africa</t>
  </si>
  <si>
    <t>Practical parasitology</t>
  </si>
  <si>
    <t>10.1016/j.pt.2006.04.007</t>
  </si>
  <si>
    <t>http://www.sciencedirect.com/science/article/pii/S1471492206001036</t>
  </si>
  <si>
    <t>Dombrowski, Julia C.; Celum, Connie; Baeten, Jared</t>
  </si>
  <si>
    <t>Chapter 43 - Syphilis</t>
  </si>
  <si>
    <t>The Travel and Tropical Medicine Manual (Fifth Edition)</t>
  </si>
  <si>
    <t>978-0-323-37506-1</t>
  </si>
  <si>
    <t>http://www.sciencedirect.com/science/article/pii/B978032337506100043X</t>
  </si>
  <si>
    <t>Jepson, Paul C.</t>
  </si>
  <si>
    <t>Ecological insights into risk analysis: the side-effects of pesticides as a case study</t>
  </si>
  <si>
    <t>10.1016/S0048-9697(05)80160-3</t>
  </si>
  <si>
    <t>http://www.sciencedirect.com/science/article/pii/S0048969705801603</t>
  </si>
  <si>
    <t>Ferrero, Mario</t>
  </si>
  <si>
    <t>Thresholds: A model of religious governance and evolution</t>
  </si>
  <si>
    <t>European Journal of Political Economy</t>
  </si>
  <si>
    <t>0176-2680</t>
  </si>
  <si>
    <t>10.1016/j.ejpoleco.2017.08.003</t>
  </si>
  <si>
    <t>http://www.sciencedirect.com/science/article/pii/S0176268017301829</t>
  </si>
  <si>
    <t>Hickie, Ian; Lloyd, Andrew</t>
  </si>
  <si>
    <t>Are cytokines associated with neuropsychiatric syndromes in humans?</t>
  </si>
  <si>
    <t>Psychoimmune Networks in Health and Disease: Proceedings of the Third International Scientific Meeting of the Australian Behavioral Immunology Group</t>
  </si>
  <si>
    <t>0192-0561</t>
  </si>
  <si>
    <t>10.1016/0192-0561(95)00054-6</t>
  </si>
  <si>
    <t>http://www.sciencedirect.com/science/article/pii/0192056195000546</t>
  </si>
  <si>
    <t>Greydanus, Donald E.; Kaplan, Gabriel; Baxter, Louis E.; Patel, Dilip R.; Feucht, Cynthia L.</t>
  </si>
  <si>
    <t>Cannabis: The never-ending, nefarious nepenthe of the 21st century: What should the clinician know?</t>
  </si>
  <si>
    <t>Cannabis: The Never-ending, Nefarious Nepenthe of the 21st century: What should the Clinician know?</t>
  </si>
  <si>
    <t>10.1016/j.disamonth.2015.01.004</t>
  </si>
  <si>
    <t>http://www.sciencedirect.com/science/article/pii/S001150291500005X</t>
  </si>
  <si>
    <t>Tustison, Nicholas J.; Avants, Brian B.; Gee, James C.</t>
  </si>
  <si>
    <t>Learning image-based spatial transformations via convolutional neural networks: A review</t>
  </si>
  <si>
    <t>Artificial Intelligence in MRI</t>
  </si>
  <si>
    <t>0730-725X</t>
  </si>
  <si>
    <t>10.1016/j.mri.2019.05.037</t>
  </si>
  <si>
    <t>http://www.sciencedirect.com/science/article/pii/S0730725X19300037</t>
  </si>
  <si>
    <t>Singh, Ilina; Morgan, Celia; Curran, Valerie; Nutt, David; Schlag, Anne; McShane, Rupert</t>
  </si>
  <si>
    <t>Ketamine treatment for depression: opportunities for clinical innovation and ethical foresight</t>
  </si>
  <si>
    <t>The Lancet Psychiatry</t>
  </si>
  <si>
    <t>2215-0366</t>
  </si>
  <si>
    <t>10.1016/S2215-0366(17)30102-5</t>
  </si>
  <si>
    <t>http://www.sciencedirect.com/science/article/pii/S2215036617301025</t>
  </si>
  <si>
    <t>Amdekar, Y.K.</t>
  </si>
  <si>
    <t>Changing face of infections</t>
  </si>
  <si>
    <t>Pediatric Infectious Disease</t>
  </si>
  <si>
    <t>2212-8328</t>
  </si>
  <si>
    <t>10.1016/S2212-8328(09)80030-1</t>
  </si>
  <si>
    <t>http://www.sciencedirect.com/science/article/pii/S2212832809800301</t>
  </si>
  <si>
    <t>McLean, Dalton T.; Strand, Douglas W.; Ricke, William A.</t>
  </si>
  <si>
    <t>Prostate cancer xenografts and hormone induced prostate carcinogenesis</t>
  </si>
  <si>
    <t>Differentiation</t>
  </si>
  <si>
    <t>0301-4681</t>
  </si>
  <si>
    <t>10.1016/j.diff.2017.08.005</t>
  </si>
  <si>
    <t>http://www.sciencedirect.com/science/article/pii/S0301468117300944</t>
  </si>
  <si>
    <t>Langhan, Melissa L.; Kurtz, Jordan C.; Schaeffer, Paula; Asnes, Andrea G.; Riera, Antonio</t>
  </si>
  <si>
    <t>Experiences with capnography in acute care settings: A mixed-methods analysis of clinical staff</t>
  </si>
  <si>
    <t>Journal of Critical Care</t>
  </si>
  <si>
    <t>0883-9441</t>
  </si>
  <si>
    <t>10.1016/j.jcrc.2014.06.021</t>
  </si>
  <si>
    <t>http://www.sciencedirect.com/science/article/pii/S0883944114002524</t>
  </si>
  <si>
    <t>Wong, N.</t>
  </si>
  <si>
    <t>Group Therapy*</t>
  </si>
  <si>
    <t>http://www.sciencedirect.com/science/article/pii/B9780123739476001835</t>
  </si>
  <si>
    <t>Motamedi, M.H.; Iranmanesh, A.; Nazari, R.</t>
  </si>
  <si>
    <t>Quantitative assessment of resilience for earthen structures using coupled plasticity-damage model</t>
  </si>
  <si>
    <t>Engineering Structures</t>
  </si>
  <si>
    <t>0141-0296</t>
  </si>
  <si>
    <t>10.1016/j.engstruct.2018.06.050</t>
  </si>
  <si>
    <t>http://www.sciencedirect.com/science/article/pii/S0141029617337823</t>
  </si>
  <si>
    <t>Wu, Guosong; Ibrahim, Jamesh Mohammed; Chu, Paul K.</t>
  </si>
  <si>
    <t>Surface design of biodegradable magnesium alloys — A review</t>
  </si>
  <si>
    <t>Mechanical and Tribological Properties of Biomedical Coatings and Surface-modified Biomaterials</t>
  </si>
  <si>
    <t>0257-8972</t>
  </si>
  <si>
    <t>10.1016/j.surfcoat.2012.10.009</t>
  </si>
  <si>
    <t>http://www.sciencedirect.com/science/article/pii/S0257897212009437</t>
  </si>
  <si>
    <t>Debnath, Suman; Arulsamy, Navamoney; Mehn, Mark P.</t>
  </si>
  <si>
    <t>Synthesis and coordination chemistry of sterically hindered cobalt(II) β-ketoiminate complexes</t>
  </si>
  <si>
    <t>Inorganica Chimica Acta</t>
  </si>
  <si>
    <t>0020-1693</t>
  </si>
  <si>
    <t>10.1016/j.ica.2018.10.051</t>
  </si>
  <si>
    <t>http://www.sciencedirect.com/science/article/pii/S0020169318310831</t>
  </si>
  <si>
    <t>Van Ameringen, Michael; Mancini, Catherine</t>
  </si>
  <si>
    <t>PHARMACOTHERAPY OF SOCIAL ANXIETY DISORDER AT THE TURN OF THE MILLENNIUM</t>
  </si>
  <si>
    <t>Psychiatric Clinics of North America</t>
  </si>
  <si>
    <t>10.1016/S0193-953X(05)70263-X</t>
  </si>
  <si>
    <t>http://www.sciencedirect.com/science/article/pii/S0193953X0570263X</t>
  </si>
  <si>
    <t>Conrad, Jon M.; Lopes, Adrian A.</t>
  </si>
  <si>
    <t>Poaching and the dynamics of a protected species</t>
  </si>
  <si>
    <t>Resource and Energy Economics</t>
  </si>
  <si>
    <t>0928-7655</t>
  </si>
  <si>
    <t>10.1016/j.reseneeco.2017.01.005</t>
  </si>
  <si>
    <t>http://www.sciencedirect.com/science/article/pii/S0928765517300398</t>
  </si>
  <si>
    <t>Margolin, Kim</t>
  </si>
  <si>
    <t>Introduction to the Role of the Immune System in Melanoma</t>
  </si>
  <si>
    <t>Melanoma</t>
  </si>
  <si>
    <t>0889-8588</t>
  </si>
  <si>
    <t>10.1016/j.hoc.2014.02.005</t>
  </si>
  <si>
    <t>http://www.sciencedirect.com/science/article/pii/S0889858814000203</t>
  </si>
  <si>
    <t>Lytle, Leslie; Achterberg, Cheryl</t>
  </si>
  <si>
    <t>Changing the diet of America's children: What works and why?</t>
  </si>
  <si>
    <t>Journal of Nutrition Education</t>
  </si>
  <si>
    <t>0022-3182</t>
  </si>
  <si>
    <t>10.1016/S0022-3182(12)80793-X</t>
  </si>
  <si>
    <t>http://www.sciencedirect.com/science/article/pii/S002231821280793X</t>
  </si>
  <si>
    <t>Sieve, Amy N.; Steelman, Andrew J.; Young, Colin R.; Storts, Ralph; Welsh, Thomas H.; Welsh, C. Jane R.; Meagher, Mary W.</t>
  </si>
  <si>
    <t>Sex-dependent effects of chronic restraint stress during early Theiler's virus infection on the subsequent demyelinating disease in CBA mice</t>
  </si>
  <si>
    <t>10.1016/j.jneuroim.2006.04.020</t>
  </si>
  <si>
    <t>http://www.sciencedirect.com/science/article/pii/S0165572806001524</t>
  </si>
  <si>
    <t>Encyclopedia of Biodiversity</t>
  </si>
  <si>
    <t>978-0-12-226865-6</t>
  </si>
  <si>
    <t>http://www.sciencedirect.com/science/article/pii/B0122268652002625</t>
  </si>
  <si>
    <t>Ariey, Frédéric; Duchemin, Jean-Bernard; Robert, Vincent</t>
  </si>
  <si>
    <t>Metapopulation concepts applied to falciparum malaria and their impacts on the emergence and spread of chloroquine resistance</t>
  </si>
  <si>
    <t>Infection, Genetics and Evolution</t>
  </si>
  <si>
    <t>1567-1348</t>
  </si>
  <si>
    <t>10.1016/S1567-1348(02)00099-0</t>
  </si>
  <si>
    <t>http://www.sciencedirect.com/science/article/pii/S1567134802000990</t>
  </si>
  <si>
    <t>Ford, Julian D.; Grasso, Damion J.; Elhai, Jon D.; Courtois, Christine A.</t>
  </si>
  <si>
    <t>7 - Treatment of adults with PTSD</t>
  </si>
  <si>
    <t>Posttraumatic Stress Disorder (Second Edition)</t>
  </si>
  <si>
    <t>978-0-12-801288-8</t>
  </si>
  <si>
    <t>http://www.sciencedirect.com/science/article/pii/B9780128012888000078</t>
  </si>
  <si>
    <t>Chu, E.W.; Karr, J.R.</t>
  </si>
  <si>
    <t>Environmental Impact: Concept, Consequences, Measurement☆</t>
  </si>
  <si>
    <t>Reference Module in Life Sciences</t>
  </si>
  <si>
    <t>978-0-12-809633-8</t>
  </si>
  <si>
    <t>http://www.sciencedirect.com/science/article/pii/B9780128096338023803</t>
  </si>
  <si>
    <t>Radzyminski, Sharon</t>
  </si>
  <si>
    <t>The Concept of Population Health Within the Nursing Profession</t>
  </si>
  <si>
    <t>Journal of Professional Nursing</t>
  </si>
  <si>
    <t>8755-7223</t>
  </si>
  <si>
    <t>10.1016/j.profnurs.2006.10.004</t>
  </si>
  <si>
    <t>http://www.sciencedirect.com/science/article/pii/S8755722306001608</t>
  </si>
  <si>
    <t>Benedetti, Fabrizio</t>
  </si>
  <si>
    <t>Placebo Effects: From the Neurobiological Paradigm to Translational Implications</t>
  </si>
  <si>
    <t>10.1016/j.neuron.2014.10.023</t>
  </si>
  <si>
    <t>http://www.sciencedirect.com/science/article/pii/S0896627314009210</t>
  </si>
  <si>
    <t>Borody, Thomas Julius; Campbell, Jordana</t>
  </si>
  <si>
    <t>Fecal Microbiota Transplantation: Techniques, Applications, and Issues</t>
  </si>
  <si>
    <t>Clinical Applications of Probiotics in Gastroenterology: Questions and Answers</t>
  </si>
  <si>
    <t>0889-8553</t>
  </si>
  <si>
    <t>10.1016/j.gtc.2012.08.008</t>
  </si>
  <si>
    <t>http://www.sciencedirect.com/science/article/pii/S0889855312001021</t>
  </si>
  <si>
    <t>Martin, Steven D.; Yeragani, Vikram K.; Lodhi, Rashid; Galloway, Matthew P.</t>
  </si>
  <si>
    <t>Clinical ratings and plasma HVA during cocaine abstinence</t>
  </si>
  <si>
    <t>10.1016/0006-3223(89)90051-6</t>
  </si>
  <si>
    <t>http://www.sciencedirect.com/science/article/pii/0006322389900516</t>
  </si>
  <si>
    <t>Wong, A.H.; Pianta, T.J.; Mastella, D.J.</t>
  </si>
  <si>
    <t>Nerve Transfers</t>
  </si>
  <si>
    <t>New and Emerging Technology in the Treatment of the Upper Extremity</t>
  </si>
  <si>
    <t>0749-0712</t>
  </si>
  <si>
    <t>10.1016/j.hcl.2012.08.007</t>
  </si>
  <si>
    <t>http://www.sciencedirect.com/science/article/pii/S0749071212001035</t>
  </si>
  <si>
    <t>Potter, Robert B; Unwin, Tim</t>
  </si>
  <si>
    <t>Urban-rural interaction: physical form and political process in the Third World</t>
  </si>
  <si>
    <t>Cities</t>
  </si>
  <si>
    <t>0264-2751</t>
  </si>
  <si>
    <t>10.1016/0264-2751(95)91866-E</t>
  </si>
  <si>
    <t>http://www.sciencedirect.com/science/article/pii/026427519591866E</t>
  </si>
  <si>
    <t>Colman, Andrew M.</t>
  </si>
  <si>
    <t>Thomas C. Schelling’s psychological decision theory: Introduction to a special issue</t>
  </si>
  <si>
    <t>Special Issue: Research Inspired by Thomas C. Schelling</t>
  </si>
  <si>
    <t>0167-4870</t>
  </si>
  <si>
    <t>10.1016/j.joep.2006.06.002</t>
  </si>
  <si>
    <t>http://www.sciencedirect.com/science/article/pii/S0167487006000468</t>
  </si>
  <si>
    <t>Sua, Tan Yao; Ngah, Kamarudin; Darit, Sezali Md.</t>
  </si>
  <si>
    <t>Parental choice of schooling, learning processes and inter-ethnic friendship patterns: The case of Malay students in Chinese primary schools in Malaysia</t>
  </si>
  <si>
    <t>International Journal of Educational Development</t>
  </si>
  <si>
    <t>0738-0593</t>
  </si>
  <si>
    <t>10.1016/j.ijedudev.2012.09.002</t>
  </si>
  <si>
    <t>http://www.sciencedirect.com/science/article/pii/S0738059312001174</t>
  </si>
  <si>
    <t>Stigall, Alycia L.; Edwards, Cole T.; Freeman, Rebecca L.; Rasmussen, Christian M.Ø.</t>
  </si>
  <si>
    <t>Coordinated biotic and abiotic change during the Great Ordovician Biodiversification Event: Darriwilian assembly of early Paleozoic building blocks</t>
  </si>
  <si>
    <t>10.1016/j.palaeo.2019.05.034</t>
  </si>
  <si>
    <t>http://www.sciencedirect.com/science/article/pii/S0031018219302305</t>
  </si>
  <si>
    <t>Obi, Bernard E.</t>
  </si>
  <si>
    <t>1 - Overview of Applications of Polymeric Foams</t>
  </si>
  <si>
    <t>Polymeric Foams Structure-Property-Performance</t>
  </si>
  <si>
    <t>978-1-4557-7755-6</t>
  </si>
  <si>
    <t>http://www.sciencedirect.com/science/article/pii/B978145577755600001X</t>
  </si>
  <si>
    <t>Besheer, Joyce; Bevins, Rick A</t>
  </si>
  <si>
    <t>The role of environmental familiarization in novel-object preference</t>
  </si>
  <si>
    <t>10.1016/S0376-6357(00)00090-5</t>
  </si>
  <si>
    <t>http://www.sciencedirect.com/science/article/pii/S0376635700000905</t>
  </si>
  <si>
    <t>Stokes, Peter E.; Holtz, Aliza</t>
  </si>
  <si>
    <t>Fluoxetine tenth anniversary update: the progress continues</t>
  </si>
  <si>
    <t>Clinical Therapeutics</t>
  </si>
  <si>
    <t>0149-2918</t>
  </si>
  <si>
    <t>10.1016/S0149-2918(97)80066-5</t>
  </si>
  <si>
    <t>http://www.sciencedirect.com/science/article/pii/S0149291897800665</t>
  </si>
  <si>
    <t>Woods, Bradford S.; Murphy, P.Karen</t>
  </si>
  <si>
    <t>Separated at birth: the shared lineage of research on conceptual change and persuasion</t>
  </si>
  <si>
    <t>International Journal of Educational Research</t>
  </si>
  <si>
    <t>0883-0355</t>
  </si>
  <si>
    <t>10.1016/S0883-0355(02)00007-1</t>
  </si>
  <si>
    <t>http://www.sciencedirect.com/science/article/pii/S0883035502000071</t>
  </si>
  <si>
    <t>McMahon, William M; Filloux, Francis M; Ashworth, James C; Jensen, Jenise</t>
  </si>
  <si>
    <t>Movement disorders in children and adolescents</t>
  </si>
  <si>
    <t>Neurologic Clinics</t>
  </si>
  <si>
    <t>10.1016/S0733-8619(02)00015-4</t>
  </si>
  <si>
    <t>http://www.sciencedirect.com/science/article/pii/S0733861902000154</t>
  </si>
  <si>
    <t>Grist, E.R.; Paine, K.A.; Heath, A.; Norman, J.; Pinder, H.</t>
  </si>
  <si>
    <t>Structural and durability properties of hydraulic lime–pozzolan concretes</t>
  </si>
  <si>
    <t>Cement and Concrete Composites</t>
  </si>
  <si>
    <t>0958-9465</t>
  </si>
  <si>
    <t>10.1016/j.cemconcomp.2015.07.001</t>
  </si>
  <si>
    <t>http://www.sciencedirect.com/science/article/pii/S0958946515300020</t>
  </si>
  <si>
    <t>Zeuner, Ann; Todaro, Matilde; Stassi, Giorgio; De Maria, Ruggero</t>
  </si>
  <si>
    <t>Colorectal Cancer Stem Cells: From the Crypt to the Clinic</t>
  </si>
  <si>
    <t>Cell Stem Cell</t>
  </si>
  <si>
    <t>1934-5909</t>
  </si>
  <si>
    <t>10.1016/j.stem.2014.11.012</t>
  </si>
  <si>
    <t>http://www.sciencedirect.com/science/article/pii/S1934590914005244</t>
  </si>
  <si>
    <t>Crowe, Timothy D.; Fennelly, Lawrence J.</t>
  </si>
  <si>
    <t>3 - CPTED Concepts and Strategies</t>
  </si>
  <si>
    <t>Crime Prevention Through Environmental Design (Third Edition)</t>
  </si>
  <si>
    <t>978-0-12-411635-1</t>
  </si>
  <si>
    <t>http://www.sciencedirect.com/science/article/pii/B9780124116351000036</t>
  </si>
  <si>
    <t>Latham, Gary P.; Ernst, Christopher T.</t>
  </si>
  <si>
    <t>Keys to motivating tomorrow's workforce</t>
  </si>
  <si>
    <t>The New World of Work and Organizations</t>
  </si>
  <si>
    <t>1053-4822</t>
  </si>
  <si>
    <t>10.1016/j.hrmr.2006.03.014</t>
  </si>
  <si>
    <t>http://www.sciencedirect.com/science/article/pii/S1053482206000155</t>
  </si>
  <si>
    <t>Mieczkowski, Thomas</t>
  </si>
  <si>
    <t>Crime and Drug Control Policies in the United States and Japan</t>
  </si>
  <si>
    <t>http://www.sciencedirect.com/science/article/pii/B9780123739858000520</t>
  </si>
  <si>
    <t>Schneebeli-Hermann, Elke; Hochuli, Peter A.; Bucher, Hugo; Goudemand, Nicolas; Brühwiler, Thomas; Galfetti, Thomas</t>
  </si>
  <si>
    <t>Palynology of the Lower Triassic succession of Tulong, South Tibet — Evidence for early recovery of gymnosperms</t>
  </si>
  <si>
    <t>10.1016/j.palaeo.2012.04.010</t>
  </si>
  <si>
    <t>http://www.sciencedirect.com/science/article/pii/S0031018212002052</t>
  </si>
  <si>
    <t>Peixoto, M.M.</t>
  </si>
  <si>
    <t>Sexual Problems: Dysfunction☆</t>
  </si>
  <si>
    <t>http://www.sciencedirect.com/science/article/pii/B9780128093245051166</t>
  </si>
  <si>
    <t>Patient Derived Tumor Xenograft Models</t>
  </si>
  <si>
    <t>978-0-12-804010-2</t>
  </si>
  <si>
    <t>http://www.sciencedirect.com/science/article/pii/B9780128040102180014</t>
  </si>
  <si>
    <t>Juenger, M.C.G.; Winnefeld, F.; Provis, J.L.; Ideker, J.H.</t>
  </si>
  <si>
    <t>Advances in alternative cementitious binders</t>
  </si>
  <si>
    <t>Conferences Special: Cement Hydration Kinetics and Modeling, Quebec City, 2009 &amp; CONMOD10, Lausanne, 2010</t>
  </si>
  <si>
    <t>0008-8846</t>
  </si>
  <si>
    <t>10.1016/j.cemconres.2010.11.012</t>
  </si>
  <si>
    <t>http://www.sciencedirect.com/science/article/pii/S0008884610002553</t>
  </si>
  <si>
    <t>Spier, R.E.</t>
  </si>
  <si>
    <t>Science and Engineering Ethics, Overview</t>
  </si>
  <si>
    <t>Encyclopedia of Applied Ethics (Second Edition)</t>
  </si>
  <si>
    <t>978-0-12-373932-2</t>
  </si>
  <si>
    <t>http://www.sciencedirect.com/science/article/pii/B9780123739322003835</t>
  </si>
  <si>
    <t>Mecchia, Marco; Sauro, Francesco; Piccini, Leonardo; De Waele, Jo; Sanna, Laura; Tisato, Nicola; Lira, Jesus; Vergara, Freddy</t>
  </si>
  <si>
    <t>Geochemistry of surface and subsurface waters in quartz-sandstones: significance for the geomorphic evolution of tepui table mountains (Gran Sabana, Venezuela)</t>
  </si>
  <si>
    <t>Journal of Hydrology</t>
  </si>
  <si>
    <t>0022-1694</t>
  </si>
  <si>
    <t>10.1016/j.jhydrol.2014.01.029</t>
  </si>
  <si>
    <t>http://www.sciencedirect.com/science/article/pii/S0022169414000353</t>
  </si>
  <si>
    <t>O'Connor, Patrick G.; Samet, Jeffrey H.; Stein, Michael D.</t>
  </si>
  <si>
    <t>Management of hospitalized intravenous drug users: Role of the internist</t>
  </si>
  <si>
    <t>The American Journal of Medicine</t>
  </si>
  <si>
    <t>0002-9343</t>
  </si>
  <si>
    <t>10.1016/0002-9343(94)90096-5</t>
  </si>
  <si>
    <t>http://www.sciencedirect.com/science/article/pii/0002934394900965</t>
  </si>
  <si>
    <t>Arjona-Fuentes, Juan M.; Ariza-Montes, Antonio; Han, Heesup; Law, Rob</t>
  </si>
  <si>
    <t>Silent threat of presenteeism in the hospitality industry: Examining individual, organisational and physical/mental health factors</t>
  </si>
  <si>
    <t>International Journal of Hospitality Management</t>
  </si>
  <si>
    <t>0278-4319</t>
  </si>
  <si>
    <t>10.1016/j.ijhm.2019.05.005</t>
  </si>
  <si>
    <t>http://www.sciencedirect.com/science/article/pii/S0278431919300799</t>
  </si>
  <si>
    <t>Anderson, Kevin J.; Gilroy, Joe B.; Patrick, Brian O.; McDonald, Robert; Ferguson, Michael J.; Hicks, Robin G.</t>
  </si>
  <si>
    <t>Redox properties of zinc complexes of verdazyl radicals and diradicals</t>
  </si>
  <si>
    <t>Special Volume: Protagonists in Chemistry Dedicated to Professor Wolfgang Kaim</t>
  </si>
  <si>
    <t>10.1016/j.ica.2011.02.046</t>
  </si>
  <si>
    <t>http://www.sciencedirect.com/science/article/pii/S0020169311002076</t>
  </si>
  <si>
    <t>Duval, Christian; Daneault, Jean-Francois; Hutchison, William D.; Sadikot, Abbas F.</t>
  </si>
  <si>
    <t>A brain network model explaining tremor in Parkinson's disease</t>
  </si>
  <si>
    <t>Neurobiology of Disease</t>
  </si>
  <si>
    <t>0969-9961</t>
  </si>
  <si>
    <t>10.1016/j.nbd.2015.10.009</t>
  </si>
  <si>
    <t>http://www.sciencedirect.com/science/article/pii/S0969996115300656</t>
  </si>
  <si>
    <t>Bulle, Nathalie</t>
  </si>
  <si>
    <t>Student's activity and development: Disentangling secondary issues from the heart of the matter</t>
  </si>
  <si>
    <t>Educational Research Review</t>
  </si>
  <si>
    <t>1747-938X</t>
  </si>
  <si>
    <t>10.1016/j.edurev.2018.12.004</t>
  </si>
  <si>
    <t>http://www.sciencedirect.com/science/article/pii/S1747938X18303592</t>
  </si>
  <si>
    <t>Chronic restraint stress during early Theiler's virus infection exacerbates the subsequent demyelinating disease in SJL mice</t>
  </si>
  <si>
    <t>10.1016/j.jneuroim.2004.06.006</t>
  </si>
  <si>
    <t>http://www.sciencedirect.com/science/article/pii/S0165572804002012</t>
  </si>
  <si>
    <t>Breault, K.D</t>
  </si>
  <si>
    <t>Psychophysical measurement and the validity of the modern economic approach: A presentation of methods and preliminary experiments</t>
  </si>
  <si>
    <t>10.1016/0049-089X(83)90005-4</t>
  </si>
  <si>
    <t>http://www.sciencedirect.com/science/article/pii/0049089X83900054</t>
  </si>
  <si>
    <t>Callaghan, Glenn M.; Sandoz, Emily K.; Darrow, Sabrina M.; Feeney, Timothy K.</t>
  </si>
  <si>
    <t>The Body Image Psychological Inflexibility Scale: Development and psychometric properties</t>
  </si>
  <si>
    <t>Psychiatry Research</t>
  </si>
  <si>
    <t>0165-1781</t>
  </si>
  <si>
    <t>10.1016/j.psychres.2014.11.039</t>
  </si>
  <si>
    <t>http://www.sciencedirect.com/science/article/pii/S0165178114009317</t>
  </si>
  <si>
    <t>Ćetković, Stefan; Buzogány, Aron</t>
  </si>
  <si>
    <t>Between markets, politics and path-dependence: Explaining the growth of solar and wind power in six Central and Eastern European countries</t>
  </si>
  <si>
    <t>Energy Policy</t>
  </si>
  <si>
    <t>0301-4215</t>
  </si>
  <si>
    <t>10.1016/j.enpol.2020.111325</t>
  </si>
  <si>
    <t>http://www.sciencedirect.com/science/article/pii/S0301421520300823</t>
  </si>
  <si>
    <t>Yan, Chunlei; Liu, Rongjun; Cao, Yingbin; Zhang, Changrui</t>
  </si>
  <si>
    <t>Fabrication and properties of PIP 3D Cf/ZrC–SiC composites</t>
  </si>
  <si>
    <t>10.1016/j.msea.2013.10.102</t>
  </si>
  <si>
    <t>http://www.sciencedirect.com/science/article/pii/S0921509313012173</t>
  </si>
  <si>
    <t>Ryan, C.J.; Hosken, M.; Greene, D.</t>
  </si>
  <si>
    <t>EcoDesign: design and the response to the greening of the international market</t>
  </si>
  <si>
    <t>10.1016/0142-694X(92)80002-G</t>
  </si>
  <si>
    <t>http://www.sciencedirect.com/science/article/pii/0142694X9280002G</t>
  </si>
  <si>
    <t>Pablos-Méndez, MD, MPH, Ariel; Knirsch, MD, MPH, Charles A; Barr, MD, R.Graham; Lerner, MD, PhD, Barron H; Frieden, MD, MPH, Thomas R</t>
  </si>
  <si>
    <t>Nonadherence in Tuberculosis Treatment: Predictors and Consequences in New York City</t>
  </si>
  <si>
    <t>10.1016/S0002-9343(96)00402-0</t>
  </si>
  <si>
    <t>http://www.sciencedirect.com/science/article/pii/S0002934396004020</t>
  </si>
  <si>
    <t>Pereira, Francisco Câmara; Borysov, Stanislav S.</t>
  </si>
  <si>
    <t>Chapter 2 - Machine Learning Fundamentals</t>
  </si>
  <si>
    <t>Mobility Patterns, Big Data and Transport Analytics</t>
  </si>
  <si>
    <t>978-0-12-812970-8</t>
  </si>
  <si>
    <t>http://www.sciencedirect.com/science/article/pii/B9780128129708000026</t>
  </si>
  <si>
    <t>Galderisi, Silvana; Mucci, Armida; Buchanan, Robert W; Arango, Celso</t>
  </si>
  <si>
    <t>Negative symptoms of schizophrenia: new developments and unanswered research questions</t>
  </si>
  <si>
    <t>10.1016/S2215-0366(18)30050-6</t>
  </si>
  <si>
    <t>http://www.sciencedirect.com/science/article/pii/S2215036618300506</t>
  </si>
  <si>
    <t>Rhodes, Heather M.; Williams, David N.; Hansen, Glen T.</t>
  </si>
  <si>
    <t>Invasive human brucellosis infection in travelers to and immigrants from the Horn of Africa related to the consumption of raw camel milk</t>
  </si>
  <si>
    <t>Travel Medicine and Infectious Disease</t>
  </si>
  <si>
    <t>1477-8939</t>
  </si>
  <si>
    <t>10.1016/j.tmaid.2016.03.013</t>
  </si>
  <si>
    <t>http://www.sciencedirect.com/science/article/pii/S1477893916300059</t>
  </si>
  <si>
    <t>Samuel, B.A.; Rajagopalan, R.; Foley, H.C.; Haque, M.A.</t>
  </si>
  <si>
    <t>Effect of pyrolysis temperature on the microstructure of disordered carbon nanowires</t>
  </si>
  <si>
    <t>Thin Solid Films</t>
  </si>
  <si>
    <t>0040-6090</t>
  </si>
  <si>
    <t>10.1016/j.tsf.2010.07.066</t>
  </si>
  <si>
    <t>http://www.sciencedirect.com/science/article/pii/S0040609010010163</t>
  </si>
  <si>
    <t>Turdeanu, Lise</t>
  </si>
  <si>
    <t>Lucie et sa famille : une étude psychopathologique de l’effet fantôme chez deux cousins germains issus de sœurs jumelles</t>
  </si>
  <si>
    <t>L'Évolution Psychiatrique</t>
  </si>
  <si>
    <t>0014-3855</t>
  </si>
  <si>
    <t>10.1016/j.evopsy.2017.12.003</t>
  </si>
  <si>
    <t>http://www.sciencedirect.com/science/article/pii/S001438551730141X</t>
  </si>
  <si>
    <t>Snyder, Randy W.; Painter, Paul C.; Cronauer, Donald C.</t>
  </si>
  <si>
    <t>Development of FT-i.r. procedures for the characterization of oil shale</t>
  </si>
  <si>
    <t>10.1016/0016-2361(83)90065-0</t>
  </si>
  <si>
    <t>http://www.sciencedirect.com/science/article/pii/0016236183900650</t>
  </si>
  <si>
    <t>Montgomery, Robert W.; Ayllon, Teodoro</t>
  </si>
  <si>
    <t>Matching verbal repertoires: Understanding the contingencies of practice in order to functionally communicate with clinicians</t>
  </si>
  <si>
    <t>10.1016/0005-7916(95)00013-P</t>
  </si>
  <si>
    <t>http://www.sciencedirect.com/science/article/pii/000579169500013P</t>
  </si>
  <si>
    <t>Wenzlaff, Richard M.; Eisenberg, Ann R.</t>
  </si>
  <si>
    <t>Mental control after dysphoria: Evidence of a suppressed, depressive bias</t>
  </si>
  <si>
    <t>10.1016/S0005-7894(01)80042-3</t>
  </si>
  <si>
    <t>http://www.sciencedirect.com/science/article/pii/S0005789401800423</t>
  </si>
  <si>
    <t>Montaner, Julio S.G.; Shillington, Andrew; Gonzalez Montaner, Luis Julio</t>
  </si>
  <si>
    <t>HIV/AIDS treatment: lessons from the tuberculosis experience</t>
  </si>
  <si>
    <t>Drug Resistance Updates</t>
  </si>
  <si>
    <t>1368-7646</t>
  </si>
  <si>
    <t>10.1016/S1368-7646(98)80033-2</t>
  </si>
  <si>
    <t>http://www.sciencedirect.com/science/article/pii/S1368764698800332</t>
  </si>
  <si>
    <t>Brittain, John-Stuart; Brown, Peter</t>
  </si>
  <si>
    <t>Oscillations and the basal ganglia: Motor control and beyond</t>
  </si>
  <si>
    <t>New Horizons for Neural Oscillations</t>
  </si>
  <si>
    <t>1053-8119</t>
  </si>
  <si>
    <t>10.1016/j.neuroimage.2013.05.084</t>
  </si>
  <si>
    <t>http://www.sciencedirect.com/science/article/pii/S1053811913005855</t>
  </si>
  <si>
    <t>Stevenson, Jill; Heath, Michelle</t>
  </si>
  <si>
    <t>Syphilis and HIV Infection: an Update</t>
  </si>
  <si>
    <t>The Skin and HIV/AIDS: A Quarter Century Update</t>
  </si>
  <si>
    <t>0733-8635</t>
  </si>
  <si>
    <t>10.1016/j.det.2006.06.013</t>
  </si>
  <si>
    <t>http://www.sciencedirect.com/science/article/pii/S0733863506000714</t>
  </si>
  <si>
    <t>Murphy, Tanya K; Goodman, Wayne K; Ayoub, Elia M; Voeller, Kytja K</t>
  </si>
  <si>
    <t>On defining Sydenham’s chorea: where do we draw the line?</t>
  </si>
  <si>
    <t>10.1016/S0006-3223(00)00843-X</t>
  </si>
  <si>
    <t>http://www.sciencedirect.com/science/article/pii/S000632230000843X</t>
  </si>
  <si>
    <t>Lindsley, D.F.; Carpenter, R.S.; Killam, E.K.; Killam, K.F.</t>
  </si>
  <si>
    <t>EEG correlates of behavior in the cat. I. Pattern discrimination and its alteration by atropine and LSD-25</t>
  </si>
  <si>
    <t>Electroencephalography and Clinical Neurophysiology</t>
  </si>
  <si>
    <t>0013-4694</t>
  </si>
  <si>
    <t>10.1016/0013-4694(68)90040-0</t>
  </si>
  <si>
    <t>http://www.sciencedirect.com/science/article/pii/0013469468900400</t>
  </si>
  <si>
    <t>Stretton, Antony O.W.; Davis, Ralph E.; Angstadt, James D.; Donmoyer, Judith E.; Johnson, Carl D.</t>
  </si>
  <si>
    <t>Neural control of behaviour in Ascaris</t>
  </si>
  <si>
    <t>10.1016/0166-2236(85)90105-5</t>
  </si>
  <si>
    <t>http://www.sciencedirect.com/science/article/pii/0166223685901055</t>
  </si>
  <si>
    <t>Sendzimir, Jan; Flachner, Zsuzsana; Pahl-Wostl, Claudia; Knieper, Christian</t>
  </si>
  <si>
    <t>Stalled regime transition in the upper Tisza River Basin: the dynamics of linked action situations</t>
  </si>
  <si>
    <t>Special issue: Water governance in times of change</t>
  </si>
  <si>
    <t>1462-9011</t>
  </si>
  <si>
    <t>10.1016/j.envsci.2010.09.005</t>
  </si>
  <si>
    <t>http://www.sciencedirect.com/science/article/pii/S1462901110001152</t>
  </si>
  <si>
    <t>Proulx, Stephen R.</t>
  </si>
  <si>
    <t>The rate of multi-step evolution in Moran and Wright–Fisher populations</t>
  </si>
  <si>
    <t>10.1016/j.tpb.2011.07.003</t>
  </si>
  <si>
    <t>http://www.sciencedirect.com/science/article/pii/S0040580911000621</t>
  </si>
  <si>
    <t>Nelson, David V.; Kennington, Mary; Novy, Diane M.; Squitieri, Paula</t>
  </si>
  <si>
    <t>Psychological selection criteria for implantable spinal cord stimulators</t>
  </si>
  <si>
    <t>Pain Forum</t>
  </si>
  <si>
    <t>1082-3174</t>
  </si>
  <si>
    <t>10.1016/S1082-3174(96)80042-0</t>
  </si>
  <si>
    <t>http://www.sciencedirect.com/science/article/pii/S1082317496800420</t>
  </si>
  <si>
    <t>Kabayo, John P</t>
  </si>
  <si>
    <t>Aiming to eliminate tsetse from Africa</t>
  </si>
  <si>
    <t>10.1016/S1471-4922(02)02371-1</t>
  </si>
  <si>
    <t>http://www.sciencedirect.com/science/article/pii/S1471492202023711</t>
  </si>
  <si>
    <t>Johnstone, Megan-Jane</t>
  </si>
  <si>
    <t>Research ethics, reconciliation, and strengthening the research relationship in Indigenous health domains: An Australian perspective</t>
  </si>
  <si>
    <t>International Journal of Intercultural Relations</t>
  </si>
  <si>
    <t>0147-1767</t>
  </si>
  <si>
    <t>10.1016/j.ijintrel.2006.09.003</t>
  </si>
  <si>
    <t>http://www.sciencedirect.com/science/article/pii/S0147176706000848</t>
  </si>
  <si>
    <t>Sourdin, Tania; Cornes, Richard</t>
  </si>
  <si>
    <t>Implications for therapeutic judging (TJ) of a psychoanalytical approach to the judicial role — Reflections on Robert Burt's contribution</t>
  </si>
  <si>
    <t>Psychoanalysis and Law</t>
  </si>
  <si>
    <t>0160-2527</t>
  </si>
  <si>
    <t>10.1016/j.ijlp.2016.06.010</t>
  </si>
  <si>
    <t>http://www.sciencedirect.com/science/article/pii/S0160252716301443</t>
  </si>
  <si>
    <t>Ho, Geoffrey C.; Shih, Margaret; Walters, Daniel J.</t>
  </si>
  <si>
    <t>Labels and leaders: The influence of framing on leadership emergence</t>
  </si>
  <si>
    <t>10.1016/j.leaqua.2012.06.003</t>
  </si>
  <si>
    <t>http://www.sciencedirect.com/science/article/pii/S1048984312000598</t>
  </si>
  <si>
    <t>O'Rourke, Maria Williams</t>
  </si>
  <si>
    <t>Beyond Rhetoric to Role Accountability: A practical and professional model of practice</t>
  </si>
  <si>
    <t>Nurse Leader</t>
  </si>
  <si>
    <t>1541-4612</t>
  </si>
  <si>
    <t>10.1016/j.mnl.2006.04.011</t>
  </si>
  <si>
    <t>http://www.sciencedirect.com/science/article/pii/S154146120600125X</t>
  </si>
  <si>
    <t>Stoddard, Lawrence T.</t>
  </si>
  <si>
    <t>An Investigation of Automated Methods for Teaching Severely Retarded Individuals11This article is dedicated to the memory of Charles B. Ferster, whose imagination, creative research, and careful analysis of behavior gave the conceptual guidance that led to the research reported here.</t>
  </si>
  <si>
    <t>http://www.sciencedirect.com/science/article/pii/S007477500860292X</t>
  </si>
  <si>
    <t>Pépin, Jacques; Donelson, John E.</t>
  </si>
  <si>
    <t>CHAPTER 98 - African Trypanosomiasis (Sleeping Sickness)</t>
  </si>
  <si>
    <t>Tropical Infectious Diseases: Principles, Pathogens and Practice (Third Edition)</t>
  </si>
  <si>
    <t>978-0-7020-3935-5</t>
  </si>
  <si>
    <t>http://www.sciencedirect.com/science/article/pii/B9780702039355000987</t>
  </si>
  <si>
    <t>Rillig, Matthias C.; Antonovics, Janis; Caruso, Tancredi; Lehmann, Anika; Powell, Jeff R.; Veresoglou, Stavros D.; Verbruggen, Erik</t>
  </si>
  <si>
    <t>Interchange of entire communities: microbial community coalescence</t>
  </si>
  <si>
    <t>10.1016/j.tree.2015.06.004</t>
  </si>
  <si>
    <t>http://www.sciencedirect.com/science/article/pii/S0169534715001421</t>
  </si>
  <si>
    <t>Durrant, Russil; Ward, Tony</t>
  </si>
  <si>
    <t>Chapter 5 - The Evolution of Altruism, Cooperation, and Punishment</t>
  </si>
  <si>
    <t>Evolutionary Criminology</t>
  </si>
  <si>
    <t>978-0-12-397937-7</t>
  </si>
  <si>
    <t>http://www.sciencedirect.com/science/article/pii/B9780123979377000057</t>
  </si>
  <si>
    <t>Tamjid, E.; Bagheri, R.; Vossoughi, M.; Simchi, A.</t>
  </si>
  <si>
    <t>Effect of particle size on the in vitro bioactivity, hydrophilicity and mechanical properties of bioactive glass-reinforced polycaprolactone composites</t>
  </si>
  <si>
    <t>Materials Science and Engineering: C</t>
  </si>
  <si>
    <t>0928-4931</t>
  </si>
  <si>
    <t>10.1016/j.msec.2011.06.013</t>
  </si>
  <si>
    <t>http://www.sciencedirect.com/science/article/pii/S0928493111001822</t>
  </si>
  <si>
    <t>Gimpel, James G.; Cho, Wendy K.Tam</t>
  </si>
  <si>
    <t>The persistence of white ethnicity in New England politics</t>
  </si>
  <si>
    <t>Political Geography</t>
  </si>
  <si>
    <t>0962-6298</t>
  </si>
  <si>
    <t>10.1016/j.polgeo.2004.05.008</t>
  </si>
  <si>
    <t>http://www.sciencedirect.com/science/article/pii/S0962629804000642</t>
  </si>
  <si>
    <t>Beaton, Derek; Valova, Iren; MacLean, Daniel</t>
  </si>
  <si>
    <t>TurSOM: A paradigm bridging Turing's unorganized machines and self-organizing maps demonstrating dual self-organization</t>
  </si>
  <si>
    <t>Neurocomputing</t>
  </si>
  <si>
    <t>10.1016/j.neucom.2011.04.028</t>
  </si>
  <si>
    <t>http://www.sciencedirect.com/science/article/pii/S0925231211003122</t>
  </si>
  <si>
    <t>Tuberculosis of spine—Contemporary thoughts on current issues and perspective views</t>
  </si>
  <si>
    <t>10.1016/j.cuor.2007.09.006</t>
  </si>
  <si>
    <t>http://www.sciencedirect.com/science/article/pii/S0268089007001661</t>
  </si>
  <si>
    <t>Yang, Guo-Jing; Utzinger, Jürg; Zhou, Xiao-Nong</t>
  </si>
  <si>
    <t>Interplay between environment, agriculture and infectious diseases of poverty: Case studies in China</t>
  </si>
  <si>
    <t>Progress in research and control of helminth infections in Asia</t>
  </si>
  <si>
    <t>10.1016/j.actatropica.2013.07.009</t>
  </si>
  <si>
    <t>http://www.sciencedirect.com/science/article/pii/S0001706X13001897</t>
  </si>
  <si>
    <t>Johnson, Thom</t>
  </si>
  <si>
    <t>Expanding possibilities without compromise</t>
  </si>
  <si>
    <t>Reinforced Plastics</t>
  </si>
  <si>
    <t>0034-3617</t>
  </si>
  <si>
    <t>10.1016/S0034-3617(05)00518-7</t>
  </si>
  <si>
    <t>http://www.sciencedirect.com/science/article/pii/S0034361705005187</t>
  </si>
  <si>
    <t>Thorogood, Gordon J.; Saines, Paul J.; Kennedy, Brendan J.; Withers, Ray L.; Elcombe, Margaret M.</t>
  </si>
  <si>
    <t>Diffuse scattering in the cesium pyrochlore CsTi0.5W1.5O6</t>
  </si>
  <si>
    <t>Materials Research Bulletin</t>
  </si>
  <si>
    <t>0025-5408</t>
  </si>
  <si>
    <t>10.1016/j.materresbull.2007.12.017</t>
  </si>
  <si>
    <t>http://www.sciencedirect.com/science/article/pii/S0025540807005533</t>
  </si>
  <si>
    <t>Raje, Sonali; Glynn, Nicole M.; Thorpe, Colin</t>
  </si>
  <si>
    <t>A continuous fluorescence assay for sulfhydryl oxidase</t>
  </si>
  <si>
    <t>Analytical Biochemistry</t>
  </si>
  <si>
    <t>0003-2697</t>
  </si>
  <si>
    <t>10.1016/S0003-2697(02)00050-7</t>
  </si>
  <si>
    <t>http://www.sciencedirect.com/science/article/pii/S0003269702000507</t>
  </si>
  <si>
    <t>Simon, Fabrice; Savini, Hélène; Parola, Philippe</t>
  </si>
  <si>
    <t>Chikungunya: A Paradigm of Emergence and Globalization of Vector-Borne Diseases</t>
  </si>
  <si>
    <t>New and Emerging Infectious Diseases</t>
  </si>
  <si>
    <t>0025-7125</t>
  </si>
  <si>
    <t>10.1016/j.mcna.2008.07.008</t>
  </si>
  <si>
    <t>http://www.sciencedirect.com/science/article/pii/S0025712508001132</t>
  </si>
  <si>
    <t>Cooper, Steven J.</t>
  </si>
  <si>
    <t>Benzodiazepine-opiate antagonist interactions in relation to anxiety and appetite</t>
  </si>
  <si>
    <t>10.1016/0165-6147(83)90492-3</t>
  </si>
  <si>
    <t>http://www.sciencedirect.com/science/article/pii/0165614783904923</t>
  </si>
  <si>
    <t>Boudreau, J.Paul; Bushnell, Emily W</t>
  </si>
  <si>
    <t>Spilling thoughts: configuring attentional resources in infants’ goal-directed actions1</t>
  </si>
  <si>
    <t>10.1016/S0163-6383(01)00059-5</t>
  </si>
  <si>
    <t>http://www.sciencedirect.com/science/article/pii/S0163638301000595</t>
  </si>
  <si>
    <t>Sartori, Michel; Brittain, John E.</t>
  </si>
  <si>
    <t>Chapter 34 - Order Ephemeroptera</t>
  </si>
  <si>
    <t>Thorp and Covich's Freshwater Invertebrates (Fourth Edition)</t>
  </si>
  <si>
    <t>978-0-12-385026-3</t>
  </si>
  <si>
    <t>http://www.sciencedirect.com/science/article/pii/B9780123850263000346</t>
  </si>
  <si>
    <t>Poonsri, Waraporn; Pluempanupat, Wanchai; Chitchirachan, Pawarun; Bullangpoti, Vasakorn; Koul, Opender</t>
  </si>
  <si>
    <t>Insecticidal alkanes from Bauhinia scandens var. horsfieldii against Plutella xylostella L. (Lepidoptera: Plutellidae)</t>
  </si>
  <si>
    <t>10.1016/j.indcrop.2014.11.040</t>
  </si>
  <si>
    <t>http://www.sciencedirect.com/science/article/pii/S092666901400747X</t>
  </si>
  <si>
    <t>Salençon, Marie-José; Thébault, Jean-Marc</t>
  </si>
  <si>
    <t>Simulation model of a mesotrophic reservoir (Lac de Pareloup, France): melodia, an ecosystem reservoir management model</t>
  </si>
  <si>
    <t>10.1016/0304-3800(94)00141-3</t>
  </si>
  <si>
    <t>http://www.sciencedirect.com/science/article/pii/0304380094001413</t>
  </si>
  <si>
    <t>Chapter 56 - Sipuleucel-T – A Model for Immunotherapy Trial Development</t>
  </si>
  <si>
    <t>Prostate Cancer (Second Edition)</t>
  </si>
  <si>
    <t>978-0-12-800077-9</t>
  </si>
  <si>
    <t>http://www.sciencedirect.com/science/article/pii/B9780128000779000566</t>
  </si>
  <si>
    <t>Hendler, James A.</t>
  </si>
  <si>
    <t>Marker-passing over microfeatures: towards a hybrid symbolic/connectionist model</t>
  </si>
  <si>
    <t>Cognitive Science</t>
  </si>
  <si>
    <t>0364-0213</t>
  </si>
  <si>
    <t>10.1016/0364-0213(89)90012-8</t>
  </si>
  <si>
    <t>http://www.sciencedirect.com/science/article/pii/0364021389900128</t>
  </si>
  <si>
    <t>Dudai, Yadin</t>
  </si>
  <si>
    <t>Molecular bases of long-term memories: a question of persistence</t>
  </si>
  <si>
    <t>10.1016/S0959-4388(02)00305-7</t>
  </si>
  <si>
    <t>http://www.sciencedirect.com/science/article/pii/S0959438802003057</t>
  </si>
  <si>
    <t>Hackmann, Ann</t>
  </si>
  <si>
    <t>Agoraphobia: clinical features and treatment strategies</t>
  </si>
  <si>
    <t>Anxiety Disorders 2</t>
  </si>
  <si>
    <t>10.1383/psyt.3.5.47.33966</t>
  </si>
  <si>
    <t>http://www.sciencedirect.com/science/article/pii/S1476179306000759</t>
  </si>
  <si>
    <t>Craske, Michelle G.</t>
  </si>
  <si>
    <t>Chapter 5 - Anxious processes</t>
  </si>
  <si>
    <t>Origins of Phobias and Anxiety Disorders</t>
  </si>
  <si>
    <t>http://www.sciencedirect.com/science/article/pii/B9780080440323500058</t>
  </si>
  <si>
    <t>Huot, Brian</t>
  </si>
  <si>
    <t>Computers and assessment: Understanding two technologies</t>
  </si>
  <si>
    <t>Computers and Composition</t>
  </si>
  <si>
    <t>8755-4615</t>
  </si>
  <si>
    <t>10.1016/S8755-4615(96)90012-2</t>
  </si>
  <si>
    <t>http://www.sciencedirect.com/science/article/pii/S8755461596900122</t>
  </si>
  <si>
    <t>Hidy, G.M.</t>
  </si>
  <si>
    <t>Aerosols</t>
  </si>
  <si>
    <t>Encyclopedia of Physical Science and Technology (Third Edition)</t>
  </si>
  <si>
    <t>978-0-12-227410-7</t>
  </si>
  <si>
    <t>http://www.sciencedirect.com/science/article/pii/B0122274105000144</t>
  </si>
  <si>
    <t>van Os, Jim; Kapur, Shitij</t>
  </si>
  <si>
    <t>Schizophrenia</t>
  </si>
  <si>
    <t>10.1016/S0140-6736(09)60995-8</t>
  </si>
  <si>
    <t>http://www.sciencedirect.com/science/article/pii/S0140673609609958</t>
  </si>
  <si>
    <t>Messler, Robert W.</t>
  </si>
  <si>
    <t>13 - THE FUTURE OF INTEGRAL MECHANICAL ATTACHMENT: WHERE FROM HERE?</t>
  </si>
  <si>
    <t>Integral Mechanical Attachment</t>
  </si>
  <si>
    <t>978-0-7506-7965-7</t>
  </si>
  <si>
    <t>http://www.sciencedirect.com/science/article/pii/B9780750679657500316</t>
  </si>
  <si>
    <t>Brown, E.T</t>
  </si>
  <si>
    <t>Rock mechanics in Australia</t>
  </si>
  <si>
    <t>AUSTRALIAN ROCK MECHANICS</t>
  </si>
  <si>
    <t>1365-1609</t>
  </si>
  <si>
    <t>10.1016/S1365-1609(02)00055-2</t>
  </si>
  <si>
    <t>http://www.sciencedirect.com/science/article/pii/S1365160902000552</t>
  </si>
  <si>
    <t>Guemache, Mehdi A.; Chatelain, Jean-Luc; Machane, Djamel; Benahmed, Sihem; Djadia, Leila</t>
  </si>
  <si>
    <t>Failure of landslide stabilization measures: The Sidi Rached viaduct case (Constantine, Algeria)</t>
  </si>
  <si>
    <t>Journal of African Earth Sciences</t>
  </si>
  <si>
    <t>1464-343X</t>
  </si>
  <si>
    <t>10.1016/j.jafrearsci.2011.01.005</t>
  </si>
  <si>
    <t>http://www.sciencedirect.com/science/article/pii/S1464343X11000069</t>
  </si>
  <si>
    <t>Tisch, Stephen; Silberstein, Paul; Limousin-Dowsey, Patricia; Jahanshahi, Marjan</t>
  </si>
  <si>
    <t>The basal ganglia: anatomy, physiology, and pharmacology</t>
  </si>
  <si>
    <t>Addictive Disorders</t>
  </si>
  <si>
    <t>10.1016/j.psc.2004.06.004</t>
  </si>
  <si>
    <t>http://www.sciencedirect.com/science/article/pii/S0193953X04000590</t>
  </si>
  <si>
    <t>Cecil, J.A.; Quinn, T.C.</t>
  </si>
  <si>
    <t>Sexually Transmitted Diseases</t>
  </si>
  <si>
    <t>Encyclopedia of Microbiology (Third Edition)</t>
  </si>
  <si>
    <t>978-0-12-373944-5</t>
  </si>
  <si>
    <t>http://www.sciencedirect.com/science/article/pii/B9780123739445002042</t>
  </si>
  <si>
    <t>Serwint, Janet R.</t>
  </si>
  <si>
    <t>Humanism through the Lens of the Academic Pediatric Association</t>
  </si>
  <si>
    <t>Academic Pediatrics</t>
  </si>
  <si>
    <t>1876-2859</t>
  </si>
  <si>
    <t>10.1016/j.acap.2011.09.007</t>
  </si>
  <si>
    <t>http://www.sciencedirect.com/science/article/pii/S1876285911002853</t>
  </si>
  <si>
    <t>Huffman, Samantha A.; Veen, Jaap; Hennink, Monique M.; McFarland, Deborah A.</t>
  </si>
  <si>
    <t>Exploitation, vulnerability to tuberculosis and access to treatment among Uzbek labor migrants in Kazakhstan</t>
  </si>
  <si>
    <t>Part Special Issue: Migration, 'illegality', and health: Mapping embodied vulnerability and debating health-related deservingness</t>
  </si>
  <si>
    <t>10.1016/j.socscimed.2011.07.019</t>
  </si>
  <si>
    <t>http://www.sciencedirect.com/science/article/pii/S0277953611004825</t>
  </si>
  <si>
    <t>Turner, S.R.; Liu, Y.</t>
  </si>
  <si>
    <t>5.14 - Chemistry and Technology of Step-Growth Polyesters</t>
  </si>
  <si>
    <t>Polymer Science: A Comprehensive Reference</t>
  </si>
  <si>
    <t>978-0-08-087862-1</t>
  </si>
  <si>
    <t>http://www.sciencedirect.com/science/article/pii/B9780444533494001436</t>
  </si>
  <si>
    <t>Álvarez-Mozos, J.; Abad, E.; Goñi, M.; Giménez, R.; Campo, M.A.; Díez, J.; Casalí, J.; Arive, M.; Diego, I.</t>
  </si>
  <si>
    <t>Evaluation of erosion control geotextiles on steep slopes. Part 2: Influence on the establishment and growth of vegetation</t>
  </si>
  <si>
    <t>CATENA</t>
  </si>
  <si>
    <t>0341-8162</t>
  </si>
  <si>
    <t>10.1016/j.catena.2014.05.015</t>
  </si>
  <si>
    <t>http://www.sciencedirect.com/science/article/pii/S0341816214001507</t>
  </si>
  <si>
    <t>Murphy, Dennis L.</t>
  </si>
  <si>
    <t>The Behavioral Toxicity of Monoamine Oxidase-lnhibiting Antidepressants</t>
  </si>
  <si>
    <t>Advances in Pharmacology</t>
  </si>
  <si>
    <t>1054-3589</t>
  </si>
  <si>
    <t>http://www.sciencedirect.com/science/article/pii/S1054358908601854</t>
  </si>
  <si>
    <t>Donaldson, Deidre; Spirito, Anthony; Overholser, James</t>
  </si>
  <si>
    <t>Chapter 14 - Treatment of Adolescent Suicide Attempters</t>
  </si>
  <si>
    <t>Evaluating and Treating Adolescent Suicide Attempters</t>
  </si>
  <si>
    <t>http://www.sciencedirect.com/science/article/pii/B9780126579512500157</t>
  </si>
  <si>
    <t>Reis, L.C.; Hibbeln, J.R.</t>
  </si>
  <si>
    <t>Cultural symbolism of fish and the psychotropic properties of omega-3 fatty acids</t>
  </si>
  <si>
    <t>The Emerging Role of Omega-3 Fatty Acids in Psychiatry</t>
  </si>
  <si>
    <t>0952-3278</t>
  </si>
  <si>
    <t>10.1016/j.plefa.2006.07.014</t>
  </si>
  <si>
    <t>http://www.sciencedirect.com/science/article/pii/S0952327806001220</t>
  </si>
  <si>
    <t>Gerard, Chaouat</t>
  </si>
  <si>
    <t>10 workshops on Immunology of preeclampsia</t>
  </si>
  <si>
    <t>Journal of Reproductive Immunology</t>
  </si>
  <si>
    <t>0165-0378</t>
  </si>
  <si>
    <t>10.1016/j.jri.2017.06.002</t>
  </si>
  <si>
    <t>http://www.sciencedirect.com/science/article/pii/S0165037817301341</t>
  </si>
  <si>
    <t>Topalis, Pantelis; Dialynas, Emmanuel; Mitraka, Elvira; Deligianni, Elena; Siden-Kiamos, Inga; Louis, Christos</t>
  </si>
  <si>
    <t>A set of ontologies to drive tools for the control of vector-borne diseases</t>
  </si>
  <si>
    <t>Ontologies for Clinical and Translational Research</t>
  </si>
  <si>
    <t>1532-0464</t>
  </si>
  <si>
    <t>10.1016/j.jbi.2010.03.012</t>
  </si>
  <si>
    <t>http://www.sciencedirect.com/science/article/pii/S1532046410000456</t>
  </si>
  <si>
    <t>Lindström, Maurits; Sturkell, Erik F.F.</t>
  </si>
  <si>
    <t>Geology of the Early Palaeozoic Lockne impact structure, Central Sweden</t>
  </si>
  <si>
    <t>Terrestrial impact craters and craterform structures with a special focus on Fennoscanda</t>
  </si>
  <si>
    <t>0040-1951</t>
  </si>
  <si>
    <t>10.1016/0040-1951(92)90164-2</t>
  </si>
  <si>
    <t>http://www.sciencedirect.com/science/article/pii/0040195192901642</t>
  </si>
  <si>
    <t>Garland, Eric L.; Roberts-Lewis, Amelia</t>
  </si>
  <si>
    <t>Differential roles of thought suppression and dispositional mindfulness in posttraumatic stress symptoms and craving</t>
  </si>
  <si>
    <t>Craving</t>
  </si>
  <si>
    <t>10.1016/j.addbeh.2012.02.004</t>
  </si>
  <si>
    <t>http://www.sciencedirect.com/science/article/pii/S0306460312000573</t>
  </si>
  <si>
    <t>Benton, Stacey; Nelson, Douglas A; Marler, Peter; DeVoogd, Timothy J</t>
  </si>
  <si>
    <t>Anterior forebrain pathway is needed for stable song expression in adult male white-crowned sparrows (Zonotrichia leucophrys)</t>
  </si>
  <si>
    <t>10.1016/S0166-4328(98)00011-4</t>
  </si>
  <si>
    <t>http://www.sciencedirect.com/science/article/pii/S0166432898000114</t>
  </si>
  <si>
    <t>Dedet, J.-P.</t>
  </si>
  <si>
    <t>http://www.sciencedirect.com/science/article/pii/B9780123739605004883</t>
  </si>
  <si>
    <t>Turberg, P.; Müller, I.; Flury, F.</t>
  </si>
  <si>
    <t>Hydrogeological investigation of porous environments by radio magnetotelluric-resistivity (RMT-R 12–240 kHz)</t>
  </si>
  <si>
    <t>Geophysics and Environment</t>
  </si>
  <si>
    <t>0926-9851</t>
  </si>
  <si>
    <t>10.1016/0926-9851(94)90052-3</t>
  </si>
  <si>
    <t>http://www.sciencedirect.com/science/article/pii/0926985194900523</t>
  </si>
  <si>
    <t>Fogel, Barry S.</t>
  </si>
  <si>
    <t>A psychiatric unit becomes a psychiatric-medical unit: Administrative and clinical implications</t>
  </si>
  <si>
    <t>10.1016/0163-8343(85)90007-6</t>
  </si>
  <si>
    <t>http://www.sciencedirect.com/science/article/pii/0163834385900076</t>
  </si>
  <si>
    <t>Irvin, Susan M.</t>
  </si>
  <si>
    <t>Treatment of Depression with Outpatient Electroconvulsive Therapy</t>
  </si>
  <si>
    <t>AORN Journal</t>
  </si>
  <si>
    <t>0001-2092</t>
  </si>
  <si>
    <t>10.1016/S0001-2092(06)63078-0</t>
  </si>
  <si>
    <t>http://www.sciencedirect.com/science/article/pii/S0001209206630780</t>
  </si>
  <si>
    <t>Begelman, D.A.</t>
  </si>
  <si>
    <t>10.1016/S0005-7894(76)80087-1</t>
  </si>
  <si>
    <t>http://www.sciencedirect.com/science/article/pii/S0005789476800871</t>
  </si>
  <si>
    <t>Benton, Laura; Saunders, Piers; Kalas, Ivan; Hoyles, Celia; Noss, Richard</t>
  </si>
  <si>
    <t>Designing for learning mathematics through programming: A case study of pupils engaging with place value</t>
  </si>
  <si>
    <t>International Journal of Child-Computer Interaction</t>
  </si>
  <si>
    <t>2212-8689</t>
  </si>
  <si>
    <t>10.1016/j.ijcci.2017.12.004</t>
  </si>
  <si>
    <t>http://www.sciencedirect.com/science/article/pii/S2212868917300296</t>
  </si>
  <si>
    <t>Hoang, Lynn N.; Kinloch, Mary</t>
  </si>
  <si>
    <t>1 - Inflammatory Diseases of the Vulva</t>
  </si>
  <si>
    <t>Gynecologic Pathology (Second Edition)</t>
  </si>
  <si>
    <t>978-0-323-35909-2</t>
  </si>
  <si>
    <t>http://www.sciencedirect.com/science/article/pii/B9780323359092000011</t>
  </si>
  <si>
    <t>Nathan, Stephen A.; Leckie, R. Mark</t>
  </si>
  <si>
    <t>Early history of the Western Pacific Warm Pool during the middle to late Miocene (~13.2–5.8 Ma): Role of sea-level change and implications for equatorial circulation</t>
  </si>
  <si>
    <t>10.1016/j.palaeo.2009.01.007</t>
  </si>
  <si>
    <t>http://www.sciencedirect.com/science/article/pii/S0031018209000182</t>
  </si>
  <si>
    <t>Watt, Catherine J; Hosseini, S Mehran; Lönnroth, Knut; Williams, Brian G; Dye, Christopher</t>
  </si>
  <si>
    <t>Chapter 3 - The global epidemiology of tuberculosis</t>
  </si>
  <si>
    <t>978-1-4160-3988-4</t>
  </si>
  <si>
    <t>http://www.sciencedirect.com/science/article/pii/B9781416039884000032</t>
  </si>
  <si>
    <t>PRIBRAM, KARL H.; ROBINSON, DANIEL N.</t>
  </si>
  <si>
    <t>12 - Biological Contributions to the Development of Psychology</t>
  </si>
  <si>
    <t>Points of View in the Modern History of Psychology</t>
  </si>
  <si>
    <t>978-0-12-148510-8</t>
  </si>
  <si>
    <t>http://www.sciencedirect.com/science/article/pii/B9780121485108500163</t>
  </si>
  <si>
    <t>Ring, Adele; Jacoby, Ann; Baker, Gus; Holmes, Emily; Hughes, Dyfrig; Kierans, Ciara; Marson, Anthony</t>
  </si>
  <si>
    <t>What really matters? A mixed methods study of treatment preferences and priorities among people with epilepsy in the UK</t>
  </si>
  <si>
    <t>Epilepsy &amp; Behavior</t>
  </si>
  <si>
    <t>10.1016/j.yebeh.2019.03.033</t>
  </si>
  <si>
    <t>http://www.sciencedirect.com/science/article/pii/S1525505018310114</t>
  </si>
  <si>
    <t>El Baradie, M.A.</t>
  </si>
  <si>
    <t>Manufacturing aspects of metal matrix composites</t>
  </si>
  <si>
    <t>Journal of Materials Processing Technology</t>
  </si>
  <si>
    <t>0924-0136</t>
  </si>
  <si>
    <t>10.1016/0924-0136(90)90187-Y</t>
  </si>
  <si>
    <t>http://www.sciencedirect.com/science/article/pii/092401369090187Y</t>
  </si>
  <si>
    <t>Hickling, Edward J.; Kuhn, Eric R.; Beck, J. Gayle</t>
  </si>
  <si>
    <t>Chapter 14 - Treatment of Posttraumatic Stress Disorder Consequent to Motor Vehicle Collisions: Contributions from a Clinical Science1</t>
  </si>
  <si>
    <t>Motor Vehicle Collisions</t>
  </si>
  <si>
    <t>978-0-08-045048-3</t>
  </si>
  <si>
    <t>http://www.sciencedirect.com/science/article/pii/B9780080450483000142</t>
  </si>
  <si>
    <t>Tucker, Joseph D.; Seña, Arlene C.; Frederick Sparling, P.; Chen, Xiang-Sheng; Cohen, Myron S.</t>
  </si>
  <si>
    <t>CHAPTER 43 - Treponemal Infections</t>
  </si>
  <si>
    <t>http://www.sciencedirect.com/science/article/pii/B9780702039355000434</t>
  </si>
  <si>
    <t>Awodele, O.; Momoh, A.A.; Awolola, N.A.; Kale, O.E.; Okunowo, W.O.</t>
  </si>
  <si>
    <t>The combined fixed-dose antituberculous drugs alter some reproductive functions with oxidative stress involvement in wistar rats</t>
  </si>
  <si>
    <t>Toxicology Reports</t>
  </si>
  <si>
    <t>2214-7500</t>
  </si>
  <si>
    <t>10.1016/j.toxrep.2016.06.007</t>
  </si>
  <si>
    <t>http://www.sciencedirect.com/science/article/pii/S221475001630049X</t>
  </si>
  <si>
    <t>Severson, Herbert H.; Hatsukami, Dorothy</t>
  </si>
  <si>
    <t>SMOKELESS TOBACCO CESSATION</t>
  </si>
  <si>
    <t>10.1016/S0095-4543(05)70116-0</t>
  </si>
  <si>
    <t>http://www.sciencedirect.com/science/article/pii/S0095454305701160</t>
  </si>
  <si>
    <t>Hill, Andrew J.; Williams, Claire M.; Whalley, Benjamin J.; Stephens, Gary J.</t>
  </si>
  <si>
    <t>Phytocannabinoids as novel therapeutic agents in CNS disorders</t>
  </si>
  <si>
    <t>10.1016/j.pharmthera.2011.09.002</t>
  </si>
  <si>
    <t>http://www.sciencedirect.com/science/article/pii/S016372581100180X</t>
  </si>
  <si>
    <t>MELTON, ARTHUR W.</t>
  </si>
  <si>
    <t>The Taxonomy of Human Learning: Overview</t>
  </si>
  <si>
    <t>Categories of Human Learning</t>
  </si>
  <si>
    <t>978-1-4832-3145-7</t>
  </si>
  <si>
    <t>http://www.sciencedirect.com/science/article/pii/B9781483231457500200</t>
  </si>
  <si>
    <t>Dai, D.; Fan, M.</t>
  </si>
  <si>
    <t>1 - Wood fibres as reinforcements in natural fibre composites: structure, properties, processing and applications</t>
  </si>
  <si>
    <t>Natural Fibre Composites</t>
  </si>
  <si>
    <t>978-0-85709-524-4</t>
  </si>
  <si>
    <t>http://www.sciencedirect.com/science/article/pii/B9780857095244500013</t>
  </si>
  <si>
    <t>van Duynhoven, Yvonne T.H.P.</t>
  </si>
  <si>
    <t>The epidemiology of Neisseria gonorrhoeae in Europe</t>
  </si>
  <si>
    <t>Microbes and Infection</t>
  </si>
  <si>
    <t>1286-4579</t>
  </si>
  <si>
    <t>10.1016/S1286-4579(99)80049-5</t>
  </si>
  <si>
    <t>http://www.sciencedirect.com/science/article/pii/S1286457999800495</t>
  </si>
  <si>
    <t>Weller, Richard D.</t>
  </si>
  <si>
    <t>Chapter 26 - African Trypanosomiasis (African Sleeping Sickness)</t>
  </si>
  <si>
    <t>The Travel and Tropical Medicine Manual (Fourth Edition)</t>
  </si>
  <si>
    <t>978-1-4160-2613-6</t>
  </si>
  <si>
    <t>http://www.sciencedirect.com/science/article/pii/B9781416026136100266</t>
  </si>
  <si>
    <t>Simpson, Hugh D.; Mortimer, Duncan; Goodhill, Geoffrey J.</t>
  </si>
  <si>
    <t>Chapter 1 Theoretical Models of Neural Circuit Development</t>
  </si>
  <si>
    <t>Current Topics in Developmental Biology</t>
  </si>
  <si>
    <t>0070-2153</t>
  </si>
  <si>
    <t>http://www.sciencedirect.com/science/article/pii/S0070215309012010</t>
  </si>
  <si>
    <t>Davidson, Colin; Gow, Andrew J.; Lee, Tong H.; Ellinwood, Everett H.</t>
  </si>
  <si>
    <t>Methamphetamine neurotoxicity: necrotic and apoptotic mechanisms and relevance to human abuse and treatment</t>
  </si>
  <si>
    <t>10.1016/S0165-0173(01)00054-6</t>
  </si>
  <si>
    <t>http://www.sciencedirect.com/science/article/pii/S0165017301000546</t>
  </si>
  <si>
    <t>Pipan, T.; Culver, D.C.</t>
  </si>
  <si>
    <t>Subterranean Aquatic Ecosystems – Groundwater Ecology</t>
  </si>
  <si>
    <t>Encyclopedia of Inland Waters</t>
  </si>
  <si>
    <t>978-0-12-370626-3</t>
  </si>
  <si>
    <t>http://www.sciencedirect.com/science/article/pii/B9780123706263001873</t>
  </si>
  <si>
    <t>Pourtaghi, A.; Lotfollahi-Yaghin, M.A.</t>
  </si>
  <si>
    <t>Wavenet ability assessment in comparison to ANN for predicting the maximum surface settlement caused by tunneling</t>
  </si>
  <si>
    <t>Tunnelling and Underground Space Technology</t>
  </si>
  <si>
    <t>0886-7798</t>
  </si>
  <si>
    <t>10.1016/j.tust.2011.11.008</t>
  </si>
  <si>
    <t>http://www.sciencedirect.com/science/article/pii/S0886779811001556</t>
  </si>
  <si>
    <t>Muller, A.; Demouge, F.; Jeguirim, M.; Fromy, Ph.; Vantelon, J.-P.</t>
  </si>
  <si>
    <t>The use of Petri nets and a two-zone model for fire scene reconstruction</t>
  </si>
  <si>
    <t>10.1016/j.firesaf.2012.10.006</t>
  </si>
  <si>
    <t>http://www.sciencedirect.com/science/article/pii/S0379711212001403</t>
  </si>
  <si>
    <t>Gray, Suzanne M.; McKinnon, Jeffrey S.</t>
  </si>
  <si>
    <t>Linking color polymorphism maintenance and speciation</t>
  </si>
  <si>
    <t>10.1016/j.tree.2006.10.005</t>
  </si>
  <si>
    <t>http://www.sciencedirect.com/science/article/pii/S0169534706003351</t>
  </si>
  <si>
    <t>Patel, Pragna; Raizes, Elliot; Broyles, Laura N.</t>
  </si>
  <si>
    <t>31 - Human Immunodeficiency Virus Infection</t>
  </si>
  <si>
    <t>http://www.sciencedirect.com/science/article/pii/B9780323555128000314</t>
  </si>
  <si>
    <t>Stability of cemented tailings mine backfills: Mitchell, R J Proc International Symposium on Computer and Physical Modelling in Geotechnical Engineering, Bangkok, 3–6 December 1986 P501–508. Publ Rotterdam: A A Balkema, 1989</t>
  </si>
  <si>
    <t>10.1016/0148-9062(92)93981-O</t>
  </si>
  <si>
    <t>http://www.sciencedirect.com/science/article/pii/014890629293981O</t>
  </si>
  <si>
    <t>Catani, Marco; Dell'Acqua, Flavio; Bizzi, Alberto; Forkel, Stephanie J.; Williams, Steve C.; Simmons, Andrew; Murphy, Declan G.; Thiebaut de Schotten, Michel</t>
  </si>
  <si>
    <t>Beyond cortical localization in clinico-anatomical correlation</t>
  </si>
  <si>
    <t>10.1016/j.cortex.2012.07.001</t>
  </si>
  <si>
    <t>http://www.sciencedirect.com/science/article/pii/S0010945212002328</t>
  </si>
  <si>
    <t>Williams, Claire M.; Whalley, Benjamin J.; McCabe, Ciara</t>
  </si>
  <si>
    <t>Chapter 13 - Cannabinoids and appetite (dys)regulation</t>
  </si>
  <si>
    <t>Cannabinoids in Neurologic and Mental Disease</t>
  </si>
  <si>
    <t>978-0-12-417041-4</t>
  </si>
  <si>
    <t>http://www.sciencedirect.com/science/article/pii/B9780124170414000138</t>
  </si>
  <si>
    <t>Molyneux, David H.</t>
  </si>
  <si>
    <t>Control of Human Parasitic Diseases: Context and Overview</t>
  </si>
  <si>
    <t>http://www.sciencedirect.com/science/article/pii/S0065308X05610019</t>
  </si>
  <si>
    <t>Ramapuram, Jason; Gregorova, Magda; Kalousis, Alexandros</t>
  </si>
  <si>
    <t>Lifelong generative modeling</t>
  </si>
  <si>
    <t>10.1016/j.neucom.2020.02.115</t>
  </si>
  <si>
    <t>http://www.sciencedirect.com/science/article/pii/S0925231220303623</t>
  </si>
  <si>
    <t>Boake, Christine R.B.</t>
  </si>
  <si>
    <t>Hawaiian biogeography: Evolution on a hot spot archipelago: edited by W.L. Wagner and V.A. Funk Smithsonian Institution Press, Comparative Evolutionary Biology Series, 1995. £18.75 pbk,£34.95 hbk (ix + 467 pages) ISBN 156098 462 7</t>
  </si>
  <si>
    <t>10.1016/0169-5347(96)81118-9</t>
  </si>
  <si>
    <t>http://www.sciencedirect.com/science/article/pii/0169534796811189</t>
  </si>
  <si>
    <t>Mann Manyombe, M.L.; Tsanou, B.; Mbang, J.; Bowong, S.</t>
  </si>
  <si>
    <t>A metapopulation model for the population dynamics of anopheles mosquito</t>
  </si>
  <si>
    <t>10.1016/j.amc.2017.02.039</t>
  </si>
  <si>
    <t>http://www.sciencedirect.com/science/article/pii/S0096300317301509</t>
  </si>
  <si>
    <t>Doubleday, Kalli F.</t>
  </si>
  <si>
    <t>Nonlinear liminality: Human-animal relations on preserving the world’s most famous tigress</t>
  </si>
  <si>
    <t>10.1016/j.geoforum.2017.02.005</t>
  </si>
  <si>
    <t>http://www.sciencedirect.com/science/article/pii/S0016718517300295</t>
  </si>
  <si>
    <t>Burkhardt, Markus; Noirez, Laurence; Gradzielski, Michael</t>
  </si>
  <si>
    <t>Organogels based on 12-hydroxy stearic acid as a leitmotif: Dependence of gelation properties on chemical modifications</t>
  </si>
  <si>
    <t>Journal of Colloid and Interface Science</t>
  </si>
  <si>
    <t>0021-9797</t>
  </si>
  <si>
    <t>10.1016/j.jcis.2015.12.025</t>
  </si>
  <si>
    <t>http://www.sciencedirect.com/science/article/pii/S0021979715304094</t>
  </si>
  <si>
    <t>Vandaele, A.C.; Korablev, O.; Belyaev, D.; Chamberlain, S.; Evdokimova, D.; Encrenaz, Th.; Esposito, L.; Jessup, K.L.; Lefèvre, F.; Limaye, S.; Mahieux, A.; Marcq, E.; Mills, F.P.; Montmessin, F.; Parkinson, C.D.; Robert, S.; Roman, T.; Sandor, B.; Stolzenbach, A.; Wilson, C.; Wilquet, V.</t>
  </si>
  <si>
    <t>Sulfur dioxide in the Venus atmosphere: I. Vertical distribution and variability</t>
  </si>
  <si>
    <t>Icarus</t>
  </si>
  <si>
    <t>0019-1035</t>
  </si>
  <si>
    <t>10.1016/j.icarus.2017.05.003</t>
  </si>
  <si>
    <t>http://www.sciencedirect.com/science/article/pii/S0019103516303281</t>
  </si>
  <si>
    <t>Schwoebel, Ann; Bhutani, Vinod K.; Johnston, Lois</t>
  </si>
  <si>
    <t>Kernicterus: A “never-event” in healthy term and near-term newborns</t>
  </si>
  <si>
    <t>Hematological Disorders</t>
  </si>
  <si>
    <t>1527-3369</t>
  </si>
  <si>
    <t>10.1053/j.nainr.2004.08.001</t>
  </si>
  <si>
    <t>http://www.sciencedirect.com/science/article/pii/S1527336904000923</t>
  </si>
  <si>
    <t>Aiken, Stuart; Edgar, Ross J.L.; Gabbutt, Christopher D.; Heron, B. Mark; Hobson, Peter A.</t>
  </si>
  <si>
    <t>Negatively photochromic organic compounds: Exploring the dark side</t>
  </si>
  <si>
    <t>Dyes and Pigments</t>
  </si>
  <si>
    <t>0143-7208</t>
  </si>
  <si>
    <t>10.1016/j.dyepig.2017.09.057</t>
  </si>
  <si>
    <t>http://www.sciencedirect.com/science/article/pii/S0143720817316595</t>
  </si>
  <si>
    <t>Ames, Matthew; Bagnarosa, Guillaume; Matsui, Tomoko; Peters, Gareth W.; Shevchenko, Pavel V.</t>
  </si>
  <si>
    <t>Which risk factors drive oil futures price curves?</t>
  </si>
  <si>
    <t>Energy Economics</t>
  </si>
  <si>
    <t>0140-9883</t>
  </si>
  <si>
    <t>10.1016/j.eneco.2020.104676</t>
  </si>
  <si>
    <t>http://www.sciencedirect.com/science/article/pii/S0140988320300153</t>
  </si>
  <si>
    <t>Stein, John F.</t>
  </si>
  <si>
    <t>Akinesia, motor oscillations and the pedunculopontine nucleus in rats and men</t>
  </si>
  <si>
    <t>10.1016/j.expneurol.2008.09.022</t>
  </si>
  <si>
    <t>http://www.sciencedirect.com/science/article/pii/S0014488608003725</t>
  </si>
  <si>
    <t>Petren, Kenneth</t>
  </si>
  <si>
    <t>Habitat and Niche, Concept of</t>
  </si>
  <si>
    <t>http://www.sciencedirect.com/science/article/pii/B9780123847195000691</t>
  </si>
  <si>
    <t>Steiner, Ivan D.</t>
  </si>
  <si>
    <t>Paradigms and Groups</t>
  </si>
  <si>
    <t>http://www.sciencedirect.com/science/article/pii/S0065260108602166</t>
  </si>
  <si>
    <t>Kavitha, Thangavelu; Kang, Inn-Kyu; Park, Soo-Young</t>
  </si>
  <si>
    <t>Poly(N-vinyl caprolactam) grown on nanographene oxide as an effective nanocargo for drug delivery</t>
  </si>
  <si>
    <t>10.1016/j.colsurfb.2013.11.022</t>
  </si>
  <si>
    <t>http://www.sciencedirect.com/science/article/pii/S0927776513007121</t>
  </si>
  <si>
    <t>Franks, Cyril M.</t>
  </si>
  <si>
    <t>10.1016/S0005-7894(72)80064-9</t>
  </si>
  <si>
    <t>http://www.sciencedirect.com/science/article/pii/S0005789472800649</t>
  </si>
  <si>
    <t>Contents of Volumes in This Series</t>
  </si>
  <si>
    <t>http://www.sciencedirect.com/science/article/pii/S0065308X15001049</t>
  </si>
  <si>
    <t>Butzer, Karl W.</t>
  </si>
  <si>
    <t>Environmental history in the Mediterranean world: cross-disciplinary investigation of cause-and-effect for degradation and soil erosion</t>
  </si>
  <si>
    <t>Journal of Archaeological Science</t>
  </si>
  <si>
    <t>0305-4403</t>
  </si>
  <si>
    <t>10.1016/j.jas.2005.06.001</t>
  </si>
  <si>
    <t>http://www.sciencedirect.com/science/article/pii/S0305440305001275</t>
  </si>
  <si>
    <t>HANLON, CATHLEEN A.; NIEZGODA, MICHAEL; RUPPRECHT, CHARLES E.</t>
  </si>
  <si>
    <t>5 - Rabies in Terrestrial Animals</t>
  </si>
  <si>
    <t>Rabies (Second Edition)</t>
  </si>
  <si>
    <t>978-0-12-369366-2</t>
  </si>
  <si>
    <t>http://www.sciencedirect.com/science/article/pii/B9780123693662500075</t>
  </si>
  <si>
    <t>Davies, Scott</t>
  </si>
  <si>
    <t>Subcultural explanations and interpretations of school deviance</t>
  </si>
  <si>
    <t>10.1016/S1359-1789(97)00053-0</t>
  </si>
  <si>
    <t>http://www.sciencedirect.com/science/article/pii/S1359178997000530</t>
  </si>
  <si>
    <t>Pang, Liuyong; Ruan, Shigui; Liu, Sanhong; Zhao, Zhong; Zhang, Xinan</t>
  </si>
  <si>
    <t>Transmission dynamics and optimal control of measles epidemics</t>
  </si>
  <si>
    <t>10.1016/j.amc.2014.12.096</t>
  </si>
  <si>
    <t>http://www.sciencedirect.com/science/article/pii/S0096300314017573</t>
  </si>
  <si>
    <t>http://www.sciencedirect.com/science/article/pii/B0122268652001449</t>
  </si>
  <si>
    <t>Lasker, Judith N.</t>
  </si>
  <si>
    <t>Choosing among therapies: Illness behavior in the Ivory Coast</t>
  </si>
  <si>
    <t>Special Issue: Traditional and Modern Medical Systems</t>
  </si>
  <si>
    <t>10.1016/0271-7123(81)90035-3</t>
  </si>
  <si>
    <t>http://www.sciencedirect.com/science/article/pii/0271712381900353</t>
  </si>
  <si>
    <t>Estimation of strength of silicate-grouted sand: Kaga, M; Yonekura, R Soils FoundV31, N3, Sept 1991, P43–59</t>
  </si>
  <si>
    <t>10.1016/0148-9062(92)93983-Q</t>
  </si>
  <si>
    <t>http://www.sciencedirect.com/science/article/pii/014890629293983Q</t>
  </si>
  <si>
    <t>Ciobotaru, Georgiana</t>
  </si>
  <si>
    <t>Historical Impact on Individual's Identity in Central-European Prose</t>
  </si>
  <si>
    <t>The 4th Edition of the International Conference: Paradigms of the Ideological Discourse 2012</t>
  </si>
  <si>
    <t>10.1016/j.sbspro.2012.10.042</t>
  </si>
  <si>
    <t>http://www.sciencedirect.com/science/article/pii/S1877042812047751</t>
  </si>
  <si>
    <t>Hipwell, William T.</t>
  </si>
  <si>
    <t>Taiwan aboriginal ecotourism: Tanayiku Natural Ecology Park</t>
  </si>
  <si>
    <t>Annals of Tourism Research</t>
  </si>
  <si>
    <t>0160-7383</t>
  </si>
  <si>
    <t>10.1016/j.annals.2007.04.002</t>
  </si>
  <si>
    <t>http://www.sciencedirect.com/science/article/pii/S0160738307000497</t>
  </si>
  <si>
    <t>Ciottone, Robert A.</t>
  </si>
  <si>
    <t>Chapter 64 - The Psychology of Terrorism</t>
  </si>
  <si>
    <t>Ciottone's Disaster Medicine (Second Edition)</t>
  </si>
  <si>
    <t>978-0-323-28665-7</t>
  </si>
  <si>
    <t>http://www.sciencedirect.com/science/article/pii/B9780323286657000649</t>
  </si>
  <si>
    <t>Mailvaganam, Noel P.</t>
  </si>
  <si>
    <t>13 - Admixtures for Repair and Restoration of Concrete</t>
  </si>
  <si>
    <t>Concrete Admixtures Handbook (Second Edition)</t>
  </si>
  <si>
    <t>978-0-8155-1373-5</t>
  </si>
  <si>
    <t>http://www.sciencedirect.com/science/article/pii/B9780815513735500179</t>
  </si>
  <si>
    <t>Chadha, Neil K.; Chadha, Rashmi; James, Adrian L.</t>
  </si>
  <si>
    <t>Why are children deaf?</t>
  </si>
  <si>
    <t>Paediatrics and Child Health</t>
  </si>
  <si>
    <t>1751-7222</t>
  </si>
  <si>
    <t>10.1016/j.paed.2009.05.001</t>
  </si>
  <si>
    <t>http://www.sciencedirect.com/science/article/pii/S1751722209001103</t>
  </si>
  <si>
    <t>Schantz, Peter M.</t>
  </si>
  <si>
    <t>Changing patterns of parasitic disease: Old enemies and new invaders—the battle wages on</t>
  </si>
  <si>
    <t>International Journal for Parasitology</t>
  </si>
  <si>
    <t>0020-7519</t>
  </si>
  <si>
    <t>10.1016/0020-7519(87)90148-2</t>
  </si>
  <si>
    <t>http://www.sciencedirect.com/science/article/pii/0020751987901482</t>
  </si>
  <si>
    <t>Rosen, Raymond C.</t>
  </si>
  <si>
    <t>Erectile dysfunction: The medicalization of male sexuality</t>
  </si>
  <si>
    <t>Psychosocial and Pharmacological Treatments in Behavioral Medicine</t>
  </si>
  <si>
    <t>10.1016/0272-7358(96)00032-3</t>
  </si>
  <si>
    <t>http://www.sciencedirect.com/science/article/pii/0272735896000323</t>
  </si>
  <si>
    <t>Naccache, L.</t>
  </si>
  <si>
    <t>What multiple sclerosis could bring to cognitive neuroscience?</t>
  </si>
  <si>
    <t>Revue Neurologique</t>
  </si>
  <si>
    <t>0035-3787</t>
  </si>
  <si>
    <t>10.1016/j.neurol.2009.06.002</t>
  </si>
  <si>
    <t>http://www.sciencedirect.com/science/article/pii/S0035378709003397</t>
  </si>
  <si>
    <t>Klepac, Petra; Funk, Sebastian; Hollingsworth, T. Deirdre; Metcalf, C. Jessica E.; Hampson, Katie</t>
  </si>
  <si>
    <t>Six challenges in the eradication of infectious diseases</t>
  </si>
  <si>
    <t>Challenges in Modelling Infectious DIsease Dynamics</t>
  </si>
  <si>
    <t>10.1016/j.epidem.2014.12.001</t>
  </si>
  <si>
    <t>http://www.sciencedirect.com/science/article/pii/S175543651400070X</t>
  </si>
  <si>
    <t>Troise, Claudia; De Natale, Giuseppe; Schiavone, Roberto; Somma, Renato; Moretti, Roberto</t>
  </si>
  <si>
    <t>The Campi Flegrei caldera unrest: Discriminating magma intrusions from hydrothermal effects and implications for possible evolution</t>
  </si>
  <si>
    <t>10.1016/j.earscirev.2018.11.007</t>
  </si>
  <si>
    <t>http://www.sciencedirect.com/science/article/pii/S0012825218301028</t>
  </si>
  <si>
    <t>Nicholson, William L.; Sonenshine, Daniel E.; Noden, Bruce H.; Brown, Richard N.</t>
  </si>
  <si>
    <t>Chapter 27 - Ticks (Ixodida)</t>
  </si>
  <si>
    <t>http://www.sciencedirect.com/science/article/pii/B9780128140437000273</t>
  </si>
  <si>
    <t>Davidson, Jonathan</t>
  </si>
  <si>
    <t>Psychiatry and homoeopathy: Basis for a dialogue</t>
  </si>
  <si>
    <t>British Homoeopathic journal</t>
  </si>
  <si>
    <t>0007-0785</t>
  </si>
  <si>
    <t>10.1016/S0007-0785(94)80006-5</t>
  </si>
  <si>
    <t>http://www.sciencedirect.com/science/article/pii/S0007078594800065</t>
  </si>
  <si>
    <t>Unal, Gozde; Bikson, Marom</t>
  </si>
  <si>
    <t>Chapter 135 - Transcranial Direct Current Stimulation (tDCS)</t>
  </si>
  <si>
    <t>Neuromodulation (Second Edition)</t>
  </si>
  <si>
    <t>978-0-12-805353-9</t>
  </si>
  <si>
    <t>http://www.sciencedirect.com/science/article/pii/B9780128053539001352</t>
  </si>
  <si>
    <t>Leonardo, Lydia; Hernandez, Leda; Magturo, Theodora Cecile; Palasi, Winston; Rubite, Julie Mart; de Cadiz, Aleyla; Moendeg, Kharleezelle; Fornillos, Raffy Jay; Tabios, Ian Kim; Mistica, Myra; Fontanilla, Ian Kendrich</t>
  </si>
  <si>
    <t>Current status of neglected tropical diseases (NTDs) in the Philippines</t>
  </si>
  <si>
    <t>Acta Tropica</t>
  </si>
  <si>
    <t>10.1016/j.actatropica.2019.105284</t>
  </si>
  <si>
    <t>http://www.sciencedirect.com/science/article/pii/S0001706X19309015</t>
  </si>
  <si>
    <t>Chu, Ellen W.; Karr, James R.</t>
  </si>
  <si>
    <t>Environmental Impact, Concept and Measurement of</t>
  </si>
  <si>
    <t>http://www.sciencedirect.com/science/article/pii/B9780123847195002537</t>
  </si>
  <si>
    <t>Gibofsky, Allan; Zabriskie, John B.</t>
  </si>
  <si>
    <t>115 - Poststreptococcal Arthritis and Rheumatic Fever</t>
  </si>
  <si>
    <t>Kelley's Textbook of Rheumatology (Ninth Edition)</t>
  </si>
  <si>
    <t>978-1-4377-1738-9</t>
  </si>
  <si>
    <t>http://www.sciencedirect.com/science/article/pii/B9781437717389001158</t>
  </si>
  <si>
    <t>DAY, WILLARD F.</t>
  </si>
  <si>
    <t>11 - The Historical Antecedents of Contemporary Behaviorism</t>
  </si>
  <si>
    <t>Psychology</t>
  </si>
  <si>
    <t>978-0-12-588265-1</t>
  </si>
  <si>
    <t>http://www.sciencedirect.com/science/article/pii/B9780125882651500160</t>
  </si>
  <si>
    <t>New cement-based grout for grouting anchors in frozen rocks in the far north (In French): Benmokrane, B; Ballivy, G; Hernandez, P; Aitcin, P C Can Geotech JV28, N4, Aug 1991, P574–583</t>
  </si>
  <si>
    <t>10.1016/0148-9062(92)93982-P</t>
  </si>
  <si>
    <t>http://www.sciencedirect.com/science/article/pii/014890629293982P</t>
  </si>
  <si>
    <t>Brunello, N; den Boer, J.A; Judd, L.L; Kasper, S; Kelsey, J.E; Lader, M; Lecrubier, Y; Lepine, J.P; Lydiard, R.B; Mendlewicz, J; Montgomery, S.A; Racagni, G; Stein, M.B; Wittchen, H.-U</t>
  </si>
  <si>
    <t>Social phobia: diagnosis and epidemiology, neurobiology and pharmacology, comorbidity and treatment</t>
  </si>
  <si>
    <t>10.1016/S0165-0327(99)00140-8</t>
  </si>
  <si>
    <t>http://www.sciencedirect.com/science/article/pii/S0165032799001408</t>
  </si>
  <si>
    <t>Grandjean, G.; Gourry, J.C.; Sanchez, O.; Bitri, A.; Garambois, S.</t>
  </si>
  <si>
    <t>Structural study of the Ballandaz landslide (French Alps) using geophysical imagery</t>
  </si>
  <si>
    <t>Journal of Applied Geophysics</t>
  </si>
  <si>
    <t>10.1016/j.jappgeo.2011.07.008</t>
  </si>
  <si>
    <t>http://www.sciencedirect.com/science/article/pii/S0926985111001522</t>
  </si>
  <si>
    <t>Artis, Amélie</t>
  </si>
  <si>
    <t>Social and solidarity finance: A conceptual approach</t>
  </si>
  <si>
    <t>Special Issue articles on Finance Reconsidered edited by Dr. Thomas Lagoarde-Segot and Dr. Bernard Paranque, Special issue articles on Recent trends and challenges in financial and commodity markets Edited by Prof. Fredj Jawadi and Prof. Benoît Sevi &amp; Special Issue articles on Recent Topics in Banking and Finance: New Findings and Implications Edited by Prof. Fredj Jawadi and Prof. Wael Louhichi</t>
  </si>
  <si>
    <t>0275-5319</t>
  </si>
  <si>
    <t>10.1016/j.ribaf.2015.11.011</t>
  </si>
  <si>
    <t>http://www.sciencedirect.com/science/article/pii/S0275531915300726</t>
  </si>
  <si>
    <t>Burman, William J.</t>
  </si>
  <si>
    <t>Issues in the Management of HIV-Related Tuberculosis</t>
  </si>
  <si>
    <t>0272-5231</t>
  </si>
  <si>
    <t>10.1016/j.ccm.2005.02.002</t>
  </si>
  <si>
    <t>http://www.sciencedirect.com/science/article/pii/S0272523105000031</t>
  </si>
  <si>
    <t>Mikota, Susan K.; Maslow, Joel N.</t>
  </si>
  <si>
    <t>Tuberculosis at the human–animal interface: An emerging disease of elephants</t>
  </si>
  <si>
    <t>10.1016/j.tube.2011.02.007</t>
  </si>
  <si>
    <t>http://www.sciencedirect.com/science/article/pii/S1472979211000308</t>
  </si>
  <si>
    <t>Cubellis, E.; Di Donna, G.; Luongo, G.; Mazzarella, A.</t>
  </si>
  <si>
    <t>Simulating the mechanism of magmatic processes in the Campi Flegrei area (Southern Italy) by the Lorenz equations</t>
  </si>
  <si>
    <t>10.1016/S0377-0273(01)00330-4</t>
  </si>
  <si>
    <t>http://www.sciencedirect.com/science/article/pii/S0377027301003304</t>
  </si>
  <si>
    <t>Barker, Christopher M.; Reisen, William K.</t>
  </si>
  <si>
    <t>Chapter 4 - Epidemiology of Vector-Borne Diseases</t>
  </si>
  <si>
    <t>http://www.sciencedirect.com/science/article/pii/B9780128140437000042</t>
  </si>
  <si>
    <t>Tétard, Stéphane; Feunteun, Eric; Bultel, Elise; Gadais, Romain; Bégout, Marie-Laure; Trancart, Thomas; Lasne, Emilien</t>
  </si>
  <si>
    <t>Poor oxic conditions in a large estuary reduce connectivity from marine to freshwater habitats of a diadromous fish</t>
  </si>
  <si>
    <t>Estuarine, Coastal and Shelf Science</t>
  </si>
  <si>
    <t>0272-7714</t>
  </si>
  <si>
    <t>10.1016/j.ecss.2015.12.010</t>
  </si>
  <si>
    <t>http://www.sciencedirect.com/science/article/pii/S0272771415301670</t>
  </si>
  <si>
    <t>Faucher, Jean-François; Ploy, Marie-Cécile</t>
  </si>
  <si>
    <t>Chapter 19 - Bacterial Diseases of the Nervous System</t>
  </si>
  <si>
    <t>Neuroepidemiology in Tropical Health</t>
  </si>
  <si>
    <t>978-0-12-804607-4</t>
  </si>
  <si>
    <t>http://www.sciencedirect.com/science/article/pii/B9780128046074000198</t>
  </si>
  <si>
    <t>Ramo, Danielle E.; Grov, Christian; Parsons, Jeffrey T.</t>
  </si>
  <si>
    <t>Chapter 72 - Ecstasy/MDMA</t>
  </si>
  <si>
    <t>Principles of Addiction</t>
  </si>
  <si>
    <t>978-0-12-398336-7</t>
  </si>
  <si>
    <t>http://www.sciencedirect.com/science/article/pii/B9780123983367000723</t>
  </si>
  <si>
    <t>PÉPIN, JACQUES; DONELSON, JOHN E.</t>
  </si>
  <si>
    <t>Chapter 92 - African Trypanosomiasis (Sleeping Sickness)</t>
  </si>
  <si>
    <t>Tropical Infectious Diseases (Second Edition)</t>
  </si>
  <si>
    <t>978-0-443-06668-9</t>
  </si>
  <si>
    <t>http://www.sciencedirect.com/science/article/pii/B9780443066689500971</t>
  </si>
  <si>
    <t>Balderas, Israela; Rodriguez-Ortiz, Carlos J.; Bermudez-Rattoni, Federico</t>
  </si>
  <si>
    <t>Consolidation and reconsolidation of object recognition memory</t>
  </si>
  <si>
    <t>SI: Object Recognition Memory in Rats and Mice</t>
  </si>
  <si>
    <t>10.1016/j.bbr.2014.08.049</t>
  </si>
  <si>
    <t>http://www.sciencedirect.com/science/article/pii/S0166432814005683</t>
  </si>
  <si>
    <t>Development of grouting methods for Channel Tunnel United Kingdom segmental lining: Annett, M F; Stewart, J Proc Tunnelling '91, London, 14–18 April 1991P173–179. Publ London: Elsevier, 1991</t>
  </si>
  <si>
    <t>10.1016/0148-9062(92)93985-S</t>
  </si>
  <si>
    <t>http://www.sciencedirect.com/science/article/pii/014890629293985S</t>
  </si>
  <si>
    <t>EVAGELIOU, VASILIKI; KASAPIS, STEFAN; SWORN, GRAHAM</t>
  </si>
  <si>
    <t>THE TRANSFORMATION FROM ENTHALPIC GELS TO ENTROPIC RUBBERY AND GLASS-LIKE STATES IN HIGH SUGAR BIOPOLYMER SYSTEMS</t>
  </si>
  <si>
    <t>Gums and Stabilisers for the Food Industry 9</t>
  </si>
  <si>
    <t>978-1-85573-789-1</t>
  </si>
  <si>
    <t>http://www.sciencedirect.com/science/article/pii/B9781855737891500394</t>
  </si>
  <si>
    <t>Cummings, Nicholas A.; Cummings, Janet L.</t>
  </si>
  <si>
    <t>Chapter 3 - The Anatomy of Psychotherapy</t>
  </si>
  <si>
    <t>The Essence of Psychotherapy</t>
  </si>
  <si>
    <t>http://www.sciencedirect.com/science/article/pii/B978012198760250004X</t>
  </si>
  <si>
    <t>Laurenceau, Jean-Philippe; Hayes, Adele M.; Feldman, Greg C.</t>
  </si>
  <si>
    <t>Some methodological and statistical issues in the study of change processes in psychotherapy</t>
  </si>
  <si>
    <t>10.1016/j.cpr.2007.01.007</t>
  </si>
  <si>
    <t>http://www.sciencedirect.com/science/article/pii/S0272735807000116</t>
  </si>
  <si>
    <t>Beard, Charlotte L.; Schmitz, Joy M.; Soder, Heather E.; Suchting, Robert; Yoon, Jin H.; Hasan, Khader M.; Narayana, Ponnada A.; Moeller, F. Gerard; Lane, Scott D.</t>
  </si>
  <si>
    <t>Regional differences in white matter integrity in stimulant use disorders: A meta-analysis of diffusion tensor imaging studies</t>
  </si>
  <si>
    <t>10.1016/j.drugalcdep.2019.03.023</t>
  </si>
  <si>
    <t>http://www.sciencedirect.com/science/article/pii/S0376871619301619</t>
  </si>
  <si>
    <t>Rosenberg, Seymour</t>
  </si>
  <si>
    <t>Self and Others: Studies in Social Personality and Autobiography</t>
  </si>
  <si>
    <t>http://www.sciencedirect.com/science/article/pii/S0065260108602245</t>
  </si>
  <si>
    <t>Vogt, Paul R.; Brunner-LaRocca, Hans-Peter; Lachat, Mario; Ruef, Christian; Turina, Marko I.</t>
  </si>
  <si>
    <t>Technical details with the use of cryopreserved arterial allografts for aortic infection: Influence on early and midterm mortality</t>
  </si>
  <si>
    <t>Journal of Vascular Surgery</t>
  </si>
  <si>
    <t>0741-5214</t>
  </si>
  <si>
    <t>10.1067/mva.2002.118818</t>
  </si>
  <si>
    <t>http://www.sciencedirect.com/science/article/pii/S0741521402373919</t>
  </si>
  <si>
    <t>Mega, William M.; Doyle-Eisele, Melanie; Cass, Robert T.; Kostrub, Corwin F.; Sherwood, Robert L.; Metz, Matthew A.; Cirz, Ryan T.</t>
  </si>
  <si>
    <t>Plazomicin is effective in a non-human primate pneumonic plague model</t>
  </si>
  <si>
    <t>Discovery of Novel Antibacterials</t>
  </si>
  <si>
    <t>0968-0896</t>
  </si>
  <si>
    <t>10.1016/j.bmc.2016.08.049</t>
  </si>
  <si>
    <t>http://www.sciencedirect.com/science/article/pii/S0968089616306575</t>
  </si>
  <si>
    <t>Mosam, Anisa; Dlova, Ncoza C.</t>
  </si>
  <si>
    <t>HIV/AIDS in sub-Saharan Africa</t>
  </si>
  <si>
    <t>10.1016/j.det.2006.06.003</t>
  </si>
  <si>
    <t>http://www.sciencedirect.com/science/article/pii/S0733863506000477</t>
  </si>
  <si>
    <t>Stewart, Linda D.; Elliott, Christopher T.</t>
  </si>
  <si>
    <t>The impact of climate change on existing and emerging microbial threats across the food chain: An island of Ireland perspective††This paper is one of a series of reviews on “Climate Change and Food Safety – an Island of Ireland perspective”.</t>
  </si>
  <si>
    <t>Trends in Food Science &amp; Technology</t>
  </si>
  <si>
    <t>0924-2244</t>
  </si>
  <si>
    <t>10.1016/j.tifs.2015.04.007</t>
  </si>
  <si>
    <t>http://www.sciencedirect.com/science/article/pii/S0924224415001004</t>
  </si>
  <si>
    <t>Recommendations on grouting for underground works (In English and French): Association Francaise des Travaux en Souterrain Tunnlg Underground Space TechnolV6, N4, 1991, P383–461</t>
  </si>
  <si>
    <t>10.1016/0148-9062(92)93984-R</t>
  </si>
  <si>
    <t>http://www.sciencedirect.com/science/article/pii/014890629293984R</t>
  </si>
  <si>
    <t>Homedes, Nuria; Ugalde, Antonio</t>
  </si>
  <si>
    <t>Improving the use of pharmaceuticals through patient and community level interventions</t>
  </si>
  <si>
    <t>10.1016/S0277-9536(00)00131-3</t>
  </si>
  <si>
    <t>http://www.sciencedirect.com/science/article/pii/S0277953600001313</t>
  </si>
  <si>
    <t>Rivera-Gaxiola, M.; Csibra, G.; Johnson, M.H.; Karmiloff-Smith, A.</t>
  </si>
  <si>
    <t>Electrophysiological correlates of cross-linguistic speech perception in native English speakers</t>
  </si>
  <si>
    <t>10.1016/S0166-4328(00)00139-X</t>
  </si>
  <si>
    <t>http://www.sciencedirect.com/science/article/pii/S016643280000139X</t>
  </si>
  <si>
    <t>Ilboudo, Hamidou; Jamonneau, Vincent; Camara, Mamadou; Camara, Oumou; Dama, Emilie; Léno, Mamadou; Ouendeno, Frédéric; Courtin, Fabrice; Sakande, Hassane; Sanon, René; Kaboré, Jacques; Coulibaly, Bamoro; N’Dri, Louis; Diarra, Abdoulaye; N’Goran, Eliezer; Bucheton, Bruno</t>
  </si>
  <si>
    <t>Diversity of response to Trypanosoma brucei gambiense infections in the Forecariah mangrove focus (Guinea): perspectives for a better control of sleeping sickness</t>
  </si>
  <si>
    <t>10.1016/j.micinf.2011.05.007</t>
  </si>
  <si>
    <t>http://www.sciencedirect.com/science/article/pii/S1286457911001274</t>
  </si>
  <si>
    <t>Baumard, Philippe; Starbuck, William H.</t>
  </si>
  <si>
    <t>Learning from failures: Why it May Not Happen</t>
  </si>
  <si>
    <t>Organizational Failure</t>
  </si>
  <si>
    <t>0024-6301</t>
  </si>
  <si>
    <t>10.1016/j.lrp.2005.03.004</t>
  </si>
  <si>
    <t>http://www.sciencedirect.com/science/article/pii/S0024630105000348</t>
  </si>
  <si>
    <t>Berhe, Hailay Weldegiorgis; Makinde, Oluwole Daniel</t>
  </si>
  <si>
    <t>Computational modelling and optimal control of measles epidemic in human population</t>
  </si>
  <si>
    <t>Biosystems</t>
  </si>
  <si>
    <t>0303-2647</t>
  </si>
  <si>
    <t>10.1016/j.biosystems.2020.104102</t>
  </si>
  <si>
    <t>http://www.sciencedirect.com/science/article/pii/S0303264720300101</t>
  </si>
  <si>
    <t>Cartwright, Rosalind</t>
  </si>
  <si>
    <t>The Contribution of the Psychology of Sleep and Dreaming to Understanding Sleep-Disordered Patients</t>
  </si>
  <si>
    <t>The Psychiatric Dimensions of Sleep Medicine</t>
  </si>
  <si>
    <t>10.1016/j.jsmc.2008.01.002</t>
  </si>
  <si>
    <t>http://www.sciencedirect.com/science/article/pii/S1556407X08000039</t>
  </si>
  <si>
    <t>ZHU, Xiaomin; ZHONG, Dakang; YUAN, Xuanjun; ZHANG, Huiliang; ZHU, Shifa; SUN, Haitao; GAO, Zhiyong; XIAN, Benzhong</t>
  </si>
  <si>
    <t>Development of sedimentary geology of petroliferous basins in China</t>
  </si>
  <si>
    <t>Petroleum Exploration and Development</t>
  </si>
  <si>
    <t>1876-3804</t>
  </si>
  <si>
    <t>10.1016/S1876-3804(16)30107-0</t>
  </si>
  <si>
    <t>http://www.sciencedirect.com/science/article/pii/S1876380416301070</t>
  </si>
  <si>
    <t>Chapter 5 Metaphysics: Schemes for Defining Psychological Events</t>
  </si>
  <si>
    <t>http://www.sciencedirect.com/science/article/pii/S0166411508605385</t>
  </si>
  <si>
    <t>Smith, Kim Connelly</t>
  </si>
  <si>
    <t>Tuberculosis in children</t>
  </si>
  <si>
    <t>Current Problems in Pediatrics</t>
  </si>
  <si>
    <t>0045-9380</t>
  </si>
  <si>
    <t>10.1016/S1538-5442(01)70040-5</t>
  </si>
  <si>
    <t>http://www.sciencedirect.com/science/article/pii/S1538544201700405</t>
  </si>
  <si>
    <t>Corr, Philip J.</t>
  </si>
  <si>
    <t>Handbook of Personality Psychology: Robert Hogan, John Johnson and Stephen Briggs (Eds): San Diego, CA: Academic Press (1997). Paperback: pp. xxiv + 987. ISBN 0-12-134646-3. $75.00, hardback 0-12-134645-5. $150.00</t>
  </si>
  <si>
    <t>10.1016/S0191-8869(97)81000-8</t>
  </si>
  <si>
    <t>http://www.sciencedirect.com/science/article/pii/S0191886997810008</t>
  </si>
  <si>
    <t>Abela, Christopher; Stevens, Tom; Reddy, Marcus; Soldin, Mark</t>
  </si>
  <si>
    <t>A multidisciplinary approach to post-bariatric plastic surgery</t>
  </si>
  <si>
    <t>International Journal of Surgery</t>
  </si>
  <si>
    <t>1743-9191</t>
  </si>
  <si>
    <t>10.1016/j.ijsu.2010.10.002</t>
  </si>
  <si>
    <t>http://www.sciencedirect.com/science/article/pii/S1743919110004565</t>
  </si>
  <si>
    <t>Panthapulakkal, S.; Raghunanan, L.; Sain, M.; KC, B.; Tjong, J.</t>
  </si>
  <si>
    <t>4 - Natural fiber and hybrid fiber thermoplastic composites: Advancements in lightweighting applications</t>
  </si>
  <si>
    <t>Green Composites (Second Edition)</t>
  </si>
  <si>
    <t>978-0-08-100783-9</t>
  </si>
  <si>
    <t>http://www.sciencedirect.com/science/article/pii/B9780081007839000034</t>
  </si>
  <si>
    <t>King, Edgar G.; Powell, Janine E.</t>
  </si>
  <si>
    <t>Propagation and release of natural enemies for control of cotton insect and mite pests in the United States</t>
  </si>
  <si>
    <t>10.1016/0261-2194(92)90166-3</t>
  </si>
  <si>
    <t>http://www.sciencedirect.com/science/article/pii/0261219492901663</t>
  </si>
  <si>
    <t>Jacobs, Peter</t>
  </si>
  <si>
    <t>Hodgkin's disease and the malignant lymphomas</t>
  </si>
  <si>
    <t>10.1016/0011-5029(93)90006-O</t>
  </si>
  <si>
    <t>http://www.sciencedirect.com/science/article/pii/001150299390006O</t>
  </si>
  <si>
    <t>McGUINNESS, DIANE; PRIBRAM, KARL</t>
  </si>
  <si>
    <t>Chapter III - The Neuropsychology of Attention: Emotional and Motivational Controls</t>
  </si>
  <si>
    <t>The Brain and Psychology</t>
  </si>
  <si>
    <t>978-0-12-761050-4</t>
  </si>
  <si>
    <t>http://www.sciencedirect.com/science/article/pii/B9780127610504500106</t>
  </si>
  <si>
    <t>Behar, Evelyn; Vescio, Theresa K.; Borkovec, T.D.</t>
  </si>
  <si>
    <t>The effects of suppressing thoughts and images about worrisome stimuli</t>
  </si>
  <si>
    <t>10.1016/S0005-7894(05)80077-2</t>
  </si>
  <si>
    <t>http://www.sciencedirect.com/science/article/pii/S0005789405800772</t>
  </si>
  <si>
    <t>Gupta, Rakesh K.; Jain, Krishan K.; Kumar, Sunil</t>
  </si>
  <si>
    <t>Imaging of Nonspecific (Nonherpetic) Acute Viral Infections</t>
  </si>
  <si>
    <t>Viruses and Prion in the CNS</t>
  </si>
  <si>
    <t>1052-5149</t>
  </si>
  <si>
    <t>10.1016/j.nic.2007.12.004</t>
  </si>
  <si>
    <t>http://www.sciencedirect.com/science/article/pii/S1052514907001256</t>
  </si>
  <si>
    <t>Binder, Patrice; Attre, Olivier; Boutin, Jean Paul; Cavallo, Jean Didier; Debord, Thierry; Jouan, Alain; Vidal, Dominique</t>
  </si>
  <si>
    <t>Medical management of biological warfare and bioterrorism: place of the immunoprevention and the immunotherapy</t>
  </si>
  <si>
    <t>Vaccines</t>
  </si>
  <si>
    <t>0147-9571</t>
  </si>
  <si>
    <t>10.1016/S0147-9571(03)00023-7</t>
  </si>
  <si>
    <t>http://www.sciencedirect.com/science/article/pii/S0147957103000237</t>
  </si>
  <si>
    <t>Omkar; Kumar, Bhupendra</t>
  </si>
  <si>
    <t>Chapter 2 - Biocontrol of Insect Pests</t>
  </si>
  <si>
    <t>Ecofriendly Pest Management for Food Security</t>
  </si>
  <si>
    <t>978-0-12-803265-7</t>
  </si>
  <si>
    <t>http://www.sciencedirect.com/science/article/pii/B9780128032657000026</t>
  </si>
  <si>
    <t>Barclay, Hugh J.</t>
  </si>
  <si>
    <t>The sterile release method with unequal male competitive ability</t>
  </si>
  <si>
    <t>10.1016/0304-3800(82)90029-1</t>
  </si>
  <si>
    <t>http://www.sciencedirect.com/science/article/pii/0304380082900291</t>
  </si>
  <si>
    <t>de la Vega Gallardo, Nira; Dittmer, Marie; Dombrowski, Yvonne; Fitzgerald, Denise C.</t>
  </si>
  <si>
    <t>Regenerating CNS myelin: Emerging roles of regulatory T cells and CCN proteins</t>
  </si>
  <si>
    <t>Emerging focus areas in Neuroimmunology</t>
  </si>
  <si>
    <t>0197-0186</t>
  </si>
  <si>
    <t>10.1016/j.neuint.2018.11.024</t>
  </si>
  <si>
    <t>http://www.sciencedirect.com/science/article/pii/S0197018618302997</t>
  </si>
  <si>
    <t>Dalal, Nirav; Greenhalgh, David; Mao, Xuerong</t>
  </si>
  <si>
    <t>A stochastic model for internal HIV dynamics</t>
  </si>
  <si>
    <t>Journal of Mathematical Analysis and Applications</t>
  </si>
  <si>
    <t>0022-247X</t>
  </si>
  <si>
    <t>10.1016/j.jmaa.2007.11.005</t>
  </si>
  <si>
    <t>http://www.sciencedirect.com/science/article/pii/S0022247X07013170</t>
  </si>
  <si>
    <t>Rebellon, Cesar J.; Manasse, Michelle E.; Van Gundy, Karen T.; Cohn, Ellen S.</t>
  </si>
  <si>
    <t>Perceived injustice and delinquency: A test of general strain theory</t>
  </si>
  <si>
    <t>General Strain Theory and Criminal Justice</t>
  </si>
  <si>
    <t>10.1016/j.jcrimjus.2012.02.001</t>
  </si>
  <si>
    <t>http://www.sciencedirect.com/science/article/pii/S0047235212000244</t>
  </si>
  <si>
    <t>Wayne, Randy</t>
  </si>
  <si>
    <t>Chapter 8 - Interference Microscopy</t>
  </si>
  <si>
    <t>Light and Video Microscopy (Second Edition)</t>
  </si>
  <si>
    <t>978-0-12-411484-5</t>
  </si>
  <si>
    <t>http://www.sciencedirect.com/science/article/pii/B9780124114845000081</t>
  </si>
  <si>
    <t>8 - Treatment of children and adolescents with PTSD</t>
  </si>
  <si>
    <t>http://www.sciencedirect.com/science/article/pii/B978012801288800008X</t>
  </si>
  <si>
    <t>JAYAKUMAR, P.; DI SILVIO, L.</t>
  </si>
  <si>
    <t>15 - Cellular response to biocomposites</t>
  </si>
  <si>
    <t>Biomedical Composites</t>
  </si>
  <si>
    <t>978-1-84569-436-4</t>
  </si>
  <si>
    <t>http://www.sciencedirect.com/science/article/pii/B9781845694364500159</t>
  </si>
  <si>
    <t>Scheerer, Eckart</t>
  </si>
  <si>
    <t>Chapter 3 On the Will: An Historical Perspective</t>
  </si>
  <si>
    <t>http://www.sciencedirect.com/science/article/pii/S016641150861907X</t>
  </si>
  <si>
    <t>Brust, John C.M.</t>
  </si>
  <si>
    <t>Chapter 3 - Opioids</t>
  </si>
  <si>
    <t>Neurological Aspects of Substance Abuse (Second Edition)</t>
  </si>
  <si>
    <t>978-0-7506-7313-6</t>
  </si>
  <si>
    <t>http://www.sciencedirect.com/science/article/pii/B9780750673136500076</t>
  </si>
  <si>
    <t>Kaur, Indu Pal; Singh, Harinder</t>
  </si>
  <si>
    <t>Nanostructured drug delivery for better management of tuberculosis</t>
  </si>
  <si>
    <t>Journal of Controlled Release</t>
  </si>
  <si>
    <t>0168-3659</t>
  </si>
  <si>
    <t>10.1016/j.jconrel.2014.04.009</t>
  </si>
  <si>
    <t>http://www.sciencedirect.com/science/article/pii/S0168365914002132</t>
  </si>
  <si>
    <t>Baeten, Jared; Celum, Connie</t>
  </si>
  <si>
    <t>Chapter 39 - Syphilis</t>
  </si>
  <si>
    <t>http://www.sciencedirect.com/science/article/pii/B9781416026136100394</t>
  </si>
  <si>
    <t>Ecosystem modelling of data-limited fisheries: How reliable are Ecopath with Ecosim models without historical time series fitting?</t>
  </si>
  <si>
    <t>10.1016/j.jglr.2020.01.001</t>
  </si>
  <si>
    <t>http://www.sciencedirect.com/science/article/pii/S0380133020300034</t>
  </si>
  <si>
    <t>Donovan, Basil</t>
  </si>
  <si>
    <t>Sexually transmissible infections other than HIV</t>
  </si>
  <si>
    <t>10.1016/S0140-6736(04)15543-8</t>
  </si>
  <si>
    <t>http://www.sciencedirect.com/science/article/pii/S0140673604155438</t>
  </si>
  <si>
    <t>Carney, Carmen M.</t>
  </si>
  <si>
    <t>5.10 Ultra-High Temperature Ceramic-Based Composites</t>
  </si>
  <si>
    <t>Comprehensive Composite Materials II</t>
  </si>
  <si>
    <t>978-0-08-100534-7</t>
  </si>
  <si>
    <t>http://www.sciencedirect.com/science/article/pii/B9780128035818099963</t>
  </si>
  <si>
    <t>Littell, Julia H.; Girvin, Heather</t>
  </si>
  <si>
    <t>Caregivers’ readiness for change: predictive validity in a child welfare sample</t>
  </si>
  <si>
    <t>10.1016/j.chiabu.2004.08.004</t>
  </si>
  <si>
    <t>http://www.sciencedirect.com/science/article/pii/S014521340400273X</t>
  </si>
  <si>
    <t>Rajkhowa, Rangam; Wang, Xungai</t>
  </si>
  <si>
    <t>16 - Properties and applications of ultrafine powders produced from natural fibres</t>
  </si>
  <si>
    <t>Handbook of Natural Fibres (Second Edition)</t>
  </si>
  <si>
    <t>978-0-12-818782-1</t>
  </si>
  <si>
    <t>http://www.sciencedirect.com/science/article/pii/B978012818782100016X</t>
  </si>
  <si>
    <t>Muris, Peter</t>
  </si>
  <si>
    <t>Chapter 6 - The aetiology of childhood phobias and anxiety disorders: A dynamic multifactorial model</t>
  </si>
  <si>
    <t>Normal and Abnormal Fear and Anxiety in Children</t>
  </si>
  <si>
    <t>http://www.sciencedirect.com/science/article/pii/B9780080450735500071</t>
  </si>
  <si>
    <t>Kotevska, Biljana; Spasovska, Elena</t>
  </si>
  <si>
    <t>Feminist activism against the restriction of reproductive rights in the Republic of Macedonia: The campaign against the new law on abortion</t>
  </si>
  <si>
    <t>10.1016/j.wsif.2019.05.002</t>
  </si>
  <si>
    <t>http://www.sciencedirect.com/science/article/pii/S0277539518300396</t>
  </si>
  <si>
    <t>Wolpe, Joseph</t>
  </si>
  <si>
    <t>Conditioned inhibition of craving in drug addiction: A pilot experiment</t>
  </si>
  <si>
    <t>10.1016/0005-7967(64)90035-X</t>
  </si>
  <si>
    <t>http://www.sciencedirect.com/science/article/pii/000579676490035X</t>
  </si>
  <si>
    <t>Threlfall, W.</t>
  </si>
  <si>
    <t>10.1016/S0168-1591(05)80050-4</t>
  </si>
  <si>
    <t>http://www.sciencedirect.com/science/article/pii/S0168159105800504</t>
  </si>
  <si>
    <t>Sheth, Raj D.; Stafstrom, Carl E.; Hsu, David</t>
  </si>
  <si>
    <t>Nonpharmacological Treatment Options for Epilepsy</t>
  </si>
  <si>
    <t>New Vistas in Pediatric Epilepsy</t>
  </si>
  <si>
    <t>1071-9091</t>
  </si>
  <si>
    <t>10.1016/j.spen.2005.03.005</t>
  </si>
  <si>
    <t>http://www.sciencedirect.com/science/article/pii/S1071909105000422</t>
  </si>
  <si>
    <t>Delgado, Maria João Bravo Lima; Albuquerque, Maria Heloisa Figueiredo</t>
  </si>
  <si>
    <t>The Contribution of Regional Costume in Fashion</t>
  </si>
  <si>
    <t>6th International Conference on Applied Human Factors and Ergonomics (AHFE 2015) and the Affiliated Conferences, AHFE 2015</t>
  </si>
  <si>
    <t>2351-9789</t>
  </si>
  <si>
    <t>10.1016/j.promfg.2015.07.966</t>
  </si>
  <si>
    <t>http://www.sciencedirect.com/science/article/pii/S2351978915009671</t>
  </si>
  <si>
    <t>Wolf, Marina E.; Sun, Xiu; Mangiavacchi, Simona; Chao, Steven Z.</t>
  </si>
  <si>
    <t>Psychomotor stimulants and neuronal plasticity</t>
  </si>
  <si>
    <t>Frontiers in Addiction Research: Celebrating the 30th Anniversary of the National Institute on Drug Abuse.</t>
  </si>
  <si>
    <t>10.1016/j.neuropharm.2004.07.006</t>
  </si>
  <si>
    <t>http://www.sciencedirect.com/science/article/pii/S002839080400200X</t>
  </si>
  <si>
    <t>Milevski, Lukas</t>
  </si>
  <si>
    <t>The Strategic Response to Ambiguity</t>
  </si>
  <si>
    <t>10.1016/j.orbis.2019.05.001</t>
  </si>
  <si>
    <t>http://www.sciencedirect.com/science/article/pii/S0030438719300572</t>
  </si>
  <si>
    <t>Rehm, Lynn P.</t>
  </si>
  <si>
    <t>A self-control model of depression</t>
  </si>
  <si>
    <t>10.1016/S0005-7894(77)80150-0</t>
  </si>
  <si>
    <t>http://www.sciencedirect.com/science/article/pii/S0005789477801500</t>
  </si>
  <si>
    <t>Gudivada, V.N.; Irfan, M.T.; Fathi, E.; Rao, D.L.</t>
  </si>
  <si>
    <t>Chapter 5 - Cognitive Analytics: Going Beyond Big Data Analytics and Machine Learning</t>
  </si>
  <si>
    <t>Handbook of Statistics</t>
  </si>
  <si>
    <t>0169-7161</t>
  </si>
  <si>
    <t>http://www.sciencedirect.com/science/article/pii/S0169716116300517</t>
  </si>
  <si>
    <t>Rauch, Scott L</t>
  </si>
  <si>
    <t>Neuroimaging and neurocircuitry models pertaining to the neurosurgical treatment of psychiatric disorders</t>
  </si>
  <si>
    <t>Neurosurgery Clinics of North America</t>
  </si>
  <si>
    <t>10.1016/S1042-3680(02)00114-6</t>
  </si>
  <si>
    <t>http://www.sciencedirect.com/science/article/pii/S1042368002001146</t>
  </si>
  <si>
    <t>Williams, D.Lyn H.; Graham, Alan</t>
  </si>
  <si>
    <t>Enols derived from malonic acids as intermediates in nitrosation and halogenation</t>
  </si>
  <si>
    <t>Tetrahedron</t>
  </si>
  <si>
    <t>0040-4020</t>
  </si>
  <si>
    <t>10.1016/S0040-4020(01)80471-3</t>
  </si>
  <si>
    <t>http://www.sciencedirect.com/science/article/pii/S0040402001804713</t>
  </si>
  <si>
    <t>Marais, S.; Gouanvé, F.; Bonnesoeur, A.; Grenet, J.; Poncin-Epaillard, F.; Morvan, C.; Métayer, M.</t>
  </si>
  <si>
    <t>Unsaturated polyester composites reinforced with flax fibers: effect of cold plasma and autoclave treatments on mechanical and permeation properties</t>
  </si>
  <si>
    <t>10.1016/j.compositesa.2004.11.008</t>
  </si>
  <si>
    <t>http://www.sciencedirect.com/science/article/pii/S1359835X04003136</t>
  </si>
  <si>
    <t>Kian Ang, K.</t>
  </si>
  <si>
    <t>Chapter 7 - Advances in the Treatment of Head and Neck Cancer</t>
  </si>
  <si>
    <t>Radiation Oncology (Ninth Edition)</t>
  </si>
  <si>
    <t>978-0-323-04971-9</t>
  </si>
  <si>
    <t>http://www.sciencedirect.com/science/article/pii/B978032304971900007X</t>
  </si>
  <si>
    <t>Wantzen, Karl Matthias; Ballouche, Aziz; Longuet, Isabelle; Bao, Ibrahima; Bocoum, Hamady; Cissé, Lassana; Chauhan, Malavika; Girard, Pierre; Gopal, Brij; Kane, Alioune; Marchese, Mercedes Rosa; Nautiyal, Prakash; Teixeira, Paulo; Zalewski, Maciej</t>
  </si>
  <si>
    <t>River Culture: an eco-social approach to mitigate the biological and cultural diversity crisis in riverscapes</t>
  </si>
  <si>
    <t>New Challenges and Dimensions of Ecohydrology, Part II</t>
  </si>
  <si>
    <t>1642-3593</t>
  </si>
  <si>
    <t>10.1016/j.ecohyd.2015.12.003</t>
  </si>
  <si>
    <t>http://www.sciencedirect.com/science/article/pii/S1642359315000762</t>
  </si>
  <si>
    <t>Fleming, Philip M</t>
  </si>
  <si>
    <t>Prescribing amphetamine to amphetamine users as a harm reduction measure1This paper is based on a presentation given at the 9th International Conference on the Reduction of Drug Related Harm held in Sao Paulo, Brazil, 15–19 March 1998.1</t>
  </si>
  <si>
    <t>10.1016/S0955-3959(98)00046-2</t>
  </si>
  <si>
    <t>http://www.sciencedirect.com/science/article/pii/S0955395998000462</t>
  </si>
  <si>
    <t>Richards, Robert J.</t>
  </si>
  <si>
    <t>Darwin’s principles of divergence and natural selection: Why Fodor was almost right</t>
  </si>
  <si>
    <t>Data-Driven Research in the Biological and Biomedical Sciences</t>
  </si>
  <si>
    <t>1369-8486</t>
  </si>
  <si>
    <t>10.1016/j.shpsc.2011.10.014</t>
  </si>
  <si>
    <t>http://www.sciencedirect.com/science/article/pii/S1369848611000902</t>
  </si>
  <si>
    <t>Ramirez, Edward; Gonzalez, Ricardo J.; Moreira, Gerardo J.</t>
  </si>
  <si>
    <t>Barriers and bridges to the adoption of environmentally-sustainable offerings</t>
  </si>
  <si>
    <t>Special Issue on Integrating marketing and operations for business sustainability</t>
  </si>
  <si>
    <t>0019-8501</t>
  </si>
  <si>
    <t>10.1016/j.indmarman.2013.07.012</t>
  </si>
  <si>
    <t>http://www.sciencedirect.com/science/article/pii/S0019850113001429</t>
  </si>
  <si>
    <t>Samuels, Joshua X.; Hopkins, Samantha S.B.</t>
  </si>
  <si>
    <t>The impacts of Cenozoic climate and habitat changes on small mammal diversity of North America</t>
  </si>
  <si>
    <t>10.1016/j.gloplacha.2016.12.014</t>
  </si>
  <si>
    <t>http://www.sciencedirect.com/science/article/pii/S0921818116301527</t>
  </si>
  <si>
    <t>Newby, Gretchen; Bennett, Adam; Larson, Erika; Cotter, Chris; Shretta, Rima; Phillips, Allison A; Feachem, Richard G A</t>
  </si>
  <si>
    <t>The path to eradication: a progress report on the malaria-eliminating countries</t>
  </si>
  <si>
    <t>10.1016/S0140-6736(16)00230-0</t>
  </si>
  <si>
    <t>http://www.sciencedirect.com/science/article/pii/S0140673616002300</t>
  </si>
  <si>
    <t>Rohr, Jason R.; Kerby, Jacob L.; Sih, Andrew</t>
  </si>
  <si>
    <t>Community ecology as a framework for predicting contaminant effects</t>
  </si>
  <si>
    <t>10.1016/j.tree.2006.07.002</t>
  </si>
  <si>
    <t>http://www.sciencedirect.com/science/article/pii/S0169534706002114</t>
  </si>
  <si>
    <t>Fitzmaurice, Laura</t>
  </si>
  <si>
    <t>Integrative medicine and pediatric emergency medicine: Can they be complementary?</t>
  </si>
  <si>
    <t>Clinical Pediatric Emergency Medicine</t>
  </si>
  <si>
    <t>1522-8401</t>
  </si>
  <si>
    <t>10.1016/j.cpem.2004.11.001</t>
  </si>
  <si>
    <t>http://www.sciencedirect.com/science/article/pii/S1522840104000849</t>
  </si>
  <si>
    <t>Winkelman, Michael</t>
  </si>
  <si>
    <t>Alternative and traditional medicine approaches for substance abuse programs: a shamanic perspective</t>
  </si>
  <si>
    <t>10.1016/S0955-3959(01)00100-1</t>
  </si>
  <si>
    <t>http://www.sciencedirect.com/science/article/pii/S0955395901001001</t>
  </si>
  <si>
    <t>De Vito, Virginia; Lebkowska-Wieruszewska, Beata; Shaban, Ahmed; Lisowski, Andrzej; Kowaski, Cezary J; Giorgi, Mario</t>
  </si>
  <si>
    <t>Pharmacokinetic profiles of the analgesic flupirtine in dogs after the administration of four pharmaceutical formulations</t>
  </si>
  <si>
    <t>Veterinary Anaesthesia and Analgesia</t>
  </si>
  <si>
    <t>1467-2987</t>
  </si>
  <si>
    <t>10.1111/vaa.12235</t>
  </si>
  <si>
    <t>http://www.sciencedirect.com/science/article/pii/S146729871630143X</t>
  </si>
  <si>
    <t>Mackin, Paul; Young, Allan</t>
  </si>
  <si>
    <t>21 - Bipolar disorders</t>
  </si>
  <si>
    <t>http://www.sciencedirect.com/science/article/pii/B9780702033971000215</t>
  </si>
  <si>
    <t>Chang, Chih-Yang; Hsuuw, Yan-Der; Huang, Fu-Jen; Shyr, Chih-Rong; Chang, Shiuh-Young; Huang, Chiung-Kuei; Kang, Hong-Yo; Huang, Ko-En</t>
  </si>
  <si>
    <t>Androgenic and antiandrogenic effects and expression of androgen receptor in mouse embryonic stem cells</t>
  </si>
  <si>
    <t>Fertility and Sterility</t>
  </si>
  <si>
    <t>0015-0282</t>
  </si>
  <si>
    <t>10.1016/j.fertnstert.2005.11.031</t>
  </si>
  <si>
    <t>http://www.sciencedirect.com/science/article/pii/S0015028205041968</t>
  </si>
  <si>
    <t>Schumann, Debra A.; Mosley, W.Henry</t>
  </si>
  <si>
    <t>The household production of health: Introduction</t>
  </si>
  <si>
    <t>10.1016/0277-9536(94)90389-1</t>
  </si>
  <si>
    <t>http://www.sciencedirect.com/science/article/pii/0277953694903891</t>
  </si>
  <si>
    <t>Marks, Isaac</t>
  </si>
  <si>
    <t>Altered states of consciousness: A book of readings: Charles T. Tart (Ed.): John Wiley. 575 pp. Price 88s</t>
  </si>
  <si>
    <t>10.1016/0005-7967(71)90076-3</t>
  </si>
  <si>
    <t>http://www.sciencedirect.com/science/article/pii/0005796771900763</t>
  </si>
  <si>
    <t>Ratliff, John M</t>
  </si>
  <si>
    <t>The persistence of national differences in a globalizing world: the Japanese struggle for competitiveness in advanced information technologies</t>
  </si>
  <si>
    <t>10.1016/j.socec.2003.12.003</t>
  </si>
  <si>
    <t>http://www.sciencedirect.com/science/article/pii/S1053535703001057</t>
  </si>
  <si>
    <t>Magrath, Priscilla; Nichter, Mark</t>
  </si>
  <si>
    <t>Paying for performance and the social relations of health care provision: An anthropological perspective</t>
  </si>
  <si>
    <t>10.1016/j.socscimed.2012.07.025</t>
  </si>
  <si>
    <t>http://www.sciencedirect.com/science/article/pii/S0277953612005667</t>
  </si>
  <si>
    <t>Cui, Liwang; Yan, Guiyun; Sattabongkot, Jetsumon; Cao, Yaming; Chen, Bin; Chen, Xiaoguang; Fan, Qi; Fang, Qiang; Jongwutiwes, Somchai; Parker, Daniel; Sirichaisinthop, Jeeraphat; Kyaw, Myat Phone; Su, Xin-zhuan; Yang, Henglin; Yang, Zhaoqing; Wang, Baomin; Xu, Jianwei; Zheng, Bin; Zhong, Daibin; Zhou, Guofa</t>
  </si>
  <si>
    <t>Malaria in the Greater Mekong Subregion: Heterogeneity and complexity</t>
  </si>
  <si>
    <t>Tackling The Malaria "End Game": Regional Needs And Challenges For Successful Malaria Elimination</t>
  </si>
  <si>
    <t>10.1016/j.actatropica.2011.02.016</t>
  </si>
  <si>
    <t>http://www.sciencedirect.com/science/article/pii/S0001706X11000416</t>
  </si>
  <si>
    <t>Encyclopedia of Environmental Health</t>
  </si>
  <si>
    <t>978-0-444-52272-6</t>
  </si>
  <si>
    <t>http://www.sciencedirect.com/science/article/pii/B9780444522726006875</t>
  </si>
  <si>
    <t>Leonard Hausman, A.</t>
  </si>
  <si>
    <t>Schizophrenia and the family: A practitioner's guide to psychoeducation and management: By Carol M. Anderson, Douglas J. Reiss, and Gerard E. Hogarty, Guilford, New York, 1986, 365 pages, $26.95</t>
  </si>
  <si>
    <t>10.1016/0010-440X(87)90035-6</t>
  </si>
  <si>
    <t>http://www.sciencedirect.com/science/article/pii/0010440X87900356</t>
  </si>
  <si>
    <t>The experimental model and treatment of neurotic depression</t>
  </si>
  <si>
    <t>10.1016/0005-7967(79)90099-8</t>
  </si>
  <si>
    <t>http://www.sciencedirect.com/science/article/pii/0005796779900998</t>
  </si>
  <si>
    <t>Grygiel, Jakub</t>
  </si>
  <si>
    <t>The Geopolitics of Europe: Europe's Illusions and Delusions</t>
  </si>
  <si>
    <t>10.1016/j.orbis.2015.08.002</t>
  </si>
  <si>
    <t>http://www.sciencedirect.com/science/article/pii/S0030438715000459</t>
  </si>
  <si>
    <t>Thomson, K.D.B.</t>
  </si>
  <si>
    <t>Rural health in Northern Nigeria: Some recent developments and problems</t>
  </si>
  <si>
    <t>10.1016/0035-9203(67)90001-6</t>
  </si>
  <si>
    <t>http://www.sciencedirect.com/science/article/pii/0035920367900016</t>
  </si>
  <si>
    <t>Frecska, Ede; Perenyi, Andras; Arato, Mihaly</t>
  </si>
  <si>
    <t>Blunted prolactin response to fentanyl in depression. Normalizing effect of partial sleep deprivation</t>
  </si>
  <si>
    <t>10.1016/S0165-1781(03)00072-6</t>
  </si>
  <si>
    <t>http://www.sciencedirect.com/science/article/pii/S0165178103000726</t>
  </si>
  <si>
    <t>Gouagna, Louis Clément; Dehecq, Jean-Sébastien; Fontenille, Didier; Dumont, Yves; Boyer, Sébastien</t>
  </si>
  <si>
    <t>Seasonal variation in size estimates of Aedes albopictus population based on standard mark–release–recapture experiments in an urban area on Reunion Island</t>
  </si>
  <si>
    <t>10.1016/j.actatropica.2014.12.011</t>
  </si>
  <si>
    <t>http://www.sciencedirect.com/science/article/pii/S0001706X14004057</t>
  </si>
  <si>
    <t>Wood, John</t>
  </si>
  <si>
    <t>Synergy city; planning for a high density, super-symbiotic society</t>
  </si>
  <si>
    <t>Cities and Sustainability</t>
  </si>
  <si>
    <t>0169-2046</t>
  </si>
  <si>
    <t>10.1016/j.landurbplan.2007.05.006</t>
  </si>
  <si>
    <t>http://www.sciencedirect.com/science/article/pii/S0169204607001466</t>
  </si>
  <si>
    <t>Fast engineering analysis of alternative cable bolt patterns: Duan, F; Pariseau, W G Proc 8th Annual Workshop Generic Mineral Technology Center Mine Systems Design and Ground Control, Reno, 5–6 November 1990P3–13. Publ Blacksburg: Virginia Polytechnic Institute and State University, 1990</t>
  </si>
  <si>
    <t>10.1016/0148-9062(92)93978-S</t>
  </si>
  <si>
    <t>http://www.sciencedirect.com/science/article/pii/014890629293978S</t>
  </si>
  <si>
    <t>Zhang, Z.; Hayes, A.G.; de Pater, I.; Dunn, D.E.; Janssen, M.A.; Nicholson, P.D.; Cuzzi, J.N.; Butler, B.J.; Sault, R.J.; Chatterjee, S.</t>
  </si>
  <si>
    <t>VLA multi-wavelength microwave observations of Saturn's C and B rings</t>
  </si>
  <si>
    <t>10.1016/j.icarus.2018.08.014</t>
  </si>
  <si>
    <t>http://www.sciencedirect.com/science/article/pii/S0019103517303184</t>
  </si>
  <si>
    <t>Contents of Volumes in this Series</t>
  </si>
  <si>
    <t>http://www.sciencedirect.com/science/article/pii/S0065308X15000251</t>
  </si>
  <si>
    <t>Junoy, Juan; Castellanos, Carolina; Manuel Viéitez, José; Riera, Rodrigo</t>
  </si>
  <si>
    <t>Seven years of macroinfauna monitoring at Ladeira beach (Corrubedo Bay, NW Spain) after the Prestige oil spill**This research was supported in part by the Project VEM2004-08544, funded by the Spanish Ministry of Education and Science and the Project ‘Biodiversidad marina en el Atlántico’, Instituto Franklin-Universidad de Alcalá.</t>
  </si>
  <si>
    <t>Oceanologia</t>
  </si>
  <si>
    <t>0078-3234</t>
  </si>
  <si>
    <t>10.5697/oc.55-2.393</t>
  </si>
  <si>
    <t>http://www.sciencedirect.com/science/article/pii/S0078323413500224</t>
  </si>
  <si>
    <t>Pederson, Linda L.; Koval, John J.; O'Connor, Kathleen</t>
  </si>
  <si>
    <t>Are psychosocial factors related to smoking in grade-6 students?</t>
  </si>
  <si>
    <t>10.1016/S0306-4603(96)00014-7</t>
  </si>
  <si>
    <t>http://www.sciencedirect.com/science/article/pii/S0306460396000147</t>
  </si>
  <si>
    <t>Anisman, Hymie; Hayley, Shawn; Kusnecov, Alexander</t>
  </si>
  <si>
    <t>Chapter 13 - Schizophrenia</t>
  </si>
  <si>
    <t>The Immune System and Mental Health</t>
  </si>
  <si>
    <t>978-0-12-811351-6</t>
  </si>
  <si>
    <t>http://www.sciencedirect.com/science/article/pii/B9780128113516000139</t>
  </si>
  <si>
    <t>Lemon, Laura L.; Palenchar, Michael J.</t>
  </si>
  <si>
    <t>Public relations and zones of engagement: Employees’ lived experiences and the fundamental nature of employee engagement</t>
  </si>
  <si>
    <t>Public Relations Review</t>
  </si>
  <si>
    <t>0363-8111</t>
  </si>
  <si>
    <t>10.1016/j.pubrev.2018.01.002</t>
  </si>
  <si>
    <t>http://www.sciencedirect.com/science/article/pii/S0363811117302655</t>
  </si>
  <si>
    <t>Burt, Robert A.</t>
  </si>
  <si>
    <t>Cruelty, hypocrisy, and the rehabilitative ideal in corrections</t>
  </si>
  <si>
    <t>Special Issue: International Human Rights and the Problem of Extra-Clinical Harm</t>
  </si>
  <si>
    <t>10.1016/0160-2527(93)90003-W</t>
  </si>
  <si>
    <t>http://www.sciencedirect.com/science/article/pii/016025279390003W</t>
  </si>
  <si>
    <t>Stelzhammer, Viktoria; Guest, Paul C.; Rothermundt, Matthias; Sondermann, Carina; Michael, Nikolaus; Schwarz, Emanuel; Rahmoune, Hassan; Bahn, Sabine</t>
  </si>
  <si>
    <t>Electroconvulsive therapy exerts mainly acute molecular changes in serum of major depressive disorder patients</t>
  </si>
  <si>
    <t>10.1016/j.euroneuro.2012.10.012</t>
  </si>
  <si>
    <t>http://www.sciencedirect.com/science/article/pii/S0924977X12003033</t>
  </si>
  <si>
    <t>Rothon, Roger; DeArmitt, Christopher</t>
  </si>
  <si>
    <t>Chapter 8 - Fillers (Including Fiber Reinforcements)</t>
  </si>
  <si>
    <t>Brydson's Plastics Materials (Eighth Edition)</t>
  </si>
  <si>
    <t>978-0-323-35824-8</t>
  </si>
  <si>
    <t>http://www.sciencedirect.com/science/article/pii/B9780323358248000086</t>
  </si>
  <si>
    <t>Hechter, Michael</t>
  </si>
  <si>
    <t>The rise and fall of normative control</t>
  </si>
  <si>
    <t>Accounting, Organizations and Society</t>
  </si>
  <si>
    <t>0361-3682</t>
  </si>
  <si>
    <t>10.1016/j.aos.2008.01.005</t>
  </si>
  <si>
    <t>http://www.sciencedirect.com/science/article/pii/S036136820800007X</t>
  </si>
  <si>
    <t>Colledge, Flora; Vogel, Marc; Dürsteler-Macfarland, Kenneth; Strom, Jonas; Schoen, Susanne; Pühse, Uwe; Gerber, Markus</t>
  </si>
  <si>
    <t>A pilot randomized trial of exercise as adjunct therapy in a heroin-assisted treatment setting</t>
  </si>
  <si>
    <t>10.1016/j.jsat.2017.01.012</t>
  </si>
  <si>
    <t>http://www.sciencedirect.com/science/article/pii/S0740547216301945</t>
  </si>
  <si>
    <t>Towards solving the hard problem of consciousness: The varieties of brain resonances and the conscious experiences that they support</t>
  </si>
  <si>
    <t>10.1016/j.neunet.2016.11.003</t>
  </si>
  <si>
    <t>http://www.sciencedirect.com/science/article/pii/S0893608016301800</t>
  </si>
  <si>
    <t>Aversion therapy: Chemical or electrical?</t>
  </si>
  <si>
    <t>10.1016/0005-7967(64)90036-1</t>
  </si>
  <si>
    <t>http://www.sciencedirect.com/science/article/pii/0005796764900361</t>
  </si>
  <si>
    <t>Robert, Nadia</t>
  </si>
  <si>
    <t>Chapter 32 - Neurologic Disorders in Cheetahs and Snow Leopards</t>
  </si>
  <si>
    <t>Zoo and Wild Animal Medicine (Sixth Edition)</t>
  </si>
  <si>
    <t>978-1-4160-4047-7</t>
  </si>
  <si>
    <t>http://www.sciencedirect.com/science/article/pii/B978141604047750035X</t>
  </si>
  <si>
    <t>An integrated pest management model with delayed responses to pesticide applications and its threshold dynamics</t>
  </si>
  <si>
    <t>10.1016/j.nonrwa.2012.02.003</t>
  </si>
  <si>
    <t>http://www.sciencedirect.com/science/article/pii/S1468121812000387</t>
  </si>
  <si>
    <t>Sherwood, A.; Carels, R.A.</t>
  </si>
  <si>
    <t>Blood Pressure*</t>
  </si>
  <si>
    <t>http://www.sciencedirect.com/science/article/pii/B978012373947600057X</t>
  </si>
  <si>
    <t>Shanahan, Timothy</t>
  </si>
  <si>
    <t>The troubled past and uncertain future of group selectionism</t>
  </si>
  <si>
    <t>10.1016/S0160-9327(98)01100-4</t>
  </si>
  <si>
    <t>http://www.sciencedirect.com/science/article/pii/S0160932798011004</t>
  </si>
  <si>
    <t>Chapter 8 - Benthic Macrofauna Populations</t>
  </si>
  <si>
    <t>http://www.sciencedirect.com/science/article/pii/B9780128094679000084</t>
  </si>
  <si>
    <t>Norain, Abdullah; Dadachova, Ekaterina</t>
  </si>
  <si>
    <t>Targeted Radionuclide Therapy of Melanoma</t>
  </si>
  <si>
    <t>Radiolabeled Agents in Cancer Therapy (Part II)</t>
  </si>
  <si>
    <t>0001-2998</t>
  </si>
  <si>
    <t>10.1053/j.semnuclmed.2015.12.005</t>
  </si>
  <si>
    <t>http://www.sciencedirect.com/science/article/pii/S0001299815001543</t>
  </si>
  <si>
    <t>Ainley, David G.; Divoky, G.J.; Tynan, Cynthia T.</t>
  </si>
  <si>
    <t>Seabird Responses to Climate Change☆</t>
  </si>
  <si>
    <t>Encyclopedia of Ocean Sciences (Third Edition)</t>
  </si>
  <si>
    <t>978-0-12-813082-7</t>
  </si>
  <si>
    <t>http://www.sciencedirect.com/science/article/pii/B9780124095489116288</t>
  </si>
  <si>
    <t>Wu, Xianghong; Bharara, Mohan S.; Bray, Travis H.; Tate, Brandon K.; Gorden, Anne E.V.</t>
  </si>
  <si>
    <t>Synthesis and characterization of 2-quinoxalinol Schiff-base metal complexes</t>
  </si>
  <si>
    <t>10.1016/j.ica.2008.08.037</t>
  </si>
  <si>
    <t>http://www.sciencedirect.com/science/article/pii/S0020169308005628</t>
  </si>
  <si>
    <t>Enna, S.J.; Williams, M.</t>
  </si>
  <si>
    <t>Defining the Role of Pharmacology in the Emerging World of Translational Research</t>
  </si>
  <si>
    <t>http://www.sciencedirect.com/science/article/pii/S1054358908570013</t>
  </si>
  <si>
    <t>Bhattacharyya, R.; Mukhopadhyay, B.</t>
  </si>
  <si>
    <t>Analysis of periodic solutions in an eco-epidemiological model with saturation incidence and latency delay</t>
  </si>
  <si>
    <t>Nonlinear Analysis: Hybrid Systems</t>
  </si>
  <si>
    <t>1751-570X</t>
  </si>
  <si>
    <t>10.1016/j.nahs.2009.09.007</t>
  </si>
  <si>
    <t>http://www.sciencedirect.com/science/article/pii/S1751570X09001137</t>
  </si>
  <si>
    <t>West, Steven L; O'Neal, Keri K; Graham, Carolyn W</t>
  </si>
  <si>
    <t>A meta-analysis comparing the effectiveness of buprenorphine and methadone</t>
  </si>
  <si>
    <t>Journal of Substance Abuse</t>
  </si>
  <si>
    <t>0899-3289</t>
  </si>
  <si>
    <t>10.1016/S0899-3289(01)00054-2</t>
  </si>
  <si>
    <t>http://www.sciencedirect.com/science/article/pii/S0899328901000542</t>
  </si>
  <si>
    <t>Apolinario, M.; Coutinho, R.</t>
  </si>
  <si>
    <t>6 - Understanding the biofouling of offshore and deep-sea structures</t>
  </si>
  <si>
    <t>Advances in Marine Antifouling Coatings and Technologies</t>
  </si>
  <si>
    <t>978-1-84569-386-2</t>
  </si>
  <si>
    <t>http://www.sciencedirect.com/science/article/pii/B9781845693862500065</t>
  </si>
  <si>
    <t>O'Connor, Owen A.; Bhagat, Govind; Ganapathi, Karthik A.; Kaplan, Jason; Corradini, Paolo; Guitart, Joan; Rosen, Steven T.; Kuzel, Timothy M.</t>
  </si>
  <si>
    <t>Chapter 85 - T-Cell Lymphomas</t>
  </si>
  <si>
    <t>Hematology (Seventh Edition)</t>
  </si>
  <si>
    <t>978-0-323-35762-3</t>
  </si>
  <si>
    <t>http://www.sciencedirect.com/science/article/pii/B9780323357623000858</t>
  </si>
  <si>
    <t>Wilkie, Donald M.; Kennedy, Duncan J.</t>
  </si>
  <si>
    <t>Computer simulation of pigeons' performance on a spatial memory task</t>
  </si>
  <si>
    <t>10.1016/0376-6357(87)90070-2</t>
  </si>
  <si>
    <t>http://www.sciencedirect.com/science/article/pii/0376635787900702</t>
  </si>
  <si>
    <t>Schaffner, Francis; Mathis, Alexander</t>
  </si>
  <si>
    <t>Dengue and dengue vectors in the WHO European region: past, present, and scenarios for the future</t>
  </si>
  <si>
    <t>10.1016/S1473-3099(14)70834-5</t>
  </si>
  <si>
    <t>http://www.sciencedirect.com/science/article/pii/S1473309914708345</t>
  </si>
  <si>
    <t>Chapter 10 - Dreaming in Sleep-Disordered Patients</t>
  </si>
  <si>
    <t>Sleep Disorders Medicine (Third Edition)</t>
  </si>
  <si>
    <t>978-0-7506-7584-0</t>
  </si>
  <si>
    <t>http://www.sciencedirect.com/science/article/pii/B9780750675840000100</t>
  </si>
  <si>
    <t>Lee, Sie Huey; Teo, Jeanette; Heng, Desmond; Ng, Wai Kiong; Zhao, Yanli; Tan, Reginald B.H.</t>
  </si>
  <si>
    <t>Tailored Antibiotic Combination Powders for Inhaled Rotational Antibiotic Therapy</t>
  </si>
  <si>
    <t>10.1016/j.xphs.2016.02.007</t>
  </si>
  <si>
    <t>http://www.sciencedirect.com/science/article/pii/S0022354916003622</t>
  </si>
  <si>
    <t>Guerin, Philippe J; Olliaro, Piero; Sundar, Shyam; Boelaert, Marleen; Croft, Simon L; Desjeux, Philippe; Wasunna, Monique K; Bryceson, Anthony DM</t>
  </si>
  <si>
    <t>Visceral leishmaniasis: current status of control, diagnosis, and treatment, and a proposed research and development agenda</t>
  </si>
  <si>
    <t>10.1016/S1473-3099(02)00347-X</t>
  </si>
  <si>
    <t>http://www.sciencedirect.com/science/article/pii/S147330990200347X</t>
  </si>
  <si>
    <t>Steffen, Andreas; Hupp, Benjamin</t>
  </si>
  <si>
    <t>Design of Efficient Emissive Materials</t>
  </si>
  <si>
    <t>http://www.sciencedirect.com/science/article/pii/B9780124095472147535</t>
  </si>
  <si>
    <t>Chen, Ding-Shinn; Chen, Pei-Jer</t>
  </si>
  <si>
    <t>CHAPTER 66 - Hepatitis B and Deltavirus Infections</t>
  </si>
  <si>
    <t>http://www.sciencedirect.com/science/article/pii/B9780702039355000665</t>
  </si>
  <si>
    <t>Holtmann, Gerald J; Ford, Alexander C; Talley, Nicholas J</t>
  </si>
  <si>
    <t>Pathophysiology of irritable bowel syndrome</t>
  </si>
  <si>
    <t>The Lancet Gastroenterology &amp; Hepatology</t>
  </si>
  <si>
    <t>2468-1253</t>
  </si>
  <si>
    <t>10.1016/S2468-1253(16)30023-1</t>
  </si>
  <si>
    <t>http://www.sciencedirect.com/science/article/pii/S2468125316300231</t>
  </si>
  <si>
    <t>Basu, A.; Mistry, N.F.; Antia, N.H.</t>
  </si>
  <si>
    <t>Views on the sustenance of resistant Mycobacterium tuberculosis in the environment</t>
  </si>
  <si>
    <t>10.1016/0306-9877(95)90215-5</t>
  </si>
  <si>
    <t>http://www.sciencedirect.com/science/article/pii/0306987795902155</t>
  </si>
  <si>
    <t>Bagozzi, Richard P.; Dholakia, Utpal M.</t>
  </si>
  <si>
    <t>Intentional social action in virtual communities</t>
  </si>
  <si>
    <t>Journal of Interactive Marketing</t>
  </si>
  <si>
    <t>1094-9968</t>
  </si>
  <si>
    <t>10.1002/dir.10006</t>
  </si>
  <si>
    <t>http://www.sciencedirect.com/science/article/pii/S1094996802701540</t>
  </si>
  <si>
    <t>Mbaya, Albert Wulari; Ibrahim, Umar Isah; God, Onyiche Thank; Ladi, Sanya</t>
  </si>
  <si>
    <t>Toxicity and potential anti-trypanosomal activity of ethanolic extract of Azadirachta indica (Maliacea) stem bark: An in vivo and in vitro approach using Trypanosoma brucei</t>
  </si>
  <si>
    <t>Journal of Ethnopharmacology</t>
  </si>
  <si>
    <t>0378-8741</t>
  </si>
  <si>
    <t>10.1016/j.jep.2010.01.013</t>
  </si>
  <si>
    <t>http://www.sciencedirect.com/science/article/pii/S0378874110000309</t>
  </si>
  <si>
    <t>Gori, Marco</t>
  </si>
  <si>
    <t>Chapter 1 - The Big Picture</t>
  </si>
  <si>
    <t>Machine Learning</t>
  </si>
  <si>
    <t>978-0-08-100659-7</t>
  </si>
  <si>
    <t>http://www.sciencedirect.com/science/article/pii/B9780081006597000014</t>
  </si>
  <si>
    <t>Krishna, Sanjeev; Stich, August</t>
  </si>
  <si>
    <t>97 - African Trypanosomiasis</t>
  </si>
  <si>
    <t>Hunter's Tropical Medicine and Emerging Infectious Disease (Ninth Edition)</t>
  </si>
  <si>
    <t>978-1-4160-4390-4</t>
  </si>
  <si>
    <t>http://www.sciencedirect.com/science/article/pii/B9781416043904000977</t>
  </si>
  <si>
    <t>Snow, David P.</t>
  </si>
  <si>
    <t>Gesture and intonation are “sister systems” of infant communication: Evidence from regression patterns of language development</t>
  </si>
  <si>
    <t>Language Sciences</t>
  </si>
  <si>
    <t>10.1016/j.langsci.2016.10.005</t>
  </si>
  <si>
    <t>http://www.sciencedirect.com/science/article/pii/S0388000116301802</t>
  </si>
  <si>
    <t>Siegal, Michael</t>
  </si>
  <si>
    <t>Are sons and daughters treated more differently by fathers than by mothers?</t>
  </si>
  <si>
    <t>Developmental Review</t>
  </si>
  <si>
    <t>0273-2297</t>
  </si>
  <si>
    <t>10.1016/0273-2297(87)90012-8</t>
  </si>
  <si>
    <t>http://www.sciencedirect.com/science/article/pii/0273229787900128</t>
  </si>
  <si>
    <t>DURDEN, LANCE A.</t>
  </si>
  <si>
    <t>4 - LICE (Phthiraptera)</t>
  </si>
  <si>
    <t>Medical and Veterinary Entomology</t>
  </si>
  <si>
    <t>978-0-12-510451-7</t>
  </si>
  <si>
    <t>http://www.sciencedirect.com/science/article/pii/B9780125104517500062</t>
  </si>
  <si>
    <t>Contents of Volume 1A</t>
  </si>
  <si>
    <t>Handbook of Economic Growth</t>
  </si>
  <si>
    <t>1574-0684</t>
  </si>
  <si>
    <t>http://www.sciencedirect.com/science/article/pii/S1574068405011032</t>
  </si>
  <si>
    <t>Mittermeier, Russell A.; Richardson, Matthew C.</t>
  </si>
  <si>
    <t>Primate Populations, Conservation of</t>
  </si>
  <si>
    <t>http://www.sciencedirect.com/science/article/pii/B9780123847195003701</t>
  </si>
  <si>
    <t>Sanchez-Ramos, Juan</t>
  </si>
  <si>
    <t>Chapter Seven - Neurologic Complications of Psychomotor Stimulant Abuse</t>
  </si>
  <si>
    <t>http://www.sciencedirect.com/science/article/pii/S0074774215000069</t>
  </si>
  <si>
    <t>Martinez, Lindsay</t>
  </si>
  <si>
    <t>Global infectious disease surveillance</t>
  </si>
  <si>
    <t>International Journal of Infectious Diseases</t>
  </si>
  <si>
    <t>1201-9712</t>
  </si>
  <si>
    <t>10.1016/S1201-9712(00)90114-0</t>
  </si>
  <si>
    <t>http://www.sciencedirect.com/science/article/pii/S1201971200901140</t>
  </si>
  <si>
    <t>Max, B.</t>
  </si>
  <si>
    <t>This and that: an unsuitable eponym, leeches, and the transmutation of the disciplines</t>
  </si>
  <si>
    <t>10.1016/0165-6147(90)90062-D</t>
  </si>
  <si>
    <t>http://www.sciencedirect.com/science/article/pii/016561479090062D</t>
  </si>
  <si>
    <t>Arnstein, Paul</t>
  </si>
  <si>
    <t>The placebo effect</t>
  </si>
  <si>
    <t>Seminars in Integrative Medicine</t>
  </si>
  <si>
    <t>1543-1150</t>
  </si>
  <si>
    <t>10.1016/S1543-1150(03)00026-7</t>
  </si>
  <si>
    <t>http://www.sciencedirect.com/science/article/pii/S1543115003000267</t>
  </si>
  <si>
    <t>Billington, Colin J</t>
  </si>
  <si>
    <t>Developments in the use of steel in construction</t>
  </si>
  <si>
    <t>10.1016/0950-0618(87)90055-9</t>
  </si>
  <si>
    <t>http://www.sciencedirect.com/science/article/pii/0950061887900559</t>
  </si>
  <si>
    <t>Kain, Kevin C.; Keystone, Jay S.</t>
  </si>
  <si>
    <t>MALARIA IN TRAVELERS: Epidemiology, Disease, and Prevention</t>
  </si>
  <si>
    <t>Infectious Disease Clinics of North America</t>
  </si>
  <si>
    <t>0891-5520</t>
  </si>
  <si>
    <t>10.1016/S0891-5520(05)70005-2</t>
  </si>
  <si>
    <t>http://www.sciencedirect.com/science/article/pii/S0891552005700052</t>
  </si>
  <si>
    <t>Ramachandran, V.S.</t>
  </si>
  <si>
    <t>4 - Chemical Admixtures—Recent Developments</t>
  </si>
  <si>
    <t>http://www.sciencedirect.com/science/article/pii/B9780815513735500088</t>
  </si>
  <si>
    <t>Hegde, Ashok N.</t>
  </si>
  <si>
    <t>Proteolysis, synaptic plasticity and memory</t>
  </si>
  <si>
    <t>MCCS 2017</t>
  </si>
  <si>
    <t>10.1016/j.nlm.2016.09.003</t>
  </si>
  <si>
    <t>http://www.sciencedirect.com/science/article/pii/S1074742716301782</t>
  </si>
  <si>
    <t>Rinne, Martin</t>
  </si>
  <si>
    <t>Technology roadmaps: Infrastructure for innovation</t>
  </si>
  <si>
    <t>Roadmapping: From Sustainable to Disruptive Technologies</t>
  </si>
  <si>
    <t>10.1016/j.techfore.2003.10.002</t>
  </si>
  <si>
    <t>http://www.sciencedirect.com/science/article/pii/S0040162503001288</t>
  </si>
  <si>
    <t>Mainwaring, Lynda M.</t>
  </si>
  <si>
    <t>Chapter 12 - Terminating the therapeutic relationship</t>
  </si>
  <si>
    <t>Psychology in the Physical and Manual Therapies</t>
  </si>
  <si>
    <t>978-0-443-07352-6</t>
  </si>
  <si>
    <t>http://www.sciencedirect.com/science/article/pii/B9780443073526500178</t>
  </si>
  <si>
    <t>Verhagen, Balthazar Th.; Tredoux, Marian; Lindsay, Nicholas M.; Sellschop, Jacques P.F.; von Salis Perch-Nielsen, A.Katharina; Koeberl, Christian</t>
  </si>
  <si>
    <t>Implications of isotopic and other geochemical data from a Cretaceous-Tertiary transition in southern Africa</t>
  </si>
  <si>
    <t>Chemical Geology: Isotope Geoscience section</t>
  </si>
  <si>
    <t>0168-9622</t>
  </si>
  <si>
    <t>10.1016/0168-9622(90)90013-3</t>
  </si>
  <si>
    <t>http://www.sciencedirect.com/science/article/pii/0168962290900133</t>
  </si>
  <si>
    <t>Markstrom, C.A.</t>
  </si>
  <si>
    <t>Initiation Ceremonies and Rites of Passage</t>
  </si>
  <si>
    <t>http://www.sciencedirect.com/science/article/pii/B9780123739513000648</t>
  </si>
  <si>
    <t>Holt, Robert D.</t>
  </si>
  <si>
    <t>12 - ON THE INTEGRATION OF COMMUNITY ECOLOGY AND EVOLUTIONARY BIOLOGY: HISTORICAL PERSPECTIVES AND CURRENT PROSPECTS</t>
  </si>
  <si>
    <t>Ecological Paradigms Lost</t>
  </si>
  <si>
    <t>1875306X</t>
  </si>
  <si>
    <t>http://www.sciencedirect.com/science/article/pii/B9780120884599500145</t>
  </si>
  <si>
    <t>Presti, David E.</t>
  </si>
  <si>
    <t>Psychoactive Drugs</t>
  </si>
  <si>
    <t>http://www.sciencedirect.com/science/article/pii/B0122272102002909</t>
  </si>
  <si>
    <t>Sexson, Sandra B.</t>
  </si>
  <si>
    <t>Religious and spiritual assessment of the child and adolescent</t>
  </si>
  <si>
    <t>Religion and Spirituality</t>
  </si>
  <si>
    <t>10.1016/S1056-4993(03)00075-0</t>
  </si>
  <si>
    <t>http://www.sciencedirect.com/science/article/pii/S1056499303000750</t>
  </si>
  <si>
    <t>Knyazev, Gennady G.</t>
  </si>
  <si>
    <t>EEG delta oscillations as a correlate of basic homeostatic and motivational processes</t>
  </si>
  <si>
    <t>10.1016/j.neubiorev.2011.10.002</t>
  </si>
  <si>
    <t>http://www.sciencedirect.com/science/article/pii/S0149763411001849</t>
  </si>
  <si>
    <t>Carnwath, Tom; Miller, David</t>
  </si>
  <si>
    <t>13 - Anxiety</t>
  </si>
  <si>
    <t>Behavioural Psychotherapy in Primary Care</t>
  </si>
  <si>
    <t>978-0-12-160230-7</t>
  </si>
  <si>
    <t>http://www.sciencedirect.com/science/article/pii/B9780121602307500174</t>
  </si>
  <si>
    <t>Nicholson, Peter G.</t>
  </si>
  <si>
    <t>Chapter 6 - Deep Densification</t>
  </si>
  <si>
    <t>Soil Improvement and Ground Modification Methods</t>
  </si>
  <si>
    <t>978-0-12-408076-8</t>
  </si>
  <si>
    <t>http://www.sciencedirect.com/science/article/pii/B9780124080768000066</t>
  </si>
  <si>
    <t>Jouen, François; Lepecq, Jean-Claude; Gapenne, Olivier</t>
  </si>
  <si>
    <t>Chapter 9 Frames of Reference Underlying Early Movement Coordination</t>
  </si>
  <si>
    <t>http://www.sciencedirect.com/science/article/pii/S0166411508609553</t>
  </si>
  <si>
    <t>Shieh, Dar-Bin; Chen, I-Wen; Wei, Tsai-Yin; Shao, Chuin-Yi; Chang, Hsin-Ju; Chung, Ching-Hung; Wong, Tung-Yiu; Jin, Ying-Tai</t>
  </si>
  <si>
    <t>Tissue expression of gelsolin in oral carcinogenesis progression and its clinicopathological implications</t>
  </si>
  <si>
    <t>Oral Oncology</t>
  </si>
  <si>
    <t>1368-8375</t>
  </si>
  <si>
    <t>10.1016/j.oraloncology.2005.10.021</t>
  </si>
  <si>
    <t>http://www.sciencedirect.com/science/article/pii/S1368837505003015</t>
  </si>
  <si>
    <t>Young, Angela M; Perrewé, Pamela L</t>
  </si>
  <si>
    <t>The Exchange Relationship between Mentors and Protégés: The Development of a Framework</t>
  </si>
  <si>
    <t>Human Resource Management Review</t>
  </si>
  <si>
    <t>10.1016/S1053-4822(99)00045-5</t>
  </si>
  <si>
    <t>http://www.sciencedirect.com/science/article/pii/S1053482299000455</t>
  </si>
  <si>
    <t>Lawrence, C.; Collier, B.</t>
  </si>
  <si>
    <t>11 - Natural geotextiles</t>
  </si>
  <si>
    <t>Biodegradable and Sustainable Fibres</t>
  </si>
  <si>
    <t>978-1-85573-916-1</t>
  </si>
  <si>
    <t>http://www.sciencedirect.com/science/article/pii/B9781855739161500119</t>
  </si>
  <si>
    <t>Pianka, Eric R.; Horn, Henry S.</t>
  </si>
  <si>
    <t>11 - ECOLOGY'S LEGACY FROM ROBERT MacARTHUR</t>
  </si>
  <si>
    <t>http://www.sciencedirect.com/science/article/pii/B9780120884599500133</t>
  </si>
  <si>
    <t>LePine, Jeffery A.; Buckman, Brooke R.; Crawford, Eean R.; Methot, Jessica R.</t>
  </si>
  <si>
    <t>A review of research on personality in teams: Accounting for pathways spanning levels of theory and analysis</t>
  </si>
  <si>
    <t>The Role of Personality in Human Resource Management</t>
  </si>
  <si>
    <t>10.1016/j.hrmr.2010.10.004</t>
  </si>
  <si>
    <t>http://www.sciencedirect.com/science/article/pii/S1053482210000549</t>
  </si>
  <si>
    <t>RIPPERE, VICKY</t>
  </si>
  <si>
    <t>Nutritional Approaches to Behavior Modification</t>
  </si>
  <si>
    <t>http://www.sciencedirect.com/science/article/pii/B9780125356145500114</t>
  </si>
  <si>
    <t>Davies, Anthony; McIvor, Ronan J.; Channi Kumar, R.</t>
  </si>
  <si>
    <t>Impact of childbirth on a series of schizophrenic mothers: a comment on the possible influence of oestrogen on schizophrenia</t>
  </si>
  <si>
    <t>10.1016/0920-9964(94)00062-D</t>
  </si>
  <si>
    <t>http://www.sciencedirect.com/science/article/pii/092099649400062D</t>
  </si>
  <si>
    <t>Holterhoff, Peter F.</t>
  </si>
  <si>
    <t>Crinoid biofacies in Upper Carboniferous cyclothems, midcontinent North America: faunal tracking and the role of regional processes in biofacies recurrence</t>
  </si>
  <si>
    <t>New Perspectives on Faunal Stability in the Fossil Record</t>
  </si>
  <si>
    <t>10.1016/S0031-0182(96)00088-0</t>
  </si>
  <si>
    <t>http://www.sciencedirect.com/science/article/pii/S0031018296000880</t>
  </si>
  <si>
    <t>Arhonditsis, George B.; Brett, Michael T.</t>
  </si>
  <si>
    <t>Eutrophication model for Lake Washington (USA): Part II—model calibration and system dynamics analysis</t>
  </si>
  <si>
    <t>10.1016/j.ecolmodel.2005.01.039</t>
  </si>
  <si>
    <t>http://www.sciencedirect.com/science/article/pii/S0304380005000761</t>
  </si>
  <si>
    <t>Whittle, Sarah; Allen, Nicholas B.; Lubman, Dan I.; Yücel, Murat</t>
  </si>
  <si>
    <t>The neurobiological basis of temperament: Towards a better understanding of psychopathology</t>
  </si>
  <si>
    <t>10.1016/j.neubiorev.2005.09.003</t>
  </si>
  <si>
    <t>http://www.sciencedirect.com/science/article/pii/S0149763405001338</t>
  </si>
  <si>
    <t>Durodola, J.F.</t>
  </si>
  <si>
    <t>Functionally graded adhesive joints – A review and prospects</t>
  </si>
  <si>
    <t>Special Issue on Functionally Graded Materials</t>
  </si>
  <si>
    <t>0143-7496</t>
  </si>
  <si>
    <t>10.1016/j.ijadhadh.2017.02.008</t>
  </si>
  <si>
    <t>http://www.sciencedirect.com/science/article/pii/S014374961730026X</t>
  </si>
  <si>
    <t>Koyanagi, Tomohiko; Morita, Hajime; Takamatsu, Tsuneo; Taniguchi, Kotaro; Shinno, Yuichiro</t>
  </si>
  <si>
    <t>Radical Transurethral Resection of the Prostate in Male Paraplegics Revisited: Further Clinical Experience and Urodynamic Considerations for its Effectiveness</t>
  </si>
  <si>
    <t>The Journal of Urology</t>
  </si>
  <si>
    <t>0022-5347</t>
  </si>
  <si>
    <t>10.1016/S0022-5347(17)43876-6</t>
  </si>
  <si>
    <t>http://www.sciencedirect.com/science/article/pii/S0022534717438766</t>
  </si>
  <si>
    <t>Law, Chung K.</t>
  </si>
  <si>
    <t>Combustion at a crossroads: Status and prospects</t>
  </si>
  <si>
    <t>10.1016/j.proci.2006.08.124</t>
  </si>
  <si>
    <t>http://www.sciencedirect.com/science/article/pii/S1540748906003877</t>
  </si>
  <si>
    <t>Gülbay, Banu Eriş; Gürkan, Özlem Ural; Yıldız, Öznur Akkoca; Önen, Zeynep Pınar; Erkekol, Ferda Öner; Baççıoğlu, Ayşe; Acıcan, Turan</t>
  </si>
  <si>
    <t>Side effects due to primary antituberculosis drugs during the initial phase of therapy in 1149 hospitalized patients for tuberculosis</t>
  </si>
  <si>
    <t>Respiratory Medicine</t>
  </si>
  <si>
    <t>0954-6111</t>
  </si>
  <si>
    <t>10.1016/j.rmed.2006.01.014</t>
  </si>
  <si>
    <t>http://www.sciencedirect.com/science/article/pii/S095461110600045X</t>
  </si>
  <si>
    <t>Hamblyn, S.M.L.; Reuben, B.G.</t>
  </si>
  <si>
    <t>Use of Radio-Frequency Plasma in Chemical Synthesis</t>
  </si>
  <si>
    <t>Advances in Inorganic Chemistry and Radiochemistry</t>
  </si>
  <si>
    <t>0065-2792</t>
  </si>
  <si>
    <t>http://www.sciencedirect.com/science/article/pii/S0065279208600606</t>
  </si>
  <si>
    <t>Lawrie, Stephen M; Hall, Jeremy; Johnstone, Eve C</t>
  </si>
  <si>
    <t>15 - Schizophrenia and related disorders</t>
  </si>
  <si>
    <t>Companion to Psychiatric Studies (Eighth Edition)</t>
  </si>
  <si>
    <t>978-0-7020-3137-3</t>
  </si>
  <si>
    <t>http://www.sciencedirect.com/science/article/pii/B9780702031373000152</t>
  </si>
  <si>
    <t>Bottomley, Juliana M.; LeReun, Corinne; Diamantopoulos, Alex; Mitchell, Stephen; Gaynes, Bradley N.</t>
  </si>
  <si>
    <t>Vagus nerve stimulation (VNS) therapy in patients with treatment resistant depression: A systematic review and meta-analysis</t>
  </si>
  <si>
    <t>10.1016/j.comppsych.2019.152156</t>
  </si>
  <si>
    <t>http://www.sciencedirect.com/science/article/pii/S0010440X19300793</t>
  </si>
  <si>
    <t>Harston, Craig; Maren, A.J.</t>
  </si>
  <si>
    <t>2 - HISTORY AND DEVELOPMENT OF NEURAL NETWORKS</t>
  </si>
  <si>
    <t>Handbook of Neural Computing Applications</t>
  </si>
  <si>
    <t>978-0-12-546090-3</t>
  </si>
  <si>
    <t>http://www.sciencedirect.com/science/article/pii/B9780125460903500061</t>
  </si>
  <si>
    <t>LeBaron, Blake; Arthur, W.Brian; Palmer, Richard</t>
  </si>
  <si>
    <t>Time series properties of an artificial stock market</t>
  </si>
  <si>
    <t>Journal of Economic Dynamics and Control</t>
  </si>
  <si>
    <t>0165-1889</t>
  </si>
  <si>
    <t>10.1016/S0165-1889(98)00081-5</t>
  </si>
  <si>
    <t>http://www.sciencedirect.com/science/article/pii/S0165188998000815</t>
  </si>
  <si>
    <t>Kane, T.C.; Culver, D.C.; Mathieu, J.</t>
  </si>
  <si>
    <t>9 - Biotic Fluxes and Gene Flow</t>
  </si>
  <si>
    <t>Groundwater Ecology</t>
  </si>
  <si>
    <t>978-0-08-050762-0</t>
  </si>
  <si>
    <t>http://www.sciencedirect.com/science/article/pii/B9780080507620500164</t>
  </si>
  <si>
    <t>Larson, Paul S.; Starr, Philip A.</t>
  </si>
  <si>
    <t>Chapter 119 - Deep Brain Stimulation for Intractable Psychiatric Illness</t>
  </si>
  <si>
    <t>Schmidek and Sweet Operative Neurosurgical Techniques (Sixth Edition)</t>
  </si>
  <si>
    <t>978-1-4160-6839-6</t>
  </si>
  <si>
    <t>http://www.sciencedirect.com/science/article/pii/B9781416068396101194</t>
  </si>
  <si>
    <t>Sobel, Jack D.</t>
  </si>
  <si>
    <t>CHAPTER 26 - Fungal infections of the genitourinary tract</t>
  </si>
  <si>
    <t>Clinical Mycology (Second Edition)</t>
  </si>
  <si>
    <t>978-1-4160-5680-5</t>
  </si>
  <si>
    <t>http://www.sciencedirect.com/science/article/pii/B9781416056805000268</t>
  </si>
  <si>
    <t>Weber, Marjorie G.; Agrawal, Anurag A.</t>
  </si>
  <si>
    <t>Phylogeny, ecology, and the coupling of comparative and experimental approaches</t>
  </si>
  <si>
    <t>10.1016/j.tree.2012.04.010</t>
  </si>
  <si>
    <t>http://www.sciencedirect.com/science/article/pii/S0169534712000985</t>
  </si>
  <si>
    <t>Dollinger, Mimi</t>
  </si>
  <si>
    <t>BOOKS ON THE HORIZON</t>
  </si>
  <si>
    <t>10.1016/j.bushor.2008.01.006</t>
  </si>
  <si>
    <t>http://www.sciencedirect.com/science/article/pii/S0007681308000074</t>
  </si>
  <si>
    <t>Gardiner, Barry; Berry, Peter; Moulia, Bruno</t>
  </si>
  <si>
    <t>Review: Wind impacts on plant growth, mechanics and damage</t>
  </si>
  <si>
    <t>Plant Science</t>
  </si>
  <si>
    <t>0168-9452</t>
  </si>
  <si>
    <t>10.1016/j.plantsci.2016.01.006</t>
  </si>
  <si>
    <t>http://www.sciencedirect.com/science/article/pii/S0168945216300061</t>
  </si>
  <si>
    <t>Winder, Nick; McIntosh, Brian S.; Jeffrey, Paul</t>
  </si>
  <si>
    <t>The origin, diagnostic attributes and practical application of co-evolutionary theory</t>
  </si>
  <si>
    <t>Ecological Economics</t>
  </si>
  <si>
    <t>0921-8009</t>
  </si>
  <si>
    <t>10.1016/j.ecolecon.2005.03.017</t>
  </si>
  <si>
    <t>http://www.sciencedirect.com/science/article/pii/S092180090500114X</t>
  </si>
  <si>
    <t>Huprich, Steven K.</t>
  </si>
  <si>
    <t>Depressive personality disorder: Theoretical issues, clinical findings, and future research questions</t>
  </si>
  <si>
    <t>10.1016/S0272-7358(97)00104-9</t>
  </si>
  <si>
    <t>http://www.sciencedirect.com/science/article/pii/S0272735897001049</t>
  </si>
  <si>
    <t>Martino, Davide; Defazio, Giovanni; Giovannoni, Gavin</t>
  </si>
  <si>
    <t>The PANDAS subgroup of tic disorders and childhood-onset obsessive–compulsive disorder</t>
  </si>
  <si>
    <t>10.1016/j.jpsychores.2009.07.004</t>
  </si>
  <si>
    <t>http://www.sciencedirect.com/science/article/pii/S0022399909002700</t>
  </si>
  <si>
    <t>Smith, Laurence D.</t>
  </si>
  <si>
    <t>Chapter 1 Historical and philosophical foundations of the problem of meaning</t>
  </si>
  <si>
    <t>http://www.sciencedirect.com/science/article/pii/S0166411597801331</t>
  </si>
  <si>
    <t>Holloway, Paul; Miller, Jennifer A.</t>
  </si>
  <si>
    <t>1.13 - Analysis and Modeling of Movement</t>
  </si>
  <si>
    <t>Comprehensive Geographic Information Systems</t>
  </si>
  <si>
    <t>978-0-12-804793-4</t>
  </si>
  <si>
    <t>http://www.sciencedirect.com/science/article/pii/B9780124095489105020</t>
  </si>
  <si>
    <t>Xie, Jing; Yang, Zhaogang; Zhou, Chenguang; Zhu, Jing; Lee, Robert J.; Teng, Lesheng</t>
  </si>
  <si>
    <t>Nanotechnology for the delivery of phytochemicals in cancer therapy</t>
  </si>
  <si>
    <t>Biotechnology Advances</t>
  </si>
  <si>
    <t>0734-9750</t>
  </si>
  <si>
    <t>10.1016/j.biotechadv.2016.04.002</t>
  </si>
  <si>
    <t>http://www.sciencedirect.com/science/article/pii/S0734975016300453</t>
  </si>
  <si>
    <t>Esposito, Thomas J.</t>
  </si>
  <si>
    <t>Moving the cheese: a commentary on debate over the acute care surgery initiative</t>
  </si>
  <si>
    <t>Surgery</t>
  </si>
  <si>
    <t>0039-6060</t>
  </si>
  <si>
    <t>10.1016/j.surg.2007.06.016</t>
  </si>
  <si>
    <t>http://www.sciencedirect.com/science/article/pii/S0039606007003753</t>
  </si>
  <si>
    <t>Young, Truman P</t>
  </si>
  <si>
    <t>Restoration ecology and conservation biology</t>
  </si>
  <si>
    <t>10.1016/S0006-3207(99)00057-9</t>
  </si>
  <si>
    <t>http://www.sciencedirect.com/science/article/pii/S0006320799000579</t>
  </si>
  <si>
    <t>Wyber, Rosemary; Kado, Joseph</t>
  </si>
  <si>
    <t>Chapter 12 - Rheumatic Heart Disease Control Programs, Registers, and Access to Care</t>
  </si>
  <si>
    <t>Acute Rheumatic Fever and Rheumatic Heart Disease</t>
  </si>
  <si>
    <t>978-0-323-63982-8</t>
  </si>
  <si>
    <t>http://www.sciencedirect.com/science/article/pii/B978032363982800012X</t>
  </si>
  <si>
    <t>Mirski, Marek A.; Varelas, Panayiotis N.</t>
  </si>
  <si>
    <t>Seizures and Status Epilepticus in the Critically Ill</t>
  </si>
  <si>
    <t>Neurological Complications in Critical Illness</t>
  </si>
  <si>
    <t>0749-0704</t>
  </si>
  <si>
    <t>10.1016/j.ccc.2007.11.005</t>
  </si>
  <si>
    <t>http://www.sciencedirect.com/science/article/pii/S0749070407000954</t>
  </si>
  <si>
    <t>Boyd, Jessica H.; Strunk, Robert C.</t>
  </si>
  <si>
    <t>Chapter 5 - What Is Asthma?</t>
  </si>
  <si>
    <t>Clinical Asthma</t>
  </si>
  <si>
    <t>978-0-323-04289-5</t>
  </si>
  <si>
    <t>http://www.sciencedirect.com/science/article/pii/B9780323042895100050</t>
  </si>
  <si>
    <t>Goulenok, T.; Buzelé, R.; Duval, X.; Bruneel, F.; Stahl, J.P.; Fantin, B.</t>
  </si>
  <si>
    <t>Management of adult infectious encephalitis in metropolitan France</t>
  </si>
  <si>
    <t>Recommandations de la SPILF pour la prise en charge des encéphalites infectieuses de l'adulte</t>
  </si>
  <si>
    <t>10.1016/j.medmal.2017.01.006</t>
  </si>
  <si>
    <t>http://www.sciencedirect.com/science/article/pii/S0399077X17300318</t>
  </si>
  <si>
    <t>http://www.sciencedirect.com/science/article/pii/B0122268652001073</t>
  </si>
  <si>
    <t>Schowalter, Timothy D.</t>
  </si>
  <si>
    <t>Chapter 2 - Responses to Abiotic Conditions</t>
  </si>
  <si>
    <t>Insect Ecology (Fourth Edition)</t>
  </si>
  <si>
    <t>978-0-12-803033-2</t>
  </si>
  <si>
    <t>http://www.sciencedirect.com/science/article/pii/B9780128030332000029</t>
  </si>
  <si>
    <t>Galloway, Gantt P.; Newmeyer, John; Knapp, Ted; Stalcup, S.Alex; Smith, David</t>
  </si>
  <si>
    <t>A controlled trial of imipramine for the treatment of methamphetamine dependence</t>
  </si>
  <si>
    <t>10.1016/S0740-5472(96)00154-7</t>
  </si>
  <si>
    <t>http://www.sciencedirect.com/science/article/pii/S0740547296001547</t>
  </si>
  <si>
    <t>Fair, Harry</t>
  </si>
  <si>
    <t>Hypervelocity then and now</t>
  </si>
  <si>
    <t>Hypervelocity Impact Proceedings of the 1986 Symposium</t>
  </si>
  <si>
    <t>0734-743X</t>
  </si>
  <si>
    <t>10.1016/0734-743X(87)90027-3</t>
  </si>
  <si>
    <t>http://www.sciencedirect.com/science/article/pii/0734743X87900273</t>
  </si>
  <si>
    <t>Rana, Shadna A.; Parker, Linda A.</t>
  </si>
  <si>
    <t>Differential effects of neurotoxin-induced lesions of the basolateral amygdala and central nucleus of the amygdala on lithium-induced conditioned disgust reactions and conditioned taste avoidance</t>
  </si>
  <si>
    <t>10.1016/j.bbr.2008.01.005</t>
  </si>
  <si>
    <t>http://www.sciencedirect.com/science/article/pii/S0166432808000272</t>
  </si>
  <si>
    <t>Zohar, J.; Sasson, Y.; Hendler, T.; Lustig, M.</t>
  </si>
  <si>
    <t>S-75-2 - Contemplating neurosurgery for refractory OCD. Theperspective of the referring psychiatrist</t>
  </si>
  <si>
    <t>10.1016/0924-977X(96)88384-2</t>
  </si>
  <si>
    <t>http://www.sciencedirect.com/science/article/pii/0924977X96883842</t>
  </si>
  <si>
    <t>Towns, David R; Daugherty, Charles H; Cree, Alison</t>
  </si>
  <si>
    <t>Raising the prospects for a forgotten fauna: a review of 10 years of conservation effort for New Zealand reptiles</t>
  </si>
  <si>
    <t>10.1016/S0006-3207(00)00184-1</t>
  </si>
  <si>
    <t>http://www.sciencedirect.com/science/article/pii/S0006320700001841</t>
  </si>
  <si>
    <t>Oreskes, Naomi</t>
  </si>
  <si>
    <t>Earth Sciences, History of</t>
  </si>
  <si>
    <t>http://www.sciencedirect.com/science/article/pii/B0122274105001915</t>
  </si>
  <si>
    <t>Bakun, Andrew</t>
  </si>
  <si>
    <t>Linking climate to population variability in marine ecosystems characterized by non-simple dynamics: Conceptual templates and schematic constructs</t>
  </si>
  <si>
    <t>Impact of climate variability on marine ecosystems: A comparative approach</t>
  </si>
  <si>
    <t>0924-7963</t>
  </si>
  <si>
    <t>10.1016/j.jmarsys.2008.12.008</t>
  </si>
  <si>
    <t>http://www.sciencedirect.com/science/article/pii/S0924796309000918</t>
  </si>
  <si>
    <t>Maruyama, Takayuki; Friedenberg, Matthew; Fuller, Gerald G.; Frank, Curtis W.; Robertson, Channing R.; Ferencz, A.; Wegner, G.</t>
  </si>
  <si>
    <t>In-situ studies of flow-induced phenomena in Langmuir monolayers</t>
  </si>
  <si>
    <t>International Symposium on Ultra Materials for Picotransfer</t>
  </si>
  <si>
    <t>10.1016/0040-6090(95)06996-8</t>
  </si>
  <si>
    <t>http://www.sciencedirect.com/science/article/pii/0040609095069968</t>
  </si>
  <si>
    <t>Niphargus: A Model System for Evolution and Ecology</t>
  </si>
  <si>
    <t>http://www.sciencedirect.com/science/article/pii/B9780123838322000827</t>
  </si>
  <si>
    <t>Tylenda, Barbara; Beckett, Jacqueline; Barrett, Rowland P.</t>
  </si>
  <si>
    <t>Assessing Mental Retardation Using Standardized Intelligence Tests</t>
  </si>
  <si>
    <t>http://www.sciencedirect.com/science/article/pii/S0074775007340020</t>
  </si>
  <si>
    <t>Runco, Mark A.</t>
  </si>
  <si>
    <t>Chapter 10 - Enhancement and the Fulfillment of Potential</t>
  </si>
  <si>
    <t>Creativity</t>
  </si>
  <si>
    <t>978-0-12-602400-5</t>
  </si>
  <si>
    <t>http://www.sciencedirect.com/science/article/pii/B9780126024005500101</t>
  </si>
  <si>
    <t>Humphreys, David</t>
  </si>
  <si>
    <t>The great metals boom: A retrospective</t>
  </si>
  <si>
    <t>Resources Policy</t>
  </si>
  <si>
    <t>0301-4207</t>
  </si>
  <si>
    <t>10.1016/j.resourpol.2009.07.002</t>
  </si>
  <si>
    <t>http://www.sciencedirect.com/science/article/pii/S0301420709000361</t>
  </si>
  <si>
    <t>Nation, Jack R.; Burkey, Robert T.</t>
  </si>
  <si>
    <t>Attenuation of cocaine-induced elevation of nucleus accumbens dopamine in lead-exposed rats</t>
  </si>
  <si>
    <t>10.1016/0361-9230(94)90223-2</t>
  </si>
  <si>
    <t>http://www.sciencedirect.com/science/article/pii/0361923094902232</t>
  </si>
  <si>
    <t>Wright, Jonathan</t>
  </si>
  <si>
    <t>Cooperation theory meets cooperative breeding: exposing some ugly truths about social prestige, reciprocity and group augmentation</t>
  </si>
  <si>
    <t>Cooperative breeding</t>
  </si>
  <si>
    <t>10.1016/j.beproc.2007.01.017</t>
  </si>
  <si>
    <t>http://www.sciencedirect.com/science/article/pii/S0376635707002033</t>
  </si>
  <si>
    <t>DURDEN, LANCE A.; MULLEN, GARY R.</t>
  </si>
  <si>
    <t>1 - INTRODUCTION</t>
  </si>
  <si>
    <t>http://www.sciencedirect.com/science/article/pii/B9780125104517500037</t>
  </si>
  <si>
    <t>Chapter 12 - Enhancement and the Fulfillment of Potential</t>
  </si>
  <si>
    <t>http://www.sciencedirect.com/science/article/pii/B9780124105126000126</t>
  </si>
  <si>
    <t>Kotu, Vijay; Deshpande, Bala</t>
  </si>
  <si>
    <t>Chapter 10 - Deep Learning</t>
  </si>
  <si>
    <t>Data Science (Second Edition)</t>
  </si>
  <si>
    <t>978-0-12-814761-0</t>
  </si>
  <si>
    <t>http://www.sciencedirect.com/science/article/pii/B9780128147610000101</t>
  </si>
  <si>
    <t>Ollero, Alfredo</t>
  </si>
  <si>
    <t>Channel changes and floodplain management in the meandering middle Ebro River, Spain</t>
  </si>
  <si>
    <t>Introduction to Management of Large Rivers</t>
  </si>
  <si>
    <t>0169-555X</t>
  </si>
  <si>
    <t>10.1016/j.geomorph.2009.01.015</t>
  </si>
  <si>
    <t>http://www.sciencedirect.com/science/article/pii/S0169555X09002426</t>
  </si>
  <si>
    <t>Tang, Sanyi; Xiao, Yanni; Cheke, Robert A.</t>
  </si>
  <si>
    <t>Multiple attractors of host–parasitoid models with integrated pest management strategies: Eradication, persistence and outbreak</t>
  </si>
  <si>
    <t>10.1016/j.tpb.2007.12.001</t>
  </si>
  <si>
    <t>http://www.sciencedirect.com/science/article/pii/S0040580907001335</t>
  </si>
  <si>
    <t>Cahill, Orla; Holt, Stephanie; Kirwan, Gloria</t>
  </si>
  <si>
    <t>Keyworking in residential child care: Lessons from research</t>
  </si>
  <si>
    <t>Children and Youth Services Review</t>
  </si>
  <si>
    <t>0190-7409</t>
  </si>
  <si>
    <t>10.1016/j.childyouth.2016.04.014</t>
  </si>
  <si>
    <t>http://www.sciencedirect.com/science/article/pii/S0190740916301268</t>
  </si>
  <si>
    <t>Stein, Michael D.; Cyr, Michele G.</t>
  </si>
  <si>
    <t>WOMEN AND SUBSTANCE ABUSE</t>
  </si>
  <si>
    <t>Medical Clinics of North America</t>
  </si>
  <si>
    <t>10.1016/S0025-7125(05)70559-9</t>
  </si>
  <si>
    <t>http://www.sciencedirect.com/science/article/pii/S0025712505705599</t>
  </si>
  <si>
    <t>Chapin, F.S.; Schulze, E.-D.; Mooney, H.A.</t>
  </si>
  <si>
    <t>Biodiversity and ecosystem processes</t>
  </si>
  <si>
    <t>10.1016/0169-5347(92)90141-W</t>
  </si>
  <si>
    <t>http://www.sciencedirect.com/science/article/pii/016953479290141W</t>
  </si>
  <si>
    <t>Zhao, H.; Ladommatos, N.</t>
  </si>
  <si>
    <t>Optical diagnostics for in-cylinder mixture formation measurements in IC engines</t>
  </si>
  <si>
    <t>Progress in Energy and Combustion Science</t>
  </si>
  <si>
    <t>0360-1285</t>
  </si>
  <si>
    <t>10.1016/S0360-1285(98)80026-9</t>
  </si>
  <si>
    <t>http://www.sciencedirect.com/science/article/pii/S0360128598800269</t>
  </si>
  <si>
    <t>Mello, Nancy K.</t>
  </si>
  <si>
    <t>Hormones, nicotine, and cocaine: Clinical studies</t>
  </si>
  <si>
    <t>10.1016/j.yhbeh.2009.10.003</t>
  </si>
  <si>
    <t>http://www.sciencedirect.com/science/article/pii/S0018506X09002232</t>
  </si>
  <si>
    <t>Dobson, Andy</t>
  </si>
  <si>
    <t>Biodiversity and human health</t>
  </si>
  <si>
    <t>10.1016/S0169-5347(00)89151-X</t>
  </si>
  <si>
    <t>http://www.sciencedirect.com/science/article/pii/S016953470089151X</t>
  </si>
  <si>
    <t>D’Souza, D.Cyril; Berman, Robert M; Krystal, John H; Charney, Dennis S</t>
  </si>
  <si>
    <t>Symptom provocation studies in psychiatric disorders: scientific value, risks, and future</t>
  </si>
  <si>
    <t>10.1016/S0006-3223(99)00209-7</t>
  </si>
  <si>
    <t>http://www.sciencedirect.com/science/article/pii/S0006322399002097</t>
  </si>
  <si>
    <t>Contents of Volume in this Series</t>
  </si>
  <si>
    <t>http://www.sciencedirect.com/science/article/pii/S0065308X15000433</t>
  </si>
  <si>
    <t>Bahelah, Raed; DiFranza, Joseph R.; Ward, Kenneth D.; Fouad, Fouad M.; Eissenberg, Thomas; Ben Taleb, Ziyad; Jaber, Rana; Osibogun, Olatokunbo; Maziak, Wasim</t>
  </si>
  <si>
    <t>Correlates of nicotine dependence among adolescent waterpipe smokers</t>
  </si>
  <si>
    <t>10.1016/j.drugalcdep.2016.09.019</t>
  </si>
  <si>
    <t>http://www.sciencedirect.com/science/article/pii/S0376871616309267</t>
  </si>
  <si>
    <t>Kelly, Simon P.; O’Connell, Redmond G.</t>
  </si>
  <si>
    <t>The neural processes underlying perceptual decision making in humans: Recent progress and future directions</t>
  </si>
  <si>
    <t>Neural Basis of Adaptive Control</t>
  </si>
  <si>
    <t>0928-4257</t>
  </si>
  <si>
    <t>10.1016/j.jphysparis.2014.08.003</t>
  </si>
  <si>
    <t>http://www.sciencedirect.com/science/article/pii/S0928425714000370</t>
  </si>
  <si>
    <t>Liu, Zhichao; Delavan, Brian; Roberts, Ruth; Tong, Weida</t>
  </si>
  <si>
    <t>Lessons Learned from Two Decades of Anticancer Drugs</t>
  </si>
  <si>
    <t>10.1016/j.tips.2017.06.005</t>
  </si>
  <si>
    <t>http://www.sciencedirect.com/science/article/pii/S0165614717301268</t>
  </si>
  <si>
    <t>Chapter 7 - Anxiety disorders</t>
  </si>
  <si>
    <t>http://www.sciencedirect.com/science/article/pii/B9780080440323500071</t>
  </si>
  <si>
    <t>Contents of Volume in This Series</t>
  </si>
  <si>
    <t>http://www.sciencedirect.com/science/article/pii/S0065308X15000706</t>
  </si>
  <si>
    <t>Brooks, Daniel R.</t>
  </si>
  <si>
    <t>The Mastodon in the room: how Darwinian is neo-Darwinism?</t>
  </si>
  <si>
    <t>Defining Darwinism: One Hundred and Fifty Years of Debate</t>
  </si>
  <si>
    <t>10.1016/j.shpsc.2010.11.003</t>
  </si>
  <si>
    <t>http://www.sciencedirect.com/science/article/pii/S1369848610000968</t>
  </si>
  <si>
    <t>Ludwig, Donald</t>
  </si>
  <si>
    <t>Barriers and bridges to the renewal of ecosystems and institutions: L.H. Gunderson, C.S. Holling and S.S. Light, Eds., 1995. Columbia University Press, New York, NY, xiv + 593 pp. ISBN 0-231-10102-3</t>
  </si>
  <si>
    <t>10.1016/0921-8009(96)84161-9</t>
  </si>
  <si>
    <t>http://www.sciencedirect.com/science/article/pii/0921800996841619</t>
  </si>
  <si>
    <t>Chopin, Philippe; Briley, Mike</t>
  </si>
  <si>
    <t>Animal models of anxiety: the effect of compounds that modify 5-HT neurotransmission</t>
  </si>
  <si>
    <t>10.1016/0165-6147(87)90101-5</t>
  </si>
  <si>
    <t>http://www.sciencedirect.com/science/article/pii/0165614787901015</t>
  </si>
  <si>
    <t>Revue de presse</t>
  </si>
  <si>
    <t>10.1016/j.encep.2008.06.001</t>
  </si>
  <si>
    <t>http://www.sciencedirect.com/science/article/pii/S0013700608001371</t>
  </si>
  <si>
    <t>Berg, Daniel; Otley, Clark C.</t>
  </si>
  <si>
    <t>Skin cancer in organ transplant recipients: Epidemiology, pathogenesis, and management</t>
  </si>
  <si>
    <t>Journal of the American Academy of Dermatology</t>
  </si>
  <si>
    <t>0190-9622</t>
  </si>
  <si>
    <t>10.1067/mjd.2002.125579</t>
  </si>
  <si>
    <t>http://www.sciencedirect.com/science/article/pii/S0190962202000117</t>
  </si>
  <si>
    <t>Zaidi, Habib; Alavi, Abass; Naqa, Issam El</t>
  </si>
  <si>
    <t>Novel Quantitative PET Techniques for Clinical Decision Support in Oncology</t>
  </si>
  <si>
    <t>Geriatric Nuclear Medicine</t>
  </si>
  <si>
    <t>10.1053/j.semnuclmed.2018.07.003</t>
  </si>
  <si>
    <t>http://www.sciencedirect.com/science/article/pii/S0001299818300539</t>
  </si>
  <si>
    <t>McCall, Robert B.</t>
  </si>
  <si>
    <t>What process mediates predictions of childhood IQ from infant habituation and recognition memory? Speculations on the roles of inhibition and rate of information processing</t>
  </si>
  <si>
    <t>Intelligence</t>
  </si>
  <si>
    <t>0160-2896</t>
  </si>
  <si>
    <t>10.1016/0160-2896(94)90022-1</t>
  </si>
  <si>
    <t>http://www.sciencedirect.com/science/article/pii/0160289694900221</t>
  </si>
  <si>
    <t>Liu, Qun; Jiang, Daqing; Hayat, Tasawar; Alsaedi, Ahmed</t>
  </si>
  <si>
    <t>Stationary distribution of a stochastic within-host dengue infection model with immune response and regime switching</t>
  </si>
  <si>
    <t>10.1016/j.physa.2019.121057</t>
  </si>
  <si>
    <t>http://www.sciencedirect.com/science/article/pii/S0378437119306466</t>
  </si>
  <si>
    <t>Panaccio, Alexandra; Vandenberghe, Christian</t>
  </si>
  <si>
    <t>Five-factor model of personality and organizational commitment: The mediating role of positive and negative affective states</t>
  </si>
  <si>
    <t>Career Adaptability</t>
  </si>
  <si>
    <t>0001-8791</t>
  </si>
  <si>
    <t>10.1016/j.jvb.2012.03.002</t>
  </si>
  <si>
    <t>http://www.sciencedirect.com/science/article/pii/S0001879112000358</t>
  </si>
  <si>
    <t>Finello, Karen Moran; Terteryan, Araksi; Riewerts, Robert J.</t>
  </si>
  <si>
    <t>Home Visiting Programs: What the Primary Care Clinician Should Know</t>
  </si>
  <si>
    <t>Home Visiting Programs: What The Primary Care Clinician Should Know</t>
  </si>
  <si>
    <t>1538-5442</t>
  </si>
  <si>
    <t>10.1016/j.cppeds.2015.12.011</t>
  </si>
  <si>
    <t>http://www.sciencedirect.com/science/article/pii/S153854421500231X</t>
  </si>
  <si>
    <t>Cegielski, Wendy H.; Rogers, J. Daniel</t>
  </si>
  <si>
    <t>Rethinking the role of Agent-Based Modeling in archaeology</t>
  </si>
  <si>
    <t>Journal of Anthropological Archaeology</t>
  </si>
  <si>
    <t>0278-4165</t>
  </si>
  <si>
    <t>10.1016/j.jaa.2016.01.009</t>
  </si>
  <si>
    <t>http://www.sciencedirect.com/science/article/pii/S0278416516000118</t>
  </si>
  <si>
    <t>McCall, Robert B.; Mash, Clay W.</t>
  </si>
  <si>
    <t>Developing Brain Behaviour</t>
  </si>
  <si>
    <t>978-0-12-218870-1</t>
  </si>
  <si>
    <t>http://www.sciencedirect.com/science/article/pii/B9780122188701500099</t>
  </si>
  <si>
    <t>Amer, A.; Wilson, C.H.; Manas, D.M.</t>
  </si>
  <si>
    <t>Liver transplantation for unresectable malignancies: Beyond hepatocellular carcinoma</t>
  </si>
  <si>
    <t>10.1016/j.ejso.2019.07.024</t>
  </si>
  <si>
    <t>http://www.sciencedirect.com/science/article/pii/S0748798319305827</t>
  </si>
  <si>
    <t>Schreiber, Sebastian J.; Gutierrez, Andrew P.</t>
  </si>
  <si>
    <t>A supply/demand perspective of species invasions and coexistence: applications to biological control</t>
  </si>
  <si>
    <t>10.1016/S0304-3800(97)00178-6</t>
  </si>
  <si>
    <t>http://www.sciencedirect.com/science/article/pii/S0304380097001786</t>
  </si>
  <si>
    <t>Tietje, Kathleen; Hawkins, Kenneth; Clerk, Christine; Ebels, Kelly; McGray, Sarah; Crudder, Chris; Okell, Lucy; LaBarre, Paul</t>
  </si>
  <si>
    <t>The essential role of infection-detection technologies for malaria elimination and eradication</t>
  </si>
  <si>
    <t>10.1016/j.pt.2014.03.003</t>
  </si>
  <si>
    <t>http://www.sciencedirect.com/science/article/pii/S147149221400052X</t>
  </si>
  <si>
    <t>DiMeglio, Linda A; Evans-Molina, Carmella; Oram, Richard A</t>
  </si>
  <si>
    <t>Type 1 diabetes</t>
  </si>
  <si>
    <t>10.1016/S0140-6736(18)31320-5</t>
  </si>
  <si>
    <t>http://www.sciencedirect.com/science/article/pii/S0140673618313205</t>
  </si>
  <si>
    <t>O'Toole, R.</t>
  </si>
  <si>
    <t>Religion, Sociology of</t>
  </si>
  <si>
    <t>http://www.sciencedirect.com/science/article/pii/B0080430767040158</t>
  </si>
  <si>
    <t>Gray, Rob; Milne, Markus J.</t>
  </si>
  <si>
    <t>It's not what you do, it's the way that you do it? Of method and madness</t>
  </si>
  <si>
    <t>10.1016/j.cpa.2015.04.005</t>
  </si>
  <si>
    <t>http://www.sciencedirect.com/science/article/pii/S1045235415000544</t>
  </si>
  <si>
    <t>Bruemmer, David J.; Swinson, Mark S.</t>
  </si>
  <si>
    <t>Humanoid Robots</t>
  </si>
  <si>
    <t>http://www.sciencedirect.com/science/article/pii/B0122274105003173</t>
  </si>
  <si>
    <t>Johnson, Jay</t>
  </si>
  <si>
    <t>Cost-effectiveness of mental health services for persons with a dual diagnosis A literature review and the CCMHCP</t>
  </si>
  <si>
    <t>10.1016/S0740-5472(99)00014-8</t>
  </si>
  <si>
    <t>http://www.sciencedirect.com/science/article/pii/S0740547299000148</t>
  </si>
  <si>
    <t>Kok, Albert</t>
  </si>
  <si>
    <t>Varieties of inhibition: manifestations in cognition, event-related potentials and aging</t>
  </si>
  <si>
    <t>10.1016/S0001-6918(99)00003-7</t>
  </si>
  <si>
    <t>http://www.sciencedirect.com/science/article/pii/S0001691899000037</t>
  </si>
  <si>
    <t>Scott, Beccy; Ashton, Nick</t>
  </si>
  <si>
    <t>7 - The Early Middle Palaeolithic: The European Context</t>
  </si>
  <si>
    <t>Developments in Quaternary Sciences</t>
  </si>
  <si>
    <t>1571-0866</t>
  </si>
  <si>
    <t>http://www.sciencedirect.com/science/article/pii/B9780444535979000078</t>
  </si>
  <si>
    <t>Bermudez, Victor; Lukubira, Sam; Ogale, Amod A.</t>
  </si>
  <si>
    <t>1.3 Pitch Precursor-Based Carbon Fibers</t>
  </si>
  <si>
    <t>http://www.sciencedirect.com/science/article/pii/B9780128035818103121</t>
  </si>
  <si>
    <t>Gherardi, Romain K.; Crépeaux, Guillemette; Authier, François-Jérome</t>
  </si>
  <si>
    <t>Myalgia and chronic fatigue syndrome following immunization: macrophagic myofasciitis and animal studies support linkage to aluminum adjuvant persistency and diffusion in the immune system</t>
  </si>
  <si>
    <t>Autoimmunity Reviews</t>
  </si>
  <si>
    <t>1568-9972</t>
  </si>
  <si>
    <t>10.1016/j.autrev.2019.05.006</t>
  </si>
  <si>
    <t>http://www.sciencedirect.com/science/article/pii/S1568997219301090</t>
  </si>
  <si>
    <t>Herman, Lisa</t>
  </si>
  <si>
    <t>Good enough fairy tales for resolving sexual abuse trauma</t>
  </si>
  <si>
    <t>The Arts in Psychotherapy</t>
  </si>
  <si>
    <t>0197-4556</t>
  </si>
  <si>
    <t>10.1016/S0197-4556(97)00030-0</t>
  </si>
  <si>
    <t>http://www.sciencedirect.com/science/article/pii/S0197455697000300</t>
  </si>
  <si>
    <t>Burri, Christian; Chappuis, François; Brun, Reto</t>
  </si>
  <si>
    <t>45 - Human African Trypanosomiasis</t>
  </si>
  <si>
    <t>http://www.sciencedirect.com/science/article/pii/B9780702051012000467</t>
  </si>
  <si>
    <t>Kearns, G.; Pogrel, M.A.; Honda, G.</t>
  </si>
  <si>
    <t>Intraoral tertiary syphilis (gumma) in a human immunodeficiency virus-positive man: A case report</t>
  </si>
  <si>
    <t>Journal of Oral and Maxillofacial Surgery</t>
  </si>
  <si>
    <t>0278-2391</t>
  </si>
  <si>
    <t>10.1016/S0278-2391(10)80397-0</t>
  </si>
  <si>
    <t>http://www.sciencedirect.com/science/article/pii/S0278239110803970</t>
  </si>
  <si>
    <t>Alsaeid, Khaled; Cassidy, James T.</t>
  </si>
  <si>
    <t>Chapter 40 - ACUTE RHEUMATIC FEVER AND POSTSTREPTOCOCCAL REACTIVE ARTHRITIS</t>
  </si>
  <si>
    <t>Textbook of Pediatric Rheumatology (Sixth Edition)</t>
  </si>
  <si>
    <t>978-1-4160-6581-4</t>
  </si>
  <si>
    <t>http://www.sciencedirect.com/science/article/pii/B9781416065814100408</t>
  </si>
  <si>
    <t>Polyak, Leonid; Best, Kelly M.; Crawford, Kevin A.; Council, Edward A.; St-Onge, Guillaume</t>
  </si>
  <si>
    <t>Quaternary history of sea ice in the western Arctic Ocean based on foraminifera</t>
  </si>
  <si>
    <t>Sea Ice in the Paleoclimate System: the Challenge of Reconstructing Sea Ice from Proxies</t>
  </si>
  <si>
    <t>0277-3791</t>
  </si>
  <si>
    <t>10.1016/j.quascirev.2012.12.018</t>
  </si>
  <si>
    <t>http://www.sciencedirect.com/science/article/pii/S027737911300005X</t>
  </si>
  <si>
    <t>Alexander, Stanley A.</t>
  </si>
  <si>
    <t>Levels of root resorption associated with continuous arch and sectional arch mechanics</t>
  </si>
  <si>
    <t>Potential Iatrogenic Sequelae</t>
  </si>
  <si>
    <t>0889-5406</t>
  </si>
  <si>
    <t>10.1016/S0889-5406(96)80017-5</t>
  </si>
  <si>
    <t>http://www.sciencedirect.com/science/article/pii/S0889540696800175</t>
  </si>
  <si>
    <t>Mikhailovsky, George; Gordon, Richard</t>
  </si>
  <si>
    <t>Symbiosis: Why Was the Transition from Microbial Prokaryotes to Eukaryotic Organisms a Cosmic Gigayear Event?</t>
  </si>
  <si>
    <t>Habitability of the Universe Before Earth</t>
  </si>
  <si>
    <t>978-0-12-811940-2</t>
  </si>
  <si>
    <t>http://www.sciencedirect.com/science/article/pii/B9780128119402000162</t>
  </si>
  <si>
    <t>Oberfield, Richard A.; Burkes, Lynn; Feinberg, Simeon S.</t>
  </si>
  <si>
    <t>Cerebral malaria: A diagnostic dilemma: A case report</t>
  </si>
  <si>
    <t>10.1016/0163-8343(81)90006-2</t>
  </si>
  <si>
    <t>http://www.sciencedirect.com/science/article/pii/0163834381900062</t>
  </si>
  <si>
    <t>Rabizadeh, Shervin; Hyams, Jeffrey; Dubinsky, Marla</t>
  </si>
  <si>
    <t>44 - Crohn’s Disease</t>
  </si>
  <si>
    <t>Pediatric Gastrointestinal and Liver Disease (Fourth Edition)</t>
  </si>
  <si>
    <t>978-1-4377-0774-8</t>
  </si>
  <si>
    <t>http://www.sciencedirect.com/science/article/pii/B9781437707748100442</t>
  </si>
  <si>
    <t>Barry, James M.; Gironda, John T.</t>
  </si>
  <si>
    <t>Operationalizing thought leadership for online B2B marketing</t>
  </si>
  <si>
    <t>Industrial Marketing Management</t>
  </si>
  <si>
    <t>10.1016/j.indmarman.2017.11.005</t>
  </si>
  <si>
    <t>http://www.sciencedirect.com/science/article/pii/S0019850117301189</t>
  </si>
  <si>
    <t>Rowland, William J.</t>
  </si>
  <si>
    <t>Aggression versus courtship in threespine sticklebacks and the role of habituation to neighbours</t>
  </si>
  <si>
    <t>10.1016/S0003-3472(88)80005-8</t>
  </si>
  <si>
    <t>http://www.sciencedirect.com/science/article/pii/S0003347288800058</t>
  </si>
  <si>
    <t>Tsai, Julie H.; Rao, Narsing A.</t>
  </si>
  <si>
    <t>Chapter 84 - Spirochetal Infections</t>
  </si>
  <si>
    <t>Retina (Fifth Edition)</t>
  </si>
  <si>
    <t>978-1-4557-0737-9</t>
  </si>
  <si>
    <t>http://www.sciencedirect.com/science/article/pii/B9781455707379000849</t>
  </si>
  <si>
    <t>http://www.sciencedirect.com/science/article/pii/B9780444637680090016</t>
  </si>
  <si>
    <t>Xiang, Zhongyi; Tang, Sanyi; Xiang, Changcheng; Wu, Jianhong</t>
  </si>
  <si>
    <t>On impulsive pest control using integrated intervention strategies</t>
  </si>
  <si>
    <t>10.1016/j.amc.2015.07.076</t>
  </si>
  <si>
    <t>http://www.sciencedirect.com/science/article/pii/S0096300315009959</t>
  </si>
  <si>
    <t>Moxon, E.Richard</t>
  </si>
  <si>
    <t>Whole genome sequencing of pathogens: a new era in microbiology</t>
  </si>
  <si>
    <t>Trends in Microbiology</t>
  </si>
  <si>
    <t>0966-842X</t>
  </si>
  <si>
    <t>10.1016/S0966-842X(00)88970-2</t>
  </si>
  <si>
    <t>http://www.sciencedirect.com/science/article/pii/S0966842X00889702</t>
  </si>
  <si>
    <t>Msaouel, Pavlos; Iankov, Ianko D; Allen, Cory; Aderca, Ileana; Federspiel, Mark J; Tindall, Donald J; Morris, John C; Koutsilieris, Michael; Russell, Stephen J; Galanis, Evanthia</t>
  </si>
  <si>
    <t>Noninvasive Imaging and Radiovirotherapy of Prostate Cancer Using an Oncolytic Measles Virus Expressing the Sodium Iodide Symporter</t>
  </si>
  <si>
    <t>Molecular Therapy</t>
  </si>
  <si>
    <t>1525-0016</t>
  </si>
  <si>
    <t>10.1038/mt.2009.218</t>
  </si>
  <si>
    <t>http://www.sciencedirect.com/science/article/pii/S152500161630819X</t>
  </si>
  <si>
    <t>Ojalammi, Sanna; Blomley, Nicholas</t>
  </si>
  <si>
    <t>Dancing with wolves: Making legal territory in a more-than-human world</t>
  </si>
  <si>
    <t>10.1016/j.geoforum.2015.03.022</t>
  </si>
  <si>
    <t>http://www.sciencedirect.com/science/article/pii/S001671851500086X</t>
  </si>
  <si>
    <t>Crowder, David W.; Jabbour, Randa</t>
  </si>
  <si>
    <t>Relationships between biodiversity and biological control in agroecosystems: Current status and future challenges</t>
  </si>
  <si>
    <t>The Impact of Global Change on Biological Control</t>
  </si>
  <si>
    <t>1049-9644</t>
  </si>
  <si>
    <t>10.1016/j.biocontrol.2013.10.010</t>
  </si>
  <si>
    <t>http://www.sciencedirect.com/science/article/pii/S1049964413002405</t>
  </si>
  <si>
    <t>Crespi, Bernard; Nosil, Patrik</t>
  </si>
  <si>
    <t>Conflictual speciation: species formation via genomic conflict</t>
  </si>
  <si>
    <t>10.1016/j.tree.2012.08.015</t>
  </si>
  <si>
    <t>http://www.sciencedirect.com/science/article/pii/S0169534712002108</t>
  </si>
  <si>
    <t>Zoveidavianpoor, Mansoor; Gharibi, Abdoullatif</t>
  </si>
  <si>
    <t>Application of polymers for coating of proppant in hydraulic fracturing of subterraneous formations: A comprehensive review</t>
  </si>
  <si>
    <t>Journal of Natural Gas Science and Engineering</t>
  </si>
  <si>
    <t>1875-5100</t>
  </si>
  <si>
    <t>10.1016/j.jngse.2015.03.024</t>
  </si>
  <si>
    <t>http://www.sciencedirect.com/science/article/pii/S1875510015001249</t>
  </si>
  <si>
    <t>Chokroverty, Sudhansu</t>
  </si>
  <si>
    <t>Chapter 2 - An Overview of Normal Sleep</t>
  </si>
  <si>
    <t>http://www.sciencedirect.com/science/article/pii/B9780750675840000021</t>
  </si>
  <si>
    <t>Jarvik, Lissy; Kulbach, Marika</t>
  </si>
  <si>
    <t>Atypical miner: Prototype of the pathological gambler?</t>
  </si>
  <si>
    <t>10.1016/0010-440X(83)90071-8</t>
  </si>
  <si>
    <t>http://www.sciencedirect.com/science/article/pii/0010440X83900718</t>
  </si>
  <si>
    <t>Stein, Michael D.</t>
  </si>
  <si>
    <t>MEDICAL CONSEQUENCES OF SUBSTANCE ABUSE</t>
  </si>
  <si>
    <t>10.1016/S0193-953X(05)70081-2</t>
  </si>
  <si>
    <t>http://www.sciencedirect.com/science/article/pii/S0193953X05700812</t>
  </si>
  <si>
    <t>Millan, Mark J.</t>
  </si>
  <si>
    <t>The neurobiology and control of anxious states</t>
  </si>
  <si>
    <t>Progress in Neurobiology</t>
  </si>
  <si>
    <t>10.1016/S0301-0082(03)00087-X</t>
  </si>
  <si>
    <t>http://www.sciencedirect.com/science/article/pii/S030100820300087X</t>
  </si>
  <si>
    <t>Coulibaly, Mamadou B.; Traoré, Sekou F.; Touré, Yeya T.</t>
  </si>
  <si>
    <t>Chapter 3 - Considerations for Disrupting Malaria Transmission in Africa Using Genetically Modified Mosquitoes, Ecology of Anopheline Disease Vectors, and Current Methods of Control</t>
  </si>
  <si>
    <t>Genetic Control of Malaria and Dengue</t>
  </si>
  <si>
    <t>978-0-12-800246-9</t>
  </si>
  <si>
    <t>http://www.sciencedirect.com/science/article/pii/B978012800246900003X</t>
  </si>
  <si>
    <t>Gallagher, Michela; Bostock, Elizabeth; King, Richard</t>
  </si>
  <si>
    <t>Effects of opiate antagonists on spatial memory in young and aged rats</t>
  </si>
  <si>
    <t>Behavioral and Neural Biology</t>
  </si>
  <si>
    <t>0163-1047</t>
  </si>
  <si>
    <t>10.1016/S0163-1047(85)90688-0</t>
  </si>
  <si>
    <t>http://www.sciencedirect.com/science/article/pii/S0163104785906880</t>
  </si>
  <si>
    <t>Patrick, Walter K.</t>
  </si>
  <si>
    <t>The Asia Pacific Academic Consortium for Global Public Health and Medicine: Stabilizing South-South Academic Collaboration</t>
  </si>
  <si>
    <t>Global Health, Global Health Education, and Infectious Disease: the New Millennium, Part II</t>
  </si>
  <si>
    <t>10.1016/j.idc.2011.05.005</t>
  </si>
  <si>
    <t>http://www.sciencedirect.com/science/article/pii/S0891552011000407</t>
  </si>
  <si>
    <t>Saad, Gad; Cleveland, Mark; Ho, Louis</t>
  </si>
  <si>
    <t>Individualism–collectivism and the quantity versus quality dimensions of individual and group creative performance</t>
  </si>
  <si>
    <t>10.1016/j.jbusres.2014.09.004</t>
  </si>
  <si>
    <t>http://www.sciencedirect.com/science/article/pii/S0148296314002872</t>
  </si>
  <si>
    <t>Rajaiah, Rajesh; Moudgil, Kamal D.</t>
  </si>
  <si>
    <t>CHAPTER 8N - Animal Models</t>
  </si>
  <si>
    <t>Rheumatoid Arthritis</t>
  </si>
  <si>
    <t>978-0-323-05475-1</t>
  </si>
  <si>
    <t>http://www.sciencedirect.com/science/article/pii/B9780323054751500318</t>
  </si>
  <si>
    <t>Manson, Jamie L.; Manson, Zachary E.; Sargent, Ashley; Villa, Danielle Y.; Etten, Nicole L.; Blackmore, William J.A.; Curley, Samuel P.M.; Williams, Robert C.; Brambleby, Jamie; Goddard, Paul A.; Ozarowski, Andrew; Wilson, Murray N.; Huddart, Benjamin M.; Lancaster, Tom; Johnson, Roger D.; Blundell, Stephen J.; Bendix, Jesper; Wheeler, Kraig A.; Lapidus, Saul H.; Xiao, Fan; Birnbaum, Serena; Singleton, John</t>
  </si>
  <si>
    <t>Enhancing easy-plane anisotropy in bespoke Ni(II) quantum magnets</t>
  </si>
  <si>
    <t>Polyhedron</t>
  </si>
  <si>
    <t>0277-5387</t>
  </si>
  <si>
    <t>10.1016/j.poly.2020.114379</t>
  </si>
  <si>
    <t>http://www.sciencedirect.com/science/article/pii/S027753872030036X</t>
  </si>
  <si>
    <t>Boenke, Lars T.; Ohl, Frank W.; Nikolaev, Andrey R.; Lachmann, Thomas; Leeuwen, Cees van</t>
  </si>
  <si>
    <t>Different time courses of Stroop and Garner effects in perception — An Event-Related Potentials Study</t>
  </si>
  <si>
    <t>NeuroImage</t>
  </si>
  <si>
    <t>10.1016/j.neuroimage.2009.01.019</t>
  </si>
  <si>
    <t>http://www.sciencedirect.com/science/article/pii/S1053811909000585</t>
  </si>
  <si>
    <t>Lee, Sing</t>
  </si>
  <si>
    <t>FROM DIVERSITY TO UNITY: The Classification of Mental Disorders in 21st-Century China</t>
  </si>
  <si>
    <t>10.1016/S0193-953X(05)70238-0</t>
  </si>
  <si>
    <t>http://www.sciencedirect.com/science/article/pii/S0193953X05702380</t>
  </si>
  <si>
    <t>Weiss, Roger D.</t>
  </si>
  <si>
    <t>33 - Drug Abuse and Dependence</t>
  </si>
  <si>
    <t>Goldman's Cecil Medicine (Twenty Fourth Edition)</t>
  </si>
  <si>
    <t>978-1-4377-1604-7</t>
  </si>
  <si>
    <t>http://www.sciencedirect.com/science/article/pii/B9781437716047000336</t>
  </si>
  <si>
    <t>Bergman, Hagai; Zaidel, Adam; Rosin, Boris; Slovik, Maya; Rivlin-Etzion, Michal; Moshel, Shay; Israel, Zvi</t>
  </si>
  <si>
    <t>Chapter 38 - Pathological Synchrony of Basal Ganglia-Cortical Networks in the Systemic MPTP Primate Model of Parkinson's Disease</t>
  </si>
  <si>
    <t>http://www.sciencedirect.com/science/article/pii/B978012374767900038X</t>
  </si>
  <si>
    <t>Kim, Dong-Kyun; Zhang, Weitao; Rao, Yerubandi R.; Watson, Sue; Mugalingam, Shan; Labencki, Tanya; Dittrich, Maria; Morley, Andrew; Arhonditsis, George B.</t>
  </si>
  <si>
    <t>Improving the representation of internal nutrient recycling with phosphorus mass balance models: A case study in the Bay of Quinte, Ontario, Canada</t>
  </si>
  <si>
    <t>10.1016/j.ecolmodel.2013.02.017</t>
  </si>
  <si>
    <t>http://www.sciencedirect.com/science/article/pii/S0304380013001014</t>
  </si>
  <si>
    <t>Coles, Claire D.; Platzman, Kathleen A.; Smith, Iris; James, Mark E.; Falek, Arthur</t>
  </si>
  <si>
    <t>Effects of cocaine and alcohol use in pregnancy on neonatal growth and neurobehavioral status</t>
  </si>
  <si>
    <t>10.1016/0892-0362(92)90025-6</t>
  </si>
  <si>
    <t>http://www.sciencedirect.com/science/article/pii/0892036292900256</t>
  </si>
  <si>
    <t>Rame, J. Eduardo; Kirklin, James K.; Holman, William L.; Stewart, Garrick C.</t>
  </si>
  <si>
    <t>13 - Adverse Events and Mitigation Strategies</t>
  </si>
  <si>
    <t>Mechanical Circulatory Support: a Companion to Braunwald's Heart Disease (Second Edition)</t>
  </si>
  <si>
    <t>978-0-323-56699-5</t>
  </si>
  <si>
    <t>http://www.sciencedirect.com/science/article/pii/B9780323566995000139</t>
  </si>
  <si>
    <t>http://www.sciencedirect.com/science/article/pii/S0065308X16300549</t>
  </si>
  <si>
    <t>Bryan, Jacalyn L.; Cohran, Jackie; Larson, Elaine L.</t>
  </si>
  <si>
    <t>Hand Washing: A Ritual Revisited</t>
  </si>
  <si>
    <t>Infection and Control in Critical Care</t>
  </si>
  <si>
    <t>0899-5885</t>
  </si>
  <si>
    <t>10.1016/S0899-5885(18)30354-X</t>
  </si>
  <si>
    <t>http://www.sciencedirect.com/science/article/pii/S089958851830354X</t>
  </si>
  <si>
    <t>Lewandowska, A.E.; Soutis, C.; Savage, L.; Eichhorn, S.J.</t>
  </si>
  <si>
    <t>Carbon fibres with ordered graphitic-like aggregate structures from a regenerated cellulose fibre precursor</t>
  </si>
  <si>
    <t>10.1016/j.compscitech.2015.05.009</t>
  </si>
  <si>
    <t>http://www.sciencedirect.com/science/article/pii/S0266353815001967</t>
  </si>
  <si>
    <t>Guerlet, S.; Spiga, A.; Sylvestre, M.; Indurain, M.; Fouchet, T.; Leconte, J.; Millour, E.; Wordsworth, R.; Capderou, M.; Bézard, B.; Forget, F.</t>
  </si>
  <si>
    <t>Global climate modeling of Saturn’s atmosphere. Part I: Evaluation of the radiative transfer model</t>
  </si>
  <si>
    <t>10.1016/j.icarus.2014.05.010</t>
  </si>
  <si>
    <t>http://www.sciencedirect.com/science/article/pii/S0019103514002632</t>
  </si>
  <si>
    <t>Craxì, Antonio; Yurdaydın, Cihan</t>
  </si>
  <si>
    <t>From viral pathobiology to the treatment of hepatitis B virus infection EASL Monothematic Conference (Istanbul, Turkey, October 6–8, 2005)</t>
  </si>
  <si>
    <t>Journal of Hepatology</t>
  </si>
  <si>
    <t>0168-8278</t>
  </si>
  <si>
    <t>10.1016/j.jhep.2006.03.004</t>
  </si>
  <si>
    <t>http://www.sciencedirect.com/science/article/pii/S0168827806001693</t>
  </si>
  <si>
    <t>Reynolds, C.S.; Irish, A.E.; Elliott, J.A.</t>
  </si>
  <si>
    <t>The ecological basis for simulating phytoplankton responses to environmental change (PROTECH)</t>
  </si>
  <si>
    <t>10.1016/S0304-3800(01)00330-1</t>
  </si>
  <si>
    <t>http://www.sciencedirect.com/science/article/pii/S0304380001003301</t>
  </si>
  <si>
    <t>http://www.sciencedirect.com/science/article/pii/S0065308X16300392</t>
  </si>
  <si>
    <t>Das, Dipjyoti; Das, Dibyendu; Prasad, Ashok</t>
  </si>
  <si>
    <t>Giant number fluctuations in microbial ecologies</t>
  </si>
  <si>
    <t>10.1016/j.jtbi.2012.05.030</t>
  </si>
  <si>
    <t>http://www.sciencedirect.com/science/article/pii/S002251931200272X</t>
  </si>
  <si>
    <t>Zell, Roland</t>
  </si>
  <si>
    <t>Global climate change and the emergence/re-emergence of infectious diseases</t>
  </si>
  <si>
    <t>International Journal of Medical Microbiology Supplements</t>
  </si>
  <si>
    <t>1433-1128</t>
  </si>
  <si>
    <t>10.1016/S1433-1128(04)80005-6</t>
  </si>
  <si>
    <t>http://www.sciencedirect.com/science/article/pii/S1433112804800056</t>
  </si>
  <si>
    <t>http://www.sciencedirect.com/science/article/pii/S0065308X16301002</t>
  </si>
  <si>
    <t>Sharmeen, Fariya; Arentze, Theo; Timmermans, Harry</t>
  </si>
  <si>
    <t>Dynamics of face-to-face social interaction frequency: role of accessibility, urbanization, changes in geographical distance and path dependence</t>
  </si>
  <si>
    <t>Journal of Transport Geography</t>
  </si>
  <si>
    <t>0966-6923</t>
  </si>
  <si>
    <t>10.1016/j.jtrangeo.2013.12.011</t>
  </si>
  <si>
    <t>http://www.sciencedirect.com/science/article/pii/S0966692313002494</t>
  </si>
  <si>
    <t>Durlauf, Steven N.</t>
  </si>
  <si>
    <t>Bowling Alone: a review essay</t>
  </si>
  <si>
    <t>Journal of Economic Behavior &amp; Organization</t>
  </si>
  <si>
    <t>10.1016/S0167-2681(01)00210-4</t>
  </si>
  <si>
    <t>http://www.sciencedirect.com/science/article/pii/S0167268101002104</t>
  </si>
  <si>
    <t>http://www.sciencedirect.com/science/article/pii/S0065308X16300677</t>
  </si>
  <si>
    <t>Klaniczay, Gábor</t>
  </si>
  <si>
    <t>Middle Ages, The</t>
  </si>
  <si>
    <t>http://www.sciencedirect.com/science/article/pii/B9780080970868620068</t>
  </si>
  <si>
    <t>Durán-Álvarez, J.C.; Prado, B.; González, D.; Sánchez, Y.; Jiménez-Cisneros, B.</t>
  </si>
  <si>
    <t>Environmental fate of naproxen, carbamazepine and triclosan in wastewater, surface water and wastewater irrigated soil — Results of laboratory scale experiments</t>
  </si>
  <si>
    <t>10.1016/j.scitotenv.2015.08.028</t>
  </si>
  <si>
    <t>http://www.sciencedirect.com/science/article/pii/S0048969715305313</t>
  </si>
  <si>
    <t>Tang, Sanyi; Cheke, Robert A.</t>
  </si>
  <si>
    <t>Models for integrated pest control and their biological implications</t>
  </si>
  <si>
    <t>10.1016/j.mbs.2008.06.008</t>
  </si>
  <si>
    <t>http://www.sciencedirect.com/science/article/pii/S0025556408000965</t>
  </si>
  <si>
    <t>Lamunu, M; Lutwama, J.J; Kamugisha, J; Opio, A; Nambooze, J; Ndayimirije, N; Okware, S</t>
  </si>
  <si>
    <t>Containing a haemorrhagic fever epidemic: the Ebola experience in Uganda (October 2000–January 2001)</t>
  </si>
  <si>
    <t>10.1016/j.ijid.2003.04.001</t>
  </si>
  <si>
    <t>http://www.sciencedirect.com/science/article/pii/S1201971203000079</t>
  </si>
  <si>
    <t>Buxton, Karen E.; Gielen, Andrea Carlson; Faden, Ruth R.; Brown, C. Hendricks; Paige, David M.; Chwalow, A. Judith</t>
  </si>
  <si>
    <t>Women Intending to Breastfeed: Predictors of Early Infant Feeding Experiences</t>
  </si>
  <si>
    <t>American Journal of Preventive Medicine</t>
  </si>
  <si>
    <t>0749-3797</t>
  </si>
  <si>
    <t>10.1016/S0749-3797(18)30945-0</t>
  </si>
  <si>
    <t>http://www.sciencedirect.com/science/article/pii/S0749379718309450</t>
  </si>
  <si>
    <t>Juberthie-Jupeau, L.; Cazals, M.</t>
  </si>
  <si>
    <t>Agressivité et compétition entre deux femelles d'espèces différentes, en présence d'un mâle conspécifique de l'une d'elles, chez des coléoptères Bathysciinae souterrains</t>
  </si>
  <si>
    <t>10.1016/0376-6357(93)90024-L</t>
  </si>
  <si>
    <t>http://www.sciencedirect.com/science/article/pii/037663579390024L</t>
  </si>
  <si>
    <t>Edmund Kim, E.; Haynie, Thomas P.</t>
  </si>
  <si>
    <t>Role of nuclear medicine in chemotherapy of malignant lesions</t>
  </si>
  <si>
    <t>Nuclear Oncology—Part II</t>
  </si>
  <si>
    <t>10.1016/S0001-2998(85)80040-4</t>
  </si>
  <si>
    <t>http://www.sciencedirect.com/science/article/pii/S0001299885800404</t>
  </si>
  <si>
    <t>Pesticides, Uses and Effects of</t>
  </si>
  <si>
    <t>http://www.sciencedirect.com/science/article/pii/B9780123847195001052</t>
  </si>
  <si>
    <t>Sears, V.F.</t>
  </si>
  <si>
    <t>Fundamental aspects of neutron optics</t>
  </si>
  <si>
    <t>Physics Reports</t>
  </si>
  <si>
    <t>10.1016/0370-1573(82)90151-X</t>
  </si>
  <si>
    <t>http://www.sciencedirect.com/science/article/pii/037015738290151X</t>
  </si>
  <si>
    <t>Rassin, Eric; Merckelbach, Harald; Muris, Peter</t>
  </si>
  <si>
    <t>Paradoxical and less paradoxical effects of thought suppression: A critical review</t>
  </si>
  <si>
    <t>10.1016/S0272-7358(99)00019-7</t>
  </si>
  <si>
    <t>http://www.sciencedirect.com/science/article/pii/S0272735899000197</t>
  </si>
  <si>
    <t>Raposo, M. Irene B.; Gastal, M. Carmo P.</t>
  </si>
  <si>
    <t>Emplacement mechanism of the main granite pluton of the Lavras do Sul intrusive complex, South Brazil, determined by magnetic anisotropies</t>
  </si>
  <si>
    <t>Magnetic anisotropy from different scales to different parameters</t>
  </si>
  <si>
    <t>10.1016/j.tecto.2008.10.015</t>
  </si>
  <si>
    <t>http://www.sciencedirect.com/science/article/pii/S0040195108005003</t>
  </si>
  <si>
    <t>Heckmann, Jeannine M.; Bhigjee, Ahmed I.</t>
  </si>
  <si>
    <t>71 - Tropical Neurology</t>
  </si>
  <si>
    <t>http://www.sciencedirect.com/science/article/pii/B9780702051012000728</t>
  </si>
  <si>
    <t>Page, Stephen J.; Hartwell, Heather; Johns, Nick; Fyall, Alan; Ladkin, Adele; Hemingway, Ann</t>
  </si>
  <si>
    <t>Case study: Wellness, tourism and small business development in a UK coastal resort: Public engagement in practice</t>
  </si>
  <si>
    <t>10.1016/j.tourman.2016.12.014</t>
  </si>
  <si>
    <t>http://www.sciencedirect.com/science/article/pii/S026151771630262X</t>
  </si>
  <si>
    <t>Puissant, Sylvette; Lacour, Claude</t>
  </si>
  <si>
    <t>Mid-sized French cities and their niche competitiveness</t>
  </si>
  <si>
    <t>10.1016/j.cities.2011.05.008</t>
  </si>
  <si>
    <t>http://www.sciencedirect.com/science/article/pii/S0264275111000655</t>
  </si>
  <si>
    <t>Emmons, Robert A.</t>
  </si>
  <si>
    <t>Chapter 20 - Motives and Life Goals</t>
  </si>
  <si>
    <t>Handbook of Personality Psychology</t>
  </si>
  <si>
    <t>978-0-12-134645-4</t>
  </si>
  <si>
    <t>http://www.sciencedirect.com/science/article/pii/B9780121346454500214</t>
  </si>
  <si>
    <t>BouDagher-Fadel, Marcelle K.</t>
  </si>
  <si>
    <t>Chapter 7 The Cenozoic larger benthic foraminifera: the Neogene</t>
  </si>
  <si>
    <t>http://www.sciencedirect.com/science/article/pii/S0920544608000071</t>
  </si>
  <si>
    <t>Herlyn, Meenhard; Halaban, Ruth; Ronai, Ze’ev; Schuchter, Lynn; Berwick, Marianne; Pinkel, Daniel</t>
  </si>
  <si>
    <t>Roadmap for New Opportunities in Melanoma Research</t>
  </si>
  <si>
    <t>10.1053/j.seminoncol.2007.09.004</t>
  </si>
  <si>
    <t>http://www.sciencedirect.com/science/article/pii/S0093775407001807</t>
  </si>
  <si>
    <t>Pierre, Johanna P.</t>
  </si>
  <si>
    <t>Reintroduction of the South Island saddleback (Philesturnus carunculatus carunculatus): dispersal, social organisation and survival</t>
  </si>
  <si>
    <t>10.1016/S0006-3207(98)00139-6</t>
  </si>
  <si>
    <t>http://www.sciencedirect.com/science/article/pii/S0006320798001396</t>
  </si>
  <si>
    <t>Kumari, Akriti; Karnatak, Manvika; Singh, Davinder; Shankar, Ravi; Jat, Jawahar L.; Sharma, Siddharth; Yadav, Dinesh; Shrivastava, Rahul; Verma, Ved Prakash</t>
  </si>
  <si>
    <t>Current scenario of artemisinin and its analogues for antimalarial activity</t>
  </si>
  <si>
    <t>European Journal of Medicinal Chemistry</t>
  </si>
  <si>
    <t>0223-5234</t>
  </si>
  <si>
    <t>10.1016/j.ejmech.2018.12.007</t>
  </si>
  <si>
    <t>http://www.sciencedirect.com/science/article/pii/S0223523418310444</t>
  </si>
  <si>
    <t>Davidson, Colin; Chen, Qiang; Zhang, Xiuwn; Xiong, Xueying; Lazarus, Cindy; Lee, Tong H; Ellinwood, Everett H</t>
  </si>
  <si>
    <t>Deprenyl treatment attenuates long-term pre- and post-synaptic changes evoked by chronic methamphetamine</t>
  </si>
  <si>
    <t>10.1016/j.ejphar.2007.06.046</t>
  </si>
  <si>
    <t>http://www.sciencedirect.com/science/article/pii/S0014299907007625</t>
  </si>
  <si>
    <t>Sharma, Hari C.; Prabhakar, Chandra S.</t>
  </si>
  <si>
    <t>Chapter 2 - Impact of Climate Change on Pest Management and Food Security</t>
  </si>
  <si>
    <t>Integrated Pest Management</t>
  </si>
  <si>
    <t>978-0-12-398529-3</t>
  </si>
  <si>
    <t>http://www.sciencedirect.com/science/article/pii/B9780123985293000038</t>
  </si>
  <si>
    <t>Arienzo, I.; Moretti, R.; Civetta, L.; Orsi, G.; Papale, P.</t>
  </si>
  <si>
    <t>The feeding system of Agnano–Monte Spina eruption (Campi Flegrei, Italy): Dragging the past into present activity and future scenarios</t>
  </si>
  <si>
    <t>Chemical Geology</t>
  </si>
  <si>
    <t>0009-2541</t>
  </si>
  <si>
    <t>10.1016/j.chemgeo.2009.11.012</t>
  </si>
  <si>
    <t>http://www.sciencedirect.com/science/article/pii/S0009254109004628</t>
  </si>
  <si>
    <t>Buntin, Denise M.; Rosen, Ted; Lesher, Jack L.; Plotnick, Harold; Brademas, Mary Ellen; Berger, Timothy G.</t>
  </si>
  <si>
    <t>Sexually transmitted diseases: Bacterial infections</t>
  </si>
  <si>
    <t>10.1016/0190-9622(91)70197-A</t>
  </si>
  <si>
    <t>http://www.sciencedirect.com/science/article/pii/019096229170197A</t>
  </si>
  <si>
    <t>Zarycki, Tomasz</t>
  </si>
  <si>
    <t>History and regional development. A controversy over the ‘right’ interpretation of the role of history in the development of the Polish regions</t>
  </si>
  <si>
    <t>Post Communist Transformation</t>
  </si>
  <si>
    <t>10.1016/j.geoforum.2006.11.002</t>
  </si>
  <si>
    <t>http://www.sciencedirect.com/science/article/pii/S0016718506001680</t>
  </si>
  <si>
    <t>Polkey, C.E.</t>
  </si>
  <si>
    <t>Surgical treatment of epilepsy</t>
  </si>
  <si>
    <t>Originally published as Volume 336, Issue 8714</t>
  </si>
  <si>
    <t>10.1016/0140-6736(90)92099-4</t>
  </si>
  <si>
    <t>http://www.sciencedirect.com/science/article/pii/0140673690920994</t>
  </si>
  <si>
    <t>Georgescu, Paul; Zhang, Hong</t>
  </si>
  <si>
    <t>An impulsively controlled predator–pest model with disease in the pest</t>
  </si>
  <si>
    <t>10.1016/j.nonrwa.2008.10.060</t>
  </si>
  <si>
    <t>http://www.sciencedirect.com/science/article/pii/S1468121808002708</t>
  </si>
  <si>
    <t>Miskovic, Vladimir; Schmidt, Louis A.</t>
  </si>
  <si>
    <t>Social fearfulness in the human brain</t>
  </si>
  <si>
    <t>10.1016/j.neubiorev.2011.08.002</t>
  </si>
  <si>
    <t>http://www.sciencedirect.com/science/article/pii/S0149763411001485</t>
  </si>
  <si>
    <t>Munjal, Sahil; Ferrando, Stephen J.; Freyberg, Zachary</t>
  </si>
  <si>
    <t>Neuropsychiatric Aspects of Infectious Diseases: An Update</t>
  </si>
  <si>
    <t>Psychiatric Aspects of Critical Care Medicine: Update</t>
  </si>
  <si>
    <t>10.1016/j.ccc.2017.03.007</t>
  </si>
  <si>
    <t>http://www.sciencedirect.com/science/article/pii/S0749070417300192</t>
  </si>
  <si>
    <t>Bandura, Albert</t>
  </si>
  <si>
    <t>On rectifying the comparative anatomy of perceived control: Comments on “Cognates of personal control”</t>
  </si>
  <si>
    <t>10.1016/S0962-1849(05)80153-2</t>
  </si>
  <si>
    <t>http://www.sciencedirect.com/science/article/pii/S0962184905801532</t>
  </si>
  <si>
    <t>Muir, Andrew J.</t>
  </si>
  <si>
    <t>30 - Treatment of Hepatitis C</t>
  </si>
  <si>
    <t>Zakim and Boyer's Hepatology (Seventh Edition)</t>
  </si>
  <si>
    <t>978-0-323-37591-7</t>
  </si>
  <si>
    <t>http://www.sciencedirect.com/science/article/pii/B9780323375917000306</t>
  </si>
  <si>
    <t>Gaddis, Paul O.</t>
  </si>
  <si>
    <t>Strategy under attack</t>
  </si>
  <si>
    <t>Long Range Planning</t>
  </si>
  <si>
    <t>10.1016/S0024-6301(96)00094-5</t>
  </si>
  <si>
    <t>http://www.sciencedirect.com/science/article/pii/S0024630196000945</t>
  </si>
  <si>
    <t>Goldberg, Andrew N.</t>
  </si>
  <si>
    <t>Kaposi's sarcoma of the head and neck in acquired immunodeficiency syndrome</t>
  </si>
  <si>
    <t>American Journal of Otolaryngology</t>
  </si>
  <si>
    <t>0196-0709</t>
  </si>
  <si>
    <t>10.1016/0196-0709(93)90003-P</t>
  </si>
  <si>
    <t>http://www.sciencedirect.com/science/article/pii/019607099390003P</t>
  </si>
  <si>
    <t>Taamallah, S.; Vogiatzaki, K.; Alzahrani, F.M.; Mokheimer, E.M.A.; Habib, M.A.; Ghoniem, A.F.</t>
  </si>
  <si>
    <t>Fuel flexibility, stability and emissions in premixed hydrogen-rich gas turbine combustion: Technology, fundamentals, and numerical simulations</t>
  </si>
  <si>
    <t>Applied Energy</t>
  </si>
  <si>
    <t>0306-2619</t>
  </si>
  <si>
    <t>10.1016/j.apenergy.2015.04.044</t>
  </si>
  <si>
    <t>http://www.sciencedirect.com/science/article/pii/S0306261915004997</t>
  </si>
  <si>
    <t>Foster, Jerome E; Bennett, Shannon N; Carrington, Christine V.F; Vaughan, Helen; McMillan, W.Owen</t>
  </si>
  <si>
    <t>Phylogeography and molecular evolution of dengue 2 in the Caribbean basin, 1981–2000</t>
  </si>
  <si>
    <t>Virology</t>
  </si>
  <si>
    <t>0042-6822</t>
  </si>
  <si>
    <t>10.1016/j.virol.2004.03.020</t>
  </si>
  <si>
    <t>http://www.sciencedirect.com/science/article/pii/S0042682204002004</t>
  </si>
  <si>
    <t>Damiani, Ross J.</t>
  </si>
  <si>
    <t>Temnospondyls from the Beaufort Group (Karoo Basin) of South Africa and Their Biostratigraphy</t>
  </si>
  <si>
    <t>10.1016/S1342-937X(05)70315-4</t>
  </si>
  <si>
    <t>http://www.sciencedirect.com/science/article/pii/S1342937X05703154</t>
  </si>
  <si>
    <t>Marcone, Massimo F</t>
  </si>
  <si>
    <t>Evidence confirming the existence of a 7S globulin-like storage protein in Amaranthus hypochondriacus seed</t>
  </si>
  <si>
    <t>10.1016/S0308-8146(98)00221-0</t>
  </si>
  <si>
    <t>http://www.sciencedirect.com/science/article/pii/S0308814698002210</t>
  </si>
  <si>
    <t>Ginestet, Daniel; Julou, Louis</t>
  </si>
  <si>
    <t>Long-acting injectable neuroleptics</t>
  </si>
  <si>
    <t>10.1016/0165-6147(82)91011-2</t>
  </si>
  <si>
    <t>http://www.sciencedirect.com/science/article/pii/0165614782910112</t>
  </si>
  <si>
    <t>David, Monique Antoinette; Jones, Daryl Rhys; Tayebi, Mourad</t>
  </si>
  <si>
    <t>Potential candidate camelid antibodies for the treatment of protein-misfolding diseases</t>
  </si>
  <si>
    <t>10.1016/j.jneuroim.2014.05.001</t>
  </si>
  <si>
    <t>http://www.sciencedirect.com/science/article/pii/S016557281400143X</t>
  </si>
  <si>
    <t>Tulchinsky, Theodore H.; Varavikova, Elena A.</t>
  </si>
  <si>
    <t>Chapter 4 - Communicable Diseases</t>
  </si>
  <si>
    <t>The New Public Health (Third Edition)</t>
  </si>
  <si>
    <t>978-0-12-415766-8</t>
  </si>
  <si>
    <t>http://www.sciencedirect.com/science/article/pii/B9780124157668000045</t>
  </si>
  <si>
    <t>Miller, James S.; Brewer, Stephen J.</t>
  </si>
  <si>
    <t>THE DISCOVERY OF MEDICINES AND FOREST CONSERVATION</t>
  </si>
  <si>
    <t>Conservation of Plant Genes</t>
  </si>
  <si>
    <t>978-0-12-044140-2</t>
  </si>
  <si>
    <t>http://www.sciencedirect.com/science/article/pii/B9780120441402500120</t>
  </si>
  <si>
    <t>Beck, B.J.; Freudenreich, Oliver; Worth, Jonathan L.</t>
  </si>
  <si>
    <t>26 - Patients with Human Immunodeficiency Virus Infection and Acquired Immunodeficiency Syndrome</t>
  </si>
  <si>
    <t>Massachusetts General Hospital Handbook of General Hospital Psychiatry (Sixth Edition)</t>
  </si>
  <si>
    <t>978-1-4377-1927-7</t>
  </si>
  <si>
    <t>http://www.sciencedirect.com/science/article/pii/B9781437719277000261</t>
  </si>
  <si>
    <t>Cegielski, J.Peter; Chin, Daniel P; Espinal, Marcos A; Frieden, Thomas R; Cruz, Rodolfo Rodriguez; Talbot, Elizabeth A; Weil, Diana E.C; Zaleskis, Richard; Raviglione, Mario C</t>
  </si>
  <si>
    <t>The global tuberculosis situation: Progress and problems in the 20th century, prospects for the 21st century</t>
  </si>
  <si>
    <t>Mycobacterial Infections</t>
  </si>
  <si>
    <t>10.1016/S0891-5520(03)00045-X</t>
  </si>
  <si>
    <t>http://www.sciencedirect.com/science/article/pii/S089155200300045X</t>
  </si>
  <si>
    <t>Ferrara, Massimiliano; Guerrini, Luca; Sodini, Mauro</t>
  </si>
  <si>
    <t>Nonlinear dynamics in a Solow model with delay and non-convex technology</t>
  </si>
  <si>
    <t>10.1016/j.amc.2013.11.082</t>
  </si>
  <si>
    <t>http://www.sciencedirect.com/science/article/pii/S0096300313012514</t>
  </si>
  <si>
    <t>Neil, Janice A.</t>
  </si>
  <si>
    <t>Perioperative Care of the Patient with Tuberculosis</t>
  </si>
  <si>
    <t>10.1016/j.aorn.2008.08.013</t>
  </si>
  <si>
    <t>http://www.sciencedirect.com/science/article/pii/S0001209208005437</t>
  </si>
  <si>
    <t>Haight, Alan Day</t>
  </si>
  <si>
    <t>Diagram for a small planet: The Production and Ecosystem Possibilities Curve</t>
  </si>
  <si>
    <t>10.1016/j.ecolecon.2007.02.031</t>
  </si>
  <si>
    <t>http://www.sciencedirect.com/science/article/pii/S0921800907001644</t>
  </si>
  <si>
    <t>Molyneux, D.H</t>
  </si>
  <si>
    <t>Vector-borne parasitic diseases—an overview of recent changes</t>
  </si>
  <si>
    <t>10.1016/S0020-7519(98)00067-8</t>
  </si>
  <si>
    <t>http://www.sciencedirect.com/science/article/pii/S0020751998000678</t>
  </si>
  <si>
    <t>Parkman, Ralph</t>
  </si>
  <si>
    <t>9 - Technology and Education</t>
  </si>
  <si>
    <t>The Cybernetic Society</t>
  </si>
  <si>
    <t>http://www.sciencedirect.com/science/article/pii/B9780080169491500130</t>
  </si>
  <si>
    <t>WINANDY, J.E.; WILLIAMS, R.S.; RUDIE, A.W.; ROSS, R.J.</t>
  </si>
  <si>
    <t>10 - Opportunities for using wood and biofibers for energy, chemical feedstocks, and structural applications</t>
  </si>
  <si>
    <t>Properties and Performance of Natural-Fibre Composites</t>
  </si>
  <si>
    <t>978-1-84569-267-4</t>
  </si>
  <si>
    <t>http://www.sciencedirect.com/science/article/pii/B9781845692674500107</t>
  </si>
  <si>
    <t>Williams, Melvin D.</t>
  </si>
  <si>
    <t>Supremacy narratives and performances: Prologue to the evolution of human insecurity, and what we can do about it</t>
  </si>
  <si>
    <t>10.1016/S1061-7361(96)90002-8</t>
  </si>
  <si>
    <t>http://www.sciencedirect.com/science/article/pii/S1061736196900028</t>
  </si>
  <si>
    <t>Romano, Marco</t>
  </si>
  <si>
    <t>Reviewing the term uniformitarianism in modern Earth sciences</t>
  </si>
  <si>
    <t>10.1016/j.earscirev.2015.05.010</t>
  </si>
  <si>
    <t>http://www.sciencedirect.com/science/article/pii/S0012825215000938</t>
  </si>
  <si>
    <t>Brouder, Patrick; Eriksson, Rikard H.</t>
  </si>
  <si>
    <t>TOURISM EVOLUTION: ON THE SYNERGIES OF TOURISM STUDIES AND EVOLUTIONARY ECONOMIC GEOGRAPHY</t>
  </si>
  <si>
    <t>10.1016/j.annals.2013.07.001</t>
  </si>
  <si>
    <t>http://www.sciencedirect.com/science/article/pii/S0160738313000984</t>
  </si>
  <si>
    <t>Winson, Michael K.; Kell, Douglas B.</t>
  </si>
  <si>
    <t>Going places: forced and natural molecular evolution</t>
  </si>
  <si>
    <t>Trends in Biotechnology</t>
  </si>
  <si>
    <t>0167-7799</t>
  </si>
  <si>
    <t>10.1016/0167-7799(96)30013-9</t>
  </si>
  <si>
    <t>http://www.sciencedirect.com/science/article/pii/0167779996300139</t>
  </si>
  <si>
    <t>Grace, Ted W.</t>
  </si>
  <si>
    <t>HEALTH PROBLEMS OF LATE ADOLESCENCE</t>
  </si>
  <si>
    <t>10.1016/S0095-4543(05)70335-3</t>
  </si>
  <si>
    <t>http://www.sciencedirect.com/science/article/pii/S0095454305703353</t>
  </si>
  <si>
    <t>Estrada-Peña, Agustín; de la Fuente, José</t>
  </si>
  <si>
    <t>The ecology of ticks and epidemiology of tick-borne viral diseases</t>
  </si>
  <si>
    <t>10.1016/j.antiviral.2014.05.016</t>
  </si>
  <si>
    <t>http://www.sciencedirect.com/science/article/pii/S0166354214001533</t>
  </si>
  <si>
    <t>Henderson, D.</t>
  </si>
  <si>
    <t>Orthognathic surgery: prospectively and prospectively</t>
  </si>
  <si>
    <t>British Journal of Oral and Maxillofacial Surgery</t>
  </si>
  <si>
    <t>0266-4356</t>
  </si>
  <si>
    <t>10.1016/0266-4356(91)90011-S</t>
  </si>
  <si>
    <t>http://www.sciencedirect.com/science/article/pii/026643569190011S</t>
  </si>
  <si>
    <t>Vasseur, L.; Rapport, D.J.; Hounsell, J.</t>
  </si>
  <si>
    <t>Chapter 9 - Ecosystem Health and Human Health</t>
  </si>
  <si>
    <t>Understanding and Solving Environmental Problems in the 21st Century</t>
  </si>
  <si>
    <t>978-0-08-044111-5</t>
  </si>
  <si>
    <t>http://www.sciencedirect.com/science/article/pii/B9780080441115500111</t>
  </si>
  <si>
    <t>Gibbs, S.J.; Plowman, P.N.</t>
  </si>
  <si>
    <t>Androgen deprivation and antagonism in the treatment of advanced prostatic carcinoma</t>
  </si>
  <si>
    <t>Clinical Oncology</t>
  </si>
  <si>
    <t>0936-6555</t>
  </si>
  <si>
    <t>10.1016/S0936-6555(96)80073-2</t>
  </si>
  <si>
    <t>http://www.sciencedirect.com/science/article/pii/S0936655596800732</t>
  </si>
  <si>
    <t>DEMPSTER, J.P.</t>
  </si>
  <si>
    <t>7 - Fragmentation, Isolation and Mobility of Insect Populations</t>
  </si>
  <si>
    <t>The Conservation of Insects and their Habitats</t>
  </si>
  <si>
    <t>978-0-12-181370-3</t>
  </si>
  <si>
    <t>http://www.sciencedirect.com/science/article/pii/B9780121813703500130</t>
  </si>
  <si>
    <t>Encyclopedia of Biomedical Gerontology</t>
  </si>
  <si>
    <t>978-0-12-816076-3</t>
  </si>
  <si>
    <t>http://www.sciencedirect.com/science/article/pii/B9780128160756180018</t>
  </si>
  <si>
    <t>Eyler, Fonda Davis; Behnke, Marylou</t>
  </si>
  <si>
    <t>Early Development of Infants Exposed to Drugs Prenatally</t>
  </si>
  <si>
    <t>Prenatal Drug Exposure and Child Outcome</t>
  </si>
  <si>
    <t>0095-5108</t>
  </si>
  <si>
    <t>10.1016/S0095-5108(18)30075-7</t>
  </si>
  <si>
    <t>http://www.sciencedirect.com/science/article/pii/S0095510818300757</t>
  </si>
  <si>
    <t>Thompson, R.C.A.</t>
  </si>
  <si>
    <t>Veterinary Parasitology: Looking to the Next Millennium</t>
  </si>
  <si>
    <t>Parasitology Today</t>
  </si>
  <si>
    <t>0169-4758</t>
  </si>
  <si>
    <t>10.1016/S0169-4758(99)01481-7</t>
  </si>
  <si>
    <t>http://www.sciencedirect.com/science/article/pii/S0169475899014817</t>
  </si>
  <si>
    <t>Antoniadis, Elena A; McDonald, Robert J</t>
  </si>
  <si>
    <t>Amygdala, hippocampus and discriminative fear conditioning to context</t>
  </si>
  <si>
    <t>10.1016/S0166-4328(99)00121-7</t>
  </si>
  <si>
    <t>http://www.sciencedirect.com/science/article/pii/S0166432899001217</t>
  </si>
  <si>
    <t>Bowdre, Jean H.</t>
  </si>
  <si>
    <t>Malaria in the modern world</t>
  </si>
  <si>
    <t>Clinical Microbiology Newsletter</t>
  </si>
  <si>
    <t>0196-4399</t>
  </si>
  <si>
    <t>10.1016/0196-4399(86)90015-2</t>
  </si>
  <si>
    <t>http://www.sciencedirect.com/science/article/pii/0196439986900152</t>
  </si>
  <si>
    <t>DeJong, Gerald F.</t>
  </si>
  <si>
    <t>Learning to plan in continuous domains</t>
  </si>
  <si>
    <t>Artificial Intelligence</t>
  </si>
  <si>
    <t>0004-3702</t>
  </si>
  <si>
    <t>10.1016/0004-3702(94)90038-8</t>
  </si>
  <si>
    <t>http://www.sciencedirect.com/science/article/pii/0004370294900388</t>
  </si>
  <si>
    <t>3 - Nonwood bio-based materials</t>
  </si>
  <si>
    <t>Performance of Bio-based Building Materials</t>
  </si>
  <si>
    <t>978-0-08-100982-6</t>
  </si>
  <si>
    <t>http://www.sciencedirect.com/science/article/pii/B9780081009826000033</t>
  </si>
  <si>
    <t>RedmondP, William H.</t>
  </si>
  <si>
    <t>When technologies compete: The role of externalities in nonlinear market response</t>
  </si>
  <si>
    <t>Journal of Product Innovation Management</t>
  </si>
  <si>
    <t>0737-6782</t>
  </si>
  <si>
    <t>10.1016/0737-6782(91)90024-S</t>
  </si>
  <si>
    <t>http://www.sciencedirect.com/science/article/pii/073767829190024S</t>
  </si>
  <si>
    <t>http://www.sciencedirect.com/science/article/pii/S0065308X17300283</t>
  </si>
  <si>
    <t>Kenny, F.T.; Solyom, L.; Solyom, C.</t>
  </si>
  <si>
    <t>Faradic disruption of obsessive ideation in the treatment of obsessive neurosis</t>
  </si>
  <si>
    <t>10.1016/S0005-7894(73)80127-3</t>
  </si>
  <si>
    <t>http://www.sciencedirect.com/science/article/pii/S0005789473801273</t>
  </si>
  <si>
    <t>Walde, Sandra J.</t>
  </si>
  <si>
    <t>Chapter 9 - Internal Dynamics and Metapopulations: Experimental Tests with Predator—Prey Systems</t>
  </si>
  <si>
    <t>Population Dynamics</t>
  </si>
  <si>
    <t>978-0-12-159270-7</t>
  </si>
  <si>
    <t>http://www.sciencedirect.com/science/article/pii/B9780121592707500105</t>
  </si>
  <si>
    <t>Maiti, Sabyasachi; Jana, Sougata; Jana, Subrata</t>
  </si>
  <si>
    <t>1 - Biocomposites in therapeutic application: Current status and future</t>
  </si>
  <si>
    <t>Biopolymer-Based Composites</t>
  </si>
  <si>
    <t>978-0-08-101914-6</t>
  </si>
  <si>
    <t>http://www.sciencedirect.com/science/article/pii/B9780081019146000016</t>
  </si>
  <si>
    <t>Chacko, Elizabeth</t>
  </si>
  <si>
    <t>Culture and therapy: complementary strategies for the treatment of type-2 diabetes in an urban setting in Kerala, India</t>
  </si>
  <si>
    <t>10.1016/S0277-9536(02)00105-3</t>
  </si>
  <si>
    <t>http://www.sciencedirect.com/science/article/pii/S0277953602001053</t>
  </si>
  <si>
    <t>Desjeux, Philippe</t>
  </si>
  <si>
    <t>Leishmaniasis: Public health aspects and control</t>
  </si>
  <si>
    <t>Cutaneous Leishmaniasis</t>
  </si>
  <si>
    <t>0738-081X</t>
  </si>
  <si>
    <t>10.1016/0738-081X(96)00057-0</t>
  </si>
  <si>
    <t>http://www.sciencedirect.com/science/article/pii/0738081X96000570</t>
  </si>
  <si>
    <t>Massaferro, Julieta; Ashworth, Allan; Brooks, Stephen</t>
  </si>
  <si>
    <t>Quaternary Fossil Insects from Patagonia</t>
  </si>
  <si>
    <t>http://www.sciencedirect.com/science/article/pii/S1571086607100208</t>
  </si>
  <si>
    <t>de Vries, Reinout E.</t>
  </si>
  <si>
    <t>Personality predictors of leadership styles and the self–other agreement problem</t>
  </si>
  <si>
    <t>10.1016/j.leaqua.2012.03.002</t>
  </si>
  <si>
    <t>http://www.sciencedirect.com/science/article/pii/S1048984312000197</t>
  </si>
  <si>
    <t>Murray, Martyn; Caro, Tim; Dobson, Andy</t>
  </si>
  <si>
    <t>The dynamics of serengeti research</t>
  </si>
  <si>
    <t>10.1016/0169-5347(92)90142-X</t>
  </si>
  <si>
    <t>http://www.sciencedirect.com/science/article/pii/016953479290142X</t>
  </si>
  <si>
    <t>Rae-Grant, Naomi</t>
  </si>
  <si>
    <t>27 - Unmet Needs and Future Directions</t>
  </si>
  <si>
    <t>The Behavioral and Social Sciences and the Practice of Medicine</t>
  </si>
  <si>
    <t>978-0-409-95140-0</t>
  </si>
  <si>
    <t>http://www.sciencedirect.com/science/article/pii/B9780409951400500327</t>
  </si>
  <si>
    <t>Goulding, Christina; Domic, Dino</t>
  </si>
  <si>
    <t>Heritage, identity and ideological manipulation: The case of Croatia</t>
  </si>
  <si>
    <t>10.1016/j.annals.2008.10.004</t>
  </si>
  <si>
    <t>http://www.sciencedirect.com/science/article/pii/S0160738308001151</t>
  </si>
  <si>
    <t>Ahad, Nauman; Qadir, Junaid; Ahsan, Nasir</t>
  </si>
  <si>
    <t>Neural networks in wireless networks: Techniques, applications and guidelines</t>
  </si>
  <si>
    <t>Journal of Network and Computer Applications</t>
  </si>
  <si>
    <t>1084-8045</t>
  </si>
  <si>
    <t>10.1016/j.jnca.2016.04.006</t>
  </si>
  <si>
    <t>http://www.sciencedirect.com/science/article/pii/S1084804516300492</t>
  </si>
  <si>
    <t>Academy of Psychosomatic Medicine: Proceedings of the 46th Annual Meeting November 18–21, 1999, New Orleans, LA</t>
  </si>
  <si>
    <t>10.1176/appi.psy.41.2.157</t>
  </si>
  <si>
    <t>http://www.sciencedirect.com/science/article/pii/S0033318200706505</t>
  </si>
  <si>
    <t>Mabey, David; Richens, John</t>
  </si>
  <si>
    <t>53 - Syphilis and the Endemic Treponematoses</t>
  </si>
  <si>
    <t>http://www.sciencedirect.com/science/article/pii/B9781416043904000539</t>
  </si>
  <si>
    <t>Giordani, Federica; Mwenechanya, Roy; Barrett, Michael P.</t>
  </si>
  <si>
    <t>Chapter 39 - Advances in Understanding and Treatment of Human African Trypanosomiasis: Divergent Diseases Caused by Distinct Parasites</t>
  </si>
  <si>
    <t>Handbook of Pharmacogenomics and Stratified Medicine</t>
  </si>
  <si>
    <t>978-0-12-386882-4</t>
  </si>
  <si>
    <t>http://www.sciencedirect.com/science/article/pii/B9780123868824000396</t>
  </si>
  <si>
    <t>Boggild, Andrea K.; Liles, W. Conrad</t>
  </si>
  <si>
    <t>Chapter 20 - Travel-Acquired Illnesses Associated with Fever</t>
  </si>
  <si>
    <t>http://www.sciencedirect.com/science/article/pii/B9780323375061000209</t>
  </si>
  <si>
    <t>Norris, Gweneth; O'Dwyer, Brendan</t>
  </si>
  <si>
    <t>Motivating socially responsive decision making: the operation of management controls in a socially responsive organisation</t>
  </si>
  <si>
    <t>The British Accounting Review</t>
  </si>
  <si>
    <t>0890-8389</t>
  </si>
  <si>
    <t>10.1016/j.bar.2003.11.004</t>
  </si>
  <si>
    <t>http://www.sciencedirect.com/science/article/pii/S0890838903000957</t>
  </si>
  <si>
    <t>http://www.sciencedirect.com/science/article/pii/S0065308X17300118</t>
  </si>
  <si>
    <t>Wang, Samuel S.-H.; Kloth, Alexander D.; Badura, Aleksandra</t>
  </si>
  <si>
    <t>The Cerebellum, Sensitive Periods, and Autism</t>
  </si>
  <si>
    <t>10.1016/j.neuron.2014.07.016</t>
  </si>
  <si>
    <t>http://www.sciencedirect.com/science/article/pii/S0896627314006278</t>
  </si>
  <si>
    <t>Healy, Michael John; Beverland, Michael B.</t>
  </si>
  <si>
    <t>Being sub-culturally authentic and acceptable to the mainstream: Civilizing practices and self-authentication</t>
  </si>
  <si>
    <t>10.1016/j.jbusres.2015.07.035</t>
  </si>
  <si>
    <t>http://www.sciencedirect.com/science/article/pii/S0148296315003264</t>
  </si>
  <si>
    <t>http://www.sciencedirect.com/science/article/pii/B0122268652002200</t>
  </si>
  <si>
    <t>Youngstrom, Paul C.; Baker, Sybil W.; Miller, Jackie L.</t>
  </si>
  <si>
    <t>Epidurals Redefined in Analgesia and Anesthesia: A Distinction With a Difference</t>
  </si>
  <si>
    <t>10.1111/j.1552-6909.1996.tb02581.x</t>
  </si>
  <si>
    <t>http://www.sciencedirect.com/science/article/pii/S0884217515333591</t>
  </si>
  <si>
    <t>Murphy, Tanya K; Sajid, Muhammad; Soto, Ohel; Shapira, Nathan; Edge, Paula; Yang, Mark; Lewis, Mark H; Goodman, Wayne K</t>
  </si>
  <si>
    <t>Detecting pediatric autoimmune neuropsychiatric disorders associated with streptococcus in children with obsessive-compulsive disorder and tics</t>
  </si>
  <si>
    <t>10.1016/S0006-3223(03)00704-2</t>
  </si>
  <si>
    <t>http://www.sciencedirect.com/science/article/pii/S0006322303007042</t>
  </si>
  <si>
    <t>Chapter 8 - Depressive Disorders</t>
  </si>
  <si>
    <t>http://www.sciencedirect.com/science/article/pii/B9780128113516000085</t>
  </si>
  <si>
    <t>Foster, Woodbridge A.; Walker, Edward D.</t>
  </si>
  <si>
    <t>Chapter 15 - Mosquitoes (Culicidae)</t>
  </si>
  <si>
    <t>http://www.sciencedirect.com/science/article/pii/B9780128140437000157</t>
  </si>
  <si>
    <t>Weiner, Jacob</t>
  </si>
  <si>
    <t>Following the growth of individuals in crowded plant populations</t>
  </si>
  <si>
    <t>10.1016/S0169-5347(00)89150-8</t>
  </si>
  <si>
    <t>http://www.sciencedirect.com/science/article/pii/S0169534700891508</t>
  </si>
  <si>
    <t>Lega, Federico; De Pietro, Carlo</t>
  </si>
  <si>
    <t>Converging patterns in hospital organization: beyond the professional bureaucracy</t>
  </si>
  <si>
    <t>10.1016/j.healthpol.2005.01.010</t>
  </si>
  <si>
    <t>http://www.sciencedirect.com/science/article/pii/S0168851005000151</t>
  </si>
  <si>
    <t>Murtaugh, Michael P.; Stadejek, Tomasz; Abrahante, Juan E.; Lam, Tommy T.Y.; Leung, Frederick C.-C.</t>
  </si>
  <si>
    <t>The ever-expanding diversity of porcine reproductive and respiratory syndrome virus</t>
  </si>
  <si>
    <t>Progress in porcine respiratory and reproductive syndrome virus biology and control</t>
  </si>
  <si>
    <t>0168-1702</t>
  </si>
  <si>
    <t>10.1016/j.virusres.2010.08.015</t>
  </si>
  <si>
    <t>http://www.sciencedirect.com/science/article/pii/S0168170210002923</t>
  </si>
  <si>
    <t>SUBJECT INDEX: Volume 111 (JANUARY–JUNE 1997)</t>
  </si>
  <si>
    <t>10.1016/S0012-3692(15)47095-3</t>
  </si>
  <si>
    <t>http://www.sciencedirect.com/science/article/pii/S0012369215470953</t>
  </si>
  <si>
    <t>Handique, Jyotirekha G.; Baruah, Jubaraj B.</t>
  </si>
  <si>
    <t>The oligomer of 1,2,3-trihydroxybenzene with benzaldehyde</t>
  </si>
  <si>
    <t>10.1016/S1381-5148(03)00020-8</t>
  </si>
  <si>
    <t>http://www.sciencedirect.com/science/article/pii/S1381514803000208</t>
  </si>
  <si>
    <t>Allen, Brennan G.</t>
  </si>
  <si>
    <t>What's new about New accounts? Assessing change proposals for social and environmental accounting</t>
  </si>
  <si>
    <t>Accounting Forum</t>
  </si>
  <si>
    <t>0155-9982</t>
  </si>
  <si>
    <t>10.1016/j.accfor.2014.03.001</t>
  </si>
  <si>
    <t>http://www.sciencedirect.com/science/article/pii/S0155998214000131</t>
  </si>
  <si>
    <t>SEIBOLD, DAVID R.</t>
  </si>
  <si>
    <t>6 - Attitude–Verbal Report–Behavior Relationships as Causal Processes: Formalization, Test, and Communication Implications</t>
  </si>
  <si>
    <t>Message–Attitude–Behavior Relationship</t>
  </si>
  <si>
    <t>978-0-12-199760-1</t>
  </si>
  <si>
    <t>http://www.sciencedirect.com/science/article/pii/B978012199760150011X</t>
  </si>
  <si>
    <t>Field, Sinead; Newton-Bishop, Julia A.</t>
  </si>
  <si>
    <t>Melanoma and vitamin D</t>
  </si>
  <si>
    <t>Thematic Issue: Cutaneous Melanoma</t>
  </si>
  <si>
    <t>1574-7891</t>
  </si>
  <si>
    <t>10.1016/j.molonc.2011.01.007</t>
  </si>
  <si>
    <t>http://www.sciencedirect.com/science/article/pii/S1574789111000238</t>
  </si>
  <si>
    <t>Knobel, Darryn L.; Hampson, Katie; Lembo, Tiziana; Cleaveland, Sarah; Davis, Alicia</t>
  </si>
  <si>
    <t>Chapter 18 - Dog rabies and its control</t>
  </si>
  <si>
    <t>Rabies (Fourth Edition)</t>
  </si>
  <si>
    <t>978-0-12-818705-0</t>
  </si>
  <si>
    <t>http://www.sciencedirect.com/science/article/pii/B9780128187050000182</t>
  </si>
  <si>
    <t>Kolko, David J.; Wilcox, David K.; Nishi-Strattner, Linda; Kopet, Tim</t>
  </si>
  <si>
    <t>Chapter 9 - Clinical Assessment of Juvenile Firesetters and Their Families: Tools and Tips11Material on the Oregon Model for this chapter was adapted with permission from The Cycles of Firesetting: An Oregon Model, a publication of the Oregon Treatment Strategies Task Force and the Oregon office of State Fire Marshal, 1996. Task Force members include Lorrie Dukart, Robert Gitelson, Timothy Kopet, Judy Okulitch, Sandy Shulmire, Richard Smith, Rick Van Marter-Sanders, and Linda Nishi-Strattner.</t>
  </si>
  <si>
    <t>Handbook on Firesetting in Children and Youth</t>
  </si>
  <si>
    <t>978-0-12-417761-1</t>
  </si>
  <si>
    <t>http://www.sciencedirect.com/science/article/pii/B9780124177611500125</t>
  </si>
  <si>
    <t>Hirtz, Deborah G.; Wagner, Ann; Filipek, Pauline A.; Sherr, Elliott H.</t>
  </si>
  <si>
    <t>57 - Autistic Spectrum Disorders</t>
  </si>
  <si>
    <t>Swaiman's Pediatric Neurology (Sixth Edition)</t>
  </si>
  <si>
    <t>978-0-323-37101-8</t>
  </si>
  <si>
    <t>http://www.sciencedirect.com/science/article/pii/B9780323371018000576</t>
  </si>
  <si>
    <t>Thiede, Brian C.; Gray, Clark</t>
  </si>
  <si>
    <t>Characterizing the indigenous forest peoples of Latin America: Results from census data</t>
  </si>
  <si>
    <t>10.1016/j.worlddev.2019.104685</t>
  </si>
  <si>
    <t>http://www.sciencedirect.com/science/article/pii/S0305750X1930333X</t>
  </si>
  <si>
    <t>Krystal, John H.; Kosten, Thomas R.; Southwick, Steven; Mason, John W.; Perry, Bruce D.; Giller, Earl L.</t>
  </si>
  <si>
    <t>Neurobiological aspects of PTSD: Review of clinical and preclinical studies</t>
  </si>
  <si>
    <t>10.1016/S0005-7894(89)80068-1</t>
  </si>
  <si>
    <t>http://www.sciencedirect.com/science/article/pii/S0005789489800681</t>
  </si>
  <si>
    <t>Cassell, J.A.; Leach, M.; Poltorak, M.S.; Mercer, C.H.; Iversen, A.; Fairhead, J.R.</t>
  </si>
  <si>
    <t>Is the cultural context of MMR rejection a key to an effective public health discourse?</t>
  </si>
  <si>
    <t>Public Health</t>
  </si>
  <si>
    <t>0033-3506</t>
  </si>
  <si>
    <t>10.1016/j.puhe.2006.03.011</t>
  </si>
  <si>
    <t>http://www.sciencedirect.com/science/article/pii/S0033350606001041</t>
  </si>
  <si>
    <t>Boudewyns, Patrick A.; Tanna, Vasantkumar L.; Fleischman, David J.</t>
  </si>
  <si>
    <t>A modified shame aversion therapy for compulsive obscene telephone calling</t>
  </si>
  <si>
    <t>10.1016/S0005-7894(75)80201-2</t>
  </si>
  <si>
    <t>http://www.sciencedirect.com/science/article/pii/S0005789475802012</t>
  </si>
  <si>
    <t>Severance, Emily G.; Yolken, Robert H.</t>
  </si>
  <si>
    <t>Chapter 29 - Role of Immune and Autoimmune Dysfunction in Schizophrenia</t>
  </si>
  <si>
    <t>http://www.sciencedirect.com/science/article/pii/B9780128009819000298</t>
  </si>
  <si>
    <t>Battle, Katherine E.; Gething, Peter W.; Elyazar, Iqbal R.F.; Moyes, Catherine L.; Sinka, Marianne E.; Howes, Rosalind E.; Guerra, Carlos A.; Price, Ric N.; Baird, J. Kevin; Hay, Simon I.</t>
  </si>
  <si>
    <t>Chapter One - The Global Public Health Significance of Plasmodium vivax</t>
  </si>
  <si>
    <t>http://www.sciencedirect.com/science/article/pii/B9780123979001000013</t>
  </si>
  <si>
    <t>Duncan, Erica J.; Madonick, Steven H.; Parwani, Arti; Angrist, Burt; Rajan, Rajive; Chakravorty, Subhajit; Efferen, Toby R.; Szilagyi, Sandor; Stephanides, Myrsini; Chappell, Phillip B.; Gonzenbach, Stephen; Ko, Grant N.; Rotrosen, John P.</t>
  </si>
  <si>
    <t>Clinical and Sensorimotor Gating Effects of Ketamine in Normals</t>
  </si>
  <si>
    <t>10.1016/S0893-133X(00)00240-2</t>
  </si>
  <si>
    <t>http://www.sciencedirect.com/science/article/pii/S0893133X00002402</t>
  </si>
  <si>
    <t>Lilley, David</t>
  </si>
  <si>
    <t>Chapter 17 - The Chronic Miasms</t>
  </si>
  <si>
    <t>Principles and Practice of Homeopathy</t>
  </si>
  <si>
    <t>978-0-443-10089-5</t>
  </si>
  <si>
    <t>http://www.sciencedirect.com/science/article/pii/B9780443100895500252</t>
  </si>
  <si>
    <t>Torella, Marco; Schettino, Maria Teresa; De Franciscis, Pasquale; Colacurci, Nicola; Salvatore, Stefano; Serati, Maurizio</t>
  </si>
  <si>
    <t>Intravesical therapy in recurrent cystitis: a multi-center experience</t>
  </si>
  <si>
    <t>Journal of Infection and Chemotherapy</t>
  </si>
  <si>
    <t>1341-321X</t>
  </si>
  <si>
    <t>10.1007/s10156-013-0609-6</t>
  </si>
  <si>
    <t>http://www.sciencedirect.com/science/article/pii/S1341321X1370059X</t>
  </si>
  <si>
    <t>Dube, William V; Serna, Richard W</t>
  </si>
  <si>
    <t>Re-evaluation of a programmed method to teach generalized identity matching to sample</t>
  </si>
  <si>
    <t>10.1016/S0891-4222(98)00009-2</t>
  </si>
  <si>
    <t>http://www.sciencedirect.com/science/article/pii/S0891422298000092</t>
  </si>
  <si>
    <t>Balsas, Carlos J.L.</t>
  </si>
  <si>
    <t>Downtown resilience: A review of recent (re)developments in Tempe, Arizona</t>
  </si>
  <si>
    <t>10.1016/j.cities.2012.10.002</t>
  </si>
  <si>
    <t>http://www.sciencedirect.com/science/article/pii/S0264275112001795</t>
  </si>
  <si>
    <t>Swinnen, Aagje</t>
  </si>
  <si>
    <t>“Everyone is Romeo and Juliet!” Staging dementia in Wellkåmm to Verona by Suzanne Osten</t>
  </si>
  <si>
    <t>Special Section: Innovative Approaches to International Comparisons</t>
  </si>
  <si>
    <t>0890-4065</t>
  </si>
  <si>
    <t>10.1016/j.jaging.2012.01.006</t>
  </si>
  <si>
    <t>http://www.sciencedirect.com/science/article/pii/S0890406512000072</t>
  </si>
  <si>
    <t>Zweben, Joan Ellen</t>
  </si>
  <si>
    <t>Recovery-oriented psychotherapy: Patient resistances and therapist dilemmas</t>
  </si>
  <si>
    <t>10.1016/0740-5472(89)90040-8</t>
  </si>
  <si>
    <t>http://www.sciencedirect.com/science/article/pii/0740547289900408</t>
  </si>
  <si>
    <t>Tahir, Paridah Md.; Halip, Juliana Abd.; Hua Lee, Seng</t>
  </si>
  <si>
    <t>Chapter 7 - Tannin-Based Bioresin as Adhesives</t>
  </si>
  <si>
    <t>Lignocellulose for Future Bioeconomy</t>
  </si>
  <si>
    <t>978-0-12-816354-2</t>
  </si>
  <si>
    <t>http://www.sciencedirect.com/science/article/pii/B9780128163542000074</t>
  </si>
  <si>
    <t>Gagnon, Michelle D; Hersen, Michel; Kabacoff, Robert I; Van Hasselt, Vincent B</t>
  </si>
  <si>
    <t>Interpersonal and psychological correlates of marital dissatisfaction in late life: A review</t>
  </si>
  <si>
    <t>10.1016/S0272-7358(97)00048-2</t>
  </si>
  <si>
    <t>http://www.sciencedirect.com/science/article/pii/S0272735897000482</t>
  </si>
  <si>
    <t>Sobiesierski, Z.; Clark, S.A.; Williams, R.H.</t>
  </si>
  <si>
    <t>Observation of photoluminescence from InAs surface quantum wells grown on InP(100) by molecular beam epitaxy</t>
  </si>
  <si>
    <t>Applied Surface Science</t>
  </si>
  <si>
    <t>0169-4332</t>
  </si>
  <si>
    <t>10.1016/0169-4332(92)90325-R</t>
  </si>
  <si>
    <t>http://www.sciencedirect.com/science/article/pii/016943329290325R</t>
  </si>
  <si>
    <t>James, Tabitha L.; Warkentin, Merrill; Collignon, Stéphane E.</t>
  </si>
  <si>
    <t>A dual privacy decision model for online social networks</t>
  </si>
  <si>
    <t>Information &amp; Management</t>
  </si>
  <si>
    <t>0378-7206</t>
  </si>
  <si>
    <t>10.1016/j.im.2015.07.010</t>
  </si>
  <si>
    <t>http://www.sciencedirect.com/science/article/pii/S0378720615000786</t>
  </si>
  <si>
    <t>Potvin, Jean-Yves; Shen, Yu; Rousseau, Jean-Marc</t>
  </si>
  <si>
    <t>Neural networks for automated vehicle dispatching</t>
  </si>
  <si>
    <t>10.1016/0305-0548(92)90048-A</t>
  </si>
  <si>
    <t>http://www.sciencedirect.com/science/article/pii/030505489290048A</t>
  </si>
  <si>
    <t>Bose, Prithviraj; Gotlib, Jason; Harrison, Claire N.; Verstovsek, Srdan</t>
  </si>
  <si>
    <t>SOHO State-of-the-Art Update and Next Questions: MPN</t>
  </si>
  <si>
    <t>Clinical Lymphoma Myeloma and Leukemia</t>
  </si>
  <si>
    <t>2152-2650</t>
  </si>
  <si>
    <t>10.1016/j.clml.2017.11.008</t>
  </si>
  <si>
    <t>http://www.sciencedirect.com/science/article/pii/S2152265017318141</t>
  </si>
  <si>
    <t>Katz-Lavigne, Sarah G.</t>
  </si>
  <si>
    <t>The renegotiation window: Resource contract renegotiations in the mining industry in Africa from 2000 to 2013</t>
  </si>
  <si>
    <t>10.1016/j.resourpol.2016.11.001</t>
  </si>
  <si>
    <t>http://www.sciencedirect.com/science/article/pii/S0301420716303695</t>
  </si>
  <si>
    <t>Guo, Rongxing</t>
  </si>
  <si>
    <t>Chapter 10 - Regional Diseconomies and Development Strategy</t>
  </si>
  <si>
    <t>Understanding the Chinese Economies</t>
  </si>
  <si>
    <t>978-0-12-397826-4</t>
  </si>
  <si>
    <t>http://www.sciencedirect.com/science/article/pii/B978012397826400010X</t>
  </si>
  <si>
    <t>Zarei, Mohammad</t>
  </si>
  <si>
    <t>Application of nanocomposite polymer hydrogels for ultra-sensitive fluorescence detection of proteins in gel electrophoresis</t>
  </si>
  <si>
    <t>TrAC Trends in Analytical Chemistry</t>
  </si>
  <si>
    <t>0165-9936</t>
  </si>
  <si>
    <t>10.1016/j.trac.2017.05.003</t>
  </si>
  <si>
    <t>http://www.sciencedirect.com/science/article/pii/S016599361730047X</t>
  </si>
  <si>
    <t>Apanius, Victor</t>
  </si>
  <si>
    <t>Stress and Immune Defense</t>
  </si>
  <si>
    <t>Advances in the Study of Behavior</t>
  </si>
  <si>
    <t>0065-3454</t>
  </si>
  <si>
    <t>http://www.sciencedirect.com/science/article/pii/S0065345408603630</t>
  </si>
  <si>
    <t>Tapiador, Francisco J.; Mezo, Josu</t>
  </si>
  <si>
    <t>Vote evolution in Spain, 1977–2007: A spatial analysis at the municipal scale</t>
  </si>
  <si>
    <t>10.1016/j.polgeo.2009.07.007</t>
  </si>
  <si>
    <t>http://www.sciencedirect.com/science/article/pii/S0962629809000705</t>
  </si>
  <si>
    <t>Alsaeid, Khaled; Uziel, Yosef</t>
  </si>
  <si>
    <t>Chapter 44 - Acute Rheumatic Fever and Poststreptococcal Reactive Arthritis</t>
  </si>
  <si>
    <t>Textbook of Pediatric Rheumatology (Seventh Edition)</t>
  </si>
  <si>
    <t>978-0-323-24145-8</t>
  </si>
  <si>
    <t>http://www.sciencedirect.com/science/article/pii/B9780323241458000442</t>
  </si>
  <si>
    <t>GERWICK, BEN C.</t>
  </si>
  <si>
    <t>7 - Concrete Marine Structures</t>
  </si>
  <si>
    <t>Treatise on Materials Science &amp; Technology</t>
  </si>
  <si>
    <t>0161-9160</t>
  </si>
  <si>
    <t>http://www.sciencedirect.com/science/article/pii/B9780123418289500139</t>
  </si>
  <si>
    <t>Wallen, Linda D.; Gleason, Christine A.</t>
  </si>
  <si>
    <t>13 - Prenatal Drug Exposure</t>
  </si>
  <si>
    <t>Avery's Diseases of the Newborn (Tenth Edition)</t>
  </si>
  <si>
    <t>978-0-323-40139-5</t>
  </si>
  <si>
    <t>http://www.sciencedirect.com/science/article/pii/B9780323401395000139</t>
  </si>
  <si>
    <t>4 - Communicable Diseases</t>
  </si>
  <si>
    <t>The New Public Health</t>
  </si>
  <si>
    <t>978-0-12-703350-1</t>
  </si>
  <si>
    <t>http://www.sciencedirect.com/science/article/pii/B9780127033501500061</t>
  </si>
  <si>
    <t>Grattan, James G.</t>
  </si>
  <si>
    <t>Chapter 5 - Mind-Body Approach To Cardiac Illness</t>
  </si>
  <si>
    <t>Complementary and Integrative Therapies for Cardiovascular Disease</t>
  </si>
  <si>
    <t>978-0-323-03002-1</t>
  </si>
  <si>
    <t>http://www.sciencedirect.com/science/article/pii/B9780323030021500094</t>
  </si>
  <si>
    <t>LINEBERRY, CHARLES G.</t>
  </si>
  <si>
    <t>3 - Laboratory Animals in Pain Research</t>
  </si>
  <si>
    <t>Methods of Animal Experimentation</t>
  </si>
  <si>
    <t>978-0-12-278006-6</t>
  </si>
  <si>
    <t>http://www.sciencedirect.com/science/article/pii/B9780122780066500094</t>
  </si>
  <si>
    <t>Prasad, Asuri N.; Stafstrom, Carl E.</t>
  </si>
  <si>
    <t>Dietary therapy of epilepsy in the nineties; renewed experience with the ketogenic diet</t>
  </si>
  <si>
    <t>Nutrition Research</t>
  </si>
  <si>
    <t>0271-5317</t>
  </si>
  <si>
    <t>10.1016/S0271-5317(98)00030-X</t>
  </si>
  <si>
    <t>http://www.sciencedirect.com/science/article/pii/S027153179800030X</t>
  </si>
  <si>
    <t>Prager, Richard L.; Foster, Jerry M.; Hainsworth, John D.; Hande, Kenneth R.; Johnson, David H.; Wolff, Steven N.; Greco, F. Anthony; Bender, Harvey W.</t>
  </si>
  <si>
    <t>The Feasibility of Adjuvant Surgery in Limited-Stage Small Cell Carcinoma: A Prospective Evaluation</t>
  </si>
  <si>
    <t>The Annals of Thoracic Surgery</t>
  </si>
  <si>
    <t>0003-4975</t>
  </si>
  <si>
    <t>10.1016/S0003-4975(10)62322-3</t>
  </si>
  <si>
    <t>http://www.sciencedirect.com/science/article/pii/S0003497510623223</t>
  </si>
  <si>
    <t>Hull, T.R.; Stec, A.A.</t>
  </si>
  <si>
    <t>1 - Introduction to fire toxicity</t>
  </si>
  <si>
    <t>Fire Toxicity</t>
  </si>
  <si>
    <t>978-1-84569-502-6</t>
  </si>
  <si>
    <t>http://www.sciencedirect.com/science/article/pii/B9781845695026500014</t>
  </si>
  <si>
    <t>Masur, Henry</t>
  </si>
  <si>
    <t>131 - Management of Opportunistic Infections Associated with Human Immunodeficiency Virus Infection</t>
  </si>
  <si>
    <t>Mandell, Douglas, and Bennett's Principles and Practice of Infectious Diseases (Eighth Edition)</t>
  </si>
  <si>
    <t>978-1-4557-4801-3</t>
  </si>
  <si>
    <t>http://www.sciencedirect.com/science/article/pii/B9781455748013001314</t>
  </si>
  <si>
    <t>GAUNT, SANDRA L.L.; MCCALLUM, D. ARCHIBALD</t>
  </si>
  <si>
    <t>Chapter 12 - Birdsong and conservation</t>
  </si>
  <si>
    <t>Nature's Music</t>
  </si>
  <si>
    <t>978-0-12-473070-0</t>
  </si>
  <si>
    <t>http://www.sciencedirect.com/science/article/pii/B9780124730700500153</t>
  </si>
  <si>
    <t>Austin, Kelly F.; DeScisciolo, Cristina; Samuelsen, Lene</t>
  </si>
  <si>
    <t>The Failures of Privatization: A Comparative Investigation of Tuberculosis Rates and the Structure of Healthcare in Less-Developed Nations, 1995–2010</t>
  </si>
  <si>
    <t>10.1016/j.worlddev.2015.10.027</t>
  </si>
  <si>
    <t>http://www.sciencedirect.com/science/article/pii/S0305750X15002491</t>
  </si>
  <si>
    <t>de Oliveira, Gisele Pinto; Torrens, Ana Wieczorek; Bartholomay, Patrícia; Barreira, Draurio</t>
  </si>
  <si>
    <t>Tuberculosis in Brazil: last ten years analysis – 2001–2010</t>
  </si>
  <si>
    <t>The Brazilian Journal of Infectious Diseases</t>
  </si>
  <si>
    <t>1413-8670</t>
  </si>
  <si>
    <t>10.1016/j.bjid.2013.01.005</t>
  </si>
  <si>
    <t>http://www.sciencedirect.com/science/article/pii/S1413867013000536</t>
  </si>
  <si>
    <t>Seaman, David R.; Cleveland, Carl</t>
  </si>
  <si>
    <t>Spinal pain syndromes: Nociceptive, neuropathic, and psychologic mechanisms</t>
  </si>
  <si>
    <t>Journal of Manipulative and Physiological Therapeutics</t>
  </si>
  <si>
    <t>0161-4754</t>
  </si>
  <si>
    <t>10.1016/S0161-4754(99)70035-7</t>
  </si>
  <si>
    <t>http://www.sciencedirect.com/science/article/pii/S0161475499700357</t>
  </si>
  <si>
    <t>Magill, Alan J.</t>
  </si>
  <si>
    <t>277 - Leishmania Species: Visceral (Kala-Azar), Cutaneous, and Mucosal Leishmaniasis</t>
  </si>
  <si>
    <t>http://www.sciencedirect.com/science/article/pii/B9781455748013002770</t>
  </si>
  <si>
    <t>Islam, Syed S.; Uddin, Mohammed; Noman, Abu Shadat M.; Akter, Hosneara; Dity, Nusrat J.; Basiruzzman, Mohammad; Uddin, Furkan; Ahsan, Jahanara; Annoor, Sunera; Alaiya, Ayodele A.; Al-Alwan, Monther; Yeger, Herman; Farhat, Walid A.</t>
  </si>
  <si>
    <t>Antibody-drug conjugate T-DM1 treatment for HER2+ breast cancer induces ROR1 and confers resistance through activation of Hippo transcriptional coactivator YAP1</t>
  </si>
  <si>
    <t>EBioMedicine</t>
  </si>
  <si>
    <t>2352-3964</t>
  </si>
  <si>
    <t>10.1016/j.ebiom.2019.04.061</t>
  </si>
  <si>
    <t>http://www.sciencedirect.com/science/article/pii/S2352396419303007</t>
  </si>
  <si>
    <t>Vickerman, K.</t>
  </si>
  <si>
    <t>Leishmaniasis — the First Centenary</t>
  </si>
  <si>
    <t>10.1016/0169-4758(85)90169-3</t>
  </si>
  <si>
    <t>http://www.sciencedirect.com/science/article/pii/0169475885901693</t>
  </si>
  <si>
    <t>Freeston, Mark H.; Ladouceur, Robert; Provencher, Martin; Blais, France</t>
  </si>
  <si>
    <t>Strategies used with intrusive thoughts: Context, appraisal, mood, and efficacy</t>
  </si>
  <si>
    <t>10.1016/0887-6185(95)00002-6</t>
  </si>
  <si>
    <t>http://www.sciencedirect.com/science/article/pii/0887618595000026</t>
  </si>
  <si>
    <t>Gibb, Timothy</t>
  </si>
  <si>
    <t>Chapter 5 - Pest Insects</t>
  </si>
  <si>
    <t>Contemporary Insect Diagnostics</t>
  </si>
  <si>
    <t>978-0-12-404623-8</t>
  </si>
  <si>
    <t>http://www.sciencedirect.com/science/article/pii/B9780124046238000053</t>
  </si>
  <si>
    <t>HODDLE, MARK S.</t>
  </si>
  <si>
    <t>CHAPTER 38 - Biological Control of Vertebrate Pests</t>
  </si>
  <si>
    <t>Handbook of Biological Control</t>
  </si>
  <si>
    <t>978-0-12-257305-7</t>
  </si>
  <si>
    <t>http://www.sciencedirect.com/science/article/pii/B9780122573057500850</t>
  </si>
  <si>
    <t>Chesson, Peter; Huntly, Nancy</t>
  </si>
  <si>
    <t>Short-term instabilities and long-term community dynamics</t>
  </si>
  <si>
    <t>10.1016/0169-5347(89)90024-4</t>
  </si>
  <si>
    <t>http://www.sciencedirect.com/science/article/pii/0169534789900244</t>
  </si>
  <si>
    <t>Eggleton, B.J.; Domachuk, P.; Grillet, C.; Mägi, E.C.; Nguyen, H.C.; Steinvurzel, P.; Steel, M.J.</t>
  </si>
  <si>
    <t>Laboratory post-engineering of microstructured optical fibers</t>
  </si>
  <si>
    <t>Progress in Optics</t>
  </si>
  <si>
    <t>0079-6638</t>
  </si>
  <si>
    <t>http://www.sciencedirect.com/science/article/pii/S0079663805480014</t>
  </si>
  <si>
    <t>Thulke, H.-H.; Grimm, V.; Müller, M.S.; Staubach, C.; Tischendorf, L.; Wissel, C.; Jeltsch, F.</t>
  </si>
  <si>
    <t>From pattern to practice: a scaling-down strategy for spatially explicit modelling illustrated by the spread and control of rabies</t>
  </si>
  <si>
    <t>10.1016/S0304-3800(98)00198-7</t>
  </si>
  <si>
    <t>http://www.sciencedirect.com/science/article/pii/S0304380098001987</t>
  </si>
  <si>
    <t>Lanzo, Giovanni; Landi, Patrizia; Rotolo, Silvio G.</t>
  </si>
  <si>
    <t>Volatiles in pantellerite magmas: A case study of the Green Tuff Plinian eruption (Island of Pantelleria, Italy)</t>
  </si>
  <si>
    <t>10.1016/j.jvolgeores.2013.06.011</t>
  </si>
  <si>
    <t>http://www.sciencedirect.com/science/article/pii/S0377027313002254</t>
  </si>
  <si>
    <t>Aran, Gideon; Stadler, Nurit; Ben-Ari, Eyal</t>
  </si>
  <si>
    <t>Fundamentalism and the masculine body: The case of Jewish Ultra-Orthodox men in Israel</t>
  </si>
  <si>
    <t>Religion</t>
  </si>
  <si>
    <t>0048-721X</t>
  </si>
  <si>
    <t>10.1016/j.religion.2007.09.002</t>
  </si>
  <si>
    <t>http://www.sciencedirect.com/science/article/pii/S0048721X07000425</t>
  </si>
  <si>
    <t>Yu, Qianru; Heikal, Ahmed A.</t>
  </si>
  <si>
    <t>Two-photon autofluorescence dynamics imaging reveals sensitivity of intracellular NADH concentration and conformation to cell physiology at the single-cell level</t>
  </si>
  <si>
    <t>Journal of Photochemistry and Photobiology B: Biology</t>
  </si>
  <si>
    <t>1011-1344</t>
  </si>
  <si>
    <t>10.1016/j.jphotobiol.2008.12.010</t>
  </si>
  <si>
    <t>http://www.sciencedirect.com/science/article/pii/S1011134408002625</t>
  </si>
  <si>
    <t>Schwartz, Michael David</t>
  </si>
  <si>
    <t>Fever in the Returning Traveler, Part One: A Methodological Approach to Initial Evaluation</t>
  </si>
  <si>
    <t>Wilderness &amp; Environmental Medicine</t>
  </si>
  <si>
    <t>1080-6032</t>
  </si>
  <si>
    <t>10.1580/1080-6032(2003)014[0024:FITRTP]2.0.CO;2</t>
  </si>
  <si>
    <t>http://www.sciencedirect.com/science/article/pii/S1080603203705183</t>
  </si>
  <si>
    <t>MCKINNON, ANGUS O.; PYCOCK, JONATHAN F.</t>
  </si>
  <si>
    <t>CHAPTER 57 - Maintenance of Pregnancy</t>
  </si>
  <si>
    <t>Current Therapy in Equine Reproduction</t>
  </si>
  <si>
    <t>978-0-7216-0252-3</t>
  </si>
  <si>
    <t>http://www.sciencedirect.com/science/article/pii/B9780721602523500618</t>
  </si>
  <si>
    <t>Hufford, David J.</t>
  </si>
  <si>
    <t>FOLK MEDICINE AND HEALTH CULTURE IN CONTEMPORARY SOCIETY</t>
  </si>
  <si>
    <t>10.1016/S0095-4543(05)70307-9</t>
  </si>
  <si>
    <t>http://www.sciencedirect.com/science/article/pii/S0095454305703079</t>
  </si>
  <si>
    <t>Hudlicka, Eva</t>
  </si>
  <si>
    <t>Affective BICA: Challenges and open questions</t>
  </si>
  <si>
    <t>10.1016/j.bica.2013.11.002</t>
  </si>
  <si>
    <t>http://www.sciencedirect.com/science/article/pii/S2212683X13000947</t>
  </si>
  <si>
    <t>Law, Tony; Zhang, Weitao; Zhao, Jingyang; Arhonditsis, George B.</t>
  </si>
  <si>
    <t>Structural changes in lake functioning induced from nutrient loading and climate variability</t>
  </si>
  <si>
    <t>10.1016/j.ecolmodel.2009.01.001</t>
  </si>
  <si>
    <t>http://www.sciencedirect.com/science/article/pii/S0304380009000337</t>
  </si>
  <si>
    <t>Gibou, Frederic; Hyde, David; Fedkiw, Ron</t>
  </si>
  <si>
    <t>Sharp interface approaches and deep learning techniques for multiphase flows</t>
  </si>
  <si>
    <t>Journal of Computational Physics</t>
  </si>
  <si>
    <t>0021-9991</t>
  </si>
  <si>
    <t>10.1016/j.jcp.2018.05.031</t>
  </si>
  <si>
    <t>http://www.sciencedirect.com/science/article/pii/S0021999118303371</t>
  </si>
  <si>
    <t>Freuling, Conrad; Vos, Ad; Johnson, Nicholas; Mühle, Ralf-Udo; Müller, Thomas</t>
  </si>
  <si>
    <t>Chapter 4 - Rabies: Animal Reservoirs of an Ancient Disease</t>
  </si>
  <si>
    <t>The Role of Animals in Emerging Viral Diseases</t>
  </si>
  <si>
    <t>978-0-12-405191-1</t>
  </si>
  <si>
    <t>http://www.sciencedirect.com/science/article/pii/B9780124051911000041</t>
  </si>
  <si>
    <t>Kresina, TF; Cheever, LW</t>
  </si>
  <si>
    <t>63 - Alcohol and HIV Interactions in the Natural History and Treatment of HIV/AIDS</t>
  </si>
  <si>
    <t>Comprehensive Handbook of Alcohol Related Pathology</t>
  </si>
  <si>
    <t>978-0-12-564370-2</t>
  </si>
  <si>
    <t>http://www.sciencedirect.com/science/article/pii/B9780125643702500659</t>
  </si>
  <si>
    <t>Cushing, J.M.; Costantino, R.F.; Dennis, Brian; Desharnais, Robert A.; Henson, Shandelle M.</t>
  </si>
  <si>
    <t>1 - Introduction</t>
  </si>
  <si>
    <t>Chaos in Ecology</t>
  </si>
  <si>
    <t>http://www.sciencedirect.com/science/article/pii/B9780121988760500026</t>
  </si>
  <si>
    <t>Charlton, Michael F.; Crew, Peter; Rehren, Thilo; Shennan, Stephen J.</t>
  </si>
  <si>
    <t>Explaining the evolution of ironmaking recipes – An example from northwest Wales</t>
  </si>
  <si>
    <t>10.1016/j.jaa.2010.05.001</t>
  </si>
  <si>
    <t>http://www.sciencedirect.com/science/article/pii/S0278416510000309</t>
  </si>
  <si>
    <t>McCaw, James M.; McVernon, Jodie</t>
  </si>
  <si>
    <t>Prophylaxis or treatment? Optimal use of an antiviral stockpile during an influenza pandemic</t>
  </si>
  <si>
    <t>10.1016/j.mbs.2007.02.003</t>
  </si>
  <si>
    <t>http://www.sciencedirect.com/science/article/pii/S0025556407000302</t>
  </si>
  <si>
    <t>Daniel, B.S.S.; Murthy, V.S.R.; Murty, G.S.</t>
  </si>
  <si>
    <t>Metal-ceramic composites via in-situ methods</t>
  </si>
  <si>
    <t>Processing of Advanced Materials</t>
  </si>
  <si>
    <t>10.1016/S0924-0136(96)00020-9</t>
  </si>
  <si>
    <t>http://www.sciencedirect.com/science/article/pii/S0924013696000209</t>
  </si>
  <si>
    <t>Rosen, Ted; Vandergriff, Travis; Harting, Mandy</t>
  </si>
  <si>
    <t>Antibiotic Use in Sexually Transmissible Diseases</t>
  </si>
  <si>
    <t>Antibiotic Use in Dermatology</t>
  </si>
  <si>
    <t>10.1016/j.det.2008.07.002</t>
  </si>
  <si>
    <t>http://www.sciencedirect.com/science/article/pii/S0733863508000661</t>
  </si>
  <si>
    <t>News</t>
  </si>
  <si>
    <t>Marine Pollution Bulletin</t>
  </si>
  <si>
    <t>0025-326X</t>
  </si>
  <si>
    <t>10.1016/j.marpolbul.2016.05.056</t>
  </si>
  <si>
    <t>http://www.sciencedirect.com/science/article/pii/S0025326X16303630</t>
  </si>
  <si>
    <t>Marcé, Rafael; Moreno-Ostos, Enrique; García-Barcina, José M; Armengol, Joan</t>
  </si>
  <si>
    <t>Tailoring dam structures to water quality predictions in new reservoir projects: Assisting decision-making using numerical modeling</t>
  </si>
  <si>
    <t>Journal of Environmental Management</t>
  </si>
  <si>
    <t>0301-4797</t>
  </si>
  <si>
    <t>10.1016/j.jenvman.2010.01.014</t>
  </si>
  <si>
    <t>http://www.sciencedirect.com/science/article/pii/S0301479710000265</t>
  </si>
  <si>
    <t>Beltrami, Edward</t>
  </si>
  <si>
    <t>Chapter 8 - Boom and Bust</t>
  </si>
  <si>
    <t>Mathematical Models for Society and Biology (Second Edition)</t>
  </si>
  <si>
    <t>978-0-12-404624-5</t>
  </si>
  <si>
    <t>http://www.sciencedirect.com/science/article/pii/B978012404624500008X</t>
  </si>
  <si>
    <t>Rees, Jonathan L.</t>
  </si>
  <si>
    <t>Trials, evidence, and the management of patients with psoriasis</t>
  </si>
  <si>
    <t>10.1067/mjd.2003.19</t>
  </si>
  <si>
    <t>http://www.sciencedirect.com/science/article/pii/S0190962203500251</t>
  </si>
  <si>
    <t>Bennett, Michael J.</t>
  </si>
  <si>
    <t>Chapter 6 - Empathy and the Brain</t>
  </si>
  <si>
    <t>The Empathic Healer</t>
  </si>
  <si>
    <t>http://www.sciencedirect.com/science/article/pii/B978012088662350008X</t>
  </si>
  <si>
    <t>Hoey, John J.; Conser, Ramon J.; Bertolino, Angelo R.</t>
  </si>
  <si>
    <t>The Western North Atlantic Swordfish</t>
  </si>
  <si>
    <t>Audubon Wildlife Report 1989/1990</t>
  </si>
  <si>
    <t>978-0-12-041003-3</t>
  </si>
  <si>
    <t>http://www.sciencedirect.com/science/article/pii/B9780120410033500251</t>
  </si>
  <si>
    <t>Koch, Christian; Georgieva, Kristina; Kasireddy, Varun; Akinci, Burcu; Fieguth, Paul</t>
  </si>
  <si>
    <t>A review on computer vision based defect detection and condition assessment of concrete and asphalt civil infrastructure</t>
  </si>
  <si>
    <t>Infrastructure Computer Vision</t>
  </si>
  <si>
    <t>1474-0346</t>
  </si>
  <si>
    <t>10.1016/j.aei.2015.01.008</t>
  </si>
  <si>
    <t>http://www.sciencedirect.com/science/article/pii/S1474034615000208</t>
  </si>
  <si>
    <t>Turkstra, Lyn S.; Holland, Audrey L.; Bays, Gina A.</t>
  </si>
  <si>
    <t>The neuroscience of recovery and rehabilitation: What have we learned from animal research?</t>
  </si>
  <si>
    <t>Archives of Physical Medicine and Rehabilitation</t>
  </si>
  <si>
    <t>0003-9993</t>
  </si>
  <si>
    <t>10.1053/apmr.2003.50146</t>
  </si>
  <si>
    <t>http://www.sciencedirect.com/science/article/pii/S0003999302049742</t>
  </si>
  <si>
    <t>Nothdurft, Hans D.; Kain, Kevin C.</t>
  </si>
  <si>
    <t>Chapter 6 - Malaria Prevention</t>
  </si>
  <si>
    <t>http://www.sciencedirect.com/science/article/pii/B9780323375061000064</t>
  </si>
  <si>
    <t>Tan, Kei X.; Danquah, Michael K.; Sidhu, Amandeep; Ongkudon, Clarence M.; Lau, Sie Yon</t>
  </si>
  <si>
    <t>Towards targeted cancer therapy: Aptamer or oncolytic virus?</t>
  </si>
  <si>
    <t>European Journal of Pharmaceutical Sciences</t>
  </si>
  <si>
    <t>0928-0987</t>
  </si>
  <si>
    <t>10.1016/j.ejps.2016.08.061</t>
  </si>
  <si>
    <t>http://www.sciencedirect.com/science/article/pii/S0928098716303505</t>
  </si>
  <si>
    <t>Awruch, C.A.</t>
  </si>
  <si>
    <t>Reproductive endocrinology in chondrichthyans: The present and the future</t>
  </si>
  <si>
    <t>7th International Symposium on Fish Endocrinology</t>
  </si>
  <si>
    <t>0016-6480</t>
  </si>
  <si>
    <t>10.1016/j.ygcen.2013.05.021</t>
  </si>
  <si>
    <t>http://www.sciencedirect.com/science/article/pii/S0016648013002591</t>
  </si>
  <si>
    <t>May, Katharyn Antle</t>
  </si>
  <si>
    <t>Active Involvement of Expectant Fathers in Pregnancy: Some Further Considerations</t>
  </si>
  <si>
    <t>JOGN Nursing</t>
  </si>
  <si>
    <t>0090-0311</t>
  </si>
  <si>
    <t>10.1111/j.1552-6909.1978.tb00901.x</t>
  </si>
  <si>
    <t>http://www.sciencedirect.com/science/article/pii/S0090031115301599</t>
  </si>
  <si>
    <t>Berde, Charles B.</t>
  </si>
  <si>
    <t>Guest column Regional analgesia in the management of chronic pain in childhood</t>
  </si>
  <si>
    <t>Journal of Pain and Symptom Management</t>
  </si>
  <si>
    <t>0885-3924</t>
  </si>
  <si>
    <t>10.1016/0885-3924(89)90047-X</t>
  </si>
  <si>
    <t>http://www.sciencedirect.com/science/article/pii/088539248990047X</t>
  </si>
  <si>
    <t>Clum, George A.; Knowles, Susan L.</t>
  </si>
  <si>
    <t>Why do some people with panic disorders become avoidant?: A review</t>
  </si>
  <si>
    <t>10.1016/0272-7358(91)90105-4</t>
  </si>
  <si>
    <t>http://www.sciencedirect.com/science/article/pii/0272735891901054</t>
  </si>
  <si>
    <t>Ainley, David G.; Divoky, G.J.</t>
  </si>
  <si>
    <t>Seabird Responses to Climate Change*</t>
  </si>
  <si>
    <t>Encyclopedia of Ocean Sciences (Second Edition)</t>
  </si>
  <si>
    <t>978-0-12-374473-9</t>
  </si>
  <si>
    <t>http://www.sciencedirect.com/science/article/pii/B978012374473900237X</t>
  </si>
  <si>
    <t>do Amaral, Jorge Luis Machado; de Melo, Pedro Lopes</t>
  </si>
  <si>
    <t>Chapter 15 - Clinical decision support systems to improve the diagnosis and management of respiratory diseases</t>
  </si>
  <si>
    <t>Artificial Intelligence in Precision Health</t>
  </si>
  <si>
    <t>978-0-12-817133-2</t>
  </si>
  <si>
    <t>http://www.sciencedirect.com/science/article/pii/B978012817133200015X</t>
  </si>
  <si>
    <t>Williams, Graeme; Sutty, Sibi; Klenkler, Richard; Aziz, Hany</t>
  </si>
  <si>
    <t>Renewed interest in metal phthalocyanine donors for small molecule organic solar cells</t>
  </si>
  <si>
    <t>Solar Energy Materials and Solar Cells</t>
  </si>
  <si>
    <t>0927-0248</t>
  </si>
  <si>
    <t>10.1016/j.solmat.2014.02.013</t>
  </si>
  <si>
    <t>http://www.sciencedirect.com/science/article/pii/S0927024814000944</t>
  </si>
  <si>
    <t>Ramin, Maryam; Labencki, Tanya; Boyd, Duncan; Trolle, Dennis; Arhonditsis, George B.</t>
  </si>
  <si>
    <t>A Bayesian synthesis of predictions from different models for setting water quality criteria</t>
  </si>
  <si>
    <t>10.1016/j.ecolmodel.2012.05.023</t>
  </si>
  <si>
    <t>http://www.sciencedirect.com/science/article/pii/S0304380012002530</t>
  </si>
  <si>
    <t>http://www.sciencedirect.com/science/article/pii/B9780080507620500292</t>
  </si>
  <si>
    <t>Polley, Lydden</t>
  </si>
  <si>
    <t>Navigating parasite webs and parasite flow: Emerging and re-emerging parasitic zoonoses of wildlife origin</t>
  </si>
  <si>
    <t>Parasitic Zoonoses - Emerging Issues</t>
  </si>
  <si>
    <t>10.1016/j.ijpara.2005.07.003</t>
  </si>
  <si>
    <t>http://www.sciencedirect.com/science/article/pii/S0020751905002663</t>
  </si>
  <si>
    <t>Wilkinson, A.J.; Dingley, D.J.</t>
  </si>
  <si>
    <t>The distribution of plastic deformation in a metal matrix composite caused by straining transverse to the fibre direction</t>
  </si>
  <si>
    <t>Acta Metallurgica et Materialia</t>
  </si>
  <si>
    <t>0956-7151</t>
  </si>
  <si>
    <t>10.1016/0956-7151(92)90049-K</t>
  </si>
  <si>
    <t>http://www.sciencedirect.com/science/article/pii/095671519290049K</t>
  </si>
  <si>
    <t>Schlagenhauf-Lawlor, Patricia; Kain, Kevin C.</t>
  </si>
  <si>
    <t>Chapter 13 - Malaria Chemoprophylaxis</t>
  </si>
  <si>
    <t>Travel Medicine (Second Edition)</t>
  </si>
  <si>
    <t>978-0-323-03453-1</t>
  </si>
  <si>
    <t>http://www.sciencedirect.com/science/article/pii/B9780323034531100136</t>
  </si>
  <si>
    <t>Shaw, Jana</t>
  </si>
  <si>
    <t>25 - Infections of the Oral Cavity</t>
  </si>
  <si>
    <t>Principles and Practice of Pediatric Infectious Diseases (Fifth Edition)</t>
  </si>
  <si>
    <t>978-0-323-40181-4</t>
  </si>
  <si>
    <t>http://www.sciencedirect.com/science/article/pii/B9780323401814000256</t>
  </si>
  <si>
    <t>Haley, Paul</t>
  </si>
  <si>
    <t>On the use of reciprocal inhibition and counterconditioning to combat virtuous impulses</t>
  </si>
  <si>
    <t>10.1016/S0005-7894(75)80200-0</t>
  </si>
  <si>
    <t>http://www.sciencedirect.com/science/article/pii/S0005789475802000</t>
  </si>
  <si>
    <t>Francke, Elliot L.; Neu, Harold C.</t>
  </si>
  <si>
    <t>Chloramphenicol and Tetracyclines</t>
  </si>
  <si>
    <t>10.1016/S0025-7125(16)30803-3</t>
  </si>
  <si>
    <t>http://www.sciencedirect.com/science/article/pii/S0025712516308033</t>
  </si>
  <si>
    <t>Udo, Godwin</t>
  </si>
  <si>
    <t>Neural network performance on the bankruptcy classification problem</t>
  </si>
  <si>
    <t>Computers &amp; Industrial Engineering</t>
  </si>
  <si>
    <t>0360-8352</t>
  </si>
  <si>
    <t>10.1016/0360-8352(93)90300-M</t>
  </si>
  <si>
    <t>http://www.sciencedirect.com/science/article/pii/036083529390300M</t>
  </si>
  <si>
    <t>Deacon, Robert T</t>
  </si>
  <si>
    <t>An empirical model of fishery dynamics</t>
  </si>
  <si>
    <t>Journal of Environmental Economics and Management</t>
  </si>
  <si>
    <t>0095-0696</t>
  </si>
  <si>
    <t>10.1016/0095-0696(89)90007-7</t>
  </si>
  <si>
    <t>http://www.sciencedirect.com/science/article/pii/0095069689900077</t>
  </si>
  <si>
    <t>El-Kamary, Samer S.; Kottilil, Shyamasundaran</t>
  </si>
  <si>
    <t>35 - Viral Hepatitis</t>
  </si>
  <si>
    <t>http://www.sciencedirect.com/science/article/pii/B9780323555128000351</t>
  </si>
  <si>
    <t>RISCH, STEPHEN J.</t>
  </si>
  <si>
    <t>Chapter 9 - Agricultural Ecology and Insect Outbreaks</t>
  </si>
  <si>
    <t>Insect Outbreaks</t>
  </si>
  <si>
    <t>978-0-12-078148-5</t>
  </si>
  <si>
    <t>http://www.sciencedirect.com/science/article/pii/B9780120781485500130</t>
  </si>
  <si>
    <t>Burch, Sarah; Gupta, Aarti; Inoue, Cristina Y.A.; Kalfagianni, Agni; Persson, Åsa; Gerlak, Andrea K.; Ishii, Atsushi; Patterson, James; Pickering, Jonathan; Scobie, Michelle; Van der Heijden, Jeroen; Vervoort, Joost; Adler, Carolina; Bloomfield, Michael; Djalante, Riyanti; Dryzek, John; Galaz, Victor; Gordon, Christopher; Harmon, Renée; Jinnah, Sikina; Kim, Rakhyun E.; Olsson, Lennart; Van Leeuwen, Judith; Ramasar, Vasna; Wapner, Paul; Zondervan, Ruben</t>
  </si>
  <si>
    <t>New directions in earth system governance research</t>
  </si>
  <si>
    <t>Earth System Governance</t>
  </si>
  <si>
    <t>2589-8116</t>
  </si>
  <si>
    <t>10.1016/j.esg.2019.100006</t>
  </si>
  <si>
    <t>http://www.sciencedirect.com/science/article/pii/S2589811619300059</t>
  </si>
  <si>
    <t>Cohen, Stephanie E.; Klausner, Jeffrey D.; Engelman, Joseph; Philip, Susan</t>
  </si>
  <si>
    <t>Syphilis in the Modern Era: An Update for Physicians</t>
  </si>
  <si>
    <t>Update in Sexually Transmitted Infections</t>
  </si>
  <si>
    <t>10.1016/j.idc.2013.08.005</t>
  </si>
  <si>
    <t>http://www.sciencedirect.com/science/article/pii/S0891552013000688</t>
  </si>
  <si>
    <t>Giesekam, Jannik; Barrett, John; Taylor, Peter; Owen, Anne</t>
  </si>
  <si>
    <t>The greenhouse gas emissions and mitigation options for materials used in UK construction</t>
  </si>
  <si>
    <t>Energy and Buildings</t>
  </si>
  <si>
    <t>0378-7788</t>
  </si>
  <si>
    <t>10.1016/j.enbuild.2014.04.035</t>
  </si>
  <si>
    <t>http://www.sciencedirect.com/science/article/pii/S0378778814003570</t>
  </si>
  <si>
    <t>Davies, Reg; Boxman, Arthur; Ennis, Bryan J.</t>
  </si>
  <si>
    <t>Conference summary paper: Control of Particulate Processes III</t>
  </si>
  <si>
    <t>Powder Technology</t>
  </si>
  <si>
    <t>0032-5910</t>
  </si>
  <si>
    <t>10.1016/0032-5910(94)02915-B</t>
  </si>
  <si>
    <t>http://www.sciencedirect.com/science/article/pii/003259109402915B</t>
  </si>
  <si>
    <t>JOLLY, MARK R.; CARLSON, J. DAVID</t>
  </si>
  <si>
    <t>5.27 - Composites With Field-responsive Rheology</t>
  </si>
  <si>
    <t>Comprehensive Composite Materials</t>
  </si>
  <si>
    <t>978-0-08-042993-9</t>
  </si>
  <si>
    <t>http://www.sciencedirect.com/science/article/pii/B0080429939001492</t>
  </si>
  <si>
    <t>Sherer, Moshe</t>
  </si>
  <si>
    <t>Gender differences in criminal activity among Jewish and Arab junior and senior high schoolers in Israel</t>
  </si>
  <si>
    <t>10.1016/0147-1767(92)90028-S</t>
  </si>
  <si>
    <t>http://www.sciencedirect.com/science/article/pii/014717679290028S</t>
  </si>
  <si>
    <t>Guide to journal articles</t>
  </si>
  <si>
    <t>Electoral Studies</t>
  </si>
  <si>
    <t>0261-3794</t>
  </si>
  <si>
    <t>10.1016/S0261-3794(97)90149-9</t>
  </si>
  <si>
    <t>http://www.sciencedirect.com/science/article/pii/S0261379497901499</t>
  </si>
  <si>
    <t>Koppel, Scott J.; Swerdlow, Russell H.</t>
  </si>
  <si>
    <t>Neuroketotherapeutics: A modern review of a century-old therapy</t>
  </si>
  <si>
    <t>Mitochondria in the Nervous System: From Health to Disease Part 2</t>
  </si>
  <si>
    <t>10.1016/j.neuint.2017.05.019</t>
  </si>
  <si>
    <t>http://www.sciencedirect.com/science/article/pii/S0197018617302279</t>
  </si>
  <si>
    <t>Howard, Thomas J.</t>
  </si>
  <si>
    <t>Pancreatic adenocarcinoma</t>
  </si>
  <si>
    <t>Current Problems in Cancer</t>
  </si>
  <si>
    <t>0147-0272</t>
  </si>
  <si>
    <t>10.1016/S0147-0272(96)80001-8</t>
  </si>
  <si>
    <t>http://www.sciencedirect.com/science/article/pii/S0147027296800018</t>
  </si>
  <si>
    <t>Uy, B.; Das, S.</t>
  </si>
  <si>
    <t>Wet concrete loading of thin-walled steel box columns during the construction of a tall building</t>
  </si>
  <si>
    <t>10.1016/S0143-974X(97)00022-9</t>
  </si>
  <si>
    <t>http://www.sciencedirect.com/science/article/pii/S0143974X97000229</t>
  </si>
  <si>
    <t>Kennedy, Peter GE</t>
  </si>
  <si>
    <t>Clinical features, diagnosis, and treatment of human African trypanosomiasis (sleeping sickness)</t>
  </si>
  <si>
    <t>The Lancet Neurology</t>
  </si>
  <si>
    <t>1474-4422</t>
  </si>
  <si>
    <t>10.1016/S1474-4422(12)70296-X</t>
  </si>
  <si>
    <t>http://www.sciencedirect.com/science/article/pii/S147444221270296X</t>
  </si>
  <si>
    <t>WINDHORST, U.</t>
  </si>
  <si>
    <t>THE SPINAL CORD AND ITS BRAIN: REPRESENTATIONS AND MODELS. TO WHAT EXTENT DO FOREBRAIN MECHANISMS APPEAR AT BRAINSTEM SPINAL CORD LEVELS?</t>
  </si>
  <si>
    <t>10.1016/0301-0082(96)00022-6</t>
  </si>
  <si>
    <t>http://www.sciencedirect.com/science/article/pii/0301008296000226</t>
  </si>
  <si>
    <t>Tooth, S.</t>
  </si>
  <si>
    <t>9.31 Dryland Fluvial Environments: Assessing Distinctiveness and Diversity from a Global Perspective</t>
  </si>
  <si>
    <t>Treatise on Geomorphology</t>
  </si>
  <si>
    <t>978-0-08-088522-3</t>
  </si>
  <si>
    <t>http://www.sciencedirect.com/science/article/pii/B9780123747396002578</t>
  </si>
  <si>
    <t>Watts, Susan J.</t>
  </si>
  <si>
    <t>Population mobility and disease transmission: The example of guinea worm</t>
  </si>
  <si>
    <t>10.1016/0277-9536(87)90348-0</t>
  </si>
  <si>
    <t>http://www.sciencedirect.com/science/article/pii/0277953687903480</t>
  </si>
  <si>
    <t>Fuel and Energy Abstracts</t>
  </si>
  <si>
    <t>0140-6701</t>
  </si>
  <si>
    <t>10.1016/j.fueleneab.2010.06.002</t>
  </si>
  <si>
    <t>http://www.sciencedirect.com/science/article/pii/S0140670110000251</t>
  </si>
  <si>
    <t>McLachlan, A.; Brown, A.C.</t>
  </si>
  <si>
    <t>7 - Benthic Macrofauna Communities</t>
  </si>
  <si>
    <t>The Ecology of Sandy Shores (Second Edition)</t>
  </si>
  <si>
    <t>978-0-12-372569-1</t>
  </si>
  <si>
    <t>http://www.sciencedirect.com/science/article/pii/B9780123725691500070</t>
  </si>
  <si>
    <t>Mastellone, Max</t>
  </si>
  <si>
    <t>10.1016/S0005-7894(73)80135-2</t>
  </si>
  <si>
    <t>http://www.sciencedirect.com/science/article/pii/S0005789473801352</t>
  </si>
  <si>
    <t>Haggard, Mark</t>
  </si>
  <si>
    <t>30 years of change in the world, science and medicine</t>
  </si>
  <si>
    <t>10.1016/j.ijporl.2008.12.017</t>
  </si>
  <si>
    <t>http://www.sciencedirect.com/science/article/pii/S0165587608006216</t>
  </si>
  <si>
    <t>Tryon, Warren W.</t>
  </si>
  <si>
    <t>Chapter 2 - Issues and Impediments to Theoretical Unification</t>
  </si>
  <si>
    <t>Cognitive Neuroscience and Psychotherapy</t>
  </si>
  <si>
    <t>978-0-12-420071-5</t>
  </si>
  <si>
    <t>http://www.sciencedirect.com/science/article/pii/B9780124200715000028</t>
  </si>
  <si>
    <t>Rufat, Samuel</t>
  </si>
  <si>
    <t>11 - Critique of Pure Resilience</t>
  </si>
  <si>
    <t>Resilience Imperative</t>
  </si>
  <si>
    <t>978-1-78548-051-5</t>
  </si>
  <si>
    <t>http://www.sciencedirect.com/science/article/pii/B9781785480515500115</t>
  </si>
  <si>
    <t>Vaitl, Dieter; Lipp, Ottmar V</t>
  </si>
  <si>
    <t>Latent inhibition and autonomic respones: a psychophysiological approach</t>
  </si>
  <si>
    <t>10.1016/S0166-4328(97)02310-3</t>
  </si>
  <si>
    <t>http://www.sciencedirect.com/science/article/pii/S0166432897023103</t>
  </si>
  <si>
    <t>Willett, J.L.</t>
  </si>
  <si>
    <t>Chapter 19 - Starch in Polymer Compositions11Names are necessary to report factually on available data; however, the USDA neither guarantees nor warrants the standard of the product, and the use of the name USDA implies no approval of the product to the exclusion of others that may also be available.</t>
  </si>
  <si>
    <t>Starch (Third Edition)</t>
  </si>
  <si>
    <t>978-0-12-746275-2</t>
  </si>
  <si>
    <t>http://www.sciencedirect.com/science/article/pii/B9780127462752000197</t>
  </si>
  <si>
    <t>Norris, Pippa; Feigert, Frank</t>
  </si>
  <si>
    <t>Government and third-party performance in mid-term by-elections: The Canadian, British and Australian experience</t>
  </si>
  <si>
    <t>10.1016/0261-3794(89)90029-2</t>
  </si>
  <si>
    <t>http://www.sciencedirect.com/science/article/pii/0261379489900292</t>
  </si>
  <si>
    <t>Burgess, Ian F.</t>
  </si>
  <si>
    <t>Human Lice and their Management</t>
  </si>
  <si>
    <t>http://www.sciencedirect.com/science/article/pii/S0065308X08604935</t>
  </si>
  <si>
    <t>Myers, J.; Sepkowitz, K.</t>
  </si>
  <si>
    <t>HIV/AIDS and TB</t>
  </si>
  <si>
    <t>http://www.sciencedirect.com/science/article/pii/B9780123739605005293</t>
  </si>
  <si>
    <t>Bhuiyan, Shahjahan H.</t>
  </si>
  <si>
    <t>A crisis in governance: Urban solid waste management in Bangladesh</t>
  </si>
  <si>
    <t>Habitat International</t>
  </si>
  <si>
    <t>0197-3975</t>
  </si>
  <si>
    <t>10.1016/j.habitatint.2009.08.002</t>
  </si>
  <si>
    <t>http://www.sciencedirect.com/science/article/pii/S0197397509000630</t>
  </si>
  <si>
    <t>White, Nicholas J.</t>
  </si>
  <si>
    <t>43 - Malaria</t>
  </si>
  <si>
    <t>http://www.sciencedirect.com/science/article/pii/B9780702051012000443</t>
  </si>
  <si>
    <t>Coslett, H. Branch</t>
  </si>
  <si>
    <t>Anosognosia and Body Representations Forty Years Later</t>
  </si>
  <si>
    <t>10.1016/S0010-9452(08)70912-2</t>
  </si>
  <si>
    <t>http://www.sciencedirect.com/science/article/pii/S0010945208709122</t>
  </si>
  <si>
    <t>Quinn, Timothy R</t>
  </si>
  <si>
    <t>Chapter 1 - Inflammatory Diseases of the Vulva</t>
  </si>
  <si>
    <t>Gynecologic Pathology</t>
  </si>
  <si>
    <t>978-0-443-06920-8</t>
  </si>
  <si>
    <t>http://www.sciencedirect.com/science/article/pii/B9780443069208500055</t>
  </si>
  <si>
    <t>Radolf, Justin D.; Tramont, Edmund C.; Salazar, Juan C.</t>
  </si>
  <si>
    <t>239 - Syphilis (Treponema pallidum)</t>
  </si>
  <si>
    <t>http://www.sciencedirect.com/science/article/pii/B9781455748013002393</t>
  </si>
  <si>
    <t>Boucher, Timothy M.; Spalding, Mark; Revenga, Carmen</t>
  </si>
  <si>
    <t>Role and Trends of Protected Areas in Conservation</t>
  </si>
  <si>
    <t>http://www.sciencedirect.com/science/article/pii/B9780123847195003488</t>
  </si>
  <si>
    <t>Schlichte, Klaus</t>
  </si>
  <si>
    <t>The limits of armed contestation: Power and domination in armed groups</t>
  </si>
  <si>
    <t>Space, Contestation and the Political</t>
  </si>
  <si>
    <t>10.1016/j.geoforum.2012.03.002</t>
  </si>
  <si>
    <t>http://www.sciencedirect.com/science/article/pii/S0016718512000620</t>
  </si>
  <si>
    <t>White, Nicholas J.; Ho, May</t>
  </si>
  <si>
    <t>The Pathophysiology of Malaria</t>
  </si>
  <si>
    <t>http://www.sciencedirect.com/science/article/pii/S0065308X08600214</t>
  </si>
  <si>
    <t>Fleming, Rhonda V; Walsh, Thomas J; Anaissie, Elias J</t>
  </si>
  <si>
    <t>Emerging and less common fungal pathogens</t>
  </si>
  <si>
    <t>10.1016/S0891-5520(02)00041-7</t>
  </si>
  <si>
    <t>http://www.sciencedirect.com/science/article/pii/S0891552002000417</t>
  </si>
  <si>
    <t>CLARKE, I C; GUSTAFSON, A</t>
  </si>
  <si>
    <t>5 - The design of ceramics for joint replacement</t>
  </si>
  <si>
    <t>Bioceramics and their Clinical Applications</t>
  </si>
  <si>
    <t>978-1-84569-204-9</t>
  </si>
  <si>
    <t>http://www.sciencedirect.com/science/article/pii/B9781845692049500053</t>
  </si>
  <si>
    <t>Endler, John A.; Lyles, Anna Marie</t>
  </si>
  <si>
    <t>Bright ideas about parasites</t>
  </si>
  <si>
    <t>10.1016/0169-5347(89)90171-7</t>
  </si>
  <si>
    <t>http://www.sciencedirect.com/science/article/pii/0169534789901717</t>
  </si>
  <si>
    <t>Moynihan, Cornelius T.; Mossadegh, Reza; Bruce, Allan J.</t>
  </si>
  <si>
    <t>Determination of the mass fraction of crystals in partly frozen hydrocarbon fuels</t>
  </si>
  <si>
    <t>10.1016/0016-2361(84)90016-4</t>
  </si>
  <si>
    <t>http://www.sciencedirect.com/science/article/pii/0016236184900164</t>
  </si>
  <si>
    <t>Compton, John S.</t>
  </si>
  <si>
    <t>Pleistocene sea-level fluctuations and human evolution on the southern coastal plain of South Africa</t>
  </si>
  <si>
    <t>Quaternary Science Reviews</t>
  </si>
  <si>
    <t>10.1016/j.quascirev.2010.12.012</t>
  </si>
  <si>
    <t>http://www.sciencedirect.com/science/article/pii/S0277379110004439</t>
  </si>
  <si>
    <t>Minati, Ludovico; Nigri, Anna; Rosazza, Cristina; Bruzzone, Maria Grazia</t>
  </si>
  <si>
    <t>Thoughts turned into high-level commands: Proof-of-concept study of a vision-guided robot arm driven by functional MRI (fMRI) signals</t>
  </si>
  <si>
    <t>Medical Engineering &amp; Physics</t>
  </si>
  <si>
    <t>1350-4533</t>
  </si>
  <si>
    <t>10.1016/j.medengphy.2012.02.004</t>
  </si>
  <si>
    <t>http://www.sciencedirect.com/science/article/pii/S1350453312000288</t>
  </si>
  <si>
    <t>Michelson, Seth; Leith, John T.</t>
  </si>
  <si>
    <t>Positive feedback and angiogenesis in tumor growth control</t>
  </si>
  <si>
    <t>10.1016/S0092-8240(96)00059-6</t>
  </si>
  <si>
    <t>http://www.sciencedirect.com/science/article/pii/S0092824096000596</t>
  </si>
  <si>
    <t>Vallbona, Carlos; Richards, Todd</t>
  </si>
  <si>
    <t>Evolution of Magnetic Therapy from Alternative to Traditional Medicine</t>
  </si>
  <si>
    <t>Complementary Therapies in Physical Medicine and Rehabilitation</t>
  </si>
  <si>
    <t>1047-9651</t>
  </si>
  <si>
    <t>10.1016/S1047-9651(18)30190-6</t>
  </si>
  <si>
    <t>http://www.sciencedirect.com/science/article/pii/S1047965118301906</t>
  </si>
  <si>
    <t>Wong, Joseph; Brugger, Andrew; Khare, Atul; Chaubal, Mahesh; Papadopoulos, Pavlos; Rabinow, Barrett; Kipp, James; Ning, John</t>
  </si>
  <si>
    <t>Suspensions for intravenous (IV) injection: A review of development, preclinical and clinical aspects</t>
  </si>
  <si>
    <t>Clinical Developments in Drug Delivery Nanotechnology</t>
  </si>
  <si>
    <t>10.1016/j.addr.2007.11.008</t>
  </si>
  <si>
    <t>http://www.sciencedirect.com/science/article/pii/S0169409X08000471</t>
  </si>
  <si>
    <t>De Silva, W.P.</t>
  </si>
  <si>
    <t>6.27 - Sexual Problems: Dysfunction</t>
  </si>
  <si>
    <t>http://www.sciencedirect.com/science/article/pii/B008042707300205</t>
  </si>
  <si>
    <t>Feng, Y.; Liu, L.; Xia, S.; Xu, J.-F.; Bergquist, R.; Yang, G.-J.</t>
  </si>
  <si>
    <t>Chapter Seven - Reaching the Surveillance-Response Stage of Schistosomiasis Control in The People's Republic of China: A Modelling Approach</t>
  </si>
  <si>
    <t>http://www.sciencedirect.com/science/article/pii/S0065308X16300069</t>
  </si>
  <si>
    <t>Gunz, Frederick W.; Vincent, Paul C.</t>
  </si>
  <si>
    <t>Towards a cure of acute granulocytic leukemia?</t>
  </si>
  <si>
    <t>Leukemia Research</t>
  </si>
  <si>
    <t>0145-2126</t>
  </si>
  <si>
    <t>10.1016/0145-2126(77)90064-9</t>
  </si>
  <si>
    <t>http://www.sciencedirect.com/science/article/pii/0145212677900649</t>
  </si>
  <si>
    <t>Hoch, Carolyn C.; Buysse, Daniel J.; Reynolds, Charles F.</t>
  </si>
  <si>
    <t>Sleep and Depression in Late Life</t>
  </si>
  <si>
    <t>Sleep Disorders in the Elderly</t>
  </si>
  <si>
    <t>0749-0690</t>
  </si>
  <si>
    <t>10.1016/S0749-0690(18)30677-3</t>
  </si>
  <si>
    <t>http://www.sciencedirect.com/science/article/pii/S0749069018306773</t>
  </si>
  <si>
    <t>Kerrigan, Finola</t>
  </si>
  <si>
    <t>CHAPTER 10 - The Impact of Technology on Film Marketing Practices</t>
  </si>
  <si>
    <t>Film Marketing</t>
  </si>
  <si>
    <t>978-0-7506-8683-9</t>
  </si>
  <si>
    <t>http://www.sciencedirect.com/science/article/pii/B9780750686839100109</t>
  </si>
  <si>
    <t>Severson, Jessica L.; Tyring, Stephen K.</t>
  </si>
  <si>
    <t>Viral disease update</t>
  </si>
  <si>
    <t>Current Problems in Dermatology</t>
  </si>
  <si>
    <t>1040-0486</t>
  </si>
  <si>
    <t>10.1016/S1040-0486(99)90007-8</t>
  </si>
  <si>
    <t>http://www.sciencedirect.com/science/article/pii/S1040048699900078</t>
  </si>
  <si>
    <t>Tattersall, Ian</t>
  </si>
  <si>
    <t>Species concepts and species identification in human evolution</t>
  </si>
  <si>
    <t>Journal of Human Evolution</t>
  </si>
  <si>
    <t>0047-2484</t>
  </si>
  <si>
    <t>10.1016/0047-2484(92)90064-G</t>
  </si>
  <si>
    <t>http://www.sciencedirect.com/science/article/pii/004724849290064G</t>
  </si>
  <si>
    <t>Seabird Responses To Climate Change</t>
  </si>
  <si>
    <t>Encyclopedia of Ocean Sciences</t>
  </si>
  <si>
    <t>978-0-12-227430-5</t>
  </si>
  <si>
    <t>http://www.sciencedirect.com/science/article/pii/B012227430X002373</t>
  </si>
  <si>
    <t>Discussion</t>
  </si>
  <si>
    <t>Research in Microbiology</t>
  </si>
  <si>
    <t>0923-2508</t>
  </si>
  <si>
    <t>10.1016/0923-2508(93)90031-V</t>
  </si>
  <si>
    <t>http://www.sciencedirect.com/science/article/pii/092325089390031V</t>
  </si>
  <si>
    <t>Markowitsch, Hans J.; Staniloiu, Angelica</t>
  </si>
  <si>
    <t>The impairment of recollection in functional amnesic states</t>
  </si>
  <si>
    <t>10.1016/j.cortex.2012.05.020</t>
  </si>
  <si>
    <t>http://www.sciencedirect.com/science/article/pii/S0010945212001827</t>
  </si>
  <si>
    <t>Jain, Nilu; Jain, Gaurav K.; Javed, Shamama; Iqbal, Zeenat; Talegaonkar, Sushama; Ahmad, Farhan J.; Khar, Roop K.</t>
  </si>
  <si>
    <t>Recent approaches for the treatment of periodontitis</t>
  </si>
  <si>
    <t>Drug Discovery Today</t>
  </si>
  <si>
    <t>1359-6446</t>
  </si>
  <si>
    <t>10.1016/j.drudis.2008.07.010</t>
  </si>
  <si>
    <t>http://www.sciencedirect.com/science/article/pii/S1359644608002821</t>
  </si>
  <si>
    <t>Martinez, Rubén O.</t>
  </si>
  <si>
    <t>Globalization and the social sciences</t>
  </si>
  <si>
    <t>The Social Science Journal</t>
  </si>
  <si>
    <t>0362-3319</t>
  </si>
  <si>
    <t>10.1016/S0362-3319(98)90029-5</t>
  </si>
  <si>
    <t>http://www.sciencedirect.com/science/article/pii/S0362331998900295</t>
  </si>
  <si>
    <t>Kenny, Sue</t>
  </si>
  <si>
    <t>Non-government organisations and the dialectics of state and civil society</t>
  </si>
  <si>
    <t>Re-imagining Australia's Futures</t>
  </si>
  <si>
    <t>10.1016/j.futures.2006.01.005</t>
  </si>
  <si>
    <t>http://www.sciencedirect.com/science/article/pii/S0016328706000061</t>
  </si>
  <si>
    <t>Payne, J.D.; Ellenbogen, J.M.; Walker, M.P.; Stickgold, R.</t>
  </si>
  <si>
    <t>2.35 - The Role of Sleep in Memory Consolidation</t>
  </si>
  <si>
    <t>http://www.sciencedirect.com/science/article/pii/B9780123705099001819</t>
  </si>
  <si>
    <t>Donaghy, Kieran P.</t>
  </si>
  <si>
    <t>New Economic Geography Explanations of Urban and Regional Agglomeration</t>
  </si>
  <si>
    <t>Contributions to Economic Analysis</t>
  </si>
  <si>
    <t>0573-8555</t>
  </si>
  <si>
    <t>http://www.sciencedirect.com/science/article/pii/S0573855504660184</t>
  </si>
  <si>
    <t>Cook, Robert A.; Karesh, William B.</t>
  </si>
  <si>
    <t>Chapter 18 - Emerging Diseases at the Interface of People, Domestic Animals, and Wildlife*</t>
  </si>
  <si>
    <t>Fowler's Zoo and Wild Animal Medicine</t>
  </si>
  <si>
    <t>978-1-4377-1986-4</t>
  </si>
  <si>
    <t>http://www.sciencedirect.com/science/article/pii/B9781437719864000184</t>
  </si>
  <si>
    <t>Gekoski, Marcy J.; Rovee-Collier, Carolyn K.; Carulli-Rabinowitz, Vita</t>
  </si>
  <si>
    <t>A longitudinal analysis of inhibition of infant distress: The origins of social expectations?</t>
  </si>
  <si>
    <t>10.1016/S0163-6383(83)80042-3</t>
  </si>
  <si>
    <t>http://www.sciencedirect.com/science/article/pii/S0163638383800423</t>
  </si>
  <si>
    <t>Weisman, Avery D.</t>
  </si>
  <si>
    <t>A model for psychosocial phasing in cancer</t>
  </si>
  <si>
    <t>10.1016/0163-8343(79)90018-5</t>
  </si>
  <si>
    <t>http://www.sciencedirect.com/science/article/pii/0163834379900185</t>
  </si>
  <si>
    <t>Rowinsky, Eric K.; Calvo, Emiliano</t>
  </si>
  <si>
    <t>Novel Agents That Target Tublin and Related Elements</t>
  </si>
  <si>
    <t>Pursuing Therapeutic Targets</t>
  </si>
  <si>
    <t>10.1053/j.seminoncol.2006.04.006</t>
  </si>
  <si>
    <t>http://www.sciencedirect.com/science/article/pii/S0093775406001801</t>
  </si>
  <si>
    <t>Huttenhower, Curtis; Kostic, Aleksandar D.; Xavier, Ramnik J.</t>
  </si>
  <si>
    <t>Inflammatory Bowel Disease as a Model for Translating the Microbiome</t>
  </si>
  <si>
    <t>Immunity</t>
  </si>
  <si>
    <t>1074-7613</t>
  </si>
  <si>
    <t>10.1016/j.immuni.2014.05.013</t>
  </si>
  <si>
    <t>http://www.sciencedirect.com/science/article/pii/S1074761314001939</t>
  </si>
  <si>
    <t>Southward, Alan J.; Langmead, Olivia; Hardman-Mountford, Nicholas J.; Aiken, James; Boalch, Gerald T.; Dando, Paul R.; Genner, Martin J.; Joint, Ian; Kendall, Michael A.; Halliday, Nicholas C.; Harris, Roger P.; Leaper, Rebecca; Mieszkowska, Nova; Pingree, Robin D.; Richardson, Anthony J.; Sims, David W.; Smith, Tania; Walne, Anthony W.; Hawkins, Stephen J.</t>
  </si>
  <si>
    <t>Long-Term Oceanographic and Ecological Research in the Western English Channel</t>
  </si>
  <si>
    <t>Advances in Marine Biology</t>
  </si>
  <si>
    <t>0065-2881</t>
  </si>
  <si>
    <t>http://www.sciencedirect.com/science/article/pii/S0065288104470011</t>
  </si>
  <si>
    <t>Nurnberg, H.George</t>
  </si>
  <si>
    <t>An overview of somatic treatment of psychosis during pregnancy and postpartum</t>
  </si>
  <si>
    <t>10.1016/0163-8343(89)90120-5</t>
  </si>
  <si>
    <t>http://www.sciencedirect.com/science/article/pii/0163834389901205</t>
  </si>
  <si>
    <t>Khetsuriani, N.; Imnadze, P.; Baidoshvili, L.; Jabidze, L.; Tatishili, N.; Kurtsikashvili, G.; Lezhava, T.; Laurent, E.; Martin, R.</t>
  </si>
  <si>
    <t>Impact of unfounded vaccine safety concerns on the nationwide measles–rubella immunization campaign, Georgia, 2008</t>
  </si>
  <si>
    <t>10.1016/j.vaccine.2010.07.043</t>
  </si>
  <si>
    <t>http://www.sciencedirect.com/science/article/pii/S0264410X10010388</t>
  </si>
  <si>
    <t>Frishman, William H.; Beravol, Poojitha; Carosella, Christine</t>
  </si>
  <si>
    <t>Alternative and Complementary Medicine for Preventing and Treating Cardiovascular Disease</t>
  </si>
  <si>
    <t>10.1016/j.disamonth.2008.12.002</t>
  </si>
  <si>
    <t>http://www.sciencedirect.com/science/article/pii/S0011502908001594</t>
  </si>
  <si>
    <t>DeFrank, Richard S.; Matteson, Michael T.; Schweiger, David M.; Ivancevich, John M.</t>
  </si>
  <si>
    <t>The impact of culture on the management practices of American and Japanese CEOs</t>
  </si>
  <si>
    <t>Organizational Dynamics</t>
  </si>
  <si>
    <t>0090-2616</t>
  </si>
  <si>
    <t>10.1016/0090-2616(85)90006-3</t>
  </si>
  <si>
    <t>http://www.sciencedirect.com/science/article/pii/0090261685900063</t>
  </si>
  <si>
    <t>Kemper, Donald W.; Lorig, Kate; Mettler, Molly</t>
  </si>
  <si>
    <t>The effectiveness of medical self-care interventions: A focus on self-initiated responses to symptoms</t>
  </si>
  <si>
    <t>Patient Education and Counseling</t>
  </si>
  <si>
    <t>0738-3991</t>
  </si>
  <si>
    <t>10.1016/0738-3991(93)90057-4</t>
  </si>
  <si>
    <t>http://www.sciencedirect.com/science/article/pii/0738399193900574</t>
  </si>
  <si>
    <t>Contents Vol. 94, 2000</t>
  </si>
  <si>
    <t>10.1016/S0035-9203(00)90245-1</t>
  </si>
  <si>
    <t>http://www.sciencedirect.com/science/article/pii/S0035920300902451</t>
  </si>
  <si>
    <t>Cronin, Jane</t>
  </si>
  <si>
    <t>Mathematical aspects of periodic catatonic schizophrenia</t>
  </si>
  <si>
    <t>10.1016/S0092-8240(77)80007-4</t>
  </si>
  <si>
    <t>http://www.sciencedirect.com/science/article/pii/S0092824077800074</t>
  </si>
  <si>
    <t>Clarke, Paul B.S.</t>
  </si>
  <si>
    <t>Recent progress in identifying nicotinic cholinoceptors in mammalian brain</t>
  </si>
  <si>
    <t>10.1016/0165-6147(87)90031-9</t>
  </si>
  <si>
    <t>http://www.sciencedirect.com/science/article/pii/0165614787900319</t>
  </si>
  <si>
    <t>Bastide, Matthieu F.; Meissner, Wassilios G.; Picconi, Barbara; Fasano, Stefania; Fernagut, Pierre-Olivier; Feyder, Michael; Francardo, Veronica; Alcacer, Cristina; Ding, Yunmin; Brambilla, Riccardo; Fisone, Gilberto; Jon Stoessl, A.; Bourdenx, Mathieu; Engeln, Michel; Navailles, Sylvia; De Deurwaerdère, Philippe; Ko, Wai Kin D.; Simola, Nicola; Morelli, Micaela; Groc, Laurent; Rodriguez, Maria-Cruz; Gurevich, Eugenia V.; Quik, Maryka; Morari, Michele; Mellone, Manuela; Gardoni, Fabrizio; Tronci, Elisabetta; Guehl, Dominique; Tison, François; Crossman, Alan R.; Kang, Un Jung; Steece-Collier, Kathy; Fox, Susan; Carta, Manolo; Angela Cenci, M.; Bézard, Erwan</t>
  </si>
  <si>
    <t>Pathophysiology of L-dopa-induced motor and non-motor complications in Parkinson's disease</t>
  </si>
  <si>
    <t>10.1016/j.pneurobio.2015.07.002</t>
  </si>
  <si>
    <t>http://www.sciencedirect.com/science/article/pii/S0301008215000763</t>
  </si>
  <si>
    <t>Dempster, Frank N.</t>
  </si>
  <si>
    <t>1 - Interference and inhibition in cognition: An historical perspective</t>
  </si>
  <si>
    <t>Interference and Inhibition in Cognition</t>
  </si>
  <si>
    <t>978-0-12-208930-5</t>
  </si>
  <si>
    <t>http://www.sciencedirect.com/science/article/pii/B9780122089305500027</t>
  </si>
  <si>
    <t>Handbook of Energy Efficiency in Buildings</t>
  </si>
  <si>
    <t>978-0-12-812817-6</t>
  </si>
  <si>
    <t>http://www.sciencedirect.com/science/article/pii/B9780128128176099903</t>
  </si>
  <si>
    <t>Michelson, Joseph B.; Robin, Howard S.; Nozik, Robert A.</t>
  </si>
  <si>
    <t>Nonocular manifestations of parenteral drug abuse</t>
  </si>
  <si>
    <t>Survey of Ophthalmology</t>
  </si>
  <si>
    <t>0039-6257</t>
  </si>
  <si>
    <t>10.1016/0039-6257(86)90063-9</t>
  </si>
  <si>
    <t>http://www.sciencedirect.com/science/article/pii/0039625786900639</t>
  </si>
  <si>
    <t>Budán, Maximiliano C.D.; Simari, Gerardo I.; Viglizzo, Ignacio; Simari, Guillermo R.</t>
  </si>
  <si>
    <t>An approach to characterize graded entailment of arguments through a label-based framework</t>
  </si>
  <si>
    <t>International Journal of Approximate Reasoning</t>
  </si>
  <si>
    <t>0888-613X</t>
  </si>
  <si>
    <t>10.1016/j.ijar.2016.12.016</t>
  </si>
  <si>
    <t>http://www.sciencedirect.com/science/article/pii/S0888613X16303474</t>
  </si>
  <si>
    <t>Borsari, Chiara; Quotadamo, Antonio; Ferrari, Stefania; Venturelli, Alberto; Cordeiro-da-Silva, Anabela; Santarem, Nuno; Costi, Maria Paola</t>
  </si>
  <si>
    <t>Chapter Two - Scaffolds and Biological Targets Avenue to Fight Against Drug Resistance in Leishmaniasis</t>
  </si>
  <si>
    <t>http://www.sciencedirect.com/science/article/pii/S0065774318300022</t>
  </si>
  <si>
    <t>Ankrah, E.Maxine</t>
  </si>
  <si>
    <t>AIDS and the social side of health</t>
  </si>
  <si>
    <t>10.1016/0277-9536(91)90155-6</t>
  </si>
  <si>
    <t>http://www.sciencedirect.com/science/article/pii/0277953691901556</t>
  </si>
  <si>
    <t>Mitchell, Jay</t>
  </si>
  <si>
    <t>Section 2 - Loudspeakers</t>
  </si>
  <si>
    <t>Electroacoustic Devices</t>
  </si>
  <si>
    <t>978-0-240-81267-0</t>
  </si>
  <si>
    <t>http://www.sciencedirect.com/science/article/pii/B9780240812670000041</t>
  </si>
  <si>
    <t>HOOK, EDWARD W.</t>
  </si>
  <si>
    <t>Chapter 44 - Treponemal Infections</t>
  </si>
  <si>
    <t>http://www.sciencedirect.com/science/article/pii/B9780443066689500491</t>
  </si>
  <si>
    <t>8 - Benthic Macrofauna Populations</t>
  </si>
  <si>
    <t>http://www.sciencedirect.com/science/article/pii/B9780123725691500082</t>
  </si>
  <si>
    <t>Goto, Akira</t>
  </si>
  <si>
    <t>Citizen participation in criminal trials in Japan</t>
  </si>
  <si>
    <t>International Journal of Law, Crime and Justice</t>
  </si>
  <si>
    <t>1756-0616</t>
  </si>
  <si>
    <t>10.1016/j.ijlcj.2013.07.001</t>
  </si>
  <si>
    <t>http://www.sciencedirect.com/science/article/pii/S175606161300030X</t>
  </si>
  <si>
    <t>Serghini-Idrissi, M.; Bernard, M.C.; Harrif, F.Z.; Joiret, S.; Rahmouni, K.; Srhiri, A.; Takenouti, H.; Vivier, V.; Ziani, M.</t>
  </si>
  <si>
    <t>Electrochemical and spectroscopic characterizations of patinas formed on an archaeological bronze coin</t>
  </si>
  <si>
    <t>Electrochimica Acta</t>
  </si>
  <si>
    <t>0013-4686</t>
  </si>
  <si>
    <t>10.1016/j.electacta.2005.01.050</t>
  </si>
  <si>
    <t>http://www.sciencedirect.com/science/article/pii/S0013468605001994</t>
  </si>
  <si>
    <t>Fisher, Justin; Cutts, David; Fieldhouse, Edward</t>
  </si>
  <si>
    <t>The electoral effectiveness of constituency campaigning in the 2010 British general election: The ‘triumph’ of Labour?</t>
  </si>
  <si>
    <t>10.1016/j.electstud.2011.08.002</t>
  </si>
  <si>
    <t>http://www.sciencedirect.com/science/article/pii/S0261379411001016</t>
  </si>
  <si>
    <t>Anderson, Atholl; Gagan, Michael; Shulmeister, James</t>
  </si>
  <si>
    <t>Chapter 8 - Mid-Holocene cultural dynamics and climatic change in the Western Pacific</t>
  </si>
  <si>
    <t>Climate Change and Cultural Dynamics</t>
  </si>
  <si>
    <t>978-0-12-088390-5</t>
  </si>
  <si>
    <t>http://www.sciencedirect.com/science/article/pii/B9780120883905500133</t>
  </si>
  <si>
    <t>Lovegrove, Fiona E.; Kain, Kevin C.</t>
  </si>
  <si>
    <t>http://www.sciencedirect.com/science/article/pii/B9781416026136100060</t>
  </si>
  <si>
    <t>Rosen, David S.; Elster, Arthur; Hedberg, Viking; Paperny, David</t>
  </si>
  <si>
    <t>Clinical preventive services for adolescents: Position paper of the Society for Adolescent Medicine</t>
  </si>
  <si>
    <t>Journal of Adolescent Health</t>
  </si>
  <si>
    <t>1054-139X</t>
  </si>
  <si>
    <t>10.1016/S1054-139X(97)00116-X</t>
  </si>
  <si>
    <t>http://www.sciencedirect.com/science/article/pii/S1054139X9700116X</t>
  </si>
  <si>
    <t>Lee, Kwang-Hyuk; Williams, Leanne M.; Breakspear, Michael; Gordon, Evian</t>
  </si>
  <si>
    <t>Synchronous Gamma activity: a review and contribution to an integrative neuroscience model of schizophrenia</t>
  </si>
  <si>
    <t>10.1016/S0165-0173(02)00220-5</t>
  </si>
  <si>
    <t>http://www.sciencedirect.com/science/article/pii/S0165017302002205</t>
  </si>
  <si>
    <t>Klaniczay, G.</t>
  </si>
  <si>
    <t>http://www.sciencedirect.com/science/article/pii/B0080430767026711</t>
  </si>
  <si>
    <t>Waters, Keith A.</t>
  </si>
  <si>
    <t>The earls of Desmond and the Irish of south-western Munster</t>
  </si>
  <si>
    <t>Journal of Medieval History</t>
  </si>
  <si>
    <t>0304-4181</t>
  </si>
  <si>
    <t>10.1016/j.jmedhist.2005.12.003</t>
  </si>
  <si>
    <t>http://www.sciencedirect.com/science/article/pii/S0304418105000473</t>
  </si>
  <si>
    <t>Rogowski, Bobbie</t>
  </si>
  <si>
    <t>Fire performance of combustible insulation in masonry cavity walls</t>
  </si>
  <si>
    <t>10.1016/0379-7112(85)90050-5</t>
  </si>
  <si>
    <t>http://www.sciencedirect.com/science/article/pii/0379711285900505</t>
  </si>
  <si>
    <t>Shackley, Myra</t>
  </si>
  <si>
    <t>Chapter 12 - Conclusions - visitor management at cultural World Heritage Sites</t>
  </si>
  <si>
    <t>Visitor Management</t>
  </si>
  <si>
    <t>978-0-7506-4783-0</t>
  </si>
  <si>
    <t>http://www.sciencedirect.com/science/article/pii/B978075064783050015X</t>
  </si>
  <si>
    <t>Pickett, S.T.A.; Cadenasso, M.L.; Grove, J.M.; Boone, Christopher G.; Groffman, Peter M.; Irwin, Elena; Kaushal, Sujay S.; Marshall, Victoria; McGrath, Brian P.; Nilon, C.H.; Pouyat, R.V.; Szlavecz, Katalin; Troy, Austin; Warren, Paige</t>
  </si>
  <si>
    <t>Urban ecological systems: Scientific foundations and a decade of progress</t>
  </si>
  <si>
    <t>10.1016/j.jenvman.2010.08.022</t>
  </si>
  <si>
    <t>http://www.sciencedirect.com/science/article/pii/S0301479710002707</t>
  </si>
  <si>
    <t>Gamez, David</t>
  </si>
  <si>
    <t>Progress in machine consciousness</t>
  </si>
  <si>
    <t>10.1016/j.concog.2007.04.005</t>
  </si>
  <si>
    <t>http://www.sciencedirect.com/science/article/pii/S1053810007000347</t>
  </si>
  <si>
    <t>Pelle, Michelle T.; Crawford, Glen H.; James, William D.</t>
  </si>
  <si>
    <t>Rosacea: II. Therapy</t>
  </si>
  <si>
    <t>10.1016/j.jaad.2004.03.033</t>
  </si>
  <si>
    <t>http://www.sciencedirect.com/science/article/pii/S0190962204008473</t>
  </si>
  <si>
    <t>Christie, John D.; Garcia, Lynne S.</t>
  </si>
  <si>
    <t>Emerging parasitic infections</t>
  </si>
  <si>
    <t>Emerging Infections and Their Causative Agents</t>
  </si>
  <si>
    <t>0272-2712</t>
  </si>
  <si>
    <t>10.1016/j.cll.2004.05.010</t>
  </si>
  <si>
    <t>http://www.sciencedirect.com/science/article/pii/S0272271204000678</t>
  </si>
  <si>
    <t>Beauchamp, R.Daniel</t>
  </si>
  <si>
    <t>Presidential address: Evolution</t>
  </si>
  <si>
    <t>10.1067/msy.2000.108057</t>
  </si>
  <si>
    <t>http://www.sciencedirect.com/science/article/pii/S0039606000061705</t>
  </si>
  <si>
    <t>Vining, Joanne</t>
  </si>
  <si>
    <t>Environmental decisions: The interaction of emotions, information, and decision context</t>
  </si>
  <si>
    <t>Journal of Environmental Psychology</t>
  </si>
  <si>
    <t>0272-4944</t>
  </si>
  <si>
    <t>10.1016/S0272-4944(87)80042-7</t>
  </si>
  <si>
    <t>http://www.sciencedirect.com/science/article/pii/S0272494487800427</t>
  </si>
  <si>
    <t>Riley, Roger S; Massey, Davis; Jackson-Cook, Colleen; Idowu, Michael; Romagnoli, Gina</t>
  </si>
  <si>
    <t>Immunophenotypic analysis of acute lymphocytic leukemia</t>
  </si>
  <si>
    <t>Hematology/Oncology Clinics of North America</t>
  </si>
  <si>
    <t>10.1016/S0889-8588(02)00004-7</t>
  </si>
  <si>
    <t>http://www.sciencedirect.com/science/article/pii/S0889858802000047</t>
  </si>
  <si>
    <t>Turner, Alan</t>
  </si>
  <si>
    <t>Relative scavenging opportunities for East and South African plio-Pleistocene hominids</t>
  </si>
  <si>
    <t>10.1016/0305-4403(88)90068-4</t>
  </si>
  <si>
    <t>http://www.sciencedirect.com/science/article/pii/0305440388900684</t>
  </si>
  <si>
    <t>LeMond, Greg; Hom, Mark</t>
  </si>
  <si>
    <t>11 - BEAST Fitness Training</t>
  </si>
  <si>
    <t>The Science of Fitness</t>
  </si>
  <si>
    <t>978-0-12-801023-5</t>
  </si>
  <si>
    <t>http://www.sciencedirect.com/science/article/pii/B9780128010235000119</t>
  </si>
  <si>
    <t>Sutherland, C.J.; Polley, S.D.</t>
  </si>
  <si>
    <t>21 - Genomic Insights Into the Past, Current, and Future Evolution of Human Parasites of the Genus Plasmodium</t>
  </si>
  <si>
    <t>Genetics and Evolution of Infectious Diseases (Second Edition)</t>
  </si>
  <si>
    <t>978-0-12-799942-5</t>
  </si>
  <si>
    <t>http://www.sciencedirect.com/science/article/pii/B9780127999425000214</t>
  </si>
  <si>
    <t>Horne, David; Smith, Michael D.</t>
  </si>
  <si>
    <t>Mars Global Surveyor Thermal Emission Spectrometer (TES) observations of variations in atmospheric dust optical depth over cold surfaces</t>
  </si>
  <si>
    <t>10.1016/j.icarus.2008.11.007</t>
  </si>
  <si>
    <t>http://www.sciencedirect.com/science/article/pii/S0019103508003941</t>
  </si>
  <si>
    <t>Breiter, Hans C.; Aharon, Itzhak; Kahneman, Daniel; Dale, Anders; Shizgal, Peter</t>
  </si>
  <si>
    <t>Functional Imaging of Neural Responses to Expectancy and Experience of Monetary Gains and Losses</t>
  </si>
  <si>
    <t>10.1016/S0896-6273(01)00303-8</t>
  </si>
  <si>
    <t>http://www.sciencedirect.com/science/article/pii/S0896627301003038</t>
  </si>
  <si>
    <t>Pollock, K; Grime, J</t>
  </si>
  <si>
    <t>Strategies for reducing the prescribing of proton pump inhibitors (PPIs): patient self-regulation of treatment may be an under-exploited resource</t>
  </si>
  <si>
    <t>10.1016/S0277-9536(00)00114-3</t>
  </si>
  <si>
    <t>http://www.sciencedirect.com/science/article/pii/S0277953600001143</t>
  </si>
  <si>
    <t>Berger, Marc S.</t>
  </si>
  <si>
    <t>THROAT DISORDERS</t>
  </si>
  <si>
    <t>10.1016/S0095-4543(15)30009-9</t>
  </si>
  <si>
    <t>http://www.sciencedirect.com/science/article/pii/S0095454315300099</t>
  </si>
  <si>
    <t>Seriès, Peggy; Lorenceau, Jean; Frégnac, Yves</t>
  </si>
  <si>
    <t>The “silent” surround of V1 receptive fields: theory and experiments</t>
  </si>
  <si>
    <t>Neuroscience and Computation</t>
  </si>
  <si>
    <t>10.1016/j.jphysparis.2004.01.023</t>
  </si>
  <si>
    <t>http://www.sciencedirect.com/science/article/pii/S092842570400021X</t>
  </si>
  <si>
    <t>Wilder, Shawn M.</t>
  </si>
  <si>
    <t>Spider Nutrition: An Integrative Perspective</t>
  </si>
  <si>
    <t>Advances in Insect Physiology</t>
  </si>
  <si>
    <t>0065-2806</t>
  </si>
  <si>
    <t>http://www.sciencedirect.com/science/article/pii/B9780123876683000027</t>
  </si>
  <si>
    <t>Naitove, Connie E.</t>
  </si>
  <si>
    <t>Where ignorance prevails: An arts therapist's approach to the epilepsies</t>
  </si>
  <si>
    <t>10.1016/0197-4556(83)90002-3</t>
  </si>
  <si>
    <t>http://www.sciencedirect.com/science/article/pii/0197455683900023</t>
  </si>
  <si>
    <t>Knobel, Darryn L.; Lembo, Tiziana; Morters, Michelle; Townsend, Sunny E.; Cleaveland, Sarah; Hampson, Katie</t>
  </si>
  <si>
    <t>Chapter 17 - Dog Rabies and Its Control</t>
  </si>
  <si>
    <t>Rabies (Third Edition)</t>
  </si>
  <si>
    <t>978-0-12-396547-9</t>
  </si>
  <si>
    <t>http://www.sciencedirect.com/science/article/pii/B9780123965479000171</t>
  </si>
  <si>
    <t>Ferrando, Stephen J.; Freyberg, Zachary</t>
  </si>
  <si>
    <t>Neuropsychiatric Aspects of Infectious Diseases</t>
  </si>
  <si>
    <t>Psychiatric Aspects of Critical Care Medicine</t>
  </si>
  <si>
    <t>10.1016/j.ccc.2008.05.007</t>
  </si>
  <si>
    <t>http://www.sciencedirect.com/science/article/pii/S0749070408000432</t>
  </si>
  <si>
    <t>Junoy, J.; Castellanos, C.; Viéitez, J.M.; de la Huz, M.R.; Lastra, M.</t>
  </si>
  <si>
    <t>The macroinfauna of the Galician sandy beaches (NW Spain) affected by the Prestige oil-spill</t>
  </si>
  <si>
    <t>10.1016/j.marpolbul.2004.11.044</t>
  </si>
  <si>
    <t>http://www.sciencedirect.com/science/article/pii/S0025326X04004710</t>
  </si>
  <si>
    <t>Duncan, Erica J.; Szilagyi, Sandor; Schwartz, Marion P.; Bugarski-Kirola, Dragana; Kunzova, Alena; Negi, Shobhit; Stephanides, Myrsini; Efferen, Toby R.; Angrist, Burt; Peselow, Eric; Corwin, June; Gonzenbach, Stephen; Rotrosen, John P.</t>
  </si>
  <si>
    <t>Effects of d-cycloserine on negative symptoms in schizophrenia</t>
  </si>
  <si>
    <t>10.1016/j.schres.2004.03.013</t>
  </si>
  <si>
    <t>http://www.sciencedirect.com/science/article/pii/S0920996404001306</t>
  </si>
  <si>
    <t>Kollmann, Tobias R.; Dobson, Simon</t>
  </si>
  <si>
    <t>Chapter 16 - Syphilis</t>
  </si>
  <si>
    <t>Infectious Diseases of the Fetus and Newborn (Seventh Edition)</t>
  </si>
  <si>
    <t>978-1-4160-6400-8</t>
  </si>
  <si>
    <t>http://www.sciencedirect.com/science/article/pii/B978141606400800016X</t>
  </si>
  <si>
    <t>Wayne, Adrian F.; Maxwell, Marika A.; Ward, Colin G.; Vellios, Christos V.; Williams, Matthew R.; Pollock, Kenneth H.</t>
  </si>
  <si>
    <t>The responses of a critically endangered mycophagous marsupial (Bettongia penicillata) to timber harvesting in a native eucalypt forest</t>
  </si>
  <si>
    <t>10.1016/j.foreco.2015.12.019</t>
  </si>
  <si>
    <t>http://www.sciencedirect.com/science/article/pii/S037811271500746X</t>
  </si>
  <si>
    <t>Hochachka, P.W</t>
  </si>
  <si>
    <t>Pinniped diving response mechanism and evolution: a window on the paradigm of comparative biochemistry and physiology</t>
  </si>
  <si>
    <t>Comparative Biochemistry and Physiology Part A: Molecular &amp; Integrative Physiology</t>
  </si>
  <si>
    <t>1095-6433</t>
  </si>
  <si>
    <t>10.1016/S1095-6433(00)00231-2</t>
  </si>
  <si>
    <t>http://www.sciencedirect.com/science/article/pii/S1095643300002312</t>
  </si>
  <si>
    <t>Burk, Jeffrey P.; Sher, Kenneth J.</t>
  </si>
  <si>
    <t>The “forgotten children” revisited: Neglected areas of COA research</t>
  </si>
  <si>
    <t>10.1016/0272-7358(88)90092-X</t>
  </si>
  <si>
    <t>http://www.sciencedirect.com/science/article/pii/027273588890092X</t>
  </si>
  <si>
    <t>Amaducci, S.; Scordia, D.; Liu, F.H.; Zhang, Q.; Guo, H.; Testa, G.; Cosentino, S.L.</t>
  </si>
  <si>
    <t>Key cultivation techniques for hemp in Europe and China</t>
  </si>
  <si>
    <t>FIBRE CROPS: from production to end use</t>
  </si>
  <si>
    <t>10.1016/j.indcrop.2014.06.041</t>
  </si>
  <si>
    <t>http://www.sciencedirect.com/science/article/pii/S0926669014003987</t>
  </si>
  <si>
    <t>Che, C.-T.; George, V.; Ijinu, T.P.; Pushpangadan, P.; Andrae-Marobela, K.</t>
  </si>
  <si>
    <t>Chapter 2 - Traditional Medicine</t>
  </si>
  <si>
    <t>Pharmacognosy</t>
  </si>
  <si>
    <t>978-0-12-802104-0</t>
  </si>
  <si>
    <t>http://www.sciencedirect.com/science/article/pii/B9780128021040000020</t>
  </si>
  <si>
    <t>Fulop, Naomi J.</t>
  </si>
  <si>
    <t>Involuntary outpatient civil commitment: What can Britain learn from the U.S. experience? A civil liberties perspective</t>
  </si>
  <si>
    <t>International Journal of Law and Psychiatry</t>
  </si>
  <si>
    <t>10.1016/0160-2527(95)00012-7</t>
  </si>
  <si>
    <t>http://www.sciencedirect.com/science/article/pii/0160252795000127</t>
  </si>
  <si>
    <t>Rog, David J.</t>
  </si>
  <si>
    <t>Cannabis-based medicines in multiple sclerosis – A review of clinical studies</t>
  </si>
  <si>
    <t>Special Issue: Cannabinoids and Immunology</t>
  </si>
  <si>
    <t>0171-2985</t>
  </si>
  <si>
    <t>10.1016/j.imbio.2010.03.009</t>
  </si>
  <si>
    <t>http://www.sciencedirect.com/science/article/pii/S0171298510000380</t>
  </si>
  <si>
    <t>Lyman, Michael D.</t>
  </si>
  <si>
    <t>Chapter 3 - Understanding Drugs of Abuse</t>
  </si>
  <si>
    <t>Drugs in Society (Sixth Edition)</t>
  </si>
  <si>
    <t>978-1-4377-4450-7</t>
  </si>
  <si>
    <t>http://www.sciencedirect.com/science/article/pii/B9781437744507000035</t>
  </si>
  <si>
    <t>El Ghorfi, A.; Giafferi, M.</t>
  </si>
  <si>
    <t>Problems posed to a Moroccan hydroelectric facility inlet tunnel by the presence of gypsum</t>
  </si>
  <si>
    <t>10.1016/0886-7798(91)90144-S</t>
  </si>
  <si>
    <t>http://www.sciencedirect.com/science/article/pii/088677989190144S</t>
  </si>
  <si>
    <t>Krause, Dale C.; Angel, Martin V.</t>
  </si>
  <si>
    <t>Marine biogeography, climate change and societal needs</t>
  </si>
  <si>
    <t>Progress in Oceanography</t>
  </si>
  <si>
    <t>0079-6611</t>
  </si>
  <si>
    <t>10.1016/0079-6611(94)90010-8</t>
  </si>
  <si>
    <t>http://www.sciencedirect.com/science/article/pii/0079661194900108</t>
  </si>
  <si>
    <t>10.1016/j.marpolbul.2012.05.007</t>
  </si>
  <si>
    <t>http://www.sciencedirect.com/science/article/pii/S0025326X1200197X</t>
  </si>
  <si>
    <t>Boulier, Joël; Dubos-Paillard, Edwige; Pavard, Antonin; Sanseverino-Godfrin, Valérie</t>
  </si>
  <si>
    <t>6 - The Difficulties in Local Implementation of Risk Prevention Policies</t>
  </si>
  <si>
    <t>Mobility in the Face of Extreme Hydrometeorological Events 1</t>
  </si>
  <si>
    <t>978-1-78548-289-2</t>
  </si>
  <si>
    <t>http://www.sciencedirect.com/science/article/pii/B9781785482892500069</t>
  </si>
  <si>
    <t>Holland, A.</t>
  </si>
  <si>
    <t>Ecological Balance</t>
  </si>
  <si>
    <t>http://www.sciencedirect.com/science/article/pii/B9780123739322003537</t>
  </si>
  <si>
    <t>Manshadi, Manoochehr S.; Lippmann, Steven B.</t>
  </si>
  <si>
    <t>Combined treatment of refractory depression with an MAO inhibitor and a tricyclic</t>
  </si>
  <si>
    <t>10.1016/S0033-3182(84)72933-1</t>
  </si>
  <si>
    <t>http://www.sciencedirect.com/science/article/pii/S0033318284729331</t>
  </si>
  <si>
    <t>Neimeyer, Robert A.; Stewart, Alan E.</t>
  </si>
  <si>
    <t>11 - Constructivist Psychotherapies</t>
  </si>
  <si>
    <t>Assessment and Therapy</t>
  </si>
  <si>
    <t>978-0-12-267806-6</t>
  </si>
  <si>
    <t>http://www.sciencedirect.com/science/article/pii/B9780122678066500457</t>
  </si>
  <si>
    <t>Suslick, K.S.; Gawienowski, J.J.; Schubert, P.F.; Wang, H.H.</t>
  </si>
  <si>
    <t>Sonochemistry in non-aqueous liquids</t>
  </si>
  <si>
    <t>Ultrasonics</t>
  </si>
  <si>
    <t>0041-624X</t>
  </si>
  <si>
    <t>10.1016/0041-624X(84)90059-3</t>
  </si>
  <si>
    <t>http://www.sciencedirect.com/science/article/pii/0041624X84900593</t>
  </si>
  <si>
    <t>Walsh, Zach; Gonzalez, Raul; Crosby, Kim; S. Thiessen, Michelle; Carroll, Chris; Bonn-Miller, Marcel O.</t>
  </si>
  <si>
    <t>Medical cannabis and mental health: A guided systematic review</t>
  </si>
  <si>
    <t>10.1016/j.cpr.2016.10.002</t>
  </si>
  <si>
    <t>http://www.sciencedirect.com/science/article/pii/S0272735816300939</t>
  </si>
  <si>
    <t>Anderson, Will; Kozak, Darby; Coleman, Victoria A.; Jämting, Åsa K.; Trau, Matt</t>
  </si>
  <si>
    <t>A comparative study of submicron particle sizing platforms: Accuracy, precision and resolution analysis of polydisperse particle size distributions</t>
  </si>
  <si>
    <t>10.1016/j.jcis.2013.02.030</t>
  </si>
  <si>
    <t>http://www.sciencedirect.com/science/article/pii/S0021979713001756</t>
  </si>
  <si>
    <t>Kass, Lani; London, J. Phillip “Jack”</t>
  </si>
  <si>
    <t>Surprise, Deception, Denial and Warning: Strategic Imperatives</t>
  </si>
  <si>
    <t>10.1016/j.orbis.2012.10.005</t>
  </si>
  <si>
    <t>http://www.sciencedirect.com/science/article/pii/S0030438712000786</t>
  </si>
  <si>
    <t>Clarke, Harold D.; Kornberg, Allan</t>
  </si>
  <si>
    <t>Risky business: Partisan volatility and electoral choice in Canada, 1988</t>
  </si>
  <si>
    <t>10.1016/0261-3794(92)90035-5</t>
  </si>
  <si>
    <t>http://www.sciencedirect.com/science/article/pii/0261379492900355</t>
  </si>
  <si>
    <t>Psyk, V.; Risch, D.; Kinsey, B.L.; Tekkaya, A.E.; Kleiner, M.</t>
  </si>
  <si>
    <t>Electromagnetic forming—A review</t>
  </si>
  <si>
    <t>Special Issue: Impulse Forming</t>
  </si>
  <si>
    <t>10.1016/j.jmatprotec.2010.12.012</t>
  </si>
  <si>
    <t>http://www.sciencedirect.com/science/article/pii/S0924013610003821</t>
  </si>
  <si>
    <t>Horstemeyer, Mark F.; Bammann, Douglas J.</t>
  </si>
  <si>
    <t>Historical review of internal state variable theory for inelasticity</t>
  </si>
  <si>
    <t>Special Issue In Honor of David L. McDowell</t>
  </si>
  <si>
    <t>0749-6419</t>
  </si>
  <si>
    <t>10.1016/j.ijplas.2010.06.005</t>
  </si>
  <si>
    <t>http://www.sciencedirect.com/science/article/pii/S0749641910000847</t>
  </si>
  <si>
    <t>Shapiro, Theodore; Esman, Aaron H.</t>
  </si>
  <si>
    <t>Psychotherapy with Children and Adolescents: Still Relevant in the 1980s?</t>
  </si>
  <si>
    <t>Child Psychiatry</t>
  </si>
  <si>
    <t>10.1016/S0193-953X(18)30663-4</t>
  </si>
  <si>
    <t>http://www.sciencedirect.com/science/article/pii/S0193953X18306634</t>
  </si>
  <si>
    <t>Gergen, Kenneth J.</t>
  </si>
  <si>
    <t>Theory of the Self: Impasse and Evolution*1Preparation of this chapter was facilitated by a grant from the National Science Foundation (NBS 78-09393). Appreciation is also expressed to Marianthi Georgoudi, Mary Gergen, Deborah Kemler, Mansur Lalljee, Morris Rosenberg, Barry Schwartz, and Wolfgang Stroebe for their critical reading of the manuscript in earlier draft.</t>
  </si>
  <si>
    <t>http://www.sciencedirect.com/science/article/pii/S0065260108601185</t>
  </si>
  <si>
    <t>Renders, Jean-Michel; Bersini, Hugues; Saerens, Marco</t>
  </si>
  <si>
    <t>Adaptive NeuroControl: How Black Box and Simple can it be</t>
  </si>
  <si>
    <t>Machine Learning Proceedings 1993</t>
  </si>
  <si>
    <t>978-1-55860-307-3</t>
  </si>
  <si>
    <t>http://www.sciencedirect.com/science/article/pii/B978155860307350040X</t>
  </si>
  <si>
    <t>Gruby, Rebecca L.; Basurto, Xavier</t>
  </si>
  <si>
    <t>Multi-level governance for large marine commons: Politics and polycentricity in Palau's protected area network</t>
  </si>
  <si>
    <t>Interrogating The Commons</t>
  </si>
  <si>
    <t>10.1016/j.envsci.2013.08.001</t>
  </si>
  <si>
    <t>http://www.sciencedirect.com/science/article/pii/S1462901113001500</t>
  </si>
  <si>
    <t>Segal, Zindel V.; Ingram, Rick E.</t>
  </si>
  <si>
    <t>Mood priming and construct activation in tests of cognitive vulnerability to unipolar depression</t>
  </si>
  <si>
    <t>10.1016/0272-7358(94)90003-5</t>
  </si>
  <si>
    <t>http://www.sciencedirect.com/science/article/pii/0272735894900035</t>
  </si>
  <si>
    <t>Day, Chi-Ping; Merlino, Glenn; Van Dyke, Terry</t>
  </si>
  <si>
    <t>Preclinical Mouse Cancer Models: A Maze of Opportunities and Challenges</t>
  </si>
  <si>
    <t>Cell</t>
  </si>
  <si>
    <t>0092-8674</t>
  </si>
  <si>
    <t>10.1016/j.cell.2015.08.068</t>
  </si>
  <si>
    <t>http://www.sciencedirect.com/science/article/pii/S0092867415011204</t>
  </si>
  <si>
    <t>Peale, D.R.; Haight, R.; LeGoues, F.K.</t>
  </si>
  <si>
    <t>Strain relaxation in ultrathin epitaxial films of β-FeSi2 on unstrained and strained Si(100) surfaces</t>
  </si>
  <si>
    <t>10.1016/0040-6090(95)06568-7</t>
  </si>
  <si>
    <t>http://www.sciencedirect.com/science/article/pii/0040609095065687</t>
  </si>
  <si>
    <t>Holbeche, Linda</t>
  </si>
  <si>
    <t>Chapter 2 - The Context for Strategic HR</t>
  </si>
  <si>
    <t>Aligning Human Resources and Business Strategy (Second Edition)</t>
  </si>
  <si>
    <t>978-0-7506-8017-2</t>
  </si>
  <si>
    <t>http://www.sciencedirect.com/science/article/pii/B9780750680172000024</t>
  </si>
  <si>
    <t>Strickland, G Thomas; El-Kamary, Samer S</t>
  </si>
  <si>
    <t>31 - Viral Hepatitis</t>
  </si>
  <si>
    <t>http://www.sciencedirect.com/science/article/pii/B978141604390400031X</t>
  </si>
  <si>
    <t>Krishnamoorthy, Paramasivam; Ferreira, Bruno; Gomes, Clara S.B.; Vila-Viçosa, Diogo; Charas, Ana; Morgado, Jorge; Calhorda, Maria José; Maçanita, António L.; Gomes, Pedro T.</t>
  </si>
  <si>
    <t>Violet-blue emitting 2-(N-alkylimino)pyrrolyl organoboranes: Synthesis, structure and luminescent properties</t>
  </si>
  <si>
    <t>10.1016/j.dyepig.2016.11.017</t>
  </si>
  <si>
    <t>http://www.sciencedirect.com/science/article/pii/S0143720816308464</t>
  </si>
  <si>
    <t>Environmental Science &amp; Policy</t>
  </si>
  <si>
    <t>10.1016/j.envsci.2013.06.006</t>
  </si>
  <si>
    <t>http://www.sciencedirect.com/science/article/pii/S1462901113001330</t>
  </si>
  <si>
    <t>Chen, Hong; Hu, Jianmin; Jin, Gang; Wells, Michael L.; Yang, Xingke; Wang, Honghui; Bao, Guodong</t>
  </si>
  <si>
    <t>Quaternary deformation at the southeastern margin of the Ordos Block, North China: Inferred from structural analysis of basin-bounding faults</t>
  </si>
  <si>
    <t>Journal of Asian Earth Sciences</t>
  </si>
  <si>
    <t>1367-9120</t>
  </si>
  <si>
    <t>10.1016/j.jseaes.2020.104388</t>
  </si>
  <si>
    <t>http://www.sciencedirect.com/science/article/pii/S1367912020301693</t>
  </si>
  <si>
    <t>Feng, Xin-Yu; Xia, Zhi-Gui; Vong, Sirenda; Yang, Wei-Zhong; Zhou, Shui-Sen</t>
  </si>
  <si>
    <t>Chapter Four - Surveillance and Response to Drive the National Malaria Elimination Program</t>
  </si>
  <si>
    <t>http://www.sciencedirect.com/science/article/pii/B9780128008690000044</t>
  </si>
  <si>
    <t>Advances in Computers</t>
  </si>
  <si>
    <t>0065-2458</t>
  </si>
  <si>
    <t>http://www.sciencedirect.com/science/article/pii/S0065245808601709</t>
  </si>
  <si>
    <t>Chapter 6 - Emerging Diseases at the Interface of People, Domestic Animals, and Wildlife</t>
  </si>
  <si>
    <t>http://www.sciencedirect.com/science/article/pii/B9781416040477500099</t>
  </si>
  <si>
    <t>38 - Viral CNS Infections</t>
  </si>
  <si>
    <t>http://www.sciencedirect.com/science/article/pii/B9780323555128000387</t>
  </si>
  <si>
    <t>Shennan, Stephen</t>
  </si>
  <si>
    <t>Technology, Evolution of</t>
  </si>
  <si>
    <t>http://www.sciencedirect.com/science/article/pii/B9780080970868810582</t>
  </si>
  <si>
    <t>McCLOY, STEVEN G.</t>
  </si>
  <si>
    <t>CHAPTER 4 - Health</t>
  </si>
  <si>
    <t>Field Guide to Appropriate Technology</t>
  </si>
  <si>
    <t>978-0-12-335185-2</t>
  </si>
  <si>
    <t>http://www.sciencedirect.com/science/article/pii/B9780123351852500486</t>
  </si>
  <si>
    <t>Bouchard, Stéphane; Côté, Sophie; Richard, David C.S.</t>
  </si>
  <si>
    <t>Chapter 16 - Virtual reality applications for exposure</t>
  </si>
  <si>
    <t>Handbook of Exposure Therapies</t>
  </si>
  <si>
    <t>978-0-12-587421-2</t>
  </si>
  <si>
    <t>http://www.sciencedirect.com/science/article/pii/B978012587421250017X</t>
  </si>
  <si>
    <t>Halpern, Mimi; Martı́nez-Marcos, Alino</t>
  </si>
  <si>
    <t>Structure and function of the vomeronasal system: an update</t>
  </si>
  <si>
    <t>10.1016/S0301-0082(03)00103-5</t>
  </si>
  <si>
    <t>http://www.sciencedirect.com/science/article/pii/S0301008203001035</t>
  </si>
  <si>
    <t>Zemalache, K.M.; Maaref, H.</t>
  </si>
  <si>
    <t>Controlling a drone: Comparison between a based model method and a fuzzy inference system</t>
  </si>
  <si>
    <t>Applied Soft Computing</t>
  </si>
  <si>
    <t>1568-4946</t>
  </si>
  <si>
    <t>10.1016/j.asoc.2008.08.007</t>
  </si>
  <si>
    <t>http://www.sciencedirect.com/science/article/pii/S1568494608001191</t>
  </si>
  <si>
    <t>STRAUSS, JAMES H.; STRAUSS, ELLEN G.</t>
  </si>
  <si>
    <t>CHAPTER 8 - Emerging and Reemerging Viral Diseases</t>
  </si>
  <si>
    <t>Viruses and Human Disease (Second Edition)</t>
  </si>
  <si>
    <t>978-0-12-373741-0</t>
  </si>
  <si>
    <t>http://www.sciencedirect.com/science/article/pii/B9780123737410500118</t>
  </si>
  <si>
    <t>Guo, Z.X.; Durodola, J.F.; Derby, B.; Ruiz, C.</t>
  </si>
  <si>
    <t>Analysis of interfacial defects in solid-state consolidated composites</t>
  </si>
  <si>
    <t>Third International Conference on Interfacial Phenomena in Composite Materials</t>
  </si>
  <si>
    <t>10.1016/0010-4361(94)90185-6</t>
  </si>
  <si>
    <t>http://www.sciencedirect.com/science/article/pii/0010436194901856</t>
  </si>
  <si>
    <t>Davis, Marc</t>
  </si>
  <si>
    <t>The cosmological matter density</t>
  </si>
  <si>
    <t>10.1016/S0370-1573(00)00020-X</t>
  </si>
  <si>
    <t>http://www.sciencedirect.com/science/article/pii/S037015730000020X</t>
  </si>
  <si>
    <t>Salençon, Marie-José</t>
  </si>
  <si>
    <t>Study of the thermal dynamics of two dammed lakes (Pareloup and Rochebut, France), using the EOLE model</t>
  </si>
  <si>
    <t>10.1016/S0304-3800(97)00105-1</t>
  </si>
  <si>
    <t>http://www.sciencedirect.com/science/article/pii/S0304380097001051</t>
  </si>
  <si>
    <t>Obeng-Odoom, Franklin</t>
  </si>
  <si>
    <t>Unequal access to land and the current migration crisis</t>
  </si>
  <si>
    <t>10.1016/j.landusepol.2016.12.024</t>
  </si>
  <si>
    <t>http://www.sciencedirect.com/science/article/pii/S0264837716308791</t>
  </si>
  <si>
    <t>Keating, Joseph; Yukich, Joshua O.; Sutherland, C. Simone; Woods, Geordie; Tediosi, Fabrizio</t>
  </si>
  <si>
    <t>Human African trypanosomiasis prevention, treatment and control costs: A systematic review</t>
  </si>
  <si>
    <t>10.1016/j.actatropica.2015.06.003</t>
  </si>
  <si>
    <t>http://www.sciencedirect.com/science/article/pii/S0001706X15300267</t>
  </si>
  <si>
    <t>Sallan, Stephen E.; Weinstein, Howard J.; Nathan, David G.</t>
  </si>
  <si>
    <t>The childhood leukemias</t>
  </si>
  <si>
    <t>10.1016/S0022-3476(81)80384-8</t>
  </si>
  <si>
    <t>http://www.sciencedirect.com/science/article/pii/S0022347681803848</t>
  </si>
  <si>
    <t>Malanson, George P.; Westman, Walter E.; Yan, Yeuh-Lih</t>
  </si>
  <si>
    <t>Realized versus fundamental niche functions in a model of chaparral response to climatic change</t>
  </si>
  <si>
    <t>10.1016/0304-3800(92)90026-B</t>
  </si>
  <si>
    <t>http://www.sciencedirect.com/science/article/pii/030438009290026B</t>
  </si>
  <si>
    <t>Roth, Paul</t>
  </si>
  <si>
    <t>Philosophy of Anthropology and Sociology</t>
  </si>
  <si>
    <t>http://www.sciencedirect.com/science/article/pii/B9780444515421500210</t>
  </si>
  <si>
    <t>Morrill, Richard; Knopp, Larry; Brown, Michael</t>
  </si>
  <si>
    <t>Anomalies in Red and Blue II: Towards an understanding of the roles of setting, values, and demography in the 2004 and 2008 U.S. presidential elections</t>
  </si>
  <si>
    <t>10.1016/j.polgeo.2011.03.006</t>
  </si>
  <si>
    <t>http://www.sciencedirect.com/science/article/pii/S0962629811000436</t>
  </si>
  <si>
    <t>Rodgers, R.J.; Waters, Anne J.</t>
  </si>
  <si>
    <t>Benzodiazepines and their antagonists: A pharmacoethological analysis with particular reference to effects on “aggression”</t>
  </si>
  <si>
    <t>10.1016/0149-7634(85)90029-6</t>
  </si>
  <si>
    <t>http://www.sciencedirect.com/science/article/pii/0149763485900296</t>
  </si>
  <si>
    <t>Bradfield, Ron; Wright, George; Burt, George; Cairns, George; Van Der Heijden, Kees</t>
  </si>
  <si>
    <t>The origins and evolution of scenario techniques in long range business planning</t>
  </si>
  <si>
    <t>10.1016/j.futures.2005.01.003</t>
  </si>
  <si>
    <t>http://www.sciencedirect.com/science/article/pii/S0016328705000042</t>
  </si>
  <si>
    <t>MacKenzie, K. Roy</t>
  </si>
  <si>
    <t>Group Psychotherapy</t>
  </si>
  <si>
    <t>http://www.sciencedirect.com/science/article/pii/B0123430100001094</t>
  </si>
  <si>
    <t>MARCHANT, HAROLD; SMITH, HELEN M.</t>
  </si>
  <si>
    <t>CHAPTER 2 - THEORETICAL BACKGROUND AND PLAN OF THE PROJECT</t>
  </si>
  <si>
    <t>Adolescent Girls At Risk</t>
  </si>
  <si>
    <t>978-0-08-018914-7</t>
  </si>
  <si>
    <t>http://www.sciencedirect.com/science/article/pii/B9780080189147500105</t>
  </si>
  <si>
    <t>Ryder, C.</t>
  </si>
  <si>
    <t>Chapter 24 - Fashion and Culture: Global Culture and Fashion</t>
  </si>
  <si>
    <t>Textiles and Fashion</t>
  </si>
  <si>
    <t>978-1-84569-931-4</t>
  </si>
  <si>
    <t>http://www.sciencedirect.com/science/article/pii/B9781845699314000246</t>
  </si>
  <si>
    <t>Rosenberg, Andrew E.; Kattapuram, Susan V.; Nielsen, G. Petur</t>
  </si>
  <si>
    <t>14 - Infection of Bone</t>
  </si>
  <si>
    <t>Diagnostic Pathology of Infectious Disease (Second Edition)</t>
  </si>
  <si>
    <t>978-0-323-44585-6</t>
  </si>
  <si>
    <t>http://www.sciencedirect.com/science/article/pii/B978032344585600014X</t>
  </si>
  <si>
    <t>Lonsdale, Derrick; Marrs, Chandler</t>
  </si>
  <si>
    <t>Chapter 5 - Thiamine-Deficient Dysautonomias: Case Insights and Clinical Clues</t>
  </si>
  <si>
    <t>Thiamine Deficiency Disease, Dysautonomia, and High Calorie Malnutrition</t>
  </si>
  <si>
    <t>978-0-12-810387-6</t>
  </si>
  <si>
    <t>http://www.sciencedirect.com/science/article/pii/B9780128103876000058</t>
  </si>
  <si>
    <t>Kozłowski, Ryszard M.; Mackiewicz-Talarczyk, Maria; Wielgusz, Katarzyna; Praczyk, Marcin; Allam, Anwar M.</t>
  </si>
  <si>
    <t>5A - Bast fibres: flax</t>
  </si>
  <si>
    <t>978-0-12-818398-4</t>
  </si>
  <si>
    <t>http://www.sciencedirect.com/science/article/pii/B9780128183984000062</t>
  </si>
  <si>
    <t>Arhonditsis, G.; Stremilov, S.; Gudimov, A.; Ramin, M.; Zhang, W.</t>
  </si>
  <si>
    <t>9.10 - Integration of Bayesian Inference Techniques with Mathematical Modeling</t>
  </si>
  <si>
    <t>Treatise on Estuarine and Coastal Science</t>
  </si>
  <si>
    <t>978-0-08-087885-0</t>
  </si>
  <si>
    <t>http://www.sciencedirect.com/science/article/pii/B9780123747112009104</t>
  </si>
  <si>
    <t>Fitch, W. Tecumseh</t>
  </si>
  <si>
    <t>Toward a computational framework for cognitive biology: Unifying approaches from cognitive neuroscience and comparative cognition</t>
  </si>
  <si>
    <t>Physics of Life Reviews</t>
  </si>
  <si>
    <t>1571-0645</t>
  </si>
  <si>
    <t>10.1016/j.plrev.2014.04.005</t>
  </si>
  <si>
    <t>http://www.sciencedirect.com/science/article/pii/S157106451400058X</t>
  </si>
  <si>
    <t>Wayne, P.M.; Bazzaz, F.A.</t>
  </si>
  <si>
    <t>Assessing diversity in plant communities: The importance of within-species variation</t>
  </si>
  <si>
    <t>10.1016/0169-5347(91)90162-Q</t>
  </si>
  <si>
    <t>http://www.sciencedirect.com/science/article/pii/016953479190162Q</t>
  </si>
  <si>
    <t>Hutt, Corinne</t>
  </si>
  <si>
    <t>Specific and Diversive Exploration11The preparation of this paper as well as the work of the author reported in it were most generously supported by the Nuffield Foundation.</t>
  </si>
  <si>
    <t>http://www.sciencedirect.com/science/article/pii/S0065240708604668</t>
  </si>
  <si>
    <t>Closs, S.J.; Cheater, F.M.</t>
  </si>
  <si>
    <t>The effectiveness of methods of dissemination and implementation of clinical guidelines for nursing practice: a selective review</t>
  </si>
  <si>
    <t>Clinical Effectiveness in Nursing</t>
  </si>
  <si>
    <t>1361-9004</t>
  </si>
  <si>
    <t>10.1016/S1361-9004(97)80022-2</t>
  </si>
  <si>
    <t>http://www.sciencedirect.com/science/article/pii/S1361900497800222</t>
  </si>
  <si>
    <t>Garcia-Valdez, Omar; Champagne, Pascale; Cunningham, Michael F.</t>
  </si>
  <si>
    <t>Graft modification of natural polysaccharides via reversible deactivation radical polymerization</t>
  </si>
  <si>
    <t>10.1016/j.progpolymsci.2017.08.001</t>
  </si>
  <si>
    <t>http://www.sciencedirect.com/science/article/pii/S0079670017300710</t>
  </si>
  <si>
    <t>Lo, Jessica; Chan, Leighton; Flynn, Spencer</t>
  </si>
  <si>
    <t>A Systematic Review of the Incidence, Prevalence, Costs, and Activity/Work Limitations of Amputation, Osteoarthritis, Rheumatoid Arthritis, Back Pain, Multiple Sclerosis, Spinal Cord Injury, Stroke, and Traumatic Brain Injury in the United States: A 2019 Update</t>
  </si>
  <si>
    <t>10.1016/j.apmr.2020.04.001</t>
  </si>
  <si>
    <t>http://www.sciencedirect.com/science/article/pii/S0003999320302161</t>
  </si>
  <si>
    <t>Richens, John; Mayaud, Philippe; Mabey, David C.W.</t>
  </si>
  <si>
    <t>23 - Sexually Transmitted Infections (Excluding HIV)</t>
  </si>
  <si>
    <t>http://www.sciencedirect.com/science/article/pii/B9780702051012000248</t>
  </si>
  <si>
    <t>Burkett, Virginia R.; Wilcox, Douglas A.; Stottlemyer, Robert; Barrow, Wylie; Fagre, Dan; Baron, Jill; Price, Jeff; Nielsen, Jennifer L.; Allen, Craig D.; Peterson, David L.; Ruggerone, Greg; Doyle, Thomas</t>
  </si>
  <si>
    <t>Nonlinear dynamics in ecosystem response to climatic change: Case studies and policy implications</t>
  </si>
  <si>
    <t>Ecological Complexity</t>
  </si>
  <si>
    <t>10.1016/j.ecocom.2005.04.010</t>
  </si>
  <si>
    <t>http://www.sciencedirect.com/science/article/pii/S1476945X05000334</t>
  </si>
  <si>
    <t>Stock, Paul V.; Forney, Jérémie; Emery, Steven B.; Wittman, Hannah</t>
  </si>
  <si>
    <t>Neoliberal natures on the farm: Farmer autonomy and cooperation in comparative perspective</t>
  </si>
  <si>
    <t>10.1016/j.jrurstud.2014.06.001</t>
  </si>
  <si>
    <t>http://www.sciencedirect.com/science/article/pii/S0743016714000680</t>
  </si>
  <si>
    <t>Goldenberg, Don L.; Clauw, Daniel J.; Fitzcharles, Mary-Ann</t>
  </si>
  <si>
    <t>New Concepts in Pain Research and Pain Management of the Rheumatic Diseases</t>
  </si>
  <si>
    <t>Seminars in Arthritis and Rheumatism</t>
  </si>
  <si>
    <t>0049-0172</t>
  </si>
  <si>
    <t>10.1016/j.semarthrit.2011.04.005</t>
  </si>
  <si>
    <t>http://www.sciencedirect.com/science/article/pii/S0049017211000941</t>
  </si>
  <si>
    <t>Chapter 10 - Interference Microscopy</t>
  </si>
  <si>
    <t>Light and Video Microscopy (Third Edition)</t>
  </si>
  <si>
    <t>978-0-12-816501-0</t>
  </si>
  <si>
    <t>http://www.sciencedirect.com/science/article/pii/B978012816501000010X</t>
  </si>
  <si>
    <t>Boecklen, William J.</t>
  </si>
  <si>
    <t>Optimal design of nature reserves: Consequences of genetic drift</t>
  </si>
  <si>
    <t>10.1016/0006-3207(86)90058-3</t>
  </si>
  <si>
    <t>http://www.sciencedirect.com/science/article/pii/0006320786900583</t>
  </si>
  <si>
    <t>McDermott, Drew; Hendler, James</t>
  </si>
  <si>
    <t>Planning: What it is, what it could be, an introduction to the special issue on planning and scheduling</t>
  </si>
  <si>
    <t>Planning and Scheduling</t>
  </si>
  <si>
    <t>10.1016/0004-3702(95)00034-C</t>
  </si>
  <si>
    <t>http://www.sciencedirect.com/science/article/pii/000437029500034C</t>
  </si>
  <si>
    <t>Brouwer, H.H.; Rienstra, S.W.</t>
  </si>
  <si>
    <t>Aeroacoustics research in Europe: The CEAS-ASC report on 2007 highlights</t>
  </si>
  <si>
    <t>Journal of Sound and Vibration</t>
  </si>
  <si>
    <t>0022-460X</t>
  </si>
  <si>
    <t>10.1016/j.jsv.2008.07.020</t>
  </si>
  <si>
    <t>http://www.sciencedirect.com/science/article/pii/S0022460X08006342</t>
  </si>
  <si>
    <t>Nelson, Michael E.; Bryant, Sean M.; Aks, Steven E.</t>
  </si>
  <si>
    <t>Emerging Drugs of Abuse</t>
  </si>
  <si>
    <t>Clinical Toxicology</t>
  </si>
  <si>
    <t>10.1016/j.emc.2013.09.001</t>
  </si>
  <si>
    <t>http://www.sciencedirect.com/science/article/pii/S0733862713000813</t>
  </si>
  <si>
    <t>Heartfield, Ryan; Loukas, George; Budimir, Sanja; Bezemskij, Anatolij; Fontaine, Johnny R.J.; Filippoupolitis, Avgoustinos; Roesch, Etienne</t>
  </si>
  <si>
    <t>A taxonomy of cyber-physical threats and impact in the smart home</t>
  </si>
  <si>
    <t>Computers &amp; Security</t>
  </si>
  <si>
    <t>0167-4048</t>
  </si>
  <si>
    <t>10.1016/j.cose.2018.07.011</t>
  </si>
  <si>
    <t>http://www.sciencedirect.com/science/article/pii/S0167404818304875</t>
  </si>
  <si>
    <t>Wells, Gordon</t>
  </si>
  <si>
    <t>AN INTRODUCTION TO NEURAL NETWORKS</t>
  </si>
  <si>
    <t>Application of Artificial Intelligence in Process Control</t>
  </si>
  <si>
    <t>978-0-08-042016-5</t>
  </si>
  <si>
    <t>http://www.sciencedirect.com/science/article/pii/B9780080420165500140</t>
  </si>
  <si>
    <t>Anderson, Janis L.; Wirz-Justice, Anna</t>
  </si>
  <si>
    <t>CHAPTER 7 - BIOLOGICAL RHYTHMS IN THE PATHOPHYSIOLOGY AND TREATMENT OF AFFECTIVE DISORDERS</t>
  </si>
  <si>
    <t>Biological Aspects of Affective Disorders</t>
  </si>
  <si>
    <t>http://www.sciencedirect.com/science/article/pii/B9780123565105500133</t>
  </si>
  <si>
    <t>Lagrue, G.</t>
  </si>
  <si>
    <t>Traitement de la dépendance tabagique</t>
  </si>
  <si>
    <t>EMC - Cardiologie-Angéiologie</t>
  </si>
  <si>
    <t>1762-6137</t>
  </si>
  <si>
    <t>10.1016/j.emcaa.2004.08.004</t>
  </si>
  <si>
    <t>http://www.sciencedirect.com/science/article/pii/S1762613704000405</t>
  </si>
  <si>
    <t>Atkin, Thomas; Garcia, Rosanna; Lockshin, Lawrence</t>
  </si>
  <si>
    <t>A Multinational Study of the Diffusion of a Discontinuous Innovation</t>
  </si>
  <si>
    <t>Australasian Marketing Journal (AMJ)</t>
  </si>
  <si>
    <t>1441-3582</t>
  </si>
  <si>
    <t>10.1016/S1441-3582(06)70058-1</t>
  </si>
  <si>
    <t>http://www.sciencedirect.com/science/article/pii/S1441358206700581</t>
  </si>
  <si>
    <t>Hall, S.R; Mills, E.L</t>
  </si>
  <si>
    <t>Exotic species in large lakes of the world</t>
  </si>
  <si>
    <t>Aquatic Ecosystem Health and Management</t>
  </si>
  <si>
    <t>1463-4988</t>
  </si>
  <si>
    <t>10.1016/S1463-4988(99)00070-6</t>
  </si>
  <si>
    <t>http://www.sciencedirect.com/science/article/pii/S1463498899000706</t>
  </si>
  <si>
    <t>Cantner, Uwe; Vannuccini, Simone</t>
  </si>
  <si>
    <t>Pervasive technologies and industrial linkages: Modeling acquired purposes</t>
  </si>
  <si>
    <t>Structural Change and Economic Dynamics</t>
  </si>
  <si>
    <t>0954-349X</t>
  </si>
  <si>
    <t>10.1016/j.strueco.2017.11.002</t>
  </si>
  <si>
    <t>http://www.sciencedirect.com/science/article/pii/S0954349X17302497</t>
  </si>
  <si>
    <t>Stone, Emily; Cutler, Adele</t>
  </si>
  <si>
    <t>Introduction to archetypal analysis of spatio-temporal dynamics</t>
  </si>
  <si>
    <t>Measures of Spatio-Temporal Dynamics</t>
  </si>
  <si>
    <t>0167-2789</t>
  </si>
  <si>
    <t>10.1016/0167-2789(96)00016-4</t>
  </si>
  <si>
    <t>http://www.sciencedirect.com/science/article/pii/0167278996000164</t>
  </si>
  <si>
    <t>Landrieu, Josée; Abramowicz, Robert</t>
  </si>
  <si>
    <t>Regions and French society: Three scenarios of the future</t>
  </si>
  <si>
    <t>10.1016/0016-3287(86)90054-6</t>
  </si>
  <si>
    <t>http://www.sciencedirect.com/science/article/pii/0016328786900546</t>
  </si>
  <si>
    <t>Ridout, Nathan; O’Carroll, Ronan E.; Dritschel, Barbara; Christmas, David; Eljamel, Muftah; Matthews, Keith</t>
  </si>
  <si>
    <t>Emotion recognition from dynamic emotional displays following anterior cingulotomy and anterior capsulotomy for chronic depression</t>
  </si>
  <si>
    <t>10.1016/j.neuropsychologia.2006.12.022</t>
  </si>
  <si>
    <t>http://www.sciencedirect.com/science/article/pii/S0028393207000115</t>
  </si>
  <si>
    <t>Hollon, Steven D.; Kriss, Margaret R.</t>
  </si>
  <si>
    <t>Cognitive factors in clinical research and practice</t>
  </si>
  <si>
    <t>Special Issue Progress and Prospects in Psychotheraphy Research</t>
  </si>
  <si>
    <t>10.1016/0272-7358(84)90036-9</t>
  </si>
  <si>
    <t>http://www.sciencedirect.com/science/article/pii/0272735884900369</t>
  </si>
  <si>
    <t>Shaw, Jon A.; Finger, Randy</t>
  </si>
  <si>
    <t>15 - Personality Development: Motivational Theories</t>
  </si>
  <si>
    <t>Dimensions of Behavior</t>
  </si>
  <si>
    <t>978-0-409-95009-0</t>
  </si>
  <si>
    <t>http://www.sciencedirect.com/science/article/pii/B9780409950090500206</t>
  </si>
  <si>
    <t>Watanabe, Yoshiro</t>
  </si>
  <si>
    <t>Latitudinal variation in the recruitment dynamics of small pelagic fishes in the western North Pacific</t>
  </si>
  <si>
    <t>Proceedings of the Sixth International Symposium on Flatfish Ecology, Part II</t>
  </si>
  <si>
    <t>1385-1101</t>
  </si>
  <si>
    <t>10.1016/j.seares.2007.02.002</t>
  </si>
  <si>
    <t>http://www.sciencedirect.com/science/article/pii/S1385110107000214</t>
  </si>
  <si>
    <t>CARTER, R.W.G.</t>
  </si>
  <si>
    <t>Chapter Seven - SUB-TIDAL AND BEACH ECOSYSTEMS</t>
  </si>
  <si>
    <t>Coastal Environments</t>
  </si>
  <si>
    <t>978-0-08-050214-4</t>
  </si>
  <si>
    <t>http://www.sciencedirect.com/science/article/pii/B9780080502144500139</t>
  </si>
  <si>
    <t>Duckworth, J.W.</t>
  </si>
  <si>
    <t>Chapter 24 - Records and Reports of Red Pandas Ailurus fulgens from Areas with Warm Climates</t>
  </si>
  <si>
    <t>Red Panda</t>
  </si>
  <si>
    <t>978-1-4377-7813-7</t>
  </si>
  <si>
    <t>http://www.sciencedirect.com/science/article/pii/B9781437778137000240</t>
  </si>
  <si>
    <t>Frishman, William H.; Grattan, James G.; Mamtani, Ravinder</t>
  </si>
  <si>
    <t>Alternative and Complementary Medical Approaches in the Prevention and Treatment of Cardiovascular Disease</t>
  </si>
  <si>
    <t>Current Problems in Cardiology</t>
  </si>
  <si>
    <t>0146-2806</t>
  </si>
  <si>
    <t>10.1016/j.cpcardiol.2005.01.003</t>
  </si>
  <si>
    <t>http://www.sciencedirect.com/science/article/pii/S0146280605000083</t>
  </si>
  <si>
    <t>Waring, D.R.</t>
  </si>
  <si>
    <t>1.12 - Heterocyclic Dyes and Pigments</t>
  </si>
  <si>
    <t>Comprehensive Heterocyclic Chemistry</t>
  </si>
  <si>
    <t>978-0-08-096519-2</t>
  </si>
  <si>
    <t>http://www.sciencedirect.com/science/article/pii/B9780080965192000126</t>
  </si>
  <si>
    <t>Pei, Y.T; Ocelik, V; De Hosson, J.Th.M</t>
  </si>
  <si>
    <t>SiCp/Ti6Al4V functionally graded materials produced by laser melt injection</t>
  </si>
  <si>
    <t>10.1016/S1359-6454(02)00049-6</t>
  </si>
  <si>
    <t>http://www.sciencedirect.com/science/article/pii/S1359645402000496</t>
  </si>
  <si>
    <t>Johnson, Thomas H.; Mason, M. Chris</t>
  </si>
  <si>
    <t>Understanding the Taliban and Insurgency in Afghanistan</t>
  </si>
  <si>
    <t>10.1016/j.orbis.2006.10.006</t>
  </si>
  <si>
    <t>http://www.sciencedirect.com/science/article/pii/S0030438706001104</t>
  </si>
  <si>
    <t>Paupy, Christophe; Le Goff, Gilbert; Brengues, Cécile; Guerra, Mabel; Revollo, Jimmy; Barja Simon, Zaïra; Hervé, Jean-Pierre; Fontenille, Didier</t>
  </si>
  <si>
    <t>Genetic structure and phylogeography of Aedes aegypti, the dengue and yellow-fever mosquito vector in Bolivia</t>
  </si>
  <si>
    <t>10.1016/j.meegid.2012.04.012</t>
  </si>
  <si>
    <t>http://www.sciencedirect.com/science/article/pii/S156713481200144X</t>
  </si>
  <si>
    <t>Thought Suppression</t>
  </si>
  <si>
    <t>http://www.sciencedirect.com/science/article/pii/B9780080447148500398</t>
  </si>
  <si>
    <t>Sponheimer, M.; Cerling, T.E.</t>
  </si>
  <si>
    <t>14.21 - Investigating Ancient Diets Using Stable Isotopes in Bioapatites</t>
  </si>
  <si>
    <t>Treatise on Geochemistry (Second Edition)</t>
  </si>
  <si>
    <t>978-0-08-098300-4</t>
  </si>
  <si>
    <t>http://www.sciencedirect.com/science/article/pii/B9780080959757012225</t>
  </si>
  <si>
    <t>Lupi, Omar; Bartlett, Brenda L.; Haugen, Reshma Nair; Dy, Lady C.; Sethi, Aisha; Klaus, Sidney N.; Machado Pinto, Jackson; Bravo, Francisco; Tyring, Stephen K.</t>
  </si>
  <si>
    <t>Tropical dermatology: Tropical diseases caused by protozoa</t>
  </si>
  <si>
    <t>10.1016/j.jaad.2009.03.004</t>
  </si>
  <si>
    <t>http://www.sciencedirect.com/science/article/pii/S0190962209003132</t>
  </si>
  <si>
    <t>Bentivoglio, Marina; Mariotti, Raffaella; Bertini, Giuseppe</t>
  </si>
  <si>
    <t>Neuroinflammation and brain infections: Historical context and current perspectives</t>
  </si>
  <si>
    <t>Camillo Golgi and Modern Neuroscience</t>
  </si>
  <si>
    <t>10.1016/j.brainresrev.2010.09.008</t>
  </si>
  <si>
    <t>http://www.sciencedirect.com/science/article/pii/S0165017310001104</t>
  </si>
  <si>
    <t>Fennelly, Lawrence J.; Perry, Marianna A.</t>
  </si>
  <si>
    <t>150 Things You Should Know about Security</t>
  </si>
  <si>
    <t>150 Things You Should Know About Security (Second Edition)</t>
  </si>
  <si>
    <t>978-0-12-809485-3</t>
  </si>
  <si>
    <t>http://www.sciencedirect.com/science/article/pii/B9780128094853000016</t>
  </si>
  <si>
    <t>Ritz, Thomas</t>
  </si>
  <si>
    <t>Proceedings of the 9th Annual Meeting of the International Society for the Advancement of Respiratory Psychophysiology (ISARP): Current Trends and Future Directions in Respiratory Psychophysiology</t>
  </si>
  <si>
    <t>10.1016/S0301-0511(02)00130-8</t>
  </si>
  <si>
    <t>http://www.sciencedirect.com/science/article/pii/S0301051102001308</t>
  </si>
  <si>
    <t>Glik, Deborah Carrow</t>
  </si>
  <si>
    <t>Psychosocial wellness among spiritual healing participants</t>
  </si>
  <si>
    <t>10.1016/0277-9536(86)90025-0</t>
  </si>
  <si>
    <t>http://www.sciencedirect.com/science/article/pii/0277953686900250</t>
  </si>
  <si>
    <t>OLANO, JUAN P.; WELLER, PETER F.; GUERRANT, RICHARD L.; WALKER, DAVID H.</t>
  </si>
  <si>
    <t>Chapter 1 - Principles of Parasitism: Host–Parasite Interactions</t>
  </si>
  <si>
    <t>http://www.sciencedirect.com/science/article/pii/B9780443066689500065</t>
  </si>
  <si>
    <t>Boulze, Isabelle; Deroche, Stéphane; Bruère-Dawson, Guy</t>
  </si>
  <si>
    <t>Fantasme d’encombrant et problématique sexuelle chez la femme et l’homme alcooliques</t>
  </si>
  <si>
    <t>10.1016/j.evopsy.2012.08.006</t>
  </si>
  <si>
    <t>http://www.sciencedirect.com/science/article/pii/S0014385512000977</t>
  </si>
  <si>
    <t>Abdullah Eben Saleh, Mohammed</t>
  </si>
  <si>
    <t>The Impact of Islamic and Customary Laws on Urban form Development in Southwestern Saudi Arabia</t>
  </si>
  <si>
    <t>10.1016/S0197-3975(98)00015-0</t>
  </si>
  <si>
    <t>http://www.sciencedirect.com/science/article/pii/S0197397598000150</t>
  </si>
  <si>
    <t>SONENSHINE, DANIEL E.; LANE, ROBERT S.; NICHOLSON, WILLIAM L.</t>
  </si>
  <si>
    <t>24 - TICKS (Ixodida)</t>
  </si>
  <si>
    <t>http://www.sciencedirect.com/science/article/pii/B9780125104517500268</t>
  </si>
  <si>
    <t>Amir, Nader; Feuer, Catherine A.</t>
  </si>
  <si>
    <t>3.08 - Assessment of Psychopathology: Nosology and Etiology</t>
  </si>
  <si>
    <t>http://www.sciencedirect.com/science/article/pii/B0080427073002625</t>
  </si>
  <si>
    <t>Roach, Dwayne R.; Leung, Chung Yin; Henry, Marine; Morello, Eric; Singh, Devika; Di Santo, James P.; Weitz, Joshua S.; Debarbieux, Laurent</t>
  </si>
  <si>
    <t>Synergy between the Host Immune System and Bacteriophage Is Essential for Successful Phage Therapy against an Acute Respiratory Pathogen</t>
  </si>
  <si>
    <t>Cell Host &amp; Microbe</t>
  </si>
  <si>
    <t>1931-3128</t>
  </si>
  <si>
    <t>10.1016/j.chom.2017.06.018</t>
  </si>
  <si>
    <t>http://www.sciencedirect.com/science/article/pii/S1931312817302585</t>
  </si>
  <si>
    <t>Hogan, Kieran; Norton, Kevin</t>
  </si>
  <si>
    <t>The ‘Price’ of olympic gold</t>
  </si>
  <si>
    <t>Journal of Science and Medicine in Sport</t>
  </si>
  <si>
    <t>1440-2440</t>
  </si>
  <si>
    <t>10.1016/S1440-2440(00)80082-1</t>
  </si>
  <si>
    <t>http://www.sciencedirect.com/science/article/pii/S1440244000800821</t>
  </si>
  <si>
    <t>Eckert, J; Conraths, F.J; Tackmann, K</t>
  </si>
  <si>
    <t>Echinococcosis: an emerging or re-emerging zoonosis?</t>
  </si>
  <si>
    <t>Thematic Issue: Emerging Parasite Zoonoses</t>
  </si>
  <si>
    <t>10.1016/S0020-7519(00)00130-2</t>
  </si>
  <si>
    <t>http://www.sciencedirect.com/science/article/pii/S0020751900001302</t>
  </si>
  <si>
    <t>Britton, Carolyn B.</t>
  </si>
  <si>
    <t>HIV Infection</t>
  </si>
  <si>
    <t>Neurologic Complications of Drug and Alcohol Abuse</t>
  </si>
  <si>
    <t>10.1016/S0733-8619(18)30142-7</t>
  </si>
  <si>
    <t>http://www.sciencedirect.com/science/article/pii/S0733861918301427</t>
  </si>
  <si>
    <t>Glahn, James F.; King, D. Tommy</t>
  </si>
  <si>
    <t>16 Bird depredation</t>
  </si>
  <si>
    <t>Developments in Aquaculture and Fisheries Science</t>
  </si>
  <si>
    <t>0167-9309</t>
  </si>
  <si>
    <t>http://www.sciencedirect.com/science/article/pii/S0167930904800188</t>
  </si>
  <si>
    <t>Dorsey, Jay F.; Salinas, Ryan D.; Dang, Mai; Alonso-Basanta, Michelle; Judy, Kevin D.; Maity, Amit; Lustig, Robert A.; Lee, John Y.K.; Phillips, Peter C.; Pruitt, Amy A.</t>
  </si>
  <si>
    <t>63 - Cancer of the Central Nervous System</t>
  </si>
  <si>
    <t>Abeloff's Clinical Oncology (Sixth Edition)</t>
  </si>
  <si>
    <t>978-0-323-47674-4</t>
  </si>
  <si>
    <t>http://www.sciencedirect.com/science/article/pii/B9780323476744000633</t>
  </si>
  <si>
    <t>Noailly, J.; Malandrino, A.; Galbusera, F.</t>
  </si>
  <si>
    <t>15 - Computational modelling of spinal implants</t>
  </si>
  <si>
    <t>Computational Modelling of Biomechanics and Biotribology in the Musculoskeletal System</t>
  </si>
  <si>
    <t>978-0-85709-661-6</t>
  </si>
  <si>
    <t>http://www.sciencedirect.com/science/article/pii/B9780857096616500152</t>
  </si>
  <si>
    <t>Groff, Linda</t>
  </si>
  <si>
    <t>Religion and Peace, Inner–Outer Dimensions of</t>
  </si>
  <si>
    <t>http://www.sciencedirect.com/science/article/pii/B9780123739858001549</t>
  </si>
  <si>
    <t>SONNENFELD, JEFFREY; WARD, ANDREW</t>
  </si>
  <si>
    <t>Firing Back:: How Great Leaders Rebound After Career Disasters</t>
  </si>
  <si>
    <t>10.1016/j.orgdyn.2007.11.007</t>
  </si>
  <si>
    <t>http://www.sciencedirect.com/science/article/pii/S0090261607000575</t>
  </si>
  <si>
    <t>Erickson, Richard C.</t>
  </si>
  <si>
    <t>Inpatient small group psychotherapy: A survey</t>
  </si>
  <si>
    <t>10.1016/0272-7358(82)90008-3</t>
  </si>
  <si>
    <t>http://www.sciencedirect.com/science/article/pii/0272735882900083</t>
  </si>
  <si>
    <t>Applied Animal Ethology</t>
  </si>
  <si>
    <t>0304-3762</t>
  </si>
  <si>
    <t>10.1016/0304-3762(77)90065-7</t>
  </si>
  <si>
    <t>http://www.sciencedirect.com/science/article/pii/0304376277900657</t>
  </si>
  <si>
    <t>Levine, Donald P.; Brown, Patricia D.</t>
  </si>
  <si>
    <t>317 - Infections in Injection Drug Users</t>
  </si>
  <si>
    <t>http://www.sciencedirect.com/science/article/pii/B9781455748013003179</t>
  </si>
  <si>
    <t>King, James E; Fobes, James L</t>
  </si>
  <si>
    <t>Hypothesis analysis of sameness-difference learning-set by capuchin monkeys</t>
  </si>
  <si>
    <t>10.1016/0023-9690(75)90038-7</t>
  </si>
  <si>
    <t>http://www.sciencedirect.com/science/article/pii/0023969075900387</t>
  </si>
  <si>
    <t>Rebollo, N.; López-Barcenas, A.P.; Arenas, R.</t>
  </si>
  <si>
    <t>Tinea Capitis</t>
  </si>
  <si>
    <t>10.1016/S1578-2190(08)70208-7</t>
  </si>
  <si>
    <t>http://www.sciencedirect.com/science/article/pii/S1578219008702087</t>
  </si>
  <si>
    <t>Moutou, F; Artois, M</t>
  </si>
  <si>
    <t>Les mammifères sauvages réservoirs potentiels de zoonoses</t>
  </si>
  <si>
    <t>Médecine et Maladies Infectieuses</t>
  </si>
  <si>
    <t>10.1016/S0399-077X(01)80054-8</t>
  </si>
  <si>
    <t>http://www.sciencedirect.com/science/article/pii/S0399077X01800548</t>
  </si>
  <si>
    <t>Khoshkish, A.</t>
  </si>
  <si>
    <t>Chapter 6 - Signs and Symbols, Rituals and Norms</t>
  </si>
  <si>
    <t>The Socio–Political Complex</t>
  </si>
  <si>
    <t>978-0-08-023391-8</t>
  </si>
  <si>
    <t>http://www.sciencedirect.com/science/article/pii/B9780080233918500100</t>
  </si>
  <si>
    <t>Feierman, Jay R.</t>
  </si>
  <si>
    <t>Nocturnalism: An ethological theory of schizophrenia</t>
  </si>
  <si>
    <t>10.1016/0306-9877(82)90016-0</t>
  </si>
  <si>
    <t>http://www.sciencedirect.com/science/article/pii/0306987782900160</t>
  </si>
  <si>
    <t>Ruttenberg, Bertram A.; Angert, Ashley J.</t>
  </si>
  <si>
    <t>CHAPTER 26 - Psychotic Disorders</t>
  </si>
  <si>
    <t>Emotional Disorders in Children and Adolescents</t>
  </si>
  <si>
    <t>978-0-08-035153-7</t>
  </si>
  <si>
    <t>http://www.sciencedirect.com/science/article/pii/B9780080351537500310</t>
  </si>
  <si>
    <t>HERBOLD, RICHARD F.</t>
  </si>
  <si>
    <t>CHAPTER 5 - Construction</t>
  </si>
  <si>
    <t>http://www.sciencedirect.com/science/article/pii/B9780123351852500498</t>
  </si>
  <si>
    <t>Anderson, Neill H; Woodburn, Kirstie</t>
  </si>
  <si>
    <t>22 - Old-age psychiatry</t>
  </si>
  <si>
    <t>http://www.sciencedirect.com/science/article/pii/B978070203137300022X</t>
  </si>
  <si>
    <t>Taylor, Peter J.; Buttel, Frederick H.</t>
  </si>
  <si>
    <t>How do we know we have global environmental problems? Science and the globalization of environmental discourse</t>
  </si>
  <si>
    <t>10.1016/0016-7185(92)90051-5</t>
  </si>
  <si>
    <t>http://www.sciencedirect.com/science/article/pii/0016718592900515</t>
  </si>
  <si>
    <t>Eadie, Mervyn J</t>
  </si>
  <si>
    <t>Place of antiepileptic drug combinations</t>
  </si>
  <si>
    <t>Journal of Clinical Neuroscience</t>
  </si>
  <si>
    <t>0967-5868</t>
  </si>
  <si>
    <t>10.1016/S0967-5868(97)90030-8</t>
  </si>
  <si>
    <t>http://www.sciencedirect.com/science/article/pii/S0967586897900308</t>
  </si>
  <si>
    <t>Schulberg, Herbert C.; Burns, Barbara J.</t>
  </si>
  <si>
    <t>The nature and effectiveness of general hospital psychiatric services</t>
  </si>
  <si>
    <t>10.1016/0163-8343(85)90077-5</t>
  </si>
  <si>
    <t>http://www.sciencedirect.com/science/article/pii/0163834385900775</t>
  </si>
  <si>
    <t>Watson, Sue B.; Whitton, Brian A.; Higgins, Scott N.; Paerl, Hans W.; Brooks, Bryan W.; Wehr, John D.</t>
  </si>
  <si>
    <t>Chapter 20 - Harmful Algal Blooms</t>
  </si>
  <si>
    <t>Freshwater Algae of North America (Second Edition)</t>
  </si>
  <si>
    <t>978-0-12-385876-4</t>
  </si>
  <si>
    <t>http://www.sciencedirect.com/science/article/pii/B9780123858764000207</t>
  </si>
  <si>
    <t>Liu, Bingjie; Pennington-Gray, Lori</t>
  </si>
  <si>
    <t>Bed bugs bite the hospitality industry? A framing analysis of bed bug news coverage</t>
  </si>
  <si>
    <t>10.1016/j.tourman.2014.10.020</t>
  </si>
  <si>
    <t>http://www.sciencedirect.com/science/article/pii/S0261517714002209</t>
  </si>
  <si>
    <t>Pépin, J.; Milord, F.</t>
  </si>
  <si>
    <t>The Treatment of Human African Trypanosomiasis</t>
  </si>
  <si>
    <t>http://www.sciencedirect.com/science/article/pii/S0065308X08604108</t>
  </si>
  <si>
    <t>Beck, B.J.; Worth, Jonathan L.</t>
  </si>
  <si>
    <t>Chapter 37 - Patients with HIV Infection and AIDS</t>
  </si>
  <si>
    <t>Massachusetts General Hospital Handbook of General Hospital Psychiatry (Fifth Edition)</t>
  </si>
  <si>
    <t>978-0-323-02767-0</t>
  </si>
  <si>
    <t>http://www.sciencedirect.com/science/article/pii/B9780323027670500413</t>
  </si>
  <si>
    <t>Jog, Chanda J.; Combes, Francoise</t>
  </si>
  <si>
    <t>Lopsided spiral galaxies</t>
  </si>
  <si>
    <t>10.1016/j.physrep.2008.12.002</t>
  </si>
  <si>
    <t>http://www.sciencedirect.com/science/article/pii/S037015730900026X</t>
  </si>
  <si>
    <t>Sutherland, Colin J.; Polley, Spencer D.</t>
  </si>
  <si>
    <t>22 - Genomic Insights into the Past, Current and Future Evolution of Human Parasites of the Genus Plasmodium</t>
  </si>
  <si>
    <t>Genetics and Evolution of Infectious Disease</t>
  </si>
  <si>
    <t>978-0-12-384890-1</t>
  </si>
  <si>
    <t>http://www.sciencedirect.com/science/article/pii/B9780123848901000224</t>
  </si>
  <si>
    <t>Kraft, Alan M.; Price, Trevor R.P.; Peltier, Deborah</t>
  </si>
  <si>
    <t>Complex partial seizures and schizophrenia</t>
  </si>
  <si>
    <t>10.1016/0010-440X(84)90029-4</t>
  </si>
  <si>
    <t>http://www.sciencedirect.com/science/article/pii/0010440X84900294</t>
  </si>
  <si>
    <t>Moss, Gregory B.; Kreiss, Joan K.</t>
  </si>
  <si>
    <t>The Interrelationship Between Human Immunodeficiency Virus Infection and Other Sexually Transmitted Diseases</t>
  </si>
  <si>
    <t>10.1016/S0025-7125(16)30500-4</t>
  </si>
  <si>
    <t>http://www.sciencedirect.com/science/article/pii/S0025712516305004</t>
  </si>
  <si>
    <t>MCDONALD, DAVID B.; POTTS, WAYNE K.</t>
  </si>
  <si>
    <t>CHAPTER 2 - DNA Microsatellites as Genetic Markers at Several Scales</t>
  </si>
  <si>
    <t>Avian Molecular Evolution and Systematics</t>
  </si>
  <si>
    <t>978-0-12-498315-1</t>
  </si>
  <si>
    <t>http://www.sciencedirect.com/science/article/pii/B9780124983151500030</t>
  </si>
  <si>
    <t>Stephenson, Carolyn M.</t>
  </si>
  <si>
    <t>International Relations, Overview</t>
  </si>
  <si>
    <t>http://www.sciencedirect.com/science/article/pii/B9780123739858000878</t>
  </si>
  <si>
    <t>Geary, T.G.</t>
  </si>
  <si>
    <t>Chemotherapy of Parasitic Infections and Infestations☆</t>
  </si>
  <si>
    <t>Reference Module in Biomedical Sciences</t>
  </si>
  <si>
    <t>978-0-12-801238-3</t>
  </si>
  <si>
    <t>http://www.sciencedirect.com/science/article/pii/B9780128012383995163</t>
  </si>
  <si>
    <t>MARTIN, ROD A.</t>
  </si>
  <si>
    <t>CHAPTER 2 - Theories and Early Research I: Psychoanalytic and Superiority Theories</t>
  </si>
  <si>
    <t>The Psychology of Humor</t>
  </si>
  <si>
    <t>978-0-12-372564-6</t>
  </si>
  <si>
    <t>http://www.sciencedirect.com/science/article/pii/B9780123725646500216</t>
  </si>
  <si>
    <t>Pritchard, Annette; Morgan, Nigel J</t>
  </si>
  <si>
    <t>Culture, identity and tourism representation: marketing Cymru or Wales?</t>
  </si>
  <si>
    <t>10.1016/S0261-5177(00)00047-9</t>
  </si>
  <si>
    <t>http://www.sciencedirect.com/science/article/pii/S0261517700000479</t>
  </si>
  <si>
    <t>Michalski, Jeff; Pisansky, Thomas M.; Lawton, Colleen A.; Potters, Louis; Kuban, Deborah A.</t>
  </si>
  <si>
    <t>Chapter 51 - Prostate Cancer</t>
  </si>
  <si>
    <t>Clinical Radiation Oncology (Third Edition)</t>
  </si>
  <si>
    <t>978-1-4377-1637-5</t>
  </si>
  <si>
    <t>http://www.sciencedirect.com/science/article/pii/B9781437716375000511</t>
  </si>
  <si>
    <t>Nesbitt, Kathryn M.; Groskreutz, Stephen R.; Ou, Yangguang; Horner, Anthony R.; Jaquins-Gerstl, Andrea; Yin, Bocheng; Smith, Sara E.; Weber, Stephen G.</t>
  </si>
  <si>
    <t>Novel developments reported at Pittcon 2014</t>
  </si>
  <si>
    <t>New Nanobiosensing Techniques and Bioanalysis</t>
  </si>
  <si>
    <t>10.1016/j.trac.2014.04.002</t>
  </si>
  <si>
    <t>http://www.sciencedirect.com/science/article/pii/S0165993614000636</t>
  </si>
  <si>
    <t>Hon, K.K.B.</t>
  </si>
  <si>
    <t>Performance and Evaluation of Manufacturing Systems</t>
  </si>
  <si>
    <t>CIRP Annals</t>
  </si>
  <si>
    <t>0007-8506</t>
  </si>
  <si>
    <t>10.1016/S0007-8506(07)60023-7</t>
  </si>
  <si>
    <t>http://www.sciencedirect.com/science/article/pii/S0007850607600237</t>
  </si>
  <si>
    <t>Heismann, Fred; Korotky, Steven K.; Veselka, John J.</t>
  </si>
  <si>
    <t>Chapter 9 - Lithium Niobate Integrated Optics: Selected Contemporary Devices and System Applications</t>
  </si>
  <si>
    <t>Optical Fiber Telecommunications IIIB (Third Edition)</t>
  </si>
  <si>
    <t>978-0-08-051317-1</t>
  </si>
  <si>
    <t>http://www.sciencedirect.com/science/article/pii/B9780080513171500139</t>
  </si>
  <si>
    <t>Brown, Walter Armin</t>
  </si>
  <si>
    <t>The dexamethasone suppression test: Clinical applications</t>
  </si>
  <si>
    <t>10.1016/S0033-3182(81)73456-X</t>
  </si>
  <si>
    <t>http://www.sciencedirect.com/science/article/pii/S003331828173456X</t>
  </si>
  <si>
    <t>Cavender, Gray</t>
  </si>
  <si>
    <t>“Scared Straight”: Ideology and the media</t>
  </si>
  <si>
    <t>Journal of Criminal Justice</t>
  </si>
  <si>
    <t>10.1016/0047-2352(81)90089-1</t>
  </si>
  <si>
    <t>http://www.sciencedirect.com/science/article/pii/0047235281900891</t>
  </si>
  <si>
    <t>Mehta, Pankaj; Bukov, Marin; Wang, Ching-Hao; Day, Alexandre G.R.; Richardson, Clint; Fisher, Charles K.; Schwab, David J.</t>
  </si>
  <si>
    <t>A high-bias, low-variance introduction to Machine Learning for physicists</t>
  </si>
  <si>
    <t>10.1016/j.physrep.2019.03.001</t>
  </si>
  <si>
    <t>http://www.sciencedirect.com/science/article/pii/S0370157319300766</t>
  </si>
  <si>
    <t>Emerging drugs of abuse</t>
  </si>
  <si>
    <t>10.1016/j.disamonth.2014.01.001</t>
  </si>
  <si>
    <t>http://www.sciencedirect.com/science/article/pii/S0011502914000091</t>
  </si>
  <si>
    <t>CROPLEY, A.J.</t>
  </si>
  <si>
    <t>Chapter 6 - Integration of Social, Motivational and Affective Development</t>
  </si>
  <si>
    <t>Lifelong Education</t>
  </si>
  <si>
    <t>978-0-08-021814-4</t>
  </si>
  <si>
    <t>http://www.sciencedirect.com/science/article/pii/B9780080218144500110</t>
  </si>
  <si>
    <t>Hirschman, Richard; Katkin, Edward S.</t>
  </si>
  <si>
    <t>Psychophysiological Functioning, Arousal, Attention, and Learning during the First Year of Life11The preparation of this paper was supported in part by Grant MH 11989 and special Fellowship MH 17490 from the NIMH, USPHS, awarded to E. S. Katkin, and by NIDR Graduate Training Grant DE-170. The authors would like to thank Rachel Keen Clifton for her valuable and constructive comments on an earlier version of this paper.</t>
  </si>
  <si>
    <t>http://www.sciencedirect.com/science/article/pii/S006524070860316X</t>
  </si>
  <si>
    <t>Öberg, Kjell</t>
  </si>
  <si>
    <t>The Use of Chemotherapy in the Management of Neuroendocrine Tumors</t>
  </si>
  <si>
    <t>Gastrointestinal Hormones in Medicine</t>
  </si>
  <si>
    <t>0889-8529</t>
  </si>
  <si>
    <t>10.1016/S0889-8529(18)30142-7</t>
  </si>
  <si>
    <t>http://www.sciencedirect.com/science/article/pii/S0889852918301427</t>
  </si>
  <si>
    <t>Young, John M.; Douglas Shytle, R.; Sanberg, Paul R.; George, Tony P.</t>
  </si>
  <si>
    <t>Mecamylamine: new therapeutic uses and toxicity/risk profile</t>
  </si>
  <si>
    <t>10.1016/S0149-2918(01)80059-X</t>
  </si>
  <si>
    <t>http://www.sciencedirect.com/science/article/pii/S014929180180059X</t>
  </si>
  <si>
    <t>McGuire, William J.</t>
  </si>
  <si>
    <t>A Contextualist Theory of Knowledge: Its Implications for Innovation and Reform in Psychological Research**The writing of this chapter was substantially aided by a grant to the author, Grant Number 5 ROI MH 32588 from the National Institutes of Mental Health, Interpersonal Processes and Problems Section (BR-S)</t>
  </si>
  <si>
    <t>http://www.sciencedirect.com/science/article/pii/S0065260108603937</t>
  </si>
  <si>
    <t>Bailey, Ronald A.; Clark, Herbert M.; Ferris, James P.; Krause, Sonja; Strong, Robert L.</t>
  </si>
  <si>
    <t>9 - Chemistry in aqueous media</t>
  </si>
  <si>
    <t>Chemistry of the Environment (Second Edition)</t>
  </si>
  <si>
    <t>978-0-12-073461-0</t>
  </si>
  <si>
    <t>http://www.sciencedirect.com/science/article/pii/B9780120734610500569</t>
  </si>
  <si>
    <t>Matteelli, Alberto; Saleri, Nuccia</t>
  </si>
  <si>
    <t>Chapter 57 - Respiratory Diseases</t>
  </si>
  <si>
    <t>http://www.sciencedirect.com/science/article/pii/B9780323034531100574</t>
  </si>
  <si>
    <t>Wegner, Daniel M.</t>
  </si>
  <si>
    <t>You Can't Always Think What You Want: Problems in the Suppression of Unwanted Thoughts</t>
  </si>
  <si>
    <t>http://www.sciencedirect.com/science/article/pii/S0065260108602841</t>
  </si>
  <si>
    <t>Romero, Eder Lilia; Morilla, Maria Jose</t>
  </si>
  <si>
    <t>Nanotechnological approaches against Chagas disease</t>
  </si>
  <si>
    <t>Nanotechnology Solutions for Infectious Diseases in Developing Nations</t>
  </si>
  <si>
    <t>10.1016/j.addr.2009.11.025</t>
  </si>
  <si>
    <t>http://www.sciencedirect.com/science/article/pii/S0169409X09003664</t>
  </si>
  <si>
    <t>Abubaker, Roohi; Alaerts, Maaike; Allman, Ava-Ann; Barnett, Jennifer; Belujon, Pauline; Bittner, Robert A.; Burne, Thomas H.J.; Cahn, Wiepke; Chance, Steven; Cherkerzian, Sara; deSouza, Renan; Di Forti, Marta; du Bois, Teresa; Fatjó-Vilas, Mar; Green, Melissa; Halpern, Demian; John, John P.; Kemp, Aaron; Koelkebeck, Katja; Lee, Jimmy; Lodge, Daniel J.; Michalopoulou, Panayiota; Mompremier, LaNina; Nelson, Barnaby; Perälä, Jonna; Rotarska-Jagiela, Anna; Schoeman, Renata; Thakkar, Katharine N.; Valuri, Giuletta; Varambally, Shivarama; Zai, Clement; DeLisi, Lynn E.</t>
  </si>
  <si>
    <t>Summary of the 1st Schizophrenia International Research Society Conference oral sessions, Venice, Italy, June 21–25, 2008: The rapporteur reports</t>
  </si>
  <si>
    <t>10.1016/j.schres.2008.08.015</t>
  </si>
  <si>
    <t>http://www.sciencedirect.com/science/article/pii/S0920996408003824</t>
  </si>
  <si>
    <t>Hoxie, Frederick E.</t>
  </si>
  <si>
    <t>The problems of Indian history</t>
  </si>
  <si>
    <t>10.1016/0362-3319(88)90020-1</t>
  </si>
  <si>
    <t>http://www.sciencedirect.com/science/article/pii/0362331988900201</t>
  </si>
  <si>
    <t>Greaves, Melvyn F.; Pegram, Sue M.; Chan, L.C.</t>
  </si>
  <si>
    <t>Collaborative group study of the epidemiology of acute lymphoblastic leukaemia subtypes: Background and first report</t>
  </si>
  <si>
    <t>Epidemiology of Leukaemia and Lymphoma</t>
  </si>
  <si>
    <t>10.1016/0145-2126(85)90281-4</t>
  </si>
  <si>
    <t>http://www.sciencedirect.com/science/article/pii/0145212685902814</t>
  </si>
  <si>
    <t>Chapman, R.A.</t>
  </si>
  <si>
    <t>7 - Chemical bonding</t>
  </si>
  <si>
    <t>Handbook of Nonwovens</t>
  </si>
  <si>
    <t>978-1-85573-603-0</t>
  </si>
  <si>
    <t>http://www.sciencedirect.com/science/article/pii/B978185573603050007X</t>
  </si>
  <si>
    <t>Swinburn, Boyd A; Kraak, Vivica I; Allender, Steven; Atkins, Vincent J; Baker, Phillip I; Bogard, Jessica R; Brinsden, Hannah; Calvillo, Alejandro; De Schutter, Olivier; Devarajan, Raji; Ezzati, Majid; Friel, Sharon; Goenka, Shifalika; Hammond, Ross A; Hastings, Gerard; Hawkes, Corinna; Herrero, Mario; Hovmand, Peter S; Howden, Mark; Jaacks, Lindsay M; Kapetanaki, Ariadne B; Kasman, Matt; Kuhnlein, Harriet V; Kumanyika, Shiriki K; Larijani, Bagher; Lobstein, Tim; Long, Michael W; Matsudo, Victor K R; Mills, Susanna D H; Morgan, Gareth; Morshed, Alexandra; Nece, Patricia M; Pan, An; Patterson, David W; Sacks, Gary; Shekar, Meera; Simmons, Geoff L; Smit, Warren; Tootee, Ali; Vandevijvere, Stefanie; Waterlander, Wilma E; Wolfenden, Luke; Dietz, William H</t>
  </si>
  <si>
    <t>The Global Syndemic of Obesity, Undernutrition, and Climate Change: The Lancet Commission report</t>
  </si>
  <si>
    <t>10.1016/S0140-6736(18)32822-8</t>
  </si>
  <si>
    <t>http://www.sciencedirect.com/science/article/pii/S0140673618328228</t>
  </si>
  <si>
    <t>Schlagenhauf, Patricia; Kain, Kevin C.</t>
  </si>
  <si>
    <t>15 - Malaria Chemoprophylaxis</t>
  </si>
  <si>
    <t>Travel Medicine (Third Edition)</t>
  </si>
  <si>
    <t>978-1-4557-1076-8</t>
  </si>
  <si>
    <t>http://www.sciencedirect.com/science/article/pii/B9781455710768000156</t>
  </si>
  <si>
    <t>Anxo Santos Rego, Miguel; Nieto, Sonia</t>
  </si>
  <si>
    <t>Multicultural/intercultural teacher education in two contexts: lessons from the United States and Spain</t>
  </si>
  <si>
    <t>Teaching and Teacher Education</t>
  </si>
  <si>
    <t>0742-051X</t>
  </si>
  <si>
    <t>10.1016/S0742-051X(00)00003-2</t>
  </si>
  <si>
    <t>http://www.sciencedirect.com/science/article/pii/S0742051X00000032</t>
  </si>
  <si>
    <t>Michalski, Jeff M.; Pisansky, Thomas M.; Lawton, Colleen A.; Potters, Louis; Kuban, Deborah A.</t>
  </si>
  <si>
    <t>http://www.sciencedirect.com/science/article/pii/B9781437716375000894</t>
  </si>
  <si>
    <t>Bodnar, Agnes; Castorina, Rosemary; Desai, Manish; Duramad, Paurene; Fischer, Susan; Klepeis, Neil; Liang, Song; Mehta, Sumi; Naumoff, Kyra; Noth, Elizabeth M.; Schei, Morten; Tian, Linwei; Vork, Kathleen L.; Smith, Kirk R.</t>
  </si>
  <si>
    <t>Lessons learned from“The Skeptical Environmentalist”: an environmental health perspective</t>
  </si>
  <si>
    <t>International Journal of Hygiene and Environmental Health</t>
  </si>
  <si>
    <t>1438-4639</t>
  </si>
  <si>
    <t>10.1078/1438-4639-00265</t>
  </si>
  <si>
    <t>http://www.sciencedirect.com/science/article/pii/S1438463904702643</t>
  </si>
  <si>
    <t>Collins, R.W; Cong, Y; Kim, Y.-T; Vedam, K; Liou, Y; Inspektor, A; Messier, R</t>
  </si>
  <si>
    <t>Real-time and spectroscopic ellipsometry characterizatio of diamond and diamond-like carbon</t>
  </si>
  <si>
    <t>International Conference on Metallurgical Coatings, San Diego, 1989</t>
  </si>
  <si>
    <t>10.1016/0040-6090(89)90525-7</t>
  </si>
  <si>
    <t>http://www.sciencedirect.com/science/article/pii/0040609089905257</t>
  </si>
  <si>
    <t>Goins, B.A; Phillips, W.T</t>
  </si>
  <si>
    <t>The use of scintigraphic imaging as a tool in the development of liposome formulations</t>
  </si>
  <si>
    <t>Progress in Lipid Research</t>
  </si>
  <si>
    <t>0163-7827</t>
  </si>
  <si>
    <t>10.1016/S0163-7827(00)00014-X</t>
  </si>
  <si>
    <t>http://www.sciencedirect.com/science/article/pii/S016378270000014X</t>
  </si>
  <si>
    <t>Chapter 17 - Loudspeakers</t>
  </si>
  <si>
    <t>Handbook for Sound Engineers (Fourth Edition)</t>
  </si>
  <si>
    <t>978-0-240-80969-4</t>
  </si>
  <si>
    <t>http://www.sciencedirect.com/science/article/pii/B9780240809694500213</t>
  </si>
  <si>
    <t>Geochemistry articles – October 2009</t>
  </si>
  <si>
    <t>2008 Australian Organic Geochemistry Conference: A national conference held in association with the International Humic Substances Society and the Natural Organic Matter Interest Group</t>
  </si>
  <si>
    <t>0146-6380</t>
  </si>
  <si>
    <t>10.1016/j.orggeochem.2009.10.011</t>
  </si>
  <si>
    <t>http://www.sciencedirect.com/science/article/pii/S014663800900240X</t>
  </si>
  <si>
    <t>Free, Andrew; McDonald, Michael A.; Pagaling, Eulyn</t>
  </si>
  <si>
    <t>Chapter Four - Diversity-Function Relationships in Natural, Applied, and Engineered Microbial Ecosystems</t>
  </si>
  <si>
    <t>Advances in Applied Microbiology</t>
  </si>
  <si>
    <t>0065-2164</t>
  </si>
  <si>
    <t>http://www.sciencedirect.com/science/article/pii/S0065216418300327</t>
  </si>
  <si>
    <t>Lamnabhi-Lagarrigue, Francoise; Annaswamy, Anuradha; Engell, Sebastian; Isaksson, Alf; Khargonekar, Pramod; Murray, Richard M.; Nijmeijer, Henk; Samad, Tariq; Tilbury, Dawn; Van den Hof, Paul</t>
  </si>
  <si>
    <t>Systems &amp; Control for the future of humanity, research agenda: Current and future roles, impact and grand challenges</t>
  </si>
  <si>
    <t>Annual Reviews in Control</t>
  </si>
  <si>
    <t>1367-5788</t>
  </si>
  <si>
    <t>10.1016/j.arcontrol.2017.04.001</t>
  </si>
  <si>
    <t>http://www.sciencedirect.com/science/article/pii/S1367578817300573</t>
  </si>
  <si>
    <t>Barton, Hugh</t>
  </si>
  <si>
    <t>Is transport a delight</t>
  </si>
  <si>
    <t>Rational Use of Energy in Urban Regeneration</t>
  </si>
  <si>
    <t>10.1016/0306-2619(92)90074-L</t>
  </si>
  <si>
    <t>http://www.sciencedirect.com/science/article/pii/030626199290074L</t>
  </si>
  <si>
    <t>CHOQUET, PIERRE; HADJIGEORGIOU, JOHN</t>
  </si>
  <si>
    <t>12 - The Design of Support for Underground Excavations</t>
  </si>
  <si>
    <t>Excavation, Support and Monitoring</t>
  </si>
  <si>
    <t>978-0-08-042067-7</t>
  </si>
  <si>
    <t>http://www.sciencedirect.com/science/article/pii/B9780080420677500192</t>
  </si>
  <si>
    <t>Marans, Steven; Dahl, Kirsten; Schowalter, John</t>
  </si>
  <si>
    <t>Child and Adolescent Psychotherapy: Psychoanalytic Principles</t>
  </si>
  <si>
    <t>http://www.sciencedirect.com/science/article/pii/B0123430100000441</t>
  </si>
  <si>
    <t>Mazziotta, John C.; Toga, Arthur W.</t>
  </si>
  <si>
    <t>31 - Speculations about the Future</t>
  </si>
  <si>
    <t>Brain Mapping: The Methods (Second Edition)</t>
  </si>
  <si>
    <t>978-0-12-693019-1</t>
  </si>
  <si>
    <t>http://www.sciencedirect.com/science/article/pii/B9780126930191500332</t>
  </si>
  <si>
    <t>Donoso, Miguel; Dutton, Peter H.</t>
  </si>
  <si>
    <t>Sea turtle bycatch in the Chilean pelagic longline fishery in the southeastern Pacific: Opportunities for conservation</t>
  </si>
  <si>
    <t>10.1016/j.biocon.2010.07.011</t>
  </si>
  <si>
    <t>http://www.sciencedirect.com/science/article/pii/S0006320710003174</t>
  </si>
  <si>
    <t>Handelsman, David J.</t>
  </si>
  <si>
    <t>Chapter 138 - Androgen Physiology, Pharmacology, and Abuse</t>
  </si>
  <si>
    <t>Endocrinology: Adult and Pediatric (Seventh Edition)</t>
  </si>
  <si>
    <t>978-0-323-18907-1</t>
  </si>
  <si>
    <t>http://www.sciencedirect.com/science/article/pii/B9780323189071001384</t>
  </si>
  <si>
    <t>Bishop, J.; Atreya, S.K.; Herbert, F.; Romani, P.</t>
  </si>
  <si>
    <t>Reanalysis of voyager 2 UVS occultations at Uranus: Hydrocarbon mixing ratios in the equatorial stratosphere</t>
  </si>
  <si>
    <t>10.1016/0019-1035(90)90094-P</t>
  </si>
  <si>
    <t>http://www.sciencedirect.com/science/article/pii/001910359090094P</t>
  </si>
  <si>
    <t>Vo, Phong D.; Ginsca, Alexandru; Le Borgne, Hervé; Popescu, Adrian</t>
  </si>
  <si>
    <t>Harnessing noisy Web images for deep representation</t>
  </si>
  <si>
    <t>Deep Learning for Computer Vision</t>
  </si>
  <si>
    <t>1077-3142</t>
  </si>
  <si>
    <t>10.1016/j.cviu.2017.01.009</t>
  </si>
  <si>
    <t>http://www.sciencedirect.com/science/article/pii/S1077314217300255</t>
  </si>
  <si>
    <t>Frackowiak, Richard S.J.; Mazziotta, FMedSci John C.</t>
  </si>
  <si>
    <t>CHAPTER 29 - What Functional Brain Imaging Will Mean for Neurology</t>
  </si>
  <si>
    <t>From Neuroscience To Neurology</t>
  </si>
  <si>
    <t>978-0-12-738903-5</t>
  </si>
  <si>
    <t>http://www.sciencedirect.com/science/article/pii/B9780127389035500308</t>
  </si>
  <si>
    <t>Destefano, Frank; Offit, Paul A.; Fisher, Allison</t>
  </si>
  <si>
    <t>82 - Vaccine Safety</t>
  </si>
  <si>
    <t>Plotkin's Vaccines (Seventh Edition)</t>
  </si>
  <si>
    <t>978-0-323-35761-6</t>
  </si>
  <si>
    <t>http://www.sciencedirect.com/science/article/pii/B9780323357616000821</t>
  </si>
  <si>
    <t>Robbins, D.</t>
  </si>
  <si>
    <t>Fibre- and whisker-reinforced plastics</t>
  </si>
  <si>
    <t>10.1016/0010-4361(71)90953-0</t>
  </si>
  <si>
    <t>http://www.sciencedirect.com/science/article/pii/0010436171909530</t>
  </si>
  <si>
    <t>Panlilio, Adelisa L; Gerberding, Julie Louise</t>
  </si>
  <si>
    <t>Chapter 22 - Occupational Infectious Diseases</t>
  </si>
  <si>
    <t>Textbook of Clinical Occupational and Environmental Medicine (Second Edition)</t>
  </si>
  <si>
    <t>978-0-7216-8974-6</t>
  </si>
  <si>
    <t>http://www.sciencedirect.com/science/article/pii/B9780721689746500269</t>
  </si>
  <si>
    <t>Myelodysplasia and the leukemias</t>
  </si>
  <si>
    <t>10.1016/S0147-0272(98)90001-0</t>
  </si>
  <si>
    <t>http://www.sciencedirect.com/science/article/pii/S0147027298900010</t>
  </si>
  <si>
    <t>Communication—Radio/TV</t>
  </si>
  <si>
    <t>10.1016/S0363-8111(81)80016-1</t>
  </si>
  <si>
    <t>http://www.sciencedirect.com/science/article/pii/S0363811181800161</t>
  </si>
  <si>
    <t>Bradburne, James M</t>
  </si>
  <si>
    <t>Dinosaurs and White Elephants: the science centre in the 21st Century1This article has been written in the framework of a research project of the Fondazione Giovanni Agnelli, Turin, on the international experience of Science Centres. Copyright Fondazione Giovanni Agnelli, 1998. An English translation of the original article has also been published in The Public Understanding of Science, Vol 7, No 3, July 1998 and is reproduced here with permission from IOP Publishing Ltd.1</t>
  </si>
  <si>
    <t>Museum Management and Curatorship</t>
  </si>
  <si>
    <t>0964-7775</t>
  </si>
  <si>
    <t>10.1016/S0260-4779(99)00008-4</t>
  </si>
  <si>
    <t>http://www.sciencedirect.com/science/article/pii/S0260477999000084</t>
  </si>
  <si>
    <t>George, Mark S.; Sackeim, Harold A.; Marangell, Lauren B.; Husain, Mustafa M.; Nahas, Ziad; Lisanby, Sarah H.; Ballenger, James C.; Rush, A. John</t>
  </si>
  <si>
    <t>VAGUS NERVE STIMULATION: A Potential Therapy for Resistant Depression?</t>
  </si>
  <si>
    <t>10.1016/S0193-953X(05)70196-9</t>
  </si>
  <si>
    <t>http://www.sciencedirect.com/science/article/pii/S0193953X05701969</t>
  </si>
  <si>
    <t>Gaventa, John; Barrett, Gregory</t>
  </si>
  <si>
    <t>Mapping the Outcomes of Citizen Engagement</t>
  </si>
  <si>
    <t>10.1016/j.worlddev.2012.05.014</t>
  </si>
  <si>
    <t>http://www.sciencedirect.com/science/article/pii/S0305750X12001246</t>
  </si>
  <si>
    <t>Gaffney, Dylan; Ford, Anne; Summerhayes, Glenn</t>
  </si>
  <si>
    <t>Crossing the Pleistocene–Holocene transition in the New Guinea Highlands: Evidence from the lithic assemblage of Kiowa rockshelter</t>
  </si>
  <si>
    <t>10.1016/j.jaa.2015.04.006</t>
  </si>
  <si>
    <t>http://www.sciencedirect.com/science/article/pii/S0278416515000355</t>
  </si>
  <si>
    <t>Notario, B.; Pinto, J.; Rodriguez-Perez, M.A.</t>
  </si>
  <si>
    <t>Nanoporous polymeric materials: A new class of materials with enhanced properties</t>
  </si>
  <si>
    <t>Progress in Materials Science</t>
  </si>
  <si>
    <t>0079-6425</t>
  </si>
  <si>
    <t>10.1016/j.pmatsci.2016.02.002</t>
  </si>
  <si>
    <t>http://www.sciencedirect.com/science/article/pii/S0079642516000165</t>
  </si>
  <si>
    <t>QUO VADIS, VIATOR?</t>
  </si>
  <si>
    <t>Originally published as Volume 1, Issue 7800</t>
  </si>
  <si>
    <t>10.1016/S0140-6736(73)90264-X</t>
  </si>
  <si>
    <t>http://www.sciencedirect.com/science/article/pii/S014067367390264X</t>
  </si>
  <si>
    <t>Isajiw, Wsevolod W</t>
  </si>
  <si>
    <t>Approaches to ethnic conflict resolution: paradigms and principles</t>
  </si>
  <si>
    <t>10.1016/S0147-1767(99)00025-5</t>
  </si>
  <si>
    <t>http://www.sciencedirect.com/science/article/pii/S0147176799000255</t>
  </si>
  <si>
    <t>Kordower, Jeffrey H.; Kordower, H.; Collier, Timothy J.</t>
  </si>
  <si>
    <t>Chapter 22 - Cholinergic Basal Forebrain Grafts in Rodent and Nonhuman Primate Models of Alzheimer's Disease</t>
  </si>
  <si>
    <t>CNS Regeneration</t>
  </si>
  <si>
    <t>978-0-12-705070-6</t>
  </si>
  <si>
    <t>http://www.sciencedirect.com/science/article/pii/B9780127050706500238</t>
  </si>
  <si>
    <t>Yuan, Peng; Tan, Daoyong; Annabi-Bergaya, Faïza</t>
  </si>
  <si>
    <t>Properties and applications of halloysite nanotubes: recent research advances and future prospects</t>
  </si>
  <si>
    <t>Applied Clay Science</t>
  </si>
  <si>
    <t>0169-1317</t>
  </si>
  <si>
    <t>10.1016/j.clay.2015.05.001</t>
  </si>
  <si>
    <t>http://www.sciencedirect.com/science/article/pii/S0169131715001684</t>
  </si>
  <si>
    <t>Funderburk, Joe; Higley, Leon; David Buntin, G.</t>
  </si>
  <si>
    <t>Concepts and Directions in Arthropod Pest Management</t>
  </si>
  <si>
    <t>Advances in Agronomy</t>
  </si>
  <si>
    <t>0065-2113</t>
  </si>
  <si>
    <t>http://www.sciencedirect.com/science/article/pii/S0065211308605921</t>
  </si>
  <si>
    <t>O'Brien, Stephen G.</t>
  </si>
  <si>
    <t>12 Autografting for chronic myeloid leukaemia</t>
  </si>
  <si>
    <t>Chronic Myeloid Leukaemia</t>
  </si>
  <si>
    <t>0950-3536</t>
  </si>
  <si>
    <t>10.1016/S0950-3536(97)80013-3</t>
  </si>
  <si>
    <t>http://www.sciencedirect.com/science/article/pii/S0950353697800133</t>
  </si>
  <si>
    <t>Lal, Samarthji</t>
  </si>
  <si>
    <t>Apomorphine in the evaluation of dopaminergic function in man</t>
  </si>
  <si>
    <t>10.1016/0278-5846(88)90033-4</t>
  </si>
  <si>
    <t>http://www.sciencedirect.com/science/article/pii/0278584688900334</t>
  </si>
  <si>
    <t>Witty, D.R.; MacPherson, D.T.; Giblin, G.M.P</t>
  </si>
  <si>
    <t>7.04 - Sodium Channel Blockers for the Treatment of Pain</t>
  </si>
  <si>
    <t>Comprehensive Medicinal Chemistry III</t>
  </si>
  <si>
    <t>978-0-12-803201-5</t>
  </si>
  <si>
    <t>http://www.sciencedirect.com/science/article/pii/B9780124095472124394</t>
  </si>
  <si>
    <t>Guo, Z.X.; Derby, B.</t>
  </si>
  <si>
    <t>Solid-state fabrication and interfaces of fibre reinforced metal matrix composites</t>
  </si>
  <si>
    <t>10.1016/0079-6425(95)00002-X</t>
  </si>
  <si>
    <t>http://www.sciencedirect.com/science/article/pii/007964259500002X</t>
  </si>
  <si>
    <t>Bell, Iris R; Baldwin, Carol M; Schwartz, Gary E.R; Russek, Linda G.S</t>
  </si>
  <si>
    <t>Integrating Belief Systems and Therapies in Medicine: Application of the Eight World Hypotheses to Classical Homeopathy</t>
  </si>
  <si>
    <t>Integrative Medicine</t>
  </si>
  <si>
    <t>1096-2190</t>
  </si>
  <si>
    <t>10.1016/S1096-2190(98)00023-7</t>
  </si>
  <si>
    <t>http://www.sciencedirect.com/science/article/pii/S1096219098000237</t>
  </si>
  <si>
    <t>Barnes, Peter F.; Hanh, Quoc Le; Davidson, Paul T.</t>
  </si>
  <si>
    <t>Tuberculosis in patients with HIV infection</t>
  </si>
  <si>
    <t>10.1016/S0025-7125(16)30199-7</t>
  </si>
  <si>
    <t>http://www.sciencedirect.com/science/article/pii/S0025712516301997</t>
  </si>
  <si>
    <t>Nolan, M.R.</t>
  </si>
  <si>
    <t>Outcomes and effectiveness: beyond a professional perspective</t>
  </si>
  <si>
    <t>10.1016/S1361-9004(98)80030-7</t>
  </si>
  <si>
    <t>http://www.sciencedirect.com/science/article/pii/S1361900498800307</t>
  </si>
  <si>
    <t>HOFFER, A.</t>
  </si>
  <si>
    <t>16 - Treatment of Schizophrenia**Reprinted with permission: Orthomolecular Psychiatry, Vol. 3, No. 4, 1974, 280–290.</t>
  </si>
  <si>
    <t>A Physician's Handbook on Orthomolecular Medicine</t>
  </si>
  <si>
    <t>978-0-08-021533-4</t>
  </si>
  <si>
    <t>http://www.sciencedirect.com/science/article/pii/B9780080215334500232</t>
  </si>
  <si>
    <t>Salcido-Ochoa, Francisco; Tsang, Julia; Tam, Paul; Falk, Kirsten; Rotzschke, Olaf</t>
  </si>
  <si>
    <t>Regulatory T cells in transplantation: does extracellular adenosine triphosphate metabolism through CD39 play a crucial role?</t>
  </si>
  <si>
    <t>Transplantation Reviews</t>
  </si>
  <si>
    <t>0955-470X</t>
  </si>
  <si>
    <t>10.1016/j.trre.2010.01.002</t>
  </si>
  <si>
    <t>http://www.sciencedirect.com/science/article/pii/S0955470X10000030</t>
  </si>
  <si>
    <t>CHAPTER 18 - Insects and other Plant Pests</t>
  </si>
  <si>
    <t>Developments in Agricultural and Managed Forest Ecology</t>
  </si>
  <si>
    <t>0166-2287</t>
  </si>
  <si>
    <t>http://www.sciencedirect.com/science/article/pii/B9780444889126500220</t>
  </si>
  <si>
    <t>87th Annual Meeting of the German Society of Mammalogy, Prague (Czech Republic), 8th–12th September 2013</t>
  </si>
  <si>
    <t>Mammalian Biology</t>
  </si>
  <si>
    <t>1616-5047</t>
  </si>
  <si>
    <t>10.1016/j.mambio.2013.07.002</t>
  </si>
  <si>
    <t>http://www.sciencedirect.com/science/article/pii/S1616504713000785</t>
  </si>
  <si>
    <t>von Tunzelmann, G.N.</t>
  </si>
  <si>
    <t>Government policy and the long-run dynamics of competitiveness</t>
  </si>
  <si>
    <t>10.1016/0954-349X(95)00001-4</t>
  </si>
  <si>
    <t>http://www.sciencedirect.com/science/article/pii/0954349X95000014</t>
  </si>
  <si>
    <t>Kunioka, Todd; Woller, Gary M.</t>
  </si>
  <si>
    <t>In (a) democracy we trust: social and economic determinants of support for democratic procedures in central and eastern Europe</t>
  </si>
  <si>
    <t>10.1016/S1053-5357(99)00035-9</t>
  </si>
  <si>
    <t>http://www.sciencedirect.com/science/article/pii/S1053535799000359</t>
  </si>
  <si>
    <t>Fernandez, Vania E.; Rozanski, Marta J.; Rathmell, James P.; Merrill, Douglas G.</t>
  </si>
  <si>
    <t>6 - Quality Assessment and Improvement and Patient Safety in the Pain Clinic</t>
  </si>
  <si>
    <t>Practical Management of Pain (Fifth Edition)</t>
  </si>
  <si>
    <t>978-0-323-08340-9</t>
  </si>
  <si>
    <t>http://www.sciencedirect.com/science/article/pii/B9780323083409000062</t>
  </si>
  <si>
    <t>Chua, Sue; Gnanasegaran, Gopinath; Cook, Gary J.R.</t>
  </si>
  <si>
    <t>Miscellaneous Cancers (Lung, Thyroid, Renal Cancer, Myeloma, and Neuroendocrine Tumors): Role of SPECT and PET in Imaging Bone Metastases</t>
  </si>
  <si>
    <t>Skeletal Scintigraphy Update (Part I)</t>
  </si>
  <si>
    <t>10.1053/j.semnuclmed.2009.07.002</t>
  </si>
  <si>
    <t>http://www.sciencedirect.com/science/article/pii/S0001299809000476</t>
  </si>
  <si>
    <t>Naismith, Sharon L.; Lewis, Simon J.G.; Rogers, Naomi L.</t>
  </si>
  <si>
    <t>Chapter 2 - Sleep–wake changes and cognition in neurodegenerative disease</t>
  </si>
  <si>
    <t>http://www.sciencedirect.com/science/article/pii/B9780444538178000025</t>
  </si>
  <si>
    <t>Faber, A.; Idenburg, A.M.; Wilting, H.C.</t>
  </si>
  <si>
    <t>Exploring techno-economic scenarios in an input–output model</t>
  </si>
  <si>
    <t>10.1016/j.futures.2006.03.011</t>
  </si>
  <si>
    <t>http://www.sciencedirect.com/science/article/pii/S0016328706000760</t>
  </si>
  <si>
    <t>Garcia-Monco, Juan Carlos</t>
  </si>
  <si>
    <t>Chapter 100 - Tuberculosis</t>
  </si>
  <si>
    <t>http://www.sciencedirect.com/science/article/pii/B9780702040887001000</t>
  </si>
  <si>
    <t>Gray, Rob</t>
  </si>
  <si>
    <t>Accounting and environmentalism: An exploration of the challenge of gently accounting for accountability, transparency and sustainability</t>
  </si>
  <si>
    <t>10.1016/0361-3682(92)90038-T</t>
  </si>
  <si>
    <t>http://www.sciencedirect.com/science/article/pii/036136829290038T</t>
  </si>
  <si>
    <t>Chapter 3 - Measuring, Monitoring, and Evaluating the Health of a Population</t>
  </si>
  <si>
    <t>http://www.sciencedirect.com/science/article/pii/B9780124157668000033</t>
  </si>
  <si>
    <t>Helke, Kristi L.; Ezell, Paula C.; Duran-Struuck, Raimon; Swindle, M. Michael</t>
  </si>
  <si>
    <t>Chapter 16 - Biology and Diseases of Swine</t>
  </si>
  <si>
    <t>Laboratory Animal Medicine (Third Edition)</t>
  </si>
  <si>
    <t>978-0-12-409527-4</t>
  </si>
  <si>
    <t>http://www.sciencedirect.com/science/article/pii/B978012409527400016X</t>
  </si>
  <si>
    <t>Jennings, Simon; Kaiser, Michel J.</t>
  </si>
  <si>
    <t>The Effects of Fishing on Marine Ecosystems</t>
  </si>
  <si>
    <t>http://www.sciencedirect.com/science/article/pii/S0065288108602126</t>
  </si>
  <si>
    <t>Henri, Dominic C.; Van Veen, F.J. Frank</t>
  </si>
  <si>
    <t>Body Size, Life History and the Structure of Host–Parasitoid Networks</t>
  </si>
  <si>
    <t>Advances in Ecological Research</t>
  </si>
  <si>
    <t>0065-2504</t>
  </si>
  <si>
    <t>http://www.sciencedirect.com/science/article/pii/B9780123864758000046</t>
  </si>
  <si>
    <t>Ellsworth, Peter C; Martinez-Carrillo, Jose Luis</t>
  </si>
  <si>
    <t>IPM for Bemisia tabaci: a case study from North America</t>
  </si>
  <si>
    <t>Challenges and Opportunities for Pest Management of Bemisia tabac i in the New Century</t>
  </si>
  <si>
    <t>10.1016/S0261-2194(01)00116-8</t>
  </si>
  <si>
    <t>http://www.sciencedirect.com/science/article/pii/S0261219401001168</t>
  </si>
  <si>
    <t>Okuonghae, D.</t>
  </si>
  <si>
    <t>A mathematical model of tuberculosis transmission with heterogeneity in disease susceptibility and progression under a treatment regime for infectious cases</t>
  </si>
  <si>
    <t>10.1016/j.apm.2013.01.039</t>
  </si>
  <si>
    <t>http://www.sciencedirect.com/science/article/pii/S0307904X13000929</t>
  </si>
  <si>
    <t>Jessop, Bob; Oosterlynck, Stijn</t>
  </si>
  <si>
    <t>Cultural political economy: On making the cultural turn without falling into soft economic sociology</t>
  </si>
  <si>
    <t>Rethinking Economy</t>
  </si>
  <si>
    <t>10.1016/j.geoforum.2006.12.008</t>
  </si>
  <si>
    <t>http://www.sciencedirect.com/science/article/pii/S0016718507000097</t>
  </si>
  <si>
    <t>Villalobos, Victor M.; Ferreira, Pedro; Mora, Alejandra</t>
  </si>
  <si>
    <t>The use of biotechnology in the conservation of tropical germplasm</t>
  </si>
  <si>
    <t>10.1016/0734-9750(91)90004-F</t>
  </si>
  <si>
    <t>http://www.sciencedirect.com/science/article/pii/073497509190004F</t>
  </si>
  <si>
    <t>Franz, James A.; Camaioni, Donald M.; Autrey, Tom; Linehan, John C.; Alnajjar, M.S.</t>
  </si>
  <si>
    <t>Measurement of select radical processes in hydrocarbon pyrolysis</t>
  </si>
  <si>
    <t>Journal of Analytical and Applied Pyrolysis</t>
  </si>
  <si>
    <t>0165-2370</t>
  </si>
  <si>
    <t>10.1016/S0165-2370(99)00079-0</t>
  </si>
  <si>
    <t>http://www.sciencedirect.com/science/article/pii/S0165237099000790</t>
  </si>
  <si>
    <t>Noffke, Susan E.</t>
  </si>
  <si>
    <t>The work and workplace of teachers in action research</t>
  </si>
  <si>
    <t>10.1016/0742-051X(92)90037-4</t>
  </si>
  <si>
    <t>http://www.sciencedirect.com/science/article/pii/0742051X92900374</t>
  </si>
  <si>
    <t>Kolsky, H.</t>
  </si>
  <si>
    <t>The Role of Experiment in the Development of Solid Mechanics—Some Examples</t>
  </si>
  <si>
    <t>Advances in Applied Mechanics</t>
  </si>
  <si>
    <t>0065-2156</t>
  </si>
  <si>
    <t>http://www.sciencedirect.com/science/article/pii/S0065215608700905</t>
  </si>
  <si>
    <t>Moore, N.W.</t>
  </si>
  <si>
    <t>A Synopsis of the Pesticide Problem</t>
  </si>
  <si>
    <t>http://www.sciencedirect.com/science/article/pii/S0065250408603207</t>
  </si>
  <si>
    <t>Harding, R.K.</t>
  </si>
  <si>
    <t>Prodromal effects of radiation: Pathways, models, and protection by antiemetics</t>
  </si>
  <si>
    <t>10.1016/0163-7258(88)90081-2</t>
  </si>
  <si>
    <t>http://www.sciencedirect.com/science/article/pii/0163725888900812</t>
  </si>
  <si>
    <t>http://www.sciencedirect.com/science/article/pii/B9780123750389090014</t>
  </si>
  <si>
    <t>Targ, Dena B.</t>
  </si>
  <si>
    <t>Ideology and utopia in family studies since the second world war</t>
  </si>
  <si>
    <t>Women's Studies International Quarterly</t>
  </si>
  <si>
    <t>0148-0685</t>
  </si>
  <si>
    <t>10.1016/S0148-0685(81)93188-2</t>
  </si>
  <si>
    <t>http://www.sciencedirect.com/science/article/pii/S0148068581931882</t>
  </si>
  <si>
    <t>Crissey, John Thorne; Denenholz, David A.</t>
  </si>
  <si>
    <t>Epidemiology</t>
  </si>
  <si>
    <t>Clinics in Dermatology</t>
  </si>
  <si>
    <t>10.1016/0738-081X(84)90007-5</t>
  </si>
  <si>
    <t>http://www.sciencedirect.com/science/article/pii/0738081X84900075</t>
  </si>
  <si>
    <t>MILLER, ROBERT E.</t>
  </si>
  <si>
    <t>Experimental Studies of Communication in the Monkey**The experimental investigations reported in this chapter were supported by a research grant (MH-00487) from the National Institute of Mental Health, United States Public Health Service, and by the Commonwealth of Pennsylvania.</t>
  </si>
  <si>
    <t>Primate Behavior</t>
  </si>
  <si>
    <t>978-0-12-534002-1</t>
  </si>
  <si>
    <t>http://www.sciencedirect.com/science/article/pii/B9780125340021500092</t>
  </si>
  <si>
    <t>Cave, J; Ryan, C; Panakera, C</t>
  </si>
  <si>
    <t>Residents’ perceptions, migrant groups and culture as an attraction—the case of a proposed Pacific Island cultural centre in New Zealand</t>
  </si>
  <si>
    <t>10.1016/S0261-5177(02)00110-3</t>
  </si>
  <si>
    <t>http://www.sciencedirect.com/science/article/pii/S0261517702001103</t>
  </si>
  <si>
    <t>Gautier, Denis; Hautdidier, Baptiste; Gazull, Laurent</t>
  </si>
  <si>
    <t>Woodcutting and territorial claims in Mali</t>
  </si>
  <si>
    <t>10.1016/j.geoforum.2010.08.008</t>
  </si>
  <si>
    <t>http://www.sciencedirect.com/science/article/pii/S0016718510001089</t>
  </si>
  <si>
    <t>Hildrew, Alan G.</t>
  </si>
  <si>
    <t>Chapter 4 Sustained Research on Stream Communities: A Model System and The Comparative Approach</t>
  </si>
  <si>
    <t>http://www.sciencedirect.com/science/article/pii/S0065250409004048</t>
  </si>
  <si>
    <t>Zavestoski, Stephen; Brown, Phil; McCormick, Sabrina; Mayer, Brian; D’Ottavi, Maryhelen; Lucove, Jaime C</t>
  </si>
  <si>
    <t>Patient activism and the struggle for diagnosis: Gulf War illnesses and other medically unexplained physical symptoms in the US</t>
  </si>
  <si>
    <t>10.1016/S0277-9536(03)00157-6</t>
  </si>
  <si>
    <t>http://www.sciencedirect.com/science/article/pii/S0277953603001576</t>
  </si>
  <si>
    <t>Göltenboth, Friedhelm; Langenberger, Gerhard; Widmann, Peter</t>
  </si>
  <si>
    <t>19 - ECOLOGY OF RICE FIELDS AND OTHER LANDUSE SYSTEMS</t>
  </si>
  <si>
    <t>Ecology of Insular Southeast Asia</t>
  </si>
  <si>
    <t>978-0-444-52739-4</t>
  </si>
  <si>
    <t>http://www.sciencedirect.com/science/article/pii/B9780444527394500206</t>
  </si>
  <si>
    <t>Hurtado-Gómez, Estefanía; Abián, Olga; Muñoz, F. Javier; Hernáiz, María José; Velázquez-Campoy, Adrián; Neira, José L.</t>
  </si>
  <si>
    <t>Defining the Epitope Region of a Peptide from the Streptomyces coelicolor Phosphoenolpyruvate:Sugar Phosphotransferase System Able to Bind to the Enzyme I</t>
  </si>
  <si>
    <t>Biophysical Journal</t>
  </si>
  <si>
    <t>0006-3495</t>
  </si>
  <si>
    <t>10.1529/biophysj.107.126664</t>
  </si>
  <si>
    <t>http://www.sciencedirect.com/science/article/pii/S0006349508702030</t>
  </si>
  <si>
    <t>Lloyd, Geoffrey G.</t>
  </si>
  <si>
    <t>Liaison psychiatry from a British perspective</t>
  </si>
  <si>
    <t>10.1016/0163-8343(80)90106-1</t>
  </si>
  <si>
    <t>http://www.sciencedirect.com/science/article/pii/0163834380901061</t>
  </si>
  <si>
    <t>Maniar, Janak K.; Kamath, Ratnakar; Vasani, Resham</t>
  </si>
  <si>
    <t>11 - HIV and HIV-associated Disorders</t>
  </si>
  <si>
    <t>Tropical Dermatology (Second Edition)</t>
  </si>
  <si>
    <t>978-0-323-29634-2</t>
  </si>
  <si>
    <t>http://www.sciencedirect.com/science/article/pii/B9780323296342000110</t>
  </si>
  <si>
    <t>Kappeler, Victor E.; Gaines, Larry K.</t>
  </si>
  <si>
    <t>Chapter 1 - The Idea of Community Policing</t>
  </si>
  <si>
    <t>Community Policing (Fifth Edition)</t>
  </si>
  <si>
    <t>978-1-59345-511-8</t>
  </si>
  <si>
    <t>http://www.sciencedirect.com/science/article/pii/B9781593455118500059</t>
  </si>
  <si>
    <t>Norgaard, Richard B</t>
  </si>
  <si>
    <t>Sociosystem and ecosystem coevolution in the amazon</t>
  </si>
  <si>
    <t>10.1016/0095-0696(81)90039-5</t>
  </si>
  <si>
    <t>http://www.sciencedirect.com/science/article/pii/0095069681900395</t>
  </si>
  <si>
    <t>83rd Annual Meeting of the German Society of Mammalogy, Dresden, 13 to 17 September 2009</t>
  </si>
  <si>
    <t>10.1016/j.mambio.2009.07.002</t>
  </si>
  <si>
    <t>http://www.sciencedirect.com/science/article/pii/S1616504709001098</t>
  </si>
  <si>
    <t>LETOURNEAU, D.K.; ALTIERI, M.A.</t>
  </si>
  <si>
    <t>CHAPTER 14 - Environmental Management to Enhance Biological Control in Agroecosystems</t>
  </si>
  <si>
    <t>http://www.sciencedirect.com/science/article/pii/B9780122573057500618</t>
  </si>
  <si>
    <t>Bramwell, Vivien H.C.</t>
  </si>
  <si>
    <t>The role of chemotherapy in osteogenic sarcoma</t>
  </si>
  <si>
    <t>Critical Reviews in Oncology/Hematology</t>
  </si>
  <si>
    <t>1040-8428</t>
  </si>
  <si>
    <t>10.1016/1040-8428(94)00145-J</t>
  </si>
  <si>
    <t>http://www.sciencedirect.com/science/article/pii/104084289400145J</t>
  </si>
  <si>
    <t>RUTLEDGE, LOUIS C.; GUPTA, RAJ K.</t>
  </si>
  <si>
    <t>9 - MOTH FLIES AND SAND FLIES (Psychodidae)</t>
  </si>
  <si>
    <t>http://www.sciencedirect.com/science/article/pii/B9780125104517500116</t>
  </si>
  <si>
    <t>Hill, A. Lewis</t>
  </si>
  <si>
    <t>Savants: Mentally Retarded Individuals with Special Skills</t>
  </si>
  <si>
    <t>http://www.sciencedirect.com/science/article/pii/S0074775008603110</t>
  </si>
  <si>
    <t>Rapport, Mark D.; Kelly, Kevin L.</t>
  </si>
  <si>
    <t>Psychostimulant effects on learning and cognitive function: Findings and implications for children with Attention Deficit Hyperactivity Disorder</t>
  </si>
  <si>
    <t>Special Issue Applied Learning Theory: Research Issues for the 1990s</t>
  </si>
  <si>
    <t>10.1016/0272-7358(91)90138-K</t>
  </si>
  <si>
    <t>http://www.sciencedirect.com/science/article/pii/027273589190138K</t>
  </si>
  <si>
    <t>Poster abstracts</t>
  </si>
  <si>
    <t>Neuropeptides</t>
  </si>
  <si>
    <t>0143-4179</t>
  </si>
  <si>
    <t>10.1016/j.npep.2009.08.001</t>
  </si>
  <si>
    <t>http://www.sciencedirect.com/science/article/pii/S0143417909000869</t>
  </si>
  <si>
    <t>Powell, Nelson B.; Riley, Robert W.</t>
  </si>
  <si>
    <t>Chapter 108 - Surgical Management for Obstructive Sleep-Disordered Breathing</t>
  </si>
  <si>
    <t>Principles and Practice of Sleep Medicine (Fifth Edition)</t>
  </si>
  <si>
    <t>978-1-4160-6645-3</t>
  </si>
  <si>
    <t>http://www.sciencedirect.com/science/article/pii/B9781416066453001080</t>
  </si>
  <si>
    <t>Zimdahl, Robert L.</t>
  </si>
  <si>
    <t>5 - Moral Confidence in Agriculture11This is a modified version of a paper which appeared in the American Journal of Alternative Agriculture 17:44–53. 2002. Reprinted with permission.</t>
  </si>
  <si>
    <t>Agriculture's Ethical Horizon (Second Edition)</t>
  </si>
  <si>
    <t>978-0-12-416043-9</t>
  </si>
  <si>
    <t>http://www.sciencedirect.com/science/article/pii/B9780124160439000052</t>
  </si>
  <si>
    <t>Chapter 4 - Principles of sedation, anticholinergic agents, and principles of premedication</t>
  </si>
  <si>
    <t>Veterinary Anaesthesia (Eleventh Edition)</t>
  </si>
  <si>
    <t>978-0-7020-2793-2</t>
  </si>
  <si>
    <t>http://www.sciencedirect.com/science/article/pii/B9780702027932000049</t>
  </si>
  <si>
    <t>Snipp, C. Matthew; Hirschman, Charles</t>
  </si>
  <si>
    <t>ASSIMILATION IN AMERICAN SOCIETY: OCCUPATIONAL ACHIEVEMENT AND EARNINGS FOR ETHNIC MINORITIES IN THE UNITED STATES, 1970 TO 1990</t>
  </si>
  <si>
    <t>The Shape of Social Inequality</t>
  </si>
  <si>
    <t>0276-5624</t>
  </si>
  <si>
    <t>10.1016/S0276-5624(04)22004-2</t>
  </si>
  <si>
    <t>http://www.sciencedirect.com/science/article/pii/S0276562404220042</t>
  </si>
  <si>
    <t>Dwyer, C.</t>
  </si>
  <si>
    <t>The role of symmetry in the theory of inelastic high-energy electron scattering and its application to atomic-resolution core-loss imaging</t>
  </si>
  <si>
    <t>Special Issue: 80th Birthday of Harald Rose; PICO 2015 – Third Conference on Frontiers of Aberration Corrected Electron Microscopy</t>
  </si>
  <si>
    <t>10.1016/j.ultramic.2014.11.007</t>
  </si>
  <si>
    <t>http://www.sciencedirect.com/science/article/pii/S0304399114002149</t>
  </si>
  <si>
    <t>Proskauer, Stephen; Rolland, Ruick S.</t>
  </si>
  <si>
    <t>YOUTH WHO USE DRUGS: Psychodynamic Diagnosis and Treatment Planning</t>
  </si>
  <si>
    <t>Journal of the American Academy of Child Psychiatry</t>
  </si>
  <si>
    <t>0002-7138</t>
  </si>
  <si>
    <t>10.1097/00004583-197301000-00003</t>
  </si>
  <si>
    <t>http://www.sciencedirect.com/science/article/pii/S0002713809612164</t>
  </si>
  <si>
    <t>Michaels, Marian G.; Sanchez, Pablo; Lin, P. Ling</t>
  </si>
  <si>
    <t>38 - Congenital Toxoplasmosis, Syphilis, Malaria, and Tuberculosis</t>
  </si>
  <si>
    <t>http://www.sciencedirect.com/science/article/pii/B9780323401395000383</t>
  </si>
  <si>
    <t>Sardar, Ziauddin</t>
  </si>
  <si>
    <t>The future of democracy and human rights: An overview</t>
  </si>
  <si>
    <t>10.1016/S0016-3287(96)00046-8</t>
  </si>
  <si>
    <t>http://www.sciencedirect.com/science/article/pii/S0016328796000468</t>
  </si>
  <si>
    <t>Dwivedi, Yogesh K.; Hughes, Laurie; Ismagilova, Elvira; Aarts, Gert; Coombs, Crispin; Crick, Tom; Duan, Yanqing; Dwivedi, Rohita; Edwards, John; Eirug, Aled; Galanos, Vassilis; Ilavarasan, P. Vigneswara; Janssen, Marijn; Jones, Paul; Kar, Arpan Kumar; Kizgin, Hatice; Kronemann, Bianca; Lal, Banita; Lucini, Biagio; Medaglia, Rony; Le Meunier-FitzHugh, Kenneth; Le Meunier-FitzHugh, Leslie Caroline; Misra, Santosh; Mogaji, Emmanuel; Sharma, Sujeet Kumar; Singh, Jang Bahadur; Raghavan, Vishnupriya; Raman, Ramakrishnan; Rana, Nripendra P.; Samothrakis, Spyridon; Spencer, Jak; Tamilmani, Kuttimani; Tubadji, Annie; Walton, Paul; Williams, Michael D.</t>
  </si>
  <si>
    <t>Artificial Intelligence (AI): Multidisciplinary perspectives on emerging challenges, opportunities, and agenda for research, practice and policy</t>
  </si>
  <si>
    <t>International Journal of Information Management</t>
  </si>
  <si>
    <t>0268-4012</t>
  </si>
  <si>
    <t>10.1016/j.ijinfomgt.2019.08.002</t>
  </si>
  <si>
    <t>http://www.sciencedirect.com/science/article/pii/S026840121930917X</t>
  </si>
  <si>
    <t>Price, Richard W.; Navia, Bradford A.</t>
  </si>
  <si>
    <t>13 - Infections in AIDS and in other immunosuppressed patients</t>
  </si>
  <si>
    <t>Infections of the Nervous System</t>
  </si>
  <si>
    <t>978-0-407-02293-5</t>
  </si>
  <si>
    <t>http://www.sciencedirect.com/science/article/pii/B9780407022935500180</t>
  </si>
  <si>
    <t>McKinlay, James; Williamson, Vicki</t>
  </si>
  <si>
    <t>2 - Human resources: your most vital resource – don't leave it to chance!</t>
  </si>
  <si>
    <t>The Art of People Management in Libraries</t>
  </si>
  <si>
    <t>978-1-84334-423-0</t>
  </si>
  <si>
    <t>http://www.sciencedirect.com/science/article/pii/B978184334423050002X</t>
  </si>
  <si>
    <t>Ford, Julian D.</t>
  </si>
  <si>
    <t>Chapter one - Understanding Psychological Trauma and Posttraumatic Stress Disorder (PTSD)</t>
  </si>
  <si>
    <t>Posttraumatic Stress Disorder</t>
  </si>
  <si>
    <t>978-0-12-374462-3</t>
  </si>
  <si>
    <t>http://www.sciencedirect.com/science/article/pii/B9780123744623000010</t>
  </si>
  <si>
    <t>Aziz, Rehan; Lorberg, Boris; Tampi, Rajesh R.</t>
  </si>
  <si>
    <t>Treatments for late-life bipolar disorder</t>
  </si>
  <si>
    <t>The American Journal of Geriatric Pharmacotherapy</t>
  </si>
  <si>
    <t>1543-5946</t>
  </si>
  <si>
    <t>10.1016/j.amjopharm.2006.12.007</t>
  </si>
  <si>
    <t>http://www.sciencedirect.com/science/article/pii/S154359460600081X</t>
  </si>
  <si>
    <t>Starkey, James L.</t>
  </si>
  <si>
    <t>Race differences in the effect of unemployment on marital instability: A socioeconomic analysis</t>
  </si>
  <si>
    <t>10.1016/S1053-5357(96)90047-5</t>
  </si>
  <si>
    <t>http://www.sciencedirect.com/science/article/pii/S1053535796900475</t>
  </si>
  <si>
    <t>Atnip, Shanna D.</t>
  </si>
  <si>
    <t>Pessary Use and Management for Pelvic Organ Prolapse</t>
  </si>
  <si>
    <t>Female Pelvic Medicine and Reconstructive Surgery</t>
  </si>
  <si>
    <t>0889-8545</t>
  </si>
  <si>
    <t>10.1016/j.ogc.2009.08.010</t>
  </si>
  <si>
    <t>http://www.sciencedirect.com/science/article/pii/S0889854509000692</t>
  </si>
  <si>
    <t>Plummer, C.J.G.</t>
  </si>
  <si>
    <t>1.03 - Testing of Polymeric Materials</t>
  </si>
  <si>
    <t>Comprehensive Materials Processing</t>
  </si>
  <si>
    <t>978-0-08-096533-8</t>
  </si>
  <si>
    <t>http://www.sciencedirect.com/science/article/pii/B9780080965321001035</t>
  </si>
  <si>
    <t>Mirot, Adam M.; Tessier, Edward G.; Germain, Michael J.; Cohen, Lewis M.</t>
  </si>
  <si>
    <t>Chapter 73 - Neuropsychiatric Complications and Psychopharmacology of End-Stage Renal Disease</t>
  </si>
  <si>
    <t>Therapy in Nephrology &amp; Hypertension (Third Edition)</t>
  </si>
  <si>
    <t>978-1-4160-5484-9</t>
  </si>
  <si>
    <t>http://www.sciencedirect.com/science/article/pii/B9781416054849500757</t>
  </si>
  <si>
    <t>Kubiček, Paul</t>
  </si>
  <si>
    <t>Delegative democracy in Russia and Ukraine</t>
  </si>
  <si>
    <t>10.1016/0967-067X(94)90006-X</t>
  </si>
  <si>
    <t>http://www.sciencedirect.com/science/article/pii/0967067X9490006X</t>
  </si>
  <si>
    <t>Comprehensive Toxicology (Third Edition)</t>
  </si>
  <si>
    <t>978-0-08-100601-6</t>
  </si>
  <si>
    <t>http://www.sciencedirect.com/science/article/pii/B9780081006016180019</t>
  </si>
  <si>
    <t>Kock, Richard A.</t>
  </si>
  <si>
    <t>7 - Rinderpest and wildlife</t>
  </si>
  <si>
    <t>http://www.sciencedirect.com/science/article/pii/B978012088385150037X</t>
  </si>
  <si>
    <t>NORWOOD, LESLIE S.</t>
  </si>
  <si>
    <t>1 - Fibre reinforced polymers</t>
  </si>
  <si>
    <t>Handbook of Polymer Composites for Engineers</t>
  </si>
  <si>
    <t>978-1-85573-129-5</t>
  </si>
  <si>
    <t>http://www.sciencedirect.com/science/article/pii/B9781855731295500057</t>
  </si>
  <si>
    <t>Perks, Rachel</t>
  </si>
  <si>
    <t>I loan, you mine: Metal streaming and off-take agreements as solutions to undercapitalisation facing small-scale miners?</t>
  </si>
  <si>
    <t>The Extractive Industries and Society</t>
  </si>
  <si>
    <t>2214-790X</t>
  </si>
  <si>
    <t>10.1016/j.exis.2016.04.007</t>
  </si>
  <si>
    <t>http://www.sciencedirect.com/science/article/pii/S2214790X16300740</t>
  </si>
  <si>
    <t>Armstrong, R.A</t>
  </si>
  <si>
    <t>The microbiology of the eye</t>
  </si>
  <si>
    <t>Ophthalmic and Physiological Optics</t>
  </si>
  <si>
    <t>0275-5408</t>
  </si>
  <si>
    <t>10.1016/S0275-5408(00)00024-7</t>
  </si>
  <si>
    <t>http://www.sciencedirect.com/science/article/pii/S0275540800000247</t>
  </si>
  <si>
    <t>TOWER, RONI BETH; SINGER, JEROME L.</t>
  </si>
  <si>
    <t>5 - The Measurement of Imagery: How Can It Be Clinically Useful?</t>
  </si>
  <si>
    <t>Assessment Strategies for Cognitive–Behavioral Interventions</t>
  </si>
  <si>
    <t>978-0-12-404460-9</t>
  </si>
  <si>
    <t>http://www.sciencedirect.com/science/article/pii/B9780124044609500112</t>
  </si>
  <si>
    <t>Smallman-Raynor, Matthew R; Cliff, Andrew D</t>
  </si>
  <si>
    <t>Impact of infectious diseases on war</t>
  </si>
  <si>
    <t>Historical Aspects of Infectious Diseases, Part II</t>
  </si>
  <si>
    <t>10.1016/j.idc.2004.01.009</t>
  </si>
  <si>
    <t>http://www.sciencedirect.com/science/article/pii/S0891552004000248</t>
  </si>
  <si>
    <t>Hilbeck, Angelika</t>
  </si>
  <si>
    <t>Implications of transgenic, insecticidal plants for insect and plant biodiversity</t>
  </si>
  <si>
    <t>Perspectives in Plant Ecology, Evolution and Systematics</t>
  </si>
  <si>
    <t>1433-8319</t>
  </si>
  <si>
    <t>10.1078/1433-8319-00014</t>
  </si>
  <si>
    <t>http://www.sciencedirect.com/science/article/pii/S1433831904700396</t>
  </si>
  <si>
    <t>Clarke, D.R.; Faber, K.T.</t>
  </si>
  <si>
    <t>Fracture of ceramics and glasses</t>
  </si>
  <si>
    <t>Journal of Physics and Chemistry of Solids</t>
  </si>
  <si>
    <t>0022-3697</t>
  </si>
  <si>
    <t>10.1016/0022-3697(87)90121-1</t>
  </si>
  <si>
    <t>http://www.sciencedirect.com/science/article/pii/0022369787901211</t>
  </si>
  <si>
    <t>Margo, Curtis E.; Hamed, Latif M.</t>
  </si>
  <si>
    <t>Ocular syphilis</t>
  </si>
  <si>
    <t>10.1016/0039-6257(92)90138-J</t>
  </si>
  <si>
    <t>http://www.sciencedirect.com/science/article/pii/003962579290138J</t>
  </si>
  <si>
    <t>Fraser, Hamish L.; McComb, David W.; Williams, Robert E.A.</t>
  </si>
  <si>
    <t>12 - Transmission Electron Microscopy for Physical Metallurgists</t>
  </si>
  <si>
    <t>Physical Metallurgy (Fifth Edition)</t>
  </si>
  <si>
    <t>978-0-444-53770-6</t>
  </si>
  <si>
    <t>http://www.sciencedirect.com/science/article/pii/B9780444537706000125</t>
  </si>
  <si>
    <t>Dusdieker, Lois B.; Booth, Brenda M.; Seals, Brenda F.; Ekwo, Edem E.</t>
  </si>
  <si>
    <t>Investigation of a model for the initiation of breastfeeding in primigravida women</t>
  </si>
  <si>
    <t>10.1016/0277-9536(85)90058-9</t>
  </si>
  <si>
    <t>http://www.sciencedirect.com/science/article/pii/0277953685900589</t>
  </si>
  <si>
    <t>Ferreira, André Duarte B.L.; Nóvoa, Paulo R.O.; Marques, António Torres</t>
  </si>
  <si>
    <t>Multifunctional Material Systems: A state-of-the-art review</t>
  </si>
  <si>
    <t>Smart composites and composite structures In honour of the 70th anniversary of Professor Carlos Alberto Mota Soares</t>
  </si>
  <si>
    <t>10.1016/j.compstruct.2016.01.028</t>
  </si>
  <si>
    <t>http://www.sciencedirect.com/science/article/pii/S0263822316000416</t>
  </si>
  <si>
    <t>Cogswell, Frederic Neil</t>
  </si>
  <si>
    <t>2 - Components of a thermoplastic structural composite</t>
  </si>
  <si>
    <t>Thermoplastic Aromatic Polymer Composites</t>
  </si>
  <si>
    <t>978-0-7506-1086-5</t>
  </si>
  <si>
    <t>http://www.sciencedirect.com/science/article/pii/B9780750610865500082</t>
  </si>
  <si>
    <t>Zan, Luca; Blackstock, Anthony; Cerutti, G; Carlo Mayer, Maestro</t>
  </si>
  <si>
    <t>Accounting for art</t>
  </si>
  <si>
    <t>Scandinavian Journal of Management</t>
  </si>
  <si>
    <t>0956-5221</t>
  </si>
  <si>
    <t>10.1016/S0956-5221(00)00006-3</t>
  </si>
  <si>
    <t>http://www.sciencedirect.com/science/article/pii/S0956522100000063</t>
  </si>
  <si>
    <t>Fombrun, Charles J.; Wally, Stefan</t>
  </si>
  <si>
    <t>Structuring small firms for rapid growth</t>
  </si>
  <si>
    <t>Journal of Business Venturing</t>
  </si>
  <si>
    <t>0883-9026</t>
  </si>
  <si>
    <t>10.1016/0883-9026(89)90025-6</t>
  </si>
  <si>
    <t>http://www.sciencedirect.com/science/article/pii/0883902689900256</t>
  </si>
  <si>
    <t>Composites news</t>
  </si>
  <si>
    <t>10.1016/0010-4361(83)90023-X</t>
  </si>
  <si>
    <t>http://www.sciencedirect.com/science/article/pii/001043618390023X</t>
  </si>
  <si>
    <t>A. Haines, Valerie</t>
  </si>
  <si>
    <t>http://www.sciencedirect.com/science/article/pii/B9780444515421500088</t>
  </si>
  <si>
    <t>Kumar, Avnish; D’Souza, Rohan; Asthana, Monika</t>
  </si>
  <si>
    <t>Chapter 12 - Genetic Engineering and Public Perception</t>
  </si>
  <si>
    <t>Biotechnology for Sustainable Agriculture</t>
  </si>
  <si>
    <t>978-0-12-812160-3</t>
  </si>
  <si>
    <t>http://www.sciencedirect.com/science/article/pii/B978012812160300012X</t>
  </si>
  <si>
    <t>Gustavson, Carl R.; Kelly, Daniel J.; Sweeney, Michael; Garcia, John</t>
  </si>
  <si>
    <t>Prey-lithium aversions. I: coyotes and wolves</t>
  </si>
  <si>
    <t>Behavioral Biology</t>
  </si>
  <si>
    <t>0091-6773</t>
  </si>
  <si>
    <t>10.1016/S0091-6773(76)90272-8</t>
  </si>
  <si>
    <t>http://www.sciencedirect.com/science/article/pii/S0091677376902728</t>
  </si>
  <si>
    <t>Smith, Linda B.; Katz, Donald B.</t>
  </si>
  <si>
    <t>Chapter 12 - Activity-Dependent Processes in Perceptual and Cognitive Development</t>
  </si>
  <si>
    <t>Perceptual and Cognitive Development</t>
  </si>
  <si>
    <t>978-0-12-279660-9</t>
  </si>
  <si>
    <t>http://www.sciencedirect.com/science/article/pii/B9780122796609500300</t>
  </si>
  <si>
    <t>http://www.sciencedirect.com/science/article/pii/B9780122573057500898</t>
  </si>
  <si>
    <t>Michalski, Jeff M.; Pisansky, Thomas M.; Lawton, Colleen A.F.; Potters, Louis</t>
  </si>
  <si>
    <t>Chapter 53 - Prostate Cancer</t>
  </si>
  <si>
    <t>Clinical Radiation Oncology (Fourth Edition)</t>
  </si>
  <si>
    <t>978-0-323-24098-7</t>
  </si>
  <si>
    <t>http://www.sciencedirect.com/science/article/pii/B9780323240987000538</t>
  </si>
  <si>
    <t>8 - Life Cycle of the Male and Female Reproductive Systems</t>
  </si>
  <si>
    <t>Endocrine and Reproductive Physiology (Fourth Edition)</t>
  </si>
  <si>
    <t>978-0-323-08704-9</t>
  </si>
  <si>
    <t>http://www.sciencedirect.com/science/article/pii/B9780323087049000087</t>
  </si>
  <si>
    <t>Chapter 13 - Bone Infections</t>
  </si>
  <si>
    <t>Diagnostic Pathology of Infectious Disease</t>
  </si>
  <si>
    <t>978-1-4160-3429-2</t>
  </si>
  <si>
    <t>http://www.sciencedirect.com/science/article/pii/B9781416034292000134</t>
  </si>
  <si>
    <t>Gulati, S.; Barhen, J.; Iyengar, S.S.</t>
  </si>
  <si>
    <t>Neurocomputing Formalisms for Computational Learning and Machine Intelligence</t>
  </si>
  <si>
    <t>http://www.sciencedirect.com/science/article/pii/S0065245808601679</t>
  </si>
  <si>
    <t>EDDY, NATHAN B.</t>
  </si>
  <si>
    <t>1 - Introduction to Drug Abuse and Drug Dependence</t>
  </si>
  <si>
    <t>Psychopharmacological Agents</t>
  </si>
  <si>
    <t>http://www.sciencedirect.com/science/article/pii/B9780122905599500089</t>
  </si>
  <si>
    <t>Wilson, Bryan R.</t>
  </si>
  <si>
    <t>The functions of religion: A reappraisal</t>
  </si>
  <si>
    <t>10.1016/S0048-721X(88)80025-3</t>
  </si>
  <si>
    <t>http://www.sciencedirect.com/science/article/pii/S0048721X88800253</t>
  </si>
  <si>
    <t>Barrett-Connor, Elizabeth</t>
  </si>
  <si>
    <t>The epidemiology and control of gonorrhea and syphilis: A reappraisal</t>
  </si>
  <si>
    <t>10.1016/0091-7435(74)90067-X</t>
  </si>
  <si>
    <t>http://www.sciencedirect.com/science/article/pii/009174357490067X</t>
  </si>
  <si>
    <t>Miller, Brian</t>
  </si>
  <si>
    <t>Chapter 17 - Manual Therapy for Myofascial Pain and Dysfunction</t>
  </si>
  <si>
    <t>Myofascial Pain and Fibromyalgia (Second Edition)</t>
  </si>
  <si>
    <t>978-0-323-01155-6</t>
  </si>
  <si>
    <t>http://www.sciencedirect.com/science/article/pii/B9780323011556500232</t>
  </si>
  <si>
    <t>Martin, Andrés; Kaufman, Joan; Charney, Dennis</t>
  </si>
  <si>
    <t>Pharmacotherapy of Early-Onset Depression: Update and New Directions</t>
  </si>
  <si>
    <t>10.1016/S1056-4993(18)30139-1</t>
  </si>
  <si>
    <t>http://www.sciencedirect.com/science/article/pii/S1056499318301391</t>
  </si>
  <si>
    <t>Hughes, Donna M.</t>
  </si>
  <si>
    <t>Significant differences: The construction of knowledge, objectivity, and dominance</t>
  </si>
  <si>
    <t>10.1016/0277-5395(95)80031-J</t>
  </si>
  <si>
    <t>http://www.sciencedirect.com/science/article/pii/027753959580031J</t>
  </si>
  <si>
    <t>Bock, S.Allan</t>
  </si>
  <si>
    <t>A critical evaluation of clinical trials in adverse reactions to foods in children</t>
  </si>
  <si>
    <t>Adverse Reactions to Foods and Food Additives</t>
  </si>
  <si>
    <t>0091-6749</t>
  </si>
  <si>
    <t>10.1016/0091-6749(86)90009-6</t>
  </si>
  <si>
    <t>http://www.sciencedirect.com/science/article/pii/0091674986900096</t>
  </si>
  <si>
    <t>De Monasterio, F.M.; Gouras, P.</t>
  </si>
  <si>
    <t>Responses of macaque ganglion cells to far violet lights</t>
  </si>
  <si>
    <t>Vision Research</t>
  </si>
  <si>
    <t>0042-6989</t>
  </si>
  <si>
    <t>10.1016/0042-6989(77)90149-3</t>
  </si>
  <si>
    <t>http://www.sciencedirect.com/science/article/pii/0042698977901493</t>
  </si>
  <si>
    <t>http://www.sciencedirect.com/science/article/pii/B9780081022955180011</t>
  </si>
  <si>
    <t>Elston, G.N.</t>
  </si>
  <si>
    <t>4.13 - Specialization of the Neocortical Pyramidal Cell during Primate Evolution</t>
  </si>
  <si>
    <t>http://www.sciencedirect.com/science/article/pii/B0123708788001646</t>
  </si>
  <si>
    <t>Macalpine, Ida</t>
  </si>
  <si>
    <t>Progress in the biological sciences in relation to dermatology: Edited by Arthur Rook, M.D., M.R.C.P. pp. xv + 480. Cambridge University Press, 1960, 84s.</t>
  </si>
  <si>
    <t>10.1016/0022-3999(61)90059-9</t>
  </si>
  <si>
    <t>http://www.sciencedirect.com/science/article/pii/0022399961900599</t>
  </si>
  <si>
    <t>Wilcox, C. Mel; Arguedas, Miguel R.</t>
  </si>
  <si>
    <t>Chapter 39 - HIV-Associated Hepatobiliary Disease</t>
  </si>
  <si>
    <t>Zakim and Boyer's Hepatology (Fifth Edition)</t>
  </si>
  <si>
    <t>978-1-4160-3258-8</t>
  </si>
  <si>
    <t>http://www.sciencedirect.com/science/article/pii/B9781416032588500449</t>
  </si>
  <si>
    <t>Price, Lawrence H.; Charney, Dennis S.; Delgado, Pedro L.; Goodman, Wayne K.; Krystal, John H.; Woods, Scott W.; Heninger, George R.</t>
  </si>
  <si>
    <t>Clinical studies of 5-HT function using I.V. l-Tryptophan</t>
  </si>
  <si>
    <t>10.1016/0278-5846(90)90002-X</t>
  </si>
  <si>
    <t>http://www.sciencedirect.com/science/article/pii/027858469090002X</t>
  </si>
  <si>
    <t>Verfaillie, Catherine M.</t>
  </si>
  <si>
    <t>STEM CELLS IN CHRONIC MYELOGENOUS LEUKEMIA</t>
  </si>
  <si>
    <t>10.1016/S0889-8588(05)70484-6</t>
  </si>
  <si>
    <t>http://www.sciencedirect.com/science/article/pii/S0889858805704846</t>
  </si>
  <si>
    <t>Froese, Tom; Ziemke, Tom</t>
  </si>
  <si>
    <t>Enactive artificial intelligence: Investigating the systemic organization of life and mind</t>
  </si>
  <si>
    <t>10.1016/j.artint.2008.12.001</t>
  </si>
  <si>
    <t>http://www.sciencedirect.com/science/article/pii/S0004370208002105</t>
  </si>
  <si>
    <t>Do not adjust your mind post-modernism, reality and the other</t>
  </si>
  <si>
    <t>10.1016/0016-3287(93)90036-S</t>
  </si>
  <si>
    <t>http://www.sciencedirect.com/science/article/pii/001632879390036S</t>
  </si>
  <si>
    <t>Natugonza, Vianny; Ogutu-Ohwayo, Richard; Musinguzi, Laban; Kashindye, Benedicto; Jónsson, Steingrímur; Valtysson, Hreidar Thor</t>
  </si>
  <si>
    <t>Exploring the structural and functional properties of the Lake Victoria food web, and the role of fisheries, using a mass balance model</t>
  </si>
  <si>
    <t>10.1016/j.ecolmodel.2016.10.002</t>
  </si>
  <si>
    <t>http://www.sciencedirect.com/science/article/pii/S030438001630518X</t>
  </si>
  <si>
    <t>Gaines, George L.</t>
  </si>
  <si>
    <t>Critical micelle concentrations of aqueous surfactant systems: ByPasupati Mukerjee and Karol J. Mysels. National Standard Reference Data System—National Bureau of Standards, 36, February 1971. U.S. Govt. Printing Office, Washington, DC, 1971. 222 pp. $3.75</t>
  </si>
  <si>
    <t>10.1016/0021-9797(72)90423-7</t>
  </si>
  <si>
    <t>http://www.sciencedirect.com/science/article/pii/0021979772904237</t>
  </si>
  <si>
    <t>Synopsis: Panel discussion</t>
  </si>
  <si>
    <t>10.1016/0091-7435(76)90030-X</t>
  </si>
  <si>
    <t>http://www.sciencedirect.com/science/article/pii/009174357690030X</t>
  </si>
  <si>
    <t>Freid, Russell M.; Davis, Nina S.; Weiss, Gary H.</t>
  </si>
  <si>
    <t>PROSTATE CANCER SCREENING AND MANAGEMENT</t>
  </si>
  <si>
    <t>10.1016/S0025-7125(05)70547-2</t>
  </si>
  <si>
    <t>http://www.sciencedirect.com/science/article/pii/S0025712505705472</t>
  </si>
  <si>
    <t>Noda, Isao</t>
  </si>
  <si>
    <t>Frontiers of two-dimensional correlation spectroscopy. Part 2. Perturbation methods, fields of applications, and types of analytical probes</t>
  </si>
  <si>
    <t>FRONTIERS OF TWO-DIMENSIONAL CORRELATION SPECTROSCOPY</t>
  </si>
  <si>
    <t>0022-2860</t>
  </si>
  <si>
    <t>10.1016/j.molstruc.2014.01.016</t>
  </si>
  <si>
    <t>http://www.sciencedirect.com/science/article/pii/S0022286014000489</t>
  </si>
  <si>
    <t>Olano, Juan P.; Weller, Peter F.; Guerrant, Richard L.; Walker, David H.</t>
  </si>
  <si>
    <t>CHAPTER 1 - Principles of Parasitism: Host–Parasite Interactions</t>
  </si>
  <si>
    <t>http://www.sciencedirect.com/science/article/pii/B978070203935500001X</t>
  </si>
  <si>
    <t>Markose-Cherian, Sheri</t>
  </si>
  <si>
    <t>End-independent legal rules and the political economy of expanding market societies of Europe</t>
  </si>
  <si>
    <t>10.1016/0176-2680(91)90037-4</t>
  </si>
  <si>
    <t>http://www.sciencedirect.com/science/article/pii/0176268091900374</t>
  </si>
  <si>
    <t>Cornish-Bowden, Athel; Cárdenas, María Luz</t>
  </si>
  <si>
    <t>Contrasting theories of life: Historical context, current theories. In search of an ideal theory</t>
  </si>
  <si>
    <t>10.1016/j.biosystems.2019.104063</t>
  </si>
  <si>
    <t>http://www.sciencedirect.com/science/article/pii/S0303264719302151</t>
  </si>
  <si>
    <t>Seiden, Anne</t>
  </si>
  <si>
    <t>31 - The Psychology of Women</t>
  </si>
  <si>
    <t>http://www.sciencedirect.com/science/article/pii/B9780409951400500364</t>
  </si>
  <si>
    <t>Owens, David Cunningham</t>
  </si>
  <si>
    <t>11 - Clinical psychopharmacology</t>
  </si>
  <si>
    <t>http://www.sciencedirect.com/science/article/pii/B9780702031373000115</t>
  </si>
  <si>
    <t>Kuiper, N.A.; MacDonald, M.R.</t>
  </si>
  <si>
    <t>Reason, emotion, and cognitive therapy</t>
  </si>
  <si>
    <t>10.1016/0272-7358(83)90017-X</t>
  </si>
  <si>
    <t>http://www.sciencedirect.com/science/article/pii/027273588390017X</t>
  </si>
  <si>
    <t>978-1-85573-086-1</t>
  </si>
  <si>
    <t>http://www.sciencedirect.com/science/article/pii/B9781855730861500088</t>
  </si>
  <si>
    <t>Brown, Stephen E.; Esbensen, Finn-Aage; Geis, Gilbert</t>
  </si>
  <si>
    <t>Chapter 5 - Deterrence and Rational Choice Theories of Crime</t>
  </si>
  <si>
    <t>Criminology (Eighth Edition)</t>
  </si>
  <si>
    <t>978-1-4557-3010-0</t>
  </si>
  <si>
    <t>http://www.sciencedirect.com/science/article/pii/B9781455730100000057</t>
  </si>
  <si>
    <t>HOFFMAN, STEPHEN L.; CAMPBELL, CARLOS C.; WHITE, NICHOLAS J.</t>
  </si>
  <si>
    <t>Chapter 90 - Malaria</t>
  </si>
  <si>
    <t>http://www.sciencedirect.com/science/article/pii/B9780443066689500958</t>
  </si>
  <si>
    <t>Werry, J.S.; Cohrssen, J.</t>
  </si>
  <si>
    <t>Enuresis—an etiologic and therapeutic study</t>
  </si>
  <si>
    <t>10.1016/S0022-3476(65)80403-6</t>
  </si>
  <si>
    <t>http://www.sciencedirect.com/science/article/pii/S0022347665804036</t>
  </si>
  <si>
    <t>Roeder, Peter L; Taylor, William P</t>
  </si>
  <si>
    <t>Rinderpest</t>
  </si>
  <si>
    <t>Veterinary Clinics of North America: Food Animal Practice</t>
  </si>
  <si>
    <t>0749-0720</t>
  </si>
  <si>
    <t>10.1016/S0749-0720(02)00035-X</t>
  </si>
  <si>
    <t>http://www.sciencedirect.com/science/article/pii/S074907200200035X</t>
  </si>
  <si>
    <t>Garnsey, Elizabeth; Smith, Helen Lawton</t>
  </si>
  <si>
    <t>Proximity and complexity in the emergence of high technology industry: The oxbridge comparison</t>
  </si>
  <si>
    <t>10.1016/S0016-7185(98)00022-0</t>
  </si>
  <si>
    <t>http://www.sciencedirect.com/science/article/pii/S0016718598000220</t>
  </si>
  <si>
    <t>Gellert, George A.</t>
  </si>
  <si>
    <t>International migration and control of communicable diseases</t>
  </si>
  <si>
    <t>10.1016/0277-9536(93)90183-5</t>
  </si>
  <si>
    <t>http://www.sciencedirect.com/science/article/pii/0277953693901835</t>
  </si>
  <si>
    <t>Achache, José; Cohen, Yves; Counil, Jean-Louis</t>
  </si>
  <si>
    <t>The magnetic anomalies of the Earth's crust</t>
  </si>
  <si>
    <t>10.1016/0160-9327(88)90160-3</t>
  </si>
  <si>
    <t>http://www.sciencedirect.com/science/article/pii/0160932788901603</t>
  </si>
  <si>
    <t>10 - The environmental chemistry of some important elements</t>
  </si>
  <si>
    <t>http://www.sciencedirect.com/science/article/pii/B9780120734610500570</t>
  </si>
  <si>
    <t>Estes, James A.</t>
  </si>
  <si>
    <t>THE CASE OF THE SEA OTTER</t>
  </si>
  <si>
    <t>Problems in Management of Locally Abundant Wild Mammals</t>
  </si>
  <si>
    <t>978-0-12-385280-9</t>
  </si>
  <si>
    <t>http://www.sciencedirect.com/science/article/pii/B9780123852809500160</t>
  </si>
  <si>
    <t>ROSATTE, RICHARD C.; TINLINE, ROWLAND R.; JOHNSTON, DAVID H.</t>
  </si>
  <si>
    <t>18 - Rabies Control in Wild Carnivores</t>
  </si>
  <si>
    <t>http://www.sciencedirect.com/science/article/pii/B9780123693662500208</t>
  </si>
  <si>
    <t>Tessier, Deron J.; Eagon, J. Chris</t>
  </si>
  <si>
    <t>Surgical Management of Morbid Obesity</t>
  </si>
  <si>
    <t>Current Problems in Surgery</t>
  </si>
  <si>
    <t>0011-3840</t>
  </si>
  <si>
    <t>10.1067/j.cpsurg.2007.12.003</t>
  </si>
  <si>
    <t>http://www.sciencedirect.com/science/article/pii/S0011384007001840</t>
  </si>
  <si>
    <t>Salkovskis, Paul M.</t>
  </si>
  <si>
    <t>6.18 - Panic Disorder and Agoraphobia</t>
  </si>
  <si>
    <t>http://www.sciencedirect.com/science/article/pii/B0080427073002005</t>
  </si>
  <si>
    <t>Abstracts</t>
  </si>
  <si>
    <t>10.1016/j.clon.2004.06.008</t>
  </si>
  <si>
    <t>http://www.sciencedirect.com/science/article/pii/S0936655504002353</t>
  </si>
  <si>
    <t>Lusty, C.; Guarino, L.; Toll, J.; Lainoff, B.</t>
  </si>
  <si>
    <t>Genebanks: Past, Present, and Optimistic Future</t>
  </si>
  <si>
    <t>Encyclopedia of Agriculture and Food Systems</t>
  </si>
  <si>
    <t>978-0-08-093139-5</t>
  </si>
  <si>
    <t>http://www.sciencedirect.com/science/article/pii/B9780444525123000164</t>
  </si>
  <si>
    <t>Coutts, T.J.</t>
  </si>
  <si>
    <t>A review of progress in thermophotovoltaic generation of electricityfnafnaI began writing this paper immediately after the Third nrel Conference on Thermophotovoltaic Genertion of materials, devices, and systems; substantial gains in fundamental understanding and performance of the quaternary alloy GaInAsSb; the introduction of new radiator concepts; and more attention being paid to modeling of both real and conceptual systems. There was also further evidence of interest in non-military applications, particularly from the European and Japanese attendees.</t>
  </si>
  <si>
    <t>Renewable and Sustainable Energy Reviews</t>
  </si>
  <si>
    <t>1364-0321</t>
  </si>
  <si>
    <t>10.1016/S1364-0321(98)00021-5</t>
  </si>
  <si>
    <t>http://www.sciencedirect.com/science/article/pii/S1364032198000215</t>
  </si>
  <si>
    <t>Winikoff, Beverly; Baer, Edward C.</t>
  </si>
  <si>
    <t>The obstetrician's opportunity: Translating “breast is best” from theory to practice</t>
  </si>
  <si>
    <t>American Journal of Obstetrics and Gynecology</t>
  </si>
  <si>
    <t>0002-9378</t>
  </si>
  <si>
    <t>10.1016/0002-9378(80)90018-6</t>
  </si>
  <si>
    <t>http://www.sciencedirect.com/science/article/pii/0002937880900186</t>
  </si>
  <si>
    <t>Johnston, Timothy D.</t>
  </si>
  <si>
    <t>Selective Costs and Benefits in the Evolution of Learning</t>
  </si>
  <si>
    <t>http://www.sciencedirect.com/science/article/pii/S0065345408600467</t>
  </si>
  <si>
    <t>Scanes, Colin G.; Toukhsati, Samia R.</t>
  </si>
  <si>
    <t>Chapter 16 - Parasites</t>
  </si>
  <si>
    <t>Animals and Human Society</t>
  </si>
  <si>
    <t>978-0-12-805247-1</t>
  </si>
  <si>
    <t>http://www.sciencedirect.com/science/article/pii/B978012805247100023X</t>
  </si>
  <si>
    <t>Romey, Carole; Rochette, Pierre; Vella, Claude; Arfib, Bruno; Andrieu-Ponel, Valérie; Braucher, Régis; Champollion, Cédric; Douchet, Marc; Dussouillez, Philippe; Hermitte, Daniel; Mattioli, Emanuela; Parisot, Jean-Claude; Schwenninger, Jean-Luc</t>
  </si>
  <si>
    <t>Geophysical and geomorphological investigations of a Quaternary karstic paleolake and its underground marine connection in Cassis (Bestouan, Cassis, SE France)</t>
  </si>
  <si>
    <t>Geomorphology</t>
  </si>
  <si>
    <t>10.1016/j.geomorph.2014.02.021</t>
  </si>
  <si>
    <t>http://www.sciencedirect.com/science/article/pii/S0169555X14001044</t>
  </si>
  <si>
    <t>Australian Association of Neurologists, Annual Scientific Meeting, 24–28 May 1999</t>
  </si>
  <si>
    <t>10.1016/S0967-5868(99)90043-7</t>
  </si>
  <si>
    <t>http://www.sciencedirect.com/science/article/pii/S0967586899900437</t>
  </si>
  <si>
    <t>Blackwell, Barry; Simon, Jeffrey S.</t>
  </si>
  <si>
    <t>Antidepressant drugs</t>
  </si>
  <si>
    <t>Side Effects of Drugs Annual</t>
  </si>
  <si>
    <t>0378-6080</t>
  </si>
  <si>
    <t>http://www.sciencedirect.com/science/article/pii/S0378608089800078</t>
  </si>
  <si>
    <t>Wald, Ellen R.</t>
  </si>
  <si>
    <t>Infective Agents in the Central Nervous System</t>
  </si>
  <si>
    <t>Infections in Neurologic Surgery</t>
  </si>
  <si>
    <t>10.1016/S1042-3680(18)30660-0</t>
  </si>
  <si>
    <t>http://www.sciencedirect.com/science/article/pii/S1042368018306600</t>
  </si>
  <si>
    <t>Sánchez, Pablo J.; Patterson, Janna C.; Ahmed, Amina</t>
  </si>
  <si>
    <t>Chapter 38 - Toxoplasmosis, Syphilis, Malaria, and Tuberculosis</t>
  </si>
  <si>
    <t>Avery's Diseases of the Newborn (Ninth Edition)</t>
  </si>
  <si>
    <t>978-1-4377-0134-0</t>
  </si>
  <si>
    <t>http://www.sciencedirect.com/science/article/pii/B9781437701340100381</t>
  </si>
  <si>
    <t>Braunschweig, Holger; Krummenacher, Ivo; Wahler, Johannes</t>
  </si>
  <si>
    <t>Chapter One - Free Boroles: The Effect of Antiaromaticity on Their Physical Properties and Chemical Reactivity</t>
  </si>
  <si>
    <t>Advances in Organometallic Chemistry</t>
  </si>
  <si>
    <t>0065-3055</t>
  </si>
  <si>
    <t>http://www.sciencedirect.com/science/article/pii/B9780124076921000011</t>
  </si>
  <si>
    <t>Chapter 26 - Bacterial sexually transmitted disease</t>
  </si>
  <si>
    <t>Tropical Dermatology</t>
  </si>
  <si>
    <t>978-0-443-06790-7</t>
  </si>
  <si>
    <t>http://www.sciencedirect.com/science/article/pii/B9780443067907500302</t>
  </si>
  <si>
    <t>Ramin, Maryam; Stremilov, Serguei; Labencki, Tanya; Gudimov, Alexey; Boyd, Duncan; Arhonditsis, George B.</t>
  </si>
  <si>
    <t>Integration of numerical modeling and Bayesian analysis for setting water quality criteria in Hamilton Harbour, Ontario, Canada</t>
  </si>
  <si>
    <t>Environmental Modelling &amp; Software</t>
  </si>
  <si>
    <t>1364-8152</t>
  </si>
  <si>
    <t>10.1016/j.envsoft.2010.08.006</t>
  </si>
  <si>
    <t>http://www.sciencedirect.com/science/article/pii/S1364815210002343</t>
  </si>
  <si>
    <t>Maartens, Nicholas F.; Kaye, Andrew H.</t>
  </si>
  <si>
    <t>42 - Craniopharyngiomas</t>
  </si>
  <si>
    <t>Brain Tumors (Third Edition)</t>
  </si>
  <si>
    <t>978-0-443-06967-3</t>
  </si>
  <si>
    <t>http://www.sciencedirect.com/science/article/pii/B9780443069673000429</t>
  </si>
  <si>
    <t>Cropley, Arthur J.</t>
  </si>
  <si>
    <t>Giftedness and school: New issues and challenges</t>
  </si>
  <si>
    <t>10.1016/0883-0355(93)90018-F</t>
  </si>
  <si>
    <t>http://www.sciencedirect.com/science/article/pii/088303559390018F</t>
  </si>
  <si>
    <t>RACHMAN, S.; COSTELLO, C.G.</t>
  </si>
  <si>
    <t>CHAPTER 19 - The Aetiology and Treatment of Children's Phobias—A Review††Reproduced by kind permission of the authors and the American Psychiatric Association from Amer. J. Psychiat., 1961, 118, 97–105.</t>
  </si>
  <si>
    <t>Readings in Clinical Psychology</t>
  </si>
  <si>
    <t>978-1-4832-0087-3</t>
  </si>
  <si>
    <t>http://www.sciencedirect.com/science/article/pii/B9781483200873500231</t>
  </si>
  <si>
    <t>McLean, P.C.; Casey, Patricia</t>
  </si>
  <si>
    <t>Chapter 12 - Drugs of dependence</t>
  </si>
  <si>
    <t>Drugs in Psychiatric Practice</t>
  </si>
  <si>
    <t>978-0-407-00212-8</t>
  </si>
  <si>
    <t>http://www.sciencedirect.com/science/article/pii/B9780407002128500174</t>
  </si>
  <si>
    <t>The Encyclopedia of Volcanoes (Second Edition)</t>
  </si>
  <si>
    <t>978-0-12-385938-9</t>
  </si>
  <si>
    <t>http://www.sciencedirect.com/science/article/pii/B9780123859389180010</t>
  </si>
  <si>
    <t>Jhingran, Anuja; Russell, Anthony H.; Seiden, Michael V.; Duska, Linda R.; Goodman, Annekathryn; Lee, Susanna L.; Digumarthy, Subba R.; Fuller, Arlan F.</t>
  </si>
  <si>
    <t>84 - Cancers of the Cervix, Vulva, and Vagina</t>
  </si>
  <si>
    <t>http://www.sciencedirect.com/science/article/pii/B9780323476744000840</t>
  </si>
  <si>
    <t>Lake, C. Raymond; Hurwitz, Nathaniel</t>
  </si>
  <si>
    <t>Schizoaffective disorders are psychotic mood disorders; there are no schizoaffective disorders</t>
  </si>
  <si>
    <t>10.1016/j.psychres.2005.08.012</t>
  </si>
  <si>
    <t>http://www.sciencedirect.com/science/article/pii/S0165178105002647</t>
  </si>
  <si>
    <t>Fields, A.Belden</t>
  </si>
  <si>
    <t>Trotskyism and Maoism: A comparative analysis of theory and practice in France and the United States</t>
  </si>
  <si>
    <t>Studies in Comparative Communism</t>
  </si>
  <si>
    <t>0039-3592</t>
  </si>
  <si>
    <t>10.1016/0039-3592(83)90044-3</t>
  </si>
  <si>
    <t>http://www.sciencedirect.com/science/article/pii/0039359283900443</t>
  </si>
  <si>
    <t>Stevenson, Freda K; Rice, Jason; Zhu, Delin</t>
  </si>
  <si>
    <t>Tumor Vaccines</t>
  </si>
  <si>
    <t>Advances in Immunology</t>
  </si>
  <si>
    <t>0065-2776</t>
  </si>
  <si>
    <t>http://www.sciencedirect.com/science/article/pii/S0065277604820029</t>
  </si>
  <si>
    <t>Batlle, J; Casals, A; Freixenet, J; Martı́, J</t>
  </si>
  <si>
    <t>A review on strategies for recognizing natural objects in colour images of outdoor scenes</t>
  </si>
  <si>
    <t>Image and Vision Computing</t>
  </si>
  <si>
    <t>0262-8856</t>
  </si>
  <si>
    <t>10.1016/S0262-8856(99)00040-2</t>
  </si>
  <si>
    <t>http://www.sciencedirect.com/science/article/pii/S0262885699000402</t>
  </si>
  <si>
    <t>Kashima, Yoshihisa; Peters, Kim; Whelan, Jennifer</t>
  </si>
  <si>
    <t>Chapter 17 - Culture, Narrative, and Human Agency</t>
  </si>
  <si>
    <t>http://www.sciencedirect.com/science/article/pii/B9780123736949000179</t>
  </si>
  <si>
    <t>Burke, Stacie D.A; Sawchuk, Lawrence A</t>
  </si>
  <si>
    <t>Tuberculosis mortality and recent childbirth: a retrospective case-control study of Gibraltarian women, 1874–1884</t>
  </si>
  <si>
    <t>10.1016/S0277-9536(02)00048-5</t>
  </si>
  <si>
    <t>http://www.sciencedirect.com/science/article/pii/S0277953602000485</t>
  </si>
  <si>
    <t>Berkelman, Ruth L.; Heyward, William L.; Stehr-Green, Jeanette K.; Curran, James W.</t>
  </si>
  <si>
    <t>Epidemiology of human immunodeficiency virus infection and acquired immunodeficiency syndrome</t>
  </si>
  <si>
    <t>10.1016/0002-9343(89)90470-1</t>
  </si>
  <si>
    <t>http://www.sciencedirect.com/science/article/pii/0002934389904701</t>
  </si>
  <si>
    <t>Ayd, Frank J.</t>
  </si>
  <si>
    <t>Amitriptyline (Elavil) Therapy for Depressive Reactions</t>
  </si>
  <si>
    <t>10.1016/S0033-3182(60)72942-6</t>
  </si>
  <si>
    <t>http://www.sciencedirect.com/science/article/pii/S0033318260729426</t>
  </si>
  <si>
    <t>Breuner, Cora Collette</t>
  </si>
  <si>
    <t>Complementary medicine in pediatrics: A review of acupuncture, homeopathy, massage, and chiropractic therapies</t>
  </si>
  <si>
    <t>Current Problems in Pediatric and Adolescent Health Care</t>
  </si>
  <si>
    <t>10.1067/mps.2002.129334</t>
  </si>
  <si>
    <t>http://www.sciencedirect.com/science/article/pii/S1538544202900106</t>
  </si>
  <si>
    <t>Peterson, Carole</t>
  </si>
  <si>
    <t>Children’s autobiographical memories across the years: Forensic implications of childhood amnesia and eyewitness memory for stressful events</t>
  </si>
  <si>
    <t>Special Issue: Child Witness Research</t>
  </si>
  <si>
    <t>10.1016/j.dr.2012.06.002</t>
  </si>
  <si>
    <t>http://www.sciencedirect.com/science/article/pii/S0273229712000238</t>
  </si>
  <si>
    <t>Laraia, Michele</t>
  </si>
  <si>
    <t>2 - The fundamentals of industrial redevelopment</t>
  </si>
  <si>
    <t>Beyond Decommissioning</t>
  </si>
  <si>
    <t>978-0-08-102790-5</t>
  </si>
  <si>
    <t>http://www.sciencedirect.com/science/article/pii/B9780081027905000026</t>
  </si>
  <si>
    <t>Baptista, Pedro V.; Doria, Gonçalo; Quaresma, Pedro; Cavadas, Miguel; Neves, Cristina S.; Gomes, Inês; Eaton, Peter; Pereira, Eulália; Franco, Ricardo</t>
  </si>
  <si>
    <t>Chapter 11 - Nanoparticles in Molecular Diagnostics</t>
  </si>
  <si>
    <t>http://www.sciencedirect.com/science/article/pii/B9780124160200000115</t>
  </si>
  <si>
    <t>Murray, Simone</t>
  </si>
  <si>
    <t>The Cuala Press: Women, publishing, and the conflicted genealogies of ‘feminist publishing’</t>
  </si>
  <si>
    <t>10.1016/j.wsif.2004.09.005</t>
  </si>
  <si>
    <t>http://www.sciencedirect.com/science/article/pii/S0277539504000494</t>
  </si>
  <si>
    <t>Vuckovic, Nancy; Nichter, Mark</t>
  </si>
  <si>
    <t>Changing patterns of pharmaceutical practice in the United States</t>
  </si>
  <si>
    <t>10.1016/S0277-9536(96)00257-2</t>
  </si>
  <si>
    <t>http://www.sciencedirect.com/science/article/pii/S0277953696002572</t>
  </si>
  <si>
    <t>O’Malley, Michelle A.; Lazarova, Tzvetana; Britton, Zachary T.; Robinson, Anne S.</t>
  </si>
  <si>
    <t>High-level expression in Saccharomyces cerevisiae enables isolation and spectroscopic characterization of functional human adenosine A2a receptor</t>
  </si>
  <si>
    <t>3rd International Conference on Structure, Dynamics and Function of Proteins in Biological Membranes</t>
  </si>
  <si>
    <t>1047-8477</t>
  </si>
  <si>
    <t>10.1016/j.jsb.2007.05.001</t>
  </si>
  <si>
    <t>http://www.sciencedirect.com/science/article/pii/S1047847707001189</t>
  </si>
  <si>
    <t>Offit, Paul A.; DeStefano, Frank</t>
  </si>
  <si>
    <t>76 - Vaccine safety</t>
  </si>
  <si>
    <t>Vaccines (Sixth Edition)</t>
  </si>
  <si>
    <t>978-1-4557-0090-5</t>
  </si>
  <si>
    <t>http://www.sciencedirect.com/science/article/pii/B9781455700905000768</t>
  </si>
  <si>
    <t>Tonn, Bruce E; Feldman, David</t>
  </si>
  <si>
    <t>Non-spatial government</t>
  </si>
  <si>
    <t>10.1016/0016-3287(94)00003-2</t>
  </si>
  <si>
    <t>http://www.sciencedirect.com/science/article/pii/0016328794000032</t>
  </si>
  <si>
    <t>FOSTER, WOODBRIDGE A.; WALKER, EDWARD D.</t>
  </si>
  <si>
    <t>12 - MOSQUITOES (Culicidae)</t>
  </si>
  <si>
    <t>http://www.sciencedirect.com/science/article/pii/B9780125104517500141</t>
  </si>
  <si>
    <t>Powell, Nelson B.; Riley, Robert W.; Guilleminault, Christian</t>
  </si>
  <si>
    <t>Chapter 90 - Surgical Management of Sleep-Disordered Breathing</t>
  </si>
  <si>
    <t>Principles and Practice of Sleep Medicine (Fourth Edition)</t>
  </si>
  <si>
    <t>978-0-7216-0797-9</t>
  </si>
  <si>
    <t>http://www.sciencedirect.com/science/article/pii/B0721607977500975</t>
  </si>
  <si>
    <t>Ryan, Chris</t>
  </si>
  <si>
    <t>Chapter 5 - Surfing and Windsurfing</t>
  </si>
  <si>
    <t>Water-Based Tourism, Sport, Leisure, and Recreation Experiences</t>
  </si>
  <si>
    <t>978-0-7506-6181-2</t>
  </si>
  <si>
    <t>http://www.sciencedirect.com/science/article/pii/B9780750661812500117</t>
  </si>
  <si>
    <t>Murphy, Martin D; Brown, Ann L</t>
  </si>
  <si>
    <t>Incidental learning in preschool children as a function of level of cognitive analysis</t>
  </si>
  <si>
    <t>Journal of Experimental Child Psychology</t>
  </si>
  <si>
    <t>0022-0965</t>
  </si>
  <si>
    <t>10.1016/0022-0965(75)90080-6</t>
  </si>
  <si>
    <t>http://www.sciencedirect.com/science/article/pii/0022096575900806</t>
  </si>
  <si>
    <t>Brown, Nathan; Cambruzzi, Jean; Cox, Peter J.; Davies, Mark; Dunbar, James; Plumbley, Dean; Sellwood, Matthew A.; Sim, Aaron; Williams-Jones, Bryn I.; Zwierzyna, Magdalena; Sheppard, David W.</t>
  </si>
  <si>
    <t>Chapter Five - Big Data in Drug Discovery</t>
  </si>
  <si>
    <t>Progress in Medicinal Chemistry</t>
  </si>
  <si>
    <t>0079-6468</t>
  </si>
  <si>
    <t>http://www.sciencedirect.com/science/article/pii/S0079646817300243</t>
  </si>
  <si>
    <t>ATTENTION IN THE INFANT: AVENUE TO THE STUDY OF COGNITIVE DEVELOPMENT11This research was sponsored by USPHS grant HD 04160-01 to RBM and by USPHS grant FR-05537 to the Fels Research Institute.</t>
  </si>
  <si>
    <t>The Development of Self-Regulatory Mechanisms</t>
  </si>
  <si>
    <t>978-0-12-731750-2</t>
  </si>
  <si>
    <t>http://www.sciencedirect.com/science/article/pii/B9780127317502500134</t>
  </si>
  <si>
    <t>Bruce-Chwatt, L.J.; Zulueta, Julian de</t>
  </si>
  <si>
    <t>Malaria eradication in Portugal</t>
  </si>
  <si>
    <t>10.1016/0035-9203(77)90014-1</t>
  </si>
  <si>
    <t>http://www.sciencedirect.com/science/article/pii/0035920377900141</t>
  </si>
  <si>
    <t>Scott, N.R.</t>
  </si>
  <si>
    <t>Livestock buildings and equipment: A review</t>
  </si>
  <si>
    <t>Journal of Agricultural Engineering Research</t>
  </si>
  <si>
    <t>0021-8634</t>
  </si>
  <si>
    <t>10.1016/0021-8634(84)90064-7</t>
  </si>
  <si>
    <t>http://www.sciencedirect.com/science/article/pii/0021863484900647</t>
  </si>
  <si>
    <t>Gerberich, W.; Yang, W.</t>
  </si>
  <si>
    <t>8.01 - Interfacial and Nanoscale Failure</t>
  </si>
  <si>
    <t>Comprehensive Structural Integrity</t>
  </si>
  <si>
    <t>978-0-08-043749-1</t>
  </si>
  <si>
    <t>http://www.sciencedirect.com/science/article/pii/B0080437494081489</t>
  </si>
  <si>
    <t>Osmani, Riyaz Ali; Kulkarni, Parthasarathi; Manjunatha, Shringari; Vaghela, Rudra; Bhosale, Rohit</t>
  </si>
  <si>
    <t>Chapter 16 - Cyclodextrin nanosponge-based systems in drug delivery and nanotherapeutics: Current progress and future prospects</t>
  </si>
  <si>
    <t>Organic Materials as Smart Nanocarriers for Drug Delivery</t>
  </si>
  <si>
    <t>978-0-12-813663-8</t>
  </si>
  <si>
    <t>http://www.sciencedirect.com/science/article/pii/B9780128136638000166</t>
  </si>
  <si>
    <t>134 - Mycobacterium tuberculosis</t>
  </si>
  <si>
    <t>Principles and Practice of Pediatric Infectious Diseases (Fourth Edition)</t>
  </si>
  <si>
    <t>978-1-4377-2702-9</t>
  </si>
  <si>
    <t>http://www.sciencedirect.com/science/article/pii/B9781437727029001367</t>
  </si>
  <si>
    <t>Mulder, Ch.; Breure, A.M.</t>
  </si>
  <si>
    <t>Chapter 14 Plant biodiversity and environmental stress</t>
  </si>
  <si>
    <t>Trace Metals and other Contaminants in the Environment</t>
  </si>
  <si>
    <t>1875-1121</t>
  </si>
  <si>
    <t>http://www.sciencedirect.com/science/article/pii/S0927521503801443</t>
  </si>
  <si>
    <t>Brown, Jason W</t>
  </si>
  <si>
    <t>Psychology of time awareness</t>
  </si>
  <si>
    <t>10.1016/0278-2626(90)90026-K</t>
  </si>
  <si>
    <t>http://www.sciencedirect.com/science/article/pii/027826269090026K</t>
  </si>
  <si>
    <t>Appendix B - Glossary</t>
  </si>
  <si>
    <t>Plastics Engineered Product Design</t>
  </si>
  <si>
    <t>978-1-85617-416-9</t>
  </si>
  <si>
    <t>http://www.sciencedirect.com/science/article/pii/B9781856174169500119</t>
  </si>
  <si>
    <t>del Rio, Carlos; Curran, James W.</t>
  </si>
  <si>
    <t>121 - Epidemiology and Prevention of Acquired Immunodeficiency Syndrome and Human Immunodeficiency Virus Infection</t>
  </si>
  <si>
    <t>http://www.sciencedirect.com/science/article/pii/B9781455748013001211</t>
  </si>
  <si>
    <t>Daniel, Ryszard; Paulus, Tim</t>
  </si>
  <si>
    <t>Chapter 8 - Detailed Gate Design☆</t>
  </si>
  <si>
    <t>Lock Gates and Other Closures in Hydraulic Projects</t>
  </si>
  <si>
    <t>978-0-12-809264-4</t>
  </si>
  <si>
    <t>http://www.sciencedirect.com/science/article/pii/B9780128092644000082</t>
  </si>
  <si>
    <t>Anyinam, Charles</t>
  </si>
  <si>
    <t>Availability, accessibility, acceptability, and adaptibility: Four attributes of African ethno-medicine</t>
  </si>
  <si>
    <t>10.1016/0277-9536(87)90038-4</t>
  </si>
  <si>
    <t>http://www.sciencedirect.com/science/article/pii/0277953687900384</t>
  </si>
  <si>
    <t>Baron, Jonathan</t>
  </si>
  <si>
    <t>Reflective thinking as a goal of education</t>
  </si>
  <si>
    <t>10.1016/0160-2896(81)90021-0</t>
  </si>
  <si>
    <t>http://www.sciencedirect.com/science/article/pii/0160289681900210</t>
  </si>
  <si>
    <t>M., Sheikh Mohamed; Veeranarayanan, Srivani; Maekawa, Toru; D., Sakthi Kumar</t>
  </si>
  <si>
    <t>External stimulus responsive inorganic nanomaterials for cancer theranostics</t>
  </si>
  <si>
    <t>Physically-triggered nanosystems for therapy and diagnosis</t>
  </si>
  <si>
    <t>10.1016/j.addr.2018.10.007</t>
  </si>
  <si>
    <t>http://www.sciencedirect.com/science/article/pii/S0169409X18302576</t>
  </si>
  <si>
    <t>Bland, Kirby I.; Copeland, Edward M.; Klimberg, V. Suzanne</t>
  </si>
  <si>
    <t>1 - History of the Therapy of Breast Cancer</t>
  </si>
  <si>
    <t>http://www.sciencedirect.com/science/article/pii/B9780323359559000015</t>
  </si>
  <si>
    <t>Recommendations for the treatment of water inflows and outflows in operated underground structures</t>
  </si>
  <si>
    <t>10.1016/0886-7798(89)90084-9</t>
  </si>
  <si>
    <t>http://www.sciencedirect.com/science/article/pii/0886779889900849</t>
  </si>
  <si>
    <t>Bostwick, David G.; Cheng, Liang</t>
  </si>
  <si>
    <t>9 - Neoplasms of the Prostate</t>
  </si>
  <si>
    <t>Urologic Surgical Pathology (Fourth Edition)</t>
  </si>
  <si>
    <t>978-0-323-54941-7</t>
  </si>
  <si>
    <t>http://www.sciencedirect.com/science/article/pii/B9780323549417000098</t>
  </si>
  <si>
    <t>Halverson, Galen P.; Wade, Benjamin P.; Hurtgen, Matthew T.; Barovich, Karin M.</t>
  </si>
  <si>
    <t>Neoproterozoic chemostratigraphy</t>
  </si>
  <si>
    <t>Precambrian Isotope Stratigraphy</t>
  </si>
  <si>
    <t>0301-9268</t>
  </si>
  <si>
    <t>10.1016/j.precamres.2010.04.007</t>
  </si>
  <si>
    <t>http://www.sciencedirect.com/science/article/pii/S0301926810001269</t>
  </si>
  <si>
    <t>Nichols, David E</t>
  </si>
  <si>
    <t>Hallucinogens</t>
  </si>
  <si>
    <t>10.1016/j.pharmthera.2003.11.002</t>
  </si>
  <si>
    <t>http://www.sciencedirect.com/science/article/pii/S0163725803001657</t>
  </si>
  <si>
    <t>Barrón, Eduardo; Peyrot, Daniel; Rodríguez-López, Juan Pedro; Meléndez, Nieves; López del Valle, Rafael; Najarro, María; Rosales, Idoia; Comas-Rengifo, Mª José</t>
  </si>
  <si>
    <t>Palynology of Aptian and upper Albian (Lower Cretaceous) amber-bearing outcrops of the southern margin of the Basque-Cantabrian basin (northern Spain)</t>
  </si>
  <si>
    <t>10.1016/j.cretres.2014.10.003</t>
  </si>
  <si>
    <t>http://www.sciencedirect.com/science/article/pii/S0195667114001785</t>
  </si>
  <si>
    <t>Blackwell, Barry</t>
  </si>
  <si>
    <t>http://www.sciencedirect.com/science/article/pii/S0378608081800062</t>
  </si>
  <si>
    <t>Chilton, Kenneth</t>
  </si>
  <si>
    <t>Solid waste policy should be directed by fundamental principles, not ill-founded feelings</t>
  </si>
  <si>
    <t>Planning the Management of Wastes</t>
  </si>
  <si>
    <t>0921-3449</t>
  </si>
  <si>
    <t>10.1016/0921-3449(93)90015-8</t>
  </si>
  <si>
    <t>http://www.sciencedirect.com/science/article/pii/0921344993900158</t>
  </si>
  <si>
    <t>Anderson, Jean R.</t>
  </si>
  <si>
    <t>Genital tract infections in Women</t>
  </si>
  <si>
    <t>10.1016/S0025-7125(16)30002-5</t>
  </si>
  <si>
    <t>http://www.sciencedirect.com/science/article/pii/S0025712516300025</t>
  </si>
  <si>
    <t>Betz, Ellen L</t>
  </si>
  <si>
    <t>Two tests of Maslow's theory of need fulfillment</t>
  </si>
  <si>
    <t>Journal of Vocational Behavior</t>
  </si>
  <si>
    <t>10.1016/0001-8791(84)90007-1</t>
  </si>
  <si>
    <t>http://www.sciencedirect.com/science/article/pii/0001879184900071</t>
  </si>
  <si>
    <t>5 - Deterrence and Rational Choice Theories of Crime</t>
  </si>
  <si>
    <t>Criminology (Seventh Edition)</t>
  </si>
  <si>
    <t>978-1-4224-6332-1</t>
  </si>
  <si>
    <t>http://www.sciencedirect.com/science/article/pii/B9781422463321500105</t>
  </si>
  <si>
    <t>Dorsey, Jay F.; Hollander, Andrew B.; Alonso-Basanta, Michelle; Macyszyn, Lukasz; Bohman, Leif-Erik; Judy, Kevin D.; Maity, Amit; Lee, John Y.K.; Lustig, Robert A.; Phillips, Peter C.; Pruitt, Amy A.</t>
  </si>
  <si>
    <t>66 - Cancer of the Central Nervous System</t>
  </si>
  <si>
    <t>Abeloff's Clinical Oncology (Fifth Edition)</t>
  </si>
  <si>
    <t>978-1-4557-2865-7</t>
  </si>
  <si>
    <t>http://www.sciencedirect.com/science/article/pii/B9781455728657000667</t>
  </si>
  <si>
    <t>Chapter 1 - An Analysis of Problems and Research in DAI</t>
  </si>
  <si>
    <t>Readings in Distributed Artificial Intelligence</t>
  </si>
  <si>
    <t>978-0-934613-63-7</t>
  </si>
  <si>
    <t>http://www.sciencedirect.com/science/article/pii/B9780934613637500061</t>
  </si>
  <si>
    <t>Webber, Steven A; McCurry, Kenneth; Zeevi, Adriana</t>
  </si>
  <si>
    <t>Heart and lung transplantation in children</t>
  </si>
  <si>
    <t>10.1016/S0140-6736(06)68969-1</t>
  </si>
  <si>
    <t>http://www.sciencedirect.com/science/article/pii/S0140673606689691</t>
  </si>
  <si>
    <t>Hershenson, Maurice</t>
  </si>
  <si>
    <t>CHAPTER 2 - THE DEVELOPMENT OF VISUAL PERCEPTUAL SYSTEMS**Preparation of this chapter was supported, in part, by a grant from the United States Public Health Service, MH 18092.</t>
  </si>
  <si>
    <t>The Ontogeny of Vertebrate Behavior</t>
  </si>
  <si>
    <t>978-0-12-504350-2</t>
  </si>
  <si>
    <t>http://www.sciencedirect.com/science/article/pii/B9780125043502500072</t>
  </si>
  <si>
    <t>Lupi, Omar; Hozannah, Adriana; Passos, Mauro Romero Leal; De Queiroz Varella, Renata; Nahn, Edilbert Pellegrini; De Souza Salles, Roberto; Mariano, Priscila Coelho; Bitencourt, Priscila Tortelli; de Barros, Luisa Kelmer Côrtes; de Sousa Padilha, Carolina Barbosa; Jardim (†), Marcio Lobo; Talhari, Sinesio; Talhari, Carolina; Eleutério, Jose</t>
  </si>
  <si>
    <t>26 - Bacterial Sexually Transmitted Disease</t>
  </si>
  <si>
    <t>http://www.sciencedirect.com/science/article/pii/B9780323296342000262</t>
  </si>
  <si>
    <t>Boney, Chris; Bensaoula, Abdelhak</t>
  </si>
  <si>
    <t>Chapter 12 - Molecular beam epitaxy of low-bandgap InGaN</t>
  </si>
  <si>
    <t>Molecular Beam Epitaxy</t>
  </si>
  <si>
    <t>978-0-12-387839-7</t>
  </si>
  <si>
    <t>http://www.sciencedirect.com/science/article/pii/B9780123878397000129</t>
  </si>
  <si>
    <t>Morley, N.J.; Lewis, J.W.</t>
  </si>
  <si>
    <t>Extreme climatic events and host–pathogen interactions: The impact of the 1976 drought in the UK</t>
  </si>
  <si>
    <t>10.1016/j.ecocom.2013.12.001</t>
  </si>
  <si>
    <t>http://www.sciencedirect.com/science/article/pii/S1476945X13001013</t>
  </si>
  <si>
    <t>Nedelman, Jerry</t>
  </si>
  <si>
    <t>Introductory review some new thoughts about some old malaria models</t>
  </si>
  <si>
    <t>10.1016/0025-5564(85)90010-0</t>
  </si>
  <si>
    <t>http://www.sciencedirect.com/science/article/pii/0025556485900100</t>
  </si>
  <si>
    <t>Gradwohl, Judith; Greenberg, Russell</t>
  </si>
  <si>
    <t>Conserving Nongame Migratory Birds: A Strategy for Monitoring and Research</t>
  </si>
  <si>
    <t>http://www.sciencedirect.com/science/article/pii/B9780120410033500172</t>
  </si>
  <si>
    <t>Carpenter, Michael</t>
  </si>
  <si>
    <t>Slovakia and the triumph of nationalist populism</t>
  </si>
  <si>
    <t>10.1016/S0967-067X(97)00005-6</t>
  </si>
  <si>
    <t>http://www.sciencedirect.com/science/article/pii/S0967067X97000056</t>
  </si>
  <si>
    <t>Verheyen, T.V; Johns, R.B; Esdaile, R.J</t>
  </si>
  <si>
    <t>Structural investigations of Australian coals—IV. A characterization of the variation in rank of bituminous coal fractions by elemental analysis and I.R. spectroscopy</t>
  </si>
  <si>
    <t>Geochimica et Cosmochimica Acta</t>
  </si>
  <si>
    <t>0016-7037</t>
  </si>
  <si>
    <t>10.1016/0016-7037(83)90184-9</t>
  </si>
  <si>
    <t>http://www.sciencedirect.com/science/article/pii/0016703783901849</t>
  </si>
  <si>
    <t>Finn, N.</t>
  </si>
  <si>
    <t>2 - Types of smart materials for protection</t>
  </si>
  <si>
    <t>Smart Textiles for Protection</t>
  </si>
  <si>
    <t>978-0-85709-056-0</t>
  </si>
  <si>
    <t>http://www.sciencedirect.com/science/article/pii/B9780857090560500029</t>
  </si>
  <si>
    <t>Turner, John F.C.</t>
  </si>
  <si>
    <t>What to do about housing — its part in another development1</t>
  </si>
  <si>
    <t>A Special Issue dedicated to Charles Abrams (1901-1970)</t>
  </si>
  <si>
    <t>10.1016/0197-3975(80)90074-0</t>
  </si>
  <si>
    <t>http://www.sciencedirect.com/science/article/pii/0197397580900740</t>
  </si>
  <si>
    <t>Banner, Jay L.</t>
  </si>
  <si>
    <t>Radiogenic isotopes: systematics and applications to earth surface processes and chemical stratigraphy</t>
  </si>
  <si>
    <t>10.1016/S0012-8252(03)00086-2</t>
  </si>
  <si>
    <t>http://www.sciencedirect.com/science/article/pii/S0012825203000862</t>
  </si>
  <si>
    <t>Hanssens, Dominique M.; Parsons, Leonard J.</t>
  </si>
  <si>
    <t>Chapter 9 Econometric and time-series market response models</t>
  </si>
  <si>
    <t>Handbooks in Operations Research and Management Science</t>
  </si>
  <si>
    <t>0927-0507</t>
  </si>
  <si>
    <t>http://www.sciencedirect.com/science/article/pii/S0927050705800325</t>
  </si>
  <si>
    <t>Hegde, Shridhar; Schmidt, Michelle</t>
  </si>
  <si>
    <t>Chapter 28 - To Market, To Market—2009</t>
  </si>
  <si>
    <t>http://www.sciencedirect.com/science/article/pii/S0065774310450289</t>
  </si>
  <si>
    <t>Lefebvre, Arthur H.</t>
  </si>
  <si>
    <t>Flame radiation in gas turbine combustion chambers</t>
  </si>
  <si>
    <t>International Journal of Heat and Mass Transfer</t>
  </si>
  <si>
    <t>0017-9310</t>
  </si>
  <si>
    <t>10.1016/0017-9310(84)90262-X</t>
  </si>
  <si>
    <t>http://www.sciencedirect.com/science/article/pii/001793108490262X</t>
  </si>
  <si>
    <t>Schwarz, A.F.</t>
  </si>
  <si>
    <t>Chapter 9 - MODERN DESIGN METHODOLOGIES</t>
  </si>
  <si>
    <t>Handbook of VLSI Chip Design and Expert Systems</t>
  </si>
  <si>
    <t>978-0-12-632425-9</t>
  </si>
  <si>
    <t>http://www.sciencedirect.com/science/article/pii/B9780126324259500138</t>
  </si>
  <si>
    <t>E.Corcoran, Paul</t>
  </si>
  <si>
    <t>Historical endings: Waiting with Godot</t>
  </si>
  <si>
    <t>Special Issue First International Conference of the International Society for the Study of European Ideas</t>
  </si>
  <si>
    <t>0191-6599</t>
  </si>
  <si>
    <t>10.1016/0191-6599(89)90221-0</t>
  </si>
  <si>
    <t>http://www.sciencedirect.com/science/article/pii/0191659989902210</t>
  </si>
  <si>
    <t>Mount, Eldridge M.</t>
  </si>
  <si>
    <t>12 - Extrusion Processes</t>
  </si>
  <si>
    <t>Applied Plastics Engineering Handbook (Second Edition)</t>
  </si>
  <si>
    <t>978-0-323-39040-8</t>
  </si>
  <si>
    <t>http://www.sciencedirect.com/science/article/pii/B9780323390408000122</t>
  </si>
  <si>
    <t>Noonan, Raymond J.</t>
  </si>
  <si>
    <t>Chapter 5 - The Psychology of Sex: A Mirror from the Internet</t>
  </si>
  <si>
    <t>Psychology and the Internet (Second Edition)</t>
  </si>
  <si>
    <t>978-0-12-369425-6</t>
  </si>
  <si>
    <t>http://www.sciencedirect.com/science/article/pii/B9780123694256500242</t>
  </si>
  <si>
    <t>Bancroft, John</t>
  </si>
  <si>
    <t>Chapter 11 - The nature of problematic sexuality</t>
  </si>
  <si>
    <t>Human Sexuality and Its Problems (Third Edition)</t>
  </si>
  <si>
    <t>978-0-443-05161-6</t>
  </si>
  <si>
    <t>http://www.sciencedirect.com/science/article/pii/B9780443051616000112</t>
  </si>
  <si>
    <t>Sharp, Gary D.</t>
  </si>
  <si>
    <t>Tuna oceanography—an applied science</t>
  </si>
  <si>
    <t>Fish Physiology</t>
  </si>
  <si>
    <t>1546-5098</t>
  </si>
  <si>
    <t>http://www.sciencedirect.com/science/article/pii/S1546509801190102</t>
  </si>
  <si>
    <t>Packard, Randall M.</t>
  </si>
  <si>
    <t>Industrial production, health and disease in Sub-Saharan Africa</t>
  </si>
  <si>
    <t>10.1016/0277-9536(89)90102-0</t>
  </si>
  <si>
    <t>http://www.sciencedirect.com/science/article/pii/0277953689901020</t>
  </si>
  <si>
    <t>Hopewell, Philip C.; Kato-Maeda, Midori; Ernst, Joel D.</t>
  </si>
  <si>
    <t>35 - Tuberculosis</t>
  </si>
  <si>
    <t>Murray and Nadel's Textbook of Respiratory Medicine (Sixth Edition)</t>
  </si>
  <si>
    <t>978-1-4557-3383-5</t>
  </si>
  <si>
    <t>http://www.sciencedirect.com/science/article/pii/B978145573383500035X</t>
  </si>
  <si>
    <t>Brookman, Richard R.</t>
  </si>
  <si>
    <t>Bibliography of recent journal articles (January to June 1992)</t>
  </si>
  <si>
    <t>10.1016/1054-139X(93)90012-E</t>
  </si>
  <si>
    <t>http://www.sciencedirect.com/science/article/pii/1054139X9390012E</t>
  </si>
  <si>
    <t>Mas-Coma, Santiago; Valero, Maria Adela; Bargues, Maria Dolores</t>
  </si>
  <si>
    <t>Climate change effects on trematodiases, with emphasis on zoonotic fascioliasis and schistosomiasis</t>
  </si>
  <si>
    <t>Special Section: EVPC 2008: Veterinary parasitology and climate change</t>
  </si>
  <si>
    <t>0304-4017</t>
  </si>
  <si>
    <t>10.1016/j.vetpar.2009.03.024</t>
  </si>
  <si>
    <t>http://www.sciencedirect.com/science/article/pii/S0304401709001691</t>
  </si>
  <si>
    <t>St. Leger, Judy; Raverty, Stephen; Mena, Alexandria</t>
  </si>
  <si>
    <t>Chapter 22 - Cetacea</t>
  </si>
  <si>
    <t>Pathology of Wildlife and Zoo Animals</t>
  </si>
  <si>
    <t>978-0-12-805306-5</t>
  </si>
  <si>
    <t>http://www.sciencedirect.com/science/article/pii/B9780128053065000225</t>
  </si>
  <si>
    <t>General</t>
  </si>
  <si>
    <t>Deep Sea Research Part B. Oceanographic Literature Review</t>
  </si>
  <si>
    <t>0198-0254</t>
  </si>
  <si>
    <t>10.1016/0198-0254(88)90072-6</t>
  </si>
  <si>
    <t>http://www.sciencedirect.com/science/article/pii/0198025488900726</t>
  </si>
  <si>
    <t>ROTH, MARTIN</t>
  </si>
  <si>
    <t>A New Classification of the Affective Disorders</t>
  </si>
  <si>
    <t>Neuro-Psychopharmacology</t>
  </si>
  <si>
    <t>978-0-08-023089-4</t>
  </si>
  <si>
    <t>http://www.sciencedirect.com/science/article/pii/B9780080230894500338</t>
  </si>
  <si>
    <t>Fry, Michael G.; Rice, Condoleezza</t>
  </si>
  <si>
    <t>The Hungarian crisis of 1956: the Soviet decision</t>
  </si>
  <si>
    <t>10.1016/0039-3592(83)90045-5</t>
  </si>
  <si>
    <t>http://www.sciencedirect.com/science/article/pii/0039359283900455</t>
  </si>
  <si>
    <t>7 The mid-east</t>
  </si>
  <si>
    <t>Mathematics in Science and Engineering</t>
  </si>
  <si>
    <t>0076-5392</t>
  </si>
  <si>
    <t>http://www.sciencedirect.com/science/article/pii/S0076539205800761</t>
  </si>
  <si>
    <t>Brice, Richard</t>
  </si>
  <si>
    <t>12 - Let's Stick Together – Recording consoles</t>
  </si>
  <si>
    <t>Music Engineering (Second Edition)</t>
  </si>
  <si>
    <t>978-0-7506-5040-3</t>
  </si>
  <si>
    <t>http://www.sciencedirect.com/science/article/pii/B9780750650403500324</t>
  </si>
  <si>
    <t>Muuka, Gerry N.</t>
  </si>
  <si>
    <t>Wrong-footing MNCs and local manufacturing: Zambia's 1992–1994 structural adjustment program</t>
  </si>
  <si>
    <t>International Business Review</t>
  </si>
  <si>
    <t>0969-5931</t>
  </si>
  <si>
    <t>10.1016/S0969-5931(97)00041-3</t>
  </si>
  <si>
    <t>http://www.sciencedirect.com/science/article/pii/S0969593197000413</t>
  </si>
  <si>
    <t>Natrajan, Louise S.</t>
  </si>
  <si>
    <t>Developments in the photophysics and photochemistry of actinide ions and their coordination compounds</t>
  </si>
  <si>
    <t>19th International Symposium on the Photophysics and Photochemistry of Coordination Compounds</t>
  </si>
  <si>
    <t>0010-8545</t>
  </si>
  <si>
    <t>10.1016/j.ccr.2012.03.029</t>
  </si>
  <si>
    <t>http://www.sciencedirect.com/science/article/pii/S0010854512000665</t>
  </si>
  <si>
    <t>Singh, P.K.; Venkatesan, K.; Swarnam, T.P.</t>
  </si>
  <si>
    <t>Chapter 12 - Rice Genetic Resources in Tropical Islands</t>
  </si>
  <si>
    <t>Biodiversity and Climate Change Adaptation in Tropical Islands</t>
  </si>
  <si>
    <t>978-0-12-813064-3</t>
  </si>
  <si>
    <t>http://www.sciencedirect.com/science/article/pii/B9780128130643000120</t>
  </si>
  <si>
    <t>Matoussi, Mohamed S.; Nugent, Jeffrey B.</t>
  </si>
  <si>
    <t>Chapter 4 - The Switch to Sharecropping in Medjez-el-bab* *The authors appreciate the many useful comments offered by Lee Alston, Samar Datta, Bruce Herrick, Timur Kuran, and Mustapha Nabli on earlier versions of the paper. The assistance of Samar Datta in the preparation of the questionnaire, the support of the Ministry of Higher Education in collecting the data and the help of Khalifa Ghali in processing the data are gratefully acknowledged. An earlier version of the paper was published in Isaac M. Oferi, ed., President Chiang Kai-Shek and Land Reform, Taipei: China Land Reform Association: 293–308 and is published here with the Association's permission.</t>
  </si>
  <si>
    <t>http://www.sciencedirect.com/science/article/pii/B9780444874870500141</t>
  </si>
  <si>
    <t>Richards, Martin</t>
  </si>
  <si>
    <t>Artificial insemination and eugenics: celibate motherhood, eutelegenesis and germinal choice</t>
  </si>
  <si>
    <t>Eugenics, sex and the state</t>
  </si>
  <si>
    <t>10.1016/j.shpsc.2008.03.005</t>
  </si>
  <si>
    <t>http://www.sciencedirect.com/science/article/pii/S1369848608000186</t>
  </si>
  <si>
    <t>Türkşen, I. Burhan</t>
  </si>
  <si>
    <t>Chapter 0 - FOUNDATION</t>
  </si>
  <si>
    <t>An Ontological and Epistemological Perspective of Fuzzy Set Theory</t>
  </si>
  <si>
    <t>978-0-444-51891-0</t>
  </si>
  <si>
    <t>http://www.sciencedirect.com/science/article/pii/B9780444518910500508</t>
  </si>
  <si>
    <t>Gurr, G.M.; van Emden, H.F.; Wratten, S.D.</t>
  </si>
  <si>
    <t>Chapter 9 - Habitat manipulation and natural enemy efficiency: Implications for the control of pests</t>
  </si>
  <si>
    <t>Conservation Biological Control</t>
  </si>
  <si>
    <t>978-0-12-078147-8</t>
  </si>
  <si>
    <t>http://www.sciencedirect.com/science/article/pii/B9780120781478500554</t>
  </si>
  <si>
    <t>Cummings, Kevin S.; Graf, Daniel L.</t>
  </si>
  <si>
    <t>Chapter 19 - Class Bivalvia1</t>
  </si>
  <si>
    <t>http://www.sciencedirect.com/science/article/pii/B978012385026300019X</t>
  </si>
  <si>
    <t>Dernell, William S.; Ehrhart, Nicole P.; Straw, Rodney C.; Vail, David M.</t>
  </si>
  <si>
    <t>Chapter 23 - Tumors of the Skeletal System</t>
  </si>
  <si>
    <t>Withrow &amp; MacEwen's Small Animal Clinical Oncology (Fourth Edition)</t>
  </si>
  <si>
    <t>978-0-7216-0558-6</t>
  </si>
  <si>
    <t>http://www.sciencedirect.com/science/article/pii/B9780721605586500265</t>
  </si>
  <si>
    <t>SAEVA, F.D.</t>
  </si>
  <si>
    <t>THE OPTICAL PROPERTIES OF ANISOTROPICALLY ORDERED SOLUTES IN CHOLESTERIC LIQUID CRYSTALLINE MESOPHASES</t>
  </si>
  <si>
    <t>Macromolecular Microsymposia–XII and XIII</t>
  </si>
  <si>
    <t>978-0-408-70639-1</t>
  </si>
  <si>
    <t>http://www.sciencedirect.com/science/article/pii/B9780408706391500050</t>
  </si>
  <si>
    <t>Jéquier, Eric; Tappy, Luc</t>
  </si>
  <si>
    <t>Obesity</t>
  </si>
  <si>
    <t>Molecular Aspects of Medicine</t>
  </si>
  <si>
    <t>0098-2997</t>
  </si>
  <si>
    <t>10.1016/S0098-2997(97)00045-9</t>
  </si>
  <si>
    <t>http://www.sciencedirect.com/science/article/pii/S0098299797000459</t>
  </si>
  <si>
    <t>Inayatullah, Sohail; Fitzgerald, Jennifer</t>
  </si>
  <si>
    <t>Gene discourses: Politics, culture, law, and futures</t>
  </si>
  <si>
    <t>Law and Technology</t>
  </si>
  <si>
    <t>10.1016/0040-1625(96)00031-5</t>
  </si>
  <si>
    <t>http://www.sciencedirect.com/science/article/pii/0040162596000315</t>
  </si>
  <si>
    <t>13 - Properties and reactions of atomic nuclei, radioactivity, and ionizing radiation</t>
  </si>
  <si>
    <t>http://www.sciencedirect.com/science/article/pii/B9780120734610500600</t>
  </si>
  <si>
    <t>Lu, Han Victor</t>
  </si>
  <si>
    <t>L’asexualité à la lueur du principe de Nirvâna</t>
  </si>
  <si>
    <t>Annales Médico-psychologiques, revue psychiatrique</t>
  </si>
  <si>
    <t>0003-4487</t>
  </si>
  <si>
    <t>10.1016/j.amp.2017.03.026</t>
  </si>
  <si>
    <t>http://www.sciencedirect.com/science/article/pii/S000344871730224X</t>
  </si>
  <si>
    <t>D'Amato, Constance J.; Hicks, Samuel P.</t>
  </si>
  <si>
    <t>Development of the motor system: Effects of radiation on developing corticospinal neurons and locomotor function</t>
  </si>
  <si>
    <t>10.1016/0014-4886(80)90002-3</t>
  </si>
  <si>
    <t>http://www.sciencedirect.com/science/article/pii/0014488680900023</t>
  </si>
  <si>
    <t>de Ricqlès, Armand; Padian, Kevin</t>
  </si>
  <si>
    <t>Quelques apports à la théorie de l’Évolution, de la « Synthèse orthodoxe » à la « Super synthèse évo-dévo » 1970–2009 : un point de vue</t>
  </si>
  <si>
    <t>Histoire évolutive de la Vie/Evolutionary history of Life</t>
  </si>
  <si>
    <t>10.1016/j.crpv.2008.09.006</t>
  </si>
  <si>
    <t>http://www.sciencedirect.com/science/article/pii/S1631068308001437</t>
  </si>
  <si>
    <t>CHAPTER 5 - Moral Confidence in Agriculture11This is a modified version of a paper which appeared in the American Journal of Alternative Agriculture 17:44–53.2002. Reprinted with permission.</t>
  </si>
  <si>
    <t>Agriculture's Ethical Horizon</t>
  </si>
  <si>
    <t>978-0-12-370511-2</t>
  </si>
  <si>
    <t>http://www.sciencedirect.com/science/article/pii/B9780123705112500077</t>
  </si>
  <si>
    <t>Nigam, Yamni; Dudley, Edward; Bexfield, Alyson; Bond, A.Elizabeth; Evans, Julie; James, Jane</t>
  </si>
  <si>
    <t>Chapter 2 - The Physiology of Wound Healing by the Medicinal Maggot, Lucilia sericata</t>
  </si>
  <si>
    <t>http://www.sciencedirect.com/science/article/pii/B9780123813879000026</t>
  </si>
  <si>
    <t>Assob, J.C.N.; Nsagha, D.S.; Njouendou, A.J.; Zofou, D.; Sevidzem, W.F.; Ketchaji, A.; Chiara, A.; Asangbeng, T.E.; Dzemo, K.O.; Samba, B.M.; Wenze, A.C.; Malika, E.; Penlap, V.B.; Kuete, V.</t>
  </si>
  <si>
    <t>Chapter 1 - Diseases in Africa: An Overview</t>
  </si>
  <si>
    <t>Medicinal Spices and Vegetables from Africa</t>
  </si>
  <si>
    <t>978-0-12-809286-6</t>
  </si>
  <si>
    <t>http://www.sciencedirect.com/science/article/pii/B9780128092866000017</t>
  </si>
  <si>
    <t>Nutt, David J.</t>
  </si>
  <si>
    <t>The pharmacology of human anxiety</t>
  </si>
  <si>
    <t>10.1016/0163-7258(90)90089-K</t>
  </si>
  <si>
    <t>http://www.sciencedirect.com/science/article/pii/016372589090089K</t>
  </si>
  <si>
    <t>Petrovskii, Sergei; Petrovskaya, Natalia; Bearup, Daniel</t>
  </si>
  <si>
    <t>Multiscale approach to pest insect monitoring: Random walks, pattern formation, synchronization, and networks</t>
  </si>
  <si>
    <t>10.1016/j.plrev.2014.02.001</t>
  </si>
  <si>
    <t>http://www.sciencedirect.com/science/article/pii/S1571064514000244</t>
  </si>
  <si>
    <t>McFarland, Jack W.; Waldrop, Mark P.; Haw, Monica</t>
  </si>
  <si>
    <t>Extreme CO2 disturbance and the resilience of soil microbial communities</t>
  </si>
  <si>
    <t>Soil Biology and Biochemistry</t>
  </si>
  <si>
    <t>0038-0717</t>
  </si>
  <si>
    <t>10.1016/j.soilbio.2013.04.019</t>
  </si>
  <si>
    <t>http://www.sciencedirect.com/science/article/pii/S0038071713001612</t>
  </si>
  <si>
    <t>Dancyger, Ken</t>
  </si>
  <si>
    <t>Chapter 15 - The Appropriation of Style II: Limitation and Innovation</t>
  </si>
  <si>
    <t>The Technique of Film and Video Editing (Fourth Edition)</t>
  </si>
  <si>
    <t>978-0-240-80765-2</t>
  </si>
  <si>
    <t>http://www.sciencedirect.com/science/article/pii/B9780240807652500210</t>
  </si>
  <si>
    <t>Ditmar, Mark F.</t>
  </si>
  <si>
    <t>CHAPTER 11 - Infectious Diseases</t>
  </si>
  <si>
    <t>Pediatric Secrets (Fifth Edition)</t>
  </si>
  <si>
    <t>978-0-323-06561-0</t>
  </si>
  <si>
    <t>http://www.sciencedirect.com/science/article/pii/B9780323065610000112</t>
  </si>
  <si>
    <t>Curtis, M.J</t>
  </si>
  <si>
    <t>Abstracts from the 3rd Annual Safety Pharmacology Society (SPS) meeting, Noordwijk, The Netherlands, September 29–30, 2003</t>
  </si>
  <si>
    <t>First Annual Focus on Safety Pharmacology</t>
  </si>
  <si>
    <t>1056-8719</t>
  </si>
  <si>
    <t>10.1016/j.vascn.2004.03.005</t>
  </si>
  <si>
    <t>http://www.sciencedirect.com/science/article/pii/S1056871904000255</t>
  </si>
  <si>
    <t>Raviprasad, K.; Chattopadhyay, K.</t>
  </si>
  <si>
    <t>The influence of critical points and structure and microstructural evolution in iron rich FeSi alloys</t>
  </si>
  <si>
    <t>10.1016/0956-7151(93)90091-6</t>
  </si>
  <si>
    <t>http://www.sciencedirect.com/science/article/pii/0956715193900916</t>
  </si>
  <si>
    <t>Lung Cancer</t>
  </si>
  <si>
    <t>0169-5002</t>
  </si>
  <si>
    <t>10.1016/S0169-5002(99)00023-9</t>
  </si>
  <si>
    <t>http://www.sciencedirect.com/science/article/pii/S0169500299000239</t>
  </si>
  <si>
    <t>Taylor, Alastair M.</t>
  </si>
  <si>
    <t>THE HISTORICAL EVOLUTION OF MANKIND'S INNER AND OUTER DIMENSIONS</t>
  </si>
  <si>
    <t>Studies on the Conceptual Foundations</t>
  </si>
  <si>
    <t>978-0-08-022221-9</t>
  </si>
  <si>
    <t>http://www.sciencedirect.com/science/article/pii/B9780080222219500105</t>
  </si>
  <si>
    <t>De Beer, F.C.; Pepys, M.B.</t>
  </si>
  <si>
    <t>Isolation of human C-reactive protein and serum amyloid P component</t>
  </si>
  <si>
    <t>Journal of Immunological Methods</t>
  </si>
  <si>
    <t>0022-1759</t>
  </si>
  <si>
    <t>10.1016/0022-1759(82)90300-3</t>
  </si>
  <si>
    <t>http://www.sciencedirect.com/science/article/pii/0022175982903003</t>
  </si>
  <si>
    <t>(Lobo) Orensanz, J.M.; Parma, Ana M.; Turk, Teresa; Valero, Juan</t>
  </si>
  <si>
    <t>Chapter 14 Dynamics, assessment and management of exploited natural populations</t>
  </si>
  <si>
    <t>http://www.sciencedirect.com/science/article/pii/S0167930906800414</t>
  </si>
  <si>
    <t>Onandia, Gabriela; Gudimov, Alexey; Miracle, Maria Rosa; Arhonditsis, George</t>
  </si>
  <si>
    <t>Towards the development of a biogeochemical model for addressing the eutrophication problems in the shallow hypertrophic lagoon of Albufera de Valencia, Spain</t>
  </si>
  <si>
    <t>Ecological Informatics</t>
  </si>
  <si>
    <t>1574-9541</t>
  </si>
  <si>
    <t>10.1016/j.ecoinf.2015.01.004</t>
  </si>
  <si>
    <t>http://www.sciencedirect.com/science/article/pii/S1574954115000126</t>
  </si>
  <si>
    <t>LAZARUS, RICHARD S.; KANNER, ALLEN D.; FOLKMAN, SUSAN</t>
  </si>
  <si>
    <t>Chapter 8 - EMOTIONS: A COGNITIVE–PHENOMENOLOGICAL ANALYSIS</t>
  </si>
  <si>
    <t>Theories of Emotion</t>
  </si>
  <si>
    <t>978-0-12-558701-3</t>
  </si>
  <si>
    <t>http://www.sciencedirect.com/science/article/pii/B9780125587013500144</t>
  </si>
  <si>
    <t>Lawler, Mark; Johnston, Brian; Van Schaeybroeck, Sandra; Salto-Tellez, Manuel; Wilson, Richard; Dunlop, Malcolm; Johnston, Patrick G.</t>
  </si>
  <si>
    <t>74 - Colorectal Cancer</t>
  </si>
  <si>
    <t>http://www.sciencedirect.com/science/article/pii/B9780323476744000748</t>
  </si>
  <si>
    <t>Barrett, T.; Rossiter, P.B.</t>
  </si>
  <si>
    <t>Rinderpest: The Disease and Its Impact on Humans and Animals</t>
  </si>
  <si>
    <t>Advances in Virus Research</t>
  </si>
  <si>
    <t>0065-3527</t>
  </si>
  <si>
    <t>http://www.sciencedirect.com/science/article/pii/S0065352708603449</t>
  </si>
  <si>
    <t>Blecha, L.; Belkacem, A.; Karila, L.; Benyamina, A.; Coscas, S.; Reynaud, M.</t>
  </si>
  <si>
    <t>Chapitre 11 - Cannabis</t>
  </si>
  <si>
    <t>Addictologie (Troisième Édition)</t>
  </si>
  <si>
    <t>978-2-294-75125-7</t>
  </si>
  <si>
    <t>http://www.sciencedirect.com/science/article/pii/B9782294751257000112</t>
  </si>
  <si>
    <t>Australian Association of Neurologists Annual Scientific Meeting, 1998</t>
  </si>
  <si>
    <t>10.1016/S0967-5868(98)90297-1</t>
  </si>
  <si>
    <t>http://www.sciencedirect.com/science/article/pii/S0967586898902971</t>
  </si>
  <si>
    <t>13th International Congress on Infectious Diseases Abstracts (Oral Presentations)</t>
  </si>
  <si>
    <t>13th International Congress on Infectious Diseases, Abstracts</t>
  </si>
  <si>
    <t>10.1016/j.ijid.2008.05.002</t>
  </si>
  <si>
    <t>http://www.sciencedirect.com/science/article/pii/S1201971208001252</t>
  </si>
  <si>
    <t>Chiang, Silvia S.; Starke, Jeffrey R.</t>
  </si>
  <si>
    <t>http://www.sciencedirect.com/science/article/pii/B9780323401814001341</t>
  </si>
  <si>
    <t>Pinder, R.M.</t>
  </si>
  <si>
    <t>6 Recent Advances in the Chemotherapy of Malaria</t>
  </si>
  <si>
    <t>http://www.sciencedirect.com/science/article/pii/S0079646808701310</t>
  </si>
  <si>
    <t>5 - Stabilization with lime</t>
  </si>
  <si>
    <t>Developments in Geotechnical Engineering</t>
  </si>
  <si>
    <t>0165-1250</t>
  </si>
  <si>
    <t>http://www.sciencedirect.com/science/article/pii/B9780444997869500105</t>
  </si>
  <si>
    <t>http://www.sciencedirect.com/science/article/pii/B9780128036785180014</t>
  </si>
  <si>
    <t>Community Policing (Sixth Edition)</t>
  </si>
  <si>
    <t>978-1-4557-2850-3</t>
  </si>
  <si>
    <t>http://www.sciencedirect.com/science/article/pii/B9781455728503000012</t>
  </si>
  <si>
    <t>Halfacree, Keith</t>
  </si>
  <si>
    <t>Trial by space for a ‘radical rural’: Introducing alternative localities, representations and lives</t>
  </si>
  <si>
    <t>10.1016/j.jrurstud.2006.10.002</t>
  </si>
  <si>
    <t>http://www.sciencedirect.com/science/article/pii/S0743016706000696</t>
  </si>
  <si>
    <t>The Technique of Film and Video Editing (Fifth Edition)</t>
  </si>
  <si>
    <t>978-0-240-81397-4</t>
  </si>
  <si>
    <t>http://www.sciencedirect.com/science/article/pii/B9780240813974000157</t>
  </si>
  <si>
    <t>Grison, Claude; Escande, Vincent; Biton, Jacques</t>
  </si>
  <si>
    <t>1 - A New Approach to Multi-Site and Multi-Scale Rehabilitation by Phytoextraction</t>
  </si>
  <si>
    <t>Ecocatalysis</t>
  </si>
  <si>
    <t>978-1-78548-030-0</t>
  </si>
  <si>
    <t>http://www.sciencedirect.com/science/article/pii/B9781785480300500016</t>
  </si>
  <si>
    <t>Antidepressants - 1959</t>
  </si>
  <si>
    <t>10.1016/S0033-3182(60)73046-9</t>
  </si>
  <si>
    <t>http://www.sciencedirect.com/science/article/pii/S0033318260730469</t>
  </si>
  <si>
    <t>Sánchez, Pablo J.; Ahmed, Amina</t>
  </si>
  <si>
    <t>Avery's Diseases of the Newborn (Eighth Edition)</t>
  </si>
  <si>
    <t>978-0-7216-9347-7</t>
  </si>
  <si>
    <t>http://www.sciencedirect.com/science/article/pii/B9780721693477500408</t>
  </si>
  <si>
    <t>Pang, Kevin; Ajello, Joseph M.; Hord, Charles W.; Egan, Walter G.</t>
  </si>
  <si>
    <t>Complex refractive index of Martian dust: Mariner 9 ultraviolet observations</t>
  </si>
  <si>
    <t>10.1016/0019-1035(76)90184-6</t>
  </si>
  <si>
    <t>http://www.sciencedirect.com/science/article/pii/0019103576901846</t>
  </si>
  <si>
    <t>10.1016/S0022-3476(05)81990-0</t>
  </si>
  <si>
    <t>http://www.sciencedirect.com/science/article/pii/S0022347605819900</t>
  </si>
  <si>
    <t>Lupi, Omar; Tyring, Stephen K.</t>
  </si>
  <si>
    <t>Tropical dermatology: viral tropical diseases</t>
  </si>
  <si>
    <t>10.1016/S0190-9622(03)02727-0</t>
  </si>
  <si>
    <t>http://www.sciencedirect.com/science/article/pii/S0190962203027270</t>
  </si>
  <si>
    <t>Desser, Sherwin S.; Bennett, Gordon F.</t>
  </si>
  <si>
    <t>Chapter 5 - The Genera Leucocytozoon, Haemoproteus, and Hepatocystis</t>
  </si>
  <si>
    <t>Parasitic Protozoa (Second Edition)</t>
  </si>
  <si>
    <t>978-0-12-426014-6</t>
  </si>
  <si>
    <t>http://www.sciencedirect.com/science/article/pii/B9780124260146500107</t>
  </si>
  <si>
    <t>Drake, Simon R.; Otway, David J.</t>
  </si>
  <si>
    <t>A low temperature synthesis of barium organometallics via mixed ammonia-ethereal solvents</t>
  </si>
  <si>
    <t>10.1016/S0277-5387(00)86006-4</t>
  </si>
  <si>
    <t>http://www.sciencedirect.com/science/article/pii/S0277538700860064</t>
  </si>
  <si>
    <t>Kalogirou, S.A.</t>
  </si>
  <si>
    <t>3.01 - Solar Thermal Systems: Components and Applications – Introduction</t>
  </si>
  <si>
    <t>Comprehensive Renewable Energy</t>
  </si>
  <si>
    <t>978-0-08-087873-7</t>
  </si>
  <si>
    <t>http://www.sciencedirect.com/science/article/pii/B9780080878720003012</t>
  </si>
  <si>
    <t>Chapter 6 Some Practical Applications of the Clay-Polymer Interaction</t>
  </si>
  <si>
    <t>Developments in Soil Science</t>
  </si>
  <si>
    <t>0166-2481</t>
  </si>
  <si>
    <t>http://www.sciencedirect.com/science/article/pii/S016624810870117X</t>
  </si>
  <si>
    <t>Gomes, C.F.A.; Brainerd, C.J.; Nakamura, K.; Reyna, V.F.</t>
  </si>
  <si>
    <t>Markovian interpretations of dual retrieval processes</t>
  </si>
  <si>
    <t>Special Issue in Honor of William K. Estes</t>
  </si>
  <si>
    <t>10.1016/j.jmp.2013.07.003</t>
  </si>
  <si>
    <t>http://www.sciencedirect.com/science/article/pii/S0022249613000618</t>
  </si>
  <si>
    <t>Toon, Owen B.; B. Pollack, James; Sagan, Carl</t>
  </si>
  <si>
    <t>Physical properties of the particles composing the Martian dust storm of 1971–1972</t>
  </si>
  <si>
    <t>10.1016/0019-1035(77)90088-4</t>
  </si>
  <si>
    <t>http://www.sciencedirect.com/science/article/pii/0019103577900884</t>
  </si>
  <si>
    <t>RATHCKE, BEVERLY</t>
  </si>
  <si>
    <t>CHAPTER 12 - Competition and Facilitation among Plants for Pollination</t>
  </si>
  <si>
    <t>Pollination Biology</t>
  </si>
  <si>
    <t>978-0-12-583980-8</t>
  </si>
  <si>
    <t>http://www.sciencedirect.com/science/article/pii/B9780125839808500193</t>
  </si>
  <si>
    <t>Wagonfeld, Samuel; Dashef, Stephen S.</t>
  </si>
  <si>
    <t>THE RETURN OF MEMORY AND PERSONAL MEANING: Treatment and Theoretical Considerations in a Case of Viral Encephalitis</t>
  </si>
  <si>
    <t>10.1016/S0002-7138(09)61236-X</t>
  </si>
  <si>
    <t>http://www.sciencedirect.com/science/article/pii/S000271380961236X</t>
  </si>
  <si>
    <t>10 A Theory of Sexuality</t>
  </si>
  <si>
    <t>http://www.sciencedirect.com/science/article/pii/S0166411508614028</t>
  </si>
  <si>
    <t>Piveteau, Jean-Luc</t>
  </si>
  <si>
    <t>The problem of regionalization among geographers: the case of Switzerland</t>
  </si>
  <si>
    <t>10.1016/0016-7185(75)90080-9</t>
  </si>
  <si>
    <t>http://www.sciencedirect.com/science/article/pii/0016718575900809</t>
  </si>
  <si>
    <t>Abstract</t>
  </si>
  <si>
    <t>10.1016/S0006-3223(99)80008-0</t>
  </si>
  <si>
    <t>http://www.sciencedirect.com/science/article/pii/S0006322399800080</t>
  </si>
  <si>
    <t>Morris, J.N.</t>
  </si>
  <si>
    <t>TOMORROW'S COMMUNITY PHYSICIAN</t>
  </si>
  <si>
    <t>Originally published as Volume 2, Issue 7625</t>
  </si>
  <si>
    <t>10.1016/S0140-6736(69)92272-7</t>
  </si>
  <si>
    <t>http://www.sciencedirect.com/science/article/pii/S0140673669922727</t>
  </si>
  <si>
    <t>Kurtz, Steven M.; Ong, Kevin</t>
  </si>
  <si>
    <t>7 - Contemporary Total Hip Arthroplasty: Alternative Bearings</t>
  </si>
  <si>
    <t>UHMWPE Biomaterials Handbook (Third Edition)</t>
  </si>
  <si>
    <t>978-0-323-35401-1</t>
  </si>
  <si>
    <t>http://www.sciencedirect.com/science/article/pii/B9780323354011000077</t>
  </si>
  <si>
    <t>PRICE, PETER W.</t>
  </si>
  <si>
    <t>Chapter 12 - The Role of Natural Enemies in Insect Populations</t>
  </si>
  <si>
    <t>http://www.sciencedirect.com/science/article/pii/B9780120781485500166</t>
  </si>
  <si>
    <t>Stanley-Jones, D.</t>
  </si>
  <si>
    <t>SEXUAL INVERSION: AN ETHICAL STUDY</t>
  </si>
  <si>
    <t>Originally published as Volume 1, Issue 6447</t>
  </si>
  <si>
    <t>10.1016/S0140-6736(47)91183-5</t>
  </si>
  <si>
    <t>http://www.sciencedirect.com/science/article/pii/S0140673647911835</t>
  </si>
  <si>
    <t>Grong, Ø.; Shercliff, H.R.</t>
  </si>
  <si>
    <t>Microstructural modelling in metals processing</t>
  </si>
  <si>
    <t>10.1016/S0079-6425(00)00004-9</t>
  </si>
  <si>
    <t>http://www.sciencedirect.com/science/article/pii/S0079642500000049</t>
  </si>
  <si>
    <t>WOLPE, JOSEPH</t>
  </si>
  <si>
    <t>The Systematic Desensitization Treatment of Neuroses**This article is reprinted with the permission of the author and the editor from the Journal of Nervous and Mental Disease, 132, 189–203 (1961).</t>
  </si>
  <si>
    <t>Experiments in Behaviour Therapy</t>
  </si>
  <si>
    <t>978-0-08-010054-8</t>
  </si>
  <si>
    <t>http://www.sciencedirect.com/science/article/pii/B978008010054850006X</t>
  </si>
  <si>
    <t>Conference on Global Lung Health and the 1996 Annual Meeting of the International Union Against Tuberculosis and Lung Disease (IUATLD) Paris, France, 2–5 October 1996</t>
  </si>
  <si>
    <t>Tubercle and Lung Disease</t>
  </si>
  <si>
    <t>0962-8479</t>
  </si>
  <si>
    <t>10.1016/S0962-8479(96)90089-1</t>
  </si>
  <si>
    <t>http://www.sciencedirect.com/science/article/pii/S0962847996900891</t>
  </si>
  <si>
    <t>10.1016/0198-0254(87)90447-X</t>
  </si>
  <si>
    <t>http://www.sciencedirect.com/science/article/pii/019802548790447X</t>
  </si>
  <si>
    <t>Binner, Jon; Hogg, Paul; Murphy, John</t>
  </si>
  <si>
    <t>CHAPTER 3 - COMPOSITES</t>
  </si>
  <si>
    <t>Advanced Materials Source Book</t>
  </si>
  <si>
    <t>978-1-4831-3581-6</t>
  </si>
  <si>
    <t>http://www.sciencedirect.com/science/article/pii/B9781483135816500067</t>
  </si>
  <si>
    <t>KIM, KE CHUNG</t>
  </si>
  <si>
    <t>CHAPTER 10 - How to Detect and Combat Exotic Pests**Authorized for publication on September 29, 1982, as paper no. 6524 in the Journal Series of the Pennsylvania Agricultural Experiment Station, University Park, Pennsylvania 16802.</t>
  </si>
  <si>
    <t>Exotic Plant Pests and North American Agriculture</t>
  </si>
  <si>
    <t>978-0-12-757880-4</t>
  </si>
  <si>
    <t>http://www.sciencedirect.com/science/article/pii/B9780127578804500154</t>
  </si>
  <si>
    <t>Schachter, Mike; Rubin, Sir Peter</t>
  </si>
  <si>
    <t>Chapter 2 - Topics in drug therapy</t>
  </si>
  <si>
    <t>Clinical Pharmacology (Eleventh Edition)</t>
  </si>
  <si>
    <t>978-0-7020-4084-9</t>
  </si>
  <si>
    <t>http://www.sciencedirect.com/science/article/pii/B9780702040849000410</t>
  </si>
  <si>
    <t>Skinner, Heath D.; Holsinger, F. Christopher; Beadle, Beth M.</t>
  </si>
  <si>
    <t>Oropharynx Cancer</t>
  </si>
  <si>
    <t>10.1016/j.currproblcancer.2012.07.002</t>
  </si>
  <si>
    <t>http://www.sciencedirect.com/science/article/pii/S0147027212000943</t>
  </si>
  <si>
    <t>Rust, Robert S.</t>
  </si>
  <si>
    <t>Human Arboviral Encephalitis</t>
  </si>
  <si>
    <t>Viral Infections of the Pediatric Nervous System</t>
  </si>
  <si>
    <t>10.1016/j.spen.2012.03.002</t>
  </si>
  <si>
    <t>http://www.sciencedirect.com/science/article/pii/S1071909112000186</t>
  </si>
  <si>
    <t>Rosatte, Richard C.</t>
  </si>
  <si>
    <t>Chapter 18 - Rabies Control in Wild Carnivores</t>
  </si>
  <si>
    <t>http://www.sciencedirect.com/science/article/pii/B9780123965479000183</t>
  </si>
  <si>
    <t>Karande, Pankaj; Trasatti, John Philip; Chandra, Divya</t>
  </si>
  <si>
    <t>Chapter 4 - Novel Approaches for the Delivery of Biologics to the Central Nervous System</t>
  </si>
  <si>
    <t>Novel Approaches and Strategies for Biologics, Vaccines and Cancer Therapies</t>
  </si>
  <si>
    <t>978-0-12-416603-5</t>
  </si>
  <si>
    <t>http://www.sciencedirect.com/science/article/pii/B9780124166035000043</t>
  </si>
  <si>
    <t>Pishtshev, A.; Karazhanov, S. Zh; Klopov, M.</t>
  </si>
  <si>
    <t>Materials properties of magnesium and calcium hydroxides from first-principles calculations</t>
  </si>
  <si>
    <t>Computational Materials Science</t>
  </si>
  <si>
    <t>0927-0256</t>
  </si>
  <si>
    <t>10.1016/j.commatsci.2014.07.007</t>
  </si>
  <si>
    <t>http://www.sciencedirect.com/science/article/pii/S0927025614004789</t>
  </si>
  <si>
    <t>Weinberg, David H.; Mortonson, Michael J.; Eisenstein, Daniel J.; Hirata, Christopher; Riess, Adam G.; Rozo, Eduardo</t>
  </si>
  <si>
    <t>Observational probes of cosmic acceleration</t>
  </si>
  <si>
    <t>Observational Probes of Cosmic Acceleration</t>
  </si>
  <si>
    <t>10.1016/j.physrep.2013.05.001</t>
  </si>
  <si>
    <t>http://www.sciencedirect.com/science/article/pii/S0370157313001592</t>
  </si>
  <si>
    <t>Wells, David</t>
  </si>
  <si>
    <t>CHAPTER 13 - Birds</t>
  </si>
  <si>
    <t>Key Environments: Malaysia</t>
  </si>
  <si>
    <t>978-0-08-028866-6</t>
  </si>
  <si>
    <t>http://www.sciencedirect.com/science/article/pii/B9780080288666500192</t>
  </si>
  <si>
    <t>Ashkin, David; Hale, Yvonne; Hollender, Elena; Lauzardo, Michael; Narita, Masahiro; Pitchenik, Arthur E.; Salfinger, Max; Stambaugh, Jerry Jean</t>
  </si>
  <si>
    <t>Chapter 17 - Mycobacterial Disease in Patients with HIV Infection</t>
  </si>
  <si>
    <t>AIDS and Other Manifestations of HIV Infection (Fourth Edition)</t>
  </si>
  <si>
    <t>978-0-12-764051-8</t>
  </si>
  <si>
    <t>http://www.sciencedirect.com/science/article/pii/B9780127640518500196</t>
  </si>
  <si>
    <t>10.1016/j.fueleneab.2019.12.002</t>
  </si>
  <si>
    <t>http://www.sciencedirect.com/science/article/pii/S0140670119300463</t>
  </si>
  <si>
    <t>Zeltzer, Lonie K.; Anderson, Corrie T.M.; Schechter, Neil L.</t>
  </si>
  <si>
    <t>Pediatric pain: Current status and new directions</t>
  </si>
  <si>
    <t>10.1016/0045-9380(90)90011-O</t>
  </si>
  <si>
    <t>http://www.sciencedirect.com/science/article/pii/004593809090011O</t>
  </si>
  <si>
    <t>Quetin, B.; De Rouville, M.</t>
  </si>
  <si>
    <t>Submarine sewer outfalls— A design manual</t>
  </si>
  <si>
    <t>10.1016/0025-326X(86)90735-6</t>
  </si>
  <si>
    <t>http://www.sciencedirect.com/science/article/pii/0025326X86907356</t>
  </si>
  <si>
    <t>Thomas, Stephen J.; Endy, Timothy P.; Rothman, Alan L.; Barrett, Alan D.</t>
  </si>
  <si>
    <t>155 - Flaviviruses (Dengue, Yellow Fever, Japanese Encephalitis, West Nile Encephalitis, St. Louis Encephalitis, Tick-Borne Encephalitis, Kyasanur Forest Disease, Alkhurma Hemorrhagic Fever, Zika)</t>
  </si>
  <si>
    <t>http://www.sciencedirect.com/science/article/pii/B9781455748013001557</t>
  </si>
  <si>
    <t>Brydson, J.A.</t>
  </si>
  <si>
    <t>15 - Acrylic Plastics</t>
  </si>
  <si>
    <t>Plastics Materials (Seventh Edition)</t>
  </si>
  <si>
    <t>978-0-7506-4132-6</t>
  </si>
  <si>
    <t>http://www.sciencedirect.com/science/article/pii/B9780750641326500565</t>
  </si>
  <si>
    <t>Salyer, Steven W.</t>
  </si>
  <si>
    <t>Chapter 7 - Infectious Disease Emergencies</t>
  </si>
  <si>
    <t>Essential Emergency Medicine</t>
  </si>
  <si>
    <t>978-1-4160-2971-7</t>
  </si>
  <si>
    <t>http://www.sciencedirect.com/science/article/pii/B9781416029717100078</t>
  </si>
  <si>
    <t>Wendel, George D.</t>
  </si>
  <si>
    <t>Gestational and Congenital Syphilis</t>
  </si>
  <si>
    <t>Infectious Complications of Pregnancy</t>
  </si>
  <si>
    <t>10.1016/S0095-5108(18)30713-9</t>
  </si>
  <si>
    <t>http://www.sciencedirect.com/science/article/pii/S0095510818307139</t>
  </si>
  <si>
    <t>Goldstein, Jeffrey H.</t>
  </si>
  <si>
    <t>9 - THE NATURE OF GROUPS</t>
  </si>
  <si>
    <t>Social Psychology</t>
  </si>
  <si>
    <t>978-0-12-287050-7</t>
  </si>
  <si>
    <t>http://www.sciencedirect.com/science/article/pii/B9780122870507500138</t>
  </si>
  <si>
    <t>Field, Alexander James</t>
  </si>
  <si>
    <t>Do legal systems matter?</t>
  </si>
  <si>
    <t>Explorations in Economic History</t>
  </si>
  <si>
    <t>0014-4983</t>
  </si>
  <si>
    <t>10.1016/0014-4983(91)90022-B</t>
  </si>
  <si>
    <t>http://www.sciencedirect.com/science/article/pii/001449839190022B</t>
  </si>
  <si>
    <t>Jubb, Kennedy &amp; Palmer's Pathology of Domestic Animals (Fifth Edition)</t>
  </si>
  <si>
    <t>978-0-7020-2823-6</t>
  </si>
  <si>
    <t>http://www.sciencedirect.com/science/article/pii/B9780702028236500518</t>
  </si>
  <si>
    <t>Howard, Cynthia R.; Lawrence, Ruth A.</t>
  </si>
  <si>
    <t>Drugs and Breastfeeding</t>
  </si>
  <si>
    <t>Clinical Aspects of Human Milk and Lactation</t>
  </si>
  <si>
    <t>10.1016/S0095-5108(18)30061-7</t>
  </si>
  <si>
    <t>http://www.sciencedirect.com/science/article/pii/S0095510818300617</t>
  </si>
  <si>
    <t>Wei, A.; Thomas, M.; Mehtala, J.; Wang, J.</t>
  </si>
  <si>
    <t>13 - Gold nanoparticles (GNPs) as multifunctional materials for cancer treatment</t>
  </si>
  <si>
    <t>Biomaterials for Cancer Therapeutics</t>
  </si>
  <si>
    <t>978-0-85709-664-7</t>
  </si>
  <si>
    <t>http://www.sciencedirect.com/science/article/pii/B9780857096647500136</t>
  </si>
  <si>
    <t>Cobham, David; Robson, Peter</t>
  </si>
  <si>
    <t>Monetary integration in Africa: A deliberately European perspective</t>
  </si>
  <si>
    <t>10.1016/0305-750X(94)90122-8</t>
  </si>
  <si>
    <t>http://www.sciencedirect.com/science/article/pii/0305750X94901228</t>
  </si>
  <si>
    <t>Chapter 16 - Global Health</t>
  </si>
  <si>
    <t>http://www.sciencedirect.com/science/article/pii/B9780124157668000161</t>
  </si>
  <si>
    <t>Whitehouse, Nicki J.</t>
  </si>
  <si>
    <t>The Holocene British and Irish ancient forest fossil beetle fauna: implications for forest history, biodiversity and faunal colonisation</t>
  </si>
  <si>
    <t>Quaternary beetle research: the state of the art</t>
  </si>
  <si>
    <t>10.1016/j.quascirev.2006.01.010</t>
  </si>
  <si>
    <t>http://www.sciencedirect.com/science/article/pii/S027737910600028X</t>
  </si>
  <si>
    <t>Duhaime, Irene M.; Thomas, Howard</t>
  </si>
  <si>
    <t>Financial analysis and strategic management</t>
  </si>
  <si>
    <t>Journal of Economics and Business</t>
  </si>
  <si>
    <t>0148-6195</t>
  </si>
  <si>
    <t>10.1016/0148-6195(83)90021-8</t>
  </si>
  <si>
    <t>http://www.sciencedirect.com/science/article/pii/0148619583900218</t>
  </si>
  <si>
    <t>Nixon, John; Newbold, Paul; Mustelin, Tomas; Anderson, Gary P.; Kolbeck, Roland</t>
  </si>
  <si>
    <t>Monoclonal antibody therapy for the treatment of asthma and chronic obstructive pulmonary disease with eosinophilic inflammation</t>
  </si>
  <si>
    <t>Biologics in Respiratory Diseases special issue</t>
  </si>
  <si>
    <t>10.1016/j.pharmthera.2016.10.016</t>
  </si>
  <si>
    <t>http://www.sciencedirect.com/science/article/pii/S0163725816301954</t>
  </si>
  <si>
    <t>TORNEY-PURTA, JUDITH; HAHN, CAROLE H.</t>
  </si>
  <si>
    <t>CHAPTER 3 - Values Education in the Western European Tradition</t>
  </si>
  <si>
    <t>The Revival of Values Education in Asia &amp; the West</t>
  </si>
  <si>
    <t>978-0-08-035853-6</t>
  </si>
  <si>
    <t>http://www.sciencedirect.com/science/article/pii/B9780080358536500084</t>
  </si>
  <si>
    <t>FITTS, PAUL M.</t>
  </si>
  <si>
    <t>Perceptual-Motor Skill Learning11This chapter is based in part on research supported by the U. S. Air Force, Office of Scientific Research, under Contract No. AF 49 (638)-449.</t>
  </si>
  <si>
    <t>http://www.sciencedirect.com/science/article/pii/B9781483231457500169</t>
  </si>
  <si>
    <t>Needham, FH; Randall, AL</t>
  </si>
  <si>
    <t>13 - Practical Steelwork Design</t>
  </si>
  <si>
    <t>Civil Engineer's Reference Book (Fourth Edition)</t>
  </si>
  <si>
    <t>978-0-408-01208-9</t>
  </si>
  <si>
    <t>http://www.sciencedirect.com/science/article/pii/B9780408012089500178</t>
  </si>
  <si>
    <t>Massad, Eduardo; Coutinho, Francisco Antonio Bezerra; Lopez, Luis Fernandez; da Silva, Daniel Rodrigues</t>
  </si>
  <si>
    <t>Modeling the impact of global warming on vector-borne infections</t>
  </si>
  <si>
    <t>10.1016/j.plrev.2011.01.001</t>
  </si>
  <si>
    <t>http://www.sciencedirect.com/science/article/pii/S1571064511000029</t>
  </si>
  <si>
    <t>Nemtsov, AV; Ogurtsov, PP</t>
  </si>
  <si>
    <t>35 - Alcohol-related Mortality in Russia  A considerable part of the text consists of an investigation made with the support of The John D. and Catherine T. MacArthur Foundation. The authors express their gratitude to Professor Martin McKee (European Centre on Health of Societies in Transition, London School of Hygiene and Tropical Medicine) for the help in preparation of the manuscript for the publication.</t>
  </si>
  <si>
    <t>http://www.sciencedirect.com/science/article/pii/B9780125643702500374</t>
  </si>
  <si>
    <t>Bolla, Karen I.; Cadet, Jean Lud</t>
  </si>
  <si>
    <t>Chapter 39 - Exogenous Acquired Metabolic Disorders of the Nervous System: Toxins and Illicit Drugs</t>
  </si>
  <si>
    <t>Textbook of Clinical Neurology (Third Edition)</t>
  </si>
  <si>
    <t>978-1-4160-3618-0</t>
  </si>
  <si>
    <t>http://www.sciencedirect.com/science/article/pii/B9781416036180100396</t>
  </si>
  <si>
    <t>THE AETIOLOGY AND TREATMENT OF CHILDREN'S PHOBIAS: A REVIEW**Reprinted from Amer. J. Psychiat., 118, by permission of the Authors and Editor.</t>
  </si>
  <si>
    <t>Critical Essays on Psychoanalysis</t>
  </si>
  <si>
    <t>978-1-4832-3162-4</t>
  </si>
  <si>
    <t>http://www.sciencedirect.com/science/article/pii/B9781483231624500137</t>
  </si>
  <si>
    <t>Sheller, James R.; Deg Prez, Roger M.</t>
  </si>
  <si>
    <t>CNS Tuberculosis</t>
  </si>
  <si>
    <t>Infectious Diseases of the Central Nervous System</t>
  </si>
  <si>
    <t>10.1016/S0733-8619(18)30992-7</t>
  </si>
  <si>
    <t>http://www.sciencedirect.com/science/article/pii/S0733861918309927</t>
  </si>
  <si>
    <t>Berberian, Dicran A.</t>
  </si>
  <si>
    <t>Recent advances in malariology</t>
  </si>
  <si>
    <t>10.1016/0002-9343(69)90062-X</t>
  </si>
  <si>
    <t>http://www.sciencedirect.com/science/article/pii/000293436990062X</t>
  </si>
  <si>
    <t>Bibliography</t>
  </si>
  <si>
    <t>Organisation and Regulation</t>
  </si>
  <si>
    <t>978-0-08-041995-4</t>
  </si>
  <si>
    <t>http://www.sciencedirect.com/science/article/pii/B9780080419954500272</t>
  </si>
  <si>
    <t>Current titles</t>
  </si>
  <si>
    <t>Appetite</t>
  </si>
  <si>
    <t>10.1016/S0195-6663(80)80037-7</t>
  </si>
  <si>
    <t>http://www.sciencedirect.com/science/article/pii/S0195666380800377</t>
  </si>
  <si>
    <t>Mckinney, John D.; Jacobs, William R.; Bloom, Barry R.</t>
  </si>
  <si>
    <t>3 Persisting problems in tuberculosis</t>
  </si>
  <si>
    <t>Biomedical Research Reports</t>
  </si>
  <si>
    <t>1874-5326</t>
  </si>
  <si>
    <t>http://www.sciencedirect.com/science/article/pii/S1874532607800275</t>
  </si>
  <si>
    <t>Blome, Margaret Whiting; Cohen, Andrew S.; Tryon, Christian A.; Brooks, Alison S.; Russell, Joellen</t>
  </si>
  <si>
    <t>The environmental context for the origins of modern human diversity: A synthesis of regional variability in African climate 150,000–30,000 years ago</t>
  </si>
  <si>
    <t>10.1016/j.jhevol.2012.01.011</t>
  </si>
  <si>
    <t>http://www.sciencedirect.com/science/article/pii/S0047248412000395</t>
  </si>
  <si>
    <t>PHILPOTT, WILLIAM H.</t>
  </si>
  <si>
    <t>23 - Maladaptive Reactions to Frequently Used Foods and Commonly Met Chemicals as Precipitating Factors in Many Chronic Physical and Chronic Emotional Illnesses</t>
  </si>
  <si>
    <t>http://www.sciencedirect.com/science/article/pii/B978008021533450030X</t>
  </si>
  <si>
    <t>Burr, F.A.; West, J.A.</t>
  </si>
  <si>
    <t>Protein bodies in Bryopsis hypnoides: Their relationship to wound-healing and branch septum development</t>
  </si>
  <si>
    <t>Journal of Ultrastructure Research</t>
  </si>
  <si>
    <t>0022-5320</t>
  </si>
  <si>
    <t>10.1016/S0022-5320(71)80006-0</t>
  </si>
  <si>
    <t>http://www.sciencedirect.com/science/article/pii/S0022532071800060</t>
  </si>
  <si>
    <t>Woodward, James B.</t>
  </si>
  <si>
    <t>The Triumph of Nature: A Re-Examination of Turgenev's Nakanune</t>
  </si>
  <si>
    <t>Russian Literature</t>
  </si>
  <si>
    <t>0304-3479</t>
  </si>
  <si>
    <t>10.1016/0304-3479(89)90014-8</t>
  </si>
  <si>
    <t>http://www.sciencedirect.com/science/article/pii/0304347989900148</t>
  </si>
  <si>
    <t>Yulat, Y.G-M.</t>
  </si>
  <si>
    <t>Education and national development: The continuing problem of misdiagnosis and irrelevant prescriptions</t>
  </si>
  <si>
    <t>10.1016/0738-0593(88)90018-1</t>
  </si>
  <si>
    <t>http://www.sciencedirect.com/science/article/pii/0738059388900181</t>
  </si>
  <si>
    <t>Jhingran, Anuja; Russell, Anthony H.; Seiden, Michael V.; Duska, Linda R.; Goodman, Anne Kathryn; Lee, Susanna I.; Digumarthy, Subba R.; Fuller, Arlan F.</t>
  </si>
  <si>
    <t>87 - Cancers of the Cervix, Vulva, and Vagina</t>
  </si>
  <si>
    <t>http://www.sciencedirect.com/science/article/pii/B9781455728657000874</t>
  </si>
  <si>
    <t>Felstein, Ivor</t>
  </si>
  <si>
    <t>11 - Dysfunction: Origins and Therapeutic Approaches</t>
  </si>
  <si>
    <t>Sexuality in the Later Years</t>
  </si>
  <si>
    <t>978-0-12-741320-4</t>
  </si>
  <si>
    <t>http://www.sciencedirect.com/science/article/pii/B9780127413204500178</t>
  </si>
  <si>
    <t>Conway, Peter</t>
  </si>
  <si>
    <t>4 - On profiling and diagnosis: Appreciating the patient's predicament</t>
  </si>
  <si>
    <t>The Consultation in Phytotherapy</t>
  </si>
  <si>
    <t>978-0-443-07492-9</t>
  </si>
  <si>
    <t>http://www.sciencedirect.com/science/article/pii/B9780443074929000102</t>
  </si>
  <si>
    <t>Verboom, William H.; Pate, John S.</t>
  </si>
  <si>
    <t>Exploring the biological dimension to pedogenesis with emphasis on the ecosystems, soils and landscapes of southwestern Australia</t>
  </si>
  <si>
    <t>Geoderma</t>
  </si>
  <si>
    <t>0016-7061</t>
  </si>
  <si>
    <t>10.1016/j.geoderma.2012.03.030</t>
  </si>
  <si>
    <t>http://www.sciencedirect.com/science/article/pii/S0016706112001577</t>
  </si>
  <si>
    <t>SCHORTMAN, EDWARD M.; URBAN, PATRICIA A.</t>
  </si>
  <si>
    <t>2 - Modeling Interregional Interaction in Prehistory</t>
  </si>
  <si>
    <t>978-0-12-003111-5</t>
  </si>
  <si>
    <t>http://www.sciencedirect.com/science/article/pii/B9780120031115500051</t>
  </si>
  <si>
    <t>Singer, Merrill</t>
  </si>
  <si>
    <t>Toward a political-economy of alcoholism: The missing link in the anthropology of drinking</t>
  </si>
  <si>
    <t>10.1016/0277-9536(86)90360-6</t>
  </si>
  <si>
    <t>http://www.sciencedirect.com/science/article/pii/0277953686903606</t>
  </si>
  <si>
    <t>Integrative Medicine for Children</t>
  </si>
  <si>
    <t>978-1-4160-2299-2</t>
  </si>
  <si>
    <t>http://www.sciencedirect.com/science/article/pii/B9781416022992100702</t>
  </si>
  <si>
    <t>Nayak, Bindu; Hodak, Steven P.</t>
  </si>
  <si>
    <t>Hyperthyroidism</t>
  </si>
  <si>
    <t>Thyroid Function and Disease</t>
  </si>
  <si>
    <t>10.1016/j.ecl.2007.06.002</t>
  </si>
  <si>
    <t>http://www.sciencedirect.com/science/article/pii/S0889852907000588</t>
  </si>
  <si>
    <t>Román, Concepción; Congregado, Emilio; Millán, José María</t>
  </si>
  <si>
    <t>Start-up incentives: Entrepreneurship policy or active labour market programme?</t>
  </si>
  <si>
    <t>Special Issue: Institutions, Entrepreneurs, Community</t>
  </si>
  <si>
    <t>10.1016/j.jbusvent.2012.01.004</t>
  </si>
  <si>
    <t>http://www.sciencedirect.com/science/article/pii/S0883902612000195</t>
  </si>
  <si>
    <t>Tuberculosis of the central nervous system in children</t>
  </si>
  <si>
    <t>10.1016/S1071-9091(99)80029-1</t>
  </si>
  <si>
    <t>http://www.sciencedirect.com/science/article/pii/S1071909199800291</t>
  </si>
  <si>
    <t>Lejoyeux, Michel; Adès, J.; Aubin, H.-J.; Auriacombe, M.; Balester-Mouret, S.; Batel, P.; Beck, F.; Benyamina, A.; Berlin, I.; Bétizeau, A.; Borgne, A.; Claudon, M.; Corcos, M.; Coscas, S.; Cottencin, O.; Dally, S.; Dautzenberg, B.; Denis, C.; Embouazza, H.; Fatséas, M.; Ferrand, I.; Gillet, C.; Goudemand, M.; Grall-Bronnec, M.; Guillermet, S.; Karila, L.; Lamas, C.; Lamy, S.; Lavie, E.; Laqueille, X.; Lépine, J.-P.; Lequen, V.; Marinescu, M.; Morel, A.; Paille, F.; Plat, A.; Reynaud, M.; Sauvage, K.; Schwan, R.; Thibaut, F.; Tsikounas, M.; Venisse, J.-L.; Vorspan, F.</t>
  </si>
  <si>
    <t>11 - Cannabis</t>
  </si>
  <si>
    <t>Addictologie</t>
  </si>
  <si>
    <t>978-2-294-70316-4</t>
  </si>
  <si>
    <t>http://www.sciencedirect.com/science/article/pii/B9782294703164000114</t>
  </si>
  <si>
    <t>Young, Gerald L.</t>
  </si>
  <si>
    <t>Human Ecology as an Interdisciplinary Concept: A Critical Inquiry</t>
  </si>
  <si>
    <t>http://www.sciencedirect.com/science/article/pii/S0065250408602779</t>
  </si>
  <si>
    <t>Dayal, Pratika; Ferrara, Andrea</t>
  </si>
  <si>
    <t>Early galaxy formation and its large-scale effects</t>
  </si>
  <si>
    <t>10.1016/j.physrep.2018.10.002</t>
  </si>
  <si>
    <t>http://www.sciencedirect.com/science/article/pii/S0370157318302266</t>
  </si>
  <si>
    <t>Wilson, Mary E.; Chen, Lin H.</t>
  </si>
  <si>
    <t>1 - Travel</t>
  </si>
  <si>
    <t>The Social Ecology of Infectious Diseases</t>
  </si>
  <si>
    <t>978-0-12-370466-5</t>
  </si>
  <si>
    <t>http://www.sciencedirect.com/science/article/pii/B9780123704665500066</t>
  </si>
  <si>
    <t>Molecular Medical Microbiology (Second Edition)</t>
  </si>
  <si>
    <t>978-0-12-397169-2</t>
  </si>
  <si>
    <t>http://www.sciencedirect.com/science/article/pii/B9780123971692001359</t>
  </si>
  <si>
    <t>Renteln, Alison Dundes</t>
  </si>
  <si>
    <t>Sex selection and reproductive freedom</t>
  </si>
  <si>
    <t>10.1016/0277-5395(92)90008-J</t>
  </si>
  <si>
    <t>http://www.sciencedirect.com/science/article/pii/027753959290008J</t>
  </si>
  <si>
    <t>APPENDIX A - CASE HISTORIES</t>
  </si>
  <si>
    <t>Homosexual Behaviour</t>
  </si>
  <si>
    <t>978-0-08-016244-7</t>
  </si>
  <si>
    <t>http://www.sciencedirect.com/science/article/pii/B9780080162447500132</t>
  </si>
  <si>
    <t>34 - Viral CNS Infections</t>
  </si>
  <si>
    <t>http://www.sciencedirect.com/science/article/pii/B9781416043904001995</t>
  </si>
  <si>
    <t>Sakr, Wael A.; Gale, Nina; Gnepp, Douglas R.; Crissman, John D.</t>
  </si>
  <si>
    <t>Chapter 1 - Squamous Intraepithelial Neoplasia of the Upper Aerodigestive Tract</t>
  </si>
  <si>
    <t>Diagnostic Surgical Pathology of the Head and Neck (Second Edition)</t>
  </si>
  <si>
    <t>978-1-4160-2589-4</t>
  </si>
  <si>
    <t>http://www.sciencedirect.com/science/article/pii/B9781416025894000012</t>
  </si>
  <si>
    <t>Millhouse, O.E.; DeOlmos, J.</t>
  </si>
  <si>
    <t>Neuronal configurations in lateral and basolateral amygdala</t>
  </si>
  <si>
    <t>10.1016/0306-4522(83)90112-4</t>
  </si>
  <si>
    <t>http://www.sciencedirect.com/science/article/pii/0306452283901124</t>
  </si>
  <si>
    <t>Voller, A.; Meuwissen, J.H.E.; Verhave, J.P.</t>
  </si>
  <si>
    <t>2 - Methods for Measuring the Immunological Response to Plasmodia</t>
  </si>
  <si>
    <t>Malaria</t>
  </si>
  <si>
    <t>978-0-12-426103-7</t>
  </si>
  <si>
    <t>http://www.sciencedirect.com/science/article/pii/B9780124261037500082</t>
  </si>
  <si>
    <t>Recent advances in the management of oncologic pain</t>
  </si>
  <si>
    <t>10.1016/0147-0272(89)90011-1</t>
  </si>
  <si>
    <t>http://www.sciencedirect.com/science/article/pii/0147027289900111</t>
  </si>
  <si>
    <t>Goldschmidt Abstracts 2009 – P</t>
  </si>
  <si>
    <t>Awards Ceremony Speeches and Abstracts of the 19th Annual V.M. Goldschmidt Conference</t>
  </si>
  <si>
    <t>10.1016/j.gca.2009.05.012</t>
  </si>
  <si>
    <t>http://www.sciencedirect.com/science/article/pii/S0016703709002671</t>
  </si>
  <si>
    <t>Matti Maricq, M.</t>
  </si>
  <si>
    <t>Chemical characterization of particulate emissions from diesel engines: A review</t>
  </si>
  <si>
    <t>Journal of Aerosol Science</t>
  </si>
  <si>
    <t>0021-8502</t>
  </si>
  <si>
    <t>10.1016/j.jaerosci.2007.08.001</t>
  </si>
  <si>
    <t>http://www.sciencedirect.com/science/article/pii/S0021850207001231</t>
  </si>
  <si>
    <t>Amos, John W.</t>
  </si>
  <si>
    <t>7 - Resistance Ideologies: Definitions of Political Action</t>
  </si>
  <si>
    <t>Palestinian Resistance</t>
  </si>
  <si>
    <t>978-0-08-025094-6</t>
  </si>
  <si>
    <t>http://www.sciencedirect.com/science/article/pii/B9780080250946500146</t>
  </si>
  <si>
    <t>Orensanz, J.M. (Lobo); Parma, Ana M.; Smith, Stephen J.</t>
  </si>
  <si>
    <t>Chapter 15 - Dynamics, Assessment, and Management of Exploited Natural Scallop Populations</t>
  </si>
  <si>
    <t>http://www.sciencedirect.com/science/article/pii/B9780444627100000146</t>
  </si>
  <si>
    <t>Churchill, J.N.; Holmstrom, F.E.; Collins, T.W.</t>
  </si>
  <si>
    <t>Modeling of Irradiation-Induced Changes in the Electrical Properties of Metal-Oxide-Semiconductor Structures</t>
  </si>
  <si>
    <t>Advances in Electronics and Electron Physics</t>
  </si>
  <si>
    <t>0065-2539</t>
  </si>
  <si>
    <t>http://www.sciencedirect.com/science/article/pii/S0065253908610215</t>
  </si>
  <si>
    <t>The state of the environment: Selected topics — 1978: Report of the executive director United Nations environment programme Nairobi, Kenya</t>
  </si>
  <si>
    <t>Special UNEP Issue for World Environment Day</t>
  </si>
  <si>
    <t>0160-4120</t>
  </si>
  <si>
    <t>10.1016/0160-4120(78)90046-6</t>
  </si>
  <si>
    <t>http://www.sciencedirect.com/science/article/pii/0160412078900466</t>
  </si>
  <si>
    <t>Maxwell, Mary B.</t>
  </si>
  <si>
    <t>Cancer of the prostate</t>
  </si>
  <si>
    <t>Genitourinary Malignancies</t>
  </si>
  <si>
    <t>0749-2081</t>
  </si>
  <si>
    <t>10.1016/S0749-2081(05)80052-X</t>
  </si>
  <si>
    <t>http://www.sciencedirect.com/science/article/pii/S074920810580052X</t>
  </si>
  <si>
    <t>Kaplan, Marvin L.; Colarelli, Nick J.; Gross, Ruth Brill; Leventhal, Donald; Siegel, Saul M.</t>
  </si>
  <si>
    <t>CHAPTER I - The Place and Importance of the Structural Approach in Psychological Evaluation</t>
  </si>
  <si>
    <t>The Structural Approach in Psychological Testing</t>
  </si>
  <si>
    <t>978-0-08-006867-1</t>
  </si>
  <si>
    <t>http://www.sciencedirect.com/science/article/pii/B9780080068671500059</t>
  </si>
  <si>
    <t>Roth, Jack A.; Beech, Derrick J.; Pollock, Raphael E.; Fidler, Isaiah J.; Putnam, Joe B.; Patel, Shreyaskumar R.; Benjamin, Robert S.</t>
  </si>
  <si>
    <t>Treatment of the patient with lung metastases</t>
  </si>
  <si>
    <t>10.1016/S0011-3840(96)80003-7</t>
  </si>
  <si>
    <t>http://www.sciencedirect.com/science/article/pii/S0011384096800037</t>
  </si>
  <si>
    <t>de Ris, John</t>
  </si>
  <si>
    <t>Fire radiation—A review</t>
  </si>
  <si>
    <t>Seventeenth Symposium (International) on Combustion</t>
  </si>
  <si>
    <t>0082-0784</t>
  </si>
  <si>
    <t>10.1016/S0082-0784(79)80097-1</t>
  </si>
  <si>
    <t>http://www.sciencedirect.com/science/article/pii/S0082078479800971</t>
  </si>
  <si>
    <t>Database</t>
  </si>
  <si>
    <t>10.1016/0163-8343(91)90121-C</t>
  </si>
  <si>
    <t>http://www.sciencedirect.com/science/article/pii/016383439190121C</t>
  </si>
  <si>
    <t>Lawrence, H. Sherwood</t>
  </si>
  <si>
    <t>SUMMATION</t>
  </si>
  <si>
    <t>Transfer Factor</t>
  </si>
  <si>
    <t>978-0-12-064650-0</t>
  </si>
  <si>
    <t>http://www.sciencedirect.com/science/article/pii/B9780120646500500817</t>
  </si>
  <si>
    <t>INVITED ABSTRACTS</t>
  </si>
  <si>
    <t>Journal of Thoracic Oncology</t>
  </si>
  <si>
    <t>1556-0864</t>
  </si>
  <si>
    <t>10.1016/S1556-0864(16)30009-0</t>
  </si>
  <si>
    <t>http://www.sciencedirect.com/science/article/pii/S1556086416300090</t>
  </si>
  <si>
    <t>Buffington, J.M.; Montgomery, D.R.</t>
  </si>
  <si>
    <t>9.36 Geomorphic Classification of Rivers</t>
  </si>
  <si>
    <t>http://www.sciencedirect.com/science/article/pii/B9780123747396002633</t>
  </si>
  <si>
    <t>Glazier, D.S.</t>
  </si>
  <si>
    <t>Springs</t>
  </si>
  <si>
    <t>http://www.sciencedirect.com/science/article/pii/B9780123706263002593</t>
  </si>
  <si>
    <t>C. Toxicology working group</t>
  </si>
  <si>
    <t>International Journal of Radiation Oncology*Biology*Physics</t>
  </si>
  <si>
    <t>0360-3016</t>
  </si>
  <si>
    <t>10.1016/0360-3016(79)90547-9</t>
  </si>
  <si>
    <t>http://www.sciencedirect.com/science/article/pii/0360301679905479</t>
  </si>
  <si>
    <t>Ding, Yong; Yang, In Seok; Li, Zhaoqian; Xia, Xin; Lee, Wan In; Dai, Songyuan; Bahnemann, Detlef W.; Pan, Jia Hong</t>
  </si>
  <si>
    <t>Nanoporous TiO2 spheres with tailored textural properties: Controllable synthesis, formation mechanism, and photochemical applications</t>
  </si>
  <si>
    <t>10.1016/j.pmatsci.2019.100620</t>
  </si>
  <si>
    <t>http://www.sciencedirect.com/science/article/pii/S0079642519301021</t>
  </si>
  <si>
    <t>Aksoy, Serap; Caccone, Adalgisa; Galvani, Alison P.; Okedi, Loyce M.</t>
  </si>
  <si>
    <t>Glossina fuscipes populations provide insights for human African trypanosomiasis transmission in Uganda</t>
  </si>
  <si>
    <t>10.1016/j.pt.2013.06.005</t>
  </si>
  <si>
    <t>http://www.sciencedirect.com/science/article/pii/S1471492213001050</t>
  </si>
  <si>
    <t>Lippel, Katherine</t>
  </si>
  <si>
    <t>Workers' compensation and psychological stress claims in North American law: A microcosmic model of systemic discrimination</t>
  </si>
  <si>
    <t>10.1016/0160-2527(89)90014-9</t>
  </si>
  <si>
    <t>http://www.sciencedirect.com/science/article/pii/0160252789900149</t>
  </si>
  <si>
    <t>Gignoux, D.; Schmitt, D.</t>
  </si>
  <si>
    <t>Chapter 2 Magnetism of compounds of rare earths with non-magnetic metals</t>
  </si>
  <si>
    <t>Handbook of Magnetic Materials</t>
  </si>
  <si>
    <t>1567-2719</t>
  </si>
  <si>
    <t>http://www.sciencedirect.com/science/article/pii/S1567271997100063</t>
  </si>
  <si>
    <t>Poster Presentations: Posters Friday, 12 April 2019</t>
  </si>
  <si>
    <t>The International Liver Congress 2019 Abstract Book</t>
  </si>
  <si>
    <t>10.1016/S0168-8278(19)30204-1</t>
  </si>
  <si>
    <t>http://www.sciencedirect.com/science/article/pii/S0168827819302041</t>
  </si>
  <si>
    <t>Crews, Fulton T.; Morrow, A. Leslie; Criswell, Hugh; Breese, George</t>
  </si>
  <si>
    <t>Effects of Ethanol on Ion Channels</t>
  </si>
  <si>
    <t>http://www.sciencedirect.com/science/article/pii/S0074774208606704</t>
  </si>
  <si>
    <t>Bayne, B.L.</t>
  </si>
  <si>
    <t>Chapter 6 - Metabolic Expenditure</t>
  </si>
  <si>
    <t>http://www.sciencedirect.com/science/article/pii/B9780128034729000066</t>
  </si>
  <si>
    <t>10.1016/j.fueleneab.2010.06.004</t>
  </si>
  <si>
    <t>http://www.sciencedirect.com/science/article/pii/S0140670110000275</t>
  </si>
  <si>
    <t>TEICHERT, CURT</t>
  </si>
  <si>
    <t>2 - Main Features of Cephalopod Evolution</t>
  </si>
  <si>
    <t>Paleontology and Neontology of Cephalopods</t>
  </si>
  <si>
    <t>978-0-12-751412-3</t>
  </si>
  <si>
    <t>http://www.sciencedirect.com/science/article/pii/B9780127514123500097</t>
  </si>
  <si>
    <t>Rai, Prakash; Mallidi, Srivalleesha; Zheng, Xiang; Rahmanzadeh, Ramtin; Mir, Youssef; Elrington, Stefan; Khurshid, Ahmat; Hasan, Tayyaba</t>
  </si>
  <si>
    <t>Development and applications of photo-triggered theranostic agents</t>
  </si>
  <si>
    <t>Development of Theranostic Agents that Co-Deliver Therapeutic and Imaging Agents</t>
  </si>
  <si>
    <t>10.1016/j.addr.2010.09.002</t>
  </si>
  <si>
    <t>http://www.sciencedirect.com/science/article/pii/S0169409X10001808</t>
  </si>
  <si>
    <t>Smith, Philip W.; Bennett, Gail; Bradley, Suzanne; Drinka, Paul; Lautenbach, Ebbing; Marx, James; Mody, Lona; Nicolle, Lindsay; Stevenson, Kurt</t>
  </si>
  <si>
    <t>SHEA/APIC Guideline: Infection prevention and control in the long-term care facility</t>
  </si>
  <si>
    <t>10.1016/j.ajic.2008.06.001</t>
  </si>
  <si>
    <t>http://www.sciencedirect.com/science/article/pii/S0196655308006044</t>
  </si>
  <si>
    <t>Free Papers</t>
  </si>
  <si>
    <t>Canadian Journal of Ophthalmology</t>
  </si>
  <si>
    <t>0008-4182</t>
  </si>
  <si>
    <t>10.1016/S0008-4182(03)80079-0</t>
  </si>
  <si>
    <t>http://www.sciencedirect.com/science/article/pii/S0008418203800790</t>
  </si>
  <si>
    <t>Research agendas for the nineteen eighties: comments, additions and critiques</t>
  </si>
  <si>
    <t>Political Geography Quarterly</t>
  </si>
  <si>
    <t>0260-9827</t>
  </si>
  <si>
    <t>10.1016/0260-9827(82)90022-2</t>
  </si>
  <si>
    <t>http://www.sciencedirect.com/science/article/pii/0260982782900222</t>
  </si>
  <si>
    <t>Shaw, Joseph R.; Pfrender, Michael E.; Eads, Brian D.; Klaper, Rebecca; Callaghan, Amanda; Sibly, Richard M.; Colson, Isabelle; Jansen, Bastiaan; Gilbert, Donald; Colbourne, John K.</t>
  </si>
  <si>
    <t>Daphnia as an emerging model for toxicological genomics</t>
  </si>
  <si>
    <t>Advances in Experimental Biology</t>
  </si>
  <si>
    <t>1872-2423</t>
  </si>
  <si>
    <t>http://www.sciencedirect.com/science/article/pii/S1872242308000057</t>
  </si>
  <si>
    <t>Steele, Scott R.; Varma, Madhulika G.; Prichard, David; Bharucha, Adil E.; Vogler, Sarah A.; Erdogan, Askin; Rao, Satish S.C.; Lowry, Ann C.; Lange, Erin O.; Hall, Glen M.; Bleier, Joshua I.S.; Senagore, Anthony J.; Maykel, Justin; Chan, Sook Y.; Paquette, Ian M.; Audett, Marie C.; Bastawrous, Amir; Umamaheswaran, Preetha; Fleshman, James W.; Caton, Gentry; O׳Brien, Brendan S.; Nelson, Jeffery M.; Steiner, Ari; Garely, Alan; Noor, Nabila; Desrosiers, Laurephile; Kelley, Robert; Jacobson, Nina S.</t>
  </si>
  <si>
    <t>The evolution of evaluation and management of urinary or fecal incontinence and pelvic organ prolapse</t>
  </si>
  <si>
    <t>10.1067/j.cpsurg.2015.01.001</t>
  </si>
  <si>
    <t>http://www.sciencedirect.com/science/article/pii/S0011384015000027</t>
  </si>
  <si>
    <t>Young, Paul R.; Ng, Lisa F.P.; Hall, Roy A.; Smith, David W.; Johansen, Cheryl A.</t>
  </si>
  <si>
    <t>14 - Arbovirus Infections</t>
  </si>
  <si>
    <t>http://www.sciencedirect.com/science/article/pii/B9780702051012000157</t>
  </si>
  <si>
    <t>BIBLIOGRAPHY</t>
  </si>
  <si>
    <t>Environmental Ecology</t>
  </si>
  <si>
    <t>978-0-12-266540-0</t>
  </si>
  <si>
    <t>http://www.sciencedirect.com/science/article/pii/B9780122665400500184</t>
  </si>
  <si>
    <t>BALTES, PAUL B.; NESSELROADE, JOHN R.</t>
  </si>
  <si>
    <t>CHAPTER 11 - The Developmental Analysis of Individual Differences on Multiple Measures11Preparation of this paper was facilitated by a grant from the U.S. Office of Education OEG-0-9-580289-4415 (010). The authors acknowledge the valuable assistance of Gisela V. Labouvie with the bibliographic research on which this paper is based.</t>
  </si>
  <si>
    <t>Life-Span Developmental Psychology</t>
  </si>
  <si>
    <t>978-0-12-515650-9</t>
  </si>
  <si>
    <t>http://www.sciencedirect.com/science/article/pii/B9780125156509500174</t>
  </si>
  <si>
    <t>Research in progress: short presentations</t>
  </si>
  <si>
    <t>10.1016/S0035-9203(02)90360-3</t>
  </si>
  <si>
    <t>http://www.sciencedirect.com/science/article/pii/S0035920302903603</t>
  </si>
  <si>
    <t>Mitchell, J.; Gladden, L.F.; Chandrasekera, T.C.; Fordham, E.J.</t>
  </si>
  <si>
    <t>Low-field permanent magnets for industrial process and quality control</t>
  </si>
  <si>
    <t>Progress in Nuclear Magnetic Resonance Spectroscopy</t>
  </si>
  <si>
    <t>0079-6565</t>
  </si>
  <si>
    <t>10.1016/j.pnmrs.2013.09.001</t>
  </si>
  <si>
    <t>http://www.sciencedirect.com/science/article/pii/S0079656513000885</t>
  </si>
  <si>
    <t>Recent Crustal Movements</t>
  </si>
  <si>
    <t>10.1016/0198-0254(87)96202-9</t>
  </si>
  <si>
    <t>http://www.sciencedirect.com/science/article/pii/0198025487962029</t>
  </si>
  <si>
    <t>16 - Plastics Based on Styrene</t>
  </si>
  <si>
    <t>http://www.sciencedirect.com/science/article/pii/B9780750641326500577</t>
  </si>
  <si>
    <t>10.1016/j.fueleneab.2012.08.002</t>
  </si>
  <si>
    <t>http://www.sciencedirect.com/science/article/pii/S0140670112000355</t>
  </si>
  <si>
    <t>Chapter 11 - Mollusca: Bivalvia</t>
  </si>
  <si>
    <t>Ecology and Classification of North American Freshwater Invertebrates (Third Edition)</t>
  </si>
  <si>
    <t>978-0-12-374855-3</t>
  </si>
  <si>
    <t>http://www.sciencedirect.com/science/article/pii/B978012374855300011X</t>
  </si>
  <si>
    <t>Sundberg, Norman D; Thurber, Clarence E</t>
  </si>
  <si>
    <t>World trends and future prospects for the development of human resources</t>
  </si>
  <si>
    <t>10.1016/0147-1767(80)90004-8</t>
  </si>
  <si>
    <t>http://www.sciencedirect.com/science/article/pii/0147176780900048</t>
  </si>
  <si>
    <t>Fichman, Martin; Keelan, Jennifer E.</t>
  </si>
  <si>
    <t>Resister’s logic: the anti-vaccination arguments of Alfred Russel Wallace and their role in the debates over compulsory vaccination in England, 1870–1907</t>
  </si>
  <si>
    <t>Studies in History and Philosophy of Science Part C: Studies in History and Philosophy of Biological and Biomedical Sciences</t>
  </si>
  <si>
    <t>10.1016/j.shpsc.2007.06.006</t>
  </si>
  <si>
    <t>http://www.sciencedirect.com/science/article/pii/S1369848607000386</t>
  </si>
  <si>
    <t>Silber, Jeffrey L.</t>
  </si>
  <si>
    <t>Rocky Mountain spotted fever</t>
  </si>
  <si>
    <t>Rickettsial Diseases of the Skin</t>
  </si>
  <si>
    <t>10.1016/0738-081X(96)00009-0</t>
  </si>
  <si>
    <t>http://www.sciencedirect.com/science/article/pii/0738081X96000090</t>
  </si>
  <si>
    <t>Hoffer, A.</t>
  </si>
  <si>
    <t>Malvaria and the Law</t>
  </si>
  <si>
    <t>10.1016/S0033-3182(66)72093-3</t>
  </si>
  <si>
    <t>http://www.sciencedirect.com/science/article/pii/S0033318266720933</t>
  </si>
  <si>
    <t>Pearson, Richard D.; Hewlett, Erik L.; Guerrant, Richard L.</t>
  </si>
  <si>
    <t>Tropical diseases in North America</t>
  </si>
  <si>
    <t>10.1016/0011-5029(84)90011-7</t>
  </si>
  <si>
    <t>http://www.sciencedirect.com/science/article/pii/0011502984900117</t>
  </si>
  <si>
    <t>Martin, Graeme</t>
  </si>
  <si>
    <t>Chapter 8 - The technological context, organizations and managing people</t>
  </si>
  <si>
    <t>Managing People and Organizations in Changing Contexts</t>
  </si>
  <si>
    <t>978-0-7506-8000-4</t>
  </si>
  <si>
    <t>http://www.sciencedirect.com/science/article/pii/B9780750680004500125</t>
  </si>
  <si>
    <t>Shaw, Alan R.; Feinberg, Mark B.</t>
  </si>
  <si>
    <t>90 - Vaccines</t>
  </si>
  <si>
    <t>Clinical Immunology (Fourth Edition)</t>
  </si>
  <si>
    <t>978-0-7234-3691-1</t>
  </si>
  <si>
    <t>http://www.sciencedirect.com/science/article/pii/B9780723436911001033</t>
  </si>
  <si>
    <t>WINSLOW, F.H.</t>
  </si>
  <si>
    <t>Environmental Degradation</t>
  </si>
  <si>
    <t>http://www.sciencedirect.com/science/article/pii/S0161916013700991</t>
  </si>
  <si>
    <t>Wu, Jashin J; Huang, David B; Pang, Katie R; Tyring, Stephen K</t>
  </si>
  <si>
    <t>Vaccines and immunotherapies for the prevention of infectious diseases having cutaneous manifestations</t>
  </si>
  <si>
    <t>10.1016/j.jaad.2003.12.003</t>
  </si>
  <si>
    <t>http://www.sciencedirect.com/science/article/pii/S0190962203045237</t>
  </si>
  <si>
    <t>Weitkamp, Joern-Hendrik; Lewis, David B.; Levy, Ofer</t>
  </si>
  <si>
    <t>36 - Immunology of the Fetus and Newborn</t>
  </si>
  <si>
    <t>http://www.sciencedirect.com/science/article/pii/B978032340139500036X</t>
  </si>
  <si>
    <t>O'Reilly, Seamus; Rowinsky, Eric K.</t>
  </si>
  <si>
    <t>The clinical status of irinotecan (CPT-11), a novel water soluble camptothecin analogue: 1996</t>
  </si>
  <si>
    <t>10.1016/1040-8428(96)00211-9</t>
  </si>
  <si>
    <t>http://www.sciencedirect.com/science/article/pii/1040842896002119</t>
  </si>
  <si>
    <t>Garmezy, Norman</t>
  </si>
  <si>
    <t>Attentional processes in adult schizophrenia and in children at risk</t>
  </si>
  <si>
    <t>10.1016/0022-3956(78)90005-5</t>
  </si>
  <si>
    <t>http://www.sciencedirect.com/science/article/pii/0022395678900055</t>
  </si>
  <si>
    <t>Harris, Richard</t>
  </si>
  <si>
    <t>Neighbourhood upgrading: A fragmented global history</t>
  </si>
  <si>
    <t>Progress in Planning</t>
  </si>
  <si>
    <t>0305-9006</t>
  </si>
  <si>
    <t>10.1016/j.progress.2019.04.002</t>
  </si>
  <si>
    <t>http://www.sciencedirect.com/science/article/pii/S0305900618301211</t>
  </si>
  <si>
    <t>Katz, Daniel; Gutek, Barbara; Barton, Euginia</t>
  </si>
  <si>
    <t>Social disaffection among deprived groups</t>
  </si>
  <si>
    <t>10.1016/0147-1767(77)90004-9</t>
  </si>
  <si>
    <t>http://www.sciencedirect.com/science/article/pii/0147176777900049</t>
  </si>
  <si>
    <t>Elazar, Zeev; Allan Hobson, J.</t>
  </si>
  <si>
    <t>Neuronal excitability control in health and disease: A neurophysiological comparison of REM sleep and epilepsy</t>
  </si>
  <si>
    <t>10.1016/0301-0082(85)90002-4</t>
  </si>
  <si>
    <t>http://www.sciencedirect.com/science/article/pii/0301008285900024</t>
  </si>
  <si>
    <t>Woll, Stanley B.</t>
  </si>
  <si>
    <t>Personality and relationship correlates of loving styles</t>
  </si>
  <si>
    <t>Journal of Research in Personality</t>
  </si>
  <si>
    <t>0092-6566</t>
  </si>
  <si>
    <t>10.1016/0092-6566(89)90016-0</t>
  </si>
  <si>
    <t>http://www.sciencedirect.com/science/article/pii/0092656689900160</t>
  </si>
  <si>
    <t>Fridman, A.; Gutsol, A.; Cho, Y.I.</t>
  </si>
  <si>
    <t>Non-Thermal Atmospheric Pressure Plasma</t>
  </si>
  <si>
    <t>Advances in Heat Transfer</t>
  </si>
  <si>
    <t>0065-2717</t>
  </si>
  <si>
    <t>http://www.sciencedirect.com/science/article/pii/S0065271707400016</t>
  </si>
  <si>
    <t>PERUTZ, M.F.</t>
  </si>
  <si>
    <t>1 - The Impact of Science on Society: The Challenge for Education</t>
  </si>
  <si>
    <t>Science and Technology Education and Future Human Needs</t>
  </si>
  <si>
    <t>978-0-08-033909-2</t>
  </si>
  <si>
    <t>http://www.sciencedirect.com/science/article/pii/B978008033909250007X</t>
  </si>
  <si>
    <t>Clinical Lipidology</t>
  </si>
  <si>
    <t>978-1-4160-5469-6</t>
  </si>
  <si>
    <t>http://www.sciencedirect.com/science/article/pii/B9781416054696500512</t>
  </si>
  <si>
    <t>Davis, Michael J; Hill, Michael A; Kuo, Lih</t>
  </si>
  <si>
    <t>Chapter 6 - Local Regulation of Microvascular Perfusion</t>
  </si>
  <si>
    <t>Microcirculation (Second Edition)</t>
  </si>
  <si>
    <t>978-0-12-374530-9</t>
  </si>
  <si>
    <t>http://www.sciencedirect.com/science/article/pii/B9780123745309000061</t>
  </si>
  <si>
    <t>Cooley, Craig M.</t>
  </si>
  <si>
    <t>Chapter 18 - Crime Reconstruction: Expert Testimony and the Law</t>
  </si>
  <si>
    <t>Crime Reconstruction (Second Edition)</t>
  </si>
  <si>
    <t>978-0-12-386460-4</t>
  </si>
  <si>
    <t>http://www.sciencedirect.com/science/article/pii/B9780123864604000187</t>
  </si>
  <si>
    <t>HIMMELSTRAND, ULF; LINDHAGEN, JAN</t>
  </si>
  <si>
    <t>Status-Rejection, Idealogical Conviction and Some Other Hypotheses about Social Democratic Loyalty in Sweden**We are grateful to the Swedish Social Science Research Council for the grant enabling us to collect the data presented in this paper. We are also indebted to Dr. Richard Scase, University of Kent, for his helpful criticisms of an earlier version of it.</t>
  </si>
  <si>
    <t>Readings in the Swedish Class Structure</t>
  </si>
  <si>
    <t>978-0-08-016663-6</t>
  </si>
  <si>
    <t>http://www.sciencedirect.com/science/article/pii/B9780080166636500137</t>
  </si>
  <si>
    <t>Rognon, P.</t>
  </si>
  <si>
    <t>Late quaternary climatic reconstruction for the maghreb (North Africa)</t>
  </si>
  <si>
    <t>10.1016/0031-0182(87)90003-4</t>
  </si>
  <si>
    <t>http://www.sciencedirect.com/science/article/pii/0031018287900034</t>
  </si>
  <si>
    <t>Davis, Dave D.</t>
  </si>
  <si>
    <t>Hereditary emblems: Material culture in the context of social change</t>
  </si>
  <si>
    <t>10.1016/0278-4165(85)90001-7</t>
  </si>
  <si>
    <t>http://www.sciencedirect.com/science/article/pii/0278416585900017</t>
  </si>
  <si>
    <t>92 - Vaccines</t>
  </si>
  <si>
    <t>Clinical Immunology (Third Edition)</t>
  </si>
  <si>
    <t>978-0-323-04404-2</t>
  </si>
  <si>
    <t>http://www.sciencedirect.com/science/article/pii/B9780323044042100922</t>
  </si>
  <si>
    <t>Whitaker, Adrian R.; Byrd, Brian F.</t>
  </si>
  <si>
    <t>Boat-based foraging and discontinuous prehistoric red abalone exploitation along the California coast</t>
  </si>
  <si>
    <t>10.1016/j.jaa.2011.12.001</t>
  </si>
  <si>
    <t>http://www.sciencedirect.com/science/article/pii/S0278416511000687</t>
  </si>
  <si>
    <t>http://www.sciencedirect.com/science/article/pii/B9780123739605090018</t>
  </si>
  <si>
    <t>37th Annual Scientific Meeting featuring the 6th International Neonatal Hematology and Immunology Meeting</t>
  </si>
  <si>
    <t>0301-472X</t>
  </si>
  <si>
    <t>10.1016/j.exphem.2008.05.007</t>
  </si>
  <si>
    <t>http://www.sciencedirect.com/science/article/pii/S0301472X08002294</t>
  </si>
  <si>
    <t>10.1016/0163-8343(93)90133-9</t>
  </si>
  <si>
    <t>http://www.sciencedirect.com/science/article/pii/0163834393901339</t>
  </si>
  <si>
    <t>Fowble, Barbara; Bevan, Alison; Alvarado, Michael; Melisko, Michelle</t>
  </si>
  <si>
    <t>58 - Cancer of the Breast</t>
  </si>
  <si>
    <t>Leibel and Phillips Textbook of Radiation Oncology (Third Edition)</t>
  </si>
  <si>
    <t>978-1-4160-5897-7</t>
  </si>
  <si>
    <t>http://www.sciencedirect.com/science/article/pii/B9781416058977000597</t>
  </si>
  <si>
    <t>Chapter 7: Comparison, evaluation, and conclusions</t>
  </si>
  <si>
    <t>Computers, Environment and Urban Systems</t>
  </si>
  <si>
    <t>0198-9715</t>
  </si>
  <si>
    <t>10.1016/0198-9715(94)90043-4</t>
  </si>
  <si>
    <t>http://www.sciencedirect.com/science/article/pii/0198971594900434</t>
  </si>
  <si>
    <t>CHILDS, JAMES E.; REAL, LESLIE A.</t>
  </si>
  <si>
    <t>4 - Epidemiology</t>
  </si>
  <si>
    <t>http://www.sciencedirect.com/science/article/pii/B9780123693662500063</t>
  </si>
  <si>
    <t>Amos, T.A.S.; Gordon, M.Y.</t>
  </si>
  <si>
    <t>Sources of human hematopoietic stem cells for transplantation—a review</t>
  </si>
  <si>
    <t>Cell Transplantation</t>
  </si>
  <si>
    <t>0963-6897</t>
  </si>
  <si>
    <t>10.1016/0963-6897(95)00037-X</t>
  </si>
  <si>
    <t>http://www.sciencedirect.com/science/article/pii/096368979500037X</t>
  </si>
  <si>
    <t>Rao, Madanmohan</t>
  </si>
  <si>
    <t>Chapter 1 - Overview: The Social Life of KM Tools</t>
  </si>
  <si>
    <t>Knowledge Management Tools and Techniques</t>
  </si>
  <si>
    <t>978-0-7506-7818-6</t>
  </si>
  <si>
    <t>http://www.sciencedirect.com/science/article/pii/B9780750678186500037</t>
  </si>
  <si>
    <t>Nettelbeck, T.; Brewer, N.</t>
  </si>
  <si>
    <t>Studies of Mild Mental Retardation and Timed Performance</t>
  </si>
  <si>
    <t>http://www.sciencedirect.com/science/article/pii/S0074775008602669</t>
  </si>
  <si>
    <t>Scientific Meeting of the Australian Association of Neurologists, Auckland, May, 1995</t>
  </si>
  <si>
    <t>10.1016/0967-5868(95)90068-3</t>
  </si>
  <si>
    <t>http://www.sciencedirect.com/science/article/pii/0967586895900683</t>
  </si>
  <si>
    <t>He, Jun; Norwood, Robert A.; Brandt-Pearce, Maïté; Djordjevic, Ivan B.; Cvijetic, Milorad; Subramaniam, Suresh; Himmelhuber, Roland; Reynolds, Carolyn; Blanche, Pierre; Lynn, Brittany; Peyghambarian, Nasser</t>
  </si>
  <si>
    <t>A survey on recent advances in optical communications</t>
  </si>
  <si>
    <t>40th-year commemorative issue</t>
  </si>
  <si>
    <t>0045-7906</t>
  </si>
  <si>
    <t>10.1016/j.compeleceng.2013.11.017</t>
  </si>
  <si>
    <t>http://www.sciencedirect.com/science/article/pii/S0045790613002991</t>
  </si>
  <si>
    <t>Laber, Kathy E.; Whary, Mark T.; Bingel, Sarah A.; Goodrich, James A.; Smith, Alison C.; Swindle, M. Michael</t>
  </si>
  <si>
    <t>Chapter 15 - Biology and Diseases of Swine</t>
  </si>
  <si>
    <t>Laboratory Animal Medicine (Second Edition)</t>
  </si>
  <si>
    <t>978-0-12-263951-7</t>
  </si>
  <si>
    <t>http://www.sciencedirect.com/science/article/pii/B9780122639517500181</t>
  </si>
  <si>
    <t>Rinsley, Donald B.</t>
  </si>
  <si>
    <t>CHAPTER 13 - Principles of Therapeutic Milieu with Children</t>
  </si>
  <si>
    <t>http://www.sciencedirect.com/science/article/pii/B9780080351537500164</t>
  </si>
  <si>
    <t>Rindos, David</t>
  </si>
  <si>
    <t>CHAPTER 1 - Agriculture, Evolution, and Paradigms</t>
  </si>
  <si>
    <t>The Origins of Agriculture</t>
  </si>
  <si>
    <t>978-0-12-589281-0</t>
  </si>
  <si>
    <t>http://www.sciencedirect.com/science/article/pii/B9780125892810500063</t>
  </si>
  <si>
    <t>Marshall, Tim</t>
  </si>
  <si>
    <t>Infrastructure futures and spatial planning: Lessons from France, the Netherlands, Spain and the UK</t>
  </si>
  <si>
    <t>10.1016/j.progress.2013.03.003</t>
  </si>
  <si>
    <t>http://www.sciencedirect.com/science/article/pii/S0305900614000063</t>
  </si>
  <si>
    <t>Bailey, M.E.; Clube, S.V.M.; Napier, W.M.</t>
  </si>
  <si>
    <t>The origin of comets</t>
  </si>
  <si>
    <t>Vistas in Astronomy</t>
  </si>
  <si>
    <t>0083-6656</t>
  </si>
  <si>
    <t>10.1016/0083-6656(86)90014-0</t>
  </si>
  <si>
    <t>http://www.sciencedirect.com/science/article/pii/0083665686900140</t>
  </si>
  <si>
    <t>00/03465 Urgent-response services for a fast-paced industry</t>
  </si>
  <si>
    <t>10.1016/S0140-6701(00)94538-7</t>
  </si>
  <si>
    <t>http://www.sciencedirect.com/science/article/pii/S0140670100945387</t>
  </si>
  <si>
    <t>Chandler, Michael J.</t>
  </si>
  <si>
    <t>The Time of Our Lives: Self-Continuity in Native and Non-Native Youth</t>
  </si>
  <si>
    <t>http://www.sciencedirect.com/science/article/pii/S0065240702800659</t>
  </si>
  <si>
    <t>Gurib-Fakim, Ameenah</t>
  </si>
  <si>
    <t>Medicinal plants: Traditions of yesterday and drugs of tomorrow</t>
  </si>
  <si>
    <t>10.1016/j.mam.2005.07.008</t>
  </si>
  <si>
    <t>http://www.sciencedirect.com/science/article/pii/S0098299705000348</t>
  </si>
  <si>
    <t>Mexico from bust to boom: A political evaluation of the 1976–1979 stabilization programme</t>
  </si>
  <si>
    <t>10.1016/0305-750X(80)90080-7</t>
  </si>
  <si>
    <t>http://www.sciencedirect.com/science/article/pii/0305750X80900807</t>
  </si>
  <si>
    <t>Rink, W.J</t>
  </si>
  <si>
    <t>Electron spin resonance (ESR) dating and ESR applications in quaternary science and archaeometry</t>
  </si>
  <si>
    <t>Radiation Measurements</t>
  </si>
  <si>
    <t>1350-4487</t>
  </si>
  <si>
    <t>10.1016/S1350-4487(97)00219-9</t>
  </si>
  <si>
    <t>http://www.sciencedirect.com/science/article/pii/S1350448797002199</t>
  </si>
  <si>
    <t>Moran, Robert T.; Harris, Philip R .; Moran, Sarah V.</t>
  </si>
  <si>
    <t>14 - Doing Business with Africans: Northern Africa, East Africa, West Central Africa, and Southern Africa</t>
  </si>
  <si>
    <t>Managing Cultural Differences (Eighth Edition)</t>
  </si>
  <si>
    <t>978-1-85617-923-2</t>
  </si>
  <si>
    <t>http://www.sciencedirect.com/science/article/pii/B9781856179232000148</t>
  </si>
  <si>
    <t>10.1016/j.fueleneab.2019.02.002</t>
  </si>
  <si>
    <t>http://www.sciencedirect.com/science/article/pii/S0140670119300025</t>
  </si>
  <si>
    <t>8 - Haloorganics and pesticides</t>
  </si>
  <si>
    <t>http://www.sciencedirect.com/science/article/pii/B9780120734610500557</t>
  </si>
  <si>
    <t>The Ketogenic diet: from molecular mechanisms to clinical effects</t>
  </si>
  <si>
    <t>10.1016/j.eplepsyres.2005.10.003</t>
  </si>
  <si>
    <t>http://www.sciencedirect.com/science/article/pii/S0920121105002378</t>
  </si>
  <si>
    <t>Kakande, Joseph; Slavík, Radan; Parmigiani, Francesca; Petropoulos, Periklis; Richardson, David</t>
  </si>
  <si>
    <t>Chapter 16 - All-Optical Regeneration of Phase Encoded Signals: Phase Sensitive Optical Regeneration</t>
  </si>
  <si>
    <t>Optical Fiber Telecommunications (Sixth Edition)</t>
  </si>
  <si>
    <t>http://www.sciencedirect.com/science/article/pii/B9780123969583000160</t>
  </si>
  <si>
    <t>Nufern, B. Samson; Dong, L.</t>
  </si>
  <si>
    <t>15 - Fiber lasers</t>
  </si>
  <si>
    <t>Handbook of Solid-State Lasers</t>
  </si>
  <si>
    <t>978-0-85709-272-4</t>
  </si>
  <si>
    <t>http://www.sciencedirect.com/science/article/pii/B9780857092724500154</t>
  </si>
  <si>
    <t>Vinik, A.I; Mehrabyan, Anahit</t>
  </si>
  <si>
    <t>Diabetic neuropathies</t>
  </si>
  <si>
    <t>Type 2 Diabetes Mellitus</t>
  </si>
  <si>
    <t>10.1016/j.mcna.2004.04.009</t>
  </si>
  <si>
    <t>http://www.sciencedirect.com/science/article/pii/S0025712504000598</t>
  </si>
  <si>
    <t>HEWES, GORDON WINANT</t>
  </si>
  <si>
    <t>chapter 1 - Language Origin Theories</t>
  </si>
  <si>
    <t>Language Learning by a Chimpanzee</t>
  </si>
  <si>
    <t>978-0-12-601850-9</t>
  </si>
  <si>
    <t>http://www.sciencedirect.com/science/article/pii/B9780126018509500087</t>
  </si>
  <si>
    <t>Schmidt-Erfurth, Ursula; Sadeghipour, Amir; Gerendas, Bianca S.; Waldstein, Sebastian M.; Bogunović, Hrvoje</t>
  </si>
  <si>
    <t>Artificial intelligence in retina</t>
  </si>
  <si>
    <t>Progress in Retinal and Eye Research</t>
  </si>
  <si>
    <t>1350-9462</t>
  </si>
  <si>
    <t>10.1016/j.preteyeres.2018.07.004</t>
  </si>
  <si>
    <t>http://www.sciencedirect.com/science/article/pii/S1350946218300119</t>
  </si>
  <si>
    <t>López-Antuñano, Francisco J.; Schmunis, Gabriel A.</t>
  </si>
  <si>
    <t>CHAPTER 4 - Plasmodia of Humans</t>
  </si>
  <si>
    <t>978-0-12-426015-3</t>
  </si>
  <si>
    <t>http://www.sciencedirect.com/science/article/pii/B9780124260153500091</t>
  </si>
  <si>
    <t>Ludwig, James P.; Kurita-Matsuba, Hiroko; Auman, Heidi J.; Ludwig, Matthew E.; Summer, Cheryl L.; Giesy, John P.; Tillitt, Donald E.; Jones, Paul D.</t>
  </si>
  <si>
    <t>Deformities, PCBs, and TCDD-Equivalents in Double-Crested Cormorants (Phalacrocorax auritus) and Caspian Terns (Hydroprogne caspia) of the Upper Great Lakes 1986–1991: Testing a Cause-Effect Hypothesis</t>
  </si>
  <si>
    <t>10.1016/S0380-1330(96)70948-6</t>
  </si>
  <si>
    <t>http://www.sciencedirect.com/science/article/pii/S0380133096709486</t>
  </si>
  <si>
    <t>Abstracts for the 28th Annual Meeting of the Japan Neuroscience Society</t>
  </si>
  <si>
    <t>Abstracts of the 28th Annual Meeting of the Japan Neuroscience Society</t>
  </si>
  <si>
    <t>10.1016/j.neures.2005.04.001</t>
  </si>
  <si>
    <t>http://www.sciencedirect.com/science/article/pii/S016801020500101X</t>
  </si>
  <si>
    <t>Lin, Philana Ling; Flynn, JoAnne L.</t>
  </si>
  <si>
    <t>Chapter 3 - Tuberculosis Research using Nonhuman Primates</t>
  </si>
  <si>
    <t>Nonhuman Primates in Biomedical Research (Second Edition)</t>
  </si>
  <si>
    <t>978-0-12-381366-4</t>
  </si>
  <si>
    <t>http://www.sciencedirect.com/science/article/pii/B9780123813664000031</t>
  </si>
  <si>
    <t>Cumulative Index</t>
  </si>
  <si>
    <t>Congenital Heart Disease: Impact on the Fetus, Pregnancy, Neonate, and Family</t>
  </si>
  <si>
    <t>10.1016/S0095-5108(05)00110-7</t>
  </si>
  <si>
    <t>http://www.sciencedirect.com/science/article/pii/S0095510805001107</t>
  </si>
  <si>
    <t>Dinges, Norman G.; Trimble, Joseph E.; Manson, Spero M.; Pasquale, Frank L.</t>
  </si>
  <si>
    <t>Chapter 11 - Counseling and Psychotherapy with American Indians and Alaskan Natives</t>
  </si>
  <si>
    <t>Cross-Cultural Counseling and Psychotherapy</t>
  </si>
  <si>
    <t>978-0-08-025545-3</t>
  </si>
  <si>
    <t>http://www.sciencedirect.com/science/article/pii/B9780080255453500168</t>
  </si>
  <si>
    <t>Lupi, Omar; Tyring, Stephen K.; Cosenza, Paula Periquito; Motta, Rogerio Neves; Kouri, Gustavo; Guzman, Maria G.; De Aguiar, Fernanda Costa; Correa, Andréa Ramos; de Almeida Ferry, Fernado Raphael; Boleira, Manuela; Klotz, Laila</t>
  </si>
  <si>
    <t>12 - Hemorrhagic Fever and Arboviruses</t>
  </si>
  <si>
    <t>http://www.sciencedirect.com/science/article/pii/B9780323296342000122</t>
  </si>
  <si>
    <t>TRETHOWAN, W.H.</t>
  </si>
  <si>
    <t>23 - Music and Mental Disorder</t>
  </si>
  <si>
    <t>Music and the Brain</t>
  </si>
  <si>
    <t>978-0-433-06703-0</t>
  </si>
  <si>
    <t>http://www.sciencedirect.com/science/article/pii/B9780433067030500309</t>
  </si>
  <si>
    <t>Abstracts of Paper Presentations during 59th National Conference of Anatomical Society of India 2011 held at Sri Aurobindo Medical College &amp; Postgraduate Institute at Indore (26th-29th Dec. 2011)</t>
  </si>
  <si>
    <t>Journal of Anatomical Society of India</t>
  </si>
  <si>
    <t>0003-2778</t>
  </si>
  <si>
    <t>10.1016/S0003-2778(12)80020-7</t>
  </si>
  <si>
    <t>http://www.sciencedirect.com/science/article/pii/S0003277812800207</t>
  </si>
  <si>
    <t>Janda, Richard D.; Auger, Julie</t>
  </si>
  <si>
    <t>Quantitative evidence, qualitative hypercorrection, sociolinguistic variables—And French speakers' 'eadhaches with english h/Ø</t>
  </si>
  <si>
    <t>Special Issue Communicative Accommodation: A New Perspective on 'Hypercorrect' Speech</t>
  </si>
  <si>
    <t>0271-5309</t>
  </si>
  <si>
    <t>10.1016/0271-5309(92)90015-2</t>
  </si>
  <si>
    <t>http://www.sciencedirect.com/science/article/pii/0271530992900152</t>
  </si>
  <si>
    <t>Kremyanskaya, Marina; Najfeld, Vesna; Mascarenhas, John; Hoffman, Ronald</t>
  </si>
  <si>
    <t>Chapter 68 - The Polycythemias</t>
  </si>
  <si>
    <t>http://www.sciencedirect.com/science/article/pii/B9780323357623000688</t>
  </si>
  <si>
    <t>Zurek, Richard W.</t>
  </si>
  <si>
    <t>Martian great dust storms: An update</t>
  </si>
  <si>
    <t>10.1016/0019-1035(82)90127-0</t>
  </si>
  <si>
    <t>http://www.sciencedirect.com/science/article/pii/0019103582901270</t>
  </si>
  <si>
    <t>10.1016/0163-8343(90)90028-B</t>
  </si>
  <si>
    <t>http://www.sciencedirect.com/science/article/pii/016383439090028B</t>
  </si>
  <si>
    <t>MARSHALL, A.J.</t>
  </si>
  <si>
    <t>CHAPTER XXI - Breeding Seasons and Migration</t>
  </si>
  <si>
    <t>Biology and Comparative Physiology of Birds</t>
  </si>
  <si>
    <t>978-1-4832-3143-3</t>
  </si>
  <si>
    <t>http://www.sciencedirect.com/science/article/pii/B9781483231433500162</t>
  </si>
  <si>
    <t>Merrill, Douglas G.</t>
  </si>
  <si>
    <t>Chapter 5 - Health Care Policy, Quality Improvement, and Patient Safety in Pain Medicine Practice</t>
  </si>
  <si>
    <t>http://www.sciencedirect.com/science/article/pii/B978032304184350008X</t>
  </si>
  <si>
    <t>Buss, David M.; Craik, Kenneth H.</t>
  </si>
  <si>
    <t>Acts, Dispositions, and Personality</t>
  </si>
  <si>
    <t>Progress in Experimental Personality Research</t>
  </si>
  <si>
    <t>0079-6255</t>
  </si>
  <si>
    <t>http://www.sciencedirect.com/science/article/pii/B9780125414135500097</t>
  </si>
  <si>
    <t>Plastics Materials (Sixth Edition)</t>
  </si>
  <si>
    <t>978-0-7506-1864-9</t>
  </si>
  <si>
    <t>http://www.sciencedirect.com/science/article/pii/B9780750618649500211</t>
  </si>
  <si>
    <t>Oral presentations</t>
  </si>
  <si>
    <t>Abstracts of the 13th International Congress of the European Union Geriatric Medicine Society</t>
  </si>
  <si>
    <t>1878-7649</t>
  </si>
  <si>
    <t>10.1016/S1878-7649(17)30178-X</t>
  </si>
  <si>
    <t>http://www.sciencedirect.com/science/article/pii/S187876491730178X</t>
  </si>
  <si>
    <t>Bottomley, Frank</t>
  </si>
  <si>
    <t>Nitrosyl complexes of ruthenium</t>
  </si>
  <si>
    <t>Coordination Chemistry Reviews</t>
  </si>
  <si>
    <t>10.1016/S0010-8545(00)82063-9</t>
  </si>
  <si>
    <t>http://www.sciencedirect.com/science/article/pii/S0010854500820639</t>
  </si>
  <si>
    <t>Abstracts of the Tenth Conference of the Federation of Infection Societies, 2003</t>
  </si>
  <si>
    <t>Journal of Infection</t>
  </si>
  <si>
    <t>0163-4453</t>
  </si>
  <si>
    <t>10.1016/j.jinf.2004.01.005</t>
  </si>
  <si>
    <t>http://www.sciencedirect.com/science/article/pii/S0163445304000088</t>
  </si>
  <si>
    <t>Brown, Toby D.; Dalton, Paul D.; Hutmacher, Dietmar W.</t>
  </si>
  <si>
    <t>Melt electrospinning today: An opportune time for an emerging polymer process</t>
  </si>
  <si>
    <t>10.1016/j.progpolymsci.2016.01.001</t>
  </si>
  <si>
    <t>http://www.sciencedirect.com/science/article/pii/S0079670016000022</t>
  </si>
  <si>
    <t>Peterson, Paula S.; Rose, William I.</t>
  </si>
  <si>
    <t>Explosive eruptions of the Ayarza calderas, southeastern Guatemala</t>
  </si>
  <si>
    <t>10.1016/0377-0273(85)90018-6</t>
  </si>
  <si>
    <t>http://www.sciencedirect.com/science/article/pii/0377027385900186</t>
  </si>
  <si>
    <t>http://www.sciencedirect.com/science/article/pii/B9780123739322090153</t>
  </si>
  <si>
    <t>Brammer, L.; Mínguez Espallargas, G.</t>
  </si>
  <si>
    <t>1.21 - Structure and Bonding in Organometallic Compounds: Diffraction Methods</t>
  </si>
  <si>
    <t>Comprehensive Organometallic Chemistry III</t>
  </si>
  <si>
    <t>978-0-08-045047-6</t>
  </si>
  <si>
    <t>http://www.sciencedirect.com/science/article/pii/B0080450474000236</t>
  </si>
  <si>
    <t>Vallero, Daniel A.</t>
  </si>
  <si>
    <t>CHAPTER 3 - Something in the Air</t>
  </si>
  <si>
    <t>Paradigms Lost</t>
  </si>
  <si>
    <t>978-0-7506-7888-9</t>
  </si>
  <si>
    <t>http://www.sciencedirect.com/science/article/pii/B9780750678889500053</t>
  </si>
  <si>
    <t>Part III: Topics, contributors, and database A. Topics and contributors</t>
  </si>
  <si>
    <t>Consultation-Liaison Psychiatry DataBase (1996 Update)</t>
  </si>
  <si>
    <t>10.1016/S0163-8343(96)90034-1</t>
  </si>
  <si>
    <t>http://www.sciencedirect.com/science/article/pii/S0163834396900341</t>
  </si>
  <si>
    <t>4 Theoretical analysis of the game model</t>
  </si>
  <si>
    <t>http://www.sciencedirect.com/science/article/pii/S0076539205800736</t>
  </si>
  <si>
    <t>Gonorrhea</t>
  </si>
  <si>
    <t>10.1016/S0045-9380(73)80010-6</t>
  </si>
  <si>
    <t>http://www.sciencedirect.com/science/article/pii/S0045938073800106</t>
  </si>
  <si>
    <t>Troll, Valentin R.; Carracedo, Juan Carlos</t>
  </si>
  <si>
    <t>Chapter 6 - The Geology of Gran Canaria</t>
  </si>
  <si>
    <t>The Geology of the Canary Islands</t>
  </si>
  <si>
    <t>978-0-12-809663-5</t>
  </si>
  <si>
    <t>http://www.sciencedirect.com/science/article/pii/B9780128096635000062</t>
  </si>
  <si>
    <t>Fraass, Benedick A.; Eisbruch, Avraham; Feng, Mary</t>
  </si>
  <si>
    <t>Chapter 16 - Intensity-Modulated and Image-Guided Radiation Therapy</t>
  </si>
  <si>
    <t>http://www.sciencedirect.com/science/article/pii/B9780323240987000162</t>
  </si>
  <si>
    <t>Dluhy, Richard A; Stephens, Susan M; Widayati, Suci; Williams, Amy D</t>
  </si>
  <si>
    <t>Vibrational spectroscopy of biophysical monolayers. Applications of IR and Raman spectroscopy to biomembrane model systems at interfaces</t>
  </si>
  <si>
    <t>Spectrochimica Acta Part A: Molecular and Biomolecular Spectroscopy</t>
  </si>
  <si>
    <t>1386-1425</t>
  </si>
  <si>
    <t>10.1016/0584-8539(94)00241-X</t>
  </si>
  <si>
    <t>http://www.sciencedirect.com/science/article/pii/058485399400241X</t>
  </si>
  <si>
    <t>Paulston, Christina Bratt; Paulston, Rolland G.</t>
  </si>
  <si>
    <t>Language and ethnic boundaries</t>
  </si>
  <si>
    <t>10.1016/S0388-0001(80)80006-4</t>
  </si>
  <si>
    <t>http://www.sciencedirect.com/science/article/pii/S0388000180800064</t>
  </si>
  <si>
    <t>BOTKIN, JAMES W.; ELMANDJRA, MAHDI; MALITZA, MIRCEA</t>
  </si>
  <si>
    <t>III - Obstacles — Contrasts and Constraints to Innovative Learning</t>
  </si>
  <si>
    <t>No Limits to Learning</t>
  </si>
  <si>
    <t>978-0-08-024704-5</t>
  </si>
  <si>
    <t>http://www.sciencedirect.com/science/article/pii/B9780080247045500083</t>
  </si>
  <si>
    <t>Connaughton, Colm; Nazarenko, Sergey; Quinn, Brenda</t>
  </si>
  <si>
    <t>Rossby and drift wave turbulence and zonal flows: The Charney–Hasegawa–Mima model and its extensions</t>
  </si>
  <si>
    <t>10.1016/j.physrep.2015.10.009</t>
  </si>
  <si>
    <t>http://www.sciencedirect.com/science/article/pii/S0370157315004421</t>
  </si>
  <si>
    <t>Jones, C.W.; Poole, R.K.</t>
  </si>
  <si>
    <t>10 The Analysis of Cytochromes</t>
  </si>
  <si>
    <t>Methods in Microbiology</t>
  </si>
  <si>
    <t>0580-9517</t>
  </si>
  <si>
    <t>http://www.sciencedirect.com/science/article/pii/S0580951708704793</t>
  </si>
  <si>
    <t>Boulenger, J.-P.</t>
  </si>
  <si>
    <t>Chapitre 11 - Troubles anxieux</t>
  </si>
  <si>
    <t>Manuel de Psychiatrie (Troisième Édition)</t>
  </si>
  <si>
    <t>978-2-294-74927-8</t>
  </si>
  <si>
    <t>http://www.sciencedirect.com/science/article/pii/B9782294749278000115</t>
  </si>
  <si>
    <t>Mwangi, John Kennedy; Lee, Wen-Jhy; Chang, Yu-Cheng; Chen, Chia-Yang; Wang, Lin-Chi</t>
  </si>
  <si>
    <t>An overview: Energy saving and pollution reduction by using green fuel blends in diesel engines</t>
  </si>
  <si>
    <t>10.1016/j.apenergy.2015.08.084</t>
  </si>
  <si>
    <t>http://www.sciencedirect.com/science/article/pii/S030626191501020X</t>
  </si>
  <si>
    <t>http://www.sciencedirect.com/science/article/pii/B9780750618649500223</t>
  </si>
  <si>
    <t>Montaggioni, L.F.; Braithwaite, C.J.R.</t>
  </si>
  <si>
    <t>Chapter Four Controls on the Development, Distribution and Preservation of Reefs</t>
  </si>
  <si>
    <t>Developments in Marine Geology</t>
  </si>
  <si>
    <t>1572-5480</t>
  </si>
  <si>
    <t>http://www.sciencedirect.com/science/article/pii/S1572548009050040</t>
  </si>
  <si>
    <t>Rowinsky, Eric K.; Donehower, Ross C.</t>
  </si>
  <si>
    <t>The clinical pharmacology and use of antimicrotubule agents in cancer chemotherapeutics</t>
  </si>
  <si>
    <t>10.1016/0163-7258(91)90086-2</t>
  </si>
  <si>
    <t>http://www.sciencedirect.com/science/article/pii/0163725891900862</t>
  </si>
  <si>
    <t>UDEN, P.C.</t>
  </si>
  <si>
    <t>Chapter 8 - Chromatographic Techniques for Sample Introduction in Atomic Plasma Emission Spectroscopy</t>
  </si>
  <si>
    <t>Analytical Spectroscopy Library</t>
  </si>
  <si>
    <t>0926-4345</t>
  </si>
  <si>
    <t>http://www.sciencedirect.com/science/article/pii/B9780444882295500155</t>
  </si>
  <si>
    <t>Agarwala, P.N.</t>
  </si>
  <si>
    <t>14 - Asia and the New International Economic Order</t>
  </si>
  <si>
    <t>The New International Economic Order</t>
  </si>
  <si>
    <t>978-0-08-028823-9</t>
  </si>
  <si>
    <t>http://www.sciencedirect.com/science/article/pii/B9780080288239500181</t>
  </si>
  <si>
    <t>Coppola, Damon P.</t>
  </si>
  <si>
    <t>2 - Hazards</t>
  </si>
  <si>
    <t>Introduction to International Disaster Management (Second Edition)</t>
  </si>
  <si>
    <t>978-0-12-382174-4</t>
  </si>
  <si>
    <t>http://www.sciencedirect.com/science/article/pii/B9780123821744000021</t>
  </si>
  <si>
    <t>Keith, M.L.</t>
  </si>
  <si>
    <t>Geodynamics and mantle flow: an alternative earth model</t>
  </si>
  <si>
    <t>10.1016/0012-8252(93)90031-2</t>
  </si>
  <si>
    <t>http://www.sciencedirect.com/science/article/pii/0012825293900312</t>
  </si>
  <si>
    <t>Fine, Paul</t>
  </si>
  <si>
    <t>Leprosy and tuberculosis—an epidemiological comparison</t>
  </si>
  <si>
    <t>Tubercle</t>
  </si>
  <si>
    <t>0041-3879</t>
  </si>
  <si>
    <t>10.1016/0041-3879(84)90067-9</t>
  </si>
  <si>
    <t>http://www.sciencedirect.com/science/article/pii/0041387984900679</t>
  </si>
  <si>
    <t>RASKIN, DAVID C.</t>
  </si>
  <si>
    <t>CHAPTER 2 - Attention and Arousal</t>
  </si>
  <si>
    <t>Electrodermal Activity in Psychological Research</t>
  </si>
  <si>
    <t>978-0-12-565950-5</t>
  </si>
  <si>
    <t>http://www.sciencedirect.com/science/article/pii/B9780125659505500077</t>
  </si>
  <si>
    <t>Szymanski, Jeff</t>
  </si>
  <si>
    <t>Chapter 5 - Small Room Acoustics</t>
  </si>
  <si>
    <t>http://www.sciencedirect.com/science/article/pii/B9780240809694500092</t>
  </si>
  <si>
    <t>IV - Illustrations of a New Learning Perspective</t>
  </si>
  <si>
    <t>http://www.sciencedirect.com/science/article/pii/B9780080247045500095</t>
  </si>
  <si>
    <t>Chaitow, Leon; Baldry, Peter; Blake, Eric; Dommerholt, Jan; Good, Rebecca; Issa, Tamer S.; Lowe, John C.; McMakin, Carolyn; McPartland, John M.; Watson, Paul J.; Winstead-Fry, Pat; Peters, David; Chambers, Graeme; Cameron, Joanna</t>
  </si>
  <si>
    <t>Chapter Three - Conditions associated with fibromyalgia</t>
  </si>
  <si>
    <t>Fibromyalgia Syndrome (Third Edition)</t>
  </si>
  <si>
    <t>978-0-443-06936-9</t>
  </si>
  <si>
    <t>http://www.sciencedirect.com/science/article/pii/B9780443069369000032</t>
  </si>
  <si>
    <t>Wetzel, Mary C.; Stuart, Douglas G.</t>
  </si>
  <si>
    <t>Ensemble characterivstics ofcat locovmotionand its neural control</t>
  </si>
  <si>
    <t>10.1016/0301-0082(76)90002-2</t>
  </si>
  <si>
    <t>http://www.sciencedirect.com/science/article/pii/0301008276900022</t>
  </si>
  <si>
    <t>Lazarus, Richard S.; Averill, James R.; Opton, Edward M.</t>
  </si>
  <si>
    <t>Chapter 14 - Towards a Cognitive Theory of Emotion**This paper and the research reported within it were made possible partly by a research training grant (RH-4) from the Rehabilitation Services Administration, and by a research grant (MH-2136) from the National Institute of Mental Health.</t>
  </si>
  <si>
    <t>Feelings and Emotions</t>
  </si>
  <si>
    <t>978-0-12-063550-4</t>
  </si>
  <si>
    <t>http://www.sciencedirect.com/science/article/pii/B9780120635504500231</t>
  </si>
  <si>
    <t>11 - Water systems and water treatment</t>
  </si>
  <si>
    <t>http://www.sciencedirect.com/science/article/pii/B9780120734610500582</t>
  </si>
  <si>
    <t>Foot &amp; mouth disease</t>
  </si>
  <si>
    <t>10.1111/j.1469-0691.2002.tb00013.x</t>
  </si>
  <si>
    <t>http://www.sciencedirect.com/science/article/pii/S1198743X15300811</t>
  </si>
  <si>
    <t>Elrod, Joseph H.; O’Gorman, Robert; Schneider, Clifford P.; Eckert, Thomas H.; Schaner, Ted; Bowlby, James N.; Schleen, Larry P.</t>
  </si>
  <si>
    <t>Lake Trout Rehabilitation in Lake Ontario</t>
  </si>
  <si>
    <t>International Conference on Restoration of Lake Trout in the Laurentian Great Lakes</t>
  </si>
  <si>
    <t>10.1016/S0380-1330(95)71085-1</t>
  </si>
  <si>
    <t>http://www.sciencedirect.com/science/article/pii/S0380133095710851</t>
  </si>
  <si>
    <t>Jones, A.P.</t>
  </si>
  <si>
    <t>Chapter 3 Indoor air quality and health</t>
  </si>
  <si>
    <t>Developments in Environmental Science</t>
  </si>
  <si>
    <t>1474-8177</t>
  </si>
  <si>
    <t>http://www.sciencedirect.com/science/article/pii/S1474817702800067</t>
  </si>
  <si>
    <t>Styne, Dennis M.; Grumbach, Melvin M.</t>
  </si>
  <si>
    <t>Chapter 25 - Physiology and Disorders of Puberty</t>
  </si>
  <si>
    <t>Williams Textbook of Endocrinology (Thirteenth Edition)</t>
  </si>
  <si>
    <t>978-0-323-29738-7</t>
  </si>
  <si>
    <t>http://www.sciencedirect.com/science/article/pii/B9780323297387000253</t>
  </si>
  <si>
    <t>FAETH, STANLEY H.</t>
  </si>
  <si>
    <t>Chapter 6 - Community Structure and Folivorous Insect Outbreaks: The Roles of Vertical and Horizontal Interactions</t>
  </si>
  <si>
    <t>http://www.sciencedirect.com/science/article/pii/B9780120781485500105</t>
  </si>
  <si>
    <t>15 - Energy</t>
  </si>
  <si>
    <t>http://www.sciencedirect.com/science/article/pii/B9780120734610500624</t>
  </si>
  <si>
    <t>WARREN, ROBERT E.; O'BRIEN, MICHAEL J.</t>
  </si>
  <si>
    <t>4 - Holocene Dynamics</t>
  </si>
  <si>
    <t>The Cannon Reservoir Human Ecology Project</t>
  </si>
  <si>
    <t>978-0-12-523980-6</t>
  </si>
  <si>
    <t>http://www.sciencedirect.com/science/article/pii/B978012523980650013X</t>
  </si>
  <si>
    <t>Sardari, S.; Nishibe, S.; Daneshtalab, M.</t>
  </si>
  <si>
    <t>Coumarins, the bioactive structures with antifungal property</t>
  </si>
  <si>
    <t>Studies in Natural Products Chemistry</t>
  </si>
  <si>
    <t>1572-5995</t>
  </si>
  <si>
    <t>http://www.sciencedirect.com/science/article/pii/S1572599500801337</t>
  </si>
  <si>
    <t>Horn, Leora; Eisenberg, Rosana; Gius, David; Kimmelshue, Katherine N.; Massion, Pierre P.; Putnam, Joe Bill; Robinson, Clifford G.; Carbone, David P.</t>
  </si>
  <si>
    <t>72 - Cancer of the Lung: Non–Small Cell Lung Cancer and Small Cell Lung Cancer</t>
  </si>
  <si>
    <t>http://www.sciencedirect.com/science/article/pii/B9781455728657000722</t>
  </si>
  <si>
    <t>Roper, Martha H.; Wassilak, Steven G.F.; Scobie, Heather M.; Ridpath, Alison D.; Orenstein, Walter A.</t>
  </si>
  <si>
    <t>58 - Tetanus Toxoid</t>
  </si>
  <si>
    <t>http://www.sciencedirect.com/science/article/pii/B9780323357616000584</t>
  </si>
  <si>
    <t>Carraz, Jérôme</t>
  </si>
  <si>
    <t>9 - Thérapie pluridisciplinaire intégrative</t>
  </si>
  <si>
    <t>Comprendre et Traiter L'obésité</t>
  </si>
  <si>
    <t>978-2-294-75253-7</t>
  </si>
  <si>
    <t>http://www.sciencedirect.com/science/article/pii/B9782294752537000099</t>
  </si>
  <si>
    <t>Strauss, Michael A.; Willick, Jeffrey A.</t>
  </si>
  <si>
    <t>The density and peculiar velocity fields of nearby galaxies</t>
  </si>
  <si>
    <t>10.1016/0370-1573(95)00013-7</t>
  </si>
  <si>
    <t>http://www.sciencedirect.com/science/article/pii/0370157395000137</t>
  </si>
  <si>
    <t>Thompson, Paul M.; Mega, Michael S.; Toga, Arthur W.</t>
  </si>
  <si>
    <t>28 - Subpopulation Brain Atlases</t>
  </si>
  <si>
    <t>http://www.sciencedirect.com/science/article/pii/B9780126930191500307</t>
  </si>
  <si>
    <t>http://www.sciencedirect.com/science/article/pii/B9781437727029003068</t>
  </si>
  <si>
    <t>FEBS Letters</t>
  </si>
  <si>
    <t>0014-5793</t>
  </si>
  <si>
    <t>10.1016/0014-5793(82)80298-6</t>
  </si>
  <si>
    <t>http://www.sciencedirect.com/science/article/pii/0014579382802986</t>
  </si>
  <si>
    <t>Abraham, T.W.; Höfer, R.</t>
  </si>
  <si>
    <t>10.03 - Lipid-Based Polymer Building Blocks and Polymers</t>
  </si>
  <si>
    <t>http://www.sciencedirect.com/science/article/pii/B9780444533494002533</t>
  </si>
  <si>
    <t>Mak, Tak W.; Saunders, Mary E.</t>
  </si>
  <si>
    <t>27 - Transplantation</t>
  </si>
  <si>
    <t>The Immune Response</t>
  </si>
  <si>
    <t>978-0-12-088451-3</t>
  </si>
  <si>
    <t>http://www.sciencedirect.com/science/article/pii/B9780120884513500296</t>
  </si>
  <si>
    <t>ECC -6 Abstracts</t>
  </si>
  <si>
    <t>Abstracts presented at the The 6th European congress of chemotherapy and infection and the 24th Interdisciplinary meeting on anti-infection chemotherapy.</t>
  </si>
  <si>
    <t>0924-8579</t>
  </si>
  <si>
    <t>10.1016/j.ijantimicag.2004.10.003</t>
  </si>
  <si>
    <t>http://www.sciencedirect.com/science/article/pii/S0924857904003723</t>
  </si>
  <si>
    <t>Duggan, A.J.</t>
  </si>
  <si>
    <t>A survey of sleeping sickness in Northern Nigeria from the earliest times to the present day</t>
  </si>
  <si>
    <t>10.1016/0035-9203(62)90070-6</t>
  </si>
  <si>
    <t>http://www.sciencedirect.com/science/article/pii/0035920362900706</t>
  </si>
  <si>
    <t>14 - The nuclear environment</t>
  </si>
  <si>
    <t>http://www.sciencedirect.com/science/article/pii/B9780120734610500612</t>
  </si>
  <si>
    <t>Chapter 5 - Other Infectious Diseases Related to Travel</t>
  </si>
  <si>
    <t>CDC Health Information for International Travel 2010</t>
  </si>
  <si>
    <t>978-0-7020-3481-7</t>
  </si>
  <si>
    <t>http://www.sciencedirect.com/science/article/pii/B9780702034817500104</t>
  </si>
  <si>
    <t>Deacon, James E.; Minckley, W.L.</t>
  </si>
  <si>
    <t>CHAPTER VII - DESERT FISHES</t>
  </si>
  <si>
    <t>Desert Biology</t>
  </si>
  <si>
    <t>978-0-12-135902-7</t>
  </si>
  <si>
    <t>http://www.sciencedirect.com/science/article/pii/B9780121359027500145</t>
  </si>
  <si>
    <t>Higgins, Simon J.</t>
  </si>
  <si>
    <t>6. Nickel 1993</t>
  </si>
  <si>
    <t>10.1016/0010-8545(96)83892-6</t>
  </si>
  <si>
    <t>http://www.sciencedirect.com/science/article/pii/0010854596838926</t>
  </si>
  <si>
    <t>11 - Diseases of the Hemolymphatic and Immune Systems</t>
  </si>
  <si>
    <t>Veterinary Medicine (Eleventh Edition)</t>
  </si>
  <si>
    <t>978-0-7020-5246-0</t>
  </si>
  <si>
    <t>http://www.sciencedirect.com/science/article/pii/B9780702052460000115</t>
  </si>
  <si>
    <t>Nunn, Patrick D.</t>
  </si>
  <si>
    <t>Climate, Environment and Society in the Pacific During the Last Millennium</t>
  </si>
  <si>
    <t>Developments in Earth and Environmental Sciences</t>
  </si>
  <si>
    <t>1571-9197</t>
  </si>
  <si>
    <t>http://www.sciencedirect.com/science/article/pii/S1571919707060016</t>
  </si>
  <si>
    <t>Surmaitis, Ryan; Khalid, Masood; McKeever, Rita; Vearrier, David; Greenberg, Michael</t>
  </si>
  <si>
    <t>The American Academy of Clinical Toxicology Question of the Day</t>
  </si>
  <si>
    <t>SI: The American Academy of Clinical Toxicology Question of the Day</t>
  </si>
  <si>
    <t>10.1016/j.disamonth.2017.03.005</t>
  </si>
  <si>
    <t>http://www.sciencedirect.com/science/article/pii/S0011502917300512</t>
  </si>
  <si>
    <t>NEIMEYER, ROBERT A.</t>
  </si>
  <si>
    <t>Personal Constructs in Clinical Practice</t>
  </si>
  <si>
    <t>Advances in Cognitive–Behavioral Research and Therapy</t>
  </si>
  <si>
    <t>978-0-12-010604-2</t>
  </si>
  <si>
    <t>http://www.sciencedirect.com/science/article/pii/B9780120106042500136</t>
  </si>
  <si>
    <t>R1885 – R2270</t>
  </si>
  <si>
    <t>10.1111/j.1470-9465.2006.12_4_1432.x</t>
  </si>
  <si>
    <t>http://www.sciencedirect.com/science/article/pii/S1198743X15300070</t>
  </si>
  <si>
    <t>10.1016/j.fueleneab.2014.03.002</t>
  </si>
  <si>
    <t>http://www.sciencedirect.com/science/article/pii/S0140670114000113</t>
  </si>
  <si>
    <t>Ellison, Adam; Minelly, John</t>
  </si>
  <si>
    <t>Chapter 3 - New Materials for Optical Amplifiers</t>
  </si>
  <si>
    <t>Optical Fiber Telecommunications IV-A (Fourth Edition)</t>
  </si>
  <si>
    <t>http://www.sciencedirect.com/science/article/pii/B9780123951724500036</t>
  </si>
  <si>
    <t>Mandalakas, Anna M.; Starke, Jeffrey R.</t>
  </si>
  <si>
    <t>Chapter 34 - Tuberculosis and Nontuberculous Mycobacterial Disease</t>
  </si>
  <si>
    <t>Kendig's Disorders of the Respiratory Tract in Children (Seventh Edition)</t>
  </si>
  <si>
    <t>978-0-7216-3695-5</t>
  </si>
  <si>
    <t>http://www.sciencedirect.com/science/article/pii/B9780721636955500389</t>
  </si>
  <si>
    <t>BIEL, JOHN H.; BOPP, BARBARA</t>
  </si>
  <si>
    <t>7 - Antidepressant Drugs</t>
  </si>
  <si>
    <t>http://www.sciencedirect.com/science/article/pii/B9780122905582500150</t>
  </si>
  <si>
    <t>Bender, David A.</t>
  </si>
  <si>
    <t>Biochemistry of tryptophan in health and disease</t>
  </si>
  <si>
    <t>10.1016/0098-2997(83)90005-5</t>
  </si>
  <si>
    <t>http://www.sciencedirect.com/science/article/pii/0098299783900055</t>
  </si>
  <si>
    <t>Goldschmidt Conference Abstracts 2005</t>
  </si>
  <si>
    <t>10.1016/j.gca.2005.03.034</t>
  </si>
  <si>
    <t>http://www.sciencedirect.com/science/article/pii/S0016703705002760</t>
  </si>
  <si>
    <t>ROY, RUSTUM</t>
  </si>
  <si>
    <t>1 - Technology's Need for Religion's Hegemony</t>
  </si>
  <si>
    <t>Experimenting with Truth</t>
  </si>
  <si>
    <t>978-0-08-025820-1</t>
  </si>
  <si>
    <t>http://www.sciencedirect.com/science/article/pii/B9780080258201500053</t>
  </si>
  <si>
    <t>WORLD MEDICAL GUIDE</t>
  </si>
  <si>
    <t>International Travel Health Guide 2006-2007 (Thirteenth Edition)</t>
  </si>
  <si>
    <t>978-0-323-04050-1</t>
  </si>
  <si>
    <t>http://www.sciencedirect.com/science/article/pii/B9780323040501500274</t>
  </si>
  <si>
    <t>Hall, Jeffrey C</t>
  </si>
  <si>
    <t>Genetics and molecular biology of rhythms in Drosophila and other insects</t>
  </si>
  <si>
    <t>Advances in Genetics</t>
  </si>
  <si>
    <t>0065-2660</t>
  </si>
  <si>
    <t>http://www.sciencedirect.com/science/article/pii/S0065266003480000</t>
  </si>
  <si>
    <t>Chapter 3 - From Efficient to Sustainable and Zero Energy Consumption Buildings</t>
  </si>
  <si>
    <t>http://www.sciencedirect.com/science/article/pii/B9780128128176000383</t>
  </si>
  <si>
    <t>Olazaran, Mikel</t>
  </si>
  <si>
    <t>A Sociological History of the Neural Network Controversy</t>
  </si>
  <si>
    <t>http://www.sciencedirect.com/science/article/pii/S0065245808604088</t>
  </si>
  <si>
    <t>Carpenter, J.L.</t>
  </si>
  <si>
    <t>22 - Farm buildings</t>
  </si>
  <si>
    <t>Primrose Mcconnell's the Agricultural Notebook (Eighteenth Edition)</t>
  </si>
  <si>
    <t>978-0-408-03060-1</t>
  </si>
  <si>
    <t>http://www.sciencedirect.com/science/article/pii/B978040803060150028X</t>
  </si>
  <si>
    <t>Cumming, Jared N.; Ploypradith, Poonsakdi; Posner, Gary H.</t>
  </si>
  <si>
    <t>Antimalarial Activity of Artemisinin (Qinghaosu) and Related Trioxanes: Mechanism (s) of Action</t>
  </si>
  <si>
    <t>http://www.sciencedirect.com/science/article/pii/S1054358908609527</t>
  </si>
  <si>
    <t>Appendix D - Symbols and Abbreviations</t>
  </si>
  <si>
    <t>http://www.sciencedirect.com/science/article/pii/B9780120734610500673</t>
  </si>
  <si>
    <t>Beesley, William N.</t>
  </si>
  <si>
    <t>Control of Arthropods of Medical and Veterinary Importance</t>
  </si>
  <si>
    <t>http://www.sciencedirect.com/science/article/pii/S0065308X08601864</t>
  </si>
  <si>
    <t>Bernstein, Peter R.; Edwards, Philip D.; Williams, Joseph C.</t>
  </si>
  <si>
    <t>2 Inhibitors of Human Leukocyte Elastase</t>
  </si>
  <si>
    <t>http://www.sciencedirect.com/science/article/pii/S0079646808700195</t>
  </si>
  <si>
    <t>Springs☆</t>
  </si>
  <si>
    <t>http://www.sciencedirect.com/science/article/pii/B9780124095489093222</t>
  </si>
  <si>
    <t>http://www.sciencedirect.com/science/article/pii/B9780444522726090012</t>
  </si>
  <si>
    <t>International Encyclopedia of Human Geography</t>
  </si>
  <si>
    <t>978-0-08-044910-4</t>
  </si>
  <si>
    <t>http://www.sciencedirect.com/science/article/pii/B9780080449104090076</t>
  </si>
  <si>
    <t>Chapter 12 - Hemorrhagic fevers</t>
  </si>
  <si>
    <t>http://www.sciencedirect.com/science/article/pii/B9780443067907500168</t>
  </si>
  <si>
    <t>Lyons, Timothy W.; Severmann, Silke</t>
  </si>
  <si>
    <t>A critical look at iron paleoredox proxies: New insights from modern euxinic marine basins</t>
  </si>
  <si>
    <t>A Special Issue Dedicated to Robert A. Berner</t>
  </si>
  <si>
    <t>10.1016/j.gca.2006.08.021</t>
  </si>
  <si>
    <t>http://www.sciencedirect.com/science/article/pii/S0016703706020047</t>
  </si>
  <si>
    <t>http://www.sciencedirect.com/science/article/pii/B9780444889126500244</t>
  </si>
  <si>
    <t>Appendix C - Units</t>
  </si>
  <si>
    <t>http://www.sciencedirect.com/science/article/pii/B9780120734610500661</t>
  </si>
  <si>
    <t>O'Connell, Michael</t>
  </si>
  <si>
    <t>Reconstruction of local landscape development in the post-atlantic based on palaeoecological investigations at carrownaglogh prehistoric field system, County Mayo, Ireland</t>
  </si>
  <si>
    <t>Review of Palaeobotany and Palynology</t>
  </si>
  <si>
    <t>0034-6667</t>
  </si>
  <si>
    <t>10.1016/0034-6667(86)90025-4</t>
  </si>
  <si>
    <t>http://www.sciencedirect.com/science/article/pii/0034666786900254</t>
  </si>
  <si>
    <t>Freedman, Bill</t>
  </si>
  <si>
    <t>8 - PESTICIDES</t>
  </si>
  <si>
    <t>http://www.sciencedirect.com/science/article/pii/B9780122665400500123</t>
  </si>
  <si>
    <t>Bajpai, Pratima</t>
  </si>
  <si>
    <t>Chapter 3 - Pulp and Paper Chemicals∗∗Some excerpts taken from Bajpai, P., 2004. Emerging Technologies in Sizing. PIRA Technology Report, Smithers PIRA, the worldwide authority on the Packaging, Print and Paper supply chains.</t>
  </si>
  <si>
    <t>Pulp and Paper Industry</t>
  </si>
  <si>
    <t>978-0-12-803408-8</t>
  </si>
  <si>
    <t>http://www.sciencedirect.com/science/article/pii/B9780128034088000032</t>
  </si>
  <si>
    <t>http://www.sciencedirect.com/science/article/pii/B9781455748013003301</t>
  </si>
  <si>
    <t>Kushler, Martin G.; Davidson, William S.</t>
  </si>
  <si>
    <t>Chapter 8 - Community and Organizational Level Change</t>
  </si>
  <si>
    <t>In Response to Aggression</t>
  </si>
  <si>
    <t>978-0-08-025580-4</t>
  </si>
  <si>
    <t>http://www.sciencedirect.com/science/article/pii/B9780080255804500135</t>
  </si>
  <si>
    <t>Lobato, Mark N.; Goldenson, Joe</t>
  </si>
  <si>
    <t>Chapter 17 - Tuberculosis in the Correctional Facility</t>
  </si>
  <si>
    <t>Clinical Practice in Correctional Medicine (Second Edition)</t>
  </si>
  <si>
    <t>978-0-323-03265-0</t>
  </si>
  <si>
    <t>http://www.sciencedirect.com/science/article/pii/B9780323032650500221</t>
  </si>
  <si>
    <t>Henry, Donald O.; Leroi-Gourhan, Arlette; Davis, Simon</t>
  </si>
  <si>
    <t>The excavation of hayonim terrace: an examination of terminal pleistocene climatic and adaptive changes</t>
  </si>
  <si>
    <t>10.1016/0305-4403(81)90011-X</t>
  </si>
  <si>
    <t>http://www.sciencedirect.com/science/article/pii/030544038190011X</t>
  </si>
  <si>
    <t>Brusca, Richard C.; Álvarez-Borrego, Saúl; Hastings, Philip A.; Findley, Lloyd T.</t>
  </si>
  <si>
    <t>Colorado River flow and biological productivity in the Northern Gulf of California, Mexico</t>
  </si>
  <si>
    <t>10.1016/j.earscirev.2016.10.012</t>
  </si>
  <si>
    <t>http://www.sciencedirect.com/science/article/pii/S0012825216303890</t>
  </si>
  <si>
    <t>Richards, Victor</t>
  </si>
  <si>
    <t>Basic concepts in homologous tissue transplantation</t>
  </si>
  <si>
    <t>Symposium on Transplantation and Preservation of Tissues</t>
  </si>
  <si>
    <t>0002-9610</t>
  </si>
  <si>
    <t>10.1016/0002-9610(63)90285-X</t>
  </si>
  <si>
    <t>http://www.sciencedirect.com/science/article/pii/000296106390285X</t>
  </si>
  <si>
    <t>Araujo, Luiz H.; Horn, Leora; Merritt, Robert E.; Shilo, Konstantin; Xu-Welliver, Meng; Carbone, David P.</t>
  </si>
  <si>
    <t>69 - Cancer of the Lung: Non–Small Cell Lung Cancer and Small Cell Lung Cancer</t>
  </si>
  <si>
    <t>http://www.sciencedirect.com/science/article/pii/B9780323476744000694</t>
  </si>
  <si>
    <t>Lee, Eric K.; Koros, W.J.</t>
  </si>
  <si>
    <t>Membranes, Synthetic, Applications</t>
  </si>
  <si>
    <t>http://www.sciencedirect.com/science/article/pii/B0122274105004191</t>
  </si>
  <si>
    <t>Birks, H. John B.; Felde, Vivian A.; Bjune, Anne E.; Grytnes, John-Arvid; Seppä, Heikki; Giesecke, Thomas</t>
  </si>
  <si>
    <t>Does pollen-assemblage richness reflect floristic richness? A review of recent developments and future challenges</t>
  </si>
  <si>
    <t>10.1016/j.revpalbo.2015.12.011</t>
  </si>
  <si>
    <t>http://www.sciencedirect.com/science/article/pii/S0034666715300348</t>
  </si>
  <si>
    <t>Appendix C</t>
  </si>
  <si>
    <t>International Population Assistance: the First Decade</t>
  </si>
  <si>
    <t>978-0-08-024700-7</t>
  </si>
  <si>
    <t>http://www.sciencedirect.com/science/article/pii/B9780080247007500255</t>
  </si>
  <si>
    <t>Goldschmidt Abstracts 2008- H</t>
  </si>
  <si>
    <t>Awards Ceremony Speeches and Abstracts of the 18th Annual V.M. Goldschmidt Conference Vancouver, Canada July, 2008</t>
  </si>
  <si>
    <t>10.1016/j.gca.2008.05.011</t>
  </si>
  <si>
    <t>http://www.sciencedirect.com/science/article/pii/S0016703708002664</t>
  </si>
  <si>
    <t>19th Annual ESTRO Meeting</t>
  </si>
  <si>
    <t>0167-8140</t>
  </si>
  <si>
    <t>10.1016/S0167-8140(00)81503-0</t>
  </si>
  <si>
    <t>http://www.sciencedirect.com/science/article/pii/S0167814000815030</t>
  </si>
  <si>
    <t>Encyclopedia of Basic Epilepsy Research</t>
  </si>
  <si>
    <t>978-0-12-373961-2</t>
  </si>
  <si>
    <t>http://www.sciencedirect.com/science/article/pii/B9780123739612090019</t>
  </si>
  <si>
    <t>Harrison, Robert G.; Biswas, Dhruba J.</t>
  </si>
  <si>
    <t>Pulsating instabilities and chaos in lasers</t>
  </si>
  <si>
    <t>Progress in Quantum Electronics</t>
  </si>
  <si>
    <t>0079-6727</t>
  </si>
  <si>
    <t>10.1016/0079-6727(85)90005-9</t>
  </si>
  <si>
    <t>http://www.sciencedirect.com/science/article/pii/0079672785900059</t>
  </si>
  <si>
    <t>Wagner, Daniel A.</t>
  </si>
  <si>
    <t>Literacy and development: Rationales, myths, innovations, and future directions</t>
  </si>
  <si>
    <t>Education, literacy and development</t>
  </si>
  <si>
    <t>10.1016/0738-0593(95)00019-Y</t>
  </si>
  <si>
    <t>http://www.sciencedirect.com/science/article/pii/073805939500019Y</t>
  </si>
  <si>
    <t>10.1111/j.1469-0691.2005.clm_1133.x</t>
  </si>
  <si>
    <t>http://www.sciencedirect.com/science/article/pii/S1198743X15300276</t>
  </si>
  <si>
    <t>Chapter 2 - Hazards</t>
  </si>
  <si>
    <t>Introduction to International Disaster Management (Third Edition)</t>
  </si>
  <si>
    <t>978-0-12-801477-6</t>
  </si>
  <si>
    <t>http://www.sciencedirect.com/science/article/pii/B9780128014776000022</t>
  </si>
  <si>
    <t>Lippe, Barbara</t>
  </si>
  <si>
    <t>Turner Syndrome</t>
  </si>
  <si>
    <t>Puberty and Its Disorders</t>
  </si>
  <si>
    <t>10.1016/S0889-8529(18)30284-6</t>
  </si>
  <si>
    <t>http://www.sciencedirect.com/science/article/pii/S0889852918302846</t>
  </si>
  <si>
    <t>Zechmeister, Harald G.; Grodzińska, Krystyna; Szarek-Łukaszewska, Grazyna</t>
  </si>
  <si>
    <t>Chapter 10 Bryophytes</t>
  </si>
  <si>
    <t>http://www.sciencedirect.com/science/article/pii/S0927521503801406</t>
  </si>
  <si>
    <t>Appendix A - Designation of Spectroscopic States</t>
  </si>
  <si>
    <t>http://www.sciencedirect.com/science/article/pii/B9780120734610500648</t>
  </si>
  <si>
    <t>Rosiers, François Des</t>
  </si>
  <si>
    <t>Finance and property: The role of institutional property investment in British and Canadian real estate</t>
  </si>
  <si>
    <t>10.1016/0305-9006(87)90008-0</t>
  </si>
  <si>
    <t>http://www.sciencedirect.com/science/article/pii/0305900687900080</t>
  </si>
  <si>
    <t>Poppensiek, George C.; Kahrs, Robert F.</t>
  </si>
  <si>
    <t>Twenty-Five Years of Progress in Understanding Major Infectious Diseases of Dairy Cattle</t>
  </si>
  <si>
    <t>Journal of Dairy Science</t>
  </si>
  <si>
    <t>0022-0302</t>
  </si>
  <si>
    <t>10.3168/jds.S0022-0302(81)82714-2</t>
  </si>
  <si>
    <t>http://www.sciencedirect.com/science/article/pii/S0022030281827142</t>
  </si>
  <si>
    <t>Chapter 2 - The Pre-Travel Consultation</t>
  </si>
  <si>
    <t>http://www.sciencedirect.com/science/article/pii/B9780702034817500074</t>
  </si>
  <si>
    <t>Carley, A.F.</t>
  </si>
  <si>
    <t>Chemometrics in surface spectroscopy</t>
  </si>
  <si>
    <t>Catalysis Today</t>
  </si>
  <si>
    <t>0920-5861</t>
  </si>
  <si>
    <t>10.1016/0920-5861(92)80057-T</t>
  </si>
  <si>
    <t>http://www.sciencedirect.com/science/article/pii/092058619280057T</t>
  </si>
  <si>
    <t>Surgical Clinics</t>
  </si>
  <si>
    <t>10.1016/S0278-2391(01)70035-3</t>
  </si>
  <si>
    <t>http://www.sciencedirect.com/science/article/pii/S0278239101700353</t>
  </si>
  <si>
    <t>Chapter 14 - Reconstructionists in a post-daubert and post-dna courtroom</t>
  </si>
  <si>
    <t>Crime Reconstruction</t>
  </si>
  <si>
    <t>978-0-12-369375-4</t>
  </si>
  <si>
    <t>http://www.sciencedirect.com/science/article/pii/B9780123693754500172</t>
  </si>
  <si>
    <t>Proceedings of the 16th World Meeting on Sexual Medicine, São Paulo, Brazil, October 8–12, 2014</t>
  </si>
  <si>
    <t>Proceedings of the 16 World Meeting on Sexual Medicine, Sao Paulo, Brazil, October 8-12, 2014</t>
  </si>
  <si>
    <t>10.1111/jsm.12826</t>
  </si>
  <si>
    <t>http://www.sciencedirect.com/science/article/pii/S1743609515310602</t>
  </si>
  <si>
    <t>12 - The earth's crust</t>
  </si>
  <si>
    <t>http://www.sciencedirect.com/science/article/pii/B9780120734610500594</t>
  </si>
  <si>
    <t>Dervakos, George A.; Webb, Colin</t>
  </si>
  <si>
    <t>On the merits of viable-cell immobilisation</t>
  </si>
  <si>
    <t>10.1016/0734-9750(91)90733-C</t>
  </si>
  <si>
    <t>http://www.sciencedirect.com/science/article/pii/073497509190733C</t>
  </si>
  <si>
    <t>Chen, Lei; Yong, Sze Zheng; Ghoniem, Ahmed F.</t>
  </si>
  <si>
    <t>Oxy-fuel combustion of pulverized coal: Characterization, fundamentals, stabilization and CFD modeling</t>
  </si>
  <si>
    <t>10.1016/j.pecs.2011.09.003</t>
  </si>
  <si>
    <t>http://www.sciencedirect.com/science/article/pii/S0360128511000529</t>
  </si>
  <si>
    <t>XII National Meeting of The Mexican Association of Hepatology. Abstract Section</t>
  </si>
  <si>
    <t>Annals of Hepatology</t>
  </si>
  <si>
    <t>1665-2681</t>
  </si>
  <si>
    <t>10.1016/S1665-2681(19)31104-4</t>
  </si>
  <si>
    <t>http://www.sciencedirect.com/science/article/pii/S1665268119311044</t>
  </si>
  <si>
    <t>16 - Solid waste disposal and recycling</t>
  </si>
  <si>
    <t>http://www.sciencedirect.com/science/article/pii/B9780120734610500636</t>
  </si>
  <si>
    <t>Mayer, David A; Fried, Bernard</t>
  </si>
  <si>
    <t>Aspects of human parasites in which surgical intervention may be important</t>
  </si>
  <si>
    <t>http://www.sciencedirect.com/science/article/pii/S0065308X02510034</t>
  </si>
  <si>
    <t>33 - Tuberculosis and Nontuberculous Mycobacterial Disease</t>
  </si>
  <si>
    <t>Kendig &amp; Chernick's Disorders of the Respiratory Tract in Children (Eighth Edition)</t>
  </si>
  <si>
    <t>978-1-4377-1984-0</t>
  </si>
  <si>
    <t>http://www.sciencedirect.com/science/article/pii/B9781437719840000334</t>
  </si>
  <si>
    <t>Anterola, Aldwin M.; Lewis, Norman G.</t>
  </si>
  <si>
    <t>Trends in lignin modification: a comprehensive analysis of the effects of genetic manipulations/mutations on lignification and vascular integrity</t>
  </si>
  <si>
    <t>Phytochemistry</t>
  </si>
  <si>
    <t>0031-9422</t>
  </si>
  <si>
    <t>10.1016/S0031-9422(02)00211-X</t>
  </si>
  <si>
    <t>http://www.sciencedirect.com/science/article/pii/S003194220200211X</t>
  </si>
  <si>
    <t>Huffaker, C.B.; Simmonds, F.J.; Laing, J.E.</t>
  </si>
  <si>
    <t>3 - THE THEORETICAL AND EMPIRICAL BASIS OF BIOLOGICAL CONTROL</t>
  </si>
  <si>
    <t>Theory and Practice of Biological Control</t>
  </si>
  <si>
    <t>978-0-12-360350-0</t>
  </si>
  <si>
    <t>http://www.sciencedirect.com/science/article/pii/B978012360350050009X</t>
  </si>
  <si>
    <t>Falcone, Gioia</t>
  </si>
  <si>
    <t>Chapter 4 Key Multiphase Flow Metering Techniques</t>
  </si>
  <si>
    <t>Developments in Petroleum Science</t>
  </si>
  <si>
    <t>0376-7361</t>
  </si>
  <si>
    <t>http://www.sciencedirect.com/science/article/pii/S0376736109054041</t>
  </si>
  <si>
    <t>David, Paul A.</t>
  </si>
  <si>
    <t>Invention and accumulation in america's economic growth: A nineteenth-century parable</t>
  </si>
  <si>
    <t>Carnegie-Rochester Conference Series on Public Policy</t>
  </si>
  <si>
    <t>0167-2231</t>
  </si>
  <si>
    <t>10.1016/0167-2231(77)90053-7</t>
  </si>
  <si>
    <t>http://www.sciencedirect.com/science/article/pii/0167223177900537</t>
  </si>
  <si>
    <t>Frazer, Grant S.</t>
  </si>
  <si>
    <t>Chapter 16 - Disorders of the Reproductive System</t>
  </si>
  <si>
    <t>Equine Internal Medicine (Second Edition)</t>
  </si>
  <si>
    <t>978-0-7216-9777-2</t>
  </si>
  <si>
    <t>http://www.sciencedirect.com/science/article/pii/B0721697771500184</t>
  </si>
  <si>
    <t>Marshall, Gary S.</t>
  </si>
  <si>
    <t>Epidemiology and clinical manifestations of herpesvirus infections in infants and children</t>
  </si>
  <si>
    <t>Herpesvirus Infections</t>
  </si>
  <si>
    <t>1045-1870</t>
  </si>
  <si>
    <t>10.1016/S1045-1870(97)80053-2</t>
  </si>
  <si>
    <t>http://www.sciencedirect.com/science/article/pii/S1045187097800532</t>
  </si>
  <si>
    <t>Abstracts for Supplement</t>
  </si>
  <si>
    <t>14th International Congress on Infectious Diseases (ICID) Abstracts</t>
  </si>
  <si>
    <t>10.1016/j.ijid.2010.02.001</t>
  </si>
  <si>
    <t>http://www.sciencedirect.com/science/article/pii/S1201971210000330</t>
  </si>
  <si>
    <t>Allen, P.; Alvin, K.L.; Andrews, J.E.; Batten, D.J.; Charlton, W.A.; Cleevely, R.J.; Ensom, P.C.; Evans, S.E.; Francis, J.E.; Hailwood, E.A.; Harding, I.C.; Horne, D.J.; Hughes, N.F.; Hunt, C.O.; Jarzembowski, E.A.; Jones, T.P.; Knox, R.W.O’B.; Milner, A.; Norman, D.B.; Palmer, C.P.; Parker, A.; Patterson, G.A.; Price, G.D.; Radley, J.D.; Rawson, P.F.; Ross, A.J.; Rolfe, S.; Ruffell, A.H.; Sellwood, B.W.; Sladen, C.P.; Taylor, K.G.; Watson, J.; Wright, V.P.; Wimbledon, W.A.; Banham, G.H.</t>
  </si>
  <si>
    <t>Purbeck–Wealden (early Cretaceous) climates</t>
  </si>
  <si>
    <t>Proceedings of the Geologists' Association</t>
  </si>
  <si>
    <t>10.1016/S0016-7878(98)80066-7</t>
  </si>
  <si>
    <t>http://www.sciencedirect.com/science/article/pii/S0016787898800667</t>
  </si>
  <si>
    <t>Bia, Frank J.; Barry, Michele</t>
  </si>
  <si>
    <t>Parasitic Infections of the Central Nervous System</t>
  </si>
  <si>
    <t>10.1016/S0733-8619(18)30994-0</t>
  </si>
  <si>
    <t>http://www.sciencedirect.com/science/article/pii/S0733861918309940</t>
  </si>
  <si>
    <t>10.1016/j.fueleneab.2009.08.003</t>
  </si>
  <si>
    <t>http://www.sciencedirect.com/science/article/pii/S0140670109000289</t>
  </si>
  <si>
    <t>Gastrointestinal Endoscopy</t>
  </si>
  <si>
    <t>0016-5107</t>
  </si>
  <si>
    <t>10.1016/S0016-5107(88)71315-2</t>
  </si>
  <si>
    <t>http://www.sciencedirect.com/science/article/pii/S0016510788713152</t>
  </si>
  <si>
    <t>Kroger, Andrew T.; Pickering, Larry K.; Wharton, Melinda; Mawle, Alison; Hinman, Alan R.; Orenstein, Walter A.</t>
  </si>
  <si>
    <t>321 - Immunization</t>
  </si>
  <si>
    <t>http://www.sciencedirect.com/science/article/pii/B9781455748013003210</t>
  </si>
  <si>
    <t>BIFANI, PAOLO</t>
  </si>
  <si>
    <t>Socio Economic Aspects of Technological Innovation in Food Production Systems** **Presented at the International Meeting “Towards a Second Green Revolution: from Chemical to New Biological Technologies in Agriculture in the Tropics“ (Rome, 8-10 September 1986).</t>
  </si>
  <si>
    <t>http://www.sciencedirect.com/science/article/pii/B9780444989277500185</t>
  </si>
  <si>
    <t>Articles in Alphabetical Order</t>
  </si>
  <si>
    <t>Use of Force · War and Neutrality Peace Treaties (N–Z)</t>
  </si>
  <si>
    <t>978-0-444-86235-8</t>
  </si>
  <si>
    <t>http://www.sciencedirect.com/science/article/pii/B9780444862358500078</t>
  </si>
  <si>
    <t>McGhee, Paul E.</t>
  </si>
  <si>
    <t>Chapter 3 - On the Cognitive Origins of Incongruity Humor: Fantasy Assimilation versus Reality Assimilation</t>
  </si>
  <si>
    <t>978-0-12-288950-9</t>
  </si>
  <si>
    <t>http://www.sciencedirect.com/science/article/pii/B9780122889509500092</t>
  </si>
  <si>
    <t>Poster presentations for BAOMS Annual Scientific Meeting 2-4 July 2014, Edinburgh International Conference Centre, Scotland</t>
  </si>
  <si>
    <t>10.1016/j.bjoms.2014.07.102</t>
  </si>
  <si>
    <t>http://www.sciencedirect.com/science/article/pii/S0266435614003684</t>
  </si>
  <si>
    <t>Abstracts presented at the 2006 ACAAI Annual Meeting and XII International Food Allergy Symposium</t>
  </si>
  <si>
    <t>Annals of Allergy, Asthma &amp; Immunology</t>
  </si>
  <si>
    <t>1081-1206</t>
  </si>
  <si>
    <t>10.1016/S1081-1206(10)60873-3</t>
  </si>
  <si>
    <t>http://www.sciencedirect.com/science/article/pii/S1081120610608733</t>
  </si>
  <si>
    <t>Girvan, Norman P.</t>
  </si>
  <si>
    <t>Transnational corporations and non-fuel primary commodities in developing countries</t>
  </si>
  <si>
    <t>10.1016/0305-750X(87)90013-1</t>
  </si>
  <si>
    <t>http://www.sciencedirect.com/science/article/pii/0305750X87900131</t>
  </si>
  <si>
    <t>ABSE, D. WILFRED</t>
  </si>
  <si>
    <t>CHAPTER II - AETIOLOGY AND PSYCHOPATHOLOGY OF HYSTERIA</t>
  </si>
  <si>
    <t>Hysteria and Related Mental Disorders</t>
  </si>
  <si>
    <t>978-1-4831-9663-3</t>
  </si>
  <si>
    <t>http://www.sciencedirect.com/science/article/pii/B9781483196633500082</t>
  </si>
  <si>
    <t>Abstracts 809-1229</t>
  </si>
  <si>
    <t>Program and abstracts of papers to be presented during scientific sessions AAAAI/AAI/CIS Joint Meeting</t>
  </si>
  <si>
    <t>10.1016/S0091-6749(97)81065-2</t>
  </si>
  <si>
    <t>http://www.sciencedirect.com/science/article/pii/S0091674997810652</t>
  </si>
  <si>
    <t>Atlas, David</t>
  </si>
  <si>
    <t>Advances in Radar Meteorology</t>
  </si>
  <si>
    <t>Advances in Geophysics</t>
  </si>
  <si>
    <t>0065-2687</t>
  </si>
  <si>
    <t>http://www.sciencedirect.com/science/article/pii/S0065268708600096</t>
  </si>
  <si>
    <t>Eurofi plc</t>
  </si>
  <si>
    <t>9 - STRATEGIC PLANNING FOR 1992</t>
  </si>
  <si>
    <t>1992–Planning for the Information Technology Industries</t>
  </si>
  <si>
    <t>978-0-408-04093-8</t>
  </si>
  <si>
    <t>http://www.sciencedirect.com/science/article/pii/B9780408040938500140</t>
  </si>
  <si>
    <t>Cantile, Carlo; Youssef, Sameh</t>
  </si>
  <si>
    <t>Chapter 4 - Nervous System</t>
  </si>
  <si>
    <t>Jubb, Kennedy &amp; Palmer's Pathology of Domestic Animals: Volume 1 (Sixth Edition)</t>
  </si>
  <si>
    <t>978-0-7020-5317-7</t>
  </si>
  <si>
    <t>http://www.sciencedirect.com/science/article/pii/B9780702053177000047</t>
  </si>
  <si>
    <t>10.1016/j.ijid.2010.02.002</t>
  </si>
  <si>
    <t>http://www.sciencedirect.com/science/article/pii/S1201971210000342</t>
  </si>
  <si>
    <t>Björkman, Olle</t>
  </si>
  <si>
    <t>Chapter 1 - COMPARATIVE STUDIES ON PHOTOSYNTHESIS IN HIGHER PLANTS**CIW DPB Publication No. 492.</t>
  </si>
  <si>
    <t>Photophysiology</t>
  </si>
  <si>
    <t>978-0-12-282608-5</t>
  </si>
  <si>
    <t>http://www.sciencedirect.com/science/article/pii/B9780122826085500072</t>
  </si>
  <si>
    <t>GOTWALD, WILLIAM H.</t>
  </si>
  <si>
    <t>3 - Army Ants</t>
  </si>
  <si>
    <t>Social Insects</t>
  </si>
  <si>
    <t>978-0-12-342204-0</t>
  </si>
  <si>
    <t>http://www.sciencedirect.com/science/article/pii/B9780123422040500103</t>
  </si>
  <si>
    <t>Dobran, F.</t>
  </si>
  <si>
    <t>Chapter 2 Education: Cognitive tools and teaching vesuvius</t>
  </si>
  <si>
    <t>Developments in Volcanology</t>
  </si>
  <si>
    <t>1871-644X</t>
  </si>
  <si>
    <t>http://www.sciencedirect.com/science/article/pii/S1871644X06800069</t>
  </si>
  <si>
    <t>13th European Congress of Clinical Microbiology and Infectious Diseases</t>
  </si>
  <si>
    <t>10.1046/j.1469-0691.9.s1.83.x</t>
  </si>
  <si>
    <t>http://www.sciencedirect.com/science/article/pii/S1198743X15300781</t>
  </si>
  <si>
    <t>Smith, Craig B.; Fazzolare, Rocco A.</t>
  </si>
  <si>
    <t>Energy use management—An appropriate technology</t>
  </si>
  <si>
    <t>Energy Conversion</t>
  </si>
  <si>
    <t>0013-7480</t>
  </si>
  <si>
    <t>10.1016/0013-7480(79)90027-5</t>
  </si>
  <si>
    <t>http://www.sciencedirect.com/science/article/pii/0013748079900275</t>
  </si>
  <si>
    <t>Kotzin, Brian L.; Leung, Donald Y.M.; Kappler, John; Marrack, Philippa</t>
  </si>
  <si>
    <t>Superantigens and Their Potential Role in Human Disease</t>
  </si>
  <si>
    <t>http://www.sciencedirect.com/science/article/pii/S0065277608605349</t>
  </si>
  <si>
    <t>Third International Conference on Children's Bone Health</t>
  </si>
  <si>
    <t>Abstracts from the Third International Conference on Children's Bone Health</t>
  </si>
  <si>
    <t>10.1016/j.bone.2005.02.007</t>
  </si>
  <si>
    <t>http://www.sciencedirect.com/science/article/pii/S8756328205000566</t>
  </si>
  <si>
    <t>International exploration of Mars: a mission whose time has come</t>
  </si>
  <si>
    <t>10.1016/0094-5765(93)90148-P</t>
  </si>
  <si>
    <t>http://www.sciencedirect.com/science/article/pii/009457659390148P</t>
  </si>
  <si>
    <t>Urban, Joan Barth</t>
  </si>
  <si>
    <t>Moscow and the PCI in the 1970s: kto kovo?</t>
  </si>
  <si>
    <t>10.1016/0039-3592(80)90033-2</t>
  </si>
  <si>
    <t>http://www.sciencedirect.com/science/article/pii/0039359280900332</t>
  </si>
  <si>
    <t>Chapter 12 - Infections Of The Spine</t>
  </si>
  <si>
    <t>Low Back and Neck Pain (Third Edition)</t>
  </si>
  <si>
    <t>978-0-7216-9277-7</t>
  </si>
  <si>
    <t>http://www.sciencedirect.com/science/article/pii/B9780721692777500209</t>
  </si>
  <si>
    <t>O’Donnell, James T.; Marks, Donald H.; Danese, Paul; O’Donnell, James J.</t>
  </si>
  <si>
    <t>Drug-induced liver disease: Primer for the primary care physician</t>
  </si>
  <si>
    <t>10.1016/j.disamonth.2013.11.002</t>
  </si>
  <si>
    <t>http://www.sciencedirect.com/science/article/pii/S0011502913001934</t>
  </si>
  <si>
    <t>Kruse, R.B.</t>
  </si>
  <si>
    <t>Solid Propellants</t>
  </si>
  <si>
    <t>Modern Materials</t>
  </si>
  <si>
    <t>0077-0000</t>
  </si>
  <si>
    <t>http://www.sciencedirect.com/science/article/pii/B9781483196558500095</t>
  </si>
  <si>
    <t>Scott, Andrew K.</t>
  </si>
  <si>
    <t>Warfarin usage: Can safety be improved?</t>
  </si>
  <si>
    <t>10.1016/0163-7258(89)90034-X</t>
  </si>
  <si>
    <t>http://www.sciencedirect.com/science/article/pii/016372588990034X</t>
  </si>
  <si>
    <t>Mandel, Jess; Weinberger, Steven E.</t>
  </si>
  <si>
    <t>Chapter 18 - Pulmonary Diseases</t>
  </si>
  <si>
    <t>http://www.sciencedirect.com/science/article/pii/B9780721604350500225</t>
  </si>
  <si>
    <t>Gow, Anthony J.; Tucker, Walter B.</t>
  </si>
  <si>
    <t>2 - Sea Ice in the Polar Regions</t>
  </si>
  <si>
    <t>Polar Oceanography</t>
  </si>
  <si>
    <t>978-0-12-653031-5</t>
  </si>
  <si>
    <t>http://www.sciencedirect.com/science/article/pii/B9780126530315500072</t>
  </si>
  <si>
    <t>10.1016/j.ijid.2010.02.003</t>
  </si>
  <si>
    <t>http://www.sciencedirect.com/science/article/pii/S1201971210000354</t>
  </si>
  <si>
    <t>Stabile, Bruce E.; Passaro, Edward</t>
  </si>
  <si>
    <t>Duodenal ulcer: A disease in evolution</t>
  </si>
  <si>
    <t>10.1016/0011-3840(84)90037-6</t>
  </si>
  <si>
    <t>http://www.sciencedirect.com/science/article/pii/0011384084900376</t>
  </si>
  <si>
    <t>ZERA, ANTHONY J.; KOEHN, RICHARD K.; HALL, JOHN G.</t>
  </si>
  <si>
    <t>19 - Allozymes and Biochemical Adaptation</t>
  </si>
  <si>
    <t>Biochemistry</t>
  </si>
  <si>
    <t>978-0-08-030811-1</t>
  </si>
  <si>
    <t>http://www.sciencedirect.com/science/article/pii/B9780080308111500258</t>
  </si>
  <si>
    <t>Roos, Karen L.</t>
  </si>
  <si>
    <t>Chapter 42 - Nonviral Infections</t>
  </si>
  <si>
    <t>http://www.sciencedirect.com/science/article/pii/B9781416036180100426</t>
  </si>
  <si>
    <t>2014 Annual Meeting Abstract Book</t>
  </si>
  <si>
    <t>10.1016/j.anai.2014.09.016</t>
  </si>
  <si>
    <t>http://www.sciencedirect.com/science/article/pii/S1081120614007029</t>
  </si>
  <si>
    <t>Hawkins, Brian R.</t>
  </si>
  <si>
    <t>Advances in Human Leukocyte Antigens and Transplantation</t>
  </si>
  <si>
    <t>Advances in Clinical Chemistry</t>
  </si>
  <si>
    <t>0065-2423</t>
  </si>
  <si>
    <t>http://www.sciencedirect.com/science/article/pii/S0065242308601973</t>
  </si>
  <si>
    <t>Perrillo, Robert; Nair, Satheesh</t>
  </si>
  <si>
    <t>Chapter 31 - Hepatitis B</t>
  </si>
  <si>
    <t>http://www.sciencedirect.com/science/article/pii/B978141603258850036X</t>
  </si>
  <si>
    <t>Petty, Ross E.; Laxer, Ronald M.</t>
  </si>
  <si>
    <t>CHAPTER 16 - SYSTEMIC LUPUS ERYTHEMATOSUS</t>
  </si>
  <si>
    <t>Textbook of Pediatric Rheumatology (Fifth Edition)</t>
  </si>
  <si>
    <t>978-1-4160-0246-8</t>
  </si>
  <si>
    <t>http://www.sciencedirect.com/science/article/pii/B978141600246850022X</t>
  </si>
  <si>
    <t>8 - Diseases of the Alimentary Tract–Ruminant</t>
  </si>
  <si>
    <t>http://www.sciencedirect.com/science/article/pii/B9780702052460000085</t>
  </si>
  <si>
    <t>Roper, Martha H.; Wassilak, Steven G.F.; Tiwari, Tejpratap S.P.; Orenstein, Walter A.</t>
  </si>
  <si>
    <t>33 - Tetanus toxoid</t>
  </si>
  <si>
    <t>http://www.sciencedirect.com/science/article/pii/B9781455700905000392</t>
  </si>
  <si>
    <t>PITT, DAVID C.</t>
  </si>
  <si>
    <t>PART THREE - DEVELOPMENT FROM BELOW</t>
  </si>
  <si>
    <t>The Social Dynamics of Development</t>
  </si>
  <si>
    <t>978-0-08-020533-5</t>
  </si>
  <si>
    <t>http://www.sciencedirect.com/science/article/pii/B9780080205335500071</t>
  </si>
  <si>
    <t>Grinnell, Alan D.; Herrera, Albert A.</t>
  </si>
  <si>
    <t>Specificity and plasticity of neuromuscular connections: Long-term regulation of motoneuron function</t>
  </si>
  <si>
    <t>10.1016/0301-0082(81)90006-X</t>
  </si>
  <si>
    <t>http://www.sciencedirect.com/science/article/pii/030100828190006X</t>
  </si>
  <si>
    <t>Alhadeff, Jack A.; Glick, Mary Catherine</t>
  </si>
  <si>
    <t>Malignant cell glycoproteins and glycolipids</t>
  </si>
  <si>
    <t>10.1016/S1040-8428(89)80014-9</t>
  </si>
  <si>
    <t>http://www.sciencedirect.com/science/article/pii/S1040842889800149</t>
  </si>
  <si>
    <t>Yoshida, M.; Michel, H.; Sazanov, L.A.; Yoshikawa, S.; Barber, J.; Lanyi, J.K.; Balashov, S.P.; Shuvalov, V.A.; Yakovlev, A.G.; Shkuropatova, T.A.; Vasilieva, L.G.; Shkuropatov, A.Y.; Gast, P.; Dunn, S.D.; Del Rizzo, P.A.; Bi, Y.; Wood, K.S.; Cipriano, D.J.; Turina, P.; Rebecchi, A.; D'Alessandro, M.; Anefors, S.; Melandri, B.A.; Walker, J.E.; Iwata, S.; Padan, E.; Hunte, C.; Screpanti, E.; Venturi, M.; Rimon, A.; Michel, H.; Palmieri, F.; Cannon, B.; Shabalina, I.G.; Nedergaard, J.; Ricquier, D.; Brand, M.D.; Zorov, D.B.; Juhaszova, M.; Sollott, S.J.; Pamplona, R.; Barja, G.; Longo, V.; Prolla, T.A.; Halestrap, A.P.; Yagi, T.; Lemasters, J.J.; Kim, I.; Rodriquez-Enriquez, S.; Lihua, H.; Pediaditakis, P.; Kim, J.-S.; Vandenabeele, P.; Zhivotovsky, B.; Vakifahmetoglu, H.; Olsson, M.; Gogvadze, V.; Orrenius, S.; Scorrano, L.; Karbowski, M.; Norris, K.; Youle, R.; Krauskopf, A.; Eriksson, O.; Craigen, W.J.; Forte, M.A.; Bernardi, P.; Rydstrom, J.; Brandt, U.; Brzezinski, P.; Siletsky, S.A.; Zaslavsky, D.; Smirnova, I.A.; Vygodina, T.V.; Konstantinov, A.A.; Teixeira, M.; Verkhovsky, M.I.; Cramer, W.A.; Zhang, H.; Heinnickel, M.; Agalarov, R.; Svensen, N.; Krebs, C.; Golbeck, J.H.; Joliot, P.; Joliot, A.; Moebius, K.; van Grondelle, R.; Dempski, R.; Friedrich, T.; Bamberg, E.; Zimmermann, B.; Diez, M.; Graeber, P.; Boersch, M.; Mueller, V.; Drory, O.; Nelson, N.; Zharova, T.V.; Vinogradov, A.D.; Heberle, J.; Brown, G.C.; Borutaite, V.; Duszynski, J.; Koziel, R.; Brutkowski, W.; Szczepanowska, J.; Zablocki, K.; Vasilyev, V.B.; Bass, M.G.; Kustova, M.E.; Sokolova, V.A.; Grachyova, E.S.; Kidgotko, O.V.; Sorokin, A.V.; Lee, D.-W.; Ozturk, Y.; Mamedova, A.; Osyczka, A.; Cooley, J.W.; Daldal, F.; Mulkidjanian, A.Y.; Papa, S.; Lorusso, M.; Di Paola, M.; Rich, P.R.; Iwaki, M.; Yaguzhinsky, L.S.; Yurkov, V.I.; Krasinskaya, I.P.; Goglia, F.; Lombardi, A.; Moreno, M.; Lanni, A.; Jezek, P.; Dlaskova, A.; Smolkova, K.; Santorova, J.; Spacek, T.; Janouchova, K.; Zackova, M.; Hlavata, L.; Pohl, E.E.; Porter, R.K.; Sluse, F.; Jarmuszkiewicz, W.; Navet, R.; Douete, P.; Mathy, G.; Sluse-Goffar, C.; Boveris, A.; Valdez, L.B.; Zaobornyj, T.; Bustamante, J.; Giorgio, M.; Grivennikova, V.G.; Vinogradov, A.D.; Tyurina, Y.Y.; Tyurin, V.A.; Konduru, N.V.; Basova, L.; Potapovich, A.I.; Bayir, H.; Stoyanovsky, D.; Fadeel, B.; Shvedova, A.A.; Kagan, V.E.; Vyssokikh, M.; Pustovidko, A.; Simonyan, R.; Skulachev, V.P.; Anisimov, V.N.; Popovich, I.G.; Zabezhinski, M.A.; Anisimov, S.V.; Arutjunyan, A.V.; Mylnikov, S.V.; Vesnushkin, G.M.; Vinogradova, I.A.; Breitenbach, M.; Heeren, G.; Eberhard, N.; Laun, P.; Jarolim, S.; Rinnerthaler, M.; Madeo, F.; Wissing, S.; Burhans, W.C.; Sainsard-Chanet, A.; Lorin, S.; Dufour, E.; Trifunovic, A.; Mott, J.L.; Zhang, D.; Chang, S.-W.; Zassenhaus, H.P.; Gottlieb, R.A.; Hamacher-Brady, A.; Brady, N.; Giulivi, C.; Mazzanti, R.; Nicholls, D.G.; Szewczyk, A.; Zorov, D.B.; Juhaszova, M.; Sollott, S.J.; Chernyak, B.V.; Izyumov, D.S.; Lyamzaev, K.G.; Pashkovskaya, A.A.; Pletjushkina, O.Y.; Antonenko, Yu.A.; Sakharov, D.V.; Wirtz, K.W.A.; Skulachev, V.P.; Feofanov, A.V.; Sharonov, G.V.; Chertkova, R.V.; Chernyak, B.V.; Dolgikh, D.A.; Arseniev, A.S.; Skulachev, V.P.; Kirpichnikov, M.P.; Severin, F.F.; Sokolov, S.; Pozniakovsky, A.; Tsujimoto, Y.; Aon, M.A.; Cortassa, S.; O'Rourke, B.; Kuznetsov, A.V.; Troppmair, J.; Sucher, R.; Hermann, M.; Saks, V.; Margreiter, R.; Pletjushkina, O.Yu; Lyamzaev, K.G.; Popova, E.N.; Nepryahina, O.K.; Ivanova, O.Yu; Domnina, L.V.; Chernyak, B.V.; Skulachev, V.P.; van der Bliek, A.M.; Griparic, L.; Kanazawa, T.; Zappaterra, M.D.; Zorzano, A.; Cossarizza, A.; Garlid, K.D.; Quinlan, C.; Burton, J.R.; Andrukhiv, A.; Costa, A.D.T.; Selak, M.A.; Gottlieb, E.; Hoek, J.B.; Pastorino, J.G.; Pepe, S.; Sheeran, F.</t>
  </si>
  <si>
    <t>MITCHELL MEDAL LECTURE</t>
  </si>
  <si>
    <t>14th European Bioenergetics Conference</t>
  </si>
  <si>
    <t>0005-2728</t>
  </si>
  <si>
    <t>10.1016/j.bbabio.2006.06.009</t>
  </si>
  <si>
    <t>http://www.sciencedirect.com/science/article/pii/S0005272806002131</t>
  </si>
  <si>
    <t>CHAPTER 25 - Puberty: Ontogeny, Neuroendocrinology, Physiology, and Disorders</t>
  </si>
  <si>
    <t>Williams Textbook of Endocrinology (Twelfth Edition)</t>
  </si>
  <si>
    <t>978-1-4377-0324-5</t>
  </si>
  <si>
    <t>http://www.sciencedirect.com/science/article/pii/B9781437703245000250</t>
  </si>
  <si>
    <t>Parallel sessions - abstracts of presentations</t>
  </si>
  <si>
    <t>Abstracts from the 4th MIM Pan-African Malaria Conference</t>
  </si>
  <si>
    <t>10.1016/j.actatropica.2005.06.013</t>
  </si>
  <si>
    <t>http://www.sciencedirect.com/science/article/pii/S0001706X05001622</t>
  </si>
  <si>
    <t>10.1016/j.fueleneab.2012.06.002</t>
  </si>
  <si>
    <t>http://www.sciencedirect.com/science/article/pii/S0140670112000276</t>
  </si>
  <si>
    <t>Zuckerman, Avivah; Lainson, Ralph</t>
  </si>
  <si>
    <t>3 - Leishmania</t>
  </si>
  <si>
    <t>Taxonomy, Kinetoplastids, and Flagellates of Fish</t>
  </si>
  <si>
    <t>978-0-12-426001-6</t>
  </si>
  <si>
    <t>http://www.sciencedirect.com/science/article/pii/B9780124260016500098</t>
  </si>
  <si>
    <t>Mockenhaupt, Stefan; Schürmann, Nina; Grimm, Dirk</t>
  </si>
  <si>
    <t>When Cellular Networks Run Out of Control: Global Dysregulation of the RNAi Machinery in Human Pathology and Therapy</t>
  </si>
  <si>
    <t>http://www.sciencedirect.com/science/article/pii/B9780124157958000064</t>
  </si>
  <si>
    <t>Balogh, T.; Balacs, P.</t>
  </si>
  <si>
    <t>Fact and fancy in international economic relations</t>
  </si>
  <si>
    <t>10.1016/0305-750X(73)90067-3</t>
  </si>
  <si>
    <t>http://www.sciencedirect.com/science/article/pii/0305750X73900673</t>
  </si>
  <si>
    <t>Downing, John</t>
  </si>
  <si>
    <t>Chapter 1 Comparative Perspectives on the Development of the Cognitive Psychology of Reading in the U.S.S.R.</t>
  </si>
  <si>
    <t>http://www.sciencedirect.com/science/article/pii/S0166411508603684</t>
  </si>
  <si>
    <t>Abstracts accepted for publication only</t>
  </si>
  <si>
    <t>10.1111/j.1469-0691.2010.03240.x</t>
  </si>
  <si>
    <t>http://www.sciencedirect.com/science/article/pii/S1198743X1464430X</t>
  </si>
  <si>
    <t>1999 academy annual assembly abstracts</t>
  </si>
  <si>
    <t>10.1016/S0003-9993(99)90073-4</t>
  </si>
  <si>
    <t>http://www.sciencedirect.com/science/article/pii/S0003999399900734</t>
  </si>
  <si>
    <t>DAVIDSON, ROBERT M.</t>
  </si>
  <si>
    <t>Molecular Structure of Coal11This article was previously published by IEA Coal Research, London, as Report No. ICTIS/TR 08.</t>
  </si>
  <si>
    <t>Coal Science</t>
  </si>
  <si>
    <t>978-0-12-150701-5</t>
  </si>
  <si>
    <t>http://www.sciencedirect.com/science/article/pii/B9780121507015500097</t>
  </si>
  <si>
    <t>Haschek and Rousseaux's Handbook of Toxicologic Pathology (Third Edition)</t>
  </si>
  <si>
    <t>978-0-12-415759-0</t>
  </si>
  <si>
    <t>http://www.sciencedirect.com/science/article/pii/B978012415759018001X</t>
  </si>
  <si>
    <t>Gouras, Peter</t>
  </si>
  <si>
    <t>Chapter 8 Color vision</t>
  </si>
  <si>
    <t>Progress in Retinal Research</t>
  </si>
  <si>
    <t>0278-4327</t>
  </si>
  <si>
    <t>10.1016/0278-4327(84)90010-5</t>
  </si>
  <si>
    <t>http://www.sciencedirect.com/science/article/pii/0278432784900105</t>
  </si>
  <si>
    <t>World Health Organization</t>
  </si>
  <si>
    <t>Severe and complicated malaria</t>
  </si>
  <si>
    <t>10.1016/0035-9203(90)90363-J</t>
  </si>
  <si>
    <t>http://www.sciencedirect.com/science/article/pii/003592039090363J</t>
  </si>
  <si>
    <t>BALOGH, THOMAS; BALACS, PETER</t>
  </si>
  <si>
    <t>3 - The Facts Restated</t>
  </si>
  <si>
    <t>Fact and Fancy in International Economic Relations</t>
  </si>
  <si>
    <t>978-0-08-017740-3</t>
  </si>
  <si>
    <t>http://www.sciencedirect.com/science/article/pii/B9780080177403500088</t>
  </si>
  <si>
    <t>Booth, David</t>
  </si>
  <si>
    <t>Marxism and development sociology: Interpreting the impasse</t>
  </si>
  <si>
    <t>10.1016/0305-750X(85)90107-X</t>
  </si>
  <si>
    <t>http://www.sciencedirect.com/science/article/pii/0305750X8590107X</t>
  </si>
  <si>
    <t>Encyclopedia of Bioinformatics and Computational Biology</t>
  </si>
  <si>
    <t>978-0-12-811432-2</t>
  </si>
  <si>
    <t>http://www.sciencedirect.com/science/article/pii/B9780128096338090014</t>
  </si>
  <si>
    <t>10.1111/j.1469-0691.2004.0902a.x</t>
  </si>
  <si>
    <t>http://www.sciencedirect.com/science/article/pii/S1198743X15300690</t>
  </si>
  <si>
    <t>HUGHES, JONATHAN</t>
  </si>
  <si>
    <t>Chapter 3 - Roots of Regulation: The New Deal</t>
  </si>
  <si>
    <t>Regulatory Change in an Atmosphere of Crisis</t>
  </si>
  <si>
    <t>978-0-12-733950-4</t>
  </si>
  <si>
    <t>http://www.sciencedirect.com/science/article/pii/B9780127339504500092</t>
  </si>
  <si>
    <t>Halliday, D.; Lockhart, I.M.</t>
  </si>
  <si>
    <t>1 The Use of Stable Isotopes in Medicinal Chemistry</t>
  </si>
  <si>
    <t>http://www.sciencedirect.com/science/article/pii/S0079646808702534</t>
  </si>
  <si>
    <t>AMINOFF, DAVID; BINKLEY, WENDELL W.; SCHAFFER, ROBERT; MOWRY, ROBERT W.</t>
  </si>
  <si>
    <t>45 - ANALYTICAL METHODS FOR CARBOHYDRATES</t>
  </si>
  <si>
    <t>The Carbohydrates (Second Edition)</t>
  </si>
  <si>
    <t>978-0-12-556352-9</t>
  </si>
  <si>
    <t>http://www.sciencedirect.com/science/article/pii/B9780125563529500159</t>
  </si>
  <si>
    <t>Abstracts cont.</t>
  </si>
  <si>
    <t>10.1111/j.1469-0691.2004.0902e.x</t>
  </si>
  <si>
    <t>http://www.sciencedirect.com/science/article/pii/S1198743X15300732</t>
  </si>
  <si>
    <t>Poster Session 6 (PO6-01 to PO6-171)</t>
  </si>
  <si>
    <t>Heart Rhythm 2010</t>
  </si>
  <si>
    <t>1547-5271</t>
  </si>
  <si>
    <t>10.1016/j.hrthm.2010.03.034</t>
  </si>
  <si>
    <t>http://www.sciencedirect.com/science/article/pii/S1547527110002766</t>
  </si>
  <si>
    <t>Verter, Frances</t>
  </si>
  <si>
    <t>Cosmic gamma-ray bursts</t>
  </si>
  <si>
    <t>10.1016/0370-1573(82)90005-9</t>
  </si>
  <si>
    <t>http://www.sciencedirect.com/science/article/pii/0370157382900059</t>
  </si>
  <si>
    <t>Centers for Disease Control and Prevention 4th Decennial International Conference on Nosocomial and Healthcare-Associated Infections</t>
  </si>
  <si>
    <t>10.1016/S0196-6553(00)90016-6</t>
  </si>
  <si>
    <t>http://www.sciencedirect.com/science/article/pii/S0196655300900166</t>
  </si>
  <si>
    <t>Langford, Arthur N.; Buell, Murray F.</t>
  </si>
  <si>
    <t>Integration, Identity and Stability in the Plant Association</t>
  </si>
  <si>
    <t>http://www.sciencedirect.com/science/article/pii/S0065250408602573</t>
  </si>
  <si>
    <t>Wood, John A.</t>
  </si>
  <si>
    <t>Fragments of terra rock in the Apollo 12 soil samples and a structural model of the moon</t>
  </si>
  <si>
    <t>10.1016/0019-1035(72)90095-4</t>
  </si>
  <si>
    <t>http://www.sciencedirect.com/science/article/pii/0019103572900954</t>
  </si>
  <si>
    <t>1996 Academy Annual Assembly Abstracts</t>
  </si>
  <si>
    <t>10.1016/S0003-9993(96)90288-9</t>
  </si>
  <si>
    <t>http://www.sciencedirect.com/science/article/pii/S0003999396902889</t>
  </si>
  <si>
    <t>10.1111/j.1469-0691.2004.0902f.x</t>
  </si>
  <si>
    <t>http://www.sciencedirect.com/science/article/pii/S1198743X15300744</t>
  </si>
  <si>
    <t>Bolles, Robert C.</t>
  </si>
  <si>
    <t>Cognition and Motivation: Some Historical Trends</t>
  </si>
  <si>
    <t>Cognitive Views of Human Motivation</t>
  </si>
  <si>
    <t>978-0-12-741950-3</t>
  </si>
  <si>
    <t>http://www.sciencedirect.com/science/article/pii/B9780127419503500057</t>
  </si>
  <si>
    <t>http://www.sciencedirect.com/science/article/pii/S0065245808607172</t>
  </si>
  <si>
    <t>REFERENCES AND ABBREVIATIONS</t>
  </si>
  <si>
    <t>Originally published as Volume 2, Issue 8653</t>
  </si>
  <si>
    <t>10.1016/S0140-6736(89)90252-3</t>
  </si>
  <si>
    <t>http://www.sciencedirect.com/science/article/pii/S0140673689902523</t>
  </si>
  <si>
    <t>Law, David H.</t>
  </si>
  <si>
    <t>Regional Enteritis</t>
  </si>
  <si>
    <t>10.1016/S0016-5085(69)80011-9</t>
  </si>
  <si>
    <t>http://www.sciencedirect.com/science/article/pii/S0016508569800119</t>
  </si>
  <si>
    <t>SELIKOFF, IRVING J.; ROBITZEK, EDWARD H.</t>
  </si>
  <si>
    <t>Tuberculosis Chemotherapy with Hydrazine Derivatives of Isonicotinic Acid</t>
  </si>
  <si>
    <t>Diseases of the Chest</t>
  </si>
  <si>
    <t>0096-0217</t>
  </si>
  <si>
    <t>10.1378/chest.21.4.385</t>
  </si>
  <si>
    <t>http://www.sciencedirect.com/science/article/pii/S0096021715324663</t>
  </si>
  <si>
    <t>Severe falciparum malaria</t>
  </si>
  <si>
    <t>10.1016/S0035-9203(00)90300-6</t>
  </si>
  <si>
    <t>http://www.sciencedirect.com/science/article/pii/S0035920300903006</t>
  </si>
  <si>
    <t>Donald, C.M.</t>
  </si>
  <si>
    <t>Competition Among Crop and Pasture Plants</t>
  </si>
  <si>
    <t>http://www.sciencedirect.com/science/article/pii/S0065211308603971</t>
  </si>
  <si>
    <t>Chapter 4 - R&amp;D Management</t>
  </si>
  <si>
    <t>Managing Innovation (Second Edition)</t>
  </si>
  <si>
    <t>978-0-7506-7895-7</t>
  </si>
  <si>
    <t>http://www.sciencedirect.com/science/article/pii/B9780750678957500087</t>
  </si>
  <si>
    <t>Allen, Edward P; Bayne, Stephen C; Donovan, Terence E; Hansson, Tore L; Klooster, Judson; Kois, John C</t>
  </si>
  <si>
    <t>Annual review of selected dental literature</t>
  </si>
  <si>
    <t>The Journal of Prosthetic Dentistry</t>
  </si>
  <si>
    <t>0022-3913</t>
  </si>
  <si>
    <t>10.1016/S0022-3913(96)90347-9</t>
  </si>
  <si>
    <t>http://www.sciencedirect.com/science/article/pii/S0022391396903479</t>
  </si>
  <si>
    <t>Walsh, J.J.</t>
  </si>
  <si>
    <t>Wind-Borne Illness from Coastal Seas</t>
  </si>
  <si>
    <t>978-0-12-812131-3</t>
  </si>
  <si>
    <t>http://www.sciencedirect.com/science/article/pii/B978012812131300001X</t>
  </si>
  <si>
    <t>Wientzen, Raoul L.; McCracken, George H.</t>
  </si>
  <si>
    <t>Pathogenesis and management of neonatal sepsis and meningitis</t>
  </si>
  <si>
    <t>10.1016/S0045-9380(77)80005-4</t>
  </si>
  <si>
    <t>http://www.sciencedirect.com/science/article/pii/S0045938077800054</t>
  </si>
  <si>
    <t>P679 – P940</t>
  </si>
  <si>
    <t>10.1111/j.1470-9465.2006.12_4_1428.x</t>
  </si>
  <si>
    <t>http://www.sciencedirect.com/science/article/pii/S1198743X15300033</t>
  </si>
  <si>
    <t>COOK, MICHAEL J.; CHAMBRIER, ISABELLE</t>
  </si>
  <si>
    <t>108 - Phthalocyanine Thin Films: Deposition and Structural Studies</t>
  </si>
  <si>
    <t>The Porphyrin Handbook</t>
  </si>
  <si>
    <t>978-0-08-092391-8</t>
  </si>
  <si>
    <t>http://www.sciencedirect.com/science/article/pii/B978008092391850008X</t>
  </si>
  <si>
    <t>Firestein, Gary S.</t>
  </si>
  <si>
    <t>69 - Etiology and Pathogenesis of Rheumatoid Arthritis</t>
  </si>
  <si>
    <t>http://www.sciencedirect.com/science/article/pii/B9781437717389000694</t>
  </si>
  <si>
    <t>CHAPTER 2 - PLASTICS</t>
  </si>
  <si>
    <t>http://www.sciencedirect.com/science/article/pii/B9781483135816500055</t>
  </si>
  <si>
    <t>Bibliography of the current world literature</t>
  </si>
  <si>
    <t>Current Opinion in Immunology</t>
  </si>
  <si>
    <t>0952-7915</t>
  </si>
  <si>
    <t>10.1016/0952-7915(89)90056-3</t>
  </si>
  <si>
    <t>http://www.sciencedirect.com/science/article/pii/0952791589900563</t>
  </si>
  <si>
    <t>Seventh International Conference on Surgery of the Shoulder: Sydney, Australia October 5–8, 1998</t>
  </si>
  <si>
    <t>Journal of Shoulder and Elbow Surgery</t>
  </si>
  <si>
    <t>1058-2746</t>
  </si>
  <si>
    <t>10.1016/S1058-2746(99)90088-5</t>
  </si>
  <si>
    <t>http://www.sciencedirect.com/science/article/pii/S1058274699900885</t>
  </si>
  <si>
    <t>Benjamin, William J.; Borish, Irvin M.</t>
  </si>
  <si>
    <t>Chapter 28 - Correction of Presbyopia with Contact Lenses</t>
  </si>
  <si>
    <t>Borish's Clinical Refraction (Second Edition)</t>
  </si>
  <si>
    <t>978-0-7506-7524-6</t>
  </si>
  <si>
    <t>http://www.sciencedirect.com/science/article/pii/B9780750675246500338</t>
  </si>
  <si>
    <t>Matsumoto, Alvin M.; Bremner, William J.</t>
  </si>
  <si>
    <t>Chapter 19 - Testicular Disorders</t>
  </si>
  <si>
    <t>http://www.sciencedirect.com/science/article/pii/B9780323297387000198</t>
  </si>
  <si>
    <t>Savory, Roger M.</t>
  </si>
  <si>
    <t>1 - The Religious Environment in the Middle East</t>
  </si>
  <si>
    <t>Business and the Middle East</t>
  </si>
  <si>
    <t>978-0-08-025992-5</t>
  </si>
  <si>
    <t>http://www.sciencedirect.com/science/article/pii/B9780080259925500076</t>
  </si>
  <si>
    <t>Bolyard, Elizabeth A.; Tablan, Ofelia C.; Williams, Watter W.; Pearson, Michele L.; Shapiro, Craig N.; Deitchman, Scott D.; The Hospital Infection Control Practices Advisory Committee</t>
  </si>
  <si>
    <t>Guideline for infection control in health care personnel, 1998</t>
  </si>
  <si>
    <t>10.1016/S0196-6553(98)80015-1</t>
  </si>
  <si>
    <t>http://www.sciencedirect.com/science/article/pii/S0196655398800151</t>
  </si>
  <si>
    <t>Rabinowitz, Peter M.; Conti, Lisa A.</t>
  </si>
  <si>
    <t>9 - Zoonoses</t>
  </si>
  <si>
    <t>Human-Animal Medicine</t>
  </si>
  <si>
    <t>978-1-4160-6837-2</t>
  </si>
  <si>
    <t>http://www.sciencedirect.com/science/article/pii/B9781416068372000099</t>
  </si>
  <si>
    <t>16 - Diseases of the Skin, Eye, Conjunctiva, and External Ear</t>
  </si>
  <si>
    <t>http://www.sciencedirect.com/science/article/pii/B9780702052460000164</t>
  </si>
  <si>
    <t>Norman Cranin, A.</t>
  </si>
  <si>
    <t>10.1016/0278-2391(89)90113-4</t>
  </si>
  <si>
    <t>http://www.sciencedirect.com/science/article/pii/0278239189901134</t>
  </si>
  <si>
    <t>Thornalley, Paul J.</t>
  </si>
  <si>
    <t>The glyoxalase system in health and disease</t>
  </si>
  <si>
    <t>10.1016/0098-2997(93)90002-U</t>
  </si>
  <si>
    <t>http://www.sciencedirect.com/science/article/pii/009829979390002U</t>
  </si>
  <si>
    <t>Basker, Michael</t>
  </si>
  <si>
    <t>“Fear and the Muse”: An Analysis and Contextual Interpretation of Anna Achmatova's ‘Voronež’</t>
  </si>
  <si>
    <t>Anna Achmatova</t>
  </si>
  <si>
    <t>10.1016/S0304-3479(99)00029-0</t>
  </si>
  <si>
    <t>http://www.sciencedirect.com/science/article/pii/S0304347999000290</t>
  </si>
  <si>
    <t>De Smet, Peter A.G.M.</t>
  </si>
  <si>
    <t>Traditional pharmacology and medicine in Africa: Ethnopharmacological themes in sub-Saharan art objects and utensils</t>
  </si>
  <si>
    <t>10.1016/S0378-8741(98)00031-2</t>
  </si>
  <si>
    <t>http://www.sciencedirect.com/science/article/pii/S0378874198000312</t>
  </si>
  <si>
    <t>The Journal of Molecular Diagnostics</t>
  </si>
  <si>
    <t>1525-1578</t>
  </si>
  <si>
    <t>10.1016/S1525-1578(13)00181-5</t>
  </si>
  <si>
    <t>http://www.sciencedirect.com/science/article/pii/S1525157813001815</t>
  </si>
  <si>
    <t>MORTON, BRIAN</t>
  </si>
  <si>
    <t>3 - Mangrove Bivalves</t>
  </si>
  <si>
    <t>Ecology</t>
  </si>
  <si>
    <t>978-0-12-751406-2</t>
  </si>
  <si>
    <t>http://www.sciencedirect.com/science/article/pii/B9780127514062500106</t>
  </si>
  <si>
    <t>Stewart, F.A.; Akleyev, A.V.; Hauer-Jensen, M.; Hendry, J.H.; Kleiman, N.J.; MacVittie, T.J.; Aleman, B.M.; Edgar, A.B.; Mabuchi, K.; Muirhead, C.R.; Shore, R.E.; Wallace, W.H.</t>
  </si>
  <si>
    <t>ICRP PUBLICATION 118: ICRP Statement on Tissue Reactions and Early and Late Effects of Radiation in Normal Tissues and Organs – Threshold Doses for Tissue Reactions in a Radiation Protection Context</t>
  </si>
  <si>
    <t>ICRP PUBLICATION 118:</t>
  </si>
  <si>
    <t>0146-6453</t>
  </si>
  <si>
    <t>10.1016/j.icrp.2012.02.001</t>
  </si>
  <si>
    <t>http://www.sciencedirect.com/science/article/pii/S0146645312000024</t>
  </si>
  <si>
    <t>Cullen, John M.; Stalker, Margaret J.</t>
  </si>
  <si>
    <t>Chapter 2 - Liver and Biliary System</t>
  </si>
  <si>
    <t>Jubb, Kennedy &amp; Palmer's Pathology of Domestic Animals: Volume 2 (Sixth Edition)</t>
  </si>
  <si>
    <t>978-0-7020-5318-4</t>
  </si>
  <si>
    <t>http://www.sciencedirect.com/science/article/pii/B9780702053184000085</t>
  </si>
  <si>
    <t>Monath, Thomas P.; Gershman, Mark; Erin Staples, J.; Barrett, Alan D.T.</t>
  </si>
  <si>
    <t>38 - Yellow fever vaccine</t>
  </si>
  <si>
    <t>http://www.sciencedirect.com/science/article/pii/B9781455700905000434</t>
  </si>
  <si>
    <t>10.1111/j.1469-0691.2005.clm_1134_02.x</t>
  </si>
  <si>
    <t>http://www.sciencedirect.com/science/article/pii/S1198743X1530029X</t>
  </si>
  <si>
    <t>Thermoelectricity abstracts</t>
  </si>
  <si>
    <t>Advanced Energy Conversion</t>
  </si>
  <si>
    <t>0365-1789</t>
  </si>
  <si>
    <t>10.1016/0365-1789(61)90034-0</t>
  </si>
  <si>
    <t>http://www.sciencedirect.com/science/article/pii/0365178961900340</t>
  </si>
  <si>
    <t>Mader, Detlef; Yardley, Michael John</t>
  </si>
  <si>
    <t>Migration, modification and merging in aeolian systems and the significance of the depositional mechanisms in Permian and Triassic dune sands of Europe and North America</t>
  </si>
  <si>
    <t>Sedimentary Geology</t>
  </si>
  <si>
    <t>0037-0738</t>
  </si>
  <si>
    <t>10.1016/0037-0738(85)90056-9</t>
  </si>
  <si>
    <t>http://www.sciencedirect.com/science/article/pii/0037073885900569</t>
  </si>
  <si>
    <t>RUSSELL, A.D.</t>
  </si>
  <si>
    <t>Chapter 11 - The Destruction of Bacterial Spores</t>
  </si>
  <si>
    <t>Inhibition and Destruction of the Microbial Cell</t>
  </si>
  <si>
    <t>978-0-12-361150-5</t>
  </si>
  <si>
    <t>http://www.sciencedirect.com/science/article/pii/B9780123611505500213</t>
  </si>
  <si>
    <t>J. Foster, Timothy</t>
  </si>
  <si>
    <t>39 - Staphylococcus aureus</t>
  </si>
  <si>
    <t>Molecular Medical Microbiology</t>
  </si>
  <si>
    <t>978-0-12-677530-3</t>
  </si>
  <si>
    <t>http://www.sciencedirect.com/science/article/pii/B9780126775303502580</t>
  </si>
  <si>
    <t>Copyright</t>
  </si>
  <si>
    <t>Advances in Physiology, Biochemistry, and Function</t>
  </si>
  <si>
    <t>978-0-12-386604-2</t>
  </si>
  <si>
    <t>http://www.sciencedirect.com/science/article/pii/B978012386604250003X</t>
  </si>
  <si>
    <t>Staples, J. Erin; Monath, Thomas P.; Gershman, Mark D.; Barrett, Alan D.T.</t>
  </si>
  <si>
    <t>63 - Yellow Fever Vaccines</t>
  </si>
  <si>
    <t>http://www.sciencedirect.com/science/article/pii/B9780323357616000638</t>
  </si>
  <si>
    <t>Communications orales</t>
  </si>
  <si>
    <t>Hors-Série 1 - Journées dermatologiques de Paris 2009</t>
  </si>
  <si>
    <t>0151-9638</t>
  </si>
  <si>
    <t>10.1016/j.annder.2009.10.023</t>
  </si>
  <si>
    <t>http://www.sciencedirect.com/science/article/pii/S0151963809004542</t>
  </si>
  <si>
    <t>GOLDSTEIN, IRWIN J.; PORETZ, RONALD D.</t>
  </si>
  <si>
    <t>2 - Isolation, Physicochemical Characterization, and Carbohydrate-Binding Specificity of Lectins</t>
  </si>
  <si>
    <t>The Lectins</t>
  </si>
  <si>
    <t>978-0-12-449945-4</t>
  </si>
  <si>
    <t>http://www.sciencedirect.com/science/article/pii/B9780124499454500075</t>
  </si>
  <si>
    <t>Main Body : abstracts received before deadline I, alphabetically ordered to speaking author (= key author)</t>
  </si>
  <si>
    <t>Spectrochimica Acta Part B: Atomic Spectroscopy</t>
  </si>
  <si>
    <t>0584-8547</t>
  </si>
  <si>
    <t>10.1016/0584-8547(83)80147-5</t>
  </si>
  <si>
    <t>http://www.sciencedirect.com/science/article/pii/0584854783801475</t>
  </si>
  <si>
    <t>Celaˆl Şengör, A.M.</t>
  </si>
  <si>
    <t>Plate tectonics and orogenic research after 25 years: A Tethyan perspective</t>
  </si>
  <si>
    <t>10.1016/0012-8252(90)90002-D</t>
  </si>
  <si>
    <t>http://www.sciencedirect.com/science/article/pii/001282529090002D</t>
  </si>
  <si>
    <t>Potts, Albert M.</t>
  </si>
  <si>
    <t>IV - The Effects of Drugs upon the Eye</t>
  </si>
  <si>
    <t>The Nervous System</t>
  </si>
  <si>
    <t>978-1-4832-2771-9</t>
  </si>
  <si>
    <t>http://www.sciencedirect.com/science/article/pii/B9781483227719500114</t>
  </si>
  <si>
    <t>Immunology Letters</t>
  </si>
  <si>
    <t>0165-2478</t>
  </si>
  <si>
    <t>10.1016/S0165-2478(00)00262-5</t>
  </si>
  <si>
    <t>http://www.sciencedirect.com/science/article/pii/S0165247800002625</t>
  </si>
  <si>
    <t>Levenson, Stanley M.; Trexler, Philip C.; van der Waaij, Dirk</t>
  </si>
  <si>
    <t>Nosocomial infection: Prevention by special cleanair, ultraviolet light, and barrier (isolator) techniques</t>
  </si>
  <si>
    <t>10.1016/0011-3840(86)90033-X</t>
  </si>
  <si>
    <t>http://www.sciencedirect.com/science/article/pii/001138408690033X</t>
  </si>
  <si>
    <t>Total, With Dupes</t>
  </si>
  <si>
    <t>ERIC</t>
  </si>
  <si>
    <t>ScienceDirect</t>
  </si>
  <si>
    <t>PSYCInfo</t>
  </si>
  <si>
    <t>MEDLINE</t>
  </si>
  <si>
    <t>First Search</t>
  </si>
  <si>
    <t>Screen First Search</t>
  </si>
  <si>
    <t>Remove Dupes</t>
  </si>
  <si>
    <t>Methods Review</t>
  </si>
  <si>
    <t>Ancestral Search</t>
  </si>
  <si>
    <t>Hand Search</t>
  </si>
  <si>
    <t>Study IDS</t>
  </si>
  <si>
    <t xml:space="preserve">Length = </t>
  </si>
  <si>
    <t>Pre Dupe</t>
  </si>
  <si>
    <t>Post Dupe</t>
  </si>
  <si>
    <t>Some Factors Modulating the strength of Resurgence After extinction of an instrumental Behavior</t>
  </si>
  <si>
    <t xml:space="preserve">All title review results are placed in here and undergo a screening process for inclusion. </t>
  </si>
  <si>
    <t xml:space="preserve">A dichotomous coding system ("Yes"/"No") for each criterion is used to identify articles. </t>
  </si>
  <si>
    <t>Take note of the total number of articles completely coded "Yes" for inclusion.</t>
  </si>
  <si>
    <t>Criteria:</t>
  </si>
  <si>
    <t>A</t>
  </si>
  <si>
    <t>Emprical research or review of resurgence</t>
  </si>
  <si>
    <t>B</t>
  </si>
  <si>
    <t>Behavior targeted was operant in nature</t>
  </si>
  <si>
    <t>C</t>
  </si>
  <si>
    <t>Full-text available</t>
  </si>
  <si>
    <t>D</t>
  </si>
  <si>
    <t>Written in English</t>
  </si>
  <si>
    <t>E</t>
  </si>
  <si>
    <t>Peer Reviewed</t>
  </si>
  <si>
    <t>F</t>
  </si>
  <si>
    <t>Had an isolated resurgence test</t>
  </si>
  <si>
    <t>G</t>
  </si>
  <si>
    <t>Basic research</t>
  </si>
  <si>
    <t>Journal</t>
  </si>
  <si>
    <t>Assess Operant Behavior Only</t>
  </si>
  <si>
    <t>Full-Text Available</t>
  </si>
  <si>
    <t>Included an isolated resurgence test</t>
  </si>
  <si>
    <t>Include?</t>
  </si>
  <si>
    <t>Yes</t>
  </si>
  <si>
    <t>No</t>
  </si>
  <si>
    <t>review</t>
  </si>
  <si>
    <t>dissertation</t>
  </si>
  <si>
    <t>https://www.google.com/books/edition/Learning_and_Memory_A_Comprehensive_Refe/QhNvDgAAQBAJ?hl=en&amp;gbpv=1&amp;dq=Extinction:+Behavioral+Mechanisms+and+Their+Implications+bouton&amp;pg=PA77&amp;printsec=frontcover</t>
  </si>
  <si>
    <t>response effort</t>
  </si>
  <si>
    <t xml:space="preserve">Basic research </t>
  </si>
  <si>
    <t>https://www.doi.org/10.1073/pnas.77.10.6251.</t>
  </si>
  <si>
    <t>*</t>
  </si>
  <si>
    <t>https://doi.org/10.1007/BF03394918</t>
  </si>
  <si>
    <t>https://doi.org/10.1016/0023-9690(88)90007-0</t>
  </si>
  <si>
    <t>https://www.doi.org/10.1901/jeab.1996.66-267</t>
  </si>
  <si>
    <t>https://doi.org/10.1007/BF03395212</t>
  </si>
  <si>
    <t>https://www.doi.org/10.1016/s0376-6357(00)00131-5.</t>
  </si>
  <si>
    <t xml:space="preserve">http://dx.doi.org.spot.lib.auburn.edu/10.1017/S1352465801003083 </t>
  </si>
  <si>
    <t>https://www.doi.org/10.1901/jeab.2003.80-217</t>
  </si>
  <si>
    <t>Unpublished dissertation</t>
  </si>
  <si>
    <t>https://doi.org/10.33915/etd.1821</t>
  </si>
  <si>
    <t>https://doi.org/10.1007/BF03395495</t>
  </si>
  <si>
    <t>https://www.doi.org/10.1007/BF03393011</t>
  </si>
  <si>
    <t>http://dx.doi.org/10.5514/rmac.v31.i2.23246</t>
  </si>
  <si>
    <t xml:space="preserve">http://dx.doi.org.spot.lib.auburn.edu/10.1901/jeab.2006.20-05 </t>
  </si>
  <si>
    <t>https://www.doi.org/10.1097/01.fbp.0000224385.09486.ba.</t>
  </si>
  <si>
    <t>https://www.doi.org/10.1080/09595230500459479</t>
  </si>
  <si>
    <t>https://www.doi.org/10.1016/j.beproc.2007.02.025</t>
  </si>
  <si>
    <t>https://doi.org/10.3758/BF03193045</t>
  </si>
  <si>
    <t>https://doi.org/10.1901/jeab.2007.55-05</t>
  </si>
  <si>
    <t>https://www.doi.org/10.1016/j.beproc.2006.10.012</t>
  </si>
  <si>
    <t>http://dx.doi.org/10.1037/h0100644</t>
  </si>
  <si>
    <t>https://www.doi.org/10.1901/jeab.2008.90-313</t>
  </si>
  <si>
    <t>https://digitalcommons.lsu.edu/gradschool_dissertations/30</t>
  </si>
  <si>
    <t>http://www.scielo.org.co/scielo.php?script=sci_arttext&amp;pid=S0123-91552008000200013</t>
  </si>
  <si>
    <t>https://www.doi.org/10.1016/B978-0-12-809324-5.21006-7</t>
  </si>
  <si>
    <t>https://www.doi.org/10/1901.jeab.2009-92-327</t>
  </si>
  <si>
    <t>https://www.doi.org/10.1901/jaba.2009.42-145</t>
  </si>
  <si>
    <t>https://www.doi.org/10.3758/LB.37.4.357</t>
  </si>
  <si>
    <t>http://dx.doi.org/10.1037/h0100669</t>
  </si>
  <si>
    <t>https://www.doi.org/10.1016/j.beproc.2010.02.001</t>
  </si>
  <si>
    <t>https://www.doi.org/10.1037/a0017365</t>
  </si>
  <si>
    <t>https://www.doi.org/10.1016/j.beproc.2009.12.001</t>
  </si>
  <si>
    <t>https://www.doi.org/10.1901/jeab.2011.95-271</t>
  </si>
  <si>
    <t>https://www.doi.org/10.1901/jaba.2011.44-877</t>
  </si>
  <si>
    <t>https://www.doi.org/10.1901/jeab.2011.95-91</t>
  </si>
  <si>
    <t>https://www.doi.org/10.1016/j.lmot.2011.01.002</t>
  </si>
  <si>
    <t>https://www.doi.org/10.3758/s13420-010-0014-2</t>
  </si>
  <si>
    <t>https://www.doi.org/10.1016/j.physbeh.2010.11.025</t>
  </si>
  <si>
    <t xml:space="preserve">Neuropsychopharmacology </t>
  </si>
  <si>
    <t>https://www.doi.org/10.1038/npp.2010.239</t>
  </si>
  <si>
    <t>https://www.doi.org/10.5514/rmac.v37.i1.24688</t>
  </si>
  <si>
    <t>https://scholarworks.wmich.edu/dissertations/636</t>
  </si>
  <si>
    <t>https://www.doi.org/10.1016/j.beproc.2010.08.006</t>
  </si>
  <si>
    <t>https://www.doi.org/10.1901/jeab.2012.97-281</t>
  </si>
  <si>
    <t>https://www.doi.org/10.1037/a0028853</t>
  </si>
  <si>
    <t>https://www.doi.org/10.1016/j.beproc.2012.03.004</t>
  </si>
  <si>
    <t>https://www.doi.org/10.3758/s13420-011-0062-2</t>
  </si>
  <si>
    <t>http://rmac-mx.org/resurgence-during-treatment-challenges/</t>
  </si>
  <si>
    <t>https://doi.org/10.1016/j.beproc.2012.03.009</t>
  </si>
  <si>
    <t>https://doi.org/10.11133/j.tpr.2013.63.1.001</t>
  </si>
  <si>
    <t>http://dx.doi.org/10.1016/j.lmot.2012.03.003</t>
  </si>
  <si>
    <t>https://www.doi.org/10.1002/jeab.26</t>
  </si>
  <si>
    <t>https://www.doi.org/10.1097/FBP.0b013e328364502a</t>
  </si>
  <si>
    <t>http://dx.doi.org/10.1016/j.conb.2013.01.003</t>
  </si>
  <si>
    <t>http://dx.doi.org/10.1016/j.beproc.2013.07.027</t>
  </si>
  <si>
    <t>https://www.doi.org/10.3758/s13420-013-0116-8</t>
  </si>
  <si>
    <t>https://scholarworks.wmich.edu/dissertations/71</t>
  </si>
  <si>
    <t>https://doi.org/10.1016/j.beproc.2012.12.004</t>
  </si>
  <si>
    <t>http://dx.doi.org/10.1016/B978-0-12-401662-0.00007-5</t>
  </si>
  <si>
    <t>https://www.doi.org/10.1002/jaba.144</t>
  </si>
  <si>
    <t>https://www.doi.org/10.1002/jeab.87</t>
  </si>
  <si>
    <t>https://www.doi.org/10.1002/jaba.134</t>
  </si>
  <si>
    <t>http://dx.doi.org/10.1016/j.bbr.2014.06.004</t>
  </si>
  <si>
    <t>https://www.doi.org/10.1002/jeab.111</t>
  </si>
  <si>
    <t>http://dx.doi.org/10.1016/j.beproc.2014.01.004</t>
  </si>
  <si>
    <t>https://www.doi.org/10.3758/s13420-013-0130-x</t>
  </si>
  <si>
    <t xml:space="preserve">http://dx.doi.org.spot.lib.auburn.edu/10.1002/jaba.163 </t>
  </si>
  <si>
    <t>http://dx.doi.org/10.1016/j.ypmed.2014.06.010</t>
  </si>
  <si>
    <t>https://www.doi.org/10.1002/jaba.130</t>
  </si>
  <si>
    <t>https://doi-org.spot.lib.auburn.edu/10.1002/jeab.102</t>
  </si>
  <si>
    <t>https://digitalcommons.usu.edu/etd/1750</t>
  </si>
  <si>
    <t>https://doi.org/10.1016/j.nlm.2013.08.012</t>
  </si>
  <si>
    <t>https://doi.org/10.1016/j.jcbs.2014.08.004</t>
  </si>
  <si>
    <t>https://doi.org/10.1016/j.ridd.2014.06.024</t>
  </si>
  <si>
    <t>https://www.doi.org/10.5514/rmac.v41.i2.63772</t>
  </si>
  <si>
    <t>http://dx.doi.org/10.1037/xan0000061</t>
  </si>
  <si>
    <t>https://doi.org/10.1002/jaba.266</t>
  </si>
  <si>
    <t>http://dx.doi.org/10.1016/j.beproc.2015.04.015</t>
  </si>
  <si>
    <t>https://www.doi.org/10.5514/rmac.v41.i2.63747</t>
  </si>
  <si>
    <t>http://dx.doi.org/10.1016/j.bbr.2014.10.048</t>
  </si>
  <si>
    <t>https://www.doi.org/10.1002/jaba.253</t>
  </si>
  <si>
    <t>http://dx.doi.org/10.1016/j.beproc.2015.02.013</t>
  </si>
  <si>
    <t>https://doi-org.spot.lib.auburn.edu/10.1002/jeab.178</t>
  </si>
  <si>
    <t>https://www.doi.org/10.5514/rmac.v41.i2.63741</t>
  </si>
  <si>
    <t>https://doi.org/10.1007/978-1-4939-2656-5_12</t>
  </si>
  <si>
    <t>https://www.doi.org/10.5514/rmac.v41.i2.63729</t>
  </si>
  <si>
    <t>https://www.doi.org/10.5514/rmac.v41.i2.63722</t>
  </si>
  <si>
    <t>https://www.redalyc.org/pdf/2745/274541187008.pdf</t>
  </si>
  <si>
    <t>https://www.doi.org/10.5514/rmac.v41.i2.63725</t>
  </si>
  <si>
    <t>https://www.doi.org/10.5514/rmac.v41.i2.63775</t>
  </si>
  <si>
    <t>https://www.doi.org/10.1007/s40732-014-0107-y</t>
  </si>
  <si>
    <t>https://www.doi.org/10.5514/rmac.v41.i2.63774</t>
  </si>
  <si>
    <t>https://doi.org/10.1016/j.appet.2015.05.013</t>
  </si>
  <si>
    <t>https://www.doi.org/10.1002/jaba.338</t>
  </si>
  <si>
    <t>https://www.doi.org/10.1016/bs.pbr.2015.08.004</t>
  </si>
  <si>
    <t>https://www.doi.org/10.1002/jeab.207</t>
  </si>
  <si>
    <t>https://www.doi.org/10.3758/s13420-015-0195-9</t>
  </si>
  <si>
    <t>https://www.doi.org/10.1007/s40617-016-0122-3</t>
  </si>
  <si>
    <t>https://doi-org.spot.lib.auburn.edu/10.1002/jeab.213</t>
  </si>
  <si>
    <t>https://doi-org.spot.lib.auburn.edu/10.1002/jaba.293</t>
  </si>
  <si>
    <t>http://dx.doi.org/10.1016/j.bbr.2016.03.026</t>
  </si>
  <si>
    <t>https://www.doi.org/10.1177/0145445516648664</t>
  </si>
  <si>
    <t>http://dx.doi.org/10.1016/j.beproc.2015.12.007</t>
  </si>
  <si>
    <t>https://www.doi.org/10.3758/s13420-015-0197-7</t>
  </si>
  <si>
    <t>https://doi-org.spot.lib.auburn.edu/10.1002/jaba.333</t>
  </si>
  <si>
    <t>https://doi.org/10.17077/etd.ysq8ulmy</t>
  </si>
  <si>
    <t>https://www.doi.org/10.1007/s40614-016-0050-0</t>
  </si>
  <si>
    <t>review/tutorial</t>
  </si>
  <si>
    <t>https://search.proquest.com/openview/6fba111101148d20f48a7cb6ef5c7be8/1?pq-origsite=gscholar&amp;cbl=18750&amp;diss=y</t>
  </si>
  <si>
    <t>https://www.doi.org/10.1007/s40732-016-0170-7</t>
  </si>
  <si>
    <t>https://digitalcommons.usu.edu/etd/2182</t>
  </si>
  <si>
    <t>http://rave.ohiolink.edu/etdc/view?acc_num=osu1437733053</t>
  </si>
  <si>
    <t>https://researchrepository.wvu.edu/etd/5975</t>
  </si>
  <si>
    <t>https://scholarworks.wmich.edu/dissertations/588</t>
  </si>
  <si>
    <t>http://dx.doi.org/10.1016/j.beproc.2016.01.010</t>
  </si>
  <si>
    <t>Education and Treatment of Children</t>
  </si>
  <si>
    <t>https://www.doi.org/10.1353/etc.2017.0000</t>
  </si>
  <si>
    <t>https://www.doi.org/10.1353/etc.2017.0004</t>
  </si>
  <si>
    <t>https://www.doi.org/10.1353/etc.2017.0002</t>
  </si>
  <si>
    <t>https://www.doi.org/10.1007/s40617-017-0179-7</t>
  </si>
  <si>
    <t>https://www.doi.org/10.1002/jeab.241</t>
  </si>
  <si>
    <t>https://doi.org/10.1016/j.beproc.2017.05.004</t>
  </si>
  <si>
    <t>https://doi.org/10.1016/j.beproc.2017.04.018</t>
  </si>
  <si>
    <t>https://doi.org/10.1016/j.bbr.2017.08.023</t>
  </si>
  <si>
    <t>https://www.doi.org/10.1002/jaba.380</t>
  </si>
  <si>
    <t>https://doi.org/10.1016/j.beproc.2017.04.016</t>
  </si>
  <si>
    <t>https://www.doi.org/10.1002/jeab.245</t>
  </si>
  <si>
    <t>http://dx.doi.org/10.1016/j.beproc.2016.10.006</t>
  </si>
  <si>
    <t>https://doi.org/10.1016/j.beproc.2017.06.004</t>
  </si>
  <si>
    <t>https://www.doi.org/10.1002/jeab.278</t>
  </si>
  <si>
    <t>http://dx.doi.org/10.1037/bar0000039</t>
  </si>
  <si>
    <t>https://doi.org/10.1016/j.lmot.2017.04.001</t>
  </si>
  <si>
    <t>https://www.doi.org/10.1007/s40732-017-0234-3</t>
  </si>
  <si>
    <t>https://www.doi.org/10.1007/s40732-016-0214-z</t>
  </si>
  <si>
    <t>https://doi.org/10.3758/s13420-016-0242-1</t>
  </si>
  <si>
    <t>https://www.doi.org/10.1002/bin.1493</t>
  </si>
  <si>
    <t>https://www.doi.org/10.1007/s40732-017-0248-x</t>
  </si>
  <si>
    <t>https://scholarsbank.uoregon.edu/xmlui/handle/1794/20448</t>
  </si>
  <si>
    <t>http://dx.doi.org/10.1016/j.beproc.2017.05.001</t>
  </si>
  <si>
    <t>http://dx.doi.org/10.1016/j.beproc.2017.03.014</t>
  </si>
  <si>
    <t>http://dx.doi.org/10.1016/j.beproc.2017.02.013</t>
  </si>
  <si>
    <t>http://dx.doi.org/10.1016/j.beproc.2017.06.010</t>
  </si>
  <si>
    <t>https://www.doi.org/10.1002/jaba.472</t>
  </si>
  <si>
    <t>https://www.doi.org/10.1002/jaba.499</t>
  </si>
  <si>
    <t>https://www.doi.org/10.1002/jaba.465</t>
  </si>
  <si>
    <t>https://www.doi.org/10.1002/jaba.468</t>
  </si>
  <si>
    <t>https://www.doi.org/10.1002/jeab.315</t>
  </si>
  <si>
    <t>https://www.doi.org/10.1002/jeab.477</t>
  </si>
  <si>
    <t>https://doi-org.spot.lib.auburn.edu/10.1002/jeab.433</t>
  </si>
  <si>
    <t>PLoS ONE</t>
  </si>
  <si>
    <t>https://doi.org/10.1371/journal.pone.0202230</t>
  </si>
  <si>
    <t>https://www.doi.org/10.1002/jeab.431</t>
  </si>
  <si>
    <t>https://www.doi.org/10.1002/jeab.446</t>
  </si>
  <si>
    <t>https://www.doi.org/10.1177/0145445517741475</t>
  </si>
  <si>
    <t>https://doi.org/10.1016/j.bbr.2017.12.020</t>
  </si>
  <si>
    <t>https://doi-org.spot.lib.auburn.edu/10.1002/jeab.303</t>
  </si>
  <si>
    <t>https://doi-org.spot.lib.auburn.edu/10.1002/jeab.309</t>
  </si>
  <si>
    <t>https://doi-org.spot.lib.auburn.edu/10.1002/jeab.465</t>
  </si>
  <si>
    <t>https://doi-org.spot.lib.auburn.edu/10.1002/jeab.474</t>
  </si>
  <si>
    <t>https://doi-org.spot.lib.auburn.edu/10.1002/jaba.466</t>
  </si>
  <si>
    <t>http://dx.doi.org/10.1037/bar0000119</t>
  </si>
  <si>
    <t>https://doi-org.spot.lib.auburn.edu/10.1002/jeab.481</t>
  </si>
  <si>
    <t>https://doi.org/10.1007/s40732-018-0270-7</t>
  </si>
  <si>
    <t>https://doi-org.spot.lib.auburn.edu/10.1002/jeab.463</t>
  </si>
  <si>
    <t>https://doi.org/10.1016/j.lmot.2017.03.006</t>
  </si>
  <si>
    <t>https://doi.org/10.1016/j.drugalcdep.2017.09.016</t>
  </si>
  <si>
    <t>*incentivized choice paradigm</t>
  </si>
  <si>
    <t>https://www.doi.org/10.1002/jeab.488</t>
  </si>
  <si>
    <t>https://doi.org/10.3758/s13420-018-0339-9</t>
  </si>
  <si>
    <t>https://doi.org/10.1016/j.beproc.2018.12.003</t>
  </si>
  <si>
    <t>https://www.doi.org/10.1002/jaba.573</t>
  </si>
  <si>
    <t>https://www.doi.org/10.1002/jeab.505</t>
  </si>
  <si>
    <t>https://doi.org/10.1016/j.beproc.2019.03.004</t>
  </si>
  <si>
    <t>https://www.doi.org/10.1002/jeab.489</t>
  </si>
  <si>
    <t>http://hdl.handle.net/2152/47389</t>
  </si>
  <si>
    <t>https://surface.syr.edu/etd/928</t>
  </si>
  <si>
    <t>https://doi.org/10.1007/s40732-018-0305-0</t>
  </si>
  <si>
    <t>https://www.doi.org/10.1002/jeab.547</t>
  </si>
  <si>
    <t>ACTA COMPORTAMENTALIA</t>
  </si>
  <si>
    <t>https://www.doi.org/10.1002/jeab.496</t>
  </si>
  <si>
    <t>http://dx.doi.org/10.1037/xan0000209</t>
  </si>
  <si>
    <t>https://doi.org/10.1007/s10882-019-09685-1</t>
  </si>
  <si>
    <t>https://scholarworks.wmich.edu/dissertations/3416</t>
  </si>
  <si>
    <t>https://doi.org/10.1016/j.heliyon.2019.e02457</t>
  </si>
  <si>
    <t>Alcohol</t>
  </si>
  <si>
    <t>https://doi.org/10.1016/j.alcohol.2018.05.014</t>
  </si>
  <si>
    <t>https://www.doi.org/10.1002/jeab.567</t>
  </si>
  <si>
    <t>https://www.doi.org/10.1002/jeab.551</t>
  </si>
  <si>
    <t>http://dx.doi.org/10.1037/adb0000525</t>
  </si>
  <si>
    <t>https://doi.org/10.1016/j.beproc.2019.104018</t>
  </si>
  <si>
    <t>*ABB context change</t>
  </si>
  <si>
    <t>https://doi-org.spot.lib.auburn.edu/10.1002/jaba.704</t>
  </si>
  <si>
    <t>https://doi-org.spot.lib.auburn.edu/10.1002/jeab.575</t>
  </si>
  <si>
    <t>https://www.doi.org/10.1002/jaba.686</t>
  </si>
  <si>
    <t>https://www.doi.org/10.1002/jaba.589</t>
  </si>
  <si>
    <t>https://www.doi.org/10.1002/jeab.552</t>
  </si>
  <si>
    <t>https://www.doi.org/10.1002/jeab.563</t>
  </si>
  <si>
    <t>https://www.doi.org/10.1002/jeab.588</t>
  </si>
  <si>
    <t>https://www.doi.org/10.1002/jeab.572</t>
  </si>
  <si>
    <t>https://www.doi.org/10.1002/jeab.578</t>
  </si>
  <si>
    <t>https://www.doi.org/10.1002/jeab.576</t>
  </si>
  <si>
    <t>https://digitalcommons.usu.edu/etd/7558</t>
  </si>
  <si>
    <t>http://dx.doi.org/10.1037/pha0000317</t>
  </si>
  <si>
    <t>https://www.doi.org/10.1002/jeab.570</t>
  </si>
  <si>
    <t>https://search.proquest.com/openview/95a052279eb4d0a17efe65ebe96a5e2d/1.pdf?pq-origsite=gscholar&amp;cbl=18750&amp;diss=y</t>
  </si>
  <si>
    <t>https://doi.org/10.1016/j.beproc.2020.104105</t>
  </si>
  <si>
    <t>http://dx.doi.org/10.1016/j.beproc.2017.02.005</t>
  </si>
  <si>
    <t xml:space="preserve">All criteria review results are placed in here and their references are placed underneath them. </t>
  </si>
  <si>
    <t xml:space="preserve">A dichotomous coding system ("Yes"/"No") for each criterion is used to identify articles for inclusion. </t>
  </si>
  <si>
    <t>A. Does is meet this criterion? B. Does it meet this criterion? C. Does it meet this criterion? D. Does it meet this criterion?</t>
  </si>
  <si>
    <t>Source ID</t>
  </si>
  <si>
    <t xml:space="preserve">Leitenberg et al </t>
  </si>
  <si>
    <t>Reinforcement of Competing Behavior during Extinction</t>
  </si>
  <si>
    <t>Science Magazine</t>
  </si>
  <si>
    <t>https://doi.org/10.1126/science.169.3942.301</t>
  </si>
  <si>
    <t xml:space="preserve">Rawson et al </t>
  </si>
  <si>
    <t>Recovery of extinction responding in rats following discontinuation of reinforcement of alternative behavior: A test of two explanations</t>
  </si>
  <si>
    <t>Animal Learning &amp; Behavior</t>
  </si>
  <si>
    <t>https://doi.org/10.3758/BF03209589</t>
  </si>
  <si>
    <t xml:space="preserve">Pavlik, W. B., &amp; Lehr, R. </t>
  </si>
  <si>
    <t>Strength of alternative responses and subsequent choices.</t>
  </si>
  <si>
    <t>Journal of Experimental Psychology</t>
  </si>
  <si>
    <t>https://doi.org/10.1037/h0024803</t>
  </si>
  <si>
    <t>Pittenger, Pavlik</t>
  </si>
  <si>
    <t>Analysis of the Partial Reinforcement Extinction Effect in Humans Using Absolute and Relative Comparisons of Schedules</t>
  </si>
  <si>
    <t>The American Journal of Psychology</t>
  </si>
  <si>
    <t>https://www.jstor.org/stable/1422789</t>
  </si>
  <si>
    <t xml:space="preserve">Dixon,  M.R.,  Hayes,  L.J., </t>
  </si>
  <si>
    <t>Effects of Differing Instructional Histories on the Resurgence Of Rule-Following</t>
  </si>
  <si>
    <t>https://doi.org/10.1007/BF03395270</t>
  </si>
  <si>
    <t xml:space="preserve">Leitenberg, H., Rawson, R. A., &amp; Mulick, J. A. </t>
  </si>
  <si>
    <t>Extinctionand reinforcement of alternative behavior.</t>
  </si>
  <si>
    <t>Journal of Comparative and Physiological Psychology</t>
  </si>
  <si>
    <t>https://doi.org/10.1037/h0076418</t>
  </si>
  <si>
    <t>Mulick, J.A., Leitenberg, H., Rawson, R.A.,</t>
  </si>
  <si>
    <t>ALTERNATIVE RESPONSE TRAINING, DIFFERENTIAL REINFORCEMENT OF OTHER BEHAVIOR, AND EXTINCTION IN SQUIRREL MONKEYS (SAIMIRI SCIUREUS)</t>
  </si>
  <si>
    <t>https://doi.org/10.1901/jeab.1976.25-311</t>
  </si>
  <si>
    <t>Enkema, S., Slavin, R., Spaeth, C., Neuringer, A.</t>
  </si>
  <si>
    <t>Extinction in the presence of free food</t>
  </si>
  <si>
    <t>Psychonomic Science</t>
  </si>
  <si>
    <t>https://doi.org/10.3758/BF03328614</t>
  </si>
  <si>
    <t>Cleland,  B.  S.,  Guerin,  B.,  Foster,  T.  M.,  &amp;  Temple,  W.</t>
  </si>
  <si>
    <t>Resurgence</t>
  </si>
  <si>
    <t>https://doi.org/10.1007/BF03392035</t>
  </si>
  <si>
    <t xml:space="preserve">Hemmes, N. S., Brown, B. L., &amp; Jakubow, J. J. </t>
  </si>
  <si>
    <t>Determinants of response recovery in extinction following response elimination</t>
  </si>
  <si>
    <t>https://doi.org/10.1006/lmot.1997.0983</t>
  </si>
  <si>
    <t>Pacitti, W. A., &amp; Smith, N. F.</t>
  </si>
  <si>
    <t>A direct comparisonof four methods for eliminating a response</t>
  </si>
  <si>
    <t>https://doi.org/10.1016/0023-9690(77)90007-8</t>
  </si>
  <si>
    <t xml:space="preserve">Bouton, M. E., &amp; Swartzentruber, D. </t>
  </si>
  <si>
    <t>Sources of relapse after extinction in Pavlovian and instrumental learning</t>
  </si>
  <si>
    <t>https://doi.org/10.1016/0272-7358(91)90091-8</t>
  </si>
  <si>
    <t>Nevin, J. A., &amp; Wacker, D. P.</t>
  </si>
  <si>
    <t>Response strength and persistence</t>
  </si>
  <si>
    <t>Handbook  ofBehavior  Analysis:  Volume  2.</t>
  </si>
  <si>
    <t>https://doi.org/10.1037/13938-005</t>
  </si>
  <si>
    <t>Shahan, T.A., Chase, P.N.</t>
  </si>
  <si>
    <t>Novelty, stimulus control, and operant variability</t>
  </si>
  <si>
    <t>https://doi.org/10.1007/BF03392056</t>
  </si>
  <si>
    <t>St. Peter-Pipkin et al</t>
  </si>
  <si>
    <t>Effects of treatment integrity failures during differential reinforcement of alternative behavior: A translational model.</t>
  </si>
  <si>
    <t>https://doi.org/10.1901/jaba.2010.43-47</t>
  </si>
  <si>
    <t>Carey, J. P.</t>
  </si>
  <si>
    <t>Reinstatement of previously learned responses under conditions of extinction: A study of ‘‘regression’’</t>
  </si>
  <si>
    <t>American Psychologist</t>
  </si>
  <si>
    <t>http://rmac-mx.org/wp-content/uploads/2015/09/RMAC4102_IntroToCarey.pdf</t>
  </si>
  <si>
    <t>Lattal, K. A., St. Peter, C., &amp; Escobar, R.</t>
  </si>
  <si>
    <t>Operant extinction: Elimination and generation of behavior.</t>
  </si>
  <si>
    <t>APA handbook of behavior analysis, Vol. 2. Translating principles into practice</t>
  </si>
  <si>
    <t>https://doi.org/10.1037/13938-004</t>
  </si>
  <si>
    <t xml:space="preserve">Vurbic, D., &amp; Bouton, M. E. </t>
  </si>
  <si>
    <t>A contemporary behavioral perspective on extinction</t>
  </si>
  <si>
    <t>The Wiley Blackwell handbook of operant and classical conditioning</t>
  </si>
  <si>
    <t>https://doi.org/10.1002/9781118468135.ch3</t>
  </si>
  <si>
    <t>Mace, F. C., &amp; Nevin, J. A.</t>
  </si>
  <si>
    <t>Maintenance, Generalization, and Treatment Relapse: A Behavioral Momentum Analysis</t>
  </si>
  <si>
    <t>https://doi.org/10.1353/etc.2017.0001</t>
  </si>
  <si>
    <t>Todd, T.P., Vurbic, D., Bouton, M.E</t>
  </si>
  <si>
    <t>Behavioral and neurobiologicalmechanisms of extinction in Pavlovian and instrumental learning.</t>
  </si>
  <si>
    <t>Rawson, R. A., &amp; Leitenberg, H.</t>
  </si>
  <si>
    <t>Reinforced alternative behavior during punishment and extinction with rats</t>
  </si>
  <si>
    <t>https://doi.org/10.1037/h0035312</t>
  </si>
  <si>
    <t>Cançado, C. R. X., Abreu-Rodrigues, J., &amp; Aló, R. M.</t>
  </si>
  <si>
    <t>Reinforcement rate and resurgence: A para-metric analysis</t>
  </si>
  <si>
    <t>Mexican Journal of Behavior Analysis</t>
  </si>
  <si>
    <t>https://www.redalyc.org/pdf/593/59341195006.pdf</t>
  </si>
  <si>
    <t>Lattal, K. A., &amp; Wacker, D.</t>
  </si>
  <si>
    <t>Some dimensions of recurrent operant behavior.</t>
  </si>
  <si>
    <t>http://rmac-mx.org/wp-content/uploads/2015/09/RMAC4102_Introduction.pdf</t>
  </si>
  <si>
    <t>King, J. E., &amp; Hayes, L. J.</t>
  </si>
  <si>
    <t>The role of discriminative stimuli on response patterns in resurgence</t>
  </si>
  <si>
    <t>https://doi.org/10.1007/s40732-016-0175-2</t>
  </si>
  <si>
    <t xml:space="preserve">Cançado, C. R. X., Abreu-Rodrigues, J., &amp; Aló, R. M. </t>
  </si>
  <si>
    <t>A note on measuring recurrence</t>
  </si>
  <si>
    <t>https://doi.org/10.5514/rmac.v42.i1.56784</t>
  </si>
  <si>
    <t>Jarmolowicz, D.P., Lattal, K.A.</t>
  </si>
  <si>
    <t>Resurgence Under Delayed Reinforcement</t>
  </si>
  <si>
    <t>https://doi.org/10.1007/s40732-014-0040-0</t>
  </si>
  <si>
    <t>Lit, K., &amp; Mace, F. C.</t>
  </si>
  <si>
    <t>Where would ABA be without EAB? An example of translational research on recurrence of operant behavior and treatment relapse.</t>
  </si>
  <si>
    <t>http://revistas.unam.mx/index.php/rmac/article/viewFile/63776/55970</t>
  </si>
  <si>
    <t>St.PeterPipkin,C.,Vollmer,T.R.</t>
  </si>
  <si>
    <t>Applied Implications of Reinforcement History Effects</t>
  </si>
  <si>
    <t>http://dx.doi.org/10.1901/jaba.2009.42-83</t>
  </si>
  <si>
    <t>Okouchi, H.</t>
  </si>
  <si>
    <t>Resurgence of two-response sequences punished by point-loss response cost in humans</t>
  </si>
  <si>
    <t>https://www.redalyc.org/pdf/593/59341195008.pdf</t>
  </si>
  <si>
    <t>Sweeney MM, Moore K, Shahan TA, Ahearn WH, Dube WV, Nevin JA.</t>
  </si>
  <si>
    <t>Modeling the effects of sensory reinforcers on behavioral persistence with alternative reinforcement</t>
  </si>
  <si>
    <t>https://doi.org/10.1002/jeab.103</t>
  </si>
  <si>
    <t>Kestner, K. M., Romano, L. M., St. Peter, C. C., &amp;Mesches, G. A.</t>
  </si>
  <si>
    <t>Mitteer,  D.  R.,  Greer,  B.  D.,  Fisher,  W.  W.,Briggs, A. M., &amp; Wacker, D. P.</t>
  </si>
  <si>
    <t>A laboratory model for evaluating relapse of undesirable caregiver behavior</t>
  </si>
  <si>
    <t>https://doi.org/10.1002/jeab.462</t>
  </si>
  <si>
    <t xml:space="preserve">Podlesnik, C. A., Kelley, M. E., </t>
  </si>
  <si>
    <t>Beyond Intervention: Shaping Policy for Addressing Persistence and Relapse of Severe Problem Behavior</t>
  </si>
  <si>
    <t>Policy Insights fromthe Behavioral and Brain Sciences</t>
  </si>
  <si>
    <t>https://doi.org/10.1177%2F2372732216683403</t>
  </si>
  <si>
    <t xml:space="preserve">Leitenberg, H.; Rawson, R.A.; Bath, K. </t>
  </si>
  <si>
    <t>Reinforcement of competing behavior during extinction.</t>
  </si>
  <si>
    <t>Science</t>
  </si>
  <si>
    <t xml:space="preserve">Rawson, R.A.; Leitenberg, H.; Mulick, J.A.; Lefebvre, M.F. </t>
  </si>
  <si>
    <t>Recovery of extinction responding in rats following discontinuation of reinforcement of alternative behavior: A test of two explanations.</t>
  </si>
  <si>
    <t>Animal Learning and Behavior</t>
  </si>
  <si>
    <t>Leitenberg, H.; Rawson, R.A.; Mulick, J.A.</t>
  </si>
  <si>
    <t>Extinction and reinforcement of alternative behavior.</t>
  </si>
  <si>
    <t>Mulick, J.A.; Leitenberg, H.; Rawson, R.A.</t>
  </si>
  <si>
    <t>Alternative response training, differential reinforcement of other behavior and extinction in squirrel monkeys (Saimiriscureus).</t>
  </si>
  <si>
    <t>Dixon, M. R., &amp; Hayes, l. J.</t>
  </si>
  <si>
    <t>Effects of differing instructional histories on resurgence of rule-following.</t>
  </si>
  <si>
    <t>Pacitti, W.A., &amp; Smith, N.F</t>
  </si>
  <si>
    <t>A direct comparison of four methods for eliminating a response.</t>
  </si>
  <si>
    <t>Cleland, B. S.; Guerin, B.; Foster, T. M.; Temple, W.</t>
  </si>
  <si>
    <t xml:space="preserve">On terms: Resurgence. </t>
  </si>
  <si>
    <t>Bouton M. E.; Swartzentruber D.</t>
  </si>
  <si>
    <t>Sources of relapse after extinction in Pavlovian and instrumental learning.</t>
  </si>
  <si>
    <t xml:space="preserve">Shahan, T. A., &amp; Chase, P. N. </t>
  </si>
  <si>
    <t>APA handbook of behavior analysis, Vol. 2.</t>
  </si>
  <si>
    <t>Carey, J.P.</t>
  </si>
  <si>
    <t>Reinstatement of previously learned responses under conditions of extinction: a study of regression.</t>
  </si>
  <si>
    <t xml:space="preserve">Mace, F. C., &amp; Nevin, J. A. </t>
  </si>
  <si>
    <t>Maintenance, generalization and treatment relapse: A behavioral momentum theory analysis</t>
  </si>
  <si>
    <t xml:space="preserve">Cançado, C.R.X., Abreu–Rodrigues, J., &amp; Aló, R. </t>
  </si>
  <si>
    <t xml:space="preserve">Reinforcement rate and resurgence: A parametric analysis. </t>
  </si>
  <si>
    <t>The role of discriminative stimuli on response patterns in resurgence.</t>
  </si>
  <si>
    <t>Psychological Record</t>
  </si>
  <si>
    <t>Cançado, C.R.X., Abreu-Rodrigues, J., Aló, R.M.</t>
  </si>
  <si>
    <t>A note on measuring recurrence.</t>
  </si>
  <si>
    <t xml:space="preserve">Resurgence under delayed reinforcement. </t>
  </si>
  <si>
    <t>Lit, K., Mace, C.</t>
  </si>
  <si>
    <t>An example of translational research on recurrence of operant behavior and treatment relapse.</t>
  </si>
  <si>
    <t>Okouchi,H.</t>
  </si>
  <si>
    <t>Resurgence of two-response sequences punished by point-loss response cost in humans.</t>
  </si>
  <si>
    <t xml:space="preserve">Podlesnik, C. A., &amp; Kelley, M. E. </t>
  </si>
  <si>
    <t>Beyond intervention: Shaping policy for addressing persistence and relapse of severe problem behavior.</t>
  </si>
  <si>
    <t>Policy Insights from the Behavioral and Brain Science</t>
  </si>
  <si>
    <t>Rawson, R.A., Leitenberg, H.</t>
  </si>
  <si>
    <t>Reinforced alternative behavior during punishment and extinction with rats.</t>
  </si>
  <si>
    <t xml:space="preserve">St Peter Pipkin, C. S., Vollmer, T. R., &amp; Sloman, K. N. </t>
  </si>
  <si>
    <t xml:space="preserve">Mitteer, D. R., Greer, B. D., Fisher, W. W., Briggs, A. M., &amp; Wacker, D. P. </t>
  </si>
  <si>
    <t>A laboratory model for evaluating relapse of undesirable caregiver behavior.</t>
  </si>
  <si>
    <t>Chris:</t>
  </si>
  <si>
    <t>1. Enkema et al. (1972) - Extinction in the presence of free food</t>
  </si>
  <si>
    <t>2. Nevin &amp; Wacker (2013) - Response strength and persistence</t>
  </si>
  <si>
    <t>3. Vurbic &amp; Bouton (2014) - A contemporary behavioral perspective on extinction</t>
  </si>
  <si>
    <t>4. Sweeney et al. (2014) - Modeling the effects of sensory reinforcers on behavioral persistence with alternative reinforcement</t>
  </si>
  <si>
    <t>5. Todd et al. (2014) - Behavioral and neurobiological mechanisms of extinction in Pavlovian and instrumental learning.</t>
  </si>
  <si>
    <t>6. St. Peter Pipkin &amp; Vollmer (2009) - Applied Implications of Reinforcement History Effects</t>
  </si>
  <si>
    <t>List from Reviews:</t>
  </si>
  <si>
    <t>Staddon, J. E. R. &amp; Machado, A.</t>
  </si>
  <si>
    <t>The process of recurrent choice.</t>
  </si>
  <si>
    <t>Psychological Review</t>
  </si>
  <si>
    <t>https://doi.org/10.1037//0033-295X.100.2.320</t>
  </si>
  <si>
    <t xml:space="preserve">Herrick, R. M. </t>
  </si>
  <si>
    <t>Lever displacement under a fixed ratio schedule and subsequent extinction.</t>
  </si>
  <si>
    <t>https://doi.org/10.1037/h0021849</t>
  </si>
  <si>
    <t>All journals in which the included articles were published are listed here, with articles from a hand search populated under each journal.</t>
  </si>
  <si>
    <t>JEAB</t>
  </si>
  <si>
    <t>Hernandez, C. M.; Madrigal, K. D.; Flores, C. J.</t>
  </si>
  <si>
    <t>Resurgence after different number of target-extinction or alternative-reinforcement sessions in rats</t>
  </si>
  <si>
    <t>https://doi.org/10.1016/j.lmot.2020.101652</t>
  </si>
  <si>
    <t>Bolívar, H. A.; Dallery, J.</t>
  </si>
  <si>
    <t>Effects of response cost magnitude on resurgence of human operant behavior</t>
  </si>
  <si>
    <t>https://doi.org/10.1016/j.beproc.2020.104187</t>
  </si>
  <si>
    <t>Kuroda, T.; Gilroy, S. P.; Cançado, C. R. X.; Podlesnik, C. A.</t>
  </si>
  <si>
    <t>Effects of punishing target response during extinction on resurgence and renewal in zebrafish (Danio rerio)</t>
  </si>
  <si>
    <t>https://doi.org/10.1016/j.beproc.2020.104191</t>
  </si>
  <si>
    <t>Elcoro, M., Lattal, K. A., &amp; Choromanski, M.</t>
  </si>
  <si>
    <t>Repeated operant-response resurgence with a peak interval procedure.</t>
  </si>
  <si>
    <t>http://dx.doi.org/10.5514/rmac.v45.i1.70861</t>
  </si>
  <si>
    <t xml:space="preserve">Elcoro, M., Lattal, K. A., &amp; Choromanski, M. </t>
  </si>
  <si>
    <t>Repeated operant response resurgence with a peak-interval procedure</t>
  </si>
  <si>
    <t>Learning &amp; Motivation</t>
  </si>
  <si>
    <t>Hernandez, CM, Madrigal, KD, &amp; Flores, CJ</t>
  </si>
  <si>
    <t>Bolívar HA, Dallery J</t>
  </si>
  <si>
    <t>Kuroda T, Gilroy SP, Cançado CRX, Podlesnik CA</t>
  </si>
  <si>
    <t>Craig, A. R., Sullivan, W. E., Derrenbacker, K., Rimal, A., DeRosa, N. M., &amp; Roane, H. S.</t>
  </si>
  <si>
    <t>An evaluation of resurgence in mice</t>
  </si>
  <si>
    <t>https://doi.org/10.1016/j.lmot.2020.101671</t>
  </si>
  <si>
    <t>Shahan, T. A., Browning, K. O., Nist, A. N., &amp; Sutton, G. M.</t>
  </si>
  <si>
    <t>Resurgence and downshifts in alternative reinforcement rate</t>
  </si>
  <si>
    <t>https://doi.org/10.1002/jeab.625</t>
  </si>
  <si>
    <t>Galizio, A., Friedel, J. E., &amp; Odum, A. L.</t>
  </si>
  <si>
    <t>An investigation of resurgence of reinforced behavioral variability in humans</t>
  </si>
  <si>
    <t>https://doi.org/10.1002/jeab.637</t>
  </si>
  <si>
    <t>Trump, C. E., Herrod, J. L., Ayres, K. M., Ringdahl, J. E., &amp; Best, L.</t>
  </si>
  <si>
    <t>Behavior Momentum Theory and Humans: A Review of the Literature</t>
  </si>
  <si>
    <t>https://doi.org/10.1007/s40732-020-00430-1</t>
  </si>
  <si>
    <t>Nighbor, T. D., Oliver, A. C., &amp; Lattal, K. A.</t>
  </si>
  <si>
    <t>Resurgence without overall worsening of alternative reinforcement</t>
  </si>
  <si>
    <t>https://doi.org/10.1016/j.beproc.2020.104219</t>
  </si>
  <si>
    <t xml:space="preserve">Kearns, D. N., Weiss, S. J. </t>
  </si>
  <si>
    <t>Contextual renewal of cocaine seeking in rats and its attenuation by the conditioned effects of an alternative reinforcer</t>
  </si>
  <si>
    <t>https://doi.org/10.1016/j.drugalcdep.2007.03.006</t>
  </si>
  <si>
    <t xml:space="preserve">Podlesnik CA, Kuroda T, Jimenez-Gomez C, Abreu-Rodrigues J, Cançado CRX, Blackman AL, Silverman K, Villegas-Barker J, Galbato M, Teixeira ISC. </t>
  </si>
  <si>
    <t>https://doi.org/10.1002/jeab.505</t>
  </si>
  <si>
    <t>Cançado, C.R.X., Lattal, K.A., Carpenter, H.K. and Solley, E.A.</t>
  </si>
  <si>
    <t>Resurgence of time allocation</t>
  </si>
  <si>
    <t>https://doi.org/10.1002/jeab.288</t>
  </si>
  <si>
    <t>Participants</t>
  </si>
  <si>
    <t>Procedural Features</t>
  </si>
  <si>
    <t>Response Characteristics</t>
  </si>
  <si>
    <t>Reinforcer Characteristics</t>
  </si>
  <si>
    <t>Analytic Strategy to Assess Resurgence</t>
  </si>
  <si>
    <t>Phase duration</t>
  </si>
  <si>
    <t>Controls</t>
  </si>
  <si>
    <t>Operanda</t>
  </si>
  <si>
    <t>Reinforcer type</t>
  </si>
  <si>
    <t>Backup SR</t>
  </si>
  <si>
    <t>Reinforcer schedule</t>
  </si>
  <si>
    <t>Any analysis of resurgence data</t>
  </si>
  <si>
    <t>Defines resurgence only</t>
  </si>
  <si>
    <t>A - 1</t>
  </si>
  <si>
    <t>A - Human Children</t>
  </si>
  <si>
    <t>A - Yes</t>
  </si>
  <si>
    <t>A - Within subjects</t>
  </si>
  <si>
    <t>A - Multiple schedule</t>
  </si>
  <si>
    <t>A - Fixed/set</t>
  </si>
  <si>
    <t>A - Single</t>
  </si>
  <si>
    <t>A - Ext</t>
  </si>
  <si>
    <t>A - None</t>
  </si>
  <si>
    <t>A - One</t>
  </si>
  <si>
    <t>A - Yes, control</t>
  </si>
  <si>
    <t>A - Context/stimulus change</t>
  </si>
  <si>
    <t>A - Free operant</t>
  </si>
  <si>
    <t>A - Same</t>
  </si>
  <si>
    <t>A - Manipulandum</t>
  </si>
  <si>
    <t>A - Edible</t>
  </si>
  <si>
    <t>A - Money</t>
  </si>
  <si>
    <t>A - Simple PRF</t>
  </si>
  <si>
    <t>A - DRA</t>
  </si>
  <si>
    <t>A - Rate/count</t>
  </si>
  <si>
    <t>A - Prop/% of Training</t>
  </si>
  <si>
    <t>A - Individual-subject analysis</t>
  </si>
  <si>
    <t>A - Last Elim vs First Test</t>
  </si>
  <si>
    <t>B - 2</t>
  </si>
  <si>
    <t>B - Uni Students</t>
  </si>
  <si>
    <t>B - No</t>
  </si>
  <si>
    <t>B - Between subjects</t>
  </si>
  <si>
    <t>B - Multiple assessments</t>
  </si>
  <si>
    <t>B - Perform-based</t>
  </si>
  <si>
    <t>B - Multiple Within Day</t>
  </si>
  <si>
    <t>B - Single non-Ext</t>
  </si>
  <si>
    <t>B - Multiple</t>
  </si>
  <si>
    <t>B - All phases</t>
  </si>
  <si>
    <t>B - Yes, but not control</t>
  </si>
  <si>
    <t>B - Shock</t>
  </si>
  <si>
    <t>B - Punish</t>
  </si>
  <si>
    <t>B - Discrete trials</t>
  </si>
  <si>
    <t>B - Different</t>
  </si>
  <si>
    <t>B - One</t>
  </si>
  <si>
    <t>B - Computer screen</t>
  </si>
  <si>
    <t>B - Drug</t>
  </si>
  <si>
    <t>B - Gift card</t>
  </si>
  <si>
    <t>B - CRF</t>
  </si>
  <si>
    <t>B - DRO</t>
  </si>
  <si>
    <t>B - Duration</t>
  </si>
  <si>
    <t>B - Prop/% of total</t>
  </si>
  <si>
    <t>B - NHST</t>
  </si>
  <si>
    <t>B - Last Elim vs Mult Test</t>
  </si>
  <si>
    <t>C - 3</t>
  </si>
  <si>
    <t>C - Nonstudent Adults</t>
  </si>
  <si>
    <t>C - Combo</t>
  </si>
  <si>
    <t>D - Concurrent schedule</t>
  </si>
  <si>
    <t>C - Multiple Across Days</t>
  </si>
  <si>
    <t>C - Comparison</t>
  </si>
  <si>
    <t>C - Elim and Test</t>
  </si>
  <si>
    <t>C - None</t>
  </si>
  <si>
    <t>C - No</t>
  </si>
  <si>
    <t>C - Response cost</t>
  </si>
  <si>
    <t>C - Serial DRA</t>
  </si>
  <si>
    <t>C - Multiple</t>
  </si>
  <si>
    <t>D - Keyboard</t>
  </si>
  <si>
    <t>C - Activity</t>
  </si>
  <si>
    <t>C - Gift card lottery</t>
  </si>
  <si>
    <t>C - PR, thin</t>
  </si>
  <si>
    <t>C - NCR</t>
  </si>
  <si>
    <t>C - Cumulative responses</t>
  </si>
  <si>
    <t>C - Prop/% of Elim</t>
  </si>
  <si>
    <t>C - Mixed-effects modeling</t>
  </si>
  <si>
    <t>C - Mult Elim vs Mult Test</t>
  </si>
  <si>
    <t>D - 4</t>
  </si>
  <si>
    <t>D - Pigeon</t>
  </si>
  <si>
    <t>E - None</t>
  </si>
  <si>
    <t>D - Train and Elim</t>
  </si>
  <si>
    <t>D - Other/emotional</t>
  </si>
  <si>
    <t>D - Neg perf feedback</t>
  </si>
  <si>
    <t>D - Abstinence contingency</t>
  </si>
  <si>
    <t>D - Comparison</t>
  </si>
  <si>
    <t>E - Activity</t>
  </si>
  <si>
    <t>D - Points</t>
  </si>
  <si>
    <t>D - Edible</t>
  </si>
  <si>
    <t>D - Omission</t>
  </si>
  <si>
    <t>D - Diff sched</t>
  </si>
  <si>
    <t>D - Diff from Elim</t>
  </si>
  <si>
    <t>D - Randomization tests</t>
  </si>
  <si>
    <t>D - Mult Elim vs First Test</t>
  </si>
  <si>
    <t>E - 5</t>
  </si>
  <si>
    <t>E - Rat</t>
  </si>
  <si>
    <t>F - Multiple responses</t>
  </si>
  <si>
    <t>E - Train and Test</t>
  </si>
  <si>
    <t>E - Comparison</t>
  </si>
  <si>
    <t>E - Timeout</t>
  </si>
  <si>
    <t>E - Extended Elim</t>
  </si>
  <si>
    <t>F - Combo</t>
  </si>
  <si>
    <t>E - Diff across participants</t>
  </si>
  <si>
    <t>E - Ind+Dep</t>
  </si>
  <si>
    <t>E - Diff seq</t>
  </si>
  <si>
    <t>E - Latency</t>
  </si>
  <si>
    <t>E - Monte Carlo</t>
  </si>
  <si>
    <t>E - Elim test vs Res Test</t>
  </si>
  <si>
    <t>F - 6</t>
  </si>
  <si>
    <t>F - Monkey</t>
  </si>
  <si>
    <t>G - Multiple approaches</t>
  </si>
  <si>
    <t>F - Free SR</t>
  </si>
  <si>
    <t>G - None</t>
  </si>
  <si>
    <t>F - Escape/Avoid</t>
  </si>
  <si>
    <t>F - Money lottery</t>
  </si>
  <si>
    <t>F - NCR</t>
  </si>
  <si>
    <t>F - Neg cont</t>
  </si>
  <si>
    <t>F - Derived measure</t>
  </si>
  <si>
    <t>F - Diff from Inact</t>
  </si>
  <si>
    <t>F - None</t>
  </si>
  <si>
    <t>F - Target resp &gt;= 1</t>
  </si>
  <si>
    <t>G - 7</t>
  </si>
  <si>
    <t>G - Zebrafish</t>
  </si>
  <si>
    <t>G - Thinning/Decrease SR</t>
  </si>
  <si>
    <t>H - Omission/NCR</t>
  </si>
  <si>
    <t>H - Other/emotional</t>
  </si>
  <si>
    <t>G - Automatic</t>
  </si>
  <si>
    <t>G - None wSr</t>
  </si>
  <si>
    <t>G - Lag</t>
  </si>
  <si>
    <t>G - Punish</t>
  </si>
  <si>
    <t>G - Intervals w/target resp</t>
  </si>
  <si>
    <t>G - f(SR) rate/distribution</t>
  </si>
  <si>
    <t>G - Compare w/control group/assess</t>
  </si>
  <si>
    <t>H - 8</t>
  </si>
  <si>
    <t>H - Betta fish</t>
  </si>
  <si>
    <t>H - None</t>
  </si>
  <si>
    <t>I - Comparison</t>
  </si>
  <si>
    <t>H - Token</t>
  </si>
  <si>
    <t>H - Combo</t>
  </si>
  <si>
    <t>H - Comparison</t>
  </si>
  <si>
    <t>H - Prop/% of opportunities</t>
  </si>
  <si>
    <t>I - 9</t>
  </si>
  <si>
    <t>I - Hen</t>
  </si>
  <si>
    <t>I - Drug</t>
  </si>
  <si>
    <t>J - Photobeam</t>
  </si>
  <si>
    <t>I - Combo</t>
  </si>
  <si>
    <t>I - None wSR+</t>
  </si>
  <si>
    <t>I - Rel Freq</t>
  </si>
  <si>
    <t>I - Diff PropBL Test-Elim</t>
  </si>
  <si>
    <t>I - &gt; control resp</t>
  </si>
  <si>
    <t>J - 10</t>
  </si>
  <si>
    <t>J - Mice</t>
  </si>
  <si>
    <t>J - Comparison</t>
  </si>
  <si>
    <t>J - Perform feedback</t>
  </si>
  <si>
    <t>J - Duration</t>
  </si>
  <si>
    <t>J - Diff duration</t>
  </si>
  <si>
    <t>J - Prevalence count</t>
  </si>
  <si>
    <t>J - %age force criterion</t>
  </si>
  <si>
    <t>J - &gt; alternative responding</t>
  </si>
  <si>
    <t>K - More</t>
  </si>
  <si>
    <t>K - Hen chicks</t>
  </si>
  <si>
    <t>K - On/Off</t>
  </si>
  <si>
    <t>K - Comparison</t>
  </si>
  <si>
    <t>M - Combo</t>
  </si>
  <si>
    <t>K - Extinction</t>
  </si>
  <si>
    <t>K - Correlation</t>
  </si>
  <si>
    <t>K - Unspecified criteria; increase target</t>
  </si>
  <si>
    <t>L - Crowdsourcing</t>
  </si>
  <si>
    <t>L - Stimulus</t>
  </si>
  <si>
    <t>Y - Activity</t>
  </si>
  <si>
    <t>L - Changeovers</t>
  </si>
  <si>
    <t>L - U-value</t>
  </si>
  <si>
    <t>L - None</t>
  </si>
  <si>
    <t>M - Undefined adults</t>
  </si>
  <si>
    <t>Y - N/A</t>
  </si>
  <si>
    <t>M - Prop seq met Lag cont</t>
  </si>
  <si>
    <t>M - Statistically &gt; chance</t>
  </si>
  <si>
    <t>N - Last Elim vs Highest Test</t>
  </si>
  <si>
    <t>Z - Other</t>
  </si>
  <si>
    <t xml:space="preserve">Expt </t>
  </si>
  <si>
    <t>N (low)</t>
  </si>
  <si>
    <t>N (high)</t>
  </si>
  <si>
    <t># Groups</t>
  </si>
  <si>
    <t>Species</t>
  </si>
  <si>
    <t>Disability</t>
  </si>
  <si>
    <t>Notes</t>
  </si>
  <si>
    <t>Design</t>
  </si>
  <si>
    <t>Within-subjects evaluation</t>
  </si>
  <si>
    <t>Training</t>
  </si>
  <si>
    <t>R1 EXT</t>
  </si>
  <si>
    <t>Elim</t>
  </si>
  <si>
    <t>Test</t>
  </si>
  <si>
    <t># total visits/sessions</t>
  </si>
  <si>
    <t>R2 in P1</t>
  </si>
  <si>
    <t>Worsening</t>
  </si>
  <si>
    <t># consec Test points</t>
  </si>
  <si>
    <t>Repeat same test</t>
  </si>
  <si>
    <t>Inactive resp</t>
  </si>
  <si>
    <t>Omit R1 training</t>
  </si>
  <si>
    <t>Typical Resurgence Procedure</t>
  </si>
  <si>
    <t>Test presents Alt SR</t>
  </si>
  <si>
    <t>Elim: EXT R1 (no Alt SR)</t>
  </si>
  <si>
    <t>Punishment</t>
  </si>
  <si>
    <t>Mitigation</t>
  </si>
  <si>
    <t>Operant Type</t>
  </si>
  <si>
    <t>Target vs Alt Type</t>
  </si>
  <si>
    <t># Alt resp</t>
  </si>
  <si>
    <t>P1 Target</t>
  </si>
  <si>
    <t>P2 Alt</t>
  </si>
  <si>
    <t>Control?</t>
  </si>
  <si>
    <t>Resp sequence</t>
  </si>
  <si>
    <t>COR?</t>
  </si>
  <si>
    <t>Target</t>
  </si>
  <si>
    <t>Alt</t>
  </si>
  <si>
    <t>Course credit</t>
  </si>
  <si>
    <t>Decel proc</t>
  </si>
  <si>
    <t>Primary DV</t>
  </si>
  <si>
    <t>Other DV 1</t>
  </si>
  <si>
    <t>Other DV 2</t>
  </si>
  <si>
    <t>Other DV 3</t>
  </si>
  <si>
    <t>Primary Derived Measure</t>
  </si>
  <si>
    <t>Other Derived 1</t>
  </si>
  <si>
    <t>Other Derived 2</t>
  </si>
  <si>
    <t>Primary analysis</t>
  </si>
  <si>
    <t xml:space="preserve">Other analysis 1 </t>
  </si>
  <si>
    <t>Other analysis 2</t>
  </si>
  <si>
    <t>Resurgence defined primary</t>
  </si>
  <si>
    <t>Resurgence defined secondary</t>
  </si>
  <si>
    <t>Resurgence defined tertiary</t>
  </si>
  <si>
    <t>BMT Model sim?</t>
  </si>
  <si>
    <t>BMT Model fit?</t>
  </si>
  <si>
    <t>RaC Model sim?</t>
  </si>
  <si>
    <t>RaC Model fit?</t>
  </si>
  <si>
    <t>Gen Model sim?</t>
  </si>
  <si>
    <t>Gen Model fit?</t>
  </si>
  <si>
    <t xml:space="preserve">Antecedent change? </t>
  </si>
  <si>
    <t>Two different responses comprised both target and alt so I said these arranged the same target vs. alt in Column AI and only one alt response in Column AK.</t>
  </si>
  <si>
    <t>Went to Pittenger &amp; Pavlik 1988 to determine they received "correct" or no message contingent on responses</t>
  </si>
  <si>
    <t>The "no switch" groups are basically like reinforcing target throughout Phase 2. I've not accounted for that manipulation here.</t>
  </si>
  <si>
    <t>Inactive controls are incorrect responses throughout all phases</t>
  </si>
  <si>
    <t>There was a repeat of Elim with DRA and DRA + Punish, both followed with EXT test. Thus, I called the Typical EXT Test a Control in Column AC.</t>
  </si>
  <si>
    <t>I considered the unreinforced options controls but not sure if they analyzed them that way</t>
  </si>
  <si>
    <t>There were a lot of conditions with changes in presence or absence of EXT of target alone with replication of all phases with each set of phases. Overall 11 resurgence assessments and two types of procedures (with vs. without extinction alone of R1).</t>
  </si>
  <si>
    <t>Initial R1 training was performance based for the first two assessments but fixed for all others so Column Q is Z-Other. ____________ All other phases were Fixed/Set. ___________ That initial R1 "training" phase occurred without the R2 SD lit but another phase of R1 reinforcement included the R2 SD lit always followed -- for this reason, we included Yes for Column V (R2 in P1). </t>
  </si>
  <si>
    <t>The headbob is a photobeam and the door push is a manipulandum. They counterbalanced the two across target and alternative</t>
  </si>
  <si>
    <t>This was a group study with N=2 in both groups</t>
  </si>
  <si>
    <t>The sequence is considered the unit so the reinforcement schedule is CRF here, with the same CRF schedule between target and alternative responses</t>
  </si>
  <si>
    <t>http://dx.doi.org.spot.lib.auburn.edu/10.1901/jeab.2006.20-05</t>
  </si>
  <si>
    <t>DRA Keypeck vs. DRO</t>
  </si>
  <si>
    <t>Presence/absence of alt in Phase 1</t>
  </si>
  <si>
    <t>Fixed vs. variable DRO</t>
  </si>
  <si>
    <t>DRA Treadle vs. DRO</t>
  </si>
  <si>
    <t>DRA Keypeck vs. DRA Treadle</t>
  </si>
  <si>
    <t>Combined Experiments 1a and 1b</t>
  </si>
  <si>
    <t>Data from Podlesnik &amp; Shahan (2009) excluded</t>
  </si>
  <si>
    <t>Different reinforcer magnitudes between components</t>
  </si>
  <si>
    <t>Actual Ns per group not reported in any experiment except in Expt 2</t>
  </si>
  <si>
    <t>Arranged a second lever for all groups but only reinforced during Elimination in some groups</t>
  </si>
  <si>
    <t>Training included typical, free presentations, and no training</t>
  </si>
  <si>
    <t>Elimination involved FR10, yoked free or yoked VI, and EXT control</t>
  </si>
  <si>
    <t>Star “indicating earning points” vs. darkened screen</t>
  </si>
  <si>
    <t>This could be considered a response sequence</t>
  </si>
  <si>
    <t>This arranged extinction of R1 and then reinforcement of R2 without R1 present before the test</t>
  </si>
  <si>
    <t xml:space="preserve">Star “indicating earning 1.5 cents” vs. darkened screen = 0 cents </t>
  </si>
  <si>
    <t>There was a COD within the observing procedure but not between target and alt</t>
  </si>
  <si>
    <t>Although they describe the on/off contingencies as a multiple assessment, that is inconsistent with other experiments arranging on/off contingencies so we do not code that as a multiple assessment</t>
  </si>
  <si>
    <t>The Test also included paper/pencil assessments of resurgence of equivalence classes but there's no easy way to account for that other than "multiple tests" in the previous section. The change in topography during testing cannot be captured easily</t>
  </si>
  <si>
    <t>The two resurgence tests were on the same group of pigeons and the control "renewal" group was conducted with a different group. I've omitted the renewal group from these because they are not formally analyzed statistically or fit with the model, unlike the resurgence data sets</t>
  </si>
  <si>
    <t>ABA vs. ABB if absence vs. presence of alternative key comprises context</t>
  </si>
  <si>
    <t>4 groups: ABA vs. AAA with and without alt SR</t>
  </si>
  <si>
    <t>Report percentage of force criterion in all three phases</t>
  </si>
  <si>
    <t>Different groups receive edible or automatic reinforcement -- same type for target and alternative</t>
  </si>
  <si>
    <t>"Discriminative properties of the reinforcer can be used to attenuate the renewal of extinguished operant behavior"</t>
  </si>
  <si>
    <t>https://doi.org/10.3758/s13420-015-0195-9</t>
  </si>
  <si>
    <t>Multiple approaches include context change and two types of resurgence tests</t>
  </si>
  <si>
    <t>Tokens added to token board and exchanged for preferred items at end of sessions.</t>
  </si>
  <si>
    <t>Both experiments presented "sensory reinforcers" across all phases, components, etc. They are not integrated into the coding in any way</t>
  </si>
  <si>
    <t>They called the different groups different "conditions" but they are groups experiencing conditions successively</t>
  </si>
  <si>
    <t xml:space="preserve">“Win!” or “Nothing.” + points; performance feedback + points </t>
  </si>
  <si>
    <t>Similar to Sweeney and Shahan (2016), they called the different groups different "conditions" but they are groups experiencing conditions successively</t>
  </si>
  <si>
    <t>R2 was in all phases for DRA but not DRO component</t>
  </si>
  <si>
    <t>One alternative in DRA component and zero in DRO component</t>
  </si>
  <si>
    <t>Brief stimulus presentation during onset of Testing, similar to AAB</t>
  </si>
  <si>
    <t>Poker-chip tokens exchanged for edibles after session</t>
  </si>
  <si>
    <t>I am counting the absence of alternative options during Testing as a context change (ABA), similar to Podlesnik and Kelley (2014) but this experiment includes no typical control</t>
  </si>
  <si>
    <t>They changed background stimuli with phase changes</t>
  </si>
  <si>
    <t>Placemats changed colors across three phases (ABC)</t>
  </si>
  <si>
    <t>Derived measure: Correlation between alcohol consumption during the two-bottle choice and the degree of resurgence, defined as difference from elimination</t>
  </si>
  <si>
    <t>Target provided two independent VI schedules of food and sensory SR</t>
  </si>
  <si>
    <t>Proportion of sequences meeting the LAG contingency</t>
  </si>
  <si>
    <t xml:space="preserve">two participants: iPads; two participants: edibles </t>
  </si>
  <si>
    <t>Presence vs. absence of alternative response serves as context change</t>
  </si>
  <si>
    <t>They arranged a horizontal lever for target and vertical lever for alternative</t>
  </si>
  <si>
    <t>ABCA phases in succession</t>
  </si>
  <si>
    <t>AAA vs. ABC using concurrent schedule</t>
  </si>
  <si>
    <t>Chips or dimes presented on screen -- only chip stimuli exchanged for chips later</t>
  </si>
  <si>
    <t>ABB vs. ABA across assessments</t>
  </si>
  <si>
    <t>Experiment 2 does not meet criteria because they manipulated an antecedent (equation appearance) in testing to examine whether that influence the resurgence effect (super-resurgence basically)</t>
  </si>
  <si>
    <t>“Correct” or “incorrect” and number correct placed on white board – token for money later earned</t>
  </si>
  <si>
    <t>The form of the equations were similar in Elimination and Testing, as with ABB</t>
  </si>
  <si>
    <t>The form of the equations were similar in Training and Testing, as with ABA</t>
  </si>
  <si>
    <t>Leitenberg, H., Rawson, R. A., &amp; Bath, K.</t>
  </si>
  <si>
    <t>They include a control group with EXT of alternative responding</t>
  </si>
  <si>
    <t>Rawson, R. A., Leitenberg, H., Mulick, J. A., &amp; Lefebvre, M. F.</t>
  </si>
  <si>
    <t>Dixon, M.R., Hayes, L.J.,</t>
  </si>
  <si>
    <t xml:space="preserve">“Correct” and “Excellent” versus “Wrong” </t>
  </si>
  <si>
    <t>Leitenberg, H., Rawson, R. A., &amp; Mulick, J. A.</t>
  </si>
  <si>
    <t>St. Peter-Pipkin, Vollmer, &amp; Sloman</t>
  </si>
  <si>
    <t>Experiment 1 arranged "subsets" of participants receiving omission, comission, and combined errors. Only one subset of 3 participants received omission errors only.</t>
  </si>
  <si>
    <t>Some conditions (all three phases) are repeated once for some rats</t>
  </si>
  <si>
    <t>One of four groups experienced no context changes and the others experienced a context change</t>
  </si>
  <si>
    <t xml:space="preserve">Star + “Congrats, the security system works!” vs. deleted sequence </t>
  </si>
  <si>
    <t xml:space="preserve">Training reinforcement: Edible + sensory vs. Edible alone. Both of these experiments arranged  a "no treatment" control in which target reinforcement continues during Elimination. </t>
  </si>
  <si>
    <t xml:space="preserve">Training reinforcement: Token + sensory vs. Token alone. Both of these experiments arranged  a "no treatment" control in which target reinforcement continues during Elimination. </t>
  </si>
  <si>
    <t>They extinguished target individually in Phase 2 but the target was unavailable during alternative reinforcement. Both levers present during resurgence testing.</t>
  </si>
  <si>
    <t>EXT then alt SR</t>
  </si>
  <si>
    <t>There were 5 groups of male rats and then 5 groups of female rats but contingencies were identical between males and females.</t>
  </si>
  <si>
    <t>Target and alternative responses included drawing rectangles of different sizes or locations according to variability contingencies</t>
  </si>
  <si>
    <t>Testing occurred during a stimulus change only so none of these experiments meet inclusion criteria</t>
  </si>
  <si>
    <t>The alternative schedule really is a VI schedule during Elimination but the test is unusual</t>
  </si>
  <si>
    <t>In Testing, a tandem schedule was switched to a chained schedule with VI-VT schedules; the key darkened during VT, a signaled delay</t>
  </si>
  <si>
    <t>Experiment 2a</t>
  </si>
  <si>
    <t>Experiment 2b</t>
  </si>
  <si>
    <t>In Testing, a tandem schedule was switched to a chained schedule with VI-VT schedules; the key changed color during VT, a signaled delay</t>
  </si>
  <si>
    <t>Houchins, A. L., Williams, C. L., &amp; St. Peter, C. C.</t>
  </si>
  <si>
    <t>Time-out during alternative reinforcement does not reduce resurgence: An exploratory study.</t>
  </si>
  <si>
    <t>https://doi.org/10.1007/s40732-020-00455-6</t>
  </si>
  <si>
    <t>Nakajima, S., Urushihara, K., &amp; Masaki, T. </t>
  </si>
  <si>
    <t>Renewal of operant performance formerly eliminated by omission or noncontingency training upon return to the acquisition context</t>
  </si>
  <si>
    <t>https://doi.org/10.1016/S0023-9690(02)00009-7</t>
  </si>
  <si>
    <t>Kearns, D. N., Weiss, S. J.</t>
  </si>
  <si>
    <t>Podlesnik CA, Kuroda T, Jimenez-Gomez C, Abreu-Rodrigues J, Cançado CRX, Blackman AL, Silverman K, Villegas-Barker J, Galbato M, Teixeira ISC.</t>
  </si>
  <si>
    <t xml:space="preserve">Edible + tone + smiling cartoon star </t>
  </si>
  <si>
    <t>A - EXT cue</t>
  </si>
  <si>
    <t>B - Different </t>
  </si>
  <si>
    <t>D - Not stated</t>
  </si>
  <si>
    <t>D - Punishment</t>
  </si>
  <si>
    <t>G - Decrease SR</t>
  </si>
  <si>
    <t>L - Thinning</t>
  </si>
  <si>
    <t>M - Context/stimulus change</t>
  </si>
  <si>
    <t>Context/stimulus change</t>
  </si>
  <si>
    <t>R2 technically present in P1 bc alt responses involved various movements - wing raise, head turn, etc.</t>
  </si>
  <si>
    <t>two target + two alt, one per task</t>
  </si>
  <si>
    <t>CRF no switch and PRF no switch - target reinforced throughout P2</t>
  </si>
  <si>
    <t>head bob apparatus, door push apparatus, and response key</t>
  </si>
  <si>
    <t>due to VT schedule during test, I responded no to 'test w/ contingent alt SR' in column AC</t>
  </si>
  <si>
    <t>multiple assessments = VI 360 s and EXT </t>
  </si>
  <si>
    <t>looked @ total number of key pecks as a function of the obtained interreinforcer interval (in seconds) in which they occurred during the first five sessions of VI 360 s</t>
  </si>
  <si>
    <t>elevation score: % of sequence in the last session of P2 was subtracted from the percentage calculated for P3  </t>
  </si>
  <si>
    <t>1a+1b</t>
  </si>
  <si>
    <t>all phases repeated for 1 pigeon</t>
  </si>
  <si>
    <t>P1: FI vs DRL</t>
  </si>
  <si>
    <t>3 responses reinforced and then extinguished</t>
  </si>
  <si>
    <t>test repeated for 2 participants</t>
  </si>
  <si>
    <t>12 in each experimental group and 8 in control group</t>
  </si>
  <si>
    <t>12 in each experimental group and 7 in control group</t>
  </si>
  <si>
    <t>n per group not indicated - assuming an equal number in each group</t>
  </si>
  <si>
    <t>other=compared responding in 3-min bin before L2 was inserted (pre) and the 3-min bin after the final (20th) pellet was delivered (post)</t>
  </si>
  <si>
    <t>other=pre vs. post, as above</t>
  </si>
  <si>
    <t>compared resurgence among groups across all test sessions</t>
  </si>
  <si>
    <t>Test: Ext and Test: SR change for each participant</t>
  </si>
  <si>
    <t>4 groups of 12</t>
  </si>
  <si>
    <t>Fig 8: relation bt Phase I target response rate and average target response rate during Phase III for all subjects in the Rich group</t>
  </si>
  <si>
    <t>Pyszczynski, A. D., &amp; Shahan, T. A. </t>
  </si>
  <si>
    <t>https://doi.org/10.1097/FBP.0b013e328364502a</t>
  </si>
  <si>
    <t>1a and 1b: 1b was a replication of 1a</t>
  </si>
  <si>
    <t>compared lvls of resurgence across rich and lean components</t>
  </si>
  <si>
    <t>multiple schedule, multiple assessments</t>
  </si>
  <si>
    <t>on/off</t>
  </si>
  <si>
    <t>comparison of mean target response rates across conditions on Day 2 of EXT (Test 1), Day 4 of extinction (Test 2), and Day 6 of extinction (Test 3)</t>
  </si>
  <si>
    <t>multiple responses and multiple assessments</t>
  </si>
  <si>
    <t>also paper/pencil assessments</t>
  </si>
  <si>
    <t>5 pigeons -renewal procedure only</t>
  </si>
  <si>
    <t>resurgence = "highest rate of responding in the component of the resurgence test was higher than the highest rate of responding in the same component during the final five sessions of the elimination condition."</t>
  </si>
  <si>
    <t>examined proportion of acquisition and proportion of elimination rates; Log proportion of the Elimination rates was the logarithm of values calculated by dividing the response rates in each session of the Resurgence phase by mean response during the last 3 sessions in the Elimination phase. Each point above  Log 0 in the right panel represents the resurgence.</t>
  </si>
  <si>
    <t>resurgence defined as increase relative to 'end of p2' - could be the last p2 session or multiple p2 sessions</t>
  </si>
  <si>
    <t>couldn't find exact n per group</t>
  </si>
  <si>
    <t>Trask, S., &amp; Bouton, M. E.</t>
  </si>
  <si>
    <t>Discriminative properties of the reinforcer can be used
to attenuate the renewal of extinguished operant behavior</t>
  </si>
  <si>
    <t>Learning and Behavior</t>
  </si>
  <si>
    <t>Wilson, A. N., Glassford, T. S., &amp; Koerkenmeier, S. M.</t>
  </si>
  <si>
    <t>Effects of Response Effort on Resurgence</t>
  </si>
  <si>
    <t>https://doi.org/10.1007/s40617-016-0122-3</t>
  </si>
  <si>
    <t>cancelation contingency</t>
  </si>
  <si>
    <t>points+onscreen feedback</t>
  </si>
  <si>
    <t>compared last 15 min of Phase 2 to the first 15 min of Phase 3</t>
  </si>
  <si>
    <t>Conditions' = Groups</t>
  </si>
  <si>
    <t>R2 in P1 for DRA component only</t>
  </si>
  <si>
    <t>Dube, William V.; Thompson, Brooks; Silveira, Marcelo V.; Nevin, John A. </t>
  </si>
  <si>
    <t>The Role of Contingencies and Stimuli in a Human Laboratory Model of Treatment of Problem Behavior</t>
  </si>
  <si>
    <t>https://doi.org/10.1007/s40732-017-0248-x</t>
  </si>
  <si>
    <t>Chained VI-VR schedule; VR= diff durations reinforced (e.g., 3 long or 3 short responses) across components; reversal in P2</t>
  </si>
  <si>
    <t>Garner, J., Neef, N. A., &amp; Gardner, R. </t>
  </si>
  <si>
    <t>https://doi.org/10.1002/jaba.465</t>
  </si>
  <si>
    <t>Column BE - % of alcohol conusmed; 4th DV (not listed) - correlation between alcohol consumption during the two-bottle choice procedure and the degree of resurgence observed </t>
  </si>
  <si>
    <t>Column AW: two independent VI schedules - food / sensory </t>
  </si>
  <si>
    <t>" Column BD - diff bt mean PBL in first five sessions of P3 and from the last five sessions of P2"</t>
  </si>
  <si>
    <t>Column AJ - one alt resp lever but multiple reinforcer types</t>
  </si>
  <si>
    <t>Column BC-U Value</t>
  </si>
  <si>
    <t>Column Y - repeated acquisition, elimination, and pun phases twice after first exposure, no re-exposure to extinction test</t>
  </si>
  <si>
    <t>Replication for 1 participant</t>
  </si>
  <si>
    <t>edible or 20-s access to tangible</t>
  </si>
  <si>
    <t>n=4 in each experiment (2a and 2b)</t>
  </si>
  <si>
    <t>DRA in one component, DRA + RC in a second component</t>
  </si>
  <si>
    <t>Nighbor, T. D., Kincaid, S. L., O'Hearn, C. M., &amp; Lattal, K. A.</t>
  </si>
  <si>
    <t>Stimulus Contributions to Operant Resurgence</t>
  </si>
  <si>
    <t>https://doi.org/10.1002/jeab.463</t>
  </si>
  <si>
    <t>1-3=1a-1c</t>
  </si>
  <si>
    <t>AR: Pellet + cue or pellet and cue on ind. VI 30-s schedules</t>
  </si>
  <si>
    <t>Some P2 sessions with only R2 available</t>
  </si>
  <si>
    <t>Column T: Not clear if P3 duration was perform-based of fixed</t>
  </si>
  <si>
    <t>Mult. target resp</t>
  </si>
  <si>
    <t>Noncontingent O1 or O2 presentations</t>
  </si>
  <si>
    <t>Alessandri, J., &amp; Cancado, C. R. X.</t>
  </si>
  <si>
    <t>defined resurgence as an increase in target response rate during at least 1 component presentation during ext relative to the last 3 presentations of the same component in DRA.</t>
  </si>
  <si>
    <t>Also: RaC2 fit</t>
  </si>
  <si>
    <t>AI: Moving an onscreen circle according to rep. vs. varied patterns </t>
  </si>
  <si>
    <t>Ext only or Ext + free food</t>
  </si>
  <si>
    <t>Subsets with omission errors, commission errors, or both</t>
  </si>
  <si>
    <t>P2: Ext only, Ext + punishment, Ext + DRA, Ext + pun + DRA</t>
  </si>
  <si>
    <t>Jarmolowicz, D. P. &amp; Lattal, K. A.</t>
  </si>
  <si>
    <t>Column Q: perform-based in Condition 1, Fixed in Conditions 2-3</t>
  </si>
  <si>
    <t>Column AC: not sure whether this should be A or B; Also unsure about Column Y</t>
  </si>
  <si>
    <t>Extended target-extinction</t>
  </si>
  <si>
    <t>Extended alt reinforcement phase</t>
  </si>
  <si>
    <t>RaC2</t>
  </si>
  <si>
    <t>AW/AX: variability contingency</t>
  </si>
  <si>
    <t>Column AE: 2-s "timeout"</t>
  </si>
  <si>
    <t>Kearns, D. N.,  &amp; Weiss, S. J.</t>
  </si>
  <si>
    <t>Response correction contingency at end of SD component in P1</t>
  </si>
  <si>
    <t>Podlesnik, C. A., Kuroda, T., Jimenez-Gomez, C., Abreu-Rodrigues, J., Cancado, C. R. X., Blackman, A. L., Silverman, K., Villegas-Barker, J., Galbato, M., &amp; Teixeira, I. S. C.</t>
  </si>
  <si>
    <t>Resurgence is greater following a return to the training context than
remaining in the extinction context</t>
  </si>
  <si>
    <t># consec test points</t>
  </si>
  <si>
    <t>Typical Ext Test</t>
  </si>
  <si>
    <t>Test w/Alt SR</t>
  </si>
  <si>
    <t>Elim: EXT R1 (no DRA)</t>
  </si>
  <si>
    <t>Resurgence defined teritary</t>
  </si>
  <si>
    <t>Antecedent change?</t>
  </si>
  <si>
    <t>published papers</t>
  </si>
  <si>
    <t>experiments</t>
  </si>
  <si>
    <t>Other</t>
  </si>
  <si>
    <t>check - 200 total experiments</t>
  </si>
  <si>
    <t>WS designs using a multiple schedule</t>
  </si>
  <si>
    <t>WS designs using a multiple assessments (replicating something)</t>
  </si>
  <si>
    <t>WS designs using concurrent schedules</t>
  </si>
  <si>
    <t>Thinning/Decrease SR</t>
  </si>
  <si>
    <t>Individual-subject analysis</t>
  </si>
  <si>
    <t>Last Elim vs. First Test</t>
  </si>
  <si>
    <t>Demonstrations: WS designs with No Within-subject manipulations</t>
  </si>
  <si>
    <t>Context/Stimulus Changes</t>
  </si>
  <si>
    <t>NHST</t>
  </si>
  <si>
    <t>Last Elim vs. Multiple Test</t>
  </si>
  <si>
    <t>WS designs using multiple responses</t>
  </si>
  <si>
    <t>Response-Independent SR</t>
  </si>
  <si>
    <t>Edible</t>
  </si>
  <si>
    <t>Partial Reinforcement</t>
  </si>
  <si>
    <t>Response Dependent + Extinction (DRA)</t>
  </si>
  <si>
    <t>Both</t>
  </si>
  <si>
    <t>Multiple Elim vs. Multiple Test</t>
  </si>
  <si>
    <t>WS designs using multiple approaches</t>
  </si>
  <si>
    <t>Points</t>
  </si>
  <si>
    <t>Comparison</t>
  </si>
  <si>
    <t>Mixed-effects modeling</t>
  </si>
  <si>
    <t>Extended Elimination</t>
  </si>
  <si>
    <t>Drug</t>
  </si>
  <si>
    <t>Continuous Reinforcement</t>
  </si>
  <si>
    <t>Omission</t>
  </si>
  <si>
    <t>Elim Test vs. Resurgence Test</t>
  </si>
  <si>
    <t>Multiple Alternatives</t>
  </si>
  <si>
    <t>Performance Feedback</t>
  </si>
  <si>
    <t>Combination</t>
  </si>
  <si>
    <t>Different Sequence</t>
  </si>
  <si>
    <t>Target Responding ≥ 1</t>
  </si>
  <si>
    <t>Token</t>
  </si>
  <si>
    <t>Duration</t>
  </si>
  <si>
    <t>Response Independent + Extinction (NCR)</t>
  </si>
  <si>
    <t>Compare with Control Group/Assessment</t>
  </si>
  <si>
    <t>Relative Frequency</t>
  </si>
  <si>
    <t>Sequence Variability</t>
  </si>
  <si>
    <t>total</t>
  </si>
  <si>
    <t>WS</t>
  </si>
  <si>
    <t>BS</t>
  </si>
  <si>
    <t>On/Off Contingencies</t>
  </si>
  <si>
    <t>Different Schedule</t>
  </si>
  <si>
    <t>Greater than Control Responding</t>
  </si>
  <si>
    <t>None</t>
  </si>
  <si>
    <t>Abstinence Contingency</t>
  </si>
  <si>
    <t>Escape/Avoid</t>
  </si>
  <si>
    <t>Progressive Ratio</t>
  </si>
  <si>
    <t>Between-component DRA</t>
  </si>
  <si>
    <t>Greater than Alternative Responding</t>
  </si>
  <si>
    <t>Multiple Assessments</t>
  </si>
  <si>
    <t>Automatic</t>
  </si>
  <si>
    <t>Dependent + Independent</t>
  </si>
  <si>
    <t>Different Duration</t>
  </si>
  <si>
    <t>K - Log response rates</t>
  </si>
  <si>
    <t>Unspecified Criteria</t>
  </si>
  <si>
    <t>Multiple Schedule</t>
  </si>
  <si>
    <t>Edible or Activity</t>
  </si>
  <si>
    <t>Omission Schedule</t>
  </si>
  <si>
    <t>Multiple Approaches</t>
  </si>
  <si>
    <t>Stimulus</t>
  </si>
  <si>
    <t>Response Independent</t>
  </si>
  <si>
    <t>Statistically Greater than Chance</t>
  </si>
  <si>
    <t>Multiple Responses</t>
  </si>
  <si>
    <t>Activity</t>
  </si>
  <si>
    <t>Lag Schedule</t>
  </si>
  <si>
    <t>Derived Measure</t>
  </si>
  <si>
    <t>Last Elim vs. Highest Test</t>
  </si>
  <si>
    <t>Concurrent</t>
  </si>
  <si>
    <t>Direct</t>
  </si>
  <si>
    <t>Proportion/% of Training Responding</t>
  </si>
  <si>
    <t>Rate or Count</t>
  </si>
  <si>
    <t>Difference from Elim Responding</t>
  </si>
  <si>
    <t>Cumulative Responses</t>
  </si>
  <si>
    <t>Proportion/% of Total Responding</t>
  </si>
  <si>
    <t>humans</t>
  </si>
  <si>
    <t>Intervals Including a Target Response</t>
  </si>
  <si>
    <t>Proportion/% of Elim Responding</t>
  </si>
  <si>
    <t>nonhumans</t>
  </si>
  <si>
    <t>Latency</t>
  </si>
  <si>
    <t>f(SR) Rate/Distribution</t>
  </si>
  <si>
    <t>Response Switches/Changeovers</t>
  </si>
  <si>
    <t>Difference between Proportions of Training</t>
  </si>
  <si>
    <t>Correlation</t>
  </si>
  <si>
    <t>Prevalence Count</t>
  </si>
  <si>
    <t>U-Value</t>
  </si>
  <si>
    <t>Proportion of Opportunities</t>
  </si>
  <si>
    <t>Percentage of Force Criterion</t>
  </si>
  <si>
    <t>Proportion of Sequences Meeting Lag Contingency</t>
  </si>
  <si>
    <t>ALB</t>
  </si>
  <si>
    <t>JEP:ABP</t>
  </si>
  <si>
    <t>Final Coding and Operational Definitions</t>
  </si>
  <si>
    <t>Operational Definition</t>
  </si>
  <si>
    <t>Year of publication</t>
  </si>
  <si>
    <t>Full names of all authors of publication</t>
  </si>
  <si>
    <t>Title of publication</t>
  </si>
  <si>
    <t>Journal where the article was published</t>
  </si>
  <si>
    <t>Digital Object Identifier</t>
  </si>
  <si>
    <t>Species or human population participating in experiment</t>
  </si>
  <si>
    <t>A - Human Children = Humans under the age of 18</t>
  </si>
  <si>
    <t>B - Uni Students = Humans currently enrolled in a university/college program and participating in research through a university-based recruitment system</t>
  </si>
  <si>
    <t xml:space="preserve">C - Nonstudent Adults = Humans 18 or older participating in research but not through a university-based recruitment system </t>
  </si>
  <si>
    <t xml:space="preserve">D - Pigeon </t>
  </si>
  <si>
    <t>L - Crowdsourcing = Humans 18 or older participating in research through a crowdsourcing platform (e.g., Amazon Mechanical Turk)</t>
  </si>
  <si>
    <t>Z - Other = Does not meet criteria for any of the above categories</t>
  </si>
  <si>
    <t>For experiments with human participants, were participants diagnosed with a disability?</t>
  </si>
  <si>
    <t>C - Combo = Experiment included participants with and without a disability</t>
  </si>
  <si>
    <t>Y - N/A = Not applicable (i.e., experiment with nonhuman participants)</t>
  </si>
  <si>
    <t>Experiments Per Article</t>
  </si>
  <si>
    <t>What number experiment was this in the article?</t>
  </si>
  <si>
    <t>Participants (low)</t>
  </si>
  <si>
    <t>Lowest number of participants per group</t>
  </si>
  <si>
    <t>Participants (high)</t>
  </si>
  <si>
    <t>Highest number of participants per group, specified only if there was an uneven number of participants across groups</t>
  </si>
  <si>
    <t>Groups Per Experiment</t>
  </si>
  <si>
    <t>Number of groups of participants per experiment</t>
  </si>
  <si>
    <t>Session Arrangement</t>
  </si>
  <si>
    <t>Arrangement of sessions within and/or across days</t>
  </si>
  <si>
    <t xml:space="preserve">A - Single = All data were collected within a single session </t>
  </si>
  <si>
    <t>B - Multiple Within Day = Data were collected within a single day across multiple sessions separated by break(s) or engagement with other activities</t>
  </si>
  <si>
    <t>C - Multiple Across Days = Data were collected across multiple sessions over the course of multiple days</t>
  </si>
  <si>
    <t>Testing Arrangement</t>
  </si>
  <si>
    <t xml:space="preserve">The number of data points comprising the resurgence test </t>
  </si>
  <si>
    <t>A - Single = Single data point</t>
  </si>
  <si>
    <t>B - Multiple = Multiple data points</t>
  </si>
  <si>
    <t>Rule to End Training</t>
  </si>
  <si>
    <t xml:space="preserve">Training = Establishes history of reinforcement for a target response; Phase 1 of a typical, three-phase resurgence procedure. Was the duration of this phase fixed across participants or based on individual performance? </t>
  </si>
  <si>
    <t>A - Fixed/set = Duration was predetermined across participants</t>
  </si>
  <si>
    <t>B - Perform-based  = Duration was based on individual performance (i.e., participants had to meet response criteria before proceeding to the next phase)</t>
  </si>
  <si>
    <t>Rule to End Elimination</t>
  </si>
  <si>
    <t xml:space="preserve">Elimination = Introduces a deceleration procedure for the target response and reinforcement for an alternative response; Phase 2 of a typical, three-phase resurgence procedure. Was the duration of this phase fixed across participants or based on individual performance? </t>
  </si>
  <si>
    <t>Rule to End Testing</t>
  </si>
  <si>
    <t xml:space="preserve">Test = Comprises a worsening of conditions for the alternative response or relevant control; Phase 3 of a typical, three-phase resurgence procedure. Was the duration of this phase fixed across participants or based on individual performance? </t>
  </si>
  <si>
    <t>Rule to End Target Extinction</t>
  </si>
  <si>
    <t xml:space="preserve">R1 EXT = extinction of the target response only without concurrent alternative reinforcement. Was the duration of this phase fixed across participants or based on individual performance? </t>
  </si>
  <si>
    <t>Y - N/A = Not applicable (i.e., experiment did not include this phase)</t>
  </si>
  <si>
    <t>Experimental Design</t>
  </si>
  <si>
    <t>Type of experimental design used to examine resurgence</t>
  </si>
  <si>
    <t>A - Within subjects = Independent variable manipulated within individual subjects</t>
  </si>
  <si>
    <t>B - Between subjects = Independent variable manipulated across groups of subjects</t>
  </si>
  <si>
    <t>C - Combo = Independent variables manipulated with both within-subjects and between-subjects designs</t>
  </si>
  <si>
    <t>Within-Subjects Evaluation Type</t>
  </si>
  <si>
    <t>Evaluation used for experiments including a within-subjects assessment</t>
  </si>
  <si>
    <t>A - Multiple schedule = Independent variable evaluated using two or more basic schedules of reinforcement presented sequentially and signaled by discriminative stimuli</t>
  </si>
  <si>
    <t>B - Multiple assessments = Independent variable evaluated across repeated phase(s)</t>
  </si>
  <si>
    <t xml:space="preserve">D - Concurrent schedule = Independent variable evaluated using two or more basic schedules of reinforcement arranged simultaneously for two or more behaviors </t>
  </si>
  <si>
    <t>E - None = No within-subjects design other than contingencies comprising the phases of the resurgence procedure</t>
  </si>
  <si>
    <t>F - Multiple responses = Independent variable evaluated across multiple response options</t>
  </si>
  <si>
    <t>G - Multiple approaches = Any combination of multiple schedules, multiple assessments, concurrent schedule, and multiple responses</t>
  </si>
  <si>
    <t>Phase Replication</t>
  </si>
  <si>
    <t>Which two phases were repeated in experiments including multiple assessments?</t>
  </si>
  <si>
    <t>A - None = Multiple assessments not included</t>
  </si>
  <si>
    <t>B - All phases = All experimental phases were repeated</t>
  </si>
  <si>
    <t>C - Elim and Test = Only Elimination and Test phases were repeated</t>
  </si>
  <si>
    <t>D - Train and Elim = Only Training and Elimination phases were repeated</t>
  </si>
  <si>
    <t>E - Train and Test = Only Training and Test phases were repeated</t>
  </si>
  <si>
    <t>Antecedent-Stimulus Conditions</t>
  </si>
  <si>
    <t>Did the experiment include some type of antecedent context or stimulus change across phases for one or more groups (e.g., change in background color on a computer screen)?</t>
  </si>
  <si>
    <t>Resurgence Testing</t>
  </si>
  <si>
    <t>How was a worsening of reinforcement conditions arranged?</t>
  </si>
  <si>
    <t>A - Ext = Test included extinction for all response options</t>
  </si>
  <si>
    <t>B - Single non-Ext = Single test comprising a worsening of reinforcement conditions other than extinction (e.g., reduction in reinforcer rate)</t>
  </si>
  <si>
    <t>C - Comparison = Experiment compared extinction and non-extinction worsening conditions</t>
  </si>
  <si>
    <t>Mitigation Techniques</t>
  </si>
  <si>
    <t>What strategies to mitigate resurgence were evaluated (if any)?</t>
  </si>
  <si>
    <t>A - Context/stimulus change = Manipulation of environmental context or stimuli associated with a specific set of contingencies across phases</t>
  </si>
  <si>
    <t>B - Punish = Punishment of the target response</t>
  </si>
  <si>
    <t>C - Serial DRA = Sequential reinforcement of multiple alternative responses with concurrent extinction for all previously reinforced responses during the Elimination phase</t>
  </si>
  <si>
    <t>D - Abstinence contingency = Reinforcers for an alternative response delivered contingent upon withholding target responding for a predetermined period of time</t>
  </si>
  <si>
    <t>E - Extended Elim = Increased duration of exposure to contingencies in Elimination phase</t>
  </si>
  <si>
    <t>F - Free SR = Response-independent reinforcers delivered contingent upon the alternative responding during the Test phase</t>
  </si>
  <si>
    <t>G - Thinning/Decrease SR = Exposure to a gradual worsening of alternative-reinforcement conditions during Elimination or Testing</t>
  </si>
  <si>
    <t>H - None = No mitigation strategies evaluated</t>
  </si>
  <si>
    <t xml:space="preserve">I - Drug = Presession injection of a pharmacologic substance </t>
  </si>
  <si>
    <t xml:space="preserve">J - Comparison = Comparison of two or more mitigation strategies </t>
  </si>
  <si>
    <t>K - On/Off = Introduced cycles with availability (On) and unavailability (Off) of alternative reinforcement during Elimination</t>
  </si>
  <si>
    <t>Inactive Control Responses</t>
  </si>
  <si>
    <t>Number and type of responses that did not produce reinforcement across all phases of the experiment</t>
  </si>
  <si>
    <t>D - Other/emotional = Responses that differed topographically from both the target and alternative response (e.g., crying, requests for reinforcer)</t>
  </si>
  <si>
    <t>E - Comparison = Comparison of two or more categories of inactive responses</t>
  </si>
  <si>
    <t>Z - Other = Does not meet criteria for any of the above categories for including inactive responses</t>
  </si>
  <si>
    <t>Typical resurgence procedure = (1) Reinforced a target response during the Training phase; (2) arranged a different and consistent contingency throughout Elimination to access alternative reinforcement while arranging concurrent extinction of the target response; (3) arranged the removal of all reinforcement conditions during Testing to evaluate resurgence; (4) arranged consistent stimuli/contexts across phases. If the study included a typical resurgence procedure, was it arranged as a control to evaluate an experimental manipulation of an independent variable?</t>
  </si>
  <si>
    <t>A - Yes, control = Typical resurgence procedure arranged as a control to evaluate responding in an atypical resurgence procedure</t>
  </si>
  <si>
    <t>B - Yes, but not control = Typical resurgence procedure arranged but not as a control</t>
  </si>
  <si>
    <t>C - No = Typical resurgence procedure not arranged</t>
  </si>
  <si>
    <t>No Alternative Reinforcement During Elimination</t>
  </si>
  <si>
    <t>During Elimination, was alternative reinforcement unavailable in a control group or condition to evaluate other types of alternative-reinforcement conditions during Elimination?</t>
  </si>
  <si>
    <t xml:space="preserve">A - Yes, control = No alternative reinforcement was available during Elimination as a control </t>
  </si>
  <si>
    <t>B - Yes, but not control = No alternative reinforcement was available; not a control</t>
  </si>
  <si>
    <t>C - No = Alternative reinforcement was available for all groups during Elimination phase; not a control</t>
  </si>
  <si>
    <t>Omission of Training</t>
  </si>
  <si>
    <t xml:space="preserve">Did the study omit Training to eliminate a reinforcement history for target response(s) in a control group or condition? </t>
  </si>
  <si>
    <t xml:space="preserve">A - Yes = No reinforcement history was arranged for target response and served as a control </t>
  </si>
  <si>
    <t>B - No = Reinforcement history arranged for target response</t>
  </si>
  <si>
    <t>Presenting Alternative Reinforcement During Testing</t>
  </si>
  <si>
    <t>During Testing, was alternative reinforcement available in a control group or condition to evaluate other types of reinforcement conditions ?</t>
  </si>
  <si>
    <t>A - Yes, control = Alternative reinforcement was available in a control group or condition during Testing to evaluate responding in other Testing conditions</t>
  </si>
  <si>
    <t>A - Yes, but not control = Alternative reinforcement was available during Testing but this was not a control to evaluate responding in other Testing conditions</t>
  </si>
  <si>
    <t>C - No = Alternative reinforcement was unavailable for all groups during Testing</t>
  </si>
  <si>
    <t>Target- and Alternative-Response Topographies</t>
  </si>
  <si>
    <t>Type of operanda comprising the target vs. alternative response - were the response topographies the same or different for target and alternative options?</t>
  </si>
  <si>
    <t>C - Comparison = Study arranged a comparison with different response topographies</t>
  </si>
  <si>
    <t>Number of Alternative Responses</t>
  </si>
  <si>
    <t>Number of different alternative responses available</t>
  </si>
  <si>
    <t xml:space="preserve">D - Comparison = Compared of groups or conditions arranging different numbers of alternative responses </t>
  </si>
  <si>
    <t>Target-Response Topography</t>
  </si>
  <si>
    <t>Topography or operandum comprising the target response</t>
  </si>
  <si>
    <t>A - Manipulandum = Operandum was comprised of a mechanism that allowed only fixed and discrete manipulation (e.g., lever, button)</t>
  </si>
  <si>
    <t>B - Computer screen = Responses emitted on a computer screen via touchscreen or mouse</t>
  </si>
  <si>
    <t>D - Keyboard = Responses emitted on a computer keyboard</t>
  </si>
  <si>
    <t>E - Activity = Specified action with or without other material that does not constrain the response to only fixed and discrete manipulation (e.g., placing an object into a basket; stacking rings)</t>
  </si>
  <si>
    <t>F - Combo = Combination of two or more categories</t>
  </si>
  <si>
    <t>G - None = No operandum</t>
  </si>
  <si>
    <t>H - Omission/NCR = Reinforcer deliveries provided contingent upon time and/or the absence of a response, with no specified response topography</t>
  </si>
  <si>
    <t>I - Comparison = Examined two or more topographies or operandum across conditions or groups</t>
  </si>
  <si>
    <t>J - Photobeam = Participant crossed an infrared beam with some part of the body</t>
  </si>
  <si>
    <t>Alternative-Response Topography</t>
  </si>
  <si>
    <t>Topography or operandum comprising the alternative response</t>
  </si>
  <si>
    <t>Control-Response Topography</t>
  </si>
  <si>
    <t>Alternative Response During Training</t>
  </si>
  <si>
    <t>Was the alternative response available during Training?</t>
  </si>
  <si>
    <t>C - Comparison = Study arranged a comparison of the presence and absence of the alternative response during Training</t>
  </si>
  <si>
    <t>Target and Alternative Reinforcement Schedules</t>
  </si>
  <si>
    <t>Were the reinforcement schedules between Training and Elimination the same or different?</t>
  </si>
  <si>
    <t>K - Comparison = Comparison of same versus different</t>
  </si>
  <si>
    <t>Target Reinforcement Schedule</t>
  </si>
  <si>
    <t>Reinforcement schedule arranged for target responding</t>
  </si>
  <si>
    <t>A - Simple PRF = Simple partial reinforcement schedule</t>
  </si>
  <si>
    <t>B - CRF = Continuous reinforcement schedule</t>
  </si>
  <si>
    <t>C - PR, thin = Progressive-ratio schedule or thinning</t>
  </si>
  <si>
    <t>D - Omission = Reinforcement provided contingent upon the absence of responding for a specified duration</t>
  </si>
  <si>
    <t>E - Ind+Dep = Combination of response-dependent and response-independent reinforcement schedules</t>
  </si>
  <si>
    <t>F - NCR = Noncontingent reinforcement (i.e., response-independent presentations)</t>
  </si>
  <si>
    <t>G - Lag = Lag schedule of reinforcement</t>
  </si>
  <si>
    <t>H - Comparison = Comparison of two or more schedules from other categories</t>
  </si>
  <si>
    <t>I - Rel Freq = Reinforcement provided contingent upon meeting relative frequency requirements for responding, in which a dimension of the response had to be sufficiently infrequent when compared with previous responses</t>
  </si>
  <si>
    <t>J - Duration = Reinforcement provided contingent upon engaging in the response for a specified amount of time</t>
  </si>
  <si>
    <t xml:space="preserve">M - Combo = Combination of two or more of these other schedules </t>
  </si>
  <si>
    <t>Y - Activity = Continuous access to a reinforcing activity, with activity being defined as the opportunity to engage in an action or series of actions</t>
  </si>
  <si>
    <t>Z - Other = Does not meet criteria for any of the other categories</t>
  </si>
  <si>
    <t>Alternative Reinforcement Schedule</t>
  </si>
  <si>
    <t>Reinforcement schedule arranged for alternative responding</t>
  </si>
  <si>
    <t>Free Operant vs. Discrete Trials</t>
  </si>
  <si>
    <t>Constraints arranging the relation between responding and consequences</t>
  </si>
  <si>
    <t>A - Free operant = Reinforcer accessibility constrained only by active reinforcer schedule(s)</t>
  </si>
  <si>
    <t>B - Discrete operant = Reinforcer accessibility constrained by active reinforcer schedule(s) and experimenter-arranged brief presentations of discriminative stimuli</t>
  </si>
  <si>
    <t>Changeover Requirement</t>
  </si>
  <si>
    <t>Did the experimental procedure include a changeover requirement?</t>
  </si>
  <si>
    <t>A - Yes - specified duration or number of responses between response options to access reinforcement when available</t>
  </si>
  <si>
    <t>Response Sequence</t>
  </si>
  <si>
    <t>Was the response comprised of multiple steps or discrete units?</t>
  </si>
  <si>
    <t>Deceleration Procedures during Elimination</t>
  </si>
  <si>
    <t>Procedure used to decrease target responding during Elimination</t>
  </si>
  <si>
    <t>A - DRA = Differential reinforcement of alternative behavior</t>
  </si>
  <si>
    <t>B - DRO = Differential reinforcement of other behavior</t>
  </si>
  <si>
    <t>C - NCR = Noncontingent reinforcement</t>
  </si>
  <si>
    <t>D - Diff sched = Change in schedule of reinforcement relative to Training</t>
  </si>
  <si>
    <t>E - Diff seq = Reinforcement criterion changed to comprise a different response sequence relative to Training</t>
  </si>
  <si>
    <t>F - Neg cont = Negative contingency: response-contingent alternative reinforcement available contingent upon withholding target responding</t>
  </si>
  <si>
    <t>G - Punish = Punisher contingent upon target responding</t>
  </si>
  <si>
    <t>H - Comparison = Comparison of two or more procedures from the other categories</t>
  </si>
  <si>
    <t>I - Combo = Combination of procedures from the other categories</t>
  </si>
  <si>
    <t>J - Diff duration = Responses of a different duration reinforced relative to Training</t>
  </si>
  <si>
    <t>K - Extinction = Target responding did not produce reinforcement</t>
  </si>
  <si>
    <t>Target- vs. Alternative-Reinforcer Type</t>
  </si>
  <si>
    <t>Type of reinforcer(s) delivered during Training and Elimination - were these the same or different across these response options?</t>
  </si>
  <si>
    <t>K - Comparison = Study arranged a comparison same and different reinforcer types</t>
  </si>
  <si>
    <t>Target-Reinforcer Type</t>
  </si>
  <si>
    <t>Type of events delivered according to reinforcement schedules during Training</t>
  </si>
  <si>
    <t>A - Edible = Stimulus suitable to be eaten</t>
  </si>
  <si>
    <t>B - Drug = Psychoactive substance consumed or injected</t>
  </si>
  <si>
    <t>C - Activity = Specified action with or without other material that does not constrain the response to only fixed and discrete manipulation (e.g., placing an object into a basket; stacking rings)</t>
  </si>
  <si>
    <t xml:space="preserve">D - Points = A nontangible and arbitrary numeric unit of scoring </t>
  </si>
  <si>
    <t>E - Diff across participants = Different reinforcers arranged across participants</t>
  </si>
  <si>
    <t>F - Escape/Avoid = Response terminates or cancels the presentation of a stimulus</t>
  </si>
  <si>
    <t xml:space="preserve">G - Automatic = Delivery of sensory stimulation </t>
  </si>
  <si>
    <t>H - Token = Delivery of tangible object exchangeable for other stimuli or activities</t>
  </si>
  <si>
    <t>I - Combo = Combination of reinforcers from other categories</t>
  </si>
  <si>
    <t>J - Perform feedback = Stimulus specifying correct or incorrect performance feedback (e.g., vocal praise, check mark)</t>
  </si>
  <si>
    <t>K - Comparison = Compared two or more of the different reinforcer types</t>
  </si>
  <si>
    <t>L - Stimulus = Image of purported reinforcer</t>
  </si>
  <si>
    <t>Alternative-Reinforcer Type</t>
  </si>
  <si>
    <t>Target Backup Reinforcers</t>
  </si>
  <si>
    <t>Type of backup reinforcer(s) delivered contingent upon target responding</t>
  </si>
  <si>
    <t>A - Money = Cash delivered in person or electronically</t>
  </si>
  <si>
    <t>C - Gift card lottery = Opportunity to earn a limited number of available gift cards</t>
  </si>
  <si>
    <t>D - Edible = Stimulus suitable to be eaten</t>
  </si>
  <si>
    <t>F - Money lottery = Opportunity to earn a limited number of available cash prizes</t>
  </si>
  <si>
    <t xml:space="preserve">G - None wSr = Only conditioned reinforcer delivered </t>
  </si>
  <si>
    <t xml:space="preserve">I - None wSR+ = Only primary reinforcer delivered </t>
  </si>
  <si>
    <t>Y - N/A = Not applicable (i.e., no backup reinforcers delivered)</t>
  </si>
  <si>
    <t>Alternative Backup Reinforcers</t>
  </si>
  <si>
    <t>Type of backup reinforcer(s) delivered contingent upon alternative responding</t>
  </si>
  <si>
    <t>Course Credit</t>
  </si>
  <si>
    <t>Were participants provided with university course credit in exchange for participation?</t>
  </si>
  <si>
    <t>Y - N/A = Not applicable (i.e., participants were not university students)</t>
  </si>
  <si>
    <t>Punishment Type</t>
  </si>
  <si>
    <t>Type of punishment used (if any) during the experiment</t>
  </si>
  <si>
    <t>A - None = No punishment used</t>
  </si>
  <si>
    <t>B - Shock = Electric-shock delivery</t>
  </si>
  <si>
    <t>C - Response cost = Loss of reinforcers, typically point loss</t>
  </si>
  <si>
    <t>D - Neg perf feedback = Negative written or vocal feedback (e.g., "WRONG!")</t>
  </si>
  <si>
    <t>E - Timeout = Period without access to ongoing schedule of positive reinforcement</t>
  </si>
  <si>
    <t>Resurgence Definition 1</t>
  </si>
  <si>
    <t xml:space="preserve">Definition of resurgence as presented in the text or figure(s) </t>
  </si>
  <si>
    <t>A - Last Elim vs First Test = First target data point in during Testing was elevated relative to last target data point during Elimination</t>
  </si>
  <si>
    <t>B - Last Elim vs Mult Test = Multiple target data points during Testing were elevated relative to last target data point during Elimination</t>
  </si>
  <si>
    <t>C - Mult Elim vs Mult Test = Multiple target data points during Testing were elevated relative to multiple target data points during Elimination</t>
  </si>
  <si>
    <t xml:space="preserve">E - Elim test vs Res Test = Target responding during typical resurgence test elevated relative to another test condition </t>
  </si>
  <si>
    <t>F - Target resp &gt;= 1 = One or more target responses during Testing</t>
  </si>
  <si>
    <t>G - Compare w/control group/assess = During Testing, target responding in experimental group/condition elevated relative to target responding in a control group/condition</t>
  </si>
  <si>
    <t>I - &gt; control resp = Target responding was elevated relative to an inactive control response during Testing</t>
  </si>
  <si>
    <t>J - &gt; alternative responding = Target responding was elevated relative to alternative responding during Testing</t>
  </si>
  <si>
    <t>K - Unspecified criteria; increase target = No specific definition provided, with implication that target responding increased sufficiently during Testing to indicate resurgence</t>
  </si>
  <si>
    <t>L - None = No definition of resurgence provided</t>
  </si>
  <si>
    <t>M - Statistically &gt; chance = Increased target responding during Testing was greater than those observed due to random changes in responding</t>
  </si>
  <si>
    <t>N - Last Elim vs Highest Test = Highest target data point during Testing was elevated relative to last target data point during Elimination</t>
  </si>
  <si>
    <t>Resurgence Definition 2</t>
  </si>
  <si>
    <t>Resurgence Definition 3</t>
  </si>
  <si>
    <t>General Analytic Strategy 1</t>
  </si>
  <si>
    <t>Type of analysis of resurgence data 1</t>
  </si>
  <si>
    <t>A - Individual-subject analysis = Resurgence data evaluated within performance of individual participants</t>
  </si>
  <si>
    <t xml:space="preserve">B - NHST = Resurgence evaluated using frequency statistics, or null hypothesis significance testing (e.g., t-test, ANOVA) </t>
  </si>
  <si>
    <t>C - Mixed-effects modeling = Resurgence evaluated using mixed-effects regression</t>
  </si>
  <si>
    <t>F - None = No analysis of resurgence</t>
  </si>
  <si>
    <t>General Analytic Strategy 2</t>
  </si>
  <si>
    <t>Type of analysis of resurgence data 2</t>
  </si>
  <si>
    <t>General Analytic Strategy 3</t>
  </si>
  <si>
    <t>Type of analysis of resurgence data 3</t>
  </si>
  <si>
    <t>Direct Measure 1</t>
  </si>
  <si>
    <t>Direct dependent variable 1</t>
  </si>
  <si>
    <t>A - Rate/count = Number of instances of a target response in isolation or per unit of time</t>
  </si>
  <si>
    <t>B - Duration = Time elapsed from the beginning to end of the target response</t>
  </si>
  <si>
    <t>C - Cumulative responses = Cumulative counts of target responses across time</t>
  </si>
  <si>
    <t>E - Latency = Time elapsed before the onset of the target response</t>
  </si>
  <si>
    <t>F - Derived measure = Measure derived from the dependent variable (e.g., proportion of baseline response rate)</t>
  </si>
  <si>
    <t xml:space="preserve">G - Intervals w/target resp = Number of intervals during which the target response occurred </t>
  </si>
  <si>
    <t>H - None = No dependent variable</t>
  </si>
  <si>
    <t>J - Prevalence count = Count of a given target-response pattern present with a given alternative-response pattern</t>
  </si>
  <si>
    <t>L - Changeovers = Number of times participant switched to another response option</t>
  </si>
  <si>
    <t>Direct Measure 2</t>
  </si>
  <si>
    <t>Direct dependent variable 2</t>
  </si>
  <si>
    <t>Direct Measure 3</t>
  </si>
  <si>
    <t>Direct dependent variable 3</t>
  </si>
  <si>
    <t>Direct Measure 4</t>
  </si>
  <si>
    <t>Direct dependent variable 4</t>
  </si>
  <si>
    <t>Derived Measure 1</t>
  </si>
  <si>
    <t>Derived dependent measure 1</t>
  </si>
  <si>
    <t>A - Prop/% of Training = Target responding during Testing as a proportion or percentage of target responding during Training</t>
  </si>
  <si>
    <t xml:space="preserve">B - Prop/% of total = Target responding during Testing as a proportion or percentage of total responding during Testing </t>
  </si>
  <si>
    <t>C - Prop/% of Elim = Target responding during Testing as a proportion or percentage of target responding during Elimination</t>
  </si>
  <si>
    <t>D - Diff from Elim = Difference between number or rate of target responding between Testing and Elimination</t>
  </si>
  <si>
    <t>E - None = No derived measure</t>
  </si>
  <si>
    <t>G - f(SR) rate/distribution = Quantitative measures of resurgence as a function of reinforcer rates</t>
  </si>
  <si>
    <t>H - Prop/% of opportunities = Target responding during Testing as a proportion or percentage of opportunities to engage in the target response during Testing</t>
  </si>
  <si>
    <t>I - Diff PropBL Test-Elim = Difference in proportion of Training target responding between Testing and Elimination</t>
  </si>
  <si>
    <t xml:space="preserve">J - %age force criterion = The force of target response during Testing as a percentage of an established force criterion </t>
  </si>
  <si>
    <t xml:space="preserve">K - Correlation = Correlation between target responding during Testing and another variable </t>
  </si>
  <si>
    <t>L - U-value = Measure of behavioral variability ranging from a minimum of 0 to maximum of 1 (see Page &amp; Neuringer, 1985)</t>
  </si>
  <si>
    <t>M - Prop seq met Lag cont = Proportion of response sequences meeting a lag contingency</t>
  </si>
  <si>
    <t>Derived Measure 2</t>
  </si>
  <si>
    <t>Derived dependent measure 2</t>
  </si>
  <si>
    <t>Derived Measure 3</t>
  </si>
  <si>
    <t>Derived dependent measure 3</t>
  </si>
  <si>
    <t>BMT Simulation</t>
  </si>
  <si>
    <t>Did the article include a simulation of predicted results based on Behavioral Momentum Theory?</t>
  </si>
  <si>
    <t>BMT Model Fit</t>
  </si>
  <si>
    <t>Did the paper include model fits of Behavioral Momentum Theory to the data?</t>
  </si>
  <si>
    <t>RaC Simulation</t>
  </si>
  <si>
    <t>Did the article include a simulation of predicted results based on Resurgence as Choice?</t>
  </si>
  <si>
    <t>RaC Model Fit</t>
  </si>
  <si>
    <t>Did the paper include model fits of Resurgence as Choice to the data?</t>
  </si>
  <si>
    <t>Stimulus-Control Model Simulation</t>
  </si>
  <si>
    <t>Did the article include a simulation of predicted results based on the stimulus-control model to the data?</t>
  </si>
  <si>
    <t>Stimulus-Control Model Fit</t>
  </si>
  <si>
    <t>Did the paper include model fits of the stimulus-control model to the data?</t>
  </si>
  <si>
    <t>Research Question #</t>
  </si>
  <si>
    <t>RQ1: Participant Characterization</t>
  </si>
  <si>
    <t>RQ2: Experimental Methodologies</t>
  </si>
  <si>
    <t>RQ3: Procedural Manipulations</t>
  </si>
  <si>
    <t>RQ4: Definitions of Resurgence</t>
  </si>
  <si>
    <t>RQ5: Analyses of Resurgence</t>
  </si>
  <si>
    <t>Manuscript Grouping (if applicable)</t>
  </si>
  <si>
    <t>Fixed-Procedural Characteristics</t>
  </si>
  <si>
    <t>Experimental Designs</t>
  </si>
  <si>
    <t>Control Conditions</t>
  </si>
  <si>
    <t>Reinforcer Schedules</t>
  </si>
  <si>
    <t>Other Reinforcement-Schedule Characteristics</t>
  </si>
  <si>
    <t>Deceleration Procedures During Elimination</t>
  </si>
  <si>
    <t>Reinforcer Types</t>
  </si>
  <si>
    <t xml:space="preserve">General Analytic Strategy </t>
  </si>
  <si>
    <t xml:space="preserve">Specific Measures of Resurgence </t>
  </si>
  <si>
    <t xml:space="preserve">Quantitative Analyses  </t>
  </si>
  <si>
    <t>Column Grouping (if applicable)</t>
  </si>
  <si>
    <t>Number of Experiments and Groups</t>
  </si>
  <si>
    <t>Experimental Sessions</t>
  </si>
  <si>
    <t>Phase-Change Rule</t>
  </si>
  <si>
    <t>Within-Subjects Manipulations</t>
  </si>
  <si>
    <t>Target and Alternative Responses</t>
  </si>
  <si>
    <t>Backup Reinforcers</t>
  </si>
  <si>
    <t>Direct Measures</t>
  </si>
  <si>
    <t>Derived Measures</t>
  </si>
  <si>
    <t>Column Description (USE IN ONLINE TABLE, not row 23)</t>
  </si>
  <si>
    <t>Diagnosis</t>
  </si>
  <si>
    <t>Experiment Number</t>
  </si>
  <si>
    <t>N-size low</t>
  </si>
  <si>
    <t>N-size high</t>
  </si>
  <si>
    <t>Elimination</t>
  </si>
  <si>
    <t>Testing</t>
  </si>
  <si>
    <t>Target Extinction Alone</t>
  </si>
  <si>
    <t>Design Types</t>
  </si>
  <si>
    <t>Phase Replications</t>
  </si>
  <si>
    <t>Target vs. Alternative Response Topography</t>
  </si>
  <si>
    <t>Presence or Absence of Alternative Response During Training</t>
  </si>
  <si>
    <t>Target vs. Alternative Reinforcer Schedule</t>
  </si>
  <si>
    <t>Target vs. Alternative Reinforcer Type</t>
  </si>
  <si>
    <t>Target Reinforcer Type</t>
  </si>
  <si>
    <t>Alternative Reinforcer Type</t>
  </si>
  <si>
    <t>Target Backup Reinforcer</t>
  </si>
  <si>
    <t>Alternative Backup Reinforcer</t>
  </si>
  <si>
    <t>BMT Fit</t>
  </si>
  <si>
    <t>RaC Fit</t>
  </si>
  <si>
    <t>Generalization Simulation</t>
  </si>
  <si>
    <t>Generalization Fit</t>
  </si>
  <si>
    <t>Corresponding table in manuscript</t>
  </si>
  <si>
    <t>Response Topographies</t>
  </si>
  <si>
    <t>Quantitative Analyses</t>
  </si>
  <si>
    <t>none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</si>
</sst>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0.000"/>
    <numFmt numFmtId="165" formatCode="0.0"/>
    <numFmt numFmtId="166" formatCode="0.0%"/>
  </numFmts>
  <fonts count="31">
    <font>
      <sz val="11"/>
      <color theme="1"/>
      <name val="Calibri"/>
      <family val="2"/>
      <scheme val="minor"/>
    </font>
    <font>
      <sz val="12"/>
      <color theme="1"/>
      <name val="Calibri"/>
      <family val="2"/>
      <scheme val="minor"/>
    </font>
    <font>
      <b/>
      <sz val="11"/>
      <color theme="1"/>
      <name val="Calibri"/>
      <family val="2"/>
      <scheme val="minor"/>
    </font>
    <font>
      <strike/>
      <sz val="11"/>
      <color theme="1"/>
      <name val="Calibri"/>
      <family val="2"/>
      <scheme val="minor"/>
    </font>
    <font>
      <u/>
      <sz val="11"/>
      <color theme="10"/>
      <name val="Calibri"/>
      <family val="2"/>
      <scheme val="minor"/>
    </font>
    <font>
      <b/>
      <sz val="11"/>
      <color rgb="FF000000"/>
      <name val="Calibri"/>
      <family val="2"/>
      <scheme val="minor"/>
    </font>
    <font>
      <b/>
      <sz val="11"/>
      <color rgb="FFFF0000"/>
      <name val="Calibri"/>
      <family val="2"/>
      <scheme val="minor"/>
    </font>
    <font>
      <b/>
      <sz val="11"/>
      <color theme="0"/>
      <name val="Calibri"/>
      <family val="2"/>
      <scheme val="minor"/>
    </font>
    <font>
      <sz val="11"/>
      <color rgb="FF000000"/>
      <name val="Calibri"/>
      <family val="2"/>
      <scheme val="minor"/>
    </font>
    <font>
      <sz val="8"/>
      <color rgb="FF000000"/>
      <name val="Calibri"/>
      <family val="2"/>
      <charset val="1"/>
    </font>
    <font>
      <sz val="8"/>
      <color theme="1"/>
      <name val="Calibri"/>
      <family val="2"/>
      <scheme val="minor"/>
    </font>
    <font>
      <sz val="8"/>
      <color rgb="FF000000"/>
      <name val="Calibri"/>
      <family val="2"/>
    </font>
    <font>
      <sz val="11"/>
      <color rgb="FF000000"/>
      <name val="Calibri"/>
      <family val="2"/>
      <charset val="1"/>
    </font>
    <font>
      <sz val="12"/>
      <color rgb="FF000000"/>
      <name val="Calibri"/>
      <family val="2"/>
      <charset val="1"/>
    </font>
    <font>
      <sz val="11"/>
      <color rgb="FF000000"/>
      <name val="Calibri"/>
      <family val="2"/>
    </font>
    <font>
      <sz val="12"/>
      <color rgb="FF000000"/>
      <name val="Calibri"/>
      <family val="2"/>
    </font>
    <font>
      <sz val="11"/>
      <color theme="1"/>
      <name val="Calibri"/>
      <family val="2"/>
      <scheme val="minor"/>
    </font>
    <font>
      <sz val="12"/>
      <name val="Arial"/>
      <family val="2"/>
    </font>
    <font>
      <sz val="11"/>
      <name val="Calibri"/>
      <family val="2"/>
      <scheme val="minor"/>
    </font>
    <font>
      <sz val="10"/>
      <color rgb="FF000000"/>
      <name val="Calibri"/>
      <family val="2"/>
      <charset val="1"/>
    </font>
    <font>
      <sz val="9"/>
      <name val="Arial"/>
      <family val="2"/>
    </font>
    <font>
      <sz val="9"/>
      <color theme="1"/>
      <name val="Calibri"/>
      <family val="2"/>
      <scheme val="minor"/>
    </font>
    <font>
      <sz val="9"/>
      <color rgb="FF000000"/>
      <name val="Calibri"/>
      <family val="2"/>
      <charset val="1"/>
    </font>
    <font>
      <sz val="12"/>
      <color theme="1"/>
      <name val="Calibri"/>
      <family val="2"/>
    </font>
    <font>
      <sz val="11"/>
      <color theme="1"/>
      <name val="Calibri (Body)"/>
    </font>
    <font>
      <sz val="12"/>
      <color theme="1"/>
      <name val="Times New Roman"/>
      <family val="1"/>
    </font>
    <font>
      <sz val="11"/>
      <color rgb="FF000000"/>
      <name val="Calibri (Body)"/>
    </font>
    <font>
      <b/>
      <sz val="10"/>
      <color rgb="FF000000"/>
      <name val="Tahoma"/>
      <family val="2"/>
    </font>
    <font>
      <sz val="10"/>
      <color rgb="FF000000"/>
      <name val="Tahoma"/>
      <family val="2"/>
    </font>
    <font>
      <sz val="12"/>
      <color rgb="FF000000"/>
      <name val="Times New Roman"/>
      <family val="1"/>
    </font>
    <font>
      <sz val="11"/>
      <color theme="0"/>
      <name val="Calibri"/>
      <family val="2"/>
      <scheme val="minor"/>
    </font>
  </fonts>
  <fills count="27">
    <fill>
      <patternFill patternType="none"/>
    </fill>
    <fill>
      <patternFill patternType="gray125"/>
    </fill>
    <fill>
      <patternFill patternType="solid">
        <fgColor rgb="FFFFFF00"/>
        <bgColor indexed="64"/>
      </patternFill>
    </fill>
    <fill>
      <patternFill patternType="solid">
        <fgColor rgb="FFFFFFFF"/>
        <bgColor indexed="64"/>
      </patternFill>
    </fill>
    <fill>
      <patternFill patternType="solid">
        <fgColor theme="9" tint="0.59999389629810485"/>
        <bgColor indexed="64"/>
      </patternFill>
    </fill>
    <fill>
      <patternFill patternType="solid">
        <fgColor theme="4" tint="0.59999389629810485"/>
        <bgColor indexed="64"/>
      </patternFill>
    </fill>
    <fill>
      <patternFill patternType="solid">
        <fgColor theme="7" tint="0.59999389629810485"/>
        <bgColor indexed="64"/>
      </patternFill>
    </fill>
    <fill>
      <patternFill patternType="solid">
        <fgColor theme="2" tint="-9.9978637043366805E-2"/>
        <bgColor indexed="64"/>
      </patternFill>
    </fill>
    <fill>
      <patternFill patternType="solid">
        <fgColor theme="0" tint="-0.14999847407452621"/>
        <bgColor indexed="64"/>
      </patternFill>
    </fill>
    <fill>
      <patternFill patternType="solid">
        <fgColor theme="0" tint="-0.249977111117893"/>
        <bgColor indexed="64"/>
      </patternFill>
    </fill>
    <fill>
      <patternFill patternType="solid">
        <fgColor theme="0" tint="-0.34998626667073579"/>
        <bgColor indexed="64"/>
      </patternFill>
    </fill>
    <fill>
      <patternFill patternType="solid">
        <fgColor rgb="FFBFBFBF"/>
        <bgColor indexed="64"/>
      </patternFill>
    </fill>
    <fill>
      <patternFill patternType="solid">
        <fgColor rgb="FFA9D08E"/>
        <bgColor indexed="64"/>
      </patternFill>
    </fill>
    <fill>
      <patternFill patternType="solid">
        <fgColor rgb="FFACB9CA"/>
        <bgColor indexed="64"/>
      </patternFill>
    </fill>
    <fill>
      <patternFill patternType="solid">
        <fgColor theme="9" tint="0.39997558519241921"/>
        <bgColor indexed="64"/>
      </patternFill>
    </fill>
    <fill>
      <patternFill patternType="solid">
        <fgColor theme="0" tint="-0.499984740745262"/>
        <bgColor indexed="64"/>
      </patternFill>
    </fill>
    <fill>
      <patternFill patternType="solid">
        <fgColor theme="5" tint="0.39997558519241921"/>
        <bgColor indexed="64"/>
      </patternFill>
    </fill>
    <fill>
      <patternFill patternType="solid">
        <fgColor theme="8" tint="0.59999389629810485"/>
        <bgColor indexed="64"/>
      </patternFill>
    </fill>
    <fill>
      <patternFill patternType="solid">
        <fgColor theme="7" tint="0.39997558519241921"/>
        <bgColor indexed="64"/>
      </patternFill>
    </fill>
    <fill>
      <patternFill patternType="solid">
        <fgColor theme="7" tint="-0.249977111117893"/>
        <bgColor indexed="64"/>
      </patternFill>
    </fill>
    <fill>
      <patternFill patternType="solid">
        <fgColor theme="9" tint="0.79998168889431442"/>
        <bgColor indexed="64"/>
      </patternFill>
    </fill>
    <fill>
      <patternFill patternType="solid">
        <fgColor theme="3" tint="0.59999389629810485"/>
        <bgColor indexed="64"/>
      </patternFill>
    </fill>
    <fill>
      <patternFill patternType="solid">
        <fgColor theme="5" tint="0.59999389629810485"/>
        <bgColor indexed="64"/>
      </patternFill>
    </fill>
    <fill>
      <patternFill patternType="solid">
        <fgColor theme="6" tint="0.59999389629810485"/>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3" tint="0.39997558519241921"/>
        <bgColor indexed="64"/>
      </patternFill>
    </fill>
  </fills>
  <borders count="29">
    <border>
      <left/>
      <right/>
      <top/>
      <bottom/>
      <diagonal/>
    </border>
    <border>
      <left/>
      <right/>
      <top style="thin">
        <color rgb="FF000000"/>
      </top>
      <bottom/>
      <diagonal/>
    </border>
    <border>
      <left/>
      <right style="thin">
        <color rgb="FF000000"/>
      </right>
      <top/>
      <bottom/>
      <diagonal/>
    </border>
    <border>
      <left/>
      <right style="thin">
        <color rgb="FF000000"/>
      </right>
      <top style="thin">
        <color rgb="FF000000"/>
      </top>
      <bottom/>
      <diagonal/>
    </border>
    <border>
      <left/>
      <right/>
      <top/>
      <bottom style="thin">
        <color rgb="FF000000"/>
      </bottom>
      <diagonal/>
    </border>
    <border>
      <left/>
      <right style="thin">
        <color rgb="FF000000"/>
      </right>
      <top/>
      <bottom style="thin">
        <color rgb="FF000000"/>
      </bottom>
      <diagonal/>
    </border>
    <border>
      <left style="thin">
        <color rgb="FF000000"/>
      </left>
      <right/>
      <top/>
      <bottom/>
      <diagonal/>
    </border>
    <border>
      <left style="thin">
        <color rgb="FF000000"/>
      </left>
      <right/>
      <top style="thin">
        <color rgb="FF000000"/>
      </top>
      <bottom/>
      <diagonal/>
    </border>
    <border>
      <left style="thin">
        <color rgb="FF000000"/>
      </left>
      <right/>
      <top/>
      <bottom style="thin">
        <color rgb="FF000000"/>
      </bottom>
      <diagonal/>
    </border>
    <border>
      <left/>
      <right/>
      <top/>
      <bottom style="thin">
        <color indexed="64"/>
      </bottom>
      <diagonal/>
    </border>
    <border>
      <left style="medium">
        <color indexed="64"/>
      </left>
      <right style="medium">
        <color indexed="64"/>
      </right>
      <top style="medium">
        <color indexed="64"/>
      </top>
      <bottom/>
      <diagonal/>
    </border>
    <border>
      <left/>
      <right/>
      <top style="thin">
        <color indexed="64"/>
      </top>
      <bottom/>
      <diagonal/>
    </border>
    <border>
      <left style="medium">
        <color rgb="FF000000"/>
      </left>
      <right style="medium">
        <color rgb="FF000000"/>
      </right>
      <top/>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style="thin">
        <color rgb="FF000000"/>
      </left>
      <right style="thin">
        <color rgb="FF000000"/>
      </right>
      <top style="medium">
        <color rgb="FF000000"/>
      </top>
      <bottom style="thin">
        <color rgb="FF000000"/>
      </bottom>
      <diagonal/>
    </border>
    <border>
      <left/>
      <right/>
      <top/>
      <bottom style="medium">
        <color rgb="FF000000"/>
      </bottom>
      <diagonal/>
    </border>
    <border>
      <left style="medium">
        <color rgb="FF000000"/>
      </left>
      <right style="medium">
        <color indexed="64"/>
      </right>
      <top style="medium">
        <color rgb="FF000000"/>
      </top>
      <bottom/>
      <diagonal/>
    </border>
    <border>
      <left style="medium">
        <color indexed="64"/>
      </left>
      <right style="medium">
        <color indexed="64"/>
      </right>
      <top style="medium">
        <color rgb="FF000000"/>
      </top>
      <bottom style="medium">
        <color indexed="64"/>
      </bottom>
      <diagonal/>
    </border>
    <border>
      <left style="medium">
        <color indexed="64"/>
      </left>
      <right/>
      <top style="medium">
        <color rgb="FF000000"/>
      </top>
      <bottom style="medium">
        <color indexed="64"/>
      </bottom>
      <diagonal/>
    </border>
    <border>
      <left/>
      <right style="medium">
        <color indexed="64"/>
      </right>
      <top style="medium">
        <color rgb="FF000000"/>
      </top>
      <bottom style="medium">
        <color indexed="64"/>
      </bottom>
      <diagonal/>
    </border>
    <border>
      <left style="medium">
        <color indexed="64"/>
      </left>
      <right style="medium">
        <color rgb="FF000000"/>
      </right>
      <top style="medium">
        <color rgb="FF000000"/>
      </top>
      <bottom style="medium">
        <color indexed="64"/>
      </bottom>
      <diagonal/>
    </border>
    <border>
      <left/>
      <right style="thin">
        <color indexed="64"/>
      </right>
      <top/>
      <bottom/>
      <diagonal/>
    </border>
    <border>
      <left style="medium">
        <color indexed="64"/>
      </left>
      <right style="medium">
        <color rgb="FF000000"/>
      </right>
      <top style="medium">
        <color rgb="FF000000"/>
      </top>
      <bottom style="medium">
        <color rgb="FF000000"/>
      </bottom>
      <diagonal/>
    </border>
    <border>
      <left/>
      <right style="medium">
        <color indexed="64"/>
      </right>
      <top/>
      <bottom style="medium">
        <color indexed="64"/>
      </bottom>
      <diagonal/>
    </border>
    <border>
      <left style="medium">
        <color indexed="64"/>
      </left>
      <right style="thin">
        <color indexed="64"/>
      </right>
      <top/>
      <bottom style="medium">
        <color indexed="64"/>
      </bottom>
      <diagonal/>
    </border>
    <border>
      <left/>
      <right/>
      <top/>
      <bottom style="medium">
        <color indexed="64"/>
      </bottom>
      <diagonal/>
    </border>
    <border>
      <left/>
      <right/>
      <top style="thin">
        <color indexed="64"/>
      </top>
      <bottom style="thin">
        <color indexed="64"/>
      </bottom>
      <diagonal/>
    </border>
  </borders>
  <cellStyleXfs count="4">
    <xf numFmtId="0" fontId="0" fillId="0" borderId="0"/>
    <xf numFmtId="0" fontId="4" fillId="0" borderId="0" applyNumberFormat="0" applyFill="0" applyBorder="0" applyAlignment="0" applyProtection="0"/>
    <xf numFmtId="9" fontId="16" fillId="0" borderId="0" applyFont="0" applyFill="0" applyBorder="0" applyAlignment="0" applyProtection="0"/>
    <xf numFmtId="0" fontId="1" fillId="0" borderId="0"/>
  </cellStyleXfs>
  <cellXfs count="151">
    <xf numFmtId="0" fontId="0" fillId="0" borderId="0" xfId="0"/>
    <xf numFmtId="0" fontId="2" fillId="0" borderId="0" xfId="0" applyFont="1"/>
    <xf numFmtId="0" fontId="2" fillId="0" borderId="1" xfId="0" applyFont="1" applyBorder="1"/>
    <xf numFmtId="0" fontId="2" fillId="0" borderId="3" xfId="0" applyFont="1" applyBorder="1"/>
    <xf numFmtId="0" fontId="2" fillId="0" borderId="2" xfId="0" applyFont="1" applyBorder="1"/>
    <xf numFmtId="0" fontId="2" fillId="0" borderId="4" xfId="0" applyFont="1" applyBorder="1"/>
    <xf numFmtId="0" fontId="2" fillId="0" borderId="5" xfId="0" applyFont="1" applyBorder="1"/>
    <xf numFmtId="0" fontId="2" fillId="0" borderId="7" xfId="0" applyFont="1" applyBorder="1"/>
    <xf numFmtId="0" fontId="2" fillId="0" borderId="6" xfId="0" applyFont="1" applyBorder="1"/>
    <xf numFmtId="0" fontId="2" fillId="0" borderId="8" xfId="0" applyFont="1" applyBorder="1"/>
    <xf numFmtId="0" fontId="0" fillId="0" borderId="0" xfId="0" quotePrefix="1"/>
    <xf numFmtId="0" fontId="3" fillId="0" borderId="0" xfId="0" applyFont="1"/>
    <xf numFmtId="0" fontId="0" fillId="0" borderId="0" xfId="0" applyAlignment="1">
      <alignment wrapText="1"/>
    </xf>
    <xf numFmtId="0" fontId="4" fillId="0" borderId="0" xfId="1"/>
    <xf numFmtId="0" fontId="2" fillId="3" borderId="0" xfId="0" applyFont="1" applyFill="1"/>
    <xf numFmtId="0" fontId="4" fillId="0" borderId="0" xfId="1" applyFill="1"/>
    <xf numFmtId="0" fontId="2" fillId="0" borderId="0" xfId="0" applyFont="1" applyAlignment="1">
      <alignment horizontal="center" vertical="top" wrapText="1"/>
    </xf>
    <xf numFmtId="0" fontId="0" fillId="2" borderId="0" xfId="0" applyFill="1"/>
    <xf numFmtId="0" fontId="0" fillId="3" borderId="0" xfId="0" applyFill="1"/>
    <xf numFmtId="0" fontId="4" fillId="3" borderId="0" xfId="1" applyFill="1"/>
    <xf numFmtId="0" fontId="4" fillId="0" borderId="0" xfId="1" applyAlignment="1">
      <alignment wrapText="1"/>
    </xf>
    <xf numFmtId="0" fontId="5" fillId="0" borderId="0" xfId="1" applyFont="1"/>
    <xf numFmtId="0" fontId="0" fillId="0" borderId="0" xfId="0" applyAlignment="1">
      <alignment horizontal="right"/>
    </xf>
    <xf numFmtId="0" fontId="6" fillId="0" borderId="0" xfId="0" applyFont="1" applyAlignment="1">
      <alignment horizontal="right"/>
    </xf>
    <xf numFmtId="0" fontId="6" fillId="0" borderId="0" xfId="0" applyFont="1"/>
    <xf numFmtId="0" fontId="2" fillId="2" borderId="0" xfId="0" applyFont="1" applyFill="1"/>
    <xf numFmtId="0" fontId="4" fillId="2" borderId="0" xfId="1" applyFill="1"/>
    <xf numFmtId="1" fontId="0" fillId="0" borderId="0" xfId="0" applyNumberFormat="1"/>
    <xf numFmtId="0" fontId="7" fillId="0" borderId="0" xfId="0" applyFont="1" applyAlignment="1">
      <alignment horizontal="center" vertical="top" wrapText="1"/>
    </xf>
    <xf numFmtId="0" fontId="0" fillId="0" borderId="12" xfId="0" applyBorder="1"/>
    <xf numFmtId="0" fontId="8" fillId="0" borderId="0" xfId="0" applyFont="1"/>
    <xf numFmtId="0" fontId="0" fillId="2" borderId="9" xfId="0" applyFill="1" applyBorder="1"/>
    <xf numFmtId="0" fontId="0" fillId="6" borderId="0" xfId="0" applyFill="1"/>
    <xf numFmtId="0" fontId="0" fillId="7" borderId="0" xfId="0" applyFill="1"/>
    <xf numFmtId="0" fontId="0" fillId="0" borderId="0" xfId="0" applyAlignment="1">
      <alignment horizontal="left"/>
    </xf>
    <xf numFmtId="0" fontId="0" fillId="0" borderId="0" xfId="0" applyAlignment="1">
      <alignment horizontal="center"/>
    </xf>
    <xf numFmtId="0" fontId="0" fillId="0" borderId="10" xfId="0" applyBorder="1"/>
    <xf numFmtId="0" fontId="10" fillId="0" borderId="10" xfId="0" applyFont="1" applyBorder="1" applyAlignment="1">
      <alignment horizontal="left" vertical="center"/>
    </xf>
    <xf numFmtId="0" fontId="10" fillId="0" borderId="13" xfId="0" applyFont="1" applyBorder="1" applyAlignment="1">
      <alignment horizontal="left" vertical="center"/>
    </xf>
    <xf numFmtId="0" fontId="10" fillId="0" borderId="15" xfId="0" applyFont="1" applyBorder="1" applyAlignment="1">
      <alignment horizontal="left" vertical="center"/>
    </xf>
    <xf numFmtId="0" fontId="10" fillId="0" borderId="14" xfId="0" applyFont="1" applyBorder="1" applyAlignment="1">
      <alignment horizontal="left" vertical="center"/>
    </xf>
    <xf numFmtId="0" fontId="9" fillId="0" borderId="0" xfId="0" applyFont="1" applyAlignment="1">
      <alignment horizontal="left"/>
    </xf>
    <xf numFmtId="0" fontId="8" fillId="0" borderId="0" xfId="0" applyFont="1" applyAlignment="1">
      <alignment horizontal="left"/>
    </xf>
    <xf numFmtId="0" fontId="11" fillId="0" borderId="0" xfId="0" applyFont="1"/>
    <xf numFmtId="0" fontId="15" fillId="0" borderId="0" xfId="0" applyFont="1"/>
    <xf numFmtId="0" fontId="0" fillId="0" borderId="17" xfId="0" applyBorder="1"/>
    <xf numFmtId="0" fontId="11" fillId="0" borderId="13" xfId="0" applyFont="1" applyBorder="1" applyAlignment="1">
      <alignment horizontal="left" vertical="center"/>
    </xf>
    <xf numFmtId="0" fontId="4" fillId="0" borderId="0" xfId="1" applyFill="1" applyBorder="1"/>
    <xf numFmtId="0" fontId="0" fillId="0" borderId="0" xfId="0" applyAlignment="1">
      <alignment horizontal="left" wrapText="1"/>
    </xf>
    <xf numFmtId="0" fontId="10" fillId="0" borderId="0" xfId="0" applyFont="1"/>
    <xf numFmtId="0" fontId="9" fillId="0" borderId="0" xfId="0" applyFont="1"/>
    <xf numFmtId="0" fontId="0" fillId="8" borderId="0" xfId="0" applyFill="1" applyAlignment="1">
      <alignment horizontal="center"/>
    </xf>
    <xf numFmtId="0" fontId="12" fillId="0" borderId="0" xfId="0" applyFont="1"/>
    <xf numFmtId="0" fontId="0" fillId="4" borderId="9" xfId="0" applyFill="1" applyBorder="1" applyAlignment="1">
      <alignment horizontal="center"/>
    </xf>
    <xf numFmtId="0" fontId="0" fillId="5" borderId="0" xfId="0" applyFill="1" applyAlignment="1">
      <alignment horizontal="center"/>
    </xf>
    <xf numFmtId="0" fontId="0" fillId="11" borderId="11" xfId="0" applyFill="1" applyBorder="1" applyAlignment="1">
      <alignment horizontal="center"/>
    </xf>
    <xf numFmtId="0" fontId="0" fillId="10" borderId="0" xfId="0" applyFill="1" applyAlignment="1">
      <alignment horizontal="center"/>
    </xf>
    <xf numFmtId="0" fontId="0" fillId="0" borderId="23" xfId="0" applyBorder="1"/>
    <xf numFmtId="0" fontId="10" fillId="0" borderId="25" xfId="0" applyFont="1" applyBorder="1" applyAlignment="1">
      <alignment horizontal="left" vertical="center"/>
    </xf>
    <xf numFmtId="0" fontId="10" fillId="0" borderId="26" xfId="0" applyFont="1" applyBorder="1" applyAlignment="1">
      <alignment horizontal="left" vertical="center"/>
    </xf>
    <xf numFmtId="0" fontId="10" fillId="0" borderId="0" xfId="0" applyFont="1" applyAlignment="1">
      <alignment horizontal="left" vertical="center"/>
    </xf>
    <xf numFmtId="0" fontId="9" fillId="0" borderId="27" xfId="0" applyFont="1" applyBorder="1"/>
    <xf numFmtId="0" fontId="0" fillId="11" borderId="0" xfId="0" applyFill="1" applyAlignment="1">
      <alignment horizontal="left"/>
    </xf>
    <xf numFmtId="0" fontId="0" fillId="0" borderId="11" xfId="0" applyBorder="1"/>
    <xf numFmtId="0" fontId="0" fillId="5" borderId="0" xfId="0" applyFill="1" applyAlignment="1">
      <alignment horizontal="left"/>
    </xf>
    <xf numFmtId="0" fontId="0" fillId="2" borderId="23" xfId="0" applyFill="1" applyBorder="1"/>
    <xf numFmtId="0" fontId="0" fillId="4" borderId="9" xfId="0" applyFill="1" applyBorder="1" applyAlignment="1">
      <alignment horizontal="left"/>
    </xf>
    <xf numFmtId="0" fontId="0" fillId="0" borderId="9" xfId="0" applyBorder="1"/>
    <xf numFmtId="0" fontId="0" fillId="0" borderId="11" xfId="0" applyBorder="1" applyAlignment="1">
      <alignment horizontal="center"/>
    </xf>
    <xf numFmtId="0" fontId="2" fillId="0" borderId="0" xfId="0" applyFont="1" applyAlignment="1">
      <alignment horizontal="left"/>
    </xf>
    <xf numFmtId="0" fontId="10" fillId="0" borderId="18" xfId="0" applyFont="1" applyBorder="1" applyAlignment="1">
      <alignment horizontal="left" vertical="center"/>
    </xf>
    <xf numFmtId="0" fontId="10" fillId="0" borderId="19" xfId="0" applyFont="1" applyBorder="1" applyAlignment="1">
      <alignment horizontal="left" vertical="center"/>
    </xf>
    <xf numFmtId="0" fontId="10" fillId="0" borderId="20" xfId="0" applyFont="1" applyBorder="1" applyAlignment="1">
      <alignment horizontal="left" vertical="center"/>
    </xf>
    <xf numFmtId="0" fontId="10" fillId="0" borderId="16" xfId="0" applyFont="1" applyBorder="1" applyAlignment="1">
      <alignment horizontal="left" vertical="center"/>
    </xf>
    <xf numFmtId="0" fontId="9" fillId="0" borderId="13" xfId="0" applyFont="1" applyBorder="1"/>
    <xf numFmtId="0" fontId="10" fillId="0" borderId="21" xfId="0" applyFont="1" applyBorder="1" applyAlignment="1">
      <alignment horizontal="left" vertical="center"/>
    </xf>
    <xf numFmtId="0" fontId="11" fillId="0" borderId="19" xfId="0" applyFont="1" applyBorder="1" applyAlignment="1">
      <alignment horizontal="left" vertical="center"/>
    </xf>
    <xf numFmtId="0" fontId="10" fillId="0" borderId="22" xfId="0" applyFont="1" applyBorder="1" applyAlignment="1">
      <alignment horizontal="left" vertical="center"/>
    </xf>
    <xf numFmtId="0" fontId="24" fillId="0" borderId="0" xfId="0" applyFont="1"/>
    <xf numFmtId="0" fontId="26" fillId="0" borderId="0" xfId="0" applyFont="1"/>
    <xf numFmtId="0" fontId="25" fillId="0" borderId="0" xfId="0" applyFont="1"/>
    <xf numFmtId="0" fontId="10" fillId="0" borderId="24" xfId="0" applyFont="1" applyBorder="1" applyAlignment="1">
      <alignment horizontal="left" vertical="center"/>
    </xf>
    <xf numFmtId="0" fontId="13" fillId="0" borderId="0" xfId="0" applyFont="1"/>
    <xf numFmtId="0" fontId="13" fillId="0" borderId="0" xfId="0" applyFont="1" applyAlignment="1">
      <alignment wrapText="1"/>
    </xf>
    <xf numFmtId="0" fontId="14" fillId="0" borderId="0" xfId="0" applyFont="1"/>
    <xf numFmtId="0" fontId="13" fillId="0" borderId="23" xfId="0" applyFont="1" applyBorder="1"/>
    <xf numFmtId="0" fontId="12" fillId="0" borderId="23" xfId="0" applyFont="1" applyBorder="1"/>
    <xf numFmtId="0" fontId="12" fillId="0" borderId="17" xfId="0" applyFont="1" applyBorder="1"/>
    <xf numFmtId="0" fontId="13" fillId="0" borderId="17" xfId="0" applyFont="1" applyBorder="1"/>
    <xf numFmtId="164" fontId="0" fillId="0" borderId="0" xfId="0" applyNumberFormat="1"/>
    <xf numFmtId="0" fontId="23" fillId="0" borderId="0" xfId="0" quotePrefix="1" applyFont="1"/>
    <xf numFmtId="166" fontId="0" fillId="0" borderId="0" xfId="2" applyNumberFormat="1" applyFont="1" applyFill="1"/>
    <xf numFmtId="165" fontId="8" fillId="0" borderId="0" xfId="0" applyNumberFormat="1" applyFont="1"/>
    <xf numFmtId="165" fontId="0" fillId="0" borderId="0" xfId="0" applyNumberFormat="1"/>
    <xf numFmtId="0" fontId="22" fillId="0" borderId="0" xfId="0" applyFont="1"/>
    <xf numFmtId="0" fontId="17" fillId="0" borderId="0" xfId="0" applyFont="1" applyAlignment="1">
      <alignment horizontal="left"/>
    </xf>
    <xf numFmtId="0" fontId="21" fillId="0" borderId="0" xfId="0" applyFont="1"/>
    <xf numFmtId="0" fontId="20" fillId="0" borderId="0" xfId="0" applyFont="1" applyAlignment="1">
      <alignment horizontal="left"/>
    </xf>
    <xf numFmtId="0" fontId="17" fillId="0" borderId="0" xfId="0" applyFont="1" applyAlignment="1">
      <alignment horizontal="center"/>
    </xf>
    <xf numFmtId="0" fontId="19" fillId="0" borderId="0" xfId="0" applyFont="1"/>
    <xf numFmtId="0" fontId="18" fillId="0" borderId="0" xfId="0" applyFont="1"/>
    <xf numFmtId="0" fontId="18" fillId="0" borderId="0" xfId="0" applyFont="1" applyAlignment="1">
      <alignment horizontal="left"/>
    </xf>
    <xf numFmtId="0" fontId="8" fillId="0" borderId="23" xfId="0" applyFont="1" applyBorder="1" applyAlignment="1">
      <alignment horizontal="left"/>
    </xf>
    <xf numFmtId="0" fontId="8" fillId="0" borderId="0" xfId="0" applyFont="1" applyAlignment="1">
      <alignment horizontal="center"/>
    </xf>
    <xf numFmtId="0" fontId="1" fillId="0" borderId="0" xfId="3"/>
    <xf numFmtId="0" fontId="25" fillId="0" borderId="28" xfId="3" applyFont="1" applyBorder="1"/>
    <xf numFmtId="0" fontId="25" fillId="0" borderId="0" xfId="3" applyFont="1"/>
    <xf numFmtId="0" fontId="29" fillId="0" borderId="0" xfId="3" applyFont="1"/>
    <xf numFmtId="0" fontId="25" fillId="0" borderId="9" xfId="3" applyFont="1" applyBorder="1"/>
    <xf numFmtId="0" fontId="30" fillId="0" borderId="0" xfId="0" applyFont="1" applyAlignment="1">
      <alignment horizontal="left"/>
    </xf>
    <xf numFmtId="0" fontId="0" fillId="14" borderId="0" xfId="0" applyFill="1" applyAlignment="1">
      <alignment horizontal="left"/>
    </xf>
    <xf numFmtId="0" fontId="0" fillId="15" borderId="0" xfId="0" applyFill="1" applyAlignment="1">
      <alignment horizontal="left"/>
    </xf>
    <xf numFmtId="0" fontId="0" fillId="2" borderId="0" xfId="0" applyFill="1" applyAlignment="1">
      <alignment horizontal="left"/>
    </xf>
    <xf numFmtId="0" fontId="0" fillId="16" borderId="0" xfId="0" applyFill="1" applyAlignment="1">
      <alignment horizontal="left"/>
    </xf>
    <xf numFmtId="0" fontId="0" fillId="17" borderId="0" xfId="0" applyFill="1" applyAlignment="1">
      <alignment horizontal="left"/>
    </xf>
    <xf numFmtId="0" fontId="0" fillId="18" borderId="0" xfId="0" applyFill="1" applyAlignment="1">
      <alignment horizontal="left"/>
    </xf>
    <xf numFmtId="0" fontId="0" fillId="19" borderId="0" xfId="0" applyFill="1" applyAlignment="1">
      <alignment horizontal="left"/>
    </xf>
    <xf numFmtId="0" fontId="0" fillId="20" borderId="0" xfId="0" applyFill="1" applyAlignment="1">
      <alignment horizontal="left"/>
    </xf>
    <xf numFmtId="0" fontId="0" fillId="21" borderId="0" xfId="0" applyFill="1" applyAlignment="1">
      <alignment horizontal="left"/>
    </xf>
    <xf numFmtId="0" fontId="0" fillId="10" borderId="0" xfId="0" applyFill="1" applyAlignment="1">
      <alignment horizontal="left"/>
    </xf>
    <xf numFmtId="0" fontId="0" fillId="4" borderId="0" xfId="0" applyFill="1" applyAlignment="1">
      <alignment horizontal="left"/>
    </xf>
    <xf numFmtId="0" fontId="0" fillId="6" borderId="0" xfId="0" applyFill="1" applyAlignment="1">
      <alignment horizontal="left"/>
    </xf>
    <xf numFmtId="0" fontId="0" fillId="22" borderId="0" xfId="0" applyFill="1" applyAlignment="1">
      <alignment horizontal="left"/>
    </xf>
    <xf numFmtId="0" fontId="0" fillId="23" borderId="0" xfId="0" applyFill="1" applyAlignment="1">
      <alignment horizontal="left"/>
    </xf>
    <xf numFmtId="0" fontId="0" fillId="24" borderId="0" xfId="0" applyFill="1" applyAlignment="1">
      <alignment horizontal="left"/>
    </xf>
    <xf numFmtId="0" fontId="0" fillId="25" borderId="0" xfId="0" applyFill="1" applyAlignment="1">
      <alignment horizontal="left"/>
    </xf>
    <xf numFmtId="0" fontId="0" fillId="26" borderId="0" xfId="0" applyFill="1" applyAlignment="1">
      <alignment horizontal="left"/>
    </xf>
    <xf numFmtId="0" fontId="30" fillId="15" borderId="0" xfId="0" applyFont="1" applyFill="1" applyAlignment="1">
      <alignment horizontal="left"/>
    </xf>
    <xf numFmtId="0" fontId="7" fillId="0" borderId="0" xfId="0" applyFont="1" applyAlignment="1">
      <alignment horizontal="left" vertical="top" wrapText="1"/>
    </xf>
    <xf numFmtId="0" fontId="0" fillId="8" borderId="0" xfId="0" applyFill="1" applyAlignment="1">
      <alignment horizontal="left"/>
    </xf>
    <xf numFmtId="0" fontId="0" fillId="9" borderId="0" xfId="0" applyFill="1" applyAlignment="1">
      <alignment horizontal="left"/>
    </xf>
    <xf numFmtId="0" fontId="0" fillId="13" borderId="0" xfId="0" applyFill="1" applyAlignment="1">
      <alignment horizontal="left"/>
    </xf>
    <xf numFmtId="0" fontId="0" fillId="12" borderId="0" xfId="0" applyFill="1" applyAlignment="1">
      <alignment horizontal="left"/>
    </xf>
    <xf numFmtId="0" fontId="9" fillId="15" borderId="0" xfId="0" applyFont="1" applyFill="1" applyAlignment="1">
      <alignment horizontal="left"/>
    </xf>
    <xf numFmtId="0" fontId="11" fillId="0" borderId="0" xfId="0" applyFont="1" applyAlignment="1">
      <alignment horizontal="left"/>
    </xf>
    <xf numFmtId="0" fontId="9" fillId="0" borderId="27" xfId="0" applyFont="1" applyBorder="1" applyAlignment="1">
      <alignment horizontal="left"/>
    </xf>
    <xf numFmtId="0" fontId="10" fillId="15" borderId="10" xfId="0" applyFont="1" applyFill="1" applyBorder="1" applyAlignment="1">
      <alignment horizontal="left" vertical="center"/>
    </xf>
    <xf numFmtId="0" fontId="30" fillId="0" borderId="0" xfId="0" applyFont="1"/>
    <xf numFmtId="0" fontId="0" fillId="15" borderId="0" xfId="0" applyFill="1"/>
    <xf numFmtId="164" fontId="0" fillId="15" borderId="0" xfId="0" applyNumberFormat="1" applyFill="1"/>
    <xf numFmtId="0" fontId="0" fillId="0" borderId="9" xfId="0" applyBorder="1" applyAlignment="1">
      <alignment horizontal="center"/>
    </xf>
    <xf numFmtId="0" fontId="0" fillId="0" borderId="0" xfId="0" applyAlignment="1">
      <alignment horizontal="center"/>
    </xf>
    <xf numFmtId="0" fontId="0" fillId="0" borderId="11" xfId="0" applyBorder="1" applyAlignment="1">
      <alignment horizontal="center"/>
    </xf>
    <xf numFmtId="0" fontId="0" fillId="12" borderId="0" xfId="0" applyFill="1" applyAlignment="1">
      <alignment horizontal="center"/>
    </xf>
    <xf numFmtId="0" fontId="0" fillId="13" borderId="0" xfId="0" applyFill="1" applyAlignment="1">
      <alignment horizontal="center"/>
    </xf>
    <xf numFmtId="0" fontId="0" fillId="11" borderId="11" xfId="0" applyFill="1" applyBorder="1" applyAlignment="1">
      <alignment horizontal="center"/>
    </xf>
    <xf numFmtId="0" fontId="0" fillId="8" borderId="0" xfId="0" applyFill="1" applyAlignment="1">
      <alignment horizontal="center"/>
    </xf>
    <xf numFmtId="0" fontId="0" fillId="9" borderId="0" xfId="0" applyFill="1" applyAlignment="1">
      <alignment horizontal="center"/>
    </xf>
    <xf numFmtId="0" fontId="0" fillId="10" borderId="0" xfId="0" applyFill="1" applyAlignment="1">
      <alignment horizontal="center"/>
    </xf>
    <xf numFmtId="0" fontId="9" fillId="0" borderId="0" xfId="0" applyFont="1" applyAlignment="1"/>
    <xf numFmtId="0" fontId="13" fillId="0" borderId="0" xfId="0" applyFont="1" applyAlignment="1"/>
  </cellXfs>
  <cellStyles count="4">
    <cellStyle name="Hyperlink" xfId="1" builtinId="8"/>
    <cellStyle name="Normal" xfId="0" builtinId="0"/>
    <cellStyle name="Normal 2" xfId="3" xr:uid="{B96C3D35-C4A8-8643-9576-EC2B463AA923}"/>
    <cellStyle name="Percent" xfId="2" builtinId="5"/>
  </cellStyles>
  <dxfs count="670">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ill>
        <patternFill>
          <bgColor rgb="FFFF9966"/>
        </patternFill>
      </fill>
      <border>
        <left style="thin">
          <color auto="1"/>
        </left>
        <right style="thin">
          <color auto="1"/>
        </right>
        <top style="thin">
          <color auto="1"/>
        </top>
        <bottom style="thin">
          <color auto="1"/>
        </bottom>
        <vertical/>
        <horizontal/>
      </border>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s>
  <tableStyles count="0" defaultTableStyle="TableStyleMedium2" defaultPivotStyle="PivotStyleLight16"/>
  <colors>
    <mruColors>
      <color rgb="FFFF99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3.xml.rels><?xml version="1.0" encoding="UTF-8" standalone="yes"?>
<Relationships xmlns="http://schemas.openxmlformats.org/package/2006/relationships"><Relationship Id="rId1" Type="http://schemas.openxmlformats.org/officeDocument/2006/relationships/hyperlink" Target="https://www.google.com/books/edition/Learning_and_Memory_A_Comprehensive_Refe/QhNvDgAAQBAJ?hl=en&amp;gbpv=1&amp;dq=Extinction:+Behavioral+Mechanisms+and+Their+Implications+bouton&amp;pg=PA77&amp;printsec=frontcover" TargetMode="External"/></Relationships>
</file>

<file path=xl/worksheets/_rels/sheet14.xml.rels><?xml version="1.0" encoding="UTF-8" standalone="yes"?>
<Relationships xmlns="http://schemas.openxmlformats.org/package/2006/relationships"><Relationship Id="rId117" Type="http://schemas.openxmlformats.org/officeDocument/2006/relationships/hyperlink" Target="http://dx.doi.org/10.1016/j.beproc.2017.02.005" TargetMode="External"/><Relationship Id="rId21" Type="http://schemas.openxmlformats.org/officeDocument/2006/relationships/hyperlink" Target="https://www.doi.org/10.1901/jeab.2008.90-313" TargetMode="External"/><Relationship Id="rId42" Type="http://schemas.openxmlformats.org/officeDocument/2006/relationships/hyperlink" Target="http://dx.doi.org/10.1037/h0100669" TargetMode="External"/><Relationship Id="rId63" Type="http://schemas.openxmlformats.org/officeDocument/2006/relationships/hyperlink" Target="https://www.doi.org/10.1002/jeab.241" TargetMode="External"/><Relationship Id="rId84" Type="http://schemas.openxmlformats.org/officeDocument/2006/relationships/hyperlink" Target="http://dx.doi.org.spot.lib.auburn.edu/10.1017/S1352465801003083" TargetMode="External"/><Relationship Id="rId138" Type="http://schemas.openxmlformats.org/officeDocument/2006/relationships/hyperlink" Target="http://dx.doi.org/10.1016/j.beproc.2017.03.014" TargetMode="External"/><Relationship Id="rId159" Type="http://schemas.openxmlformats.org/officeDocument/2006/relationships/hyperlink" Target="https://www.doi.org/10.1353/etc.2017.0002" TargetMode="External"/><Relationship Id="rId170" Type="http://schemas.openxmlformats.org/officeDocument/2006/relationships/hyperlink" Target="https://doi-org.spot.lib.auburn.edu/10.1002/jeab.465" TargetMode="External"/><Relationship Id="rId191" Type="http://schemas.openxmlformats.org/officeDocument/2006/relationships/hyperlink" Target="https://doi-org.spot.lib.auburn.edu/10.1002/jeab.213" TargetMode="External"/><Relationship Id="rId107" Type="http://schemas.openxmlformats.org/officeDocument/2006/relationships/hyperlink" Target="http://dx.doi.org.spot.lib.auburn.edu/10.1002/jaba.163" TargetMode="External"/><Relationship Id="rId11" Type="http://schemas.openxmlformats.org/officeDocument/2006/relationships/hyperlink" Target="https://www.doi.org/10/1901.jeab.2009-92-327" TargetMode="External"/><Relationship Id="rId32" Type="http://schemas.openxmlformats.org/officeDocument/2006/relationships/hyperlink" Target="https://doi.org/10.1016/0023-9690(88)90007-0" TargetMode="External"/><Relationship Id="rId53" Type="http://schemas.openxmlformats.org/officeDocument/2006/relationships/hyperlink" Target="https://www.doi.org/10.1002/jaba.144" TargetMode="External"/><Relationship Id="rId74" Type="http://schemas.openxmlformats.org/officeDocument/2006/relationships/hyperlink" Target="https://www.doi.org/10.1002/jeab.446" TargetMode="External"/><Relationship Id="rId128" Type="http://schemas.openxmlformats.org/officeDocument/2006/relationships/hyperlink" Target="https://www.doi.org/10.1002/jeab.567" TargetMode="External"/><Relationship Id="rId149" Type="http://schemas.openxmlformats.org/officeDocument/2006/relationships/hyperlink" Target="https://www.doi.org/10.1007/s40614-016-0050-0" TargetMode="External"/><Relationship Id="rId5" Type="http://schemas.openxmlformats.org/officeDocument/2006/relationships/hyperlink" Target="https://doi.org/10.1002/jaba.266" TargetMode="External"/><Relationship Id="rId95" Type="http://schemas.openxmlformats.org/officeDocument/2006/relationships/hyperlink" Target="https://www.doi.org/10.5514/rmac.v37.i1.24688" TargetMode="External"/><Relationship Id="rId160" Type="http://schemas.openxmlformats.org/officeDocument/2006/relationships/hyperlink" Target="https://doi.org/10.1016/j.beproc.2017.04.018" TargetMode="External"/><Relationship Id="rId181" Type="http://schemas.openxmlformats.org/officeDocument/2006/relationships/hyperlink" Target="https://doi-org.spot.lib.auburn.edu/10.1002/jeab.102" TargetMode="External"/><Relationship Id="rId22" Type="http://schemas.openxmlformats.org/officeDocument/2006/relationships/hyperlink" Target="http://dx.doi.org/10.1016/j.beproc.2014.01.004" TargetMode="External"/><Relationship Id="rId43" Type="http://schemas.openxmlformats.org/officeDocument/2006/relationships/hyperlink" Target="https://www.doi.org/10.1002/jeab.547" TargetMode="External"/><Relationship Id="rId64" Type="http://schemas.openxmlformats.org/officeDocument/2006/relationships/hyperlink" Target="https://www.doi.org/10.5514/rmac.v41.i2.63775" TargetMode="External"/><Relationship Id="rId118" Type="http://schemas.openxmlformats.org/officeDocument/2006/relationships/hyperlink" Target="https://doi.org/10.1016/j.beproc.2019.03.004" TargetMode="External"/><Relationship Id="rId139" Type="http://schemas.openxmlformats.org/officeDocument/2006/relationships/hyperlink" Target="http://dx.doi.org/10.1016/j.beproc.2017.02.013" TargetMode="External"/><Relationship Id="rId85" Type="http://schemas.openxmlformats.org/officeDocument/2006/relationships/hyperlink" Target="https://www.doi.org/10.1007/BF03393011" TargetMode="External"/><Relationship Id="rId150" Type="http://schemas.openxmlformats.org/officeDocument/2006/relationships/hyperlink" Target="https://www.doi.org/10.1007/s40732-016-0170-7" TargetMode="External"/><Relationship Id="rId171" Type="http://schemas.openxmlformats.org/officeDocument/2006/relationships/hyperlink" Target="https://doi-org.spot.lib.auburn.edu/10.1002/jeab.474" TargetMode="External"/><Relationship Id="rId192" Type="http://schemas.openxmlformats.org/officeDocument/2006/relationships/hyperlink" Target="https://doi-org.spot.lib.auburn.edu/10.1002/jaba.293" TargetMode="External"/><Relationship Id="rId12" Type="http://schemas.openxmlformats.org/officeDocument/2006/relationships/hyperlink" Target="https://www.doi.org/10.1901/jeab.2011.95-271" TargetMode="External"/><Relationship Id="rId33" Type="http://schemas.openxmlformats.org/officeDocument/2006/relationships/hyperlink" Target="https://doi.org/10.1007/BF03394918" TargetMode="External"/><Relationship Id="rId108" Type="http://schemas.openxmlformats.org/officeDocument/2006/relationships/hyperlink" Target="http://dx.doi.org/10.1016/j.ypmed.2014.06.010" TargetMode="External"/><Relationship Id="rId129" Type="http://schemas.openxmlformats.org/officeDocument/2006/relationships/hyperlink" Target="https://www.doi.org/10.1002/jeab.551" TargetMode="External"/><Relationship Id="rId54" Type="http://schemas.openxmlformats.org/officeDocument/2006/relationships/hyperlink" Target="https://www.doi.org/10.1002/jaba.573" TargetMode="External"/><Relationship Id="rId75" Type="http://schemas.openxmlformats.org/officeDocument/2006/relationships/hyperlink" Target="https://www.doi.org/10.1901/jaba.2009.42-145" TargetMode="External"/><Relationship Id="rId96" Type="http://schemas.openxmlformats.org/officeDocument/2006/relationships/hyperlink" Target="https://scholarworks.wmich.edu/dissertations/636" TargetMode="External"/><Relationship Id="rId140" Type="http://schemas.openxmlformats.org/officeDocument/2006/relationships/hyperlink" Target="https://www.doi.org/10.1002/jaba.499" TargetMode="External"/><Relationship Id="rId161" Type="http://schemas.openxmlformats.org/officeDocument/2006/relationships/hyperlink" Target="https://doi.org/10.1016/j.bbr.2017.08.023" TargetMode="External"/><Relationship Id="rId182" Type="http://schemas.openxmlformats.org/officeDocument/2006/relationships/hyperlink" Target="https://digitalcommons.usu.edu/etd/1750" TargetMode="External"/><Relationship Id="rId6" Type="http://schemas.openxmlformats.org/officeDocument/2006/relationships/hyperlink" Target="https://doi.org/10.1016/j.beproc.2017.05.004" TargetMode="External"/><Relationship Id="rId23" Type="http://schemas.openxmlformats.org/officeDocument/2006/relationships/hyperlink" Target="https://www.doi.org/10.1002/jaba.686" TargetMode="External"/><Relationship Id="rId119" Type="http://schemas.openxmlformats.org/officeDocument/2006/relationships/hyperlink" Target="https://www.doi.org/10.1002/jeab.488" TargetMode="External"/><Relationship Id="rId44" Type="http://schemas.openxmlformats.org/officeDocument/2006/relationships/hyperlink" Target="https://www.doi.org/10.1901/jeab.2003.80-217" TargetMode="External"/><Relationship Id="rId65" Type="http://schemas.openxmlformats.org/officeDocument/2006/relationships/hyperlink" Target="https://www.doi.org/10.1002/jaba.589" TargetMode="External"/><Relationship Id="rId86" Type="http://schemas.openxmlformats.org/officeDocument/2006/relationships/hyperlink" Target="http://dx.doi.org/10.5514/rmac.v31.i2.23246" TargetMode="External"/><Relationship Id="rId130" Type="http://schemas.openxmlformats.org/officeDocument/2006/relationships/hyperlink" Target="http://dx.doi.org/10.1037/adb0000525" TargetMode="External"/><Relationship Id="rId151" Type="http://schemas.openxmlformats.org/officeDocument/2006/relationships/hyperlink" Target="https://digitalcommons.usu.edu/etd/2182" TargetMode="External"/><Relationship Id="rId172" Type="http://schemas.openxmlformats.org/officeDocument/2006/relationships/hyperlink" Target="https://doi-org.spot.lib.auburn.edu/10.1002/jaba.466" TargetMode="External"/><Relationship Id="rId193" Type="http://schemas.openxmlformats.org/officeDocument/2006/relationships/hyperlink" Target="https://www.doi.org/10.1177/0145445516648664" TargetMode="External"/><Relationship Id="rId13" Type="http://schemas.openxmlformats.org/officeDocument/2006/relationships/hyperlink" Target="http://dx.doi.org/10.1016/j.beproc.2013.07.027" TargetMode="External"/><Relationship Id="rId109" Type="http://schemas.openxmlformats.org/officeDocument/2006/relationships/hyperlink" Target="https://www.doi.org/10.1002/jaba.130" TargetMode="External"/><Relationship Id="rId34" Type="http://schemas.openxmlformats.org/officeDocument/2006/relationships/hyperlink" Target="https://www.doi.org/10.5514/rmac.v41.i2.63741" TargetMode="External"/><Relationship Id="rId55" Type="http://schemas.openxmlformats.org/officeDocument/2006/relationships/hyperlink" Target="https://www.doi.org/10.3758/s13420-010-0014-2" TargetMode="External"/><Relationship Id="rId76" Type="http://schemas.openxmlformats.org/officeDocument/2006/relationships/hyperlink" Target="https://doi.org/10.11133/j.tpr.2013.63.1.001" TargetMode="External"/><Relationship Id="rId97" Type="http://schemas.openxmlformats.org/officeDocument/2006/relationships/hyperlink" Target="https://www.doi.org/10.1901/jeab.2012.97-281" TargetMode="External"/><Relationship Id="rId120" Type="http://schemas.openxmlformats.org/officeDocument/2006/relationships/hyperlink" Target="https://www.doi.org/10.1002/jeab.489" TargetMode="External"/><Relationship Id="rId141" Type="http://schemas.openxmlformats.org/officeDocument/2006/relationships/hyperlink" Target="https://www.doi.org/10.1002/jaba.468" TargetMode="External"/><Relationship Id="rId7" Type="http://schemas.openxmlformats.org/officeDocument/2006/relationships/hyperlink" Target="https://www.doi.org/10.3758/s13420-013-0130-x" TargetMode="External"/><Relationship Id="rId71" Type="http://schemas.openxmlformats.org/officeDocument/2006/relationships/hyperlink" Target="https://www.doi.org/10.3758/s13420-015-0195-9" TargetMode="External"/><Relationship Id="rId92" Type="http://schemas.openxmlformats.org/officeDocument/2006/relationships/hyperlink" Target="https://www.doi.org/10.1016/j.beproc.2010.02.001" TargetMode="External"/><Relationship Id="rId162" Type="http://schemas.openxmlformats.org/officeDocument/2006/relationships/hyperlink" Target="https://doi.org/10.1016/j.beproc.2017.04.016" TargetMode="External"/><Relationship Id="rId183" Type="http://schemas.openxmlformats.org/officeDocument/2006/relationships/hyperlink" Target="https://doi.org/10.1016/j.nlm.2013.08.012" TargetMode="External"/><Relationship Id="rId2" Type="http://schemas.openxmlformats.org/officeDocument/2006/relationships/hyperlink" Target="https://doi.org/10.1901/jeab.2007.55-05" TargetMode="External"/><Relationship Id="rId29" Type="http://schemas.openxmlformats.org/officeDocument/2006/relationships/hyperlink" Target="https://www.doi.org/10.1177/0145445517741475" TargetMode="External"/><Relationship Id="rId24" Type="http://schemas.openxmlformats.org/officeDocument/2006/relationships/hyperlink" Target="http://dx.doi.org/10.1037/h0100644" TargetMode="External"/><Relationship Id="rId40" Type="http://schemas.openxmlformats.org/officeDocument/2006/relationships/hyperlink" Target="https://www.doi.org/10.1002/jaba.253" TargetMode="External"/><Relationship Id="rId45" Type="http://schemas.openxmlformats.org/officeDocument/2006/relationships/hyperlink" Target="https://doi.org/10.1007/BF03395495" TargetMode="External"/><Relationship Id="rId66" Type="http://schemas.openxmlformats.org/officeDocument/2006/relationships/hyperlink" Target="https://www.doi.org/10.1002/jeab.26" TargetMode="External"/><Relationship Id="rId87" Type="http://schemas.openxmlformats.org/officeDocument/2006/relationships/hyperlink" Target="http://dx.doi.org.spot.lib.auburn.edu/10.1901/jeab.2006.20-05" TargetMode="External"/><Relationship Id="rId110" Type="http://schemas.openxmlformats.org/officeDocument/2006/relationships/hyperlink" Target="https://digitalcommons.usu.edu/etd/7558" TargetMode="External"/><Relationship Id="rId115" Type="http://schemas.openxmlformats.org/officeDocument/2006/relationships/hyperlink" Target="https://www.doi.org/10.1002/jeab.570" TargetMode="External"/><Relationship Id="rId131" Type="http://schemas.openxmlformats.org/officeDocument/2006/relationships/hyperlink" Target="https://doi.org/10.1016/j.beproc.2019.104018" TargetMode="External"/><Relationship Id="rId136" Type="http://schemas.openxmlformats.org/officeDocument/2006/relationships/hyperlink" Target="http://dx.doi.org/10.1016/j.beproc.2017.05.001" TargetMode="External"/><Relationship Id="rId157" Type="http://schemas.openxmlformats.org/officeDocument/2006/relationships/hyperlink" Target="https://www.doi.org/10.1353/etc.2017.0004" TargetMode="External"/><Relationship Id="rId178" Type="http://schemas.openxmlformats.org/officeDocument/2006/relationships/hyperlink" Target="https://www.doi.org/10.5514/rmac.v41.i2.63729" TargetMode="External"/><Relationship Id="rId61" Type="http://schemas.openxmlformats.org/officeDocument/2006/relationships/hyperlink" Target="http://dx.doi.org/10.1016/j.bbr.2014.10.048" TargetMode="External"/><Relationship Id="rId82" Type="http://schemas.openxmlformats.org/officeDocument/2006/relationships/hyperlink" Target="http://dx.doi.org/10.1016/j.lmot.2012.03.003" TargetMode="External"/><Relationship Id="rId152" Type="http://schemas.openxmlformats.org/officeDocument/2006/relationships/hyperlink" Target="http://rave.ohiolink.edu/etdc/view?acc_num=osu1437733053" TargetMode="External"/><Relationship Id="rId173" Type="http://schemas.openxmlformats.org/officeDocument/2006/relationships/hyperlink" Target="http://dx.doi.org/10.1037/bar0000119" TargetMode="External"/><Relationship Id="rId194" Type="http://schemas.openxmlformats.org/officeDocument/2006/relationships/hyperlink" Target="https://doi.org/10.1007/978-1-4939-2656-5_12" TargetMode="External"/><Relationship Id="rId199" Type="http://schemas.openxmlformats.org/officeDocument/2006/relationships/hyperlink" Target="http://www.scielo.org.co/scielo.php?script=sci_arttext&amp;pid=S0123-91552008000200013" TargetMode="External"/><Relationship Id="rId19" Type="http://schemas.openxmlformats.org/officeDocument/2006/relationships/hyperlink" Target="https://www.doi.org/10.1002/jeab.278" TargetMode="External"/><Relationship Id="rId14" Type="http://schemas.openxmlformats.org/officeDocument/2006/relationships/hyperlink" Target="https://www.doi.org/10.1016/s0376-6357(00)00131-5" TargetMode="External"/><Relationship Id="rId30" Type="http://schemas.openxmlformats.org/officeDocument/2006/relationships/hyperlink" Target="https://www.doi.org/10.1002/jeab.552" TargetMode="External"/><Relationship Id="rId35" Type="http://schemas.openxmlformats.org/officeDocument/2006/relationships/hyperlink" Target="https://www.doi.org/10.1002/jaba.465" TargetMode="External"/><Relationship Id="rId56" Type="http://schemas.openxmlformats.org/officeDocument/2006/relationships/hyperlink" Target="https://doi.org/10.3758/BF03193045" TargetMode="External"/><Relationship Id="rId77" Type="http://schemas.openxmlformats.org/officeDocument/2006/relationships/hyperlink" Target="https://www.doi.org/10.1901/jeab.1996.66-267" TargetMode="External"/><Relationship Id="rId100" Type="http://schemas.openxmlformats.org/officeDocument/2006/relationships/hyperlink" Target="http://dx.doi.org/10.1016/j.conb.2013.01.003" TargetMode="External"/><Relationship Id="rId105" Type="http://schemas.openxmlformats.org/officeDocument/2006/relationships/hyperlink" Target="https://www.doi.org/10.1002/jeab.87" TargetMode="External"/><Relationship Id="rId126" Type="http://schemas.openxmlformats.org/officeDocument/2006/relationships/hyperlink" Target="https://doi.org/10.1016/j.heliyon.2019.e02457" TargetMode="External"/><Relationship Id="rId147" Type="http://schemas.openxmlformats.org/officeDocument/2006/relationships/hyperlink" Target="https://doi-org.spot.lib.auburn.edu/10.1002/jaba.333" TargetMode="External"/><Relationship Id="rId168" Type="http://schemas.openxmlformats.org/officeDocument/2006/relationships/hyperlink" Target="https://doi-org.spot.lib.auburn.edu/10.1002/jeab.303" TargetMode="External"/><Relationship Id="rId8" Type="http://schemas.openxmlformats.org/officeDocument/2006/relationships/hyperlink" Target="https://www.doi.org/10.3758/s13420-015-0197-7" TargetMode="External"/><Relationship Id="rId51" Type="http://schemas.openxmlformats.org/officeDocument/2006/relationships/hyperlink" Target="https://www.doi.org/10.1038/npp.2010.239" TargetMode="External"/><Relationship Id="rId72" Type="http://schemas.openxmlformats.org/officeDocument/2006/relationships/hyperlink" Target="https://doi.org/10.3758/s13420-018-0339-9" TargetMode="External"/><Relationship Id="rId93" Type="http://schemas.openxmlformats.org/officeDocument/2006/relationships/hyperlink" Target="https://www.doi.org/10.1901/jaba.2011.44-877" TargetMode="External"/><Relationship Id="rId98" Type="http://schemas.openxmlformats.org/officeDocument/2006/relationships/hyperlink" Target="https://www.doi.org/10.1016/j.beproc.2012.03.004" TargetMode="External"/><Relationship Id="rId121" Type="http://schemas.openxmlformats.org/officeDocument/2006/relationships/hyperlink" Target="http://hdl.handle.net/2152/47389" TargetMode="External"/><Relationship Id="rId142" Type="http://schemas.openxmlformats.org/officeDocument/2006/relationships/hyperlink" Target="https://www.doi.org/10.1002/jeab.315" TargetMode="External"/><Relationship Id="rId163" Type="http://schemas.openxmlformats.org/officeDocument/2006/relationships/hyperlink" Target="https://doi.org/10.1016/j.beproc.2017.06.004" TargetMode="External"/><Relationship Id="rId184" Type="http://schemas.openxmlformats.org/officeDocument/2006/relationships/hyperlink" Target="https://doi.org/10.1016/j.jcbs.2014.08.004" TargetMode="External"/><Relationship Id="rId189" Type="http://schemas.openxmlformats.org/officeDocument/2006/relationships/hyperlink" Target="https://doi.org/10.1016/j.appet.2015.05.013" TargetMode="External"/><Relationship Id="rId3" Type="http://schemas.openxmlformats.org/officeDocument/2006/relationships/hyperlink" Target="https://doi.org/10.3758/s13420-016-0242-1" TargetMode="External"/><Relationship Id="rId25" Type="http://schemas.openxmlformats.org/officeDocument/2006/relationships/hyperlink" Target="https://www.doi.org/10.1016/j.beproc.2007.02.025" TargetMode="External"/><Relationship Id="rId46" Type="http://schemas.openxmlformats.org/officeDocument/2006/relationships/hyperlink" Target="https://www.doi.org/10.1002/jaba.134" TargetMode="External"/><Relationship Id="rId67" Type="http://schemas.openxmlformats.org/officeDocument/2006/relationships/hyperlink" Target="https://www.doi.org/10.3758/s13420-013-0116-8" TargetMode="External"/><Relationship Id="rId116" Type="http://schemas.openxmlformats.org/officeDocument/2006/relationships/hyperlink" Target="https://doi.org/10.1016/j.beproc.2020.104105" TargetMode="External"/><Relationship Id="rId137" Type="http://schemas.openxmlformats.org/officeDocument/2006/relationships/hyperlink" Target="https://www.doi.org/10.1016/B978-0-12-809324-5.21006-7" TargetMode="External"/><Relationship Id="rId158" Type="http://schemas.openxmlformats.org/officeDocument/2006/relationships/hyperlink" Target="https://www.doi.org/10.1007/s40617-017-0179-7" TargetMode="External"/><Relationship Id="rId20" Type="http://schemas.openxmlformats.org/officeDocument/2006/relationships/hyperlink" Target="https://www.doi.org/10.1002/jeab.245" TargetMode="External"/><Relationship Id="rId41" Type="http://schemas.openxmlformats.org/officeDocument/2006/relationships/hyperlink" Target="https://www.doi.org/10.1002/bin.1493" TargetMode="External"/><Relationship Id="rId62" Type="http://schemas.openxmlformats.org/officeDocument/2006/relationships/hyperlink" Target="https://www.doi.org/10.1002/jeab.563" TargetMode="External"/><Relationship Id="rId83" Type="http://schemas.openxmlformats.org/officeDocument/2006/relationships/hyperlink" Target="https://doi.org/10.1007/BF03395212" TargetMode="External"/><Relationship Id="rId88" Type="http://schemas.openxmlformats.org/officeDocument/2006/relationships/hyperlink" Target="https://www.doi.org/10.1080/09595230500459479" TargetMode="External"/><Relationship Id="rId111" Type="http://schemas.openxmlformats.org/officeDocument/2006/relationships/hyperlink" Target="http://dx.doi.org/10.1037/pha0000317" TargetMode="External"/><Relationship Id="rId132" Type="http://schemas.openxmlformats.org/officeDocument/2006/relationships/hyperlink" Target="https://doi-org.spot.lib.auburn.edu/10.1002/jaba.704" TargetMode="External"/><Relationship Id="rId153" Type="http://schemas.openxmlformats.org/officeDocument/2006/relationships/hyperlink" Target="https://researchrepository.wvu.edu/etd/5975" TargetMode="External"/><Relationship Id="rId174" Type="http://schemas.openxmlformats.org/officeDocument/2006/relationships/hyperlink" Target="https://doi-org.spot.lib.auburn.edu/10.1002/jeab.481" TargetMode="External"/><Relationship Id="rId179" Type="http://schemas.openxmlformats.org/officeDocument/2006/relationships/hyperlink" Target="https://www.doi.org/10.5514/rmac.v41.i2.63722" TargetMode="External"/><Relationship Id="rId195" Type="http://schemas.openxmlformats.org/officeDocument/2006/relationships/hyperlink" Target="https://search.proquest.com/openview/6fba111101148d20f48a7cb6ef5c7be8/1?pq-origsite=gscholar&amp;cbl=18750&amp;diss=y" TargetMode="External"/><Relationship Id="rId190" Type="http://schemas.openxmlformats.org/officeDocument/2006/relationships/hyperlink" Target="https://www.doi.org/10.1016/bs.pbr.2015.08.004" TargetMode="External"/><Relationship Id="rId15" Type="http://schemas.openxmlformats.org/officeDocument/2006/relationships/hyperlink" Target="https://www.doi.org/10.1002/jeab.496" TargetMode="External"/><Relationship Id="rId36" Type="http://schemas.openxmlformats.org/officeDocument/2006/relationships/hyperlink" Target="https://doi.org/10.1016/j.drugalcdep.2017.09.016" TargetMode="External"/><Relationship Id="rId57" Type="http://schemas.openxmlformats.org/officeDocument/2006/relationships/hyperlink" Target="https://www.doi.org/10.1002/jaba.380" TargetMode="External"/><Relationship Id="rId106" Type="http://schemas.openxmlformats.org/officeDocument/2006/relationships/hyperlink" Target="https://www.doi.org/10.1002/jeab.111" TargetMode="External"/><Relationship Id="rId127" Type="http://schemas.openxmlformats.org/officeDocument/2006/relationships/hyperlink" Target="https://doi.org/10.1016/j.alcohol.2018.05.014" TargetMode="External"/><Relationship Id="rId10" Type="http://schemas.openxmlformats.org/officeDocument/2006/relationships/hyperlink" Target="https://www.doi.org/10.1002/jeab.588" TargetMode="External"/><Relationship Id="rId31" Type="http://schemas.openxmlformats.org/officeDocument/2006/relationships/hyperlink" Target="https://www.doi.org/10.1002/jaba.338" TargetMode="External"/><Relationship Id="rId52" Type="http://schemas.openxmlformats.org/officeDocument/2006/relationships/hyperlink" Target="https://www.doi.org/10.1097/FBP.0b013e328364502a" TargetMode="External"/><Relationship Id="rId73" Type="http://schemas.openxmlformats.org/officeDocument/2006/relationships/hyperlink" Target="https://www.doi.org/10.5514/rmac.v41.i2.63772" TargetMode="External"/><Relationship Id="rId78" Type="http://schemas.openxmlformats.org/officeDocument/2006/relationships/hyperlink" Target="https://www.doi.org/10.1007/s40617-016-0122-3" TargetMode="External"/><Relationship Id="rId94" Type="http://schemas.openxmlformats.org/officeDocument/2006/relationships/hyperlink" Target="https://www.doi.org/10.1016/j.physbeh.2010.11.025" TargetMode="External"/><Relationship Id="rId99" Type="http://schemas.openxmlformats.org/officeDocument/2006/relationships/hyperlink" Target="https://doi.org/10.1016/j.beproc.2012.03.009" TargetMode="External"/><Relationship Id="rId101" Type="http://schemas.openxmlformats.org/officeDocument/2006/relationships/hyperlink" Target="https://scholarworks.wmich.edu/dissertations/71" TargetMode="External"/><Relationship Id="rId122" Type="http://schemas.openxmlformats.org/officeDocument/2006/relationships/hyperlink" Target="https://surface.syr.edu/etd/928" TargetMode="External"/><Relationship Id="rId143" Type="http://schemas.openxmlformats.org/officeDocument/2006/relationships/hyperlink" Target="https://www.doi.org/10.1002/jeab.477" TargetMode="External"/><Relationship Id="rId148" Type="http://schemas.openxmlformats.org/officeDocument/2006/relationships/hyperlink" Target="https://doi.org/10.17077/etd.ysq8ulmy" TargetMode="External"/><Relationship Id="rId164" Type="http://schemas.openxmlformats.org/officeDocument/2006/relationships/hyperlink" Target="https://doi.org/10.1016/j.lmot.2017.04.001" TargetMode="External"/><Relationship Id="rId169" Type="http://schemas.openxmlformats.org/officeDocument/2006/relationships/hyperlink" Target="https://doi-org.spot.lib.auburn.edu/10.1002/jeab.309" TargetMode="External"/><Relationship Id="rId185" Type="http://schemas.openxmlformats.org/officeDocument/2006/relationships/hyperlink" Target="https://doi.org/10.1016/j.ridd.2014.06.024" TargetMode="External"/><Relationship Id="rId4" Type="http://schemas.openxmlformats.org/officeDocument/2006/relationships/hyperlink" Target="http://dx.doi.org/10.1016/j.beproc.2017.06.010" TargetMode="External"/><Relationship Id="rId9" Type="http://schemas.openxmlformats.org/officeDocument/2006/relationships/hyperlink" Target="https://www.doi.org/10.1002/jaba.472" TargetMode="External"/><Relationship Id="rId180" Type="http://schemas.openxmlformats.org/officeDocument/2006/relationships/hyperlink" Target="https://www.doi.org/10.5514/rmac.v41.i2.63725" TargetMode="External"/><Relationship Id="rId26" Type="http://schemas.openxmlformats.org/officeDocument/2006/relationships/hyperlink" Target="https://www.doi.org/10.1016/j.beproc.2009.12.001" TargetMode="External"/><Relationship Id="rId47" Type="http://schemas.openxmlformats.org/officeDocument/2006/relationships/hyperlink" Target="https://www.doi.org/10.3758/s13420-011-0062-2" TargetMode="External"/><Relationship Id="rId68" Type="http://schemas.openxmlformats.org/officeDocument/2006/relationships/hyperlink" Target="http://dx.doi.org/10.1016/j.beproc.2015.04.015" TargetMode="External"/><Relationship Id="rId89" Type="http://schemas.openxmlformats.org/officeDocument/2006/relationships/hyperlink" Target="https://www.doi.org/10.1016/j.beproc.2006.10.012" TargetMode="External"/><Relationship Id="rId112" Type="http://schemas.openxmlformats.org/officeDocument/2006/relationships/hyperlink" Target="https://www.doi.org/10.1002/jeab.572" TargetMode="External"/><Relationship Id="rId133" Type="http://schemas.openxmlformats.org/officeDocument/2006/relationships/hyperlink" Target="https://doi-org.spot.lib.auburn.edu/10.1002/jeab.575" TargetMode="External"/><Relationship Id="rId154" Type="http://schemas.openxmlformats.org/officeDocument/2006/relationships/hyperlink" Target="https://scholarworks.wmich.edu/dissertations/588" TargetMode="External"/><Relationship Id="rId175" Type="http://schemas.openxmlformats.org/officeDocument/2006/relationships/hyperlink" Target="https://doi.org/10.1007/s40732-018-0270-7" TargetMode="External"/><Relationship Id="rId196" Type="http://schemas.openxmlformats.org/officeDocument/2006/relationships/hyperlink" Target="https://search.proquest.com/openview/95a052279eb4d0a17efe65ebe96a5e2d/1.pdf?pq-origsite=gscholar&amp;cbl=18750&amp;diss=y" TargetMode="External"/><Relationship Id="rId16" Type="http://schemas.openxmlformats.org/officeDocument/2006/relationships/hyperlink" Target="https://doi.org/10.1016/j.beproc.2018.12.003" TargetMode="External"/><Relationship Id="rId37" Type="http://schemas.openxmlformats.org/officeDocument/2006/relationships/hyperlink" Target="http://dx.doi.org/10.1037/bar0000039" TargetMode="External"/><Relationship Id="rId58" Type="http://schemas.openxmlformats.org/officeDocument/2006/relationships/hyperlink" Target="http://dx.doi.org/10.1037/xan0000061" TargetMode="External"/><Relationship Id="rId79" Type="http://schemas.openxmlformats.org/officeDocument/2006/relationships/hyperlink" Target="https://www.doi.org/10.1037/a0017365" TargetMode="External"/><Relationship Id="rId102" Type="http://schemas.openxmlformats.org/officeDocument/2006/relationships/hyperlink" Target="https://doi.org/10.1016/j.beproc.2012.12.004" TargetMode="External"/><Relationship Id="rId123" Type="http://schemas.openxmlformats.org/officeDocument/2006/relationships/hyperlink" Target="https://doi.org/10.1007/s40732-018-0305-0" TargetMode="External"/><Relationship Id="rId144" Type="http://schemas.openxmlformats.org/officeDocument/2006/relationships/hyperlink" Target="https://doi-org.spot.lib.auburn.edu/10.1002/jeab.433" TargetMode="External"/><Relationship Id="rId90" Type="http://schemas.openxmlformats.org/officeDocument/2006/relationships/hyperlink" Target="https://digitalcommons.lsu.edu/gradschool_dissertations/30" TargetMode="External"/><Relationship Id="rId165" Type="http://schemas.openxmlformats.org/officeDocument/2006/relationships/hyperlink" Target="https://www.doi.org/10.1007/s40732-017-0234-3" TargetMode="External"/><Relationship Id="rId186" Type="http://schemas.openxmlformats.org/officeDocument/2006/relationships/hyperlink" Target="https://www.doi.org/10.5514/rmac.v41.i2.63747" TargetMode="External"/><Relationship Id="rId27" Type="http://schemas.openxmlformats.org/officeDocument/2006/relationships/hyperlink" Target="https://www.doi.org/10.1016/j.beproc.2010.08.006" TargetMode="External"/><Relationship Id="rId48" Type="http://schemas.openxmlformats.org/officeDocument/2006/relationships/hyperlink" Target="https://www.doi.org/10.1097/01.fbp.0000224385.09486.ba" TargetMode="External"/><Relationship Id="rId69" Type="http://schemas.openxmlformats.org/officeDocument/2006/relationships/hyperlink" Target="http://dx.doi.org/10.1016/j.beproc.2015.12.007" TargetMode="External"/><Relationship Id="rId113" Type="http://schemas.openxmlformats.org/officeDocument/2006/relationships/hyperlink" Target="https://www.doi.org/10.1002/jeab.578" TargetMode="External"/><Relationship Id="rId134" Type="http://schemas.openxmlformats.org/officeDocument/2006/relationships/hyperlink" Target="https://www.doi.org/10.1007/s40732-017-0248-x" TargetMode="External"/><Relationship Id="rId80" Type="http://schemas.openxmlformats.org/officeDocument/2006/relationships/hyperlink" Target="https://www.doi.org/10.1016/j.lmot.2011.01.002" TargetMode="External"/><Relationship Id="rId155" Type="http://schemas.openxmlformats.org/officeDocument/2006/relationships/hyperlink" Target="http://dx.doi.org/10.1016/j.beproc.2016.01.010" TargetMode="External"/><Relationship Id="rId176" Type="http://schemas.openxmlformats.org/officeDocument/2006/relationships/hyperlink" Target="https://doi-org.spot.lib.auburn.edu/10.1002/jeab.463" TargetMode="External"/><Relationship Id="rId197" Type="http://schemas.openxmlformats.org/officeDocument/2006/relationships/hyperlink" Target="http://rmac-mx.org/resurgence-during-treatment-challenges/" TargetMode="External"/><Relationship Id="rId17" Type="http://schemas.openxmlformats.org/officeDocument/2006/relationships/hyperlink" Target="https://www.doi.org/10.1002/jeab.207" TargetMode="External"/><Relationship Id="rId38" Type="http://schemas.openxmlformats.org/officeDocument/2006/relationships/hyperlink" Target="https://www.doi.org/10.1007/s40732-014-0107-y" TargetMode="External"/><Relationship Id="rId59" Type="http://schemas.openxmlformats.org/officeDocument/2006/relationships/hyperlink" Target="http://dx.doi.org/10.1016/j.beproc.2016.10.006" TargetMode="External"/><Relationship Id="rId103" Type="http://schemas.openxmlformats.org/officeDocument/2006/relationships/hyperlink" Target="https://www.doi.org/10.1016/B978-0-12-809324-5.21006-7" TargetMode="External"/><Relationship Id="rId124" Type="http://schemas.openxmlformats.org/officeDocument/2006/relationships/hyperlink" Target="https://doi.org/10.1007/s10882-019-09685-1" TargetMode="External"/><Relationship Id="rId70" Type="http://schemas.openxmlformats.org/officeDocument/2006/relationships/hyperlink" Target="http://dx.doi.org/10.1037/xan0000209" TargetMode="External"/><Relationship Id="rId91" Type="http://schemas.openxmlformats.org/officeDocument/2006/relationships/hyperlink" Target="https://www.doi.org/10.3758/LB.37.4.357" TargetMode="External"/><Relationship Id="rId145" Type="http://schemas.openxmlformats.org/officeDocument/2006/relationships/hyperlink" Target="https://doi.org/10.1371/journal.pone.0202230" TargetMode="External"/><Relationship Id="rId166" Type="http://schemas.openxmlformats.org/officeDocument/2006/relationships/hyperlink" Target="https://www.doi.org/10.1007/s40732-016-0214-z" TargetMode="External"/><Relationship Id="rId187" Type="http://schemas.openxmlformats.org/officeDocument/2006/relationships/hyperlink" Target="https://doi-org.spot.lib.auburn.edu/10.1002/jeab.178" TargetMode="External"/><Relationship Id="rId1" Type="http://schemas.openxmlformats.org/officeDocument/2006/relationships/hyperlink" Target="https://doi.org/10.33915/etd.1821" TargetMode="External"/><Relationship Id="rId28" Type="http://schemas.openxmlformats.org/officeDocument/2006/relationships/hyperlink" Target="https://www.doi.org/10.1073/pnas.77.10.6251" TargetMode="External"/><Relationship Id="rId49" Type="http://schemas.openxmlformats.org/officeDocument/2006/relationships/hyperlink" Target="https://www.doi.org/10.1002/jeab.505" TargetMode="External"/><Relationship Id="rId114" Type="http://schemas.openxmlformats.org/officeDocument/2006/relationships/hyperlink" Target="https://www.doi.org/10.1002/jeab.576" TargetMode="External"/><Relationship Id="rId60" Type="http://schemas.openxmlformats.org/officeDocument/2006/relationships/hyperlink" Target="https://www.doi.org/10.1901/jeab.2011.95-91" TargetMode="External"/><Relationship Id="rId81" Type="http://schemas.openxmlformats.org/officeDocument/2006/relationships/hyperlink" Target="https://www.doi.org/10.1037/a0028853" TargetMode="External"/><Relationship Id="rId135" Type="http://schemas.openxmlformats.org/officeDocument/2006/relationships/hyperlink" Target="https://scholarsbank.uoregon.edu/xmlui/handle/1794/20448" TargetMode="External"/><Relationship Id="rId156" Type="http://schemas.openxmlformats.org/officeDocument/2006/relationships/hyperlink" Target="https://www.doi.org/10.1353/etc.2017.0000" TargetMode="External"/><Relationship Id="rId177" Type="http://schemas.openxmlformats.org/officeDocument/2006/relationships/hyperlink" Target="https://doi.org/10.1016/j.lmot.2017.03.006" TargetMode="External"/><Relationship Id="rId198" Type="http://schemas.openxmlformats.org/officeDocument/2006/relationships/hyperlink" Target="https://www.redalyc.org/pdf/2745/274541187008.pdf" TargetMode="External"/><Relationship Id="rId18" Type="http://schemas.openxmlformats.org/officeDocument/2006/relationships/hyperlink" Target="http://dx.doi.org/10.1016/j.bbr.2016.03.026" TargetMode="External"/><Relationship Id="rId39" Type="http://schemas.openxmlformats.org/officeDocument/2006/relationships/hyperlink" Target="http://dx.doi.org/10.1016/j.beproc.2015.02.013" TargetMode="External"/><Relationship Id="rId50" Type="http://schemas.openxmlformats.org/officeDocument/2006/relationships/hyperlink" Target="http://dx.doi.org/10.1016/j.bbr.2014.06.004" TargetMode="External"/><Relationship Id="rId104" Type="http://schemas.openxmlformats.org/officeDocument/2006/relationships/hyperlink" Target="http://dx.doi.org/10.1016/B978-0-12-401662-0.00007-5" TargetMode="External"/><Relationship Id="rId125" Type="http://schemas.openxmlformats.org/officeDocument/2006/relationships/hyperlink" Target="https://scholarworks.wmich.edu/dissertations/3416" TargetMode="External"/><Relationship Id="rId146" Type="http://schemas.openxmlformats.org/officeDocument/2006/relationships/hyperlink" Target="https://www.doi.org/10.1002/jeab.431" TargetMode="External"/><Relationship Id="rId167" Type="http://schemas.openxmlformats.org/officeDocument/2006/relationships/hyperlink" Target="https://doi.org/10.1016/j.bbr.2017.12.020" TargetMode="External"/><Relationship Id="rId188" Type="http://schemas.openxmlformats.org/officeDocument/2006/relationships/hyperlink" Target="https://www.doi.org/10.5514/rmac.v41.i2.63774" TargetMode="External"/></Relationships>
</file>

<file path=xl/worksheets/_rels/sheet15.xml.rels><?xml version="1.0" encoding="UTF-8" standalone="yes"?>
<Relationships xmlns="http://schemas.openxmlformats.org/package/2006/relationships"><Relationship Id="rId13" Type="http://schemas.openxmlformats.org/officeDocument/2006/relationships/hyperlink" Target="https://doi.org/10.1007/BF03392056" TargetMode="External"/><Relationship Id="rId18" Type="http://schemas.openxmlformats.org/officeDocument/2006/relationships/hyperlink" Target="https://doi.org/10.1002/9781118468135.ch3" TargetMode="External"/><Relationship Id="rId26" Type="http://schemas.openxmlformats.org/officeDocument/2006/relationships/hyperlink" Target="https://doi.org/10.1007/s40732-014-0040-0" TargetMode="External"/><Relationship Id="rId3" Type="http://schemas.openxmlformats.org/officeDocument/2006/relationships/hyperlink" Target="https://www.jstor.org/stable/1422789" TargetMode="External"/><Relationship Id="rId21" Type="http://schemas.openxmlformats.org/officeDocument/2006/relationships/hyperlink" Target="https://doi.org/10.1037/h0035312" TargetMode="External"/><Relationship Id="rId34" Type="http://schemas.openxmlformats.org/officeDocument/2006/relationships/printerSettings" Target="../printerSettings/printerSettings1.bin"/><Relationship Id="rId7" Type="http://schemas.openxmlformats.org/officeDocument/2006/relationships/hyperlink" Target="https://doi.org/10.3758/BF03328614" TargetMode="External"/><Relationship Id="rId12" Type="http://schemas.openxmlformats.org/officeDocument/2006/relationships/hyperlink" Target="https://doi.org/10.1037/13938-005" TargetMode="External"/><Relationship Id="rId17" Type="http://schemas.openxmlformats.org/officeDocument/2006/relationships/hyperlink" Target="https://doi.org/10.1037/13938-004" TargetMode="External"/><Relationship Id="rId25" Type="http://schemas.openxmlformats.org/officeDocument/2006/relationships/hyperlink" Target="https://doi.org/10.5514/rmac.v42.i1.56784" TargetMode="External"/><Relationship Id="rId33" Type="http://schemas.openxmlformats.org/officeDocument/2006/relationships/hyperlink" Target="https://doi.org/10.1177%2F2372732216683403" TargetMode="External"/><Relationship Id="rId2" Type="http://schemas.openxmlformats.org/officeDocument/2006/relationships/hyperlink" Target="https://doi.org/10.1037/h0024803" TargetMode="External"/><Relationship Id="rId16" Type="http://schemas.openxmlformats.org/officeDocument/2006/relationships/hyperlink" Target="https://doi.org/10.1126/science.169.3942.301" TargetMode="External"/><Relationship Id="rId20" Type="http://schemas.openxmlformats.org/officeDocument/2006/relationships/hyperlink" Target="https://doi.org/10.1016/j.nlm.2013.08.012" TargetMode="External"/><Relationship Id="rId29" Type="http://schemas.openxmlformats.org/officeDocument/2006/relationships/hyperlink" Target="https://www.redalyc.org/pdf/593/59341195008.pdf" TargetMode="External"/><Relationship Id="rId1" Type="http://schemas.openxmlformats.org/officeDocument/2006/relationships/hyperlink" Target="https://doi.org/10.3758/BF03209589" TargetMode="External"/><Relationship Id="rId6" Type="http://schemas.openxmlformats.org/officeDocument/2006/relationships/hyperlink" Target="https://doi.org/10.1901/jeab.1976.25-311" TargetMode="External"/><Relationship Id="rId11" Type="http://schemas.openxmlformats.org/officeDocument/2006/relationships/hyperlink" Target="https://doi.org/10.1016/0272-7358(91)90091-8" TargetMode="External"/><Relationship Id="rId24" Type="http://schemas.openxmlformats.org/officeDocument/2006/relationships/hyperlink" Target="https://doi.org/10.1007/s40732-016-0175-2" TargetMode="External"/><Relationship Id="rId32" Type="http://schemas.openxmlformats.org/officeDocument/2006/relationships/hyperlink" Target="https://doi.org/10.1002/jeab.462" TargetMode="External"/><Relationship Id="rId5" Type="http://schemas.openxmlformats.org/officeDocument/2006/relationships/hyperlink" Target="https://doi.org/10.1037/h0076418" TargetMode="External"/><Relationship Id="rId15" Type="http://schemas.openxmlformats.org/officeDocument/2006/relationships/hyperlink" Target="http://rmac-mx.org/wp-content/uploads/2015/09/RMAC4102_IntroToCarey.pdf" TargetMode="External"/><Relationship Id="rId23" Type="http://schemas.openxmlformats.org/officeDocument/2006/relationships/hyperlink" Target="http://rmac-mx.org/wp-content/uploads/2015/09/RMAC4102_Introduction.pdf" TargetMode="External"/><Relationship Id="rId28" Type="http://schemas.openxmlformats.org/officeDocument/2006/relationships/hyperlink" Target="http://dx.doi.org/10.1901/jaba.2009.42-83" TargetMode="External"/><Relationship Id="rId10" Type="http://schemas.openxmlformats.org/officeDocument/2006/relationships/hyperlink" Target="https://doi.org/10.1016/0023-9690(77)90007-8" TargetMode="External"/><Relationship Id="rId19" Type="http://schemas.openxmlformats.org/officeDocument/2006/relationships/hyperlink" Target="https://doi.org/10.1353/etc.2017.0001" TargetMode="External"/><Relationship Id="rId31" Type="http://schemas.openxmlformats.org/officeDocument/2006/relationships/hyperlink" Target="https://doi.org/10.1007/s40732-018-0270-7" TargetMode="External"/><Relationship Id="rId4" Type="http://schemas.openxmlformats.org/officeDocument/2006/relationships/hyperlink" Target="https://doi.org/10.1007/BF03395270" TargetMode="External"/><Relationship Id="rId9" Type="http://schemas.openxmlformats.org/officeDocument/2006/relationships/hyperlink" Target="https://doi.org/10.1006/lmot.1997.0983" TargetMode="External"/><Relationship Id="rId14" Type="http://schemas.openxmlformats.org/officeDocument/2006/relationships/hyperlink" Target="https://doi.org/10.1901/jaba.2010.43-47" TargetMode="External"/><Relationship Id="rId22" Type="http://schemas.openxmlformats.org/officeDocument/2006/relationships/hyperlink" Target="https://www.redalyc.org/pdf/593/59341195006.pdf" TargetMode="External"/><Relationship Id="rId27" Type="http://schemas.openxmlformats.org/officeDocument/2006/relationships/hyperlink" Target="http://revistas.unam.mx/index.php/rmac/article/viewFile/63776/55970" TargetMode="External"/><Relationship Id="rId30" Type="http://schemas.openxmlformats.org/officeDocument/2006/relationships/hyperlink" Target="https://doi.org/10.1002/jeab.103" TargetMode="External"/><Relationship Id="rId8" Type="http://schemas.openxmlformats.org/officeDocument/2006/relationships/hyperlink" Target="https://doi.org/10.1007/BF03392035" TargetMode="External"/></Relationships>
</file>

<file path=xl/worksheets/_rels/sheet16.xml.rels><?xml version="1.0" encoding="UTF-8" standalone="yes"?>
<Relationships xmlns="http://schemas.openxmlformats.org/package/2006/relationships"><Relationship Id="rId8" Type="http://schemas.openxmlformats.org/officeDocument/2006/relationships/hyperlink" Target="https://doi.org/10.1016/0272-7358(91)90091-8" TargetMode="External"/><Relationship Id="rId13" Type="http://schemas.openxmlformats.org/officeDocument/2006/relationships/hyperlink" Target="https://www.redalyc.org/pdf/593/59341195006.pdf" TargetMode="External"/><Relationship Id="rId18" Type="http://schemas.openxmlformats.org/officeDocument/2006/relationships/hyperlink" Target="http://revistas.unam.mx/index.php/rmac/article/viewFile/63776/55970" TargetMode="External"/><Relationship Id="rId3" Type="http://schemas.openxmlformats.org/officeDocument/2006/relationships/hyperlink" Target="https://doi.org/10.1037/h0076418" TargetMode="External"/><Relationship Id="rId21" Type="http://schemas.openxmlformats.org/officeDocument/2006/relationships/hyperlink" Target="https://doi.org/10.1037/h0035312" TargetMode="External"/><Relationship Id="rId7" Type="http://schemas.openxmlformats.org/officeDocument/2006/relationships/hyperlink" Target="https://doi.org/10.1007/BF03392035" TargetMode="External"/><Relationship Id="rId12" Type="http://schemas.openxmlformats.org/officeDocument/2006/relationships/hyperlink" Target="https://doi.org/10.1353/etc.2017.0001" TargetMode="External"/><Relationship Id="rId17" Type="http://schemas.openxmlformats.org/officeDocument/2006/relationships/hyperlink" Target="https://doi.org/10.1007/s40732-014-0040-0" TargetMode="External"/><Relationship Id="rId25" Type="http://schemas.openxmlformats.org/officeDocument/2006/relationships/hyperlink" Target="https://doi.org/10.1037/0033-295X.100.2.320" TargetMode="External"/><Relationship Id="rId2" Type="http://schemas.openxmlformats.org/officeDocument/2006/relationships/hyperlink" Target="https://doi.org/10.3758/BF03209589" TargetMode="External"/><Relationship Id="rId16" Type="http://schemas.openxmlformats.org/officeDocument/2006/relationships/hyperlink" Target="https://doi.org/10.5514/rmac.v42.i1.56784" TargetMode="External"/><Relationship Id="rId20" Type="http://schemas.openxmlformats.org/officeDocument/2006/relationships/hyperlink" Target="https://doi.org/10.1177%2F2372732216683403" TargetMode="External"/><Relationship Id="rId1" Type="http://schemas.openxmlformats.org/officeDocument/2006/relationships/hyperlink" Target="https://doi.org/10.1126/science.169.3942.301" TargetMode="External"/><Relationship Id="rId6" Type="http://schemas.openxmlformats.org/officeDocument/2006/relationships/hyperlink" Target="https://doi.org/10.1016/0023-9690(77)90007-8" TargetMode="External"/><Relationship Id="rId11" Type="http://schemas.openxmlformats.org/officeDocument/2006/relationships/hyperlink" Target="http://rmac-mx.org/wp-content/uploads/2015/09/RMAC4102_IntroToCarey.pdf" TargetMode="External"/><Relationship Id="rId24" Type="http://schemas.openxmlformats.org/officeDocument/2006/relationships/hyperlink" Target="https://doi.org/10.1037/h0021849" TargetMode="External"/><Relationship Id="rId5" Type="http://schemas.openxmlformats.org/officeDocument/2006/relationships/hyperlink" Target="https://doi.org/10.1007/BF03395270" TargetMode="External"/><Relationship Id="rId15" Type="http://schemas.openxmlformats.org/officeDocument/2006/relationships/hyperlink" Target="https://doi.org/10.1007/s40732-016-0175-2" TargetMode="External"/><Relationship Id="rId23" Type="http://schemas.openxmlformats.org/officeDocument/2006/relationships/hyperlink" Target="https://doi.org/10.1901/jaba.2010.43-47" TargetMode="External"/><Relationship Id="rId10" Type="http://schemas.openxmlformats.org/officeDocument/2006/relationships/hyperlink" Target="https://doi.org/10.1037/13938-004" TargetMode="External"/><Relationship Id="rId19" Type="http://schemas.openxmlformats.org/officeDocument/2006/relationships/hyperlink" Target="https://www.redalyc.org/pdf/593/59341195008.pdf" TargetMode="External"/><Relationship Id="rId4" Type="http://schemas.openxmlformats.org/officeDocument/2006/relationships/hyperlink" Target="https://doi.org/10.1901/jeab.1976.25-311" TargetMode="External"/><Relationship Id="rId9" Type="http://schemas.openxmlformats.org/officeDocument/2006/relationships/hyperlink" Target="https://doi.org/10.1007/BF03392056" TargetMode="External"/><Relationship Id="rId14" Type="http://schemas.openxmlformats.org/officeDocument/2006/relationships/hyperlink" Target="http://rmac-mx.org/wp-content/uploads/2015/09/RMAC4102_Introduction.pdf" TargetMode="External"/><Relationship Id="rId22" Type="http://schemas.openxmlformats.org/officeDocument/2006/relationships/hyperlink" Target="https://doi.org/10.1002/jeab.462" TargetMode="External"/></Relationships>
</file>

<file path=xl/worksheets/_rels/sheet17.xml.rels><?xml version="1.0" encoding="UTF-8" standalone="yes"?>
<Relationships xmlns="http://schemas.openxmlformats.org/package/2006/relationships"><Relationship Id="rId3" Type="http://schemas.openxmlformats.org/officeDocument/2006/relationships/hyperlink" Target="https://doi.org/10.1016/j.lmot.2020.101652" TargetMode="External"/><Relationship Id="rId2" Type="http://schemas.openxmlformats.org/officeDocument/2006/relationships/hyperlink" Target="https://doi.org/10.1016/j.beproc.2020.104191" TargetMode="External"/><Relationship Id="rId1" Type="http://schemas.openxmlformats.org/officeDocument/2006/relationships/hyperlink" Target="https://doi.org/10.1016/j.beproc.2020.104187" TargetMode="External"/><Relationship Id="rId4" Type="http://schemas.openxmlformats.org/officeDocument/2006/relationships/hyperlink" Target="http://dx.doi.org/10.5514/rmac.v45.i1.70861" TargetMode="External"/></Relationships>
</file>

<file path=xl/worksheets/_rels/sheet18.xml.rels><?xml version="1.0" encoding="UTF-8" standalone="yes"?>
<Relationships xmlns="http://schemas.openxmlformats.org/package/2006/relationships"><Relationship Id="rId8" Type="http://schemas.openxmlformats.org/officeDocument/2006/relationships/hyperlink" Target="https://doi.org/10.1002/jeab.637" TargetMode="External"/><Relationship Id="rId13" Type="http://schemas.openxmlformats.org/officeDocument/2006/relationships/hyperlink" Target="https://doi.org/10.1002/jeab.505" TargetMode="External"/><Relationship Id="rId3" Type="http://schemas.openxmlformats.org/officeDocument/2006/relationships/hyperlink" Target="https://doi.org/10.1016/j.beproc.2020.104187" TargetMode="External"/><Relationship Id="rId7" Type="http://schemas.openxmlformats.org/officeDocument/2006/relationships/hyperlink" Target="https://doi.org/10.1002/jeab.625" TargetMode="External"/><Relationship Id="rId12" Type="http://schemas.openxmlformats.org/officeDocument/2006/relationships/hyperlink" Target="https://doi.org/10.1002/jeab.288" TargetMode="External"/><Relationship Id="rId2" Type="http://schemas.openxmlformats.org/officeDocument/2006/relationships/hyperlink" Target="https://doi.org/10.1016/j.lmot.2020.101652" TargetMode="External"/><Relationship Id="rId1" Type="http://schemas.openxmlformats.org/officeDocument/2006/relationships/hyperlink" Target="http://dx.doi.org/10.5514/rmac.v45.i1.70861" TargetMode="External"/><Relationship Id="rId6" Type="http://schemas.openxmlformats.org/officeDocument/2006/relationships/hyperlink" Target="https://doi.org/10.1016/j.lmot.2020.101671" TargetMode="External"/><Relationship Id="rId11" Type="http://schemas.openxmlformats.org/officeDocument/2006/relationships/hyperlink" Target="https://doi.org/10.1016/j.drugalcdep.2007.03.006" TargetMode="External"/><Relationship Id="rId5" Type="http://schemas.openxmlformats.org/officeDocument/2006/relationships/hyperlink" Target="https://doi.org/10.1016/j.lmot.2020.101671" TargetMode="External"/><Relationship Id="rId10" Type="http://schemas.openxmlformats.org/officeDocument/2006/relationships/hyperlink" Target="https://doi.org/10.1016/j.beproc.2020.104219" TargetMode="External"/><Relationship Id="rId4" Type="http://schemas.openxmlformats.org/officeDocument/2006/relationships/hyperlink" Target="https://doi.org/10.1016/j.beproc.2020.104191" TargetMode="External"/><Relationship Id="rId9" Type="http://schemas.openxmlformats.org/officeDocument/2006/relationships/hyperlink" Target="https://doi.org/10.1007/s40732-020-00430-1" TargetMode="External"/><Relationship Id="rId14" Type="http://schemas.openxmlformats.org/officeDocument/2006/relationships/printerSettings" Target="../printerSettings/printerSettings2.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22.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8"/>
  <sheetViews>
    <sheetView workbookViewId="0">
      <selection activeCell="B8" sqref="B8"/>
    </sheetView>
  </sheetViews>
  <sheetFormatPr defaultColWidth="8.85546875" defaultRowHeight="15"/>
  <sheetData>
    <row r="1" spans="1:6">
      <c r="A1" t="s">
        <v>0</v>
      </c>
    </row>
    <row r="2" spans="1:6">
      <c r="A2" s="11" t="s">
        <v>1</v>
      </c>
    </row>
    <row r="3" spans="1:6">
      <c r="A3" t="s">
        <v>2</v>
      </c>
    </row>
    <row r="4" spans="1:6">
      <c r="A4" t="s">
        <v>3</v>
      </c>
      <c r="B4" s="11" t="s">
        <v>4</v>
      </c>
      <c r="C4" s="11"/>
      <c r="D4" s="11"/>
      <c r="E4" s="11"/>
      <c r="F4" s="11"/>
    </row>
    <row r="5" spans="1:6">
      <c r="B5" s="11" t="s">
        <v>5</v>
      </c>
    </row>
    <row r="6" spans="1:6">
      <c r="B6" s="11" t="s">
        <v>6</v>
      </c>
    </row>
    <row r="7" spans="1:6">
      <c r="A7" t="s">
        <v>7</v>
      </c>
      <c r="B7" s="11" t="s">
        <v>8</v>
      </c>
    </row>
    <row r="8" spans="1:6">
      <c r="A8" t="s">
        <v>9</v>
      </c>
      <c r="B8" s="11" t="s">
        <v>10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5DD06A-9F64-4FA3-B393-3E94135A9A42}">
  <dimension ref="A1:I36"/>
  <sheetViews>
    <sheetView workbookViewId="0">
      <selection activeCell="D28" sqref="D28"/>
    </sheetView>
  </sheetViews>
  <sheetFormatPr defaultColWidth="8.85546875" defaultRowHeight="15"/>
  <cols>
    <col min="2" max="2" width="12.42578125" customWidth="1"/>
    <col min="3" max="3" width="27.42578125" customWidth="1"/>
    <col min="4" max="4" width="25.42578125" customWidth="1"/>
    <col min="5" max="5" width="22.140625" customWidth="1"/>
  </cols>
  <sheetData>
    <row r="1" spans="1:9">
      <c r="A1" t="s">
        <v>11</v>
      </c>
    </row>
    <row r="2" spans="1:9">
      <c r="A2" t="s">
        <v>12</v>
      </c>
    </row>
    <row r="3" spans="1:9">
      <c r="A3" t="s">
        <v>13</v>
      </c>
    </row>
    <row r="5" spans="1:9">
      <c r="A5" s="7" t="s">
        <v>14</v>
      </c>
      <c r="B5" s="2"/>
      <c r="C5" s="2"/>
      <c r="D5" s="2"/>
      <c r="E5" s="2"/>
      <c r="F5" s="3"/>
    </row>
    <row r="6" spans="1:9">
      <c r="A6" s="8" t="s">
        <v>15</v>
      </c>
      <c r="B6" s="1" t="s">
        <v>16</v>
      </c>
      <c r="C6" s="1" t="s">
        <v>17</v>
      </c>
      <c r="D6" s="1" t="s">
        <v>18</v>
      </c>
      <c r="E6" s="1" t="s">
        <v>19</v>
      </c>
      <c r="F6" s="4" t="s">
        <v>20</v>
      </c>
    </row>
    <row r="7" spans="1:9">
      <c r="A7" s="9">
        <v>1</v>
      </c>
      <c r="B7" s="5" t="s">
        <v>21</v>
      </c>
      <c r="C7" s="5" t="s">
        <v>22</v>
      </c>
      <c r="D7" s="5" t="s">
        <v>23</v>
      </c>
      <c r="E7" s="5" t="s">
        <v>24</v>
      </c>
      <c r="F7" s="6" t="s">
        <v>25</v>
      </c>
    </row>
    <row r="9" spans="1:9">
      <c r="A9" t="s">
        <v>15</v>
      </c>
      <c r="B9" t="s">
        <v>16</v>
      </c>
      <c r="C9" t="s">
        <v>26</v>
      </c>
      <c r="D9" t="s">
        <v>18</v>
      </c>
      <c r="E9" t="s">
        <v>19</v>
      </c>
      <c r="F9" t="s">
        <v>27</v>
      </c>
      <c r="G9" t="s">
        <v>28</v>
      </c>
      <c r="H9" t="s">
        <v>20</v>
      </c>
      <c r="I9" t="s">
        <v>29</v>
      </c>
    </row>
    <row r="10" spans="1:9">
      <c r="A10">
        <v>1</v>
      </c>
      <c r="B10">
        <v>2018</v>
      </c>
      <c r="C10" t="s">
        <v>30</v>
      </c>
      <c r="D10" t="s">
        <v>31</v>
      </c>
    </row>
    <row r="11" spans="1:9">
      <c r="A11">
        <v>2</v>
      </c>
      <c r="B11">
        <v>2009</v>
      </c>
      <c r="C11" t="s">
        <v>32</v>
      </c>
      <c r="D11" t="s">
        <v>33</v>
      </c>
    </row>
    <row r="12" spans="1:9">
      <c r="A12">
        <v>3</v>
      </c>
      <c r="B12">
        <v>2011</v>
      </c>
      <c r="C12" t="s">
        <v>34</v>
      </c>
      <c r="D12" t="s">
        <v>35</v>
      </c>
    </row>
    <row r="13" spans="1:9">
      <c r="A13">
        <v>4</v>
      </c>
      <c r="C13" t="s">
        <v>36</v>
      </c>
      <c r="D13" t="s">
        <v>37</v>
      </c>
    </row>
    <row r="14" spans="1:9">
      <c r="A14">
        <v>5</v>
      </c>
      <c r="B14">
        <v>2008</v>
      </c>
      <c r="C14" t="s">
        <v>38</v>
      </c>
      <c r="D14" t="s">
        <v>39</v>
      </c>
    </row>
    <row r="15" spans="1:9">
      <c r="A15">
        <v>6</v>
      </c>
      <c r="B15">
        <v>2018</v>
      </c>
      <c r="C15" t="s">
        <v>40</v>
      </c>
      <c r="D15" t="s">
        <v>41</v>
      </c>
    </row>
    <row r="16" spans="1:9">
      <c r="A16">
        <v>7</v>
      </c>
      <c r="B16">
        <v>2016</v>
      </c>
      <c r="C16" t="s">
        <v>42</v>
      </c>
      <c r="D16" t="s">
        <v>43</v>
      </c>
    </row>
    <row r="17" spans="1:4">
      <c r="A17">
        <v>8</v>
      </c>
      <c r="B17">
        <v>2018</v>
      </c>
      <c r="C17" t="s">
        <v>44</v>
      </c>
      <c r="D17" t="s">
        <v>45</v>
      </c>
    </row>
    <row r="18" spans="1:4">
      <c r="A18">
        <v>9</v>
      </c>
      <c r="B18">
        <v>2018</v>
      </c>
      <c r="C18" t="s">
        <v>46</v>
      </c>
      <c r="D18" t="s">
        <v>47</v>
      </c>
    </row>
    <row r="19" spans="1:4">
      <c r="A19">
        <v>10</v>
      </c>
      <c r="B19">
        <v>2005</v>
      </c>
      <c r="C19" t="s">
        <v>48</v>
      </c>
      <c r="D19" t="s">
        <v>49</v>
      </c>
    </row>
    <row r="20" spans="1:4">
      <c r="A20">
        <v>11</v>
      </c>
      <c r="B20">
        <v>2011</v>
      </c>
      <c r="C20" t="s">
        <v>50</v>
      </c>
      <c r="D20" t="s">
        <v>51</v>
      </c>
    </row>
    <row r="21" spans="1:4">
      <c r="A21">
        <v>12</v>
      </c>
      <c r="B21">
        <v>2017</v>
      </c>
      <c r="C21" t="s">
        <v>52</v>
      </c>
      <c r="D21" t="s">
        <v>53</v>
      </c>
    </row>
    <row r="22" spans="1:4">
      <c r="A22">
        <v>13</v>
      </c>
      <c r="B22">
        <v>2004</v>
      </c>
      <c r="C22" t="s">
        <v>54</v>
      </c>
      <c r="D22" t="s">
        <v>55</v>
      </c>
    </row>
    <row r="23" spans="1:4">
      <c r="A23">
        <v>14</v>
      </c>
      <c r="B23">
        <v>2007</v>
      </c>
      <c r="C23" t="s">
        <v>56</v>
      </c>
      <c r="D23" t="s">
        <v>57</v>
      </c>
    </row>
    <row r="24" spans="1:4">
      <c r="A24">
        <v>15</v>
      </c>
      <c r="B24">
        <v>2010</v>
      </c>
      <c r="C24" t="s">
        <v>58</v>
      </c>
      <c r="D24" t="s">
        <v>59</v>
      </c>
    </row>
    <row r="25" spans="1:4">
      <c r="A25">
        <v>16</v>
      </c>
      <c r="B25">
        <v>2011</v>
      </c>
      <c r="C25" t="s">
        <v>60</v>
      </c>
      <c r="D25" t="s">
        <v>61</v>
      </c>
    </row>
    <row r="26" spans="1:4">
      <c r="A26">
        <v>17</v>
      </c>
      <c r="B26">
        <v>2017</v>
      </c>
      <c r="C26" t="s">
        <v>62</v>
      </c>
      <c r="D26" t="s">
        <v>63</v>
      </c>
    </row>
    <row r="27" spans="1:4">
      <c r="A27">
        <v>18</v>
      </c>
      <c r="B27">
        <v>2006</v>
      </c>
      <c r="C27" t="s">
        <v>64</v>
      </c>
      <c r="D27" t="s">
        <v>65</v>
      </c>
    </row>
    <row r="28" spans="1:4">
      <c r="A28">
        <v>19</v>
      </c>
      <c r="B28">
        <v>2017</v>
      </c>
      <c r="C28" t="s">
        <v>66</v>
      </c>
      <c r="D28" t="s">
        <v>67</v>
      </c>
    </row>
    <row r="29" spans="1:4">
      <c r="A29">
        <v>20</v>
      </c>
      <c r="B29">
        <v>2011</v>
      </c>
      <c r="C29" t="s">
        <v>68</v>
      </c>
      <c r="D29" t="s">
        <v>69</v>
      </c>
    </row>
    <row r="30" spans="1:4">
      <c r="A30">
        <v>21</v>
      </c>
      <c r="B30">
        <v>2016</v>
      </c>
      <c r="C30" t="s">
        <v>70</v>
      </c>
      <c r="D30" t="s">
        <v>71</v>
      </c>
    </row>
    <row r="31" spans="1:4">
      <c r="A31">
        <v>22</v>
      </c>
      <c r="B31">
        <v>2008</v>
      </c>
      <c r="C31" t="s">
        <v>72</v>
      </c>
      <c r="D31" t="s">
        <v>73</v>
      </c>
    </row>
    <row r="32" spans="1:4">
      <c r="A32">
        <v>23</v>
      </c>
      <c r="B32">
        <v>2012</v>
      </c>
      <c r="C32" t="s">
        <v>74</v>
      </c>
      <c r="D32" t="s">
        <v>75</v>
      </c>
    </row>
    <row r="33" spans="1:4">
      <c r="A33">
        <v>24</v>
      </c>
      <c r="B33">
        <v>2009</v>
      </c>
      <c r="C33" t="s">
        <v>76</v>
      </c>
      <c r="D33" t="s">
        <v>77</v>
      </c>
    </row>
    <row r="34" spans="1:4">
      <c r="A34">
        <v>25</v>
      </c>
      <c r="B34">
        <v>2013</v>
      </c>
      <c r="C34" t="s">
        <v>78</v>
      </c>
      <c r="D34" t="s">
        <v>79</v>
      </c>
    </row>
    <row r="35" spans="1:4">
      <c r="A35">
        <v>26</v>
      </c>
      <c r="B35">
        <v>2011</v>
      </c>
      <c r="C35" t="s">
        <v>80</v>
      </c>
      <c r="D35" t="s">
        <v>81</v>
      </c>
    </row>
    <row r="36" spans="1:4">
      <c r="A36">
        <v>27</v>
      </c>
      <c r="B36">
        <v>2013</v>
      </c>
      <c r="C36" t="s">
        <v>82</v>
      </c>
      <c r="D36" t="s">
        <v>83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8C3832-FA70-4B7E-84D3-4B5862681D1C}">
  <dimension ref="A1:O39"/>
  <sheetViews>
    <sheetView workbookViewId="0">
      <selection activeCell="H34" sqref="H34:I34"/>
    </sheetView>
  </sheetViews>
  <sheetFormatPr defaultColWidth="8.85546875" defaultRowHeight="15"/>
  <cols>
    <col min="2" max="2" width="9.42578125" customWidth="1"/>
    <col min="3" max="3" width="15.28515625" customWidth="1"/>
    <col min="4" max="4" width="129.42578125" customWidth="1"/>
    <col min="5" max="5" width="5.42578125" customWidth="1"/>
    <col min="6" max="6" width="5" customWidth="1"/>
    <col min="7" max="7" width="3.140625" customWidth="1"/>
    <col min="8" max="8" width="11" customWidth="1"/>
    <col min="9" max="9" width="10.85546875" customWidth="1"/>
    <col min="11" max="11" width="15.7109375" customWidth="1"/>
    <col min="12" max="12" width="84.28515625" customWidth="1"/>
    <col min="13" max="13" width="52.85546875" customWidth="1"/>
  </cols>
  <sheetData>
    <row r="1" spans="1:15">
      <c r="A1" t="s">
        <v>84</v>
      </c>
    </row>
    <row r="2" spans="1:15">
      <c r="A2" t="s">
        <v>85</v>
      </c>
    </row>
    <row r="3" spans="1:15">
      <c r="A3" t="s">
        <v>86</v>
      </c>
    </row>
    <row r="4" spans="1:15">
      <c r="K4" s="1" t="s">
        <v>87</v>
      </c>
    </row>
    <row r="5" spans="1:15">
      <c r="A5" s="1" t="s">
        <v>14</v>
      </c>
      <c r="B5" s="1"/>
      <c r="C5" s="1"/>
      <c r="D5" s="1"/>
      <c r="E5" s="1"/>
      <c r="F5" s="1"/>
      <c r="G5" s="1"/>
      <c r="H5" s="1" t="s">
        <v>88</v>
      </c>
      <c r="I5" t="s">
        <v>89</v>
      </c>
      <c r="K5" t="s">
        <v>90</v>
      </c>
      <c r="L5">
        <v>1</v>
      </c>
    </row>
    <row r="6" spans="1:15">
      <c r="A6" s="1" t="s">
        <v>15</v>
      </c>
      <c r="B6" s="1" t="s">
        <v>16</v>
      </c>
      <c r="C6" s="1" t="s">
        <v>17</v>
      </c>
      <c r="D6" s="1" t="s">
        <v>18</v>
      </c>
      <c r="E6" s="1" t="s">
        <v>19</v>
      </c>
      <c r="F6" s="1" t="s">
        <v>20</v>
      </c>
      <c r="G6" s="1"/>
      <c r="H6" s="1" t="s">
        <v>91</v>
      </c>
      <c r="I6" s="1" t="s">
        <v>91</v>
      </c>
      <c r="J6" t="s">
        <v>92</v>
      </c>
      <c r="K6" s="1" t="s">
        <v>21</v>
      </c>
      <c r="L6" s="1" t="s">
        <v>93</v>
      </c>
      <c r="M6" s="1" t="s">
        <v>18</v>
      </c>
      <c r="N6" s="1" t="s">
        <v>94</v>
      </c>
      <c r="O6" s="1" t="s">
        <v>20</v>
      </c>
    </row>
    <row r="7" spans="1:15">
      <c r="A7">
        <f>'ERIC - Initial '!A10</f>
        <v>1</v>
      </c>
      <c r="B7">
        <f>'ERIC - Initial '!B10</f>
        <v>2018</v>
      </c>
      <c r="C7" t="str">
        <f>'ERIC - Initial '!C10</f>
        <v>Briggs; Adam M; Fisher; Wayne W; Greer; Brian D; Kimball; Ryan T</v>
      </c>
      <c r="D7" s="1" t="str">
        <f>'ERIC - Initial '!D10</f>
        <v>Prevalence of Resurgence of Destructive Behavior When Thinning Reinforcement Schedules during Functional Communication Training</v>
      </c>
      <c r="E7">
        <f>'ERIC - Initial '!E10</f>
        <v>0</v>
      </c>
      <c r="F7">
        <f>'ERIC - Initial '!F10</f>
        <v>0</v>
      </c>
      <c r="G7" s="1"/>
      <c r="H7" s="1">
        <v>1</v>
      </c>
      <c r="I7" s="1">
        <v>1</v>
      </c>
      <c r="J7" t="b">
        <f>IF(EXACT(H7, I7),TRUE,FALSE)</f>
        <v>1</v>
      </c>
      <c r="K7">
        <f t="array" ref="K7">INDEX($A$7:$F$33,SMALL(IF(COUNTIF($L$5,$H$7:$H$33)*COUNTIF($L$5,$I$7:$I$33),MATCH(ROW($A$7:$A$33),ROW($A$7:$A$33)),""),ROWS($B$1:B1)),COLUMNS($A$1:B3))</f>
        <v>2018</v>
      </c>
      <c r="L7" t="str">
        <f t="array" ref="L7">INDEX($A$7:$F$33,SMALL(IF(COUNTIF($L$5,$H$7:$H$33)*COUNTIF($L$5,$I$7:$I$33),MATCH(ROW($A$7:$A$33),ROW($A$7:$A$33)),""),ROWS($B$1:C1)),COLUMNS($A$1:C3))</f>
        <v>Briggs; Adam M; Fisher; Wayne W; Greer; Brian D; Kimball; Ryan T</v>
      </c>
      <c r="M7" t="str">
        <f t="array" ref="M7">INDEX($A$7:$F$33,SMALL(IF(COUNTIF($L$5,$H$7:$H$33)*COUNTIF($L$5,$I$7:$I$33),MATCH(ROW($A$7:$A$33),ROW($A$7:$A$33)),""),ROWS($B$1:D1)),COLUMNS($A$1:D3))</f>
        <v>Prevalence of Resurgence of Destructive Behavior When Thinning Reinforcement Schedules during Functional Communication Training</v>
      </c>
      <c r="N7">
        <f t="array" ref="N7">INDEX($A$7:$F$33,SMALL(IF(COUNTIF($L$5,$H$7:$H$33)*COUNTIF($L$5,$I$7:$I$33),MATCH(ROW($A$7:$A$33),ROW($A$7:$A$33)),""),ROWS($B$1:E1)),COLUMNS($A$1:E3))</f>
        <v>0</v>
      </c>
      <c r="O7">
        <f t="array" ref="O7">INDEX($A$7:$F$33,SMALL(IF(COUNTIF($L$5,$H$7:$H$33)*COUNTIF($L$5,$I$7:$I$33),MATCH(ROW($A$7:$A$33),ROW($A$7:$A$33)),""),ROWS($B$1:F1)),COLUMNS($A$1:F3))</f>
        <v>0</v>
      </c>
    </row>
    <row r="8" spans="1:15">
      <c r="A8">
        <f>'ERIC - Initial '!A11</f>
        <v>2</v>
      </c>
      <c r="B8">
        <f>'ERIC - Initial '!B11</f>
        <v>2009</v>
      </c>
      <c r="C8" t="str">
        <f>'ERIC - Initial '!C11</f>
        <v>Bruzek; Jennifer L; Thompson; Rachel H; Peters; Lindsay C</v>
      </c>
      <c r="D8" s="1" t="str">
        <f>'ERIC - Initial '!D11</f>
        <v>Resurgence of Infant Caregiving Responses</v>
      </c>
      <c r="E8">
        <f>'ERIC - Initial '!E11</f>
        <v>0</v>
      </c>
      <c r="F8">
        <f>'ERIC - Initial '!F11</f>
        <v>0</v>
      </c>
      <c r="G8" s="1"/>
      <c r="H8" s="1">
        <v>1</v>
      </c>
      <c r="I8" s="1">
        <v>1</v>
      </c>
      <c r="J8" t="b">
        <f t="shared" ref="J8:J33" si="0">IF(EXACT(H8, I8),TRUE,FALSE)</f>
        <v>1</v>
      </c>
      <c r="K8">
        <f t="array" ref="K8">INDEX($A$7:$F$33,SMALL(IF(COUNTIF($L$5,$H$7:$H$33)*COUNTIF($L$5,$I$7:$I$33),MATCH(ROW($A$7:$A$33),ROW($A$7:$A$33)),""),ROWS($B$1:B2)),COLUMNS($A$1:B4))</f>
        <v>2009</v>
      </c>
      <c r="L8" t="str">
        <f t="array" ref="L8">INDEX($A$7:$F$33,SMALL(IF(COUNTIF($L$5,$H$7:$H$33)*COUNTIF($L$5,$I$7:$I$33),MATCH(ROW($A$7:$A$33),ROW($A$7:$A$33)),""),ROWS($B$1:C2)),COLUMNS($A$1:C4))</f>
        <v>Bruzek; Jennifer L; Thompson; Rachel H; Peters; Lindsay C</v>
      </c>
      <c r="M8" t="str">
        <f t="array" ref="M8">INDEX($A$7:$F$33,SMALL(IF(COUNTIF($L$5,$H$7:$H$33)*COUNTIF($L$5,$I$7:$I$33),MATCH(ROW($A$7:$A$33),ROW($A$7:$A$33)),""),ROWS($B$1:D2)),COLUMNS($A$1:D4))</f>
        <v>Resurgence of Infant Caregiving Responses</v>
      </c>
      <c r="N8">
        <f t="array" ref="N8">INDEX($A$7:$F$33,SMALL(IF(COUNTIF($L$5,$H$7:$H$33)*COUNTIF($L$5,$I$7:$I$33),MATCH(ROW($A$7:$A$33),ROW($A$7:$A$33)),""),ROWS($B$1:E2)),COLUMNS($A$1:E4))</f>
        <v>0</v>
      </c>
      <c r="O8">
        <f t="array" ref="O8">INDEX($A$7:$F$33,SMALL(IF(COUNTIF($L$5,$H$7:$H$33)*COUNTIF($L$5,$I$7:$I$33),MATCH(ROW($A$7:$A$33),ROW($A$7:$A$33)),""),ROWS($B$1:F2)),COLUMNS($A$1:F4))</f>
        <v>0</v>
      </c>
    </row>
    <row r="9" spans="1:15">
      <c r="A9">
        <f>'ERIC - Initial '!A12</f>
        <v>3</v>
      </c>
      <c r="B9">
        <f>'ERIC - Initial '!B12</f>
        <v>2011</v>
      </c>
      <c r="C9" t="str">
        <f>'ERIC - Initial '!C12</f>
        <v>Cancado; Carlos R. X; Lattal; Kennon A</v>
      </c>
      <c r="D9" s="1" t="str">
        <f>'ERIC - Initial '!D12</f>
        <v>Resurgence of Temporal Patterns of Responding</v>
      </c>
      <c r="E9">
        <f>'ERIC - Initial '!E12</f>
        <v>0</v>
      </c>
      <c r="F9">
        <f>'ERIC - Initial '!F12</f>
        <v>0</v>
      </c>
      <c r="H9" s="1">
        <v>1</v>
      </c>
      <c r="I9" s="1">
        <v>1</v>
      </c>
      <c r="J9" t="b">
        <f t="shared" si="0"/>
        <v>1</v>
      </c>
      <c r="K9">
        <f t="array" ref="K9">INDEX($A$7:$F$33,SMALL(IF(COUNTIF($L$5,$H$7:$H$33)*COUNTIF($L$5,$I$7:$I$33),MATCH(ROW($A$7:$A$33),ROW($A$7:$A$33)),""),ROWS($B$1:B3)),COLUMNS($A$1:B5))</f>
        <v>2011</v>
      </c>
      <c r="L9" t="str">
        <f t="array" ref="L9">INDEX($A$7:$F$33,SMALL(IF(COUNTIF($L$5,$H$7:$H$33)*COUNTIF($L$5,$I$7:$I$33),MATCH(ROW($A$7:$A$33),ROW($A$7:$A$33)),""),ROWS($B$1:C3)),COLUMNS($A$1:C5))</f>
        <v>Cancado; Carlos R. X; Lattal; Kennon A</v>
      </c>
      <c r="M9" t="str">
        <f t="array" ref="M9">INDEX($A$7:$F$33,SMALL(IF(COUNTIF($L$5,$H$7:$H$33)*COUNTIF($L$5,$I$7:$I$33),MATCH(ROW($A$7:$A$33),ROW($A$7:$A$33)),""),ROWS($B$1:D3)),COLUMNS($A$1:D5))</f>
        <v>Resurgence of Temporal Patterns of Responding</v>
      </c>
      <c r="N9">
        <f t="array" ref="N9">INDEX($A$7:$F$33,SMALL(IF(COUNTIF($L$5,$H$7:$H$33)*COUNTIF($L$5,$I$7:$I$33),MATCH(ROW($A$7:$A$33),ROW($A$7:$A$33)),""),ROWS($B$1:E3)),COLUMNS($A$1:E5))</f>
        <v>0</v>
      </c>
      <c r="O9">
        <f t="array" ref="O9">INDEX($A$7:$F$33,SMALL(IF(COUNTIF($L$5,$H$7:$H$33)*COUNTIF($L$5,$I$7:$I$33),MATCH(ROW($A$7:$A$33),ROW($A$7:$A$33)),""),ROWS($B$1:F3)),COLUMNS($A$1:F5))</f>
        <v>0</v>
      </c>
    </row>
    <row r="10" spans="1:15">
      <c r="A10">
        <f>'ERIC - Initial '!A13</f>
        <v>4</v>
      </c>
      <c r="B10">
        <f>'ERIC - Initial '!B13</f>
        <v>0</v>
      </c>
      <c r="C10" t="str">
        <f>'ERIC - Initial '!C13</f>
        <v>Copeland; Gary A; Slater; Dan</v>
      </c>
      <c r="D10" s="1" t="str">
        <f>'ERIC - Initial '!D13</f>
        <v>Catharsis and Fantasy</v>
      </c>
      <c r="E10">
        <f>'ERIC - Initial '!E13</f>
        <v>0</v>
      </c>
      <c r="F10">
        <f>'ERIC - Initial '!F13</f>
        <v>0</v>
      </c>
      <c r="H10" s="1">
        <v>0</v>
      </c>
      <c r="I10" s="1">
        <v>0</v>
      </c>
      <c r="J10" t="b">
        <f t="shared" si="0"/>
        <v>1</v>
      </c>
      <c r="K10">
        <f t="array" ref="K10">INDEX($A$7:$F$33,SMALL(IF(COUNTIF($L$5,$H$7:$H$33)*COUNTIF($L$5,$I$7:$I$33),MATCH(ROW($A$7:$A$33),ROW($A$7:$A$33)),""),ROWS($B$1:B4)),COLUMNS($A$1:B6))</f>
        <v>2008</v>
      </c>
      <c r="L10" t="str">
        <f t="array" ref="L10">INDEX($A$7:$F$33,SMALL(IF(COUNTIF($L$5,$H$7:$H$33)*COUNTIF($L$5,$I$7:$I$33),MATCH(ROW($A$7:$A$33),ROW($A$7:$A$33)),""),ROWS($B$1:C4)),COLUMNS($A$1:C6))</f>
        <v>Doughty; Adam H; Oken; Gabriella</v>
      </c>
      <c r="M10" t="str">
        <f t="array" ref="M10">INDEX($A$7:$F$33,SMALL(IF(COUNTIF($L$5,$H$7:$H$33)*COUNTIF($L$5,$I$7:$I$33),MATCH(ROW($A$7:$A$33),ROW($A$7:$A$33)),""),ROWS($B$1:D4)),COLUMNS($A$1:D6))</f>
        <v>extinction-Induced response Resurgence: a Selective Review</v>
      </c>
      <c r="N10">
        <f t="array" ref="N10">INDEX($A$7:$F$33,SMALL(IF(COUNTIF($L$5,$H$7:$H$33)*COUNTIF($L$5,$I$7:$I$33),MATCH(ROW($A$7:$A$33),ROW($A$7:$A$33)),""),ROWS($B$1:E4)),COLUMNS($A$1:E6))</f>
        <v>0</v>
      </c>
      <c r="O10">
        <f t="array" ref="O10">INDEX($A$7:$F$33,SMALL(IF(COUNTIF($L$5,$H$7:$H$33)*COUNTIF($L$5,$I$7:$I$33),MATCH(ROW($A$7:$A$33),ROW($A$7:$A$33)),""),ROWS($B$1:F4)),COLUMNS($A$1:F6))</f>
        <v>0</v>
      </c>
    </row>
    <row r="11" spans="1:15">
      <c r="A11">
        <f>'ERIC - Initial '!A14</f>
        <v>5</v>
      </c>
      <c r="B11">
        <f>'ERIC - Initial '!B14</f>
        <v>2008</v>
      </c>
      <c r="C11" t="str">
        <f>'ERIC - Initial '!C14</f>
        <v>Doughty; Adam H; Oken; Gabriella</v>
      </c>
      <c r="D11" s="1" t="str">
        <f>'ERIC - Initial '!D14</f>
        <v>extinction-Induced response Resurgence: a Selective Review</v>
      </c>
      <c r="E11">
        <f>'ERIC - Initial '!E14</f>
        <v>0</v>
      </c>
      <c r="F11">
        <f>'ERIC - Initial '!F14</f>
        <v>0</v>
      </c>
      <c r="H11" s="1">
        <v>1</v>
      </c>
      <c r="I11" s="1">
        <v>1</v>
      </c>
      <c r="J11" t="b">
        <f t="shared" si="0"/>
        <v>1</v>
      </c>
      <c r="K11">
        <f t="array" ref="K11">INDEX($A$7:$F$33,SMALL(IF(COUNTIF($L$5,$H$7:$H$33)*COUNTIF($L$5,$I$7:$I$33),MATCH(ROW($A$7:$A$33),ROW($A$7:$A$33)),""),ROWS($B$1:B5)),COLUMNS($A$1:B7))</f>
        <v>2018</v>
      </c>
      <c r="L11" t="str">
        <f t="array" ref="L11">INDEX($A$7:$F$33,SMALL(IF(COUNTIF($L$5,$H$7:$H$33)*COUNTIF($L$5,$I$7:$I$33),MATCH(ROW($A$7:$A$33),ROW($A$7:$A$33)),""),ROWS($B$1:C5)),COLUMNS($A$1:C7))</f>
        <v>Fisher; Wayne W; Greer; Brian D; Fuhrman; Ashley M; Saini; Valdeep; Simmons; Christina A</v>
      </c>
      <c r="M11" t="str">
        <f t="array" ref="M11">INDEX($A$7:$F$33,SMALL(IF(COUNTIF($L$5,$H$7:$H$33)*COUNTIF($L$5,$I$7:$I$33),MATCH(ROW($A$7:$A$33),ROW($A$7:$A$33)),""),ROWS($B$1:D5)),COLUMNS($A$1:D7))</f>
        <v>Minimizing Resurgence of Destructive Behavior Using Behavioral Momentum Theory</v>
      </c>
      <c r="N11">
        <f t="array" ref="N11">INDEX($A$7:$F$33,SMALL(IF(COUNTIF($L$5,$H$7:$H$33)*COUNTIF($L$5,$I$7:$I$33),MATCH(ROW($A$7:$A$33),ROW($A$7:$A$33)),""),ROWS($B$1:E5)),COLUMNS($A$1:E7))</f>
        <v>0</v>
      </c>
      <c r="O11">
        <f t="array" ref="O11">INDEX($A$7:$F$33,SMALL(IF(COUNTIF($L$5,$H$7:$H$33)*COUNTIF($L$5,$I$7:$I$33),MATCH(ROW($A$7:$A$33),ROW($A$7:$A$33)),""),ROWS($B$1:F5)),COLUMNS($A$1:F7))</f>
        <v>0</v>
      </c>
    </row>
    <row r="12" spans="1:15">
      <c r="A12">
        <f>'ERIC - Initial '!A15</f>
        <v>6</v>
      </c>
      <c r="B12">
        <f>'ERIC - Initial '!B15</f>
        <v>2018</v>
      </c>
      <c r="C12" t="str">
        <f>'ERIC - Initial '!C15</f>
        <v>Fisher; Wayne W; Greer; Brian D; Fuhrman; Ashley M; Saini; Valdeep; Simmons; Christina A</v>
      </c>
      <c r="D12" s="1" t="str">
        <f>'ERIC - Initial '!D15</f>
        <v>Minimizing Resurgence of Destructive Behavior Using Behavioral Momentum Theory</v>
      </c>
      <c r="E12">
        <f>'ERIC - Initial '!E15</f>
        <v>0</v>
      </c>
      <c r="F12">
        <f>'ERIC - Initial '!F15</f>
        <v>0</v>
      </c>
      <c r="H12" s="1">
        <v>1</v>
      </c>
      <c r="I12" s="1">
        <v>1</v>
      </c>
      <c r="J12" t="b">
        <f t="shared" si="0"/>
        <v>1</v>
      </c>
      <c r="K12">
        <f t="array" ref="K12">INDEX($A$7:$F$33,SMALL(IF(COUNTIF($L$5,$H$7:$H$33)*COUNTIF($L$5,$I$7:$I$33),MATCH(ROW($A$7:$A$33),ROW($A$7:$A$33)),""),ROWS($B$1:B6)),COLUMNS($A$1:B8))</f>
        <v>2016</v>
      </c>
      <c r="L12" t="str">
        <f t="array" ref="L12">INDEX($A$7:$F$33,SMALL(IF(COUNTIF($L$5,$H$7:$H$33)*COUNTIF($L$5,$I$7:$I$33),MATCH(ROW($A$7:$A$33),ROW($A$7:$A$33)),""),ROWS($B$1:C6)),COLUMNS($A$1:C8))</f>
        <v>Fuhrman; Ashley M; Fisher; Wayne W; Greer; Brian D</v>
      </c>
      <c r="M12" t="str">
        <f t="array" ref="M12">INDEX($A$7:$F$33,SMALL(IF(COUNTIF($L$5,$H$7:$H$33)*COUNTIF($L$5,$I$7:$I$33),MATCH(ROW($A$7:$A$33),ROW($A$7:$A$33)),""),ROWS($B$1:D6)),COLUMNS($A$1:D8))</f>
        <v xml:space="preserve"> a Preliminary Investigation on Improving Functional Communication Training by Mitigating Resurgence of Destructive Behavior</v>
      </c>
      <c r="N12">
        <f t="array" ref="N12">INDEX($A$7:$F$33,SMALL(IF(COUNTIF($L$5,$H$7:$H$33)*COUNTIF($L$5,$I$7:$I$33),MATCH(ROW($A$7:$A$33),ROW($A$7:$A$33)),""),ROWS($B$1:E6)),COLUMNS($A$1:E8))</f>
        <v>0</v>
      </c>
      <c r="O12">
        <f t="array" ref="O12">INDEX($A$7:$F$33,SMALL(IF(COUNTIF($L$5,$H$7:$H$33)*COUNTIF($L$5,$I$7:$I$33),MATCH(ROW($A$7:$A$33),ROW($A$7:$A$33)),""),ROWS($B$1:F6)),COLUMNS($A$1:F8))</f>
        <v>0</v>
      </c>
    </row>
    <row r="13" spans="1:15">
      <c r="A13">
        <f>'ERIC - Initial '!A16</f>
        <v>7</v>
      </c>
      <c r="B13">
        <f>'ERIC - Initial '!B16</f>
        <v>2016</v>
      </c>
      <c r="C13" t="str">
        <f>'ERIC - Initial '!C16</f>
        <v>Fuhrman; Ashley M; Fisher; Wayne W; Greer; Brian D</v>
      </c>
      <c r="D13" s="1" t="str">
        <f>'ERIC - Initial '!D16</f>
        <v xml:space="preserve"> a Preliminary Investigation on Improving Functional Communication Training by Mitigating Resurgence of Destructive Behavior</v>
      </c>
      <c r="E13">
        <f>'ERIC - Initial '!E16</f>
        <v>0</v>
      </c>
      <c r="F13">
        <f>'ERIC - Initial '!F16</f>
        <v>0</v>
      </c>
      <c r="H13" s="1">
        <v>1</v>
      </c>
      <c r="I13" s="1">
        <v>1</v>
      </c>
      <c r="J13" t="b">
        <f t="shared" si="0"/>
        <v>1</v>
      </c>
      <c r="K13">
        <f t="array" ref="K13">INDEX($A$7:$F$33,SMALL(IF(COUNTIF($L$5,$H$7:$H$33)*COUNTIF($L$5,$I$7:$I$33),MATCH(ROW($A$7:$A$33),ROW($A$7:$A$33)),""),ROWS($B$1:B7)),COLUMNS($A$1:B9))</f>
        <v>2018</v>
      </c>
      <c r="L13" t="str">
        <f t="array" ref="L13">INDEX($A$7:$F$33,SMALL(IF(COUNTIF($L$5,$H$7:$H$33)*COUNTIF($L$5,$I$7:$I$33),MATCH(ROW($A$7:$A$33),ROW($A$7:$A$33)),""),ROWS($B$1:C7)),COLUMNS($A$1:C9))</f>
        <v>Garner; Joshua; Neef; Nancy A; Gardner; Ralph</v>
      </c>
      <c r="M13" t="str">
        <f t="array" ref="M13">INDEX($A$7:$F$33,SMALL(IF(COUNTIF($L$5,$H$7:$H$33)*COUNTIF($L$5,$I$7:$I$33),MATCH(ROW($A$7:$A$33),ROW($A$7:$A$33)),""),ROWS($B$1:D7)),COLUMNS($A$1:D9))</f>
        <v>Recurrence of Phonetic Responding</v>
      </c>
      <c r="N13">
        <f t="array" ref="N13">INDEX($A$7:$F$33,SMALL(IF(COUNTIF($L$5,$H$7:$H$33)*COUNTIF($L$5,$I$7:$I$33),MATCH(ROW($A$7:$A$33),ROW($A$7:$A$33)),""),ROWS($B$1:E7)),COLUMNS($A$1:E9))</f>
        <v>0</v>
      </c>
      <c r="O13">
        <f t="array" ref="O13">INDEX($A$7:$F$33,SMALL(IF(COUNTIF($L$5,$H$7:$H$33)*COUNTIF($L$5,$I$7:$I$33),MATCH(ROW($A$7:$A$33),ROW($A$7:$A$33)),""),ROWS($B$1:F7)),COLUMNS($A$1:F9))</f>
        <v>0</v>
      </c>
    </row>
    <row r="14" spans="1:15">
      <c r="A14">
        <f>'ERIC - Initial '!A17</f>
        <v>8</v>
      </c>
      <c r="B14">
        <f>'ERIC - Initial '!B17</f>
        <v>2018</v>
      </c>
      <c r="C14" t="str">
        <f>'ERIC - Initial '!C17</f>
        <v>Garner; Joshua; Neef; Nancy A; Gardner; Ralph</v>
      </c>
      <c r="D14" s="1" t="str">
        <f>'ERIC - Initial '!D17</f>
        <v>Recurrence of Phonetic Responding</v>
      </c>
      <c r="E14">
        <f>'ERIC - Initial '!E17</f>
        <v>0</v>
      </c>
      <c r="F14">
        <f>'ERIC - Initial '!F17</f>
        <v>0</v>
      </c>
      <c r="H14" s="1">
        <v>1</v>
      </c>
      <c r="I14" s="1">
        <v>1</v>
      </c>
      <c r="J14" t="b">
        <f t="shared" si="0"/>
        <v>1</v>
      </c>
      <c r="K14">
        <f t="array" ref="K14">INDEX($A$7:$F$33,SMALL(IF(COUNTIF($L$5,$H$7:$H$33)*COUNTIF($L$5,$I$7:$I$33),MATCH(ROW($A$7:$A$33),ROW($A$7:$A$33)),""),ROWS($B$1:B8)),COLUMNS($A$1:B10))</f>
        <v>2005</v>
      </c>
      <c r="L14" t="str">
        <f t="array" ref="L14">INDEX($A$7:$F$33,SMALL(IF(COUNTIF($L$5,$H$7:$H$33)*COUNTIF($L$5,$I$7:$I$33),MATCH(ROW($A$7:$A$33),ROW($A$7:$A$33)),""),ROWS($B$1:C8)),COLUMNS($A$1:C10))</f>
        <v>Houmanfar; R; Hayes; L. J; Herbst; S. A</v>
      </c>
      <c r="M14" t="str">
        <f t="array" ref="M14">INDEX($A$7:$F$33,SMALL(IF(COUNTIF($L$5,$H$7:$H$33)*COUNTIF($L$5,$I$7:$I$33),MATCH(ROW($A$7:$A$33),ROW($A$7:$A$33)),""),ROWS($B$1:D8)),COLUMNS($A$1:D10))</f>
        <v>an Analog study of First Language Dominance and Interference over Second Language</v>
      </c>
      <c r="N14">
        <f t="array" ref="N14">INDEX($A$7:$F$33,SMALL(IF(COUNTIF($L$5,$H$7:$H$33)*COUNTIF($L$5,$I$7:$I$33),MATCH(ROW($A$7:$A$33),ROW($A$7:$A$33)),""),ROWS($B$1:E8)),COLUMNS($A$1:E10))</f>
        <v>0</v>
      </c>
      <c r="O14">
        <f t="array" ref="O14">INDEX($A$7:$F$33,SMALL(IF(COUNTIF($L$5,$H$7:$H$33)*COUNTIF($L$5,$I$7:$I$33),MATCH(ROW($A$7:$A$33),ROW($A$7:$A$33)),""),ROWS($B$1:F8)),COLUMNS($A$1:F10))</f>
        <v>0</v>
      </c>
    </row>
    <row r="15" spans="1:15">
      <c r="A15">
        <f>'ERIC - Initial '!A18</f>
        <v>9</v>
      </c>
      <c r="B15">
        <f>'ERIC - Initial '!B18</f>
        <v>2018</v>
      </c>
      <c r="C15" t="str">
        <f>'ERIC - Initial '!C18</f>
        <v>Ghaemmaghami; Mahshid; Hanley; Gregory P; Jessel; Joshua; Landa; Robin</v>
      </c>
      <c r="D15" s="1" t="str">
        <f>'ERIC - Initial '!D18</f>
        <v>Shaping Complex Functional Communication Responses</v>
      </c>
      <c r="E15">
        <f>'ERIC - Initial '!E18</f>
        <v>0</v>
      </c>
      <c r="F15">
        <f>'ERIC - Initial '!F18</f>
        <v>0</v>
      </c>
      <c r="H15" s="1">
        <v>0</v>
      </c>
      <c r="I15" s="1">
        <v>0</v>
      </c>
      <c r="J15" t="b">
        <f t="shared" si="0"/>
        <v>1</v>
      </c>
      <c r="K15">
        <f t="array" ref="K15">INDEX($A$7:$F$33,SMALL(IF(COUNTIF($L$5,$H$7:$H$33)*COUNTIF($L$5,$I$7:$I$33),MATCH(ROW($A$7:$A$33),ROW($A$7:$A$33)),""),ROWS($B$1:B9)),COLUMNS($A$1:B11))</f>
        <v>2017</v>
      </c>
      <c r="L15" t="str">
        <f t="array" ref="L15">INDEX($A$7:$F$33,SMALL(IF(COUNTIF($L$5,$H$7:$H$33)*COUNTIF($L$5,$I$7:$I$33),MATCH(ROW($A$7:$A$33),ROW($A$7:$A$33)),""),ROWS($B$1:C9)),COLUMNS($A$1:C11))</f>
        <v>Kestner; Kathryn M; Peterson; Stephanie M; Wacker; David P</v>
      </c>
      <c r="M15" t="str">
        <f t="array" ref="M15">INDEX($A$7:$F$33,SMALL(IF(COUNTIF($L$5,$H$7:$H$33)*COUNTIF($L$5,$I$7:$I$33),MATCH(ROW($A$7:$A$33),ROW($A$7:$A$33)),""),ROWS($B$1:D9)),COLUMNS($A$1:D11))</f>
        <v>Introduction to the Special Section on Resurgence</v>
      </c>
      <c r="N15">
        <f t="array" ref="N15">INDEX($A$7:$F$33,SMALL(IF(COUNTIF($L$5,$H$7:$H$33)*COUNTIF($L$5,$I$7:$I$33),MATCH(ROW($A$7:$A$33),ROW($A$7:$A$33)),""),ROWS($B$1:E9)),COLUMNS($A$1:E11))</f>
        <v>0</v>
      </c>
      <c r="O15">
        <f t="array" ref="O15">INDEX($A$7:$F$33,SMALL(IF(COUNTIF($L$5,$H$7:$H$33)*COUNTIF($L$5,$I$7:$I$33),MATCH(ROW($A$7:$A$33),ROW($A$7:$A$33)),""),ROWS($B$1:F9)),COLUMNS($A$1:F11))</f>
        <v>0</v>
      </c>
    </row>
    <row r="16" spans="1:15">
      <c r="A16">
        <f>'ERIC - Initial '!A19</f>
        <v>10</v>
      </c>
      <c r="B16">
        <f>'ERIC - Initial '!B19</f>
        <v>2005</v>
      </c>
      <c r="C16" t="str">
        <f>'ERIC - Initial '!C19</f>
        <v>Houmanfar; R; Hayes; L. J; Herbst; S. A</v>
      </c>
      <c r="D16" s="1" t="str">
        <f>'ERIC - Initial '!D19</f>
        <v>an Analog study of First Language Dominance and Interference over Second Language</v>
      </c>
      <c r="E16">
        <f>'ERIC - Initial '!E19</f>
        <v>0</v>
      </c>
      <c r="F16">
        <f>'ERIC - Initial '!F19</f>
        <v>0</v>
      </c>
      <c r="H16" s="1">
        <v>1</v>
      </c>
      <c r="I16" s="1">
        <v>1</v>
      </c>
      <c r="J16" t="b">
        <f t="shared" si="0"/>
        <v>1</v>
      </c>
      <c r="K16">
        <f t="array" ref="K16">INDEX($A$7:$F$33,SMALL(IF(COUNTIF($L$5,$H$7:$H$33)*COUNTIF($L$5,$I$7:$I$33),MATCH(ROW($A$7:$A$33),ROW($A$7:$A$33)),""),ROWS($B$1:B10)),COLUMNS($A$1:B12))</f>
        <v>2004</v>
      </c>
      <c r="L16" t="str">
        <f t="array" ref="L16">INDEX($A$7:$F$33,SMALL(IF(COUNTIF($L$5,$H$7:$H$33)*COUNTIF($L$5,$I$7:$I$33),MATCH(ROW($A$7:$A$33),ROW($A$7:$A$33)),""),ROWS($B$1:C10)),COLUMNS($A$1:C12))</f>
        <v>Lieving; Gregory A; Hagopian; Louis P; Long; Ethan S; O'Connor; Julia</v>
      </c>
      <c r="M16" t="str">
        <f t="array" ref="M16">INDEX($A$7:$F$33,SMALL(IF(COUNTIF($L$5,$H$7:$H$33)*COUNTIF($L$5,$I$7:$I$33),MATCH(ROW($A$7:$A$33),ROW($A$7:$A$33)),""),ROWS($B$1:D10)),COLUMNS($A$1:D12))</f>
        <v>response-Class Hierarchies and Resurgence of severe problem Behavior</v>
      </c>
      <c r="N16">
        <f t="array" ref="N16">INDEX($A$7:$F$33,SMALL(IF(COUNTIF($L$5,$H$7:$H$33)*COUNTIF($L$5,$I$7:$I$33),MATCH(ROW($A$7:$A$33),ROW($A$7:$A$33)),""),ROWS($B$1:E10)),COLUMNS($A$1:E12))</f>
        <v>0</v>
      </c>
      <c r="O16">
        <f t="array" ref="O16">INDEX($A$7:$F$33,SMALL(IF(COUNTIF($L$5,$H$7:$H$33)*COUNTIF($L$5,$I$7:$I$33),MATCH(ROW($A$7:$A$33),ROW($A$7:$A$33)),""),ROWS($B$1:F10)),COLUMNS($A$1:F12))</f>
        <v>0</v>
      </c>
    </row>
    <row r="17" spans="1:15">
      <c r="A17">
        <f>'ERIC - Initial '!A20</f>
        <v>11</v>
      </c>
      <c r="B17">
        <f>'ERIC - Initial '!B20</f>
        <v>2011</v>
      </c>
      <c r="C17" t="str">
        <f>'ERIC - Initial '!C20</f>
        <v>Kanter; Jonathan W; Cautilli; Joseph D; Busch; Andrew M; Baruch; David E</v>
      </c>
      <c r="D17" s="1" t="str">
        <f>'ERIC - Initial '!D20</f>
        <v>Toward a Comprehensive Functional Analysis of Depressive Behavior: Five Environmental Factors and a Possible Sixth and Seventh</v>
      </c>
      <c r="E17">
        <f>'ERIC - Initial '!E20</f>
        <v>0</v>
      </c>
      <c r="F17">
        <f>'ERIC - Initial '!F20</f>
        <v>0</v>
      </c>
      <c r="H17" s="1">
        <v>0</v>
      </c>
      <c r="I17" s="1">
        <v>0</v>
      </c>
      <c r="J17" t="b">
        <f t="shared" si="0"/>
        <v>1</v>
      </c>
      <c r="K17">
        <f t="array" ref="K17">INDEX($A$7:$F$33,SMALL(IF(COUNTIF($L$5,$H$7:$H$33)*COUNTIF($L$5,$I$7:$I$33),MATCH(ROW($A$7:$A$33),ROW($A$7:$A$33)),""),ROWS($B$1:B11)),COLUMNS($A$1:B13))</f>
        <v>2007</v>
      </c>
      <c r="L17" t="str">
        <f t="array" ref="L17">INDEX($A$7:$F$33,SMALL(IF(COUNTIF($L$5,$H$7:$H$33)*COUNTIF($L$5,$I$7:$I$33),MATCH(ROW($A$7:$A$33),ROW($A$7:$A$33)),""),ROWS($B$1:C11)),COLUMNS($A$1:C13))</f>
        <v>Bacha Mendez; Gustavo; Reid; Alliston K; Mendoza Soylovna; Adela</v>
      </c>
      <c r="M17" t="str">
        <f t="array" ref="M17">INDEX($A$7:$F$33,SMALL(IF(COUNTIF($L$5,$H$7:$H$33)*COUNTIF($L$5,$I$7:$I$33),MATCH(ROW($A$7:$A$33),ROW($A$7:$A$33)),""),ROWS($B$1:D11)),COLUMNS($A$1:D13))</f>
        <v>Resurgence of Integrated Behavioral Units</v>
      </c>
      <c r="N17">
        <f t="array" ref="N17">INDEX($A$7:$F$33,SMALL(IF(COUNTIF($L$5,$H$7:$H$33)*COUNTIF($L$5,$I$7:$I$33),MATCH(ROW($A$7:$A$33),ROW($A$7:$A$33)),""),ROWS($B$1:E11)),COLUMNS($A$1:E13))</f>
        <v>0</v>
      </c>
      <c r="O17">
        <f t="array" ref="O17">INDEX($A$7:$F$33,SMALL(IF(COUNTIF($L$5,$H$7:$H$33)*COUNTIF($L$5,$I$7:$I$33),MATCH(ROW($A$7:$A$33),ROW($A$7:$A$33)),""),ROWS($B$1:F11)),COLUMNS($A$1:F13))</f>
        <v>0</v>
      </c>
    </row>
    <row r="18" spans="1:15">
      <c r="A18">
        <f>'ERIC - Initial '!A21</f>
        <v>12</v>
      </c>
      <c r="B18">
        <f>'ERIC - Initial '!B21</f>
        <v>2017</v>
      </c>
      <c r="C18" t="str">
        <f>'ERIC - Initial '!C21</f>
        <v>Kestner; Kathryn M; Peterson; Stephanie M; Wacker; David P</v>
      </c>
      <c r="D18" s="1" t="str">
        <f>'ERIC - Initial '!D21</f>
        <v>Introduction to the Special Section on Resurgence</v>
      </c>
      <c r="E18">
        <f>'ERIC - Initial '!E21</f>
        <v>0</v>
      </c>
      <c r="F18">
        <f>'ERIC - Initial '!F21</f>
        <v>0</v>
      </c>
      <c r="H18" s="1">
        <v>1</v>
      </c>
      <c r="I18" s="1">
        <v>1</v>
      </c>
      <c r="J18" t="b">
        <f t="shared" si="0"/>
        <v>1</v>
      </c>
      <c r="K18">
        <f t="array" ref="K18">INDEX($A$7:$F$33,SMALL(IF(COUNTIF($L$5,$H$7:$H$33)*COUNTIF($L$5,$I$7:$I$33),MATCH(ROW($A$7:$A$33),ROW($A$7:$A$33)),""),ROWS($B$1:B12)),COLUMNS($A$1:B14))</f>
        <v>2011</v>
      </c>
      <c r="L18" t="str">
        <f t="array" ref="L18">INDEX($A$7:$F$33,SMALL(IF(COUNTIF($L$5,$H$7:$H$33)*COUNTIF($L$5,$I$7:$I$33),MATCH(ROW($A$7:$A$33),ROW($A$7:$A$33)),""),ROWS($B$1:C12)),COLUMNS($A$1:C14))</f>
        <v>Nevin; John A; Shahan; Timothy A</v>
      </c>
      <c r="M18" t="str">
        <f t="array" ref="M18">INDEX($A$7:$F$33,SMALL(IF(COUNTIF($L$5,$H$7:$H$33)*COUNTIF($L$5,$I$7:$I$33),MATCH(ROW($A$7:$A$33),ROW($A$7:$A$33)),""),ROWS($B$1:D12)),COLUMNS($A$1:D14))</f>
        <v>Behavioral Momentum Theory: Equations and Applications</v>
      </c>
      <c r="N18">
        <f t="array" ref="N18">INDEX($A$7:$F$33,SMALL(IF(COUNTIF($L$5,$H$7:$H$33)*COUNTIF($L$5,$I$7:$I$33),MATCH(ROW($A$7:$A$33),ROW($A$7:$A$33)),""),ROWS($B$1:E12)),COLUMNS($A$1:E14))</f>
        <v>0</v>
      </c>
      <c r="O18">
        <f t="array" ref="O18">INDEX($A$7:$F$33,SMALL(IF(COUNTIF($L$5,$H$7:$H$33)*COUNTIF($L$5,$I$7:$I$33),MATCH(ROW($A$7:$A$33),ROW($A$7:$A$33)),""),ROWS($B$1:F12)),COLUMNS($A$1:F14))</f>
        <v>0</v>
      </c>
    </row>
    <row r="19" spans="1:15">
      <c r="A19">
        <f>'ERIC - Initial '!A22</f>
        <v>13</v>
      </c>
      <c r="B19">
        <f>'ERIC - Initial '!B22</f>
        <v>2004</v>
      </c>
      <c r="C19" t="str">
        <f>'ERIC - Initial '!C22</f>
        <v>Lieving; Gregory A; Hagopian; Louis P; Long; Ethan S; O'Connor; Julia</v>
      </c>
      <c r="D19" s="1" t="str">
        <f>'ERIC - Initial '!D22</f>
        <v>response-Class Hierarchies and Resurgence of severe problem Behavior</v>
      </c>
      <c r="E19">
        <f>'ERIC - Initial '!E22</f>
        <v>0</v>
      </c>
      <c r="F19">
        <f>'ERIC - Initial '!F22</f>
        <v>0</v>
      </c>
      <c r="H19" s="1">
        <v>1</v>
      </c>
      <c r="I19" s="1">
        <v>1</v>
      </c>
      <c r="J19" t="b">
        <f t="shared" si="0"/>
        <v>1</v>
      </c>
      <c r="K19">
        <f t="array" ref="K19">INDEX($A$7:$F$33,SMALL(IF(COUNTIF($L$5,$H$7:$H$33)*COUNTIF($L$5,$I$7:$I$33),MATCH(ROW($A$7:$A$33),ROW($A$7:$A$33)),""),ROWS($B$1:B13)),COLUMNS($A$1:B15))</f>
        <v>2017</v>
      </c>
      <c r="L19" t="str">
        <f t="array" ref="L19">INDEX($A$7:$F$33,SMALL(IF(COUNTIF($L$5,$H$7:$H$33)*COUNTIF($L$5,$I$7:$I$33),MATCH(ROW($A$7:$A$33),ROW($A$7:$A$33)),""),ROWS($B$1:C13)),COLUMNS($A$1:C15))</f>
        <v>Peterson; Stephanie M; Frieder; Jessica E; Quigley; Shawn P; Kestner; Kathryn M; Goyal; Manish; Smith; Shilo L; Dayton; Elizabeth; Brower Breitwieser; Carrie</v>
      </c>
      <c r="M19" t="str">
        <f t="array" ref="M19">INDEX($A$7:$F$33,SMALL(IF(COUNTIF($L$5,$H$7:$H$33)*COUNTIF($L$5,$I$7:$I$33),MATCH(ROW($A$7:$A$33),ROW($A$7:$A$33)),""),ROWS($B$1:D13)),COLUMNS($A$1:D15))</f>
        <v>Concurrent Schedules of Reinforcement as "Challenges" to Maintenance</v>
      </c>
      <c r="N19">
        <f t="array" ref="N19">INDEX($A$7:$F$33,SMALL(IF(COUNTIF($L$5,$H$7:$H$33)*COUNTIF($L$5,$I$7:$I$33),MATCH(ROW($A$7:$A$33),ROW($A$7:$A$33)),""),ROWS($B$1:E13)),COLUMNS($A$1:E15))</f>
        <v>0</v>
      </c>
      <c r="O19">
        <f t="array" ref="O19">INDEX($A$7:$F$33,SMALL(IF(COUNTIF($L$5,$H$7:$H$33)*COUNTIF($L$5,$I$7:$I$33),MATCH(ROW($A$7:$A$33),ROW($A$7:$A$33)),""),ROWS($B$1:F13)),COLUMNS($A$1:F15))</f>
        <v>0</v>
      </c>
    </row>
    <row r="20" spans="1:15">
      <c r="A20">
        <f>'ERIC - Initial '!A23</f>
        <v>14</v>
      </c>
      <c r="B20">
        <f>'ERIC - Initial '!B23</f>
        <v>2007</v>
      </c>
      <c r="C20" t="str">
        <f>'ERIC - Initial '!C23</f>
        <v>Bacha Mendez; Gustavo; Reid; Alliston K; Mendoza Soylovna; Adela</v>
      </c>
      <c r="D20" s="1" t="str">
        <f>'ERIC - Initial '!D23</f>
        <v>Resurgence of Integrated Behavioral Units</v>
      </c>
      <c r="E20">
        <f>'ERIC - Initial '!E23</f>
        <v>0</v>
      </c>
      <c r="F20">
        <f>'ERIC - Initial '!F23</f>
        <v>0</v>
      </c>
      <c r="H20" s="1">
        <v>1</v>
      </c>
      <c r="I20" s="1">
        <v>1</v>
      </c>
      <c r="J20" t="b">
        <f t="shared" si="0"/>
        <v>1</v>
      </c>
      <c r="K20">
        <f t="array" ref="K20">INDEX($A$7:$F$33,SMALL(IF(COUNTIF($L$5,$H$7:$H$33)*COUNTIF($L$5,$I$7:$I$33),MATCH(ROW($A$7:$A$33),ROW($A$7:$A$33)),""),ROWS($B$1:B14)),COLUMNS($A$1:B16))</f>
        <v>2006</v>
      </c>
      <c r="L20" t="str">
        <f t="array" ref="L20">INDEX($A$7:$F$33,SMALL(IF(COUNTIF($L$5,$H$7:$H$33)*COUNTIF($L$5,$I$7:$I$33),MATCH(ROW($A$7:$A$33),ROW($A$7:$A$33)),""),ROWS($B$1:C14)),COLUMNS($A$1:C16))</f>
        <v>Reed; Phil; Morgan; Theresa A</v>
      </c>
      <c r="M20" t="str">
        <f t="array" ref="M20">INDEX($A$7:$F$33,SMALL(IF(COUNTIF($L$5,$H$7:$H$33)*COUNTIF($L$5,$I$7:$I$33),MATCH(ROW($A$7:$A$33),ROW($A$7:$A$33)),""),ROWS($B$1:D14)),COLUMNS($A$1:D16))</f>
        <v>Resurgence of response sequences during extinction in rats Shows a Primacy effect</v>
      </c>
      <c r="N20">
        <f t="array" ref="N20">INDEX($A$7:$F$33,SMALL(IF(COUNTIF($L$5,$H$7:$H$33)*COUNTIF($L$5,$I$7:$I$33),MATCH(ROW($A$7:$A$33),ROW($A$7:$A$33)),""),ROWS($B$1:E14)),COLUMNS($A$1:E16))</f>
        <v>0</v>
      </c>
      <c r="O20">
        <f t="array" ref="O20">INDEX($A$7:$F$33,SMALL(IF(COUNTIF($L$5,$H$7:$H$33)*COUNTIF($L$5,$I$7:$I$33),MATCH(ROW($A$7:$A$33),ROW($A$7:$A$33)),""),ROWS($B$1:F14)),COLUMNS($A$1:F16))</f>
        <v>0</v>
      </c>
    </row>
    <row r="21" spans="1:15">
      <c r="A21">
        <f>'ERIC - Initial '!A24</f>
        <v>15</v>
      </c>
      <c r="B21">
        <f>'ERIC - Initial '!B24</f>
        <v>2010</v>
      </c>
      <c r="C21" t="str">
        <f>'ERIC - Initial '!C24</f>
        <v>Mendres; Amber E; Borrero; John C</v>
      </c>
      <c r="D21" s="1" t="str">
        <f>'ERIC - Initial '!D24</f>
        <v>Development and Modification of a response Class via Positive and negative Reinforcement: a Translational Approach</v>
      </c>
      <c r="E21">
        <f>'ERIC - Initial '!E24</f>
        <v>0</v>
      </c>
      <c r="F21">
        <f>'ERIC - Initial '!F24</f>
        <v>0</v>
      </c>
      <c r="H21" s="1">
        <v>0</v>
      </c>
      <c r="I21" s="1">
        <v>0</v>
      </c>
      <c r="J21" t="b">
        <f t="shared" si="0"/>
        <v>1</v>
      </c>
      <c r="K21">
        <f t="array" ref="K21">INDEX($A$7:$F$33,SMALL(IF(COUNTIF($L$5,$H$7:$H$33)*COUNTIF($L$5,$I$7:$I$33),MATCH(ROW($A$7:$A$33),ROW($A$7:$A$33)),""),ROWS($B$1:B15)),COLUMNS($A$1:B17))</f>
        <v>2017</v>
      </c>
      <c r="L21" t="str">
        <f t="array" ref="L21">INDEX($A$7:$F$33,SMALL(IF(COUNTIF($L$5,$H$7:$H$33)*COUNTIF($L$5,$I$7:$I$33),MATCH(ROW($A$7:$A$33),ROW($A$7:$A$33)),""),ROWS($B$1:C15)),COLUMNS($A$1:C17))</f>
        <v>Ringdahl; Joel E; St Peter; Claire</v>
      </c>
      <c r="M21" t="str">
        <f t="array" ref="M21">INDEX($A$7:$F$33,SMALL(IF(COUNTIF($L$5,$H$7:$H$33)*COUNTIF($L$5,$I$7:$I$33),MATCH(ROW($A$7:$A$33),ROW($A$7:$A$33)),""),ROWS($B$1:D15)),COLUMNS($A$1:D17))</f>
        <v>Resurgence: the Unintended Maintenance of problem Behavior</v>
      </c>
      <c r="N21">
        <f t="array" ref="N21">INDEX($A$7:$F$33,SMALL(IF(COUNTIF($L$5,$H$7:$H$33)*COUNTIF($L$5,$I$7:$I$33),MATCH(ROW($A$7:$A$33),ROW($A$7:$A$33)),""),ROWS($B$1:E15)),COLUMNS($A$1:E17))</f>
        <v>0</v>
      </c>
      <c r="O21">
        <f t="array" ref="O21">INDEX($A$7:$F$33,SMALL(IF(COUNTIF($L$5,$H$7:$H$33)*COUNTIF($L$5,$I$7:$I$33),MATCH(ROW($A$7:$A$33),ROW($A$7:$A$33)),""),ROWS($B$1:F15)),COLUMNS($A$1:F17))</f>
        <v>0</v>
      </c>
    </row>
    <row r="22" spans="1:15">
      <c r="A22">
        <f>'ERIC - Initial '!A25</f>
        <v>16</v>
      </c>
      <c r="B22">
        <f>'ERIC - Initial '!B25</f>
        <v>2011</v>
      </c>
      <c r="C22" t="str">
        <f>'ERIC - Initial '!C25</f>
        <v>Nevin; John A; Shahan; Timothy A</v>
      </c>
      <c r="D22" s="1" t="str">
        <f>'ERIC - Initial '!D25</f>
        <v>Behavioral Momentum Theory: Equations and Applications</v>
      </c>
      <c r="E22">
        <f>'ERIC - Initial '!E25</f>
        <v>0</v>
      </c>
      <c r="F22">
        <f>'ERIC - Initial '!F25</f>
        <v>0</v>
      </c>
      <c r="H22" s="1">
        <v>1</v>
      </c>
      <c r="I22" s="1">
        <v>1</v>
      </c>
      <c r="J22" t="b">
        <f t="shared" si="0"/>
        <v>1</v>
      </c>
      <c r="K22">
        <f t="array" ref="K22">INDEX($A$7:$F$33,SMALL(IF(COUNTIF($L$5,$H$7:$H$33)*COUNTIF($L$5,$I$7:$I$33),MATCH(ROW($A$7:$A$33),ROW($A$7:$A$33)),""),ROWS($B$1:B16)),COLUMNS($A$1:B18))</f>
        <v>2011</v>
      </c>
      <c r="L22" t="str">
        <f t="array" ref="L22">INDEX($A$7:$F$33,SMALL(IF(COUNTIF($L$5,$H$7:$H$33)*COUNTIF($L$5,$I$7:$I$33),MATCH(ROW($A$7:$A$33),ROW($A$7:$A$33)),""),ROWS($B$1:C16)),COLUMNS($A$1:C18))</f>
        <v>Shahan; Timothy A; Sweeney; Mary M</v>
      </c>
      <c r="M22" t="str">
        <f t="array" ref="M22">INDEX($A$7:$F$33,SMALL(IF(COUNTIF($L$5,$H$7:$H$33)*COUNTIF($L$5,$I$7:$I$33),MATCH(ROW($A$7:$A$33),ROW($A$7:$A$33)),""),ROWS($B$1:D16)),COLUMNS($A$1:D18))</f>
        <v>a model of Resurgence Based on Behavioral Momentum Theory</v>
      </c>
      <c r="N22">
        <f t="array" ref="N22">INDEX($A$7:$F$33,SMALL(IF(COUNTIF($L$5,$H$7:$H$33)*COUNTIF($L$5,$I$7:$I$33),MATCH(ROW($A$7:$A$33),ROW($A$7:$A$33)),""),ROWS($B$1:E16)),COLUMNS($A$1:E18))</f>
        <v>0</v>
      </c>
      <c r="O22">
        <f t="array" ref="O22">INDEX($A$7:$F$33,SMALL(IF(COUNTIF($L$5,$H$7:$H$33)*COUNTIF($L$5,$I$7:$I$33),MATCH(ROW($A$7:$A$33),ROW($A$7:$A$33)),""),ROWS($B$1:F16)),COLUMNS($A$1:F18))</f>
        <v>0</v>
      </c>
    </row>
    <row r="23" spans="1:15">
      <c r="A23">
        <f>'ERIC - Initial '!A26</f>
        <v>17</v>
      </c>
      <c r="B23">
        <f>'ERIC - Initial '!B26</f>
        <v>2017</v>
      </c>
      <c r="C23" t="str">
        <f>'ERIC - Initial '!C26</f>
        <v>Peterson; Stephanie M; Frieder; Jessica E; Quigley; Shawn P; Kestner; Kathryn M; Goyal; Manish; Smith; Shilo L; Dayton; Elizabeth; Brower Breitwieser; Carrie</v>
      </c>
      <c r="D23" s="1" t="str">
        <f>'ERIC - Initial '!D26</f>
        <v>Concurrent Schedules of Reinforcement as "Challenges" to Maintenance</v>
      </c>
      <c r="E23">
        <f>'ERIC - Initial '!E26</f>
        <v>0</v>
      </c>
      <c r="F23">
        <f>'ERIC - Initial '!F26</f>
        <v>0</v>
      </c>
      <c r="H23" s="1">
        <v>1</v>
      </c>
      <c r="I23" s="1">
        <v>1</v>
      </c>
      <c r="J23" t="b">
        <f t="shared" si="0"/>
        <v>1</v>
      </c>
      <c r="K23">
        <f t="array" ref="K23">INDEX($A$7:$F$33,SMALL(IF(COUNTIF($L$5,$H$7:$H$33)*COUNTIF($L$5,$I$7:$I$33),MATCH(ROW($A$7:$A$33),ROW($A$7:$A$33)),""),ROWS($B$1:B17)),COLUMNS($A$1:B19))</f>
        <v>2008</v>
      </c>
      <c r="L23" t="str">
        <f t="array" ref="L23">INDEX($A$7:$F$33,SMALL(IF(COUNTIF($L$5,$H$7:$H$33)*COUNTIF($L$5,$I$7:$I$33),MATCH(ROW($A$7:$A$33),ROW($A$7:$A$33)),""),ROWS($B$1:C17)),COLUMNS($A$1:C19))</f>
        <v>da Silva; Stephanie P; Maxwell; Megan E; Lattal; Kennon A</v>
      </c>
      <c r="M23" t="str">
        <f t="array" ref="M23">INDEX($A$7:$F$33,SMALL(IF(COUNTIF($L$5,$H$7:$H$33)*COUNTIF($L$5,$I$7:$I$33),MATCH(ROW($A$7:$A$33),ROW($A$7:$A$33)),""),ROWS($B$1:D17)),COLUMNS($A$1:D19))</f>
        <v>Concurrent Resurgence and Behavioral history</v>
      </c>
      <c r="N23">
        <f t="array" ref="N23">INDEX($A$7:$F$33,SMALL(IF(COUNTIF($L$5,$H$7:$H$33)*COUNTIF($L$5,$I$7:$I$33),MATCH(ROW($A$7:$A$33),ROW($A$7:$A$33)),""),ROWS($B$1:E17)),COLUMNS($A$1:E19))</f>
        <v>0</v>
      </c>
      <c r="O23">
        <f t="array" ref="O23">INDEX($A$7:$F$33,SMALL(IF(COUNTIF($L$5,$H$7:$H$33)*COUNTIF($L$5,$I$7:$I$33),MATCH(ROW($A$7:$A$33),ROW($A$7:$A$33)),""),ROWS($B$1:F17)),COLUMNS($A$1:F19))</f>
        <v>0</v>
      </c>
    </row>
    <row r="24" spans="1:15">
      <c r="A24">
        <f>'ERIC - Initial '!A27</f>
        <v>18</v>
      </c>
      <c r="B24">
        <f>'ERIC - Initial '!B27</f>
        <v>2006</v>
      </c>
      <c r="C24" t="str">
        <f>'ERIC - Initial '!C27</f>
        <v>Reed; Phil; Morgan; Theresa A</v>
      </c>
      <c r="D24" s="1" t="str">
        <f>'ERIC - Initial '!D27</f>
        <v>Resurgence of response sequences during extinction in rats Shows a Primacy effect</v>
      </c>
      <c r="E24">
        <f>'ERIC - Initial '!E27</f>
        <v>0</v>
      </c>
      <c r="F24">
        <f>'ERIC - Initial '!F27</f>
        <v>0</v>
      </c>
      <c r="H24" s="1">
        <v>1</v>
      </c>
      <c r="I24" s="1">
        <v>1</v>
      </c>
      <c r="J24" t="b">
        <f t="shared" si="0"/>
        <v>1</v>
      </c>
      <c r="K24">
        <f t="array" ref="K24">INDEX($A$7:$F$33,SMALL(IF(COUNTIF($L$5,$H$7:$H$33)*COUNTIF($L$5,$I$7:$I$33),MATCH(ROW($A$7:$A$33),ROW($A$7:$A$33)),""),ROWS($B$1:B18)),COLUMNS($A$1:B20))</f>
        <v>2012</v>
      </c>
      <c r="L24" t="str">
        <f t="array" ref="L24">INDEX($A$7:$F$33,SMALL(IF(COUNTIF($L$5,$H$7:$H$33)*COUNTIF($L$5,$I$7:$I$33),MATCH(ROW($A$7:$A$33),ROW($A$7:$A$33)),""),ROWS($B$1:C18)),COLUMNS($A$1:C20))</f>
        <v>Thrailkill; Eric A; Shahan; Timothy A</v>
      </c>
      <c r="M24" t="str">
        <f t="array" ref="M24">INDEX($A$7:$F$33,SMALL(IF(COUNTIF($L$5,$H$7:$H$33)*COUNTIF($L$5,$I$7:$I$33),MATCH(ROW($A$7:$A$33),ROW($A$7:$A$33)),""),ROWS($B$1:D18)),COLUMNS($A$1:D20))</f>
        <v>resistance to change and relapse of Observing</v>
      </c>
      <c r="N24">
        <f t="array" ref="N24">INDEX($A$7:$F$33,SMALL(IF(COUNTIF($L$5,$H$7:$H$33)*COUNTIF($L$5,$I$7:$I$33),MATCH(ROW($A$7:$A$33),ROW($A$7:$A$33)),""),ROWS($B$1:E18)),COLUMNS($A$1:E20))</f>
        <v>0</v>
      </c>
      <c r="O24">
        <f t="array" ref="O24">INDEX($A$7:$F$33,SMALL(IF(COUNTIF($L$5,$H$7:$H$33)*COUNTIF($L$5,$I$7:$I$33),MATCH(ROW($A$7:$A$33),ROW($A$7:$A$33)),""),ROWS($B$1:F18)),COLUMNS($A$1:F20))</f>
        <v>0</v>
      </c>
    </row>
    <row r="25" spans="1:15">
      <c r="A25">
        <f>'ERIC - Initial '!A28</f>
        <v>19</v>
      </c>
      <c r="B25">
        <f>'ERIC - Initial '!B28</f>
        <v>2017</v>
      </c>
      <c r="C25" t="str">
        <f>'ERIC - Initial '!C28</f>
        <v>Ringdahl; Joel E; St Peter; Claire</v>
      </c>
      <c r="D25" s="1" t="str">
        <f>'ERIC - Initial '!D28</f>
        <v>Resurgence: the Unintended Maintenance of problem Behavior</v>
      </c>
      <c r="E25">
        <f>'ERIC - Initial '!E28</f>
        <v>0</v>
      </c>
      <c r="F25">
        <f>'ERIC - Initial '!F28</f>
        <v>0</v>
      </c>
      <c r="H25" s="1">
        <v>1</v>
      </c>
      <c r="I25" s="1">
        <v>1</v>
      </c>
      <c r="J25" t="b">
        <f t="shared" si="0"/>
        <v>1</v>
      </c>
      <c r="K25">
        <f t="array" ref="K25">INDEX($A$7:$F$33,SMALL(IF(COUNTIF($L$5,$H$7:$H$33)*COUNTIF($L$5,$I$7:$I$33),MATCH(ROW($A$7:$A$33),ROW($A$7:$A$33)),""),ROWS($B$1:B19)),COLUMNS($A$1:B21))</f>
        <v>2009</v>
      </c>
      <c r="L25" t="str">
        <f t="array" ref="L25">INDEX($A$7:$F$33,SMALL(IF(COUNTIF($L$5,$H$7:$H$33)*COUNTIF($L$5,$I$7:$I$33),MATCH(ROW($A$7:$A$33),ROW($A$7:$A$33)),""),ROWS($B$1:C19)),COLUMNS($A$1:C21))</f>
        <v>Volkert; Valerie M; Lerman; Dorothea C; Call; Nathan A; Trosclair Lasserre; Nicole</v>
      </c>
      <c r="M25" t="str">
        <f t="array" ref="M25">INDEX($A$7:$F$33,SMALL(IF(COUNTIF($L$5,$H$7:$H$33)*COUNTIF($L$5,$I$7:$I$33),MATCH(ROW($A$7:$A$33),ROW($A$7:$A$33)),""),ROWS($B$1:D19)),COLUMNS($A$1:D21))</f>
        <v>an Evaluation of Resurgence during treatment with Functional Communication Training</v>
      </c>
      <c r="N25">
        <f t="array" ref="N25">INDEX($A$7:$F$33,SMALL(IF(COUNTIF($L$5,$H$7:$H$33)*COUNTIF($L$5,$I$7:$I$33),MATCH(ROW($A$7:$A$33),ROW($A$7:$A$33)),""),ROWS($B$1:E19)),COLUMNS($A$1:E21))</f>
        <v>0</v>
      </c>
      <c r="O25">
        <f t="array" ref="O25">INDEX($A$7:$F$33,SMALL(IF(COUNTIF($L$5,$H$7:$H$33)*COUNTIF($L$5,$I$7:$I$33),MATCH(ROW($A$7:$A$33),ROW($A$7:$A$33)),""),ROWS($B$1:F19)),COLUMNS($A$1:F21))</f>
        <v>0</v>
      </c>
    </row>
    <row r="26" spans="1:15">
      <c r="A26">
        <f>'ERIC - Initial '!A29</f>
        <v>20</v>
      </c>
      <c r="B26">
        <f>'ERIC - Initial '!B29</f>
        <v>2011</v>
      </c>
      <c r="C26" t="str">
        <f>'ERIC - Initial '!C29</f>
        <v>Shahan; Timothy A; Sweeney; Mary M</v>
      </c>
      <c r="D26" s="1" t="str">
        <f>'ERIC - Initial '!D29</f>
        <v>a model of Resurgence Based on Behavioral Momentum Theory</v>
      </c>
      <c r="E26">
        <f>'ERIC - Initial '!E29</f>
        <v>0</v>
      </c>
      <c r="F26">
        <f>'ERIC - Initial '!F29</f>
        <v>0</v>
      </c>
      <c r="H26" s="1">
        <v>1</v>
      </c>
      <c r="I26" s="1">
        <v>1</v>
      </c>
      <c r="J26" t="b">
        <f t="shared" si="0"/>
        <v>1</v>
      </c>
      <c r="K26">
        <f t="array" ref="K26">INDEX($A$7:$F$33,SMALL(IF(COUNTIF($L$5,$H$7:$H$33)*COUNTIF($L$5,$I$7:$I$33),MATCH(ROW($A$7:$A$33),ROW($A$7:$A$33)),""),ROWS($B$1:B20)),COLUMNS($A$1:B22))</f>
        <v>2013</v>
      </c>
      <c r="L26" t="str">
        <f t="array" ref="L26">INDEX($A$7:$F$33,SMALL(IF(COUNTIF($L$5,$H$7:$H$33)*COUNTIF($L$5,$I$7:$I$33),MATCH(ROW($A$7:$A$33),ROW($A$7:$A$33)),""),ROWS($B$1:C20)),COLUMNS($A$1:C22))</f>
        <v>Wacker; David P; Harding; Jay W; Morgan; Theresa A; Berg; Wendy K; Schieltz; Kelly M; Lee; John F; Padilla; Yaniz C</v>
      </c>
      <c r="M26" t="str">
        <f t="array" ref="M26">INDEX($A$7:$F$33,SMALL(IF(COUNTIF($L$5,$H$7:$H$33)*COUNTIF($L$5,$I$7:$I$33),MATCH(ROW($A$7:$A$33),ROW($A$7:$A$33)),""),ROWS($B$1:D20)),COLUMNS($A$1:D22))</f>
        <v>an Evaluation of Resurgence during Functional Communication Training</v>
      </c>
      <c r="N26">
        <f t="array" ref="N26">INDEX($A$7:$F$33,SMALL(IF(COUNTIF($L$5,$H$7:$H$33)*COUNTIF($L$5,$I$7:$I$33),MATCH(ROW($A$7:$A$33),ROW($A$7:$A$33)),""),ROWS($B$1:E20)),COLUMNS($A$1:E22))</f>
        <v>0</v>
      </c>
      <c r="O26">
        <f t="array" ref="O26">INDEX($A$7:$F$33,SMALL(IF(COUNTIF($L$5,$H$7:$H$33)*COUNTIF($L$5,$I$7:$I$33),MATCH(ROW($A$7:$A$33),ROW($A$7:$A$33)),""),ROWS($B$1:F20)),COLUMNS($A$1:F22))</f>
        <v>0</v>
      </c>
    </row>
    <row r="27" spans="1:15">
      <c r="A27">
        <f>'ERIC - Initial '!A30</f>
        <v>21</v>
      </c>
      <c r="B27">
        <f>'ERIC - Initial '!B30</f>
        <v>2016</v>
      </c>
      <c r="C27" t="str">
        <f>'ERIC - Initial '!C30</f>
        <v>Shyman; Eric</v>
      </c>
      <c r="D27" s="1" t="str">
        <f>'ERIC - Initial '!D30</f>
        <v>the Reinforcement of Ableism: Normality, the medical model of Disability, and Humanism in applied Behavior Analysis and ASD</v>
      </c>
      <c r="E27">
        <f>'ERIC - Initial '!E30</f>
        <v>0</v>
      </c>
      <c r="F27">
        <f>'ERIC - Initial '!F30</f>
        <v>0</v>
      </c>
      <c r="H27" s="1">
        <v>0</v>
      </c>
      <c r="I27" s="1">
        <v>0</v>
      </c>
      <c r="J27" t="b">
        <f t="shared" si="0"/>
        <v>1</v>
      </c>
      <c r="K27">
        <f t="array" ref="K27">INDEX($A$7:$F$33,SMALL(IF(COUNTIF($L$5,$H$7:$H$33)*COUNTIF($L$5,$I$7:$I$33),MATCH(ROW($A$7:$A$33),ROW($A$7:$A$33)),""),ROWS($B$1:B21)),COLUMNS($A$1:B23))</f>
        <v>2011</v>
      </c>
      <c r="L27" t="str">
        <f t="array" ref="L27">INDEX($A$7:$F$33,SMALL(IF(COUNTIF($L$5,$H$7:$H$33)*COUNTIF($L$5,$I$7:$I$33),MATCH(ROW($A$7:$A$33),ROW($A$7:$A$33)),""),ROWS($B$1:C21)),COLUMNS($A$1:C23))</f>
        <v>Winterbauer; Neil E; Bouton; Mark E</v>
      </c>
      <c r="M27" t="str">
        <f t="array" ref="M27">INDEX($A$7:$F$33,SMALL(IF(COUNTIF($L$5,$H$7:$H$33)*COUNTIF($L$5,$I$7:$I$33),MATCH(ROW($A$7:$A$33),ROW($A$7:$A$33)),""),ROWS($B$1:D21)),COLUMNS($A$1:D23))</f>
        <v>Mechanisms of Resurgence II: response-contingent reinforcers can Reinstate a Second extinguished Behavior</v>
      </c>
      <c r="N27">
        <f t="array" ref="N27">INDEX($A$7:$F$33,SMALL(IF(COUNTIF($L$5,$H$7:$H$33)*COUNTIF($L$5,$I$7:$I$33),MATCH(ROW($A$7:$A$33),ROW($A$7:$A$33)),""),ROWS($B$1:E21)),COLUMNS($A$1:E23))</f>
        <v>0</v>
      </c>
      <c r="O27">
        <f t="array" ref="O27">INDEX($A$7:$F$33,SMALL(IF(COUNTIF($L$5,$H$7:$H$33)*COUNTIF($L$5,$I$7:$I$33),MATCH(ROW($A$7:$A$33),ROW($A$7:$A$33)),""),ROWS($B$1:F21)),COLUMNS($A$1:F23))</f>
        <v>0</v>
      </c>
    </row>
    <row r="28" spans="1:15">
      <c r="A28">
        <f>'ERIC - Initial '!A31</f>
        <v>22</v>
      </c>
      <c r="B28">
        <f>'ERIC - Initial '!B31</f>
        <v>2008</v>
      </c>
      <c r="C28" t="str">
        <f>'ERIC - Initial '!C31</f>
        <v>da Silva; Stephanie P; Maxwell; Megan E; Lattal; Kennon A</v>
      </c>
      <c r="D28" s="1" t="str">
        <f>'ERIC - Initial '!D31</f>
        <v>Concurrent Resurgence and Behavioral history</v>
      </c>
      <c r="E28">
        <f>'ERIC - Initial '!E31</f>
        <v>0</v>
      </c>
      <c r="F28">
        <f>'ERIC - Initial '!F31</f>
        <v>0</v>
      </c>
      <c r="H28" s="1">
        <v>1</v>
      </c>
      <c r="I28" s="1">
        <v>1</v>
      </c>
      <c r="J28" t="b">
        <f t="shared" si="0"/>
        <v>1</v>
      </c>
      <c r="K28">
        <f t="array" ref="K28">INDEX($A$7:$F$33,SMALL(IF(COUNTIF($L$5,$H$7:$H$33)*COUNTIF($L$5,$I$7:$I$33),MATCH(ROW($A$7:$A$33),ROW($A$7:$A$33)),""),ROWS($B$1:B22)),COLUMNS($A$1:B24))</f>
        <v>2013</v>
      </c>
      <c r="L28" t="str">
        <f t="array" ref="L28">INDEX($A$7:$F$33,SMALL(IF(COUNTIF($L$5,$H$7:$H$33)*COUNTIF($L$5,$I$7:$I$33),MATCH(ROW($A$7:$A$33),ROW($A$7:$A$33)),""),ROWS($B$1:C22)),COLUMNS($A$1:C24))</f>
        <v>Winterbauer; Neil E; Lucke; Sara; Bouton; Mark E</v>
      </c>
      <c r="M28" t="str">
        <f t="array" ref="M28">INDEX($A$7:$F$33,SMALL(IF(COUNTIF($L$5,$H$7:$H$33)*COUNTIF($L$5,$I$7:$I$33),MATCH(ROW($A$7:$A$33),ROW($A$7:$A$33)),""),ROWS($B$1:D22)),COLUMNS($A$1:D24))</f>
        <v>some Factors Modulating the strength of Resurgence After extinction of an instrumental Behavior</v>
      </c>
      <c r="N28">
        <f t="array" ref="N28">INDEX($A$7:$F$33,SMALL(IF(COUNTIF($L$5,$H$7:$H$33)*COUNTIF($L$5,$I$7:$I$33),MATCH(ROW($A$7:$A$33),ROW($A$7:$A$33)),""),ROWS($B$1:E22)),COLUMNS($A$1:E24))</f>
        <v>0</v>
      </c>
      <c r="O28">
        <f t="array" ref="O28">INDEX($A$7:$F$33,SMALL(IF(COUNTIF($L$5,$H$7:$H$33)*COUNTIF($L$5,$I$7:$I$33),MATCH(ROW($A$7:$A$33),ROW($A$7:$A$33)),""),ROWS($B$1:F22)),COLUMNS($A$1:F24))</f>
        <v>0</v>
      </c>
    </row>
    <row r="29" spans="1:15">
      <c r="A29">
        <f>'ERIC - Initial '!A32</f>
        <v>23</v>
      </c>
      <c r="B29">
        <f>'ERIC - Initial '!B32</f>
        <v>2012</v>
      </c>
      <c r="C29" t="str">
        <f>'ERIC - Initial '!C32</f>
        <v>Thrailkill; Eric A; Shahan; Timothy A</v>
      </c>
      <c r="D29" s="1" t="str">
        <f>'ERIC - Initial '!D32</f>
        <v>resistance to change and relapse of Observing</v>
      </c>
      <c r="E29">
        <f>'ERIC - Initial '!E32</f>
        <v>0</v>
      </c>
      <c r="F29">
        <f>'ERIC - Initial '!F32</f>
        <v>0</v>
      </c>
      <c r="H29" s="1">
        <v>1</v>
      </c>
      <c r="I29" s="1">
        <v>1</v>
      </c>
      <c r="J29" t="b">
        <f t="shared" si="0"/>
        <v>1</v>
      </c>
      <c r="K29" t="e">
        <f t="array" ref="K29">INDEX($A$7:$F$33,SMALL(IF(COUNTIF($L$5,$H$7:$H$33)*COUNTIF($L$5,$I$7:$I$33),MATCH(ROW($A$7:$A$33),ROW($A$7:$A$33)),""),ROWS($B$1:B23)),COLUMNS($A$1:B25))</f>
        <v>#NUM!</v>
      </c>
      <c r="L29" t="e">
        <f t="array" ref="L29">INDEX($A$7:$F$33,SMALL(IF(COUNTIF($L$5,$H$7:$H$33)*COUNTIF($L$5,$I$7:$I$33),MATCH(ROW($A$7:$A$33),ROW($A$7:$A$33)),""),ROWS($B$1:C23)),COLUMNS($A$1:C25))</f>
        <v>#NUM!</v>
      </c>
      <c r="M29" t="e">
        <f t="array" ref="M29">INDEX($A$7:$F$33,SMALL(IF(COUNTIF($L$5,$H$7:$H$33)*COUNTIF($L$5,$I$7:$I$33),MATCH(ROW($A$7:$A$33),ROW($A$7:$A$33)),""),ROWS($B$1:D23)),COLUMNS($A$1:D25))</f>
        <v>#NUM!</v>
      </c>
      <c r="N29" t="e">
        <f t="array" ref="N29">INDEX($A$7:$F$33,SMALL(IF(COUNTIF($L$5,$H$7:$H$33)*COUNTIF($L$5,$I$7:$I$33),MATCH(ROW($A$7:$A$33),ROW($A$7:$A$33)),""),ROWS($B$1:E23)),COLUMNS($A$1:E25))</f>
        <v>#NUM!</v>
      </c>
      <c r="O29" t="e">
        <f t="array" ref="O29">INDEX($A$7:$F$33,SMALL(IF(COUNTIF($L$5,$H$7:$H$33)*COUNTIF($L$5,$I$7:$I$33),MATCH(ROW($A$7:$A$33),ROW($A$7:$A$33)),""),ROWS($B$1:F23)),COLUMNS($A$1:F25))</f>
        <v>#NUM!</v>
      </c>
    </row>
    <row r="30" spans="1:15">
      <c r="A30">
        <f>'ERIC - Initial '!A33</f>
        <v>24</v>
      </c>
      <c r="B30">
        <f>'ERIC - Initial '!B33</f>
        <v>2009</v>
      </c>
      <c r="C30" t="str">
        <f>'ERIC - Initial '!C33</f>
        <v>Volkert; Valerie M; Lerman; Dorothea C; Call; Nathan A; Trosclair Lasserre; Nicole</v>
      </c>
      <c r="D30" s="1" t="str">
        <f>'ERIC - Initial '!D33</f>
        <v>an Evaluation of Resurgence during treatment with Functional Communication Training</v>
      </c>
      <c r="E30">
        <f>'ERIC - Initial '!E33</f>
        <v>0</v>
      </c>
      <c r="F30">
        <f>'ERIC - Initial '!F33</f>
        <v>0</v>
      </c>
      <c r="H30" s="1">
        <v>1</v>
      </c>
      <c r="I30" s="1">
        <v>1</v>
      </c>
      <c r="J30" t="b">
        <f t="shared" si="0"/>
        <v>1</v>
      </c>
      <c r="K30" t="e">
        <f t="array" ref="K30">INDEX($A$7:$F$33,SMALL(IF(COUNTIF($L$5,$H$7:$H$33)*COUNTIF($L$5,$I$7:$I$33),MATCH(ROW($A$7:$A$33),ROW($A$7:$A$33)),""),ROWS($B$1:B24)),COLUMNS($A$1:B26))</f>
        <v>#NUM!</v>
      </c>
      <c r="L30" t="e">
        <f t="array" ref="L30">INDEX($A$7:$F$33,SMALL(IF(COUNTIF($L$5,$H$7:$H$33)*COUNTIF($L$5,$I$7:$I$33),MATCH(ROW($A$7:$A$33),ROW($A$7:$A$33)),""),ROWS($B$1:C24)),COLUMNS($A$1:C26))</f>
        <v>#NUM!</v>
      </c>
      <c r="M30" t="e">
        <f t="array" ref="M30">INDEX($A$7:$F$33,SMALL(IF(COUNTIF($L$5,$H$7:$H$33)*COUNTIF($L$5,$I$7:$I$33),MATCH(ROW($A$7:$A$33),ROW($A$7:$A$33)),""),ROWS($B$1:D24)),COLUMNS($A$1:D26))</f>
        <v>#NUM!</v>
      </c>
      <c r="N30" t="e">
        <f t="array" ref="N30">INDEX($A$7:$F$33,SMALL(IF(COUNTIF($L$5,$H$7:$H$33)*COUNTIF($L$5,$I$7:$I$33),MATCH(ROW($A$7:$A$33),ROW($A$7:$A$33)),""),ROWS($B$1:E24)),COLUMNS($A$1:E26))</f>
        <v>#NUM!</v>
      </c>
      <c r="O30" t="e">
        <f t="array" ref="O30">INDEX($A$7:$F$33,SMALL(IF(COUNTIF($L$5,$H$7:$H$33)*COUNTIF($L$5,$I$7:$I$33),MATCH(ROW($A$7:$A$33),ROW($A$7:$A$33)),""),ROWS($B$1:F24)),COLUMNS($A$1:F26))</f>
        <v>#NUM!</v>
      </c>
    </row>
    <row r="31" spans="1:15">
      <c r="A31">
        <f>'ERIC - Initial '!A34</f>
        <v>25</v>
      </c>
      <c r="B31">
        <f>'ERIC - Initial '!B34</f>
        <v>2013</v>
      </c>
      <c r="C31" t="str">
        <f>'ERIC - Initial '!C34</f>
        <v>Wacker; David P; Harding; Jay W; Morgan; Theresa A; Berg; Wendy K; Schieltz; Kelly M; Lee; John F; Padilla; Yaniz C</v>
      </c>
      <c r="D31" s="1" t="str">
        <f>'ERIC - Initial '!D34</f>
        <v>an Evaluation of Resurgence during Functional Communication Training</v>
      </c>
      <c r="E31">
        <f>'ERIC - Initial '!E34</f>
        <v>0</v>
      </c>
      <c r="F31">
        <f>'ERIC - Initial '!F34</f>
        <v>0</v>
      </c>
      <c r="H31" s="1">
        <v>1</v>
      </c>
      <c r="I31" s="1">
        <v>1</v>
      </c>
      <c r="J31" t="b">
        <f t="shared" si="0"/>
        <v>1</v>
      </c>
      <c r="K31" t="e">
        <f t="array" ref="K31">INDEX($A$7:$F$33,SMALL(IF(COUNTIF($L$5,$H$7:$H$33)*COUNTIF($L$5,$I$7:$I$33),MATCH(ROW($A$7:$A$33),ROW($A$7:$A$33)),""),ROWS($B$1:B25)),COLUMNS($A$1:B27))</f>
        <v>#NUM!</v>
      </c>
      <c r="L31" t="e">
        <f t="array" ref="L31">INDEX($A$7:$F$33,SMALL(IF(COUNTIF($L$5,$H$7:$H$33)*COUNTIF($L$5,$I$7:$I$33),MATCH(ROW($A$7:$A$33),ROW($A$7:$A$33)),""),ROWS($B$1:C25)),COLUMNS($A$1:C27))</f>
        <v>#NUM!</v>
      </c>
      <c r="M31" t="e">
        <f t="array" ref="M31">INDEX($A$7:$F$33,SMALL(IF(COUNTIF($L$5,$H$7:$H$33)*COUNTIF($L$5,$I$7:$I$33),MATCH(ROW($A$7:$A$33),ROW($A$7:$A$33)),""),ROWS($B$1:D25)),COLUMNS($A$1:D27))</f>
        <v>#NUM!</v>
      </c>
      <c r="N31" t="e">
        <f t="array" ref="N31">INDEX($A$7:$F$33,SMALL(IF(COUNTIF($L$5,$H$7:$H$33)*COUNTIF($L$5,$I$7:$I$33),MATCH(ROW($A$7:$A$33),ROW($A$7:$A$33)),""),ROWS($B$1:E25)),COLUMNS($A$1:E27))</f>
        <v>#NUM!</v>
      </c>
      <c r="O31" t="e">
        <f t="array" ref="O31">INDEX($A$7:$F$33,SMALL(IF(COUNTIF($L$5,$H$7:$H$33)*COUNTIF($L$5,$I$7:$I$33),MATCH(ROW($A$7:$A$33),ROW($A$7:$A$33)),""),ROWS($B$1:F25)),COLUMNS($A$1:F27))</f>
        <v>#NUM!</v>
      </c>
    </row>
    <row r="32" spans="1:15">
      <c r="A32">
        <f>'ERIC - Initial '!A35</f>
        <v>26</v>
      </c>
      <c r="B32">
        <f>'ERIC - Initial '!B35</f>
        <v>2011</v>
      </c>
      <c r="C32" t="str">
        <f>'ERIC - Initial '!C35</f>
        <v>Winterbauer; Neil E; Bouton; Mark E</v>
      </c>
      <c r="D32" s="1" t="str">
        <f>'ERIC - Initial '!D35</f>
        <v>Mechanisms of Resurgence II: response-contingent reinforcers can Reinstate a Second extinguished Behavior</v>
      </c>
      <c r="E32">
        <f>'ERIC - Initial '!E35</f>
        <v>0</v>
      </c>
      <c r="F32">
        <f>'ERIC - Initial '!F35</f>
        <v>0</v>
      </c>
      <c r="H32" s="1">
        <v>1</v>
      </c>
      <c r="I32" s="1">
        <v>1</v>
      </c>
      <c r="J32" t="b">
        <f t="shared" si="0"/>
        <v>1</v>
      </c>
      <c r="K32" t="e">
        <f t="array" ref="K32">INDEX($A$7:$F$33,SMALL(IF(COUNTIF($L$5,$H$7:$H$33)*COUNTIF($L$5,$I$7:$I$33),MATCH(ROW($A$7:$A$33),ROW($A$7:$A$33)),""),ROWS($B$1:B26)),COLUMNS($A$1:B28))</f>
        <v>#NUM!</v>
      </c>
      <c r="L32" t="e">
        <f t="array" ref="L32">INDEX($A$7:$F$33,SMALL(IF(COUNTIF($L$5,$H$7:$H$33)*COUNTIF($L$5,$I$7:$I$33),MATCH(ROW($A$7:$A$33),ROW($A$7:$A$33)),""),ROWS($B$1:C26)),COLUMNS($A$1:C28))</f>
        <v>#NUM!</v>
      </c>
      <c r="M32" t="e">
        <f t="array" ref="M32">INDEX($A$7:$F$33,SMALL(IF(COUNTIF($L$5,$H$7:$H$33)*COUNTIF($L$5,$I$7:$I$33),MATCH(ROW($A$7:$A$33),ROW($A$7:$A$33)),""),ROWS($B$1:D26)),COLUMNS($A$1:D28))</f>
        <v>#NUM!</v>
      </c>
      <c r="N32" t="e">
        <f t="array" ref="N32">INDEX($A$7:$F$33,SMALL(IF(COUNTIF($L$5,$H$7:$H$33)*COUNTIF($L$5,$I$7:$I$33),MATCH(ROW($A$7:$A$33),ROW($A$7:$A$33)),""),ROWS($B$1:E26)),COLUMNS($A$1:E28))</f>
        <v>#NUM!</v>
      </c>
      <c r="O32" t="e">
        <f t="array" ref="O32">INDEX($A$7:$F$33,SMALL(IF(COUNTIF($L$5,$H$7:$H$33)*COUNTIF($L$5,$I$7:$I$33),MATCH(ROW($A$7:$A$33),ROW($A$7:$A$33)),""),ROWS($B$1:F26)),COLUMNS($A$1:F28))</f>
        <v>#NUM!</v>
      </c>
    </row>
    <row r="33" spans="1:15">
      <c r="A33">
        <f>'ERIC - Initial '!A36</f>
        <v>27</v>
      </c>
      <c r="B33">
        <f>'ERIC - Initial '!B36</f>
        <v>2013</v>
      </c>
      <c r="C33" t="str">
        <f>'ERIC - Initial '!C36</f>
        <v>Winterbauer; Neil E; Lucke; Sara; Bouton; Mark E</v>
      </c>
      <c r="D33" s="1" t="str">
        <f>'ERIC - Initial '!D36</f>
        <v>some Factors Modulating the strength of Resurgence After extinction of an instrumental Behavior</v>
      </c>
      <c r="E33">
        <f>'ERIC - Initial '!E36</f>
        <v>0</v>
      </c>
      <c r="F33">
        <f>'ERIC - Initial '!F36</f>
        <v>0</v>
      </c>
      <c r="H33" s="1">
        <v>1</v>
      </c>
      <c r="I33" s="1">
        <v>1</v>
      </c>
      <c r="J33" t="b">
        <f t="shared" si="0"/>
        <v>1</v>
      </c>
      <c r="K33" t="e">
        <f t="array" ref="K33">INDEX($A$7:$F$33,SMALL(IF(COUNTIF($L$5,$H$7:$H$33)*COUNTIF($L$5,$I$7:$I$33),MATCH(ROW($A$7:$A$33),ROW($A$7:$A$33)),""),ROWS($B$1:B27)),COLUMNS($A$1:B29))</f>
        <v>#NUM!</v>
      </c>
      <c r="L33" t="e">
        <f t="array" ref="L33">INDEX($A$7:$F$33,SMALL(IF(COUNTIF($L$5,$H$7:$H$33)*COUNTIF($L$5,$I$7:$I$33),MATCH(ROW($A$7:$A$33),ROW($A$7:$A$33)),""),ROWS($B$1:C27)),COLUMNS($A$1:C29))</f>
        <v>#NUM!</v>
      </c>
      <c r="M33" t="e">
        <f t="array" ref="M33">INDEX($A$7:$F$33,SMALL(IF(COUNTIF($L$5,$H$7:$H$33)*COUNTIF($L$5,$I$7:$I$33),MATCH(ROW($A$7:$A$33),ROW($A$7:$A$33)),""),ROWS($B$1:D27)),COLUMNS($A$1:D29))</f>
        <v>#NUM!</v>
      </c>
      <c r="N33" t="e">
        <f t="array" ref="N33">INDEX($A$7:$F$33,SMALL(IF(COUNTIF($L$5,$H$7:$H$33)*COUNTIF($L$5,$I$7:$I$33),MATCH(ROW($A$7:$A$33),ROW($A$7:$A$33)),""),ROWS($B$1:E27)),COLUMNS($A$1:E29))</f>
        <v>#NUM!</v>
      </c>
      <c r="O33" t="e">
        <f t="array" ref="O33">INDEX($A$7:$F$33,SMALL(IF(COUNTIF($L$5,$H$7:$H$33)*COUNTIF($L$5,$I$7:$I$33),MATCH(ROW($A$7:$A$33),ROW($A$7:$A$33)),""),ROWS($B$1:F27)),COLUMNS($A$1:F29))</f>
        <v>#NUM!</v>
      </c>
    </row>
    <row r="34" spans="1:15">
      <c r="A34" s="1"/>
      <c r="B34" s="1"/>
      <c r="C34" s="1"/>
      <c r="D34" s="1"/>
      <c r="E34" s="1"/>
      <c r="F34" s="1"/>
      <c r="H34" s="23" t="s">
        <v>95</v>
      </c>
      <c r="I34" s="24">
        <f>SUM(I7:I33)</f>
        <v>22</v>
      </c>
    </row>
    <row r="35" spans="1:15">
      <c r="A35" s="1"/>
      <c r="B35" s="1"/>
      <c r="C35" s="1"/>
      <c r="D35" s="1"/>
      <c r="E35" s="1"/>
      <c r="F35" s="1"/>
      <c r="H35" s="22"/>
    </row>
    <row r="36" spans="1:15">
      <c r="A36" s="1"/>
      <c r="B36" s="1"/>
      <c r="C36" s="1"/>
      <c r="D36" s="1"/>
      <c r="E36" s="1"/>
      <c r="F36" s="1"/>
    </row>
    <row r="37" spans="1:15">
      <c r="A37" s="1"/>
      <c r="B37" s="1"/>
      <c r="C37" s="1"/>
      <c r="D37" s="1"/>
      <c r="E37" s="1"/>
      <c r="F37" s="1"/>
    </row>
    <row r="38" spans="1:15">
      <c r="A38" s="1"/>
      <c r="B38" s="1"/>
      <c r="C38" s="1"/>
      <c r="D38" s="1"/>
      <c r="E38" s="1"/>
      <c r="F38" s="1"/>
    </row>
    <row r="39" spans="1:15">
      <c r="G39" s="1"/>
      <c r="H39" s="1"/>
    </row>
  </sheetData>
  <conditionalFormatting sqref="J8:J33">
    <cfRule type="cellIs" dxfId="669" priority="2" operator="equal">
      <formula>TRUE</formula>
    </cfRule>
  </conditionalFormatting>
  <conditionalFormatting sqref="J7:J33">
    <cfRule type="cellIs" dxfId="668" priority="1" operator="equal">
      <formula>TRUE</formula>
    </cfRule>
  </conditionalFormatting>
  <dataValidations count="1">
    <dataValidation type="list" allowBlank="1" showInputMessage="1" showErrorMessage="1" sqref="H7:I33" xr:uid="{C641CA9B-27FF-4346-A6BC-8EF9231BCFC3}">
      <formula1>"0,1"</formula1>
    </dataValidation>
  </dataValidation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E22B70-6996-4AA6-8FC3-A1F01F67F678}">
  <dimension ref="A1:I159"/>
  <sheetViews>
    <sheetView topLeftCell="A9" workbookViewId="0">
      <selection activeCell="D10" sqref="D10"/>
    </sheetView>
  </sheetViews>
  <sheetFormatPr defaultColWidth="8.85546875" defaultRowHeight="15"/>
  <sheetData>
    <row r="1" spans="1:9">
      <c r="A1" t="s">
        <v>11</v>
      </c>
    </row>
    <row r="2" spans="1:9">
      <c r="A2" t="s">
        <v>12</v>
      </c>
    </row>
    <row r="3" spans="1:9">
      <c r="A3" t="s">
        <v>13</v>
      </c>
    </row>
    <row r="5" spans="1:9">
      <c r="A5" s="7" t="s">
        <v>14</v>
      </c>
      <c r="B5" s="2"/>
      <c r="C5" s="2"/>
      <c r="D5" s="2"/>
      <c r="E5" s="2"/>
      <c r="F5" s="3"/>
    </row>
    <row r="6" spans="1:9">
      <c r="A6" s="8" t="s">
        <v>15</v>
      </c>
      <c r="B6" s="1" t="s">
        <v>16</v>
      </c>
      <c r="C6" s="1" t="s">
        <v>17</v>
      </c>
      <c r="D6" s="1" t="s">
        <v>18</v>
      </c>
      <c r="E6" s="1" t="s">
        <v>19</v>
      </c>
      <c r="F6" s="4" t="s">
        <v>20</v>
      </c>
    </row>
    <row r="7" spans="1:9">
      <c r="A7" s="9">
        <v>1</v>
      </c>
      <c r="B7" s="5" t="s">
        <v>21</v>
      </c>
      <c r="C7" s="5" t="s">
        <v>22</v>
      </c>
      <c r="D7" s="5" t="s">
        <v>23</v>
      </c>
      <c r="E7" s="5" t="s">
        <v>24</v>
      </c>
      <c r="F7" s="6" t="s">
        <v>25</v>
      </c>
    </row>
    <row r="9" spans="1:9">
      <c r="A9" t="s">
        <v>15</v>
      </c>
      <c r="B9" t="s">
        <v>16</v>
      </c>
      <c r="C9" t="s">
        <v>26</v>
      </c>
      <c r="D9" t="s">
        <v>18</v>
      </c>
      <c r="E9" t="s">
        <v>19</v>
      </c>
      <c r="F9" t="s">
        <v>27</v>
      </c>
      <c r="G9" t="s">
        <v>28</v>
      </c>
      <c r="H9" t="s">
        <v>20</v>
      </c>
      <c r="I9" t="s">
        <v>29</v>
      </c>
    </row>
    <row r="10" spans="1:9">
      <c r="B10">
        <v>2018</v>
      </c>
      <c r="C10" t="s">
        <v>30</v>
      </c>
      <c r="D10" t="s">
        <v>31</v>
      </c>
    </row>
    <row r="11" spans="1:9">
      <c r="B11">
        <v>2009</v>
      </c>
      <c r="C11" t="s">
        <v>32</v>
      </c>
      <c r="D11" t="s">
        <v>33</v>
      </c>
    </row>
    <row r="12" spans="1:9">
      <c r="B12">
        <v>2011</v>
      </c>
      <c r="C12" t="s">
        <v>34</v>
      </c>
      <c r="D12" t="s">
        <v>35</v>
      </c>
    </row>
    <row r="13" spans="1:9">
      <c r="C13" t="s">
        <v>36</v>
      </c>
      <c r="D13" t="s">
        <v>37</v>
      </c>
    </row>
    <row r="14" spans="1:9">
      <c r="B14">
        <v>2008</v>
      </c>
      <c r="C14" t="s">
        <v>38</v>
      </c>
      <c r="D14" t="s">
        <v>39</v>
      </c>
    </row>
    <row r="15" spans="1:9">
      <c r="B15">
        <v>2018</v>
      </c>
      <c r="C15" t="s">
        <v>40</v>
      </c>
      <c r="D15" t="s">
        <v>41</v>
      </c>
    </row>
    <row r="16" spans="1:9">
      <c r="B16">
        <v>2016</v>
      </c>
      <c r="C16" t="s">
        <v>42</v>
      </c>
      <c r="D16" t="s">
        <v>96</v>
      </c>
    </row>
    <row r="17" spans="2:4">
      <c r="B17">
        <v>2018</v>
      </c>
      <c r="C17" t="s">
        <v>44</v>
      </c>
      <c r="D17" t="s">
        <v>45</v>
      </c>
    </row>
    <row r="18" spans="2:4">
      <c r="B18">
        <v>2018</v>
      </c>
      <c r="C18" t="s">
        <v>46</v>
      </c>
      <c r="D18" t="s">
        <v>47</v>
      </c>
    </row>
    <row r="19" spans="2:4">
      <c r="B19">
        <v>2005</v>
      </c>
      <c r="C19" t="s">
        <v>48</v>
      </c>
      <c r="D19" t="s">
        <v>49</v>
      </c>
    </row>
    <row r="20" spans="2:4">
      <c r="B20">
        <v>2011</v>
      </c>
      <c r="C20" t="s">
        <v>50</v>
      </c>
      <c r="D20" t="s">
        <v>51</v>
      </c>
    </row>
    <row r="21" spans="2:4">
      <c r="B21">
        <v>2017</v>
      </c>
      <c r="C21" t="s">
        <v>52</v>
      </c>
      <c r="D21" t="s">
        <v>53</v>
      </c>
    </row>
    <row r="22" spans="2:4">
      <c r="B22">
        <v>2004</v>
      </c>
      <c r="C22" t="s">
        <v>54</v>
      </c>
      <c r="D22" t="s">
        <v>55</v>
      </c>
    </row>
    <row r="23" spans="2:4">
      <c r="B23">
        <v>2007</v>
      </c>
      <c r="C23" t="s">
        <v>56</v>
      </c>
      <c r="D23" t="s">
        <v>57</v>
      </c>
    </row>
    <row r="24" spans="2:4">
      <c r="B24">
        <v>2010</v>
      </c>
      <c r="C24" t="s">
        <v>58</v>
      </c>
      <c r="D24" t="s">
        <v>59</v>
      </c>
    </row>
    <row r="25" spans="2:4">
      <c r="B25">
        <v>2011</v>
      </c>
      <c r="C25" t="s">
        <v>60</v>
      </c>
      <c r="D25" t="s">
        <v>61</v>
      </c>
    </row>
    <row r="26" spans="2:4">
      <c r="B26">
        <v>2017</v>
      </c>
      <c r="C26" t="s">
        <v>62</v>
      </c>
      <c r="D26" t="s">
        <v>63</v>
      </c>
    </row>
    <row r="27" spans="2:4">
      <c r="B27">
        <v>2006</v>
      </c>
      <c r="C27" t="s">
        <v>64</v>
      </c>
      <c r="D27" t="s">
        <v>65</v>
      </c>
    </row>
    <row r="28" spans="2:4">
      <c r="B28">
        <v>2017</v>
      </c>
      <c r="C28" t="s">
        <v>66</v>
      </c>
      <c r="D28" t="s">
        <v>67</v>
      </c>
    </row>
    <row r="29" spans="2:4">
      <c r="B29">
        <v>2011</v>
      </c>
      <c r="C29" t="s">
        <v>68</v>
      </c>
      <c r="D29" t="s">
        <v>69</v>
      </c>
    </row>
    <row r="30" spans="2:4">
      <c r="B30">
        <v>2016</v>
      </c>
      <c r="C30" t="s">
        <v>70</v>
      </c>
      <c r="D30" t="s">
        <v>71</v>
      </c>
    </row>
    <row r="31" spans="2:4">
      <c r="B31">
        <v>2008</v>
      </c>
      <c r="C31" t="s">
        <v>72</v>
      </c>
      <c r="D31" t="s">
        <v>73</v>
      </c>
    </row>
    <row r="32" spans="2:4">
      <c r="B32">
        <v>2012</v>
      </c>
      <c r="C32" t="s">
        <v>74</v>
      </c>
      <c r="D32" t="s">
        <v>75</v>
      </c>
    </row>
    <row r="33" spans="2:9">
      <c r="B33">
        <v>2009</v>
      </c>
      <c r="C33" t="s">
        <v>76</v>
      </c>
      <c r="D33" t="s">
        <v>77</v>
      </c>
    </row>
    <row r="34" spans="2:9">
      <c r="B34">
        <v>2013</v>
      </c>
      <c r="C34" t="s">
        <v>78</v>
      </c>
      <c r="D34" t="s">
        <v>79</v>
      </c>
    </row>
    <row r="35" spans="2:9">
      <c r="B35">
        <v>2011</v>
      </c>
      <c r="C35" t="s">
        <v>80</v>
      </c>
      <c r="D35" t="s">
        <v>81</v>
      </c>
    </row>
    <row r="36" spans="2:9">
      <c r="B36">
        <v>2013</v>
      </c>
      <c r="C36" t="s">
        <v>82</v>
      </c>
      <c r="D36" t="s">
        <v>83</v>
      </c>
    </row>
    <row r="37" spans="2:9">
      <c r="B37">
        <v>2002</v>
      </c>
      <c r="C37" t="s">
        <v>97</v>
      </c>
      <c r="D37" t="s">
        <v>98</v>
      </c>
      <c r="E37" t="s">
        <v>99</v>
      </c>
      <c r="G37" t="s">
        <v>100</v>
      </c>
      <c r="I37" t="s">
        <v>101</v>
      </c>
    </row>
    <row r="38" spans="2:9">
      <c r="B38">
        <v>2011</v>
      </c>
      <c r="C38" t="s">
        <v>102</v>
      </c>
      <c r="D38" t="s">
        <v>103</v>
      </c>
      <c r="E38" t="s">
        <v>104</v>
      </c>
      <c r="G38" t="s">
        <v>105</v>
      </c>
      <c r="H38" t="s">
        <v>106</v>
      </c>
      <c r="I38" t="s">
        <v>107</v>
      </c>
    </row>
    <row r="39" spans="2:9">
      <c r="B39">
        <v>2020</v>
      </c>
      <c r="C39" t="s">
        <v>108</v>
      </c>
      <c r="D39" t="s">
        <v>109</v>
      </c>
      <c r="E39" t="s">
        <v>104</v>
      </c>
      <c r="G39" t="s">
        <v>105</v>
      </c>
      <c r="H39" t="s">
        <v>110</v>
      </c>
      <c r="I39" t="s">
        <v>111</v>
      </c>
    </row>
    <row r="40" spans="2:9">
      <c r="B40">
        <v>2016</v>
      </c>
      <c r="C40" t="s">
        <v>112</v>
      </c>
      <c r="D40" t="s">
        <v>113</v>
      </c>
      <c r="E40" t="s">
        <v>114</v>
      </c>
      <c r="G40" t="s">
        <v>115</v>
      </c>
      <c r="H40" t="s">
        <v>116</v>
      </c>
      <c r="I40" t="s">
        <v>117</v>
      </c>
    </row>
    <row r="41" spans="2:9">
      <c r="B41">
        <v>2016</v>
      </c>
      <c r="C41" t="s">
        <v>118</v>
      </c>
      <c r="D41" t="s">
        <v>119</v>
      </c>
      <c r="E41" t="s">
        <v>120</v>
      </c>
      <c r="G41" t="s">
        <v>121</v>
      </c>
      <c r="H41" t="s">
        <v>122</v>
      </c>
      <c r="I41" t="s">
        <v>123</v>
      </c>
    </row>
    <row r="42" spans="2:9">
      <c r="B42">
        <v>2017</v>
      </c>
      <c r="C42" t="s">
        <v>124</v>
      </c>
      <c r="D42" t="s">
        <v>125</v>
      </c>
      <c r="E42" t="s">
        <v>120</v>
      </c>
      <c r="G42" t="s">
        <v>121</v>
      </c>
      <c r="H42" t="s">
        <v>126</v>
      </c>
      <c r="I42" t="s">
        <v>127</v>
      </c>
    </row>
    <row r="43" spans="2:9">
      <c r="B43">
        <v>2009</v>
      </c>
      <c r="C43" t="s">
        <v>128</v>
      </c>
      <c r="D43" t="s">
        <v>129</v>
      </c>
      <c r="E43" t="s">
        <v>114</v>
      </c>
      <c r="G43" t="s">
        <v>115</v>
      </c>
      <c r="H43" t="s">
        <v>130</v>
      </c>
      <c r="I43" t="s">
        <v>131</v>
      </c>
    </row>
    <row r="44" spans="2:9">
      <c r="B44">
        <v>2020</v>
      </c>
      <c r="C44" t="s">
        <v>132</v>
      </c>
      <c r="D44" t="s">
        <v>133</v>
      </c>
      <c r="E44" t="s">
        <v>104</v>
      </c>
      <c r="G44" t="s">
        <v>105</v>
      </c>
      <c r="H44" t="s">
        <v>134</v>
      </c>
      <c r="I44" t="s">
        <v>135</v>
      </c>
    </row>
    <row r="45" spans="2:9">
      <c r="B45">
        <v>2014</v>
      </c>
      <c r="C45" t="s">
        <v>136</v>
      </c>
      <c r="D45" t="s">
        <v>137</v>
      </c>
      <c r="E45" t="s">
        <v>114</v>
      </c>
      <c r="G45" t="s">
        <v>115</v>
      </c>
      <c r="H45" t="s">
        <v>138</v>
      </c>
      <c r="I45" t="s">
        <v>139</v>
      </c>
    </row>
    <row r="46" spans="2:9">
      <c r="B46">
        <v>2016</v>
      </c>
      <c r="C46" t="s">
        <v>140</v>
      </c>
      <c r="D46" t="s">
        <v>141</v>
      </c>
      <c r="E46" t="s">
        <v>142</v>
      </c>
      <c r="G46" t="s">
        <v>143</v>
      </c>
      <c r="H46" t="s">
        <v>144</v>
      </c>
      <c r="I46" t="s">
        <v>145</v>
      </c>
    </row>
    <row r="47" spans="2:9">
      <c r="B47">
        <v>2018</v>
      </c>
      <c r="C47" t="s">
        <v>146</v>
      </c>
      <c r="D47" t="s">
        <v>147</v>
      </c>
      <c r="E47" t="s">
        <v>104</v>
      </c>
      <c r="G47" t="s">
        <v>105</v>
      </c>
      <c r="H47" t="s">
        <v>148</v>
      </c>
      <c r="I47" t="s">
        <v>149</v>
      </c>
    </row>
    <row r="48" spans="2:9">
      <c r="B48">
        <v>2018</v>
      </c>
      <c r="C48" t="s">
        <v>150</v>
      </c>
      <c r="D48" t="s">
        <v>151</v>
      </c>
      <c r="E48" t="s">
        <v>104</v>
      </c>
      <c r="G48" t="s">
        <v>105</v>
      </c>
      <c r="H48" t="s">
        <v>152</v>
      </c>
      <c r="I48" t="s">
        <v>153</v>
      </c>
    </row>
    <row r="49" spans="2:9">
      <c r="B49">
        <v>2019</v>
      </c>
      <c r="C49" t="s">
        <v>154</v>
      </c>
      <c r="D49" t="s">
        <v>155</v>
      </c>
      <c r="E49" t="s">
        <v>104</v>
      </c>
      <c r="G49" t="s">
        <v>105</v>
      </c>
      <c r="H49" t="s">
        <v>156</v>
      </c>
      <c r="I49" t="s">
        <v>157</v>
      </c>
    </row>
    <row r="50" spans="2:9">
      <c r="B50">
        <v>2009</v>
      </c>
      <c r="C50" t="s">
        <v>158</v>
      </c>
      <c r="D50" t="s">
        <v>159</v>
      </c>
      <c r="E50" t="s">
        <v>160</v>
      </c>
      <c r="G50" t="s">
        <v>161</v>
      </c>
      <c r="H50" t="s">
        <v>162</v>
      </c>
      <c r="I50" t="s">
        <v>163</v>
      </c>
    </row>
    <row r="51" spans="2:9">
      <c r="B51">
        <v>2016</v>
      </c>
      <c r="C51" t="s">
        <v>164</v>
      </c>
      <c r="D51" t="s">
        <v>165</v>
      </c>
      <c r="E51" t="s">
        <v>104</v>
      </c>
      <c r="G51" t="s">
        <v>105</v>
      </c>
      <c r="H51" t="s">
        <v>166</v>
      </c>
      <c r="I51" t="s">
        <v>167</v>
      </c>
    </row>
    <row r="52" spans="2:9">
      <c r="B52">
        <v>2011</v>
      </c>
      <c r="C52" t="s">
        <v>168</v>
      </c>
      <c r="D52" t="s">
        <v>169</v>
      </c>
      <c r="E52" t="s">
        <v>114</v>
      </c>
      <c r="G52" t="s">
        <v>115</v>
      </c>
      <c r="H52" t="s">
        <v>170</v>
      </c>
      <c r="I52" t="s">
        <v>171</v>
      </c>
    </row>
    <row r="53" spans="2:9">
      <c r="B53">
        <v>2018</v>
      </c>
      <c r="C53" t="s">
        <v>172</v>
      </c>
      <c r="D53" t="s">
        <v>173</v>
      </c>
      <c r="E53" t="s">
        <v>104</v>
      </c>
      <c r="G53" t="s">
        <v>105</v>
      </c>
      <c r="H53" t="s">
        <v>174</v>
      </c>
      <c r="I53" t="s">
        <v>175</v>
      </c>
    </row>
    <row r="54" spans="2:9">
      <c r="B54">
        <v>2020</v>
      </c>
      <c r="C54" t="s">
        <v>176</v>
      </c>
      <c r="D54" t="s">
        <v>177</v>
      </c>
      <c r="E54" t="s">
        <v>178</v>
      </c>
      <c r="G54" t="s">
        <v>179</v>
      </c>
      <c r="H54" t="s">
        <v>180</v>
      </c>
      <c r="I54" t="s">
        <v>181</v>
      </c>
    </row>
    <row r="55" spans="2:9">
      <c r="B55">
        <v>2014</v>
      </c>
      <c r="C55" t="s">
        <v>182</v>
      </c>
      <c r="D55" t="s">
        <v>183</v>
      </c>
      <c r="E55" t="s">
        <v>104</v>
      </c>
      <c r="G55" t="s">
        <v>105</v>
      </c>
      <c r="H55" t="s">
        <v>184</v>
      </c>
      <c r="I55" t="s">
        <v>185</v>
      </c>
    </row>
    <row r="56" spans="2:9">
      <c r="B56">
        <v>2010</v>
      </c>
      <c r="C56" t="s">
        <v>186</v>
      </c>
      <c r="D56" t="s">
        <v>187</v>
      </c>
      <c r="E56" t="s">
        <v>188</v>
      </c>
      <c r="G56" t="s">
        <v>189</v>
      </c>
      <c r="H56" t="s">
        <v>190</v>
      </c>
      <c r="I56" t="s">
        <v>191</v>
      </c>
    </row>
    <row r="57" spans="2:9">
      <c r="B57">
        <v>2008</v>
      </c>
      <c r="C57" t="s">
        <v>192</v>
      </c>
      <c r="D57" t="s">
        <v>193</v>
      </c>
      <c r="E57" t="s">
        <v>104</v>
      </c>
      <c r="G57" t="s">
        <v>194</v>
      </c>
      <c r="I57" t="s">
        <v>195</v>
      </c>
    </row>
    <row r="58" spans="2:9">
      <c r="B58">
        <v>2020</v>
      </c>
      <c r="C58" t="s">
        <v>196</v>
      </c>
      <c r="D58" t="s">
        <v>197</v>
      </c>
      <c r="E58" t="s">
        <v>198</v>
      </c>
      <c r="G58" t="s">
        <v>199</v>
      </c>
      <c r="H58" t="s">
        <v>200</v>
      </c>
      <c r="I58" t="s">
        <v>201</v>
      </c>
    </row>
    <row r="59" spans="2:9">
      <c r="B59">
        <v>2015</v>
      </c>
      <c r="C59" t="s">
        <v>202</v>
      </c>
      <c r="D59" t="s">
        <v>203</v>
      </c>
      <c r="E59" t="s">
        <v>204</v>
      </c>
      <c r="G59" t="s">
        <v>205</v>
      </c>
      <c r="I59" t="s">
        <v>206</v>
      </c>
    </row>
    <row r="60" spans="2:9">
      <c r="B60">
        <v>2016</v>
      </c>
      <c r="C60" t="s">
        <v>207</v>
      </c>
      <c r="D60" t="s">
        <v>208</v>
      </c>
      <c r="E60" t="s">
        <v>114</v>
      </c>
      <c r="G60" t="s">
        <v>115</v>
      </c>
      <c r="H60" t="s">
        <v>209</v>
      </c>
      <c r="I60" t="s">
        <v>210</v>
      </c>
    </row>
    <row r="61" spans="2:9">
      <c r="B61">
        <v>2018</v>
      </c>
      <c r="C61" t="s">
        <v>211</v>
      </c>
      <c r="D61" t="s">
        <v>212</v>
      </c>
      <c r="E61" t="s">
        <v>213</v>
      </c>
      <c r="G61" t="s">
        <v>214</v>
      </c>
      <c r="H61" t="s">
        <v>215</v>
      </c>
      <c r="I61" t="s">
        <v>216</v>
      </c>
    </row>
    <row r="62" spans="2:9">
      <c r="B62">
        <v>2019</v>
      </c>
      <c r="C62" t="s">
        <v>217</v>
      </c>
      <c r="D62" t="s">
        <v>218</v>
      </c>
      <c r="E62" t="s">
        <v>160</v>
      </c>
      <c r="G62" t="s">
        <v>219</v>
      </c>
      <c r="H62" t="s">
        <v>220</v>
      </c>
      <c r="I62" t="s">
        <v>221</v>
      </c>
    </row>
    <row r="63" spans="2:9">
      <c r="B63">
        <v>2018</v>
      </c>
      <c r="C63" t="s">
        <v>222</v>
      </c>
      <c r="D63" t="s">
        <v>223</v>
      </c>
      <c r="E63" t="s">
        <v>104</v>
      </c>
      <c r="G63" t="s">
        <v>105</v>
      </c>
      <c r="H63" t="s">
        <v>224</v>
      </c>
      <c r="I63" t="s">
        <v>225</v>
      </c>
    </row>
    <row r="64" spans="2:9">
      <c r="B64">
        <v>2010</v>
      </c>
      <c r="C64" t="s">
        <v>226</v>
      </c>
      <c r="D64" t="s">
        <v>227</v>
      </c>
      <c r="E64" t="s">
        <v>114</v>
      </c>
      <c r="G64" t="s">
        <v>115</v>
      </c>
      <c r="H64" t="s">
        <v>228</v>
      </c>
      <c r="I64" t="s">
        <v>229</v>
      </c>
    </row>
    <row r="65" spans="2:9">
      <c r="B65">
        <v>2007</v>
      </c>
      <c r="C65" t="s">
        <v>230</v>
      </c>
      <c r="D65" t="s">
        <v>231</v>
      </c>
      <c r="E65" t="s">
        <v>198</v>
      </c>
      <c r="G65" t="s">
        <v>232</v>
      </c>
      <c r="I65" t="s">
        <v>233</v>
      </c>
    </row>
    <row r="66" spans="2:9">
      <c r="B66">
        <v>2016</v>
      </c>
      <c r="C66" t="s">
        <v>234</v>
      </c>
      <c r="D66" t="s">
        <v>235</v>
      </c>
      <c r="E66" t="s">
        <v>160</v>
      </c>
      <c r="G66" t="s">
        <v>219</v>
      </c>
      <c r="H66" t="s">
        <v>236</v>
      </c>
      <c r="I66" t="s">
        <v>237</v>
      </c>
    </row>
    <row r="67" spans="2:9">
      <c r="B67">
        <v>2020</v>
      </c>
      <c r="C67" t="s">
        <v>238</v>
      </c>
      <c r="D67" t="s">
        <v>239</v>
      </c>
      <c r="E67" t="s">
        <v>114</v>
      </c>
      <c r="G67" t="s">
        <v>115</v>
      </c>
      <c r="H67" t="s">
        <v>240</v>
      </c>
      <c r="I67" t="s">
        <v>241</v>
      </c>
    </row>
    <row r="68" spans="2:9">
      <c r="B68">
        <v>2017</v>
      </c>
      <c r="C68" t="s">
        <v>242</v>
      </c>
      <c r="D68" t="s">
        <v>243</v>
      </c>
      <c r="E68" t="s">
        <v>104</v>
      </c>
      <c r="G68" t="s">
        <v>105</v>
      </c>
      <c r="H68" t="s">
        <v>244</v>
      </c>
      <c r="I68" t="s">
        <v>245</v>
      </c>
    </row>
    <row r="69" spans="2:9">
      <c r="B69">
        <v>2014</v>
      </c>
      <c r="C69" t="s">
        <v>246</v>
      </c>
      <c r="D69" t="s">
        <v>247</v>
      </c>
      <c r="E69" t="s">
        <v>114</v>
      </c>
      <c r="G69" t="s">
        <v>115</v>
      </c>
      <c r="H69" t="s">
        <v>248</v>
      </c>
      <c r="I69" t="s">
        <v>249</v>
      </c>
    </row>
    <row r="70" spans="2:9">
      <c r="B70">
        <v>2013</v>
      </c>
      <c r="C70" t="s">
        <v>250</v>
      </c>
      <c r="D70" t="s">
        <v>251</v>
      </c>
      <c r="E70" t="s">
        <v>104</v>
      </c>
      <c r="G70" t="s">
        <v>105</v>
      </c>
      <c r="H70" t="s">
        <v>252</v>
      </c>
      <c r="I70" t="s">
        <v>253</v>
      </c>
    </row>
    <row r="71" spans="2:9">
      <c r="B71">
        <v>2015</v>
      </c>
      <c r="C71" t="s">
        <v>254</v>
      </c>
      <c r="D71" t="s">
        <v>255</v>
      </c>
      <c r="E71" t="s">
        <v>256</v>
      </c>
      <c r="G71" t="s">
        <v>257</v>
      </c>
      <c r="H71" t="s">
        <v>258</v>
      </c>
      <c r="I71" t="s">
        <v>259</v>
      </c>
    </row>
    <row r="72" spans="2:9">
      <c r="B72">
        <v>2016</v>
      </c>
      <c r="C72" t="s">
        <v>260</v>
      </c>
      <c r="D72" t="s">
        <v>261</v>
      </c>
      <c r="E72" t="s">
        <v>120</v>
      </c>
      <c r="G72" t="s">
        <v>121</v>
      </c>
      <c r="H72" t="s">
        <v>262</v>
      </c>
      <c r="I72" t="s">
        <v>263</v>
      </c>
    </row>
    <row r="73" spans="2:9">
      <c r="B73">
        <v>2016</v>
      </c>
      <c r="C73" t="s">
        <v>264</v>
      </c>
      <c r="D73" t="s">
        <v>265</v>
      </c>
      <c r="E73" t="s">
        <v>104</v>
      </c>
      <c r="G73" t="s">
        <v>105</v>
      </c>
      <c r="H73" t="s">
        <v>266</v>
      </c>
      <c r="I73" t="s">
        <v>267</v>
      </c>
    </row>
    <row r="74" spans="2:9">
      <c r="B74">
        <v>2012</v>
      </c>
      <c r="C74" t="s">
        <v>268</v>
      </c>
      <c r="D74" t="s">
        <v>269</v>
      </c>
      <c r="E74" t="s">
        <v>270</v>
      </c>
      <c r="G74" t="s">
        <v>271</v>
      </c>
      <c r="H74" t="s">
        <v>272</v>
      </c>
      <c r="I74" t="s">
        <v>273</v>
      </c>
    </row>
    <row r="75" spans="2:9">
      <c r="B75">
        <v>2017</v>
      </c>
      <c r="C75" t="s">
        <v>274</v>
      </c>
      <c r="D75" t="s">
        <v>275</v>
      </c>
      <c r="E75" t="s">
        <v>198</v>
      </c>
      <c r="G75" t="s">
        <v>199</v>
      </c>
      <c r="H75" t="s">
        <v>276</v>
      </c>
      <c r="I75" t="s">
        <v>277</v>
      </c>
    </row>
    <row r="76" spans="2:9">
      <c r="B76">
        <v>2016</v>
      </c>
      <c r="C76" t="s">
        <v>278</v>
      </c>
      <c r="D76" t="s">
        <v>279</v>
      </c>
      <c r="E76" t="s">
        <v>114</v>
      </c>
      <c r="G76" t="s">
        <v>115</v>
      </c>
      <c r="H76" t="s">
        <v>280</v>
      </c>
      <c r="I76" t="s">
        <v>281</v>
      </c>
    </row>
    <row r="77" spans="2:9">
      <c r="B77">
        <v>2014</v>
      </c>
      <c r="C77" t="s">
        <v>282</v>
      </c>
      <c r="D77" t="s">
        <v>283</v>
      </c>
      <c r="E77" t="s">
        <v>284</v>
      </c>
      <c r="G77" t="s">
        <v>285</v>
      </c>
      <c r="H77" t="s">
        <v>286</v>
      </c>
      <c r="I77" t="s">
        <v>287</v>
      </c>
    </row>
    <row r="78" spans="2:9">
      <c r="B78">
        <v>2020</v>
      </c>
      <c r="C78" t="s">
        <v>288</v>
      </c>
      <c r="D78" t="s">
        <v>289</v>
      </c>
      <c r="E78" t="s">
        <v>104</v>
      </c>
      <c r="G78" t="s">
        <v>105</v>
      </c>
      <c r="H78" t="s">
        <v>290</v>
      </c>
      <c r="I78" t="s">
        <v>291</v>
      </c>
    </row>
    <row r="79" spans="2:9">
      <c r="B79">
        <v>2010</v>
      </c>
      <c r="C79" t="s">
        <v>158</v>
      </c>
      <c r="D79" t="s">
        <v>292</v>
      </c>
      <c r="E79" t="s">
        <v>198</v>
      </c>
      <c r="G79" t="s">
        <v>199</v>
      </c>
      <c r="H79" t="s">
        <v>293</v>
      </c>
      <c r="I79" t="s">
        <v>294</v>
      </c>
    </row>
    <row r="80" spans="2:9">
      <c r="B80">
        <v>2018</v>
      </c>
      <c r="C80" t="s">
        <v>295</v>
      </c>
      <c r="D80" t="s">
        <v>296</v>
      </c>
      <c r="E80" t="s">
        <v>104</v>
      </c>
      <c r="G80" t="s">
        <v>105</v>
      </c>
      <c r="H80" t="s">
        <v>297</v>
      </c>
      <c r="I80" t="s">
        <v>298</v>
      </c>
    </row>
    <row r="81" spans="2:9">
      <c r="B81">
        <v>2014</v>
      </c>
      <c r="C81" t="s">
        <v>299</v>
      </c>
      <c r="D81" t="s">
        <v>300</v>
      </c>
      <c r="E81" t="s">
        <v>104</v>
      </c>
      <c r="G81" t="s">
        <v>105</v>
      </c>
      <c r="H81" t="s">
        <v>301</v>
      </c>
      <c r="I81" t="s">
        <v>302</v>
      </c>
    </row>
    <row r="82" spans="2:9">
      <c r="B82">
        <v>2014</v>
      </c>
      <c r="C82" t="s">
        <v>303</v>
      </c>
      <c r="D82" t="s">
        <v>304</v>
      </c>
      <c r="E82" t="s">
        <v>114</v>
      </c>
      <c r="G82" t="s">
        <v>115</v>
      </c>
      <c r="H82" t="s">
        <v>305</v>
      </c>
      <c r="I82" t="s">
        <v>306</v>
      </c>
    </row>
    <row r="83" spans="2:9">
      <c r="B83">
        <v>2010</v>
      </c>
      <c r="C83" t="s">
        <v>307</v>
      </c>
      <c r="D83" t="s">
        <v>308</v>
      </c>
      <c r="E83" t="s">
        <v>309</v>
      </c>
      <c r="G83" t="s">
        <v>310</v>
      </c>
      <c r="H83" t="s">
        <v>311</v>
      </c>
      <c r="I83" t="s">
        <v>312</v>
      </c>
    </row>
    <row r="84" spans="2:9">
      <c r="B84">
        <v>2016</v>
      </c>
      <c r="C84" t="s">
        <v>313</v>
      </c>
      <c r="D84" t="s">
        <v>314</v>
      </c>
      <c r="E84" t="s">
        <v>284</v>
      </c>
      <c r="G84" t="s">
        <v>285</v>
      </c>
      <c r="H84" t="s">
        <v>315</v>
      </c>
      <c r="I84" t="s">
        <v>316</v>
      </c>
    </row>
    <row r="85" spans="2:9">
      <c r="B85">
        <v>2011</v>
      </c>
      <c r="C85" t="s">
        <v>317</v>
      </c>
      <c r="D85" t="s">
        <v>318</v>
      </c>
      <c r="E85" t="s">
        <v>160</v>
      </c>
      <c r="G85" t="s">
        <v>219</v>
      </c>
      <c r="H85" t="s">
        <v>319</v>
      </c>
      <c r="I85" t="s">
        <v>320</v>
      </c>
    </row>
    <row r="86" spans="2:9">
      <c r="B86">
        <v>2020</v>
      </c>
      <c r="C86" t="s">
        <v>321</v>
      </c>
      <c r="D86" t="s">
        <v>322</v>
      </c>
      <c r="E86" t="s">
        <v>114</v>
      </c>
      <c r="G86" t="s">
        <v>115</v>
      </c>
      <c r="H86" t="s">
        <v>323</v>
      </c>
      <c r="I86" t="s">
        <v>324</v>
      </c>
    </row>
    <row r="87" spans="2:9">
      <c r="B87">
        <v>2015</v>
      </c>
      <c r="C87" t="s">
        <v>325</v>
      </c>
      <c r="D87" t="s">
        <v>326</v>
      </c>
      <c r="E87" t="s">
        <v>114</v>
      </c>
      <c r="G87" t="s">
        <v>115</v>
      </c>
      <c r="H87" t="s">
        <v>327</v>
      </c>
      <c r="I87" t="s">
        <v>328</v>
      </c>
    </row>
    <row r="88" spans="2:9">
      <c r="B88">
        <v>2020</v>
      </c>
      <c r="C88" t="s">
        <v>329</v>
      </c>
      <c r="D88" t="s">
        <v>330</v>
      </c>
      <c r="E88" t="s">
        <v>114</v>
      </c>
      <c r="G88" t="s">
        <v>115</v>
      </c>
      <c r="H88" t="s">
        <v>331</v>
      </c>
      <c r="I88" t="s">
        <v>332</v>
      </c>
    </row>
    <row r="89" spans="2:9">
      <c r="B89">
        <v>2018</v>
      </c>
      <c r="C89" t="s">
        <v>333</v>
      </c>
      <c r="D89" t="s">
        <v>334</v>
      </c>
      <c r="E89" t="s">
        <v>335</v>
      </c>
      <c r="G89" t="s">
        <v>336</v>
      </c>
      <c r="H89" t="s">
        <v>337</v>
      </c>
      <c r="I89" t="s">
        <v>338</v>
      </c>
    </row>
    <row r="90" spans="2:9">
      <c r="B90">
        <v>2011</v>
      </c>
      <c r="C90" t="s">
        <v>339</v>
      </c>
      <c r="D90" t="s">
        <v>340</v>
      </c>
      <c r="E90" t="s">
        <v>341</v>
      </c>
      <c r="G90" t="s">
        <v>342</v>
      </c>
      <c r="H90" t="s">
        <v>343</v>
      </c>
      <c r="I90" t="s">
        <v>344</v>
      </c>
    </row>
    <row r="91" spans="2:9">
      <c r="B91">
        <v>2018</v>
      </c>
      <c r="C91" t="s">
        <v>345</v>
      </c>
      <c r="D91" t="s">
        <v>346</v>
      </c>
      <c r="E91" t="s">
        <v>284</v>
      </c>
      <c r="G91" t="s">
        <v>285</v>
      </c>
      <c r="H91" t="s">
        <v>347</v>
      </c>
      <c r="I91" t="s">
        <v>348</v>
      </c>
    </row>
    <row r="92" spans="2:9">
      <c r="B92">
        <v>2011</v>
      </c>
      <c r="C92" t="s">
        <v>349</v>
      </c>
      <c r="D92" t="s">
        <v>350</v>
      </c>
      <c r="E92" t="s">
        <v>351</v>
      </c>
      <c r="G92" t="s">
        <v>352</v>
      </c>
      <c r="H92" t="s">
        <v>353</v>
      </c>
      <c r="I92" t="s">
        <v>354</v>
      </c>
    </row>
    <row r="93" spans="2:9">
      <c r="B93">
        <v>2013</v>
      </c>
      <c r="C93" t="s">
        <v>282</v>
      </c>
      <c r="D93" t="s">
        <v>355</v>
      </c>
      <c r="E93" t="s">
        <v>356</v>
      </c>
      <c r="G93" t="s">
        <v>357</v>
      </c>
      <c r="H93" t="s">
        <v>358</v>
      </c>
      <c r="I93" t="s">
        <v>359</v>
      </c>
    </row>
    <row r="94" spans="2:9">
      <c r="B94">
        <v>2020</v>
      </c>
      <c r="C94" t="s">
        <v>360</v>
      </c>
      <c r="D94" t="s">
        <v>361</v>
      </c>
      <c r="E94" t="s">
        <v>114</v>
      </c>
      <c r="G94" t="s">
        <v>115</v>
      </c>
      <c r="H94" t="s">
        <v>362</v>
      </c>
      <c r="I94" t="s">
        <v>363</v>
      </c>
    </row>
    <row r="95" spans="2:9">
      <c r="B95">
        <v>2013</v>
      </c>
      <c r="C95" t="s">
        <v>364</v>
      </c>
      <c r="D95" t="s">
        <v>365</v>
      </c>
      <c r="E95" t="s">
        <v>366</v>
      </c>
      <c r="G95" t="s">
        <v>367</v>
      </c>
      <c r="H95" t="s">
        <v>368</v>
      </c>
      <c r="I95" t="s">
        <v>369</v>
      </c>
    </row>
    <row r="96" spans="2:9">
      <c r="B96">
        <v>2011</v>
      </c>
      <c r="C96" t="s">
        <v>268</v>
      </c>
      <c r="D96" t="s">
        <v>370</v>
      </c>
      <c r="E96" t="s">
        <v>371</v>
      </c>
      <c r="G96" t="s">
        <v>372</v>
      </c>
      <c r="I96" t="s">
        <v>373</v>
      </c>
    </row>
    <row r="97" spans="2:9">
      <c r="B97">
        <v>2010</v>
      </c>
      <c r="C97" t="s">
        <v>268</v>
      </c>
      <c r="D97" t="s">
        <v>374</v>
      </c>
      <c r="E97" t="s">
        <v>270</v>
      </c>
      <c r="G97" t="s">
        <v>271</v>
      </c>
      <c r="H97" t="s">
        <v>375</v>
      </c>
      <c r="I97" t="s">
        <v>376</v>
      </c>
    </row>
    <row r="98" spans="2:9">
      <c r="B98">
        <v>2018</v>
      </c>
      <c r="C98" t="s">
        <v>377</v>
      </c>
      <c r="D98" t="s">
        <v>378</v>
      </c>
      <c r="E98" t="s">
        <v>114</v>
      </c>
      <c r="G98" t="s">
        <v>115</v>
      </c>
      <c r="H98" t="s">
        <v>379</v>
      </c>
      <c r="I98" t="s">
        <v>380</v>
      </c>
    </row>
    <row r="99" spans="2:9">
      <c r="B99">
        <v>2020</v>
      </c>
      <c r="C99" t="s">
        <v>381</v>
      </c>
      <c r="D99" t="s">
        <v>382</v>
      </c>
      <c r="E99" t="s">
        <v>104</v>
      </c>
      <c r="G99" t="s">
        <v>105</v>
      </c>
      <c r="H99" t="s">
        <v>383</v>
      </c>
      <c r="I99" t="s">
        <v>384</v>
      </c>
    </row>
    <row r="100" spans="2:9">
      <c r="B100">
        <v>2019</v>
      </c>
      <c r="C100" t="s">
        <v>385</v>
      </c>
      <c r="D100" t="s">
        <v>386</v>
      </c>
      <c r="E100" t="s">
        <v>198</v>
      </c>
      <c r="G100" t="s">
        <v>199</v>
      </c>
      <c r="H100" t="s">
        <v>387</v>
      </c>
      <c r="I100" t="s">
        <v>388</v>
      </c>
    </row>
    <row r="101" spans="2:9">
      <c r="B101">
        <v>2016</v>
      </c>
      <c r="C101" t="s">
        <v>389</v>
      </c>
      <c r="D101" t="s">
        <v>390</v>
      </c>
      <c r="E101" t="s">
        <v>335</v>
      </c>
      <c r="G101" t="s">
        <v>336</v>
      </c>
      <c r="I101" t="s">
        <v>391</v>
      </c>
    </row>
    <row r="102" spans="2:9">
      <c r="B102">
        <v>2017</v>
      </c>
      <c r="C102" t="s">
        <v>392</v>
      </c>
      <c r="D102" t="s">
        <v>393</v>
      </c>
      <c r="E102" t="s">
        <v>198</v>
      </c>
      <c r="G102" t="s">
        <v>199</v>
      </c>
      <c r="H102" t="s">
        <v>394</v>
      </c>
      <c r="I102" t="s">
        <v>395</v>
      </c>
    </row>
    <row r="103" spans="2:9">
      <c r="B103">
        <v>2018</v>
      </c>
      <c r="C103" t="s">
        <v>396</v>
      </c>
      <c r="D103" t="s">
        <v>397</v>
      </c>
      <c r="E103" t="s">
        <v>104</v>
      </c>
      <c r="G103" t="s">
        <v>105</v>
      </c>
      <c r="H103" t="s">
        <v>398</v>
      </c>
      <c r="I103" t="s">
        <v>399</v>
      </c>
    </row>
    <row r="104" spans="2:9">
      <c r="B104">
        <v>2017</v>
      </c>
      <c r="C104" t="s">
        <v>400</v>
      </c>
      <c r="D104" t="s">
        <v>401</v>
      </c>
      <c r="E104" t="s">
        <v>284</v>
      </c>
      <c r="G104" t="s">
        <v>285</v>
      </c>
      <c r="H104" t="s">
        <v>402</v>
      </c>
      <c r="I104" t="s">
        <v>403</v>
      </c>
    </row>
    <row r="105" spans="2:9">
      <c r="B105">
        <v>2013</v>
      </c>
      <c r="C105" t="s">
        <v>404</v>
      </c>
      <c r="D105" t="s">
        <v>405</v>
      </c>
      <c r="E105" t="s">
        <v>406</v>
      </c>
      <c r="G105" t="s">
        <v>407</v>
      </c>
      <c r="I105" t="s">
        <v>408</v>
      </c>
    </row>
    <row r="106" spans="2:9">
      <c r="B106">
        <v>2018</v>
      </c>
      <c r="C106" t="s">
        <v>409</v>
      </c>
      <c r="D106" t="s">
        <v>410</v>
      </c>
      <c r="E106" t="s">
        <v>104</v>
      </c>
      <c r="G106" t="s">
        <v>105</v>
      </c>
      <c r="H106" t="s">
        <v>411</v>
      </c>
      <c r="I106" t="s">
        <v>412</v>
      </c>
    </row>
    <row r="107" spans="2:9">
      <c r="B107">
        <v>2017</v>
      </c>
      <c r="C107" t="s">
        <v>413</v>
      </c>
      <c r="D107" t="s">
        <v>414</v>
      </c>
      <c r="E107" t="s">
        <v>114</v>
      </c>
      <c r="G107" t="s">
        <v>115</v>
      </c>
      <c r="H107" t="s">
        <v>415</v>
      </c>
      <c r="I107" t="s">
        <v>416</v>
      </c>
    </row>
    <row r="108" spans="2:9">
      <c r="B108">
        <v>2015</v>
      </c>
      <c r="C108" t="s">
        <v>417</v>
      </c>
      <c r="D108" t="s">
        <v>418</v>
      </c>
      <c r="E108" t="s">
        <v>419</v>
      </c>
      <c r="G108" t="s">
        <v>420</v>
      </c>
      <c r="H108" t="s">
        <v>421</v>
      </c>
      <c r="I108" t="s">
        <v>422</v>
      </c>
    </row>
    <row r="109" spans="2:9">
      <c r="B109">
        <v>2018</v>
      </c>
      <c r="C109" t="s">
        <v>423</v>
      </c>
      <c r="D109" t="s">
        <v>424</v>
      </c>
      <c r="E109" t="s">
        <v>114</v>
      </c>
      <c r="G109" t="s">
        <v>115</v>
      </c>
      <c r="H109" t="s">
        <v>425</v>
      </c>
      <c r="I109" t="s">
        <v>426</v>
      </c>
    </row>
    <row r="110" spans="2:9">
      <c r="B110">
        <v>2017</v>
      </c>
      <c r="C110" t="s">
        <v>427</v>
      </c>
      <c r="D110" t="s">
        <v>428</v>
      </c>
      <c r="E110" t="s">
        <v>198</v>
      </c>
      <c r="G110" t="s">
        <v>199</v>
      </c>
      <c r="H110" t="s">
        <v>429</v>
      </c>
      <c r="I110" t="s">
        <v>430</v>
      </c>
    </row>
    <row r="111" spans="2:9">
      <c r="B111">
        <v>2018</v>
      </c>
      <c r="C111" t="s">
        <v>431</v>
      </c>
      <c r="D111" t="s">
        <v>432</v>
      </c>
      <c r="E111" t="s">
        <v>104</v>
      </c>
      <c r="G111" t="s">
        <v>105</v>
      </c>
      <c r="H111" t="s">
        <v>433</v>
      </c>
      <c r="I111" t="s">
        <v>434</v>
      </c>
    </row>
    <row r="112" spans="2:9">
      <c r="B112">
        <v>2017</v>
      </c>
      <c r="C112" t="s">
        <v>435</v>
      </c>
      <c r="D112" t="s">
        <v>436</v>
      </c>
      <c r="E112" t="s">
        <v>160</v>
      </c>
      <c r="G112" t="s">
        <v>219</v>
      </c>
      <c r="H112" t="s">
        <v>437</v>
      </c>
      <c r="I112" t="s">
        <v>438</v>
      </c>
    </row>
    <row r="113" spans="2:9">
      <c r="B113">
        <v>2017</v>
      </c>
      <c r="C113" t="s">
        <v>439</v>
      </c>
      <c r="D113" t="s">
        <v>440</v>
      </c>
      <c r="E113" t="s">
        <v>198</v>
      </c>
      <c r="G113" t="s">
        <v>199</v>
      </c>
      <c r="H113" t="s">
        <v>441</v>
      </c>
      <c r="I113" t="s">
        <v>442</v>
      </c>
    </row>
    <row r="114" spans="2:9">
      <c r="B114">
        <v>2003</v>
      </c>
      <c r="C114" t="s">
        <v>443</v>
      </c>
      <c r="D114" t="s">
        <v>444</v>
      </c>
      <c r="E114" t="s">
        <v>104</v>
      </c>
      <c r="G114" t="s">
        <v>194</v>
      </c>
      <c r="I114" t="s">
        <v>445</v>
      </c>
    </row>
    <row r="115" spans="2:9">
      <c r="B115">
        <v>2013</v>
      </c>
      <c r="C115" t="s">
        <v>446</v>
      </c>
      <c r="D115" t="s">
        <v>447</v>
      </c>
      <c r="E115" t="s">
        <v>448</v>
      </c>
      <c r="G115" t="s">
        <v>449</v>
      </c>
      <c r="H115" t="s">
        <v>450</v>
      </c>
      <c r="I115" t="s">
        <v>451</v>
      </c>
    </row>
    <row r="116" spans="2:9">
      <c r="B116">
        <v>2007</v>
      </c>
      <c r="C116" t="s">
        <v>452</v>
      </c>
      <c r="D116" t="s">
        <v>453</v>
      </c>
      <c r="E116" t="s">
        <v>198</v>
      </c>
      <c r="G116" t="s">
        <v>232</v>
      </c>
      <c r="I116" t="s">
        <v>454</v>
      </c>
    </row>
    <row r="117" spans="2:9">
      <c r="B117">
        <v>2018</v>
      </c>
      <c r="C117" t="s">
        <v>455</v>
      </c>
      <c r="D117" t="s">
        <v>456</v>
      </c>
      <c r="E117" t="s">
        <v>114</v>
      </c>
      <c r="G117" t="s">
        <v>115</v>
      </c>
      <c r="H117" t="s">
        <v>457</v>
      </c>
      <c r="I117" t="s">
        <v>458</v>
      </c>
    </row>
    <row r="118" spans="2:9">
      <c r="B118">
        <v>2012</v>
      </c>
      <c r="C118" t="s">
        <v>459</v>
      </c>
      <c r="D118" t="s">
        <v>460</v>
      </c>
      <c r="E118" t="s">
        <v>198</v>
      </c>
      <c r="G118" t="s">
        <v>199</v>
      </c>
      <c r="H118" t="s">
        <v>461</v>
      </c>
      <c r="I118" t="s">
        <v>462</v>
      </c>
    </row>
    <row r="119" spans="2:9">
      <c r="B119">
        <v>2015</v>
      </c>
      <c r="C119" t="s">
        <v>250</v>
      </c>
      <c r="D119" t="s">
        <v>463</v>
      </c>
      <c r="E119" t="s">
        <v>198</v>
      </c>
      <c r="G119" t="s">
        <v>199</v>
      </c>
      <c r="H119" t="s">
        <v>464</v>
      </c>
      <c r="I119" t="s">
        <v>465</v>
      </c>
    </row>
    <row r="120" spans="2:9">
      <c r="B120">
        <v>2003</v>
      </c>
      <c r="C120" t="s">
        <v>466</v>
      </c>
      <c r="D120" t="s">
        <v>467</v>
      </c>
      <c r="E120" t="s">
        <v>188</v>
      </c>
      <c r="G120" t="s">
        <v>468</v>
      </c>
      <c r="I120" t="s">
        <v>469</v>
      </c>
    </row>
    <row r="121" spans="2:9">
      <c r="B121">
        <v>2012</v>
      </c>
      <c r="C121" t="s">
        <v>470</v>
      </c>
      <c r="D121" t="s">
        <v>471</v>
      </c>
      <c r="E121" t="s">
        <v>104</v>
      </c>
      <c r="G121" t="s">
        <v>105</v>
      </c>
      <c r="H121" t="s">
        <v>472</v>
      </c>
      <c r="I121" t="s">
        <v>473</v>
      </c>
    </row>
    <row r="122" spans="2:9">
      <c r="B122">
        <v>2013</v>
      </c>
      <c r="C122" t="s">
        <v>474</v>
      </c>
      <c r="D122" t="s">
        <v>475</v>
      </c>
      <c r="E122" t="s">
        <v>198</v>
      </c>
      <c r="G122" t="s">
        <v>199</v>
      </c>
      <c r="H122" t="s">
        <v>476</v>
      </c>
      <c r="I122" t="s">
        <v>477</v>
      </c>
    </row>
    <row r="123" spans="2:9">
      <c r="B123">
        <v>2017</v>
      </c>
      <c r="C123" t="s">
        <v>478</v>
      </c>
      <c r="D123" t="s">
        <v>479</v>
      </c>
      <c r="E123" t="s">
        <v>104</v>
      </c>
      <c r="G123" t="s">
        <v>105</v>
      </c>
      <c r="H123" t="s">
        <v>480</v>
      </c>
      <c r="I123" t="s">
        <v>481</v>
      </c>
    </row>
    <row r="124" spans="2:9">
      <c r="B124">
        <v>2020</v>
      </c>
      <c r="C124" t="s">
        <v>482</v>
      </c>
      <c r="D124" t="s">
        <v>483</v>
      </c>
      <c r="E124" t="s">
        <v>104</v>
      </c>
      <c r="G124" t="s">
        <v>105</v>
      </c>
      <c r="H124" t="s">
        <v>484</v>
      </c>
      <c r="I124" t="s">
        <v>485</v>
      </c>
    </row>
    <row r="125" spans="2:9">
      <c r="B125">
        <v>2017</v>
      </c>
      <c r="C125" t="s">
        <v>486</v>
      </c>
      <c r="D125" t="s">
        <v>487</v>
      </c>
      <c r="E125" t="s">
        <v>198</v>
      </c>
      <c r="G125" t="s">
        <v>199</v>
      </c>
      <c r="H125" t="s">
        <v>488</v>
      </c>
      <c r="I125" t="s">
        <v>489</v>
      </c>
    </row>
    <row r="126" spans="2:9">
      <c r="B126">
        <v>2019</v>
      </c>
      <c r="C126" t="s">
        <v>490</v>
      </c>
      <c r="D126" t="s">
        <v>491</v>
      </c>
      <c r="E126" t="s">
        <v>114</v>
      </c>
      <c r="G126" t="s">
        <v>115</v>
      </c>
      <c r="H126" t="s">
        <v>492</v>
      </c>
      <c r="I126" t="s">
        <v>493</v>
      </c>
    </row>
    <row r="127" spans="2:9">
      <c r="B127">
        <v>2020</v>
      </c>
      <c r="C127" t="s">
        <v>494</v>
      </c>
      <c r="D127" t="s">
        <v>495</v>
      </c>
      <c r="E127" t="s">
        <v>104</v>
      </c>
      <c r="G127" t="s">
        <v>105</v>
      </c>
      <c r="H127" t="s">
        <v>496</v>
      </c>
      <c r="I127" t="s">
        <v>497</v>
      </c>
    </row>
    <row r="128" spans="2:9">
      <c r="B128">
        <v>2014</v>
      </c>
      <c r="C128" t="s">
        <v>498</v>
      </c>
      <c r="D128" t="s">
        <v>499</v>
      </c>
      <c r="E128" t="s">
        <v>198</v>
      </c>
      <c r="G128" t="s">
        <v>199</v>
      </c>
      <c r="H128" t="s">
        <v>500</v>
      </c>
      <c r="I128" t="s">
        <v>501</v>
      </c>
    </row>
    <row r="129" spans="2:9">
      <c r="B129">
        <v>2019</v>
      </c>
      <c r="C129" t="s">
        <v>502</v>
      </c>
      <c r="D129" t="s">
        <v>503</v>
      </c>
      <c r="E129" t="s">
        <v>104</v>
      </c>
      <c r="G129" t="s">
        <v>105</v>
      </c>
      <c r="H129" t="s">
        <v>504</v>
      </c>
      <c r="I129" t="s">
        <v>505</v>
      </c>
    </row>
    <row r="130" spans="2:9">
      <c r="B130">
        <v>2019</v>
      </c>
      <c r="C130" t="s">
        <v>506</v>
      </c>
      <c r="D130" t="s">
        <v>507</v>
      </c>
      <c r="E130" t="s">
        <v>198</v>
      </c>
      <c r="G130" t="s">
        <v>199</v>
      </c>
      <c r="H130" t="s">
        <v>508</v>
      </c>
      <c r="I130" t="s">
        <v>509</v>
      </c>
    </row>
    <row r="131" spans="2:9">
      <c r="B131">
        <v>2006</v>
      </c>
      <c r="C131" t="s">
        <v>510</v>
      </c>
      <c r="D131" t="s">
        <v>511</v>
      </c>
      <c r="E131" t="s">
        <v>356</v>
      </c>
      <c r="G131" t="s">
        <v>512</v>
      </c>
      <c r="I131" t="s">
        <v>513</v>
      </c>
    </row>
    <row r="132" spans="2:9">
      <c r="B132">
        <v>2007</v>
      </c>
      <c r="C132" t="s">
        <v>514</v>
      </c>
      <c r="D132" t="s">
        <v>515</v>
      </c>
      <c r="E132" t="s">
        <v>160</v>
      </c>
      <c r="G132" t="s">
        <v>161</v>
      </c>
      <c r="I132" t="s">
        <v>516</v>
      </c>
    </row>
    <row r="133" spans="2:9">
      <c r="B133">
        <v>1996</v>
      </c>
      <c r="C133" t="s">
        <v>517</v>
      </c>
      <c r="D133" t="s">
        <v>518</v>
      </c>
      <c r="E133" t="s">
        <v>104</v>
      </c>
      <c r="G133" t="s">
        <v>194</v>
      </c>
      <c r="I133" t="s">
        <v>519</v>
      </c>
    </row>
    <row r="134" spans="2:9">
      <c r="B134">
        <v>2014</v>
      </c>
      <c r="C134" t="s">
        <v>520</v>
      </c>
      <c r="D134" t="s">
        <v>521</v>
      </c>
      <c r="E134" t="s">
        <v>160</v>
      </c>
      <c r="G134" t="s">
        <v>219</v>
      </c>
      <c r="H134" t="s">
        <v>522</v>
      </c>
      <c r="I134" t="s">
        <v>523</v>
      </c>
    </row>
    <row r="135" spans="2:9">
      <c r="B135">
        <v>2007</v>
      </c>
      <c r="C135" t="s">
        <v>524</v>
      </c>
      <c r="D135" t="s">
        <v>525</v>
      </c>
      <c r="E135" t="s">
        <v>104</v>
      </c>
      <c r="G135" t="s">
        <v>194</v>
      </c>
      <c r="I135" t="s">
        <v>526</v>
      </c>
    </row>
    <row r="136" spans="2:9">
      <c r="B136">
        <v>2015</v>
      </c>
      <c r="C136" t="s">
        <v>527</v>
      </c>
      <c r="D136" t="s">
        <v>528</v>
      </c>
      <c r="E136" t="s">
        <v>204</v>
      </c>
      <c r="G136" t="s">
        <v>205</v>
      </c>
      <c r="I136" t="s">
        <v>529</v>
      </c>
    </row>
    <row r="137" spans="2:9">
      <c r="B137">
        <v>2020</v>
      </c>
      <c r="C137" t="s">
        <v>530</v>
      </c>
      <c r="D137" t="s">
        <v>531</v>
      </c>
      <c r="E137" t="s">
        <v>104</v>
      </c>
      <c r="G137" t="s">
        <v>105</v>
      </c>
      <c r="H137" t="s">
        <v>532</v>
      </c>
      <c r="I137" t="s">
        <v>533</v>
      </c>
    </row>
    <row r="138" spans="2:9">
      <c r="B138">
        <v>2019</v>
      </c>
      <c r="C138" t="s">
        <v>534</v>
      </c>
      <c r="D138" t="s">
        <v>535</v>
      </c>
      <c r="E138" t="s">
        <v>536</v>
      </c>
      <c r="G138" t="s">
        <v>537</v>
      </c>
      <c r="H138" t="s">
        <v>538</v>
      </c>
      <c r="I138" t="s">
        <v>539</v>
      </c>
    </row>
    <row r="139" spans="2:9">
      <c r="B139">
        <v>1980</v>
      </c>
      <c r="C139" t="s">
        <v>540</v>
      </c>
      <c r="D139" t="s">
        <v>541</v>
      </c>
      <c r="E139" t="s">
        <v>542</v>
      </c>
      <c r="G139" t="s">
        <v>543</v>
      </c>
      <c r="I139" t="s">
        <v>544</v>
      </c>
    </row>
    <row r="140" spans="2:9">
      <c r="B140">
        <v>2006</v>
      </c>
      <c r="C140" t="s">
        <v>514</v>
      </c>
      <c r="D140" t="s">
        <v>545</v>
      </c>
      <c r="E140" t="s">
        <v>104</v>
      </c>
      <c r="G140" t="s">
        <v>194</v>
      </c>
      <c r="I140" t="s">
        <v>546</v>
      </c>
    </row>
    <row r="141" spans="2:9">
      <c r="B141">
        <v>2015</v>
      </c>
      <c r="C141" t="s">
        <v>547</v>
      </c>
      <c r="D141" t="s">
        <v>548</v>
      </c>
      <c r="E141" t="s">
        <v>284</v>
      </c>
      <c r="G141" t="s">
        <v>285</v>
      </c>
      <c r="H141" t="s">
        <v>549</v>
      </c>
      <c r="I141" t="s">
        <v>550</v>
      </c>
    </row>
    <row r="142" spans="2:9">
      <c r="B142">
        <v>2016</v>
      </c>
      <c r="C142" t="s">
        <v>250</v>
      </c>
      <c r="D142" t="s">
        <v>551</v>
      </c>
      <c r="E142" t="s">
        <v>198</v>
      </c>
      <c r="G142" t="s">
        <v>199</v>
      </c>
      <c r="H142" t="s">
        <v>552</v>
      </c>
      <c r="I142" t="s">
        <v>553</v>
      </c>
    </row>
    <row r="143" spans="2:9">
      <c r="B143">
        <v>2018</v>
      </c>
      <c r="C143" t="s">
        <v>554</v>
      </c>
      <c r="D143" t="s">
        <v>555</v>
      </c>
      <c r="E143" t="s">
        <v>104</v>
      </c>
      <c r="G143" t="s">
        <v>105</v>
      </c>
      <c r="H143" t="s">
        <v>556</v>
      </c>
      <c r="I143" t="s">
        <v>557</v>
      </c>
    </row>
    <row r="144" spans="2:9">
      <c r="B144">
        <v>2018</v>
      </c>
      <c r="C144" t="s">
        <v>558</v>
      </c>
      <c r="D144" t="s">
        <v>559</v>
      </c>
      <c r="E144" t="s">
        <v>114</v>
      </c>
      <c r="G144" t="s">
        <v>115</v>
      </c>
      <c r="H144" t="s">
        <v>560</v>
      </c>
      <c r="I144" t="s">
        <v>561</v>
      </c>
    </row>
    <row r="145" spans="2:9">
      <c r="B145">
        <v>2017</v>
      </c>
      <c r="C145" t="s">
        <v>400</v>
      </c>
      <c r="D145" t="s">
        <v>562</v>
      </c>
      <c r="E145" t="s">
        <v>198</v>
      </c>
      <c r="G145" t="s">
        <v>199</v>
      </c>
      <c r="H145" t="s">
        <v>563</v>
      </c>
      <c r="I145" t="s">
        <v>564</v>
      </c>
    </row>
    <row r="146" spans="2:9">
      <c r="B146">
        <v>2016</v>
      </c>
      <c r="C146" t="s">
        <v>565</v>
      </c>
      <c r="D146" t="s">
        <v>566</v>
      </c>
      <c r="E146" t="s">
        <v>160</v>
      </c>
      <c r="G146" t="s">
        <v>219</v>
      </c>
      <c r="H146" t="s">
        <v>567</v>
      </c>
      <c r="I146" t="s">
        <v>568</v>
      </c>
    </row>
    <row r="147" spans="2:9">
      <c r="B147">
        <v>2015</v>
      </c>
      <c r="C147" t="s">
        <v>569</v>
      </c>
      <c r="D147" t="s">
        <v>570</v>
      </c>
      <c r="E147" t="s">
        <v>114</v>
      </c>
      <c r="G147" t="s">
        <v>115</v>
      </c>
      <c r="H147" t="s">
        <v>571</v>
      </c>
      <c r="I147" t="s">
        <v>572</v>
      </c>
    </row>
    <row r="148" spans="2:9">
      <c r="B148">
        <v>2003</v>
      </c>
      <c r="C148" t="s">
        <v>573</v>
      </c>
      <c r="D148" t="s">
        <v>574</v>
      </c>
      <c r="E148" t="s">
        <v>575</v>
      </c>
      <c r="G148" t="s">
        <v>576</v>
      </c>
      <c r="I148" t="s">
        <v>577</v>
      </c>
    </row>
    <row r="149" spans="2:9">
      <c r="B149">
        <v>2018</v>
      </c>
      <c r="C149" t="s">
        <v>578</v>
      </c>
      <c r="D149" t="s">
        <v>579</v>
      </c>
      <c r="E149" t="s">
        <v>114</v>
      </c>
      <c r="G149" t="s">
        <v>115</v>
      </c>
      <c r="H149" t="s">
        <v>580</v>
      </c>
      <c r="I149" t="s">
        <v>581</v>
      </c>
    </row>
    <row r="150" spans="2:9">
      <c r="B150">
        <v>2013</v>
      </c>
      <c r="C150" t="s">
        <v>582</v>
      </c>
      <c r="D150" t="s">
        <v>583</v>
      </c>
      <c r="E150" t="s">
        <v>371</v>
      </c>
      <c r="G150" t="s">
        <v>372</v>
      </c>
      <c r="I150" t="s">
        <v>584</v>
      </c>
    </row>
    <row r="151" spans="2:9">
      <c r="B151">
        <v>2019</v>
      </c>
      <c r="C151" t="s">
        <v>585</v>
      </c>
      <c r="D151" t="s">
        <v>586</v>
      </c>
      <c r="E151" t="s">
        <v>587</v>
      </c>
      <c r="G151" t="s">
        <v>588</v>
      </c>
      <c r="H151" t="s">
        <v>589</v>
      </c>
      <c r="I151" t="s">
        <v>590</v>
      </c>
    </row>
    <row r="152" spans="2:9">
      <c r="B152">
        <v>2017</v>
      </c>
      <c r="C152" t="s">
        <v>591</v>
      </c>
      <c r="D152" t="s">
        <v>592</v>
      </c>
      <c r="E152" t="s">
        <v>104</v>
      </c>
      <c r="G152" t="s">
        <v>105</v>
      </c>
      <c r="H152" t="s">
        <v>593</v>
      </c>
      <c r="I152" t="s">
        <v>594</v>
      </c>
    </row>
    <row r="153" spans="2:9">
      <c r="B153">
        <v>2015</v>
      </c>
      <c r="C153" t="s">
        <v>595</v>
      </c>
      <c r="D153" t="s">
        <v>596</v>
      </c>
      <c r="E153" t="s">
        <v>198</v>
      </c>
      <c r="G153" t="s">
        <v>199</v>
      </c>
      <c r="H153" t="s">
        <v>597</v>
      </c>
      <c r="I153" t="s">
        <v>598</v>
      </c>
    </row>
    <row r="154" spans="2:9">
      <c r="B154">
        <v>2012</v>
      </c>
      <c r="C154" t="s">
        <v>599</v>
      </c>
      <c r="D154" t="s">
        <v>600</v>
      </c>
      <c r="E154" t="s">
        <v>160</v>
      </c>
      <c r="G154" t="s">
        <v>219</v>
      </c>
      <c r="H154" t="s">
        <v>601</v>
      </c>
      <c r="I154" t="s">
        <v>602</v>
      </c>
    </row>
    <row r="155" spans="2:9">
      <c r="B155">
        <v>2000</v>
      </c>
      <c r="C155" t="s">
        <v>603</v>
      </c>
      <c r="D155" t="s">
        <v>604</v>
      </c>
      <c r="E155" t="s">
        <v>114</v>
      </c>
      <c r="G155" t="s">
        <v>605</v>
      </c>
      <c r="I155" t="s">
        <v>606</v>
      </c>
    </row>
    <row r="156" spans="2:9">
      <c r="B156">
        <v>2015</v>
      </c>
      <c r="C156" t="s">
        <v>607</v>
      </c>
      <c r="D156" t="s">
        <v>608</v>
      </c>
      <c r="E156" t="s">
        <v>104</v>
      </c>
      <c r="G156" t="s">
        <v>105</v>
      </c>
      <c r="H156" t="s">
        <v>609</v>
      </c>
      <c r="I156" t="s">
        <v>610</v>
      </c>
    </row>
    <row r="157" spans="2:9">
      <c r="B157">
        <v>2016</v>
      </c>
      <c r="C157" t="s">
        <v>611</v>
      </c>
      <c r="D157" t="s">
        <v>612</v>
      </c>
      <c r="E157" t="s">
        <v>613</v>
      </c>
      <c r="G157" t="s">
        <v>614</v>
      </c>
      <c r="H157" t="s">
        <v>615</v>
      </c>
      <c r="I157" t="s">
        <v>616</v>
      </c>
    </row>
    <row r="158" spans="2:9">
      <c r="B158">
        <v>2014</v>
      </c>
      <c r="C158" t="s">
        <v>617</v>
      </c>
      <c r="D158" t="s">
        <v>618</v>
      </c>
      <c r="E158" t="s">
        <v>114</v>
      </c>
      <c r="G158" t="s">
        <v>115</v>
      </c>
      <c r="H158" t="s">
        <v>619</v>
      </c>
      <c r="I158" t="s">
        <v>620</v>
      </c>
    </row>
    <row r="159" spans="2:9">
      <c r="B159">
        <v>2014</v>
      </c>
      <c r="C159" t="s">
        <v>339</v>
      </c>
      <c r="D159" t="s">
        <v>621</v>
      </c>
      <c r="E159" t="s">
        <v>622</v>
      </c>
      <c r="G159" t="s">
        <v>623</v>
      </c>
      <c r="H159" t="s">
        <v>624</v>
      </c>
      <c r="I159" t="s">
        <v>625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C5957C-05EF-445D-899C-2E44F49EEC38}">
  <dimension ref="A1:O248"/>
  <sheetViews>
    <sheetView workbookViewId="0">
      <selection activeCell="H7" sqref="H7"/>
    </sheetView>
  </sheetViews>
  <sheetFormatPr defaultColWidth="8.85546875" defaultRowHeight="15"/>
  <cols>
    <col min="1" max="1" width="8.7109375" customWidth="1"/>
    <col min="2" max="2" width="10.28515625" customWidth="1"/>
    <col min="3" max="3" width="16.42578125" customWidth="1"/>
    <col min="4" max="4" width="64.85546875" customWidth="1"/>
    <col min="5" max="5" width="65.42578125" customWidth="1"/>
    <col min="6" max="6" width="5.85546875" customWidth="1"/>
    <col min="7" max="7" width="4" customWidth="1"/>
    <col min="8" max="9" width="14.85546875" customWidth="1"/>
    <col min="12" max="12" width="55.85546875" customWidth="1"/>
    <col min="13" max="13" width="52.7109375" customWidth="1"/>
  </cols>
  <sheetData>
    <row r="1" spans="1:15">
      <c r="A1" t="s">
        <v>84</v>
      </c>
    </row>
    <row r="2" spans="1:15">
      <c r="A2" t="s">
        <v>85</v>
      </c>
    </row>
    <row r="3" spans="1:15">
      <c r="A3" t="s">
        <v>86</v>
      </c>
    </row>
    <row r="4" spans="1:15">
      <c r="K4" s="1" t="s">
        <v>87</v>
      </c>
    </row>
    <row r="5" spans="1:15">
      <c r="A5" s="1" t="s">
        <v>14</v>
      </c>
      <c r="B5" s="1"/>
      <c r="C5" s="1"/>
      <c r="D5" s="1"/>
      <c r="E5" s="1"/>
      <c r="F5" s="1"/>
      <c r="G5" s="1"/>
      <c r="H5" s="1" t="s">
        <v>88</v>
      </c>
      <c r="I5" t="s">
        <v>89</v>
      </c>
      <c r="K5" t="s">
        <v>90</v>
      </c>
      <c r="L5">
        <v>1</v>
      </c>
    </row>
    <row r="6" spans="1:15">
      <c r="A6" s="1" t="str">
        <f>'MEDLINE - Initial'!A9</f>
        <v>ID</v>
      </c>
      <c r="B6" s="1" t="str">
        <f>'MEDLINE - Initial'!B9</f>
        <v>Publication Year</v>
      </c>
      <c r="C6" s="1" t="str">
        <f>'MEDLINE - Initial'!C9</f>
        <v>Author</v>
      </c>
      <c r="D6" s="1" t="str">
        <f>'MEDLINE - Initial'!D9</f>
        <v>Title</v>
      </c>
      <c r="E6" s="1" t="str">
        <f>'MEDLINE - Initial'!E9</f>
        <v>Publication Title</v>
      </c>
      <c r="F6" s="1" t="str">
        <f>'MEDLINE - Initial'!F9</f>
        <v>ISBN</v>
      </c>
      <c r="G6" s="1"/>
      <c r="H6" s="1" t="s">
        <v>91</v>
      </c>
      <c r="I6" s="1" t="s">
        <v>91</v>
      </c>
      <c r="J6" t="s">
        <v>92</v>
      </c>
      <c r="K6" s="1" t="s">
        <v>21</v>
      </c>
      <c r="L6" s="1" t="s">
        <v>93</v>
      </c>
      <c r="M6" s="1" t="s">
        <v>18</v>
      </c>
      <c r="N6" s="1" t="s">
        <v>94</v>
      </c>
      <c r="O6" s="1" t="s">
        <v>20</v>
      </c>
    </row>
    <row r="7" spans="1:15">
      <c r="A7" s="1">
        <f>'MEDLINE - Initial'!A10</f>
        <v>0</v>
      </c>
      <c r="B7" s="1">
        <f>'MEDLINE - Initial'!B10</f>
        <v>2018</v>
      </c>
      <c r="C7" s="1" t="str">
        <f>'MEDLINE - Initial'!C10</f>
        <v>Briggs; Adam M; Fisher; Wayne W; Greer; Brian D; Kimball; Ryan T</v>
      </c>
      <c r="D7" s="1" t="str">
        <f>'MEDLINE - Initial'!D10</f>
        <v>Prevalence of Resurgence of Destructive Behavior When Thinning Reinforcement Schedules during Functional Communication Training</v>
      </c>
      <c r="E7" s="1">
        <f>'MEDLINE - Initial'!E10</f>
        <v>0</v>
      </c>
      <c r="F7" s="1">
        <f>'MEDLINE - Initial'!F10</f>
        <v>0</v>
      </c>
      <c r="G7" s="1"/>
      <c r="H7" s="1">
        <v>1</v>
      </c>
      <c r="I7" s="1">
        <v>1</v>
      </c>
      <c r="J7" t="b">
        <f>IF(EXACT(H7, I7),TRUE,FALSE)</f>
        <v>1</v>
      </c>
      <c r="K7">
        <f t="array" ref="K7">INDEX($A$7:$G$156,SMALL(IF(COUNTIF($L$5,$H$7:$H$156)*COUNTIF($L$5,$I$7:$I$156),MATCH(ROW($A$7:$A$156),ROW($A$7:$A$156)),""),ROWS($B$1:B1)),COLUMNS($A$1:B3))</f>
        <v>2018</v>
      </c>
      <c r="L7" t="str">
        <f t="array" ref="L7">INDEX($A$7:$G$156,SMALL(IF(COUNTIF($L$5,$H$7:$H$156)*COUNTIF($L$5,$I$7:$I$156),MATCH(ROW($A$7:$A$156),ROW($A$7:$A$156)),""),ROWS($B$1:C1)),COLUMNS($A$1:C3))</f>
        <v>Briggs; Adam M; Fisher; Wayne W; Greer; Brian D; Kimball; Ryan T</v>
      </c>
      <c r="M7" t="str">
        <f t="array" ref="M7">INDEX($A$7:$G$156,SMALL(IF(COUNTIF($L$5,$H$7:$H$156)*COUNTIF($L$5,$I$7:$I$156),MATCH(ROW($A$7:$A$156),ROW($A$7:$A$156)),""),ROWS($B$1:D1)),COLUMNS($A$1:D3))</f>
        <v>Prevalence of Resurgence of Destructive Behavior When Thinning Reinforcement Schedules during Functional Communication Training</v>
      </c>
      <c r="N7">
        <f t="array" ref="N7">INDEX($A$7:$G$156,SMALL(IF(COUNTIF($L$5,$H$7:$H$156)*COUNTIF($L$5,$I$7:$I$156),MATCH(ROW($A$7:$A$156),ROW($A$7:$A$156)),""),ROWS($B$1:E1)),COLUMNS($A$1:E3))</f>
        <v>0</v>
      </c>
      <c r="O7">
        <f t="array" ref="O7">INDEX($A$7:$G$156,SMALL(IF(COUNTIF($L$5,$H$7:$H$156)*COUNTIF($L$5,$I$7:$I$156),MATCH(ROW($A$7:$A$156),ROW($A$7:$A$156)),""),ROWS($B$1:F1)),COLUMNS($A$1:F3))</f>
        <v>0</v>
      </c>
    </row>
    <row r="8" spans="1:15">
      <c r="A8" s="1">
        <f>'MEDLINE - Initial'!A11</f>
        <v>0</v>
      </c>
      <c r="B8" s="1">
        <f>'MEDLINE - Initial'!B11</f>
        <v>2009</v>
      </c>
      <c r="C8" s="1" t="str">
        <f>'MEDLINE - Initial'!C11</f>
        <v>Bruzek; Jennifer L; Thompson; Rachel H; Peters; Lindsay C</v>
      </c>
      <c r="D8" s="1" t="str">
        <f>'MEDLINE - Initial'!D11</f>
        <v>Resurgence of Infant Caregiving Responses</v>
      </c>
      <c r="E8" s="1">
        <f>'MEDLINE - Initial'!E11</f>
        <v>0</v>
      </c>
      <c r="F8" s="1">
        <f>'MEDLINE - Initial'!F11</f>
        <v>0</v>
      </c>
      <c r="G8" s="1"/>
      <c r="H8" s="1">
        <v>1</v>
      </c>
      <c r="I8" s="1">
        <v>1</v>
      </c>
      <c r="J8" t="b">
        <f t="shared" ref="J8:J71" si="0">IF(EXACT(H8, I8),TRUE,FALSE)</f>
        <v>1</v>
      </c>
      <c r="K8">
        <f t="array" ref="K8">INDEX($A$7:$G$156,SMALL(IF(COUNTIF($L$5,$H$7:$H$156)*COUNTIF($L$5,$I$7:$I$156),MATCH(ROW($A$7:$A$156),ROW($A$7:$A$156)),""),ROWS($B$1:B2)),COLUMNS($A$1:B4))</f>
        <v>2009</v>
      </c>
      <c r="L8" t="str">
        <f t="array" ref="L8">INDEX($A$7:$G$156,SMALL(IF(COUNTIF($L$5,$H$7:$H$156)*COUNTIF($L$5,$I$7:$I$156),MATCH(ROW($A$7:$A$156),ROW($A$7:$A$156)),""),ROWS($B$1:C2)),COLUMNS($A$1:C4))</f>
        <v>Bruzek; Jennifer L; Thompson; Rachel H; Peters; Lindsay C</v>
      </c>
      <c r="M8" t="str">
        <f t="array" ref="M8">INDEX($A$7:$G$156,SMALL(IF(COUNTIF($L$5,$H$7:$H$156)*COUNTIF($L$5,$I$7:$I$156),MATCH(ROW($A$7:$A$156),ROW($A$7:$A$156)),""),ROWS($B$1:D2)),COLUMNS($A$1:D4))</f>
        <v>Resurgence of Infant Caregiving Responses</v>
      </c>
      <c r="N8">
        <f t="array" ref="N8">INDEX($A$7:$G$156,SMALL(IF(COUNTIF($L$5,$H$7:$H$156)*COUNTIF($L$5,$I$7:$I$156),MATCH(ROW($A$7:$A$156),ROW($A$7:$A$156)),""),ROWS($B$1:E2)),COLUMNS($A$1:E4))</f>
        <v>0</v>
      </c>
      <c r="O8">
        <f t="array" ref="O8">INDEX($A$7:$G$156,SMALL(IF(COUNTIF($L$5,$H$7:$H$156)*COUNTIF($L$5,$I$7:$I$156),MATCH(ROW($A$7:$A$156),ROW($A$7:$A$156)),""),ROWS($B$1:F2)),COLUMNS($A$1:F4))</f>
        <v>0</v>
      </c>
    </row>
    <row r="9" spans="1:15">
      <c r="A9" s="1">
        <f>'MEDLINE - Initial'!A12</f>
        <v>0</v>
      </c>
      <c r="B9" s="1">
        <f>'MEDLINE - Initial'!B12</f>
        <v>2011</v>
      </c>
      <c r="C9" s="1" t="str">
        <f>'MEDLINE - Initial'!C12</f>
        <v>Cancado; Carlos R. X; Lattal; Kennon A</v>
      </c>
      <c r="D9" s="1" t="str">
        <f>'MEDLINE - Initial'!D12</f>
        <v>Resurgence of Temporal Patterns of Responding</v>
      </c>
      <c r="E9" s="1">
        <f>'MEDLINE - Initial'!E12</f>
        <v>0</v>
      </c>
      <c r="F9" s="1">
        <f>'MEDLINE - Initial'!F12</f>
        <v>0</v>
      </c>
      <c r="G9" s="1"/>
      <c r="H9" s="1">
        <v>1</v>
      </c>
      <c r="I9" s="1">
        <v>1</v>
      </c>
      <c r="J9" t="b">
        <f t="shared" si="0"/>
        <v>1</v>
      </c>
      <c r="K9">
        <f t="array" ref="K9">INDEX($A$7:$G$156,SMALL(IF(COUNTIF($L$5,$H$7:$H$156)*COUNTIF($L$5,$I$7:$I$156),MATCH(ROW($A$7:$A$156),ROW($A$7:$A$156)),""),ROWS($B$1:B3)),COLUMNS($A$1:B5))</f>
        <v>2011</v>
      </c>
      <c r="L9" t="str">
        <f t="array" ref="L9">INDEX($A$7:$G$156,SMALL(IF(COUNTIF($L$5,$H$7:$H$156)*COUNTIF($L$5,$I$7:$I$156),MATCH(ROW($A$7:$A$156),ROW($A$7:$A$156)),""),ROWS($B$1:C3)),COLUMNS($A$1:C5))</f>
        <v>Cancado; Carlos R. X; Lattal; Kennon A</v>
      </c>
      <c r="M9" t="str">
        <f t="array" ref="M9">INDEX($A$7:$G$156,SMALL(IF(COUNTIF($L$5,$H$7:$H$156)*COUNTIF($L$5,$I$7:$I$156),MATCH(ROW($A$7:$A$156),ROW($A$7:$A$156)),""),ROWS($B$1:D3)),COLUMNS($A$1:D5))</f>
        <v>Resurgence of Temporal Patterns of Responding</v>
      </c>
      <c r="N9">
        <f t="array" ref="N9">INDEX($A$7:$G$156,SMALL(IF(COUNTIF($L$5,$H$7:$H$156)*COUNTIF($L$5,$I$7:$I$156),MATCH(ROW($A$7:$A$156),ROW($A$7:$A$156)),""),ROWS($B$1:E3)),COLUMNS($A$1:E5))</f>
        <v>0</v>
      </c>
      <c r="O9">
        <f t="array" ref="O9">INDEX($A$7:$G$156,SMALL(IF(COUNTIF($L$5,$H$7:$H$156)*COUNTIF($L$5,$I$7:$I$156),MATCH(ROW($A$7:$A$156),ROW($A$7:$A$156)),""),ROWS($B$1:F3)),COLUMNS($A$1:F5))</f>
        <v>0</v>
      </c>
    </row>
    <row r="10" spans="1:15">
      <c r="A10" s="1">
        <f>'MEDLINE - Initial'!A13</f>
        <v>0</v>
      </c>
      <c r="B10" s="1">
        <f>'MEDLINE - Initial'!B13</f>
        <v>0</v>
      </c>
      <c r="C10" s="1" t="str">
        <f>'MEDLINE - Initial'!C13</f>
        <v>Copeland; Gary A; Slater; Dan</v>
      </c>
      <c r="D10" s="1" t="str">
        <f>'MEDLINE - Initial'!D13</f>
        <v>Catharsis and Fantasy</v>
      </c>
      <c r="E10" s="1">
        <f>'MEDLINE - Initial'!E13</f>
        <v>0</v>
      </c>
      <c r="F10" s="1">
        <f>'MEDLINE - Initial'!F13</f>
        <v>0</v>
      </c>
      <c r="H10" s="1">
        <v>0</v>
      </c>
      <c r="I10" s="1">
        <v>0</v>
      </c>
      <c r="J10" t="b">
        <f t="shared" si="0"/>
        <v>1</v>
      </c>
      <c r="K10">
        <f t="array" ref="K10">INDEX($A$7:$G$156,SMALL(IF(COUNTIF($L$5,$H$7:$H$156)*COUNTIF($L$5,$I$7:$I$156),MATCH(ROW($A$7:$A$156),ROW($A$7:$A$156)),""),ROWS($B$1:B4)),COLUMNS($A$1:B6))</f>
        <v>2008</v>
      </c>
      <c r="L10" t="str">
        <f t="array" ref="L10">INDEX($A$7:$G$156,SMALL(IF(COUNTIF($L$5,$H$7:$H$156)*COUNTIF($L$5,$I$7:$I$156),MATCH(ROW($A$7:$A$156),ROW($A$7:$A$156)),""),ROWS($B$1:C4)),COLUMNS($A$1:C6))</f>
        <v>Doughty; Adam H; Oken; Gabriella</v>
      </c>
      <c r="M10" t="str">
        <f t="array" ref="M10">INDEX($A$7:$G$156,SMALL(IF(COUNTIF($L$5,$H$7:$H$156)*COUNTIF($L$5,$I$7:$I$156),MATCH(ROW($A$7:$A$156),ROW($A$7:$A$156)),""),ROWS($B$1:D4)),COLUMNS($A$1:D6))</f>
        <v>extinction-Induced response Resurgence: a Selective Review</v>
      </c>
      <c r="N10">
        <f t="array" ref="N10">INDEX($A$7:$G$156,SMALL(IF(COUNTIF($L$5,$H$7:$H$156)*COUNTIF($L$5,$I$7:$I$156),MATCH(ROW($A$7:$A$156),ROW($A$7:$A$156)),""),ROWS($B$1:E4)),COLUMNS($A$1:E6))</f>
        <v>0</v>
      </c>
      <c r="O10">
        <f t="array" ref="O10">INDEX($A$7:$G$156,SMALL(IF(COUNTIF($L$5,$H$7:$H$156)*COUNTIF($L$5,$I$7:$I$156),MATCH(ROW($A$7:$A$156),ROW($A$7:$A$156)),""),ROWS($B$1:F4)),COLUMNS($A$1:F6))</f>
        <v>0</v>
      </c>
    </row>
    <row r="11" spans="1:15">
      <c r="A11" s="1">
        <f>'MEDLINE - Initial'!A14</f>
        <v>0</v>
      </c>
      <c r="B11" s="1">
        <f>'MEDLINE - Initial'!B14</f>
        <v>2008</v>
      </c>
      <c r="C11" s="1" t="str">
        <f>'MEDLINE - Initial'!C14</f>
        <v>Doughty; Adam H; Oken; Gabriella</v>
      </c>
      <c r="D11" s="1" t="str">
        <f>'MEDLINE - Initial'!D14</f>
        <v>extinction-Induced response Resurgence: a Selective Review</v>
      </c>
      <c r="E11" s="1">
        <f>'MEDLINE - Initial'!E14</f>
        <v>0</v>
      </c>
      <c r="F11" s="1">
        <f>'MEDLINE - Initial'!F14</f>
        <v>0</v>
      </c>
      <c r="H11" s="1">
        <v>1</v>
      </c>
      <c r="I11" s="1">
        <v>1</v>
      </c>
      <c r="J11" t="b">
        <f t="shared" si="0"/>
        <v>1</v>
      </c>
      <c r="K11">
        <f t="array" ref="K11">INDEX($A$7:$G$156,SMALL(IF(COUNTIF($L$5,$H$7:$H$156)*COUNTIF($L$5,$I$7:$I$156),MATCH(ROW($A$7:$A$156),ROW($A$7:$A$156)),""),ROWS($B$1:B5)),COLUMNS($A$1:B7))</f>
        <v>2018</v>
      </c>
      <c r="L11" t="str">
        <f t="array" ref="L11">INDEX($A$7:$G$156,SMALL(IF(COUNTIF($L$5,$H$7:$H$156)*COUNTIF($L$5,$I$7:$I$156),MATCH(ROW($A$7:$A$156),ROW($A$7:$A$156)),""),ROWS($B$1:C5)),COLUMNS($A$1:C7))</f>
        <v>Fisher; Wayne W; Greer; Brian D; Fuhrman; Ashley M; Saini; Valdeep; Simmons; Christina A</v>
      </c>
      <c r="M11" t="str">
        <f t="array" ref="M11">INDEX($A$7:$G$156,SMALL(IF(COUNTIF($L$5,$H$7:$H$156)*COUNTIF($L$5,$I$7:$I$156),MATCH(ROW($A$7:$A$156),ROW($A$7:$A$156)),""),ROWS($B$1:D5)),COLUMNS($A$1:D7))</f>
        <v>Minimizing Resurgence of Destructive Behavior Using Behavioral Momentum Theory</v>
      </c>
      <c r="N11">
        <f t="array" ref="N11">INDEX($A$7:$G$156,SMALL(IF(COUNTIF($L$5,$H$7:$H$156)*COUNTIF($L$5,$I$7:$I$156),MATCH(ROW($A$7:$A$156),ROW($A$7:$A$156)),""),ROWS($B$1:E5)),COLUMNS($A$1:E7))</f>
        <v>0</v>
      </c>
      <c r="O11">
        <f t="array" ref="O11">INDEX($A$7:$G$156,SMALL(IF(COUNTIF($L$5,$H$7:$H$156)*COUNTIF($L$5,$I$7:$I$156),MATCH(ROW($A$7:$A$156),ROW($A$7:$A$156)),""),ROWS($B$1:F5)),COLUMNS($A$1:F7))</f>
        <v>0</v>
      </c>
    </row>
    <row r="12" spans="1:15">
      <c r="A12" s="1">
        <f>'MEDLINE - Initial'!A15</f>
        <v>0</v>
      </c>
      <c r="B12" s="1">
        <f>'MEDLINE - Initial'!B15</f>
        <v>2018</v>
      </c>
      <c r="C12" s="1" t="str">
        <f>'MEDLINE - Initial'!C15</f>
        <v>Fisher; Wayne W; Greer; Brian D; Fuhrman; Ashley M; Saini; Valdeep; Simmons; Christina A</v>
      </c>
      <c r="D12" s="1" t="str">
        <f>'MEDLINE - Initial'!D15</f>
        <v>Minimizing Resurgence of Destructive Behavior Using Behavioral Momentum Theory</v>
      </c>
      <c r="E12" s="1">
        <f>'MEDLINE - Initial'!E15</f>
        <v>0</v>
      </c>
      <c r="F12" s="1">
        <f>'MEDLINE - Initial'!F15</f>
        <v>0</v>
      </c>
      <c r="H12" s="1">
        <v>1</v>
      </c>
      <c r="I12" s="1">
        <v>1</v>
      </c>
      <c r="J12" t="b">
        <f t="shared" si="0"/>
        <v>1</v>
      </c>
      <c r="K12">
        <f t="array" ref="K12">INDEX($A$7:$G$156,SMALL(IF(COUNTIF($L$5,$H$7:$H$156)*COUNTIF($L$5,$I$7:$I$156),MATCH(ROW($A$7:$A$156),ROW($A$7:$A$156)),""),ROWS($B$1:B6)),COLUMNS($A$1:B8))</f>
        <v>2016</v>
      </c>
      <c r="L12" t="str">
        <f t="array" ref="L12">INDEX($A$7:$G$156,SMALL(IF(COUNTIF($L$5,$H$7:$H$156)*COUNTIF($L$5,$I$7:$I$156),MATCH(ROW($A$7:$A$156),ROW($A$7:$A$156)),""),ROWS($B$1:C6)),COLUMNS($A$1:C8))</f>
        <v>Fuhrman; Ashley M; Fisher; Wayne W; Greer; Brian D</v>
      </c>
      <c r="M12" t="str">
        <f t="array" ref="M12">INDEX($A$7:$G$156,SMALL(IF(COUNTIF($L$5,$H$7:$H$156)*COUNTIF($L$5,$I$7:$I$156),MATCH(ROW($A$7:$A$156),ROW($A$7:$A$156)),""),ROWS($B$1:D6)),COLUMNS($A$1:D8))</f>
        <v>a Preliminary Investigation on Improving Functional Communication Training by Mitigating Resurgence of Destructive Behavior</v>
      </c>
      <c r="N12">
        <f t="array" ref="N12">INDEX($A$7:$G$156,SMALL(IF(COUNTIF($L$5,$H$7:$H$156)*COUNTIF($L$5,$I$7:$I$156),MATCH(ROW($A$7:$A$156),ROW($A$7:$A$156)),""),ROWS($B$1:E6)),COLUMNS($A$1:E8))</f>
        <v>0</v>
      </c>
      <c r="O12">
        <f t="array" ref="O12">INDEX($A$7:$G$156,SMALL(IF(COUNTIF($L$5,$H$7:$H$156)*COUNTIF($L$5,$I$7:$I$156),MATCH(ROW($A$7:$A$156),ROW($A$7:$A$156)),""),ROWS($B$1:F6)),COLUMNS($A$1:F8))</f>
        <v>0</v>
      </c>
    </row>
    <row r="13" spans="1:15">
      <c r="A13" s="1">
        <f>'MEDLINE - Initial'!A16</f>
        <v>0</v>
      </c>
      <c r="B13" s="1">
        <f>'MEDLINE - Initial'!B16</f>
        <v>2016</v>
      </c>
      <c r="C13" s="1" t="str">
        <f>'MEDLINE - Initial'!C16</f>
        <v>Fuhrman; Ashley M; Fisher; Wayne W; Greer; Brian D</v>
      </c>
      <c r="D13" s="1" t="str">
        <f>'MEDLINE - Initial'!D16</f>
        <v>a Preliminary Investigation on Improving Functional Communication Training by Mitigating Resurgence of Destructive Behavior</v>
      </c>
      <c r="E13" s="1">
        <f>'MEDLINE - Initial'!E16</f>
        <v>0</v>
      </c>
      <c r="F13" s="1">
        <f>'MEDLINE - Initial'!F16</f>
        <v>0</v>
      </c>
      <c r="H13" s="1">
        <v>1</v>
      </c>
      <c r="I13" s="1">
        <v>1</v>
      </c>
      <c r="J13" t="b">
        <f t="shared" si="0"/>
        <v>1</v>
      </c>
      <c r="K13">
        <f t="array" ref="K13">INDEX($A$7:$G$156,SMALL(IF(COUNTIF($L$5,$H$7:$H$156)*COUNTIF($L$5,$I$7:$I$156),MATCH(ROW($A$7:$A$156),ROW($A$7:$A$156)),""),ROWS($B$1:B7)),COLUMNS($A$1:B9))</f>
        <v>2018</v>
      </c>
      <c r="L13" t="str">
        <f t="array" ref="L13">INDEX($A$7:$G$156,SMALL(IF(COUNTIF($L$5,$H$7:$H$156)*COUNTIF($L$5,$I$7:$I$156),MATCH(ROW($A$7:$A$156),ROW($A$7:$A$156)),""),ROWS($B$1:C7)),COLUMNS($A$1:C9))</f>
        <v>Garner; Joshua; Neef; Nancy A; Gardner; Ralph</v>
      </c>
      <c r="M13" t="str">
        <f t="array" ref="M13">INDEX($A$7:$G$156,SMALL(IF(COUNTIF($L$5,$H$7:$H$156)*COUNTIF($L$5,$I$7:$I$156),MATCH(ROW($A$7:$A$156),ROW($A$7:$A$156)),""),ROWS($B$1:D7)),COLUMNS($A$1:D9))</f>
        <v>Recurrence of Phonetic Responding</v>
      </c>
      <c r="N13">
        <f t="array" ref="N13">INDEX($A$7:$G$156,SMALL(IF(COUNTIF($L$5,$H$7:$H$156)*COUNTIF($L$5,$I$7:$I$156),MATCH(ROW($A$7:$A$156),ROW($A$7:$A$156)),""),ROWS($B$1:E7)),COLUMNS($A$1:E9))</f>
        <v>0</v>
      </c>
      <c r="O13">
        <f t="array" ref="O13">INDEX($A$7:$G$156,SMALL(IF(COUNTIF($L$5,$H$7:$H$156)*COUNTIF($L$5,$I$7:$I$156),MATCH(ROW($A$7:$A$156),ROW($A$7:$A$156)),""),ROWS($B$1:F7)),COLUMNS($A$1:F9))</f>
        <v>0</v>
      </c>
    </row>
    <row r="14" spans="1:15">
      <c r="A14" s="1">
        <f>'MEDLINE - Initial'!A17</f>
        <v>0</v>
      </c>
      <c r="B14" s="1">
        <f>'MEDLINE - Initial'!B17</f>
        <v>2018</v>
      </c>
      <c r="C14" s="1" t="str">
        <f>'MEDLINE - Initial'!C17</f>
        <v>Garner; Joshua; Neef; Nancy A; Gardner; Ralph</v>
      </c>
      <c r="D14" s="1" t="str">
        <f>'MEDLINE - Initial'!D17</f>
        <v>Recurrence of Phonetic Responding</v>
      </c>
      <c r="E14" s="1">
        <f>'MEDLINE - Initial'!E17</f>
        <v>0</v>
      </c>
      <c r="F14" s="1">
        <f>'MEDLINE - Initial'!F17</f>
        <v>0</v>
      </c>
      <c r="H14" s="1">
        <v>1</v>
      </c>
      <c r="I14" s="1">
        <v>1</v>
      </c>
      <c r="J14" t="b">
        <f t="shared" si="0"/>
        <v>1</v>
      </c>
      <c r="K14">
        <f t="array" ref="K14">INDEX($A$7:$G$156,SMALL(IF(COUNTIF($L$5,$H$7:$H$156)*COUNTIF($L$5,$I$7:$I$156),MATCH(ROW($A$7:$A$156),ROW($A$7:$A$156)),""),ROWS($B$1:B8)),COLUMNS($A$1:B10))</f>
        <v>2018</v>
      </c>
      <c r="L14" t="str">
        <f t="array" ref="L14">INDEX($A$7:$G$156,SMALL(IF(COUNTIF($L$5,$H$7:$H$156)*COUNTIF($L$5,$I$7:$I$156),MATCH(ROW($A$7:$A$156),ROW($A$7:$A$156)),""),ROWS($B$1:C8)),COLUMNS($A$1:C10))</f>
        <v>Ghaemmaghami; Mahshid; Hanley; Gregory P; Jessel; Joshua; Landa; Robin</v>
      </c>
      <c r="M14" t="str">
        <f t="array" ref="M14">INDEX($A$7:$G$156,SMALL(IF(COUNTIF($L$5,$H$7:$H$156)*COUNTIF($L$5,$I$7:$I$156),MATCH(ROW($A$7:$A$156),ROW($A$7:$A$156)),""),ROWS($B$1:D8)),COLUMNS($A$1:D10))</f>
        <v>Shaping Complex Functional Communication Responses</v>
      </c>
      <c r="N14">
        <f t="array" ref="N14">INDEX($A$7:$G$156,SMALL(IF(COUNTIF($L$5,$H$7:$H$156)*COUNTIF($L$5,$I$7:$I$156),MATCH(ROW($A$7:$A$156),ROW($A$7:$A$156)),""),ROWS($B$1:E8)),COLUMNS($A$1:E10))</f>
        <v>0</v>
      </c>
      <c r="O14">
        <f t="array" ref="O14">INDEX($A$7:$G$156,SMALL(IF(COUNTIF($L$5,$H$7:$H$156)*COUNTIF($L$5,$I$7:$I$156),MATCH(ROW($A$7:$A$156),ROW($A$7:$A$156)),""),ROWS($B$1:F8)),COLUMNS($A$1:F10))</f>
        <v>0</v>
      </c>
    </row>
    <row r="15" spans="1:15">
      <c r="A15" s="1">
        <f>'MEDLINE - Initial'!A18</f>
        <v>0</v>
      </c>
      <c r="B15" s="1">
        <f>'MEDLINE - Initial'!B18</f>
        <v>2018</v>
      </c>
      <c r="C15" s="1" t="str">
        <f>'MEDLINE - Initial'!C18</f>
        <v>Ghaemmaghami; Mahshid; Hanley; Gregory P; Jessel; Joshua; Landa; Robin</v>
      </c>
      <c r="D15" s="1" t="str">
        <f>'MEDLINE - Initial'!D18</f>
        <v>Shaping Complex Functional Communication Responses</v>
      </c>
      <c r="E15" s="1">
        <f>'MEDLINE - Initial'!E18</f>
        <v>0</v>
      </c>
      <c r="F15" s="1">
        <f>'MEDLINE - Initial'!F18</f>
        <v>0</v>
      </c>
      <c r="H15" s="1">
        <v>1</v>
      </c>
      <c r="I15" s="1">
        <v>1</v>
      </c>
      <c r="J15" t="b">
        <f t="shared" si="0"/>
        <v>1</v>
      </c>
      <c r="K15">
        <f t="array" ref="K15">INDEX($A$7:$G$156,SMALL(IF(COUNTIF($L$5,$H$7:$H$156)*COUNTIF($L$5,$I$7:$I$156),MATCH(ROW($A$7:$A$156),ROW($A$7:$A$156)),""),ROWS($B$1:B9)),COLUMNS($A$1:B11))</f>
        <v>2005</v>
      </c>
      <c r="L15" t="str">
        <f t="array" ref="L15">INDEX($A$7:$G$156,SMALL(IF(COUNTIF($L$5,$H$7:$H$156)*COUNTIF($L$5,$I$7:$I$156),MATCH(ROW($A$7:$A$156),ROW($A$7:$A$156)),""),ROWS($B$1:C9)),COLUMNS($A$1:C11))</f>
        <v>Houmanfar; R; Hayes; L. J; Herbst; S. A</v>
      </c>
      <c r="M15" t="str">
        <f t="array" ref="M15">INDEX($A$7:$G$156,SMALL(IF(COUNTIF($L$5,$H$7:$H$156)*COUNTIF($L$5,$I$7:$I$156),MATCH(ROW($A$7:$A$156),ROW($A$7:$A$156)),""),ROWS($B$1:D9)),COLUMNS($A$1:D11))</f>
        <v>an Analog study of First Language Dominance and Interference over Second Language</v>
      </c>
      <c r="N15">
        <f t="array" ref="N15">INDEX($A$7:$G$156,SMALL(IF(COUNTIF($L$5,$H$7:$H$156)*COUNTIF($L$5,$I$7:$I$156),MATCH(ROW($A$7:$A$156),ROW($A$7:$A$156)),""),ROWS($B$1:E9)),COLUMNS($A$1:E11))</f>
        <v>0</v>
      </c>
      <c r="O15">
        <f t="array" ref="O15">INDEX($A$7:$G$156,SMALL(IF(COUNTIF($L$5,$H$7:$H$156)*COUNTIF($L$5,$I$7:$I$156),MATCH(ROW($A$7:$A$156),ROW($A$7:$A$156)),""),ROWS($B$1:F9)),COLUMNS($A$1:F11))</f>
        <v>0</v>
      </c>
    </row>
    <row r="16" spans="1:15">
      <c r="A16" s="1">
        <f>'MEDLINE - Initial'!A19</f>
        <v>0</v>
      </c>
      <c r="B16" s="1">
        <f>'MEDLINE - Initial'!B19</f>
        <v>2005</v>
      </c>
      <c r="C16" s="1" t="str">
        <f>'MEDLINE - Initial'!C19</f>
        <v>Houmanfar; R; Hayes; L. J; Herbst; S. A</v>
      </c>
      <c r="D16" s="1" t="str">
        <f>'MEDLINE - Initial'!D19</f>
        <v>an Analog study of First Language Dominance and Interference over Second Language</v>
      </c>
      <c r="E16" s="1">
        <f>'MEDLINE - Initial'!E19</f>
        <v>0</v>
      </c>
      <c r="F16" s="1">
        <f>'MEDLINE - Initial'!F19</f>
        <v>0</v>
      </c>
      <c r="H16" s="1">
        <v>1</v>
      </c>
      <c r="I16" s="1">
        <v>1</v>
      </c>
      <c r="J16" t="b">
        <f t="shared" si="0"/>
        <v>1</v>
      </c>
      <c r="K16">
        <f t="array" ref="K16">INDEX($A$7:$G$156,SMALL(IF(COUNTIF($L$5,$H$7:$H$156)*COUNTIF($L$5,$I$7:$I$156),MATCH(ROW($A$7:$A$156),ROW($A$7:$A$156)),""),ROWS($B$1:B10)),COLUMNS($A$1:B12))</f>
        <v>2017</v>
      </c>
      <c r="L16" t="str">
        <f t="array" ref="L16">INDEX($A$7:$G$156,SMALL(IF(COUNTIF($L$5,$H$7:$H$156)*COUNTIF($L$5,$I$7:$I$156),MATCH(ROW($A$7:$A$156),ROW($A$7:$A$156)),""),ROWS($B$1:C10)),COLUMNS($A$1:C12))</f>
        <v>Kestner; Kathryn M; Peterson; Stephanie M; Wacker; David P</v>
      </c>
      <c r="M16" t="str">
        <f t="array" ref="M16">INDEX($A$7:$G$156,SMALL(IF(COUNTIF($L$5,$H$7:$H$156)*COUNTIF($L$5,$I$7:$I$156),MATCH(ROW($A$7:$A$156),ROW($A$7:$A$156)),""),ROWS($B$1:D10)),COLUMNS($A$1:D12))</f>
        <v>Introduction to the Special Section on Resurgence</v>
      </c>
      <c r="N16">
        <f t="array" ref="N16">INDEX($A$7:$G$156,SMALL(IF(COUNTIF($L$5,$H$7:$H$156)*COUNTIF($L$5,$I$7:$I$156),MATCH(ROW($A$7:$A$156),ROW($A$7:$A$156)),""),ROWS($B$1:E10)),COLUMNS($A$1:E12))</f>
        <v>0</v>
      </c>
      <c r="O16">
        <f t="array" ref="O16">INDEX($A$7:$G$156,SMALL(IF(COUNTIF($L$5,$H$7:$H$156)*COUNTIF($L$5,$I$7:$I$156),MATCH(ROW($A$7:$A$156),ROW($A$7:$A$156)),""),ROWS($B$1:F10)),COLUMNS($A$1:F12))</f>
        <v>0</v>
      </c>
    </row>
    <row r="17" spans="1:15">
      <c r="A17" s="1">
        <f>'MEDLINE - Initial'!A20</f>
        <v>0</v>
      </c>
      <c r="B17" s="1">
        <f>'MEDLINE - Initial'!B20</f>
        <v>2011</v>
      </c>
      <c r="C17" s="1" t="str">
        <f>'MEDLINE - Initial'!C20</f>
        <v>Kanter; Jonathan W; Cautilli; Joseph D; Busch; Andrew M; Baruch; David E</v>
      </c>
      <c r="D17" s="1" t="str">
        <f>'MEDLINE - Initial'!D20</f>
        <v>Toward a Comprehensive Functional Analysis of Depressive Behavior: Five Environmental Factors and a Possible Sixth and Seventh</v>
      </c>
      <c r="E17" s="1">
        <f>'MEDLINE - Initial'!E20</f>
        <v>0</v>
      </c>
      <c r="F17" s="1">
        <f>'MEDLINE - Initial'!F20</f>
        <v>0</v>
      </c>
      <c r="H17" s="1">
        <v>0</v>
      </c>
      <c r="I17" s="1">
        <v>0</v>
      </c>
      <c r="J17" t="b">
        <f t="shared" si="0"/>
        <v>1</v>
      </c>
      <c r="K17">
        <f t="array" ref="K17">INDEX($A$7:$G$156,SMALL(IF(COUNTIF($L$5,$H$7:$H$156)*COUNTIF($L$5,$I$7:$I$156),MATCH(ROW($A$7:$A$156),ROW($A$7:$A$156)),""),ROWS($B$1:B11)),COLUMNS($A$1:B13))</f>
        <v>2004</v>
      </c>
      <c r="L17" t="str">
        <f t="array" ref="L17">INDEX($A$7:$G$156,SMALL(IF(COUNTIF($L$5,$H$7:$H$156)*COUNTIF($L$5,$I$7:$I$156),MATCH(ROW($A$7:$A$156),ROW($A$7:$A$156)),""),ROWS($B$1:C11)),COLUMNS($A$1:C13))</f>
        <v>Lieving; Gregory A; Hagopian; Louis P; Long; Ethan S; O'Connor; Julia</v>
      </c>
      <c r="M17" t="str">
        <f t="array" ref="M17">INDEX($A$7:$G$156,SMALL(IF(COUNTIF($L$5,$H$7:$H$156)*COUNTIF($L$5,$I$7:$I$156),MATCH(ROW($A$7:$A$156),ROW($A$7:$A$156)),""),ROWS($B$1:D11)),COLUMNS($A$1:D13))</f>
        <v>response-Class Hierarchies and Resurgence of severe problem Behavior</v>
      </c>
      <c r="N17">
        <f t="array" ref="N17">INDEX($A$7:$G$156,SMALL(IF(COUNTIF($L$5,$H$7:$H$156)*COUNTIF($L$5,$I$7:$I$156),MATCH(ROW($A$7:$A$156),ROW($A$7:$A$156)),""),ROWS($B$1:E11)),COLUMNS($A$1:E13))</f>
        <v>0</v>
      </c>
      <c r="O17">
        <f t="array" ref="O17">INDEX($A$7:$G$156,SMALL(IF(COUNTIF($L$5,$H$7:$H$156)*COUNTIF($L$5,$I$7:$I$156),MATCH(ROW($A$7:$A$156),ROW($A$7:$A$156)),""),ROWS($B$1:F11)),COLUMNS($A$1:F13))</f>
        <v>0</v>
      </c>
    </row>
    <row r="18" spans="1:15">
      <c r="A18" s="1">
        <f>'MEDLINE - Initial'!A21</f>
        <v>0</v>
      </c>
      <c r="B18" s="1">
        <f>'MEDLINE - Initial'!B21</f>
        <v>2017</v>
      </c>
      <c r="C18" s="1" t="str">
        <f>'MEDLINE - Initial'!C21</f>
        <v>Kestner; Kathryn M; Peterson; Stephanie M; Wacker; David P</v>
      </c>
      <c r="D18" s="1" t="str">
        <f>'MEDLINE - Initial'!D21</f>
        <v>Introduction to the Special Section on Resurgence</v>
      </c>
      <c r="E18" s="1">
        <f>'MEDLINE - Initial'!E21</f>
        <v>0</v>
      </c>
      <c r="F18" s="1">
        <f>'MEDLINE - Initial'!F21</f>
        <v>0</v>
      </c>
      <c r="H18" s="1">
        <v>1</v>
      </c>
      <c r="I18" s="1">
        <v>1</v>
      </c>
      <c r="J18" t="b">
        <f t="shared" si="0"/>
        <v>1</v>
      </c>
      <c r="K18">
        <f t="array" ref="K18">INDEX($A$7:$G$156,SMALL(IF(COUNTIF($L$5,$H$7:$H$156)*COUNTIF($L$5,$I$7:$I$156),MATCH(ROW($A$7:$A$156),ROW($A$7:$A$156)),""),ROWS($B$1:B12)),COLUMNS($A$1:B14))</f>
        <v>2007</v>
      </c>
      <c r="L18" t="str">
        <f t="array" ref="L18">INDEX($A$7:$G$156,SMALL(IF(COUNTIF($L$5,$H$7:$H$156)*COUNTIF($L$5,$I$7:$I$156),MATCH(ROW($A$7:$A$156),ROW($A$7:$A$156)),""),ROWS($B$1:C12)),COLUMNS($A$1:C14))</f>
        <v>Bacha Mendez; Gustavo; Reid; Alliston K; Mendoza Soylovna; Adela</v>
      </c>
      <c r="M18" t="str">
        <f t="array" ref="M18">INDEX($A$7:$G$156,SMALL(IF(COUNTIF($L$5,$H$7:$H$156)*COUNTIF($L$5,$I$7:$I$156),MATCH(ROW($A$7:$A$156),ROW($A$7:$A$156)),""),ROWS($B$1:D12)),COLUMNS($A$1:D14))</f>
        <v>Resurgence of Integrated Behavioral Units</v>
      </c>
      <c r="N18">
        <f t="array" ref="N18">INDEX($A$7:$G$156,SMALL(IF(COUNTIF($L$5,$H$7:$H$156)*COUNTIF($L$5,$I$7:$I$156),MATCH(ROW($A$7:$A$156),ROW($A$7:$A$156)),""),ROWS($B$1:E12)),COLUMNS($A$1:E14))</f>
        <v>0</v>
      </c>
      <c r="O18">
        <f t="array" ref="O18">INDEX($A$7:$G$156,SMALL(IF(COUNTIF($L$5,$H$7:$H$156)*COUNTIF($L$5,$I$7:$I$156),MATCH(ROW($A$7:$A$156),ROW($A$7:$A$156)),""),ROWS($B$1:F12)),COLUMNS($A$1:F14))</f>
        <v>0</v>
      </c>
    </row>
    <row r="19" spans="1:15">
      <c r="A19" s="1">
        <f>'MEDLINE - Initial'!A22</f>
        <v>0</v>
      </c>
      <c r="B19" s="1">
        <f>'MEDLINE - Initial'!B22</f>
        <v>2004</v>
      </c>
      <c r="C19" s="1" t="str">
        <f>'MEDLINE - Initial'!C22</f>
        <v>Lieving; Gregory A; Hagopian; Louis P; Long; Ethan S; O'Connor; Julia</v>
      </c>
      <c r="D19" s="1" t="str">
        <f>'MEDLINE - Initial'!D22</f>
        <v>response-Class Hierarchies and Resurgence of severe problem Behavior</v>
      </c>
      <c r="E19" s="1">
        <f>'MEDLINE - Initial'!E22</f>
        <v>0</v>
      </c>
      <c r="F19" s="1">
        <f>'MEDLINE - Initial'!F22</f>
        <v>0</v>
      </c>
      <c r="H19" s="1">
        <v>1</v>
      </c>
      <c r="I19" s="1">
        <v>1</v>
      </c>
      <c r="J19" t="b">
        <f t="shared" si="0"/>
        <v>1</v>
      </c>
      <c r="K19">
        <f t="array" ref="K19">INDEX($A$7:$G$156,SMALL(IF(COUNTIF($L$5,$H$7:$H$156)*COUNTIF($L$5,$I$7:$I$156),MATCH(ROW($A$7:$A$156),ROW($A$7:$A$156)),""),ROWS($B$1:B13)),COLUMNS($A$1:B15))</f>
        <v>2011</v>
      </c>
      <c r="L19" t="str">
        <f t="array" ref="L19">INDEX($A$7:$G$156,SMALL(IF(COUNTIF($L$5,$H$7:$H$156)*COUNTIF($L$5,$I$7:$I$156),MATCH(ROW($A$7:$A$156),ROW($A$7:$A$156)),""),ROWS($B$1:C13)),COLUMNS($A$1:C15))</f>
        <v>Nevin; John A; Shahan; Timothy A</v>
      </c>
      <c r="M19" t="str">
        <f t="array" ref="M19">INDEX($A$7:$G$156,SMALL(IF(COUNTIF($L$5,$H$7:$H$156)*COUNTIF($L$5,$I$7:$I$156),MATCH(ROW($A$7:$A$156),ROW($A$7:$A$156)),""),ROWS($B$1:D13)),COLUMNS($A$1:D15))</f>
        <v>Behavioral Momentum Theory: Equations and Applications</v>
      </c>
      <c r="N19">
        <f t="array" ref="N19">INDEX($A$7:$G$156,SMALL(IF(COUNTIF($L$5,$H$7:$H$156)*COUNTIF($L$5,$I$7:$I$156),MATCH(ROW($A$7:$A$156),ROW($A$7:$A$156)),""),ROWS($B$1:E13)),COLUMNS($A$1:E15))</f>
        <v>0</v>
      </c>
      <c r="O19">
        <f t="array" ref="O19">INDEX($A$7:$G$156,SMALL(IF(COUNTIF($L$5,$H$7:$H$156)*COUNTIF($L$5,$I$7:$I$156),MATCH(ROW($A$7:$A$156),ROW($A$7:$A$156)),""),ROWS($B$1:F13)),COLUMNS($A$1:F15))</f>
        <v>0</v>
      </c>
    </row>
    <row r="20" spans="1:15">
      <c r="A20" s="1">
        <f>'MEDLINE - Initial'!A23</f>
        <v>0</v>
      </c>
      <c r="B20" s="1">
        <f>'MEDLINE - Initial'!B23</f>
        <v>2007</v>
      </c>
      <c r="C20" s="1" t="str">
        <f>'MEDLINE - Initial'!C23</f>
        <v>Bacha Mendez; Gustavo; Reid; Alliston K; Mendoza Soylovna; Adela</v>
      </c>
      <c r="D20" s="1" t="str">
        <f>'MEDLINE - Initial'!D23</f>
        <v>Resurgence of Integrated Behavioral Units</v>
      </c>
      <c r="E20" s="1">
        <f>'MEDLINE - Initial'!E23</f>
        <v>0</v>
      </c>
      <c r="F20" s="1">
        <f>'MEDLINE - Initial'!F23</f>
        <v>0</v>
      </c>
      <c r="H20" s="1">
        <v>1</v>
      </c>
      <c r="I20" s="1">
        <v>1</v>
      </c>
      <c r="J20" t="b">
        <f t="shared" si="0"/>
        <v>1</v>
      </c>
      <c r="K20">
        <f t="array" ref="K20">INDEX($A$7:$G$156,SMALL(IF(COUNTIF($L$5,$H$7:$H$156)*COUNTIF($L$5,$I$7:$I$156),MATCH(ROW($A$7:$A$156),ROW($A$7:$A$156)),""),ROWS($B$1:B14)),COLUMNS($A$1:B16))</f>
        <v>2017</v>
      </c>
      <c r="L20" t="str">
        <f t="array" ref="L20">INDEX($A$7:$G$156,SMALL(IF(COUNTIF($L$5,$H$7:$H$156)*COUNTIF($L$5,$I$7:$I$156),MATCH(ROW($A$7:$A$156),ROW($A$7:$A$156)),""),ROWS($B$1:C14)),COLUMNS($A$1:C16))</f>
        <v>Peterson; Stephanie M; Frieder; Jessica E; Quigley; Shawn P; Kestner; Kathryn M; Goyal; Manish; Smith; Shilo L; Dayton; Elizabeth; Brower Breitwieser; Carrie</v>
      </c>
      <c r="M20" t="str">
        <f t="array" ref="M20">INDEX($A$7:$G$156,SMALL(IF(COUNTIF($L$5,$H$7:$H$156)*COUNTIF($L$5,$I$7:$I$156),MATCH(ROW($A$7:$A$156),ROW($A$7:$A$156)),""),ROWS($B$1:D14)),COLUMNS($A$1:D16))</f>
        <v>Concurrent Schedules of Reinforcement as "Challenges" to Maintenance</v>
      </c>
      <c r="N20">
        <f t="array" ref="N20">INDEX($A$7:$G$156,SMALL(IF(COUNTIF($L$5,$H$7:$H$156)*COUNTIF($L$5,$I$7:$I$156),MATCH(ROW($A$7:$A$156),ROW($A$7:$A$156)),""),ROWS($B$1:E14)),COLUMNS($A$1:E16))</f>
        <v>0</v>
      </c>
      <c r="O20">
        <f t="array" ref="O20">INDEX($A$7:$G$156,SMALL(IF(COUNTIF($L$5,$H$7:$H$156)*COUNTIF($L$5,$I$7:$I$156),MATCH(ROW($A$7:$A$156),ROW($A$7:$A$156)),""),ROWS($B$1:F14)),COLUMNS($A$1:F16))</f>
        <v>0</v>
      </c>
    </row>
    <row r="21" spans="1:15">
      <c r="A21" s="1">
        <f>'MEDLINE - Initial'!A24</f>
        <v>0</v>
      </c>
      <c r="B21" s="1">
        <f>'MEDLINE - Initial'!B24</f>
        <v>2010</v>
      </c>
      <c r="C21" s="1" t="str">
        <f>'MEDLINE - Initial'!C24</f>
        <v>Mendres; Amber E; Borrero; John C</v>
      </c>
      <c r="D21" s="1" t="str">
        <f>'MEDLINE - Initial'!D24</f>
        <v>Development and Modification of a response Class via Positive and negative Reinforcement: a Translational Approach</v>
      </c>
      <c r="E21" s="1">
        <f>'MEDLINE - Initial'!E24</f>
        <v>0</v>
      </c>
      <c r="F21" s="1">
        <f>'MEDLINE - Initial'!F24</f>
        <v>0</v>
      </c>
      <c r="H21" s="1">
        <v>0</v>
      </c>
      <c r="I21" s="1">
        <v>0</v>
      </c>
      <c r="J21" t="b">
        <f t="shared" si="0"/>
        <v>1</v>
      </c>
      <c r="K21">
        <f t="array" ref="K21">INDEX($A$7:$G$156,SMALL(IF(COUNTIF($L$5,$H$7:$H$156)*COUNTIF($L$5,$I$7:$I$156),MATCH(ROW($A$7:$A$156),ROW($A$7:$A$156)),""),ROWS($B$1:B15)),COLUMNS($A$1:B17))</f>
        <v>2006</v>
      </c>
      <c r="L21" t="str">
        <f t="array" ref="L21">INDEX($A$7:$G$156,SMALL(IF(COUNTIF($L$5,$H$7:$H$156)*COUNTIF($L$5,$I$7:$I$156),MATCH(ROW($A$7:$A$156),ROW($A$7:$A$156)),""),ROWS($B$1:C15)),COLUMNS($A$1:C17))</f>
        <v>Reed; Phil; Morgan; Theresa A</v>
      </c>
      <c r="M21" t="str">
        <f t="array" ref="M21">INDEX($A$7:$G$156,SMALL(IF(COUNTIF($L$5,$H$7:$H$156)*COUNTIF($L$5,$I$7:$I$156),MATCH(ROW($A$7:$A$156),ROW($A$7:$A$156)),""),ROWS($B$1:D15)),COLUMNS($A$1:D17))</f>
        <v>Resurgence of response sequences during extinction in rats Shows a Primacy effect</v>
      </c>
      <c r="N21">
        <f t="array" ref="N21">INDEX($A$7:$G$156,SMALL(IF(COUNTIF($L$5,$H$7:$H$156)*COUNTIF($L$5,$I$7:$I$156),MATCH(ROW($A$7:$A$156),ROW($A$7:$A$156)),""),ROWS($B$1:E15)),COLUMNS($A$1:E17))</f>
        <v>0</v>
      </c>
      <c r="O21">
        <f t="array" ref="O21">INDEX($A$7:$G$156,SMALL(IF(COUNTIF($L$5,$H$7:$H$156)*COUNTIF($L$5,$I$7:$I$156),MATCH(ROW($A$7:$A$156),ROW($A$7:$A$156)),""),ROWS($B$1:F15)),COLUMNS($A$1:F17))</f>
        <v>0</v>
      </c>
    </row>
    <row r="22" spans="1:15">
      <c r="A22" s="1">
        <f>'MEDLINE - Initial'!A25</f>
        <v>0</v>
      </c>
      <c r="B22" s="1">
        <f>'MEDLINE - Initial'!B25</f>
        <v>2011</v>
      </c>
      <c r="C22" s="1" t="str">
        <f>'MEDLINE - Initial'!C25</f>
        <v>Nevin; John A; Shahan; Timothy A</v>
      </c>
      <c r="D22" s="1" t="str">
        <f>'MEDLINE - Initial'!D25</f>
        <v>Behavioral Momentum Theory: Equations and Applications</v>
      </c>
      <c r="E22" s="1">
        <f>'MEDLINE - Initial'!E25</f>
        <v>0</v>
      </c>
      <c r="F22" s="1">
        <f>'MEDLINE - Initial'!F25</f>
        <v>0</v>
      </c>
      <c r="H22" s="1">
        <v>1</v>
      </c>
      <c r="I22" s="1">
        <v>1</v>
      </c>
      <c r="J22" t="b">
        <f t="shared" si="0"/>
        <v>1</v>
      </c>
      <c r="K22">
        <f t="array" ref="K22">INDEX($A$7:$G$156,SMALL(IF(COUNTIF($L$5,$H$7:$H$156)*COUNTIF($L$5,$I$7:$I$156),MATCH(ROW($A$7:$A$156),ROW($A$7:$A$156)),""),ROWS($B$1:B16)),COLUMNS($A$1:B18))</f>
        <v>2017</v>
      </c>
      <c r="L22" t="str">
        <f t="array" ref="L22">INDEX($A$7:$G$156,SMALL(IF(COUNTIF($L$5,$H$7:$H$156)*COUNTIF($L$5,$I$7:$I$156),MATCH(ROW($A$7:$A$156),ROW($A$7:$A$156)),""),ROWS($B$1:C16)),COLUMNS($A$1:C18))</f>
        <v>Ringdahl; Joel E; St Peter; Claire</v>
      </c>
      <c r="M22" t="str">
        <f t="array" ref="M22">INDEX($A$7:$G$156,SMALL(IF(COUNTIF($L$5,$H$7:$H$156)*COUNTIF($L$5,$I$7:$I$156),MATCH(ROW($A$7:$A$156),ROW($A$7:$A$156)),""),ROWS($B$1:D16)),COLUMNS($A$1:D18))</f>
        <v>Resurgence: the Unintended Maintenance of problem Behavior</v>
      </c>
      <c r="N22">
        <f t="array" ref="N22">INDEX($A$7:$G$156,SMALL(IF(COUNTIF($L$5,$H$7:$H$156)*COUNTIF($L$5,$I$7:$I$156),MATCH(ROW($A$7:$A$156),ROW($A$7:$A$156)),""),ROWS($B$1:E16)),COLUMNS($A$1:E18))</f>
        <v>0</v>
      </c>
      <c r="O22">
        <f t="array" ref="O22">INDEX($A$7:$G$156,SMALL(IF(COUNTIF($L$5,$H$7:$H$156)*COUNTIF($L$5,$I$7:$I$156),MATCH(ROW($A$7:$A$156),ROW($A$7:$A$156)),""),ROWS($B$1:F16)),COLUMNS($A$1:F18))</f>
        <v>0</v>
      </c>
    </row>
    <row r="23" spans="1:15">
      <c r="A23" s="1">
        <f>'MEDLINE - Initial'!A26</f>
        <v>0</v>
      </c>
      <c r="B23" s="1">
        <f>'MEDLINE - Initial'!B26</f>
        <v>2017</v>
      </c>
      <c r="C23" s="1" t="str">
        <f>'MEDLINE - Initial'!C26</f>
        <v>Peterson; Stephanie M; Frieder; Jessica E; Quigley; Shawn P; Kestner; Kathryn M; Goyal; Manish; Smith; Shilo L; Dayton; Elizabeth; Brower Breitwieser; Carrie</v>
      </c>
      <c r="D23" s="1" t="str">
        <f>'MEDLINE - Initial'!D26</f>
        <v>Concurrent Schedules of Reinforcement as "Challenges" to Maintenance</v>
      </c>
      <c r="E23" s="1">
        <f>'MEDLINE - Initial'!E26</f>
        <v>0</v>
      </c>
      <c r="F23" s="1">
        <f>'MEDLINE - Initial'!F26</f>
        <v>0</v>
      </c>
      <c r="H23" s="1">
        <v>1</v>
      </c>
      <c r="I23" s="1">
        <v>1</v>
      </c>
      <c r="J23" t="b">
        <f t="shared" si="0"/>
        <v>1</v>
      </c>
      <c r="K23">
        <f t="array" ref="K23">INDEX($A$7:$G$156,SMALL(IF(COUNTIF($L$5,$H$7:$H$156)*COUNTIF($L$5,$I$7:$I$156),MATCH(ROW($A$7:$A$156),ROW($A$7:$A$156)),""),ROWS($B$1:B17)),COLUMNS($A$1:B19))</f>
        <v>2011</v>
      </c>
      <c r="L23" t="str">
        <f t="array" ref="L23">INDEX($A$7:$G$156,SMALL(IF(COUNTIF($L$5,$H$7:$H$156)*COUNTIF($L$5,$I$7:$I$156),MATCH(ROW($A$7:$A$156),ROW($A$7:$A$156)),""),ROWS($B$1:C17)),COLUMNS($A$1:C19))</f>
        <v>Shahan; Timothy A; Sweeney; Mary M</v>
      </c>
      <c r="M23" t="str">
        <f t="array" ref="M23">INDEX($A$7:$G$156,SMALL(IF(COUNTIF($L$5,$H$7:$H$156)*COUNTIF($L$5,$I$7:$I$156),MATCH(ROW($A$7:$A$156),ROW($A$7:$A$156)),""),ROWS($B$1:D17)),COLUMNS($A$1:D19))</f>
        <v>a model of Resurgence Based on Behavioral Momentum Theory</v>
      </c>
      <c r="N23">
        <f t="array" ref="N23">INDEX($A$7:$G$156,SMALL(IF(COUNTIF($L$5,$H$7:$H$156)*COUNTIF($L$5,$I$7:$I$156),MATCH(ROW($A$7:$A$156),ROW($A$7:$A$156)),""),ROWS($B$1:E17)),COLUMNS($A$1:E19))</f>
        <v>0</v>
      </c>
      <c r="O23">
        <f t="array" ref="O23">INDEX($A$7:$G$156,SMALL(IF(COUNTIF($L$5,$H$7:$H$156)*COUNTIF($L$5,$I$7:$I$156),MATCH(ROW($A$7:$A$156),ROW($A$7:$A$156)),""),ROWS($B$1:F17)),COLUMNS($A$1:F19))</f>
        <v>0</v>
      </c>
    </row>
    <row r="24" spans="1:15">
      <c r="A24" s="1">
        <f>'MEDLINE - Initial'!A27</f>
        <v>0</v>
      </c>
      <c r="B24" s="1">
        <f>'MEDLINE - Initial'!B27</f>
        <v>2006</v>
      </c>
      <c r="C24" s="1" t="str">
        <f>'MEDLINE - Initial'!C27</f>
        <v>Reed; Phil; Morgan; Theresa A</v>
      </c>
      <c r="D24" s="1" t="str">
        <f>'MEDLINE - Initial'!D27</f>
        <v>Resurgence of response sequences during extinction in rats Shows a Primacy effect</v>
      </c>
      <c r="E24" s="1">
        <f>'MEDLINE - Initial'!E27</f>
        <v>0</v>
      </c>
      <c r="F24" s="1">
        <f>'MEDLINE - Initial'!F27</f>
        <v>0</v>
      </c>
      <c r="H24" s="1">
        <v>1</v>
      </c>
      <c r="I24" s="1">
        <v>1</v>
      </c>
      <c r="J24" t="b">
        <f t="shared" si="0"/>
        <v>1</v>
      </c>
      <c r="K24">
        <f t="array" ref="K24">INDEX($A$7:$G$156,SMALL(IF(COUNTIF($L$5,$H$7:$H$156)*COUNTIF($L$5,$I$7:$I$156),MATCH(ROW($A$7:$A$156),ROW($A$7:$A$156)),""),ROWS($B$1:B18)),COLUMNS($A$1:B20))</f>
        <v>2008</v>
      </c>
      <c r="L24" t="str">
        <f t="array" ref="L24">INDEX($A$7:$G$156,SMALL(IF(COUNTIF($L$5,$H$7:$H$156)*COUNTIF($L$5,$I$7:$I$156),MATCH(ROW($A$7:$A$156),ROW($A$7:$A$156)),""),ROWS($B$1:C18)),COLUMNS($A$1:C20))</f>
        <v>da Silva; Stephanie P; Maxwell; Megan E; Lattal; Kennon A</v>
      </c>
      <c r="M24" t="str">
        <f t="array" ref="M24">INDEX($A$7:$G$156,SMALL(IF(COUNTIF($L$5,$H$7:$H$156)*COUNTIF($L$5,$I$7:$I$156),MATCH(ROW($A$7:$A$156),ROW($A$7:$A$156)),""),ROWS($B$1:D18)),COLUMNS($A$1:D20))</f>
        <v>Concurrent Resurgence and Behavioral history</v>
      </c>
      <c r="N24">
        <f t="array" ref="N24">INDEX($A$7:$G$156,SMALL(IF(COUNTIF($L$5,$H$7:$H$156)*COUNTIF($L$5,$I$7:$I$156),MATCH(ROW($A$7:$A$156),ROW($A$7:$A$156)),""),ROWS($B$1:E18)),COLUMNS($A$1:E20))</f>
        <v>0</v>
      </c>
      <c r="O24">
        <f t="array" ref="O24">INDEX($A$7:$G$156,SMALL(IF(COUNTIF($L$5,$H$7:$H$156)*COUNTIF($L$5,$I$7:$I$156),MATCH(ROW($A$7:$A$156),ROW($A$7:$A$156)),""),ROWS($B$1:F18)),COLUMNS($A$1:F20))</f>
        <v>0</v>
      </c>
    </row>
    <row r="25" spans="1:15">
      <c r="A25" s="1">
        <f>'MEDLINE - Initial'!A28</f>
        <v>0</v>
      </c>
      <c r="B25" s="1">
        <f>'MEDLINE - Initial'!B28</f>
        <v>2017</v>
      </c>
      <c r="C25" s="1" t="str">
        <f>'MEDLINE - Initial'!C28</f>
        <v>Ringdahl; Joel E; St Peter; Claire</v>
      </c>
      <c r="D25" s="1" t="str">
        <f>'MEDLINE - Initial'!D28</f>
        <v>Resurgence: the Unintended Maintenance of problem Behavior</v>
      </c>
      <c r="E25" s="1">
        <f>'MEDLINE - Initial'!E28</f>
        <v>0</v>
      </c>
      <c r="F25" s="1">
        <f>'MEDLINE - Initial'!F28</f>
        <v>0</v>
      </c>
      <c r="H25" s="1">
        <v>1</v>
      </c>
      <c r="I25" s="1">
        <v>1</v>
      </c>
      <c r="J25" t="b">
        <f t="shared" si="0"/>
        <v>1</v>
      </c>
      <c r="K25">
        <f t="array" ref="K25">INDEX($A$7:$G$156,SMALL(IF(COUNTIF($L$5,$H$7:$H$156)*COUNTIF($L$5,$I$7:$I$156),MATCH(ROW($A$7:$A$156),ROW($A$7:$A$156)),""),ROWS($B$1:B19)),COLUMNS($A$1:B21))</f>
        <v>2012</v>
      </c>
      <c r="L25" t="str">
        <f t="array" ref="L25">INDEX($A$7:$G$156,SMALL(IF(COUNTIF($L$5,$H$7:$H$156)*COUNTIF($L$5,$I$7:$I$156),MATCH(ROW($A$7:$A$156),ROW($A$7:$A$156)),""),ROWS($B$1:C19)),COLUMNS($A$1:C21))</f>
        <v>Thrailkill; Eric A; Shahan; Timothy A</v>
      </c>
      <c r="M25" t="str">
        <f t="array" ref="M25">INDEX($A$7:$G$156,SMALL(IF(COUNTIF($L$5,$H$7:$H$156)*COUNTIF($L$5,$I$7:$I$156),MATCH(ROW($A$7:$A$156),ROW($A$7:$A$156)),""),ROWS($B$1:D19)),COLUMNS($A$1:D21))</f>
        <v>resistance to change and relapse of Observing</v>
      </c>
      <c r="N25">
        <f t="array" ref="N25">INDEX($A$7:$G$156,SMALL(IF(COUNTIF($L$5,$H$7:$H$156)*COUNTIF($L$5,$I$7:$I$156),MATCH(ROW($A$7:$A$156),ROW($A$7:$A$156)),""),ROWS($B$1:E19)),COLUMNS($A$1:E21))</f>
        <v>0</v>
      </c>
      <c r="O25">
        <f t="array" ref="O25">INDEX($A$7:$G$156,SMALL(IF(COUNTIF($L$5,$H$7:$H$156)*COUNTIF($L$5,$I$7:$I$156),MATCH(ROW($A$7:$A$156),ROW($A$7:$A$156)),""),ROWS($B$1:F19)),COLUMNS($A$1:F21))</f>
        <v>0</v>
      </c>
    </row>
    <row r="26" spans="1:15">
      <c r="A26" s="1">
        <f>'MEDLINE - Initial'!A29</f>
        <v>0</v>
      </c>
      <c r="B26" s="1">
        <f>'MEDLINE - Initial'!B29</f>
        <v>2011</v>
      </c>
      <c r="C26" s="1" t="str">
        <f>'MEDLINE - Initial'!C29</f>
        <v>Shahan; Timothy A; Sweeney; Mary M</v>
      </c>
      <c r="D26" s="1" t="str">
        <f>'MEDLINE - Initial'!D29</f>
        <v>a model of Resurgence Based on Behavioral Momentum Theory</v>
      </c>
      <c r="E26" s="1">
        <f>'MEDLINE - Initial'!E29</f>
        <v>0</v>
      </c>
      <c r="F26" s="1">
        <f>'MEDLINE - Initial'!F29</f>
        <v>0</v>
      </c>
      <c r="H26" s="1">
        <v>1</v>
      </c>
      <c r="I26" s="1">
        <v>1</v>
      </c>
      <c r="J26" t="b">
        <f t="shared" si="0"/>
        <v>1</v>
      </c>
      <c r="K26">
        <f t="array" ref="K26">INDEX($A$7:$G$156,SMALL(IF(COUNTIF($L$5,$H$7:$H$156)*COUNTIF($L$5,$I$7:$I$156),MATCH(ROW($A$7:$A$156),ROW($A$7:$A$156)),""),ROWS($B$1:B20)),COLUMNS($A$1:B22))</f>
        <v>2009</v>
      </c>
      <c r="L26" t="str">
        <f t="array" ref="L26">INDEX($A$7:$G$156,SMALL(IF(COUNTIF($L$5,$H$7:$H$156)*COUNTIF($L$5,$I$7:$I$156),MATCH(ROW($A$7:$A$156),ROW($A$7:$A$156)),""),ROWS($B$1:C20)),COLUMNS($A$1:C22))</f>
        <v>Volkert; Valerie M; Lerman; Dorothea C; Call; Nathan A; Trosclair Lasserre; Nicole</v>
      </c>
      <c r="M26" t="str">
        <f t="array" ref="M26">INDEX($A$7:$G$156,SMALL(IF(COUNTIF($L$5,$H$7:$H$156)*COUNTIF($L$5,$I$7:$I$156),MATCH(ROW($A$7:$A$156),ROW($A$7:$A$156)),""),ROWS($B$1:D20)),COLUMNS($A$1:D22))</f>
        <v>an Evaluation of Resurgence during treatment with Functional Communication Training</v>
      </c>
      <c r="N26">
        <f t="array" ref="N26">INDEX($A$7:$G$156,SMALL(IF(COUNTIF($L$5,$H$7:$H$156)*COUNTIF($L$5,$I$7:$I$156),MATCH(ROW($A$7:$A$156),ROW($A$7:$A$156)),""),ROWS($B$1:E20)),COLUMNS($A$1:E22))</f>
        <v>0</v>
      </c>
      <c r="O26">
        <f t="array" ref="O26">INDEX($A$7:$G$156,SMALL(IF(COUNTIF($L$5,$H$7:$H$156)*COUNTIF($L$5,$I$7:$I$156),MATCH(ROW($A$7:$A$156),ROW($A$7:$A$156)),""),ROWS($B$1:F20)),COLUMNS($A$1:F22))</f>
        <v>0</v>
      </c>
    </row>
    <row r="27" spans="1:15">
      <c r="A27" s="1">
        <f>'MEDLINE - Initial'!A30</f>
        <v>0</v>
      </c>
      <c r="B27" s="1">
        <f>'MEDLINE - Initial'!B30</f>
        <v>2016</v>
      </c>
      <c r="C27" s="1" t="str">
        <f>'MEDLINE - Initial'!C30</f>
        <v>Shyman; Eric</v>
      </c>
      <c r="D27" s="1" t="str">
        <f>'MEDLINE - Initial'!D30</f>
        <v>the Reinforcement of Ableism: Normality, the medical model of Disability, and Humanism in applied Behavior Analysis and ASD</v>
      </c>
      <c r="E27" s="1">
        <f>'MEDLINE - Initial'!E30</f>
        <v>0</v>
      </c>
      <c r="F27" s="1">
        <f>'MEDLINE - Initial'!F30</f>
        <v>0</v>
      </c>
      <c r="H27" s="1">
        <v>0</v>
      </c>
      <c r="I27" s="1">
        <v>0</v>
      </c>
      <c r="J27" t="b">
        <f t="shared" si="0"/>
        <v>1</v>
      </c>
      <c r="K27">
        <f t="array" ref="K27">INDEX($A$7:$G$156,SMALL(IF(COUNTIF($L$5,$H$7:$H$156)*COUNTIF($L$5,$I$7:$I$156),MATCH(ROW($A$7:$A$156),ROW($A$7:$A$156)),""),ROWS($B$1:B21)),COLUMNS($A$1:B23))</f>
        <v>2013</v>
      </c>
      <c r="L27" t="str">
        <f t="array" ref="L27">INDEX($A$7:$G$156,SMALL(IF(COUNTIF($L$5,$H$7:$H$156)*COUNTIF($L$5,$I$7:$I$156),MATCH(ROW($A$7:$A$156),ROW($A$7:$A$156)),""),ROWS($B$1:C21)),COLUMNS($A$1:C23))</f>
        <v>Wacker; David P; Harding; Jay W; Morgan; Theresa A; Berg; Wendy K; Schieltz; Kelly M; Lee; John F; Padilla; Yaniz C</v>
      </c>
      <c r="M27" t="str">
        <f t="array" ref="M27">INDEX($A$7:$G$156,SMALL(IF(COUNTIF($L$5,$H$7:$H$156)*COUNTIF($L$5,$I$7:$I$156),MATCH(ROW($A$7:$A$156),ROW($A$7:$A$156)),""),ROWS($B$1:D21)),COLUMNS($A$1:D23))</f>
        <v>an Evaluation of Resurgence during Functional Communication Training</v>
      </c>
      <c r="N27">
        <f t="array" ref="N27">INDEX($A$7:$G$156,SMALL(IF(COUNTIF($L$5,$H$7:$H$156)*COUNTIF($L$5,$I$7:$I$156),MATCH(ROW($A$7:$A$156),ROW($A$7:$A$156)),""),ROWS($B$1:E21)),COLUMNS($A$1:E23))</f>
        <v>0</v>
      </c>
      <c r="O27">
        <f t="array" ref="O27">INDEX($A$7:$G$156,SMALL(IF(COUNTIF($L$5,$H$7:$H$156)*COUNTIF($L$5,$I$7:$I$156),MATCH(ROW($A$7:$A$156),ROW($A$7:$A$156)),""),ROWS($B$1:F21)),COLUMNS($A$1:F23))</f>
        <v>0</v>
      </c>
    </row>
    <row r="28" spans="1:15">
      <c r="A28" s="1">
        <f>'MEDLINE - Initial'!A31</f>
        <v>0</v>
      </c>
      <c r="B28" s="1">
        <f>'MEDLINE - Initial'!B31</f>
        <v>2008</v>
      </c>
      <c r="C28" s="1" t="str">
        <f>'MEDLINE - Initial'!C31</f>
        <v>da Silva; Stephanie P; Maxwell; Megan E; Lattal; Kennon A</v>
      </c>
      <c r="D28" s="1" t="str">
        <f>'MEDLINE - Initial'!D31</f>
        <v>Concurrent Resurgence and Behavioral history</v>
      </c>
      <c r="E28" s="1">
        <f>'MEDLINE - Initial'!E31</f>
        <v>0</v>
      </c>
      <c r="F28" s="1">
        <f>'MEDLINE - Initial'!F31</f>
        <v>0</v>
      </c>
      <c r="H28" s="1">
        <v>1</v>
      </c>
      <c r="I28" s="1">
        <v>1</v>
      </c>
      <c r="J28" t="b">
        <f t="shared" si="0"/>
        <v>1</v>
      </c>
      <c r="K28">
        <f t="array" ref="K28">INDEX($A$7:$G$156,SMALL(IF(COUNTIF($L$5,$H$7:$H$156)*COUNTIF($L$5,$I$7:$I$156),MATCH(ROW($A$7:$A$156),ROW($A$7:$A$156)),""),ROWS($B$1:B22)),COLUMNS($A$1:B24))</f>
        <v>2011</v>
      </c>
      <c r="L28" t="str">
        <f t="array" ref="L28">INDEX($A$7:$G$156,SMALL(IF(COUNTIF($L$5,$H$7:$H$156)*COUNTIF($L$5,$I$7:$I$156),MATCH(ROW($A$7:$A$156),ROW($A$7:$A$156)),""),ROWS($B$1:C22)),COLUMNS($A$1:C24))</f>
        <v>Winterbauer; Neil E; Bouton; Mark E</v>
      </c>
      <c r="M28" t="str">
        <f t="array" ref="M28">INDEX($A$7:$G$156,SMALL(IF(COUNTIF($L$5,$H$7:$H$156)*COUNTIF($L$5,$I$7:$I$156),MATCH(ROW($A$7:$A$156),ROW($A$7:$A$156)),""),ROWS($B$1:D22)),COLUMNS($A$1:D24))</f>
        <v>Mechanisms of Resurgence II: response-contingent reinforcers can Reinstate a Second extinguished Behavior</v>
      </c>
      <c r="N28">
        <f t="array" ref="N28">INDEX($A$7:$G$156,SMALL(IF(COUNTIF($L$5,$H$7:$H$156)*COUNTIF($L$5,$I$7:$I$156),MATCH(ROW($A$7:$A$156),ROW($A$7:$A$156)),""),ROWS($B$1:E22)),COLUMNS($A$1:E24))</f>
        <v>0</v>
      </c>
      <c r="O28">
        <f t="array" ref="O28">INDEX($A$7:$G$156,SMALL(IF(COUNTIF($L$5,$H$7:$H$156)*COUNTIF($L$5,$I$7:$I$156),MATCH(ROW($A$7:$A$156),ROW($A$7:$A$156)),""),ROWS($B$1:F22)),COLUMNS($A$1:F24))</f>
        <v>0</v>
      </c>
    </row>
    <row r="29" spans="1:15">
      <c r="A29" s="1">
        <f>'MEDLINE - Initial'!A32</f>
        <v>0</v>
      </c>
      <c r="B29" s="1">
        <f>'MEDLINE - Initial'!B32</f>
        <v>2012</v>
      </c>
      <c r="C29" s="1" t="str">
        <f>'MEDLINE - Initial'!C32</f>
        <v>Thrailkill; Eric A; Shahan; Timothy A</v>
      </c>
      <c r="D29" s="1" t="str">
        <f>'MEDLINE - Initial'!D32</f>
        <v>resistance to change and relapse of Observing</v>
      </c>
      <c r="E29" s="1">
        <f>'MEDLINE - Initial'!E32</f>
        <v>0</v>
      </c>
      <c r="F29" s="1">
        <f>'MEDLINE - Initial'!F32</f>
        <v>0</v>
      </c>
      <c r="H29" s="1">
        <v>1</v>
      </c>
      <c r="I29" s="1">
        <v>1</v>
      </c>
      <c r="J29" t="b">
        <f t="shared" si="0"/>
        <v>1</v>
      </c>
      <c r="K29">
        <f t="array" ref="K29">INDEX($A$7:$G$156,SMALL(IF(COUNTIF($L$5,$H$7:$H$156)*COUNTIF($L$5,$I$7:$I$156),MATCH(ROW($A$7:$A$156),ROW($A$7:$A$156)),""),ROWS($B$1:B23)),COLUMNS($A$1:B25))</f>
        <v>2013</v>
      </c>
      <c r="L29" t="str">
        <f t="array" ref="L29">INDEX($A$7:$G$156,SMALL(IF(COUNTIF($L$5,$H$7:$H$156)*COUNTIF($L$5,$I$7:$I$156),MATCH(ROW($A$7:$A$156),ROW($A$7:$A$156)),""),ROWS($B$1:C23)),COLUMNS($A$1:C25))</f>
        <v>Winterbauer; Neil E; Lucke; Sara; Bouton; Mark E</v>
      </c>
      <c r="M29" t="str">
        <f t="array" ref="M29">INDEX($A$7:$G$156,SMALL(IF(COUNTIF($L$5,$H$7:$H$156)*COUNTIF($L$5,$I$7:$I$156),MATCH(ROW($A$7:$A$156),ROW($A$7:$A$156)),""),ROWS($B$1:D23)),COLUMNS($A$1:D25))</f>
        <v>some Factors Modulating the strength of Resurgence After extinction of an instrumental Behavior</v>
      </c>
      <c r="N29">
        <f t="array" ref="N29">INDEX($A$7:$G$156,SMALL(IF(COUNTIF($L$5,$H$7:$H$156)*COUNTIF($L$5,$I$7:$I$156),MATCH(ROW($A$7:$A$156),ROW($A$7:$A$156)),""),ROWS($B$1:E23)),COLUMNS($A$1:E25))</f>
        <v>0</v>
      </c>
      <c r="O29">
        <f t="array" ref="O29">INDEX($A$7:$G$156,SMALL(IF(COUNTIF($L$5,$H$7:$H$156)*COUNTIF($L$5,$I$7:$I$156),MATCH(ROW($A$7:$A$156),ROW($A$7:$A$156)),""),ROWS($B$1:F23)),COLUMNS($A$1:F25))</f>
        <v>0</v>
      </c>
    </row>
    <row r="30" spans="1:15">
      <c r="A30" s="1">
        <f>'MEDLINE - Initial'!A33</f>
        <v>0</v>
      </c>
      <c r="B30" s="1">
        <f>'MEDLINE - Initial'!B33</f>
        <v>2009</v>
      </c>
      <c r="C30" s="1" t="str">
        <f>'MEDLINE - Initial'!C33</f>
        <v>Volkert; Valerie M; Lerman; Dorothea C; Call; Nathan A; Trosclair Lasserre; Nicole</v>
      </c>
      <c r="D30" s="1" t="str">
        <f>'MEDLINE - Initial'!D33</f>
        <v>an Evaluation of Resurgence during treatment with Functional Communication Training</v>
      </c>
      <c r="E30" s="1">
        <f>'MEDLINE - Initial'!E33</f>
        <v>0</v>
      </c>
      <c r="F30" s="1">
        <f>'MEDLINE - Initial'!F33</f>
        <v>0</v>
      </c>
      <c r="H30" s="1">
        <v>1</v>
      </c>
      <c r="I30" s="1">
        <v>1</v>
      </c>
      <c r="J30" t="b">
        <f t="shared" si="0"/>
        <v>1</v>
      </c>
      <c r="K30">
        <f t="array" ref="K30">INDEX($A$7:$G$156,SMALL(IF(COUNTIF($L$5,$H$7:$H$156)*COUNTIF($L$5,$I$7:$I$156),MATCH(ROW($A$7:$A$156),ROW($A$7:$A$156)),""),ROWS($B$1:B24)),COLUMNS($A$1:B26))</f>
        <v>2011</v>
      </c>
      <c r="L30" t="str">
        <f t="array" ref="L30">INDEX($A$7:$G$156,SMALL(IF(COUNTIF($L$5,$H$7:$H$156)*COUNTIF($L$5,$I$7:$I$156),MATCH(ROW($A$7:$A$156),ROW($A$7:$A$156)),""),ROWS($B$1:C24)),COLUMNS($A$1:C26))</f>
        <v>Shahan, Timothy A; Sweeney, Mary M</v>
      </c>
      <c r="M30" t="str">
        <f t="array" ref="M30">INDEX($A$7:$G$156,SMALL(IF(COUNTIF($L$5,$H$7:$H$156)*COUNTIF($L$5,$I$7:$I$156),MATCH(ROW($A$7:$A$156),ROW($A$7:$A$156)),""),ROWS($B$1:D24)),COLUMNS($A$1:D26))</f>
        <v>A model of resurgence based on behavioral momentum theory.</v>
      </c>
      <c r="N30" t="str">
        <f t="array" ref="N30">INDEX($A$7:$G$156,SMALL(IF(COUNTIF($L$5,$H$7:$H$156)*COUNTIF($L$5,$I$7:$I$156),MATCH(ROW($A$7:$A$156),ROW($A$7:$A$156)),""),ROWS($B$1:E24)),COLUMNS($A$1:E26))</f>
        <v>Journal of the experimental analysis of behavior</v>
      </c>
      <c r="O30">
        <f t="array" ref="O30">INDEX($A$7:$G$156,SMALL(IF(COUNTIF($L$5,$H$7:$H$156)*COUNTIF($L$5,$I$7:$I$156),MATCH(ROW($A$7:$A$156),ROW($A$7:$A$156)),""),ROWS($B$1:F24)),COLUMNS($A$1:F26))</f>
        <v>0</v>
      </c>
    </row>
    <row r="31" spans="1:15">
      <c r="A31" s="1">
        <f>'MEDLINE - Initial'!A34</f>
        <v>0</v>
      </c>
      <c r="B31" s="1">
        <f>'MEDLINE - Initial'!B34</f>
        <v>2013</v>
      </c>
      <c r="C31" s="1" t="str">
        <f>'MEDLINE - Initial'!C34</f>
        <v>Wacker; David P; Harding; Jay W; Morgan; Theresa A; Berg; Wendy K; Schieltz; Kelly M; Lee; John F; Padilla; Yaniz C</v>
      </c>
      <c r="D31" s="1" t="str">
        <f>'MEDLINE - Initial'!D34</f>
        <v>an Evaluation of Resurgence during Functional Communication Training</v>
      </c>
      <c r="E31" s="1">
        <f>'MEDLINE - Initial'!E34</f>
        <v>0</v>
      </c>
      <c r="F31" s="1">
        <f>'MEDLINE - Initial'!F34</f>
        <v>0</v>
      </c>
      <c r="H31" s="1">
        <v>1</v>
      </c>
      <c r="I31" s="1">
        <v>1</v>
      </c>
      <c r="J31" t="b">
        <f t="shared" si="0"/>
        <v>1</v>
      </c>
      <c r="K31">
        <f t="array" ref="K31">INDEX($A$7:$G$156,SMALL(IF(COUNTIF($L$5,$H$7:$H$156)*COUNTIF($L$5,$I$7:$I$156),MATCH(ROW($A$7:$A$156),ROW($A$7:$A$156)),""),ROWS($B$1:B25)),COLUMNS($A$1:B27))</f>
        <v>2020</v>
      </c>
      <c r="L31" t="str">
        <f t="array" ref="L31">INDEX($A$7:$G$156,SMALL(IF(COUNTIF($L$5,$H$7:$H$156)*COUNTIF($L$5,$I$7:$I$156),MATCH(ROW($A$7:$A$156),ROW($A$7:$A$156)),""),ROWS($B$1:C25)),COLUMNS($A$1:C27))</f>
        <v>Greer, Brian D; Fisher, Wayne W; Retzlaff, Billie J; Fuhrman, Ashley M</v>
      </c>
      <c r="M31" t="str">
        <f t="array" ref="M31">INDEX($A$7:$G$156,SMALL(IF(COUNTIF($L$5,$H$7:$H$156)*COUNTIF($L$5,$I$7:$I$156),MATCH(ROW($A$7:$A$156),ROW($A$7:$A$156)),""),ROWS($B$1:D25)),COLUMNS($A$1:D27))</f>
        <v>A preliminary evaluation of treatment duration on the resurgence of destructive behavior.</v>
      </c>
      <c r="N31" t="str">
        <f t="array" ref="N31">INDEX($A$7:$G$156,SMALL(IF(COUNTIF($L$5,$H$7:$H$156)*COUNTIF($L$5,$I$7:$I$156),MATCH(ROW($A$7:$A$156),ROW($A$7:$A$156)),""),ROWS($B$1:E25)),COLUMNS($A$1:E27))</f>
        <v>Journal of the experimental analysis of behavior</v>
      </c>
      <c r="O31">
        <f t="array" ref="O31">INDEX($A$7:$G$156,SMALL(IF(COUNTIF($L$5,$H$7:$H$156)*COUNTIF($L$5,$I$7:$I$156),MATCH(ROW($A$7:$A$156),ROW($A$7:$A$156)),""),ROWS($B$1:F25)),COLUMNS($A$1:F27))</f>
        <v>0</v>
      </c>
    </row>
    <row r="32" spans="1:15">
      <c r="A32" s="1">
        <f>'MEDLINE - Initial'!A35</f>
        <v>0</v>
      </c>
      <c r="B32" s="1">
        <f>'MEDLINE - Initial'!B35</f>
        <v>2011</v>
      </c>
      <c r="C32" s="1" t="str">
        <f>'MEDLINE - Initial'!C35</f>
        <v>Winterbauer; Neil E; Bouton; Mark E</v>
      </c>
      <c r="D32" s="1" t="str">
        <f>'MEDLINE - Initial'!D35</f>
        <v>Mechanisms of Resurgence II: response-contingent reinforcers can Reinstate a Second extinguished Behavior</v>
      </c>
      <c r="E32" s="1">
        <f>'MEDLINE - Initial'!E35</f>
        <v>0</v>
      </c>
      <c r="F32" s="1">
        <f>'MEDLINE - Initial'!F35</f>
        <v>0</v>
      </c>
      <c r="H32" s="1">
        <v>1</v>
      </c>
      <c r="I32" s="1">
        <v>1</v>
      </c>
      <c r="J32" t="b">
        <f t="shared" si="0"/>
        <v>1</v>
      </c>
      <c r="K32">
        <f t="array" ref="K32">INDEX($A$7:$G$156,SMALL(IF(COUNTIF($L$5,$H$7:$H$156)*COUNTIF($L$5,$I$7:$I$156),MATCH(ROW($A$7:$A$156),ROW($A$7:$A$156)),""),ROWS($B$1:B26)),COLUMNS($A$1:B28))</f>
        <v>2016</v>
      </c>
      <c r="L32" t="str">
        <f t="array" ref="L32">INDEX($A$7:$G$156,SMALL(IF(COUNTIF($L$5,$H$7:$H$156)*COUNTIF($L$5,$I$7:$I$156),MATCH(ROW($A$7:$A$156),ROW($A$7:$A$156)),""),ROWS($B$1:C26)),COLUMNS($A$1:C28))</f>
        <v>Fuhrman, Ashley M; Fisher, Wayne W; Greer, Brian D</v>
      </c>
      <c r="M32" t="str">
        <f t="array" ref="M32">INDEX($A$7:$G$156,SMALL(IF(COUNTIF($L$5,$H$7:$H$156)*COUNTIF($L$5,$I$7:$I$156),MATCH(ROW($A$7:$A$156),ROW($A$7:$A$156)),""),ROWS($B$1:D26)),COLUMNS($A$1:D28))</f>
        <v>A preliminary investigation on improving functional communication training by mitigating resurgence of destructive behavior.</v>
      </c>
      <c r="N32" t="str">
        <f t="array" ref="N32">INDEX($A$7:$G$156,SMALL(IF(COUNTIF($L$5,$H$7:$H$156)*COUNTIF($L$5,$I$7:$I$156),MATCH(ROW($A$7:$A$156),ROW($A$7:$A$156)),""),ROWS($B$1:E26)),COLUMNS($A$1:E28))</f>
        <v>Journal of applied behavior analysis</v>
      </c>
      <c r="O32">
        <f t="array" ref="O32">INDEX($A$7:$G$156,SMALL(IF(COUNTIF($L$5,$H$7:$H$156)*COUNTIF($L$5,$I$7:$I$156),MATCH(ROW($A$7:$A$156),ROW($A$7:$A$156)),""),ROWS($B$1:F26)),COLUMNS($A$1:F28))</f>
        <v>0</v>
      </c>
    </row>
    <row r="33" spans="1:15">
      <c r="A33" s="1">
        <f>'MEDLINE - Initial'!A36</f>
        <v>0</v>
      </c>
      <c r="B33" s="1">
        <f>'MEDLINE - Initial'!B36</f>
        <v>2013</v>
      </c>
      <c r="C33" s="1" t="str">
        <f>'MEDLINE - Initial'!C36</f>
        <v>Winterbauer; Neil E; Lucke; Sara; Bouton; Mark E</v>
      </c>
      <c r="D33" s="1" t="str">
        <f>'MEDLINE - Initial'!D36</f>
        <v>some Factors Modulating the strength of Resurgence After extinction of an instrumental Behavior</v>
      </c>
      <c r="E33" s="1">
        <f>'MEDLINE - Initial'!E36</f>
        <v>0</v>
      </c>
      <c r="F33" s="1">
        <f>'MEDLINE - Initial'!F36</f>
        <v>0</v>
      </c>
      <c r="H33" s="1">
        <v>1</v>
      </c>
      <c r="I33" s="1">
        <v>1</v>
      </c>
      <c r="J33" t="b">
        <f t="shared" si="0"/>
        <v>1</v>
      </c>
      <c r="K33">
        <f t="array" ref="K33">INDEX($A$7:$G$156,SMALL(IF(COUNTIF($L$5,$H$7:$H$156)*COUNTIF($L$5,$I$7:$I$156),MATCH(ROW($A$7:$A$156),ROW($A$7:$A$156)),""),ROWS($B$1:B27)),COLUMNS($A$1:B29))</f>
        <v>2017</v>
      </c>
      <c r="L33" t="str">
        <f t="array" ref="L33">INDEX($A$7:$G$156,SMALL(IF(COUNTIF($L$5,$H$7:$H$156)*COUNTIF($L$5,$I$7:$I$156),MATCH(ROW($A$7:$A$156),ROW($A$7:$A$156)),""),ROWS($B$1:C27)),COLUMNS($A$1:C29))</f>
        <v>Adami, Summer; Falcomata, Terry S; Muething, Colin S; Hoffman, Katherine</v>
      </c>
      <c r="M33" t="str">
        <f t="array" ref="M33">INDEX($A$7:$G$156,SMALL(IF(COUNTIF($L$5,$H$7:$H$156)*COUNTIF($L$5,$I$7:$I$156),MATCH(ROW($A$7:$A$156),ROW($A$7:$A$156)),""),ROWS($B$1:D27)),COLUMNS($A$1:D29))</f>
        <v>An Evaluation of Lag Schedules of Reinforcement During Functional Communication Training: Effects on Varied Mand Responding and Challenging Behavior.</v>
      </c>
      <c r="N33" t="str">
        <f t="array" ref="N33">INDEX($A$7:$G$156,SMALL(IF(COUNTIF($L$5,$H$7:$H$156)*COUNTIF($L$5,$I$7:$I$156),MATCH(ROW($A$7:$A$156),ROW($A$7:$A$156)),""),ROWS($B$1:E27)),COLUMNS($A$1:E29))</f>
        <v>Behavior analysis in practice</v>
      </c>
      <c r="O33">
        <f t="array" ref="O33">INDEX($A$7:$G$156,SMALL(IF(COUNTIF($L$5,$H$7:$H$156)*COUNTIF($L$5,$I$7:$I$156),MATCH(ROW($A$7:$A$156),ROW($A$7:$A$156)),""),ROWS($B$1:F27)),COLUMNS($A$1:F29))</f>
        <v>0</v>
      </c>
    </row>
    <row r="34" spans="1:15">
      <c r="A34" s="1">
        <f>'MEDLINE - Initial'!A37</f>
        <v>0</v>
      </c>
      <c r="B34" s="1">
        <f>'MEDLINE - Initial'!B37</f>
        <v>2002</v>
      </c>
      <c r="C34" s="1" t="str">
        <f>'MEDLINE - Initial'!C37</f>
        <v>Shaw, Frank H; Geyer, Charles J; Shaw, Ruth G</v>
      </c>
      <c r="D34" s="1" t="str">
        <f>'MEDLINE - Initial'!D37</f>
        <v>A comprehensive model of mutations affecting fitness and inferences for Arabidopsis thaliana.</v>
      </c>
      <c r="E34" s="1" t="str">
        <f>'MEDLINE - Initial'!E37</f>
        <v>Evolution; international journal of organic evolution</v>
      </c>
      <c r="F34" s="1">
        <f>'MEDLINE - Initial'!F37</f>
        <v>0</v>
      </c>
      <c r="H34" s="1">
        <v>0</v>
      </c>
      <c r="I34" s="1">
        <v>0</v>
      </c>
      <c r="J34" t="b">
        <f t="shared" si="0"/>
        <v>1</v>
      </c>
      <c r="K34">
        <f t="array" ref="K34">INDEX($A$7:$G$156,SMALL(IF(COUNTIF($L$5,$H$7:$H$156)*COUNTIF($L$5,$I$7:$I$156),MATCH(ROW($A$7:$A$156),ROW($A$7:$A$156)),""),ROWS($B$1:B28)),COLUMNS($A$1:B30))</f>
        <v>2009</v>
      </c>
      <c r="L34" t="str">
        <f t="array" ref="L34">INDEX($A$7:$G$156,SMALL(IF(COUNTIF($L$5,$H$7:$H$156)*COUNTIF($L$5,$I$7:$I$156),MATCH(ROW($A$7:$A$156),ROW($A$7:$A$156)),""),ROWS($B$1:C28)),COLUMNS($A$1:C30))</f>
        <v>Volkert, Valerie M; Lerman, Dorothea C; Call, Nathan A; Trosclair-Lasserre, Nicole</v>
      </c>
      <c r="M34" t="str">
        <f t="array" ref="M34">INDEX($A$7:$G$156,SMALL(IF(COUNTIF($L$5,$H$7:$H$156)*COUNTIF($L$5,$I$7:$I$156),MATCH(ROW($A$7:$A$156),ROW($A$7:$A$156)),""),ROWS($B$1:D28)),COLUMNS($A$1:D30))</f>
        <v>An evaluation of resurgence during treatment with functional communication training.</v>
      </c>
      <c r="N34" t="str">
        <f t="array" ref="N34">INDEX($A$7:$G$156,SMALL(IF(COUNTIF($L$5,$H$7:$H$156)*COUNTIF($L$5,$I$7:$I$156),MATCH(ROW($A$7:$A$156),ROW($A$7:$A$156)),""),ROWS($B$1:E28)),COLUMNS($A$1:E30))</f>
        <v>Journal of applied behavior analysis</v>
      </c>
      <c r="O34">
        <f t="array" ref="O34">INDEX($A$7:$G$156,SMALL(IF(COUNTIF($L$5,$H$7:$H$156)*COUNTIF($L$5,$I$7:$I$156),MATCH(ROW($A$7:$A$156),ROW($A$7:$A$156)),""),ROWS($B$1:F28)),COLUMNS($A$1:F30))</f>
        <v>0</v>
      </c>
    </row>
    <row r="35" spans="1:15">
      <c r="A35" s="1">
        <f>'MEDLINE - Initial'!A38</f>
        <v>0</v>
      </c>
      <c r="B35" s="1">
        <f>'MEDLINE - Initial'!B38</f>
        <v>2011</v>
      </c>
      <c r="C35" s="1" t="str">
        <f>'MEDLINE - Initial'!C38</f>
        <v>Shahan, Timothy A; Sweeney, Mary M</v>
      </c>
      <c r="D35" s="1" t="str">
        <f>'MEDLINE - Initial'!D38</f>
        <v>A model of resurgence based on behavioral momentum theory.</v>
      </c>
      <c r="E35" s="1" t="str">
        <f>'MEDLINE - Initial'!E38</f>
        <v>Journal of the experimental analysis of behavior</v>
      </c>
      <c r="F35" s="1">
        <f>'MEDLINE - Initial'!F38</f>
        <v>0</v>
      </c>
      <c r="H35" s="1">
        <v>1</v>
      </c>
      <c r="I35" s="1">
        <v>1</v>
      </c>
      <c r="J35" t="b">
        <f t="shared" si="0"/>
        <v>1</v>
      </c>
      <c r="K35">
        <f t="array" ref="K35">INDEX($A$7:$G$156,SMALL(IF(COUNTIF($L$5,$H$7:$H$156)*COUNTIF($L$5,$I$7:$I$156),MATCH(ROW($A$7:$A$156),ROW($A$7:$A$156)),""),ROWS($B$1:B29)),COLUMNS($A$1:B31))</f>
        <v>2020</v>
      </c>
      <c r="L35" t="str">
        <f t="array" ref="L35">INDEX($A$7:$G$156,SMALL(IF(COUNTIF($L$5,$H$7:$H$156)*COUNTIF($L$5,$I$7:$I$156),MATCH(ROW($A$7:$A$156),ROW($A$7:$A$156)),""),ROWS($B$1:C29)),COLUMNS($A$1:C31))</f>
        <v>Suess, Alyssa N; Schieltz, Kelly M; Wacker, David P; Detrick, Jessica; Podlesnik, Christopher A</v>
      </c>
      <c r="M35" t="str">
        <f t="array" ref="M35">INDEX($A$7:$G$156,SMALL(IF(COUNTIF($L$5,$H$7:$H$156)*COUNTIF($L$5,$I$7:$I$156),MATCH(ROW($A$7:$A$156),ROW($A$7:$A$156)),""),ROWS($B$1:D29)),COLUMNS($A$1:D31))</f>
        <v>An evaluation of resurgence following functional communication training conducted in alternative antecedent contexts via telehealth.</v>
      </c>
      <c r="N35" t="str">
        <f t="array" ref="N35">INDEX($A$7:$G$156,SMALL(IF(COUNTIF($L$5,$H$7:$H$156)*COUNTIF($L$5,$I$7:$I$156),MATCH(ROW($A$7:$A$156),ROW($A$7:$A$156)),""),ROWS($B$1:E29)),COLUMNS($A$1:E31))</f>
        <v>Journal of the experimental analysis of behavior</v>
      </c>
      <c r="O35">
        <f t="array" ref="O35">INDEX($A$7:$G$156,SMALL(IF(COUNTIF($L$5,$H$7:$H$156)*COUNTIF($L$5,$I$7:$I$156),MATCH(ROW($A$7:$A$156),ROW($A$7:$A$156)),""),ROWS($B$1:F29)),COLUMNS($A$1:F31))</f>
        <v>0</v>
      </c>
    </row>
    <row r="36" spans="1:15">
      <c r="A36" s="1">
        <f>'MEDLINE - Initial'!A39</f>
        <v>0</v>
      </c>
      <c r="B36" s="1">
        <f>'MEDLINE - Initial'!B39</f>
        <v>2020</v>
      </c>
      <c r="C36" s="1" t="str">
        <f>'MEDLINE - Initial'!C39</f>
        <v>Greer, Brian D; Fisher, Wayne W; Retzlaff, Billie J; Fuhrman, Ashley M</v>
      </c>
      <c r="D36" s="1" t="str">
        <f>'MEDLINE - Initial'!D39</f>
        <v>A preliminary evaluation of treatment duration on the resurgence of destructive behavior.</v>
      </c>
      <c r="E36" s="1" t="str">
        <f>'MEDLINE - Initial'!E39</f>
        <v>Journal of the experimental analysis of behavior</v>
      </c>
      <c r="F36" s="1">
        <f>'MEDLINE - Initial'!F39</f>
        <v>0</v>
      </c>
      <c r="H36" s="1">
        <v>1</v>
      </c>
      <c r="I36" s="1">
        <v>1</v>
      </c>
      <c r="J36" t="b">
        <f t="shared" si="0"/>
        <v>1</v>
      </c>
      <c r="K36">
        <f t="array" ref="K36">INDEX($A$7:$G$156,SMALL(IF(COUNTIF($L$5,$H$7:$H$156)*COUNTIF($L$5,$I$7:$I$156),MATCH(ROW($A$7:$A$156),ROW($A$7:$A$156)),""),ROWS($B$1:B30)),COLUMNS($A$1:B32))</f>
        <v>2014</v>
      </c>
      <c r="L36" t="str">
        <f t="array" ref="L36">INDEX($A$7:$G$156,SMALL(IF(COUNTIF($L$5,$H$7:$H$156)*COUNTIF($L$5,$I$7:$I$156),MATCH(ROW($A$7:$A$156),ROW($A$7:$A$156)),""),ROWS($B$1:C30)),COLUMNS($A$1:C32))</f>
        <v>Hoffman, Katherine; Falcomata, Terry S</v>
      </c>
      <c r="M36" t="str">
        <f t="array" ref="M36">INDEX($A$7:$G$156,SMALL(IF(COUNTIF($L$5,$H$7:$H$156)*COUNTIF($L$5,$I$7:$I$156),MATCH(ROW($A$7:$A$156),ROW($A$7:$A$156)),""),ROWS($B$1:D30)),COLUMNS($A$1:D32))</f>
        <v>An evaluation of resurgence of appropriate communication in individuals with autism who exhibit severe problem behavior.</v>
      </c>
      <c r="N36" t="str">
        <f t="array" ref="N36">INDEX($A$7:$G$156,SMALL(IF(COUNTIF($L$5,$H$7:$H$156)*COUNTIF($L$5,$I$7:$I$156),MATCH(ROW($A$7:$A$156),ROW($A$7:$A$156)),""),ROWS($B$1:E30)),COLUMNS($A$1:E32))</f>
        <v>Journal of applied behavior analysis</v>
      </c>
      <c r="O36">
        <f t="array" ref="O36">INDEX($A$7:$G$156,SMALL(IF(COUNTIF($L$5,$H$7:$H$156)*COUNTIF($L$5,$I$7:$I$156),MATCH(ROW($A$7:$A$156),ROW($A$7:$A$156)),""),ROWS($B$1:F30)),COLUMNS($A$1:F32))</f>
        <v>0</v>
      </c>
    </row>
    <row r="37" spans="1:15">
      <c r="A37" s="1">
        <f>'MEDLINE - Initial'!A40</f>
        <v>0</v>
      </c>
      <c r="B37" s="1">
        <f>'MEDLINE - Initial'!B40</f>
        <v>2016</v>
      </c>
      <c r="C37" s="1" t="str">
        <f>'MEDLINE - Initial'!C40</f>
        <v>Fuhrman, Ashley M; Fisher, Wayne W; Greer, Brian D</v>
      </c>
      <c r="D37" s="1" t="str">
        <f>'MEDLINE - Initial'!D40</f>
        <v>A preliminary investigation on improving functional communication training by mitigating resurgence of destructive behavior.</v>
      </c>
      <c r="E37" s="1" t="str">
        <f>'MEDLINE - Initial'!E40</f>
        <v>Journal of applied behavior analysis</v>
      </c>
      <c r="F37" s="1">
        <f>'MEDLINE - Initial'!F40</f>
        <v>0</v>
      </c>
      <c r="H37" s="1">
        <v>1</v>
      </c>
      <c r="I37" s="1">
        <v>1</v>
      </c>
      <c r="J37" t="b">
        <f t="shared" si="0"/>
        <v>1</v>
      </c>
      <c r="K37">
        <f t="array" ref="K37">INDEX($A$7:$G$156,SMALL(IF(COUNTIF($L$5,$H$7:$H$156)*COUNTIF($L$5,$I$7:$I$156),MATCH(ROW($A$7:$A$156),ROW($A$7:$A$156)),""),ROWS($B$1:B31)),COLUMNS($A$1:B33))</f>
        <v>2016</v>
      </c>
      <c r="L37" t="str">
        <f t="array" ref="L37">INDEX($A$7:$G$156,SMALL(IF(COUNTIF($L$5,$H$7:$H$156)*COUNTIF($L$5,$I$7:$I$156),MATCH(ROW($A$7:$A$156),ROW($A$7:$A$156)),""),ROWS($B$1:C31)),COLUMNS($A$1:C33))</f>
        <v>Venniro, Marco; Caprioli, Daniele; Shaham, Yavin</v>
      </c>
      <c r="M37" t="str">
        <f t="array" ref="M37">INDEX($A$7:$G$156,SMALL(IF(COUNTIF($L$5,$H$7:$H$156)*COUNTIF($L$5,$I$7:$I$156),MATCH(ROW($A$7:$A$156),ROW($A$7:$A$156)),""),ROWS($B$1:D31)),COLUMNS($A$1:D33))</f>
        <v>Animal models of drug relapse and craving: From drug priming-induced reinstatement to incubation of craving after voluntary abstinence.</v>
      </c>
      <c r="N37" t="str">
        <f t="array" ref="N37">INDEX($A$7:$G$156,SMALL(IF(COUNTIF($L$5,$H$7:$H$156)*COUNTIF($L$5,$I$7:$I$156),MATCH(ROW($A$7:$A$156),ROW($A$7:$A$156)),""),ROWS($B$1:E31)),COLUMNS($A$1:E33))</f>
        <v>Progress in brain research</v>
      </c>
      <c r="O37">
        <f t="array" ref="O37">INDEX($A$7:$G$156,SMALL(IF(COUNTIF($L$5,$H$7:$H$156)*COUNTIF($L$5,$I$7:$I$156),MATCH(ROW($A$7:$A$156),ROW($A$7:$A$156)),""),ROWS($B$1:F31)),COLUMNS($A$1:F33))</f>
        <v>0</v>
      </c>
    </row>
    <row r="38" spans="1:15">
      <c r="A38" s="1">
        <f>'MEDLINE - Initial'!A41</f>
        <v>0</v>
      </c>
      <c r="B38" s="1">
        <f>'MEDLINE - Initial'!B41</f>
        <v>2016</v>
      </c>
      <c r="C38" s="1" t="str">
        <f>'MEDLINE - Initial'!C41</f>
        <v>Saunders, Kathryn J; Hine, Kathleen; Hayashi, Yusuke; Williams, Dean C</v>
      </c>
      <c r="D38" s="1" t="str">
        <f>'MEDLINE - Initial'!D41</f>
        <v>Adventitious Reinforcement of Maladaptive Stimulus Control Interferes with Learning.</v>
      </c>
      <c r="E38" s="1" t="str">
        <f>'MEDLINE - Initial'!E41</f>
        <v>Behavior analysis in practice</v>
      </c>
      <c r="F38" s="1">
        <f>'MEDLINE - Initial'!F41</f>
        <v>0</v>
      </c>
      <c r="H38" s="1">
        <v>0</v>
      </c>
      <c r="I38" s="1">
        <v>0</v>
      </c>
      <c r="J38" t="b">
        <f t="shared" si="0"/>
        <v>1</v>
      </c>
      <c r="K38">
        <f t="array" ref="K38">INDEX($A$7:$G$156,SMALL(IF(COUNTIF($L$5,$H$7:$H$156)*COUNTIF($L$5,$I$7:$I$156),MATCH(ROW($A$7:$A$156),ROW($A$7:$A$156)),""),ROWS($B$1:B32)),COLUMNS($A$1:B34))</f>
        <v>2018</v>
      </c>
      <c r="L38" t="str">
        <f t="array" ref="L38">INDEX($A$7:$G$156,SMALL(IF(COUNTIF($L$5,$H$7:$H$156)*COUNTIF($L$5,$I$7:$I$156),MATCH(ROW($A$7:$A$156),ROW($A$7:$A$156)),""),ROWS($B$1:C32)),COLUMNS($A$1:C34))</f>
        <v>Liggett, Ashley P; Nastri, Regina; Podlesnik, Christopher A</v>
      </c>
      <c r="M38" t="str">
        <f t="array" ref="M38">INDEX($A$7:$G$156,SMALL(IF(COUNTIF($L$5,$H$7:$H$156)*COUNTIF($L$5,$I$7:$I$156),MATCH(ROW($A$7:$A$156),ROW($A$7:$A$156)),""),ROWS($B$1:D32)),COLUMNS($A$1:D34))</f>
        <v>Assessing the combined effects of resurgence and reinstatement in children diagnosed with autism spectrum disorder.</v>
      </c>
      <c r="N38" t="str">
        <f t="array" ref="N38">INDEX($A$7:$G$156,SMALL(IF(COUNTIF($L$5,$H$7:$H$156)*COUNTIF($L$5,$I$7:$I$156),MATCH(ROW($A$7:$A$156),ROW($A$7:$A$156)),""),ROWS($B$1:E32)),COLUMNS($A$1:E34))</f>
        <v>Journal of the experimental analysis of behavior</v>
      </c>
      <c r="O38">
        <f t="array" ref="O38">INDEX($A$7:$G$156,SMALL(IF(COUNTIF($L$5,$H$7:$H$156)*COUNTIF($L$5,$I$7:$I$156),MATCH(ROW($A$7:$A$156),ROW($A$7:$A$156)),""),ROWS($B$1:F32)),COLUMNS($A$1:F34))</f>
        <v>0</v>
      </c>
    </row>
    <row r="39" spans="1:15">
      <c r="A39" s="1">
        <f>'MEDLINE - Initial'!A42</f>
        <v>0</v>
      </c>
      <c r="B39" s="1">
        <f>'MEDLINE - Initial'!B42</f>
        <v>2017</v>
      </c>
      <c r="C39" s="1" t="str">
        <f>'MEDLINE - Initial'!C42</f>
        <v>Adami, Summer; Falcomata, Terry S; Muething, Colin S; Hoffman, Katherine</v>
      </c>
      <c r="D39" s="1" t="str">
        <f>'MEDLINE - Initial'!D42</f>
        <v>An Evaluation of Lag Schedules of Reinforcement During Functional Communication Training: Effects on Varied Mand Responding and Challenging Behavior.</v>
      </c>
      <c r="E39" s="1" t="str">
        <f>'MEDLINE - Initial'!E42</f>
        <v>Behavior analysis in practice</v>
      </c>
      <c r="F39" s="1">
        <f>'MEDLINE - Initial'!F42</f>
        <v>0</v>
      </c>
      <c r="H39" s="1">
        <v>1</v>
      </c>
      <c r="I39" s="1">
        <v>1</v>
      </c>
      <c r="J39" t="b">
        <f t="shared" si="0"/>
        <v>1</v>
      </c>
      <c r="K39">
        <f t="array" ref="K39">INDEX($A$7:$G$156,SMALL(IF(COUNTIF($L$5,$H$7:$H$156)*COUNTIF($L$5,$I$7:$I$156),MATCH(ROW($A$7:$A$156),ROW($A$7:$A$156)),""),ROWS($B$1:B33)),COLUMNS($A$1:B35))</f>
        <v>2018</v>
      </c>
      <c r="L39" t="str">
        <f t="array" ref="L39">INDEX($A$7:$G$156,SMALL(IF(COUNTIF($L$5,$H$7:$H$156)*COUNTIF($L$5,$I$7:$I$156),MATCH(ROW($A$7:$A$156),ROW($A$7:$A$156)),""),ROWS($B$1:C33)),COLUMNS($A$1:C35))</f>
        <v>Kestner, Kathryn M; Diaz-Salvat, Claudia C; St Peter, Claire C; Peterson, Stephanie M</v>
      </c>
      <c r="M39" t="str">
        <f t="array" ref="M39">INDEX($A$7:$G$156,SMALL(IF(COUNTIF($L$5,$H$7:$H$156)*COUNTIF($L$5,$I$7:$I$156),MATCH(ROW($A$7:$A$156),ROW($A$7:$A$156)),""),ROWS($B$1:D33)),COLUMNS($A$1:D35))</f>
        <v>Assessing the repeatability of resurgence in humans: Implications for the use of within-subject designs.</v>
      </c>
      <c r="N39" t="str">
        <f t="array" ref="N39">INDEX($A$7:$G$156,SMALL(IF(COUNTIF($L$5,$H$7:$H$156)*COUNTIF($L$5,$I$7:$I$156),MATCH(ROW($A$7:$A$156),ROW($A$7:$A$156)),""),ROWS($B$1:E33)),COLUMNS($A$1:E35))</f>
        <v>Journal of the experimental analysis of behavior</v>
      </c>
      <c r="O39">
        <f t="array" ref="O39">INDEX($A$7:$G$156,SMALL(IF(COUNTIF($L$5,$H$7:$H$156)*COUNTIF($L$5,$I$7:$I$156),MATCH(ROW($A$7:$A$156),ROW($A$7:$A$156)),""),ROWS($B$1:F33)),COLUMNS($A$1:F35))</f>
        <v>0</v>
      </c>
    </row>
    <row r="40" spans="1:15">
      <c r="A40" s="1">
        <f>'MEDLINE - Initial'!A43</f>
        <v>0</v>
      </c>
      <c r="B40" s="1">
        <f>'MEDLINE - Initial'!B43</f>
        <v>2009</v>
      </c>
      <c r="C40" s="1" t="str">
        <f>'MEDLINE - Initial'!C43</f>
        <v>Volkert, Valerie M; Lerman, Dorothea C; Call, Nathan A; Trosclair-Lasserre, Nicole</v>
      </c>
      <c r="D40" s="1" t="str">
        <f>'MEDLINE - Initial'!D43</f>
        <v>An evaluation of resurgence during treatment with functional communication training.</v>
      </c>
      <c r="E40" s="1" t="str">
        <f>'MEDLINE - Initial'!E43</f>
        <v>Journal of applied behavior analysis</v>
      </c>
      <c r="F40" s="1">
        <f>'MEDLINE - Initial'!F43</f>
        <v>0</v>
      </c>
      <c r="H40" s="1">
        <v>1</v>
      </c>
      <c r="I40" s="1">
        <v>1</v>
      </c>
      <c r="J40" t="b">
        <f t="shared" si="0"/>
        <v>1</v>
      </c>
      <c r="K40">
        <f t="array" ref="K40">INDEX($A$7:$G$156,SMALL(IF(COUNTIF($L$5,$H$7:$H$156)*COUNTIF($L$5,$I$7:$I$156),MATCH(ROW($A$7:$A$156),ROW($A$7:$A$156)),""),ROWS($B$1:B34)),COLUMNS($A$1:B36))</f>
        <v>2019</v>
      </c>
      <c r="L40" t="str">
        <f t="array" ref="L40">INDEX($A$7:$G$156,SMALL(IF(COUNTIF($L$5,$H$7:$H$156)*COUNTIF($L$5,$I$7:$I$156),MATCH(ROW($A$7:$A$156),ROW($A$7:$A$156)),""),ROWS($B$1:C34)),COLUMNS($A$1:C36))</f>
        <v>Fisher, Wayne W; Saini, Valdeep; Greer, Brian D; Sullivan, William E; Roane, Henry S; Fuhrman, Ashley M; Craig, Andrew R; Kimball, Ryan T</v>
      </c>
      <c r="M40" t="str">
        <f t="array" ref="M40">INDEX($A$7:$G$156,SMALL(IF(COUNTIF($L$5,$H$7:$H$156)*COUNTIF($L$5,$I$7:$I$156),MATCH(ROW($A$7:$A$156),ROW($A$7:$A$156)),""),ROWS($B$1:D34)),COLUMNS($A$1:D36))</f>
        <v>Baseline reinforcement rate and resurgence of destructive behavior.</v>
      </c>
      <c r="N40" t="str">
        <f t="array" ref="N40">INDEX($A$7:$G$156,SMALL(IF(COUNTIF($L$5,$H$7:$H$156)*COUNTIF($L$5,$I$7:$I$156),MATCH(ROW($A$7:$A$156),ROW($A$7:$A$156)),""),ROWS($B$1:E34)),COLUMNS($A$1:E36))</f>
        <v>Journal of the experimental analysis of behavior</v>
      </c>
      <c r="O40">
        <f t="array" ref="O40">INDEX($A$7:$G$156,SMALL(IF(COUNTIF($L$5,$H$7:$H$156)*COUNTIF($L$5,$I$7:$I$156),MATCH(ROW($A$7:$A$156),ROW($A$7:$A$156)),""),ROWS($B$1:F34)),COLUMNS($A$1:F36))</f>
        <v>0</v>
      </c>
    </row>
    <row r="41" spans="1:15">
      <c r="A41" s="1">
        <f>'MEDLINE - Initial'!A44</f>
        <v>0</v>
      </c>
      <c r="B41" s="1">
        <f>'MEDLINE - Initial'!B44</f>
        <v>2020</v>
      </c>
      <c r="C41" s="1" t="str">
        <f>'MEDLINE - Initial'!C44</f>
        <v>Suess, Alyssa N; Schieltz, Kelly M; Wacker, David P; Detrick, Jessica; Podlesnik, Christopher A</v>
      </c>
      <c r="D41" s="1" t="str">
        <f>'MEDLINE - Initial'!D44</f>
        <v>An evaluation of resurgence following functional communication training conducted in alternative antecedent contexts via telehealth.</v>
      </c>
      <c r="E41" s="1" t="str">
        <f>'MEDLINE - Initial'!E44</f>
        <v>Journal of the experimental analysis of behavior</v>
      </c>
      <c r="F41" s="1">
        <f>'MEDLINE - Initial'!F44</f>
        <v>0</v>
      </c>
      <c r="H41" s="1">
        <v>1</v>
      </c>
      <c r="I41" s="1">
        <v>1</v>
      </c>
      <c r="J41" t="b">
        <f t="shared" si="0"/>
        <v>1</v>
      </c>
      <c r="K41">
        <f t="array" ref="K41">INDEX($A$7:$G$156,SMALL(IF(COUNTIF($L$5,$H$7:$H$156)*COUNTIF($L$5,$I$7:$I$156),MATCH(ROW($A$7:$A$156),ROW($A$7:$A$156)),""),ROWS($B$1:B35)),COLUMNS($A$1:B37))</f>
        <v>2009</v>
      </c>
      <c r="L41" t="str">
        <f t="array" ref="L41">INDEX($A$7:$G$156,SMALL(IF(COUNTIF($L$5,$H$7:$H$156)*COUNTIF($L$5,$I$7:$I$156),MATCH(ROW($A$7:$A$156),ROW($A$7:$A$156)),""),ROWS($B$1:C35)),COLUMNS($A$1:C37))</f>
        <v>Podlesnik, Christopher A; Shahan, Timothy A</v>
      </c>
      <c r="M41" t="str">
        <f t="array" ref="M41">INDEX($A$7:$G$156,SMALL(IF(COUNTIF($L$5,$H$7:$H$156)*COUNTIF($L$5,$I$7:$I$156),MATCH(ROW($A$7:$A$156),ROW($A$7:$A$156)),""),ROWS($B$1:D35)),COLUMNS($A$1:D37))</f>
        <v>Behavioral momentum and relapse of extinguished operant responding.</v>
      </c>
      <c r="N41" t="str">
        <f t="array" ref="N41">INDEX($A$7:$G$156,SMALL(IF(COUNTIF($L$5,$H$7:$H$156)*COUNTIF($L$5,$I$7:$I$156),MATCH(ROW($A$7:$A$156),ROW($A$7:$A$156)),""),ROWS($B$1:E35)),COLUMNS($A$1:E37))</f>
        <v>Learning &amp; behavior</v>
      </c>
      <c r="O41">
        <f t="array" ref="O41">INDEX($A$7:$G$156,SMALL(IF(COUNTIF($L$5,$H$7:$H$156)*COUNTIF($L$5,$I$7:$I$156),MATCH(ROW($A$7:$A$156),ROW($A$7:$A$156)),""),ROWS($B$1:F35)),COLUMNS($A$1:F37))</f>
        <v>0</v>
      </c>
    </row>
    <row r="42" spans="1:15">
      <c r="A42" s="1">
        <f>'MEDLINE - Initial'!A45</f>
        <v>0</v>
      </c>
      <c r="B42" s="1">
        <f>'MEDLINE - Initial'!B45</f>
        <v>2014</v>
      </c>
      <c r="C42" s="1" t="str">
        <f>'MEDLINE - Initial'!C45</f>
        <v>Hoffman, Katherine; Falcomata, Terry S</v>
      </c>
      <c r="D42" s="1" t="str">
        <f>'MEDLINE - Initial'!D45</f>
        <v>An evaluation of resurgence of appropriate communication in individuals with autism who exhibit severe problem behavior.</v>
      </c>
      <c r="E42" s="1" t="str">
        <f>'MEDLINE - Initial'!E45</f>
        <v>Journal of applied behavior analysis</v>
      </c>
      <c r="F42" s="1">
        <f>'MEDLINE - Initial'!F45</f>
        <v>0</v>
      </c>
      <c r="H42" s="1">
        <v>1</v>
      </c>
      <c r="I42" s="1">
        <v>1</v>
      </c>
      <c r="J42" t="b">
        <f t="shared" si="0"/>
        <v>1</v>
      </c>
      <c r="K42">
        <f t="array" ref="K42">INDEX($A$7:$G$156,SMALL(IF(COUNTIF($L$5,$H$7:$H$156)*COUNTIF($L$5,$I$7:$I$156),MATCH(ROW($A$7:$A$156),ROW($A$7:$A$156)),""),ROWS($B$1:B36)),COLUMNS($A$1:B38))</f>
        <v>2016</v>
      </c>
      <c r="L42" t="str">
        <f t="array" ref="L42">INDEX($A$7:$G$156,SMALL(IF(COUNTIF($L$5,$H$7:$H$156)*COUNTIF($L$5,$I$7:$I$156),MATCH(ROW($A$7:$A$156),ROW($A$7:$A$156)),""),ROWS($B$1:C36)),COLUMNS($A$1:C38))</f>
        <v>Craig, Andrew R; Shahan, Timothy A</v>
      </c>
      <c r="M42" t="str">
        <f t="array" ref="M42">INDEX($A$7:$G$156,SMALL(IF(COUNTIF($L$5,$H$7:$H$156)*COUNTIF($L$5,$I$7:$I$156),MATCH(ROW($A$7:$A$156),ROW($A$7:$A$156)),""),ROWS($B$1:D36)),COLUMNS($A$1:D38))</f>
        <v>Behavioral momentum theory fails to account for the effects of reinforcement rate on resurgence.</v>
      </c>
      <c r="N42" t="str">
        <f t="array" ref="N42">INDEX($A$7:$G$156,SMALL(IF(COUNTIF($L$5,$H$7:$H$156)*COUNTIF($L$5,$I$7:$I$156),MATCH(ROW($A$7:$A$156),ROW($A$7:$A$156)),""),ROWS($B$1:E36)),COLUMNS($A$1:E38))</f>
        <v>Journal of the experimental analysis of behavior</v>
      </c>
      <c r="O42">
        <f t="array" ref="O42">INDEX($A$7:$G$156,SMALL(IF(COUNTIF($L$5,$H$7:$H$156)*COUNTIF($L$5,$I$7:$I$156),MATCH(ROW($A$7:$A$156),ROW($A$7:$A$156)),""),ROWS($B$1:F36)),COLUMNS($A$1:F38))</f>
        <v>0</v>
      </c>
    </row>
    <row r="43" spans="1:15">
      <c r="A43" s="1">
        <f>'MEDLINE - Initial'!A46</f>
        <v>0</v>
      </c>
      <c r="B43" s="1">
        <f>'MEDLINE - Initial'!B46</f>
        <v>2016</v>
      </c>
      <c r="C43" s="1" t="str">
        <f>'MEDLINE - Initial'!C46</f>
        <v>Venniro, Marco; Caprioli, Daniele; Shaham, Yavin</v>
      </c>
      <c r="D43" s="1" t="str">
        <f>'MEDLINE - Initial'!D46</f>
        <v>Animal models of drug relapse and craving: From drug priming-induced reinstatement to incubation of craving after voluntary abstinence.</v>
      </c>
      <c r="E43" s="1" t="str">
        <f>'MEDLINE - Initial'!E46</f>
        <v>Progress in brain research</v>
      </c>
      <c r="F43" s="1">
        <f>'MEDLINE - Initial'!F46</f>
        <v>0</v>
      </c>
      <c r="H43" s="1">
        <v>1</v>
      </c>
      <c r="I43" s="1">
        <v>1</v>
      </c>
      <c r="J43" t="b">
        <f t="shared" si="0"/>
        <v>1</v>
      </c>
      <c r="K43">
        <f t="array" ref="K43">INDEX($A$7:$G$156,SMALL(IF(COUNTIF($L$5,$H$7:$H$156)*COUNTIF($L$5,$I$7:$I$156),MATCH(ROW($A$7:$A$156),ROW($A$7:$A$156)),""),ROWS($B$1:B37)),COLUMNS($A$1:B39))</f>
        <v>2011</v>
      </c>
      <c r="L43" t="str">
        <f t="array" ref="L43">INDEX($A$7:$G$156,SMALL(IF(COUNTIF($L$5,$H$7:$H$156)*COUNTIF($L$5,$I$7:$I$156),MATCH(ROW($A$7:$A$156),ROW($A$7:$A$156)),""),ROWS($B$1:C37)),COLUMNS($A$1:C39))</f>
        <v>Nevin, John A; Shahan, Timothy A</v>
      </c>
      <c r="M43" t="str">
        <f t="array" ref="M43">INDEX($A$7:$G$156,SMALL(IF(COUNTIF($L$5,$H$7:$H$156)*COUNTIF($L$5,$I$7:$I$156),MATCH(ROW($A$7:$A$156),ROW($A$7:$A$156)),""),ROWS($B$1:D37)),COLUMNS($A$1:D39))</f>
        <v>Behavioral momentum theory: equations and applications.</v>
      </c>
      <c r="N43" t="str">
        <f t="array" ref="N43">INDEX($A$7:$G$156,SMALL(IF(COUNTIF($L$5,$H$7:$H$156)*COUNTIF($L$5,$I$7:$I$156),MATCH(ROW($A$7:$A$156),ROW($A$7:$A$156)),""),ROWS($B$1:E37)),COLUMNS($A$1:E39))</f>
        <v>Journal of applied behavior analysis</v>
      </c>
      <c r="O43">
        <f t="array" ref="O43">INDEX($A$7:$G$156,SMALL(IF(COUNTIF($L$5,$H$7:$H$156)*COUNTIF($L$5,$I$7:$I$156),MATCH(ROW($A$7:$A$156),ROW($A$7:$A$156)),""),ROWS($B$1:F37)),COLUMNS($A$1:F39))</f>
        <v>0</v>
      </c>
    </row>
    <row r="44" spans="1:15">
      <c r="A44" s="1">
        <f>'MEDLINE - Initial'!A47</f>
        <v>0</v>
      </c>
      <c r="B44" s="1">
        <f>'MEDLINE - Initial'!B47</f>
        <v>2018</v>
      </c>
      <c r="C44" s="1" t="str">
        <f>'MEDLINE - Initial'!C47</f>
        <v>Liggett, Ashley P; Nastri, Regina; Podlesnik, Christopher A</v>
      </c>
      <c r="D44" s="1" t="str">
        <f>'MEDLINE - Initial'!D47</f>
        <v>Assessing the combined effects of resurgence and reinstatement in children diagnosed with autism spectrum disorder.</v>
      </c>
      <c r="E44" s="1" t="str">
        <f>'MEDLINE - Initial'!E47</f>
        <v>Journal of the experimental analysis of behavior</v>
      </c>
      <c r="F44" s="1">
        <f>'MEDLINE - Initial'!F47</f>
        <v>0</v>
      </c>
      <c r="H44" s="1">
        <v>1</v>
      </c>
      <c r="I44" s="1">
        <v>1</v>
      </c>
      <c r="J44" t="b">
        <f t="shared" si="0"/>
        <v>1</v>
      </c>
      <c r="K44">
        <f t="array" ref="K44">INDEX($A$7:$G$156,SMALL(IF(COUNTIF($L$5,$H$7:$H$156)*COUNTIF($L$5,$I$7:$I$156),MATCH(ROW($A$7:$A$156),ROW($A$7:$A$156)),""),ROWS($B$1:B38)),COLUMNS($A$1:B40))</f>
        <v>2018</v>
      </c>
      <c r="L44" t="str">
        <f t="array" ref="L44">INDEX($A$7:$G$156,SMALL(IF(COUNTIF($L$5,$H$7:$H$156)*COUNTIF($L$5,$I$7:$I$156),MATCH(ROW($A$7:$A$156),ROW($A$7:$A$156)),""),ROWS($B$1:C38)),COLUMNS($A$1:C40))</f>
        <v>Kincaid, Stephanie L; Lattal, Kennon A</v>
      </c>
      <c r="M44" t="str">
        <f t="array" ref="M44">INDEX($A$7:$G$156,SMALL(IF(COUNTIF($L$5,$H$7:$H$156)*COUNTIF($L$5,$I$7:$I$156),MATCH(ROW($A$7:$A$156),ROW($A$7:$A$156)),""),ROWS($B$1:D38)),COLUMNS($A$1:D40))</f>
        <v>Beyond the breakpoint: reinstatement, renewal, and resurgence of ratio-strained behavior.</v>
      </c>
      <c r="N44" t="str">
        <f t="array" ref="N44">INDEX($A$7:$G$156,SMALL(IF(COUNTIF($L$5,$H$7:$H$156)*COUNTIF($L$5,$I$7:$I$156),MATCH(ROW($A$7:$A$156),ROW($A$7:$A$156)),""),ROWS($B$1:E38)),COLUMNS($A$1:E40))</f>
        <v>Journal of the experimental analysis of behavior</v>
      </c>
      <c r="O44">
        <f t="array" ref="O44">INDEX($A$7:$G$156,SMALL(IF(COUNTIF($L$5,$H$7:$H$156)*COUNTIF($L$5,$I$7:$I$156),MATCH(ROW($A$7:$A$156),ROW($A$7:$A$156)),""),ROWS($B$1:F38)),COLUMNS($A$1:F40))</f>
        <v>0</v>
      </c>
    </row>
    <row r="45" spans="1:15">
      <c r="A45" s="1">
        <f>'MEDLINE - Initial'!A48</f>
        <v>0</v>
      </c>
      <c r="B45" s="1">
        <f>'MEDLINE - Initial'!B48</f>
        <v>2018</v>
      </c>
      <c r="C45" s="1" t="str">
        <f>'MEDLINE - Initial'!C48</f>
        <v>Kestner, Kathryn M; Diaz-Salvat, Claudia C; St Peter, Claire C; Peterson, Stephanie M</v>
      </c>
      <c r="D45" s="1" t="str">
        <f>'MEDLINE - Initial'!D48</f>
        <v>Assessing the repeatability of resurgence in humans: Implications for the use of within-subject designs.</v>
      </c>
      <c r="E45" s="1" t="str">
        <f>'MEDLINE - Initial'!E48</f>
        <v>Journal of the experimental analysis of behavior</v>
      </c>
      <c r="F45" s="1">
        <f>'MEDLINE - Initial'!F48</f>
        <v>0</v>
      </c>
      <c r="H45" s="1">
        <v>1</v>
      </c>
      <c r="I45" s="1">
        <v>1</v>
      </c>
      <c r="J45" t="b">
        <f t="shared" si="0"/>
        <v>1</v>
      </c>
      <c r="K45">
        <f t="array" ref="K45">INDEX($A$7:$G$156,SMALL(IF(COUNTIF($L$5,$H$7:$H$156)*COUNTIF($L$5,$I$7:$I$156),MATCH(ROW($A$7:$A$156),ROW($A$7:$A$156)),""),ROWS($B$1:B39)),COLUMNS($A$1:B41))</f>
        <v>2020</v>
      </c>
      <c r="L45" t="str">
        <f t="array" ref="L45">INDEX($A$7:$G$156,SMALL(IF(COUNTIF($L$5,$H$7:$H$156)*COUNTIF($L$5,$I$7:$I$156),MATCH(ROW($A$7:$A$156),ROW($A$7:$A$156)),""),ROWS($B$1:C39)),COLUMNS($A$1:C41))</f>
        <v>Cook, Jemma E; Chandler, Cassie; Rüedi-Bettschen, Daniela; Taylor, Ian; Patterson, Sean; Platt, Donna M</v>
      </c>
      <c r="M45" t="str">
        <f t="array" ref="M45">INDEX($A$7:$G$156,SMALL(IF(COUNTIF($L$5,$H$7:$H$156)*COUNTIF($L$5,$I$7:$I$156),MATCH(ROW($A$7:$A$156),ROW($A$7:$A$156)),""),ROWS($B$1:D39)),COLUMNS($A$1:D41))</f>
        <v>Changes in the elimination and resurgence of alcohol-maintained behavior in rats and the effects of naltrexone.</v>
      </c>
      <c r="N45" t="str">
        <f t="array" ref="N45">INDEX($A$7:$G$156,SMALL(IF(COUNTIF($L$5,$H$7:$H$156)*COUNTIF($L$5,$I$7:$I$156),MATCH(ROW($A$7:$A$156),ROW($A$7:$A$156)),""),ROWS($B$1:E39)),COLUMNS($A$1:E41))</f>
        <v>Psychology of addictive behaviors : journal of the Society of Psychologists in Addictive Behaviors</v>
      </c>
      <c r="O45">
        <f t="array" ref="O45">INDEX($A$7:$G$156,SMALL(IF(COUNTIF($L$5,$H$7:$H$156)*COUNTIF($L$5,$I$7:$I$156),MATCH(ROW($A$7:$A$156),ROW($A$7:$A$156)),""),ROWS($B$1:F39)),COLUMNS($A$1:F41))</f>
        <v>0</v>
      </c>
    </row>
    <row r="46" spans="1:15">
      <c r="A46" s="1">
        <f>'MEDLINE - Initial'!A49</f>
        <v>0</v>
      </c>
      <c r="B46" s="1">
        <f>'MEDLINE - Initial'!B49</f>
        <v>2019</v>
      </c>
      <c r="C46" s="1" t="str">
        <f>'MEDLINE - Initial'!C49</f>
        <v>Fisher, Wayne W; Saini, Valdeep; Greer, Brian D; Sullivan, William E; Roane, Henry S; Fuhrman, Ashley M; Craig, Andrew R; Kimball, Ryan T</v>
      </c>
      <c r="D46" s="1" t="str">
        <f>'MEDLINE - Initial'!D49</f>
        <v>Baseline reinforcement rate and resurgence of destructive behavior.</v>
      </c>
      <c r="E46" s="1" t="str">
        <f>'MEDLINE - Initial'!E49</f>
        <v>Journal of the experimental analysis of behavior</v>
      </c>
      <c r="F46" s="1">
        <f>'MEDLINE - Initial'!F49</f>
        <v>0</v>
      </c>
      <c r="H46" s="1">
        <v>1</v>
      </c>
      <c r="I46" s="1">
        <v>1</v>
      </c>
      <c r="J46" t="b">
        <f t="shared" si="0"/>
        <v>1</v>
      </c>
      <c r="K46">
        <f t="array" ref="K46">INDEX($A$7:$G$156,SMALL(IF(COUNTIF($L$5,$H$7:$H$156)*COUNTIF($L$5,$I$7:$I$156),MATCH(ROW($A$7:$A$156),ROW($A$7:$A$156)),""),ROWS($B$1:B40)),COLUMNS($A$1:B42))</f>
        <v>2014</v>
      </c>
      <c r="L46" t="str">
        <f t="array" ref="L46">INDEX($A$7:$G$156,SMALL(IF(COUNTIF($L$5,$H$7:$H$156)*COUNTIF($L$5,$I$7:$I$156),MATCH(ROW($A$7:$A$156),ROW($A$7:$A$156)),""),ROWS($B$1:C40)),COLUMNS($A$1:C42))</f>
        <v>Pritchard, Duncan; Hoerger, Marguerite; Mace, F Charles; Penney, Heather; Harris, Brian</v>
      </c>
      <c r="M46" t="str">
        <f t="array" ref="M46">INDEX($A$7:$G$156,SMALL(IF(COUNTIF($L$5,$H$7:$H$156)*COUNTIF($L$5,$I$7:$I$156),MATCH(ROW($A$7:$A$156),ROW($A$7:$A$156)),""),ROWS($B$1:D40)),COLUMNS($A$1:D42))</f>
        <v>Clinical translation of animal models of treatment relapse.</v>
      </c>
      <c r="N46" t="str">
        <f t="array" ref="N46">INDEX($A$7:$G$156,SMALL(IF(COUNTIF($L$5,$H$7:$H$156)*COUNTIF($L$5,$I$7:$I$156),MATCH(ROW($A$7:$A$156),ROW($A$7:$A$156)),""),ROWS($B$1:E40)),COLUMNS($A$1:E42))</f>
        <v>Journal of the experimental analysis of behavior</v>
      </c>
      <c r="O46">
        <f t="array" ref="O46">INDEX($A$7:$G$156,SMALL(IF(COUNTIF($L$5,$H$7:$H$156)*COUNTIF($L$5,$I$7:$I$156),MATCH(ROW($A$7:$A$156),ROW($A$7:$A$156)),""),ROWS($B$1:F40)),COLUMNS($A$1:F42))</f>
        <v>0</v>
      </c>
    </row>
    <row r="47" spans="1:15">
      <c r="A47" s="1">
        <f>'MEDLINE - Initial'!A50</f>
        <v>0</v>
      </c>
      <c r="B47" s="1">
        <f>'MEDLINE - Initial'!B50</f>
        <v>2009</v>
      </c>
      <c r="C47" s="1" t="str">
        <f>'MEDLINE - Initial'!C50</f>
        <v>Podlesnik, Christopher A; Shahan, Timothy A</v>
      </c>
      <c r="D47" s="1" t="str">
        <f>'MEDLINE - Initial'!D50</f>
        <v>Behavioral momentum and relapse of extinguished operant responding.</v>
      </c>
      <c r="E47" s="1" t="str">
        <f>'MEDLINE - Initial'!E50</f>
        <v>Learning &amp; behavior</v>
      </c>
      <c r="F47" s="1">
        <f>'MEDLINE - Initial'!F50</f>
        <v>0</v>
      </c>
      <c r="H47" s="1">
        <v>1</v>
      </c>
      <c r="I47" s="1">
        <v>1</v>
      </c>
      <c r="J47" t="b">
        <f t="shared" si="0"/>
        <v>1</v>
      </c>
      <c r="K47">
        <f t="array" ref="K47">INDEX($A$7:$G$156,SMALL(IF(COUNTIF($L$5,$H$7:$H$156)*COUNTIF($L$5,$I$7:$I$156),MATCH(ROW($A$7:$A$156),ROW($A$7:$A$156)),""),ROWS($B$1:B41)),COLUMNS($A$1:B43))</f>
        <v>2008</v>
      </c>
      <c r="L47" t="str">
        <f t="array" ref="L47">INDEX($A$7:$G$156,SMALL(IF(COUNTIF($L$5,$H$7:$H$156)*COUNTIF($L$5,$I$7:$I$156),MATCH(ROW($A$7:$A$156),ROW($A$7:$A$156)),""),ROWS($B$1:C41)),COLUMNS($A$1:C43))</f>
        <v>Silva, Stephanie P; Maxwell, Megan E; Lattal, Kennon A</v>
      </c>
      <c r="M47" t="str">
        <f t="array" ref="M47">INDEX($A$7:$G$156,SMALL(IF(COUNTIF($L$5,$H$7:$H$156)*COUNTIF($L$5,$I$7:$I$156),MATCH(ROW($A$7:$A$156),ROW($A$7:$A$156)),""),ROWS($B$1:D41)),COLUMNS($A$1:D43))</f>
        <v>Concurrent resurgence and behavioral history.</v>
      </c>
      <c r="N47" t="str">
        <f t="array" ref="N47">INDEX($A$7:$G$156,SMALL(IF(COUNTIF($L$5,$H$7:$H$156)*COUNTIF($L$5,$I$7:$I$156),MATCH(ROW($A$7:$A$156),ROW($A$7:$A$156)),""),ROWS($B$1:E41)),COLUMNS($A$1:E43))</f>
        <v>Journal of the experimental analysis of behavior</v>
      </c>
      <c r="O47">
        <f t="array" ref="O47">INDEX($A$7:$G$156,SMALL(IF(COUNTIF($L$5,$H$7:$H$156)*COUNTIF($L$5,$I$7:$I$156),MATCH(ROW($A$7:$A$156),ROW($A$7:$A$156)),""),ROWS($B$1:F41)),COLUMNS($A$1:F43))</f>
        <v>0</v>
      </c>
    </row>
    <row r="48" spans="1:15">
      <c r="A48" s="1">
        <f>'MEDLINE - Initial'!A51</f>
        <v>0</v>
      </c>
      <c r="B48" s="1">
        <f>'MEDLINE - Initial'!B51</f>
        <v>2016</v>
      </c>
      <c r="C48" s="1" t="str">
        <f>'MEDLINE - Initial'!C51</f>
        <v>Craig, Andrew R; Shahan, Timothy A</v>
      </c>
      <c r="D48" s="1" t="str">
        <f>'MEDLINE - Initial'!D51</f>
        <v>Behavioral momentum theory fails to account for the effects of reinforcement rate on resurgence.</v>
      </c>
      <c r="E48" s="1" t="str">
        <f>'MEDLINE - Initial'!E51</f>
        <v>Journal of the experimental analysis of behavior</v>
      </c>
      <c r="F48" s="1">
        <f>'MEDLINE - Initial'!F51</f>
        <v>0</v>
      </c>
      <c r="H48" s="1">
        <v>1</v>
      </c>
      <c r="I48" s="1">
        <v>1</v>
      </c>
      <c r="J48" t="b">
        <f t="shared" si="0"/>
        <v>1</v>
      </c>
      <c r="K48">
        <f t="array" ref="K48">INDEX($A$7:$G$156,SMALL(IF(COUNTIF($L$5,$H$7:$H$156)*COUNTIF($L$5,$I$7:$I$156),MATCH(ROW($A$7:$A$156),ROW($A$7:$A$156)),""),ROWS($B$1:B42)),COLUMNS($A$1:B44))</f>
        <v>2020</v>
      </c>
      <c r="L48" t="str">
        <f t="array" ref="L48">INDEX($A$7:$G$156,SMALL(IF(COUNTIF($L$5,$H$7:$H$156)*COUNTIF($L$5,$I$7:$I$156),MATCH(ROW($A$7:$A$156),ROW($A$7:$A$156)),""),ROWS($B$1:C42)),COLUMNS($A$1:C44))</f>
        <v>Alessandri, Jérôme; Cançado, Carlos R X</v>
      </c>
      <c r="M48" t="str">
        <f t="array" ref="M48">INDEX($A$7:$G$156,SMALL(IF(COUNTIF($L$5,$H$7:$H$156)*COUNTIF($L$5,$I$7:$I$156),MATCH(ROW($A$7:$A$156),ROW($A$7:$A$156)),""),ROWS($B$1:D42)),COLUMNS($A$1:D44))</f>
        <v>Context affects resurgence of negatively reinforced human behavior.</v>
      </c>
      <c r="N48" t="str">
        <f t="array" ref="N48">INDEX($A$7:$G$156,SMALL(IF(COUNTIF($L$5,$H$7:$H$156)*COUNTIF($L$5,$I$7:$I$156),MATCH(ROW($A$7:$A$156),ROW($A$7:$A$156)),""),ROWS($B$1:E42)),COLUMNS($A$1:E44))</f>
        <v>Behavioural processes</v>
      </c>
      <c r="O48">
        <f t="array" ref="O48">INDEX($A$7:$G$156,SMALL(IF(COUNTIF($L$5,$H$7:$H$156)*COUNTIF($L$5,$I$7:$I$156),MATCH(ROW($A$7:$A$156),ROW($A$7:$A$156)),""),ROWS($B$1:F42)),COLUMNS($A$1:F44))</f>
        <v>0</v>
      </c>
    </row>
    <row r="49" spans="1:15">
      <c r="A49" s="1">
        <f>'MEDLINE - Initial'!A52</f>
        <v>0</v>
      </c>
      <c r="B49" s="1">
        <f>'MEDLINE - Initial'!B52</f>
        <v>2011</v>
      </c>
      <c r="C49" s="1" t="str">
        <f>'MEDLINE - Initial'!C52</f>
        <v>Nevin, John A; Shahan, Timothy A</v>
      </c>
      <c r="D49" s="1" t="str">
        <f>'MEDLINE - Initial'!D52</f>
        <v>Behavioral momentum theory: equations and applications.</v>
      </c>
      <c r="E49" s="1" t="str">
        <f>'MEDLINE - Initial'!E52</f>
        <v>Journal of applied behavior analysis</v>
      </c>
      <c r="F49" s="1">
        <f>'MEDLINE - Initial'!F52</f>
        <v>0</v>
      </c>
      <c r="H49" s="1">
        <v>1</v>
      </c>
      <c r="I49" s="1">
        <v>1</v>
      </c>
      <c r="J49" t="b">
        <f t="shared" si="0"/>
        <v>1</v>
      </c>
      <c r="K49">
        <f t="array" ref="K49">INDEX($A$7:$G$156,SMALL(IF(COUNTIF($L$5,$H$7:$H$156)*COUNTIF($L$5,$I$7:$I$156),MATCH(ROW($A$7:$A$156),ROW($A$7:$A$156)),""),ROWS($B$1:B43)),COLUMNS($A$1:B45))</f>
        <v>2015</v>
      </c>
      <c r="L49" t="str">
        <f t="array" ref="L49">INDEX($A$7:$G$156,SMALL(IF(COUNTIF($L$5,$H$7:$H$156)*COUNTIF($L$5,$I$7:$I$156),MATCH(ROW($A$7:$A$156),ROW($A$7:$A$156)),""),ROWS($B$1:C43)),COLUMNS($A$1:C45))</f>
        <v>Trask, Sydney; Schepers, Scott T; Bouton, Mark E</v>
      </c>
      <c r="M49" t="str">
        <f t="array" ref="M49">INDEX($A$7:$G$156,SMALL(IF(COUNTIF($L$5,$H$7:$H$156)*COUNTIF($L$5,$I$7:$I$156),MATCH(ROW($A$7:$A$156),ROW($A$7:$A$156)),""),ROWS($B$1:D43)),COLUMNS($A$1:D45))</f>
        <v>Context change explains resurgence after the extinction of operant behavior.</v>
      </c>
      <c r="N49" t="str">
        <f t="array" ref="N49">INDEX($A$7:$G$156,SMALL(IF(COUNTIF($L$5,$H$7:$H$156)*COUNTIF($L$5,$I$7:$I$156),MATCH(ROW($A$7:$A$156),ROW($A$7:$A$156)),""),ROWS($B$1:E43)),COLUMNS($A$1:E45))</f>
        <v>Revista mexicana de analisis de la conducta = Mexican journal of behavior analysis</v>
      </c>
      <c r="O49">
        <f t="array" ref="O49">INDEX($A$7:$G$156,SMALL(IF(COUNTIF($L$5,$H$7:$H$156)*COUNTIF($L$5,$I$7:$I$156),MATCH(ROW($A$7:$A$156),ROW($A$7:$A$156)),""),ROWS($B$1:F43)),COLUMNS($A$1:F45))</f>
        <v>0</v>
      </c>
    </row>
    <row r="50" spans="1:15">
      <c r="A50" s="1">
        <f>'MEDLINE - Initial'!A53</f>
        <v>0</v>
      </c>
      <c r="B50" s="1">
        <f>'MEDLINE - Initial'!B53</f>
        <v>2018</v>
      </c>
      <c r="C50" s="1" t="str">
        <f>'MEDLINE - Initial'!C53</f>
        <v>Kincaid, Stephanie L; Lattal, Kennon A</v>
      </c>
      <c r="D50" s="1" t="str">
        <f>'MEDLINE - Initial'!D53</f>
        <v>Beyond the breakpoint: reinstatement, renewal, and resurgence of ratio-strained behavior.</v>
      </c>
      <c r="E50" s="1" t="str">
        <f>'MEDLINE - Initial'!E53</f>
        <v>Journal of the experimental analysis of behavior</v>
      </c>
      <c r="F50" s="1">
        <f>'MEDLINE - Initial'!F53</f>
        <v>0</v>
      </c>
      <c r="H50" s="1">
        <v>1</v>
      </c>
      <c r="I50" s="1">
        <v>1</v>
      </c>
      <c r="J50" t="b">
        <f t="shared" si="0"/>
        <v>1</v>
      </c>
      <c r="K50">
        <f t="array" ref="K50">INDEX($A$7:$G$156,SMALL(IF(COUNTIF($L$5,$H$7:$H$156)*COUNTIF($L$5,$I$7:$I$156),MATCH(ROW($A$7:$A$156),ROW($A$7:$A$156)),""),ROWS($B$1:B44)),COLUMNS($A$1:B46))</f>
        <v>2018</v>
      </c>
      <c r="L50" t="str">
        <f t="array" ref="L50">INDEX($A$7:$G$156,SMALL(IF(COUNTIF($L$5,$H$7:$H$156)*COUNTIF($L$5,$I$7:$I$156),MATCH(ROW($A$7:$A$156),ROW($A$7:$A$156)),""),ROWS($B$1:C44)),COLUMNS($A$1:C46))</f>
        <v>Frye, Charles C J; Rung, Jillian M; Nall, Rusty W; Galizio, Ann; Haynes, Jeremy M; Odum, Amy L</v>
      </c>
      <c r="M50" t="str">
        <f t="array" ref="M50">INDEX($A$7:$G$156,SMALL(IF(COUNTIF($L$5,$H$7:$H$156)*COUNTIF($L$5,$I$7:$I$156),MATCH(ROW($A$7:$A$156),ROW($A$7:$A$156)),""),ROWS($B$1:D44)),COLUMNS($A$1:D46))</f>
        <v>Continuous nicotine exposure does not affect resurgence of alcohol seeking in rats.</v>
      </c>
      <c r="N50" t="str">
        <f t="array" ref="N50">INDEX($A$7:$G$156,SMALL(IF(COUNTIF($L$5,$H$7:$H$156)*COUNTIF($L$5,$I$7:$I$156),MATCH(ROW($A$7:$A$156),ROW($A$7:$A$156)),""),ROWS($B$1:E44)),COLUMNS($A$1:E46))</f>
        <v>PloS one</v>
      </c>
      <c r="O50">
        <f t="array" ref="O50">INDEX($A$7:$G$156,SMALL(IF(COUNTIF($L$5,$H$7:$H$156)*COUNTIF($L$5,$I$7:$I$156),MATCH(ROW($A$7:$A$156),ROW($A$7:$A$156)),""),ROWS($B$1:F44)),COLUMNS($A$1:F46))</f>
        <v>0</v>
      </c>
    </row>
    <row r="51" spans="1:15">
      <c r="A51" s="1">
        <f>'MEDLINE - Initial'!A54</f>
        <v>0</v>
      </c>
      <c r="B51" s="1">
        <f>'MEDLINE - Initial'!B54</f>
        <v>2020</v>
      </c>
      <c r="C51" s="1" t="str">
        <f>'MEDLINE - Initial'!C54</f>
        <v>Cook, Jemma E; Chandler, Cassie; Rüedi-Bettschen, Daniela; Taylor, Ian; Patterson, Sean; Platt, Donna M</v>
      </c>
      <c r="D51" s="1" t="str">
        <f>'MEDLINE - Initial'!D54</f>
        <v>Changes in the elimination and resurgence of alcohol-maintained behavior in rats and the effects of naltrexone.</v>
      </c>
      <c r="E51" s="1" t="str">
        <f>'MEDLINE - Initial'!E54</f>
        <v>Psychology of addictive behaviors : journal of the Society of Psychologists in Addictive Behaviors</v>
      </c>
      <c r="F51" s="1">
        <f>'MEDLINE - Initial'!F54</f>
        <v>0</v>
      </c>
      <c r="H51" s="1">
        <v>1</v>
      </c>
      <c r="I51" s="1">
        <v>1</v>
      </c>
      <c r="J51" t="b">
        <f t="shared" si="0"/>
        <v>1</v>
      </c>
      <c r="K51">
        <f t="array" ref="K51">INDEX($A$7:$G$156,SMALL(IF(COUNTIF($L$5,$H$7:$H$156)*COUNTIF($L$5,$I$7:$I$156),MATCH(ROW($A$7:$A$156),ROW($A$7:$A$156)),""),ROWS($B$1:B45)),COLUMNS($A$1:B47))</f>
        <v>2019</v>
      </c>
      <c r="L51" t="str">
        <f t="array" ref="L51">INDEX($A$7:$G$156,SMALL(IF(COUNTIF($L$5,$H$7:$H$156)*COUNTIF($L$5,$I$7:$I$156),MATCH(ROW($A$7:$A$156),ROW($A$7:$A$156)),""),ROWS($B$1:C45)),COLUMNS($A$1:C47))</f>
        <v>Trask, Sydney</v>
      </c>
      <c r="M51" t="str">
        <f t="array" ref="M51">INDEX($A$7:$G$156,SMALL(IF(COUNTIF($L$5,$H$7:$H$156)*COUNTIF($L$5,$I$7:$I$156),MATCH(ROW($A$7:$A$156),ROW($A$7:$A$156)),""),ROWS($B$1:D45)),COLUMNS($A$1:D47))</f>
        <v>Cues Associated with Alternative Reinforcement During Extinction Can Attenuate Resurgence of an Extinguished Instrumental Response.</v>
      </c>
      <c r="N51" t="str">
        <f t="array" ref="N51">INDEX($A$7:$G$156,SMALL(IF(COUNTIF($L$5,$H$7:$H$156)*COUNTIF($L$5,$I$7:$I$156),MATCH(ROW($A$7:$A$156),ROW($A$7:$A$156)),""),ROWS($B$1:E45)),COLUMNS($A$1:E47))</f>
        <v>Learning &amp; behavior</v>
      </c>
      <c r="O51">
        <f t="array" ref="O51">INDEX($A$7:$G$156,SMALL(IF(COUNTIF($L$5,$H$7:$H$156)*COUNTIF($L$5,$I$7:$I$156),MATCH(ROW($A$7:$A$156),ROW($A$7:$A$156)),""),ROWS($B$1:F45)),COLUMNS($A$1:F47))</f>
        <v>0</v>
      </c>
    </row>
    <row r="52" spans="1:15">
      <c r="A52" s="1">
        <f>'MEDLINE - Initial'!A55</f>
        <v>0</v>
      </c>
      <c r="B52" s="1">
        <f>'MEDLINE - Initial'!B55</f>
        <v>2014</v>
      </c>
      <c r="C52" s="1" t="str">
        <f>'MEDLINE - Initial'!C55</f>
        <v>Pritchard, Duncan; Hoerger, Marguerite; Mace, F Charles; Penney, Heather; Harris, Brian</v>
      </c>
      <c r="D52" s="1" t="str">
        <f>'MEDLINE - Initial'!D55</f>
        <v>Clinical translation of animal models of treatment relapse.</v>
      </c>
      <c r="E52" s="1" t="str">
        <f>'MEDLINE - Initial'!E55</f>
        <v>Journal of the experimental analysis of behavior</v>
      </c>
      <c r="F52" s="1">
        <f>'MEDLINE - Initial'!F55</f>
        <v>0</v>
      </c>
      <c r="H52" s="1">
        <v>1</v>
      </c>
      <c r="I52" s="1">
        <v>1</v>
      </c>
      <c r="J52" t="b">
        <f t="shared" si="0"/>
        <v>1</v>
      </c>
      <c r="K52">
        <f t="array" ref="K52">INDEX($A$7:$G$156,SMALL(IF(COUNTIF($L$5,$H$7:$H$156)*COUNTIF($L$5,$I$7:$I$156),MATCH(ROW($A$7:$A$156),ROW($A$7:$A$156)),""),ROWS($B$1:B46)),COLUMNS($A$1:B48))</f>
        <v>2018</v>
      </c>
      <c r="L52" t="str">
        <f t="array" ref="L52">INDEX($A$7:$G$156,SMALL(IF(COUNTIF($L$5,$H$7:$H$156)*COUNTIF($L$5,$I$7:$I$156),MATCH(ROW($A$7:$A$156),ROW($A$7:$A$156)),""),ROWS($B$1:C46)),COLUMNS($A$1:C48))</f>
        <v>Craig, Andrew R; Cunningham, Paul J; Sweeney, Mary M; Shahan, Timothy A; Nevin, John A</v>
      </c>
      <c r="M52" t="str">
        <f t="array" ref="M52">INDEX($A$7:$G$156,SMALL(IF(COUNTIF($L$5,$H$7:$H$156)*COUNTIF($L$5,$I$7:$I$156),MATCH(ROW($A$7:$A$156),ROW($A$7:$A$156)),""),ROWS($B$1:D46)),COLUMNS($A$1:D48))</f>
        <v>Delivering alternative reinforcement in a distinct context reduces its counter-therapeutic effects on relapse.</v>
      </c>
      <c r="N52" t="str">
        <f t="array" ref="N52">INDEX($A$7:$G$156,SMALL(IF(COUNTIF($L$5,$H$7:$H$156)*COUNTIF($L$5,$I$7:$I$156),MATCH(ROW($A$7:$A$156),ROW($A$7:$A$156)),""),ROWS($B$1:E46)),COLUMNS($A$1:E48))</f>
        <v>Journal of the experimental analysis of behavior</v>
      </c>
      <c r="O52">
        <f t="array" ref="O52">INDEX($A$7:$G$156,SMALL(IF(COUNTIF($L$5,$H$7:$H$156)*COUNTIF($L$5,$I$7:$I$156),MATCH(ROW($A$7:$A$156),ROW($A$7:$A$156)),""),ROWS($B$1:F46)),COLUMNS($A$1:F48))</f>
        <v>0</v>
      </c>
    </row>
    <row r="53" spans="1:15">
      <c r="A53" s="1">
        <f>'MEDLINE - Initial'!A56</f>
        <v>0</v>
      </c>
      <c r="B53" s="1">
        <f>'MEDLINE - Initial'!B56</f>
        <v>2010</v>
      </c>
      <c r="C53" s="1" t="str">
        <f>'MEDLINE - Initial'!C56</f>
        <v>Taylor, Alex H; Elliffe, Douglas; Hunt, Gavin R; Gray, Russell D</v>
      </c>
      <c r="D53" s="1" t="str">
        <f>'MEDLINE - Initial'!D56</f>
        <v>Complex cognition and behavioural innovation in New Caledonian crows.</v>
      </c>
      <c r="E53" s="1" t="str">
        <f>'MEDLINE - Initial'!E56</f>
        <v>Proceedings. Biological sciences</v>
      </c>
      <c r="F53" s="1">
        <f>'MEDLINE - Initial'!F56</f>
        <v>0</v>
      </c>
      <c r="H53" s="1">
        <v>0</v>
      </c>
      <c r="I53" s="1">
        <v>0</v>
      </c>
      <c r="J53" t="b">
        <f t="shared" si="0"/>
        <v>1</v>
      </c>
      <c r="K53">
        <f t="array" ref="K53">INDEX($A$7:$G$156,SMALL(IF(COUNTIF($L$5,$H$7:$H$156)*COUNTIF($L$5,$I$7:$I$156),MATCH(ROW($A$7:$A$156),ROW($A$7:$A$156)),""),ROWS($B$1:B47)),COLUMNS($A$1:B49))</f>
        <v>2007</v>
      </c>
      <c r="L53" t="str">
        <f t="array" ref="L53">INDEX($A$7:$G$156,SMALL(IF(COUNTIF($L$5,$H$7:$H$156)*COUNTIF($L$5,$I$7:$I$156),MATCH(ROW($A$7:$A$156),ROW($A$7:$A$156)),""),ROWS($B$1:C47)),COLUMNS($A$1:C49))</f>
        <v>Doughty, Adam H; da Silva, Stephanie P; Lattal, Kennon A</v>
      </c>
      <c r="M53" t="str">
        <f t="array" ref="M53">INDEX($A$7:$G$156,SMALL(IF(COUNTIF($L$5,$H$7:$H$156)*COUNTIF($L$5,$I$7:$I$156),MATCH(ROW($A$7:$A$156),ROW($A$7:$A$156)),""),ROWS($B$1:D47)),COLUMNS($A$1:D49))</f>
        <v>Differential resurgence and response elimination.</v>
      </c>
      <c r="N53" t="str">
        <f t="array" ref="N53">INDEX($A$7:$G$156,SMALL(IF(COUNTIF($L$5,$H$7:$H$156)*COUNTIF($L$5,$I$7:$I$156),MATCH(ROW($A$7:$A$156),ROW($A$7:$A$156)),""),ROWS($B$1:E47)),COLUMNS($A$1:E49))</f>
        <v>Behavioural processes</v>
      </c>
      <c r="O53">
        <f t="array" ref="O53">INDEX($A$7:$G$156,SMALL(IF(COUNTIF($L$5,$H$7:$H$156)*COUNTIF($L$5,$I$7:$I$156),MATCH(ROW($A$7:$A$156),ROW($A$7:$A$156)),""),ROWS($B$1:F47)),COLUMNS($A$1:F49))</f>
        <v>0</v>
      </c>
    </row>
    <row r="54" spans="1:15">
      <c r="A54" s="1">
        <f>'MEDLINE - Initial'!A57</f>
        <v>0</v>
      </c>
      <c r="B54" s="1">
        <f>'MEDLINE - Initial'!B57</f>
        <v>2008</v>
      </c>
      <c r="C54" s="1" t="str">
        <f>'MEDLINE - Initial'!C57</f>
        <v>Silva, Stephanie P; Maxwell, Megan E; Lattal, Kennon A</v>
      </c>
      <c r="D54" s="1" t="str">
        <f>'MEDLINE - Initial'!D57</f>
        <v>Concurrent resurgence and behavioral history.</v>
      </c>
      <c r="E54" s="1" t="str">
        <f>'MEDLINE - Initial'!E57</f>
        <v>Journal of the experimental analysis of behavior</v>
      </c>
      <c r="F54" s="1">
        <f>'MEDLINE - Initial'!F57</f>
        <v>0</v>
      </c>
      <c r="H54" s="1">
        <v>1</v>
      </c>
      <c r="I54" s="1">
        <v>1</v>
      </c>
      <c r="J54" t="b">
        <f t="shared" si="0"/>
        <v>1</v>
      </c>
      <c r="K54">
        <f t="array" ref="K54">INDEX($A$7:$G$156,SMALL(IF(COUNTIF($L$5,$H$7:$H$156)*COUNTIF($L$5,$I$7:$I$156),MATCH(ROW($A$7:$A$156),ROW($A$7:$A$156)),""),ROWS($B$1:B48)),COLUMNS($A$1:B50))</f>
        <v>2016</v>
      </c>
      <c r="L54" t="str">
        <f t="array" ref="L54">INDEX($A$7:$G$156,SMALL(IF(COUNTIF($L$5,$H$7:$H$156)*COUNTIF($L$5,$I$7:$I$156),MATCH(ROW($A$7:$A$156),ROW($A$7:$A$156)),""),ROWS($B$1:C48)),COLUMNS($A$1:C50))</f>
        <v>Trask, Sydney; Bouton, Mark E</v>
      </c>
      <c r="M54" t="str">
        <f t="array" ref="M54">INDEX($A$7:$G$156,SMALL(IF(COUNTIF($L$5,$H$7:$H$156)*COUNTIF($L$5,$I$7:$I$156),MATCH(ROW($A$7:$A$156),ROW($A$7:$A$156)),""),ROWS($B$1:D48)),COLUMNS($A$1:D50))</f>
        <v>Discriminative properties of the reinforcer can be used to attenuate the renewal of extinguished operant behavior.</v>
      </c>
      <c r="N54" t="str">
        <f t="array" ref="N54">INDEX($A$7:$G$156,SMALL(IF(COUNTIF($L$5,$H$7:$H$156)*COUNTIF($L$5,$I$7:$I$156),MATCH(ROW($A$7:$A$156),ROW($A$7:$A$156)),""),ROWS($B$1:E48)),COLUMNS($A$1:E50))</f>
        <v>Learning &amp; behavior</v>
      </c>
      <c r="O54">
        <f t="array" ref="O54">INDEX($A$7:$G$156,SMALL(IF(COUNTIF($L$5,$H$7:$H$156)*COUNTIF($L$5,$I$7:$I$156),MATCH(ROW($A$7:$A$156),ROW($A$7:$A$156)),""),ROWS($B$1:F48)),COLUMNS($A$1:F50))</f>
        <v>0</v>
      </c>
    </row>
    <row r="55" spans="1:15">
      <c r="A55" s="1">
        <f>'MEDLINE - Initial'!A58</f>
        <v>0</v>
      </c>
      <c r="B55" s="1">
        <f>'MEDLINE - Initial'!B58</f>
        <v>2020</v>
      </c>
      <c r="C55" s="1" t="str">
        <f>'MEDLINE - Initial'!C58</f>
        <v>Alessandri, Jérôme; Cançado, Carlos R X</v>
      </c>
      <c r="D55" s="1" t="str">
        <f>'MEDLINE - Initial'!D58</f>
        <v>Context affects resurgence of negatively reinforced human behavior.</v>
      </c>
      <c r="E55" s="1" t="str">
        <f>'MEDLINE - Initial'!E58</f>
        <v>Behavioural processes</v>
      </c>
      <c r="F55" s="1">
        <f>'MEDLINE - Initial'!F58</f>
        <v>0</v>
      </c>
      <c r="H55" s="1">
        <v>1</v>
      </c>
      <c r="I55" s="1">
        <v>1</v>
      </c>
      <c r="J55" t="b">
        <f t="shared" si="0"/>
        <v>1</v>
      </c>
      <c r="K55">
        <f t="array" ref="K55">INDEX($A$7:$G$156,SMALL(IF(COUNTIF($L$5,$H$7:$H$156)*COUNTIF($L$5,$I$7:$I$156),MATCH(ROW($A$7:$A$156),ROW($A$7:$A$156)),""),ROWS($B$1:B49)),COLUMNS($A$1:B51))</f>
        <v>2020</v>
      </c>
      <c r="L55" t="str">
        <f t="array" ref="L55">INDEX($A$7:$G$156,SMALL(IF(COUNTIF($L$5,$H$7:$H$156)*COUNTIF($L$5,$I$7:$I$156),MATCH(ROW($A$7:$A$156),ROW($A$7:$A$156)),""),ROWS($B$1:C49)),COLUMNS($A$1:C51))</f>
        <v>Drifke, Melissa A; Tiger, Jeffrey H; Lillie, Madelynn A</v>
      </c>
      <c r="M55" t="str">
        <f t="array" ref="M55">INDEX($A$7:$G$156,SMALL(IF(COUNTIF($L$5,$H$7:$H$156)*COUNTIF($L$5,$I$7:$I$156),MATCH(ROW($A$7:$A$156),ROW($A$7:$A$156)),""),ROWS($B$1:D49)),COLUMNS($A$1:D51))</f>
        <v>DRA contingencies promote improved tolerance to delayed reinforcement during FCT Compared to DRO and fixed-time schedules.</v>
      </c>
      <c r="N55" t="str">
        <f t="array" ref="N55">INDEX($A$7:$G$156,SMALL(IF(COUNTIF($L$5,$H$7:$H$156)*COUNTIF($L$5,$I$7:$I$156),MATCH(ROW($A$7:$A$156),ROW($A$7:$A$156)),""),ROWS($B$1:E49)),COLUMNS($A$1:E51))</f>
        <v>Journal of applied behavior analysis</v>
      </c>
      <c r="O55">
        <f t="array" ref="O55">INDEX($A$7:$G$156,SMALL(IF(COUNTIF($L$5,$H$7:$H$156)*COUNTIF($L$5,$I$7:$I$156),MATCH(ROW($A$7:$A$156),ROW($A$7:$A$156)),""),ROWS($B$1:F49)),COLUMNS($A$1:F51))</f>
        <v>0</v>
      </c>
    </row>
    <row r="56" spans="1:15">
      <c r="A56" s="1">
        <f>'MEDLINE - Initial'!A59</f>
        <v>0</v>
      </c>
      <c r="B56" s="1">
        <f>'MEDLINE - Initial'!B59</f>
        <v>2015</v>
      </c>
      <c r="C56" s="1" t="str">
        <f>'MEDLINE - Initial'!C59</f>
        <v>Trask, Sydney; Schepers, Scott T; Bouton, Mark E</v>
      </c>
      <c r="D56" s="1" t="str">
        <f>'MEDLINE - Initial'!D59</f>
        <v>Context change explains resurgence after the extinction of operant behavior.</v>
      </c>
      <c r="E56" s="1" t="str">
        <f>'MEDLINE - Initial'!E59</f>
        <v>Revista mexicana de analisis de la conducta = Mexican journal of behavior analysis</v>
      </c>
      <c r="F56" s="1">
        <f>'MEDLINE - Initial'!F59</f>
        <v>0</v>
      </c>
      <c r="H56" s="1">
        <v>1</v>
      </c>
      <c r="I56" s="1">
        <v>1</v>
      </c>
      <c r="J56" t="b">
        <f t="shared" si="0"/>
        <v>1</v>
      </c>
      <c r="K56">
        <f t="array" ref="K56">INDEX($A$7:$G$156,SMALL(IF(COUNTIF($L$5,$H$7:$H$156)*COUNTIF($L$5,$I$7:$I$156),MATCH(ROW($A$7:$A$156),ROW($A$7:$A$156)),""),ROWS($B$1:B50)),COLUMNS($A$1:B52))</f>
        <v>2017</v>
      </c>
      <c r="L56" t="str">
        <f t="array" ref="L56">INDEX($A$7:$G$156,SMALL(IF(COUNTIF($L$5,$H$7:$H$156)*COUNTIF($L$5,$I$7:$I$156),MATCH(ROW($A$7:$A$156),ROW($A$7:$A$156)),""),ROWS($B$1:C50)),COLUMNS($A$1:C52))</f>
        <v>Smith, Brooke M; Smith, Gregory S; Shahan, Timothy A; Madden, Gregory J; Twohig, Michael P</v>
      </c>
      <c r="M56" t="str">
        <f t="array" ref="M56">INDEX($A$7:$G$156,SMALL(IF(COUNTIF($L$5,$H$7:$H$156)*COUNTIF($L$5,$I$7:$I$156),MATCH(ROW($A$7:$A$156),ROW($A$7:$A$156)),""),ROWS($B$1:D50)),COLUMNS($A$1:D52))</f>
        <v>Effects of differential rates of alternative reinforcement on resurgence of human behavior.</v>
      </c>
      <c r="N56" t="str">
        <f t="array" ref="N56">INDEX($A$7:$G$156,SMALL(IF(COUNTIF($L$5,$H$7:$H$156)*COUNTIF($L$5,$I$7:$I$156),MATCH(ROW($A$7:$A$156),ROW($A$7:$A$156)),""),ROWS($B$1:E50)),COLUMNS($A$1:E52))</f>
        <v>Journal of the experimental analysis of behavior</v>
      </c>
      <c r="O56">
        <f t="array" ref="O56">INDEX($A$7:$G$156,SMALL(IF(COUNTIF($L$5,$H$7:$H$156)*COUNTIF($L$5,$I$7:$I$156),MATCH(ROW($A$7:$A$156),ROW($A$7:$A$156)),""),ROWS($B$1:F50)),COLUMNS($A$1:F52))</f>
        <v>0</v>
      </c>
    </row>
    <row r="57" spans="1:15">
      <c r="A57" s="1">
        <f>'MEDLINE - Initial'!A60</f>
        <v>0</v>
      </c>
      <c r="B57" s="1">
        <f>'MEDLINE - Initial'!B60</f>
        <v>2016</v>
      </c>
      <c r="C57" s="1" t="str">
        <f>'MEDLINE - Initial'!C60</f>
        <v>Ghaemmaghami, Mahshid; Hanley, Gregory P; Jessel, Joshua</v>
      </c>
      <c r="D57" s="1" t="str">
        <f>'MEDLINE - Initial'!D60</f>
        <v>Contingencies promote delay tolerance.</v>
      </c>
      <c r="E57" s="1" t="str">
        <f>'MEDLINE - Initial'!E60</f>
        <v>Journal of applied behavior analysis</v>
      </c>
      <c r="F57" s="1">
        <f>'MEDLINE - Initial'!F60</f>
        <v>0</v>
      </c>
      <c r="H57" s="1">
        <v>0</v>
      </c>
      <c r="I57" s="1">
        <v>0</v>
      </c>
      <c r="J57" t="b">
        <f t="shared" si="0"/>
        <v>1</v>
      </c>
      <c r="K57">
        <f t="array" ref="K57">INDEX($A$7:$G$156,SMALL(IF(COUNTIF($L$5,$H$7:$H$156)*COUNTIF($L$5,$I$7:$I$156),MATCH(ROW($A$7:$A$156),ROW($A$7:$A$156)),""),ROWS($B$1:B51)),COLUMNS($A$1:B53))</f>
        <v>2014</v>
      </c>
      <c r="L57" t="str">
        <f t="array" ref="L57">INDEX($A$7:$G$156,SMALL(IF(COUNTIF($L$5,$H$7:$H$156)*COUNTIF($L$5,$I$7:$I$156),MATCH(ROW($A$7:$A$156),ROW($A$7:$A$156)),""),ROWS($B$1:C51)),COLUMNS($A$1:C53))</f>
        <v>Marsteller, Tonya M; St Peter, Claire C</v>
      </c>
      <c r="M57" t="str">
        <f t="array" ref="M57">INDEX($A$7:$G$156,SMALL(IF(COUNTIF($L$5,$H$7:$H$156)*COUNTIF($L$5,$I$7:$I$156),MATCH(ROW($A$7:$A$156),ROW($A$7:$A$156)),""),ROWS($B$1:D51)),COLUMNS($A$1:D53))</f>
        <v>Effects of fixed-time reinforcement schedules on resurgence of problem behavior.</v>
      </c>
      <c r="N57" t="str">
        <f t="array" ref="N57">INDEX($A$7:$G$156,SMALL(IF(COUNTIF($L$5,$H$7:$H$156)*COUNTIF($L$5,$I$7:$I$156),MATCH(ROW($A$7:$A$156),ROW($A$7:$A$156)),""),ROWS($B$1:E51)),COLUMNS($A$1:E53))</f>
        <v>Journal of applied behavior analysis</v>
      </c>
      <c r="O57">
        <f t="array" ref="O57">INDEX($A$7:$G$156,SMALL(IF(COUNTIF($L$5,$H$7:$H$156)*COUNTIF($L$5,$I$7:$I$156),MATCH(ROW($A$7:$A$156),ROW($A$7:$A$156)),""),ROWS($B$1:F51)),COLUMNS($A$1:F53))</f>
        <v>0</v>
      </c>
    </row>
    <row r="58" spans="1:15">
      <c r="A58" s="1">
        <f>'MEDLINE - Initial'!A61</f>
        <v>0</v>
      </c>
      <c r="B58" s="1">
        <f>'MEDLINE - Initial'!B61</f>
        <v>2018</v>
      </c>
      <c r="C58" s="1" t="str">
        <f>'MEDLINE - Initial'!C61</f>
        <v>Frye, Charles C J; Rung, Jillian M; Nall, Rusty W; Galizio, Ann; Haynes, Jeremy M; Odum, Amy L</v>
      </c>
      <c r="D58" s="1" t="str">
        <f>'MEDLINE - Initial'!D61</f>
        <v>Continuous nicotine exposure does not affect resurgence of alcohol seeking in rats.</v>
      </c>
      <c r="E58" s="1" t="str">
        <f>'MEDLINE - Initial'!E61</f>
        <v>PloS one</v>
      </c>
      <c r="F58" s="1">
        <f>'MEDLINE - Initial'!F61</f>
        <v>0</v>
      </c>
      <c r="H58" s="1">
        <v>1</v>
      </c>
      <c r="I58" s="1">
        <v>1</v>
      </c>
      <c r="J58" t="b">
        <f t="shared" si="0"/>
        <v>1</v>
      </c>
      <c r="K58">
        <f t="array" ref="K58">INDEX($A$7:$G$156,SMALL(IF(COUNTIF($L$5,$H$7:$H$156)*COUNTIF($L$5,$I$7:$I$156),MATCH(ROW($A$7:$A$156),ROW($A$7:$A$156)),""),ROWS($B$1:B52)),COLUMNS($A$1:B54))</f>
        <v>2013</v>
      </c>
      <c r="L58" t="str">
        <f t="array" ref="L58">INDEX($A$7:$G$156,SMALL(IF(COUNTIF($L$5,$H$7:$H$156)*COUNTIF($L$5,$I$7:$I$156),MATCH(ROW($A$7:$A$156),ROW($A$7:$A$156)),""),ROWS($B$1:C52)),COLUMNS($A$1:C54))</f>
        <v>Sweeney, Mary M; Shahan, Timothy A</v>
      </c>
      <c r="M58" t="str">
        <f t="array" ref="M58">INDEX($A$7:$G$156,SMALL(IF(COUNTIF($L$5,$H$7:$H$156)*COUNTIF($L$5,$I$7:$I$156),MATCH(ROW($A$7:$A$156),ROW($A$7:$A$156)),""),ROWS($B$1:D52)),COLUMNS($A$1:D54))</f>
        <v>Effects of high, low, and thinning rates of alternative reinforcement on response elimination and resurgence.</v>
      </c>
      <c r="N58" t="str">
        <f t="array" ref="N58">INDEX($A$7:$G$156,SMALL(IF(COUNTIF($L$5,$H$7:$H$156)*COUNTIF($L$5,$I$7:$I$156),MATCH(ROW($A$7:$A$156),ROW($A$7:$A$156)),""),ROWS($B$1:E52)),COLUMNS($A$1:E54))</f>
        <v>Journal of the experimental analysis of behavior</v>
      </c>
      <c r="O58">
        <f t="array" ref="O58">INDEX($A$7:$G$156,SMALL(IF(COUNTIF($L$5,$H$7:$H$156)*COUNTIF($L$5,$I$7:$I$156),MATCH(ROW($A$7:$A$156),ROW($A$7:$A$156)),""),ROWS($B$1:F52)),COLUMNS($A$1:F54))</f>
        <v>0</v>
      </c>
    </row>
    <row r="59" spans="1:15">
      <c r="A59" s="1">
        <f>'MEDLINE - Initial'!A62</f>
        <v>0</v>
      </c>
      <c r="B59" s="1">
        <f>'MEDLINE - Initial'!B62</f>
        <v>2019</v>
      </c>
      <c r="C59" s="1" t="str">
        <f>'MEDLINE - Initial'!C62</f>
        <v>Trask, Sydney</v>
      </c>
      <c r="D59" s="1" t="str">
        <f>'MEDLINE - Initial'!D62</f>
        <v>Cues Associated with Alternative Reinforcement During Extinction Can Attenuate Resurgence of an Extinguished Instrumental Response.</v>
      </c>
      <c r="E59" s="1" t="str">
        <f>'MEDLINE - Initial'!E62</f>
        <v>Learning &amp; behavior</v>
      </c>
      <c r="F59" s="1">
        <f>'MEDLINE - Initial'!F62</f>
        <v>0</v>
      </c>
      <c r="H59" s="1">
        <v>1</v>
      </c>
      <c r="I59" s="1">
        <v>1</v>
      </c>
      <c r="J59" t="b">
        <f t="shared" si="0"/>
        <v>1</v>
      </c>
      <c r="K59">
        <f t="array" ref="K59">INDEX($A$7:$G$156,SMALL(IF(COUNTIF($L$5,$H$7:$H$156)*COUNTIF($L$5,$I$7:$I$156),MATCH(ROW($A$7:$A$156),ROW($A$7:$A$156)),""),ROWS($B$1:B53)),COLUMNS($A$1:B55))</f>
        <v>2015</v>
      </c>
      <c r="L59" t="str">
        <f t="array" ref="L59">INDEX($A$7:$G$156,SMALL(IF(COUNTIF($L$5,$H$7:$H$156)*COUNTIF($L$5,$I$7:$I$156),MATCH(ROW($A$7:$A$156),ROW($A$7:$A$156)),""),ROWS($B$1:C53)),COLUMNS($A$1:C55))</f>
        <v>Schepers, Scott T; Bouton, Mark E</v>
      </c>
      <c r="M59" t="str">
        <f t="array" ref="M59">INDEX($A$7:$G$156,SMALL(IF(COUNTIF($L$5,$H$7:$H$156)*COUNTIF($L$5,$I$7:$I$156),MATCH(ROW($A$7:$A$156),ROW($A$7:$A$156)),""),ROWS($B$1:D53)),COLUMNS($A$1:D55))</f>
        <v>Effects of reinforcer distribution during response elimination on resurgence of an instrumental behavior.</v>
      </c>
      <c r="N59" t="str">
        <f t="array" ref="N59">INDEX($A$7:$G$156,SMALL(IF(COUNTIF($L$5,$H$7:$H$156)*COUNTIF($L$5,$I$7:$I$156),MATCH(ROW($A$7:$A$156),ROW($A$7:$A$156)),""),ROWS($B$1:E53)),COLUMNS($A$1:E55))</f>
        <v>Journal of experimental psychology. Animal learning and cognition</v>
      </c>
      <c r="O59">
        <f t="array" ref="O59">INDEX($A$7:$G$156,SMALL(IF(COUNTIF($L$5,$H$7:$H$156)*COUNTIF($L$5,$I$7:$I$156),MATCH(ROW($A$7:$A$156),ROW($A$7:$A$156)),""),ROWS($B$1:F53)),COLUMNS($A$1:F55))</f>
        <v>0</v>
      </c>
    </row>
    <row r="60" spans="1:15">
      <c r="A60" s="1">
        <f>'MEDLINE - Initial'!A63</f>
        <v>0</v>
      </c>
      <c r="B60" s="1">
        <f>'MEDLINE - Initial'!B63</f>
        <v>2018</v>
      </c>
      <c r="C60" s="1" t="str">
        <f>'MEDLINE - Initial'!C63</f>
        <v>Craig, Andrew R; Cunningham, Paul J; Sweeney, Mary M; Shahan, Timothy A; Nevin, John A</v>
      </c>
      <c r="D60" s="1" t="str">
        <f>'MEDLINE - Initial'!D63</f>
        <v>Delivering alternative reinforcement in a distinct context reduces its counter-therapeutic effects on relapse.</v>
      </c>
      <c r="E60" s="1" t="str">
        <f>'MEDLINE - Initial'!E63</f>
        <v>Journal of the experimental analysis of behavior</v>
      </c>
      <c r="F60" s="1">
        <f>'MEDLINE - Initial'!F63</f>
        <v>0</v>
      </c>
      <c r="H60" s="1">
        <v>1</v>
      </c>
      <c r="I60" s="1">
        <v>1</v>
      </c>
      <c r="J60" t="b">
        <f t="shared" si="0"/>
        <v>1</v>
      </c>
      <c r="K60">
        <f t="array" ref="K60">INDEX($A$7:$G$156,SMALL(IF(COUNTIF($L$5,$H$7:$H$156)*COUNTIF($L$5,$I$7:$I$156),MATCH(ROW($A$7:$A$156),ROW($A$7:$A$156)),""),ROWS($B$1:B54)),COLUMNS($A$1:B56))</f>
        <v>2016</v>
      </c>
      <c r="L60" t="str">
        <f t="array" ref="L60">INDEX($A$7:$G$156,SMALL(IF(COUNTIF($L$5,$H$7:$H$156)*COUNTIF($L$5,$I$7:$I$156),MATCH(ROW($A$7:$A$156),ROW($A$7:$A$156)),""),ROWS($B$1:C54)),COLUMNS($A$1:C56))</f>
        <v>Wilson, Alyssa N; Glassford, Tyler S; Koerkenmeier, Sarah M</v>
      </c>
      <c r="M60" t="str">
        <f t="array" ref="M60">INDEX($A$7:$G$156,SMALL(IF(COUNTIF($L$5,$H$7:$H$156)*COUNTIF($L$5,$I$7:$I$156),MATCH(ROW($A$7:$A$156),ROW($A$7:$A$156)),""),ROWS($B$1:D54)),COLUMNS($A$1:D56))</f>
        <v>Effects of Response Effort on Resurgence.</v>
      </c>
      <c r="N60" t="str">
        <f t="array" ref="N60">INDEX($A$7:$G$156,SMALL(IF(COUNTIF($L$5,$H$7:$H$156)*COUNTIF($L$5,$I$7:$I$156),MATCH(ROW($A$7:$A$156),ROW($A$7:$A$156)),""),ROWS($B$1:E54)),COLUMNS($A$1:E56))</f>
        <v>Behavior analysis in practice</v>
      </c>
      <c r="O60">
        <f t="array" ref="O60">INDEX($A$7:$G$156,SMALL(IF(COUNTIF($L$5,$H$7:$H$156)*COUNTIF($L$5,$I$7:$I$156),MATCH(ROW($A$7:$A$156),ROW($A$7:$A$156)),""),ROWS($B$1:F54)),COLUMNS($A$1:F56))</f>
        <v>0</v>
      </c>
    </row>
    <row r="61" spans="1:15">
      <c r="A61" s="1">
        <f>'MEDLINE - Initial'!A64</f>
        <v>0</v>
      </c>
      <c r="B61" s="1">
        <f>'MEDLINE - Initial'!B64</f>
        <v>2010</v>
      </c>
      <c r="C61" s="1" t="str">
        <f>'MEDLINE - Initial'!C64</f>
        <v>Mendres, Amber E; Borrero, John C</v>
      </c>
      <c r="D61" s="1" t="str">
        <f>'MEDLINE - Initial'!D64</f>
        <v>Development and modification of a response class via positive and negative reinforcement: a translational approach.</v>
      </c>
      <c r="E61" s="1" t="str">
        <f>'MEDLINE - Initial'!E64</f>
        <v>Journal of applied behavior analysis</v>
      </c>
      <c r="F61" s="1">
        <f>'MEDLINE - Initial'!F64</f>
        <v>0</v>
      </c>
      <c r="H61" s="1">
        <v>0</v>
      </c>
      <c r="I61" s="1">
        <v>0</v>
      </c>
      <c r="J61" t="b">
        <f t="shared" si="0"/>
        <v>1</v>
      </c>
      <c r="K61">
        <f t="array" ref="K61">INDEX($A$7:$G$156,SMALL(IF(COUNTIF($L$5,$H$7:$H$156)*COUNTIF($L$5,$I$7:$I$156),MATCH(ROW($A$7:$A$156),ROW($A$7:$A$156)),""),ROWS($B$1:B55)),COLUMNS($A$1:B57))</f>
        <v>2016</v>
      </c>
      <c r="L61" t="str">
        <f t="array" ref="L61">INDEX($A$7:$G$156,SMALL(IF(COUNTIF($L$5,$H$7:$H$156)*COUNTIF($L$5,$I$7:$I$156),MATCH(ROW($A$7:$A$156),ROW($A$7:$A$156)),""),ROWS($B$1:C55)),COLUMNS($A$1:C57))</f>
        <v>Nevin, John A; Mace, F Charles; DeLeon, Iser G; Shahan, Timothy A; Shamlian, Kenneth D; Lit, Keith; Sheehan, Tara; Frank-Crawford, Michelle A; Trauschke, Stephanie L; Sweeney, Mary M; Tarver, Danielle R; Craig, Andrew R</v>
      </c>
      <c r="M61" t="str">
        <f t="array" ref="M61">INDEX($A$7:$G$156,SMALL(IF(COUNTIF($L$5,$H$7:$H$156)*COUNTIF($L$5,$I$7:$I$156),MATCH(ROW($A$7:$A$156),ROW($A$7:$A$156)),""),ROWS($B$1:D55)),COLUMNS($A$1:D57))</f>
        <v>Effects of signaled and unsignaled alternative reinforcement on persistence and relapse in children and pigeons.</v>
      </c>
      <c r="N61" t="str">
        <f t="array" ref="N61">INDEX($A$7:$G$156,SMALL(IF(COUNTIF($L$5,$H$7:$H$156)*COUNTIF($L$5,$I$7:$I$156),MATCH(ROW($A$7:$A$156),ROW($A$7:$A$156)),""),ROWS($B$1:E55)),COLUMNS($A$1:E57))</f>
        <v>Journal of the experimental analysis of behavior</v>
      </c>
      <c r="O61">
        <f t="array" ref="O61">INDEX($A$7:$G$156,SMALL(IF(COUNTIF($L$5,$H$7:$H$156)*COUNTIF($L$5,$I$7:$I$156),MATCH(ROW($A$7:$A$156),ROW($A$7:$A$156)),""),ROWS($B$1:F55)),COLUMNS($A$1:F57))</f>
        <v>0</v>
      </c>
    </row>
    <row r="62" spans="1:15">
      <c r="A62" s="1">
        <f>'MEDLINE - Initial'!A65</f>
        <v>0</v>
      </c>
      <c r="B62" s="1">
        <f>'MEDLINE - Initial'!B65</f>
        <v>2007</v>
      </c>
      <c r="C62" s="1" t="str">
        <f>'MEDLINE - Initial'!C65</f>
        <v>Doughty, Adam H; da Silva, Stephanie P; Lattal, Kennon A</v>
      </c>
      <c r="D62" s="1" t="str">
        <f>'MEDLINE - Initial'!D65</f>
        <v>Differential resurgence and response elimination.</v>
      </c>
      <c r="E62" s="1" t="str">
        <f>'MEDLINE - Initial'!E65</f>
        <v>Behavioural processes</v>
      </c>
      <c r="F62" s="1">
        <f>'MEDLINE - Initial'!F65</f>
        <v>0</v>
      </c>
      <c r="H62" s="1">
        <v>1</v>
      </c>
      <c r="I62" s="1">
        <v>1</v>
      </c>
      <c r="J62" t="b">
        <f t="shared" si="0"/>
        <v>1</v>
      </c>
      <c r="K62">
        <f t="array" ref="K62">INDEX($A$7:$G$156,SMALL(IF(COUNTIF($L$5,$H$7:$H$156)*COUNTIF($L$5,$I$7:$I$156),MATCH(ROW($A$7:$A$156),ROW($A$7:$A$156)),""),ROWS($B$1:B56)),COLUMNS($A$1:B58))</f>
        <v>2012</v>
      </c>
      <c r="L62" t="str">
        <f t="array" ref="L62">INDEX($A$7:$G$156,SMALL(IF(COUNTIF($L$5,$H$7:$H$156)*COUNTIF($L$5,$I$7:$I$156),MATCH(ROW($A$7:$A$156),ROW($A$7:$A$156)),""),ROWS($B$1:C56)),COLUMNS($A$1:C58))</f>
        <v>Winterbauer, Neil E; Bouton, Mark E</v>
      </c>
      <c r="M62" t="str">
        <f t="array" ref="M62">INDEX($A$7:$G$156,SMALL(IF(COUNTIF($L$5,$H$7:$H$156)*COUNTIF($L$5,$I$7:$I$156),MATCH(ROW($A$7:$A$156),ROW($A$7:$A$156)),""),ROWS($B$1:D56)),COLUMNS($A$1:D58))</f>
        <v>Effects of thinning the rate at which the alternative behavior is reinforced on resurgence of an extinguished instrumental response.</v>
      </c>
      <c r="N62" t="str">
        <f t="array" ref="N62">INDEX($A$7:$G$156,SMALL(IF(COUNTIF($L$5,$H$7:$H$156)*COUNTIF($L$5,$I$7:$I$156),MATCH(ROW($A$7:$A$156),ROW($A$7:$A$156)),""),ROWS($B$1:E56)),COLUMNS($A$1:E58))</f>
        <v>Journal of experimental psychology. Animal behavior processes</v>
      </c>
      <c r="O62">
        <f t="array" ref="O62">INDEX($A$7:$G$156,SMALL(IF(COUNTIF($L$5,$H$7:$H$156)*COUNTIF($L$5,$I$7:$I$156),MATCH(ROW($A$7:$A$156),ROW($A$7:$A$156)),""),ROWS($B$1:F56)),COLUMNS($A$1:F58))</f>
        <v>0</v>
      </c>
    </row>
    <row r="63" spans="1:15">
      <c r="A63" s="1">
        <f>'MEDLINE - Initial'!A66</f>
        <v>0</v>
      </c>
      <c r="B63" s="1">
        <f>'MEDLINE - Initial'!B66</f>
        <v>2016</v>
      </c>
      <c r="C63" s="1" t="str">
        <f>'MEDLINE - Initial'!C66</f>
        <v>Trask, Sydney; Bouton, Mark E</v>
      </c>
      <c r="D63" s="1" t="str">
        <f>'MEDLINE - Initial'!D66</f>
        <v>Discriminative properties of the reinforcer can be used to attenuate the renewal of extinguished operant behavior.</v>
      </c>
      <c r="E63" s="1" t="str">
        <f>'MEDLINE - Initial'!E66</f>
        <v>Learning &amp; behavior</v>
      </c>
      <c r="F63" s="1">
        <f>'MEDLINE - Initial'!F66</f>
        <v>0</v>
      </c>
      <c r="H63" s="1">
        <v>1</v>
      </c>
      <c r="I63" s="1">
        <v>1</v>
      </c>
      <c r="J63" t="b">
        <f t="shared" si="0"/>
        <v>1</v>
      </c>
      <c r="K63">
        <f t="array" ref="K63">INDEX($A$7:$G$156,SMALL(IF(COUNTIF($L$5,$H$7:$H$156)*COUNTIF($L$5,$I$7:$I$156),MATCH(ROW($A$7:$A$156),ROW($A$7:$A$156)),""),ROWS($B$1:B57)),COLUMNS($A$1:B59))</f>
        <v>2017</v>
      </c>
      <c r="L63" t="str">
        <f t="array" ref="L63">INDEX($A$7:$G$156,SMALL(IF(COUNTIF($L$5,$H$7:$H$156)*COUNTIF($L$5,$I$7:$I$156),MATCH(ROW($A$7:$A$156),ROW($A$7:$A$156)),""),ROWS($B$1:C57)),COLUMNS($A$1:C59))</f>
        <v>Bolívar, Hypatia A; Cox, David J; Barlow, Molly A; Dallery, Jesse</v>
      </c>
      <c r="M63" t="str">
        <f t="array" ref="M63">INDEX($A$7:$G$156,SMALL(IF(COUNTIF($L$5,$H$7:$H$156)*COUNTIF($L$5,$I$7:$I$156),MATCH(ROW($A$7:$A$156),ROW($A$7:$A$156)),""),ROWS($B$1:D57)),COLUMNS($A$1:D59))</f>
        <v>Evaluating resurgence procedures in a human operant laboratory.</v>
      </c>
      <c r="N63" t="str">
        <f t="array" ref="N63">INDEX($A$7:$G$156,SMALL(IF(COUNTIF($L$5,$H$7:$H$156)*COUNTIF($L$5,$I$7:$I$156),MATCH(ROW($A$7:$A$156),ROW($A$7:$A$156)),""),ROWS($B$1:E57)),COLUMNS($A$1:E59))</f>
        <v>Behavioural processes</v>
      </c>
      <c r="O63">
        <f t="array" ref="O63">INDEX($A$7:$G$156,SMALL(IF(COUNTIF($L$5,$H$7:$H$156)*COUNTIF($L$5,$I$7:$I$156),MATCH(ROW($A$7:$A$156),ROW($A$7:$A$156)),""),ROWS($B$1:F57)),COLUMNS($A$1:F59))</f>
        <v>0</v>
      </c>
    </row>
    <row r="64" spans="1:15">
      <c r="A64" s="1">
        <f>'MEDLINE - Initial'!A67</f>
        <v>0</v>
      </c>
      <c r="B64" s="1">
        <f>'MEDLINE - Initial'!B67</f>
        <v>2020</v>
      </c>
      <c r="C64" s="1" t="str">
        <f>'MEDLINE - Initial'!C67</f>
        <v>Drifke, Melissa A; Tiger, Jeffrey H; Lillie, Madelynn A</v>
      </c>
      <c r="D64" s="1" t="str">
        <f>'MEDLINE - Initial'!D67</f>
        <v>DRA contingencies promote improved tolerance to delayed reinforcement during FCT Compared to DRO and fixed-time schedules.</v>
      </c>
      <c r="E64" s="1" t="str">
        <f>'MEDLINE - Initial'!E67</f>
        <v>Journal of applied behavior analysis</v>
      </c>
      <c r="F64" s="1">
        <f>'MEDLINE - Initial'!F67</f>
        <v>0</v>
      </c>
      <c r="H64" s="1">
        <v>1</v>
      </c>
      <c r="I64" s="1">
        <v>1</v>
      </c>
      <c r="J64" t="b">
        <f t="shared" si="0"/>
        <v>1</v>
      </c>
      <c r="K64">
        <f t="array" ref="K64">INDEX($A$7:$G$156,SMALL(IF(COUNTIF($L$5,$H$7:$H$156)*COUNTIF($L$5,$I$7:$I$156),MATCH(ROW($A$7:$A$156),ROW($A$7:$A$156)),""),ROWS($B$1:B58)),COLUMNS($A$1:B60))</f>
        <v>2016</v>
      </c>
      <c r="L64" t="str">
        <f t="array" ref="L64">INDEX($A$7:$G$156,SMALL(IF(COUNTIF($L$5,$H$7:$H$156)*COUNTIF($L$5,$I$7:$I$156),MATCH(ROW($A$7:$A$156),ROW($A$7:$A$156)),""),ROWS($B$1:C58)),COLUMNS($A$1:C60))</f>
        <v>Shamlian, Kenneth D; Fisher, Wayne W; Steege, Mark W; Cavanaugh, Brenna M; Samour, Kristina; Querim, Angie C</v>
      </c>
      <c r="M64" t="str">
        <f t="array" ref="M64">INDEX($A$7:$G$156,SMALL(IF(COUNTIF($L$5,$H$7:$H$156)*COUNTIF($L$5,$I$7:$I$156),MATCH(ROW($A$7:$A$156),ROW($A$7:$A$156)),""),ROWS($B$1:D58)),COLUMNS($A$1:D60))</f>
        <v>Evaluation of multiple schedules with naturally occurring and therapist-arranged discriminative stimuli following functional communication training.</v>
      </c>
      <c r="N64" t="str">
        <f t="array" ref="N64">INDEX($A$7:$G$156,SMALL(IF(COUNTIF($L$5,$H$7:$H$156)*COUNTIF($L$5,$I$7:$I$156),MATCH(ROW($A$7:$A$156),ROW($A$7:$A$156)),""),ROWS($B$1:E58)),COLUMNS($A$1:E60))</f>
        <v>Journal of applied behavior analysis</v>
      </c>
      <c r="O64">
        <f t="array" ref="O64">INDEX($A$7:$G$156,SMALL(IF(COUNTIF($L$5,$H$7:$H$156)*COUNTIF($L$5,$I$7:$I$156),MATCH(ROW($A$7:$A$156),ROW($A$7:$A$156)),""),ROWS($B$1:F58)),COLUMNS($A$1:F60))</f>
        <v>0</v>
      </c>
    </row>
    <row r="65" spans="1:15">
      <c r="A65" s="1">
        <f>'MEDLINE - Initial'!A68</f>
        <v>0</v>
      </c>
      <c r="B65" s="1">
        <f>'MEDLINE - Initial'!B68</f>
        <v>2017</v>
      </c>
      <c r="C65" s="1" t="str">
        <f>'MEDLINE - Initial'!C68</f>
        <v>Smith, Brooke M; Smith, Gregory S; Shahan, Timothy A; Madden, Gregory J; Twohig, Michael P</v>
      </c>
      <c r="D65" s="1" t="str">
        <f>'MEDLINE - Initial'!D68</f>
        <v>Effects of differential rates of alternative reinforcement on resurgence of human behavior.</v>
      </c>
      <c r="E65" s="1" t="str">
        <f>'MEDLINE - Initial'!E68</f>
        <v>Journal of the experimental analysis of behavior</v>
      </c>
      <c r="F65" s="1">
        <f>'MEDLINE - Initial'!F68</f>
        <v>0</v>
      </c>
      <c r="H65" s="1">
        <v>1</v>
      </c>
      <c r="I65" s="1">
        <v>1</v>
      </c>
      <c r="J65" t="b">
        <f t="shared" si="0"/>
        <v>1</v>
      </c>
      <c r="K65">
        <f t="array" ref="K65">INDEX($A$7:$G$156,SMALL(IF(COUNTIF($L$5,$H$7:$H$156)*COUNTIF($L$5,$I$7:$I$156),MATCH(ROW($A$7:$A$156),ROW($A$7:$A$156)),""),ROWS($B$1:B59)),COLUMNS($A$1:B61))</f>
        <v>2014</v>
      </c>
      <c r="L65" t="str">
        <f t="array" ref="L65">INDEX($A$7:$G$156,SMALL(IF(COUNTIF($L$5,$H$7:$H$156)*COUNTIF($L$5,$I$7:$I$156),MATCH(ROW($A$7:$A$156),ROW($A$7:$A$156)),""),ROWS($B$1:C59)),COLUMNS($A$1:C61))</f>
        <v>Pyszczynski, Adam D; Shahan, Timothy A</v>
      </c>
      <c r="M65" t="str">
        <f t="array" ref="M65">INDEX($A$7:$G$156,SMALL(IF(COUNTIF($L$5,$H$7:$H$156)*COUNTIF($L$5,$I$7:$I$156),MATCH(ROW($A$7:$A$156),ROW($A$7:$A$156)),""),ROWS($B$1:D59)),COLUMNS($A$1:D61))</f>
        <v>Examination of the role of dopamine D₂ and adrenergic α₂ receptors in resurgence of food seeking.</v>
      </c>
      <c r="N65" t="str">
        <f t="array" ref="N65">INDEX($A$7:$G$156,SMALL(IF(COUNTIF($L$5,$H$7:$H$156)*COUNTIF($L$5,$I$7:$I$156),MATCH(ROW($A$7:$A$156),ROW($A$7:$A$156)),""),ROWS($B$1:E59)),COLUMNS($A$1:E61))</f>
        <v>Behavioural brain research</v>
      </c>
      <c r="O65">
        <f t="array" ref="O65">INDEX($A$7:$G$156,SMALL(IF(COUNTIF($L$5,$H$7:$H$156)*COUNTIF($L$5,$I$7:$I$156),MATCH(ROW($A$7:$A$156),ROW($A$7:$A$156)),""),ROWS($B$1:F59)),COLUMNS($A$1:F61))</f>
        <v>0</v>
      </c>
    </row>
    <row r="66" spans="1:15">
      <c r="A66" s="1">
        <f>'MEDLINE - Initial'!A69</f>
        <v>0</v>
      </c>
      <c r="B66" s="1">
        <f>'MEDLINE - Initial'!B69</f>
        <v>2014</v>
      </c>
      <c r="C66" s="1" t="str">
        <f>'MEDLINE - Initial'!C69</f>
        <v>Marsteller, Tonya M; St Peter, Claire C</v>
      </c>
      <c r="D66" s="1" t="str">
        <f>'MEDLINE - Initial'!D69</f>
        <v>Effects of fixed-time reinforcement schedules on resurgence of problem behavior.</v>
      </c>
      <c r="E66" s="1" t="str">
        <f>'MEDLINE - Initial'!E69</f>
        <v>Journal of applied behavior analysis</v>
      </c>
      <c r="F66" s="1">
        <f>'MEDLINE - Initial'!F69</f>
        <v>0</v>
      </c>
      <c r="H66" s="1">
        <v>1</v>
      </c>
      <c r="I66" s="1">
        <v>1</v>
      </c>
      <c r="J66" t="b">
        <f t="shared" si="0"/>
        <v>1</v>
      </c>
      <c r="K66">
        <f t="array" ref="K66">INDEX($A$7:$G$156,SMALL(IF(COUNTIF($L$5,$H$7:$H$156)*COUNTIF($L$5,$I$7:$I$156),MATCH(ROW($A$7:$A$156),ROW($A$7:$A$156)),""),ROWS($B$1:B60)),COLUMNS($A$1:B62))</f>
        <v>2020</v>
      </c>
      <c r="L66" t="str">
        <f t="array" ref="L66">INDEX($A$7:$G$156,SMALL(IF(COUNTIF($L$5,$H$7:$H$156)*COUNTIF($L$5,$I$7:$I$156),MATCH(ROW($A$7:$A$156),ROW($A$7:$A$156)),""),ROWS($B$1:C60)),COLUMNS($A$1:C62))</f>
        <v>Shvarts, Samuel; Jimenez-Gomez, Corina; Bai, John Y H; Thomas, Rachel R; Oskam, James J; Podlesnik, Christopher A</v>
      </c>
      <c r="M66" t="str">
        <f t="array" ref="M66">INDEX($A$7:$G$156,SMALL(IF(COUNTIF($L$5,$H$7:$H$156)*COUNTIF($L$5,$I$7:$I$156),MATCH(ROW($A$7:$A$156),ROW($A$7:$A$156)),""),ROWS($B$1:D60)),COLUMNS($A$1:D62))</f>
        <v>Examining stimuli paired with alternative reinforcement to mitigate resurgence in children diagnosed with autism spectrum disorder and pigeons.</v>
      </c>
      <c r="N66" t="str">
        <f t="array" ref="N66">INDEX($A$7:$G$156,SMALL(IF(COUNTIF($L$5,$H$7:$H$156)*COUNTIF($L$5,$I$7:$I$156),MATCH(ROW($A$7:$A$156),ROW($A$7:$A$156)),""),ROWS($B$1:E60)),COLUMNS($A$1:E62))</f>
        <v>Journal of the experimental analysis of behavior</v>
      </c>
      <c r="O66">
        <f t="array" ref="O66">INDEX($A$7:$G$156,SMALL(IF(COUNTIF($L$5,$H$7:$H$156)*COUNTIF($L$5,$I$7:$I$156),MATCH(ROW($A$7:$A$156),ROW($A$7:$A$156)),""),ROWS($B$1:F60)),COLUMNS($A$1:F62))</f>
        <v>0</v>
      </c>
    </row>
    <row r="67" spans="1:15">
      <c r="A67" s="1">
        <f>'MEDLINE - Initial'!A70</f>
        <v>0</v>
      </c>
      <c r="B67" s="1">
        <f>'MEDLINE - Initial'!B70</f>
        <v>2013</v>
      </c>
      <c r="C67" s="1" t="str">
        <f>'MEDLINE - Initial'!C70</f>
        <v>Sweeney, Mary M; Shahan, Timothy A</v>
      </c>
      <c r="D67" s="1" t="str">
        <f>'MEDLINE - Initial'!D70</f>
        <v>Effects of high, low, and thinning rates of alternative reinforcement on response elimination and resurgence.</v>
      </c>
      <c r="E67" s="1" t="str">
        <f>'MEDLINE - Initial'!E70</f>
        <v>Journal of the experimental analysis of behavior</v>
      </c>
      <c r="F67" s="1">
        <f>'MEDLINE - Initial'!F70</f>
        <v>0</v>
      </c>
      <c r="H67" s="1">
        <v>1</v>
      </c>
      <c r="I67" s="1">
        <v>1</v>
      </c>
      <c r="J67" t="b">
        <f t="shared" si="0"/>
        <v>1</v>
      </c>
      <c r="K67">
        <f t="array" ref="K67">INDEX($A$7:$G$156,SMALL(IF(COUNTIF($L$5,$H$7:$H$156)*COUNTIF($L$5,$I$7:$I$156),MATCH(ROW($A$7:$A$156),ROW($A$7:$A$156)),""),ROWS($B$1:B61)),COLUMNS($A$1:B63))</f>
        <v>2010</v>
      </c>
      <c r="L67" t="str">
        <f t="array" ref="L67">INDEX($A$7:$G$156,SMALL(IF(COUNTIF($L$5,$H$7:$H$156)*COUNTIF($L$5,$I$7:$I$156),MATCH(ROW($A$7:$A$156),ROW($A$7:$A$156)),""),ROWS($B$1:C61)),COLUMNS($A$1:C63))</f>
        <v>Podlesnik, Christopher A; Shahan, Timothy A</v>
      </c>
      <c r="M67" t="str">
        <f t="array" ref="M67">INDEX($A$7:$G$156,SMALL(IF(COUNTIF($L$5,$H$7:$H$156)*COUNTIF($L$5,$I$7:$I$156),MATCH(ROW($A$7:$A$156),ROW($A$7:$A$156)),""),ROWS($B$1:D61)),COLUMNS($A$1:D63))</f>
        <v>Extinction, relapse, and behavioral momentum.</v>
      </c>
      <c r="N67" t="str">
        <f t="array" ref="N67">INDEX($A$7:$G$156,SMALL(IF(COUNTIF($L$5,$H$7:$H$156)*COUNTIF($L$5,$I$7:$I$156),MATCH(ROW($A$7:$A$156),ROW($A$7:$A$156)),""),ROWS($B$1:E61)),COLUMNS($A$1:E63))</f>
        <v>Behavioural processes</v>
      </c>
      <c r="O67">
        <f t="array" ref="O67">INDEX($A$7:$G$156,SMALL(IF(COUNTIF($L$5,$H$7:$H$156)*COUNTIF($L$5,$I$7:$I$156),MATCH(ROW($A$7:$A$156),ROW($A$7:$A$156)),""),ROWS($B$1:F61)),COLUMNS($A$1:F63))</f>
        <v>0</v>
      </c>
    </row>
    <row r="68" spans="1:15">
      <c r="A68" s="1">
        <f>'MEDLINE - Initial'!A71</f>
        <v>0</v>
      </c>
      <c r="B68" s="1">
        <f>'MEDLINE - Initial'!B71</f>
        <v>2015</v>
      </c>
      <c r="C68" s="1" t="str">
        <f>'MEDLINE - Initial'!C71</f>
        <v>Schepers, Scott T; Bouton, Mark E</v>
      </c>
      <c r="D68" s="1" t="str">
        <f>'MEDLINE - Initial'!D71</f>
        <v>Effects of reinforcer distribution during response elimination on resurgence of an instrumental behavior.</v>
      </c>
      <c r="E68" s="1" t="str">
        <f>'MEDLINE - Initial'!E71</f>
        <v>Journal of experimental psychology. Animal learning and cognition</v>
      </c>
      <c r="F68" s="1">
        <f>'MEDLINE - Initial'!F71</f>
        <v>0</v>
      </c>
      <c r="H68" s="1">
        <v>1</v>
      </c>
      <c r="I68" s="1">
        <v>1</v>
      </c>
      <c r="J68" t="b">
        <f t="shared" si="0"/>
        <v>1</v>
      </c>
      <c r="K68">
        <f t="array" ref="K68">INDEX($A$7:$G$156,SMALL(IF(COUNTIF($L$5,$H$7:$H$156)*COUNTIF($L$5,$I$7:$I$156),MATCH(ROW($A$7:$A$156),ROW($A$7:$A$156)),""),ROWS($B$1:B62)),COLUMNS($A$1:B64))</f>
        <v>2018</v>
      </c>
      <c r="L68" t="str">
        <f t="array" ref="L68">INDEX($A$7:$G$156,SMALL(IF(COUNTIF($L$5,$H$7:$H$156)*COUNTIF($L$5,$I$7:$I$156),MATCH(ROW($A$7:$A$156),ROW($A$7:$A$156)),""),ROWS($B$1:C62)),COLUMNS($A$1:C64))</f>
        <v>Trask, Sydney; Keim, Christopher L; Bouton, Mark E</v>
      </c>
      <c r="M68" t="str">
        <f t="array" ref="M68">INDEX($A$7:$G$156,SMALL(IF(COUNTIF($L$5,$H$7:$H$156)*COUNTIF($L$5,$I$7:$I$156),MATCH(ROW($A$7:$A$156),ROW($A$7:$A$156)),""),ROWS($B$1:D62)),COLUMNS($A$1:D64))</f>
        <v>Factors that encourage generalization from extinction to test reduce resurgence of an extinguished operant response.</v>
      </c>
      <c r="N68" t="str">
        <f t="array" ref="N68">INDEX($A$7:$G$156,SMALL(IF(COUNTIF($L$5,$H$7:$H$156)*COUNTIF($L$5,$I$7:$I$156),MATCH(ROW($A$7:$A$156),ROW($A$7:$A$156)),""),ROWS($B$1:E62)),COLUMNS($A$1:E64))</f>
        <v>Journal of the experimental analysis of behavior</v>
      </c>
      <c r="O68">
        <f t="array" ref="O68">INDEX($A$7:$G$156,SMALL(IF(COUNTIF($L$5,$H$7:$H$156)*COUNTIF($L$5,$I$7:$I$156),MATCH(ROW($A$7:$A$156),ROW($A$7:$A$156)),""),ROWS($B$1:F62)),COLUMNS($A$1:F64))</f>
        <v>0</v>
      </c>
    </row>
    <row r="69" spans="1:15">
      <c r="A69" s="1">
        <f>'MEDLINE - Initial'!A72</f>
        <v>0</v>
      </c>
      <c r="B69" s="1">
        <f>'MEDLINE - Initial'!B72</f>
        <v>2016</v>
      </c>
      <c r="C69" s="1" t="str">
        <f>'MEDLINE - Initial'!C72</f>
        <v>Wilson, Alyssa N; Glassford, Tyler S; Koerkenmeier, Sarah M</v>
      </c>
      <c r="D69" s="1" t="str">
        <f>'MEDLINE - Initial'!D72</f>
        <v>Effects of Response Effort on Resurgence.</v>
      </c>
      <c r="E69" s="1" t="str">
        <f>'MEDLINE - Initial'!E72</f>
        <v>Behavior analysis in practice</v>
      </c>
      <c r="F69" s="1">
        <f>'MEDLINE - Initial'!F72</f>
        <v>0</v>
      </c>
      <c r="H69" s="1">
        <v>1</v>
      </c>
      <c r="I69" s="1">
        <v>1</v>
      </c>
      <c r="J69" t="b">
        <f t="shared" si="0"/>
        <v>1</v>
      </c>
      <c r="K69">
        <f t="array" ref="K69">INDEX($A$7:$G$156,SMALL(IF(COUNTIF($L$5,$H$7:$H$156)*COUNTIF($L$5,$I$7:$I$156),MATCH(ROW($A$7:$A$156),ROW($A$7:$A$156)),""),ROWS($B$1:B63)),COLUMNS($A$1:B65))</f>
        <v>2014</v>
      </c>
      <c r="L69" t="str">
        <f t="array" ref="L69">INDEX($A$7:$G$156,SMALL(IF(COUNTIF($L$5,$H$7:$H$156)*COUNTIF($L$5,$I$7:$I$156),MATCH(ROW($A$7:$A$156),ROW($A$7:$A$156)),""),ROWS($B$1:C63)),COLUMNS($A$1:C65))</f>
        <v>Doughty, Adam H; Leake, Lesley W; Stoudemire, M Lee</v>
      </c>
      <c r="M69" t="str">
        <f t="array" ref="M69">INDEX($A$7:$G$156,SMALL(IF(COUNTIF($L$5,$H$7:$H$156)*COUNTIF($L$5,$I$7:$I$156),MATCH(ROW($A$7:$A$156),ROW($A$7:$A$156)),""),ROWS($B$1:D63)),COLUMNS($A$1:D65))</f>
        <v>Failure to observe untested derived stimulus relations in extinction: implications for understanding stimulus-equivalence formation.</v>
      </c>
      <c r="N69" t="str">
        <f t="array" ref="N69">INDEX($A$7:$G$156,SMALL(IF(COUNTIF($L$5,$H$7:$H$156)*COUNTIF($L$5,$I$7:$I$156),MATCH(ROW($A$7:$A$156),ROW($A$7:$A$156)),""),ROWS($B$1:E63)),COLUMNS($A$1:E65))</f>
        <v>Journal of the experimental analysis of behavior</v>
      </c>
      <c r="O69">
        <f t="array" ref="O69">INDEX($A$7:$G$156,SMALL(IF(COUNTIF($L$5,$H$7:$H$156)*COUNTIF($L$5,$I$7:$I$156),MATCH(ROW($A$7:$A$156),ROW($A$7:$A$156)),""),ROWS($B$1:F63)),COLUMNS($A$1:F65))</f>
        <v>0</v>
      </c>
    </row>
    <row r="70" spans="1:15">
      <c r="A70" s="1">
        <f>'MEDLINE - Initial'!A73</f>
        <v>0</v>
      </c>
      <c r="B70" s="1">
        <f>'MEDLINE - Initial'!B73</f>
        <v>2016</v>
      </c>
      <c r="C70" s="1" t="str">
        <f>'MEDLINE - Initial'!C73</f>
        <v>Nevin, John A; Mace, F Charles; DeLeon, Iser G; Shahan, Timothy A; Shamlian, Kenneth D; Lit, Keith; Sheehan, Tara; Frank-Crawford, Michelle A; Trauschke, Stephanie L; Sweeney, Mary M; Tarver, Danielle R; Craig, Andrew R</v>
      </c>
      <c r="D70" s="1" t="str">
        <f>'MEDLINE - Initial'!D73</f>
        <v>Effects of signaled and unsignaled alternative reinforcement on persistence and relapse in children and pigeons.</v>
      </c>
      <c r="E70" s="1" t="str">
        <f>'MEDLINE - Initial'!E73</f>
        <v>Journal of the experimental analysis of behavior</v>
      </c>
      <c r="F70" s="1">
        <f>'MEDLINE - Initial'!F73</f>
        <v>0</v>
      </c>
      <c r="H70" s="1">
        <v>1</v>
      </c>
      <c r="I70" s="1">
        <v>1</v>
      </c>
      <c r="J70" t="b">
        <f t="shared" si="0"/>
        <v>1</v>
      </c>
      <c r="K70">
        <f t="array" ref="K70">INDEX($A$7:$G$156,SMALL(IF(COUNTIF($L$5,$H$7:$H$156)*COUNTIF($L$5,$I$7:$I$156),MATCH(ROW($A$7:$A$156),ROW($A$7:$A$156)),""),ROWS($B$1:B64)),COLUMNS($A$1:B66))</f>
        <v>2016</v>
      </c>
      <c r="L70" t="str">
        <f t="array" ref="L70">INDEX($A$7:$G$156,SMALL(IF(COUNTIF($L$5,$H$7:$H$156)*COUNTIF($L$5,$I$7:$I$156),MATCH(ROW($A$7:$A$156),ROW($A$7:$A$156)),""),ROWS($B$1:C64)),COLUMNS($A$1:C66))</f>
        <v>Craig, Andrew R; Nall, Rusty W; Madden, Gregory J; Shahan, Timothy A</v>
      </c>
      <c r="M70" t="str">
        <f t="array" ref="M70">INDEX($A$7:$G$156,SMALL(IF(COUNTIF($L$5,$H$7:$H$156)*COUNTIF($L$5,$I$7:$I$156),MATCH(ROW($A$7:$A$156),ROW($A$7:$A$156)),""),ROWS($B$1:D64)),COLUMNS($A$1:D66))</f>
        <v>Higher rate alternative non-drug reinforcement produces faster suppression of cocaine seeking but more resurgence when removed.</v>
      </c>
      <c r="N70" t="str">
        <f t="array" ref="N70">INDEX($A$7:$G$156,SMALL(IF(COUNTIF($L$5,$H$7:$H$156)*COUNTIF($L$5,$I$7:$I$156),MATCH(ROW($A$7:$A$156),ROW($A$7:$A$156)),""),ROWS($B$1:E64)),COLUMNS($A$1:E66))</f>
        <v>Behavioural brain research</v>
      </c>
      <c r="O70">
        <f t="array" ref="O70">INDEX($A$7:$G$156,SMALL(IF(COUNTIF($L$5,$H$7:$H$156)*COUNTIF($L$5,$I$7:$I$156),MATCH(ROW($A$7:$A$156),ROW($A$7:$A$156)),""),ROWS($B$1:F64)),COLUMNS($A$1:F66))</f>
        <v>0</v>
      </c>
    </row>
    <row r="71" spans="1:15">
      <c r="A71" s="1">
        <f>'MEDLINE - Initial'!A74</f>
        <v>0</v>
      </c>
      <c r="B71" s="1">
        <f>'MEDLINE - Initial'!B74</f>
        <v>2012</v>
      </c>
      <c r="C71" s="1" t="str">
        <f>'MEDLINE - Initial'!C74</f>
        <v>Winterbauer, Neil E; Bouton, Mark E</v>
      </c>
      <c r="D71" s="1" t="str">
        <f>'MEDLINE - Initial'!D74</f>
        <v>Effects of thinning the rate at which the alternative behavior is reinforced on resurgence of an extinguished instrumental response.</v>
      </c>
      <c r="E71" s="1" t="str">
        <f>'MEDLINE - Initial'!E74</f>
        <v>Journal of experimental psychology. Animal behavior processes</v>
      </c>
      <c r="F71" s="1">
        <f>'MEDLINE - Initial'!F74</f>
        <v>0</v>
      </c>
      <c r="H71" s="1">
        <v>1</v>
      </c>
      <c r="I71" s="1">
        <v>1</v>
      </c>
      <c r="J71" t="b">
        <f t="shared" si="0"/>
        <v>1</v>
      </c>
      <c r="K71">
        <f t="array" ref="K71">INDEX($A$7:$G$156,SMALL(IF(COUNTIF($L$5,$H$7:$H$156)*COUNTIF($L$5,$I$7:$I$156),MATCH(ROW($A$7:$A$156),ROW($A$7:$A$156)),""),ROWS($B$1:B65)),COLUMNS($A$1:B67))</f>
        <v>2011</v>
      </c>
      <c r="L71" t="str">
        <f t="array" ref="L71">INDEX($A$7:$G$156,SMALL(IF(COUNTIF($L$5,$H$7:$H$156)*COUNTIF($L$5,$I$7:$I$156),MATCH(ROW($A$7:$A$156),ROW($A$7:$A$156)),""),ROWS($B$1:C65)),COLUMNS($A$1:C67))</f>
        <v>Reed, Phil; Clark, Charlotte</v>
      </c>
      <c r="M71" t="str">
        <f t="array" ref="M71">INDEX($A$7:$G$156,SMALL(IF(COUNTIF($L$5,$H$7:$H$156)*COUNTIF($L$5,$I$7:$I$156),MATCH(ROW($A$7:$A$156),ROW($A$7:$A$156)),""),ROWS($B$1:D65)),COLUMNS($A$1:D67))</f>
        <v>Impact of intervening learning on resurgence in humans with Autism Spectrum Disorders.</v>
      </c>
      <c r="N71" t="str">
        <f t="array" ref="N71">INDEX($A$7:$G$156,SMALL(IF(COUNTIF($L$5,$H$7:$H$156)*COUNTIF($L$5,$I$7:$I$156),MATCH(ROW($A$7:$A$156),ROW($A$7:$A$156)),""),ROWS($B$1:E65)),COLUMNS($A$1:E67))</f>
        <v>Learning &amp; behavior</v>
      </c>
      <c r="O71">
        <f t="array" ref="O71">INDEX($A$7:$G$156,SMALL(IF(COUNTIF($L$5,$H$7:$H$156)*COUNTIF($L$5,$I$7:$I$156),MATCH(ROW($A$7:$A$156),ROW($A$7:$A$156)),""),ROWS($B$1:F65)),COLUMNS($A$1:F67))</f>
        <v>0</v>
      </c>
    </row>
    <row r="72" spans="1:15">
      <c r="A72" s="1">
        <f>'MEDLINE - Initial'!A75</f>
        <v>0</v>
      </c>
      <c r="B72" s="1">
        <f>'MEDLINE - Initial'!B75</f>
        <v>2017</v>
      </c>
      <c r="C72" s="1" t="str">
        <f>'MEDLINE - Initial'!C75</f>
        <v>Bolívar, Hypatia A; Cox, David J; Barlow, Molly A; Dallery, Jesse</v>
      </c>
      <c r="D72" s="1" t="str">
        <f>'MEDLINE - Initial'!D75</f>
        <v>Evaluating resurgence procedures in a human operant laboratory.</v>
      </c>
      <c r="E72" s="1" t="str">
        <f>'MEDLINE - Initial'!E75</f>
        <v>Behavioural processes</v>
      </c>
      <c r="F72" s="1">
        <f>'MEDLINE - Initial'!F75</f>
        <v>0</v>
      </c>
      <c r="H72" s="1">
        <v>1</v>
      </c>
      <c r="I72" s="1">
        <v>1</v>
      </c>
      <c r="J72" t="b">
        <f t="shared" ref="J72:J135" si="1">IF(EXACT(H72, I72),TRUE,FALSE)</f>
        <v>1</v>
      </c>
      <c r="K72">
        <f t="array" ref="K72">INDEX($A$7:$G$156,SMALL(IF(COUNTIF($L$5,$H$7:$H$156)*COUNTIF($L$5,$I$7:$I$156),MATCH(ROW($A$7:$A$156),ROW($A$7:$A$156)),""),ROWS($B$1:B66)),COLUMNS($A$1:B68))</f>
        <v>2015</v>
      </c>
      <c r="L72" t="str">
        <f t="array" ref="L72">INDEX($A$7:$G$156,SMALL(IF(COUNTIF($L$5,$H$7:$H$156)*COUNTIF($L$5,$I$7:$I$156),MATCH(ROW($A$7:$A$156),ROW($A$7:$A$156)),""),ROWS($B$1:C66)),COLUMNS($A$1:C68))</f>
        <v>Bloom, Sarah E; Lambert, Joseph M</v>
      </c>
      <c r="M72" t="str">
        <f t="array" ref="M72">INDEX($A$7:$G$156,SMALL(IF(COUNTIF($L$5,$H$7:$H$156)*COUNTIF($L$5,$I$7:$I$156),MATCH(ROW($A$7:$A$156),ROW($A$7:$A$156)),""),ROWS($B$1:D66)),COLUMNS($A$1:D68))</f>
        <v>Implications for practice: Resurgence and differential reinforcement of alternative responding.</v>
      </c>
      <c r="N72" t="str">
        <f t="array" ref="N72">INDEX($A$7:$G$156,SMALL(IF(COUNTIF($L$5,$H$7:$H$156)*COUNTIF($L$5,$I$7:$I$156),MATCH(ROW($A$7:$A$156),ROW($A$7:$A$156)),""),ROWS($B$1:E66)),COLUMNS($A$1:E68))</f>
        <v>Journal of applied behavior analysis</v>
      </c>
      <c r="O72">
        <f t="array" ref="O72">INDEX($A$7:$G$156,SMALL(IF(COUNTIF($L$5,$H$7:$H$156)*COUNTIF($L$5,$I$7:$I$156),MATCH(ROW($A$7:$A$156),ROW($A$7:$A$156)),""),ROWS($B$1:F66)),COLUMNS($A$1:F68))</f>
        <v>0</v>
      </c>
    </row>
    <row r="73" spans="1:15">
      <c r="A73" s="1">
        <f>'MEDLINE - Initial'!A76</f>
        <v>0</v>
      </c>
      <c r="B73" s="1">
        <f>'MEDLINE - Initial'!B76</f>
        <v>2016</v>
      </c>
      <c r="C73" s="1" t="str">
        <f>'MEDLINE - Initial'!C76</f>
        <v>Shamlian, Kenneth D; Fisher, Wayne W; Steege, Mark W; Cavanaugh, Brenna M; Samour, Kristina; Querim, Angie C</v>
      </c>
      <c r="D73" s="1" t="str">
        <f>'MEDLINE - Initial'!D76</f>
        <v>Evaluation of multiple schedules with naturally occurring and therapist-arranged discriminative stimuli following functional communication training.</v>
      </c>
      <c r="E73" s="1" t="str">
        <f>'MEDLINE - Initial'!E76</f>
        <v>Journal of applied behavior analysis</v>
      </c>
      <c r="F73" s="1">
        <f>'MEDLINE - Initial'!F76</f>
        <v>0</v>
      </c>
      <c r="H73" s="1">
        <v>1</v>
      </c>
      <c r="I73" s="1">
        <v>1</v>
      </c>
      <c r="J73" t="b">
        <f t="shared" si="1"/>
        <v>1</v>
      </c>
      <c r="K73">
        <f t="array" ref="K73">INDEX($A$7:$G$156,SMALL(IF(COUNTIF($L$5,$H$7:$H$156)*COUNTIF($L$5,$I$7:$I$156),MATCH(ROW($A$7:$A$156),ROW($A$7:$A$156)),""),ROWS($B$1:B67)),COLUMNS($A$1:B69))</f>
        <v>2020</v>
      </c>
      <c r="L73" t="str">
        <f t="array" ref="L73">INDEX($A$7:$G$156,SMALL(IF(COUNTIF($L$5,$H$7:$H$156)*COUNTIF($L$5,$I$7:$I$156),MATCH(ROW($A$7:$A$156),ROW($A$7:$A$156)),""),ROWS($B$1:C67)),COLUMNS($A$1:C69))</f>
        <v>Diaz-Salvat, Claudia C; St Peter, Claire C; Shuler, Natalie J</v>
      </c>
      <c r="M73" t="str">
        <f t="array" ref="M73">INDEX($A$7:$G$156,SMALL(IF(COUNTIF($L$5,$H$7:$H$156)*COUNTIF($L$5,$I$7:$I$156),MATCH(ROW($A$7:$A$156),ROW($A$7:$A$156)),""),ROWS($B$1:D67)),COLUMNS($A$1:D69))</f>
        <v>Increased number of responses may account for reduced resurgence following serial training.</v>
      </c>
      <c r="N73" t="str">
        <f t="array" ref="N73">INDEX($A$7:$G$156,SMALL(IF(COUNTIF($L$5,$H$7:$H$156)*COUNTIF($L$5,$I$7:$I$156),MATCH(ROW($A$7:$A$156),ROW($A$7:$A$156)),""),ROWS($B$1:E67)),COLUMNS($A$1:E69))</f>
        <v>Journal of applied behavior analysis</v>
      </c>
      <c r="O73">
        <f t="array" ref="O73">INDEX($A$7:$G$156,SMALL(IF(COUNTIF($L$5,$H$7:$H$156)*COUNTIF($L$5,$I$7:$I$156),MATCH(ROW($A$7:$A$156),ROW($A$7:$A$156)),""),ROWS($B$1:F67)),COLUMNS($A$1:F69))</f>
        <v>0</v>
      </c>
    </row>
    <row r="74" spans="1:15">
      <c r="A74" s="1">
        <f>'MEDLINE - Initial'!A77</f>
        <v>0</v>
      </c>
      <c r="B74" s="1">
        <f>'MEDLINE - Initial'!B77</f>
        <v>2014</v>
      </c>
      <c r="C74" s="1" t="str">
        <f>'MEDLINE - Initial'!C77</f>
        <v>Pyszczynski, Adam D; Shahan, Timothy A</v>
      </c>
      <c r="D74" s="1" t="str">
        <f>'MEDLINE - Initial'!D77</f>
        <v>Examination of the role of dopamine D₂ and adrenergic α₂ receptors in resurgence of food seeking.</v>
      </c>
      <c r="E74" s="1" t="str">
        <f>'MEDLINE - Initial'!E77</f>
        <v>Behavioural brain research</v>
      </c>
      <c r="F74" s="1">
        <f>'MEDLINE - Initial'!F77</f>
        <v>0</v>
      </c>
      <c r="H74" s="1">
        <v>1</v>
      </c>
      <c r="I74" s="1">
        <v>1</v>
      </c>
      <c r="J74" t="b">
        <f t="shared" si="1"/>
        <v>1</v>
      </c>
      <c r="K74">
        <f t="array" ref="K74">INDEX($A$7:$G$156,SMALL(IF(COUNTIF($L$5,$H$7:$H$156)*COUNTIF($L$5,$I$7:$I$156),MATCH(ROW($A$7:$A$156),ROW($A$7:$A$156)),""),ROWS($B$1:B68)),COLUMNS($A$1:B70))</f>
        <v>2018</v>
      </c>
      <c r="L74" t="str">
        <f t="array" ref="L74">INDEX($A$7:$G$156,SMALL(IF(COUNTIF($L$5,$H$7:$H$156)*COUNTIF($L$5,$I$7:$I$156),MATCH(ROW($A$7:$A$156),ROW($A$7:$A$156)),""),ROWS($B$1:C68)),COLUMNS($A$1:C70))</f>
        <v>Falcomata, Terry S; Muething, Colin S; Silbaugh, Bryant C; Adami, Summer; Hoffman, Katherine; Shpall, Cayenne; Ringdahl, Joel E</v>
      </c>
      <c r="M74" t="str">
        <f t="array" ref="M74">INDEX($A$7:$G$156,SMALL(IF(COUNTIF($L$5,$H$7:$H$156)*COUNTIF($L$5,$I$7:$I$156),MATCH(ROW($A$7:$A$156),ROW($A$7:$A$156)),""),ROWS($B$1:D68)),COLUMNS($A$1:D70))</f>
        <v>Lag Schedules and Functional Communication Training: Persistence of Mands and Relapse of Problem Behavior.</v>
      </c>
      <c r="N74" t="str">
        <f t="array" ref="N74">INDEX($A$7:$G$156,SMALL(IF(COUNTIF($L$5,$H$7:$H$156)*COUNTIF($L$5,$I$7:$I$156),MATCH(ROW($A$7:$A$156),ROW($A$7:$A$156)),""),ROWS($B$1:E68)),COLUMNS($A$1:E70))</f>
        <v>Behavior modification</v>
      </c>
      <c r="O74">
        <f t="array" ref="O74">INDEX($A$7:$G$156,SMALL(IF(COUNTIF($L$5,$H$7:$H$156)*COUNTIF($L$5,$I$7:$I$156),MATCH(ROW($A$7:$A$156),ROW($A$7:$A$156)),""),ROWS($B$1:F68)),COLUMNS($A$1:F70))</f>
        <v>0</v>
      </c>
    </row>
    <row r="75" spans="1:15">
      <c r="A75" s="1">
        <f>'MEDLINE - Initial'!A78</f>
        <v>0</v>
      </c>
      <c r="B75" s="1">
        <f>'MEDLINE - Initial'!B78</f>
        <v>2020</v>
      </c>
      <c r="C75" s="1" t="str">
        <f>'MEDLINE - Initial'!C78</f>
        <v>Shvarts, Samuel; Jimenez-Gomez, Corina; Bai, John Y H; Thomas, Rachel R; Oskam, James J; Podlesnik, Christopher A</v>
      </c>
      <c r="D75" s="1" t="str">
        <f>'MEDLINE - Initial'!D78</f>
        <v>Examining stimuli paired with alternative reinforcement to mitigate resurgence in children diagnosed with autism spectrum disorder and pigeons.</v>
      </c>
      <c r="E75" s="1" t="str">
        <f>'MEDLINE - Initial'!E78</f>
        <v>Journal of the experimental analysis of behavior</v>
      </c>
      <c r="F75" s="1">
        <f>'MEDLINE - Initial'!F78</f>
        <v>0</v>
      </c>
      <c r="H75" s="1">
        <v>1</v>
      </c>
      <c r="I75" s="1">
        <v>1</v>
      </c>
      <c r="J75" t="b">
        <f t="shared" si="1"/>
        <v>1</v>
      </c>
      <c r="K75">
        <f t="array" ref="K75">INDEX($A$7:$G$156,SMALL(IF(COUNTIF($L$5,$H$7:$H$156)*COUNTIF($L$5,$I$7:$I$156),MATCH(ROW($A$7:$A$156),ROW($A$7:$A$156)),""),ROWS($B$1:B69)),COLUMNS($A$1:B71))</f>
        <v>2011</v>
      </c>
      <c r="L75" t="str">
        <f t="array" ref="L75">INDEX($A$7:$G$156,SMALL(IF(COUNTIF($L$5,$H$7:$H$156)*COUNTIF($L$5,$I$7:$I$156),MATCH(ROW($A$7:$A$156),ROW($A$7:$A$156)),""),ROWS($B$1:C69)),COLUMNS($A$1:C71))</f>
        <v>Bouton, Mark E</v>
      </c>
      <c r="M75" t="str">
        <f t="array" ref="M75">INDEX($A$7:$G$156,SMALL(IF(COUNTIF($L$5,$H$7:$H$156)*COUNTIF($L$5,$I$7:$I$156),MATCH(ROW($A$7:$A$156),ROW($A$7:$A$156)),""),ROWS($B$1:D69)),COLUMNS($A$1:D71))</f>
        <v>Learning and the persistence of appetite: extinction and the motivation to eat and overeat.</v>
      </c>
      <c r="N75" t="str">
        <f t="array" ref="N75">INDEX($A$7:$G$156,SMALL(IF(COUNTIF($L$5,$H$7:$H$156)*COUNTIF($L$5,$I$7:$I$156),MATCH(ROW($A$7:$A$156),ROW($A$7:$A$156)),""),ROWS($B$1:E69)),COLUMNS($A$1:E71))</f>
        <v>Physiology &amp; behavior</v>
      </c>
      <c r="O75">
        <f t="array" ref="O75">INDEX($A$7:$G$156,SMALL(IF(COUNTIF($L$5,$H$7:$H$156)*COUNTIF($L$5,$I$7:$I$156),MATCH(ROW($A$7:$A$156),ROW($A$7:$A$156)),""),ROWS($B$1:F69)),COLUMNS($A$1:F71))</f>
        <v>0</v>
      </c>
    </row>
    <row r="76" spans="1:15">
      <c r="A76" s="1">
        <f>'MEDLINE - Initial'!A79</f>
        <v>0</v>
      </c>
      <c r="B76" s="1">
        <f>'MEDLINE - Initial'!B79</f>
        <v>2010</v>
      </c>
      <c r="C76" s="1" t="str">
        <f>'MEDLINE - Initial'!C79</f>
        <v>Podlesnik, Christopher A; Shahan, Timothy A</v>
      </c>
      <c r="D76" s="1" t="str">
        <f>'MEDLINE - Initial'!D79</f>
        <v>Extinction, relapse, and behavioral momentum.</v>
      </c>
      <c r="E76" s="1" t="str">
        <f>'MEDLINE - Initial'!E79</f>
        <v>Behavioural processes</v>
      </c>
      <c r="F76" s="1">
        <f>'MEDLINE - Initial'!F79</f>
        <v>0</v>
      </c>
      <c r="H76" s="1">
        <v>1</v>
      </c>
      <c r="I76" s="1">
        <v>1</v>
      </c>
      <c r="J76" t="b">
        <f t="shared" si="1"/>
        <v>1</v>
      </c>
      <c r="K76">
        <f t="array" ref="K76">INDEX($A$7:$G$156,SMALL(IF(COUNTIF($L$5,$H$7:$H$156)*COUNTIF($L$5,$I$7:$I$156),MATCH(ROW($A$7:$A$156),ROW($A$7:$A$156)),""),ROWS($B$1:B70)),COLUMNS($A$1:B72))</f>
        <v>2018</v>
      </c>
      <c r="L76" t="str">
        <f t="array" ref="L76">INDEX($A$7:$G$156,SMALL(IF(COUNTIF($L$5,$H$7:$H$156)*COUNTIF($L$5,$I$7:$I$156),MATCH(ROW($A$7:$A$156),ROW($A$7:$A$156)),""),ROWS($B$1:C70)),COLUMNS($A$1:C72))</f>
        <v>Nall, Rusty W; Craig, Andrew R; Browning, Kaitlyn O; Shahan, Timothy A</v>
      </c>
      <c r="M76" t="str">
        <f t="array" ref="M76">INDEX($A$7:$G$156,SMALL(IF(COUNTIF($L$5,$H$7:$H$156)*COUNTIF($L$5,$I$7:$I$156),MATCH(ROW($A$7:$A$156),ROW($A$7:$A$156)),""),ROWS($B$1:D70)),COLUMNS($A$1:D72))</f>
        <v>Longer treatment with alternative non-drug reinforcement fails to reduce resurgence of cocaine or alcohol seeking in rats.</v>
      </c>
      <c r="N76" t="str">
        <f t="array" ref="N76">INDEX($A$7:$G$156,SMALL(IF(COUNTIF($L$5,$H$7:$H$156)*COUNTIF($L$5,$I$7:$I$156),MATCH(ROW($A$7:$A$156),ROW($A$7:$A$156)),""),ROWS($B$1:E70)),COLUMNS($A$1:E72))</f>
        <v>Behavioural brain research</v>
      </c>
      <c r="O76">
        <f t="array" ref="O76">INDEX($A$7:$G$156,SMALL(IF(COUNTIF($L$5,$H$7:$H$156)*COUNTIF($L$5,$I$7:$I$156),MATCH(ROW($A$7:$A$156),ROW($A$7:$A$156)),""),ROWS($B$1:F70)),COLUMNS($A$1:F72))</f>
        <v>0</v>
      </c>
    </row>
    <row r="77" spans="1:15">
      <c r="A77" s="1">
        <f>'MEDLINE - Initial'!A80</f>
        <v>0</v>
      </c>
      <c r="B77" s="1">
        <f>'MEDLINE - Initial'!B80</f>
        <v>2018</v>
      </c>
      <c r="C77" s="1" t="str">
        <f>'MEDLINE - Initial'!C80</f>
        <v>Trask, Sydney; Keim, Christopher L; Bouton, Mark E</v>
      </c>
      <c r="D77" s="1" t="str">
        <f>'MEDLINE - Initial'!D80</f>
        <v>Factors that encourage generalization from extinction to test reduce resurgence of an extinguished operant response.</v>
      </c>
      <c r="E77" s="1" t="str">
        <f>'MEDLINE - Initial'!E80</f>
        <v>Journal of the experimental analysis of behavior</v>
      </c>
      <c r="F77" s="1">
        <f>'MEDLINE - Initial'!F80</f>
        <v>0</v>
      </c>
      <c r="H77" s="1">
        <v>1</v>
      </c>
      <c r="I77" s="1">
        <v>1</v>
      </c>
      <c r="J77" t="b">
        <f t="shared" si="1"/>
        <v>1</v>
      </c>
      <c r="K77">
        <f t="array" ref="K77">INDEX($A$7:$G$156,SMALL(IF(COUNTIF($L$5,$H$7:$H$156)*COUNTIF($L$5,$I$7:$I$156),MATCH(ROW($A$7:$A$156),ROW($A$7:$A$156)),""),ROWS($B$1:B71)),COLUMNS($A$1:B73))</f>
        <v>2011</v>
      </c>
      <c r="L77" t="str">
        <f t="array" ref="L77">INDEX($A$7:$G$156,SMALL(IF(COUNTIF($L$5,$H$7:$H$156)*COUNTIF($L$5,$I$7:$I$156),MATCH(ROW($A$7:$A$156),ROW($A$7:$A$156)),""),ROWS($B$1:C71)),COLUMNS($A$1:C73))</f>
        <v>Quick, Stacey L; Pyszczynski, Adam D; Colston, Kelli A; Shahan, Timothy A</v>
      </c>
      <c r="M77" t="str">
        <f t="array" ref="M77">INDEX($A$7:$G$156,SMALL(IF(COUNTIF($L$5,$H$7:$H$156)*COUNTIF($L$5,$I$7:$I$156),MATCH(ROW($A$7:$A$156),ROW($A$7:$A$156)),""),ROWS($B$1:D71)),COLUMNS($A$1:D73))</f>
        <v>Loss of alternative non-drug reinforcement induces relapse of cocaine-seeking in rats: role of dopamine D(1) receptors.</v>
      </c>
      <c r="N77" t="str">
        <f t="array" ref="N77">INDEX($A$7:$G$156,SMALL(IF(COUNTIF($L$5,$H$7:$H$156)*COUNTIF($L$5,$I$7:$I$156),MATCH(ROW($A$7:$A$156),ROW($A$7:$A$156)),""),ROWS($B$1:E71)),COLUMNS($A$1:E73))</f>
        <v>Neuropsychopharmacology : official publication of the American College of Neuropsychopharmacology</v>
      </c>
      <c r="O77">
        <f t="array" ref="O77">INDEX($A$7:$G$156,SMALL(IF(COUNTIF($L$5,$H$7:$H$156)*COUNTIF($L$5,$I$7:$I$156),MATCH(ROW($A$7:$A$156),ROW($A$7:$A$156)),""),ROWS($B$1:F71)),COLUMNS($A$1:F73))</f>
        <v>0</v>
      </c>
    </row>
    <row r="78" spans="1:15">
      <c r="A78" s="1">
        <f>'MEDLINE - Initial'!A81</f>
        <v>0</v>
      </c>
      <c r="B78" s="1">
        <f>'MEDLINE - Initial'!B81</f>
        <v>2014</v>
      </c>
      <c r="C78" s="1" t="str">
        <f>'MEDLINE - Initial'!C81</f>
        <v>Doughty, Adam H; Leake, Lesley W; Stoudemire, M Lee</v>
      </c>
      <c r="D78" s="1" t="str">
        <f>'MEDLINE - Initial'!D81</f>
        <v>Failure to observe untested derived stimulus relations in extinction: implications for understanding stimulus-equivalence formation.</v>
      </c>
      <c r="E78" s="1" t="str">
        <f>'MEDLINE - Initial'!E81</f>
        <v>Journal of the experimental analysis of behavior</v>
      </c>
      <c r="F78" s="1">
        <f>'MEDLINE - Initial'!F81</f>
        <v>0</v>
      </c>
      <c r="H78" s="1">
        <v>1</v>
      </c>
      <c r="I78" s="1">
        <v>1</v>
      </c>
      <c r="J78" t="b">
        <f t="shared" si="1"/>
        <v>1</v>
      </c>
      <c r="K78">
        <f t="array" ref="K78">INDEX($A$7:$G$156,SMALL(IF(COUNTIF($L$5,$H$7:$H$156)*COUNTIF($L$5,$I$7:$I$156),MATCH(ROW($A$7:$A$156),ROW($A$7:$A$156)),""),ROWS($B$1:B72)),COLUMNS($A$1:B74))</f>
        <v>2013</v>
      </c>
      <c r="L78" t="str">
        <f t="array" ref="L78">INDEX($A$7:$G$156,SMALL(IF(COUNTIF($L$5,$H$7:$H$156)*COUNTIF($L$5,$I$7:$I$156),MATCH(ROW($A$7:$A$156),ROW($A$7:$A$156)),""),ROWS($B$1:C72)),COLUMNS($A$1:C74))</f>
        <v>Pyszczynski, Adam D; Shahan, Timothy A</v>
      </c>
      <c r="M78" t="str">
        <f t="array" ref="M78">INDEX($A$7:$G$156,SMALL(IF(COUNTIF($L$5,$H$7:$H$156)*COUNTIF($L$5,$I$7:$I$156),MATCH(ROW($A$7:$A$156),ROW($A$7:$A$156)),""),ROWS($B$1:D72)),COLUMNS($A$1:D74))</f>
        <v>Loss of nondrug reinforcement in one context produces alcohol seeking in another context.</v>
      </c>
      <c r="N78" t="str">
        <f t="array" ref="N78">INDEX($A$7:$G$156,SMALL(IF(COUNTIF($L$5,$H$7:$H$156)*COUNTIF($L$5,$I$7:$I$156),MATCH(ROW($A$7:$A$156),ROW($A$7:$A$156)),""),ROWS($B$1:E72)),COLUMNS($A$1:E74))</f>
        <v>Behavioural pharmacology</v>
      </c>
      <c r="O78">
        <f t="array" ref="O78">INDEX($A$7:$G$156,SMALL(IF(COUNTIF($L$5,$H$7:$H$156)*COUNTIF($L$5,$I$7:$I$156),MATCH(ROW($A$7:$A$156),ROW($A$7:$A$156)),""),ROWS($B$1:F72)),COLUMNS($A$1:F74))</f>
        <v>0</v>
      </c>
    </row>
    <row r="79" spans="1:15">
      <c r="A79" s="1">
        <f>'MEDLINE - Initial'!A82</f>
        <v>0</v>
      </c>
      <c r="B79" s="1">
        <f>'MEDLINE - Initial'!B82</f>
        <v>2014</v>
      </c>
      <c r="C79" s="1" t="str">
        <f>'MEDLINE - Initial'!C82</f>
        <v>Rispoli, Mandy; Camargo, Síglia; Machalicek, Wendy; Lang, Russell; Sigafoos, Jeff</v>
      </c>
      <c r="D79" s="1" t="str">
        <f>'MEDLINE - Initial'!D82</f>
        <v>Functional communication training in the treatment of problem behavior maintained by access to rituals.</v>
      </c>
      <c r="E79" s="1" t="str">
        <f>'MEDLINE - Initial'!E82</f>
        <v>Journal of applied behavior analysis</v>
      </c>
      <c r="F79" s="1">
        <f>'MEDLINE - Initial'!F82</f>
        <v>0</v>
      </c>
      <c r="H79" s="1">
        <v>0</v>
      </c>
      <c r="I79" s="1">
        <v>0</v>
      </c>
      <c r="J79" t="b">
        <f t="shared" si="1"/>
        <v>1</v>
      </c>
      <c r="K79">
        <f t="array" ref="K79">INDEX($A$7:$G$156,SMALL(IF(COUNTIF($L$5,$H$7:$H$156)*COUNTIF($L$5,$I$7:$I$156),MATCH(ROW($A$7:$A$156),ROW($A$7:$A$156)),""),ROWS($B$1:B73)),COLUMNS($A$1:B75))</f>
        <v>2020</v>
      </c>
      <c r="L79" t="str">
        <f t="array" ref="L79">INDEX($A$7:$G$156,SMALL(IF(COUNTIF($L$5,$H$7:$H$156)*COUNTIF($L$5,$I$7:$I$156),MATCH(ROW($A$7:$A$156),ROW($A$7:$A$156)),""),ROWS($B$1:C73)),COLUMNS($A$1:C75))</f>
        <v>Sullivan, William E; Saini, Valdeep; DeRosa, Nicole M; Craig, Andrew R; Ringdahl, Joel E; Roane, Henry S</v>
      </c>
      <c r="M79" t="str">
        <f t="array" ref="M79">INDEX($A$7:$G$156,SMALL(IF(COUNTIF($L$5,$H$7:$H$156)*COUNTIF($L$5,$I$7:$I$156),MATCH(ROW($A$7:$A$156),ROW($A$7:$A$156)),""),ROWS($B$1:D73)),COLUMNS($A$1:D75))</f>
        <v>Measurement of nontargeted problem behavior during investigations of resurgence.</v>
      </c>
      <c r="N79" t="str">
        <f t="array" ref="N79">INDEX($A$7:$G$156,SMALL(IF(COUNTIF($L$5,$H$7:$H$156)*COUNTIF($L$5,$I$7:$I$156),MATCH(ROW($A$7:$A$156),ROW($A$7:$A$156)),""),ROWS($B$1:E73)),COLUMNS($A$1:E75))</f>
        <v>Journal of applied behavior analysis</v>
      </c>
      <c r="O79">
        <f t="array" ref="O79">INDEX($A$7:$G$156,SMALL(IF(COUNTIF($L$5,$H$7:$H$156)*COUNTIF($L$5,$I$7:$I$156),MATCH(ROW($A$7:$A$156),ROW($A$7:$A$156)),""),ROWS($B$1:F73)),COLUMNS($A$1:F75))</f>
        <v>0</v>
      </c>
    </row>
    <row r="80" spans="1:15">
      <c r="A80" s="1">
        <f>'MEDLINE - Initial'!A83</f>
        <v>0</v>
      </c>
      <c r="B80" s="1">
        <f>'MEDLINE - Initial'!B83</f>
        <v>2010</v>
      </c>
      <c r="C80" s="1" t="str">
        <f>'MEDLINE - Initial'!C83</f>
        <v>Barch, Deanna M; Dowd, Erin C</v>
      </c>
      <c r="D80" s="1" t="str">
        <f>'MEDLINE - Initial'!D83</f>
        <v>Goal representations and motivational drive in schizophrenia: the role of prefrontal-striatal interactions.</v>
      </c>
      <c r="E80" s="1" t="str">
        <f>'MEDLINE - Initial'!E83</f>
        <v>Schizophrenia bulletin</v>
      </c>
      <c r="F80" s="1">
        <f>'MEDLINE - Initial'!F83</f>
        <v>0</v>
      </c>
      <c r="H80" s="1">
        <v>0</v>
      </c>
      <c r="I80" s="1">
        <v>0</v>
      </c>
      <c r="J80" t="b">
        <f t="shared" si="1"/>
        <v>1</v>
      </c>
      <c r="K80">
        <f t="array" ref="K80">INDEX($A$7:$G$156,SMALL(IF(COUNTIF($L$5,$H$7:$H$156)*COUNTIF($L$5,$I$7:$I$156),MATCH(ROW($A$7:$A$156),ROW($A$7:$A$156)),""),ROWS($B$1:B74)),COLUMNS($A$1:B76))</f>
        <v>2011</v>
      </c>
      <c r="L80" t="str">
        <f t="array" ref="L80">INDEX($A$7:$G$156,SMALL(IF(COUNTIF($L$5,$H$7:$H$156)*COUNTIF($L$5,$I$7:$I$156),MATCH(ROW($A$7:$A$156),ROW($A$7:$A$156)),""),ROWS($B$1:C74)),COLUMNS($A$1:C76))</f>
        <v>Winterbauer, Neil E; Bouton, Mark E</v>
      </c>
      <c r="M80" t="str">
        <f t="array" ref="M80">INDEX($A$7:$G$156,SMALL(IF(COUNTIF($L$5,$H$7:$H$156)*COUNTIF($L$5,$I$7:$I$156),MATCH(ROW($A$7:$A$156),ROW($A$7:$A$156)),""),ROWS($B$1:D74)),COLUMNS($A$1:D76))</f>
        <v>Mechanisms of resurgence II: Response-contingent reinforcers can reinstate a second extinguished behavior.</v>
      </c>
      <c r="N80" t="str">
        <f t="array" ref="N80">INDEX($A$7:$G$156,SMALL(IF(COUNTIF($L$5,$H$7:$H$156)*COUNTIF($L$5,$I$7:$I$156),MATCH(ROW($A$7:$A$156),ROW($A$7:$A$156)),""),ROWS($B$1:E74)),COLUMNS($A$1:E76))</f>
        <v>Learning and motivation</v>
      </c>
      <c r="O80">
        <f t="array" ref="O80">INDEX($A$7:$G$156,SMALL(IF(COUNTIF($L$5,$H$7:$H$156)*COUNTIF($L$5,$I$7:$I$156),MATCH(ROW($A$7:$A$156),ROW($A$7:$A$156)),""),ROWS($B$1:F74)),COLUMNS($A$1:F76))</f>
        <v>0</v>
      </c>
    </row>
    <row r="81" spans="1:15">
      <c r="A81" s="1">
        <f>'MEDLINE - Initial'!A84</f>
        <v>0</v>
      </c>
      <c r="B81" s="1">
        <f>'MEDLINE - Initial'!B84</f>
        <v>2016</v>
      </c>
      <c r="C81" s="1" t="str">
        <f>'MEDLINE - Initial'!C84</f>
        <v>Craig, Andrew R; Nall, Rusty W; Madden, Gregory J; Shahan, Timothy A</v>
      </c>
      <c r="D81" s="1" t="str">
        <f>'MEDLINE - Initial'!D84</f>
        <v>Higher rate alternative non-drug reinforcement produces faster suppression of cocaine seeking but more resurgence when removed.</v>
      </c>
      <c r="E81" s="1" t="str">
        <f>'MEDLINE - Initial'!E84</f>
        <v>Behavioural brain research</v>
      </c>
      <c r="F81" s="1">
        <f>'MEDLINE - Initial'!F84</f>
        <v>0</v>
      </c>
      <c r="H81" s="1">
        <v>1</v>
      </c>
      <c r="I81" s="1">
        <v>1</v>
      </c>
      <c r="J81" t="b">
        <f t="shared" si="1"/>
        <v>1</v>
      </c>
      <c r="K81">
        <f t="array" ref="K81">INDEX($A$7:$G$156,SMALL(IF(COUNTIF($L$5,$H$7:$H$156)*COUNTIF($L$5,$I$7:$I$156),MATCH(ROW($A$7:$A$156),ROW($A$7:$A$156)),""),ROWS($B$1:B75)),COLUMNS($A$1:B77))</f>
        <v>2010</v>
      </c>
      <c r="L81" t="str">
        <f t="array" ref="L81">INDEX($A$7:$G$156,SMALL(IF(COUNTIF($L$5,$H$7:$H$156)*COUNTIF($L$5,$I$7:$I$156),MATCH(ROW($A$7:$A$156),ROW($A$7:$A$156)),""),ROWS($B$1:C75)),COLUMNS($A$1:C77))</f>
        <v>Winterbauer, Neil E; Bouton, Mark E</v>
      </c>
      <c r="M81" t="str">
        <f t="array" ref="M81">INDEX($A$7:$G$156,SMALL(IF(COUNTIF($L$5,$H$7:$H$156)*COUNTIF($L$5,$I$7:$I$156),MATCH(ROW($A$7:$A$156),ROW($A$7:$A$156)),""),ROWS($B$1:D75)),COLUMNS($A$1:D77))</f>
        <v>Mechanisms of resurgence of an extinguished instrumental behavior.</v>
      </c>
      <c r="N81" t="str">
        <f t="array" ref="N81">INDEX($A$7:$G$156,SMALL(IF(COUNTIF($L$5,$H$7:$H$156)*COUNTIF($L$5,$I$7:$I$156),MATCH(ROW($A$7:$A$156),ROW($A$7:$A$156)),""),ROWS($B$1:E75)),COLUMNS($A$1:E77))</f>
        <v>Journal of experimental psychology. Animal behavior processes</v>
      </c>
      <c r="O81">
        <f t="array" ref="O81">INDEX($A$7:$G$156,SMALL(IF(COUNTIF($L$5,$H$7:$H$156)*COUNTIF($L$5,$I$7:$I$156),MATCH(ROW($A$7:$A$156),ROW($A$7:$A$156)),""),ROWS($B$1:F75)),COLUMNS($A$1:F77))</f>
        <v>0</v>
      </c>
    </row>
    <row r="82" spans="1:15">
      <c r="A82" s="1">
        <f>'MEDLINE - Initial'!A85</f>
        <v>0</v>
      </c>
      <c r="B82" s="1">
        <f>'MEDLINE - Initial'!B85</f>
        <v>2011</v>
      </c>
      <c r="C82" s="1" t="str">
        <f>'MEDLINE - Initial'!C85</f>
        <v>Reed, Phil; Clark, Charlotte</v>
      </c>
      <c r="D82" s="1" t="str">
        <f>'MEDLINE - Initial'!D85</f>
        <v>Impact of intervening learning on resurgence in humans with Autism Spectrum Disorders.</v>
      </c>
      <c r="E82" s="1" t="str">
        <f>'MEDLINE - Initial'!E85</f>
        <v>Learning &amp; behavior</v>
      </c>
      <c r="F82" s="1">
        <f>'MEDLINE - Initial'!F85</f>
        <v>0</v>
      </c>
      <c r="H82" s="1">
        <v>1</v>
      </c>
      <c r="I82" s="1">
        <v>1</v>
      </c>
      <c r="J82" t="b">
        <f t="shared" si="1"/>
        <v>1</v>
      </c>
      <c r="K82">
        <f t="array" ref="K82">INDEX($A$7:$G$156,SMALL(IF(COUNTIF($L$5,$H$7:$H$156)*COUNTIF($L$5,$I$7:$I$156),MATCH(ROW($A$7:$A$156),ROW($A$7:$A$156)),""),ROWS($B$1:B76)),COLUMNS($A$1:B78))</f>
        <v>2018</v>
      </c>
      <c r="L82" t="str">
        <f t="array" ref="L82">INDEX($A$7:$G$156,SMALL(IF(COUNTIF($L$5,$H$7:$H$156)*COUNTIF($L$5,$I$7:$I$156),MATCH(ROW($A$7:$A$156),ROW($A$7:$A$156)),""),ROWS($B$1:C76)),COLUMNS($A$1:C78))</f>
        <v>Fisher, Wayne W; Greer, Brian D; Fuhrman, Ashley M; Saini, Valdeep; Simmons, Christina A</v>
      </c>
      <c r="M82" t="str">
        <f t="array" ref="M82">INDEX($A$7:$G$156,SMALL(IF(COUNTIF($L$5,$H$7:$H$156)*COUNTIF($L$5,$I$7:$I$156),MATCH(ROW($A$7:$A$156),ROW($A$7:$A$156)),""),ROWS($B$1:D76)),COLUMNS($A$1:D78))</f>
        <v>Minimizing resurgence of destructive behavior using behavioral momentum theory.</v>
      </c>
      <c r="N82" t="str">
        <f t="array" ref="N82">INDEX($A$7:$G$156,SMALL(IF(COUNTIF($L$5,$H$7:$H$156)*COUNTIF($L$5,$I$7:$I$156),MATCH(ROW($A$7:$A$156),ROW($A$7:$A$156)),""),ROWS($B$1:E76)),COLUMNS($A$1:E78))</f>
        <v>Journal of applied behavior analysis</v>
      </c>
      <c r="O82">
        <f t="array" ref="O82">INDEX($A$7:$G$156,SMALL(IF(COUNTIF($L$5,$H$7:$H$156)*COUNTIF($L$5,$I$7:$I$156),MATCH(ROW($A$7:$A$156),ROW($A$7:$A$156)),""),ROWS($B$1:F76)),COLUMNS($A$1:F78))</f>
        <v>0</v>
      </c>
    </row>
    <row r="83" spans="1:15">
      <c r="A83" s="1">
        <f>'MEDLINE - Initial'!A86</f>
        <v>0</v>
      </c>
      <c r="B83" s="1">
        <f>'MEDLINE - Initial'!B86</f>
        <v>2020</v>
      </c>
      <c r="C83" s="1" t="str">
        <f>'MEDLINE - Initial'!C86</f>
        <v>Neely, Leslie; Graber, Jessica; Kunnavatana, Shanun; Cantrell, Katherine</v>
      </c>
      <c r="D83" s="1" t="str">
        <f>'MEDLINE - Initial'!D86</f>
        <v>Impact of language on behavior treatment outcomes.</v>
      </c>
      <c r="E83" s="1" t="str">
        <f>'MEDLINE - Initial'!E86</f>
        <v>Journal of applied behavior analysis</v>
      </c>
      <c r="F83" s="1">
        <f>'MEDLINE - Initial'!F86</f>
        <v>0</v>
      </c>
      <c r="H83" s="1">
        <v>0</v>
      </c>
      <c r="I83" s="1">
        <v>0</v>
      </c>
      <c r="J83" t="b">
        <f t="shared" si="1"/>
        <v>1</v>
      </c>
      <c r="K83">
        <f t="array" ref="K83">INDEX($A$7:$G$156,SMALL(IF(COUNTIF($L$5,$H$7:$H$156)*COUNTIF($L$5,$I$7:$I$156),MATCH(ROW($A$7:$A$156),ROW($A$7:$A$156)),""),ROWS($B$1:B77)),COLUMNS($A$1:B79))</f>
        <v>2020</v>
      </c>
      <c r="L83" t="str">
        <f t="array" ref="L83">INDEX($A$7:$G$156,SMALL(IF(COUNTIF($L$5,$H$7:$H$156)*COUNTIF($L$5,$I$7:$I$156),MATCH(ROW($A$7:$A$156),ROW($A$7:$A$156)),""),ROWS($B$1:C77)),COLUMNS($A$1:C79))</f>
        <v>Fisher, Wayne W; Fuhrman, Ashley M; Greer, Brian D; Mitteer, Daniel R; Piazza, Cathleen C</v>
      </c>
      <c r="M83" t="str">
        <f t="array" ref="M83">INDEX($A$7:$G$156,SMALL(IF(COUNTIF($L$5,$H$7:$H$156)*COUNTIF($L$5,$I$7:$I$156),MATCH(ROW($A$7:$A$156),ROW($A$7:$A$156)),""),ROWS($B$1:D77)),COLUMNS($A$1:D79))</f>
        <v>Mitigating resurgence of destructive behavior using the discriminative stimuli of a multiple schedule.</v>
      </c>
      <c r="N83" t="str">
        <f t="array" ref="N83">INDEX($A$7:$G$156,SMALL(IF(COUNTIF($L$5,$H$7:$H$156)*COUNTIF($L$5,$I$7:$I$156),MATCH(ROW($A$7:$A$156),ROW($A$7:$A$156)),""),ROWS($B$1:E77)),COLUMNS($A$1:E79))</f>
        <v>Journal of the experimental analysis of behavior</v>
      </c>
      <c r="O83">
        <f t="array" ref="O83">INDEX($A$7:$G$156,SMALL(IF(COUNTIF($L$5,$H$7:$H$156)*COUNTIF($L$5,$I$7:$I$156),MATCH(ROW($A$7:$A$156),ROW($A$7:$A$156)),""),ROWS($B$1:F77)),COLUMNS($A$1:F79))</f>
        <v>0</v>
      </c>
    </row>
    <row r="84" spans="1:15">
      <c r="A84" s="1">
        <f>'MEDLINE - Initial'!A87</f>
        <v>0</v>
      </c>
      <c r="B84" s="1">
        <f>'MEDLINE - Initial'!B87</f>
        <v>2015</v>
      </c>
      <c r="C84" s="1" t="str">
        <f>'MEDLINE - Initial'!C87</f>
        <v>Bloom, Sarah E; Lambert, Joseph M</v>
      </c>
      <c r="D84" s="1" t="str">
        <f>'MEDLINE - Initial'!D87</f>
        <v>Implications for practice: Resurgence and differential reinforcement of alternative responding.</v>
      </c>
      <c r="E84" s="1" t="str">
        <f>'MEDLINE - Initial'!E87</f>
        <v>Journal of applied behavior analysis</v>
      </c>
      <c r="F84" s="1">
        <f>'MEDLINE - Initial'!F87</f>
        <v>0</v>
      </c>
      <c r="H84" s="1">
        <v>1</v>
      </c>
      <c r="I84" s="1">
        <v>1</v>
      </c>
      <c r="J84" t="b">
        <f t="shared" si="1"/>
        <v>1</v>
      </c>
      <c r="K84">
        <f t="array" ref="K84">INDEX($A$7:$G$156,SMALL(IF(COUNTIF($L$5,$H$7:$H$156)*COUNTIF($L$5,$I$7:$I$156),MATCH(ROW($A$7:$A$156),ROW($A$7:$A$156)),""),ROWS($B$1:B78)),COLUMNS($A$1:B80))</f>
        <v>2019</v>
      </c>
      <c r="L84" t="str">
        <f t="array" ref="L84">INDEX($A$7:$G$156,SMALL(IF(COUNTIF($L$5,$H$7:$H$156)*COUNTIF($L$5,$I$7:$I$156),MATCH(ROW($A$7:$A$156),ROW($A$7:$A$156)),""),ROWS($B$1:C78)),COLUMNS($A$1:C80))</f>
        <v>Cox, David J; Bolívar, Hypatia A; Barlow, Molly A</v>
      </c>
      <c r="M84" t="str">
        <f t="array" ref="M84">INDEX($A$7:$G$156,SMALL(IF(COUNTIF($L$5,$H$7:$H$156)*COUNTIF($L$5,$I$7:$I$156),MATCH(ROW($A$7:$A$156),ROW($A$7:$A$156)),""),ROWS($B$1:D78)),COLUMNS($A$1:D80))</f>
        <v>Multiple control responses and resurgence of human behavior.</v>
      </c>
      <c r="N84" t="str">
        <f t="array" ref="N84">INDEX($A$7:$G$156,SMALL(IF(COUNTIF($L$5,$H$7:$H$156)*COUNTIF($L$5,$I$7:$I$156),MATCH(ROW($A$7:$A$156),ROW($A$7:$A$156)),""),ROWS($B$1:E78)),COLUMNS($A$1:E80))</f>
        <v>Behavioural processes</v>
      </c>
      <c r="O84">
        <f t="array" ref="O84">INDEX($A$7:$G$156,SMALL(IF(COUNTIF($L$5,$H$7:$H$156)*COUNTIF($L$5,$I$7:$I$156),MATCH(ROW($A$7:$A$156),ROW($A$7:$A$156)),""),ROWS($B$1:F78)),COLUMNS($A$1:F80))</f>
        <v>0</v>
      </c>
    </row>
    <row r="85" spans="1:15">
      <c r="A85" s="1">
        <f>'MEDLINE - Initial'!A88</f>
        <v>0</v>
      </c>
      <c r="B85" s="1">
        <f>'MEDLINE - Initial'!B88</f>
        <v>2020</v>
      </c>
      <c r="C85" s="1" t="str">
        <f>'MEDLINE - Initial'!C88</f>
        <v>Diaz-Salvat, Claudia C; St Peter, Claire C; Shuler, Natalie J</v>
      </c>
      <c r="D85" s="1" t="str">
        <f>'MEDLINE - Initial'!D88</f>
        <v>Increased number of responses may account for reduced resurgence following serial training.</v>
      </c>
      <c r="E85" s="1" t="str">
        <f>'MEDLINE - Initial'!E88</f>
        <v>Journal of applied behavior analysis</v>
      </c>
      <c r="F85" s="1">
        <f>'MEDLINE - Initial'!F88</f>
        <v>0</v>
      </c>
      <c r="H85" s="1">
        <v>1</v>
      </c>
      <c r="I85" s="1">
        <v>1</v>
      </c>
      <c r="J85" t="b">
        <f t="shared" si="1"/>
        <v>1</v>
      </c>
      <c r="K85">
        <f t="array" ref="K85">INDEX($A$7:$G$156,SMALL(IF(COUNTIF($L$5,$H$7:$H$156)*COUNTIF($L$5,$I$7:$I$156),MATCH(ROW($A$7:$A$156),ROW($A$7:$A$156)),""),ROWS($B$1:B79)),COLUMNS($A$1:B81))</f>
        <v>2016</v>
      </c>
      <c r="L85" t="str">
        <f t="array" ref="L85">INDEX($A$7:$G$156,SMALL(IF(COUNTIF($L$5,$H$7:$H$156)*COUNTIF($L$5,$I$7:$I$156),MATCH(ROW($A$7:$A$156),ROW($A$7:$A$156)),""),ROWS($B$1:C79)),COLUMNS($A$1:C81))</f>
        <v>Chezan, Laura C; Drasgow, Erik; Martin, Christian A; Halle, James W</v>
      </c>
      <c r="M85" t="str">
        <f t="array" ref="M85">INDEX($A$7:$G$156,SMALL(IF(COUNTIF($L$5,$H$7:$H$156)*COUNTIF($L$5,$I$7:$I$156),MATCH(ROW($A$7:$A$156),ROW($A$7:$A$156)),""),ROWS($B$1:D79)),COLUMNS($A$1:D81))</f>
        <v>Negatively-Reinforced Mands: An Examination of Resurgence to Existing Mands in Two Children With Autism and Language Delays.</v>
      </c>
      <c r="N85" t="str">
        <f t="array" ref="N85">INDEX($A$7:$G$156,SMALL(IF(COUNTIF($L$5,$H$7:$H$156)*COUNTIF($L$5,$I$7:$I$156),MATCH(ROW($A$7:$A$156),ROW($A$7:$A$156)),""),ROWS($B$1:E79)),COLUMNS($A$1:E81))</f>
        <v>Behavior modification</v>
      </c>
      <c r="O85">
        <f t="array" ref="O85">INDEX($A$7:$G$156,SMALL(IF(COUNTIF($L$5,$H$7:$H$156)*COUNTIF($L$5,$I$7:$I$156),MATCH(ROW($A$7:$A$156),ROW($A$7:$A$156)),""),ROWS($B$1:F79)),COLUMNS($A$1:F81))</f>
        <v>0</v>
      </c>
    </row>
    <row r="86" spans="1:15">
      <c r="A86" s="1">
        <f>'MEDLINE - Initial'!A89</f>
        <v>0</v>
      </c>
      <c r="B86" s="1">
        <f>'MEDLINE - Initial'!B89</f>
        <v>2018</v>
      </c>
      <c r="C86" s="1" t="str">
        <f>'MEDLINE - Initial'!C89</f>
        <v>Falcomata, Terry S; Muething, Colin S; Silbaugh, Bryant C; Adami, Summer; Hoffman, Katherine; Shpall, Cayenne; Ringdahl, Joel E</v>
      </c>
      <c r="D86" s="1" t="str">
        <f>'MEDLINE - Initial'!D89</f>
        <v>Lag Schedules and Functional Communication Training: Persistence of Mands and Relapse of Problem Behavior.</v>
      </c>
      <c r="E86" s="1" t="str">
        <f>'MEDLINE - Initial'!E89</f>
        <v>Behavior modification</v>
      </c>
      <c r="F86" s="1">
        <f>'MEDLINE - Initial'!F89</f>
        <v>0</v>
      </c>
      <c r="H86" s="1">
        <v>1</v>
      </c>
      <c r="I86" s="1">
        <v>1</v>
      </c>
      <c r="J86" t="b">
        <f t="shared" si="1"/>
        <v>1</v>
      </c>
      <c r="K86">
        <f t="array" ref="K86">INDEX($A$7:$G$156,SMALL(IF(COUNTIF($L$5,$H$7:$H$156)*COUNTIF($L$5,$I$7:$I$156),MATCH(ROW($A$7:$A$156),ROW($A$7:$A$156)),""),ROWS($B$1:B80)),COLUMNS($A$1:B82))</f>
        <v>2017</v>
      </c>
      <c r="L86" t="str">
        <f t="array" ref="L86">INDEX($A$7:$G$156,SMALL(IF(COUNTIF($L$5,$H$7:$H$156)*COUNTIF($L$5,$I$7:$I$156),MATCH(ROW($A$7:$A$156),ROW($A$7:$A$156)),""),ROWS($B$1:C80)),COLUMNS($A$1:C82))</f>
        <v>Lattal, Kennon A; Cançado, Carlos R X; Cook, James E; Kincaid, Stephanie L; Nighbor, Tyler D; Oliver, Anthony C</v>
      </c>
      <c r="M86" t="str">
        <f t="array" ref="M86">INDEX($A$7:$G$156,SMALL(IF(COUNTIF($L$5,$H$7:$H$156)*COUNTIF($L$5,$I$7:$I$156),MATCH(ROW($A$7:$A$156),ROW($A$7:$A$156)),""),ROWS($B$1:D80)),COLUMNS($A$1:D82))</f>
        <v>On defining resurgence.</v>
      </c>
      <c r="N86" t="str">
        <f t="array" ref="N86">INDEX($A$7:$G$156,SMALL(IF(COUNTIF($L$5,$H$7:$H$156)*COUNTIF($L$5,$I$7:$I$156),MATCH(ROW($A$7:$A$156),ROW($A$7:$A$156)),""),ROWS($B$1:E80)),COLUMNS($A$1:E82))</f>
        <v>Behavioural processes</v>
      </c>
      <c r="O86">
        <f t="array" ref="O86">INDEX($A$7:$G$156,SMALL(IF(COUNTIF($L$5,$H$7:$H$156)*COUNTIF($L$5,$I$7:$I$156),MATCH(ROW($A$7:$A$156),ROW($A$7:$A$156)),""),ROWS($B$1:F80)),COLUMNS($A$1:F82))</f>
        <v>0</v>
      </c>
    </row>
    <row r="87" spans="1:15">
      <c r="A87" s="1">
        <f>'MEDLINE - Initial'!A90</f>
        <v>0</v>
      </c>
      <c r="B87" s="1">
        <f>'MEDLINE - Initial'!B90</f>
        <v>2011</v>
      </c>
      <c r="C87" s="1" t="str">
        <f>'MEDLINE - Initial'!C90</f>
        <v>Bouton, Mark E</v>
      </c>
      <c r="D87" s="1" t="str">
        <f>'MEDLINE - Initial'!D90</f>
        <v>Learning and the persistence of appetite: extinction and the motivation to eat and overeat.</v>
      </c>
      <c r="E87" s="1" t="str">
        <f>'MEDLINE - Initial'!E90</f>
        <v>Physiology &amp; behavior</v>
      </c>
      <c r="F87" s="1">
        <f>'MEDLINE - Initial'!F90</f>
        <v>0</v>
      </c>
      <c r="H87" s="1">
        <v>1</v>
      </c>
      <c r="I87" s="1">
        <v>1</v>
      </c>
      <c r="J87" t="b">
        <f t="shared" si="1"/>
        <v>1</v>
      </c>
      <c r="K87">
        <f t="array" ref="K87">INDEX($A$7:$G$156,SMALL(IF(COUNTIF($L$5,$H$7:$H$156)*COUNTIF($L$5,$I$7:$I$156),MATCH(ROW($A$7:$A$156),ROW($A$7:$A$156)),""),ROWS($B$1:B81)),COLUMNS($A$1:B83))</f>
        <v>2018</v>
      </c>
      <c r="L87" t="str">
        <f t="array" ref="L87">INDEX($A$7:$G$156,SMALL(IF(COUNTIF($L$5,$H$7:$H$156)*COUNTIF($L$5,$I$7:$I$156),MATCH(ROW($A$7:$A$156),ROW($A$7:$A$156)),""),ROWS($B$1:C81)),COLUMNS($A$1:C83))</f>
        <v>Fisher, Wayne W; Greer, Brian D; Craig, Andrew R; Retzlaff, Billie J; Fuhrman, Ashley M; Lichtblau, Katherine R; Saini, Valdeep</v>
      </c>
      <c r="M87" t="str">
        <f t="array" ref="M87">INDEX($A$7:$G$156,SMALL(IF(COUNTIF($L$5,$H$7:$H$156)*COUNTIF($L$5,$I$7:$I$156),MATCH(ROW($A$7:$A$156),ROW($A$7:$A$156)),""),ROWS($B$1:D81)),COLUMNS($A$1:D83))</f>
        <v>On the predictive validity of behavioral momentum theory for mitigating resurgence of problem behavior.</v>
      </c>
      <c r="N87" t="str">
        <f t="array" ref="N87">INDEX($A$7:$G$156,SMALL(IF(COUNTIF($L$5,$H$7:$H$156)*COUNTIF($L$5,$I$7:$I$156),MATCH(ROW($A$7:$A$156),ROW($A$7:$A$156)),""),ROWS($B$1:E81)),COLUMNS($A$1:E83))</f>
        <v>Journal of the experimental analysis of behavior</v>
      </c>
      <c r="O87">
        <f t="array" ref="O87">INDEX($A$7:$G$156,SMALL(IF(COUNTIF($L$5,$H$7:$H$156)*COUNTIF($L$5,$I$7:$I$156),MATCH(ROW($A$7:$A$156),ROW($A$7:$A$156)),""),ROWS($B$1:F81)),COLUMNS($A$1:F83))</f>
        <v>0</v>
      </c>
    </row>
    <row r="88" spans="1:15">
      <c r="A88" s="1">
        <f>'MEDLINE - Initial'!A91</f>
        <v>0</v>
      </c>
      <c r="B88" s="1">
        <f>'MEDLINE - Initial'!B91</f>
        <v>2018</v>
      </c>
      <c r="C88" s="1" t="str">
        <f>'MEDLINE - Initial'!C91</f>
        <v>Nall, Rusty W; Craig, Andrew R; Browning, Kaitlyn O; Shahan, Timothy A</v>
      </c>
      <c r="D88" s="1" t="str">
        <f>'MEDLINE - Initial'!D91</f>
        <v>Longer treatment with alternative non-drug reinforcement fails to reduce resurgence of cocaine or alcohol seeking in rats.</v>
      </c>
      <c r="E88" s="1" t="str">
        <f>'MEDLINE - Initial'!E91</f>
        <v>Behavioural brain research</v>
      </c>
      <c r="F88" s="1">
        <f>'MEDLINE - Initial'!F91</f>
        <v>0</v>
      </c>
      <c r="H88" s="1">
        <v>1</v>
      </c>
      <c r="I88" s="1">
        <v>1</v>
      </c>
      <c r="J88" t="b">
        <f t="shared" si="1"/>
        <v>1</v>
      </c>
      <c r="K88">
        <f t="array" ref="K88">INDEX($A$7:$G$156,SMALL(IF(COUNTIF($L$5,$H$7:$H$156)*COUNTIF($L$5,$I$7:$I$156),MATCH(ROW($A$7:$A$156),ROW($A$7:$A$156)),""),ROWS($B$1:B82)),COLUMNS($A$1:B84))</f>
        <v>2017</v>
      </c>
      <c r="L88" t="str">
        <f t="array" ref="L88">INDEX($A$7:$G$156,SMALL(IF(COUNTIF($L$5,$H$7:$H$156)*COUNTIF($L$5,$I$7:$I$156),MATCH(ROW($A$7:$A$156),ROW($A$7:$A$156)),""),ROWS($B$1:C82)),COLUMNS($A$1:C84))</f>
        <v>Kuroda, Toshikazu; Mizutani, Yuto; Cançado, Carlos R X; Podlesnik, Christopher A</v>
      </c>
      <c r="M88" t="str">
        <f t="array" ref="M88">INDEX($A$7:$G$156,SMALL(IF(COUNTIF($L$5,$H$7:$H$156)*COUNTIF($L$5,$I$7:$I$156),MATCH(ROW($A$7:$A$156),ROW($A$7:$A$156)),""),ROWS($B$1:D82)),COLUMNS($A$1:D84))</f>
        <v>Operant models of relapse in zebrafish (Danio rerio): Resurgence, renewal, and reinstatement.</v>
      </c>
      <c r="N88" t="str">
        <f t="array" ref="N88">INDEX($A$7:$G$156,SMALL(IF(COUNTIF($L$5,$H$7:$H$156)*COUNTIF($L$5,$I$7:$I$156),MATCH(ROW($A$7:$A$156),ROW($A$7:$A$156)),""),ROWS($B$1:E82)),COLUMNS($A$1:E84))</f>
        <v>Behavioural brain research</v>
      </c>
      <c r="O88">
        <f t="array" ref="O88">INDEX($A$7:$G$156,SMALL(IF(COUNTIF($L$5,$H$7:$H$156)*COUNTIF($L$5,$I$7:$I$156),MATCH(ROW($A$7:$A$156),ROW($A$7:$A$156)),""),ROWS($B$1:F82)),COLUMNS($A$1:F84))</f>
        <v>0</v>
      </c>
    </row>
    <row r="89" spans="1:15">
      <c r="A89" s="1">
        <f>'MEDLINE - Initial'!A92</f>
        <v>0</v>
      </c>
      <c r="B89" s="1">
        <f>'MEDLINE - Initial'!B92</f>
        <v>2011</v>
      </c>
      <c r="C89" s="1" t="str">
        <f>'MEDLINE - Initial'!C92</f>
        <v>Quick, Stacey L; Pyszczynski, Adam D; Colston, Kelli A; Shahan, Timothy A</v>
      </c>
      <c r="D89" s="1" t="str">
        <f>'MEDLINE - Initial'!D92</f>
        <v>Loss of alternative non-drug reinforcement induces relapse of cocaine-seeking in rats: role of dopamine D(1) receptors.</v>
      </c>
      <c r="E89" s="1" t="str">
        <f>'MEDLINE - Initial'!E92</f>
        <v>Neuropsychopharmacology : official publication of the American College of Neuropsychopharmacology</v>
      </c>
      <c r="F89" s="1">
        <f>'MEDLINE - Initial'!F92</f>
        <v>0</v>
      </c>
      <c r="H89" s="1">
        <v>1</v>
      </c>
      <c r="I89" s="1">
        <v>1</v>
      </c>
      <c r="J89" t="b">
        <f t="shared" si="1"/>
        <v>1</v>
      </c>
      <c r="K89">
        <f t="array" ref="K89">INDEX($A$7:$G$156,SMALL(IF(COUNTIF($L$5,$H$7:$H$156)*COUNTIF($L$5,$I$7:$I$156),MATCH(ROW($A$7:$A$156),ROW($A$7:$A$156)),""),ROWS($B$1:B83)),COLUMNS($A$1:B85))</f>
        <v>2018</v>
      </c>
      <c r="L89" t="str">
        <f t="array" ref="L89">INDEX($A$7:$G$156,SMALL(IF(COUNTIF($L$5,$H$7:$H$156)*COUNTIF($L$5,$I$7:$I$156),MATCH(ROW($A$7:$A$156),ROW($A$7:$A$156)),""),ROWS($B$1:C83)),COLUMNS($A$1:C85))</f>
        <v>Galizio, Ann; Frye, Charles C J; Haynes, Jeremy M; Friedel, Jonathan E; Smith, Brooke M; Odum, Amy L</v>
      </c>
      <c r="M89" t="str">
        <f t="array" ref="M89">INDEX($A$7:$G$156,SMALL(IF(COUNTIF($L$5,$H$7:$H$156)*COUNTIF($L$5,$I$7:$I$156),MATCH(ROW($A$7:$A$156),ROW($A$7:$A$156)),""),ROWS($B$1:D83)),COLUMNS($A$1:D85))</f>
        <v>Persistence and relapse of reinforced behavioral variability.</v>
      </c>
      <c r="N89" t="str">
        <f t="array" ref="N89">INDEX($A$7:$G$156,SMALL(IF(COUNTIF($L$5,$H$7:$H$156)*COUNTIF($L$5,$I$7:$I$156),MATCH(ROW($A$7:$A$156),ROW($A$7:$A$156)),""),ROWS($B$1:E83)),COLUMNS($A$1:E85))</f>
        <v>Journal of the experimental analysis of behavior</v>
      </c>
      <c r="O89">
        <f t="array" ref="O89">INDEX($A$7:$G$156,SMALL(IF(COUNTIF($L$5,$H$7:$H$156)*COUNTIF($L$5,$I$7:$I$156),MATCH(ROW($A$7:$A$156),ROW($A$7:$A$156)),""),ROWS($B$1:F83)),COLUMNS($A$1:F85))</f>
        <v>0</v>
      </c>
    </row>
    <row r="90" spans="1:15">
      <c r="A90" s="1">
        <f>'MEDLINE - Initial'!A93</f>
        <v>0</v>
      </c>
      <c r="B90" s="1">
        <f>'MEDLINE - Initial'!B93</f>
        <v>2013</v>
      </c>
      <c r="C90" s="1" t="str">
        <f>'MEDLINE - Initial'!C93</f>
        <v>Pyszczynski, Adam D; Shahan, Timothy A</v>
      </c>
      <c r="D90" s="1" t="str">
        <f>'MEDLINE - Initial'!D93</f>
        <v>Loss of nondrug reinforcement in one context produces alcohol seeking in another context.</v>
      </c>
      <c r="E90" s="1" t="str">
        <f>'MEDLINE - Initial'!E93</f>
        <v>Behavioural pharmacology</v>
      </c>
      <c r="F90" s="1">
        <f>'MEDLINE - Initial'!F93</f>
        <v>0</v>
      </c>
      <c r="H90" s="1">
        <v>1</v>
      </c>
      <c r="I90" s="1">
        <v>1</v>
      </c>
      <c r="J90" t="b">
        <f t="shared" si="1"/>
        <v>1</v>
      </c>
      <c r="K90">
        <f t="array" ref="K90">INDEX($A$7:$G$156,SMALL(IF(COUNTIF($L$5,$H$7:$H$156)*COUNTIF($L$5,$I$7:$I$156),MATCH(ROW($A$7:$A$156),ROW($A$7:$A$156)),""),ROWS($B$1:B84)),COLUMNS($A$1:B86))</f>
        <v>2017</v>
      </c>
      <c r="L90" t="str">
        <f t="array" ref="L90">INDEX($A$7:$G$156,SMALL(IF(COUNTIF($L$5,$H$7:$H$156)*COUNTIF($L$5,$I$7:$I$156),MATCH(ROW($A$7:$A$156),ROW($A$7:$A$156)),""),ROWS($B$1:C84)),COLUMNS($A$1:C86))</f>
        <v>Saini, Valdeep; Fisher, Wayne W; Pisman, Maegan D</v>
      </c>
      <c r="M90" t="str">
        <f t="array" ref="M90">INDEX($A$7:$G$156,SMALL(IF(COUNTIF($L$5,$H$7:$H$156)*COUNTIF($L$5,$I$7:$I$156),MATCH(ROW($A$7:$A$156),ROW($A$7:$A$156)),""),ROWS($B$1:D84)),COLUMNS($A$1:D86))</f>
        <v>Persistence during and resurgence following noncontingent reinforcement implemented with and without extinction.</v>
      </c>
      <c r="N90" t="str">
        <f t="array" ref="N90">INDEX($A$7:$G$156,SMALL(IF(COUNTIF($L$5,$H$7:$H$156)*COUNTIF($L$5,$I$7:$I$156),MATCH(ROW($A$7:$A$156),ROW($A$7:$A$156)),""),ROWS($B$1:E84)),COLUMNS($A$1:E86))</f>
        <v>Journal of applied behavior analysis</v>
      </c>
      <c r="O90">
        <f t="array" ref="O90">INDEX($A$7:$G$156,SMALL(IF(COUNTIF($L$5,$H$7:$H$156)*COUNTIF($L$5,$I$7:$I$156),MATCH(ROW($A$7:$A$156),ROW($A$7:$A$156)),""),ROWS($B$1:F84)),COLUMNS($A$1:F86))</f>
        <v>0</v>
      </c>
    </row>
    <row r="91" spans="1:15">
      <c r="A91" s="1">
        <f>'MEDLINE - Initial'!A94</f>
        <v>0</v>
      </c>
      <c r="B91" s="1">
        <f>'MEDLINE - Initial'!B94</f>
        <v>2020</v>
      </c>
      <c r="C91" s="1" t="str">
        <f>'MEDLINE - Initial'!C94</f>
        <v>Sullivan, William E; Saini, Valdeep; DeRosa, Nicole M; Craig, Andrew R; Ringdahl, Joel E; Roane, Henry S</v>
      </c>
      <c r="D91" s="1" t="str">
        <f>'MEDLINE - Initial'!D94</f>
        <v>Measurement of nontargeted problem behavior during investigations of resurgence.</v>
      </c>
      <c r="E91" s="1" t="str">
        <f>'MEDLINE - Initial'!E94</f>
        <v>Journal of applied behavior analysis</v>
      </c>
      <c r="F91" s="1">
        <f>'MEDLINE - Initial'!F94</f>
        <v>0</v>
      </c>
      <c r="H91" s="1">
        <v>1</v>
      </c>
      <c r="I91" s="1">
        <v>1</v>
      </c>
      <c r="J91" t="b">
        <f t="shared" si="1"/>
        <v>1</v>
      </c>
      <c r="K91">
        <f t="array" ref="K91">INDEX($A$7:$G$156,SMALL(IF(COUNTIF($L$5,$H$7:$H$156)*COUNTIF($L$5,$I$7:$I$156),MATCH(ROW($A$7:$A$156),ROW($A$7:$A$156)),""),ROWS($B$1:B85)),COLUMNS($A$1:B87))</f>
        <v>2018</v>
      </c>
      <c r="L91" t="str">
        <f t="array" ref="L91">INDEX($A$7:$G$156,SMALL(IF(COUNTIF($L$5,$H$7:$H$156)*COUNTIF($L$5,$I$7:$I$156),MATCH(ROW($A$7:$A$156),ROW($A$7:$A$156)),""),ROWS($B$1:C85)),COLUMNS($A$1:C87))</f>
        <v>Briggs, Adam M; Fisher, Wayne W; Greer, Brian D; Kimball, Ryan T</v>
      </c>
      <c r="M91" t="str">
        <f t="array" ref="M91">INDEX($A$7:$G$156,SMALL(IF(COUNTIF($L$5,$H$7:$H$156)*COUNTIF($L$5,$I$7:$I$156),MATCH(ROW($A$7:$A$156),ROW($A$7:$A$156)),""),ROWS($B$1:D85)),COLUMNS($A$1:D87))</f>
        <v>Prevalence of resurgence of destructive behavior when thinning reinforcement schedules during functional communication training.</v>
      </c>
      <c r="N91" t="str">
        <f t="array" ref="N91">INDEX($A$7:$G$156,SMALL(IF(COUNTIF($L$5,$H$7:$H$156)*COUNTIF($L$5,$I$7:$I$156),MATCH(ROW($A$7:$A$156),ROW($A$7:$A$156)),""),ROWS($B$1:E85)),COLUMNS($A$1:E87))</f>
        <v>Journal of applied behavior analysis</v>
      </c>
      <c r="O91">
        <f t="array" ref="O91">INDEX($A$7:$G$156,SMALL(IF(COUNTIF($L$5,$H$7:$H$156)*COUNTIF($L$5,$I$7:$I$156),MATCH(ROW($A$7:$A$156),ROW($A$7:$A$156)),""),ROWS($B$1:F85)),COLUMNS($A$1:F87))</f>
        <v>0</v>
      </c>
    </row>
    <row r="92" spans="1:15">
      <c r="A92" s="1">
        <f>'MEDLINE - Initial'!A95</f>
        <v>0</v>
      </c>
      <c r="B92" s="1">
        <f>'MEDLINE - Initial'!B95</f>
        <v>2013</v>
      </c>
      <c r="C92" s="1" t="str">
        <f>'MEDLINE - Initial'!C95</f>
        <v>Flavell, Charlotte R; Lambert, Elliot A; Winters, Boyer D; Bredy, Timothy W</v>
      </c>
      <c r="D92" s="1" t="str">
        <f>'MEDLINE - Initial'!D95</f>
        <v>Mechanisms governing the reactivation-dependent destabilization of memories and their role in extinction.</v>
      </c>
      <c r="E92" s="1" t="str">
        <f>'MEDLINE - Initial'!E95</f>
        <v>Frontiers in behavioral neuroscience</v>
      </c>
      <c r="F92" s="1">
        <f>'MEDLINE - Initial'!F95</f>
        <v>0</v>
      </c>
      <c r="H92" s="1">
        <v>0</v>
      </c>
      <c r="I92" s="1">
        <v>0</v>
      </c>
      <c r="J92" t="b">
        <f t="shared" si="1"/>
        <v>1</v>
      </c>
      <c r="K92">
        <f t="array" ref="K92">INDEX($A$7:$G$156,SMALL(IF(COUNTIF($L$5,$H$7:$H$156)*COUNTIF($L$5,$I$7:$I$156),MATCH(ROW($A$7:$A$156),ROW($A$7:$A$156)),""),ROWS($B$1:B86)),COLUMNS($A$1:B88))</f>
        <v>2017</v>
      </c>
      <c r="L92" t="str">
        <f t="array" ref="L92">INDEX($A$7:$G$156,SMALL(IF(COUNTIF($L$5,$H$7:$H$156)*COUNTIF($L$5,$I$7:$I$156),MATCH(ROW($A$7:$A$156),ROW($A$7:$A$156)),""),ROWS($B$1:C86)),COLUMNS($A$1:C88))</f>
        <v>Bouton, Mark E; Thrailkill, Eric A; Bergeria, Cecilia L; Davis, Danielle R</v>
      </c>
      <c r="M92" t="str">
        <f t="array" ref="M92">INDEX($A$7:$G$156,SMALL(IF(COUNTIF($L$5,$H$7:$H$156)*COUNTIF($L$5,$I$7:$I$156),MATCH(ROW($A$7:$A$156),ROW($A$7:$A$156)),""),ROWS($B$1:D86)),COLUMNS($A$1:D88))</f>
        <v>Preventing relapse after incentivized choice treatment: A laboratory model.</v>
      </c>
      <c r="N92" t="str">
        <f t="array" ref="N92">INDEX($A$7:$G$156,SMALL(IF(COUNTIF($L$5,$H$7:$H$156)*COUNTIF($L$5,$I$7:$I$156),MATCH(ROW($A$7:$A$156),ROW($A$7:$A$156)),""),ROWS($B$1:E86)),COLUMNS($A$1:E88))</f>
        <v>Behavioural processes</v>
      </c>
      <c r="O92">
        <f t="array" ref="O92">INDEX($A$7:$G$156,SMALL(IF(COUNTIF($L$5,$H$7:$H$156)*COUNTIF($L$5,$I$7:$I$156),MATCH(ROW($A$7:$A$156),ROW($A$7:$A$156)),""),ROWS($B$1:F86)),COLUMNS($A$1:F88))</f>
        <v>0</v>
      </c>
    </row>
    <row r="93" spans="1:15">
      <c r="A93" s="1">
        <f>'MEDLINE - Initial'!A96</f>
        <v>0</v>
      </c>
      <c r="B93" s="1">
        <f>'MEDLINE - Initial'!B96</f>
        <v>2011</v>
      </c>
      <c r="C93" s="1" t="str">
        <f>'MEDLINE - Initial'!C96</f>
        <v>Winterbauer, Neil E; Bouton, Mark E</v>
      </c>
      <c r="D93" s="1" t="str">
        <f>'MEDLINE - Initial'!D96</f>
        <v>Mechanisms of resurgence II: Response-contingent reinforcers can reinstate a second extinguished behavior.</v>
      </c>
      <c r="E93" s="1" t="str">
        <f>'MEDLINE - Initial'!E96</f>
        <v>Learning and motivation</v>
      </c>
      <c r="F93" s="1">
        <f>'MEDLINE - Initial'!F96</f>
        <v>0</v>
      </c>
      <c r="H93" s="1">
        <v>1</v>
      </c>
      <c r="I93" s="1">
        <v>1</v>
      </c>
      <c r="J93" t="b">
        <f t="shared" si="1"/>
        <v>1</v>
      </c>
      <c r="K93">
        <f t="array" ref="K93">INDEX($A$7:$G$156,SMALL(IF(COUNTIF($L$5,$H$7:$H$156)*COUNTIF($L$5,$I$7:$I$156),MATCH(ROW($A$7:$A$156),ROW($A$7:$A$156)),""),ROWS($B$1:B87)),COLUMNS($A$1:B89))</f>
        <v>2018</v>
      </c>
      <c r="L93" t="str">
        <f t="array" ref="L93">INDEX($A$7:$G$156,SMALL(IF(COUNTIF($L$5,$H$7:$H$156)*COUNTIF($L$5,$I$7:$I$156),MATCH(ROW($A$7:$A$156),ROW($A$7:$A$156)),""),ROWS($B$1:C87)),COLUMNS($A$1:C89))</f>
        <v>Fontes, Rafaela M; Todorov, João C; Shahan, Timothy A</v>
      </c>
      <c r="M93" t="str">
        <f t="array" ref="M93">INDEX($A$7:$G$156,SMALL(IF(COUNTIF($L$5,$H$7:$H$156)*COUNTIF($L$5,$I$7:$I$156),MATCH(ROW($A$7:$A$156),ROW($A$7:$A$156)),""),ROWS($B$1:D87)),COLUMNS($A$1:D89))</f>
        <v>Punishment of an alternative behavior generates resurgence of a previously extinguished target behavior.</v>
      </c>
      <c r="N93" t="str">
        <f t="array" ref="N93">INDEX($A$7:$G$156,SMALL(IF(COUNTIF($L$5,$H$7:$H$156)*COUNTIF($L$5,$I$7:$I$156),MATCH(ROW($A$7:$A$156),ROW($A$7:$A$156)),""),ROWS($B$1:E87)),COLUMNS($A$1:E89))</f>
        <v>Journal of the experimental analysis of behavior</v>
      </c>
      <c r="O93">
        <f t="array" ref="O93">INDEX($A$7:$G$156,SMALL(IF(COUNTIF($L$5,$H$7:$H$156)*COUNTIF($L$5,$I$7:$I$156),MATCH(ROW($A$7:$A$156),ROW($A$7:$A$156)),""),ROWS($B$1:F87)),COLUMNS($A$1:F89))</f>
        <v>0</v>
      </c>
    </row>
    <row r="94" spans="1:15">
      <c r="A94" s="1">
        <f>'MEDLINE - Initial'!A97</f>
        <v>0</v>
      </c>
      <c r="B94" s="1">
        <f>'MEDLINE - Initial'!B97</f>
        <v>2010</v>
      </c>
      <c r="C94" s="1" t="str">
        <f>'MEDLINE - Initial'!C97</f>
        <v>Winterbauer, Neil E; Bouton, Mark E</v>
      </c>
      <c r="D94" s="1" t="str">
        <f>'MEDLINE - Initial'!D97</f>
        <v>Mechanisms of resurgence of an extinguished instrumental behavior.</v>
      </c>
      <c r="E94" s="1" t="str">
        <f>'MEDLINE - Initial'!E97</f>
        <v>Journal of experimental psychology. Animal behavior processes</v>
      </c>
      <c r="F94" s="1">
        <f>'MEDLINE - Initial'!F97</f>
        <v>0</v>
      </c>
      <c r="H94" s="1">
        <v>1</v>
      </c>
      <c r="I94" s="1">
        <v>1</v>
      </c>
      <c r="J94" t="b">
        <f t="shared" si="1"/>
        <v>1</v>
      </c>
      <c r="K94">
        <f t="array" ref="K94">INDEX($A$7:$G$156,SMALL(IF(COUNTIF($L$5,$H$7:$H$156)*COUNTIF($L$5,$I$7:$I$156),MATCH(ROW($A$7:$A$156),ROW($A$7:$A$156)),""),ROWS($B$1:B88)),COLUMNS($A$1:B90))</f>
        <v>2017</v>
      </c>
      <c r="L94" t="str">
        <f t="array" ref="L94">INDEX($A$7:$G$156,SMALL(IF(COUNTIF($L$5,$H$7:$H$156)*COUNTIF($L$5,$I$7:$I$156),MATCH(ROW($A$7:$A$156),ROW($A$7:$A$156)),""),ROWS($B$1:C88)),COLUMNS($A$1:C90))</f>
        <v>Bai, John Y H; Cowie, Sarah; Podlesnik, Christopher A</v>
      </c>
      <c r="M94" t="str">
        <f t="array" ref="M94">INDEX($A$7:$G$156,SMALL(IF(COUNTIF($L$5,$H$7:$H$156)*COUNTIF($L$5,$I$7:$I$156),MATCH(ROW($A$7:$A$156),ROW($A$7:$A$156)),""),ROWS($B$1:D88)),COLUMNS($A$1:D90))</f>
        <v>Quantitative analysis of local-level resurgence.</v>
      </c>
      <c r="N94" t="str">
        <f t="array" ref="N94">INDEX($A$7:$G$156,SMALL(IF(COUNTIF($L$5,$H$7:$H$156)*COUNTIF($L$5,$I$7:$I$156),MATCH(ROW($A$7:$A$156),ROW($A$7:$A$156)),""),ROWS($B$1:E88)),COLUMNS($A$1:E90))</f>
        <v>Learning &amp; behavior</v>
      </c>
      <c r="O94">
        <f t="array" ref="O94">INDEX($A$7:$G$156,SMALL(IF(COUNTIF($L$5,$H$7:$H$156)*COUNTIF($L$5,$I$7:$I$156),MATCH(ROW($A$7:$A$156),ROW($A$7:$A$156)),""),ROWS($B$1:F88)),COLUMNS($A$1:F90))</f>
        <v>0</v>
      </c>
    </row>
    <row r="95" spans="1:15">
      <c r="A95" s="1">
        <f>'MEDLINE - Initial'!A98</f>
        <v>0</v>
      </c>
      <c r="B95" s="1">
        <f>'MEDLINE - Initial'!B98</f>
        <v>2018</v>
      </c>
      <c r="C95" s="1" t="str">
        <f>'MEDLINE - Initial'!C98</f>
        <v>Fisher, Wayne W; Greer, Brian D; Fuhrman, Ashley M; Saini, Valdeep; Simmons, Christina A</v>
      </c>
      <c r="D95" s="1" t="str">
        <f>'MEDLINE - Initial'!D98</f>
        <v>Minimizing resurgence of destructive behavior using behavioral momentum theory.</v>
      </c>
      <c r="E95" s="1" t="str">
        <f>'MEDLINE - Initial'!E98</f>
        <v>Journal of applied behavior analysis</v>
      </c>
      <c r="F95" s="1">
        <f>'MEDLINE - Initial'!F98</f>
        <v>0</v>
      </c>
      <c r="H95" s="1">
        <v>1</v>
      </c>
      <c r="I95" s="1">
        <v>1</v>
      </c>
      <c r="J95" t="b">
        <f t="shared" si="1"/>
        <v>1</v>
      </c>
      <c r="K95">
        <f t="array" ref="K95">INDEX($A$7:$G$156,SMALL(IF(COUNTIF($L$5,$H$7:$H$156)*COUNTIF($L$5,$I$7:$I$156),MATCH(ROW($A$7:$A$156),ROW($A$7:$A$156)),""),ROWS($B$1:B89)),COLUMNS($A$1:B91))</f>
        <v>2017</v>
      </c>
      <c r="L95" t="str">
        <f t="array" ref="L95">INDEX($A$7:$G$156,SMALL(IF(COUNTIF($L$5,$H$7:$H$156)*COUNTIF($L$5,$I$7:$I$156),MATCH(ROW($A$7:$A$156),ROW($A$7:$A$156)),""),ROWS($B$1:C89)),COLUMNS($A$1:C91))</f>
        <v>Nevin, John A; Craig, Andrew R; Cunningham, Paul J; Podlesnik, Christopher A; Shahan, Timothy A; Sweeney, Mary M</v>
      </c>
      <c r="M95" t="str">
        <f t="array" ref="M95">INDEX($A$7:$G$156,SMALL(IF(COUNTIF($L$5,$H$7:$H$156)*COUNTIF($L$5,$I$7:$I$156),MATCH(ROW($A$7:$A$156),ROW($A$7:$A$156)),""),ROWS($B$1:D89)),COLUMNS($A$1:D91))</f>
        <v>Quantitative models of persistence and relapse from the perspective of behavioral momentum theory: Fits and misfits.</v>
      </c>
      <c r="N95" t="str">
        <f t="array" ref="N95">INDEX($A$7:$G$156,SMALL(IF(COUNTIF($L$5,$H$7:$H$156)*COUNTIF($L$5,$I$7:$I$156),MATCH(ROW($A$7:$A$156),ROW($A$7:$A$156)),""),ROWS($B$1:E89)),COLUMNS($A$1:E91))</f>
        <v>Behavioural processes</v>
      </c>
      <c r="O95">
        <f t="array" ref="O95">INDEX($A$7:$G$156,SMALL(IF(COUNTIF($L$5,$H$7:$H$156)*COUNTIF($L$5,$I$7:$I$156),MATCH(ROW($A$7:$A$156),ROW($A$7:$A$156)),""),ROWS($B$1:F89)),COLUMNS($A$1:F91))</f>
        <v>0</v>
      </c>
    </row>
    <row r="96" spans="1:15">
      <c r="A96" s="1">
        <f>'MEDLINE - Initial'!A99</f>
        <v>0</v>
      </c>
      <c r="B96" s="1">
        <f>'MEDLINE - Initial'!B99</f>
        <v>2020</v>
      </c>
      <c r="C96" s="1" t="str">
        <f>'MEDLINE - Initial'!C99</f>
        <v>Fisher, Wayne W; Fuhrman, Ashley M; Greer, Brian D; Mitteer, Daniel R; Piazza, Cathleen C</v>
      </c>
      <c r="D96" s="1" t="str">
        <f>'MEDLINE - Initial'!D99</f>
        <v>Mitigating resurgence of destructive behavior using the discriminative stimuli of a multiple schedule.</v>
      </c>
      <c r="E96" s="1" t="str">
        <f>'MEDLINE - Initial'!E99</f>
        <v>Journal of the experimental analysis of behavior</v>
      </c>
      <c r="F96" s="1">
        <f>'MEDLINE - Initial'!F99</f>
        <v>0</v>
      </c>
      <c r="H96" s="1">
        <v>1</v>
      </c>
      <c r="I96" s="1">
        <v>1</v>
      </c>
      <c r="J96" t="b">
        <f t="shared" si="1"/>
        <v>1</v>
      </c>
      <c r="K96">
        <f t="array" ref="K96">INDEX($A$7:$G$156,SMALL(IF(COUNTIF($L$5,$H$7:$H$156)*COUNTIF($L$5,$I$7:$I$156),MATCH(ROW($A$7:$A$156),ROW($A$7:$A$156)),""),ROWS($B$1:B90)),COLUMNS($A$1:B92))</f>
        <v>2003</v>
      </c>
      <c r="L96" t="str">
        <f t="array" ref="L96">INDEX($A$7:$G$156,SMALL(IF(COUNTIF($L$5,$H$7:$H$156)*COUNTIF($L$5,$I$7:$I$156),MATCH(ROW($A$7:$A$156),ROW($A$7:$A$156)),""),ROWS($B$1:C90)),COLUMNS($A$1:C92))</f>
        <v>Lieving, Gregory A; Lattal, Kennon A</v>
      </c>
      <c r="M96" t="str">
        <f t="array" ref="M96">INDEX($A$7:$G$156,SMALL(IF(COUNTIF($L$5,$H$7:$H$156)*COUNTIF($L$5,$I$7:$I$156),MATCH(ROW($A$7:$A$156),ROW($A$7:$A$156)),""),ROWS($B$1:D90)),COLUMNS($A$1:D92))</f>
        <v>Recency, repeatability, and reinforcer retrenchment: an experimental analysis of resurgence.</v>
      </c>
      <c r="N96" t="str">
        <f t="array" ref="N96">INDEX($A$7:$G$156,SMALL(IF(COUNTIF($L$5,$H$7:$H$156)*COUNTIF($L$5,$I$7:$I$156),MATCH(ROW($A$7:$A$156),ROW($A$7:$A$156)),""),ROWS($B$1:E90)),COLUMNS($A$1:E92))</f>
        <v>Journal of the experimental analysis of behavior</v>
      </c>
      <c r="O96">
        <f t="array" ref="O96">INDEX($A$7:$G$156,SMALL(IF(COUNTIF($L$5,$H$7:$H$156)*COUNTIF($L$5,$I$7:$I$156),MATCH(ROW($A$7:$A$156),ROW($A$7:$A$156)),""),ROWS($B$1:F90)),COLUMNS($A$1:F92))</f>
        <v>0</v>
      </c>
    </row>
    <row r="97" spans="1:15">
      <c r="A97" s="1">
        <f>'MEDLINE - Initial'!A100</f>
        <v>0</v>
      </c>
      <c r="B97" s="1">
        <f>'MEDLINE - Initial'!B100</f>
        <v>2019</v>
      </c>
      <c r="C97" s="1" t="str">
        <f>'MEDLINE - Initial'!C100</f>
        <v>Cox, David J; Bolívar, Hypatia A; Barlow, Molly A</v>
      </c>
      <c r="D97" s="1" t="str">
        <f>'MEDLINE - Initial'!D100</f>
        <v>Multiple control responses and resurgence of human behavior.</v>
      </c>
      <c r="E97" s="1" t="str">
        <f>'MEDLINE - Initial'!E100</f>
        <v>Behavioural processes</v>
      </c>
      <c r="F97" s="1">
        <f>'MEDLINE - Initial'!F100</f>
        <v>0</v>
      </c>
      <c r="H97" s="1">
        <v>1</v>
      </c>
      <c r="I97" s="1">
        <v>1</v>
      </c>
      <c r="J97" t="b">
        <f t="shared" si="1"/>
        <v>1</v>
      </c>
      <c r="K97">
        <f t="array" ref="K97">INDEX($A$7:$G$156,SMALL(IF(COUNTIF($L$5,$H$7:$H$156)*COUNTIF($L$5,$I$7:$I$156),MATCH(ROW($A$7:$A$156),ROW($A$7:$A$156)),""),ROWS($B$1:B91)),COLUMNS($A$1:B93))</f>
        <v>2013</v>
      </c>
      <c r="L97" t="str">
        <f t="array" ref="L97">INDEX($A$7:$G$156,SMALL(IF(COUNTIF($L$5,$H$7:$H$156)*COUNTIF($L$5,$I$7:$I$156),MATCH(ROW($A$7:$A$156),ROW($A$7:$A$156)),""),ROWS($B$1:C91)),COLUMNS($A$1:C93))</f>
        <v>Marchant, Nathan J; Li, Xuan; Shaham, Yavin</v>
      </c>
      <c r="M97" t="str">
        <f t="array" ref="M97">INDEX($A$7:$G$156,SMALL(IF(COUNTIF($L$5,$H$7:$H$156)*COUNTIF($L$5,$I$7:$I$156),MATCH(ROW($A$7:$A$156),ROW($A$7:$A$156)),""),ROWS($B$1:D91)),COLUMNS($A$1:D93))</f>
        <v>Recent developments in animal models of drug relapse.</v>
      </c>
      <c r="N97" t="str">
        <f t="array" ref="N97">INDEX($A$7:$G$156,SMALL(IF(COUNTIF($L$5,$H$7:$H$156)*COUNTIF($L$5,$I$7:$I$156),MATCH(ROW($A$7:$A$156),ROW($A$7:$A$156)),""),ROWS($B$1:E91)),COLUMNS($A$1:E93))</f>
        <v>Current opinion in neurobiology</v>
      </c>
      <c r="O97">
        <f t="array" ref="O97">INDEX($A$7:$G$156,SMALL(IF(COUNTIF($L$5,$H$7:$H$156)*COUNTIF($L$5,$I$7:$I$156),MATCH(ROW($A$7:$A$156),ROW($A$7:$A$156)),""),ROWS($B$1:F91)),COLUMNS($A$1:F93))</f>
        <v>0</v>
      </c>
    </row>
    <row r="98" spans="1:15">
      <c r="A98" s="1">
        <f>'MEDLINE - Initial'!A101</f>
        <v>0</v>
      </c>
      <c r="B98" s="1">
        <f>'MEDLINE - Initial'!B101</f>
        <v>2016</v>
      </c>
      <c r="C98" s="1" t="str">
        <f>'MEDLINE - Initial'!C101</f>
        <v>Chezan, Laura C; Drasgow, Erik; Martin, Christian A; Halle, James W</v>
      </c>
      <c r="D98" s="1" t="str">
        <f>'MEDLINE - Initial'!D101</f>
        <v>Negatively-Reinforced Mands: An Examination of Resurgence to Existing Mands in Two Children With Autism and Language Delays.</v>
      </c>
      <c r="E98" s="1" t="str">
        <f>'MEDLINE - Initial'!E101</f>
        <v>Behavior modification</v>
      </c>
      <c r="F98" s="1">
        <f>'MEDLINE - Initial'!F101</f>
        <v>0</v>
      </c>
      <c r="H98" s="1">
        <v>1</v>
      </c>
      <c r="I98" s="1">
        <v>1</v>
      </c>
      <c r="J98" t="b">
        <f t="shared" si="1"/>
        <v>1</v>
      </c>
      <c r="K98">
        <f t="array" ref="K98">INDEX($A$7:$G$156,SMALL(IF(COUNTIF($L$5,$H$7:$H$156)*COUNTIF($L$5,$I$7:$I$156),MATCH(ROW($A$7:$A$156),ROW($A$7:$A$156)),""),ROWS($B$1:B92)),COLUMNS($A$1:B94))</f>
        <v>2018</v>
      </c>
      <c r="L98" t="str">
        <f t="array" ref="L98">INDEX($A$7:$G$156,SMALL(IF(COUNTIF($L$5,$H$7:$H$156)*COUNTIF($L$5,$I$7:$I$156),MATCH(ROW($A$7:$A$156),ROW($A$7:$A$156)),""),ROWS($B$1:C92)),COLUMNS($A$1:C94))</f>
        <v>Garner, Joshua; Neef, Nancy A; Gardner, Ralph</v>
      </c>
      <c r="M98" t="str">
        <f t="array" ref="M98">INDEX($A$7:$G$156,SMALL(IF(COUNTIF($L$5,$H$7:$H$156)*COUNTIF($L$5,$I$7:$I$156),MATCH(ROW($A$7:$A$156),ROW($A$7:$A$156)),""),ROWS($B$1:D92)),COLUMNS($A$1:D94))</f>
        <v>Recurrence of phonetic responding.</v>
      </c>
      <c r="N98" t="str">
        <f t="array" ref="N98">INDEX($A$7:$G$156,SMALL(IF(COUNTIF($L$5,$H$7:$H$156)*COUNTIF($L$5,$I$7:$I$156),MATCH(ROW($A$7:$A$156),ROW($A$7:$A$156)),""),ROWS($B$1:E92)),COLUMNS($A$1:E94))</f>
        <v>Journal of applied behavior analysis</v>
      </c>
      <c r="O98">
        <f t="array" ref="O98">INDEX($A$7:$G$156,SMALL(IF(COUNTIF($L$5,$H$7:$H$156)*COUNTIF($L$5,$I$7:$I$156),MATCH(ROW($A$7:$A$156),ROW($A$7:$A$156)),""),ROWS($B$1:F92)),COLUMNS($A$1:F94))</f>
        <v>0</v>
      </c>
    </row>
    <row r="99" spans="1:15">
      <c r="A99" s="1">
        <f>'MEDLINE - Initial'!A102</f>
        <v>0</v>
      </c>
      <c r="B99" s="1">
        <f>'MEDLINE - Initial'!B102</f>
        <v>2017</v>
      </c>
      <c r="C99" s="1" t="str">
        <f>'MEDLINE - Initial'!C102</f>
        <v>Lattal, Kennon A; Cançado, Carlos R X; Cook, James E; Kincaid, Stephanie L; Nighbor, Tyler D; Oliver, Anthony C</v>
      </c>
      <c r="D99" s="1" t="str">
        <f>'MEDLINE - Initial'!D102</f>
        <v>On defining resurgence.</v>
      </c>
      <c r="E99" s="1" t="str">
        <f>'MEDLINE - Initial'!E102</f>
        <v>Behavioural processes</v>
      </c>
      <c r="F99" s="1">
        <f>'MEDLINE - Initial'!F102</f>
        <v>0</v>
      </c>
      <c r="H99" s="1">
        <v>1</v>
      </c>
      <c r="I99" s="1">
        <v>1</v>
      </c>
      <c r="J99" t="b">
        <f t="shared" si="1"/>
        <v>1</v>
      </c>
      <c r="K99">
        <f t="array" ref="K99">INDEX($A$7:$G$156,SMALL(IF(COUNTIF($L$5,$H$7:$H$156)*COUNTIF($L$5,$I$7:$I$156),MATCH(ROW($A$7:$A$156),ROW($A$7:$A$156)),""),ROWS($B$1:B93)),COLUMNS($A$1:B95))</f>
        <v>2012</v>
      </c>
      <c r="L99" t="str">
        <f t="array" ref="L99">INDEX($A$7:$G$156,SMALL(IF(COUNTIF($L$5,$H$7:$H$156)*COUNTIF($L$5,$I$7:$I$156),MATCH(ROW($A$7:$A$156),ROW($A$7:$A$156)),""),ROWS($B$1:C93)),COLUMNS($A$1:C95))</f>
        <v>Bouton, Mark E; Winterbauer, Neil E; Todd, Travis P</v>
      </c>
      <c r="M99" t="str">
        <f t="array" ref="M99">INDEX($A$7:$G$156,SMALL(IF(COUNTIF($L$5,$H$7:$H$156)*COUNTIF($L$5,$I$7:$I$156),MATCH(ROW($A$7:$A$156),ROW($A$7:$A$156)),""),ROWS($B$1:D93)),COLUMNS($A$1:D95))</f>
        <v>Relapse processes after the extinction of instrumental learning: renewal, resurgence, and reacquisition.</v>
      </c>
      <c r="N99" t="str">
        <f t="array" ref="N99">INDEX($A$7:$G$156,SMALL(IF(COUNTIF($L$5,$H$7:$H$156)*COUNTIF($L$5,$I$7:$I$156),MATCH(ROW($A$7:$A$156),ROW($A$7:$A$156)),""),ROWS($B$1:E93)),COLUMNS($A$1:E95))</f>
        <v>Behavioural processes</v>
      </c>
      <c r="O99">
        <f t="array" ref="O99">INDEX($A$7:$G$156,SMALL(IF(COUNTIF($L$5,$H$7:$H$156)*COUNTIF($L$5,$I$7:$I$156),MATCH(ROW($A$7:$A$156),ROW($A$7:$A$156)),""),ROWS($B$1:F93)),COLUMNS($A$1:F95))</f>
        <v>0</v>
      </c>
    </row>
    <row r="100" spans="1:15">
      <c r="A100" s="1">
        <f>'MEDLINE - Initial'!A103</f>
        <v>0</v>
      </c>
      <c r="B100" s="1">
        <f>'MEDLINE - Initial'!B103</f>
        <v>2018</v>
      </c>
      <c r="C100" s="1" t="str">
        <f>'MEDLINE - Initial'!C103</f>
        <v>Fisher, Wayne W; Greer, Brian D; Craig, Andrew R; Retzlaff, Billie J; Fuhrman, Ashley M; Lichtblau, Katherine R; Saini, Valdeep</v>
      </c>
      <c r="D100" s="1" t="str">
        <f>'MEDLINE - Initial'!D103</f>
        <v>On the predictive validity of behavioral momentum theory for mitigating resurgence of problem behavior.</v>
      </c>
      <c r="E100" s="1" t="str">
        <f>'MEDLINE - Initial'!E103</f>
        <v>Journal of the experimental analysis of behavior</v>
      </c>
      <c r="F100" s="1">
        <f>'MEDLINE - Initial'!F103</f>
        <v>0</v>
      </c>
      <c r="H100" s="1">
        <v>1</v>
      </c>
      <c r="I100" s="1">
        <v>1</v>
      </c>
      <c r="J100" t="b">
        <f t="shared" si="1"/>
        <v>1</v>
      </c>
      <c r="K100">
        <f t="array" ref="K100">INDEX($A$7:$G$156,SMALL(IF(COUNTIF($L$5,$H$7:$H$156)*COUNTIF($L$5,$I$7:$I$156),MATCH(ROW($A$7:$A$156),ROW($A$7:$A$156)),""),ROWS($B$1:B94)),COLUMNS($A$1:B96))</f>
        <v>2015</v>
      </c>
      <c r="L100" t="str">
        <f t="array" ref="L100">INDEX($A$7:$G$156,SMALL(IF(COUNTIF($L$5,$H$7:$H$156)*COUNTIF($L$5,$I$7:$I$156),MATCH(ROW($A$7:$A$156),ROW($A$7:$A$156)),""),ROWS($B$1:C94)),COLUMNS($A$1:C96))</f>
        <v>Sweeney, Mary M; Shahan, Timothy A</v>
      </c>
      <c r="M100" t="str">
        <f t="array" ref="M100">INDEX($A$7:$G$156,SMALL(IF(COUNTIF($L$5,$H$7:$H$156)*COUNTIF($L$5,$I$7:$I$156),MATCH(ROW($A$7:$A$156),ROW($A$7:$A$156)),""),ROWS($B$1:D94)),COLUMNS($A$1:D96))</f>
        <v>Renewal, resurgence, and alternative reinforcement context.</v>
      </c>
      <c r="N100" t="str">
        <f t="array" ref="N100">INDEX($A$7:$G$156,SMALL(IF(COUNTIF($L$5,$H$7:$H$156)*COUNTIF($L$5,$I$7:$I$156),MATCH(ROW($A$7:$A$156),ROW($A$7:$A$156)),""),ROWS($B$1:E94)),COLUMNS($A$1:E96))</f>
        <v>Behavioural processes</v>
      </c>
      <c r="O100">
        <f t="array" ref="O100">INDEX($A$7:$G$156,SMALL(IF(COUNTIF($L$5,$H$7:$H$156)*COUNTIF($L$5,$I$7:$I$156),MATCH(ROW($A$7:$A$156),ROW($A$7:$A$156)),""),ROWS($B$1:F94)),COLUMNS($A$1:F96))</f>
        <v>0</v>
      </c>
    </row>
    <row r="101" spans="1:15">
      <c r="A101" s="1">
        <f>'MEDLINE - Initial'!A104</f>
        <v>0</v>
      </c>
      <c r="B101" s="1">
        <f>'MEDLINE - Initial'!B104</f>
        <v>2017</v>
      </c>
      <c r="C101" s="1" t="str">
        <f>'MEDLINE - Initial'!C104</f>
        <v>Kuroda, Toshikazu; Mizutani, Yuto; Cançado, Carlos R X; Podlesnik, Christopher A</v>
      </c>
      <c r="D101" s="1" t="str">
        <f>'MEDLINE - Initial'!D104</f>
        <v>Operant models of relapse in zebrafish (Danio rerio): Resurgence, renewal, and reinstatement.</v>
      </c>
      <c r="E101" s="1" t="str">
        <f>'MEDLINE - Initial'!E104</f>
        <v>Behavioural brain research</v>
      </c>
      <c r="F101" s="1">
        <f>'MEDLINE - Initial'!F104</f>
        <v>0</v>
      </c>
      <c r="H101" s="1">
        <v>1</v>
      </c>
      <c r="I101" s="1">
        <v>1</v>
      </c>
      <c r="J101" t="b">
        <f t="shared" si="1"/>
        <v>1</v>
      </c>
      <c r="K101">
        <f t="array" ref="K101">INDEX($A$7:$G$156,SMALL(IF(COUNTIF($L$5,$H$7:$H$156)*COUNTIF($L$5,$I$7:$I$156),MATCH(ROW($A$7:$A$156),ROW($A$7:$A$156)),""),ROWS($B$1:B95)),COLUMNS($A$1:B97))</f>
        <v>2012</v>
      </c>
      <c r="L101" t="str">
        <f t="array" ref="L101">INDEX($A$7:$G$156,SMALL(IF(COUNTIF($L$5,$H$7:$H$156)*COUNTIF($L$5,$I$7:$I$156),MATCH(ROW($A$7:$A$156),ROW($A$7:$A$156)),""),ROWS($B$1:C95)),COLUMNS($A$1:C97))</f>
        <v>Thrailkill, Eric A; Shahan, Timothy A</v>
      </c>
      <c r="M101" t="str">
        <f t="array" ref="M101">INDEX($A$7:$G$156,SMALL(IF(COUNTIF($L$5,$H$7:$H$156)*COUNTIF($L$5,$I$7:$I$156),MATCH(ROW($A$7:$A$156),ROW($A$7:$A$156)),""),ROWS($B$1:D95)),COLUMNS($A$1:D97))</f>
        <v>Resistance to change and relapse of observing.</v>
      </c>
      <c r="N101" t="str">
        <f t="array" ref="N101">INDEX($A$7:$G$156,SMALL(IF(COUNTIF($L$5,$H$7:$H$156)*COUNTIF($L$5,$I$7:$I$156),MATCH(ROW($A$7:$A$156),ROW($A$7:$A$156)),""),ROWS($B$1:E95)),COLUMNS($A$1:E97))</f>
        <v>Journal of the experimental analysis of behavior</v>
      </c>
      <c r="O101">
        <f t="array" ref="O101">INDEX($A$7:$G$156,SMALL(IF(COUNTIF($L$5,$H$7:$H$156)*COUNTIF($L$5,$I$7:$I$156),MATCH(ROW($A$7:$A$156),ROW($A$7:$A$156)),""),ROWS($B$1:F95)),COLUMNS($A$1:F97))</f>
        <v>0</v>
      </c>
    </row>
    <row r="102" spans="1:15">
      <c r="A102" s="1">
        <f>'MEDLINE - Initial'!A105</f>
        <v>0</v>
      </c>
      <c r="B102" s="1">
        <f>'MEDLINE - Initial'!B105</f>
        <v>2013</v>
      </c>
      <c r="C102" s="1" t="str">
        <f>'MEDLINE - Initial'!C105</f>
        <v>Troisi, Joseph R, 2nd</v>
      </c>
      <c r="D102" s="1" t="str">
        <f>'MEDLINE - Initial'!D105</f>
        <v>Perhaps More Consideration of Pavlovian-Operant Interaction May Improve the Clinical Efficacy of Behaviorally Based Drug Treatment Programs.</v>
      </c>
      <c r="E102" s="1" t="str">
        <f>'MEDLINE - Initial'!E105</f>
        <v>The Psychological record</v>
      </c>
      <c r="F102" s="1">
        <f>'MEDLINE - Initial'!F105</f>
        <v>0</v>
      </c>
      <c r="H102" s="1">
        <v>0</v>
      </c>
      <c r="I102" s="1">
        <v>0</v>
      </c>
      <c r="J102" t="b">
        <f t="shared" si="1"/>
        <v>1</v>
      </c>
      <c r="K102">
        <f t="array" ref="K102">INDEX($A$7:$G$156,SMALL(IF(COUNTIF($L$5,$H$7:$H$156)*COUNTIF($L$5,$I$7:$I$156),MATCH(ROW($A$7:$A$156),ROW($A$7:$A$156)),""),ROWS($B$1:B96)),COLUMNS($A$1:B98))</f>
        <v>2013</v>
      </c>
      <c r="L102" t="str">
        <f t="array" ref="L102">INDEX($A$7:$G$156,SMALL(IF(COUNTIF($L$5,$H$7:$H$156)*COUNTIF($L$5,$I$7:$I$156),MATCH(ROW($A$7:$A$156),ROW($A$7:$A$156)),""),ROWS($B$1:C96)),COLUMNS($A$1:C98))</f>
        <v>Cançado, Carlos R X; Lattal, Kennon A</v>
      </c>
      <c r="M102" t="str">
        <f t="array" ref="M102">INDEX($A$7:$G$156,SMALL(IF(COUNTIF($L$5,$H$7:$H$156)*COUNTIF($L$5,$I$7:$I$156),MATCH(ROW($A$7:$A$156),ROW($A$7:$A$156)),""),ROWS($B$1:D96)),COLUMNS($A$1:D98))</f>
        <v>Response elimination, reinforcement rate and resurgence of operant behavior.</v>
      </c>
      <c r="N102" t="str">
        <f t="array" ref="N102">INDEX($A$7:$G$156,SMALL(IF(COUNTIF($L$5,$H$7:$H$156)*COUNTIF($L$5,$I$7:$I$156),MATCH(ROW($A$7:$A$156),ROW($A$7:$A$156)),""),ROWS($B$1:E96)),COLUMNS($A$1:E98))</f>
        <v>Behavioural processes</v>
      </c>
      <c r="O102">
        <f t="array" ref="O102">INDEX($A$7:$G$156,SMALL(IF(COUNTIF($L$5,$H$7:$H$156)*COUNTIF($L$5,$I$7:$I$156),MATCH(ROW($A$7:$A$156),ROW($A$7:$A$156)),""),ROWS($B$1:F96)),COLUMNS($A$1:F98))</f>
        <v>0</v>
      </c>
    </row>
    <row r="103" spans="1:15">
      <c r="A103" s="1">
        <f>'MEDLINE - Initial'!A106</f>
        <v>0</v>
      </c>
      <c r="B103" s="1">
        <f>'MEDLINE - Initial'!B106</f>
        <v>2018</v>
      </c>
      <c r="C103" s="1" t="str">
        <f>'MEDLINE - Initial'!C106</f>
        <v>Galizio, Ann; Frye, Charles C J; Haynes, Jeremy M; Friedel, Jonathan E; Smith, Brooke M; Odum, Amy L</v>
      </c>
      <c r="D103" s="1" t="str">
        <f>'MEDLINE - Initial'!D106</f>
        <v>Persistence and relapse of reinforced behavioral variability.</v>
      </c>
      <c r="E103" s="1" t="str">
        <f>'MEDLINE - Initial'!E106</f>
        <v>Journal of the experimental analysis of behavior</v>
      </c>
      <c r="F103" s="1">
        <f>'MEDLINE - Initial'!F106</f>
        <v>0</v>
      </c>
      <c r="H103" s="1">
        <v>1</v>
      </c>
      <c r="I103" s="1">
        <v>1</v>
      </c>
      <c r="J103" t="b">
        <f t="shared" si="1"/>
        <v>1</v>
      </c>
      <c r="K103">
        <f t="array" ref="K103">INDEX($A$7:$G$156,SMALL(IF(COUNTIF($L$5,$H$7:$H$156)*COUNTIF($L$5,$I$7:$I$156),MATCH(ROW($A$7:$A$156),ROW($A$7:$A$156)),""),ROWS($B$1:B97)),COLUMNS($A$1:B99))</f>
        <v>2017</v>
      </c>
      <c r="L103" t="str">
        <f t="array" ref="L103">INDEX($A$7:$G$156,SMALL(IF(COUNTIF($L$5,$H$7:$H$156)*COUNTIF($L$5,$I$7:$I$156),MATCH(ROW($A$7:$A$156),ROW($A$7:$A$156)),""),ROWS($B$1:C97)),COLUMNS($A$1:C99))</f>
        <v>Craig, Andrew R; Browning, Kaitlyn O; Nall, Rusty W; Marshall, Ciara M; Shahan, Timothy A</v>
      </c>
      <c r="M103" t="str">
        <f t="array" ref="M103">INDEX($A$7:$G$156,SMALL(IF(COUNTIF($L$5,$H$7:$H$156)*COUNTIF($L$5,$I$7:$I$156),MATCH(ROW($A$7:$A$156),ROW($A$7:$A$156)),""),ROWS($B$1:D97)),COLUMNS($A$1:D99))</f>
        <v>Resurgence and alternative-reinforcer magnitude.</v>
      </c>
      <c r="N103" t="str">
        <f t="array" ref="N103">INDEX($A$7:$G$156,SMALL(IF(COUNTIF($L$5,$H$7:$H$156)*COUNTIF($L$5,$I$7:$I$156),MATCH(ROW($A$7:$A$156),ROW($A$7:$A$156)),""),ROWS($B$1:E97)),COLUMNS($A$1:E99))</f>
        <v>Journal of the experimental analysis of behavior</v>
      </c>
      <c r="O103">
        <f t="array" ref="O103">INDEX($A$7:$G$156,SMALL(IF(COUNTIF($L$5,$H$7:$H$156)*COUNTIF($L$5,$I$7:$I$156),MATCH(ROW($A$7:$A$156),ROW($A$7:$A$156)),""),ROWS($B$1:F97)),COLUMNS($A$1:F99))</f>
        <v>0</v>
      </c>
    </row>
    <row r="104" spans="1:15">
      <c r="A104" s="1">
        <f>'MEDLINE - Initial'!A107</f>
        <v>0</v>
      </c>
      <c r="B104" s="1">
        <f>'MEDLINE - Initial'!B107</f>
        <v>2017</v>
      </c>
      <c r="C104" s="1" t="str">
        <f>'MEDLINE - Initial'!C107</f>
        <v>Saini, Valdeep; Fisher, Wayne W; Pisman, Maegan D</v>
      </c>
      <c r="D104" s="1" t="str">
        <f>'MEDLINE - Initial'!D107</f>
        <v>Persistence during and resurgence following noncontingent reinforcement implemented with and without extinction.</v>
      </c>
      <c r="E104" s="1" t="str">
        <f>'MEDLINE - Initial'!E107</f>
        <v>Journal of applied behavior analysis</v>
      </c>
      <c r="F104" s="1">
        <f>'MEDLINE - Initial'!F107</f>
        <v>0</v>
      </c>
      <c r="H104" s="1">
        <v>1</v>
      </c>
      <c r="I104" s="1">
        <v>1</v>
      </c>
      <c r="J104" t="b">
        <f t="shared" si="1"/>
        <v>1</v>
      </c>
      <c r="K104">
        <f t="array" ref="K104">INDEX($A$7:$G$156,SMALL(IF(COUNTIF($L$5,$H$7:$H$156)*COUNTIF($L$5,$I$7:$I$156),MATCH(ROW($A$7:$A$156),ROW($A$7:$A$156)),""),ROWS($B$1:B98)),COLUMNS($A$1:B100))</f>
        <v>2020</v>
      </c>
      <c r="L104" t="str">
        <f t="array" ref="L104">INDEX($A$7:$G$156,SMALL(IF(COUNTIF($L$5,$H$7:$H$156)*COUNTIF($L$5,$I$7:$I$156),MATCH(ROW($A$7:$A$156),ROW($A$7:$A$156)),""),ROWS($B$1:C98)),COLUMNS($A$1:C100))</f>
        <v>Shahan, Timothy A; Browning, Kaitlyn O; Nall, Rusty W</v>
      </c>
      <c r="M104" t="str">
        <f t="array" ref="M104">INDEX($A$7:$G$156,SMALL(IF(COUNTIF($L$5,$H$7:$H$156)*COUNTIF($L$5,$I$7:$I$156),MATCH(ROW($A$7:$A$156),ROW($A$7:$A$156)),""),ROWS($B$1:D98)),COLUMNS($A$1:D100))</f>
        <v>Resurgence as Choice in Context: Treatment duration and on/off alternative reinforcement.</v>
      </c>
      <c r="N104" t="str">
        <f t="array" ref="N104">INDEX($A$7:$G$156,SMALL(IF(COUNTIF($L$5,$H$7:$H$156)*COUNTIF($L$5,$I$7:$I$156),MATCH(ROW($A$7:$A$156),ROW($A$7:$A$156)),""),ROWS($B$1:E98)),COLUMNS($A$1:E100))</f>
        <v>Journal of the experimental analysis of behavior</v>
      </c>
      <c r="O104">
        <f t="array" ref="O104">INDEX($A$7:$G$156,SMALL(IF(COUNTIF($L$5,$H$7:$H$156)*COUNTIF($L$5,$I$7:$I$156),MATCH(ROW($A$7:$A$156),ROW($A$7:$A$156)),""),ROWS($B$1:F98)),COLUMNS($A$1:F100))</f>
        <v>0</v>
      </c>
    </row>
    <row r="105" spans="1:15">
      <c r="A105" s="1">
        <f>'MEDLINE - Initial'!A108</f>
        <v>0</v>
      </c>
      <c r="B105" s="1">
        <f>'MEDLINE - Initial'!B108</f>
        <v>2015</v>
      </c>
      <c r="C105" s="1" t="str">
        <f>'MEDLINE - Initial'!C108</f>
        <v>Terry, Alan J</v>
      </c>
      <c r="D105" s="1" t="str">
        <f>'MEDLINE - Initial'!D108</f>
        <v>Predator-prey models with component Allee effect for predator reproduction.</v>
      </c>
      <c r="E105" s="1" t="str">
        <f>'MEDLINE - Initial'!E108</f>
        <v>Journal of mathematical biology</v>
      </c>
      <c r="F105" s="1">
        <f>'MEDLINE - Initial'!F108</f>
        <v>0</v>
      </c>
      <c r="H105" s="1">
        <v>0</v>
      </c>
      <c r="I105" s="1">
        <v>0</v>
      </c>
      <c r="J105" t="b">
        <f t="shared" si="1"/>
        <v>1</v>
      </c>
      <c r="K105">
        <f t="array" ref="K105">INDEX($A$7:$G$156,SMALL(IF(COUNTIF($L$5,$H$7:$H$156)*COUNTIF($L$5,$I$7:$I$156),MATCH(ROW($A$7:$A$156),ROW($A$7:$A$156)),""),ROWS($B$1:B99)),COLUMNS($A$1:B101))</f>
        <v>2017</v>
      </c>
      <c r="L105" t="str">
        <f t="array" ref="L105">INDEX($A$7:$G$156,SMALL(IF(COUNTIF($L$5,$H$7:$H$156)*COUNTIF($L$5,$I$7:$I$156),MATCH(ROW($A$7:$A$156),ROW($A$7:$A$156)),""),ROWS($B$1:C99)),COLUMNS($A$1:C101))</f>
        <v>Shahan, Timothy A; Craig, Andrew R</v>
      </c>
      <c r="M105" t="str">
        <f t="array" ref="M105">INDEX($A$7:$G$156,SMALL(IF(COUNTIF($L$5,$H$7:$H$156)*COUNTIF($L$5,$I$7:$I$156),MATCH(ROW($A$7:$A$156),ROW($A$7:$A$156)),""),ROWS($B$1:D99)),COLUMNS($A$1:D101))</f>
        <v>Resurgence as Choice.</v>
      </c>
      <c r="N105" t="str">
        <f t="array" ref="N105">INDEX($A$7:$G$156,SMALL(IF(COUNTIF($L$5,$H$7:$H$156)*COUNTIF($L$5,$I$7:$I$156),MATCH(ROW($A$7:$A$156),ROW($A$7:$A$156)),""),ROWS($B$1:E99)),COLUMNS($A$1:E101))</f>
        <v>Behavioural processes</v>
      </c>
      <c r="O105">
        <f t="array" ref="O105">INDEX($A$7:$G$156,SMALL(IF(COUNTIF($L$5,$H$7:$H$156)*COUNTIF($L$5,$I$7:$I$156),MATCH(ROW($A$7:$A$156),ROW($A$7:$A$156)),""),ROWS($B$1:F99)),COLUMNS($A$1:F101))</f>
        <v>0</v>
      </c>
    </row>
    <row r="106" spans="1:15">
      <c r="A106" s="1">
        <f>'MEDLINE - Initial'!A109</f>
        <v>0</v>
      </c>
      <c r="B106" s="1">
        <f>'MEDLINE - Initial'!B109</f>
        <v>2018</v>
      </c>
      <c r="C106" s="1" t="str">
        <f>'MEDLINE - Initial'!C109</f>
        <v>Briggs, Adam M; Fisher, Wayne W; Greer, Brian D; Kimball, Ryan T</v>
      </c>
      <c r="D106" s="1" t="str">
        <f>'MEDLINE - Initial'!D109</f>
        <v>Prevalence of resurgence of destructive behavior when thinning reinforcement schedules during functional communication training.</v>
      </c>
      <c r="E106" s="1" t="str">
        <f>'MEDLINE - Initial'!E109</f>
        <v>Journal of applied behavior analysis</v>
      </c>
      <c r="F106" s="1">
        <f>'MEDLINE - Initial'!F109</f>
        <v>0</v>
      </c>
      <c r="H106" s="1">
        <v>1</v>
      </c>
      <c r="I106" s="1">
        <v>1</v>
      </c>
      <c r="J106" t="b">
        <f t="shared" si="1"/>
        <v>1</v>
      </c>
      <c r="K106">
        <f t="array" ref="K106">INDEX($A$7:$G$156,SMALL(IF(COUNTIF($L$5,$H$7:$H$156)*COUNTIF($L$5,$I$7:$I$156),MATCH(ROW($A$7:$A$156),ROW($A$7:$A$156)),""),ROWS($B$1:B100)),COLUMNS($A$1:B102))</f>
        <v>2019</v>
      </c>
      <c r="L106" t="str">
        <f t="array" ref="L106">INDEX($A$7:$G$156,SMALL(IF(COUNTIF($L$5,$H$7:$H$156)*COUNTIF($L$5,$I$7:$I$156),MATCH(ROW($A$7:$A$156),ROW($A$7:$A$156)),""),ROWS($B$1:C100)),COLUMNS($A$1:C102))</f>
        <v>Greer, Brian D; Shahan, Timothy A</v>
      </c>
      <c r="M106" t="str">
        <f t="array" ref="M106">INDEX($A$7:$G$156,SMALL(IF(COUNTIF($L$5,$H$7:$H$156)*COUNTIF($L$5,$I$7:$I$156),MATCH(ROW($A$7:$A$156),ROW($A$7:$A$156)),""),ROWS($B$1:D100)),COLUMNS($A$1:D102))</f>
        <v>Resurgence as Choice: Implications for promoting durable behavior change.</v>
      </c>
      <c r="N106" t="str">
        <f t="array" ref="N106">INDEX($A$7:$G$156,SMALL(IF(COUNTIF($L$5,$H$7:$H$156)*COUNTIF($L$5,$I$7:$I$156),MATCH(ROW($A$7:$A$156),ROW($A$7:$A$156)),""),ROWS($B$1:E100)),COLUMNS($A$1:E102))</f>
        <v>Journal of applied behavior analysis</v>
      </c>
      <c r="O106">
        <f t="array" ref="O106">INDEX($A$7:$G$156,SMALL(IF(COUNTIF($L$5,$H$7:$H$156)*COUNTIF($L$5,$I$7:$I$156),MATCH(ROW($A$7:$A$156),ROW($A$7:$A$156)),""),ROWS($B$1:F100)),COLUMNS($A$1:F102))</f>
        <v>0</v>
      </c>
    </row>
    <row r="107" spans="1:15">
      <c r="A107" s="1">
        <f>'MEDLINE - Initial'!A110</f>
        <v>0</v>
      </c>
      <c r="B107" s="1">
        <f>'MEDLINE - Initial'!B110</f>
        <v>2017</v>
      </c>
      <c r="C107" s="1" t="str">
        <f>'MEDLINE - Initial'!C110</f>
        <v>Bouton, Mark E; Thrailkill, Eric A; Bergeria, Cecilia L; Davis, Danielle R</v>
      </c>
      <c r="D107" s="1" t="str">
        <f>'MEDLINE - Initial'!D110</f>
        <v>Preventing relapse after incentivized choice treatment: A laboratory model.</v>
      </c>
      <c r="E107" s="1" t="str">
        <f>'MEDLINE - Initial'!E110</f>
        <v>Behavioural processes</v>
      </c>
      <c r="F107" s="1">
        <f>'MEDLINE - Initial'!F110</f>
        <v>0</v>
      </c>
      <c r="H107" s="1">
        <v>1</v>
      </c>
      <c r="I107" s="1">
        <v>1</v>
      </c>
      <c r="J107" t="b">
        <f t="shared" si="1"/>
        <v>1</v>
      </c>
      <c r="K107">
        <f t="array" ref="K107">INDEX($A$7:$G$156,SMALL(IF(COUNTIF($L$5,$H$7:$H$156)*COUNTIF($L$5,$I$7:$I$156),MATCH(ROW($A$7:$A$156),ROW($A$7:$A$156)),""),ROWS($B$1:B101)),COLUMNS($A$1:B103))</f>
        <v>2020</v>
      </c>
      <c r="L107" t="str">
        <f t="array" ref="L107">INDEX($A$7:$G$156,SMALL(IF(COUNTIF($L$5,$H$7:$H$156)*COUNTIF($L$5,$I$7:$I$156),MATCH(ROW($A$7:$A$156),ROW($A$7:$A$156)),""),ROWS($B$1:C101)),COLUMNS($A$1:C103))</f>
        <v>Brown, Katherine R; Greer, Brian D; Craig, Andrew R; Sullivan, William E; Fisher, Wayne W; Roane, Henry S</v>
      </c>
      <c r="M107" t="str">
        <f t="array" ref="M107">INDEX($A$7:$G$156,SMALL(IF(COUNTIF($L$5,$H$7:$H$156)*COUNTIF($L$5,$I$7:$I$156),MATCH(ROW($A$7:$A$156),ROW($A$7:$A$156)),""),ROWS($B$1:D101)),COLUMNS($A$1:D103))</f>
        <v>Resurgence following differential reinforcement of alternative behavior implemented with and without extinction.</v>
      </c>
      <c r="N107" t="str">
        <f t="array" ref="N107">INDEX($A$7:$G$156,SMALL(IF(COUNTIF($L$5,$H$7:$H$156)*COUNTIF($L$5,$I$7:$I$156),MATCH(ROW($A$7:$A$156),ROW($A$7:$A$156)),""),ROWS($B$1:E101)),COLUMNS($A$1:E103))</f>
        <v>Journal of the experimental analysis of behavior</v>
      </c>
      <c r="O107">
        <f t="array" ref="O107">INDEX($A$7:$G$156,SMALL(IF(COUNTIF($L$5,$H$7:$H$156)*COUNTIF($L$5,$I$7:$I$156),MATCH(ROW($A$7:$A$156),ROW($A$7:$A$156)),""),ROWS($B$1:F101)),COLUMNS($A$1:F103))</f>
        <v>0</v>
      </c>
    </row>
    <row r="108" spans="1:15">
      <c r="A108" s="1">
        <f>'MEDLINE - Initial'!A111</f>
        <v>0</v>
      </c>
      <c r="B108" s="1">
        <f>'MEDLINE - Initial'!B111</f>
        <v>2018</v>
      </c>
      <c r="C108" s="1" t="str">
        <f>'MEDLINE - Initial'!C111</f>
        <v>Fontes, Rafaela M; Todorov, João C; Shahan, Timothy A</v>
      </c>
      <c r="D108" s="1" t="str">
        <f>'MEDLINE - Initial'!D111</f>
        <v>Punishment of an alternative behavior generates resurgence of a previously extinguished target behavior.</v>
      </c>
      <c r="E108" s="1" t="str">
        <f>'MEDLINE - Initial'!E111</f>
        <v>Journal of the experimental analysis of behavior</v>
      </c>
      <c r="F108" s="1">
        <f>'MEDLINE - Initial'!F111</f>
        <v>0</v>
      </c>
      <c r="H108" s="1">
        <v>1</v>
      </c>
      <c r="I108" s="1">
        <v>1</v>
      </c>
      <c r="J108" t="b">
        <f t="shared" si="1"/>
        <v>1</v>
      </c>
      <c r="K108">
        <f t="array" ref="K108">INDEX($A$7:$G$156,SMALL(IF(COUNTIF($L$5,$H$7:$H$156)*COUNTIF($L$5,$I$7:$I$156),MATCH(ROW($A$7:$A$156),ROW($A$7:$A$156)),""),ROWS($B$1:B102)),COLUMNS($A$1:B104))</f>
        <v>2014</v>
      </c>
      <c r="L108" t="str">
        <f t="array" ref="L108">INDEX($A$7:$G$156,SMALL(IF(COUNTIF($L$5,$H$7:$H$156)*COUNTIF($L$5,$I$7:$I$156),MATCH(ROW($A$7:$A$156),ROW($A$7:$A$156)),""),ROWS($B$1:C102)),COLUMNS($A$1:C104))</f>
        <v>da Silva, Stephanie P; Cançado, Carlos R X; Lattal, Kennon A</v>
      </c>
      <c r="M108" t="str">
        <f t="array" ref="M108">INDEX($A$7:$G$156,SMALL(IF(COUNTIF($L$5,$H$7:$H$156)*COUNTIF($L$5,$I$7:$I$156),MATCH(ROW($A$7:$A$156),ROW($A$7:$A$156)),""),ROWS($B$1:D102)),COLUMNS($A$1:D104))</f>
        <v>Resurgence in Siamese fighting fish, Betta splendens.</v>
      </c>
      <c r="N108" t="str">
        <f t="array" ref="N108">INDEX($A$7:$G$156,SMALL(IF(COUNTIF($L$5,$H$7:$H$156)*COUNTIF($L$5,$I$7:$I$156),MATCH(ROW($A$7:$A$156),ROW($A$7:$A$156)),""),ROWS($B$1:E102)),COLUMNS($A$1:E104))</f>
        <v>Behavioural processes</v>
      </c>
      <c r="O108">
        <f t="array" ref="O108">INDEX($A$7:$G$156,SMALL(IF(COUNTIF($L$5,$H$7:$H$156)*COUNTIF($L$5,$I$7:$I$156),MATCH(ROW($A$7:$A$156),ROW($A$7:$A$156)),""),ROWS($B$1:F102)),COLUMNS($A$1:F104))</f>
        <v>0</v>
      </c>
    </row>
    <row r="109" spans="1:15">
      <c r="A109" s="1">
        <f>'MEDLINE - Initial'!A112</f>
        <v>0</v>
      </c>
      <c r="B109" s="1">
        <f>'MEDLINE - Initial'!B112</f>
        <v>2017</v>
      </c>
      <c r="C109" s="1" t="str">
        <f>'MEDLINE - Initial'!C112</f>
        <v>Bai, John Y H; Cowie, Sarah; Podlesnik, Christopher A</v>
      </c>
      <c r="D109" s="1" t="str">
        <f>'MEDLINE - Initial'!D112</f>
        <v>Quantitative analysis of local-level resurgence.</v>
      </c>
      <c r="E109" s="1" t="str">
        <f>'MEDLINE - Initial'!E112</f>
        <v>Learning &amp; behavior</v>
      </c>
      <c r="F109" s="1">
        <f>'MEDLINE - Initial'!F112</f>
        <v>0</v>
      </c>
      <c r="H109" s="1">
        <v>1</v>
      </c>
      <c r="I109" s="1">
        <v>1</v>
      </c>
      <c r="J109" t="b">
        <f t="shared" si="1"/>
        <v>1</v>
      </c>
      <c r="K109">
        <f t="array" ref="K109">INDEX($A$7:$G$156,SMALL(IF(COUNTIF($L$5,$H$7:$H$156)*COUNTIF($L$5,$I$7:$I$156),MATCH(ROW($A$7:$A$156),ROW($A$7:$A$156)),""),ROWS($B$1:B103)),COLUMNS($A$1:B105))</f>
        <v>2019</v>
      </c>
      <c r="L109" t="str">
        <f t="array" ref="L109">INDEX($A$7:$G$156,SMALL(IF(COUNTIF($L$5,$H$7:$H$156)*COUNTIF($L$5,$I$7:$I$156),MATCH(ROW($A$7:$A$156),ROW($A$7:$A$156)),""),ROWS($B$1:C103)),COLUMNS($A$1:C105))</f>
        <v>Podlesnik, Christopher A; Kuroda, Toshikazu; Jimenez-Gomez, Corina; Abreu-Rodrigues, Josele; Cançado, Carlos R X; Blackman, Abigail L; Silverman, Karli; Villegas-Barker, Jamie; Galbato, Melinda; Teixeira, Italo S C</v>
      </c>
      <c r="M109" t="str">
        <f t="array" ref="M109">INDEX($A$7:$G$156,SMALL(IF(COUNTIF($L$5,$H$7:$H$156)*COUNTIF($L$5,$I$7:$I$156),MATCH(ROW($A$7:$A$156),ROW($A$7:$A$156)),""),ROWS($B$1:D103)),COLUMNS($A$1:D105))</f>
        <v>Resurgence is greater following a return to the training context than remaining in the extinction context.</v>
      </c>
      <c r="N109" t="str">
        <f t="array" ref="N109">INDEX($A$7:$G$156,SMALL(IF(COUNTIF($L$5,$H$7:$H$156)*COUNTIF($L$5,$I$7:$I$156),MATCH(ROW($A$7:$A$156),ROW($A$7:$A$156)),""),ROWS($B$1:E103)),COLUMNS($A$1:E105))</f>
        <v>Journal of the experimental analysis of behavior</v>
      </c>
      <c r="O109">
        <f t="array" ref="O109">INDEX($A$7:$G$156,SMALL(IF(COUNTIF($L$5,$H$7:$H$156)*COUNTIF($L$5,$I$7:$I$156),MATCH(ROW($A$7:$A$156),ROW($A$7:$A$156)),""),ROWS($B$1:F103)),COLUMNS($A$1:F105))</f>
        <v>0</v>
      </c>
    </row>
    <row r="110" spans="1:15">
      <c r="A110" s="1">
        <f>'MEDLINE - Initial'!A113</f>
        <v>0</v>
      </c>
      <c r="B110" s="1">
        <f>'MEDLINE - Initial'!B113</f>
        <v>2017</v>
      </c>
      <c r="C110" s="1" t="str">
        <f>'MEDLINE - Initial'!C113</f>
        <v>Nevin, John A; Craig, Andrew R; Cunningham, Paul J; Podlesnik, Christopher A; Shahan, Timothy A; Sweeney, Mary M</v>
      </c>
      <c r="D110" s="1" t="str">
        <f>'MEDLINE - Initial'!D113</f>
        <v>Quantitative models of persistence and relapse from the perspective of behavioral momentum theory: Fits and misfits.</v>
      </c>
      <c r="E110" s="1" t="str">
        <f>'MEDLINE - Initial'!E113</f>
        <v>Behavioural processes</v>
      </c>
      <c r="F110" s="1">
        <f>'MEDLINE - Initial'!F113</f>
        <v>0</v>
      </c>
      <c r="H110" s="1">
        <v>1</v>
      </c>
      <c r="I110" s="1">
        <v>1</v>
      </c>
      <c r="J110" t="b">
        <f t="shared" si="1"/>
        <v>1</v>
      </c>
      <c r="K110">
        <f t="array" ref="K110">INDEX($A$7:$G$156,SMALL(IF(COUNTIF($L$5,$H$7:$H$156)*COUNTIF($L$5,$I$7:$I$156),MATCH(ROW($A$7:$A$156),ROW($A$7:$A$156)),""),ROWS($B$1:B104)),COLUMNS($A$1:B106))</f>
        <v>2019</v>
      </c>
      <c r="L110" t="str">
        <f t="array" ref="L110">INDEX($A$7:$G$156,SMALL(IF(COUNTIF($L$5,$H$7:$H$156)*COUNTIF($L$5,$I$7:$I$156),MATCH(ROW($A$7:$A$156),ROW($A$7:$A$156)),""),ROWS($B$1:C104)),COLUMNS($A$1:C106))</f>
        <v>Nall, Rusty W; Rung, Jillian M; Shahan, Timothy A</v>
      </c>
      <c r="M110" t="str">
        <f t="array" ref="M110">INDEX($A$7:$G$156,SMALL(IF(COUNTIF($L$5,$H$7:$H$156)*COUNTIF($L$5,$I$7:$I$156),MATCH(ROW($A$7:$A$156),ROW($A$7:$A$156)),""),ROWS($B$1:D104)),COLUMNS($A$1:D106))</f>
        <v>Resurgence of a target behavior suppressed by a combination of punishment and alternative reinforcement.</v>
      </c>
      <c r="N110" t="str">
        <f t="array" ref="N110">INDEX($A$7:$G$156,SMALL(IF(COUNTIF($L$5,$H$7:$H$156)*COUNTIF($L$5,$I$7:$I$156),MATCH(ROW($A$7:$A$156),ROW($A$7:$A$156)),""),ROWS($B$1:E104)),COLUMNS($A$1:E106))</f>
        <v>Behavioural processes</v>
      </c>
      <c r="O110">
        <f t="array" ref="O110">INDEX($A$7:$G$156,SMALL(IF(COUNTIF($L$5,$H$7:$H$156)*COUNTIF($L$5,$I$7:$I$156),MATCH(ROW($A$7:$A$156),ROW($A$7:$A$156)),""),ROWS($B$1:F104)),COLUMNS($A$1:F106))</f>
        <v>0</v>
      </c>
    </row>
    <row r="111" spans="1:15">
      <c r="A111" s="1">
        <f>'MEDLINE - Initial'!A114</f>
        <v>0</v>
      </c>
      <c r="B111" s="1">
        <f>'MEDLINE - Initial'!B114</f>
        <v>2003</v>
      </c>
      <c r="C111" s="1" t="str">
        <f>'MEDLINE - Initial'!C114</f>
        <v>Lieving, Gregory A; Lattal, Kennon A</v>
      </c>
      <c r="D111" s="1" t="str">
        <f>'MEDLINE - Initial'!D114</f>
        <v>Recency, repeatability, and reinforcer retrenchment: an experimental analysis of resurgence.</v>
      </c>
      <c r="E111" s="1" t="str">
        <f>'MEDLINE - Initial'!E114</f>
        <v>Journal of the experimental analysis of behavior</v>
      </c>
      <c r="F111" s="1">
        <f>'MEDLINE - Initial'!F114</f>
        <v>0</v>
      </c>
      <c r="H111" s="1">
        <v>1</v>
      </c>
      <c r="I111" s="1">
        <v>1</v>
      </c>
      <c r="J111" t="b">
        <f t="shared" si="1"/>
        <v>1</v>
      </c>
      <c r="K111">
        <f t="array" ref="K111">INDEX($A$7:$G$156,SMALL(IF(COUNTIF($L$5,$H$7:$H$156)*COUNTIF($L$5,$I$7:$I$156),MATCH(ROW($A$7:$A$156),ROW($A$7:$A$156)),""),ROWS($B$1:B105)),COLUMNS($A$1:B107))</f>
        <v>2006</v>
      </c>
      <c r="L111" t="str">
        <f t="array" ref="L111">INDEX($A$7:$G$156,SMALL(IF(COUNTIF($L$5,$H$7:$H$156)*COUNTIF($L$5,$I$7:$I$156),MATCH(ROW($A$7:$A$156),ROW($A$7:$A$156)),""),ROWS($B$1:C105)),COLUMNS($A$1:C107))</f>
        <v>Podlesnik, Christopher A; Jimenez-Gomez, Corina; Shahan, Timothy A</v>
      </c>
      <c r="M111" t="str">
        <f t="array" ref="M111">INDEX($A$7:$G$156,SMALL(IF(COUNTIF($L$5,$H$7:$H$156)*COUNTIF($L$5,$I$7:$I$156),MATCH(ROW($A$7:$A$156),ROW($A$7:$A$156)),""),ROWS($B$1:D105)),COLUMNS($A$1:D107))</f>
        <v>Resurgence of alcohol seeking produced by discontinuing non-drug reinforcement as an animal model of drug relapse.</v>
      </c>
      <c r="N111" t="str">
        <f t="array" ref="N111">INDEX($A$7:$G$156,SMALL(IF(COUNTIF($L$5,$H$7:$H$156)*COUNTIF($L$5,$I$7:$I$156),MATCH(ROW($A$7:$A$156),ROW($A$7:$A$156)),""),ROWS($B$1:E105)),COLUMNS($A$1:E107))</f>
        <v>Behavioural pharmacology</v>
      </c>
      <c r="O111">
        <f t="array" ref="O111">INDEX($A$7:$G$156,SMALL(IF(COUNTIF($L$5,$H$7:$H$156)*COUNTIF($L$5,$I$7:$I$156),MATCH(ROW($A$7:$A$156),ROW($A$7:$A$156)),""),ROWS($B$1:F105)),COLUMNS($A$1:F107))</f>
        <v>0</v>
      </c>
    </row>
    <row r="112" spans="1:15">
      <c r="A112" s="1">
        <f>'MEDLINE - Initial'!A115</f>
        <v>0</v>
      </c>
      <c r="B112" s="1">
        <f>'MEDLINE - Initial'!B115</f>
        <v>2013</v>
      </c>
      <c r="C112" s="1" t="str">
        <f>'MEDLINE - Initial'!C115</f>
        <v>Marchant, Nathan J; Li, Xuan; Shaham, Yavin</v>
      </c>
      <c r="D112" s="1" t="str">
        <f>'MEDLINE - Initial'!D115</f>
        <v>Recent developments in animal models of drug relapse.</v>
      </c>
      <c r="E112" s="1" t="str">
        <f>'MEDLINE - Initial'!E115</f>
        <v>Current opinion in neurobiology</v>
      </c>
      <c r="F112" s="1">
        <f>'MEDLINE - Initial'!F115</f>
        <v>0</v>
      </c>
      <c r="H112" s="1">
        <v>1</v>
      </c>
      <c r="I112" s="1">
        <v>1</v>
      </c>
      <c r="J112" t="b">
        <f t="shared" si="1"/>
        <v>1</v>
      </c>
      <c r="K112">
        <f t="array" ref="K112">INDEX($A$7:$G$156,SMALL(IF(COUNTIF($L$5,$H$7:$H$156)*COUNTIF($L$5,$I$7:$I$156),MATCH(ROW($A$7:$A$156),ROW($A$7:$A$156)),""),ROWS($B$1:B106)),COLUMNS($A$1:B108))</f>
        <v>2007</v>
      </c>
      <c r="L112" t="str">
        <f t="array" ref="L112">INDEX($A$7:$G$156,SMALL(IF(COUNTIF($L$5,$H$7:$H$156)*COUNTIF($L$5,$I$7:$I$156),MATCH(ROW($A$7:$A$156),ROW($A$7:$A$156)),""),ROWS($B$1:C106)),COLUMNS($A$1:C108))</f>
        <v>Reed, Phil; Morgan, Theresa A</v>
      </c>
      <c r="M112" t="str">
        <f t="array" ref="M112">INDEX($A$7:$G$156,SMALL(IF(COUNTIF($L$5,$H$7:$H$156)*COUNTIF($L$5,$I$7:$I$156),MATCH(ROW($A$7:$A$156),ROW($A$7:$A$156)),""),ROWS($B$1:D106)),COLUMNS($A$1:D108))</f>
        <v>Resurgence of behavior during extinction depends on previous rate of response.</v>
      </c>
      <c r="N112" t="str">
        <f t="array" ref="N112">INDEX($A$7:$G$156,SMALL(IF(COUNTIF($L$5,$H$7:$H$156)*COUNTIF($L$5,$I$7:$I$156),MATCH(ROW($A$7:$A$156),ROW($A$7:$A$156)),""),ROWS($B$1:E106)),COLUMNS($A$1:E108))</f>
        <v>Learning &amp; behavior</v>
      </c>
      <c r="O112">
        <f t="array" ref="O112">INDEX($A$7:$G$156,SMALL(IF(COUNTIF($L$5,$H$7:$H$156)*COUNTIF($L$5,$I$7:$I$156),MATCH(ROW($A$7:$A$156),ROW($A$7:$A$156)),""),ROWS($B$1:F106)),COLUMNS($A$1:F108))</f>
        <v>0</v>
      </c>
    </row>
    <row r="113" spans="1:15">
      <c r="A113" s="1">
        <f>'MEDLINE - Initial'!A116</f>
        <v>0</v>
      </c>
      <c r="B113" s="1">
        <f>'MEDLINE - Initial'!B116</f>
        <v>2007</v>
      </c>
      <c r="C113" s="1" t="str">
        <f>'MEDLINE - Initial'!C116</f>
        <v>Kearns, David N; Weiss, Stanley J</v>
      </c>
      <c r="D113" s="1" t="str">
        <f>'MEDLINE - Initial'!D116</f>
        <v>Recovery of Pavlovian sign-tracking (autoshaping) following the discontinuation of inter-trial interval food in rats.</v>
      </c>
      <c r="E113" s="1" t="str">
        <f>'MEDLINE - Initial'!E116</f>
        <v>Behavioural processes</v>
      </c>
      <c r="F113" s="1">
        <f>'MEDLINE - Initial'!F116</f>
        <v>0</v>
      </c>
      <c r="H113" s="1">
        <v>0</v>
      </c>
      <c r="I113" s="1">
        <v>0</v>
      </c>
      <c r="J113" t="b">
        <f t="shared" si="1"/>
        <v>1</v>
      </c>
      <c r="K113">
        <f t="array" ref="K113">INDEX($A$7:$G$156,SMALL(IF(COUNTIF($L$5,$H$7:$H$156)*COUNTIF($L$5,$I$7:$I$156),MATCH(ROW($A$7:$A$156),ROW($A$7:$A$156)),""),ROWS($B$1:B107)),COLUMNS($A$1:B109))</f>
        <v>1996</v>
      </c>
      <c r="L113" t="str">
        <f t="array" ref="L113">INDEX($A$7:$G$156,SMALL(IF(COUNTIF($L$5,$H$7:$H$156)*COUNTIF($L$5,$I$7:$I$156),MATCH(ROW($A$7:$A$156),ROW($A$7:$A$156)),""),ROWS($B$1:C107)),COLUMNS($A$1:C109))</f>
        <v>Wilson, K G; Hayes, S C</v>
      </c>
      <c r="M113" t="str">
        <f t="array" ref="M113">INDEX($A$7:$G$156,SMALL(IF(COUNTIF($L$5,$H$7:$H$156)*COUNTIF($L$5,$I$7:$I$156),MATCH(ROW($A$7:$A$156),ROW($A$7:$A$156)),""),ROWS($B$1:D107)),COLUMNS($A$1:D109))</f>
        <v>Resurgence of derived stimulus relations.</v>
      </c>
      <c r="N113" t="str">
        <f t="array" ref="N113">INDEX($A$7:$G$156,SMALL(IF(COUNTIF($L$5,$H$7:$H$156)*COUNTIF($L$5,$I$7:$I$156),MATCH(ROW($A$7:$A$156),ROW($A$7:$A$156)),""),ROWS($B$1:E107)),COLUMNS($A$1:E109))</f>
        <v>Journal of the experimental analysis of behavior</v>
      </c>
      <c r="O113">
        <f t="array" ref="O113">INDEX($A$7:$G$156,SMALL(IF(COUNTIF($L$5,$H$7:$H$156)*COUNTIF($L$5,$I$7:$I$156),MATCH(ROW($A$7:$A$156),ROW($A$7:$A$156)),""),ROWS($B$1:F107)),COLUMNS($A$1:F109))</f>
        <v>0</v>
      </c>
    </row>
    <row r="114" spans="1:15">
      <c r="A114" s="1">
        <f>'MEDLINE - Initial'!A117</f>
        <v>0</v>
      </c>
      <c r="B114" s="1">
        <f>'MEDLINE - Initial'!B117</f>
        <v>2018</v>
      </c>
      <c r="C114" s="1" t="str">
        <f>'MEDLINE - Initial'!C117</f>
        <v>Garner, Joshua; Neef, Nancy A; Gardner, Ralph</v>
      </c>
      <c r="D114" s="1" t="str">
        <f>'MEDLINE - Initial'!D117</f>
        <v>Recurrence of phonetic responding.</v>
      </c>
      <c r="E114" s="1" t="str">
        <f>'MEDLINE - Initial'!E117</f>
        <v>Journal of applied behavior analysis</v>
      </c>
      <c r="F114" s="1">
        <f>'MEDLINE - Initial'!F117</f>
        <v>0</v>
      </c>
      <c r="H114" s="1">
        <v>1</v>
      </c>
      <c r="I114" s="1">
        <v>1</v>
      </c>
      <c r="J114" t="b">
        <f t="shared" si="1"/>
        <v>1</v>
      </c>
      <c r="K114">
        <f t="array" ref="K114">INDEX($A$7:$G$156,SMALL(IF(COUNTIF($L$5,$H$7:$H$156)*COUNTIF($L$5,$I$7:$I$156),MATCH(ROW($A$7:$A$156),ROW($A$7:$A$156)),""),ROWS($B$1:B108)),COLUMNS($A$1:B110))</f>
        <v>2014</v>
      </c>
      <c r="L114" t="str">
        <f t="array" ref="L114">INDEX($A$7:$G$156,SMALL(IF(COUNTIF($L$5,$H$7:$H$156)*COUNTIF($L$5,$I$7:$I$156),MATCH(ROW($A$7:$A$156),ROW($A$7:$A$156)),""),ROWS($B$1:C108)),COLUMNS($A$1:C110))</f>
        <v>Bouton, Mark E; Schepers, Scott T</v>
      </c>
      <c r="M114" t="str">
        <f t="array" ref="M114">INDEX($A$7:$G$156,SMALL(IF(COUNTIF($L$5,$H$7:$H$156)*COUNTIF($L$5,$I$7:$I$156),MATCH(ROW($A$7:$A$156),ROW($A$7:$A$156)),""),ROWS($B$1:D108)),COLUMNS($A$1:D110))</f>
        <v>Resurgence of instrumental behavior after an abstinence contingency.</v>
      </c>
      <c r="N114" t="str">
        <f t="array" ref="N114">INDEX($A$7:$G$156,SMALL(IF(COUNTIF($L$5,$H$7:$H$156)*COUNTIF($L$5,$I$7:$I$156),MATCH(ROW($A$7:$A$156),ROW($A$7:$A$156)),""),ROWS($B$1:E108)),COLUMNS($A$1:E110))</f>
        <v>Learning &amp; behavior</v>
      </c>
      <c r="O114">
        <f t="array" ref="O114">INDEX($A$7:$G$156,SMALL(IF(COUNTIF($L$5,$H$7:$H$156)*COUNTIF($L$5,$I$7:$I$156),MATCH(ROW($A$7:$A$156),ROW($A$7:$A$156)),""),ROWS($B$1:F108)),COLUMNS($A$1:F110))</f>
        <v>0</v>
      </c>
    </row>
    <row r="115" spans="1:15">
      <c r="A115" s="1">
        <f>'MEDLINE - Initial'!A118</f>
        <v>0</v>
      </c>
      <c r="B115" s="1">
        <f>'MEDLINE - Initial'!B118</f>
        <v>2012</v>
      </c>
      <c r="C115" s="1" t="str">
        <f>'MEDLINE - Initial'!C118</f>
        <v>Bouton, Mark E; Winterbauer, Neil E; Todd, Travis P</v>
      </c>
      <c r="D115" s="1" t="str">
        <f>'MEDLINE - Initial'!D118</f>
        <v>Relapse processes after the extinction of instrumental learning: renewal, resurgence, and reacquisition.</v>
      </c>
      <c r="E115" s="1" t="str">
        <f>'MEDLINE - Initial'!E118</f>
        <v>Behavioural processes</v>
      </c>
      <c r="F115" s="1">
        <f>'MEDLINE - Initial'!F118</f>
        <v>0</v>
      </c>
      <c r="H115" s="1">
        <v>1</v>
      </c>
      <c r="I115" s="1">
        <v>1</v>
      </c>
      <c r="J115" t="b">
        <f t="shared" si="1"/>
        <v>1</v>
      </c>
      <c r="K115">
        <f t="array" ref="K115">INDEX($A$7:$G$156,SMALL(IF(COUNTIF($L$5,$H$7:$H$156)*COUNTIF($L$5,$I$7:$I$156),MATCH(ROW($A$7:$A$156),ROW($A$7:$A$156)),""),ROWS($B$1:B109)),COLUMNS($A$1:B111))</f>
        <v>2007</v>
      </c>
      <c r="L115" t="str">
        <f t="array" ref="L115">INDEX($A$7:$G$156,SMALL(IF(COUNTIF($L$5,$H$7:$H$156)*COUNTIF($L$5,$I$7:$I$156),MATCH(ROW($A$7:$A$156),ROW($A$7:$A$156)),""),ROWS($B$1:C109)),COLUMNS($A$1:C111))</f>
        <v>Bachá-Méndez, Gustavo; Reid, Alliston K; Mendoza-Soylovna, Adela</v>
      </c>
      <c r="M115" t="str">
        <f t="array" ref="M115">INDEX($A$7:$G$156,SMALL(IF(COUNTIF($L$5,$H$7:$H$156)*COUNTIF($L$5,$I$7:$I$156),MATCH(ROW($A$7:$A$156),ROW($A$7:$A$156)),""),ROWS($B$1:D109)),COLUMNS($A$1:D111))</f>
        <v>Resurgence of integrated behavioral units.</v>
      </c>
      <c r="N115" t="str">
        <f t="array" ref="N115">INDEX($A$7:$G$156,SMALL(IF(COUNTIF($L$5,$H$7:$H$156)*COUNTIF($L$5,$I$7:$I$156),MATCH(ROW($A$7:$A$156),ROW($A$7:$A$156)),""),ROWS($B$1:E109)),COLUMNS($A$1:E111))</f>
        <v>Journal of the experimental analysis of behavior</v>
      </c>
      <c r="O115">
        <f t="array" ref="O115">INDEX($A$7:$G$156,SMALL(IF(COUNTIF($L$5,$H$7:$H$156)*COUNTIF($L$5,$I$7:$I$156),MATCH(ROW($A$7:$A$156),ROW($A$7:$A$156)),""),ROWS($B$1:F109)),COLUMNS($A$1:F111))</f>
        <v>0</v>
      </c>
    </row>
    <row r="116" spans="1:15">
      <c r="A116" s="1">
        <f>'MEDLINE - Initial'!A119</f>
        <v>0</v>
      </c>
      <c r="B116" s="1">
        <f>'MEDLINE - Initial'!B119</f>
        <v>2015</v>
      </c>
      <c r="C116" s="1" t="str">
        <f>'MEDLINE - Initial'!C119</f>
        <v>Sweeney, Mary M; Shahan, Timothy A</v>
      </c>
      <c r="D116" s="1" t="str">
        <f>'MEDLINE - Initial'!D119</f>
        <v>Renewal, resurgence, and alternative reinforcement context.</v>
      </c>
      <c r="E116" s="1" t="str">
        <f>'MEDLINE - Initial'!E119</f>
        <v>Behavioural processes</v>
      </c>
      <c r="F116" s="1">
        <f>'MEDLINE - Initial'!F119</f>
        <v>0</v>
      </c>
      <c r="H116" s="1">
        <v>1</v>
      </c>
      <c r="I116" s="1">
        <v>1</v>
      </c>
      <c r="J116" t="b">
        <f t="shared" si="1"/>
        <v>1</v>
      </c>
      <c r="K116">
        <f t="array" ref="K116">INDEX($A$7:$G$156,SMALL(IF(COUNTIF($L$5,$H$7:$H$156)*COUNTIF($L$5,$I$7:$I$156),MATCH(ROW($A$7:$A$156),ROW($A$7:$A$156)),""),ROWS($B$1:B110)),COLUMNS($A$1:B112))</f>
        <v>2015</v>
      </c>
      <c r="L116" t="str">
        <f t="array" ref="L116">INDEX($A$7:$G$156,SMALL(IF(COUNTIF($L$5,$H$7:$H$156)*COUNTIF($L$5,$I$7:$I$156),MATCH(ROW($A$7:$A$156),ROW($A$7:$A$156)),""),ROWS($B$1:C110)),COLUMNS($A$1:C112))</f>
        <v>Berg, Wendy K; Ringdahl, Joel E; Ryan, Stephen E; Ing, Anna D; Lustig, Nicole; Romani, Patrick; Wacker, David P; Andersen, Jennifer K; Durako, Emily</v>
      </c>
      <c r="M116" t="str">
        <f t="array" ref="M116">INDEX($A$7:$G$156,SMALL(IF(COUNTIF($L$5,$H$7:$H$156)*COUNTIF($L$5,$I$7:$I$156),MATCH(ROW($A$7:$A$156),ROW($A$7:$A$156)),""),ROWS($B$1:D110)),COLUMNS($A$1:D112))</f>
        <v>RESURGENCE OF MANDS FOLLOWING FUNCTIONAL COMMUNICATION TRAINING.</v>
      </c>
      <c r="N116" t="str">
        <f t="array" ref="N116">INDEX($A$7:$G$156,SMALL(IF(COUNTIF($L$5,$H$7:$H$156)*COUNTIF($L$5,$I$7:$I$156),MATCH(ROW($A$7:$A$156),ROW($A$7:$A$156)),""),ROWS($B$1:E110)),COLUMNS($A$1:E112))</f>
        <v>Revista mexicana de analisis de la conducta = Mexican journal of behavior analysis</v>
      </c>
      <c r="O116">
        <f t="array" ref="O116">INDEX($A$7:$G$156,SMALL(IF(COUNTIF($L$5,$H$7:$H$156)*COUNTIF($L$5,$I$7:$I$156),MATCH(ROW($A$7:$A$156),ROW($A$7:$A$156)),""),ROWS($B$1:F110)),COLUMNS($A$1:F112))</f>
        <v>0</v>
      </c>
    </row>
    <row r="117" spans="1:15">
      <c r="A117" s="1">
        <f>'MEDLINE - Initial'!A120</f>
        <v>0</v>
      </c>
      <c r="B117" s="1">
        <f>'MEDLINE - Initial'!B120</f>
        <v>2003</v>
      </c>
      <c r="C117" s="1" t="str">
        <f>'MEDLINE - Initial'!C120</f>
        <v>Nosil, P; Crespi, B J; Sandoval, C P</v>
      </c>
      <c r="D117" s="1" t="str">
        <f>'MEDLINE - Initial'!D120</f>
        <v>Reproductive isolation driven by the combined effects of ecological adaptation and reinforcement.</v>
      </c>
      <c r="E117" s="1" t="str">
        <f>'MEDLINE - Initial'!E120</f>
        <v>Proceedings. Biological sciences</v>
      </c>
      <c r="F117" s="1">
        <f>'MEDLINE - Initial'!F120</f>
        <v>0</v>
      </c>
      <c r="H117" s="1">
        <v>0</v>
      </c>
      <c r="I117" s="1">
        <v>0</v>
      </c>
      <c r="J117" t="b">
        <f t="shared" si="1"/>
        <v>1</v>
      </c>
      <c r="K117">
        <f t="array" ref="K117">INDEX($A$7:$G$156,SMALL(IF(COUNTIF($L$5,$H$7:$H$156)*COUNTIF($L$5,$I$7:$I$156),MATCH(ROW($A$7:$A$156),ROW($A$7:$A$156)),""),ROWS($B$1:B111)),COLUMNS($A$1:B113))</f>
        <v>2020</v>
      </c>
      <c r="L117" t="str">
        <f t="array" ref="L117">INDEX($A$7:$G$156,SMALL(IF(COUNTIF($L$5,$H$7:$H$156)*COUNTIF($L$5,$I$7:$I$156),MATCH(ROW($A$7:$A$156),ROW($A$7:$A$156)),""),ROWS($B$1:C111)),COLUMNS($A$1:C113))</f>
        <v>Williams, Catherine L; St Peter, Claire C</v>
      </c>
      <c r="M117" t="str">
        <f t="array" ref="M117">INDEX($A$7:$G$156,SMALL(IF(COUNTIF($L$5,$H$7:$H$156)*COUNTIF($L$5,$I$7:$I$156),MATCH(ROW($A$7:$A$156),ROW($A$7:$A$156)),""),ROWS($B$1:D111)),COLUMNS($A$1:D113))</f>
        <v>Resurgence of previously taught academic responses.</v>
      </c>
      <c r="N117" t="str">
        <f t="array" ref="N117">INDEX($A$7:$G$156,SMALL(IF(COUNTIF($L$5,$H$7:$H$156)*COUNTIF($L$5,$I$7:$I$156),MATCH(ROW($A$7:$A$156),ROW($A$7:$A$156)),""),ROWS($B$1:E111)),COLUMNS($A$1:E113))</f>
        <v>Journal of the experimental analysis of behavior</v>
      </c>
      <c r="O117">
        <f t="array" ref="O117">INDEX($A$7:$G$156,SMALL(IF(COUNTIF($L$5,$H$7:$H$156)*COUNTIF($L$5,$I$7:$I$156),MATCH(ROW($A$7:$A$156),ROW($A$7:$A$156)),""),ROWS($B$1:F111)),COLUMNS($A$1:F113))</f>
        <v>0</v>
      </c>
    </row>
    <row r="118" spans="1:15">
      <c r="A118" s="1">
        <f>'MEDLINE - Initial'!A121</f>
        <v>0</v>
      </c>
      <c r="B118" s="1">
        <f>'MEDLINE - Initial'!B121</f>
        <v>2012</v>
      </c>
      <c r="C118" s="1" t="str">
        <f>'MEDLINE - Initial'!C121</f>
        <v>Thrailkill, Eric A; Shahan, Timothy A</v>
      </c>
      <c r="D118" s="1" t="str">
        <f>'MEDLINE - Initial'!D121</f>
        <v>Resistance to change and relapse of observing.</v>
      </c>
      <c r="E118" s="1" t="str">
        <f>'MEDLINE - Initial'!E121</f>
        <v>Journal of the experimental analysis of behavior</v>
      </c>
      <c r="F118" s="1">
        <f>'MEDLINE - Initial'!F121</f>
        <v>0</v>
      </c>
      <c r="H118" s="1">
        <v>1</v>
      </c>
      <c r="I118" s="1">
        <v>1</v>
      </c>
      <c r="J118" t="b">
        <f t="shared" si="1"/>
        <v>1</v>
      </c>
      <c r="K118">
        <f t="array" ref="K118">INDEX($A$7:$G$156,SMALL(IF(COUNTIF($L$5,$H$7:$H$156)*COUNTIF($L$5,$I$7:$I$156),MATCH(ROW($A$7:$A$156),ROW($A$7:$A$156)),""),ROWS($B$1:B112)),COLUMNS($A$1:B114))</f>
        <v>2019</v>
      </c>
      <c r="L118" t="str">
        <f t="array" ref="L118">INDEX($A$7:$G$156,SMALL(IF(COUNTIF($L$5,$H$7:$H$156)*COUNTIF($L$5,$I$7:$I$156),MATCH(ROW($A$7:$A$156),ROW($A$7:$A$156)),""),ROWS($B$1:C112)),COLUMNS($A$1:C114))</f>
        <v>Nall, Rusty W; Shahan, Timothy A</v>
      </c>
      <c r="M118" t="str">
        <f t="array" ref="M118">INDEX($A$7:$G$156,SMALL(IF(COUNTIF($L$5,$H$7:$H$156)*COUNTIF($L$5,$I$7:$I$156),MATCH(ROW($A$7:$A$156),ROW($A$7:$A$156)),""),ROWS($B$1:D112)),COLUMNS($A$1:D114))</f>
        <v>Resurgence of punishment-suppressed cocaine seeking in rats.</v>
      </c>
      <c r="N118" t="str">
        <f t="array" ref="N118">INDEX($A$7:$G$156,SMALL(IF(COUNTIF($L$5,$H$7:$H$156)*COUNTIF($L$5,$I$7:$I$156),MATCH(ROW($A$7:$A$156),ROW($A$7:$A$156)),""),ROWS($B$1:E112)),COLUMNS($A$1:E114))</f>
        <v>Experimental and clinical psychopharmacology</v>
      </c>
      <c r="O118">
        <f t="array" ref="O118">INDEX($A$7:$G$156,SMALL(IF(COUNTIF($L$5,$H$7:$H$156)*COUNTIF($L$5,$I$7:$I$156),MATCH(ROW($A$7:$A$156),ROW($A$7:$A$156)),""),ROWS($B$1:F112)),COLUMNS($A$1:F114))</f>
        <v>0</v>
      </c>
    </row>
    <row r="119" spans="1:15">
      <c r="A119" s="1">
        <f>'MEDLINE - Initial'!A122</f>
        <v>0</v>
      </c>
      <c r="B119" s="1">
        <f>'MEDLINE - Initial'!B122</f>
        <v>2013</v>
      </c>
      <c r="C119" s="1" t="str">
        <f>'MEDLINE - Initial'!C122</f>
        <v>Cançado, Carlos R X; Lattal, Kennon A</v>
      </c>
      <c r="D119" s="1" t="str">
        <f>'MEDLINE - Initial'!D122</f>
        <v>Response elimination, reinforcement rate and resurgence of operant behavior.</v>
      </c>
      <c r="E119" s="1" t="str">
        <f>'MEDLINE - Initial'!E122</f>
        <v>Behavioural processes</v>
      </c>
      <c r="F119" s="1">
        <f>'MEDLINE - Initial'!F122</f>
        <v>0</v>
      </c>
      <c r="H119" s="1">
        <v>1</v>
      </c>
      <c r="I119" s="1">
        <v>1</v>
      </c>
      <c r="J119" t="b">
        <f t="shared" si="1"/>
        <v>1</v>
      </c>
      <c r="K119">
        <f t="array" ref="K119">INDEX($A$7:$G$156,SMALL(IF(COUNTIF($L$5,$H$7:$H$156)*COUNTIF($L$5,$I$7:$I$156),MATCH(ROW($A$7:$A$156),ROW($A$7:$A$156)),""),ROWS($B$1:B113)),COLUMNS($A$1:B115))</f>
        <v>1980</v>
      </c>
      <c r="L119" t="str">
        <f t="array" ref="L119">INDEX($A$7:$G$156,SMALL(IF(COUNTIF($L$5,$H$7:$H$156)*COUNTIF($L$5,$I$7:$I$156),MATCH(ROW($A$7:$A$156),ROW($A$7:$A$156)),""),ROWS($B$1:C113)),COLUMNS($A$1:C115))</f>
        <v>Epstein, R; Skinner, B F</v>
      </c>
      <c r="M119" t="str">
        <f t="array" ref="M119">INDEX($A$7:$G$156,SMALL(IF(COUNTIF($L$5,$H$7:$H$156)*COUNTIF($L$5,$I$7:$I$156),MATCH(ROW($A$7:$A$156),ROW($A$7:$A$156)),""),ROWS($B$1:D113)),COLUMNS($A$1:D115))</f>
        <v>Resurgence of responding after the cessation of response-independent reinforcement.</v>
      </c>
      <c r="N119" t="str">
        <f t="array" ref="N119">INDEX($A$7:$G$156,SMALL(IF(COUNTIF($L$5,$H$7:$H$156)*COUNTIF($L$5,$I$7:$I$156),MATCH(ROW($A$7:$A$156),ROW($A$7:$A$156)),""),ROWS($B$1:E113)),COLUMNS($A$1:E115))</f>
        <v>Proceedings of the National Academy of Sciences of the United States of America</v>
      </c>
      <c r="O119">
        <f t="array" ref="O119">INDEX($A$7:$G$156,SMALL(IF(COUNTIF($L$5,$H$7:$H$156)*COUNTIF($L$5,$I$7:$I$156),MATCH(ROW($A$7:$A$156),ROW($A$7:$A$156)),""),ROWS($B$1:F113)),COLUMNS($A$1:F115))</f>
        <v>0</v>
      </c>
    </row>
    <row r="120" spans="1:15">
      <c r="A120" s="1">
        <f>'MEDLINE - Initial'!A123</f>
        <v>0</v>
      </c>
      <c r="B120" s="1">
        <f>'MEDLINE - Initial'!B123</f>
        <v>2017</v>
      </c>
      <c r="C120" s="1" t="str">
        <f>'MEDLINE - Initial'!C123</f>
        <v>Craig, Andrew R; Browning, Kaitlyn O; Nall, Rusty W; Marshall, Ciara M; Shahan, Timothy A</v>
      </c>
      <c r="D120" s="1" t="str">
        <f>'MEDLINE - Initial'!D123</f>
        <v>Resurgence and alternative-reinforcer magnitude.</v>
      </c>
      <c r="E120" s="1" t="str">
        <f>'MEDLINE - Initial'!E123</f>
        <v>Journal of the experimental analysis of behavior</v>
      </c>
      <c r="F120" s="1">
        <f>'MEDLINE - Initial'!F123</f>
        <v>0</v>
      </c>
      <c r="H120" s="1">
        <v>1</v>
      </c>
      <c r="I120" s="1">
        <v>1</v>
      </c>
      <c r="J120" t="b">
        <f t="shared" si="1"/>
        <v>1</v>
      </c>
      <c r="K120">
        <f t="array" ref="K120">INDEX($A$7:$G$156,SMALL(IF(COUNTIF($L$5,$H$7:$H$156)*COUNTIF($L$5,$I$7:$I$156),MATCH(ROW($A$7:$A$156),ROW($A$7:$A$156)),""),ROWS($B$1:B114)),COLUMNS($A$1:B116))</f>
        <v>2006</v>
      </c>
      <c r="L120" t="str">
        <f t="array" ref="L120">INDEX($A$7:$G$156,SMALL(IF(COUNTIF($L$5,$H$7:$H$156)*COUNTIF($L$5,$I$7:$I$156),MATCH(ROW($A$7:$A$156),ROW($A$7:$A$156)),""),ROWS($B$1:C114)),COLUMNS($A$1:C116))</f>
        <v>Reed, Phil; Morgan, Theresa A</v>
      </c>
      <c r="M120" t="str">
        <f t="array" ref="M120">INDEX($A$7:$G$156,SMALL(IF(COUNTIF($L$5,$H$7:$H$156)*COUNTIF($L$5,$I$7:$I$156),MATCH(ROW($A$7:$A$156),ROW($A$7:$A$156)),""),ROWS($B$1:D114)),COLUMNS($A$1:D116))</f>
        <v>Resurgence of response sequences during extinction in rats shows a primacy effect.</v>
      </c>
      <c r="N120" t="str">
        <f t="array" ref="N120">INDEX($A$7:$G$156,SMALL(IF(COUNTIF($L$5,$H$7:$H$156)*COUNTIF($L$5,$I$7:$I$156),MATCH(ROW($A$7:$A$156),ROW($A$7:$A$156)),""),ROWS($B$1:E114)),COLUMNS($A$1:E116))</f>
        <v>Journal of the experimental analysis of behavior</v>
      </c>
      <c r="O120">
        <f t="array" ref="O120">INDEX($A$7:$G$156,SMALL(IF(COUNTIF($L$5,$H$7:$H$156)*COUNTIF($L$5,$I$7:$I$156),MATCH(ROW($A$7:$A$156),ROW($A$7:$A$156)),""),ROWS($B$1:F114)),COLUMNS($A$1:F116))</f>
        <v>0</v>
      </c>
    </row>
    <row r="121" spans="1:15">
      <c r="A121" s="1">
        <f>'MEDLINE - Initial'!A124</f>
        <v>0</v>
      </c>
      <c r="B121" s="1">
        <f>'MEDLINE - Initial'!B124</f>
        <v>2020</v>
      </c>
      <c r="C121" s="1" t="str">
        <f>'MEDLINE - Initial'!C124</f>
        <v>Shahan, Timothy A; Browning, Kaitlyn O; Nall, Rusty W</v>
      </c>
      <c r="D121" s="1" t="str">
        <f>'MEDLINE - Initial'!D124</f>
        <v>Resurgence as Choice in Context: Treatment duration and on/off alternative reinforcement.</v>
      </c>
      <c r="E121" s="1" t="str">
        <f>'MEDLINE - Initial'!E124</f>
        <v>Journal of the experimental analysis of behavior</v>
      </c>
      <c r="F121" s="1">
        <f>'MEDLINE - Initial'!F124</f>
        <v>0</v>
      </c>
      <c r="H121" s="1">
        <v>1</v>
      </c>
      <c r="I121" s="1">
        <v>1</v>
      </c>
      <c r="J121" t="b">
        <f t="shared" si="1"/>
        <v>1</v>
      </c>
      <c r="K121">
        <f t="array" ref="K121">INDEX($A$7:$G$156,SMALL(IF(COUNTIF($L$5,$H$7:$H$156)*COUNTIF($L$5,$I$7:$I$156),MATCH(ROW($A$7:$A$156),ROW($A$7:$A$156)),""),ROWS($B$1:B115)),COLUMNS($A$1:B117))</f>
        <v>2015</v>
      </c>
      <c r="L121" t="str">
        <f t="array" ref="L121">INDEX($A$7:$G$156,SMALL(IF(COUNTIF($L$5,$H$7:$H$156)*COUNTIF($L$5,$I$7:$I$156),MATCH(ROW($A$7:$A$156),ROW($A$7:$A$156)),""),ROWS($B$1:C115)),COLUMNS($A$1:C117))</f>
        <v>Shahan, Timothy A; Craig, Andrew R; Sweeney, Mary M</v>
      </c>
      <c r="M121" t="str">
        <f t="array" ref="M121">INDEX($A$7:$G$156,SMALL(IF(COUNTIF($L$5,$H$7:$H$156)*COUNTIF($L$5,$I$7:$I$156),MATCH(ROW($A$7:$A$156),ROW($A$7:$A$156)),""),ROWS($B$1:D115)),COLUMNS($A$1:D117))</f>
        <v>Resurgence of sucrose and cocaine seeking in free-feeding rats.</v>
      </c>
      <c r="N121" t="str">
        <f t="array" ref="N121">INDEX($A$7:$G$156,SMALL(IF(COUNTIF($L$5,$H$7:$H$156)*COUNTIF($L$5,$I$7:$I$156),MATCH(ROW($A$7:$A$156),ROW($A$7:$A$156)),""),ROWS($B$1:E115)),COLUMNS($A$1:E117))</f>
        <v>Behavioural brain research</v>
      </c>
      <c r="O121">
        <f t="array" ref="O121">INDEX($A$7:$G$156,SMALL(IF(COUNTIF($L$5,$H$7:$H$156)*COUNTIF($L$5,$I$7:$I$156),MATCH(ROW($A$7:$A$156),ROW($A$7:$A$156)),""),ROWS($B$1:F115)),COLUMNS($A$1:F117))</f>
        <v>0</v>
      </c>
    </row>
    <row r="122" spans="1:15">
      <c r="A122" s="1">
        <f>'MEDLINE - Initial'!A125</f>
        <v>0</v>
      </c>
      <c r="B122" s="1">
        <f>'MEDLINE - Initial'!B125</f>
        <v>2017</v>
      </c>
      <c r="C122" s="1" t="str">
        <f>'MEDLINE - Initial'!C125</f>
        <v>Shahan, Timothy A; Craig, Andrew R</v>
      </c>
      <c r="D122" s="1" t="str">
        <f>'MEDLINE - Initial'!D125</f>
        <v>Resurgence as Choice.</v>
      </c>
      <c r="E122" s="1" t="str">
        <f>'MEDLINE - Initial'!E125</f>
        <v>Behavioural processes</v>
      </c>
      <c r="F122" s="1">
        <f>'MEDLINE - Initial'!F125</f>
        <v>0</v>
      </c>
      <c r="H122" s="1">
        <v>1</v>
      </c>
      <c r="I122" s="1">
        <v>1</v>
      </c>
      <c r="J122" t="b">
        <f t="shared" si="1"/>
        <v>1</v>
      </c>
      <c r="K122">
        <f t="array" ref="K122">INDEX($A$7:$G$156,SMALL(IF(COUNTIF($L$5,$H$7:$H$156)*COUNTIF($L$5,$I$7:$I$156),MATCH(ROW($A$7:$A$156),ROW($A$7:$A$156)),""),ROWS($B$1:B116)),COLUMNS($A$1:B118))</f>
        <v>2016</v>
      </c>
      <c r="L122" t="str">
        <f t="array" ref="L122">INDEX($A$7:$G$156,SMALL(IF(COUNTIF($L$5,$H$7:$H$156)*COUNTIF($L$5,$I$7:$I$156),MATCH(ROW($A$7:$A$156),ROW($A$7:$A$156)),""),ROWS($B$1:C116)),COLUMNS($A$1:C118))</f>
        <v>Sweeney, Mary M; Shahan, Timothy A</v>
      </c>
      <c r="M122" t="str">
        <f t="array" ref="M122">INDEX($A$7:$G$156,SMALL(IF(COUNTIF($L$5,$H$7:$H$156)*COUNTIF($L$5,$I$7:$I$156),MATCH(ROW($A$7:$A$156),ROW($A$7:$A$156)),""),ROWS($B$1:D116)),COLUMNS($A$1:D118))</f>
        <v>Resurgence of target responding does not exceed increases in inactive responding in a forced-choice alternative reinforcement procedure in humans.</v>
      </c>
      <c r="N122" t="str">
        <f t="array" ref="N122">INDEX($A$7:$G$156,SMALL(IF(COUNTIF($L$5,$H$7:$H$156)*COUNTIF($L$5,$I$7:$I$156),MATCH(ROW($A$7:$A$156),ROW($A$7:$A$156)),""),ROWS($B$1:E116)),COLUMNS($A$1:E118))</f>
        <v>Behavioural processes</v>
      </c>
      <c r="O122">
        <f t="array" ref="O122">INDEX($A$7:$G$156,SMALL(IF(COUNTIF($L$5,$H$7:$H$156)*COUNTIF($L$5,$I$7:$I$156),MATCH(ROW($A$7:$A$156),ROW($A$7:$A$156)),""),ROWS($B$1:F116)),COLUMNS($A$1:F118))</f>
        <v>0</v>
      </c>
    </row>
    <row r="123" spans="1:15">
      <c r="A123" s="1">
        <f>'MEDLINE - Initial'!A126</f>
        <v>0</v>
      </c>
      <c r="B123" s="1">
        <f>'MEDLINE - Initial'!B126</f>
        <v>2019</v>
      </c>
      <c r="C123" s="1" t="str">
        <f>'MEDLINE - Initial'!C126</f>
        <v>Greer, Brian D; Shahan, Timothy A</v>
      </c>
      <c r="D123" s="1" t="str">
        <f>'MEDLINE - Initial'!D126</f>
        <v>Resurgence as Choice: Implications for promoting durable behavior change.</v>
      </c>
      <c r="E123" s="1" t="str">
        <f>'MEDLINE - Initial'!E126</f>
        <v>Journal of applied behavior analysis</v>
      </c>
      <c r="F123" s="1">
        <f>'MEDLINE - Initial'!F126</f>
        <v>0</v>
      </c>
      <c r="H123" s="1">
        <v>1</v>
      </c>
      <c r="I123" s="1">
        <v>1</v>
      </c>
      <c r="J123" t="b">
        <f t="shared" si="1"/>
        <v>1</v>
      </c>
      <c r="K123">
        <f t="array" ref="K123">INDEX($A$7:$G$156,SMALL(IF(COUNTIF($L$5,$H$7:$H$156)*COUNTIF($L$5,$I$7:$I$156),MATCH(ROW($A$7:$A$156),ROW($A$7:$A$156)),""),ROWS($B$1:B117)),COLUMNS($A$1:B119))</f>
        <v>2018</v>
      </c>
      <c r="L123" t="str">
        <f t="array" ref="L123">INDEX($A$7:$G$156,SMALL(IF(COUNTIF($L$5,$H$7:$H$156)*COUNTIF($L$5,$I$7:$I$156),MATCH(ROW($A$7:$A$156),ROW($A$7:$A$156)),""),ROWS($B$1:C117)),COLUMNS($A$1:C119))</f>
        <v>Ho, Thuong; Bai, John Y H; Keevy, Madeleine; Podlesnik, Christopher A</v>
      </c>
      <c r="M123" t="str">
        <f t="array" ref="M123">INDEX($A$7:$G$156,SMALL(IF(COUNTIF($L$5,$H$7:$H$156)*COUNTIF($L$5,$I$7:$I$156),MATCH(ROW($A$7:$A$156),ROW($A$7:$A$156)),""),ROWS($B$1:D117)),COLUMNS($A$1:D119))</f>
        <v>Resurgence when challenging alternative behavior with progressive ratios in children and pigeons.</v>
      </c>
      <c r="N123" t="str">
        <f t="array" ref="N123">INDEX($A$7:$G$156,SMALL(IF(COUNTIF($L$5,$H$7:$H$156)*COUNTIF($L$5,$I$7:$I$156),MATCH(ROW($A$7:$A$156),ROW($A$7:$A$156)),""),ROWS($B$1:E117)),COLUMNS($A$1:E119))</f>
        <v>Journal of the experimental analysis of behavior</v>
      </c>
      <c r="O123">
        <f t="array" ref="O123">INDEX($A$7:$G$156,SMALL(IF(COUNTIF($L$5,$H$7:$H$156)*COUNTIF($L$5,$I$7:$I$156),MATCH(ROW($A$7:$A$156),ROW($A$7:$A$156)),""),ROWS($B$1:F117)),COLUMNS($A$1:F119))</f>
        <v>0</v>
      </c>
    </row>
    <row r="124" spans="1:15">
      <c r="A124" s="1">
        <f>'MEDLINE - Initial'!A127</f>
        <v>0</v>
      </c>
      <c r="B124" s="1">
        <f>'MEDLINE - Initial'!B127</f>
        <v>2020</v>
      </c>
      <c r="C124" s="1" t="str">
        <f>'MEDLINE - Initial'!C127</f>
        <v>Brown, Katherine R; Greer, Brian D; Craig, Andrew R; Sullivan, William E; Fisher, Wayne W; Roane, Henry S</v>
      </c>
      <c r="D124" s="1" t="str">
        <f>'MEDLINE - Initial'!D127</f>
        <v>Resurgence following differential reinforcement of alternative behavior implemented with and without extinction.</v>
      </c>
      <c r="E124" s="1" t="str">
        <f>'MEDLINE - Initial'!E127</f>
        <v>Journal of the experimental analysis of behavior</v>
      </c>
      <c r="F124" s="1">
        <f>'MEDLINE - Initial'!F127</f>
        <v>0</v>
      </c>
      <c r="H124" s="1">
        <v>1</v>
      </c>
      <c r="I124" s="1">
        <v>1</v>
      </c>
      <c r="J124" t="b">
        <f t="shared" si="1"/>
        <v>1</v>
      </c>
      <c r="K124">
        <f t="array" ref="K124">INDEX($A$7:$G$156,SMALL(IF(COUNTIF($L$5,$H$7:$H$156)*COUNTIF($L$5,$I$7:$I$156),MATCH(ROW($A$7:$A$156),ROW($A$7:$A$156)),""),ROWS($B$1:B118)),COLUMNS($A$1:B120))</f>
        <v>2018</v>
      </c>
      <c r="L124" t="str">
        <f t="array" ref="L124">INDEX($A$7:$G$156,SMALL(IF(COUNTIF($L$5,$H$7:$H$156)*COUNTIF($L$5,$I$7:$I$156),MATCH(ROW($A$7:$A$156),ROW($A$7:$A$156)),""),ROWS($B$1:C118)),COLUMNS($A$1:C120))</f>
        <v>Kimball, Ryan T; Kelley, Michael E; Podlesnik, Christopher A; Forton, Alex; Hinkle, Brandy</v>
      </c>
      <c r="M124" t="str">
        <f t="array" ref="M124">INDEX($A$7:$G$156,SMALL(IF(COUNTIF($L$5,$H$7:$H$156)*COUNTIF($L$5,$I$7:$I$156),MATCH(ROW($A$7:$A$156),ROW($A$7:$A$156)),""),ROWS($B$1:D118)),COLUMNS($A$1:D120))</f>
        <v>Resurgence with and without an alternative response.</v>
      </c>
      <c r="N124" t="str">
        <f t="array" ref="N124">INDEX($A$7:$G$156,SMALL(IF(COUNTIF($L$5,$H$7:$H$156)*COUNTIF($L$5,$I$7:$I$156),MATCH(ROW($A$7:$A$156),ROW($A$7:$A$156)),""),ROWS($B$1:E118)),COLUMNS($A$1:E120))</f>
        <v>Journal of applied behavior analysis</v>
      </c>
      <c r="O124">
        <f t="array" ref="O124">INDEX($A$7:$G$156,SMALL(IF(COUNTIF($L$5,$H$7:$H$156)*COUNTIF($L$5,$I$7:$I$156),MATCH(ROW($A$7:$A$156),ROW($A$7:$A$156)),""),ROWS($B$1:F118)),COLUMNS($A$1:F120))</f>
        <v>0</v>
      </c>
    </row>
    <row r="125" spans="1:15">
      <c r="A125" s="1">
        <f>'MEDLINE - Initial'!A128</f>
        <v>0</v>
      </c>
      <c r="B125" s="1">
        <f>'MEDLINE - Initial'!B128</f>
        <v>2014</v>
      </c>
      <c r="C125" s="1" t="str">
        <f>'MEDLINE - Initial'!C128</f>
        <v>da Silva, Stephanie P; Cançado, Carlos R X; Lattal, Kennon A</v>
      </c>
      <c r="D125" s="1" t="str">
        <f>'MEDLINE - Initial'!D128</f>
        <v>Resurgence in Siamese fighting fish, Betta splendens.</v>
      </c>
      <c r="E125" s="1" t="str">
        <f>'MEDLINE - Initial'!E128</f>
        <v>Behavioural processes</v>
      </c>
      <c r="F125" s="1">
        <f>'MEDLINE - Initial'!F128</f>
        <v>0</v>
      </c>
      <c r="H125" s="1">
        <v>1</v>
      </c>
      <c r="I125" s="1">
        <v>1</v>
      </c>
      <c r="J125" t="b">
        <f t="shared" si="1"/>
        <v>1</v>
      </c>
      <c r="K125">
        <f t="array" ref="K125">INDEX($A$7:$G$156,SMALL(IF(COUNTIF($L$5,$H$7:$H$156)*COUNTIF($L$5,$I$7:$I$156),MATCH(ROW($A$7:$A$156),ROW($A$7:$A$156)),""),ROWS($B$1:B119)),COLUMNS($A$1:B121))</f>
        <v>2017</v>
      </c>
      <c r="L125" t="str">
        <f t="array" ref="L125">INDEX($A$7:$G$156,SMALL(IF(COUNTIF($L$5,$H$7:$H$156)*COUNTIF($L$5,$I$7:$I$156),MATCH(ROW($A$7:$A$156),ROW($A$7:$A$156)),""),ROWS($B$1:C119)),COLUMNS($A$1:C121))</f>
        <v>Kuroda, Toshikazu; Mizutani, Yuto; Cançado, Carlos R X; Podlesnik, Christopher A</v>
      </c>
      <c r="M125" t="str">
        <f t="array" ref="M125">INDEX($A$7:$G$156,SMALL(IF(COUNTIF($L$5,$H$7:$H$156)*COUNTIF($L$5,$I$7:$I$156),MATCH(ROW($A$7:$A$156),ROW($A$7:$A$156)),""),ROWS($B$1:D119)),COLUMNS($A$1:D121))</f>
        <v>Reversal learning and resurgence of operant behavior in zebrafish (Danio rerio).</v>
      </c>
      <c r="N125" t="str">
        <f t="array" ref="N125">INDEX($A$7:$G$156,SMALL(IF(COUNTIF($L$5,$H$7:$H$156)*COUNTIF($L$5,$I$7:$I$156),MATCH(ROW($A$7:$A$156),ROW($A$7:$A$156)),""),ROWS($B$1:E119)),COLUMNS($A$1:E121))</f>
        <v>Behavioural processes</v>
      </c>
      <c r="O125">
        <f t="array" ref="O125">INDEX($A$7:$G$156,SMALL(IF(COUNTIF($L$5,$H$7:$H$156)*COUNTIF($L$5,$I$7:$I$156),MATCH(ROW($A$7:$A$156),ROW($A$7:$A$156)),""),ROWS($B$1:F119)),COLUMNS($A$1:F121))</f>
        <v>0</v>
      </c>
    </row>
    <row r="126" spans="1:15">
      <c r="A126" s="1">
        <f>'MEDLINE - Initial'!A129</f>
        <v>0</v>
      </c>
      <c r="B126" s="1">
        <f>'MEDLINE - Initial'!B129</f>
        <v>2019</v>
      </c>
      <c r="C126" s="1" t="str">
        <f>'MEDLINE - Initial'!C129</f>
        <v>Podlesnik, Christopher A; Kuroda, Toshikazu; Jimenez-Gomez, Corina; Abreu-Rodrigues, Josele; Cançado, Carlos R X; Blackman, Abigail L; Silverman, Karli; Villegas-Barker, Jamie; Galbato, Melinda; Teixeira, Italo S C</v>
      </c>
      <c r="D126" s="1" t="str">
        <f>'MEDLINE - Initial'!D129</f>
        <v>Resurgence is greater following a return to the training context than remaining in the extinction context.</v>
      </c>
      <c r="E126" s="1" t="str">
        <f>'MEDLINE - Initial'!E129</f>
        <v>Journal of the experimental analysis of behavior</v>
      </c>
      <c r="F126" s="1">
        <f>'MEDLINE - Initial'!F129</f>
        <v>0</v>
      </c>
      <c r="H126" s="1">
        <v>1</v>
      </c>
      <c r="I126" s="1">
        <v>1</v>
      </c>
      <c r="J126" t="b">
        <f t="shared" si="1"/>
        <v>1</v>
      </c>
      <c r="K126">
        <f t="array" ref="K126">INDEX($A$7:$G$156,SMALL(IF(COUNTIF($L$5,$H$7:$H$156)*COUNTIF($L$5,$I$7:$I$156),MATCH(ROW($A$7:$A$156),ROW($A$7:$A$156)),""),ROWS($B$1:B120)),COLUMNS($A$1:B122))</f>
        <v>2016</v>
      </c>
      <c r="L126" t="str">
        <f t="array" ref="L126">INDEX($A$7:$G$156,SMALL(IF(COUNTIF($L$5,$H$7:$H$156)*COUNTIF($L$5,$I$7:$I$156),MATCH(ROW($A$7:$A$156),ROW($A$7:$A$156)),""),ROWS($B$1:C120)),COLUMNS($A$1:C122))</f>
        <v>Bouton, Mark E; Trask, Sydney</v>
      </c>
      <c r="M126" t="str">
        <f t="array" ref="M126">INDEX($A$7:$G$156,SMALL(IF(COUNTIF($L$5,$H$7:$H$156)*COUNTIF($L$5,$I$7:$I$156),MATCH(ROW($A$7:$A$156),ROW($A$7:$A$156)),""),ROWS($B$1:D120)),COLUMNS($A$1:D122))</f>
        <v>Role of the discriminative properties of the reinforcer in resurgence.</v>
      </c>
      <c r="N126" t="str">
        <f t="array" ref="N126">INDEX($A$7:$G$156,SMALL(IF(COUNTIF($L$5,$H$7:$H$156)*COUNTIF($L$5,$I$7:$I$156),MATCH(ROW($A$7:$A$156),ROW($A$7:$A$156)),""),ROWS($B$1:E120)),COLUMNS($A$1:E122))</f>
        <v>Learning &amp; behavior</v>
      </c>
      <c r="O126">
        <f t="array" ref="O126">INDEX($A$7:$G$156,SMALL(IF(COUNTIF($L$5,$H$7:$H$156)*COUNTIF($L$5,$I$7:$I$156),MATCH(ROW($A$7:$A$156),ROW($A$7:$A$156)),""),ROWS($B$1:F120)),COLUMNS($A$1:F122))</f>
        <v>0</v>
      </c>
    </row>
    <row r="127" spans="1:15">
      <c r="A127" s="1">
        <f>'MEDLINE - Initial'!A130</f>
        <v>0</v>
      </c>
      <c r="B127" s="1">
        <f>'MEDLINE - Initial'!B130</f>
        <v>2019</v>
      </c>
      <c r="C127" s="1" t="str">
        <f>'MEDLINE - Initial'!C130</f>
        <v>Nall, Rusty W; Rung, Jillian M; Shahan, Timothy A</v>
      </c>
      <c r="D127" s="1" t="str">
        <f>'MEDLINE - Initial'!D130</f>
        <v>Resurgence of a target behavior suppressed by a combination of punishment and alternative reinforcement.</v>
      </c>
      <c r="E127" s="1" t="str">
        <f>'MEDLINE - Initial'!E130</f>
        <v>Behavioural processes</v>
      </c>
      <c r="F127" s="1">
        <f>'MEDLINE - Initial'!F130</f>
        <v>0</v>
      </c>
      <c r="H127" s="1">
        <v>1</v>
      </c>
      <c r="I127" s="1">
        <v>1</v>
      </c>
      <c r="J127" t="b">
        <f t="shared" si="1"/>
        <v>1</v>
      </c>
      <c r="K127">
        <f t="array" ref="K127">INDEX($A$7:$G$156,SMALL(IF(COUNTIF($L$5,$H$7:$H$156)*COUNTIF($L$5,$I$7:$I$156),MATCH(ROW($A$7:$A$156),ROW($A$7:$A$156)),""),ROWS($B$1:B121)),COLUMNS($A$1:B123))</f>
        <v>2015</v>
      </c>
      <c r="L127" t="str">
        <f t="array" ref="L127">INDEX($A$7:$G$156,SMALL(IF(COUNTIF($L$5,$H$7:$H$156)*COUNTIF($L$5,$I$7:$I$156),MATCH(ROW($A$7:$A$156),ROW($A$7:$A$156)),""),ROWS($B$1:C121)),COLUMNS($A$1:C123))</f>
        <v>Lambert, Joseph M; Bloom, Sarah E; Samaha, Andrew L; Dayton, Elizabeth; Rodewald, Andrew M</v>
      </c>
      <c r="M127" t="str">
        <f t="array" ref="M127">INDEX($A$7:$G$156,SMALL(IF(COUNTIF($L$5,$H$7:$H$156)*COUNTIF($L$5,$I$7:$I$156),MATCH(ROW($A$7:$A$156),ROW($A$7:$A$156)),""),ROWS($B$1:D121)),COLUMNS($A$1:D123))</f>
        <v>Serial alternative response training as intervention for target response resurgence.</v>
      </c>
      <c r="N127" t="str">
        <f t="array" ref="N127">INDEX($A$7:$G$156,SMALL(IF(COUNTIF($L$5,$H$7:$H$156)*COUNTIF($L$5,$I$7:$I$156),MATCH(ROW($A$7:$A$156),ROW($A$7:$A$156)),""),ROWS($B$1:E121)),COLUMNS($A$1:E123))</f>
        <v>Journal of applied behavior analysis</v>
      </c>
      <c r="O127">
        <f t="array" ref="O127">INDEX($A$7:$G$156,SMALL(IF(COUNTIF($L$5,$H$7:$H$156)*COUNTIF($L$5,$I$7:$I$156),MATCH(ROW($A$7:$A$156),ROW($A$7:$A$156)),""),ROWS($B$1:F121)),COLUMNS($A$1:F123))</f>
        <v>0</v>
      </c>
    </row>
    <row r="128" spans="1:15">
      <c r="A128" s="1">
        <f>'MEDLINE - Initial'!A131</f>
        <v>0</v>
      </c>
      <c r="B128" s="1">
        <f>'MEDLINE - Initial'!B131</f>
        <v>2006</v>
      </c>
      <c r="C128" s="1" t="str">
        <f>'MEDLINE - Initial'!C131</f>
        <v>Podlesnik, Christopher A; Jimenez-Gomez, Corina; Shahan, Timothy A</v>
      </c>
      <c r="D128" s="1" t="str">
        <f>'MEDLINE - Initial'!D131</f>
        <v>Resurgence of alcohol seeking produced by discontinuing non-drug reinforcement as an animal model of drug relapse.</v>
      </c>
      <c r="E128" s="1" t="str">
        <f>'MEDLINE - Initial'!E131</f>
        <v>Behavioural pharmacology</v>
      </c>
      <c r="F128" s="1">
        <f>'MEDLINE - Initial'!F131</f>
        <v>0</v>
      </c>
      <c r="H128" s="1">
        <v>1</v>
      </c>
      <c r="I128" s="1">
        <v>1</v>
      </c>
      <c r="J128" t="b">
        <f t="shared" si="1"/>
        <v>1</v>
      </c>
      <c r="K128">
        <f t="array" ref="K128">INDEX($A$7:$G$156,SMALL(IF(COUNTIF($L$5,$H$7:$H$156)*COUNTIF($L$5,$I$7:$I$156),MATCH(ROW($A$7:$A$156),ROW($A$7:$A$156)),""),ROWS($B$1:B122)),COLUMNS($A$1:B124))</f>
        <v>2013</v>
      </c>
      <c r="L128" t="str">
        <f t="array" ref="L128">INDEX($A$7:$G$156,SMALL(IF(COUNTIF($L$5,$H$7:$H$156)*COUNTIF($L$5,$I$7:$I$156),MATCH(ROW($A$7:$A$156),ROW($A$7:$A$156)),""),ROWS($B$1:C122)),COLUMNS($A$1:C124))</f>
        <v>Winterbauer, Neil E; Lucke, Sara; Bouton, Mark E</v>
      </c>
      <c r="M128" t="str">
        <f t="array" ref="M128">INDEX($A$7:$G$156,SMALL(IF(COUNTIF($L$5,$H$7:$H$156)*COUNTIF($L$5,$I$7:$I$156),MATCH(ROW($A$7:$A$156),ROW($A$7:$A$156)),""),ROWS($B$1:D122)),COLUMNS($A$1:D124))</f>
        <v>Some Factors Modulating the Strength of Resurgence After Extinction of an Instrumental Behavior.</v>
      </c>
      <c r="N128" t="str">
        <f t="array" ref="N128">INDEX($A$7:$G$156,SMALL(IF(COUNTIF($L$5,$H$7:$H$156)*COUNTIF($L$5,$I$7:$I$156),MATCH(ROW($A$7:$A$156),ROW($A$7:$A$156)),""),ROWS($B$1:E122)),COLUMNS($A$1:E124))</f>
        <v>Learning and motivation</v>
      </c>
      <c r="O128">
        <f t="array" ref="O128">INDEX($A$7:$G$156,SMALL(IF(COUNTIF($L$5,$H$7:$H$156)*COUNTIF($L$5,$I$7:$I$156),MATCH(ROW($A$7:$A$156),ROW($A$7:$A$156)),""),ROWS($B$1:F122)),COLUMNS($A$1:F124))</f>
        <v>0</v>
      </c>
    </row>
    <row r="129" spans="1:15">
      <c r="A129" s="1">
        <f>'MEDLINE - Initial'!A132</f>
        <v>0</v>
      </c>
      <c r="B129" s="1">
        <f>'MEDLINE - Initial'!B132</f>
        <v>2007</v>
      </c>
      <c r="C129" s="1" t="str">
        <f>'MEDLINE - Initial'!C132</f>
        <v>Reed, Phil; Morgan, Theresa A</v>
      </c>
      <c r="D129" s="1" t="str">
        <f>'MEDLINE - Initial'!D132</f>
        <v>Resurgence of behavior during extinction depends on previous rate of response.</v>
      </c>
      <c r="E129" s="1" t="str">
        <f>'MEDLINE - Initial'!E132</f>
        <v>Learning &amp; behavior</v>
      </c>
      <c r="F129" s="1">
        <f>'MEDLINE - Initial'!F132</f>
        <v>0</v>
      </c>
      <c r="H129" s="1">
        <v>1</v>
      </c>
      <c r="I129" s="1">
        <v>1</v>
      </c>
      <c r="J129" t="b">
        <f t="shared" si="1"/>
        <v>1</v>
      </c>
      <c r="K129">
        <f t="array" ref="K129">INDEX($A$7:$G$156,SMALL(IF(COUNTIF($L$5,$H$7:$H$156)*COUNTIF($L$5,$I$7:$I$156),MATCH(ROW($A$7:$A$156),ROW($A$7:$A$156)),""),ROWS($B$1:B123)),COLUMNS($A$1:B125))</f>
        <v>2017</v>
      </c>
      <c r="L129" t="str">
        <f t="array" ref="L129">INDEX($A$7:$G$156,SMALL(IF(COUNTIF($L$5,$H$7:$H$156)*COUNTIF($L$5,$I$7:$I$156),MATCH(ROW($A$7:$A$156),ROW($A$7:$A$156)),""),ROWS($B$1:C123)),COLUMNS($A$1:C125))</f>
        <v>Craig, Andrew R; Browning, Kaitlyn O; Shahan, Timothy A</v>
      </c>
      <c r="M129" t="str">
        <f t="array" ref="M129">INDEX($A$7:$G$156,SMALL(IF(COUNTIF($L$5,$H$7:$H$156)*COUNTIF($L$5,$I$7:$I$156),MATCH(ROW($A$7:$A$156),ROW($A$7:$A$156)),""),ROWS($B$1:D123)),COLUMNS($A$1:D125))</f>
        <v>Stimuli previously associated with reinforcement mitigate resurgence.</v>
      </c>
      <c r="N129" t="str">
        <f t="array" ref="N129">INDEX($A$7:$G$156,SMALL(IF(COUNTIF($L$5,$H$7:$H$156)*COUNTIF($L$5,$I$7:$I$156),MATCH(ROW($A$7:$A$156),ROW($A$7:$A$156)),""),ROWS($B$1:E123)),COLUMNS($A$1:E125))</f>
        <v>Journal of the experimental analysis of behavior</v>
      </c>
      <c r="O129">
        <f t="array" ref="O129">INDEX($A$7:$G$156,SMALL(IF(COUNTIF($L$5,$H$7:$H$156)*COUNTIF($L$5,$I$7:$I$156),MATCH(ROW($A$7:$A$156),ROW($A$7:$A$156)),""),ROWS($B$1:F123)),COLUMNS($A$1:F125))</f>
        <v>0</v>
      </c>
    </row>
    <row r="130" spans="1:15">
      <c r="A130" s="1">
        <f>'MEDLINE - Initial'!A133</f>
        <v>0</v>
      </c>
      <c r="B130" s="1">
        <f>'MEDLINE - Initial'!B133</f>
        <v>1996</v>
      </c>
      <c r="C130" s="1" t="str">
        <f>'MEDLINE - Initial'!C133</f>
        <v>Wilson, K G; Hayes, S C</v>
      </c>
      <c r="D130" s="1" t="str">
        <f>'MEDLINE - Initial'!D133</f>
        <v>Resurgence of derived stimulus relations.</v>
      </c>
      <c r="E130" s="1" t="str">
        <f>'MEDLINE - Initial'!E133</f>
        <v>Journal of the experimental analysis of behavior</v>
      </c>
      <c r="F130" s="1">
        <f>'MEDLINE - Initial'!F133</f>
        <v>0</v>
      </c>
      <c r="H130" s="1">
        <v>1</v>
      </c>
      <c r="I130" s="1">
        <v>1</v>
      </c>
      <c r="J130" t="b">
        <f t="shared" si="1"/>
        <v>1</v>
      </c>
      <c r="K130">
        <f t="array" ref="K130">INDEX($A$7:$G$156,SMALL(IF(COUNTIF($L$5,$H$7:$H$156)*COUNTIF($L$5,$I$7:$I$156),MATCH(ROW($A$7:$A$156),ROW($A$7:$A$156)),""),ROWS($B$1:B124)),COLUMNS($A$1:B126))</f>
        <v>2015</v>
      </c>
      <c r="L130" t="str">
        <f t="array" ref="L130">INDEX($A$7:$G$156,SMALL(IF(COUNTIF($L$5,$H$7:$H$156)*COUNTIF($L$5,$I$7:$I$156),MATCH(ROW($A$7:$A$156),ROW($A$7:$A$156)),""),ROWS($B$1:C124)),COLUMNS($A$1:C126))</f>
        <v>Kincaid, Stephanie L; Lattal, Kennon A; Spence, Jake</v>
      </c>
      <c r="M130" t="str">
        <f t="array" ref="M130">INDEX($A$7:$G$156,SMALL(IF(COUNTIF($L$5,$H$7:$H$156)*COUNTIF($L$5,$I$7:$I$156),MATCH(ROW($A$7:$A$156),ROW($A$7:$A$156)),""),ROWS($B$1:D124)),COLUMNS($A$1:D126))</f>
        <v>Super-resurgence: ABA renewal increases resurgence.</v>
      </c>
      <c r="N130" t="str">
        <f t="array" ref="N130">INDEX($A$7:$G$156,SMALL(IF(COUNTIF($L$5,$H$7:$H$156)*COUNTIF($L$5,$I$7:$I$156),MATCH(ROW($A$7:$A$156),ROW($A$7:$A$156)),""),ROWS($B$1:E124)),COLUMNS($A$1:E126))</f>
        <v>Behavioural processes</v>
      </c>
      <c r="O130">
        <f t="array" ref="O130">INDEX($A$7:$G$156,SMALL(IF(COUNTIF($L$5,$H$7:$H$156)*COUNTIF($L$5,$I$7:$I$156),MATCH(ROW($A$7:$A$156),ROW($A$7:$A$156)),""),ROWS($B$1:F124)),COLUMNS($A$1:F126))</f>
        <v>0</v>
      </c>
    </row>
    <row r="131" spans="1:15">
      <c r="A131" s="1">
        <f>'MEDLINE - Initial'!A134</f>
        <v>0</v>
      </c>
      <c r="B131" s="1">
        <f>'MEDLINE - Initial'!B134</f>
        <v>2014</v>
      </c>
      <c r="C131" s="1" t="str">
        <f>'MEDLINE - Initial'!C134</f>
        <v>Bouton, Mark E; Schepers, Scott T</v>
      </c>
      <c r="D131" s="1" t="str">
        <f>'MEDLINE - Initial'!D134</f>
        <v>Resurgence of instrumental behavior after an abstinence contingency.</v>
      </c>
      <c r="E131" s="1" t="str">
        <f>'MEDLINE - Initial'!E134</f>
        <v>Learning &amp; behavior</v>
      </c>
      <c r="F131" s="1">
        <f>'MEDLINE - Initial'!F134</f>
        <v>0</v>
      </c>
      <c r="H131" s="1">
        <v>1</v>
      </c>
      <c r="I131" s="1">
        <v>1</v>
      </c>
      <c r="J131" t="b">
        <f t="shared" si="1"/>
        <v>1</v>
      </c>
      <c r="K131">
        <f t="array" ref="K131">INDEX($A$7:$G$156,SMALL(IF(COUNTIF($L$5,$H$7:$H$156)*COUNTIF($L$5,$I$7:$I$156),MATCH(ROW($A$7:$A$156),ROW($A$7:$A$156)),""),ROWS($B$1:B125)),COLUMNS($A$1:B127))</f>
        <v>2012</v>
      </c>
      <c r="L131" t="str">
        <f t="array" ref="L131">INDEX($A$7:$G$156,SMALL(IF(COUNTIF($L$5,$H$7:$H$156)*COUNTIF($L$5,$I$7:$I$156),MATCH(ROW($A$7:$A$156),ROW($A$7:$A$156)),""),ROWS($B$1:C125)),COLUMNS($A$1:C127))</f>
        <v>McHugh, Louise; Procter, Jonathan; Herzog, Michaela; Schock, Anne-Kathrin; Reed, Phil</v>
      </c>
      <c r="M131" t="str">
        <f t="array" ref="M131">INDEX($A$7:$G$156,SMALL(IF(COUNTIF($L$5,$H$7:$H$156)*COUNTIF($L$5,$I$7:$I$156),MATCH(ROW($A$7:$A$156),ROW($A$7:$A$156)),""),ROWS($B$1:D125)),COLUMNS($A$1:D127))</f>
        <v>The effect of mindfulness on extinction and behavioral resurgence.</v>
      </c>
      <c r="N131" t="str">
        <f t="array" ref="N131">INDEX($A$7:$G$156,SMALL(IF(COUNTIF($L$5,$H$7:$H$156)*COUNTIF($L$5,$I$7:$I$156),MATCH(ROW($A$7:$A$156),ROW($A$7:$A$156)),""),ROWS($B$1:E125)),COLUMNS($A$1:E127))</f>
        <v>Learning &amp; behavior</v>
      </c>
      <c r="O131">
        <f t="array" ref="O131">INDEX($A$7:$G$156,SMALL(IF(COUNTIF($L$5,$H$7:$H$156)*COUNTIF($L$5,$I$7:$I$156),MATCH(ROW($A$7:$A$156),ROW($A$7:$A$156)),""),ROWS($B$1:F125)),COLUMNS($A$1:F127))</f>
        <v>0</v>
      </c>
    </row>
    <row r="132" spans="1:15">
      <c r="A132" s="1">
        <f>'MEDLINE - Initial'!A135</f>
        <v>0</v>
      </c>
      <c r="B132" s="1">
        <f>'MEDLINE - Initial'!B135</f>
        <v>2007</v>
      </c>
      <c r="C132" s="1" t="str">
        <f>'MEDLINE - Initial'!C135</f>
        <v>Bachá-Méndez, Gustavo; Reid, Alliston K; Mendoza-Soylovna, Adela</v>
      </c>
      <c r="D132" s="1" t="str">
        <f>'MEDLINE - Initial'!D135</f>
        <v>Resurgence of integrated behavioral units.</v>
      </c>
      <c r="E132" s="1" t="str">
        <f>'MEDLINE - Initial'!E135</f>
        <v>Journal of the experimental analysis of behavior</v>
      </c>
      <c r="F132" s="1">
        <f>'MEDLINE - Initial'!F135</f>
        <v>0</v>
      </c>
      <c r="H132" s="1">
        <v>1</v>
      </c>
      <c r="I132" s="1">
        <v>1</v>
      </c>
      <c r="J132" t="b">
        <f t="shared" si="1"/>
        <v>1</v>
      </c>
      <c r="K132">
        <f t="array" ref="K132">INDEX($A$7:$G$156,SMALL(IF(COUNTIF($L$5,$H$7:$H$156)*COUNTIF($L$5,$I$7:$I$156),MATCH(ROW($A$7:$A$156),ROW($A$7:$A$156)),""),ROWS($B$1:B126)),COLUMNS($A$1:B128))</f>
        <v>2015</v>
      </c>
      <c r="L132" t="str">
        <f t="array" ref="L132">INDEX($A$7:$G$156,SMALL(IF(COUNTIF($L$5,$H$7:$H$156)*COUNTIF($L$5,$I$7:$I$156),MATCH(ROW($A$7:$A$156),ROW($A$7:$A$156)),""),ROWS($B$1:C126)),COLUMNS($A$1:C128))</f>
        <v>Alessandri, Jérôme; Lattal, Kennon A; Cançado, Carlos R X</v>
      </c>
      <c r="M132" t="str">
        <f t="array" ref="M132">INDEX($A$7:$G$156,SMALL(IF(COUNTIF($L$5,$H$7:$H$156)*COUNTIF($L$5,$I$7:$I$156),MATCH(ROW($A$7:$A$156),ROW($A$7:$A$156)),""),ROWS($B$1:D126)),COLUMNS($A$1:D128))</f>
        <v>The recurrence of negatively reinforced responding of humans.</v>
      </c>
      <c r="N132" t="str">
        <f t="array" ref="N132">INDEX($A$7:$G$156,SMALL(IF(COUNTIF($L$5,$H$7:$H$156)*COUNTIF($L$5,$I$7:$I$156),MATCH(ROW($A$7:$A$156),ROW($A$7:$A$156)),""),ROWS($B$1:E126)),COLUMNS($A$1:E128))</f>
        <v>Journal of the experimental analysis of behavior</v>
      </c>
      <c r="O132">
        <f t="array" ref="O132">INDEX($A$7:$G$156,SMALL(IF(COUNTIF($L$5,$H$7:$H$156)*COUNTIF($L$5,$I$7:$I$156),MATCH(ROW($A$7:$A$156),ROW($A$7:$A$156)),""),ROWS($B$1:F126)),COLUMNS($A$1:F128))</f>
        <v>0</v>
      </c>
    </row>
    <row r="133" spans="1:15">
      <c r="A133" s="1">
        <f>'MEDLINE - Initial'!A136</f>
        <v>0</v>
      </c>
      <c r="B133" s="1">
        <f>'MEDLINE - Initial'!B136</f>
        <v>2015</v>
      </c>
      <c r="C133" s="1" t="str">
        <f>'MEDLINE - Initial'!C136</f>
        <v>Berg, Wendy K; Ringdahl, Joel E; Ryan, Stephen E; Ing, Anna D; Lustig, Nicole; Romani, Patrick; Wacker, David P; Andersen, Jennifer K; Durako, Emily</v>
      </c>
      <c r="D133" s="1" t="str">
        <f>'MEDLINE - Initial'!D136</f>
        <v>RESURGENCE OF MANDS FOLLOWING FUNCTIONAL COMMUNICATION TRAINING.</v>
      </c>
      <c r="E133" s="1" t="str">
        <f>'MEDLINE - Initial'!E136</f>
        <v>Revista mexicana de analisis de la conducta = Mexican journal of behavior analysis</v>
      </c>
      <c r="F133" s="1">
        <f>'MEDLINE - Initial'!F136</f>
        <v>0</v>
      </c>
      <c r="H133" s="1">
        <v>1</v>
      </c>
      <c r="I133" s="1">
        <v>1</v>
      </c>
      <c r="J133" t="b">
        <f t="shared" si="1"/>
        <v>1</v>
      </c>
      <c r="K133">
        <f t="array" ref="K133">INDEX($A$7:$G$156,SMALL(IF(COUNTIF($L$5,$H$7:$H$156)*COUNTIF($L$5,$I$7:$I$156),MATCH(ROW($A$7:$A$156),ROW($A$7:$A$156)),""),ROWS($B$1:B127)),COLUMNS($A$1:B129))</f>
        <v>2014</v>
      </c>
      <c r="L133" t="str">
        <f t="array" ref="L133">INDEX($A$7:$G$156,SMALL(IF(COUNTIF($L$5,$H$7:$H$156)*COUNTIF($L$5,$I$7:$I$156),MATCH(ROW($A$7:$A$156),ROW($A$7:$A$156)),""),ROWS($B$1:C127)),COLUMNS($A$1:C129))</f>
        <v>Pritchard, Duncan; Hoerger, Marguerite; Mace, F Charles</v>
      </c>
      <c r="M133" t="str">
        <f t="array" ref="M133">INDEX($A$7:$G$156,SMALL(IF(COUNTIF($L$5,$H$7:$H$156)*COUNTIF($L$5,$I$7:$I$156),MATCH(ROW($A$7:$A$156),ROW($A$7:$A$156)),""),ROWS($B$1:D127)),COLUMNS($A$1:D129))</f>
        <v>Treatment relapse and behavioral momentum theory.</v>
      </c>
      <c r="N133" t="str">
        <f t="array" ref="N133">INDEX($A$7:$G$156,SMALL(IF(COUNTIF($L$5,$H$7:$H$156)*COUNTIF($L$5,$I$7:$I$156),MATCH(ROW($A$7:$A$156),ROW($A$7:$A$156)),""),ROWS($B$1:E127)),COLUMNS($A$1:E129))</f>
        <v>Journal of applied behavior analysis</v>
      </c>
      <c r="O133">
        <f t="array" ref="O133">INDEX($A$7:$G$156,SMALL(IF(COUNTIF($L$5,$H$7:$H$156)*COUNTIF($L$5,$I$7:$I$156),MATCH(ROW($A$7:$A$156),ROW($A$7:$A$156)),""),ROWS($B$1:F127)),COLUMNS($A$1:F129))</f>
        <v>0</v>
      </c>
    </row>
    <row r="134" spans="1:15">
      <c r="A134" s="1">
        <f>'MEDLINE - Initial'!A137</f>
        <v>0</v>
      </c>
      <c r="B134" s="1">
        <f>'MEDLINE - Initial'!B137</f>
        <v>2020</v>
      </c>
      <c r="C134" s="1" t="str">
        <f>'MEDLINE - Initial'!C137</f>
        <v>Williams, Catherine L; St Peter, Claire C</v>
      </c>
      <c r="D134" s="1" t="str">
        <f>'MEDLINE - Initial'!D137</f>
        <v>Resurgence of previously taught academic responses.</v>
      </c>
      <c r="E134" s="1" t="str">
        <f>'MEDLINE - Initial'!E137</f>
        <v>Journal of the experimental analysis of behavior</v>
      </c>
      <c r="F134" s="1">
        <f>'MEDLINE - Initial'!F137</f>
        <v>0</v>
      </c>
      <c r="H134" s="1">
        <v>1</v>
      </c>
      <c r="I134" s="1">
        <v>1</v>
      </c>
      <c r="J134" t="b">
        <f t="shared" si="1"/>
        <v>1</v>
      </c>
      <c r="K134">
        <f t="array" ref="K134">INDEX($A$7:$G$156,SMALL(IF(COUNTIF($L$5,$H$7:$H$156)*COUNTIF($L$5,$I$7:$I$156),MATCH(ROW($A$7:$A$156),ROW($A$7:$A$156)),""),ROWS($B$1:B128)),COLUMNS($A$1:B130))</f>
        <v>2014</v>
      </c>
      <c r="L134" t="str">
        <f t="array" ref="L134">INDEX($A$7:$G$156,SMALL(IF(COUNTIF($L$5,$H$7:$H$156)*COUNTIF($L$5,$I$7:$I$156),MATCH(ROW($A$7:$A$156),ROW($A$7:$A$156)),""),ROWS($B$1:C128)),COLUMNS($A$1:C130))</f>
        <v>Bouton, Mark E</v>
      </c>
      <c r="M134" t="str">
        <f t="array" ref="M134">INDEX($A$7:$G$156,SMALL(IF(COUNTIF($L$5,$H$7:$H$156)*COUNTIF($L$5,$I$7:$I$156),MATCH(ROW($A$7:$A$156),ROW($A$7:$A$156)),""),ROWS($B$1:D128)),COLUMNS($A$1:D130))</f>
        <v>Why behavior change is difficult to sustain.</v>
      </c>
      <c r="N134" t="str">
        <f t="array" ref="N134">INDEX($A$7:$G$156,SMALL(IF(COUNTIF($L$5,$H$7:$H$156)*COUNTIF($L$5,$I$7:$I$156),MATCH(ROW($A$7:$A$156),ROW($A$7:$A$156)),""),ROWS($B$1:E128)),COLUMNS($A$1:E130))</f>
        <v>Preventive medicine</v>
      </c>
      <c r="O134">
        <f t="array" ref="O134">INDEX($A$7:$G$156,SMALL(IF(COUNTIF($L$5,$H$7:$H$156)*COUNTIF($L$5,$I$7:$I$156),MATCH(ROW($A$7:$A$156),ROW($A$7:$A$156)),""),ROWS($B$1:F128)),COLUMNS($A$1:F130))</f>
        <v>0</v>
      </c>
    </row>
    <row r="135" spans="1:15">
      <c r="A135" s="1">
        <f>'MEDLINE - Initial'!A138</f>
        <v>0</v>
      </c>
      <c r="B135" s="1">
        <f>'MEDLINE - Initial'!B138</f>
        <v>2019</v>
      </c>
      <c r="C135" s="1" t="str">
        <f>'MEDLINE - Initial'!C138</f>
        <v>Nall, Rusty W; Shahan, Timothy A</v>
      </c>
      <c r="D135" s="1" t="str">
        <f>'MEDLINE - Initial'!D138</f>
        <v>Resurgence of punishment-suppressed cocaine seeking in rats.</v>
      </c>
      <c r="E135" s="1" t="str">
        <f>'MEDLINE - Initial'!E138</f>
        <v>Experimental and clinical psychopharmacology</v>
      </c>
      <c r="F135" s="1">
        <f>'MEDLINE - Initial'!F138</f>
        <v>0</v>
      </c>
      <c r="H135" s="1">
        <v>1</v>
      </c>
      <c r="I135" s="1">
        <v>1</v>
      </c>
      <c r="J135" t="b">
        <f t="shared" si="1"/>
        <v>1</v>
      </c>
      <c r="K135" t="e">
        <f t="array" ref="K135">INDEX($A$7:$G$156,SMALL(IF(COUNTIF($L$5,$H$7:$H$156)*COUNTIF($L$5,$I$7:$I$156),MATCH(ROW($A$7:$A$156),ROW($A$7:$A$156)),""),ROWS($B$1:B129)),COLUMNS($A$1:B131))</f>
        <v>#NUM!</v>
      </c>
      <c r="L135" t="e">
        <f t="array" ref="L135">INDEX($A$7:$G$156,SMALL(IF(COUNTIF($L$5,$H$7:$H$156)*COUNTIF($L$5,$I$7:$I$156),MATCH(ROW($A$7:$A$156),ROW($A$7:$A$156)),""),ROWS($B$1:C129)),COLUMNS($A$1:C131))</f>
        <v>#NUM!</v>
      </c>
      <c r="M135" t="e">
        <f t="array" ref="M135">INDEX($A$7:$G$156,SMALL(IF(COUNTIF($L$5,$H$7:$H$156)*COUNTIF($L$5,$I$7:$I$156),MATCH(ROW($A$7:$A$156),ROW($A$7:$A$156)),""),ROWS($B$1:D129)),COLUMNS($A$1:D131))</f>
        <v>#NUM!</v>
      </c>
      <c r="N135" t="e">
        <f t="array" ref="N135">INDEX($A$7:$G$156,SMALL(IF(COUNTIF($L$5,$H$7:$H$156)*COUNTIF($L$5,$I$7:$I$156),MATCH(ROW($A$7:$A$156),ROW($A$7:$A$156)),""),ROWS($B$1:E129)),COLUMNS($A$1:E131))</f>
        <v>#NUM!</v>
      </c>
      <c r="O135" t="e">
        <f t="array" ref="O135">INDEX($A$7:$G$156,SMALL(IF(COUNTIF($L$5,$H$7:$H$156)*COUNTIF($L$5,$I$7:$I$156),MATCH(ROW($A$7:$A$156),ROW($A$7:$A$156)),""),ROWS($B$1:F129)),COLUMNS($A$1:F131))</f>
        <v>#NUM!</v>
      </c>
    </row>
    <row r="136" spans="1:15">
      <c r="A136" s="1">
        <f>'MEDLINE - Initial'!A139</f>
        <v>0</v>
      </c>
      <c r="B136" s="1">
        <f>'MEDLINE - Initial'!B139</f>
        <v>1980</v>
      </c>
      <c r="C136" s="1" t="str">
        <f>'MEDLINE - Initial'!C139</f>
        <v>Epstein, R; Skinner, B F</v>
      </c>
      <c r="D136" s="1" t="str">
        <f>'MEDLINE - Initial'!D139</f>
        <v>Resurgence of responding after the cessation of response-independent reinforcement.</v>
      </c>
      <c r="E136" s="1" t="str">
        <f>'MEDLINE - Initial'!E139</f>
        <v>Proceedings of the National Academy of Sciences of the United States of America</v>
      </c>
      <c r="F136" s="1">
        <f>'MEDLINE - Initial'!F139</f>
        <v>0</v>
      </c>
      <c r="H136" s="1">
        <v>1</v>
      </c>
      <c r="I136" s="1">
        <v>1</v>
      </c>
      <c r="J136" t="b">
        <f t="shared" ref="J136:J156" si="2">IF(EXACT(H136, I136),TRUE,FALSE)</f>
        <v>1</v>
      </c>
      <c r="K136" t="e">
        <f t="array" ref="K136">INDEX($A$7:$G$156,SMALL(IF(COUNTIF($L$5,$H$7:$H$156)*COUNTIF($L$5,$I$7:$I$156),MATCH(ROW($A$7:$A$156),ROW($A$7:$A$156)),""),ROWS($B$1:B130)),COLUMNS($A$1:B132))</f>
        <v>#NUM!</v>
      </c>
      <c r="L136" t="e">
        <f t="array" ref="L136">INDEX($A$7:$G$156,SMALL(IF(COUNTIF($L$5,$H$7:$H$156)*COUNTIF($L$5,$I$7:$I$156),MATCH(ROW($A$7:$A$156),ROW($A$7:$A$156)),""),ROWS($B$1:C130)),COLUMNS($A$1:C132))</f>
        <v>#NUM!</v>
      </c>
      <c r="M136" t="e">
        <f t="array" ref="M136">INDEX($A$7:$G$156,SMALL(IF(COUNTIF($L$5,$H$7:$H$156)*COUNTIF($L$5,$I$7:$I$156),MATCH(ROW($A$7:$A$156),ROW($A$7:$A$156)),""),ROWS($B$1:D130)),COLUMNS($A$1:D132))</f>
        <v>#NUM!</v>
      </c>
      <c r="N136" t="e">
        <f t="array" ref="N136">INDEX($A$7:$G$156,SMALL(IF(COUNTIF($L$5,$H$7:$H$156)*COUNTIF($L$5,$I$7:$I$156),MATCH(ROW($A$7:$A$156),ROW($A$7:$A$156)),""),ROWS($B$1:E130)),COLUMNS($A$1:E132))</f>
        <v>#NUM!</v>
      </c>
      <c r="O136" t="e">
        <f t="array" ref="O136">INDEX($A$7:$G$156,SMALL(IF(COUNTIF($L$5,$H$7:$H$156)*COUNTIF($L$5,$I$7:$I$156),MATCH(ROW($A$7:$A$156),ROW($A$7:$A$156)),""),ROWS($B$1:F130)),COLUMNS($A$1:F132))</f>
        <v>#NUM!</v>
      </c>
    </row>
    <row r="137" spans="1:15">
      <c r="A137" s="1">
        <f>'MEDLINE - Initial'!A140</f>
        <v>0</v>
      </c>
      <c r="B137" s="1">
        <f>'MEDLINE - Initial'!B140</f>
        <v>2006</v>
      </c>
      <c r="C137" s="1" t="str">
        <f>'MEDLINE - Initial'!C140</f>
        <v>Reed, Phil; Morgan, Theresa A</v>
      </c>
      <c r="D137" s="1" t="str">
        <f>'MEDLINE - Initial'!D140</f>
        <v>Resurgence of response sequences during extinction in rats shows a primacy effect.</v>
      </c>
      <c r="E137" s="1" t="str">
        <f>'MEDLINE - Initial'!E140</f>
        <v>Journal of the experimental analysis of behavior</v>
      </c>
      <c r="F137" s="1">
        <f>'MEDLINE - Initial'!F140</f>
        <v>0</v>
      </c>
      <c r="H137" s="1">
        <v>1</v>
      </c>
      <c r="I137" s="1">
        <v>1</v>
      </c>
      <c r="J137" t="b">
        <f t="shared" si="2"/>
        <v>1</v>
      </c>
      <c r="K137" t="e">
        <f t="array" ref="K137">INDEX($A$7:$G$156,SMALL(IF(COUNTIF($L$5,$H$7:$H$156)*COUNTIF($L$5,$I$7:$I$156),MATCH(ROW($A$7:$A$156),ROW($A$7:$A$156)),""),ROWS($B$1:B131)),COLUMNS($A$1:B133))</f>
        <v>#NUM!</v>
      </c>
      <c r="L137" t="e">
        <f t="array" ref="L137">INDEX($A$7:$G$156,SMALL(IF(COUNTIF($L$5,$H$7:$H$156)*COUNTIF($L$5,$I$7:$I$156),MATCH(ROW($A$7:$A$156),ROW($A$7:$A$156)),""),ROWS($B$1:C131)),COLUMNS($A$1:C133))</f>
        <v>#NUM!</v>
      </c>
      <c r="M137" t="e">
        <f t="array" ref="M137">INDEX($A$7:$G$156,SMALL(IF(COUNTIF($L$5,$H$7:$H$156)*COUNTIF($L$5,$I$7:$I$156),MATCH(ROW($A$7:$A$156),ROW($A$7:$A$156)),""),ROWS($B$1:D131)),COLUMNS($A$1:D133))</f>
        <v>#NUM!</v>
      </c>
      <c r="N137" t="e">
        <f t="array" ref="N137">INDEX($A$7:$G$156,SMALL(IF(COUNTIF($L$5,$H$7:$H$156)*COUNTIF($L$5,$I$7:$I$156),MATCH(ROW($A$7:$A$156),ROW($A$7:$A$156)),""),ROWS($B$1:E131)),COLUMNS($A$1:E133))</f>
        <v>#NUM!</v>
      </c>
      <c r="O137" t="e">
        <f t="array" ref="O137">INDEX($A$7:$G$156,SMALL(IF(COUNTIF($L$5,$H$7:$H$156)*COUNTIF($L$5,$I$7:$I$156),MATCH(ROW($A$7:$A$156),ROW($A$7:$A$156)),""),ROWS($B$1:F131)),COLUMNS($A$1:F133))</f>
        <v>#NUM!</v>
      </c>
    </row>
    <row r="138" spans="1:15">
      <c r="A138" s="1">
        <f>'MEDLINE - Initial'!A141</f>
        <v>0</v>
      </c>
      <c r="B138" s="1">
        <f>'MEDLINE - Initial'!B141</f>
        <v>2015</v>
      </c>
      <c r="C138" s="1" t="str">
        <f>'MEDLINE - Initial'!C141</f>
        <v>Shahan, Timothy A; Craig, Andrew R; Sweeney, Mary M</v>
      </c>
      <c r="D138" s="1" t="str">
        <f>'MEDLINE - Initial'!D141</f>
        <v>Resurgence of sucrose and cocaine seeking in free-feeding rats.</v>
      </c>
      <c r="E138" s="1" t="str">
        <f>'MEDLINE - Initial'!E141</f>
        <v>Behavioural brain research</v>
      </c>
      <c r="F138" s="1">
        <f>'MEDLINE - Initial'!F141</f>
        <v>0</v>
      </c>
      <c r="H138" s="1">
        <v>1</v>
      </c>
      <c r="I138" s="1">
        <v>1</v>
      </c>
      <c r="J138" t="b">
        <f t="shared" si="2"/>
        <v>1</v>
      </c>
      <c r="K138" t="e">
        <f t="array" ref="K138">INDEX($A$7:$G$156,SMALL(IF(COUNTIF($L$5,$H$7:$H$156)*COUNTIF($L$5,$I$7:$I$156),MATCH(ROW($A$7:$A$156),ROW($A$7:$A$156)),""),ROWS($B$1:B132)),COLUMNS($A$1:B134))</f>
        <v>#NUM!</v>
      </c>
      <c r="L138" t="e">
        <f t="array" ref="L138">INDEX($A$7:$G$156,SMALL(IF(COUNTIF($L$5,$H$7:$H$156)*COUNTIF($L$5,$I$7:$I$156),MATCH(ROW($A$7:$A$156),ROW($A$7:$A$156)),""),ROWS($B$1:C132)),COLUMNS($A$1:C134))</f>
        <v>#NUM!</v>
      </c>
      <c r="M138" t="e">
        <f t="array" ref="M138">INDEX($A$7:$G$156,SMALL(IF(COUNTIF($L$5,$H$7:$H$156)*COUNTIF($L$5,$I$7:$I$156),MATCH(ROW($A$7:$A$156),ROW($A$7:$A$156)),""),ROWS($B$1:D132)),COLUMNS($A$1:D134))</f>
        <v>#NUM!</v>
      </c>
      <c r="N138" t="e">
        <f t="array" ref="N138">INDEX($A$7:$G$156,SMALL(IF(COUNTIF($L$5,$H$7:$H$156)*COUNTIF($L$5,$I$7:$I$156),MATCH(ROW($A$7:$A$156),ROW($A$7:$A$156)),""),ROWS($B$1:E132)),COLUMNS($A$1:E134))</f>
        <v>#NUM!</v>
      </c>
      <c r="O138" t="e">
        <f t="array" ref="O138">INDEX($A$7:$G$156,SMALL(IF(COUNTIF($L$5,$H$7:$H$156)*COUNTIF($L$5,$I$7:$I$156),MATCH(ROW($A$7:$A$156),ROW($A$7:$A$156)),""),ROWS($B$1:F132)),COLUMNS($A$1:F134))</f>
        <v>#NUM!</v>
      </c>
    </row>
    <row r="139" spans="1:15">
      <c r="A139" s="1">
        <f>'MEDLINE - Initial'!A142</f>
        <v>0</v>
      </c>
      <c r="B139" s="1">
        <f>'MEDLINE - Initial'!B142</f>
        <v>2016</v>
      </c>
      <c r="C139" s="1" t="str">
        <f>'MEDLINE - Initial'!C142</f>
        <v>Sweeney, Mary M; Shahan, Timothy A</v>
      </c>
      <c r="D139" s="1" t="str">
        <f>'MEDLINE - Initial'!D142</f>
        <v>Resurgence of target responding does not exceed increases in inactive responding in a forced-choice alternative reinforcement procedure in humans.</v>
      </c>
      <c r="E139" s="1" t="str">
        <f>'MEDLINE - Initial'!E142</f>
        <v>Behavioural processes</v>
      </c>
      <c r="F139" s="1">
        <f>'MEDLINE - Initial'!F142</f>
        <v>0</v>
      </c>
      <c r="H139" s="1">
        <v>1</v>
      </c>
      <c r="I139" s="1">
        <v>1</v>
      </c>
      <c r="J139" t="b">
        <f t="shared" si="2"/>
        <v>1</v>
      </c>
      <c r="K139" t="e">
        <f t="array" ref="K139">INDEX($A$7:$G$156,SMALL(IF(COUNTIF($L$5,$H$7:$H$156)*COUNTIF($L$5,$I$7:$I$156),MATCH(ROW($A$7:$A$156),ROW($A$7:$A$156)),""),ROWS($B$1:B133)),COLUMNS($A$1:B135))</f>
        <v>#NUM!</v>
      </c>
      <c r="L139" t="e">
        <f t="array" ref="L139">INDEX($A$7:$G$156,SMALL(IF(COUNTIF($L$5,$H$7:$H$156)*COUNTIF($L$5,$I$7:$I$156),MATCH(ROW($A$7:$A$156),ROW($A$7:$A$156)),""),ROWS($B$1:C133)),COLUMNS($A$1:C135))</f>
        <v>#NUM!</v>
      </c>
      <c r="M139" t="e">
        <f t="array" ref="M139">INDEX($A$7:$G$156,SMALL(IF(COUNTIF($L$5,$H$7:$H$156)*COUNTIF($L$5,$I$7:$I$156),MATCH(ROW($A$7:$A$156),ROW($A$7:$A$156)),""),ROWS($B$1:D133)),COLUMNS($A$1:D135))</f>
        <v>#NUM!</v>
      </c>
      <c r="N139" t="e">
        <f t="array" ref="N139">INDEX($A$7:$G$156,SMALL(IF(COUNTIF($L$5,$H$7:$H$156)*COUNTIF($L$5,$I$7:$I$156),MATCH(ROW($A$7:$A$156),ROW($A$7:$A$156)),""),ROWS($B$1:E133)),COLUMNS($A$1:E135))</f>
        <v>#NUM!</v>
      </c>
      <c r="O139" t="e">
        <f t="array" ref="O139">INDEX($A$7:$G$156,SMALL(IF(COUNTIF($L$5,$H$7:$H$156)*COUNTIF($L$5,$I$7:$I$156),MATCH(ROW($A$7:$A$156),ROW($A$7:$A$156)),""),ROWS($B$1:F133)),COLUMNS($A$1:F135))</f>
        <v>#NUM!</v>
      </c>
    </row>
    <row r="140" spans="1:15">
      <c r="A140" s="1">
        <f>'MEDLINE - Initial'!A143</f>
        <v>0</v>
      </c>
      <c r="B140" s="1">
        <f>'MEDLINE - Initial'!B143</f>
        <v>2018</v>
      </c>
      <c r="C140" s="1" t="str">
        <f>'MEDLINE - Initial'!C143</f>
        <v>Ho, Thuong; Bai, John Y H; Keevy, Madeleine; Podlesnik, Christopher A</v>
      </c>
      <c r="D140" s="1" t="str">
        <f>'MEDLINE - Initial'!D143</f>
        <v>Resurgence when challenging alternative behavior with progressive ratios in children and pigeons.</v>
      </c>
      <c r="E140" s="1" t="str">
        <f>'MEDLINE - Initial'!E143</f>
        <v>Journal of the experimental analysis of behavior</v>
      </c>
      <c r="F140" s="1">
        <f>'MEDLINE - Initial'!F143</f>
        <v>0</v>
      </c>
      <c r="H140" s="1">
        <v>1</v>
      </c>
      <c r="I140" s="1">
        <v>1</v>
      </c>
      <c r="J140" t="b">
        <f t="shared" si="2"/>
        <v>1</v>
      </c>
      <c r="K140" t="e">
        <f t="array" ref="K140">INDEX($A$7:$G$156,SMALL(IF(COUNTIF($L$5,$H$7:$H$156)*COUNTIF($L$5,$I$7:$I$156),MATCH(ROW($A$7:$A$156),ROW($A$7:$A$156)),""),ROWS($B$1:B134)),COLUMNS($A$1:B136))</f>
        <v>#NUM!</v>
      </c>
      <c r="L140" t="e">
        <f t="array" ref="L140">INDEX($A$7:$G$156,SMALL(IF(COUNTIF($L$5,$H$7:$H$156)*COUNTIF($L$5,$I$7:$I$156),MATCH(ROW($A$7:$A$156),ROW($A$7:$A$156)),""),ROWS($B$1:C134)),COLUMNS($A$1:C136))</f>
        <v>#NUM!</v>
      </c>
      <c r="M140" t="e">
        <f t="array" ref="M140">INDEX($A$7:$G$156,SMALL(IF(COUNTIF($L$5,$H$7:$H$156)*COUNTIF($L$5,$I$7:$I$156),MATCH(ROW($A$7:$A$156),ROW($A$7:$A$156)),""),ROWS($B$1:D134)),COLUMNS($A$1:D136))</f>
        <v>#NUM!</v>
      </c>
      <c r="N140" t="e">
        <f t="array" ref="N140">INDEX($A$7:$G$156,SMALL(IF(COUNTIF($L$5,$H$7:$H$156)*COUNTIF($L$5,$I$7:$I$156),MATCH(ROW($A$7:$A$156),ROW($A$7:$A$156)),""),ROWS($B$1:E134)),COLUMNS($A$1:E136))</f>
        <v>#NUM!</v>
      </c>
      <c r="O140" t="e">
        <f t="array" ref="O140">INDEX($A$7:$G$156,SMALL(IF(COUNTIF($L$5,$H$7:$H$156)*COUNTIF($L$5,$I$7:$I$156),MATCH(ROW($A$7:$A$156),ROW($A$7:$A$156)),""),ROWS($B$1:F134)),COLUMNS($A$1:F136))</f>
        <v>#NUM!</v>
      </c>
    </row>
    <row r="141" spans="1:15">
      <c r="A141" s="1">
        <f>'MEDLINE - Initial'!A144</f>
        <v>0</v>
      </c>
      <c r="B141" s="1">
        <f>'MEDLINE - Initial'!B144</f>
        <v>2018</v>
      </c>
      <c r="C141" s="1" t="str">
        <f>'MEDLINE - Initial'!C144</f>
        <v>Kimball, Ryan T; Kelley, Michael E; Podlesnik, Christopher A; Forton, Alex; Hinkle, Brandy</v>
      </c>
      <c r="D141" s="1" t="str">
        <f>'MEDLINE - Initial'!D144</f>
        <v>Resurgence with and without an alternative response.</v>
      </c>
      <c r="E141" s="1" t="str">
        <f>'MEDLINE - Initial'!E144</f>
        <v>Journal of applied behavior analysis</v>
      </c>
      <c r="F141" s="1">
        <f>'MEDLINE - Initial'!F144</f>
        <v>0</v>
      </c>
      <c r="H141" s="1">
        <v>1</v>
      </c>
      <c r="I141" s="1">
        <v>1</v>
      </c>
      <c r="J141" t="b">
        <f t="shared" si="2"/>
        <v>1</v>
      </c>
      <c r="K141" t="e">
        <f t="array" ref="K141">INDEX($A$7:$G$156,SMALL(IF(COUNTIF($L$5,$H$7:$H$156)*COUNTIF($L$5,$I$7:$I$156),MATCH(ROW($A$7:$A$156),ROW($A$7:$A$156)),""),ROWS($B$1:B135)),COLUMNS($A$1:B137))</f>
        <v>#NUM!</v>
      </c>
      <c r="L141" t="e">
        <f t="array" ref="L141">INDEX($A$7:$G$156,SMALL(IF(COUNTIF($L$5,$H$7:$H$156)*COUNTIF($L$5,$I$7:$I$156),MATCH(ROW($A$7:$A$156),ROW($A$7:$A$156)),""),ROWS($B$1:C135)),COLUMNS($A$1:C137))</f>
        <v>#NUM!</v>
      </c>
      <c r="M141" t="e">
        <f t="array" ref="M141">INDEX($A$7:$G$156,SMALL(IF(COUNTIF($L$5,$H$7:$H$156)*COUNTIF($L$5,$I$7:$I$156),MATCH(ROW($A$7:$A$156),ROW($A$7:$A$156)),""),ROWS($B$1:D135)),COLUMNS($A$1:D137))</f>
        <v>#NUM!</v>
      </c>
      <c r="N141" t="e">
        <f t="array" ref="N141">INDEX($A$7:$G$156,SMALL(IF(COUNTIF($L$5,$H$7:$H$156)*COUNTIF($L$5,$I$7:$I$156),MATCH(ROW($A$7:$A$156),ROW($A$7:$A$156)),""),ROWS($B$1:E135)),COLUMNS($A$1:E137))</f>
        <v>#NUM!</v>
      </c>
      <c r="O141" t="e">
        <f t="array" ref="O141">INDEX($A$7:$G$156,SMALL(IF(COUNTIF($L$5,$H$7:$H$156)*COUNTIF($L$5,$I$7:$I$156),MATCH(ROW($A$7:$A$156),ROW($A$7:$A$156)),""),ROWS($B$1:F135)),COLUMNS($A$1:F137))</f>
        <v>#NUM!</v>
      </c>
    </row>
    <row r="142" spans="1:15">
      <c r="A142" s="1">
        <f>'MEDLINE - Initial'!A145</f>
        <v>0</v>
      </c>
      <c r="B142" s="1">
        <f>'MEDLINE - Initial'!B145</f>
        <v>2017</v>
      </c>
      <c r="C142" s="1" t="str">
        <f>'MEDLINE - Initial'!C145</f>
        <v>Kuroda, Toshikazu; Mizutani, Yuto; Cançado, Carlos R X; Podlesnik, Christopher A</v>
      </c>
      <c r="D142" s="1" t="str">
        <f>'MEDLINE - Initial'!D145</f>
        <v>Reversal learning and resurgence of operant behavior in zebrafish (Danio rerio).</v>
      </c>
      <c r="E142" s="1" t="str">
        <f>'MEDLINE - Initial'!E145</f>
        <v>Behavioural processes</v>
      </c>
      <c r="F142" s="1">
        <f>'MEDLINE - Initial'!F145</f>
        <v>0</v>
      </c>
      <c r="H142" s="1">
        <v>1</v>
      </c>
      <c r="I142" s="1">
        <v>1</v>
      </c>
      <c r="J142" t="b">
        <f t="shared" si="2"/>
        <v>1</v>
      </c>
      <c r="K142" t="e">
        <f t="array" ref="K142">INDEX($A$7:$G$156,SMALL(IF(COUNTIF($L$5,$H$7:$H$156)*COUNTIF($L$5,$I$7:$I$156),MATCH(ROW($A$7:$A$156),ROW($A$7:$A$156)),""),ROWS($B$1:B136)),COLUMNS($A$1:B138))</f>
        <v>#NUM!</v>
      </c>
      <c r="L142" t="e">
        <f t="array" ref="L142">INDEX($A$7:$G$156,SMALL(IF(COUNTIF($L$5,$H$7:$H$156)*COUNTIF($L$5,$I$7:$I$156),MATCH(ROW($A$7:$A$156),ROW($A$7:$A$156)),""),ROWS($B$1:C136)),COLUMNS($A$1:C138))</f>
        <v>#NUM!</v>
      </c>
      <c r="M142" t="e">
        <f t="array" ref="M142">INDEX($A$7:$G$156,SMALL(IF(COUNTIF($L$5,$H$7:$H$156)*COUNTIF($L$5,$I$7:$I$156),MATCH(ROW($A$7:$A$156),ROW($A$7:$A$156)),""),ROWS($B$1:D136)),COLUMNS($A$1:D138))</f>
        <v>#NUM!</v>
      </c>
      <c r="N142" t="e">
        <f t="array" ref="N142">INDEX($A$7:$G$156,SMALL(IF(COUNTIF($L$5,$H$7:$H$156)*COUNTIF($L$5,$I$7:$I$156),MATCH(ROW($A$7:$A$156),ROW($A$7:$A$156)),""),ROWS($B$1:E136)),COLUMNS($A$1:E138))</f>
        <v>#NUM!</v>
      </c>
      <c r="O142" t="e">
        <f t="array" ref="O142">INDEX($A$7:$G$156,SMALL(IF(COUNTIF($L$5,$H$7:$H$156)*COUNTIF($L$5,$I$7:$I$156),MATCH(ROW($A$7:$A$156),ROW($A$7:$A$156)),""),ROWS($B$1:F136)),COLUMNS($A$1:F138))</f>
        <v>#NUM!</v>
      </c>
    </row>
    <row r="143" spans="1:15">
      <c r="A143" s="1">
        <f>'MEDLINE - Initial'!A146</f>
        <v>0</v>
      </c>
      <c r="B143" s="1">
        <f>'MEDLINE - Initial'!B146</f>
        <v>2016</v>
      </c>
      <c r="C143" s="1" t="str">
        <f>'MEDLINE - Initial'!C146</f>
        <v>Bouton, Mark E; Trask, Sydney</v>
      </c>
      <c r="D143" s="1" t="str">
        <f>'MEDLINE - Initial'!D146</f>
        <v>Role of the discriminative properties of the reinforcer in resurgence.</v>
      </c>
      <c r="E143" s="1" t="str">
        <f>'MEDLINE - Initial'!E146</f>
        <v>Learning &amp; behavior</v>
      </c>
      <c r="F143" s="1">
        <f>'MEDLINE - Initial'!F146</f>
        <v>0</v>
      </c>
      <c r="H143" s="1">
        <v>1</v>
      </c>
      <c r="I143" s="1">
        <v>1</v>
      </c>
      <c r="J143" t="b">
        <f t="shared" si="2"/>
        <v>1</v>
      </c>
      <c r="K143" t="e">
        <f t="array" ref="K143">INDEX($A$7:$G$156,SMALL(IF(COUNTIF($L$5,$H$7:$H$156)*COUNTIF($L$5,$I$7:$I$156),MATCH(ROW($A$7:$A$156),ROW($A$7:$A$156)),""),ROWS($B$1:B137)),COLUMNS($A$1:B139))</f>
        <v>#NUM!</v>
      </c>
      <c r="L143" t="e">
        <f t="array" ref="L143">INDEX($A$7:$G$156,SMALL(IF(COUNTIF($L$5,$H$7:$H$156)*COUNTIF($L$5,$I$7:$I$156),MATCH(ROW($A$7:$A$156),ROW($A$7:$A$156)),""),ROWS($B$1:C137)),COLUMNS($A$1:C139))</f>
        <v>#NUM!</v>
      </c>
      <c r="M143" t="e">
        <f t="array" ref="M143">INDEX($A$7:$G$156,SMALL(IF(COUNTIF($L$5,$H$7:$H$156)*COUNTIF($L$5,$I$7:$I$156),MATCH(ROW($A$7:$A$156),ROW($A$7:$A$156)),""),ROWS($B$1:D137)),COLUMNS($A$1:D139))</f>
        <v>#NUM!</v>
      </c>
      <c r="N143" t="e">
        <f t="array" ref="N143">INDEX($A$7:$G$156,SMALL(IF(COUNTIF($L$5,$H$7:$H$156)*COUNTIF($L$5,$I$7:$I$156),MATCH(ROW($A$7:$A$156),ROW($A$7:$A$156)),""),ROWS($B$1:E137)),COLUMNS($A$1:E139))</f>
        <v>#NUM!</v>
      </c>
      <c r="O143" t="e">
        <f t="array" ref="O143">INDEX($A$7:$G$156,SMALL(IF(COUNTIF($L$5,$H$7:$H$156)*COUNTIF($L$5,$I$7:$I$156),MATCH(ROW($A$7:$A$156),ROW($A$7:$A$156)),""),ROWS($B$1:F137)),COLUMNS($A$1:F139))</f>
        <v>#NUM!</v>
      </c>
    </row>
    <row r="144" spans="1:15">
      <c r="A144" s="1">
        <f>'MEDLINE - Initial'!A147</f>
        <v>0</v>
      </c>
      <c r="B144" s="1">
        <f>'MEDLINE - Initial'!B147</f>
        <v>2015</v>
      </c>
      <c r="C144" s="1" t="str">
        <f>'MEDLINE - Initial'!C147</f>
        <v>Lambert, Joseph M; Bloom, Sarah E; Samaha, Andrew L; Dayton, Elizabeth; Rodewald, Andrew M</v>
      </c>
      <c r="D144" s="1" t="str">
        <f>'MEDLINE - Initial'!D147</f>
        <v>Serial alternative response training as intervention for target response resurgence.</v>
      </c>
      <c r="E144" s="1" t="str">
        <f>'MEDLINE - Initial'!E147</f>
        <v>Journal of applied behavior analysis</v>
      </c>
      <c r="F144" s="1">
        <f>'MEDLINE - Initial'!F147</f>
        <v>0</v>
      </c>
      <c r="H144" s="1">
        <v>1</v>
      </c>
      <c r="I144" s="1">
        <v>1</v>
      </c>
      <c r="J144" t="b">
        <f t="shared" si="2"/>
        <v>1</v>
      </c>
      <c r="K144" t="e">
        <f t="array" ref="K144">INDEX($A$7:$G$156,SMALL(IF(COUNTIF($L$5,$H$7:$H$156)*COUNTIF($L$5,$I$7:$I$156),MATCH(ROW($A$7:$A$156),ROW($A$7:$A$156)),""),ROWS($B$1:B138)),COLUMNS($A$1:B140))</f>
        <v>#NUM!</v>
      </c>
      <c r="L144" t="e">
        <f t="array" ref="L144">INDEX($A$7:$G$156,SMALL(IF(COUNTIF($L$5,$H$7:$H$156)*COUNTIF($L$5,$I$7:$I$156),MATCH(ROW($A$7:$A$156),ROW($A$7:$A$156)),""),ROWS($B$1:C138)),COLUMNS($A$1:C140))</f>
        <v>#NUM!</v>
      </c>
      <c r="M144" t="e">
        <f t="array" ref="M144">INDEX($A$7:$G$156,SMALL(IF(COUNTIF($L$5,$H$7:$H$156)*COUNTIF($L$5,$I$7:$I$156),MATCH(ROW($A$7:$A$156),ROW($A$7:$A$156)),""),ROWS($B$1:D138)),COLUMNS($A$1:D140))</f>
        <v>#NUM!</v>
      </c>
      <c r="N144" t="e">
        <f t="array" ref="N144">INDEX($A$7:$G$156,SMALL(IF(COUNTIF($L$5,$H$7:$H$156)*COUNTIF($L$5,$I$7:$I$156),MATCH(ROW($A$7:$A$156),ROW($A$7:$A$156)),""),ROWS($B$1:E138)),COLUMNS($A$1:E140))</f>
        <v>#NUM!</v>
      </c>
      <c r="O144" t="e">
        <f t="array" ref="O144">INDEX($A$7:$G$156,SMALL(IF(COUNTIF($L$5,$H$7:$H$156)*COUNTIF($L$5,$I$7:$I$156),MATCH(ROW($A$7:$A$156),ROW($A$7:$A$156)),""),ROWS($B$1:F138)),COLUMNS($A$1:F140))</f>
        <v>#NUM!</v>
      </c>
    </row>
    <row r="145" spans="1:15">
      <c r="A145" s="1">
        <f>'MEDLINE - Initial'!A148</f>
        <v>0</v>
      </c>
      <c r="B145" s="1">
        <f>'MEDLINE - Initial'!B148</f>
        <v>2003</v>
      </c>
      <c r="C145" s="1" t="str">
        <f>'MEDLINE - Initial'!C148</f>
        <v>Ciesielski, Carol A.</v>
      </c>
      <c r="D145" s="1" t="str">
        <f>'MEDLINE - Initial'!D148</f>
        <v>Sexually Transmitted Diseases in Men Who Have Sex with Men: An Epidemiologic Review.</v>
      </c>
      <c r="E145" s="1" t="str">
        <f>'MEDLINE - Initial'!E148</f>
        <v>Current infectious disease reports</v>
      </c>
      <c r="F145" s="1">
        <f>'MEDLINE - Initial'!F148</f>
        <v>0</v>
      </c>
      <c r="H145" s="1">
        <v>0</v>
      </c>
      <c r="I145" s="1">
        <v>0</v>
      </c>
      <c r="J145" t="b">
        <f t="shared" si="2"/>
        <v>1</v>
      </c>
      <c r="K145" t="e">
        <f t="array" ref="K145">INDEX($A$7:$G$156,SMALL(IF(COUNTIF($L$5,$H$7:$H$156)*COUNTIF($L$5,$I$7:$I$156),MATCH(ROW($A$7:$A$156),ROW($A$7:$A$156)),""),ROWS($B$1:B139)),COLUMNS($A$1:B141))</f>
        <v>#NUM!</v>
      </c>
      <c r="L145" t="e">
        <f t="array" ref="L145">INDEX($A$7:$G$156,SMALL(IF(COUNTIF($L$5,$H$7:$H$156)*COUNTIF($L$5,$I$7:$I$156),MATCH(ROW($A$7:$A$156),ROW($A$7:$A$156)),""),ROWS($B$1:C139)),COLUMNS($A$1:C141))</f>
        <v>#NUM!</v>
      </c>
      <c r="M145" t="e">
        <f t="array" ref="M145">INDEX($A$7:$G$156,SMALL(IF(COUNTIF($L$5,$H$7:$H$156)*COUNTIF($L$5,$I$7:$I$156),MATCH(ROW($A$7:$A$156),ROW($A$7:$A$156)),""),ROWS($B$1:D139)),COLUMNS($A$1:D141))</f>
        <v>#NUM!</v>
      </c>
      <c r="N145" t="e">
        <f t="array" ref="N145">INDEX($A$7:$G$156,SMALL(IF(COUNTIF($L$5,$H$7:$H$156)*COUNTIF($L$5,$I$7:$I$156),MATCH(ROW($A$7:$A$156),ROW($A$7:$A$156)),""),ROWS($B$1:E139)),COLUMNS($A$1:E141))</f>
        <v>#NUM!</v>
      </c>
      <c r="O145" t="e">
        <f t="array" ref="O145">INDEX($A$7:$G$156,SMALL(IF(COUNTIF($L$5,$H$7:$H$156)*COUNTIF($L$5,$I$7:$I$156),MATCH(ROW($A$7:$A$156),ROW($A$7:$A$156)),""),ROWS($B$1:F139)),COLUMNS($A$1:F141))</f>
        <v>#NUM!</v>
      </c>
    </row>
    <row r="146" spans="1:15">
      <c r="A146" s="1">
        <f>'MEDLINE - Initial'!A149</f>
        <v>0</v>
      </c>
      <c r="B146" s="1">
        <f>'MEDLINE - Initial'!B149</f>
        <v>2018</v>
      </c>
      <c r="C146" s="1" t="str">
        <f>'MEDLINE - Initial'!C149</f>
        <v>Ghaemmaghami, Mahshid; Hanley, Gregory P; Jessel, Joshua; Landa, Robin</v>
      </c>
      <c r="D146" s="1" t="str">
        <f>'MEDLINE - Initial'!D149</f>
        <v>Shaping complex functional communication responses.</v>
      </c>
      <c r="E146" s="1" t="str">
        <f>'MEDLINE - Initial'!E149</f>
        <v>Journal of applied behavior analysis</v>
      </c>
      <c r="F146" s="1">
        <f>'MEDLINE - Initial'!F149</f>
        <v>0</v>
      </c>
      <c r="H146" s="1">
        <v>0</v>
      </c>
      <c r="I146" s="1">
        <v>0</v>
      </c>
      <c r="J146" t="b">
        <f t="shared" si="2"/>
        <v>1</v>
      </c>
      <c r="K146" t="e">
        <f t="array" ref="K146">INDEX($A$7:$G$156,SMALL(IF(COUNTIF($L$5,$H$7:$H$156)*COUNTIF($L$5,$I$7:$I$156),MATCH(ROW($A$7:$A$156),ROW($A$7:$A$156)),""),ROWS($B$1:B140)),COLUMNS($A$1:B142))</f>
        <v>#NUM!</v>
      </c>
      <c r="L146" t="e">
        <f t="array" ref="L146">INDEX($A$7:$G$156,SMALL(IF(COUNTIF($L$5,$H$7:$H$156)*COUNTIF($L$5,$I$7:$I$156),MATCH(ROW($A$7:$A$156),ROW($A$7:$A$156)),""),ROWS($B$1:C140)),COLUMNS($A$1:C142))</f>
        <v>#NUM!</v>
      </c>
      <c r="M146" t="e">
        <f t="array" ref="M146">INDEX($A$7:$G$156,SMALL(IF(COUNTIF($L$5,$H$7:$H$156)*COUNTIF($L$5,$I$7:$I$156),MATCH(ROW($A$7:$A$156),ROW($A$7:$A$156)),""),ROWS($B$1:D140)),COLUMNS($A$1:D142))</f>
        <v>#NUM!</v>
      </c>
      <c r="N146" t="e">
        <f t="array" ref="N146">INDEX($A$7:$G$156,SMALL(IF(COUNTIF($L$5,$H$7:$H$156)*COUNTIF($L$5,$I$7:$I$156),MATCH(ROW($A$7:$A$156),ROW($A$7:$A$156)),""),ROWS($B$1:E140)),COLUMNS($A$1:E142))</f>
        <v>#NUM!</v>
      </c>
      <c r="O146" t="e">
        <f t="array" ref="O146">INDEX($A$7:$G$156,SMALL(IF(COUNTIF($L$5,$H$7:$H$156)*COUNTIF($L$5,$I$7:$I$156),MATCH(ROW($A$7:$A$156),ROW($A$7:$A$156)),""),ROWS($B$1:F140)),COLUMNS($A$1:F142))</f>
        <v>#NUM!</v>
      </c>
    </row>
    <row r="147" spans="1:15">
      <c r="A147" s="1">
        <f>'MEDLINE - Initial'!A150</f>
        <v>0</v>
      </c>
      <c r="B147" s="1">
        <f>'MEDLINE - Initial'!B150</f>
        <v>2013</v>
      </c>
      <c r="C147" s="1" t="str">
        <f>'MEDLINE - Initial'!C150</f>
        <v>Winterbauer, Neil E; Lucke, Sara; Bouton, Mark E</v>
      </c>
      <c r="D147" s="1" t="str">
        <f>'MEDLINE - Initial'!D150</f>
        <v>Some Factors Modulating the Strength of Resurgence After Extinction of an Instrumental Behavior.</v>
      </c>
      <c r="E147" s="1" t="str">
        <f>'MEDLINE - Initial'!E150</f>
        <v>Learning and motivation</v>
      </c>
      <c r="F147" s="1">
        <f>'MEDLINE - Initial'!F150</f>
        <v>0</v>
      </c>
      <c r="H147" s="1">
        <v>1</v>
      </c>
      <c r="I147" s="1">
        <v>1</v>
      </c>
      <c r="J147" t="b">
        <f t="shared" si="2"/>
        <v>1</v>
      </c>
      <c r="K147" t="e">
        <f t="array" ref="K147">INDEX($A$7:$G$156,SMALL(IF(COUNTIF($L$5,$H$7:$H$156)*COUNTIF($L$5,$I$7:$I$156),MATCH(ROW($A$7:$A$156),ROW($A$7:$A$156)),""),ROWS($B$1:B141)),COLUMNS($A$1:B143))</f>
        <v>#NUM!</v>
      </c>
      <c r="L147" t="e">
        <f t="array" ref="L147">INDEX($A$7:$G$156,SMALL(IF(COUNTIF($L$5,$H$7:$H$156)*COUNTIF($L$5,$I$7:$I$156),MATCH(ROW($A$7:$A$156),ROW($A$7:$A$156)),""),ROWS($B$1:C141)),COLUMNS($A$1:C143))</f>
        <v>#NUM!</v>
      </c>
      <c r="M147" t="e">
        <f t="array" ref="M147">INDEX($A$7:$G$156,SMALL(IF(COUNTIF($L$5,$H$7:$H$156)*COUNTIF($L$5,$I$7:$I$156),MATCH(ROW($A$7:$A$156),ROW($A$7:$A$156)),""),ROWS($B$1:D141)),COLUMNS($A$1:D143))</f>
        <v>#NUM!</v>
      </c>
      <c r="N147" t="e">
        <f t="array" ref="N147">INDEX($A$7:$G$156,SMALL(IF(COUNTIF($L$5,$H$7:$H$156)*COUNTIF($L$5,$I$7:$I$156),MATCH(ROW($A$7:$A$156),ROW($A$7:$A$156)),""),ROWS($B$1:E141)),COLUMNS($A$1:E143))</f>
        <v>#NUM!</v>
      </c>
      <c r="O147" t="e">
        <f t="array" ref="O147">INDEX($A$7:$G$156,SMALL(IF(COUNTIF($L$5,$H$7:$H$156)*COUNTIF($L$5,$I$7:$I$156),MATCH(ROW($A$7:$A$156),ROW($A$7:$A$156)),""),ROWS($B$1:F141)),COLUMNS($A$1:F143))</f>
        <v>#NUM!</v>
      </c>
    </row>
    <row r="148" spans="1:15">
      <c r="A148" s="1">
        <f>'MEDLINE - Initial'!A151</f>
        <v>0</v>
      </c>
      <c r="B148" s="1">
        <f>'MEDLINE - Initial'!B151</f>
        <v>2019</v>
      </c>
      <c r="C148" s="1" t="str">
        <f>'MEDLINE - Initial'!C151</f>
        <v>Corne, R; Leconte, C; Ouradou, M; Fassina, V; Zhu, Y; Déou, E; Besson, V; Plotkine, M; Marchand-Leroux, C; Mongeau, R</v>
      </c>
      <c r="D148" s="1" t="str">
        <f>'MEDLINE - Initial'!D151</f>
        <v>Spontaneous resurgence of conditioned fear weeks after successful extinction in brain injured mice.</v>
      </c>
      <c r="E148" s="1" t="str">
        <f>'MEDLINE - Initial'!E151</f>
        <v>Progress in neuro-psychopharmacology &amp; biological psychiatry</v>
      </c>
      <c r="F148" s="1">
        <f>'MEDLINE - Initial'!F151</f>
        <v>0</v>
      </c>
      <c r="H148" s="1">
        <v>0</v>
      </c>
      <c r="I148" s="1">
        <v>0</v>
      </c>
      <c r="J148" t="b">
        <f t="shared" si="2"/>
        <v>1</v>
      </c>
      <c r="K148" t="e">
        <f t="array" ref="K148">INDEX($A$7:$G$156,SMALL(IF(COUNTIF($L$5,$H$7:$H$156)*COUNTIF($L$5,$I$7:$I$156),MATCH(ROW($A$7:$A$156),ROW($A$7:$A$156)),""),ROWS($B$1:B142)),COLUMNS($A$1:B144))</f>
        <v>#NUM!</v>
      </c>
      <c r="L148" t="e">
        <f t="array" ref="L148">INDEX($A$7:$G$156,SMALL(IF(COUNTIF($L$5,$H$7:$H$156)*COUNTIF($L$5,$I$7:$I$156),MATCH(ROW($A$7:$A$156),ROW($A$7:$A$156)),""),ROWS($B$1:C142)),COLUMNS($A$1:C144))</f>
        <v>#NUM!</v>
      </c>
      <c r="M148" t="e">
        <f t="array" ref="M148">INDEX($A$7:$G$156,SMALL(IF(COUNTIF($L$5,$H$7:$H$156)*COUNTIF($L$5,$I$7:$I$156),MATCH(ROW($A$7:$A$156),ROW($A$7:$A$156)),""),ROWS($B$1:D142)),COLUMNS($A$1:D144))</f>
        <v>#NUM!</v>
      </c>
      <c r="N148" t="e">
        <f t="array" ref="N148">INDEX($A$7:$G$156,SMALL(IF(COUNTIF($L$5,$H$7:$H$156)*COUNTIF($L$5,$I$7:$I$156),MATCH(ROW($A$7:$A$156),ROW($A$7:$A$156)),""),ROWS($B$1:E142)),COLUMNS($A$1:E144))</f>
        <v>#NUM!</v>
      </c>
      <c r="O148" t="e">
        <f t="array" ref="O148">INDEX($A$7:$G$156,SMALL(IF(COUNTIF($L$5,$H$7:$H$156)*COUNTIF($L$5,$I$7:$I$156),MATCH(ROW($A$7:$A$156),ROW($A$7:$A$156)),""),ROWS($B$1:F142)),COLUMNS($A$1:F144))</f>
        <v>#NUM!</v>
      </c>
    </row>
    <row r="149" spans="1:15">
      <c r="A149" s="1">
        <f>'MEDLINE - Initial'!A152</f>
        <v>0</v>
      </c>
      <c r="B149" s="1">
        <f>'MEDLINE - Initial'!B152</f>
        <v>2017</v>
      </c>
      <c r="C149" s="1" t="str">
        <f>'MEDLINE - Initial'!C152</f>
        <v>Craig, Andrew R; Browning, Kaitlyn O; Shahan, Timothy A</v>
      </c>
      <c r="D149" s="1" t="str">
        <f>'MEDLINE - Initial'!D152</f>
        <v>Stimuli previously associated with reinforcement mitigate resurgence.</v>
      </c>
      <c r="E149" s="1" t="str">
        <f>'MEDLINE - Initial'!E152</f>
        <v>Journal of the experimental analysis of behavior</v>
      </c>
      <c r="F149" s="1">
        <f>'MEDLINE - Initial'!F152</f>
        <v>0</v>
      </c>
      <c r="H149" s="1">
        <v>1</v>
      </c>
      <c r="I149" s="1">
        <v>1</v>
      </c>
      <c r="J149" t="b">
        <f t="shared" si="2"/>
        <v>1</v>
      </c>
      <c r="K149" t="e">
        <f t="array" ref="K149">INDEX($A$7:$G$156,SMALL(IF(COUNTIF($L$5,$H$7:$H$156)*COUNTIF($L$5,$I$7:$I$156),MATCH(ROW($A$7:$A$156),ROW($A$7:$A$156)),""),ROWS($B$1:B143)),COLUMNS($A$1:B145))</f>
        <v>#NUM!</v>
      </c>
      <c r="L149" t="e">
        <f t="array" ref="L149">INDEX($A$7:$G$156,SMALL(IF(COUNTIF($L$5,$H$7:$H$156)*COUNTIF($L$5,$I$7:$I$156),MATCH(ROW($A$7:$A$156),ROW($A$7:$A$156)),""),ROWS($B$1:C143)),COLUMNS($A$1:C145))</f>
        <v>#NUM!</v>
      </c>
      <c r="M149" t="e">
        <f t="array" ref="M149">INDEX($A$7:$G$156,SMALL(IF(COUNTIF($L$5,$H$7:$H$156)*COUNTIF($L$5,$I$7:$I$156),MATCH(ROW($A$7:$A$156),ROW($A$7:$A$156)),""),ROWS($B$1:D143)),COLUMNS($A$1:D145))</f>
        <v>#NUM!</v>
      </c>
      <c r="N149" t="e">
        <f t="array" ref="N149">INDEX($A$7:$G$156,SMALL(IF(COUNTIF($L$5,$H$7:$H$156)*COUNTIF($L$5,$I$7:$I$156),MATCH(ROW($A$7:$A$156),ROW($A$7:$A$156)),""),ROWS($B$1:E143)),COLUMNS($A$1:E145))</f>
        <v>#NUM!</v>
      </c>
      <c r="O149" t="e">
        <f t="array" ref="O149">INDEX($A$7:$G$156,SMALL(IF(COUNTIF($L$5,$H$7:$H$156)*COUNTIF($L$5,$I$7:$I$156),MATCH(ROW($A$7:$A$156),ROW($A$7:$A$156)),""),ROWS($B$1:F143)),COLUMNS($A$1:F145))</f>
        <v>#NUM!</v>
      </c>
    </row>
    <row r="150" spans="1:15">
      <c r="A150" s="1">
        <f>'MEDLINE - Initial'!A153</f>
        <v>0</v>
      </c>
      <c r="B150" s="1">
        <f>'MEDLINE - Initial'!B153</f>
        <v>2015</v>
      </c>
      <c r="C150" s="1" t="str">
        <f>'MEDLINE - Initial'!C153</f>
        <v>Kincaid, Stephanie L; Lattal, Kennon A; Spence, Jake</v>
      </c>
      <c r="D150" s="1" t="str">
        <f>'MEDLINE - Initial'!D153</f>
        <v>Super-resurgence: ABA renewal increases resurgence.</v>
      </c>
      <c r="E150" s="1" t="str">
        <f>'MEDLINE - Initial'!E153</f>
        <v>Behavioural processes</v>
      </c>
      <c r="F150" s="1">
        <f>'MEDLINE - Initial'!F153</f>
        <v>0</v>
      </c>
      <c r="H150" s="1">
        <v>1</v>
      </c>
      <c r="I150" s="1">
        <v>1</v>
      </c>
      <c r="J150" t="b">
        <f t="shared" si="2"/>
        <v>1</v>
      </c>
      <c r="K150" t="e">
        <f t="array" ref="K150">INDEX($A$7:$G$156,SMALL(IF(COUNTIF($L$5,$H$7:$H$156)*COUNTIF($L$5,$I$7:$I$156),MATCH(ROW($A$7:$A$156),ROW($A$7:$A$156)),""),ROWS($B$1:B144)),COLUMNS($A$1:B146))</f>
        <v>#NUM!</v>
      </c>
      <c r="L150" t="e">
        <f t="array" ref="L150">INDEX($A$7:$G$156,SMALL(IF(COUNTIF($L$5,$H$7:$H$156)*COUNTIF($L$5,$I$7:$I$156),MATCH(ROW($A$7:$A$156),ROW($A$7:$A$156)),""),ROWS($B$1:C144)),COLUMNS($A$1:C146))</f>
        <v>#NUM!</v>
      </c>
      <c r="M150" t="e">
        <f t="array" ref="M150">INDEX($A$7:$G$156,SMALL(IF(COUNTIF($L$5,$H$7:$H$156)*COUNTIF($L$5,$I$7:$I$156),MATCH(ROW($A$7:$A$156),ROW($A$7:$A$156)),""),ROWS($B$1:D144)),COLUMNS($A$1:D146))</f>
        <v>#NUM!</v>
      </c>
      <c r="N150" t="e">
        <f t="array" ref="N150">INDEX($A$7:$G$156,SMALL(IF(COUNTIF($L$5,$H$7:$H$156)*COUNTIF($L$5,$I$7:$I$156),MATCH(ROW($A$7:$A$156),ROW($A$7:$A$156)),""),ROWS($B$1:E144)),COLUMNS($A$1:E146))</f>
        <v>#NUM!</v>
      </c>
      <c r="O150" t="e">
        <f t="array" ref="O150">INDEX($A$7:$G$156,SMALL(IF(COUNTIF($L$5,$H$7:$H$156)*COUNTIF($L$5,$I$7:$I$156),MATCH(ROW($A$7:$A$156),ROW($A$7:$A$156)),""),ROWS($B$1:F144)),COLUMNS($A$1:F146))</f>
        <v>#NUM!</v>
      </c>
    </row>
    <row r="151" spans="1:15">
      <c r="A151" s="1">
        <f>'MEDLINE - Initial'!A154</f>
        <v>0</v>
      </c>
      <c r="B151" s="1">
        <f>'MEDLINE - Initial'!B154</f>
        <v>2012</v>
      </c>
      <c r="C151" s="1" t="str">
        <f>'MEDLINE - Initial'!C154</f>
        <v>McHugh, Louise; Procter, Jonathan; Herzog, Michaela; Schock, Anne-Kathrin; Reed, Phil</v>
      </c>
      <c r="D151" s="1" t="str">
        <f>'MEDLINE - Initial'!D154</f>
        <v>The effect of mindfulness on extinction and behavioral resurgence.</v>
      </c>
      <c r="E151" s="1" t="str">
        <f>'MEDLINE - Initial'!E154</f>
        <v>Learning &amp; behavior</v>
      </c>
      <c r="F151" s="1">
        <f>'MEDLINE - Initial'!F154</f>
        <v>0</v>
      </c>
      <c r="H151" s="1">
        <v>1</v>
      </c>
      <c r="I151" s="1">
        <v>1</v>
      </c>
      <c r="J151" t="b">
        <f t="shared" si="2"/>
        <v>1</v>
      </c>
      <c r="K151" t="e">
        <f t="array" ref="K151">INDEX($A$7:$G$156,SMALL(IF(COUNTIF($L$5,$H$7:$H$156)*COUNTIF($L$5,$I$7:$I$156),MATCH(ROW($A$7:$A$156),ROW($A$7:$A$156)),""),ROWS($B$1:B145)),COLUMNS($A$1:B147))</f>
        <v>#NUM!</v>
      </c>
      <c r="L151" t="e">
        <f t="array" ref="L151">INDEX($A$7:$G$156,SMALL(IF(COUNTIF($L$5,$H$7:$H$156)*COUNTIF($L$5,$I$7:$I$156),MATCH(ROW($A$7:$A$156),ROW($A$7:$A$156)),""),ROWS($B$1:C145)),COLUMNS($A$1:C147))</f>
        <v>#NUM!</v>
      </c>
      <c r="M151" t="e">
        <f t="array" ref="M151">INDEX($A$7:$G$156,SMALL(IF(COUNTIF($L$5,$H$7:$H$156)*COUNTIF($L$5,$I$7:$I$156),MATCH(ROW($A$7:$A$156),ROW($A$7:$A$156)),""),ROWS($B$1:D145)),COLUMNS($A$1:D147))</f>
        <v>#NUM!</v>
      </c>
      <c r="N151" t="e">
        <f t="array" ref="N151">INDEX($A$7:$G$156,SMALL(IF(COUNTIF($L$5,$H$7:$H$156)*COUNTIF($L$5,$I$7:$I$156),MATCH(ROW($A$7:$A$156),ROW($A$7:$A$156)),""),ROWS($B$1:E145)),COLUMNS($A$1:E147))</f>
        <v>#NUM!</v>
      </c>
      <c r="O151" t="e">
        <f t="array" ref="O151">INDEX($A$7:$G$156,SMALL(IF(COUNTIF($L$5,$H$7:$H$156)*COUNTIF($L$5,$I$7:$I$156),MATCH(ROW($A$7:$A$156),ROW($A$7:$A$156)),""),ROWS($B$1:F145)),COLUMNS($A$1:F147))</f>
        <v>#NUM!</v>
      </c>
    </row>
    <row r="152" spans="1:15">
      <c r="A152" s="1">
        <f>'MEDLINE - Initial'!A155</f>
        <v>0</v>
      </c>
      <c r="B152" s="1">
        <f>'MEDLINE - Initial'!B155</f>
        <v>2000</v>
      </c>
      <c r="C152" s="1" t="str">
        <f>'MEDLINE - Initial'!C155</f>
        <v>Mueller, M M; Moore, J W; Doggett, R A; Tingstrom, D H</v>
      </c>
      <c r="D152" s="1" t="str">
        <f>'MEDLINE - Initial'!D155</f>
        <v>The effectiveness of contingency-specific and contingency-nonspecific prompts in controlling bathroom graffiti.</v>
      </c>
      <c r="E152" s="1" t="str">
        <f>'MEDLINE - Initial'!E155</f>
        <v>Journal of applied behavior analysis</v>
      </c>
      <c r="F152" s="1">
        <f>'MEDLINE - Initial'!F155</f>
        <v>0</v>
      </c>
      <c r="H152" s="1">
        <v>0</v>
      </c>
      <c r="I152" s="1">
        <v>0</v>
      </c>
      <c r="J152" t="b">
        <f t="shared" si="2"/>
        <v>1</v>
      </c>
      <c r="K152" t="e">
        <f t="array" ref="K152">INDEX($A$7:$G$156,SMALL(IF(COUNTIF($L$5,$H$7:$H$156)*COUNTIF($L$5,$I$7:$I$156),MATCH(ROW($A$7:$A$156),ROW($A$7:$A$156)),""),ROWS($B$1:B146)),COLUMNS($A$1:B148))</f>
        <v>#NUM!</v>
      </c>
      <c r="L152" t="e">
        <f t="array" ref="L152">INDEX($A$7:$G$156,SMALL(IF(COUNTIF($L$5,$H$7:$H$156)*COUNTIF($L$5,$I$7:$I$156),MATCH(ROW($A$7:$A$156),ROW($A$7:$A$156)),""),ROWS($B$1:C146)),COLUMNS($A$1:C148))</f>
        <v>#NUM!</v>
      </c>
      <c r="M152" t="e">
        <f t="array" ref="M152">INDEX($A$7:$G$156,SMALL(IF(COUNTIF($L$5,$H$7:$H$156)*COUNTIF($L$5,$I$7:$I$156),MATCH(ROW($A$7:$A$156),ROW($A$7:$A$156)),""),ROWS($B$1:D146)),COLUMNS($A$1:D148))</f>
        <v>#NUM!</v>
      </c>
      <c r="N152" t="e">
        <f t="array" ref="N152">INDEX($A$7:$G$156,SMALL(IF(COUNTIF($L$5,$H$7:$H$156)*COUNTIF($L$5,$I$7:$I$156),MATCH(ROW($A$7:$A$156),ROW($A$7:$A$156)),""),ROWS($B$1:E146)),COLUMNS($A$1:E148))</f>
        <v>#NUM!</v>
      </c>
      <c r="O152" t="e">
        <f t="array" ref="O152">INDEX($A$7:$G$156,SMALL(IF(COUNTIF($L$5,$H$7:$H$156)*COUNTIF($L$5,$I$7:$I$156),MATCH(ROW($A$7:$A$156),ROW($A$7:$A$156)),""),ROWS($B$1:F146)),COLUMNS($A$1:F148))</f>
        <v>#NUM!</v>
      </c>
    </row>
    <row r="153" spans="1:15">
      <c r="A153" s="1">
        <f>'MEDLINE - Initial'!A156</f>
        <v>0</v>
      </c>
      <c r="B153" s="1">
        <f>'MEDLINE - Initial'!B156</f>
        <v>2015</v>
      </c>
      <c r="C153" s="1" t="str">
        <f>'MEDLINE - Initial'!C156</f>
        <v>Alessandri, Jérôme; Lattal, Kennon A; Cançado, Carlos R X</v>
      </c>
      <c r="D153" s="1" t="str">
        <f>'MEDLINE - Initial'!D156</f>
        <v>The recurrence of negatively reinforced responding of humans.</v>
      </c>
      <c r="E153" s="1" t="str">
        <f>'MEDLINE - Initial'!E156</f>
        <v>Journal of the experimental analysis of behavior</v>
      </c>
      <c r="F153" s="1">
        <f>'MEDLINE - Initial'!F156</f>
        <v>0</v>
      </c>
      <c r="H153" s="1">
        <v>1</v>
      </c>
      <c r="I153" s="1">
        <v>1</v>
      </c>
      <c r="J153" t="b">
        <f t="shared" si="2"/>
        <v>1</v>
      </c>
      <c r="K153" t="e">
        <f t="array" ref="K153">INDEX($A$7:$G$156,SMALL(IF(COUNTIF($L$5,$H$7:$H$156)*COUNTIF($L$5,$I$7:$I$156),MATCH(ROW($A$7:$A$156),ROW($A$7:$A$156)),""),ROWS($B$1:B147)),COLUMNS($A$1:B149))</f>
        <v>#NUM!</v>
      </c>
      <c r="L153" t="e">
        <f t="array" ref="L153">INDEX($A$7:$G$156,SMALL(IF(COUNTIF($L$5,$H$7:$H$156)*COUNTIF($L$5,$I$7:$I$156),MATCH(ROW($A$7:$A$156),ROW($A$7:$A$156)),""),ROWS($B$1:C147)),COLUMNS($A$1:C149))</f>
        <v>#NUM!</v>
      </c>
      <c r="M153" t="e">
        <f t="array" ref="M153">INDEX($A$7:$G$156,SMALL(IF(COUNTIF($L$5,$H$7:$H$156)*COUNTIF($L$5,$I$7:$I$156),MATCH(ROW($A$7:$A$156),ROW($A$7:$A$156)),""),ROWS($B$1:D147)),COLUMNS($A$1:D149))</f>
        <v>#NUM!</v>
      </c>
      <c r="N153" t="e">
        <f t="array" ref="N153">INDEX($A$7:$G$156,SMALL(IF(COUNTIF($L$5,$H$7:$H$156)*COUNTIF($L$5,$I$7:$I$156),MATCH(ROW($A$7:$A$156),ROW($A$7:$A$156)),""),ROWS($B$1:E147)),COLUMNS($A$1:E149))</f>
        <v>#NUM!</v>
      </c>
      <c r="O153" t="e">
        <f t="array" ref="O153">INDEX($A$7:$G$156,SMALL(IF(COUNTIF($L$5,$H$7:$H$156)*COUNTIF($L$5,$I$7:$I$156),MATCH(ROW($A$7:$A$156),ROW($A$7:$A$156)),""),ROWS($B$1:F147)),COLUMNS($A$1:F149))</f>
        <v>#NUM!</v>
      </c>
    </row>
    <row r="154" spans="1:15">
      <c r="A154" s="1">
        <f>'MEDLINE - Initial'!A157</f>
        <v>0</v>
      </c>
      <c r="B154" s="1">
        <f>'MEDLINE - Initial'!B157</f>
        <v>2016</v>
      </c>
      <c r="C154" s="1" t="str">
        <f>'MEDLINE - Initial'!C157</f>
        <v>Shyman, Eric</v>
      </c>
      <c r="D154" s="1" t="str">
        <f>'MEDLINE - Initial'!D157</f>
        <v>The Reinforcement of Ableism: Normality, the Medical Model of Disability, and Humanism in Applied Behavior Analysis and ASD.</v>
      </c>
      <c r="E154" s="1" t="str">
        <f>'MEDLINE - Initial'!E157</f>
        <v>Intellectual and developmental disabilities</v>
      </c>
      <c r="F154" s="1">
        <f>'MEDLINE - Initial'!F157</f>
        <v>0</v>
      </c>
      <c r="H154" s="1">
        <v>0</v>
      </c>
      <c r="I154" s="1">
        <v>0</v>
      </c>
      <c r="J154" t="b">
        <f t="shared" si="2"/>
        <v>1</v>
      </c>
      <c r="K154" t="e">
        <f t="array" ref="K154">INDEX($A$7:$G$156,SMALL(IF(COUNTIF($L$5,$H$7:$H$156)*COUNTIF($L$5,$I$7:$I$156),MATCH(ROW($A$7:$A$156),ROW($A$7:$A$156)),""),ROWS($B$1:B148)),COLUMNS($A$1:B150))</f>
        <v>#NUM!</v>
      </c>
      <c r="L154" t="e">
        <f t="array" ref="L154">INDEX($A$7:$G$156,SMALL(IF(COUNTIF($L$5,$H$7:$H$156)*COUNTIF($L$5,$I$7:$I$156),MATCH(ROW($A$7:$A$156),ROW($A$7:$A$156)),""),ROWS($B$1:C148)),COLUMNS($A$1:C150))</f>
        <v>#NUM!</v>
      </c>
      <c r="M154" t="e">
        <f t="array" ref="M154">INDEX($A$7:$G$156,SMALL(IF(COUNTIF($L$5,$H$7:$H$156)*COUNTIF($L$5,$I$7:$I$156),MATCH(ROW($A$7:$A$156),ROW($A$7:$A$156)),""),ROWS($B$1:D148)),COLUMNS($A$1:D150))</f>
        <v>#NUM!</v>
      </c>
      <c r="N154" t="e">
        <f t="array" ref="N154">INDEX($A$7:$G$156,SMALL(IF(COUNTIF($L$5,$H$7:$H$156)*COUNTIF($L$5,$I$7:$I$156),MATCH(ROW($A$7:$A$156),ROW($A$7:$A$156)),""),ROWS($B$1:E148)),COLUMNS($A$1:E150))</f>
        <v>#NUM!</v>
      </c>
      <c r="O154" t="e">
        <f t="array" ref="O154">INDEX($A$7:$G$156,SMALL(IF(COUNTIF($L$5,$H$7:$H$156)*COUNTIF($L$5,$I$7:$I$156),MATCH(ROW($A$7:$A$156),ROW($A$7:$A$156)),""),ROWS($B$1:F148)),COLUMNS($A$1:F150))</f>
        <v>#NUM!</v>
      </c>
    </row>
    <row r="155" spans="1:15">
      <c r="A155" s="1">
        <f>'MEDLINE - Initial'!A158</f>
        <v>0</v>
      </c>
      <c r="B155" s="1">
        <f>'MEDLINE - Initial'!B158</f>
        <v>2014</v>
      </c>
      <c r="C155" s="1" t="str">
        <f>'MEDLINE - Initial'!C158</f>
        <v>Pritchard, Duncan; Hoerger, Marguerite; Mace, F Charles</v>
      </c>
      <c r="D155" s="1" t="str">
        <f>'MEDLINE - Initial'!D158</f>
        <v>Treatment relapse and behavioral momentum theory.</v>
      </c>
      <c r="E155" s="1" t="str">
        <f>'MEDLINE - Initial'!E158</f>
        <v>Journal of applied behavior analysis</v>
      </c>
      <c r="F155" s="1">
        <f>'MEDLINE - Initial'!F158</f>
        <v>0</v>
      </c>
      <c r="H155" s="1">
        <v>1</v>
      </c>
      <c r="I155" s="1">
        <v>1</v>
      </c>
      <c r="J155" t="b">
        <f t="shared" si="2"/>
        <v>1</v>
      </c>
      <c r="K155" t="e">
        <f t="array" ref="K155">INDEX($A$7:$G$156,SMALL(IF(COUNTIF($L$5,$H$7:$H$156)*COUNTIF($L$5,$I$7:$I$156),MATCH(ROW($A$7:$A$156),ROW($A$7:$A$156)),""),ROWS($B$1:B149)),COLUMNS($A$1:B151))</f>
        <v>#NUM!</v>
      </c>
      <c r="L155" t="e">
        <f t="array" ref="L155">INDEX($A$7:$G$156,SMALL(IF(COUNTIF($L$5,$H$7:$H$156)*COUNTIF($L$5,$I$7:$I$156),MATCH(ROW($A$7:$A$156),ROW($A$7:$A$156)),""),ROWS($B$1:C149)),COLUMNS($A$1:C151))</f>
        <v>#NUM!</v>
      </c>
      <c r="M155" t="e">
        <f t="array" ref="M155">INDEX($A$7:$G$156,SMALL(IF(COUNTIF($L$5,$H$7:$H$156)*COUNTIF($L$5,$I$7:$I$156),MATCH(ROW($A$7:$A$156),ROW($A$7:$A$156)),""),ROWS($B$1:D149)),COLUMNS($A$1:D151))</f>
        <v>#NUM!</v>
      </c>
      <c r="N155" t="e">
        <f t="array" ref="N155">INDEX($A$7:$G$156,SMALL(IF(COUNTIF($L$5,$H$7:$H$156)*COUNTIF($L$5,$I$7:$I$156),MATCH(ROW($A$7:$A$156),ROW($A$7:$A$156)),""),ROWS($B$1:E149)),COLUMNS($A$1:E151))</f>
        <v>#NUM!</v>
      </c>
      <c r="O155" t="e">
        <f t="array" ref="O155">INDEX($A$7:$G$156,SMALL(IF(COUNTIF($L$5,$H$7:$H$156)*COUNTIF($L$5,$I$7:$I$156),MATCH(ROW($A$7:$A$156),ROW($A$7:$A$156)),""),ROWS($B$1:F149)),COLUMNS($A$1:F151))</f>
        <v>#NUM!</v>
      </c>
    </row>
    <row r="156" spans="1:15">
      <c r="A156" s="1">
        <f>'MEDLINE - Initial'!A159</f>
        <v>0</v>
      </c>
      <c r="B156" s="1">
        <f>'MEDLINE - Initial'!B159</f>
        <v>2014</v>
      </c>
      <c r="C156" s="1" t="str">
        <f>'MEDLINE - Initial'!C159</f>
        <v>Bouton, Mark E</v>
      </c>
      <c r="D156" s="1" t="str">
        <f>'MEDLINE - Initial'!D159</f>
        <v>Why behavior change is difficult to sustain.</v>
      </c>
      <c r="E156" s="1" t="str">
        <f>'MEDLINE - Initial'!E159</f>
        <v>Preventive medicine</v>
      </c>
      <c r="F156" s="1">
        <f>'MEDLINE - Initial'!F159</f>
        <v>0</v>
      </c>
      <c r="H156" s="1">
        <v>1</v>
      </c>
      <c r="I156" s="1">
        <v>1</v>
      </c>
      <c r="J156" t="b">
        <f t="shared" si="2"/>
        <v>1</v>
      </c>
      <c r="K156" t="e">
        <f t="array" ref="K156">INDEX($A$7:$G$156,SMALL(IF(COUNTIF($L$5,$H$7:$H$156)*COUNTIF($L$5,$I$7:$I$156),MATCH(ROW($A$7:$A$156),ROW($A$7:$A$156)),""),ROWS($B$1:B150)),COLUMNS($A$1:B152))</f>
        <v>#NUM!</v>
      </c>
      <c r="L156" t="e">
        <f t="array" ref="L156">INDEX($A$7:$G$156,SMALL(IF(COUNTIF($L$5,$H$7:$H$156)*COUNTIF($L$5,$I$7:$I$156),MATCH(ROW($A$7:$A$156),ROW($A$7:$A$156)),""),ROWS($B$1:C150)),COLUMNS($A$1:C152))</f>
        <v>#NUM!</v>
      </c>
      <c r="M156" t="e">
        <f t="array" ref="M156">INDEX($A$7:$G$156,SMALL(IF(COUNTIF($L$5,$H$7:$H$156)*COUNTIF($L$5,$I$7:$I$156),MATCH(ROW($A$7:$A$156),ROW($A$7:$A$156)),""),ROWS($B$1:D150)),COLUMNS($A$1:D152))</f>
        <v>#NUM!</v>
      </c>
      <c r="N156" t="e">
        <f t="array" ref="N156">INDEX($A$7:$G$156,SMALL(IF(COUNTIF($L$5,$H$7:$H$156)*COUNTIF($L$5,$I$7:$I$156),MATCH(ROW($A$7:$A$156),ROW($A$7:$A$156)),""),ROWS($B$1:E150)),COLUMNS($A$1:E152))</f>
        <v>#NUM!</v>
      </c>
      <c r="O156" t="e">
        <f t="array" ref="O156">INDEX($A$7:$G$156,SMALL(IF(COUNTIF($L$5,$H$7:$H$156)*COUNTIF($L$5,$I$7:$I$156),MATCH(ROW($A$7:$A$156),ROW($A$7:$A$156)),""),ROWS($B$1:F150)),COLUMNS($A$1:F152))</f>
        <v>#NUM!</v>
      </c>
    </row>
    <row r="157" spans="1:15">
      <c r="A157" s="1"/>
      <c r="B157" s="1"/>
      <c r="C157" s="1"/>
      <c r="D157" s="1"/>
      <c r="E157" s="1"/>
      <c r="F157" s="1"/>
      <c r="H157" s="23" t="s">
        <v>95</v>
      </c>
      <c r="I157" s="24">
        <f>SUM(I7:I156)</f>
        <v>128</v>
      </c>
    </row>
    <row r="158" spans="1:15">
      <c r="A158" s="1"/>
      <c r="B158" s="1"/>
      <c r="C158" s="1"/>
      <c r="D158" s="1"/>
      <c r="E158" s="1"/>
      <c r="F158" s="1"/>
    </row>
    <row r="159" spans="1:15">
      <c r="A159" s="1"/>
      <c r="B159" s="1"/>
      <c r="C159" s="1"/>
      <c r="D159" s="1"/>
      <c r="E159" s="1"/>
      <c r="F159" s="1"/>
    </row>
    <row r="160" spans="1:15">
      <c r="A160" s="1"/>
      <c r="B160" s="1"/>
      <c r="C160" s="1"/>
      <c r="D160" s="1"/>
      <c r="E160" s="1"/>
      <c r="F160" s="1"/>
    </row>
    <row r="161" spans="1:6">
      <c r="A161" s="1"/>
      <c r="B161" s="1"/>
      <c r="C161" s="1"/>
      <c r="D161" s="1"/>
      <c r="E161" s="1"/>
      <c r="F161" s="1"/>
    </row>
    <row r="162" spans="1:6">
      <c r="A162" s="1"/>
      <c r="B162" s="1"/>
      <c r="C162" s="1"/>
      <c r="D162" s="1"/>
      <c r="E162" s="1"/>
      <c r="F162" s="1"/>
    </row>
    <row r="163" spans="1:6">
      <c r="A163" s="1"/>
      <c r="B163" s="1"/>
      <c r="C163" s="1"/>
      <c r="D163" s="1"/>
      <c r="E163" s="1"/>
      <c r="F163" s="1"/>
    </row>
    <row r="164" spans="1:6">
      <c r="A164" s="1"/>
      <c r="B164" s="1"/>
      <c r="C164" s="1"/>
      <c r="D164" s="1"/>
      <c r="E164" s="1"/>
      <c r="F164" s="1"/>
    </row>
    <row r="165" spans="1:6">
      <c r="A165" s="1"/>
      <c r="B165" s="1"/>
      <c r="C165" s="1"/>
      <c r="D165" s="1"/>
      <c r="E165" s="1"/>
      <c r="F165" s="1"/>
    </row>
    <row r="166" spans="1:6">
      <c r="A166" s="1"/>
      <c r="B166" s="1"/>
      <c r="C166" s="1"/>
      <c r="D166" s="1"/>
      <c r="E166" s="1"/>
      <c r="F166" s="1"/>
    </row>
    <row r="167" spans="1:6">
      <c r="A167" s="1"/>
      <c r="B167" s="1"/>
      <c r="C167" s="1"/>
      <c r="D167" s="1"/>
      <c r="E167" s="1"/>
      <c r="F167" s="1"/>
    </row>
    <row r="168" spans="1:6">
      <c r="A168" s="1"/>
      <c r="B168" s="1"/>
      <c r="C168" s="1"/>
      <c r="D168" s="1"/>
      <c r="E168" s="1"/>
      <c r="F168" s="1"/>
    </row>
    <row r="169" spans="1:6">
      <c r="A169" s="1"/>
      <c r="B169" s="1"/>
      <c r="C169" s="1"/>
      <c r="D169" s="1"/>
      <c r="E169" s="1"/>
      <c r="F169" s="1"/>
    </row>
    <row r="170" spans="1:6">
      <c r="A170" s="1"/>
      <c r="B170" s="1"/>
      <c r="C170" s="1"/>
      <c r="D170" s="1"/>
      <c r="E170" s="1"/>
      <c r="F170" s="1"/>
    </row>
    <row r="171" spans="1:6">
      <c r="A171" s="1"/>
      <c r="B171" s="1"/>
      <c r="C171" s="1"/>
      <c r="D171" s="1"/>
      <c r="E171" s="1"/>
      <c r="F171" s="1"/>
    </row>
    <row r="172" spans="1:6">
      <c r="A172" s="1"/>
      <c r="B172" s="1"/>
      <c r="C172" s="1"/>
      <c r="D172" s="1"/>
      <c r="E172" s="1"/>
      <c r="F172" s="1"/>
    </row>
    <row r="173" spans="1:6">
      <c r="A173" s="1"/>
      <c r="B173" s="1"/>
      <c r="C173" s="1"/>
      <c r="D173" s="1"/>
      <c r="E173" s="1"/>
      <c r="F173" s="1"/>
    </row>
    <row r="174" spans="1:6">
      <c r="A174" s="1"/>
      <c r="B174" s="1"/>
      <c r="C174" s="1"/>
      <c r="D174" s="1"/>
      <c r="E174" s="1"/>
      <c r="F174" s="1"/>
    </row>
    <row r="175" spans="1:6">
      <c r="A175" s="1"/>
      <c r="B175" s="1"/>
      <c r="C175" s="1"/>
      <c r="D175" s="1"/>
      <c r="E175" s="1"/>
      <c r="F175" s="1"/>
    </row>
    <row r="176" spans="1:6">
      <c r="A176" s="1"/>
      <c r="B176" s="1"/>
      <c r="C176" s="1"/>
      <c r="D176" s="1"/>
      <c r="E176" s="1"/>
      <c r="F176" s="1"/>
    </row>
    <row r="177" spans="1:6">
      <c r="A177" s="1"/>
      <c r="B177" s="1"/>
      <c r="C177" s="1"/>
      <c r="D177" s="1"/>
      <c r="E177" s="1"/>
      <c r="F177" s="1"/>
    </row>
    <row r="178" spans="1:6">
      <c r="A178" s="1"/>
      <c r="B178" s="1"/>
      <c r="C178" s="1"/>
      <c r="D178" s="1"/>
      <c r="E178" s="1"/>
      <c r="F178" s="1"/>
    </row>
    <row r="179" spans="1:6">
      <c r="A179" s="1"/>
      <c r="B179" s="1"/>
      <c r="C179" s="1"/>
      <c r="D179" s="1"/>
      <c r="E179" s="1"/>
      <c r="F179" s="1"/>
    </row>
    <row r="180" spans="1:6">
      <c r="A180" s="1"/>
      <c r="B180" s="1"/>
      <c r="C180" s="1"/>
      <c r="D180" s="1"/>
      <c r="E180" s="1"/>
      <c r="F180" s="1"/>
    </row>
    <row r="181" spans="1:6">
      <c r="A181" s="1"/>
      <c r="B181" s="1"/>
      <c r="C181" s="1"/>
      <c r="D181" s="1"/>
      <c r="E181" s="1"/>
      <c r="F181" s="1"/>
    </row>
    <row r="182" spans="1:6">
      <c r="A182" s="1"/>
      <c r="B182" s="1"/>
      <c r="C182" s="1"/>
      <c r="D182" s="1"/>
      <c r="E182" s="1"/>
      <c r="F182" s="1"/>
    </row>
    <row r="183" spans="1:6">
      <c r="A183" s="1"/>
      <c r="B183" s="1"/>
      <c r="C183" s="1"/>
      <c r="D183" s="1"/>
      <c r="E183" s="1"/>
      <c r="F183" s="1"/>
    </row>
    <row r="184" spans="1:6">
      <c r="A184" s="1"/>
      <c r="B184" s="1"/>
      <c r="C184" s="1"/>
      <c r="D184" s="1"/>
      <c r="E184" s="1"/>
      <c r="F184" s="1"/>
    </row>
    <row r="185" spans="1:6">
      <c r="A185" s="1"/>
      <c r="B185" s="1"/>
      <c r="C185" s="1"/>
      <c r="D185" s="1"/>
      <c r="E185" s="1"/>
      <c r="F185" s="1"/>
    </row>
    <row r="186" spans="1:6">
      <c r="A186" s="1"/>
      <c r="B186" s="1"/>
      <c r="C186" s="1"/>
      <c r="D186" s="1"/>
      <c r="E186" s="1"/>
      <c r="F186" s="1"/>
    </row>
    <row r="187" spans="1:6">
      <c r="A187" s="1"/>
      <c r="B187" s="1"/>
      <c r="C187" s="1"/>
      <c r="D187" s="1"/>
      <c r="E187" s="1"/>
      <c r="F187" s="1"/>
    </row>
    <row r="188" spans="1:6">
      <c r="A188" s="1"/>
      <c r="B188" s="1"/>
      <c r="C188" s="1"/>
      <c r="D188" s="1"/>
      <c r="E188" s="1"/>
      <c r="F188" s="1"/>
    </row>
    <row r="189" spans="1:6">
      <c r="A189" s="1"/>
      <c r="B189" s="1"/>
      <c r="C189" s="1"/>
      <c r="D189" s="1"/>
      <c r="E189" s="1"/>
      <c r="F189" s="1"/>
    </row>
    <row r="190" spans="1:6">
      <c r="A190" s="1"/>
      <c r="B190" s="1"/>
      <c r="C190" s="1"/>
      <c r="D190" s="1"/>
      <c r="E190" s="1"/>
      <c r="F190" s="1"/>
    </row>
    <row r="191" spans="1:6">
      <c r="A191" s="1"/>
      <c r="B191" s="1"/>
      <c r="C191" s="1"/>
      <c r="D191" s="1"/>
      <c r="E191" s="1"/>
      <c r="F191" s="1"/>
    </row>
    <row r="192" spans="1:6">
      <c r="A192" s="1"/>
      <c r="B192" s="1"/>
      <c r="C192" s="1"/>
      <c r="D192" s="1"/>
      <c r="E192" s="1"/>
      <c r="F192" s="1"/>
    </row>
    <row r="193" spans="1:6">
      <c r="A193" s="1"/>
      <c r="B193" s="1"/>
      <c r="C193" s="1"/>
      <c r="D193" s="1"/>
      <c r="E193" s="1"/>
      <c r="F193" s="1"/>
    </row>
    <row r="194" spans="1:6">
      <c r="A194" s="1"/>
      <c r="B194" s="1"/>
      <c r="C194" s="1"/>
      <c r="D194" s="1"/>
      <c r="E194" s="1"/>
      <c r="F194" s="1"/>
    </row>
    <row r="195" spans="1:6">
      <c r="A195" s="1"/>
      <c r="B195" s="1"/>
      <c r="C195" s="1"/>
      <c r="D195" s="1"/>
      <c r="E195" s="1"/>
      <c r="F195" s="1"/>
    </row>
    <row r="196" spans="1:6">
      <c r="A196" s="1"/>
      <c r="B196" s="1"/>
      <c r="C196" s="1"/>
      <c r="D196" s="1"/>
      <c r="E196" s="1"/>
      <c r="F196" s="1"/>
    </row>
    <row r="197" spans="1:6">
      <c r="A197" s="1"/>
      <c r="B197" s="1"/>
      <c r="C197" s="1"/>
      <c r="D197" s="1"/>
      <c r="E197" s="1"/>
      <c r="F197" s="1"/>
    </row>
    <row r="198" spans="1:6">
      <c r="A198" s="1"/>
      <c r="B198" s="1"/>
      <c r="C198" s="1"/>
      <c r="D198" s="1"/>
      <c r="E198" s="1"/>
      <c r="F198" s="1"/>
    </row>
    <row r="199" spans="1:6">
      <c r="A199" s="1"/>
      <c r="B199" s="1"/>
      <c r="C199" s="1"/>
      <c r="D199" s="1"/>
      <c r="E199" s="1"/>
      <c r="F199" s="1"/>
    </row>
    <row r="200" spans="1:6">
      <c r="A200" s="1"/>
      <c r="B200" s="1"/>
      <c r="C200" s="1"/>
      <c r="D200" s="1"/>
      <c r="E200" s="1"/>
      <c r="F200" s="1"/>
    </row>
    <row r="201" spans="1:6">
      <c r="A201" s="1"/>
      <c r="B201" s="1"/>
      <c r="C201" s="1"/>
      <c r="D201" s="1"/>
      <c r="E201" s="1"/>
      <c r="F201" s="1"/>
    </row>
    <row r="202" spans="1:6">
      <c r="A202" s="1"/>
      <c r="B202" s="1"/>
      <c r="C202" s="1"/>
      <c r="D202" s="1"/>
      <c r="E202" s="1"/>
      <c r="F202" s="1"/>
    </row>
    <row r="203" spans="1:6">
      <c r="A203" s="1"/>
      <c r="B203" s="1"/>
      <c r="C203" s="1"/>
      <c r="D203" s="1"/>
      <c r="E203" s="1"/>
      <c r="F203" s="1"/>
    </row>
    <row r="204" spans="1:6">
      <c r="A204" s="1"/>
      <c r="B204" s="1"/>
      <c r="C204" s="1"/>
      <c r="D204" s="1"/>
      <c r="E204" s="1"/>
      <c r="F204" s="1"/>
    </row>
    <row r="205" spans="1:6">
      <c r="A205" s="1"/>
      <c r="B205" s="1"/>
      <c r="C205" s="1"/>
      <c r="D205" s="1"/>
      <c r="E205" s="1"/>
      <c r="F205" s="1"/>
    </row>
    <row r="206" spans="1:6">
      <c r="A206" s="1"/>
      <c r="B206" s="1"/>
      <c r="C206" s="1"/>
      <c r="D206" s="1"/>
      <c r="E206" s="1"/>
      <c r="F206" s="1"/>
    </row>
    <row r="207" spans="1:6">
      <c r="A207" s="1"/>
      <c r="B207" s="1"/>
      <c r="C207" s="1"/>
      <c r="D207" s="1"/>
      <c r="E207" s="1"/>
      <c r="F207" s="1"/>
    </row>
    <row r="208" spans="1:6">
      <c r="A208" s="1"/>
      <c r="B208" s="1"/>
      <c r="C208" s="1"/>
      <c r="D208" s="1"/>
      <c r="E208" s="1"/>
      <c r="F208" s="1"/>
    </row>
    <row r="209" spans="1:6">
      <c r="A209" s="1"/>
      <c r="B209" s="1"/>
      <c r="C209" s="1"/>
      <c r="D209" s="1"/>
      <c r="E209" s="1"/>
      <c r="F209" s="1"/>
    </row>
    <row r="210" spans="1:6">
      <c r="A210" s="1"/>
      <c r="B210" s="1"/>
      <c r="C210" s="1"/>
      <c r="D210" s="1"/>
      <c r="E210" s="1"/>
      <c r="F210" s="1"/>
    </row>
    <row r="211" spans="1:6">
      <c r="A211" s="1"/>
      <c r="B211" s="1"/>
      <c r="C211" s="1"/>
      <c r="D211" s="1"/>
      <c r="E211" s="1"/>
      <c r="F211" s="1"/>
    </row>
    <row r="212" spans="1:6">
      <c r="A212" s="1"/>
      <c r="B212" s="1"/>
      <c r="C212" s="1"/>
      <c r="D212" s="1"/>
      <c r="E212" s="1"/>
      <c r="F212" s="1"/>
    </row>
    <row r="213" spans="1:6">
      <c r="A213" s="1"/>
      <c r="B213" s="1"/>
      <c r="C213" s="1"/>
      <c r="D213" s="1"/>
      <c r="E213" s="1"/>
      <c r="F213" s="1"/>
    </row>
    <row r="214" spans="1:6">
      <c r="A214" s="1"/>
      <c r="B214" s="1"/>
      <c r="C214" s="1"/>
      <c r="D214" s="1"/>
      <c r="E214" s="1"/>
      <c r="F214" s="1"/>
    </row>
    <row r="215" spans="1:6">
      <c r="A215" s="1"/>
      <c r="B215" s="1"/>
      <c r="C215" s="1"/>
      <c r="D215" s="1"/>
      <c r="E215" s="1"/>
      <c r="F215" s="1"/>
    </row>
    <row r="216" spans="1:6">
      <c r="A216" s="1"/>
      <c r="B216" s="1"/>
      <c r="C216" s="1"/>
      <c r="D216" s="1"/>
      <c r="E216" s="1"/>
      <c r="F216" s="1"/>
    </row>
    <row r="217" spans="1:6">
      <c r="A217" s="1"/>
      <c r="B217" s="1"/>
      <c r="C217" s="1"/>
      <c r="D217" s="1"/>
      <c r="E217" s="1"/>
      <c r="F217" s="1"/>
    </row>
    <row r="218" spans="1:6">
      <c r="A218" s="1"/>
      <c r="B218" s="1"/>
      <c r="C218" s="1"/>
      <c r="D218" s="1"/>
      <c r="E218" s="1"/>
      <c r="F218" s="1"/>
    </row>
    <row r="219" spans="1:6">
      <c r="A219" s="1"/>
      <c r="B219" s="1"/>
      <c r="C219" s="1"/>
      <c r="D219" s="1"/>
      <c r="E219" s="1"/>
      <c r="F219" s="1"/>
    </row>
    <row r="220" spans="1:6">
      <c r="A220" s="1"/>
      <c r="B220" s="1"/>
      <c r="C220" s="1"/>
      <c r="D220" s="1"/>
      <c r="E220" s="1"/>
      <c r="F220" s="1"/>
    </row>
    <row r="221" spans="1:6">
      <c r="A221" s="1"/>
      <c r="B221" s="1"/>
      <c r="C221" s="1"/>
      <c r="D221" s="1"/>
      <c r="E221" s="1"/>
      <c r="F221" s="1"/>
    </row>
    <row r="222" spans="1:6">
      <c r="A222" s="1"/>
      <c r="B222" s="1"/>
      <c r="C222" s="1"/>
      <c r="D222" s="1"/>
      <c r="E222" s="1"/>
      <c r="F222" s="1"/>
    </row>
    <row r="223" spans="1:6">
      <c r="A223" s="1"/>
      <c r="B223" s="1"/>
      <c r="C223" s="1"/>
      <c r="D223" s="1"/>
      <c r="E223" s="1"/>
      <c r="F223" s="1"/>
    </row>
    <row r="224" spans="1:6">
      <c r="A224" s="1"/>
      <c r="B224" s="1"/>
      <c r="C224" s="1"/>
      <c r="D224" s="1"/>
      <c r="E224" s="1"/>
      <c r="F224" s="1"/>
    </row>
    <row r="225" spans="1:6">
      <c r="A225" s="1"/>
      <c r="B225" s="1"/>
      <c r="C225" s="1"/>
      <c r="D225" s="1"/>
      <c r="E225" s="1"/>
      <c r="F225" s="1"/>
    </row>
    <row r="226" spans="1:6">
      <c r="A226" s="1"/>
      <c r="B226" s="1"/>
      <c r="C226" s="1"/>
      <c r="D226" s="1"/>
      <c r="E226" s="1"/>
      <c r="F226" s="1"/>
    </row>
    <row r="227" spans="1:6">
      <c r="A227" s="1"/>
      <c r="B227" s="1"/>
      <c r="C227" s="1"/>
      <c r="D227" s="1"/>
      <c r="E227" s="1"/>
      <c r="F227" s="1"/>
    </row>
    <row r="228" spans="1:6">
      <c r="A228" s="1"/>
      <c r="B228" s="1"/>
      <c r="C228" s="1"/>
      <c r="D228" s="1"/>
      <c r="E228" s="1"/>
      <c r="F228" s="1"/>
    </row>
    <row r="229" spans="1:6">
      <c r="A229" s="1"/>
      <c r="B229" s="1"/>
      <c r="C229" s="1"/>
      <c r="D229" s="1"/>
      <c r="E229" s="1"/>
      <c r="F229" s="1"/>
    </row>
    <row r="230" spans="1:6">
      <c r="A230" s="1"/>
      <c r="B230" s="1"/>
      <c r="C230" s="1"/>
      <c r="D230" s="1"/>
      <c r="E230" s="1"/>
      <c r="F230" s="1"/>
    </row>
    <row r="231" spans="1:6">
      <c r="A231" s="1"/>
      <c r="B231" s="1"/>
      <c r="C231" s="1"/>
      <c r="D231" s="1"/>
      <c r="E231" s="1"/>
      <c r="F231" s="1"/>
    </row>
    <row r="232" spans="1:6">
      <c r="A232" s="1"/>
      <c r="B232" s="1"/>
      <c r="C232" s="1"/>
      <c r="D232" s="1"/>
      <c r="E232" s="1"/>
      <c r="F232" s="1"/>
    </row>
    <row r="233" spans="1:6">
      <c r="A233" s="1"/>
      <c r="B233" s="1"/>
      <c r="C233" s="1"/>
      <c r="D233" s="1"/>
      <c r="E233" s="1"/>
      <c r="F233" s="1"/>
    </row>
    <row r="234" spans="1:6">
      <c r="A234" s="1"/>
      <c r="B234" s="1"/>
      <c r="C234" s="1"/>
      <c r="D234" s="1"/>
      <c r="E234" s="1"/>
      <c r="F234" s="1"/>
    </row>
    <row r="235" spans="1:6">
      <c r="A235" s="1"/>
      <c r="B235" s="1"/>
      <c r="C235" s="1"/>
      <c r="D235" s="1"/>
      <c r="E235" s="1"/>
      <c r="F235" s="1"/>
    </row>
    <row r="236" spans="1:6">
      <c r="A236" s="1"/>
      <c r="B236" s="1"/>
      <c r="C236" s="1"/>
      <c r="D236" s="1"/>
      <c r="E236" s="1"/>
      <c r="F236" s="1"/>
    </row>
    <row r="237" spans="1:6">
      <c r="A237" s="1"/>
      <c r="B237" s="1"/>
      <c r="C237" s="1"/>
      <c r="D237" s="1"/>
      <c r="E237" s="1"/>
      <c r="F237" s="1"/>
    </row>
    <row r="238" spans="1:6">
      <c r="A238" s="1"/>
      <c r="B238" s="1"/>
      <c r="C238" s="1"/>
      <c r="D238" s="1"/>
      <c r="E238" s="1"/>
      <c r="F238" s="1"/>
    </row>
    <row r="239" spans="1:6">
      <c r="A239" s="1"/>
      <c r="B239" s="1"/>
      <c r="C239" s="1"/>
      <c r="D239" s="1"/>
      <c r="E239" s="1"/>
      <c r="F239" s="1"/>
    </row>
    <row r="240" spans="1:6">
      <c r="A240" s="1"/>
      <c r="B240" s="1"/>
      <c r="C240" s="1"/>
      <c r="D240" s="1"/>
      <c r="E240" s="1"/>
      <c r="F240" s="1"/>
    </row>
    <row r="241" spans="1:6">
      <c r="A241" s="1"/>
      <c r="B241" s="1"/>
      <c r="C241" s="1"/>
      <c r="D241" s="1"/>
      <c r="E241" s="1"/>
      <c r="F241" s="1"/>
    </row>
    <row r="242" spans="1:6">
      <c r="A242" s="1"/>
      <c r="B242" s="1"/>
      <c r="C242" s="1"/>
      <c r="D242" s="1"/>
      <c r="E242" s="1"/>
      <c r="F242" s="1"/>
    </row>
    <row r="243" spans="1:6">
      <c r="A243" s="1"/>
      <c r="B243" s="1"/>
      <c r="C243" s="1"/>
      <c r="D243" s="1"/>
      <c r="E243" s="1"/>
      <c r="F243" s="1"/>
    </row>
    <row r="244" spans="1:6">
      <c r="A244" s="1"/>
      <c r="B244" s="1"/>
      <c r="C244" s="1"/>
      <c r="D244" s="1"/>
      <c r="E244" s="1"/>
      <c r="F244" s="1"/>
    </row>
    <row r="245" spans="1:6">
      <c r="A245" s="1"/>
      <c r="B245" s="1"/>
      <c r="C245" s="1"/>
      <c r="D245" s="1"/>
      <c r="E245" s="1"/>
      <c r="F245" s="1"/>
    </row>
    <row r="246" spans="1:6">
      <c r="A246" s="1"/>
      <c r="B246" s="1"/>
      <c r="C246" s="1"/>
      <c r="D246" s="1"/>
      <c r="E246" s="1"/>
      <c r="F246" s="1"/>
    </row>
    <row r="247" spans="1:6">
      <c r="A247" s="1"/>
      <c r="B247" s="1"/>
      <c r="C247" s="1"/>
      <c r="D247" s="1"/>
      <c r="E247" s="1"/>
      <c r="F247" s="1"/>
    </row>
    <row r="248" spans="1:6">
      <c r="A248" s="1"/>
      <c r="B248" s="1"/>
      <c r="C248" s="1"/>
      <c r="D248" s="1"/>
      <c r="E248" s="1"/>
      <c r="F248" s="1"/>
    </row>
  </sheetData>
  <conditionalFormatting sqref="J8:J156">
    <cfRule type="cellIs" dxfId="667" priority="2" operator="equal">
      <formula>TRUE</formula>
    </cfRule>
  </conditionalFormatting>
  <conditionalFormatting sqref="J7:J156">
    <cfRule type="cellIs" dxfId="666" priority="1" operator="equal">
      <formula>TRUE</formula>
    </cfRule>
  </conditionalFormatting>
  <dataValidations count="1">
    <dataValidation type="list" allowBlank="1" showInputMessage="1" showErrorMessage="1" sqref="H7:I156" xr:uid="{0961094E-93D6-499E-85E2-40E80E975A26}">
      <formula1>"0,1"</formula1>
    </dataValidation>
  </dataValidation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8C81CD-D5F9-4B10-BB0F-76C9CB9FC081}">
  <dimension ref="A1:I352"/>
  <sheetViews>
    <sheetView topLeftCell="A315" workbookViewId="0">
      <selection activeCell="C10" sqref="C10"/>
    </sheetView>
  </sheetViews>
  <sheetFormatPr defaultColWidth="8.85546875" defaultRowHeight="15"/>
  <sheetData>
    <row r="1" spans="1:9">
      <c r="A1" t="s">
        <v>11</v>
      </c>
    </row>
    <row r="2" spans="1:9">
      <c r="A2" t="s">
        <v>12</v>
      </c>
    </row>
    <row r="3" spans="1:9">
      <c r="A3" t="s">
        <v>13</v>
      </c>
    </row>
    <row r="5" spans="1:9">
      <c r="A5" s="7" t="s">
        <v>14</v>
      </c>
      <c r="B5" s="2"/>
      <c r="C5" s="2"/>
      <c r="D5" s="2"/>
      <c r="E5" s="2"/>
      <c r="F5" s="3"/>
    </row>
    <row r="6" spans="1:9">
      <c r="A6" s="8" t="s">
        <v>15</v>
      </c>
      <c r="B6" s="1" t="s">
        <v>16</v>
      </c>
      <c r="C6" s="1" t="s">
        <v>17</v>
      </c>
      <c r="D6" s="1" t="s">
        <v>18</v>
      </c>
      <c r="E6" s="1" t="s">
        <v>19</v>
      </c>
      <c r="F6" s="4" t="s">
        <v>20</v>
      </c>
    </row>
    <row r="7" spans="1:9">
      <c r="A7" s="9">
        <v>1</v>
      </c>
      <c r="B7" s="5" t="s">
        <v>21</v>
      </c>
      <c r="C7" s="5" t="s">
        <v>22</v>
      </c>
      <c r="D7" s="5" t="s">
        <v>23</v>
      </c>
      <c r="E7" s="5" t="s">
        <v>24</v>
      </c>
      <c r="F7" s="6" t="s">
        <v>25</v>
      </c>
    </row>
    <row r="9" spans="1:9">
      <c r="A9" t="s">
        <v>626</v>
      </c>
      <c r="B9" t="s">
        <v>16</v>
      </c>
      <c r="C9" t="s">
        <v>26</v>
      </c>
      <c r="D9" t="s">
        <v>18</v>
      </c>
      <c r="E9" t="s">
        <v>19</v>
      </c>
      <c r="F9" t="s">
        <v>27</v>
      </c>
      <c r="G9" t="s">
        <v>28</v>
      </c>
      <c r="H9" t="s">
        <v>20</v>
      </c>
      <c r="I9" t="s">
        <v>29</v>
      </c>
    </row>
    <row r="10" spans="1:9">
      <c r="B10">
        <v>2018</v>
      </c>
      <c r="C10" t="s">
        <v>30</v>
      </c>
      <c r="D10" t="s">
        <v>31</v>
      </c>
    </row>
    <row r="11" spans="1:9">
      <c r="B11">
        <v>2009</v>
      </c>
      <c r="C11" t="s">
        <v>32</v>
      </c>
      <c r="D11" t="s">
        <v>33</v>
      </c>
    </row>
    <row r="12" spans="1:9">
      <c r="B12">
        <v>2011</v>
      </c>
      <c r="C12" t="s">
        <v>34</v>
      </c>
      <c r="D12" t="s">
        <v>35</v>
      </c>
    </row>
    <row r="13" spans="1:9">
      <c r="C13" t="s">
        <v>36</v>
      </c>
      <c r="D13" t="s">
        <v>37</v>
      </c>
    </row>
    <row r="14" spans="1:9">
      <c r="B14">
        <v>2008</v>
      </c>
      <c r="C14" t="s">
        <v>38</v>
      </c>
      <c r="D14" t="s">
        <v>39</v>
      </c>
    </row>
    <row r="15" spans="1:9">
      <c r="B15">
        <v>2018</v>
      </c>
      <c r="C15" t="s">
        <v>40</v>
      </c>
      <c r="D15" t="s">
        <v>41</v>
      </c>
    </row>
    <row r="16" spans="1:9">
      <c r="B16">
        <v>2016</v>
      </c>
      <c r="C16" t="s">
        <v>42</v>
      </c>
      <c r="D16" t="s">
        <v>96</v>
      </c>
    </row>
    <row r="17" spans="2:4">
      <c r="B17">
        <v>2018</v>
      </c>
      <c r="C17" t="s">
        <v>44</v>
      </c>
      <c r="D17" t="s">
        <v>45</v>
      </c>
    </row>
    <row r="18" spans="2:4">
      <c r="B18">
        <v>2018</v>
      </c>
      <c r="C18" t="s">
        <v>46</v>
      </c>
      <c r="D18" t="s">
        <v>47</v>
      </c>
    </row>
    <row r="19" spans="2:4">
      <c r="B19">
        <v>2005</v>
      </c>
      <c r="C19" t="s">
        <v>48</v>
      </c>
      <c r="D19" t="s">
        <v>49</v>
      </c>
    </row>
    <row r="20" spans="2:4">
      <c r="B20">
        <v>2011</v>
      </c>
      <c r="C20" t="s">
        <v>50</v>
      </c>
      <c r="D20" t="s">
        <v>51</v>
      </c>
    </row>
    <row r="21" spans="2:4">
      <c r="B21">
        <v>2017</v>
      </c>
      <c r="C21" t="s">
        <v>52</v>
      </c>
      <c r="D21" t="s">
        <v>53</v>
      </c>
    </row>
    <row r="22" spans="2:4">
      <c r="B22">
        <v>2004</v>
      </c>
      <c r="C22" t="s">
        <v>54</v>
      </c>
      <c r="D22" t="s">
        <v>55</v>
      </c>
    </row>
    <row r="23" spans="2:4">
      <c r="B23">
        <v>2007</v>
      </c>
      <c r="C23" t="s">
        <v>56</v>
      </c>
      <c r="D23" t="s">
        <v>57</v>
      </c>
    </row>
    <row r="24" spans="2:4">
      <c r="B24">
        <v>2010</v>
      </c>
      <c r="C24" t="s">
        <v>58</v>
      </c>
      <c r="D24" t="s">
        <v>59</v>
      </c>
    </row>
    <row r="25" spans="2:4">
      <c r="B25">
        <v>2011</v>
      </c>
      <c r="C25" t="s">
        <v>60</v>
      </c>
      <c r="D25" t="s">
        <v>61</v>
      </c>
    </row>
    <row r="26" spans="2:4">
      <c r="B26">
        <v>2017</v>
      </c>
      <c r="C26" t="s">
        <v>62</v>
      </c>
      <c r="D26" t="s">
        <v>63</v>
      </c>
    </row>
    <row r="27" spans="2:4">
      <c r="B27">
        <v>2006</v>
      </c>
      <c r="C27" t="s">
        <v>64</v>
      </c>
      <c r="D27" t="s">
        <v>65</v>
      </c>
    </row>
    <row r="28" spans="2:4">
      <c r="B28">
        <v>2017</v>
      </c>
      <c r="C28" t="s">
        <v>66</v>
      </c>
      <c r="D28" t="s">
        <v>67</v>
      </c>
    </row>
    <row r="29" spans="2:4">
      <c r="B29">
        <v>2011</v>
      </c>
      <c r="C29" t="s">
        <v>68</v>
      </c>
      <c r="D29" t="s">
        <v>69</v>
      </c>
    </row>
    <row r="30" spans="2:4">
      <c r="B30">
        <v>2016</v>
      </c>
      <c r="C30" t="s">
        <v>70</v>
      </c>
      <c r="D30" t="s">
        <v>71</v>
      </c>
    </row>
    <row r="31" spans="2:4">
      <c r="B31">
        <v>2008</v>
      </c>
      <c r="C31" t="s">
        <v>72</v>
      </c>
      <c r="D31" t="s">
        <v>73</v>
      </c>
    </row>
    <row r="32" spans="2:4">
      <c r="B32">
        <v>2012</v>
      </c>
      <c r="C32" t="s">
        <v>74</v>
      </c>
      <c r="D32" t="s">
        <v>75</v>
      </c>
    </row>
    <row r="33" spans="2:9">
      <c r="B33">
        <v>2009</v>
      </c>
      <c r="C33" t="s">
        <v>76</v>
      </c>
      <c r="D33" t="s">
        <v>77</v>
      </c>
    </row>
    <row r="34" spans="2:9">
      <c r="B34">
        <v>2013</v>
      </c>
      <c r="C34" t="s">
        <v>78</v>
      </c>
      <c r="D34" t="s">
        <v>79</v>
      </c>
    </row>
    <row r="35" spans="2:9">
      <c r="B35">
        <v>2011</v>
      </c>
      <c r="C35" t="s">
        <v>80</v>
      </c>
      <c r="D35" t="s">
        <v>81</v>
      </c>
    </row>
    <row r="36" spans="2:9">
      <c r="B36">
        <v>2013</v>
      </c>
      <c r="C36" t="s">
        <v>82</v>
      </c>
      <c r="D36" t="s">
        <v>83</v>
      </c>
    </row>
    <row r="37" spans="2:9">
      <c r="B37">
        <v>2002</v>
      </c>
      <c r="C37" t="s">
        <v>97</v>
      </c>
      <c r="D37" t="s">
        <v>98</v>
      </c>
      <c r="E37" t="s">
        <v>99</v>
      </c>
      <c r="G37" t="s">
        <v>100</v>
      </c>
      <c r="I37" t="s">
        <v>101</v>
      </c>
    </row>
    <row r="38" spans="2:9">
      <c r="B38">
        <v>2011</v>
      </c>
      <c r="C38" t="s">
        <v>102</v>
      </c>
      <c r="D38" t="s">
        <v>103</v>
      </c>
      <c r="E38" t="s">
        <v>104</v>
      </c>
      <c r="G38" t="s">
        <v>105</v>
      </c>
      <c r="H38" t="s">
        <v>106</v>
      </c>
      <c r="I38" t="s">
        <v>107</v>
      </c>
    </row>
    <row r="39" spans="2:9">
      <c r="B39">
        <v>2020</v>
      </c>
      <c r="C39" t="s">
        <v>108</v>
      </c>
      <c r="D39" t="s">
        <v>109</v>
      </c>
      <c r="E39" t="s">
        <v>104</v>
      </c>
      <c r="G39" t="s">
        <v>105</v>
      </c>
      <c r="H39" t="s">
        <v>110</v>
      </c>
      <c r="I39" t="s">
        <v>111</v>
      </c>
    </row>
    <row r="40" spans="2:9">
      <c r="B40">
        <v>2016</v>
      </c>
      <c r="C40" t="s">
        <v>112</v>
      </c>
      <c r="D40" t="s">
        <v>113</v>
      </c>
      <c r="E40" t="s">
        <v>114</v>
      </c>
      <c r="G40" t="s">
        <v>115</v>
      </c>
      <c r="H40" t="s">
        <v>116</v>
      </c>
      <c r="I40" t="s">
        <v>117</v>
      </c>
    </row>
    <row r="41" spans="2:9">
      <c r="B41">
        <v>2016</v>
      </c>
      <c r="C41" t="s">
        <v>118</v>
      </c>
      <c r="D41" t="s">
        <v>119</v>
      </c>
      <c r="E41" t="s">
        <v>120</v>
      </c>
      <c r="G41" t="s">
        <v>121</v>
      </c>
      <c r="H41" t="s">
        <v>122</v>
      </c>
      <c r="I41" t="s">
        <v>123</v>
      </c>
    </row>
    <row r="42" spans="2:9">
      <c r="B42">
        <v>2017</v>
      </c>
      <c r="C42" t="s">
        <v>124</v>
      </c>
      <c r="D42" t="s">
        <v>125</v>
      </c>
      <c r="E42" t="s">
        <v>120</v>
      </c>
      <c r="G42" t="s">
        <v>121</v>
      </c>
      <c r="H42" t="s">
        <v>126</v>
      </c>
      <c r="I42" t="s">
        <v>127</v>
      </c>
    </row>
    <row r="43" spans="2:9">
      <c r="B43">
        <v>2009</v>
      </c>
      <c r="C43" t="s">
        <v>128</v>
      </c>
      <c r="D43" t="s">
        <v>129</v>
      </c>
      <c r="E43" t="s">
        <v>114</v>
      </c>
      <c r="G43" t="s">
        <v>115</v>
      </c>
      <c r="H43" t="s">
        <v>130</v>
      </c>
      <c r="I43" t="s">
        <v>131</v>
      </c>
    </row>
    <row r="44" spans="2:9">
      <c r="B44">
        <v>2020</v>
      </c>
      <c r="C44" t="s">
        <v>132</v>
      </c>
      <c r="D44" t="s">
        <v>133</v>
      </c>
      <c r="E44" t="s">
        <v>104</v>
      </c>
      <c r="G44" t="s">
        <v>105</v>
      </c>
      <c r="H44" t="s">
        <v>134</v>
      </c>
      <c r="I44" t="s">
        <v>135</v>
      </c>
    </row>
    <row r="45" spans="2:9">
      <c r="B45">
        <v>2014</v>
      </c>
      <c r="C45" t="s">
        <v>136</v>
      </c>
      <c r="D45" t="s">
        <v>137</v>
      </c>
      <c r="E45" t="s">
        <v>114</v>
      </c>
      <c r="G45" t="s">
        <v>115</v>
      </c>
      <c r="H45" t="s">
        <v>138</v>
      </c>
      <c r="I45" t="s">
        <v>139</v>
      </c>
    </row>
    <row r="46" spans="2:9">
      <c r="B46">
        <v>2016</v>
      </c>
      <c r="C46" t="s">
        <v>140</v>
      </c>
      <c r="D46" t="s">
        <v>141</v>
      </c>
      <c r="E46" t="s">
        <v>142</v>
      </c>
      <c r="G46" t="s">
        <v>143</v>
      </c>
      <c r="H46" t="s">
        <v>144</v>
      </c>
      <c r="I46" t="s">
        <v>145</v>
      </c>
    </row>
    <row r="47" spans="2:9">
      <c r="B47">
        <v>2018</v>
      </c>
      <c r="C47" t="s">
        <v>146</v>
      </c>
      <c r="D47" t="s">
        <v>147</v>
      </c>
      <c r="E47" t="s">
        <v>104</v>
      </c>
      <c r="G47" t="s">
        <v>105</v>
      </c>
      <c r="H47" t="s">
        <v>148</v>
      </c>
      <c r="I47" t="s">
        <v>149</v>
      </c>
    </row>
    <row r="48" spans="2:9">
      <c r="B48">
        <v>2018</v>
      </c>
      <c r="C48" t="s">
        <v>150</v>
      </c>
      <c r="D48" t="s">
        <v>151</v>
      </c>
      <c r="E48" t="s">
        <v>104</v>
      </c>
      <c r="G48" t="s">
        <v>105</v>
      </c>
      <c r="H48" t="s">
        <v>152</v>
      </c>
      <c r="I48" t="s">
        <v>153</v>
      </c>
    </row>
    <row r="49" spans="2:9">
      <c r="B49">
        <v>2019</v>
      </c>
      <c r="C49" t="s">
        <v>154</v>
      </c>
      <c r="D49" t="s">
        <v>155</v>
      </c>
      <c r="E49" t="s">
        <v>104</v>
      </c>
      <c r="G49" t="s">
        <v>105</v>
      </c>
      <c r="H49" t="s">
        <v>156</v>
      </c>
      <c r="I49" t="s">
        <v>157</v>
      </c>
    </row>
    <row r="50" spans="2:9">
      <c r="B50">
        <v>2009</v>
      </c>
      <c r="C50" t="s">
        <v>158</v>
      </c>
      <c r="D50" t="s">
        <v>159</v>
      </c>
      <c r="E50" t="s">
        <v>160</v>
      </c>
      <c r="G50" t="s">
        <v>161</v>
      </c>
      <c r="H50" t="s">
        <v>162</v>
      </c>
      <c r="I50" t="s">
        <v>163</v>
      </c>
    </row>
    <row r="51" spans="2:9">
      <c r="B51">
        <v>2016</v>
      </c>
      <c r="C51" t="s">
        <v>164</v>
      </c>
      <c r="D51" t="s">
        <v>165</v>
      </c>
      <c r="E51" t="s">
        <v>104</v>
      </c>
      <c r="G51" t="s">
        <v>105</v>
      </c>
      <c r="H51" t="s">
        <v>166</v>
      </c>
      <c r="I51" t="s">
        <v>167</v>
      </c>
    </row>
    <row r="52" spans="2:9">
      <c r="B52">
        <v>2011</v>
      </c>
      <c r="C52" t="s">
        <v>168</v>
      </c>
      <c r="D52" t="s">
        <v>169</v>
      </c>
      <c r="E52" t="s">
        <v>114</v>
      </c>
      <c r="G52" t="s">
        <v>115</v>
      </c>
      <c r="H52" t="s">
        <v>170</v>
      </c>
      <c r="I52" t="s">
        <v>171</v>
      </c>
    </row>
    <row r="53" spans="2:9">
      <c r="B53">
        <v>2018</v>
      </c>
      <c r="C53" t="s">
        <v>172</v>
      </c>
      <c r="D53" t="s">
        <v>173</v>
      </c>
      <c r="E53" t="s">
        <v>104</v>
      </c>
      <c r="G53" t="s">
        <v>105</v>
      </c>
      <c r="H53" t="s">
        <v>174</v>
      </c>
      <c r="I53" t="s">
        <v>175</v>
      </c>
    </row>
    <row r="54" spans="2:9">
      <c r="B54">
        <v>2020</v>
      </c>
      <c r="C54" t="s">
        <v>176</v>
      </c>
      <c r="D54" t="s">
        <v>177</v>
      </c>
      <c r="E54" t="s">
        <v>178</v>
      </c>
      <c r="G54" t="s">
        <v>179</v>
      </c>
      <c r="H54" t="s">
        <v>180</v>
      </c>
      <c r="I54" t="s">
        <v>181</v>
      </c>
    </row>
    <row r="55" spans="2:9">
      <c r="B55">
        <v>2014</v>
      </c>
      <c r="C55" t="s">
        <v>182</v>
      </c>
      <c r="D55" t="s">
        <v>183</v>
      </c>
      <c r="E55" t="s">
        <v>104</v>
      </c>
      <c r="G55" t="s">
        <v>105</v>
      </c>
      <c r="H55" t="s">
        <v>184</v>
      </c>
      <c r="I55" t="s">
        <v>185</v>
      </c>
    </row>
    <row r="56" spans="2:9">
      <c r="B56">
        <v>2010</v>
      </c>
      <c r="C56" t="s">
        <v>186</v>
      </c>
      <c r="D56" t="s">
        <v>187</v>
      </c>
      <c r="E56" t="s">
        <v>188</v>
      </c>
      <c r="G56" t="s">
        <v>189</v>
      </c>
      <c r="H56" t="s">
        <v>190</v>
      </c>
      <c r="I56" t="s">
        <v>191</v>
      </c>
    </row>
    <row r="57" spans="2:9">
      <c r="B57">
        <v>2008</v>
      </c>
      <c r="C57" t="s">
        <v>192</v>
      </c>
      <c r="D57" t="s">
        <v>193</v>
      </c>
      <c r="E57" t="s">
        <v>104</v>
      </c>
      <c r="G57" t="s">
        <v>194</v>
      </c>
      <c r="I57" t="s">
        <v>195</v>
      </c>
    </row>
    <row r="58" spans="2:9">
      <c r="B58">
        <v>2020</v>
      </c>
      <c r="C58" t="s">
        <v>196</v>
      </c>
      <c r="D58" t="s">
        <v>197</v>
      </c>
      <c r="E58" t="s">
        <v>198</v>
      </c>
      <c r="G58" t="s">
        <v>199</v>
      </c>
      <c r="H58" t="s">
        <v>200</v>
      </c>
      <c r="I58" t="s">
        <v>201</v>
      </c>
    </row>
    <row r="59" spans="2:9">
      <c r="B59">
        <v>2015</v>
      </c>
      <c r="C59" t="s">
        <v>202</v>
      </c>
      <c r="D59" t="s">
        <v>203</v>
      </c>
      <c r="E59" t="s">
        <v>204</v>
      </c>
      <c r="G59" t="s">
        <v>205</v>
      </c>
      <c r="I59" t="s">
        <v>206</v>
      </c>
    </row>
    <row r="60" spans="2:9">
      <c r="B60">
        <v>2016</v>
      </c>
      <c r="C60" t="s">
        <v>207</v>
      </c>
      <c r="D60" t="s">
        <v>208</v>
      </c>
      <c r="E60" t="s">
        <v>114</v>
      </c>
      <c r="G60" t="s">
        <v>115</v>
      </c>
      <c r="H60" t="s">
        <v>209</v>
      </c>
      <c r="I60" t="s">
        <v>210</v>
      </c>
    </row>
    <row r="61" spans="2:9">
      <c r="B61">
        <v>2018</v>
      </c>
      <c r="C61" t="s">
        <v>211</v>
      </c>
      <c r="D61" t="s">
        <v>212</v>
      </c>
      <c r="E61" t="s">
        <v>213</v>
      </c>
      <c r="G61" t="s">
        <v>214</v>
      </c>
      <c r="H61" t="s">
        <v>215</v>
      </c>
      <c r="I61" t="s">
        <v>216</v>
      </c>
    </row>
    <row r="62" spans="2:9">
      <c r="B62">
        <v>2019</v>
      </c>
      <c r="C62" t="s">
        <v>217</v>
      </c>
      <c r="D62" t="s">
        <v>218</v>
      </c>
      <c r="E62" t="s">
        <v>160</v>
      </c>
      <c r="G62" t="s">
        <v>219</v>
      </c>
      <c r="H62" t="s">
        <v>220</v>
      </c>
      <c r="I62" t="s">
        <v>221</v>
      </c>
    </row>
    <row r="63" spans="2:9">
      <c r="B63">
        <v>2018</v>
      </c>
      <c r="C63" t="s">
        <v>222</v>
      </c>
      <c r="D63" t="s">
        <v>223</v>
      </c>
      <c r="E63" t="s">
        <v>104</v>
      </c>
      <c r="G63" t="s">
        <v>105</v>
      </c>
      <c r="H63" t="s">
        <v>224</v>
      </c>
      <c r="I63" t="s">
        <v>225</v>
      </c>
    </row>
    <row r="64" spans="2:9">
      <c r="B64">
        <v>2010</v>
      </c>
      <c r="C64" t="s">
        <v>226</v>
      </c>
      <c r="D64" t="s">
        <v>227</v>
      </c>
      <c r="E64" t="s">
        <v>114</v>
      </c>
      <c r="G64" t="s">
        <v>115</v>
      </c>
      <c r="H64" t="s">
        <v>228</v>
      </c>
      <c r="I64" t="s">
        <v>229</v>
      </c>
    </row>
    <row r="65" spans="2:9">
      <c r="B65">
        <v>2007</v>
      </c>
      <c r="C65" t="s">
        <v>230</v>
      </c>
      <c r="D65" t="s">
        <v>231</v>
      </c>
      <c r="E65" t="s">
        <v>198</v>
      </c>
      <c r="G65" t="s">
        <v>232</v>
      </c>
      <c r="I65" t="s">
        <v>233</v>
      </c>
    </row>
    <row r="66" spans="2:9">
      <c r="B66">
        <v>2016</v>
      </c>
      <c r="C66" t="s">
        <v>234</v>
      </c>
      <c r="D66" t="s">
        <v>235</v>
      </c>
      <c r="E66" t="s">
        <v>160</v>
      </c>
      <c r="G66" t="s">
        <v>219</v>
      </c>
      <c r="H66" t="s">
        <v>236</v>
      </c>
      <c r="I66" t="s">
        <v>237</v>
      </c>
    </row>
    <row r="67" spans="2:9">
      <c r="B67">
        <v>2020</v>
      </c>
      <c r="C67" t="s">
        <v>238</v>
      </c>
      <c r="D67" t="s">
        <v>239</v>
      </c>
      <c r="E67" t="s">
        <v>114</v>
      </c>
      <c r="G67" t="s">
        <v>115</v>
      </c>
      <c r="H67" t="s">
        <v>240</v>
      </c>
      <c r="I67" t="s">
        <v>241</v>
      </c>
    </row>
    <row r="68" spans="2:9">
      <c r="B68">
        <v>2017</v>
      </c>
      <c r="C68" t="s">
        <v>242</v>
      </c>
      <c r="D68" t="s">
        <v>243</v>
      </c>
      <c r="E68" t="s">
        <v>104</v>
      </c>
      <c r="G68" t="s">
        <v>105</v>
      </c>
      <c r="H68" t="s">
        <v>244</v>
      </c>
      <c r="I68" t="s">
        <v>245</v>
      </c>
    </row>
    <row r="69" spans="2:9">
      <c r="B69">
        <v>2014</v>
      </c>
      <c r="C69" t="s">
        <v>246</v>
      </c>
      <c r="D69" t="s">
        <v>247</v>
      </c>
      <c r="E69" t="s">
        <v>114</v>
      </c>
      <c r="G69" t="s">
        <v>115</v>
      </c>
      <c r="H69" t="s">
        <v>248</v>
      </c>
      <c r="I69" t="s">
        <v>249</v>
      </c>
    </row>
    <row r="70" spans="2:9">
      <c r="B70">
        <v>2013</v>
      </c>
      <c r="C70" t="s">
        <v>250</v>
      </c>
      <c r="D70" t="s">
        <v>251</v>
      </c>
      <c r="E70" t="s">
        <v>104</v>
      </c>
      <c r="G70" t="s">
        <v>105</v>
      </c>
      <c r="H70" t="s">
        <v>252</v>
      </c>
      <c r="I70" t="s">
        <v>253</v>
      </c>
    </row>
    <row r="71" spans="2:9">
      <c r="B71">
        <v>2015</v>
      </c>
      <c r="C71" t="s">
        <v>254</v>
      </c>
      <c r="D71" t="s">
        <v>255</v>
      </c>
      <c r="E71" t="s">
        <v>256</v>
      </c>
      <c r="G71" t="s">
        <v>257</v>
      </c>
      <c r="H71" t="s">
        <v>258</v>
      </c>
      <c r="I71" t="s">
        <v>259</v>
      </c>
    </row>
    <row r="72" spans="2:9">
      <c r="B72">
        <v>2016</v>
      </c>
      <c r="C72" t="s">
        <v>260</v>
      </c>
      <c r="D72" t="s">
        <v>261</v>
      </c>
      <c r="E72" t="s">
        <v>120</v>
      </c>
      <c r="G72" t="s">
        <v>121</v>
      </c>
      <c r="H72" t="s">
        <v>262</v>
      </c>
      <c r="I72" t="s">
        <v>263</v>
      </c>
    </row>
    <row r="73" spans="2:9">
      <c r="B73">
        <v>2016</v>
      </c>
      <c r="C73" t="s">
        <v>264</v>
      </c>
      <c r="D73" t="s">
        <v>265</v>
      </c>
      <c r="E73" t="s">
        <v>104</v>
      </c>
      <c r="G73" t="s">
        <v>105</v>
      </c>
      <c r="H73" t="s">
        <v>266</v>
      </c>
      <c r="I73" t="s">
        <v>267</v>
      </c>
    </row>
    <row r="74" spans="2:9">
      <c r="B74">
        <v>2012</v>
      </c>
      <c r="C74" t="s">
        <v>268</v>
      </c>
      <c r="D74" t="s">
        <v>269</v>
      </c>
      <c r="E74" t="s">
        <v>270</v>
      </c>
      <c r="G74" t="s">
        <v>271</v>
      </c>
      <c r="H74" t="s">
        <v>272</v>
      </c>
      <c r="I74" t="s">
        <v>273</v>
      </c>
    </row>
    <row r="75" spans="2:9">
      <c r="B75">
        <v>2017</v>
      </c>
      <c r="C75" t="s">
        <v>274</v>
      </c>
      <c r="D75" t="s">
        <v>275</v>
      </c>
      <c r="E75" t="s">
        <v>198</v>
      </c>
      <c r="G75" t="s">
        <v>199</v>
      </c>
      <c r="H75" t="s">
        <v>276</v>
      </c>
      <c r="I75" t="s">
        <v>277</v>
      </c>
    </row>
    <row r="76" spans="2:9">
      <c r="B76">
        <v>2016</v>
      </c>
      <c r="C76" t="s">
        <v>278</v>
      </c>
      <c r="D76" t="s">
        <v>279</v>
      </c>
      <c r="E76" t="s">
        <v>114</v>
      </c>
      <c r="G76" t="s">
        <v>115</v>
      </c>
      <c r="H76" t="s">
        <v>280</v>
      </c>
      <c r="I76" t="s">
        <v>281</v>
      </c>
    </row>
    <row r="77" spans="2:9">
      <c r="B77">
        <v>2014</v>
      </c>
      <c r="C77" t="s">
        <v>282</v>
      </c>
      <c r="D77" t="s">
        <v>283</v>
      </c>
      <c r="E77" t="s">
        <v>284</v>
      </c>
      <c r="G77" t="s">
        <v>285</v>
      </c>
      <c r="H77" t="s">
        <v>286</v>
      </c>
      <c r="I77" t="s">
        <v>287</v>
      </c>
    </row>
    <row r="78" spans="2:9">
      <c r="B78">
        <v>2020</v>
      </c>
      <c r="C78" t="s">
        <v>288</v>
      </c>
      <c r="D78" t="s">
        <v>289</v>
      </c>
      <c r="E78" t="s">
        <v>104</v>
      </c>
      <c r="G78" t="s">
        <v>105</v>
      </c>
      <c r="H78" t="s">
        <v>290</v>
      </c>
      <c r="I78" t="s">
        <v>291</v>
      </c>
    </row>
    <row r="79" spans="2:9">
      <c r="B79">
        <v>2010</v>
      </c>
      <c r="C79" t="s">
        <v>158</v>
      </c>
      <c r="D79" t="s">
        <v>292</v>
      </c>
      <c r="E79" t="s">
        <v>198</v>
      </c>
      <c r="G79" t="s">
        <v>199</v>
      </c>
      <c r="H79" t="s">
        <v>293</v>
      </c>
      <c r="I79" t="s">
        <v>294</v>
      </c>
    </row>
    <row r="80" spans="2:9">
      <c r="B80">
        <v>2018</v>
      </c>
      <c r="C80" t="s">
        <v>295</v>
      </c>
      <c r="D80" t="s">
        <v>296</v>
      </c>
      <c r="E80" t="s">
        <v>104</v>
      </c>
      <c r="G80" t="s">
        <v>105</v>
      </c>
      <c r="H80" t="s">
        <v>297</v>
      </c>
      <c r="I80" t="s">
        <v>298</v>
      </c>
    </row>
    <row r="81" spans="2:9">
      <c r="B81">
        <v>2014</v>
      </c>
      <c r="C81" t="s">
        <v>299</v>
      </c>
      <c r="D81" t="s">
        <v>300</v>
      </c>
      <c r="E81" t="s">
        <v>104</v>
      </c>
      <c r="G81" t="s">
        <v>105</v>
      </c>
      <c r="H81" t="s">
        <v>301</v>
      </c>
      <c r="I81" t="s">
        <v>302</v>
      </c>
    </row>
    <row r="82" spans="2:9">
      <c r="B82">
        <v>2014</v>
      </c>
      <c r="C82" t="s">
        <v>303</v>
      </c>
      <c r="D82" t="s">
        <v>304</v>
      </c>
      <c r="E82" t="s">
        <v>114</v>
      </c>
      <c r="G82" t="s">
        <v>115</v>
      </c>
      <c r="H82" t="s">
        <v>305</v>
      </c>
      <c r="I82" t="s">
        <v>306</v>
      </c>
    </row>
    <row r="83" spans="2:9">
      <c r="B83">
        <v>2010</v>
      </c>
      <c r="C83" t="s">
        <v>307</v>
      </c>
      <c r="D83" t="s">
        <v>308</v>
      </c>
      <c r="E83" t="s">
        <v>309</v>
      </c>
      <c r="G83" t="s">
        <v>310</v>
      </c>
      <c r="H83" t="s">
        <v>311</v>
      </c>
      <c r="I83" t="s">
        <v>312</v>
      </c>
    </row>
    <row r="84" spans="2:9">
      <c r="B84">
        <v>2016</v>
      </c>
      <c r="C84" t="s">
        <v>313</v>
      </c>
      <c r="D84" t="s">
        <v>314</v>
      </c>
      <c r="E84" t="s">
        <v>284</v>
      </c>
      <c r="G84" t="s">
        <v>285</v>
      </c>
      <c r="H84" t="s">
        <v>315</v>
      </c>
      <c r="I84" t="s">
        <v>316</v>
      </c>
    </row>
    <row r="85" spans="2:9">
      <c r="B85">
        <v>2011</v>
      </c>
      <c r="C85" t="s">
        <v>317</v>
      </c>
      <c r="D85" t="s">
        <v>318</v>
      </c>
      <c r="E85" t="s">
        <v>160</v>
      </c>
      <c r="G85" t="s">
        <v>219</v>
      </c>
      <c r="H85" t="s">
        <v>319</v>
      </c>
      <c r="I85" t="s">
        <v>320</v>
      </c>
    </row>
    <row r="86" spans="2:9">
      <c r="B86">
        <v>2020</v>
      </c>
      <c r="C86" t="s">
        <v>321</v>
      </c>
      <c r="D86" t="s">
        <v>322</v>
      </c>
      <c r="E86" t="s">
        <v>114</v>
      </c>
      <c r="G86" t="s">
        <v>115</v>
      </c>
      <c r="H86" t="s">
        <v>323</v>
      </c>
      <c r="I86" t="s">
        <v>324</v>
      </c>
    </row>
    <row r="87" spans="2:9">
      <c r="B87">
        <v>2015</v>
      </c>
      <c r="C87" t="s">
        <v>325</v>
      </c>
      <c r="D87" t="s">
        <v>326</v>
      </c>
      <c r="E87" t="s">
        <v>114</v>
      </c>
      <c r="G87" t="s">
        <v>115</v>
      </c>
      <c r="H87" t="s">
        <v>327</v>
      </c>
      <c r="I87" t="s">
        <v>328</v>
      </c>
    </row>
    <row r="88" spans="2:9">
      <c r="B88">
        <v>2020</v>
      </c>
      <c r="C88" t="s">
        <v>329</v>
      </c>
      <c r="D88" t="s">
        <v>330</v>
      </c>
      <c r="E88" t="s">
        <v>114</v>
      </c>
      <c r="G88" t="s">
        <v>115</v>
      </c>
      <c r="H88" t="s">
        <v>331</v>
      </c>
      <c r="I88" t="s">
        <v>332</v>
      </c>
    </row>
    <row r="89" spans="2:9">
      <c r="B89">
        <v>2018</v>
      </c>
      <c r="C89" t="s">
        <v>333</v>
      </c>
      <c r="D89" t="s">
        <v>334</v>
      </c>
      <c r="E89" t="s">
        <v>335</v>
      </c>
      <c r="G89" t="s">
        <v>336</v>
      </c>
      <c r="H89" t="s">
        <v>337</v>
      </c>
      <c r="I89" t="s">
        <v>338</v>
      </c>
    </row>
    <row r="90" spans="2:9">
      <c r="B90">
        <v>2011</v>
      </c>
      <c r="C90" t="s">
        <v>339</v>
      </c>
      <c r="D90" t="s">
        <v>340</v>
      </c>
      <c r="E90" t="s">
        <v>341</v>
      </c>
      <c r="G90" t="s">
        <v>342</v>
      </c>
      <c r="H90" t="s">
        <v>343</v>
      </c>
      <c r="I90" t="s">
        <v>344</v>
      </c>
    </row>
    <row r="91" spans="2:9">
      <c r="B91">
        <v>2018</v>
      </c>
      <c r="C91" t="s">
        <v>345</v>
      </c>
      <c r="D91" t="s">
        <v>346</v>
      </c>
      <c r="E91" t="s">
        <v>284</v>
      </c>
      <c r="G91" t="s">
        <v>285</v>
      </c>
      <c r="H91" t="s">
        <v>347</v>
      </c>
      <c r="I91" t="s">
        <v>348</v>
      </c>
    </row>
    <row r="92" spans="2:9">
      <c r="B92">
        <v>2011</v>
      </c>
      <c r="C92" t="s">
        <v>349</v>
      </c>
      <c r="D92" t="s">
        <v>350</v>
      </c>
      <c r="E92" t="s">
        <v>351</v>
      </c>
      <c r="G92" t="s">
        <v>352</v>
      </c>
      <c r="H92" t="s">
        <v>353</v>
      </c>
      <c r="I92" t="s">
        <v>354</v>
      </c>
    </row>
    <row r="93" spans="2:9">
      <c r="B93">
        <v>2013</v>
      </c>
      <c r="C93" t="s">
        <v>282</v>
      </c>
      <c r="D93" t="s">
        <v>355</v>
      </c>
      <c r="E93" t="s">
        <v>356</v>
      </c>
      <c r="G93" t="s">
        <v>357</v>
      </c>
      <c r="H93" t="s">
        <v>358</v>
      </c>
      <c r="I93" t="s">
        <v>359</v>
      </c>
    </row>
    <row r="94" spans="2:9">
      <c r="B94">
        <v>2020</v>
      </c>
      <c r="C94" t="s">
        <v>360</v>
      </c>
      <c r="D94" t="s">
        <v>361</v>
      </c>
      <c r="E94" t="s">
        <v>114</v>
      </c>
      <c r="G94" t="s">
        <v>115</v>
      </c>
      <c r="H94" t="s">
        <v>362</v>
      </c>
      <c r="I94" t="s">
        <v>363</v>
      </c>
    </row>
    <row r="95" spans="2:9">
      <c r="B95">
        <v>2013</v>
      </c>
      <c r="C95" t="s">
        <v>364</v>
      </c>
      <c r="D95" t="s">
        <v>365</v>
      </c>
      <c r="E95" t="s">
        <v>366</v>
      </c>
      <c r="G95" t="s">
        <v>367</v>
      </c>
      <c r="H95" t="s">
        <v>368</v>
      </c>
      <c r="I95" t="s">
        <v>369</v>
      </c>
    </row>
    <row r="96" spans="2:9">
      <c r="B96">
        <v>2011</v>
      </c>
      <c r="C96" t="s">
        <v>268</v>
      </c>
      <c r="D96" t="s">
        <v>370</v>
      </c>
      <c r="E96" t="s">
        <v>371</v>
      </c>
      <c r="G96" t="s">
        <v>372</v>
      </c>
      <c r="I96" t="s">
        <v>373</v>
      </c>
    </row>
    <row r="97" spans="2:9">
      <c r="B97">
        <v>2010</v>
      </c>
      <c r="C97" t="s">
        <v>268</v>
      </c>
      <c r="D97" t="s">
        <v>374</v>
      </c>
      <c r="E97" t="s">
        <v>270</v>
      </c>
      <c r="G97" t="s">
        <v>271</v>
      </c>
      <c r="H97" t="s">
        <v>375</v>
      </c>
      <c r="I97" t="s">
        <v>376</v>
      </c>
    </row>
    <row r="98" spans="2:9">
      <c r="B98">
        <v>2018</v>
      </c>
      <c r="C98" t="s">
        <v>377</v>
      </c>
      <c r="D98" t="s">
        <v>378</v>
      </c>
      <c r="E98" t="s">
        <v>114</v>
      </c>
      <c r="G98" t="s">
        <v>115</v>
      </c>
      <c r="H98" t="s">
        <v>379</v>
      </c>
      <c r="I98" t="s">
        <v>380</v>
      </c>
    </row>
    <row r="99" spans="2:9">
      <c r="B99">
        <v>2020</v>
      </c>
      <c r="C99" t="s">
        <v>381</v>
      </c>
      <c r="D99" t="s">
        <v>382</v>
      </c>
      <c r="E99" t="s">
        <v>104</v>
      </c>
      <c r="G99" t="s">
        <v>105</v>
      </c>
      <c r="H99" t="s">
        <v>383</v>
      </c>
      <c r="I99" t="s">
        <v>384</v>
      </c>
    </row>
    <row r="100" spans="2:9">
      <c r="B100">
        <v>2019</v>
      </c>
      <c r="C100" t="s">
        <v>385</v>
      </c>
      <c r="D100" t="s">
        <v>386</v>
      </c>
      <c r="E100" t="s">
        <v>198</v>
      </c>
      <c r="G100" t="s">
        <v>199</v>
      </c>
      <c r="H100" t="s">
        <v>387</v>
      </c>
      <c r="I100" t="s">
        <v>388</v>
      </c>
    </row>
    <row r="101" spans="2:9">
      <c r="B101">
        <v>2016</v>
      </c>
      <c r="C101" t="s">
        <v>389</v>
      </c>
      <c r="D101" t="s">
        <v>390</v>
      </c>
      <c r="E101" t="s">
        <v>335</v>
      </c>
      <c r="G101" t="s">
        <v>336</v>
      </c>
      <c r="I101" t="s">
        <v>391</v>
      </c>
    </row>
    <row r="102" spans="2:9">
      <c r="B102">
        <v>2017</v>
      </c>
      <c r="C102" t="s">
        <v>392</v>
      </c>
      <c r="D102" t="s">
        <v>393</v>
      </c>
      <c r="E102" t="s">
        <v>198</v>
      </c>
      <c r="G102" t="s">
        <v>199</v>
      </c>
      <c r="H102" t="s">
        <v>394</v>
      </c>
      <c r="I102" t="s">
        <v>395</v>
      </c>
    </row>
    <row r="103" spans="2:9">
      <c r="B103">
        <v>2018</v>
      </c>
      <c r="C103" t="s">
        <v>396</v>
      </c>
      <c r="D103" t="s">
        <v>397</v>
      </c>
      <c r="E103" t="s">
        <v>104</v>
      </c>
      <c r="G103" t="s">
        <v>105</v>
      </c>
      <c r="H103" t="s">
        <v>398</v>
      </c>
      <c r="I103" t="s">
        <v>399</v>
      </c>
    </row>
    <row r="104" spans="2:9">
      <c r="B104">
        <v>2017</v>
      </c>
      <c r="C104" t="s">
        <v>400</v>
      </c>
      <c r="D104" t="s">
        <v>401</v>
      </c>
      <c r="E104" t="s">
        <v>284</v>
      </c>
      <c r="G104" t="s">
        <v>285</v>
      </c>
      <c r="H104" t="s">
        <v>402</v>
      </c>
      <c r="I104" t="s">
        <v>403</v>
      </c>
    </row>
    <row r="105" spans="2:9">
      <c r="B105">
        <v>2013</v>
      </c>
      <c r="C105" t="s">
        <v>404</v>
      </c>
      <c r="D105" t="s">
        <v>405</v>
      </c>
      <c r="E105" t="s">
        <v>406</v>
      </c>
      <c r="G105" t="s">
        <v>407</v>
      </c>
      <c r="I105" t="s">
        <v>408</v>
      </c>
    </row>
    <row r="106" spans="2:9">
      <c r="B106">
        <v>2018</v>
      </c>
      <c r="C106" t="s">
        <v>409</v>
      </c>
      <c r="D106" t="s">
        <v>410</v>
      </c>
      <c r="E106" t="s">
        <v>104</v>
      </c>
      <c r="G106" t="s">
        <v>105</v>
      </c>
      <c r="H106" t="s">
        <v>411</v>
      </c>
      <c r="I106" t="s">
        <v>412</v>
      </c>
    </row>
    <row r="107" spans="2:9">
      <c r="B107">
        <v>2017</v>
      </c>
      <c r="C107" t="s">
        <v>413</v>
      </c>
      <c r="D107" t="s">
        <v>414</v>
      </c>
      <c r="E107" t="s">
        <v>114</v>
      </c>
      <c r="G107" t="s">
        <v>115</v>
      </c>
      <c r="H107" t="s">
        <v>415</v>
      </c>
      <c r="I107" t="s">
        <v>416</v>
      </c>
    </row>
    <row r="108" spans="2:9">
      <c r="B108">
        <v>2015</v>
      </c>
      <c r="C108" t="s">
        <v>417</v>
      </c>
      <c r="D108" t="s">
        <v>418</v>
      </c>
      <c r="E108" t="s">
        <v>419</v>
      </c>
      <c r="G108" t="s">
        <v>420</v>
      </c>
      <c r="H108" t="s">
        <v>421</v>
      </c>
      <c r="I108" t="s">
        <v>422</v>
      </c>
    </row>
    <row r="109" spans="2:9">
      <c r="B109">
        <v>2018</v>
      </c>
      <c r="C109" t="s">
        <v>423</v>
      </c>
      <c r="D109" t="s">
        <v>424</v>
      </c>
      <c r="E109" t="s">
        <v>114</v>
      </c>
      <c r="G109" t="s">
        <v>115</v>
      </c>
      <c r="H109" t="s">
        <v>425</v>
      </c>
      <c r="I109" t="s">
        <v>426</v>
      </c>
    </row>
    <row r="110" spans="2:9">
      <c r="B110">
        <v>2017</v>
      </c>
      <c r="C110" t="s">
        <v>427</v>
      </c>
      <c r="D110" t="s">
        <v>428</v>
      </c>
      <c r="E110" t="s">
        <v>198</v>
      </c>
      <c r="G110" t="s">
        <v>199</v>
      </c>
      <c r="H110" t="s">
        <v>429</v>
      </c>
      <c r="I110" t="s">
        <v>430</v>
      </c>
    </row>
    <row r="111" spans="2:9">
      <c r="B111">
        <v>2018</v>
      </c>
      <c r="C111" t="s">
        <v>431</v>
      </c>
      <c r="D111" t="s">
        <v>432</v>
      </c>
      <c r="E111" t="s">
        <v>104</v>
      </c>
      <c r="G111" t="s">
        <v>105</v>
      </c>
      <c r="H111" t="s">
        <v>433</v>
      </c>
      <c r="I111" t="s">
        <v>434</v>
      </c>
    </row>
    <row r="112" spans="2:9">
      <c r="B112">
        <v>2017</v>
      </c>
      <c r="C112" t="s">
        <v>435</v>
      </c>
      <c r="D112" t="s">
        <v>436</v>
      </c>
      <c r="E112" t="s">
        <v>160</v>
      </c>
      <c r="G112" t="s">
        <v>219</v>
      </c>
      <c r="H112" t="s">
        <v>437</v>
      </c>
      <c r="I112" t="s">
        <v>438</v>
      </c>
    </row>
    <row r="113" spans="2:9">
      <c r="B113">
        <v>2017</v>
      </c>
      <c r="C113" t="s">
        <v>439</v>
      </c>
      <c r="D113" t="s">
        <v>440</v>
      </c>
      <c r="E113" t="s">
        <v>198</v>
      </c>
      <c r="G113" t="s">
        <v>199</v>
      </c>
      <c r="H113" t="s">
        <v>441</v>
      </c>
      <c r="I113" t="s">
        <v>442</v>
      </c>
    </row>
    <row r="114" spans="2:9">
      <c r="B114">
        <v>2003</v>
      </c>
      <c r="C114" t="s">
        <v>443</v>
      </c>
      <c r="D114" t="s">
        <v>444</v>
      </c>
      <c r="E114" t="s">
        <v>104</v>
      </c>
      <c r="G114" t="s">
        <v>194</v>
      </c>
      <c r="I114" t="s">
        <v>445</v>
      </c>
    </row>
    <row r="115" spans="2:9">
      <c r="B115">
        <v>2013</v>
      </c>
      <c r="C115" t="s">
        <v>446</v>
      </c>
      <c r="D115" t="s">
        <v>447</v>
      </c>
      <c r="E115" t="s">
        <v>448</v>
      </c>
      <c r="G115" t="s">
        <v>449</v>
      </c>
      <c r="H115" t="s">
        <v>450</v>
      </c>
      <c r="I115" t="s">
        <v>451</v>
      </c>
    </row>
    <row r="116" spans="2:9">
      <c r="B116">
        <v>2007</v>
      </c>
      <c r="C116" t="s">
        <v>452</v>
      </c>
      <c r="D116" t="s">
        <v>453</v>
      </c>
      <c r="E116" t="s">
        <v>198</v>
      </c>
      <c r="G116" t="s">
        <v>232</v>
      </c>
      <c r="I116" t="s">
        <v>454</v>
      </c>
    </row>
    <row r="117" spans="2:9">
      <c r="B117">
        <v>2018</v>
      </c>
      <c r="C117" t="s">
        <v>455</v>
      </c>
      <c r="D117" t="s">
        <v>456</v>
      </c>
      <c r="E117" t="s">
        <v>114</v>
      </c>
      <c r="G117" t="s">
        <v>115</v>
      </c>
      <c r="H117" t="s">
        <v>457</v>
      </c>
      <c r="I117" t="s">
        <v>458</v>
      </c>
    </row>
    <row r="118" spans="2:9">
      <c r="B118">
        <v>2012</v>
      </c>
      <c r="C118" t="s">
        <v>459</v>
      </c>
      <c r="D118" t="s">
        <v>460</v>
      </c>
      <c r="E118" t="s">
        <v>198</v>
      </c>
      <c r="G118" t="s">
        <v>199</v>
      </c>
      <c r="H118" t="s">
        <v>461</v>
      </c>
      <c r="I118" t="s">
        <v>462</v>
      </c>
    </row>
    <row r="119" spans="2:9">
      <c r="B119">
        <v>2015</v>
      </c>
      <c r="C119" t="s">
        <v>250</v>
      </c>
      <c r="D119" t="s">
        <v>463</v>
      </c>
      <c r="E119" t="s">
        <v>198</v>
      </c>
      <c r="G119" t="s">
        <v>199</v>
      </c>
      <c r="H119" t="s">
        <v>464</v>
      </c>
      <c r="I119" t="s">
        <v>465</v>
      </c>
    </row>
    <row r="120" spans="2:9">
      <c r="B120">
        <v>2003</v>
      </c>
      <c r="C120" t="s">
        <v>466</v>
      </c>
      <c r="D120" t="s">
        <v>467</v>
      </c>
      <c r="E120" t="s">
        <v>188</v>
      </c>
      <c r="G120" t="s">
        <v>468</v>
      </c>
      <c r="I120" t="s">
        <v>469</v>
      </c>
    </row>
    <row r="121" spans="2:9">
      <c r="B121">
        <v>2012</v>
      </c>
      <c r="C121" t="s">
        <v>470</v>
      </c>
      <c r="D121" t="s">
        <v>471</v>
      </c>
      <c r="E121" t="s">
        <v>104</v>
      </c>
      <c r="G121" t="s">
        <v>105</v>
      </c>
      <c r="H121" t="s">
        <v>472</v>
      </c>
      <c r="I121" t="s">
        <v>473</v>
      </c>
    </row>
    <row r="122" spans="2:9">
      <c r="B122">
        <v>2013</v>
      </c>
      <c r="C122" t="s">
        <v>474</v>
      </c>
      <c r="D122" t="s">
        <v>475</v>
      </c>
      <c r="E122" t="s">
        <v>198</v>
      </c>
      <c r="G122" t="s">
        <v>199</v>
      </c>
      <c r="H122" t="s">
        <v>476</v>
      </c>
      <c r="I122" t="s">
        <v>477</v>
      </c>
    </row>
    <row r="123" spans="2:9">
      <c r="B123">
        <v>2017</v>
      </c>
      <c r="C123" t="s">
        <v>478</v>
      </c>
      <c r="D123" t="s">
        <v>479</v>
      </c>
      <c r="E123" t="s">
        <v>104</v>
      </c>
      <c r="G123" t="s">
        <v>105</v>
      </c>
      <c r="H123" t="s">
        <v>480</v>
      </c>
      <c r="I123" t="s">
        <v>481</v>
      </c>
    </row>
    <row r="124" spans="2:9">
      <c r="B124">
        <v>2020</v>
      </c>
      <c r="C124" t="s">
        <v>482</v>
      </c>
      <c r="D124" t="s">
        <v>483</v>
      </c>
      <c r="E124" t="s">
        <v>104</v>
      </c>
      <c r="G124" t="s">
        <v>105</v>
      </c>
      <c r="H124" t="s">
        <v>484</v>
      </c>
      <c r="I124" t="s">
        <v>485</v>
      </c>
    </row>
    <row r="125" spans="2:9">
      <c r="B125">
        <v>2017</v>
      </c>
      <c r="C125" t="s">
        <v>486</v>
      </c>
      <c r="D125" t="s">
        <v>487</v>
      </c>
      <c r="E125" t="s">
        <v>198</v>
      </c>
      <c r="G125" t="s">
        <v>199</v>
      </c>
      <c r="H125" t="s">
        <v>488</v>
      </c>
      <c r="I125" t="s">
        <v>489</v>
      </c>
    </row>
    <row r="126" spans="2:9">
      <c r="B126">
        <v>2019</v>
      </c>
      <c r="C126" t="s">
        <v>490</v>
      </c>
      <c r="D126" t="s">
        <v>491</v>
      </c>
      <c r="E126" t="s">
        <v>114</v>
      </c>
      <c r="G126" t="s">
        <v>115</v>
      </c>
      <c r="H126" t="s">
        <v>492</v>
      </c>
      <c r="I126" t="s">
        <v>493</v>
      </c>
    </row>
    <row r="127" spans="2:9">
      <c r="B127">
        <v>2020</v>
      </c>
      <c r="C127" t="s">
        <v>494</v>
      </c>
      <c r="D127" t="s">
        <v>495</v>
      </c>
      <c r="E127" t="s">
        <v>104</v>
      </c>
      <c r="G127" t="s">
        <v>105</v>
      </c>
      <c r="H127" t="s">
        <v>496</v>
      </c>
      <c r="I127" t="s">
        <v>497</v>
      </c>
    </row>
    <row r="128" spans="2:9">
      <c r="B128">
        <v>2014</v>
      </c>
      <c r="C128" t="s">
        <v>498</v>
      </c>
      <c r="D128" t="s">
        <v>499</v>
      </c>
      <c r="E128" t="s">
        <v>198</v>
      </c>
      <c r="G128" t="s">
        <v>199</v>
      </c>
      <c r="H128" t="s">
        <v>500</v>
      </c>
      <c r="I128" t="s">
        <v>501</v>
      </c>
    </row>
    <row r="129" spans="2:9">
      <c r="B129">
        <v>2019</v>
      </c>
      <c r="C129" t="s">
        <v>502</v>
      </c>
      <c r="D129" t="s">
        <v>503</v>
      </c>
      <c r="E129" t="s">
        <v>104</v>
      </c>
      <c r="G129" t="s">
        <v>105</v>
      </c>
      <c r="H129" t="s">
        <v>504</v>
      </c>
      <c r="I129" t="s">
        <v>505</v>
      </c>
    </row>
    <row r="130" spans="2:9">
      <c r="B130">
        <v>2019</v>
      </c>
      <c r="C130" t="s">
        <v>506</v>
      </c>
      <c r="D130" t="s">
        <v>507</v>
      </c>
      <c r="E130" t="s">
        <v>198</v>
      </c>
      <c r="G130" t="s">
        <v>199</v>
      </c>
      <c r="H130" t="s">
        <v>508</v>
      </c>
      <c r="I130" t="s">
        <v>509</v>
      </c>
    </row>
    <row r="131" spans="2:9">
      <c r="B131">
        <v>2006</v>
      </c>
      <c r="C131" t="s">
        <v>510</v>
      </c>
      <c r="D131" t="s">
        <v>511</v>
      </c>
      <c r="E131" t="s">
        <v>356</v>
      </c>
      <c r="G131" t="s">
        <v>512</v>
      </c>
      <c r="I131" t="s">
        <v>513</v>
      </c>
    </row>
    <row r="132" spans="2:9">
      <c r="B132">
        <v>2007</v>
      </c>
      <c r="C132" t="s">
        <v>514</v>
      </c>
      <c r="D132" t="s">
        <v>515</v>
      </c>
      <c r="E132" t="s">
        <v>160</v>
      </c>
      <c r="G132" t="s">
        <v>161</v>
      </c>
      <c r="I132" t="s">
        <v>516</v>
      </c>
    </row>
    <row r="133" spans="2:9">
      <c r="B133">
        <v>1996</v>
      </c>
      <c r="C133" t="s">
        <v>517</v>
      </c>
      <c r="D133" t="s">
        <v>518</v>
      </c>
      <c r="E133" t="s">
        <v>104</v>
      </c>
      <c r="G133" t="s">
        <v>194</v>
      </c>
      <c r="I133" t="s">
        <v>519</v>
      </c>
    </row>
    <row r="134" spans="2:9">
      <c r="B134">
        <v>2014</v>
      </c>
      <c r="C134" t="s">
        <v>520</v>
      </c>
      <c r="D134" t="s">
        <v>521</v>
      </c>
      <c r="E134" t="s">
        <v>160</v>
      </c>
      <c r="G134" t="s">
        <v>219</v>
      </c>
      <c r="H134" t="s">
        <v>522</v>
      </c>
      <c r="I134" t="s">
        <v>523</v>
      </c>
    </row>
    <row r="135" spans="2:9">
      <c r="B135">
        <v>2007</v>
      </c>
      <c r="C135" t="s">
        <v>524</v>
      </c>
      <c r="D135" t="s">
        <v>525</v>
      </c>
      <c r="E135" t="s">
        <v>104</v>
      </c>
      <c r="G135" t="s">
        <v>194</v>
      </c>
      <c r="I135" t="s">
        <v>526</v>
      </c>
    </row>
    <row r="136" spans="2:9">
      <c r="B136">
        <v>2015</v>
      </c>
      <c r="C136" t="s">
        <v>527</v>
      </c>
      <c r="D136" t="s">
        <v>528</v>
      </c>
      <c r="E136" t="s">
        <v>204</v>
      </c>
      <c r="G136" t="s">
        <v>205</v>
      </c>
      <c r="I136" t="s">
        <v>529</v>
      </c>
    </row>
    <row r="137" spans="2:9">
      <c r="B137">
        <v>2020</v>
      </c>
      <c r="C137" t="s">
        <v>530</v>
      </c>
      <c r="D137" t="s">
        <v>531</v>
      </c>
      <c r="E137" t="s">
        <v>104</v>
      </c>
      <c r="G137" t="s">
        <v>105</v>
      </c>
      <c r="H137" t="s">
        <v>532</v>
      </c>
      <c r="I137" t="s">
        <v>533</v>
      </c>
    </row>
    <row r="138" spans="2:9">
      <c r="B138">
        <v>2019</v>
      </c>
      <c r="C138" t="s">
        <v>534</v>
      </c>
      <c r="D138" t="s">
        <v>535</v>
      </c>
      <c r="E138" t="s">
        <v>536</v>
      </c>
      <c r="G138" t="s">
        <v>537</v>
      </c>
      <c r="H138" t="s">
        <v>538</v>
      </c>
      <c r="I138" t="s">
        <v>539</v>
      </c>
    </row>
    <row r="139" spans="2:9">
      <c r="B139">
        <v>1980</v>
      </c>
      <c r="C139" t="s">
        <v>540</v>
      </c>
      <c r="D139" t="s">
        <v>541</v>
      </c>
      <c r="E139" t="s">
        <v>542</v>
      </c>
      <c r="G139" t="s">
        <v>543</v>
      </c>
      <c r="I139" t="s">
        <v>544</v>
      </c>
    </row>
    <row r="140" spans="2:9">
      <c r="B140">
        <v>2006</v>
      </c>
      <c r="C140" t="s">
        <v>514</v>
      </c>
      <c r="D140" t="s">
        <v>545</v>
      </c>
      <c r="E140" t="s">
        <v>104</v>
      </c>
      <c r="G140" t="s">
        <v>194</v>
      </c>
      <c r="I140" t="s">
        <v>546</v>
      </c>
    </row>
    <row r="141" spans="2:9">
      <c r="B141">
        <v>2015</v>
      </c>
      <c r="C141" t="s">
        <v>547</v>
      </c>
      <c r="D141" t="s">
        <v>548</v>
      </c>
      <c r="E141" t="s">
        <v>284</v>
      </c>
      <c r="G141" t="s">
        <v>285</v>
      </c>
      <c r="H141" t="s">
        <v>549</v>
      </c>
      <c r="I141" t="s">
        <v>550</v>
      </c>
    </row>
    <row r="142" spans="2:9">
      <c r="B142">
        <v>2016</v>
      </c>
      <c r="C142" t="s">
        <v>250</v>
      </c>
      <c r="D142" t="s">
        <v>551</v>
      </c>
      <c r="E142" t="s">
        <v>198</v>
      </c>
      <c r="G142" t="s">
        <v>199</v>
      </c>
      <c r="H142" t="s">
        <v>552</v>
      </c>
      <c r="I142" t="s">
        <v>553</v>
      </c>
    </row>
    <row r="143" spans="2:9">
      <c r="B143">
        <v>2018</v>
      </c>
      <c r="C143" t="s">
        <v>554</v>
      </c>
      <c r="D143" t="s">
        <v>555</v>
      </c>
      <c r="E143" t="s">
        <v>104</v>
      </c>
      <c r="G143" t="s">
        <v>105</v>
      </c>
      <c r="H143" t="s">
        <v>556</v>
      </c>
      <c r="I143" t="s">
        <v>557</v>
      </c>
    </row>
    <row r="144" spans="2:9">
      <c r="B144">
        <v>2018</v>
      </c>
      <c r="C144" t="s">
        <v>558</v>
      </c>
      <c r="D144" t="s">
        <v>559</v>
      </c>
      <c r="E144" t="s">
        <v>114</v>
      </c>
      <c r="G144" t="s">
        <v>115</v>
      </c>
      <c r="H144" t="s">
        <v>560</v>
      </c>
      <c r="I144" t="s">
        <v>561</v>
      </c>
    </row>
    <row r="145" spans="2:9">
      <c r="B145">
        <v>2017</v>
      </c>
      <c r="C145" t="s">
        <v>400</v>
      </c>
      <c r="D145" t="s">
        <v>562</v>
      </c>
      <c r="E145" t="s">
        <v>198</v>
      </c>
      <c r="G145" t="s">
        <v>199</v>
      </c>
      <c r="H145" t="s">
        <v>563</v>
      </c>
      <c r="I145" t="s">
        <v>564</v>
      </c>
    </row>
    <row r="146" spans="2:9">
      <c r="B146">
        <v>2016</v>
      </c>
      <c r="C146" t="s">
        <v>565</v>
      </c>
      <c r="D146" t="s">
        <v>566</v>
      </c>
      <c r="E146" t="s">
        <v>160</v>
      </c>
      <c r="G146" t="s">
        <v>219</v>
      </c>
      <c r="H146" t="s">
        <v>567</v>
      </c>
      <c r="I146" t="s">
        <v>568</v>
      </c>
    </row>
    <row r="147" spans="2:9">
      <c r="B147">
        <v>2015</v>
      </c>
      <c r="C147" t="s">
        <v>569</v>
      </c>
      <c r="D147" t="s">
        <v>570</v>
      </c>
      <c r="E147" t="s">
        <v>114</v>
      </c>
      <c r="G147" t="s">
        <v>115</v>
      </c>
      <c r="H147" t="s">
        <v>571</v>
      </c>
      <c r="I147" t="s">
        <v>572</v>
      </c>
    </row>
    <row r="148" spans="2:9">
      <c r="B148">
        <v>2003</v>
      </c>
      <c r="C148" t="s">
        <v>573</v>
      </c>
      <c r="D148" t="s">
        <v>574</v>
      </c>
      <c r="E148" t="s">
        <v>575</v>
      </c>
      <c r="G148" t="s">
        <v>576</v>
      </c>
      <c r="I148" t="s">
        <v>577</v>
      </c>
    </row>
    <row r="149" spans="2:9">
      <c r="B149">
        <v>2018</v>
      </c>
      <c r="C149" t="s">
        <v>578</v>
      </c>
      <c r="D149" t="s">
        <v>579</v>
      </c>
      <c r="E149" t="s">
        <v>114</v>
      </c>
      <c r="G149" t="s">
        <v>115</v>
      </c>
      <c r="H149" t="s">
        <v>580</v>
      </c>
      <c r="I149" t="s">
        <v>581</v>
      </c>
    </row>
    <row r="150" spans="2:9">
      <c r="B150">
        <v>2013</v>
      </c>
      <c r="C150" t="s">
        <v>582</v>
      </c>
      <c r="D150" t="s">
        <v>583</v>
      </c>
      <c r="E150" t="s">
        <v>371</v>
      </c>
      <c r="G150" t="s">
        <v>372</v>
      </c>
      <c r="I150" t="s">
        <v>584</v>
      </c>
    </row>
    <row r="151" spans="2:9">
      <c r="B151">
        <v>2019</v>
      </c>
      <c r="C151" t="s">
        <v>585</v>
      </c>
      <c r="D151" t="s">
        <v>586</v>
      </c>
      <c r="E151" t="s">
        <v>587</v>
      </c>
      <c r="G151" t="s">
        <v>588</v>
      </c>
      <c r="H151" t="s">
        <v>589</v>
      </c>
      <c r="I151" t="s">
        <v>590</v>
      </c>
    </row>
    <row r="152" spans="2:9">
      <c r="B152">
        <v>2017</v>
      </c>
      <c r="C152" t="s">
        <v>591</v>
      </c>
      <c r="D152" t="s">
        <v>592</v>
      </c>
      <c r="E152" t="s">
        <v>104</v>
      </c>
      <c r="G152" t="s">
        <v>105</v>
      </c>
      <c r="H152" t="s">
        <v>593</v>
      </c>
      <c r="I152" t="s">
        <v>594</v>
      </c>
    </row>
    <row r="153" spans="2:9">
      <c r="B153">
        <v>2015</v>
      </c>
      <c r="C153" t="s">
        <v>595</v>
      </c>
      <c r="D153" t="s">
        <v>596</v>
      </c>
      <c r="E153" t="s">
        <v>198</v>
      </c>
      <c r="G153" t="s">
        <v>199</v>
      </c>
      <c r="H153" t="s">
        <v>597</v>
      </c>
      <c r="I153" t="s">
        <v>598</v>
      </c>
    </row>
    <row r="154" spans="2:9">
      <c r="B154">
        <v>2012</v>
      </c>
      <c r="C154" t="s">
        <v>599</v>
      </c>
      <c r="D154" t="s">
        <v>600</v>
      </c>
      <c r="E154" t="s">
        <v>160</v>
      </c>
      <c r="G154" t="s">
        <v>219</v>
      </c>
      <c r="H154" t="s">
        <v>601</v>
      </c>
      <c r="I154" t="s">
        <v>602</v>
      </c>
    </row>
    <row r="155" spans="2:9">
      <c r="B155">
        <v>2000</v>
      </c>
      <c r="C155" t="s">
        <v>603</v>
      </c>
      <c r="D155" t="s">
        <v>604</v>
      </c>
      <c r="E155" t="s">
        <v>114</v>
      </c>
      <c r="G155" t="s">
        <v>605</v>
      </c>
      <c r="I155" t="s">
        <v>606</v>
      </c>
    </row>
    <row r="156" spans="2:9">
      <c r="B156">
        <v>2015</v>
      </c>
      <c r="C156" t="s">
        <v>607</v>
      </c>
      <c r="D156" t="s">
        <v>608</v>
      </c>
      <c r="E156" t="s">
        <v>104</v>
      </c>
      <c r="G156" t="s">
        <v>105</v>
      </c>
      <c r="H156" t="s">
        <v>609</v>
      </c>
      <c r="I156" t="s">
        <v>610</v>
      </c>
    </row>
    <row r="157" spans="2:9">
      <c r="B157">
        <v>2016</v>
      </c>
      <c r="C157" t="s">
        <v>611</v>
      </c>
      <c r="D157" t="s">
        <v>612</v>
      </c>
      <c r="E157" t="s">
        <v>613</v>
      </c>
      <c r="G157" t="s">
        <v>614</v>
      </c>
      <c r="H157" t="s">
        <v>615</v>
      </c>
      <c r="I157" t="s">
        <v>616</v>
      </c>
    </row>
    <row r="158" spans="2:9">
      <c r="B158">
        <v>2014</v>
      </c>
      <c r="C158" t="s">
        <v>617</v>
      </c>
      <c r="D158" t="s">
        <v>618</v>
      </c>
      <c r="E158" t="s">
        <v>114</v>
      </c>
      <c r="G158" t="s">
        <v>115</v>
      </c>
      <c r="H158" t="s">
        <v>619</v>
      </c>
      <c r="I158" t="s">
        <v>620</v>
      </c>
    </row>
    <row r="159" spans="2:9">
      <c r="B159">
        <v>2014</v>
      </c>
      <c r="C159" t="s">
        <v>339</v>
      </c>
      <c r="D159" t="s">
        <v>621</v>
      </c>
      <c r="E159" t="s">
        <v>622</v>
      </c>
      <c r="G159" t="s">
        <v>623</v>
      </c>
      <c r="H159" t="s">
        <v>624</v>
      </c>
      <c r="I159" t="s">
        <v>625</v>
      </c>
    </row>
    <row r="160" spans="2:9">
      <c r="B160">
        <v>2015</v>
      </c>
      <c r="C160" t="s">
        <v>627</v>
      </c>
      <c r="D160" t="s">
        <v>628</v>
      </c>
      <c r="E160" t="s">
        <v>629</v>
      </c>
      <c r="G160" t="s">
        <v>205</v>
      </c>
      <c r="I160" t="s">
        <v>630</v>
      </c>
    </row>
    <row r="161" spans="2:9">
      <c r="B161">
        <v>2011</v>
      </c>
      <c r="C161" t="s">
        <v>631</v>
      </c>
      <c r="D161" t="s">
        <v>632</v>
      </c>
      <c r="E161" t="s">
        <v>633</v>
      </c>
      <c r="G161" t="s">
        <v>634</v>
      </c>
      <c r="H161" t="s">
        <v>635</v>
      </c>
      <c r="I161" t="s">
        <v>636</v>
      </c>
    </row>
    <row r="162" spans="2:9">
      <c r="B162">
        <v>2011</v>
      </c>
      <c r="C162" t="s">
        <v>637</v>
      </c>
      <c r="D162" t="s">
        <v>638</v>
      </c>
      <c r="E162" t="s">
        <v>639</v>
      </c>
      <c r="G162" t="s">
        <v>194</v>
      </c>
      <c r="H162" t="s">
        <v>106</v>
      </c>
      <c r="I162" t="s">
        <v>640</v>
      </c>
    </row>
    <row r="163" spans="2:9">
      <c r="B163">
        <v>2020</v>
      </c>
      <c r="C163" t="s">
        <v>641</v>
      </c>
      <c r="D163" t="s">
        <v>642</v>
      </c>
      <c r="E163" t="s">
        <v>639</v>
      </c>
      <c r="G163" t="s">
        <v>194</v>
      </c>
      <c r="H163" t="s">
        <v>110</v>
      </c>
      <c r="I163" t="s">
        <v>643</v>
      </c>
    </row>
    <row r="164" spans="2:9">
      <c r="B164">
        <v>2016</v>
      </c>
      <c r="C164" t="s">
        <v>644</v>
      </c>
      <c r="D164" t="s">
        <v>645</v>
      </c>
      <c r="E164" t="s">
        <v>646</v>
      </c>
      <c r="G164" t="s">
        <v>605</v>
      </c>
      <c r="H164" t="s">
        <v>116</v>
      </c>
      <c r="I164" t="s">
        <v>647</v>
      </c>
    </row>
    <row r="165" spans="2:9">
      <c r="B165">
        <v>2017</v>
      </c>
      <c r="C165" t="s">
        <v>648</v>
      </c>
      <c r="D165" t="s">
        <v>649</v>
      </c>
      <c r="E165" t="s">
        <v>650</v>
      </c>
      <c r="G165" t="s">
        <v>651</v>
      </c>
      <c r="H165" t="s">
        <v>652</v>
      </c>
      <c r="I165" t="s">
        <v>653</v>
      </c>
    </row>
    <row r="166" spans="2:9">
      <c r="B166">
        <v>2016</v>
      </c>
      <c r="C166" t="s">
        <v>654</v>
      </c>
      <c r="D166" t="s">
        <v>655</v>
      </c>
      <c r="E166" t="s">
        <v>656</v>
      </c>
      <c r="G166" t="s">
        <v>121</v>
      </c>
      <c r="H166" t="s">
        <v>122</v>
      </c>
      <c r="I166" t="s">
        <v>657</v>
      </c>
    </row>
    <row r="167" spans="2:9">
      <c r="B167">
        <v>2010</v>
      </c>
      <c r="C167" t="s">
        <v>658</v>
      </c>
      <c r="D167" t="s">
        <v>659</v>
      </c>
      <c r="E167" t="s">
        <v>660</v>
      </c>
      <c r="G167" t="s">
        <v>661</v>
      </c>
      <c r="H167" t="s">
        <v>662</v>
      </c>
      <c r="I167" t="s">
        <v>663</v>
      </c>
    </row>
    <row r="168" spans="2:9">
      <c r="B168">
        <v>2019</v>
      </c>
      <c r="C168" t="s">
        <v>664</v>
      </c>
      <c r="D168" t="s">
        <v>665</v>
      </c>
      <c r="E168" t="s">
        <v>639</v>
      </c>
      <c r="G168" t="s">
        <v>194</v>
      </c>
      <c r="H168" t="s">
        <v>666</v>
      </c>
      <c r="I168" t="s">
        <v>667</v>
      </c>
    </row>
    <row r="169" spans="2:9">
      <c r="B169">
        <v>2005</v>
      </c>
      <c r="C169" t="s">
        <v>668</v>
      </c>
      <c r="D169" t="s">
        <v>669</v>
      </c>
      <c r="E169" t="s">
        <v>670</v>
      </c>
      <c r="G169" t="s">
        <v>671</v>
      </c>
      <c r="I169" t="s">
        <v>672</v>
      </c>
    </row>
    <row r="170" spans="2:9">
      <c r="B170">
        <v>2017</v>
      </c>
      <c r="C170" t="s">
        <v>673</v>
      </c>
      <c r="D170" t="s">
        <v>674</v>
      </c>
      <c r="E170" t="s">
        <v>675</v>
      </c>
      <c r="G170" t="s">
        <v>372</v>
      </c>
      <c r="H170" t="s">
        <v>676</v>
      </c>
      <c r="I170" t="s">
        <v>677</v>
      </c>
    </row>
    <row r="171" spans="2:9">
      <c r="B171">
        <v>2008</v>
      </c>
      <c r="C171" t="s">
        <v>678</v>
      </c>
      <c r="D171" t="s">
        <v>679</v>
      </c>
      <c r="I171" t="s">
        <v>680</v>
      </c>
    </row>
    <row r="172" spans="2:9">
      <c r="B172">
        <v>2016</v>
      </c>
      <c r="C172" t="s">
        <v>681</v>
      </c>
      <c r="D172" t="s">
        <v>682</v>
      </c>
      <c r="I172" t="s">
        <v>683</v>
      </c>
    </row>
    <row r="173" spans="2:9">
      <c r="B173">
        <v>2017</v>
      </c>
      <c r="C173" t="s">
        <v>684</v>
      </c>
      <c r="D173" t="s">
        <v>685</v>
      </c>
      <c r="E173" t="s">
        <v>656</v>
      </c>
      <c r="G173" t="s">
        <v>121</v>
      </c>
      <c r="H173" t="s">
        <v>126</v>
      </c>
      <c r="I173" t="s">
        <v>686</v>
      </c>
    </row>
    <row r="174" spans="2:9">
      <c r="B174">
        <v>2013</v>
      </c>
      <c r="C174" t="s">
        <v>687</v>
      </c>
      <c r="D174" t="s">
        <v>688</v>
      </c>
      <c r="E174" t="s">
        <v>689</v>
      </c>
      <c r="G174" t="s">
        <v>407</v>
      </c>
      <c r="H174" t="s">
        <v>690</v>
      </c>
      <c r="I174" t="s">
        <v>691</v>
      </c>
    </row>
    <row r="175" spans="2:9">
      <c r="B175">
        <v>2009</v>
      </c>
      <c r="C175" t="s">
        <v>692</v>
      </c>
      <c r="D175" t="s">
        <v>693</v>
      </c>
      <c r="E175" t="s">
        <v>646</v>
      </c>
      <c r="G175" t="s">
        <v>605</v>
      </c>
      <c r="H175" t="s">
        <v>130</v>
      </c>
      <c r="I175" t="s">
        <v>694</v>
      </c>
    </row>
    <row r="176" spans="2:9">
      <c r="B176">
        <v>2020</v>
      </c>
      <c r="C176" t="s">
        <v>695</v>
      </c>
      <c r="D176" t="s">
        <v>696</v>
      </c>
      <c r="E176" t="s">
        <v>639</v>
      </c>
      <c r="G176" t="s">
        <v>194</v>
      </c>
      <c r="H176" t="s">
        <v>134</v>
      </c>
      <c r="I176" t="s">
        <v>697</v>
      </c>
    </row>
    <row r="177" spans="2:9">
      <c r="B177">
        <v>2014</v>
      </c>
      <c r="C177" t="s">
        <v>698</v>
      </c>
      <c r="D177" t="s">
        <v>699</v>
      </c>
      <c r="E177" t="s">
        <v>646</v>
      </c>
      <c r="G177" t="s">
        <v>605</v>
      </c>
      <c r="H177" t="s">
        <v>138</v>
      </c>
      <c r="I177" t="s">
        <v>700</v>
      </c>
    </row>
    <row r="178" spans="2:9">
      <c r="B178">
        <v>2018</v>
      </c>
      <c r="C178" t="s">
        <v>701</v>
      </c>
      <c r="D178" t="s">
        <v>702</v>
      </c>
      <c r="E178" t="s">
        <v>639</v>
      </c>
      <c r="G178" t="s">
        <v>194</v>
      </c>
      <c r="H178" t="s">
        <v>148</v>
      </c>
      <c r="I178" t="s">
        <v>703</v>
      </c>
    </row>
    <row r="179" spans="2:9">
      <c r="B179">
        <v>2018</v>
      </c>
      <c r="C179" t="s">
        <v>704</v>
      </c>
      <c r="D179" t="s">
        <v>705</v>
      </c>
      <c r="E179" t="s">
        <v>639</v>
      </c>
      <c r="G179" t="s">
        <v>194</v>
      </c>
      <c r="H179" t="s">
        <v>152</v>
      </c>
      <c r="I179" t="s">
        <v>706</v>
      </c>
    </row>
    <row r="180" spans="2:9">
      <c r="B180">
        <v>2019</v>
      </c>
      <c r="C180" t="s">
        <v>707</v>
      </c>
      <c r="D180" t="s">
        <v>708</v>
      </c>
      <c r="E180" t="s">
        <v>639</v>
      </c>
      <c r="G180" t="s">
        <v>194</v>
      </c>
      <c r="H180" t="s">
        <v>156</v>
      </c>
      <c r="I180" t="s">
        <v>709</v>
      </c>
    </row>
    <row r="181" spans="2:9">
      <c r="B181">
        <v>2009</v>
      </c>
      <c r="C181" t="s">
        <v>710</v>
      </c>
      <c r="D181" t="s">
        <v>711</v>
      </c>
      <c r="E181" t="s">
        <v>712</v>
      </c>
      <c r="G181" t="s">
        <v>161</v>
      </c>
      <c r="H181" t="s">
        <v>162</v>
      </c>
      <c r="I181" t="s">
        <v>713</v>
      </c>
    </row>
    <row r="182" spans="2:9">
      <c r="B182">
        <v>2013</v>
      </c>
      <c r="C182" t="s">
        <v>714</v>
      </c>
      <c r="D182" t="s">
        <v>715</v>
      </c>
      <c r="E182" t="s">
        <v>712</v>
      </c>
      <c r="G182" t="s">
        <v>161</v>
      </c>
      <c r="H182" t="s">
        <v>716</v>
      </c>
      <c r="I182" t="s">
        <v>717</v>
      </c>
    </row>
    <row r="183" spans="2:9">
      <c r="B183">
        <v>2016</v>
      </c>
      <c r="C183" t="s">
        <v>718</v>
      </c>
      <c r="D183" t="s">
        <v>719</v>
      </c>
      <c r="E183" t="s">
        <v>639</v>
      </c>
      <c r="G183" t="s">
        <v>194</v>
      </c>
      <c r="H183" t="s">
        <v>166</v>
      </c>
      <c r="I183" t="s">
        <v>720</v>
      </c>
    </row>
    <row r="184" spans="2:9">
      <c r="B184">
        <v>2016</v>
      </c>
      <c r="C184" t="s">
        <v>721</v>
      </c>
      <c r="D184" t="s">
        <v>722</v>
      </c>
      <c r="E184" t="s">
        <v>723</v>
      </c>
      <c r="G184" t="s">
        <v>724</v>
      </c>
      <c r="H184" t="s">
        <v>725</v>
      </c>
      <c r="I184" t="s">
        <v>726</v>
      </c>
    </row>
    <row r="185" spans="2:9">
      <c r="B185">
        <v>2011</v>
      </c>
      <c r="C185" t="s">
        <v>727</v>
      </c>
      <c r="D185" t="s">
        <v>728</v>
      </c>
      <c r="E185" t="s">
        <v>646</v>
      </c>
      <c r="G185" t="s">
        <v>605</v>
      </c>
      <c r="H185" t="s">
        <v>170</v>
      </c>
      <c r="I185" t="s">
        <v>729</v>
      </c>
    </row>
    <row r="186" spans="2:9">
      <c r="B186">
        <v>2013</v>
      </c>
      <c r="C186" t="s">
        <v>727</v>
      </c>
      <c r="D186" s="10" t="s">
        <v>730</v>
      </c>
      <c r="E186" t="s">
        <v>646</v>
      </c>
      <c r="G186" t="s">
        <v>605</v>
      </c>
      <c r="H186" t="s">
        <v>731</v>
      </c>
      <c r="I186" t="s">
        <v>732</v>
      </c>
    </row>
    <row r="187" spans="2:9">
      <c r="B187">
        <v>2015</v>
      </c>
      <c r="C187" t="s">
        <v>733</v>
      </c>
      <c r="D187" t="s">
        <v>734</v>
      </c>
      <c r="E187" t="s">
        <v>735</v>
      </c>
      <c r="F187" t="s">
        <v>736</v>
      </c>
      <c r="I187" t="s">
        <v>737</v>
      </c>
    </row>
    <row r="188" spans="2:9">
      <c r="B188">
        <v>2013</v>
      </c>
      <c r="C188" t="s">
        <v>738</v>
      </c>
      <c r="D188" t="s">
        <v>739</v>
      </c>
      <c r="E188" t="s">
        <v>740</v>
      </c>
      <c r="F188" t="s">
        <v>741</v>
      </c>
      <c r="I188" t="s">
        <v>742</v>
      </c>
    </row>
    <row r="189" spans="2:9">
      <c r="B189">
        <v>2018</v>
      </c>
      <c r="C189" t="s">
        <v>743</v>
      </c>
      <c r="D189" t="s">
        <v>744</v>
      </c>
      <c r="E189" t="s">
        <v>639</v>
      </c>
      <c r="G189" t="s">
        <v>194</v>
      </c>
      <c r="H189" t="s">
        <v>174</v>
      </c>
      <c r="I189" t="s">
        <v>745</v>
      </c>
    </row>
    <row r="190" spans="2:9">
      <c r="B190">
        <v>2020</v>
      </c>
      <c r="C190" t="s">
        <v>746</v>
      </c>
      <c r="D190" t="s">
        <v>747</v>
      </c>
      <c r="E190" t="s">
        <v>748</v>
      </c>
      <c r="G190" t="s">
        <v>749</v>
      </c>
      <c r="H190" t="s">
        <v>180</v>
      </c>
      <c r="I190" t="s">
        <v>750</v>
      </c>
    </row>
    <row r="191" spans="2:9">
      <c r="B191">
        <v>2014</v>
      </c>
      <c r="C191" t="s">
        <v>751</v>
      </c>
      <c r="D191" t="s">
        <v>752</v>
      </c>
      <c r="E191" t="s">
        <v>639</v>
      </c>
      <c r="G191" t="s">
        <v>194</v>
      </c>
      <c r="H191" t="s">
        <v>184</v>
      </c>
      <c r="I191" t="s">
        <v>753</v>
      </c>
    </row>
    <row r="192" spans="2:9">
      <c r="B192">
        <v>2008</v>
      </c>
      <c r="C192" t="s">
        <v>754</v>
      </c>
      <c r="D192" t="s">
        <v>755</v>
      </c>
      <c r="E192" t="s">
        <v>639</v>
      </c>
      <c r="G192" t="s">
        <v>194</v>
      </c>
      <c r="H192" t="s">
        <v>756</v>
      </c>
      <c r="I192" t="s">
        <v>757</v>
      </c>
    </row>
    <row r="193" spans="2:9">
      <c r="B193">
        <v>2017</v>
      </c>
      <c r="C193" t="s">
        <v>758</v>
      </c>
      <c r="D193" t="s">
        <v>759</v>
      </c>
      <c r="E193" t="s">
        <v>760</v>
      </c>
      <c r="G193" t="s">
        <v>761</v>
      </c>
      <c r="H193" t="s">
        <v>762</v>
      </c>
      <c r="I193" t="s">
        <v>763</v>
      </c>
    </row>
    <row r="194" spans="2:9">
      <c r="B194">
        <v>2020</v>
      </c>
      <c r="C194" t="s">
        <v>764</v>
      </c>
      <c r="D194" t="s">
        <v>765</v>
      </c>
      <c r="E194" t="s">
        <v>766</v>
      </c>
      <c r="G194" t="s">
        <v>232</v>
      </c>
      <c r="H194" t="s">
        <v>200</v>
      </c>
      <c r="I194" t="s">
        <v>767</v>
      </c>
    </row>
    <row r="195" spans="2:9">
      <c r="B195">
        <v>2015</v>
      </c>
      <c r="C195" t="s">
        <v>768</v>
      </c>
      <c r="D195" t="s">
        <v>769</v>
      </c>
      <c r="E195" t="s">
        <v>629</v>
      </c>
      <c r="G195" t="s">
        <v>205</v>
      </c>
      <c r="I195" t="s">
        <v>770</v>
      </c>
    </row>
    <row r="196" spans="2:9">
      <c r="B196">
        <v>2016</v>
      </c>
      <c r="C196" t="s">
        <v>771</v>
      </c>
      <c r="D196" t="s">
        <v>772</v>
      </c>
      <c r="I196" t="s">
        <v>773</v>
      </c>
    </row>
    <row r="197" spans="2:9">
      <c r="B197">
        <v>2016</v>
      </c>
      <c r="C197" t="s">
        <v>774</v>
      </c>
      <c r="D197" t="s">
        <v>775</v>
      </c>
      <c r="E197" t="s">
        <v>646</v>
      </c>
      <c r="G197" t="s">
        <v>605</v>
      </c>
      <c r="H197" t="s">
        <v>209</v>
      </c>
      <c r="I197" t="s">
        <v>776</v>
      </c>
    </row>
    <row r="198" spans="2:9">
      <c r="B198">
        <v>2018</v>
      </c>
      <c r="C198" t="s">
        <v>217</v>
      </c>
      <c r="D198" t="s">
        <v>777</v>
      </c>
      <c r="I198" t="s">
        <v>778</v>
      </c>
    </row>
    <row r="199" spans="2:9">
      <c r="B199">
        <v>2019</v>
      </c>
      <c r="C199" t="s">
        <v>217</v>
      </c>
      <c r="D199" t="s">
        <v>779</v>
      </c>
      <c r="E199" t="s">
        <v>712</v>
      </c>
      <c r="G199" t="s">
        <v>161</v>
      </c>
      <c r="H199" t="s">
        <v>220</v>
      </c>
      <c r="I199" t="s">
        <v>780</v>
      </c>
    </row>
    <row r="200" spans="2:9">
      <c r="B200">
        <v>2018</v>
      </c>
      <c r="C200" t="s">
        <v>781</v>
      </c>
      <c r="D200" t="s">
        <v>782</v>
      </c>
      <c r="E200" t="s">
        <v>639</v>
      </c>
      <c r="G200" t="s">
        <v>194</v>
      </c>
      <c r="H200" t="s">
        <v>224</v>
      </c>
      <c r="I200" t="s">
        <v>783</v>
      </c>
    </row>
    <row r="201" spans="2:9">
      <c r="B201">
        <v>2010</v>
      </c>
      <c r="C201" t="s">
        <v>784</v>
      </c>
      <c r="D201" t="s">
        <v>785</v>
      </c>
      <c r="E201" t="s">
        <v>646</v>
      </c>
      <c r="G201" t="s">
        <v>605</v>
      </c>
      <c r="H201" t="s">
        <v>228</v>
      </c>
      <c r="I201" t="s">
        <v>786</v>
      </c>
    </row>
    <row r="202" spans="2:9">
      <c r="B202">
        <v>2017</v>
      </c>
      <c r="C202" t="s">
        <v>787</v>
      </c>
      <c r="D202" t="s">
        <v>788</v>
      </c>
      <c r="E202" t="s">
        <v>689</v>
      </c>
      <c r="G202" t="s">
        <v>407</v>
      </c>
      <c r="H202" t="s">
        <v>789</v>
      </c>
      <c r="I202" t="s">
        <v>790</v>
      </c>
    </row>
    <row r="203" spans="2:9">
      <c r="B203">
        <v>2007</v>
      </c>
      <c r="C203" t="s">
        <v>791</v>
      </c>
      <c r="D203" t="s">
        <v>792</v>
      </c>
      <c r="E203" t="s">
        <v>766</v>
      </c>
      <c r="G203" t="s">
        <v>232</v>
      </c>
      <c r="H203" t="s">
        <v>793</v>
      </c>
      <c r="I203" t="s">
        <v>794</v>
      </c>
    </row>
    <row r="204" spans="2:9">
      <c r="B204">
        <v>2016</v>
      </c>
      <c r="C204" t="s">
        <v>795</v>
      </c>
      <c r="D204" t="s">
        <v>796</v>
      </c>
      <c r="E204" t="s">
        <v>712</v>
      </c>
      <c r="G204" t="s">
        <v>161</v>
      </c>
      <c r="H204" t="s">
        <v>236</v>
      </c>
      <c r="I204" t="s">
        <v>797</v>
      </c>
    </row>
    <row r="205" spans="2:9">
      <c r="B205">
        <v>2011</v>
      </c>
      <c r="C205" t="s">
        <v>798</v>
      </c>
      <c r="D205" t="s">
        <v>799</v>
      </c>
      <c r="E205" t="s">
        <v>629</v>
      </c>
      <c r="G205" t="s">
        <v>205</v>
      </c>
      <c r="H205" t="s">
        <v>800</v>
      </c>
      <c r="I205" t="s">
        <v>801</v>
      </c>
    </row>
    <row r="206" spans="2:9">
      <c r="B206">
        <v>2017</v>
      </c>
      <c r="C206" t="s">
        <v>802</v>
      </c>
      <c r="D206" t="s">
        <v>803</v>
      </c>
      <c r="E206" t="s">
        <v>639</v>
      </c>
      <c r="G206" t="s">
        <v>194</v>
      </c>
      <c r="H206" t="s">
        <v>244</v>
      </c>
      <c r="I206" t="s">
        <v>804</v>
      </c>
    </row>
    <row r="207" spans="2:9">
      <c r="B207">
        <v>2014</v>
      </c>
      <c r="C207" t="s">
        <v>805</v>
      </c>
      <c r="D207" t="s">
        <v>806</v>
      </c>
      <c r="E207" t="s">
        <v>646</v>
      </c>
      <c r="G207" t="s">
        <v>605</v>
      </c>
      <c r="H207" t="s">
        <v>248</v>
      </c>
      <c r="I207" t="s">
        <v>807</v>
      </c>
    </row>
    <row r="208" spans="2:9">
      <c r="B208">
        <v>2013</v>
      </c>
      <c r="C208" t="s">
        <v>714</v>
      </c>
      <c r="D208" t="s">
        <v>808</v>
      </c>
      <c r="E208" t="s">
        <v>639</v>
      </c>
      <c r="G208" t="s">
        <v>194</v>
      </c>
      <c r="H208" t="s">
        <v>252</v>
      </c>
      <c r="I208" t="s">
        <v>809</v>
      </c>
    </row>
    <row r="209" spans="2:9">
      <c r="B209">
        <v>2019</v>
      </c>
      <c r="C209" t="s">
        <v>810</v>
      </c>
      <c r="D209" t="s">
        <v>811</v>
      </c>
      <c r="I209" t="s">
        <v>812</v>
      </c>
    </row>
    <row r="210" spans="2:9">
      <c r="B210">
        <v>2016</v>
      </c>
      <c r="C210" t="s">
        <v>813</v>
      </c>
      <c r="D210" t="s">
        <v>814</v>
      </c>
      <c r="E210" t="s">
        <v>689</v>
      </c>
      <c r="G210" t="s">
        <v>407</v>
      </c>
      <c r="H210" t="s">
        <v>815</v>
      </c>
      <c r="I210" t="s">
        <v>816</v>
      </c>
    </row>
    <row r="211" spans="2:9">
      <c r="B211">
        <v>2015</v>
      </c>
      <c r="C211" t="s">
        <v>817</v>
      </c>
      <c r="D211" t="s">
        <v>818</v>
      </c>
      <c r="E211" t="s">
        <v>819</v>
      </c>
      <c r="G211" t="s">
        <v>820</v>
      </c>
      <c r="H211" t="s">
        <v>258</v>
      </c>
      <c r="I211" t="s">
        <v>821</v>
      </c>
    </row>
    <row r="212" spans="2:9">
      <c r="B212">
        <v>2017</v>
      </c>
      <c r="C212" t="s">
        <v>817</v>
      </c>
      <c r="D212" s="10" t="s">
        <v>822</v>
      </c>
      <c r="E212" t="s">
        <v>819</v>
      </c>
      <c r="G212" t="s">
        <v>820</v>
      </c>
      <c r="H212" t="s">
        <v>823</v>
      </c>
      <c r="I212" t="s">
        <v>824</v>
      </c>
    </row>
    <row r="213" spans="2:9">
      <c r="B213">
        <v>2015</v>
      </c>
      <c r="C213" t="s">
        <v>825</v>
      </c>
      <c r="D213" t="s">
        <v>826</v>
      </c>
      <c r="E213" t="s">
        <v>629</v>
      </c>
      <c r="G213" t="s">
        <v>205</v>
      </c>
      <c r="I213" t="s">
        <v>827</v>
      </c>
    </row>
    <row r="214" spans="2:9">
      <c r="B214">
        <v>2016</v>
      </c>
      <c r="C214" t="s">
        <v>828</v>
      </c>
      <c r="D214" t="s">
        <v>829</v>
      </c>
      <c r="E214" t="s">
        <v>656</v>
      </c>
      <c r="G214" t="s">
        <v>121</v>
      </c>
      <c r="H214" t="s">
        <v>262</v>
      </c>
      <c r="I214" t="s">
        <v>830</v>
      </c>
    </row>
    <row r="215" spans="2:9">
      <c r="B215">
        <v>2016</v>
      </c>
      <c r="C215" t="s">
        <v>831</v>
      </c>
      <c r="D215" t="s">
        <v>832</v>
      </c>
      <c r="E215" t="s">
        <v>639</v>
      </c>
      <c r="G215" t="s">
        <v>194</v>
      </c>
      <c r="H215" t="s">
        <v>266</v>
      </c>
      <c r="I215" t="s">
        <v>833</v>
      </c>
    </row>
    <row r="216" spans="2:9">
      <c r="B216">
        <v>2012</v>
      </c>
      <c r="C216" t="s">
        <v>834</v>
      </c>
      <c r="D216" t="s">
        <v>835</v>
      </c>
      <c r="E216" t="s">
        <v>836</v>
      </c>
      <c r="G216" t="s">
        <v>837</v>
      </c>
      <c r="H216" t="s">
        <v>272</v>
      </c>
      <c r="I216" t="s">
        <v>838</v>
      </c>
    </row>
    <row r="217" spans="2:9">
      <c r="B217">
        <v>2010</v>
      </c>
      <c r="C217" t="s">
        <v>839</v>
      </c>
      <c r="D217" t="s">
        <v>840</v>
      </c>
      <c r="E217" t="s">
        <v>766</v>
      </c>
      <c r="G217" t="s">
        <v>232</v>
      </c>
      <c r="H217" t="s">
        <v>841</v>
      </c>
      <c r="I217" t="s">
        <v>842</v>
      </c>
    </row>
    <row r="218" spans="2:9">
      <c r="B218">
        <v>2019</v>
      </c>
      <c r="C218" t="s">
        <v>843</v>
      </c>
      <c r="D218" t="s">
        <v>844</v>
      </c>
      <c r="I218" t="s">
        <v>845</v>
      </c>
    </row>
    <row r="219" spans="2:9">
      <c r="B219">
        <v>2017</v>
      </c>
      <c r="C219" t="s">
        <v>846</v>
      </c>
      <c r="D219" t="s">
        <v>847</v>
      </c>
      <c r="E219" t="s">
        <v>766</v>
      </c>
      <c r="G219" t="s">
        <v>232</v>
      </c>
      <c r="H219" t="s">
        <v>276</v>
      </c>
      <c r="I219" t="s">
        <v>848</v>
      </c>
    </row>
    <row r="220" spans="2:9">
      <c r="B220">
        <v>2019</v>
      </c>
      <c r="C220" t="s">
        <v>849</v>
      </c>
      <c r="D220" t="s">
        <v>850</v>
      </c>
      <c r="E220" t="s">
        <v>689</v>
      </c>
      <c r="G220" t="s">
        <v>407</v>
      </c>
      <c r="H220" t="s">
        <v>851</v>
      </c>
      <c r="I220" t="s">
        <v>852</v>
      </c>
    </row>
    <row r="221" spans="2:9">
      <c r="B221">
        <v>2016</v>
      </c>
      <c r="C221" t="s">
        <v>853</v>
      </c>
      <c r="D221" t="s">
        <v>854</v>
      </c>
      <c r="E221" t="s">
        <v>646</v>
      </c>
      <c r="G221" t="s">
        <v>605</v>
      </c>
      <c r="H221" t="s">
        <v>280</v>
      </c>
      <c r="I221" t="s">
        <v>855</v>
      </c>
    </row>
    <row r="222" spans="2:9">
      <c r="B222">
        <v>2014</v>
      </c>
      <c r="C222" t="s">
        <v>856</v>
      </c>
      <c r="D222" t="s">
        <v>857</v>
      </c>
      <c r="E222" t="s">
        <v>858</v>
      </c>
      <c r="G222" t="s">
        <v>859</v>
      </c>
      <c r="H222" t="s">
        <v>286</v>
      </c>
      <c r="I222" t="s">
        <v>860</v>
      </c>
    </row>
    <row r="223" spans="2:9">
      <c r="B223">
        <v>2020</v>
      </c>
      <c r="C223" t="s">
        <v>861</v>
      </c>
      <c r="D223" t="s">
        <v>862</v>
      </c>
      <c r="E223" t="s">
        <v>639</v>
      </c>
      <c r="G223" t="s">
        <v>194</v>
      </c>
      <c r="H223" t="s">
        <v>290</v>
      </c>
      <c r="I223" t="s">
        <v>863</v>
      </c>
    </row>
    <row r="224" spans="2:9">
      <c r="B224">
        <v>2010</v>
      </c>
      <c r="C224" t="s">
        <v>710</v>
      </c>
      <c r="D224" t="s">
        <v>864</v>
      </c>
      <c r="E224" t="s">
        <v>766</v>
      </c>
      <c r="G224" t="s">
        <v>232</v>
      </c>
      <c r="H224" t="s">
        <v>293</v>
      </c>
      <c r="I224" t="s">
        <v>865</v>
      </c>
    </row>
    <row r="225" spans="2:9">
      <c r="B225">
        <v>2008</v>
      </c>
      <c r="C225" t="s">
        <v>866</v>
      </c>
      <c r="D225" t="s">
        <v>867</v>
      </c>
      <c r="E225" t="s">
        <v>868</v>
      </c>
      <c r="G225" t="s">
        <v>869</v>
      </c>
      <c r="H225" t="s">
        <v>870</v>
      </c>
      <c r="I225" t="s">
        <v>871</v>
      </c>
    </row>
    <row r="226" spans="2:9">
      <c r="B226">
        <v>1985</v>
      </c>
      <c r="C226" t="s">
        <v>872</v>
      </c>
      <c r="D226" t="s">
        <v>873</v>
      </c>
      <c r="E226" t="s">
        <v>689</v>
      </c>
      <c r="G226" t="s">
        <v>407</v>
      </c>
      <c r="I226" t="s">
        <v>874</v>
      </c>
    </row>
    <row r="227" spans="2:9">
      <c r="B227">
        <v>2018</v>
      </c>
      <c r="C227" t="s">
        <v>875</v>
      </c>
      <c r="D227" t="s">
        <v>876</v>
      </c>
      <c r="E227" t="s">
        <v>639</v>
      </c>
      <c r="G227" t="s">
        <v>194</v>
      </c>
      <c r="H227" t="s">
        <v>297</v>
      </c>
      <c r="I227" t="s">
        <v>877</v>
      </c>
    </row>
    <row r="228" spans="2:9">
      <c r="B228">
        <v>2014</v>
      </c>
      <c r="C228" t="s">
        <v>878</v>
      </c>
      <c r="D228" t="s">
        <v>879</v>
      </c>
      <c r="E228" t="s">
        <v>639</v>
      </c>
      <c r="G228" t="s">
        <v>194</v>
      </c>
      <c r="H228" t="s">
        <v>301</v>
      </c>
      <c r="I228" t="s">
        <v>880</v>
      </c>
    </row>
    <row r="229" spans="2:9">
      <c r="B229">
        <v>2010</v>
      </c>
      <c r="C229" t="s">
        <v>881</v>
      </c>
      <c r="D229" t="s">
        <v>882</v>
      </c>
      <c r="E229" t="s">
        <v>883</v>
      </c>
      <c r="G229" t="s">
        <v>884</v>
      </c>
      <c r="H229" t="s">
        <v>311</v>
      </c>
      <c r="I229" t="s">
        <v>885</v>
      </c>
    </row>
    <row r="230" spans="2:9">
      <c r="B230">
        <v>2019</v>
      </c>
      <c r="C230" t="s">
        <v>886</v>
      </c>
      <c r="D230" t="s">
        <v>887</v>
      </c>
      <c r="E230" t="s">
        <v>639</v>
      </c>
      <c r="G230" t="s">
        <v>194</v>
      </c>
      <c r="H230" t="s">
        <v>888</v>
      </c>
      <c r="I230" t="s">
        <v>889</v>
      </c>
    </row>
    <row r="231" spans="2:9">
      <c r="B231">
        <v>2016</v>
      </c>
      <c r="C231" t="s">
        <v>890</v>
      </c>
      <c r="D231" t="s">
        <v>891</v>
      </c>
      <c r="E231" t="s">
        <v>858</v>
      </c>
      <c r="G231" t="s">
        <v>859</v>
      </c>
      <c r="H231" t="s">
        <v>315</v>
      </c>
      <c r="I231" t="s">
        <v>892</v>
      </c>
    </row>
    <row r="232" spans="2:9">
      <c r="B232">
        <v>2011</v>
      </c>
      <c r="C232" t="s">
        <v>317</v>
      </c>
      <c r="D232" t="s">
        <v>893</v>
      </c>
      <c r="E232" t="s">
        <v>712</v>
      </c>
      <c r="G232" t="s">
        <v>161</v>
      </c>
      <c r="H232" t="s">
        <v>319</v>
      </c>
      <c r="I232" t="s">
        <v>894</v>
      </c>
    </row>
    <row r="233" spans="2:9">
      <c r="B233">
        <v>2020</v>
      </c>
      <c r="C233" t="s">
        <v>321</v>
      </c>
      <c r="D233" t="s">
        <v>895</v>
      </c>
      <c r="E233" t="s">
        <v>646</v>
      </c>
      <c r="G233" t="s">
        <v>605</v>
      </c>
      <c r="H233" t="s">
        <v>323</v>
      </c>
      <c r="I233" t="s">
        <v>896</v>
      </c>
    </row>
    <row r="234" spans="2:9">
      <c r="B234">
        <v>2015</v>
      </c>
      <c r="C234" t="s">
        <v>897</v>
      </c>
      <c r="D234" t="s">
        <v>898</v>
      </c>
      <c r="E234" t="s">
        <v>646</v>
      </c>
      <c r="G234" t="s">
        <v>605</v>
      </c>
      <c r="H234" t="s">
        <v>327</v>
      </c>
      <c r="I234" t="s">
        <v>899</v>
      </c>
    </row>
    <row r="235" spans="2:9">
      <c r="B235">
        <v>2017</v>
      </c>
      <c r="C235" t="s">
        <v>900</v>
      </c>
      <c r="D235" t="s">
        <v>901</v>
      </c>
      <c r="E235" t="s">
        <v>760</v>
      </c>
      <c r="G235" t="s">
        <v>761</v>
      </c>
      <c r="H235" t="s">
        <v>902</v>
      </c>
      <c r="I235" t="s">
        <v>903</v>
      </c>
    </row>
    <row r="236" spans="2:9">
      <c r="B236">
        <v>2019</v>
      </c>
      <c r="C236" t="s">
        <v>904</v>
      </c>
      <c r="D236" t="s">
        <v>905</v>
      </c>
      <c r="E236" t="s">
        <v>906</v>
      </c>
      <c r="G236" t="s">
        <v>907</v>
      </c>
      <c r="I236" t="s">
        <v>908</v>
      </c>
    </row>
    <row r="237" spans="2:9">
      <c r="B237">
        <v>2018</v>
      </c>
      <c r="C237" t="s">
        <v>909</v>
      </c>
      <c r="D237" t="s">
        <v>910</v>
      </c>
      <c r="E237" t="s">
        <v>650</v>
      </c>
      <c r="G237" t="s">
        <v>651</v>
      </c>
      <c r="H237" t="s">
        <v>911</v>
      </c>
      <c r="I237" t="s">
        <v>912</v>
      </c>
    </row>
    <row r="238" spans="2:9">
      <c r="B238">
        <v>2018</v>
      </c>
      <c r="C238" t="s">
        <v>913</v>
      </c>
      <c r="D238" t="s">
        <v>914</v>
      </c>
      <c r="E238" t="s">
        <v>915</v>
      </c>
      <c r="G238" t="s">
        <v>916</v>
      </c>
      <c r="H238" t="s">
        <v>337</v>
      </c>
      <c r="I238" t="s">
        <v>917</v>
      </c>
    </row>
    <row r="239" spans="2:9">
      <c r="B239">
        <v>2011</v>
      </c>
      <c r="C239" t="s">
        <v>918</v>
      </c>
      <c r="D239" t="s">
        <v>919</v>
      </c>
      <c r="E239" t="s">
        <v>920</v>
      </c>
      <c r="G239" t="s">
        <v>921</v>
      </c>
      <c r="H239" t="s">
        <v>343</v>
      </c>
      <c r="I239" t="s">
        <v>922</v>
      </c>
    </row>
    <row r="240" spans="2:9">
      <c r="B240">
        <v>2018</v>
      </c>
      <c r="C240" t="s">
        <v>923</v>
      </c>
      <c r="D240" t="s">
        <v>924</v>
      </c>
      <c r="E240" t="s">
        <v>858</v>
      </c>
      <c r="G240" t="s">
        <v>859</v>
      </c>
      <c r="H240" t="s">
        <v>347</v>
      </c>
      <c r="I240" t="s">
        <v>925</v>
      </c>
    </row>
    <row r="241" spans="2:9">
      <c r="B241">
        <v>2011</v>
      </c>
      <c r="C241" t="s">
        <v>926</v>
      </c>
      <c r="D241" t="s">
        <v>927</v>
      </c>
      <c r="E241" t="s">
        <v>928</v>
      </c>
      <c r="G241" t="s">
        <v>929</v>
      </c>
      <c r="H241" t="s">
        <v>353</v>
      </c>
      <c r="I241" t="s">
        <v>930</v>
      </c>
    </row>
    <row r="242" spans="2:9">
      <c r="B242">
        <v>2013</v>
      </c>
      <c r="C242" t="s">
        <v>856</v>
      </c>
      <c r="D242" t="s">
        <v>931</v>
      </c>
      <c r="E242" t="s">
        <v>932</v>
      </c>
      <c r="G242" t="s">
        <v>512</v>
      </c>
      <c r="H242" t="s">
        <v>358</v>
      </c>
      <c r="I242" t="s">
        <v>933</v>
      </c>
    </row>
    <row r="243" spans="2:9">
      <c r="B243">
        <v>2020</v>
      </c>
      <c r="C243" t="s">
        <v>934</v>
      </c>
      <c r="D243" t="s">
        <v>935</v>
      </c>
      <c r="E243" t="s">
        <v>646</v>
      </c>
      <c r="G243" t="s">
        <v>605</v>
      </c>
      <c r="H243" t="s">
        <v>362</v>
      </c>
      <c r="I243" t="s">
        <v>936</v>
      </c>
    </row>
    <row r="244" spans="2:9">
      <c r="B244">
        <v>2011</v>
      </c>
      <c r="C244" t="s">
        <v>834</v>
      </c>
      <c r="D244" t="s">
        <v>937</v>
      </c>
      <c r="E244" t="s">
        <v>675</v>
      </c>
      <c r="G244" t="s">
        <v>372</v>
      </c>
      <c r="H244" t="s">
        <v>938</v>
      </c>
      <c r="I244" t="s">
        <v>939</v>
      </c>
    </row>
    <row r="245" spans="2:9">
      <c r="B245">
        <v>2010</v>
      </c>
      <c r="C245" t="s">
        <v>834</v>
      </c>
      <c r="D245" t="s">
        <v>940</v>
      </c>
      <c r="E245" t="s">
        <v>836</v>
      </c>
      <c r="G245" t="s">
        <v>837</v>
      </c>
      <c r="H245" t="s">
        <v>375</v>
      </c>
      <c r="I245" t="s">
        <v>941</v>
      </c>
    </row>
    <row r="246" spans="2:9">
      <c r="B246">
        <v>2018</v>
      </c>
      <c r="C246" t="s">
        <v>942</v>
      </c>
      <c r="D246" t="s">
        <v>943</v>
      </c>
      <c r="E246" t="s">
        <v>646</v>
      </c>
      <c r="G246" t="s">
        <v>605</v>
      </c>
      <c r="H246" t="s">
        <v>379</v>
      </c>
      <c r="I246" t="s">
        <v>944</v>
      </c>
    </row>
    <row r="247" spans="2:9">
      <c r="B247">
        <v>2020</v>
      </c>
      <c r="C247" t="s">
        <v>945</v>
      </c>
      <c r="D247" t="s">
        <v>946</v>
      </c>
      <c r="E247" t="s">
        <v>639</v>
      </c>
      <c r="G247" t="s">
        <v>194</v>
      </c>
      <c r="H247" t="s">
        <v>383</v>
      </c>
      <c r="I247" t="s">
        <v>947</v>
      </c>
    </row>
    <row r="248" spans="2:9">
      <c r="B248">
        <v>2019</v>
      </c>
      <c r="C248" t="s">
        <v>948</v>
      </c>
      <c r="D248" t="s">
        <v>949</v>
      </c>
      <c r="E248" t="s">
        <v>766</v>
      </c>
      <c r="G248" t="s">
        <v>232</v>
      </c>
      <c r="H248" t="s">
        <v>387</v>
      </c>
      <c r="I248" t="s">
        <v>950</v>
      </c>
    </row>
    <row r="249" spans="2:9">
      <c r="B249">
        <v>2016</v>
      </c>
      <c r="C249" t="s">
        <v>951</v>
      </c>
      <c r="D249" t="s">
        <v>952</v>
      </c>
      <c r="E249" t="s">
        <v>915</v>
      </c>
      <c r="G249" t="s">
        <v>916</v>
      </c>
      <c r="H249" t="s">
        <v>953</v>
      </c>
      <c r="I249" t="s">
        <v>954</v>
      </c>
    </row>
    <row r="250" spans="2:9">
      <c r="B250">
        <v>1998</v>
      </c>
      <c r="C250" t="s">
        <v>955</v>
      </c>
      <c r="D250" t="s">
        <v>956</v>
      </c>
      <c r="E250" t="s">
        <v>957</v>
      </c>
      <c r="G250" t="s">
        <v>958</v>
      </c>
      <c r="H250" t="s">
        <v>959</v>
      </c>
      <c r="I250" t="s">
        <v>960</v>
      </c>
    </row>
    <row r="251" spans="2:9">
      <c r="B251">
        <v>2017</v>
      </c>
      <c r="C251" t="s">
        <v>961</v>
      </c>
      <c r="D251" t="s">
        <v>962</v>
      </c>
      <c r="E251" t="s">
        <v>689</v>
      </c>
      <c r="G251" t="s">
        <v>407</v>
      </c>
      <c r="H251" t="s">
        <v>963</v>
      </c>
      <c r="I251" t="s">
        <v>964</v>
      </c>
    </row>
    <row r="252" spans="2:9">
      <c r="B252">
        <v>2017</v>
      </c>
      <c r="C252" t="s">
        <v>965</v>
      </c>
      <c r="D252" t="s">
        <v>966</v>
      </c>
      <c r="E252" t="s">
        <v>766</v>
      </c>
      <c r="G252" t="s">
        <v>232</v>
      </c>
      <c r="H252" t="s">
        <v>394</v>
      </c>
      <c r="I252" t="s">
        <v>967</v>
      </c>
    </row>
    <row r="253" spans="2:9">
      <c r="B253">
        <v>2018</v>
      </c>
      <c r="C253" t="s">
        <v>968</v>
      </c>
      <c r="D253" t="s">
        <v>969</v>
      </c>
      <c r="E253" t="s">
        <v>639</v>
      </c>
      <c r="G253" t="s">
        <v>194</v>
      </c>
      <c r="H253" t="s">
        <v>398</v>
      </c>
      <c r="I253" t="s">
        <v>970</v>
      </c>
    </row>
    <row r="254" spans="2:9">
      <c r="B254">
        <v>2015</v>
      </c>
      <c r="C254" t="s">
        <v>872</v>
      </c>
      <c r="D254" t="s">
        <v>971</v>
      </c>
      <c r="E254" t="s">
        <v>629</v>
      </c>
      <c r="G254" t="s">
        <v>205</v>
      </c>
      <c r="I254" t="s">
        <v>972</v>
      </c>
    </row>
    <row r="255" spans="2:9">
      <c r="B255">
        <v>2017</v>
      </c>
      <c r="C255" t="s">
        <v>973</v>
      </c>
      <c r="D255" t="s">
        <v>974</v>
      </c>
      <c r="E255" t="s">
        <v>858</v>
      </c>
      <c r="G255" t="s">
        <v>859</v>
      </c>
      <c r="H255" t="s">
        <v>402</v>
      </c>
      <c r="I255" t="s">
        <v>975</v>
      </c>
    </row>
    <row r="256" spans="2:9">
      <c r="B256">
        <v>2018</v>
      </c>
      <c r="C256" t="s">
        <v>976</v>
      </c>
      <c r="D256" t="s">
        <v>977</v>
      </c>
      <c r="E256" t="s">
        <v>639</v>
      </c>
      <c r="G256" t="s">
        <v>194</v>
      </c>
      <c r="H256" t="s">
        <v>411</v>
      </c>
      <c r="I256" t="s">
        <v>978</v>
      </c>
    </row>
    <row r="257" spans="2:9">
      <c r="B257">
        <v>2017</v>
      </c>
      <c r="C257" t="s">
        <v>979</v>
      </c>
      <c r="D257" t="s">
        <v>980</v>
      </c>
      <c r="E257" t="s">
        <v>646</v>
      </c>
      <c r="G257" t="s">
        <v>605</v>
      </c>
      <c r="H257" t="s">
        <v>415</v>
      </c>
      <c r="I257" t="s">
        <v>981</v>
      </c>
    </row>
    <row r="258" spans="2:9">
      <c r="B258">
        <v>2016</v>
      </c>
      <c r="C258" t="s">
        <v>982</v>
      </c>
      <c r="D258" t="s">
        <v>983</v>
      </c>
      <c r="I258" t="s">
        <v>984</v>
      </c>
    </row>
    <row r="259" spans="2:9">
      <c r="B259">
        <v>2018</v>
      </c>
      <c r="C259" t="s">
        <v>985</v>
      </c>
      <c r="D259" t="s">
        <v>986</v>
      </c>
      <c r="E259" t="s">
        <v>646</v>
      </c>
      <c r="G259" t="s">
        <v>605</v>
      </c>
      <c r="H259" t="s">
        <v>425</v>
      </c>
      <c r="I259" t="s">
        <v>987</v>
      </c>
    </row>
    <row r="260" spans="2:9">
      <c r="B260">
        <v>2017</v>
      </c>
      <c r="C260" t="s">
        <v>988</v>
      </c>
      <c r="D260" t="s">
        <v>989</v>
      </c>
      <c r="E260" t="s">
        <v>766</v>
      </c>
      <c r="G260" t="s">
        <v>232</v>
      </c>
      <c r="H260" t="s">
        <v>429</v>
      </c>
      <c r="I260" t="s">
        <v>990</v>
      </c>
    </row>
    <row r="261" spans="2:9">
      <c r="B261">
        <v>2018</v>
      </c>
      <c r="C261" t="s">
        <v>991</v>
      </c>
      <c r="D261" t="s">
        <v>992</v>
      </c>
      <c r="E261" t="s">
        <v>639</v>
      </c>
      <c r="G261" t="s">
        <v>194</v>
      </c>
      <c r="H261" t="s">
        <v>433</v>
      </c>
      <c r="I261" t="s">
        <v>993</v>
      </c>
    </row>
    <row r="262" spans="2:9">
      <c r="B262">
        <v>2017</v>
      </c>
      <c r="C262" t="s">
        <v>994</v>
      </c>
      <c r="D262" t="s">
        <v>995</v>
      </c>
      <c r="E262" t="s">
        <v>712</v>
      </c>
      <c r="G262" t="s">
        <v>161</v>
      </c>
      <c r="H262" t="s">
        <v>437</v>
      </c>
      <c r="I262" t="s">
        <v>996</v>
      </c>
    </row>
    <row r="263" spans="2:9">
      <c r="B263">
        <v>2017</v>
      </c>
      <c r="C263" t="s">
        <v>997</v>
      </c>
      <c r="D263" t="s">
        <v>998</v>
      </c>
      <c r="E263" t="s">
        <v>766</v>
      </c>
      <c r="G263" t="s">
        <v>232</v>
      </c>
      <c r="H263" t="s">
        <v>441</v>
      </c>
      <c r="I263" t="s">
        <v>999</v>
      </c>
    </row>
    <row r="264" spans="2:9">
      <c r="B264">
        <v>2003</v>
      </c>
      <c r="C264" t="s">
        <v>1000</v>
      </c>
      <c r="D264" t="s">
        <v>1001</v>
      </c>
      <c r="E264" t="s">
        <v>639</v>
      </c>
      <c r="G264" t="s">
        <v>194</v>
      </c>
      <c r="H264" t="s">
        <v>1002</v>
      </c>
      <c r="I264" t="s">
        <v>1003</v>
      </c>
    </row>
    <row r="265" spans="2:9">
      <c r="B265">
        <v>2013</v>
      </c>
      <c r="C265" t="s">
        <v>1004</v>
      </c>
      <c r="D265" t="s">
        <v>1005</v>
      </c>
      <c r="E265" t="s">
        <v>1006</v>
      </c>
      <c r="G265" t="s">
        <v>1007</v>
      </c>
      <c r="H265" t="s">
        <v>450</v>
      </c>
      <c r="I265" t="s">
        <v>1008</v>
      </c>
    </row>
    <row r="266" spans="2:9">
      <c r="B266">
        <v>2007</v>
      </c>
      <c r="C266" t="s">
        <v>1009</v>
      </c>
      <c r="D266" t="s">
        <v>1010</v>
      </c>
      <c r="E266" t="s">
        <v>766</v>
      </c>
      <c r="G266" t="s">
        <v>232</v>
      </c>
      <c r="H266" t="s">
        <v>1011</v>
      </c>
      <c r="I266" t="s">
        <v>1012</v>
      </c>
    </row>
    <row r="267" spans="2:9">
      <c r="B267">
        <v>2018</v>
      </c>
      <c r="C267" t="s">
        <v>1013</v>
      </c>
      <c r="D267" t="s">
        <v>1014</v>
      </c>
      <c r="E267" t="s">
        <v>646</v>
      </c>
      <c r="G267" t="s">
        <v>605</v>
      </c>
      <c r="H267" t="s">
        <v>457</v>
      </c>
      <c r="I267" t="s">
        <v>1015</v>
      </c>
    </row>
    <row r="268" spans="2:9">
      <c r="B268">
        <v>2006</v>
      </c>
      <c r="C268" t="s">
        <v>1016</v>
      </c>
      <c r="D268" t="s">
        <v>1017</v>
      </c>
      <c r="E268" t="s">
        <v>1018</v>
      </c>
      <c r="G268" t="s">
        <v>1019</v>
      </c>
      <c r="H268" t="s">
        <v>1020</v>
      </c>
      <c r="I268" t="s">
        <v>1021</v>
      </c>
    </row>
    <row r="269" spans="2:9">
      <c r="B269">
        <v>2018</v>
      </c>
      <c r="C269" t="s">
        <v>1022</v>
      </c>
      <c r="D269" t="s">
        <v>1023</v>
      </c>
      <c r="E269" t="s">
        <v>639</v>
      </c>
      <c r="G269" t="s">
        <v>194</v>
      </c>
      <c r="H269" t="s">
        <v>1024</v>
      </c>
      <c r="I269" t="s">
        <v>1025</v>
      </c>
    </row>
    <row r="270" spans="2:9">
      <c r="B270">
        <v>2012</v>
      </c>
      <c r="C270" t="s">
        <v>1026</v>
      </c>
      <c r="D270" t="s">
        <v>1027</v>
      </c>
      <c r="E270" t="s">
        <v>766</v>
      </c>
      <c r="G270" t="s">
        <v>232</v>
      </c>
      <c r="H270" t="s">
        <v>461</v>
      </c>
      <c r="I270" t="s">
        <v>1028</v>
      </c>
    </row>
    <row r="271" spans="2:9">
      <c r="B271">
        <v>2020</v>
      </c>
      <c r="C271" t="s">
        <v>1029</v>
      </c>
      <c r="D271" t="s">
        <v>1030</v>
      </c>
      <c r="E271" t="s">
        <v>639</v>
      </c>
      <c r="G271" t="s">
        <v>194</v>
      </c>
      <c r="H271" t="s">
        <v>1031</v>
      </c>
      <c r="I271" t="s">
        <v>1032</v>
      </c>
    </row>
    <row r="272" spans="2:9">
      <c r="B272">
        <v>2020</v>
      </c>
      <c r="C272" t="s">
        <v>1033</v>
      </c>
      <c r="D272" t="s">
        <v>1034</v>
      </c>
      <c r="E272" t="s">
        <v>639</v>
      </c>
      <c r="G272" t="s">
        <v>194</v>
      </c>
      <c r="H272" t="s">
        <v>1035</v>
      </c>
      <c r="I272" t="s">
        <v>1036</v>
      </c>
    </row>
    <row r="273" spans="2:9">
      <c r="B273">
        <v>2015</v>
      </c>
      <c r="C273" t="s">
        <v>714</v>
      </c>
      <c r="D273" t="s">
        <v>1037</v>
      </c>
      <c r="E273" t="s">
        <v>766</v>
      </c>
      <c r="G273" t="s">
        <v>232</v>
      </c>
      <c r="H273" t="s">
        <v>464</v>
      </c>
      <c r="I273" t="s">
        <v>1038</v>
      </c>
    </row>
    <row r="274" spans="2:9">
      <c r="B274">
        <v>2019</v>
      </c>
      <c r="C274" t="s">
        <v>1039</v>
      </c>
      <c r="D274" t="s">
        <v>1040</v>
      </c>
      <c r="E274" t="s">
        <v>639</v>
      </c>
      <c r="G274" t="s">
        <v>194</v>
      </c>
      <c r="H274" t="s">
        <v>1041</v>
      </c>
      <c r="I274" t="s">
        <v>1042</v>
      </c>
    </row>
    <row r="275" spans="2:9">
      <c r="B275">
        <v>2012</v>
      </c>
      <c r="C275" t="s">
        <v>1043</v>
      </c>
      <c r="D275" t="s">
        <v>1044</v>
      </c>
      <c r="E275" t="s">
        <v>639</v>
      </c>
      <c r="G275" t="s">
        <v>194</v>
      </c>
      <c r="H275" t="s">
        <v>472</v>
      </c>
      <c r="I275" t="s">
        <v>1045</v>
      </c>
    </row>
    <row r="276" spans="2:9">
      <c r="B276">
        <v>2013</v>
      </c>
      <c r="C276" t="s">
        <v>1046</v>
      </c>
      <c r="D276" t="s">
        <v>1047</v>
      </c>
      <c r="I276" t="s">
        <v>1048</v>
      </c>
    </row>
    <row r="277" spans="2:9">
      <c r="B277">
        <v>2013</v>
      </c>
      <c r="C277" t="s">
        <v>1049</v>
      </c>
      <c r="D277" t="s">
        <v>1047</v>
      </c>
      <c r="E277" t="s">
        <v>766</v>
      </c>
      <c r="G277" t="s">
        <v>232</v>
      </c>
      <c r="H277" t="s">
        <v>476</v>
      </c>
      <c r="I277" t="s">
        <v>1050</v>
      </c>
    </row>
    <row r="278" spans="2:9">
      <c r="B278">
        <v>2004</v>
      </c>
      <c r="C278" t="s">
        <v>1051</v>
      </c>
      <c r="D278" t="s">
        <v>1052</v>
      </c>
      <c r="E278" t="s">
        <v>689</v>
      </c>
      <c r="G278" t="s">
        <v>407</v>
      </c>
      <c r="I278" t="s">
        <v>1053</v>
      </c>
    </row>
    <row r="279" spans="2:9">
      <c r="B279">
        <v>2015</v>
      </c>
      <c r="C279" t="s">
        <v>1054</v>
      </c>
      <c r="D279" t="s">
        <v>1055</v>
      </c>
      <c r="E279" t="s">
        <v>906</v>
      </c>
      <c r="G279" t="s">
        <v>907</v>
      </c>
      <c r="I279" t="s">
        <v>1056</v>
      </c>
    </row>
    <row r="280" spans="2:9">
      <c r="B280">
        <v>2017</v>
      </c>
      <c r="C280" t="s">
        <v>1057</v>
      </c>
      <c r="D280" t="s">
        <v>1058</v>
      </c>
      <c r="E280" t="s">
        <v>639</v>
      </c>
      <c r="G280" t="s">
        <v>194</v>
      </c>
      <c r="H280" t="s">
        <v>480</v>
      </c>
      <c r="I280" t="s">
        <v>1059</v>
      </c>
    </row>
    <row r="281" spans="2:9">
      <c r="B281">
        <v>2020</v>
      </c>
      <c r="C281" t="s">
        <v>1060</v>
      </c>
      <c r="D281" t="s">
        <v>1061</v>
      </c>
      <c r="E281" t="s">
        <v>639</v>
      </c>
      <c r="G281" t="s">
        <v>194</v>
      </c>
      <c r="H281" t="s">
        <v>484</v>
      </c>
      <c r="I281" t="s">
        <v>1062</v>
      </c>
    </row>
    <row r="282" spans="2:9">
      <c r="B282">
        <v>2017</v>
      </c>
      <c r="C282" t="s">
        <v>1063</v>
      </c>
      <c r="D282" t="s">
        <v>1064</v>
      </c>
      <c r="E282" t="s">
        <v>766</v>
      </c>
      <c r="G282" t="s">
        <v>232</v>
      </c>
      <c r="H282" t="s">
        <v>488</v>
      </c>
      <c r="I282" t="s">
        <v>1065</v>
      </c>
    </row>
    <row r="283" spans="2:9">
      <c r="B283">
        <v>2019</v>
      </c>
      <c r="C283" t="s">
        <v>1066</v>
      </c>
      <c r="D283" t="s">
        <v>1067</v>
      </c>
      <c r="E283" t="s">
        <v>646</v>
      </c>
      <c r="G283" t="s">
        <v>605</v>
      </c>
      <c r="H283" t="s">
        <v>492</v>
      </c>
      <c r="I283" t="s">
        <v>1068</v>
      </c>
    </row>
    <row r="284" spans="2:9">
      <c r="B284">
        <v>2012</v>
      </c>
      <c r="C284" t="s">
        <v>805</v>
      </c>
      <c r="D284" t="s">
        <v>1069</v>
      </c>
      <c r="E284" t="s">
        <v>629</v>
      </c>
      <c r="G284" t="s">
        <v>205</v>
      </c>
      <c r="I284" t="s">
        <v>1070</v>
      </c>
    </row>
    <row r="285" spans="2:9">
      <c r="B285">
        <v>2020</v>
      </c>
      <c r="C285" t="s">
        <v>1071</v>
      </c>
      <c r="D285" t="s">
        <v>1072</v>
      </c>
      <c r="E285" t="s">
        <v>639</v>
      </c>
      <c r="G285" t="s">
        <v>194</v>
      </c>
      <c r="H285" t="s">
        <v>496</v>
      </c>
      <c r="I285" t="s">
        <v>1073</v>
      </c>
    </row>
    <row r="286" spans="2:9">
      <c r="B286">
        <v>2018</v>
      </c>
      <c r="C286" t="s">
        <v>1074</v>
      </c>
      <c r="D286" t="s">
        <v>1075</v>
      </c>
      <c r="E286" t="s">
        <v>689</v>
      </c>
      <c r="G286" t="s">
        <v>407</v>
      </c>
      <c r="H286" t="s">
        <v>1076</v>
      </c>
      <c r="I286" t="s">
        <v>1077</v>
      </c>
    </row>
    <row r="287" spans="2:9">
      <c r="B287">
        <v>2019</v>
      </c>
      <c r="C287" t="s">
        <v>1078</v>
      </c>
      <c r="D287" t="s">
        <v>1079</v>
      </c>
      <c r="E287" t="s">
        <v>819</v>
      </c>
      <c r="G287" t="s">
        <v>820</v>
      </c>
      <c r="H287" t="s">
        <v>1080</v>
      </c>
      <c r="I287" t="s">
        <v>1081</v>
      </c>
    </row>
    <row r="288" spans="2:9">
      <c r="B288">
        <v>2014</v>
      </c>
      <c r="C288" t="s">
        <v>1082</v>
      </c>
      <c r="D288" t="s">
        <v>1083</v>
      </c>
      <c r="E288" t="s">
        <v>766</v>
      </c>
      <c r="G288" t="s">
        <v>232</v>
      </c>
      <c r="H288" t="s">
        <v>500</v>
      </c>
      <c r="I288" t="s">
        <v>1084</v>
      </c>
    </row>
    <row r="289" spans="2:9">
      <c r="B289">
        <v>2019</v>
      </c>
      <c r="C289" t="s">
        <v>1085</v>
      </c>
      <c r="D289" t="s">
        <v>1086</v>
      </c>
      <c r="E289" t="s">
        <v>639</v>
      </c>
      <c r="G289" t="s">
        <v>194</v>
      </c>
      <c r="H289" t="s">
        <v>504</v>
      </c>
      <c r="I289" t="s">
        <v>1087</v>
      </c>
    </row>
    <row r="290" spans="2:9">
      <c r="B290">
        <v>2019</v>
      </c>
      <c r="C290" t="s">
        <v>1088</v>
      </c>
      <c r="D290" t="s">
        <v>1089</v>
      </c>
      <c r="E290" t="s">
        <v>766</v>
      </c>
      <c r="G290" t="s">
        <v>232</v>
      </c>
      <c r="H290" t="s">
        <v>508</v>
      </c>
      <c r="I290" t="s">
        <v>1090</v>
      </c>
    </row>
    <row r="291" spans="2:9">
      <c r="B291">
        <v>2006</v>
      </c>
      <c r="C291" t="s">
        <v>1091</v>
      </c>
      <c r="D291" t="s">
        <v>1092</v>
      </c>
      <c r="E291" t="s">
        <v>932</v>
      </c>
      <c r="G291" t="s">
        <v>512</v>
      </c>
      <c r="H291" t="s">
        <v>1093</v>
      </c>
      <c r="I291" t="s">
        <v>1094</v>
      </c>
    </row>
    <row r="292" spans="2:9">
      <c r="B292">
        <v>2001</v>
      </c>
      <c r="C292" t="s">
        <v>1095</v>
      </c>
      <c r="D292" t="s">
        <v>1096</v>
      </c>
      <c r="E292" t="s">
        <v>1097</v>
      </c>
      <c r="G292" t="s">
        <v>1098</v>
      </c>
      <c r="H292" t="s">
        <v>1099</v>
      </c>
      <c r="I292" t="s">
        <v>1100</v>
      </c>
    </row>
    <row r="293" spans="2:9">
      <c r="B293">
        <v>2007</v>
      </c>
      <c r="C293" t="s">
        <v>1101</v>
      </c>
      <c r="D293" t="s">
        <v>1102</v>
      </c>
      <c r="E293" t="s">
        <v>712</v>
      </c>
      <c r="G293" t="s">
        <v>161</v>
      </c>
      <c r="H293" t="s">
        <v>1103</v>
      </c>
      <c r="I293" t="s">
        <v>1104</v>
      </c>
    </row>
    <row r="294" spans="2:9">
      <c r="B294">
        <v>2019</v>
      </c>
      <c r="C294" t="s">
        <v>1105</v>
      </c>
      <c r="D294" t="s">
        <v>1106</v>
      </c>
      <c r="E294" t="s">
        <v>1107</v>
      </c>
      <c r="G294" t="s">
        <v>1108</v>
      </c>
      <c r="H294" t="s">
        <v>1109</v>
      </c>
      <c r="I294" t="s">
        <v>1110</v>
      </c>
    </row>
    <row r="295" spans="2:9">
      <c r="B295">
        <v>2015</v>
      </c>
      <c r="C295" t="s">
        <v>1111</v>
      </c>
      <c r="D295" t="s">
        <v>1112</v>
      </c>
      <c r="E295" t="s">
        <v>629</v>
      </c>
      <c r="G295" t="s">
        <v>205</v>
      </c>
      <c r="I295" t="s">
        <v>1113</v>
      </c>
    </row>
    <row r="296" spans="2:9">
      <c r="B296">
        <v>2020</v>
      </c>
      <c r="C296" t="s">
        <v>1114</v>
      </c>
      <c r="D296" t="s">
        <v>1115</v>
      </c>
      <c r="I296" t="s">
        <v>1116</v>
      </c>
    </row>
    <row r="297" spans="2:9">
      <c r="B297">
        <v>1996</v>
      </c>
      <c r="C297" t="s">
        <v>1117</v>
      </c>
      <c r="D297" t="s">
        <v>1118</v>
      </c>
      <c r="E297" t="s">
        <v>639</v>
      </c>
      <c r="G297" t="s">
        <v>194</v>
      </c>
      <c r="H297" t="s">
        <v>1119</v>
      </c>
      <c r="I297" t="s">
        <v>1120</v>
      </c>
    </row>
    <row r="298" spans="2:9">
      <c r="B298">
        <v>2019</v>
      </c>
      <c r="C298" t="s">
        <v>1121</v>
      </c>
      <c r="D298" t="s">
        <v>1122</v>
      </c>
      <c r="E298" t="s">
        <v>1123</v>
      </c>
      <c r="G298" t="s">
        <v>1124</v>
      </c>
      <c r="H298" t="s">
        <v>1125</v>
      </c>
      <c r="I298" t="s">
        <v>1126</v>
      </c>
    </row>
    <row r="299" spans="2:9">
      <c r="B299">
        <v>2003</v>
      </c>
      <c r="C299" t="s">
        <v>1127</v>
      </c>
      <c r="D299" t="s">
        <v>1128</v>
      </c>
      <c r="I299" t="s">
        <v>1129</v>
      </c>
    </row>
    <row r="300" spans="2:9">
      <c r="B300">
        <v>2009</v>
      </c>
      <c r="C300" t="s">
        <v>1130</v>
      </c>
      <c r="D300" t="s">
        <v>1131</v>
      </c>
      <c r="E300" t="s">
        <v>639</v>
      </c>
      <c r="G300" t="s">
        <v>194</v>
      </c>
      <c r="H300" t="s">
        <v>1132</v>
      </c>
      <c r="I300" t="s">
        <v>1133</v>
      </c>
    </row>
    <row r="301" spans="2:9">
      <c r="B301">
        <v>2014</v>
      </c>
      <c r="C301" t="s">
        <v>1134</v>
      </c>
      <c r="D301" t="s">
        <v>1135</v>
      </c>
      <c r="E301" t="s">
        <v>712</v>
      </c>
      <c r="G301" t="s">
        <v>161</v>
      </c>
      <c r="H301" t="s">
        <v>522</v>
      </c>
      <c r="I301" t="s">
        <v>1136</v>
      </c>
    </row>
    <row r="302" spans="2:9">
      <c r="B302">
        <v>2007</v>
      </c>
      <c r="C302" t="s">
        <v>1137</v>
      </c>
      <c r="D302" t="s">
        <v>1138</v>
      </c>
      <c r="E302" t="s">
        <v>639</v>
      </c>
      <c r="G302" t="s">
        <v>194</v>
      </c>
      <c r="H302" t="s">
        <v>1139</v>
      </c>
      <c r="I302" t="s">
        <v>1140</v>
      </c>
    </row>
    <row r="303" spans="2:9">
      <c r="B303">
        <v>2015</v>
      </c>
      <c r="C303" t="s">
        <v>1141</v>
      </c>
      <c r="D303" t="s">
        <v>1142</v>
      </c>
      <c r="E303" t="s">
        <v>629</v>
      </c>
      <c r="G303" t="s">
        <v>205</v>
      </c>
      <c r="I303" t="s">
        <v>1143</v>
      </c>
    </row>
    <row r="304" spans="2:9">
      <c r="B304">
        <v>2016</v>
      </c>
      <c r="C304" t="s">
        <v>1144</v>
      </c>
      <c r="D304" t="s">
        <v>1145</v>
      </c>
      <c r="I304" t="s">
        <v>1146</v>
      </c>
    </row>
    <row r="305" spans="2:9">
      <c r="B305">
        <v>1983</v>
      </c>
      <c r="C305" t="s">
        <v>872</v>
      </c>
      <c r="D305" t="s">
        <v>1147</v>
      </c>
      <c r="E305" t="s">
        <v>1148</v>
      </c>
      <c r="G305" t="s">
        <v>1149</v>
      </c>
      <c r="I305" t="s">
        <v>1150</v>
      </c>
    </row>
    <row r="306" spans="2:9">
      <c r="B306">
        <v>2009</v>
      </c>
      <c r="C306" t="s">
        <v>1151</v>
      </c>
      <c r="D306" t="s">
        <v>1152</v>
      </c>
      <c r="E306" t="s">
        <v>868</v>
      </c>
      <c r="G306" t="s">
        <v>869</v>
      </c>
      <c r="H306" t="s">
        <v>1153</v>
      </c>
      <c r="I306" t="s">
        <v>1154</v>
      </c>
    </row>
    <row r="307" spans="2:9">
      <c r="B307">
        <v>2020</v>
      </c>
      <c r="C307" t="s">
        <v>1155</v>
      </c>
      <c r="D307" t="s">
        <v>1156</v>
      </c>
      <c r="E307" t="s">
        <v>639</v>
      </c>
      <c r="G307" t="s">
        <v>194</v>
      </c>
      <c r="H307" t="s">
        <v>532</v>
      </c>
      <c r="I307" t="s">
        <v>1157</v>
      </c>
    </row>
    <row r="308" spans="2:9">
      <c r="B308">
        <v>2020</v>
      </c>
      <c r="C308" t="s">
        <v>1158</v>
      </c>
      <c r="D308" t="s">
        <v>1159</v>
      </c>
      <c r="E308" t="s">
        <v>1160</v>
      </c>
      <c r="G308" t="s">
        <v>1161</v>
      </c>
      <c r="H308" t="s">
        <v>538</v>
      </c>
      <c r="I308" t="s">
        <v>1162</v>
      </c>
    </row>
    <row r="309" spans="2:9">
      <c r="B309">
        <v>2006</v>
      </c>
      <c r="C309" t="s">
        <v>1101</v>
      </c>
      <c r="D309" t="s">
        <v>1163</v>
      </c>
      <c r="E309" t="s">
        <v>639</v>
      </c>
      <c r="G309" t="s">
        <v>194</v>
      </c>
      <c r="H309" t="s">
        <v>1164</v>
      </c>
      <c r="I309" t="s">
        <v>1165</v>
      </c>
    </row>
    <row r="310" spans="2:9">
      <c r="B310">
        <v>2015</v>
      </c>
      <c r="C310" t="s">
        <v>1166</v>
      </c>
      <c r="D310" t="s">
        <v>1167</v>
      </c>
      <c r="E310" t="s">
        <v>858</v>
      </c>
      <c r="G310" t="s">
        <v>859</v>
      </c>
      <c r="H310" t="s">
        <v>549</v>
      </c>
      <c r="I310" t="s">
        <v>1168</v>
      </c>
    </row>
    <row r="311" spans="2:9">
      <c r="B311">
        <v>2011</v>
      </c>
      <c r="C311" t="s">
        <v>1049</v>
      </c>
      <c r="D311" t="s">
        <v>1169</v>
      </c>
      <c r="E311" t="s">
        <v>639</v>
      </c>
      <c r="G311" t="s">
        <v>194</v>
      </c>
      <c r="H311" t="s">
        <v>1170</v>
      </c>
      <c r="I311" t="s">
        <v>1171</v>
      </c>
    </row>
    <row r="312" spans="2:9">
      <c r="B312">
        <v>2005</v>
      </c>
      <c r="C312" t="s">
        <v>1172</v>
      </c>
      <c r="D312" t="s">
        <v>1173</v>
      </c>
      <c r="E312" t="s">
        <v>629</v>
      </c>
      <c r="G312" t="s">
        <v>205</v>
      </c>
      <c r="I312" t="s">
        <v>1174</v>
      </c>
    </row>
    <row r="313" spans="2:9">
      <c r="B313">
        <v>2018</v>
      </c>
      <c r="C313" t="s">
        <v>1175</v>
      </c>
      <c r="D313" t="s">
        <v>1176</v>
      </c>
      <c r="E313" t="s">
        <v>639</v>
      </c>
      <c r="G313" t="s">
        <v>194</v>
      </c>
      <c r="H313" t="s">
        <v>556</v>
      </c>
      <c r="I313" t="s">
        <v>1177</v>
      </c>
    </row>
    <row r="314" spans="2:9">
      <c r="B314">
        <v>2018</v>
      </c>
      <c r="C314" t="s">
        <v>1178</v>
      </c>
      <c r="D314" t="s">
        <v>1179</v>
      </c>
      <c r="E314" t="s">
        <v>646</v>
      </c>
      <c r="G314" t="s">
        <v>605</v>
      </c>
      <c r="H314" t="s">
        <v>560</v>
      </c>
      <c r="I314" t="s">
        <v>1180</v>
      </c>
    </row>
    <row r="315" spans="2:9">
      <c r="B315">
        <v>2014</v>
      </c>
      <c r="C315" t="s">
        <v>1181</v>
      </c>
      <c r="D315" t="s">
        <v>1182</v>
      </c>
      <c r="E315" t="s">
        <v>639</v>
      </c>
      <c r="G315" t="s">
        <v>194</v>
      </c>
      <c r="H315" t="s">
        <v>1183</v>
      </c>
      <c r="I315" t="s">
        <v>1184</v>
      </c>
    </row>
    <row r="316" spans="2:9">
      <c r="B316">
        <v>2000</v>
      </c>
      <c r="C316" t="s">
        <v>1185</v>
      </c>
      <c r="D316" t="s">
        <v>1186</v>
      </c>
      <c r="E316" t="s">
        <v>766</v>
      </c>
      <c r="G316" t="s">
        <v>232</v>
      </c>
      <c r="H316" t="s">
        <v>1187</v>
      </c>
      <c r="I316" t="s">
        <v>1188</v>
      </c>
    </row>
    <row r="317" spans="2:9">
      <c r="B317">
        <v>2008</v>
      </c>
      <c r="C317" t="s">
        <v>1189</v>
      </c>
      <c r="D317" t="s">
        <v>1190</v>
      </c>
      <c r="E317" t="s">
        <v>1191</v>
      </c>
      <c r="G317" t="s">
        <v>1192</v>
      </c>
      <c r="I317" t="s">
        <v>1193</v>
      </c>
    </row>
    <row r="318" spans="2:9">
      <c r="B318">
        <v>2017</v>
      </c>
      <c r="C318" t="s">
        <v>973</v>
      </c>
      <c r="D318" t="s">
        <v>1194</v>
      </c>
      <c r="E318" t="s">
        <v>766</v>
      </c>
      <c r="G318" t="s">
        <v>232</v>
      </c>
      <c r="H318" t="s">
        <v>563</v>
      </c>
      <c r="I318" t="s">
        <v>1195</v>
      </c>
    </row>
    <row r="319" spans="2:9">
      <c r="B319">
        <v>2016</v>
      </c>
      <c r="C319" t="s">
        <v>1196</v>
      </c>
      <c r="D319" t="s">
        <v>1197</v>
      </c>
      <c r="E319" t="s">
        <v>712</v>
      </c>
      <c r="G319" t="s">
        <v>161</v>
      </c>
      <c r="H319" t="s">
        <v>567</v>
      </c>
      <c r="I319" t="s">
        <v>1198</v>
      </c>
    </row>
    <row r="320" spans="2:9">
      <c r="B320">
        <v>2014</v>
      </c>
      <c r="C320" t="s">
        <v>1199</v>
      </c>
      <c r="D320" t="s">
        <v>1200</v>
      </c>
      <c r="I320" t="s">
        <v>1201</v>
      </c>
    </row>
    <row r="321" spans="2:9">
      <c r="B321">
        <v>2015</v>
      </c>
      <c r="C321" t="s">
        <v>1202</v>
      </c>
      <c r="D321" t="s">
        <v>1203</v>
      </c>
      <c r="E321" t="s">
        <v>646</v>
      </c>
      <c r="G321" t="s">
        <v>605</v>
      </c>
      <c r="H321" t="s">
        <v>571</v>
      </c>
      <c r="I321" t="s">
        <v>1204</v>
      </c>
    </row>
    <row r="322" spans="2:9">
      <c r="B322">
        <v>2019</v>
      </c>
      <c r="C322" t="s">
        <v>1205</v>
      </c>
      <c r="D322" t="s">
        <v>1206</v>
      </c>
      <c r="I322" t="s">
        <v>1207</v>
      </c>
    </row>
    <row r="323" spans="2:9">
      <c r="B323">
        <v>2017</v>
      </c>
      <c r="C323" t="s">
        <v>1208</v>
      </c>
      <c r="D323" t="s">
        <v>1209</v>
      </c>
      <c r="E323" t="s">
        <v>1210</v>
      </c>
      <c r="G323" t="s">
        <v>1211</v>
      </c>
      <c r="H323" t="s">
        <v>1212</v>
      </c>
      <c r="I323" t="s">
        <v>1213</v>
      </c>
    </row>
    <row r="324" spans="2:9">
      <c r="B324">
        <v>2015</v>
      </c>
      <c r="C324" t="s">
        <v>1214</v>
      </c>
      <c r="D324" t="s">
        <v>1215</v>
      </c>
      <c r="E324" t="s">
        <v>629</v>
      </c>
      <c r="G324" t="s">
        <v>205</v>
      </c>
      <c r="I324" t="s">
        <v>1216</v>
      </c>
    </row>
    <row r="325" spans="2:9">
      <c r="B325">
        <v>2013</v>
      </c>
      <c r="C325" t="s">
        <v>1217</v>
      </c>
      <c r="D325" t="s">
        <v>1218</v>
      </c>
      <c r="E325" t="s">
        <v>675</v>
      </c>
      <c r="G325" t="s">
        <v>372</v>
      </c>
      <c r="H325" t="s">
        <v>1219</v>
      </c>
      <c r="I325" t="s">
        <v>1220</v>
      </c>
    </row>
    <row r="326" spans="2:9">
      <c r="B326">
        <v>2019</v>
      </c>
      <c r="C326" t="s">
        <v>1221</v>
      </c>
      <c r="D326" t="s">
        <v>1222</v>
      </c>
      <c r="E326" t="s">
        <v>1223</v>
      </c>
      <c r="G326" t="s">
        <v>1224</v>
      </c>
      <c r="H326" t="s">
        <v>589</v>
      </c>
      <c r="I326" t="s">
        <v>1225</v>
      </c>
    </row>
    <row r="327" spans="2:9">
      <c r="B327">
        <v>2017</v>
      </c>
      <c r="C327" t="s">
        <v>1226</v>
      </c>
      <c r="D327" t="s">
        <v>1227</v>
      </c>
      <c r="E327" t="s">
        <v>639</v>
      </c>
      <c r="G327" t="s">
        <v>194</v>
      </c>
      <c r="H327" t="s">
        <v>593</v>
      </c>
      <c r="I327" t="s">
        <v>1228</v>
      </c>
    </row>
    <row r="328" spans="2:9">
      <c r="B328">
        <v>2018</v>
      </c>
      <c r="C328" t="s">
        <v>1229</v>
      </c>
      <c r="D328" t="s">
        <v>1230</v>
      </c>
      <c r="E328" t="s">
        <v>639</v>
      </c>
      <c r="G328" t="s">
        <v>194</v>
      </c>
      <c r="H328" t="s">
        <v>1231</v>
      </c>
      <c r="I328" t="s">
        <v>1232</v>
      </c>
    </row>
    <row r="329" spans="2:9">
      <c r="B329">
        <v>2015</v>
      </c>
      <c r="C329" t="s">
        <v>1233</v>
      </c>
      <c r="D329" t="s">
        <v>1234</v>
      </c>
      <c r="E329" t="s">
        <v>766</v>
      </c>
      <c r="G329" t="s">
        <v>232</v>
      </c>
      <c r="H329" t="s">
        <v>597</v>
      </c>
      <c r="I329" t="s">
        <v>1235</v>
      </c>
    </row>
    <row r="330" spans="2:9">
      <c r="B330">
        <v>2016</v>
      </c>
      <c r="C330" t="s">
        <v>1236</v>
      </c>
      <c r="D330" t="s">
        <v>1237</v>
      </c>
      <c r="I330" t="s">
        <v>1238</v>
      </c>
    </row>
    <row r="331" spans="2:9">
      <c r="B331">
        <v>2020</v>
      </c>
      <c r="C331" t="s">
        <v>1239</v>
      </c>
      <c r="D331" t="s">
        <v>1240</v>
      </c>
      <c r="E331" t="s">
        <v>639</v>
      </c>
      <c r="G331" t="s">
        <v>194</v>
      </c>
      <c r="H331" t="s">
        <v>1241</v>
      </c>
      <c r="I331" t="s">
        <v>1242</v>
      </c>
    </row>
    <row r="332" spans="2:9">
      <c r="B332">
        <v>2012</v>
      </c>
      <c r="C332" t="s">
        <v>599</v>
      </c>
      <c r="D332" t="s">
        <v>1243</v>
      </c>
      <c r="E332" t="s">
        <v>712</v>
      </c>
      <c r="G332" t="s">
        <v>161</v>
      </c>
      <c r="H332" t="s">
        <v>601</v>
      </c>
      <c r="I332" t="s">
        <v>1244</v>
      </c>
    </row>
    <row r="333" spans="2:9">
      <c r="B333">
        <v>2000</v>
      </c>
      <c r="C333" t="s">
        <v>1245</v>
      </c>
      <c r="D333" t="s">
        <v>1246</v>
      </c>
      <c r="E333" t="s">
        <v>646</v>
      </c>
      <c r="G333" t="s">
        <v>605</v>
      </c>
      <c r="H333" t="s">
        <v>1247</v>
      </c>
      <c r="I333" t="s">
        <v>1248</v>
      </c>
    </row>
    <row r="334" spans="2:9">
      <c r="B334">
        <v>2011</v>
      </c>
      <c r="C334" t="s">
        <v>1249</v>
      </c>
      <c r="D334" t="s">
        <v>1250</v>
      </c>
      <c r="I334" t="s">
        <v>1251</v>
      </c>
    </row>
    <row r="335" spans="2:9">
      <c r="B335">
        <v>2015</v>
      </c>
      <c r="C335" t="s">
        <v>1252</v>
      </c>
      <c r="D335" t="s">
        <v>1253</v>
      </c>
      <c r="E335" t="s">
        <v>689</v>
      </c>
      <c r="G335" t="s">
        <v>407</v>
      </c>
      <c r="H335" t="s">
        <v>1254</v>
      </c>
      <c r="I335" t="s">
        <v>1255</v>
      </c>
    </row>
    <row r="336" spans="2:9">
      <c r="B336">
        <v>2013</v>
      </c>
      <c r="C336" t="s">
        <v>1256</v>
      </c>
      <c r="D336" t="s">
        <v>1257</v>
      </c>
      <c r="I336" t="s">
        <v>1258</v>
      </c>
    </row>
    <row r="337" spans="2:9">
      <c r="B337">
        <v>2016</v>
      </c>
      <c r="C337" t="s">
        <v>1259</v>
      </c>
      <c r="D337" t="s">
        <v>1260</v>
      </c>
      <c r="I337" t="s">
        <v>1261</v>
      </c>
    </row>
    <row r="338" spans="2:9">
      <c r="B338">
        <v>1988</v>
      </c>
      <c r="C338" t="s">
        <v>1262</v>
      </c>
      <c r="D338" t="s">
        <v>1263</v>
      </c>
      <c r="E338" t="s">
        <v>675</v>
      </c>
      <c r="G338" t="s">
        <v>372</v>
      </c>
      <c r="H338" t="s">
        <v>1264</v>
      </c>
      <c r="I338" t="s">
        <v>1265</v>
      </c>
    </row>
    <row r="339" spans="2:9">
      <c r="B339">
        <v>2015</v>
      </c>
      <c r="C339" t="s">
        <v>1266</v>
      </c>
      <c r="D339" t="s">
        <v>1267</v>
      </c>
      <c r="E339" t="s">
        <v>639</v>
      </c>
      <c r="G339" t="s">
        <v>194</v>
      </c>
      <c r="H339" t="s">
        <v>609</v>
      </c>
      <c r="I339" t="s">
        <v>1268</v>
      </c>
    </row>
    <row r="340" spans="2:9">
      <c r="B340">
        <v>2016</v>
      </c>
      <c r="C340" t="s">
        <v>611</v>
      </c>
      <c r="D340" t="s">
        <v>1269</v>
      </c>
      <c r="E340" t="s">
        <v>1270</v>
      </c>
      <c r="G340" t="s">
        <v>1271</v>
      </c>
      <c r="H340" t="s">
        <v>615</v>
      </c>
      <c r="I340" t="s">
        <v>1272</v>
      </c>
    </row>
    <row r="341" spans="2:9">
      <c r="B341">
        <v>2010</v>
      </c>
      <c r="C341" t="s">
        <v>1273</v>
      </c>
      <c r="D341" t="s">
        <v>1274</v>
      </c>
      <c r="E341" t="s">
        <v>1275</v>
      </c>
      <c r="G341" t="s">
        <v>1276</v>
      </c>
      <c r="H341" t="s">
        <v>1277</v>
      </c>
      <c r="I341" t="s">
        <v>1278</v>
      </c>
    </row>
    <row r="342" spans="2:9">
      <c r="B342">
        <v>2017</v>
      </c>
      <c r="C342" t="s">
        <v>1279</v>
      </c>
      <c r="D342" t="s">
        <v>1280</v>
      </c>
      <c r="E342" t="s">
        <v>689</v>
      </c>
      <c r="G342" t="s">
        <v>407</v>
      </c>
      <c r="H342" t="s">
        <v>1281</v>
      </c>
      <c r="I342" t="s">
        <v>1282</v>
      </c>
    </row>
    <row r="343" spans="2:9">
      <c r="B343">
        <v>2008</v>
      </c>
      <c r="C343" t="s">
        <v>1283</v>
      </c>
      <c r="D343" t="s">
        <v>1284</v>
      </c>
      <c r="E343" t="s">
        <v>1285</v>
      </c>
      <c r="G343" t="s">
        <v>1286</v>
      </c>
      <c r="H343" t="s">
        <v>1287</v>
      </c>
      <c r="I343" t="s">
        <v>1288</v>
      </c>
    </row>
    <row r="344" spans="2:9">
      <c r="B344">
        <v>2005</v>
      </c>
      <c r="C344" t="s">
        <v>1289</v>
      </c>
      <c r="D344" t="s">
        <v>1290</v>
      </c>
      <c r="E344" t="s">
        <v>1291</v>
      </c>
      <c r="G344" t="s">
        <v>1292</v>
      </c>
      <c r="H344" t="s">
        <v>1293</v>
      </c>
      <c r="I344" t="s">
        <v>1294</v>
      </c>
    </row>
    <row r="345" spans="2:9">
      <c r="B345">
        <v>2011</v>
      </c>
      <c r="C345" t="s">
        <v>1295</v>
      </c>
      <c r="D345" t="s">
        <v>1296</v>
      </c>
      <c r="E345" t="s">
        <v>1297</v>
      </c>
      <c r="G345" t="s">
        <v>1298</v>
      </c>
      <c r="H345" t="s">
        <v>1299</v>
      </c>
      <c r="I345" t="s">
        <v>1300</v>
      </c>
    </row>
    <row r="346" spans="2:9">
      <c r="B346">
        <v>2005</v>
      </c>
      <c r="C346" t="s">
        <v>1295</v>
      </c>
      <c r="D346" t="s">
        <v>1296</v>
      </c>
      <c r="E346" t="s">
        <v>868</v>
      </c>
      <c r="G346" t="s">
        <v>869</v>
      </c>
      <c r="H346" t="s">
        <v>1301</v>
      </c>
      <c r="I346" t="s">
        <v>1302</v>
      </c>
    </row>
    <row r="347" spans="2:9">
      <c r="B347">
        <v>2015</v>
      </c>
      <c r="C347" t="s">
        <v>1181</v>
      </c>
      <c r="D347" t="s">
        <v>1303</v>
      </c>
      <c r="E347" t="s">
        <v>629</v>
      </c>
      <c r="G347" t="s">
        <v>205</v>
      </c>
      <c r="I347" t="s">
        <v>1304</v>
      </c>
    </row>
    <row r="348" spans="2:9">
      <c r="B348">
        <v>2014</v>
      </c>
      <c r="C348" t="s">
        <v>1305</v>
      </c>
      <c r="D348" t="s">
        <v>1306</v>
      </c>
      <c r="E348" t="s">
        <v>646</v>
      </c>
      <c r="G348" t="s">
        <v>605</v>
      </c>
      <c r="H348" t="s">
        <v>619</v>
      </c>
      <c r="I348" t="s">
        <v>1307</v>
      </c>
    </row>
    <row r="349" spans="2:9">
      <c r="B349">
        <v>2020</v>
      </c>
      <c r="C349" t="s">
        <v>1308</v>
      </c>
      <c r="D349" t="s">
        <v>1309</v>
      </c>
      <c r="I349" t="s">
        <v>1310</v>
      </c>
    </row>
    <row r="350" spans="2:9">
      <c r="B350">
        <v>2017</v>
      </c>
      <c r="C350" t="s">
        <v>1311</v>
      </c>
      <c r="D350" t="s">
        <v>1312</v>
      </c>
      <c r="I350" t="s">
        <v>1313</v>
      </c>
    </row>
    <row r="351" spans="2:9">
      <c r="B351">
        <v>1997</v>
      </c>
      <c r="C351" t="s">
        <v>1314</v>
      </c>
      <c r="D351" t="s">
        <v>1315</v>
      </c>
      <c r="E351" t="s">
        <v>689</v>
      </c>
      <c r="G351" t="s">
        <v>407</v>
      </c>
      <c r="I351" t="s">
        <v>1316</v>
      </c>
    </row>
    <row r="352" spans="2:9">
      <c r="B352">
        <v>2014</v>
      </c>
      <c r="C352" t="s">
        <v>918</v>
      </c>
      <c r="D352" t="s">
        <v>1317</v>
      </c>
      <c r="E352" t="s">
        <v>1318</v>
      </c>
      <c r="G352" t="s">
        <v>1319</v>
      </c>
      <c r="H352" t="s">
        <v>624</v>
      </c>
      <c r="I352" t="s">
        <v>1320</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AE7D0F-A549-48D9-8719-A9654FA1880A}">
  <dimension ref="A1:O359"/>
  <sheetViews>
    <sheetView topLeftCell="E313" workbookViewId="0">
      <selection activeCell="L354" sqref="L354"/>
    </sheetView>
  </sheetViews>
  <sheetFormatPr defaultColWidth="8.85546875" defaultRowHeight="15"/>
  <cols>
    <col min="1" max="2" width="3.42578125" customWidth="1"/>
    <col min="4" max="4" width="124.28515625" customWidth="1"/>
    <col min="5" max="5" width="10.7109375" customWidth="1"/>
    <col min="6" max="7" width="4.85546875" customWidth="1"/>
    <col min="8" max="8" width="8.28515625" customWidth="1"/>
    <col min="9" max="9" width="12.28515625" customWidth="1"/>
    <col min="11" max="11" width="13.28515625" customWidth="1"/>
    <col min="12" max="12" width="59.28515625" customWidth="1"/>
    <col min="13" max="13" width="36.7109375" customWidth="1"/>
    <col min="14" max="14" width="17.28515625" customWidth="1"/>
    <col min="15" max="15" width="20.42578125" customWidth="1"/>
  </cols>
  <sheetData>
    <row r="1" spans="1:15">
      <c r="A1" t="s">
        <v>84</v>
      </c>
    </row>
    <row r="2" spans="1:15">
      <c r="A2" t="s">
        <v>85</v>
      </c>
    </row>
    <row r="3" spans="1:15">
      <c r="A3" t="s">
        <v>86</v>
      </c>
    </row>
    <row r="4" spans="1:15">
      <c r="K4" s="1" t="s">
        <v>87</v>
      </c>
    </row>
    <row r="5" spans="1:15">
      <c r="A5" s="1" t="s">
        <v>14</v>
      </c>
      <c r="B5" s="1"/>
      <c r="C5" s="1"/>
      <c r="D5" s="1"/>
      <c r="E5" s="1"/>
      <c r="F5" s="1"/>
      <c r="G5" s="1"/>
      <c r="H5" s="1" t="s">
        <v>88</v>
      </c>
      <c r="I5" t="s">
        <v>89</v>
      </c>
      <c r="K5" t="s">
        <v>90</v>
      </c>
      <c r="L5">
        <v>1</v>
      </c>
    </row>
    <row r="6" spans="1:15">
      <c r="A6" s="1" t="str">
        <f>'PsycInfo - Initial'!A9</f>
        <v>Key</v>
      </c>
      <c r="B6" s="1" t="str">
        <f>'PsycInfo - Initial'!B9</f>
        <v>Publication Year</v>
      </c>
      <c r="C6" s="1" t="str">
        <f>'PsycInfo - Initial'!C9</f>
        <v>Author</v>
      </c>
      <c r="D6" s="1" t="str">
        <f>'PsycInfo - Initial'!D9</f>
        <v>Title</v>
      </c>
      <c r="E6" s="1" t="str">
        <f>'PsycInfo - Initial'!E9</f>
        <v>Publication Title</v>
      </c>
      <c r="F6" s="1" t="str">
        <f>'PsycInfo - Initial'!F9</f>
        <v>ISBN</v>
      </c>
      <c r="G6" s="1"/>
      <c r="H6" s="1" t="s">
        <v>91</v>
      </c>
      <c r="I6" s="1" t="s">
        <v>91</v>
      </c>
      <c r="J6" t="s">
        <v>92</v>
      </c>
      <c r="K6" s="1" t="s">
        <v>21</v>
      </c>
      <c r="L6" s="1" t="s">
        <v>93</v>
      </c>
      <c r="M6" s="1" t="s">
        <v>18</v>
      </c>
      <c r="N6" s="1" t="s">
        <v>94</v>
      </c>
      <c r="O6" s="1" t="s">
        <v>20</v>
      </c>
    </row>
    <row r="7" spans="1:15">
      <c r="A7" s="1">
        <f>'PsycInfo - Initial'!A10</f>
        <v>0</v>
      </c>
      <c r="B7" s="1">
        <f>'PsycInfo - Initial'!B10</f>
        <v>2018</v>
      </c>
      <c r="C7" s="1" t="str">
        <f>'PsycInfo - Initial'!C10</f>
        <v>Briggs; Adam M; Fisher; Wayne W; Greer; Brian D; Kimball; Ryan T</v>
      </c>
      <c r="D7" s="1" t="str">
        <f>'PsycInfo - Initial'!D10</f>
        <v>Prevalence of Resurgence of Destructive Behavior When Thinning Reinforcement Schedules during Functional Communication Training</v>
      </c>
      <c r="E7" s="1">
        <f>'PsycInfo - Initial'!E10</f>
        <v>0</v>
      </c>
      <c r="F7" s="1">
        <f>'PsycInfo - Initial'!F10</f>
        <v>0</v>
      </c>
      <c r="G7" s="1"/>
      <c r="H7" s="1">
        <v>1</v>
      </c>
      <c r="I7" s="1">
        <v>1</v>
      </c>
      <c r="J7" t="b">
        <f>IF(ISBLANK(I7),FALSE,IF(EXACT(H7, I7),TRUE,FALSE))</f>
        <v>1</v>
      </c>
      <c r="K7">
        <f t="array" ref="K7">INDEX($A$7:$F$349,SMALL(IF(COUNTIF($L$5,$H$7:$H$349)*COUNTIF($L$5,$I$7:$I$349),MATCH(ROW($A$7:$A$349),ROW($A$7:$A$349)),""),ROWS($B$1:B1)),COLUMNS($A$1:B3))</f>
        <v>2018</v>
      </c>
      <c r="L7" t="str">
        <f t="array" ref="L7">INDEX($A$7:$F$349,SMALL(IF(COUNTIF($L$5,$H$7:$H$349)*COUNTIF($L$5,$I$7:$I$349),MATCH(ROW($A$7:$A$349),ROW($A$7:$A$349)),""),ROWS($B$1:C1)),COLUMNS($A$1:C3))</f>
        <v>Briggs; Adam M; Fisher; Wayne W; Greer; Brian D; Kimball; Ryan T</v>
      </c>
      <c r="M7" t="str">
        <f t="array" ref="M7">INDEX($A$7:$F$349,SMALL(IF(COUNTIF($L$5,$H$7:$H$349)*COUNTIF($L$5,$I$7:$I$349),MATCH(ROW($A$7:$A$349),ROW($A$7:$A$349)),""),ROWS($B$1:D1)),COLUMNS($A$1:D3))</f>
        <v>Prevalence of Resurgence of Destructive Behavior When Thinning Reinforcement Schedules during Functional Communication Training</v>
      </c>
      <c r="N7">
        <f t="array" ref="N7">INDEX($A$7:$F$349,SMALL(IF(COUNTIF($L$5,$H$7:$H$349)*COUNTIF($L$5,$I$7:$I$349),MATCH(ROW($A$7:$A$349),ROW($A$7:$A$349)),""),ROWS($B$1:E1)),COLUMNS($A$1:E3))</f>
        <v>0</v>
      </c>
      <c r="O7">
        <f t="array" ref="O7">INDEX($A$7:$F$349,SMALL(IF(COUNTIF($L$5,$H$7:$H$349)*COUNTIF($L$5,$I$7:$I$349),MATCH(ROW($A$7:$A$349),ROW($A$7:$A$349)),""),ROWS($B$1:F1)),COLUMNS($A$1:F3))</f>
        <v>0</v>
      </c>
    </row>
    <row r="8" spans="1:15">
      <c r="A8" s="1">
        <f>'PsycInfo - Initial'!A11</f>
        <v>0</v>
      </c>
      <c r="B8" s="1">
        <f>'PsycInfo - Initial'!B11</f>
        <v>2009</v>
      </c>
      <c r="C8" s="1" t="str">
        <f>'PsycInfo - Initial'!C11</f>
        <v>Bruzek; Jennifer L; Thompson; Rachel H; Peters; Lindsay C</v>
      </c>
      <c r="D8" s="1" t="str">
        <f>'PsycInfo - Initial'!D11</f>
        <v>Resurgence of Infant Caregiving Responses</v>
      </c>
      <c r="E8" s="1">
        <f>'PsycInfo - Initial'!E11</f>
        <v>0</v>
      </c>
      <c r="F8" s="1">
        <f>'PsycInfo - Initial'!F11</f>
        <v>0</v>
      </c>
      <c r="G8" s="1"/>
      <c r="H8" s="1">
        <v>1</v>
      </c>
      <c r="I8" s="1">
        <v>1</v>
      </c>
      <c r="J8" t="b">
        <f t="shared" ref="J8:J71" si="0">IF(ISBLANK(I8),FALSE,IF(EXACT(H8, I8),TRUE,FALSE))</f>
        <v>1</v>
      </c>
      <c r="K8">
        <f t="array" ref="K8">INDEX($A$7:$F$349,SMALL(IF(COUNTIF($L$5,$H$7:$H$349)*COUNTIF($L$5,$I$7:$I$349),MATCH(ROW($A$7:$A$349),ROW($A$7:$A$349)),""),ROWS($B$1:B2)),COLUMNS($A$1:B4))</f>
        <v>2009</v>
      </c>
      <c r="L8" t="str">
        <f t="array" ref="L8">INDEX($A$7:$F$349,SMALL(IF(COUNTIF($L$5,$H$7:$H$349)*COUNTIF($L$5,$I$7:$I$349),MATCH(ROW($A$7:$A$349),ROW($A$7:$A$349)),""),ROWS($B$1:C2)),COLUMNS($A$1:C4))</f>
        <v>Bruzek; Jennifer L; Thompson; Rachel H; Peters; Lindsay C</v>
      </c>
      <c r="M8" t="str">
        <f t="array" ref="M8">INDEX($A$7:$F$349,SMALL(IF(COUNTIF($L$5,$H$7:$H$349)*COUNTIF($L$5,$I$7:$I$349),MATCH(ROW($A$7:$A$349),ROW($A$7:$A$349)),""),ROWS($B$1:D2)),COLUMNS($A$1:D4))</f>
        <v>Resurgence of Infant Caregiving Responses</v>
      </c>
      <c r="N8">
        <f t="array" ref="N8">INDEX($A$7:$F$349,SMALL(IF(COUNTIF($L$5,$H$7:$H$349)*COUNTIF($L$5,$I$7:$I$349),MATCH(ROW($A$7:$A$349),ROW($A$7:$A$349)),""),ROWS($B$1:E2)),COLUMNS($A$1:E4))</f>
        <v>0</v>
      </c>
      <c r="O8">
        <f t="array" ref="O8">INDEX($A$7:$F$349,SMALL(IF(COUNTIF($L$5,$H$7:$H$349)*COUNTIF($L$5,$I$7:$I$349),MATCH(ROW($A$7:$A$349),ROW($A$7:$A$349)),""),ROWS($B$1:F2)),COLUMNS($A$1:F4))</f>
        <v>0</v>
      </c>
    </row>
    <row r="9" spans="1:15">
      <c r="A9" s="1">
        <f>'PsycInfo - Initial'!A12</f>
        <v>0</v>
      </c>
      <c r="B9" s="1">
        <f>'PsycInfo - Initial'!B12</f>
        <v>2011</v>
      </c>
      <c r="C9" s="1" t="str">
        <f>'PsycInfo - Initial'!C12</f>
        <v>Cancado; Carlos R. X; Lattal; Kennon A</v>
      </c>
      <c r="D9" s="1" t="str">
        <f>'PsycInfo - Initial'!D12</f>
        <v>Resurgence of Temporal Patterns of Responding</v>
      </c>
      <c r="E9" s="1">
        <f>'PsycInfo - Initial'!E12</f>
        <v>0</v>
      </c>
      <c r="F9" s="1">
        <f>'PsycInfo - Initial'!F12</f>
        <v>0</v>
      </c>
      <c r="G9" s="1"/>
      <c r="H9" s="1">
        <v>1</v>
      </c>
      <c r="I9" s="1">
        <v>1</v>
      </c>
      <c r="J9" t="b">
        <f t="shared" si="0"/>
        <v>1</v>
      </c>
      <c r="K9">
        <f t="array" ref="K9">INDEX($A$7:$F$349,SMALL(IF(COUNTIF($L$5,$H$7:$H$349)*COUNTIF($L$5,$I$7:$I$349),MATCH(ROW($A$7:$A$349),ROW($A$7:$A$349)),""),ROWS($B$1:B3)),COLUMNS($A$1:B5))</f>
        <v>2011</v>
      </c>
      <c r="L9" t="str">
        <f t="array" ref="L9">INDEX($A$7:$F$349,SMALL(IF(COUNTIF($L$5,$H$7:$H$349)*COUNTIF($L$5,$I$7:$I$349),MATCH(ROW($A$7:$A$349),ROW($A$7:$A$349)),""),ROWS($B$1:C3)),COLUMNS($A$1:C5))</f>
        <v>Cancado; Carlos R. X; Lattal; Kennon A</v>
      </c>
      <c r="M9" t="str">
        <f t="array" ref="M9">INDEX($A$7:$F$349,SMALL(IF(COUNTIF($L$5,$H$7:$H$349)*COUNTIF($L$5,$I$7:$I$349),MATCH(ROW($A$7:$A$349),ROW($A$7:$A$349)),""),ROWS($B$1:D3)),COLUMNS($A$1:D5))</f>
        <v>Resurgence of Temporal Patterns of Responding</v>
      </c>
      <c r="N9">
        <f t="array" ref="N9">INDEX($A$7:$F$349,SMALL(IF(COUNTIF($L$5,$H$7:$H$349)*COUNTIF($L$5,$I$7:$I$349),MATCH(ROW($A$7:$A$349),ROW($A$7:$A$349)),""),ROWS($B$1:E3)),COLUMNS($A$1:E5))</f>
        <v>0</v>
      </c>
      <c r="O9">
        <f t="array" ref="O9">INDEX($A$7:$F$349,SMALL(IF(COUNTIF($L$5,$H$7:$H$349)*COUNTIF($L$5,$I$7:$I$349),MATCH(ROW($A$7:$A$349),ROW($A$7:$A$349)),""),ROWS($B$1:F3)),COLUMNS($A$1:F5))</f>
        <v>0</v>
      </c>
    </row>
    <row r="10" spans="1:15">
      <c r="A10" s="1">
        <f>'PsycInfo - Initial'!A13</f>
        <v>0</v>
      </c>
      <c r="B10" s="1">
        <f>'PsycInfo - Initial'!B13</f>
        <v>0</v>
      </c>
      <c r="C10" s="1" t="str">
        <f>'PsycInfo - Initial'!C13</f>
        <v>Copeland; Gary A; Slater; Dan</v>
      </c>
      <c r="D10" s="1" t="str">
        <f>'PsycInfo - Initial'!D13</f>
        <v>Catharsis and Fantasy</v>
      </c>
      <c r="E10" s="1">
        <f>'PsycInfo - Initial'!E13</f>
        <v>0</v>
      </c>
      <c r="F10" s="1">
        <f>'PsycInfo - Initial'!F13</f>
        <v>0</v>
      </c>
      <c r="H10" s="1">
        <v>0</v>
      </c>
      <c r="I10" s="1">
        <v>0</v>
      </c>
      <c r="J10" t="b">
        <f t="shared" si="0"/>
        <v>1</v>
      </c>
      <c r="K10">
        <f t="array" ref="K10">INDEX($A$7:$F$349,SMALL(IF(COUNTIF($L$5,$H$7:$H$349)*COUNTIF($L$5,$I$7:$I$349),MATCH(ROW($A$7:$A$349),ROW($A$7:$A$349)),""),ROWS($B$1:B4)),COLUMNS($A$1:B6))</f>
        <v>2008</v>
      </c>
      <c r="L10" t="str">
        <f t="array" ref="L10">INDEX($A$7:$F$349,SMALL(IF(COUNTIF($L$5,$H$7:$H$349)*COUNTIF($L$5,$I$7:$I$349),MATCH(ROW($A$7:$A$349),ROW($A$7:$A$349)),""),ROWS($B$1:C4)),COLUMNS($A$1:C6))</f>
        <v>Doughty; Adam H; Oken; Gabriella</v>
      </c>
      <c r="M10" t="str">
        <f t="array" ref="M10">INDEX($A$7:$F$349,SMALL(IF(COUNTIF($L$5,$H$7:$H$349)*COUNTIF($L$5,$I$7:$I$349),MATCH(ROW($A$7:$A$349),ROW($A$7:$A$349)),""),ROWS($B$1:D4)),COLUMNS($A$1:D6))</f>
        <v>extinction-Induced response Resurgence: a Selective Review</v>
      </c>
      <c r="N10">
        <f t="array" ref="N10">INDEX($A$7:$F$349,SMALL(IF(COUNTIF($L$5,$H$7:$H$349)*COUNTIF($L$5,$I$7:$I$349),MATCH(ROW($A$7:$A$349),ROW($A$7:$A$349)),""),ROWS($B$1:E4)),COLUMNS($A$1:E6))</f>
        <v>0</v>
      </c>
      <c r="O10">
        <f t="array" ref="O10">INDEX($A$7:$F$349,SMALL(IF(COUNTIF($L$5,$H$7:$H$349)*COUNTIF($L$5,$I$7:$I$349),MATCH(ROW($A$7:$A$349),ROW($A$7:$A$349)),""),ROWS($B$1:F4)),COLUMNS($A$1:F6))</f>
        <v>0</v>
      </c>
    </row>
    <row r="11" spans="1:15">
      <c r="A11" s="1">
        <f>'PsycInfo - Initial'!A14</f>
        <v>0</v>
      </c>
      <c r="B11" s="1">
        <f>'PsycInfo - Initial'!B14</f>
        <v>2008</v>
      </c>
      <c r="C11" s="1" t="str">
        <f>'PsycInfo - Initial'!C14</f>
        <v>Doughty; Adam H; Oken; Gabriella</v>
      </c>
      <c r="D11" s="1" t="str">
        <f>'PsycInfo - Initial'!D14</f>
        <v>extinction-Induced response Resurgence: a Selective Review</v>
      </c>
      <c r="E11" s="1">
        <f>'PsycInfo - Initial'!E14</f>
        <v>0</v>
      </c>
      <c r="F11" s="1">
        <f>'PsycInfo - Initial'!F14</f>
        <v>0</v>
      </c>
      <c r="H11" s="1">
        <v>1</v>
      </c>
      <c r="I11" s="1">
        <v>1</v>
      </c>
      <c r="J11" t="b">
        <f t="shared" si="0"/>
        <v>1</v>
      </c>
      <c r="K11">
        <f t="array" ref="K11">INDEX($A$7:$F$349,SMALL(IF(COUNTIF($L$5,$H$7:$H$349)*COUNTIF($L$5,$I$7:$I$349),MATCH(ROW($A$7:$A$349),ROW($A$7:$A$349)),""),ROWS($B$1:B5)),COLUMNS($A$1:B7))</f>
        <v>2018</v>
      </c>
      <c r="L11" t="str">
        <f t="array" ref="L11">INDEX($A$7:$F$349,SMALL(IF(COUNTIF($L$5,$H$7:$H$349)*COUNTIF($L$5,$I$7:$I$349),MATCH(ROW($A$7:$A$349),ROW($A$7:$A$349)),""),ROWS($B$1:C5)),COLUMNS($A$1:C7))</f>
        <v>Fisher; Wayne W; Greer; Brian D; Fuhrman; Ashley M; Saini; Valdeep; Simmons; Christina A</v>
      </c>
      <c r="M11" t="str">
        <f t="array" ref="M11">INDEX($A$7:$F$349,SMALL(IF(COUNTIF($L$5,$H$7:$H$349)*COUNTIF($L$5,$I$7:$I$349),MATCH(ROW($A$7:$A$349),ROW($A$7:$A$349)),""),ROWS($B$1:D5)),COLUMNS($A$1:D7))</f>
        <v>Minimizing Resurgence of Destructive Behavior Using Behavioral Momentum Theory</v>
      </c>
      <c r="N11">
        <f t="array" ref="N11">INDEX($A$7:$F$349,SMALL(IF(COUNTIF($L$5,$H$7:$H$349)*COUNTIF($L$5,$I$7:$I$349),MATCH(ROW($A$7:$A$349),ROW($A$7:$A$349)),""),ROWS($B$1:E5)),COLUMNS($A$1:E7))</f>
        <v>0</v>
      </c>
      <c r="O11">
        <f t="array" ref="O11">INDEX($A$7:$F$349,SMALL(IF(COUNTIF($L$5,$H$7:$H$349)*COUNTIF($L$5,$I$7:$I$349),MATCH(ROW($A$7:$A$349),ROW($A$7:$A$349)),""),ROWS($B$1:F5)),COLUMNS($A$1:F7))</f>
        <v>0</v>
      </c>
    </row>
    <row r="12" spans="1:15">
      <c r="A12" s="1">
        <f>'PsycInfo - Initial'!A15</f>
        <v>0</v>
      </c>
      <c r="B12" s="1">
        <f>'PsycInfo - Initial'!B15</f>
        <v>2018</v>
      </c>
      <c r="C12" s="1" t="str">
        <f>'PsycInfo - Initial'!C15</f>
        <v>Fisher; Wayne W; Greer; Brian D; Fuhrman; Ashley M; Saini; Valdeep; Simmons; Christina A</v>
      </c>
      <c r="D12" s="1" t="str">
        <f>'PsycInfo - Initial'!D15</f>
        <v>Minimizing Resurgence of Destructive Behavior Using Behavioral Momentum Theory</v>
      </c>
      <c r="E12" s="1">
        <f>'PsycInfo - Initial'!E15</f>
        <v>0</v>
      </c>
      <c r="F12" s="1">
        <f>'PsycInfo - Initial'!F15</f>
        <v>0</v>
      </c>
      <c r="H12" s="1">
        <v>1</v>
      </c>
      <c r="I12" s="1">
        <v>1</v>
      </c>
      <c r="J12" t="b">
        <f t="shared" si="0"/>
        <v>1</v>
      </c>
      <c r="K12">
        <f t="array" ref="K12">INDEX($A$7:$F$349,SMALL(IF(COUNTIF($L$5,$H$7:$H$349)*COUNTIF($L$5,$I$7:$I$349),MATCH(ROW($A$7:$A$349),ROW($A$7:$A$349)),""),ROWS($B$1:B6)),COLUMNS($A$1:B8))</f>
        <v>2016</v>
      </c>
      <c r="L12" t="str">
        <f t="array" ref="L12">INDEX($A$7:$F$349,SMALL(IF(COUNTIF($L$5,$H$7:$H$349)*COUNTIF($L$5,$I$7:$I$349),MATCH(ROW($A$7:$A$349),ROW($A$7:$A$349)),""),ROWS($B$1:C6)),COLUMNS($A$1:C8))</f>
        <v>Fuhrman; Ashley M; Fisher; Wayne W; Greer; Brian D</v>
      </c>
      <c r="M12" t="str">
        <f t="array" ref="M12">INDEX($A$7:$F$349,SMALL(IF(COUNTIF($L$5,$H$7:$H$349)*COUNTIF($L$5,$I$7:$I$349),MATCH(ROW($A$7:$A$349),ROW($A$7:$A$349)),""),ROWS($B$1:D6)),COLUMNS($A$1:D8))</f>
        <v>a Preliminary Investigation on Improving Functional Communication Training by Mitigating Resurgence of Destructive Behavior</v>
      </c>
      <c r="N12">
        <f t="array" ref="N12">INDEX($A$7:$F$349,SMALL(IF(COUNTIF($L$5,$H$7:$H$349)*COUNTIF($L$5,$I$7:$I$349),MATCH(ROW($A$7:$A$349),ROW($A$7:$A$349)),""),ROWS($B$1:E6)),COLUMNS($A$1:E8))</f>
        <v>0</v>
      </c>
      <c r="O12">
        <f t="array" ref="O12">INDEX($A$7:$F$349,SMALL(IF(COUNTIF($L$5,$H$7:$H$349)*COUNTIF($L$5,$I$7:$I$349),MATCH(ROW($A$7:$A$349),ROW($A$7:$A$349)),""),ROWS($B$1:F6)),COLUMNS($A$1:F8))</f>
        <v>0</v>
      </c>
    </row>
    <row r="13" spans="1:15">
      <c r="A13" s="1">
        <f>'PsycInfo - Initial'!A16</f>
        <v>0</v>
      </c>
      <c r="B13" s="1">
        <f>'PsycInfo - Initial'!B16</f>
        <v>2016</v>
      </c>
      <c r="C13" s="1" t="str">
        <f>'PsycInfo - Initial'!C16</f>
        <v>Fuhrman; Ashley M; Fisher; Wayne W; Greer; Brian D</v>
      </c>
      <c r="D13" s="1" t="str">
        <f>'PsycInfo - Initial'!D16</f>
        <v>a Preliminary Investigation on Improving Functional Communication Training by Mitigating Resurgence of Destructive Behavior</v>
      </c>
      <c r="E13" s="1">
        <f>'PsycInfo - Initial'!E16</f>
        <v>0</v>
      </c>
      <c r="F13" s="1">
        <f>'PsycInfo - Initial'!F16</f>
        <v>0</v>
      </c>
      <c r="H13" s="1">
        <v>1</v>
      </c>
      <c r="I13" s="1">
        <v>1</v>
      </c>
      <c r="J13" t="b">
        <f t="shared" si="0"/>
        <v>1</v>
      </c>
      <c r="K13">
        <f t="array" ref="K13">INDEX($A$7:$F$349,SMALL(IF(COUNTIF($L$5,$H$7:$H$349)*COUNTIF($L$5,$I$7:$I$349),MATCH(ROW($A$7:$A$349),ROW($A$7:$A$349)),""),ROWS($B$1:B7)),COLUMNS($A$1:B9))</f>
        <v>2018</v>
      </c>
      <c r="L13" t="str">
        <f t="array" ref="L13">INDEX($A$7:$F$349,SMALL(IF(COUNTIF($L$5,$H$7:$H$349)*COUNTIF($L$5,$I$7:$I$349),MATCH(ROW($A$7:$A$349),ROW($A$7:$A$349)),""),ROWS($B$1:C7)),COLUMNS($A$1:C9))</f>
        <v>Garner; Joshua; Neef; Nancy A; Gardner; Ralph</v>
      </c>
      <c r="M13" t="str">
        <f t="array" ref="M13">INDEX($A$7:$F$349,SMALL(IF(COUNTIF($L$5,$H$7:$H$349)*COUNTIF($L$5,$I$7:$I$349),MATCH(ROW($A$7:$A$349),ROW($A$7:$A$349)),""),ROWS($B$1:D7)),COLUMNS($A$1:D9))</f>
        <v>Recurrence of Phonetic Responding</v>
      </c>
      <c r="N13">
        <f t="array" ref="N13">INDEX($A$7:$F$349,SMALL(IF(COUNTIF($L$5,$H$7:$H$349)*COUNTIF($L$5,$I$7:$I$349),MATCH(ROW($A$7:$A$349),ROW($A$7:$A$349)),""),ROWS($B$1:E7)),COLUMNS($A$1:E9))</f>
        <v>0</v>
      </c>
      <c r="O13">
        <f t="array" ref="O13">INDEX($A$7:$F$349,SMALL(IF(COUNTIF($L$5,$H$7:$H$349)*COUNTIF($L$5,$I$7:$I$349),MATCH(ROW($A$7:$A$349),ROW($A$7:$A$349)),""),ROWS($B$1:F7)),COLUMNS($A$1:F9))</f>
        <v>0</v>
      </c>
    </row>
    <row r="14" spans="1:15">
      <c r="A14" s="1">
        <f>'PsycInfo - Initial'!A17</f>
        <v>0</v>
      </c>
      <c r="B14" s="1">
        <f>'PsycInfo - Initial'!B17</f>
        <v>2018</v>
      </c>
      <c r="C14" s="1" t="str">
        <f>'PsycInfo - Initial'!C17</f>
        <v>Garner; Joshua; Neef; Nancy A; Gardner; Ralph</v>
      </c>
      <c r="D14" s="1" t="str">
        <f>'PsycInfo - Initial'!D17</f>
        <v>Recurrence of Phonetic Responding</v>
      </c>
      <c r="E14" s="1">
        <f>'PsycInfo - Initial'!E17</f>
        <v>0</v>
      </c>
      <c r="F14" s="1">
        <f>'PsycInfo - Initial'!F17</f>
        <v>0</v>
      </c>
      <c r="H14" s="1">
        <v>1</v>
      </c>
      <c r="I14" s="1">
        <v>1</v>
      </c>
      <c r="J14" t="b">
        <f t="shared" si="0"/>
        <v>1</v>
      </c>
      <c r="K14">
        <f t="array" ref="K14">INDEX($A$7:$F$349,SMALL(IF(COUNTIF($L$5,$H$7:$H$349)*COUNTIF($L$5,$I$7:$I$349),MATCH(ROW($A$7:$A$349),ROW($A$7:$A$349)),""),ROWS($B$1:B8)),COLUMNS($A$1:B10))</f>
        <v>2018</v>
      </c>
      <c r="L14" t="str">
        <f t="array" ref="L14">INDEX($A$7:$F$349,SMALL(IF(COUNTIF($L$5,$H$7:$H$349)*COUNTIF($L$5,$I$7:$I$349),MATCH(ROW($A$7:$A$349),ROW($A$7:$A$349)),""),ROWS($B$1:C8)),COLUMNS($A$1:C10))</f>
        <v>Ghaemmaghami; Mahshid; Hanley; Gregory P; Jessel; Joshua; Landa; Robin</v>
      </c>
      <c r="M14" t="str">
        <f t="array" ref="M14">INDEX($A$7:$F$349,SMALL(IF(COUNTIF($L$5,$H$7:$H$349)*COUNTIF($L$5,$I$7:$I$349),MATCH(ROW($A$7:$A$349),ROW($A$7:$A$349)),""),ROWS($B$1:D8)),COLUMNS($A$1:D10))</f>
        <v>Shaping Complex Functional Communication Responses</v>
      </c>
      <c r="N14">
        <f t="array" ref="N14">INDEX($A$7:$F$349,SMALL(IF(COUNTIF($L$5,$H$7:$H$349)*COUNTIF($L$5,$I$7:$I$349),MATCH(ROW($A$7:$A$349),ROW($A$7:$A$349)),""),ROWS($B$1:E8)),COLUMNS($A$1:E10))</f>
        <v>0</v>
      </c>
      <c r="O14">
        <f t="array" ref="O14">INDEX($A$7:$F$349,SMALL(IF(COUNTIF($L$5,$H$7:$H$349)*COUNTIF($L$5,$I$7:$I$349),MATCH(ROW($A$7:$A$349),ROW($A$7:$A$349)),""),ROWS($B$1:F8)),COLUMNS($A$1:F10))</f>
        <v>0</v>
      </c>
    </row>
    <row r="15" spans="1:15">
      <c r="A15" s="1">
        <f>'PsycInfo - Initial'!A18</f>
        <v>0</v>
      </c>
      <c r="B15" s="1">
        <f>'PsycInfo - Initial'!B18</f>
        <v>2018</v>
      </c>
      <c r="C15" s="1" t="str">
        <f>'PsycInfo - Initial'!C18</f>
        <v>Ghaemmaghami; Mahshid; Hanley; Gregory P; Jessel; Joshua; Landa; Robin</v>
      </c>
      <c r="D15" s="1" t="str">
        <f>'PsycInfo - Initial'!D18</f>
        <v>Shaping Complex Functional Communication Responses</v>
      </c>
      <c r="E15" s="1">
        <f>'PsycInfo - Initial'!E18</f>
        <v>0</v>
      </c>
      <c r="F15" s="1">
        <f>'PsycInfo - Initial'!F18</f>
        <v>0</v>
      </c>
      <c r="H15" s="1">
        <v>1</v>
      </c>
      <c r="I15" s="1">
        <v>1</v>
      </c>
      <c r="J15" t="b">
        <f t="shared" si="0"/>
        <v>1</v>
      </c>
      <c r="K15">
        <f t="array" ref="K15">INDEX($A$7:$F$349,SMALL(IF(COUNTIF($L$5,$H$7:$H$349)*COUNTIF($L$5,$I$7:$I$349),MATCH(ROW($A$7:$A$349),ROW($A$7:$A$349)),""),ROWS($B$1:B9)),COLUMNS($A$1:B11))</f>
        <v>2005</v>
      </c>
      <c r="L15" t="str">
        <f t="array" ref="L15">INDEX($A$7:$F$349,SMALL(IF(COUNTIF($L$5,$H$7:$H$349)*COUNTIF($L$5,$I$7:$I$349),MATCH(ROW($A$7:$A$349),ROW($A$7:$A$349)),""),ROWS($B$1:C9)),COLUMNS($A$1:C11))</f>
        <v>Houmanfar; R; Hayes; L. J; Herbst; S. A</v>
      </c>
      <c r="M15" t="str">
        <f t="array" ref="M15">INDEX($A$7:$F$349,SMALL(IF(COUNTIF($L$5,$H$7:$H$349)*COUNTIF($L$5,$I$7:$I$349),MATCH(ROW($A$7:$A$349),ROW($A$7:$A$349)),""),ROWS($B$1:D9)),COLUMNS($A$1:D11))</f>
        <v>an Analog study of First Language Dominance and Interference over Second Language</v>
      </c>
      <c r="N15">
        <f t="array" ref="N15">INDEX($A$7:$F$349,SMALL(IF(COUNTIF($L$5,$H$7:$H$349)*COUNTIF($L$5,$I$7:$I$349),MATCH(ROW($A$7:$A$349),ROW($A$7:$A$349)),""),ROWS($B$1:E9)),COLUMNS($A$1:E11))</f>
        <v>0</v>
      </c>
      <c r="O15">
        <f t="array" ref="O15">INDEX($A$7:$F$349,SMALL(IF(COUNTIF($L$5,$H$7:$H$349)*COUNTIF($L$5,$I$7:$I$349),MATCH(ROW($A$7:$A$349),ROW($A$7:$A$349)),""),ROWS($B$1:F9)),COLUMNS($A$1:F11))</f>
        <v>0</v>
      </c>
    </row>
    <row r="16" spans="1:15">
      <c r="A16" s="1">
        <f>'PsycInfo - Initial'!A19</f>
        <v>0</v>
      </c>
      <c r="B16" s="1">
        <f>'PsycInfo - Initial'!B19</f>
        <v>2005</v>
      </c>
      <c r="C16" s="1" t="str">
        <f>'PsycInfo - Initial'!C19</f>
        <v>Houmanfar; R; Hayes; L. J; Herbst; S. A</v>
      </c>
      <c r="D16" s="1" t="str">
        <f>'PsycInfo - Initial'!D19</f>
        <v>an Analog study of First Language Dominance and Interference over Second Language</v>
      </c>
      <c r="E16" s="1">
        <f>'PsycInfo - Initial'!E19</f>
        <v>0</v>
      </c>
      <c r="F16" s="1">
        <f>'PsycInfo - Initial'!F19</f>
        <v>0</v>
      </c>
      <c r="H16" s="1">
        <v>1</v>
      </c>
      <c r="I16" s="1">
        <v>1</v>
      </c>
      <c r="J16" t="b">
        <f t="shared" si="0"/>
        <v>1</v>
      </c>
      <c r="K16">
        <f t="array" ref="K16">INDEX($A$7:$F$349,SMALL(IF(COUNTIF($L$5,$H$7:$H$349)*COUNTIF($L$5,$I$7:$I$349),MATCH(ROW($A$7:$A$349),ROW($A$7:$A$349)),""),ROWS($B$1:B10)),COLUMNS($A$1:B12))</f>
        <v>2017</v>
      </c>
      <c r="L16" t="str">
        <f t="array" ref="L16">INDEX($A$7:$F$349,SMALL(IF(COUNTIF($L$5,$H$7:$H$349)*COUNTIF($L$5,$I$7:$I$349),MATCH(ROW($A$7:$A$349),ROW($A$7:$A$349)),""),ROWS($B$1:C10)),COLUMNS($A$1:C12))</f>
        <v>Kestner; Kathryn M; Peterson; Stephanie M; Wacker; David P</v>
      </c>
      <c r="M16" t="str">
        <f t="array" ref="M16">INDEX($A$7:$F$349,SMALL(IF(COUNTIF($L$5,$H$7:$H$349)*COUNTIF($L$5,$I$7:$I$349),MATCH(ROW($A$7:$A$349),ROW($A$7:$A$349)),""),ROWS($B$1:D10)),COLUMNS($A$1:D12))</f>
        <v>Introduction to the Special Section on Resurgence</v>
      </c>
      <c r="N16">
        <f t="array" ref="N16">INDEX($A$7:$F$349,SMALL(IF(COUNTIF($L$5,$H$7:$H$349)*COUNTIF($L$5,$I$7:$I$349),MATCH(ROW($A$7:$A$349),ROW($A$7:$A$349)),""),ROWS($B$1:E10)),COLUMNS($A$1:E12))</f>
        <v>0</v>
      </c>
      <c r="O16">
        <f t="array" ref="O16">INDEX($A$7:$F$349,SMALL(IF(COUNTIF($L$5,$H$7:$H$349)*COUNTIF($L$5,$I$7:$I$349),MATCH(ROW($A$7:$A$349),ROW($A$7:$A$349)),""),ROWS($B$1:F10)),COLUMNS($A$1:F12))</f>
        <v>0</v>
      </c>
    </row>
    <row r="17" spans="1:15">
      <c r="A17" s="1">
        <f>'PsycInfo - Initial'!A20</f>
        <v>0</v>
      </c>
      <c r="B17" s="1">
        <f>'PsycInfo - Initial'!B20</f>
        <v>2011</v>
      </c>
      <c r="C17" s="1" t="str">
        <f>'PsycInfo - Initial'!C20</f>
        <v>Kanter; Jonathan W; Cautilli; Joseph D; Busch; Andrew M; Baruch; David E</v>
      </c>
      <c r="D17" s="1" t="str">
        <f>'PsycInfo - Initial'!D20</f>
        <v>Toward a Comprehensive Functional Analysis of Depressive Behavior: Five Environmental Factors and a Possible Sixth and Seventh</v>
      </c>
      <c r="E17" s="1">
        <f>'PsycInfo - Initial'!E20</f>
        <v>0</v>
      </c>
      <c r="F17" s="1">
        <f>'PsycInfo - Initial'!F20</f>
        <v>0</v>
      </c>
      <c r="H17" s="1">
        <v>0</v>
      </c>
      <c r="I17" s="1">
        <v>0</v>
      </c>
      <c r="J17" t="b">
        <f t="shared" si="0"/>
        <v>1</v>
      </c>
      <c r="K17">
        <f t="array" ref="K17">INDEX($A$7:$F$349,SMALL(IF(COUNTIF($L$5,$H$7:$H$349)*COUNTIF($L$5,$I$7:$I$349),MATCH(ROW($A$7:$A$349),ROW($A$7:$A$349)),""),ROWS($B$1:B11)),COLUMNS($A$1:B13))</f>
        <v>2004</v>
      </c>
      <c r="L17" t="str">
        <f t="array" ref="L17">INDEX($A$7:$F$349,SMALL(IF(COUNTIF($L$5,$H$7:$H$349)*COUNTIF($L$5,$I$7:$I$349),MATCH(ROW($A$7:$A$349),ROW($A$7:$A$349)),""),ROWS($B$1:C11)),COLUMNS($A$1:C13))</f>
        <v>Lieving; Gregory A; Hagopian; Louis P; Long; Ethan S; O'Connor; Julia</v>
      </c>
      <c r="M17" t="str">
        <f t="array" ref="M17">INDEX($A$7:$F$349,SMALL(IF(COUNTIF($L$5,$H$7:$H$349)*COUNTIF($L$5,$I$7:$I$349),MATCH(ROW($A$7:$A$349),ROW($A$7:$A$349)),""),ROWS($B$1:D11)),COLUMNS($A$1:D13))</f>
        <v>response-Class Hierarchies and Resurgence of severe problem Behavior</v>
      </c>
      <c r="N17">
        <f t="array" ref="N17">INDEX($A$7:$F$349,SMALL(IF(COUNTIF($L$5,$H$7:$H$349)*COUNTIF($L$5,$I$7:$I$349),MATCH(ROW($A$7:$A$349),ROW($A$7:$A$349)),""),ROWS($B$1:E11)),COLUMNS($A$1:E13))</f>
        <v>0</v>
      </c>
      <c r="O17">
        <f t="array" ref="O17">INDEX($A$7:$F$349,SMALL(IF(COUNTIF($L$5,$H$7:$H$349)*COUNTIF($L$5,$I$7:$I$349),MATCH(ROW($A$7:$A$349),ROW($A$7:$A$349)),""),ROWS($B$1:F11)),COLUMNS($A$1:F13))</f>
        <v>0</v>
      </c>
    </row>
    <row r="18" spans="1:15">
      <c r="A18" s="1">
        <f>'PsycInfo - Initial'!A21</f>
        <v>0</v>
      </c>
      <c r="B18" s="1">
        <f>'PsycInfo - Initial'!B21</f>
        <v>2017</v>
      </c>
      <c r="C18" s="1" t="str">
        <f>'PsycInfo - Initial'!C21</f>
        <v>Kestner; Kathryn M; Peterson; Stephanie M; Wacker; David P</v>
      </c>
      <c r="D18" s="1" t="str">
        <f>'PsycInfo - Initial'!D21</f>
        <v>Introduction to the Special Section on Resurgence</v>
      </c>
      <c r="E18" s="1">
        <f>'PsycInfo - Initial'!E21</f>
        <v>0</v>
      </c>
      <c r="F18" s="1">
        <f>'PsycInfo - Initial'!F21</f>
        <v>0</v>
      </c>
      <c r="H18" s="1">
        <v>1</v>
      </c>
      <c r="I18" s="1">
        <v>1</v>
      </c>
      <c r="J18" t="b">
        <f t="shared" si="0"/>
        <v>1</v>
      </c>
      <c r="K18">
        <f t="array" ref="K18">INDEX($A$7:$F$349,SMALL(IF(COUNTIF($L$5,$H$7:$H$349)*COUNTIF($L$5,$I$7:$I$349),MATCH(ROW($A$7:$A$349),ROW($A$7:$A$349)),""),ROWS($B$1:B12)),COLUMNS($A$1:B14))</f>
        <v>2007</v>
      </c>
      <c r="L18" t="str">
        <f t="array" ref="L18">INDEX($A$7:$F$349,SMALL(IF(COUNTIF($L$5,$H$7:$H$349)*COUNTIF($L$5,$I$7:$I$349),MATCH(ROW($A$7:$A$349),ROW($A$7:$A$349)),""),ROWS($B$1:C12)),COLUMNS($A$1:C14))</f>
        <v>Bacha Mendez; Gustavo; Reid; Alliston K; Mendoza Soylovna; Adela</v>
      </c>
      <c r="M18" t="str">
        <f t="array" ref="M18">INDEX($A$7:$F$349,SMALL(IF(COUNTIF($L$5,$H$7:$H$349)*COUNTIF($L$5,$I$7:$I$349),MATCH(ROW($A$7:$A$349),ROW($A$7:$A$349)),""),ROWS($B$1:D12)),COLUMNS($A$1:D14))</f>
        <v>Resurgence of Integrated Behavioral Units</v>
      </c>
      <c r="N18">
        <f t="array" ref="N18">INDEX($A$7:$F$349,SMALL(IF(COUNTIF($L$5,$H$7:$H$349)*COUNTIF($L$5,$I$7:$I$349),MATCH(ROW($A$7:$A$349),ROW($A$7:$A$349)),""),ROWS($B$1:E12)),COLUMNS($A$1:E14))</f>
        <v>0</v>
      </c>
      <c r="O18">
        <f t="array" ref="O18">INDEX($A$7:$F$349,SMALL(IF(COUNTIF($L$5,$H$7:$H$349)*COUNTIF($L$5,$I$7:$I$349),MATCH(ROW($A$7:$A$349),ROW($A$7:$A$349)),""),ROWS($B$1:F12)),COLUMNS($A$1:F14))</f>
        <v>0</v>
      </c>
    </row>
    <row r="19" spans="1:15">
      <c r="A19" s="1">
        <f>'PsycInfo - Initial'!A22</f>
        <v>0</v>
      </c>
      <c r="B19" s="1">
        <f>'PsycInfo - Initial'!B22</f>
        <v>2004</v>
      </c>
      <c r="C19" s="1" t="str">
        <f>'PsycInfo - Initial'!C22</f>
        <v>Lieving; Gregory A; Hagopian; Louis P; Long; Ethan S; O'Connor; Julia</v>
      </c>
      <c r="D19" s="1" t="str">
        <f>'PsycInfo - Initial'!D22</f>
        <v>response-Class Hierarchies and Resurgence of severe problem Behavior</v>
      </c>
      <c r="E19" s="1">
        <f>'PsycInfo - Initial'!E22</f>
        <v>0</v>
      </c>
      <c r="F19" s="1">
        <f>'PsycInfo - Initial'!F22</f>
        <v>0</v>
      </c>
      <c r="H19" s="1">
        <v>1</v>
      </c>
      <c r="I19" s="1">
        <v>1</v>
      </c>
      <c r="J19" t="b">
        <f t="shared" si="0"/>
        <v>1</v>
      </c>
      <c r="K19">
        <f t="array" ref="K19">INDEX($A$7:$F$349,SMALL(IF(COUNTIF($L$5,$H$7:$H$349)*COUNTIF($L$5,$I$7:$I$349),MATCH(ROW($A$7:$A$349),ROW($A$7:$A$349)),""),ROWS($B$1:B13)),COLUMNS($A$1:B15))</f>
        <v>2011</v>
      </c>
      <c r="L19" t="str">
        <f t="array" ref="L19">INDEX($A$7:$F$349,SMALL(IF(COUNTIF($L$5,$H$7:$H$349)*COUNTIF($L$5,$I$7:$I$349),MATCH(ROW($A$7:$A$349),ROW($A$7:$A$349)),""),ROWS($B$1:C13)),COLUMNS($A$1:C15))</f>
        <v>Nevin; John A; Shahan; Timothy A</v>
      </c>
      <c r="M19" t="str">
        <f t="array" ref="M19">INDEX($A$7:$F$349,SMALL(IF(COUNTIF($L$5,$H$7:$H$349)*COUNTIF($L$5,$I$7:$I$349),MATCH(ROW($A$7:$A$349),ROW($A$7:$A$349)),""),ROWS($B$1:D13)),COLUMNS($A$1:D15))</f>
        <v>Behavioral Momentum Theory: Equations and Applications</v>
      </c>
      <c r="N19">
        <f t="array" ref="N19">INDEX($A$7:$F$349,SMALL(IF(COUNTIF($L$5,$H$7:$H$349)*COUNTIF($L$5,$I$7:$I$349),MATCH(ROW($A$7:$A$349),ROW($A$7:$A$349)),""),ROWS($B$1:E13)),COLUMNS($A$1:E15))</f>
        <v>0</v>
      </c>
      <c r="O19">
        <f t="array" ref="O19">INDEX($A$7:$F$349,SMALL(IF(COUNTIF($L$5,$H$7:$H$349)*COUNTIF($L$5,$I$7:$I$349),MATCH(ROW($A$7:$A$349),ROW($A$7:$A$349)),""),ROWS($B$1:F13)),COLUMNS($A$1:F15))</f>
        <v>0</v>
      </c>
    </row>
    <row r="20" spans="1:15">
      <c r="A20" s="1">
        <f>'PsycInfo - Initial'!A23</f>
        <v>0</v>
      </c>
      <c r="B20" s="1">
        <f>'PsycInfo - Initial'!B23</f>
        <v>2007</v>
      </c>
      <c r="C20" s="1" t="str">
        <f>'PsycInfo - Initial'!C23</f>
        <v>Bacha Mendez; Gustavo; Reid; Alliston K; Mendoza Soylovna; Adela</v>
      </c>
      <c r="D20" s="1" t="str">
        <f>'PsycInfo - Initial'!D23</f>
        <v>Resurgence of Integrated Behavioral Units</v>
      </c>
      <c r="E20" s="1">
        <f>'PsycInfo - Initial'!E23</f>
        <v>0</v>
      </c>
      <c r="F20" s="1">
        <f>'PsycInfo - Initial'!F23</f>
        <v>0</v>
      </c>
      <c r="H20" s="1">
        <v>1</v>
      </c>
      <c r="I20" s="1">
        <v>1</v>
      </c>
      <c r="J20" t="b">
        <f t="shared" si="0"/>
        <v>1</v>
      </c>
      <c r="K20">
        <f t="array" ref="K20">INDEX($A$7:$F$349,SMALL(IF(COUNTIF($L$5,$H$7:$H$349)*COUNTIF($L$5,$I$7:$I$349),MATCH(ROW($A$7:$A$349),ROW($A$7:$A$349)),""),ROWS($B$1:B14)),COLUMNS($A$1:B16))</f>
        <v>2017</v>
      </c>
      <c r="L20" t="str">
        <f t="array" ref="L20">INDEX($A$7:$F$349,SMALL(IF(COUNTIF($L$5,$H$7:$H$349)*COUNTIF($L$5,$I$7:$I$349),MATCH(ROW($A$7:$A$349),ROW($A$7:$A$349)),""),ROWS($B$1:C14)),COLUMNS($A$1:C16))</f>
        <v>Peterson; Stephanie M; Frieder; Jessica E; Quigley; Shawn P; Kestner; Kathryn M; Goyal; Manish; Smith; Shilo L; Dayton; Elizabeth; Brower Breitwieser; Carrie</v>
      </c>
      <c r="M20" t="str">
        <f t="array" ref="M20">INDEX($A$7:$F$349,SMALL(IF(COUNTIF($L$5,$H$7:$H$349)*COUNTIF($L$5,$I$7:$I$349),MATCH(ROW($A$7:$A$349),ROW($A$7:$A$349)),""),ROWS($B$1:D14)),COLUMNS($A$1:D16))</f>
        <v>Concurrent Schedules of Reinforcement as "Challenges" to Maintenance</v>
      </c>
      <c r="N20">
        <f t="array" ref="N20">INDEX($A$7:$F$349,SMALL(IF(COUNTIF($L$5,$H$7:$H$349)*COUNTIF($L$5,$I$7:$I$349),MATCH(ROW($A$7:$A$349),ROW($A$7:$A$349)),""),ROWS($B$1:E14)),COLUMNS($A$1:E16))</f>
        <v>0</v>
      </c>
      <c r="O20">
        <f t="array" ref="O20">INDEX($A$7:$F$349,SMALL(IF(COUNTIF($L$5,$H$7:$H$349)*COUNTIF($L$5,$I$7:$I$349),MATCH(ROW($A$7:$A$349),ROW($A$7:$A$349)),""),ROWS($B$1:F14)),COLUMNS($A$1:F16))</f>
        <v>0</v>
      </c>
    </row>
    <row r="21" spans="1:15">
      <c r="A21" s="1">
        <f>'PsycInfo - Initial'!A24</f>
        <v>0</v>
      </c>
      <c r="B21" s="1">
        <f>'PsycInfo - Initial'!B24</f>
        <v>2010</v>
      </c>
      <c r="C21" s="1" t="str">
        <f>'PsycInfo - Initial'!C24</f>
        <v>Mendres; Amber E; Borrero; John C</v>
      </c>
      <c r="D21" s="1" t="str">
        <f>'PsycInfo - Initial'!D24</f>
        <v>Development and Modification of a response Class via Positive and negative Reinforcement: a Translational Approach</v>
      </c>
      <c r="E21" s="1">
        <f>'PsycInfo - Initial'!E24</f>
        <v>0</v>
      </c>
      <c r="F21" s="1">
        <f>'PsycInfo - Initial'!F24</f>
        <v>0</v>
      </c>
      <c r="H21" s="1">
        <v>0</v>
      </c>
      <c r="I21" s="1">
        <v>0</v>
      </c>
      <c r="J21" t="b">
        <f t="shared" si="0"/>
        <v>1</v>
      </c>
      <c r="K21">
        <f t="array" ref="K21">INDEX($A$7:$F$349,SMALL(IF(COUNTIF($L$5,$H$7:$H$349)*COUNTIF($L$5,$I$7:$I$349),MATCH(ROW($A$7:$A$349),ROW($A$7:$A$349)),""),ROWS($B$1:B15)),COLUMNS($A$1:B17))</f>
        <v>2006</v>
      </c>
      <c r="L21" t="str">
        <f t="array" ref="L21">INDEX($A$7:$F$349,SMALL(IF(COUNTIF($L$5,$H$7:$H$349)*COUNTIF($L$5,$I$7:$I$349),MATCH(ROW($A$7:$A$349),ROW($A$7:$A$349)),""),ROWS($B$1:C15)),COLUMNS($A$1:C17))</f>
        <v>Reed; Phil; Morgan; Theresa A</v>
      </c>
      <c r="M21" t="str">
        <f t="array" ref="M21">INDEX($A$7:$F$349,SMALL(IF(COUNTIF($L$5,$H$7:$H$349)*COUNTIF($L$5,$I$7:$I$349),MATCH(ROW($A$7:$A$349),ROW($A$7:$A$349)),""),ROWS($B$1:D15)),COLUMNS($A$1:D17))</f>
        <v>Resurgence of response sequences during extinction in rats Shows a Primacy effect</v>
      </c>
      <c r="N21">
        <f t="array" ref="N21">INDEX($A$7:$F$349,SMALL(IF(COUNTIF($L$5,$H$7:$H$349)*COUNTIF($L$5,$I$7:$I$349),MATCH(ROW($A$7:$A$349),ROW($A$7:$A$349)),""),ROWS($B$1:E15)),COLUMNS($A$1:E17))</f>
        <v>0</v>
      </c>
      <c r="O21">
        <f t="array" ref="O21">INDEX($A$7:$F$349,SMALL(IF(COUNTIF($L$5,$H$7:$H$349)*COUNTIF($L$5,$I$7:$I$349),MATCH(ROW($A$7:$A$349),ROW($A$7:$A$349)),""),ROWS($B$1:F15)),COLUMNS($A$1:F17))</f>
        <v>0</v>
      </c>
    </row>
    <row r="22" spans="1:15">
      <c r="A22" s="1">
        <f>'PsycInfo - Initial'!A25</f>
        <v>0</v>
      </c>
      <c r="B22" s="1">
        <f>'PsycInfo - Initial'!B25</f>
        <v>2011</v>
      </c>
      <c r="C22" s="1" t="str">
        <f>'PsycInfo - Initial'!C25</f>
        <v>Nevin; John A; Shahan; Timothy A</v>
      </c>
      <c r="D22" s="1" t="str">
        <f>'PsycInfo - Initial'!D25</f>
        <v>Behavioral Momentum Theory: Equations and Applications</v>
      </c>
      <c r="E22" s="1">
        <f>'PsycInfo - Initial'!E25</f>
        <v>0</v>
      </c>
      <c r="F22" s="1">
        <f>'PsycInfo - Initial'!F25</f>
        <v>0</v>
      </c>
      <c r="H22" s="1">
        <v>1</v>
      </c>
      <c r="I22" s="1">
        <v>1</v>
      </c>
      <c r="J22" t="b">
        <f t="shared" si="0"/>
        <v>1</v>
      </c>
      <c r="K22">
        <f t="array" ref="K22">INDEX($A$7:$F$349,SMALL(IF(COUNTIF($L$5,$H$7:$H$349)*COUNTIF($L$5,$I$7:$I$349),MATCH(ROW($A$7:$A$349),ROW($A$7:$A$349)),""),ROWS($B$1:B16)),COLUMNS($A$1:B18))</f>
        <v>2017</v>
      </c>
      <c r="L22" t="str">
        <f t="array" ref="L22">INDEX($A$7:$F$349,SMALL(IF(COUNTIF($L$5,$H$7:$H$349)*COUNTIF($L$5,$I$7:$I$349),MATCH(ROW($A$7:$A$349),ROW($A$7:$A$349)),""),ROWS($B$1:C16)),COLUMNS($A$1:C18))</f>
        <v>Ringdahl; Joel E; St Peter; Claire</v>
      </c>
      <c r="M22" t="str">
        <f t="array" ref="M22">INDEX($A$7:$F$349,SMALL(IF(COUNTIF($L$5,$H$7:$H$349)*COUNTIF($L$5,$I$7:$I$349),MATCH(ROW($A$7:$A$349),ROW($A$7:$A$349)),""),ROWS($B$1:D16)),COLUMNS($A$1:D18))</f>
        <v>Resurgence: the Unintended Maintenance of problem Behavior</v>
      </c>
      <c r="N22">
        <f t="array" ref="N22">INDEX($A$7:$F$349,SMALL(IF(COUNTIF($L$5,$H$7:$H$349)*COUNTIF($L$5,$I$7:$I$349),MATCH(ROW($A$7:$A$349),ROW($A$7:$A$349)),""),ROWS($B$1:E16)),COLUMNS($A$1:E18))</f>
        <v>0</v>
      </c>
      <c r="O22">
        <f t="array" ref="O22">INDEX($A$7:$F$349,SMALL(IF(COUNTIF($L$5,$H$7:$H$349)*COUNTIF($L$5,$I$7:$I$349),MATCH(ROW($A$7:$A$349),ROW($A$7:$A$349)),""),ROWS($B$1:F16)),COLUMNS($A$1:F18))</f>
        <v>0</v>
      </c>
    </row>
    <row r="23" spans="1:15">
      <c r="A23" s="1">
        <f>'PsycInfo - Initial'!A26</f>
        <v>0</v>
      </c>
      <c r="B23" s="1">
        <f>'PsycInfo - Initial'!B26</f>
        <v>2017</v>
      </c>
      <c r="C23" s="1" t="str">
        <f>'PsycInfo - Initial'!C26</f>
        <v>Peterson; Stephanie M; Frieder; Jessica E; Quigley; Shawn P; Kestner; Kathryn M; Goyal; Manish; Smith; Shilo L; Dayton; Elizabeth; Brower Breitwieser; Carrie</v>
      </c>
      <c r="D23" s="1" t="str">
        <f>'PsycInfo - Initial'!D26</f>
        <v>Concurrent Schedules of Reinforcement as "Challenges" to Maintenance</v>
      </c>
      <c r="E23" s="1">
        <f>'PsycInfo - Initial'!E26</f>
        <v>0</v>
      </c>
      <c r="F23" s="1">
        <f>'PsycInfo - Initial'!F26</f>
        <v>0</v>
      </c>
      <c r="H23" s="1">
        <v>1</v>
      </c>
      <c r="I23" s="1">
        <v>1</v>
      </c>
      <c r="J23" t="b">
        <f t="shared" si="0"/>
        <v>1</v>
      </c>
      <c r="K23">
        <f t="array" ref="K23">INDEX($A$7:$F$349,SMALL(IF(COUNTIF($L$5,$H$7:$H$349)*COUNTIF($L$5,$I$7:$I$349),MATCH(ROW($A$7:$A$349),ROW($A$7:$A$349)),""),ROWS($B$1:B17)),COLUMNS($A$1:B19))</f>
        <v>2011</v>
      </c>
      <c r="L23" t="str">
        <f t="array" ref="L23">INDEX($A$7:$F$349,SMALL(IF(COUNTIF($L$5,$H$7:$H$349)*COUNTIF($L$5,$I$7:$I$349),MATCH(ROW($A$7:$A$349),ROW($A$7:$A$349)),""),ROWS($B$1:C17)),COLUMNS($A$1:C19))</f>
        <v>Shahan; Timothy A; Sweeney; Mary M</v>
      </c>
      <c r="M23" t="str">
        <f t="array" ref="M23">INDEX($A$7:$F$349,SMALL(IF(COUNTIF($L$5,$H$7:$H$349)*COUNTIF($L$5,$I$7:$I$349),MATCH(ROW($A$7:$A$349),ROW($A$7:$A$349)),""),ROWS($B$1:D17)),COLUMNS($A$1:D19))</f>
        <v>a model of Resurgence Based on Behavioral Momentum Theory</v>
      </c>
      <c r="N23">
        <f t="array" ref="N23">INDEX($A$7:$F$349,SMALL(IF(COUNTIF($L$5,$H$7:$H$349)*COUNTIF($L$5,$I$7:$I$349),MATCH(ROW($A$7:$A$349),ROW($A$7:$A$349)),""),ROWS($B$1:E17)),COLUMNS($A$1:E19))</f>
        <v>0</v>
      </c>
      <c r="O23">
        <f t="array" ref="O23">INDEX($A$7:$F$349,SMALL(IF(COUNTIF($L$5,$H$7:$H$349)*COUNTIF($L$5,$I$7:$I$349),MATCH(ROW($A$7:$A$349),ROW($A$7:$A$349)),""),ROWS($B$1:F17)),COLUMNS($A$1:F19))</f>
        <v>0</v>
      </c>
    </row>
    <row r="24" spans="1:15">
      <c r="A24" s="1">
        <f>'PsycInfo - Initial'!A27</f>
        <v>0</v>
      </c>
      <c r="B24" s="1">
        <f>'PsycInfo - Initial'!B27</f>
        <v>2006</v>
      </c>
      <c r="C24" s="1" t="str">
        <f>'PsycInfo - Initial'!C27</f>
        <v>Reed; Phil; Morgan; Theresa A</v>
      </c>
      <c r="D24" s="1" t="str">
        <f>'PsycInfo - Initial'!D27</f>
        <v>Resurgence of response sequences during extinction in rats Shows a Primacy effect</v>
      </c>
      <c r="E24" s="1">
        <f>'PsycInfo - Initial'!E27</f>
        <v>0</v>
      </c>
      <c r="F24" s="1">
        <f>'PsycInfo - Initial'!F27</f>
        <v>0</v>
      </c>
      <c r="H24" s="1">
        <v>1</v>
      </c>
      <c r="I24" s="1">
        <v>1</v>
      </c>
      <c r="J24" t="b">
        <f t="shared" si="0"/>
        <v>1</v>
      </c>
      <c r="K24">
        <f t="array" ref="K24">INDEX($A$7:$F$349,SMALL(IF(COUNTIF($L$5,$H$7:$H$349)*COUNTIF($L$5,$I$7:$I$349),MATCH(ROW($A$7:$A$349),ROW($A$7:$A$349)),""),ROWS($B$1:B18)),COLUMNS($A$1:B20))</f>
        <v>2008</v>
      </c>
      <c r="L24" t="str">
        <f t="array" ref="L24">INDEX($A$7:$F$349,SMALL(IF(COUNTIF($L$5,$H$7:$H$349)*COUNTIF($L$5,$I$7:$I$349),MATCH(ROW($A$7:$A$349),ROW($A$7:$A$349)),""),ROWS($B$1:C18)),COLUMNS($A$1:C20))</f>
        <v>da Silva; Stephanie P; Maxwell; Megan E; Lattal; Kennon A</v>
      </c>
      <c r="M24" t="str">
        <f t="array" ref="M24">INDEX($A$7:$F$349,SMALL(IF(COUNTIF($L$5,$H$7:$H$349)*COUNTIF($L$5,$I$7:$I$349),MATCH(ROW($A$7:$A$349),ROW($A$7:$A$349)),""),ROWS($B$1:D18)),COLUMNS($A$1:D20))</f>
        <v>Concurrent Resurgence and Behavioral history</v>
      </c>
      <c r="N24">
        <f t="array" ref="N24">INDEX($A$7:$F$349,SMALL(IF(COUNTIF($L$5,$H$7:$H$349)*COUNTIF($L$5,$I$7:$I$349),MATCH(ROW($A$7:$A$349),ROW($A$7:$A$349)),""),ROWS($B$1:E18)),COLUMNS($A$1:E20))</f>
        <v>0</v>
      </c>
      <c r="O24">
        <f t="array" ref="O24">INDEX($A$7:$F$349,SMALL(IF(COUNTIF($L$5,$H$7:$H$349)*COUNTIF($L$5,$I$7:$I$349),MATCH(ROW($A$7:$A$349),ROW($A$7:$A$349)),""),ROWS($B$1:F18)),COLUMNS($A$1:F20))</f>
        <v>0</v>
      </c>
    </row>
    <row r="25" spans="1:15">
      <c r="A25" s="1">
        <f>'PsycInfo - Initial'!A28</f>
        <v>0</v>
      </c>
      <c r="B25" s="1">
        <f>'PsycInfo - Initial'!B28</f>
        <v>2017</v>
      </c>
      <c r="C25" s="1" t="str">
        <f>'PsycInfo - Initial'!C28</f>
        <v>Ringdahl; Joel E; St Peter; Claire</v>
      </c>
      <c r="D25" s="1" t="str">
        <f>'PsycInfo - Initial'!D28</f>
        <v>Resurgence: the Unintended Maintenance of problem Behavior</v>
      </c>
      <c r="E25" s="1">
        <f>'PsycInfo - Initial'!E28</f>
        <v>0</v>
      </c>
      <c r="F25" s="1">
        <f>'PsycInfo - Initial'!F28</f>
        <v>0</v>
      </c>
      <c r="H25" s="1">
        <v>1</v>
      </c>
      <c r="I25" s="1">
        <v>1</v>
      </c>
      <c r="J25" t="b">
        <f t="shared" si="0"/>
        <v>1</v>
      </c>
      <c r="K25">
        <f t="array" ref="K25">INDEX($A$7:$F$349,SMALL(IF(COUNTIF($L$5,$H$7:$H$349)*COUNTIF($L$5,$I$7:$I$349),MATCH(ROW($A$7:$A$349),ROW($A$7:$A$349)),""),ROWS($B$1:B19)),COLUMNS($A$1:B21))</f>
        <v>2012</v>
      </c>
      <c r="L25" t="str">
        <f t="array" ref="L25">INDEX($A$7:$F$349,SMALL(IF(COUNTIF($L$5,$H$7:$H$349)*COUNTIF($L$5,$I$7:$I$349),MATCH(ROW($A$7:$A$349),ROW($A$7:$A$349)),""),ROWS($B$1:C19)),COLUMNS($A$1:C21))</f>
        <v>Thrailkill; Eric A; Shahan; Timothy A</v>
      </c>
      <c r="M25" t="str">
        <f t="array" ref="M25">INDEX($A$7:$F$349,SMALL(IF(COUNTIF($L$5,$H$7:$H$349)*COUNTIF($L$5,$I$7:$I$349),MATCH(ROW($A$7:$A$349),ROW($A$7:$A$349)),""),ROWS($B$1:D19)),COLUMNS($A$1:D21))</f>
        <v>resistance to change and relapse of Observing</v>
      </c>
      <c r="N25">
        <f t="array" ref="N25">INDEX($A$7:$F$349,SMALL(IF(COUNTIF($L$5,$H$7:$H$349)*COUNTIF($L$5,$I$7:$I$349),MATCH(ROW($A$7:$A$349),ROW($A$7:$A$349)),""),ROWS($B$1:E19)),COLUMNS($A$1:E21))</f>
        <v>0</v>
      </c>
      <c r="O25">
        <f t="array" ref="O25">INDEX($A$7:$F$349,SMALL(IF(COUNTIF($L$5,$H$7:$H$349)*COUNTIF($L$5,$I$7:$I$349),MATCH(ROW($A$7:$A$349),ROW($A$7:$A$349)),""),ROWS($B$1:F19)),COLUMNS($A$1:F21))</f>
        <v>0</v>
      </c>
    </row>
    <row r="26" spans="1:15">
      <c r="A26" s="1">
        <f>'PsycInfo - Initial'!A29</f>
        <v>0</v>
      </c>
      <c r="B26" s="1">
        <f>'PsycInfo - Initial'!B29</f>
        <v>2011</v>
      </c>
      <c r="C26" s="1" t="str">
        <f>'PsycInfo - Initial'!C29</f>
        <v>Shahan; Timothy A; Sweeney; Mary M</v>
      </c>
      <c r="D26" s="1" t="str">
        <f>'PsycInfo - Initial'!D29</f>
        <v>a model of Resurgence Based on Behavioral Momentum Theory</v>
      </c>
      <c r="E26" s="1">
        <f>'PsycInfo - Initial'!E29</f>
        <v>0</v>
      </c>
      <c r="F26" s="1">
        <f>'PsycInfo - Initial'!F29</f>
        <v>0</v>
      </c>
      <c r="H26" s="1">
        <v>1</v>
      </c>
      <c r="I26" s="1">
        <v>1</v>
      </c>
      <c r="J26" t="b">
        <f t="shared" si="0"/>
        <v>1</v>
      </c>
      <c r="K26">
        <f t="array" ref="K26">INDEX($A$7:$F$349,SMALL(IF(COUNTIF($L$5,$H$7:$H$349)*COUNTIF($L$5,$I$7:$I$349),MATCH(ROW($A$7:$A$349),ROW($A$7:$A$349)),""),ROWS($B$1:B20)),COLUMNS($A$1:B22))</f>
        <v>2009</v>
      </c>
      <c r="L26" t="str">
        <f t="array" ref="L26">INDEX($A$7:$F$349,SMALL(IF(COUNTIF($L$5,$H$7:$H$349)*COUNTIF($L$5,$I$7:$I$349),MATCH(ROW($A$7:$A$349),ROW($A$7:$A$349)),""),ROWS($B$1:C20)),COLUMNS($A$1:C22))</f>
        <v>Volkert; Valerie M; Lerman; Dorothea C; Call; Nathan A; Trosclair Lasserre; Nicole</v>
      </c>
      <c r="M26" t="str">
        <f t="array" ref="M26">INDEX($A$7:$F$349,SMALL(IF(COUNTIF($L$5,$H$7:$H$349)*COUNTIF($L$5,$I$7:$I$349),MATCH(ROW($A$7:$A$349),ROW($A$7:$A$349)),""),ROWS($B$1:D20)),COLUMNS($A$1:D22))</f>
        <v>an Evaluation of Resurgence during treatment with Functional Communication Training</v>
      </c>
      <c r="N26">
        <f t="array" ref="N26">INDEX($A$7:$F$349,SMALL(IF(COUNTIF($L$5,$H$7:$H$349)*COUNTIF($L$5,$I$7:$I$349),MATCH(ROW($A$7:$A$349),ROW($A$7:$A$349)),""),ROWS($B$1:E20)),COLUMNS($A$1:E22))</f>
        <v>0</v>
      </c>
      <c r="O26">
        <f t="array" ref="O26">INDEX($A$7:$F$349,SMALL(IF(COUNTIF($L$5,$H$7:$H$349)*COUNTIF($L$5,$I$7:$I$349),MATCH(ROW($A$7:$A$349),ROW($A$7:$A$349)),""),ROWS($B$1:F20)),COLUMNS($A$1:F22))</f>
        <v>0</v>
      </c>
    </row>
    <row r="27" spans="1:15">
      <c r="A27" s="1">
        <f>'PsycInfo - Initial'!A30</f>
        <v>0</v>
      </c>
      <c r="B27" s="1">
        <f>'PsycInfo - Initial'!B30</f>
        <v>2016</v>
      </c>
      <c r="C27" s="1" t="str">
        <f>'PsycInfo - Initial'!C30</f>
        <v>Shyman; Eric</v>
      </c>
      <c r="D27" s="1" t="str">
        <f>'PsycInfo - Initial'!D30</f>
        <v>the Reinforcement of Ableism: Normality, the medical model of Disability, and Humanism in applied Behavior Analysis and ASD</v>
      </c>
      <c r="E27" s="1">
        <f>'PsycInfo - Initial'!E30</f>
        <v>0</v>
      </c>
      <c r="F27" s="1">
        <f>'PsycInfo - Initial'!F30</f>
        <v>0</v>
      </c>
      <c r="H27" s="1">
        <v>0</v>
      </c>
      <c r="I27" s="1">
        <v>0</v>
      </c>
      <c r="J27" t="b">
        <f t="shared" si="0"/>
        <v>1</v>
      </c>
      <c r="K27">
        <f t="array" ref="K27">INDEX($A$7:$F$349,SMALL(IF(COUNTIF($L$5,$H$7:$H$349)*COUNTIF($L$5,$I$7:$I$349),MATCH(ROW($A$7:$A$349),ROW($A$7:$A$349)),""),ROWS($B$1:B21)),COLUMNS($A$1:B23))</f>
        <v>2013</v>
      </c>
      <c r="L27" t="str">
        <f t="array" ref="L27">INDEX($A$7:$F$349,SMALL(IF(COUNTIF($L$5,$H$7:$H$349)*COUNTIF($L$5,$I$7:$I$349),MATCH(ROW($A$7:$A$349),ROW($A$7:$A$349)),""),ROWS($B$1:C21)),COLUMNS($A$1:C23))</f>
        <v>Wacker; David P; Harding; Jay W; Morgan; Theresa A; Berg; Wendy K; Schieltz; Kelly M; Lee; John F; Padilla; Yaniz C</v>
      </c>
      <c r="M27" t="str">
        <f t="array" ref="M27">INDEX($A$7:$F$349,SMALL(IF(COUNTIF($L$5,$H$7:$H$349)*COUNTIF($L$5,$I$7:$I$349),MATCH(ROW($A$7:$A$349),ROW($A$7:$A$349)),""),ROWS($B$1:D21)),COLUMNS($A$1:D23))</f>
        <v>an Evaluation of Resurgence during Functional Communication Training</v>
      </c>
      <c r="N27">
        <f t="array" ref="N27">INDEX($A$7:$F$349,SMALL(IF(COUNTIF($L$5,$H$7:$H$349)*COUNTIF($L$5,$I$7:$I$349),MATCH(ROW($A$7:$A$349),ROW($A$7:$A$349)),""),ROWS($B$1:E21)),COLUMNS($A$1:E23))</f>
        <v>0</v>
      </c>
      <c r="O27">
        <f t="array" ref="O27">INDEX($A$7:$F$349,SMALL(IF(COUNTIF($L$5,$H$7:$H$349)*COUNTIF($L$5,$I$7:$I$349),MATCH(ROW($A$7:$A$349),ROW($A$7:$A$349)),""),ROWS($B$1:F21)),COLUMNS($A$1:F23))</f>
        <v>0</v>
      </c>
    </row>
    <row r="28" spans="1:15">
      <c r="A28" s="1">
        <f>'PsycInfo - Initial'!A31</f>
        <v>0</v>
      </c>
      <c r="B28" s="1">
        <f>'PsycInfo - Initial'!B31</f>
        <v>2008</v>
      </c>
      <c r="C28" s="1" t="str">
        <f>'PsycInfo - Initial'!C31</f>
        <v>da Silva; Stephanie P; Maxwell; Megan E; Lattal; Kennon A</v>
      </c>
      <c r="D28" s="1" t="str">
        <f>'PsycInfo - Initial'!D31</f>
        <v>Concurrent Resurgence and Behavioral history</v>
      </c>
      <c r="E28" s="1">
        <f>'PsycInfo - Initial'!E31</f>
        <v>0</v>
      </c>
      <c r="F28" s="1">
        <f>'PsycInfo - Initial'!F31</f>
        <v>0</v>
      </c>
      <c r="H28" s="1">
        <v>1</v>
      </c>
      <c r="I28" s="1">
        <v>1</v>
      </c>
      <c r="J28" t="b">
        <f t="shared" si="0"/>
        <v>1</v>
      </c>
      <c r="K28">
        <f t="array" ref="K28">INDEX($A$7:$F$349,SMALL(IF(COUNTIF($L$5,$H$7:$H$349)*COUNTIF($L$5,$I$7:$I$349),MATCH(ROW($A$7:$A$349),ROW($A$7:$A$349)),""),ROWS($B$1:B22)),COLUMNS($A$1:B24))</f>
        <v>2011</v>
      </c>
      <c r="L28" t="str">
        <f t="array" ref="L28">INDEX($A$7:$F$349,SMALL(IF(COUNTIF($L$5,$H$7:$H$349)*COUNTIF($L$5,$I$7:$I$349),MATCH(ROW($A$7:$A$349),ROW($A$7:$A$349)),""),ROWS($B$1:C22)),COLUMNS($A$1:C24))</f>
        <v>Winterbauer; Neil E; Bouton; Mark E</v>
      </c>
      <c r="M28" t="str">
        <f t="array" ref="M28">INDEX($A$7:$F$349,SMALL(IF(COUNTIF($L$5,$H$7:$H$349)*COUNTIF($L$5,$I$7:$I$349),MATCH(ROW($A$7:$A$349),ROW($A$7:$A$349)),""),ROWS($B$1:D22)),COLUMNS($A$1:D24))</f>
        <v>Mechanisms of Resurgence II: response-contingent reinforcers can Reinstate a Second extinguished Behavior</v>
      </c>
      <c r="N28">
        <f t="array" ref="N28">INDEX($A$7:$F$349,SMALL(IF(COUNTIF($L$5,$H$7:$H$349)*COUNTIF($L$5,$I$7:$I$349),MATCH(ROW($A$7:$A$349),ROW($A$7:$A$349)),""),ROWS($B$1:E22)),COLUMNS($A$1:E24))</f>
        <v>0</v>
      </c>
      <c r="O28">
        <f t="array" ref="O28">INDEX($A$7:$F$349,SMALL(IF(COUNTIF($L$5,$H$7:$H$349)*COUNTIF($L$5,$I$7:$I$349),MATCH(ROW($A$7:$A$349),ROW($A$7:$A$349)),""),ROWS($B$1:F22)),COLUMNS($A$1:F24))</f>
        <v>0</v>
      </c>
    </row>
    <row r="29" spans="1:15">
      <c r="A29" s="1">
        <f>'PsycInfo - Initial'!A32</f>
        <v>0</v>
      </c>
      <c r="B29" s="1">
        <f>'PsycInfo - Initial'!B32</f>
        <v>2012</v>
      </c>
      <c r="C29" s="1" t="str">
        <f>'PsycInfo - Initial'!C32</f>
        <v>Thrailkill; Eric A; Shahan; Timothy A</v>
      </c>
      <c r="D29" s="1" t="str">
        <f>'PsycInfo - Initial'!D32</f>
        <v>resistance to change and relapse of Observing</v>
      </c>
      <c r="E29" s="1">
        <f>'PsycInfo - Initial'!E32</f>
        <v>0</v>
      </c>
      <c r="F29" s="1">
        <f>'PsycInfo - Initial'!F32</f>
        <v>0</v>
      </c>
      <c r="H29" s="1">
        <v>1</v>
      </c>
      <c r="I29" s="1">
        <v>1</v>
      </c>
      <c r="J29" t="b">
        <f t="shared" si="0"/>
        <v>1</v>
      </c>
      <c r="K29">
        <f t="array" ref="K29">INDEX($A$7:$F$349,SMALL(IF(COUNTIF($L$5,$H$7:$H$349)*COUNTIF($L$5,$I$7:$I$349),MATCH(ROW($A$7:$A$349),ROW($A$7:$A$349)),""),ROWS($B$1:B23)),COLUMNS($A$1:B25))</f>
        <v>2013</v>
      </c>
      <c r="L29" t="str">
        <f t="array" ref="L29">INDEX($A$7:$F$349,SMALL(IF(COUNTIF($L$5,$H$7:$H$349)*COUNTIF($L$5,$I$7:$I$349),MATCH(ROW($A$7:$A$349),ROW($A$7:$A$349)),""),ROWS($B$1:C23)),COLUMNS($A$1:C25))</f>
        <v>Winterbauer; Neil E; Lucke; Sara; Bouton; Mark E</v>
      </c>
      <c r="M29" t="str">
        <f t="array" ref="M29">INDEX($A$7:$F$349,SMALL(IF(COUNTIF($L$5,$H$7:$H$349)*COUNTIF($L$5,$I$7:$I$349),MATCH(ROW($A$7:$A$349),ROW($A$7:$A$349)),""),ROWS($B$1:D23)),COLUMNS($A$1:D25))</f>
        <v>some Factors Modulating the strength of Resurgence After extinction of an instrumental Behavior</v>
      </c>
      <c r="N29">
        <f t="array" ref="N29">INDEX($A$7:$F$349,SMALL(IF(COUNTIF($L$5,$H$7:$H$349)*COUNTIF($L$5,$I$7:$I$349),MATCH(ROW($A$7:$A$349),ROW($A$7:$A$349)),""),ROWS($B$1:E23)),COLUMNS($A$1:E25))</f>
        <v>0</v>
      </c>
      <c r="O29">
        <f t="array" ref="O29">INDEX($A$7:$F$349,SMALL(IF(COUNTIF($L$5,$H$7:$H$349)*COUNTIF($L$5,$I$7:$I$349),MATCH(ROW($A$7:$A$349),ROW($A$7:$A$349)),""),ROWS($B$1:F23)),COLUMNS($A$1:F25))</f>
        <v>0</v>
      </c>
    </row>
    <row r="30" spans="1:15">
      <c r="A30" s="1">
        <f>'PsycInfo - Initial'!A33</f>
        <v>0</v>
      </c>
      <c r="B30" s="1">
        <f>'PsycInfo - Initial'!B33</f>
        <v>2009</v>
      </c>
      <c r="C30" s="1" t="str">
        <f>'PsycInfo - Initial'!C33</f>
        <v>Volkert; Valerie M; Lerman; Dorothea C; Call; Nathan A; Trosclair Lasserre; Nicole</v>
      </c>
      <c r="D30" s="1" t="str">
        <f>'PsycInfo - Initial'!D33</f>
        <v>an Evaluation of Resurgence during treatment with Functional Communication Training</v>
      </c>
      <c r="E30" s="1">
        <f>'PsycInfo - Initial'!E33</f>
        <v>0</v>
      </c>
      <c r="F30" s="1">
        <f>'PsycInfo - Initial'!F33</f>
        <v>0</v>
      </c>
      <c r="H30" s="1">
        <v>1</v>
      </c>
      <c r="I30" s="1">
        <v>1</v>
      </c>
      <c r="J30" t="b">
        <f t="shared" si="0"/>
        <v>1</v>
      </c>
      <c r="K30">
        <f t="array" ref="K30">INDEX($A$7:$F$349,SMALL(IF(COUNTIF($L$5,$H$7:$H$349)*COUNTIF($L$5,$I$7:$I$349),MATCH(ROW($A$7:$A$349),ROW($A$7:$A$349)),""),ROWS($B$1:B24)),COLUMNS($A$1:B26))</f>
        <v>2011</v>
      </c>
      <c r="L30" t="str">
        <f t="array" ref="L30">INDEX($A$7:$F$349,SMALL(IF(COUNTIF($L$5,$H$7:$H$349)*COUNTIF($L$5,$I$7:$I$349),MATCH(ROW($A$7:$A$349),ROW($A$7:$A$349)),""),ROWS($B$1:C24)),COLUMNS($A$1:C26))</f>
        <v>Shahan, Timothy A; Sweeney, Mary M</v>
      </c>
      <c r="M30" t="str">
        <f t="array" ref="M30">INDEX($A$7:$F$349,SMALL(IF(COUNTIF($L$5,$H$7:$H$349)*COUNTIF($L$5,$I$7:$I$349),MATCH(ROW($A$7:$A$349),ROW($A$7:$A$349)),""),ROWS($B$1:D24)),COLUMNS($A$1:D26))</f>
        <v>A model of resurgence based on behavioral momentum theory.</v>
      </c>
      <c r="N30" t="str">
        <f t="array" ref="N30">INDEX($A$7:$F$349,SMALL(IF(COUNTIF($L$5,$H$7:$H$349)*COUNTIF($L$5,$I$7:$I$349),MATCH(ROW($A$7:$A$349),ROW($A$7:$A$349)),""),ROWS($B$1:E24)),COLUMNS($A$1:E26))</f>
        <v>Journal of the experimental analysis of behavior</v>
      </c>
      <c r="O30">
        <f t="array" ref="O30">INDEX($A$7:$F$349,SMALL(IF(COUNTIF($L$5,$H$7:$H$349)*COUNTIF($L$5,$I$7:$I$349),MATCH(ROW($A$7:$A$349),ROW($A$7:$A$349)),""),ROWS($B$1:F24)),COLUMNS($A$1:F26))</f>
        <v>0</v>
      </c>
    </row>
    <row r="31" spans="1:15">
      <c r="A31" s="1">
        <f>'PsycInfo - Initial'!A34</f>
        <v>0</v>
      </c>
      <c r="B31" s="1">
        <f>'PsycInfo - Initial'!B34</f>
        <v>2013</v>
      </c>
      <c r="C31" s="1" t="str">
        <f>'PsycInfo - Initial'!C34</f>
        <v>Wacker; David P; Harding; Jay W; Morgan; Theresa A; Berg; Wendy K; Schieltz; Kelly M; Lee; John F; Padilla; Yaniz C</v>
      </c>
      <c r="D31" s="1" t="str">
        <f>'PsycInfo - Initial'!D34</f>
        <v>an Evaluation of Resurgence during Functional Communication Training</v>
      </c>
      <c r="E31" s="1">
        <f>'PsycInfo - Initial'!E34</f>
        <v>0</v>
      </c>
      <c r="F31" s="1">
        <f>'PsycInfo - Initial'!F34</f>
        <v>0</v>
      </c>
      <c r="H31" s="1">
        <v>1</v>
      </c>
      <c r="I31" s="1">
        <v>1</v>
      </c>
      <c r="J31" t="b">
        <f t="shared" si="0"/>
        <v>1</v>
      </c>
      <c r="K31">
        <f t="array" ref="K31">INDEX($A$7:$F$349,SMALL(IF(COUNTIF($L$5,$H$7:$H$349)*COUNTIF($L$5,$I$7:$I$349),MATCH(ROW($A$7:$A$349),ROW($A$7:$A$349)),""),ROWS($B$1:B25)),COLUMNS($A$1:B27))</f>
        <v>2020</v>
      </c>
      <c r="L31" t="str">
        <f t="array" ref="L31">INDEX($A$7:$F$349,SMALL(IF(COUNTIF($L$5,$H$7:$H$349)*COUNTIF($L$5,$I$7:$I$349),MATCH(ROW($A$7:$A$349),ROW($A$7:$A$349)),""),ROWS($B$1:C25)),COLUMNS($A$1:C27))</f>
        <v>Greer, Brian D; Fisher, Wayne W; Retzlaff, Billie J; Fuhrman, Ashley M</v>
      </c>
      <c r="M31" t="str">
        <f t="array" ref="M31">INDEX($A$7:$F$349,SMALL(IF(COUNTIF($L$5,$H$7:$H$349)*COUNTIF($L$5,$I$7:$I$349),MATCH(ROW($A$7:$A$349),ROW($A$7:$A$349)),""),ROWS($B$1:D25)),COLUMNS($A$1:D27))</f>
        <v>A preliminary evaluation of treatment duration on the resurgence of destructive behavior.</v>
      </c>
      <c r="N31" t="str">
        <f t="array" ref="N31">INDEX($A$7:$F$349,SMALL(IF(COUNTIF($L$5,$H$7:$H$349)*COUNTIF($L$5,$I$7:$I$349),MATCH(ROW($A$7:$A$349),ROW($A$7:$A$349)),""),ROWS($B$1:E25)),COLUMNS($A$1:E27))</f>
        <v>Journal of the experimental analysis of behavior</v>
      </c>
      <c r="O31">
        <f t="array" ref="O31">INDEX($A$7:$F$349,SMALL(IF(COUNTIF($L$5,$H$7:$H$349)*COUNTIF($L$5,$I$7:$I$349),MATCH(ROW($A$7:$A$349),ROW($A$7:$A$349)),""),ROWS($B$1:F25)),COLUMNS($A$1:F27))</f>
        <v>0</v>
      </c>
    </row>
    <row r="32" spans="1:15">
      <c r="A32" s="1">
        <f>'PsycInfo - Initial'!A35</f>
        <v>0</v>
      </c>
      <c r="B32" s="1">
        <f>'PsycInfo - Initial'!B35</f>
        <v>2011</v>
      </c>
      <c r="C32" s="1" t="str">
        <f>'PsycInfo - Initial'!C35</f>
        <v>Winterbauer; Neil E; Bouton; Mark E</v>
      </c>
      <c r="D32" s="1" t="str">
        <f>'PsycInfo - Initial'!D35</f>
        <v>Mechanisms of Resurgence II: response-contingent reinforcers can Reinstate a Second extinguished Behavior</v>
      </c>
      <c r="E32" s="1">
        <f>'PsycInfo - Initial'!E35</f>
        <v>0</v>
      </c>
      <c r="F32" s="1">
        <f>'PsycInfo - Initial'!F35</f>
        <v>0</v>
      </c>
      <c r="H32" s="1">
        <v>1</v>
      </c>
      <c r="I32" s="1">
        <v>1</v>
      </c>
      <c r="J32" t="b">
        <f t="shared" si="0"/>
        <v>1</v>
      </c>
      <c r="K32">
        <f t="array" ref="K32">INDEX($A$7:$F$349,SMALL(IF(COUNTIF($L$5,$H$7:$H$349)*COUNTIF($L$5,$I$7:$I$349),MATCH(ROW($A$7:$A$349),ROW($A$7:$A$349)),""),ROWS($B$1:B26)),COLUMNS($A$1:B28))</f>
        <v>2016</v>
      </c>
      <c r="L32" t="str">
        <f t="array" ref="L32">INDEX($A$7:$F$349,SMALL(IF(COUNTIF($L$5,$H$7:$H$349)*COUNTIF($L$5,$I$7:$I$349),MATCH(ROW($A$7:$A$349),ROW($A$7:$A$349)),""),ROWS($B$1:C26)),COLUMNS($A$1:C28))</f>
        <v>Fuhrman, Ashley M; Fisher, Wayne W; Greer, Brian D</v>
      </c>
      <c r="M32" t="str">
        <f t="array" ref="M32">INDEX($A$7:$F$349,SMALL(IF(COUNTIF($L$5,$H$7:$H$349)*COUNTIF($L$5,$I$7:$I$349),MATCH(ROW($A$7:$A$349),ROW($A$7:$A$349)),""),ROWS($B$1:D26)),COLUMNS($A$1:D28))</f>
        <v>A preliminary investigation on improving functional communication training by mitigating resurgence of destructive behavior.</v>
      </c>
      <c r="N32" t="str">
        <f t="array" ref="N32">INDEX($A$7:$F$349,SMALL(IF(COUNTIF($L$5,$H$7:$H$349)*COUNTIF($L$5,$I$7:$I$349),MATCH(ROW($A$7:$A$349),ROW($A$7:$A$349)),""),ROWS($B$1:E26)),COLUMNS($A$1:E28))</f>
        <v>Journal of applied behavior analysis</v>
      </c>
      <c r="O32">
        <f t="array" ref="O32">INDEX($A$7:$F$349,SMALL(IF(COUNTIF($L$5,$H$7:$H$349)*COUNTIF($L$5,$I$7:$I$349),MATCH(ROW($A$7:$A$349),ROW($A$7:$A$349)),""),ROWS($B$1:F26)),COLUMNS($A$1:F28))</f>
        <v>0</v>
      </c>
    </row>
    <row r="33" spans="1:15">
      <c r="A33" s="1">
        <f>'PsycInfo - Initial'!A36</f>
        <v>0</v>
      </c>
      <c r="B33" s="1">
        <f>'PsycInfo - Initial'!B36</f>
        <v>2013</v>
      </c>
      <c r="C33" s="1" t="str">
        <f>'PsycInfo - Initial'!C36</f>
        <v>Winterbauer; Neil E; Lucke; Sara; Bouton; Mark E</v>
      </c>
      <c r="D33" s="1" t="str">
        <f>'PsycInfo - Initial'!D36</f>
        <v>some Factors Modulating the strength of Resurgence After extinction of an instrumental Behavior</v>
      </c>
      <c r="E33" s="1">
        <f>'PsycInfo - Initial'!E36</f>
        <v>0</v>
      </c>
      <c r="F33" s="1">
        <f>'PsycInfo - Initial'!F36</f>
        <v>0</v>
      </c>
      <c r="H33" s="1">
        <v>1</v>
      </c>
      <c r="I33" s="1">
        <v>1</v>
      </c>
      <c r="J33" t="b">
        <f t="shared" si="0"/>
        <v>1</v>
      </c>
      <c r="K33">
        <f t="array" ref="K33">INDEX($A$7:$F$349,SMALL(IF(COUNTIF($L$5,$H$7:$H$349)*COUNTIF($L$5,$I$7:$I$349),MATCH(ROW($A$7:$A$349),ROW($A$7:$A$349)),""),ROWS($B$1:B27)),COLUMNS($A$1:B29))</f>
        <v>2017</v>
      </c>
      <c r="L33" t="str">
        <f t="array" ref="L33">INDEX($A$7:$F$349,SMALL(IF(COUNTIF($L$5,$H$7:$H$349)*COUNTIF($L$5,$I$7:$I$349),MATCH(ROW($A$7:$A$349),ROW($A$7:$A$349)),""),ROWS($B$1:C27)),COLUMNS($A$1:C29))</f>
        <v>Adami, Summer; Falcomata, Terry S; Muething, Colin S; Hoffman, Katherine</v>
      </c>
      <c r="M33" t="str">
        <f t="array" ref="M33">INDEX($A$7:$F$349,SMALL(IF(COUNTIF($L$5,$H$7:$H$349)*COUNTIF($L$5,$I$7:$I$349),MATCH(ROW($A$7:$A$349),ROW($A$7:$A$349)),""),ROWS($B$1:D27)),COLUMNS($A$1:D29))</f>
        <v>An Evaluation of Lag Schedules of Reinforcement During Functional Communication Training: Effects on Varied Mand Responding and Challenging Behavior.</v>
      </c>
      <c r="N33" t="str">
        <f t="array" ref="N33">INDEX($A$7:$F$349,SMALL(IF(COUNTIF($L$5,$H$7:$H$349)*COUNTIF($L$5,$I$7:$I$349),MATCH(ROW($A$7:$A$349),ROW($A$7:$A$349)),""),ROWS($B$1:E27)),COLUMNS($A$1:E29))</f>
        <v>Behavior analysis in practice</v>
      </c>
      <c r="O33">
        <f t="array" ref="O33">INDEX($A$7:$F$349,SMALL(IF(COUNTIF($L$5,$H$7:$H$349)*COUNTIF($L$5,$I$7:$I$349),MATCH(ROW($A$7:$A$349),ROW($A$7:$A$349)),""),ROWS($B$1:F27)),COLUMNS($A$1:F29))</f>
        <v>0</v>
      </c>
    </row>
    <row r="34" spans="1:15">
      <c r="A34" s="1">
        <f>'PsycInfo - Initial'!A37</f>
        <v>0</v>
      </c>
      <c r="B34" s="1">
        <f>'PsycInfo - Initial'!B37</f>
        <v>2002</v>
      </c>
      <c r="C34" s="1" t="str">
        <f>'PsycInfo - Initial'!C37</f>
        <v>Shaw, Frank H; Geyer, Charles J; Shaw, Ruth G</v>
      </c>
      <c r="D34" s="1" t="str">
        <f>'PsycInfo - Initial'!D37</f>
        <v>A comprehensive model of mutations affecting fitness and inferences for Arabidopsis thaliana.</v>
      </c>
      <c r="E34" s="1" t="str">
        <f>'PsycInfo - Initial'!E37</f>
        <v>Evolution; international journal of organic evolution</v>
      </c>
      <c r="F34" s="1">
        <f>'PsycInfo - Initial'!F37</f>
        <v>0</v>
      </c>
      <c r="H34" s="1">
        <v>0</v>
      </c>
      <c r="I34" s="1">
        <v>0</v>
      </c>
      <c r="J34" t="b">
        <f t="shared" si="0"/>
        <v>1</v>
      </c>
      <c r="K34">
        <f t="array" ref="K34">INDEX($A$7:$F$349,SMALL(IF(COUNTIF($L$5,$H$7:$H$349)*COUNTIF($L$5,$I$7:$I$349),MATCH(ROW($A$7:$A$349),ROW($A$7:$A$349)),""),ROWS($B$1:B28)),COLUMNS($A$1:B30))</f>
        <v>2009</v>
      </c>
      <c r="L34" t="str">
        <f t="array" ref="L34">INDEX($A$7:$F$349,SMALL(IF(COUNTIF($L$5,$H$7:$H$349)*COUNTIF($L$5,$I$7:$I$349),MATCH(ROW($A$7:$A$349),ROW($A$7:$A$349)),""),ROWS($B$1:C28)),COLUMNS($A$1:C30))</f>
        <v>Volkert, Valerie M; Lerman, Dorothea C; Call, Nathan A; Trosclair-Lasserre, Nicole</v>
      </c>
      <c r="M34" t="str">
        <f t="array" ref="M34">INDEX($A$7:$F$349,SMALL(IF(COUNTIF($L$5,$H$7:$H$349)*COUNTIF($L$5,$I$7:$I$349),MATCH(ROW($A$7:$A$349),ROW($A$7:$A$349)),""),ROWS($B$1:D28)),COLUMNS($A$1:D30))</f>
        <v>An evaluation of resurgence during treatment with functional communication training.</v>
      </c>
      <c r="N34" t="str">
        <f t="array" ref="N34">INDEX($A$7:$F$349,SMALL(IF(COUNTIF($L$5,$H$7:$H$349)*COUNTIF($L$5,$I$7:$I$349),MATCH(ROW($A$7:$A$349),ROW($A$7:$A$349)),""),ROWS($B$1:E28)),COLUMNS($A$1:E30))</f>
        <v>Journal of applied behavior analysis</v>
      </c>
      <c r="O34">
        <f t="array" ref="O34">INDEX($A$7:$F$349,SMALL(IF(COUNTIF($L$5,$H$7:$H$349)*COUNTIF($L$5,$I$7:$I$349),MATCH(ROW($A$7:$A$349),ROW($A$7:$A$349)),""),ROWS($B$1:F28)),COLUMNS($A$1:F30))</f>
        <v>0</v>
      </c>
    </row>
    <row r="35" spans="1:15">
      <c r="A35" s="1">
        <f>'PsycInfo - Initial'!A38</f>
        <v>0</v>
      </c>
      <c r="B35" s="1">
        <f>'PsycInfo - Initial'!B38</f>
        <v>2011</v>
      </c>
      <c r="C35" s="1" t="str">
        <f>'PsycInfo - Initial'!C38</f>
        <v>Shahan, Timothy A; Sweeney, Mary M</v>
      </c>
      <c r="D35" s="1" t="str">
        <f>'PsycInfo - Initial'!D38</f>
        <v>A model of resurgence based on behavioral momentum theory.</v>
      </c>
      <c r="E35" s="1" t="str">
        <f>'PsycInfo - Initial'!E38</f>
        <v>Journal of the experimental analysis of behavior</v>
      </c>
      <c r="F35" s="1">
        <f>'PsycInfo - Initial'!F38</f>
        <v>0</v>
      </c>
      <c r="H35" s="1">
        <v>1</v>
      </c>
      <c r="I35" s="1">
        <v>1</v>
      </c>
      <c r="J35" t="b">
        <f t="shared" si="0"/>
        <v>1</v>
      </c>
      <c r="K35">
        <f t="array" ref="K35">INDEX($A$7:$F$349,SMALL(IF(COUNTIF($L$5,$H$7:$H$349)*COUNTIF($L$5,$I$7:$I$349),MATCH(ROW($A$7:$A$349),ROW($A$7:$A$349)),""),ROWS($B$1:B29)),COLUMNS($A$1:B31))</f>
        <v>2020</v>
      </c>
      <c r="L35" t="str">
        <f t="array" ref="L35">INDEX($A$7:$F$349,SMALL(IF(COUNTIF($L$5,$H$7:$H$349)*COUNTIF($L$5,$I$7:$I$349),MATCH(ROW($A$7:$A$349),ROW($A$7:$A$349)),""),ROWS($B$1:C29)),COLUMNS($A$1:C31))</f>
        <v>Suess, Alyssa N; Schieltz, Kelly M; Wacker, David P; Detrick, Jessica; Podlesnik, Christopher A</v>
      </c>
      <c r="M35" t="str">
        <f t="array" ref="M35">INDEX($A$7:$F$349,SMALL(IF(COUNTIF($L$5,$H$7:$H$349)*COUNTIF($L$5,$I$7:$I$349),MATCH(ROW($A$7:$A$349),ROW($A$7:$A$349)),""),ROWS($B$1:D29)),COLUMNS($A$1:D31))</f>
        <v>An evaluation of resurgence following functional communication training conducted in alternative antecedent contexts via telehealth.</v>
      </c>
      <c r="N35" t="str">
        <f t="array" ref="N35">INDEX($A$7:$F$349,SMALL(IF(COUNTIF($L$5,$H$7:$H$349)*COUNTIF($L$5,$I$7:$I$349),MATCH(ROW($A$7:$A$349),ROW($A$7:$A$349)),""),ROWS($B$1:E29)),COLUMNS($A$1:E31))</f>
        <v>Journal of the experimental analysis of behavior</v>
      </c>
      <c r="O35">
        <f t="array" ref="O35">INDEX($A$7:$F$349,SMALL(IF(COUNTIF($L$5,$H$7:$H$349)*COUNTIF($L$5,$I$7:$I$349),MATCH(ROW($A$7:$A$349),ROW($A$7:$A$349)),""),ROWS($B$1:F29)),COLUMNS($A$1:F31))</f>
        <v>0</v>
      </c>
    </row>
    <row r="36" spans="1:15">
      <c r="A36" s="1">
        <f>'PsycInfo - Initial'!A39</f>
        <v>0</v>
      </c>
      <c r="B36" s="1">
        <f>'PsycInfo - Initial'!B39</f>
        <v>2020</v>
      </c>
      <c r="C36" s="1" t="str">
        <f>'PsycInfo - Initial'!C39</f>
        <v>Greer, Brian D; Fisher, Wayne W; Retzlaff, Billie J; Fuhrman, Ashley M</v>
      </c>
      <c r="D36" s="1" t="str">
        <f>'PsycInfo - Initial'!D39</f>
        <v>A preliminary evaluation of treatment duration on the resurgence of destructive behavior.</v>
      </c>
      <c r="E36" s="1" t="str">
        <f>'PsycInfo - Initial'!E39</f>
        <v>Journal of the experimental analysis of behavior</v>
      </c>
      <c r="F36" s="1">
        <f>'PsycInfo - Initial'!F39</f>
        <v>0</v>
      </c>
      <c r="H36" s="1">
        <v>1</v>
      </c>
      <c r="I36" s="1">
        <v>1</v>
      </c>
      <c r="J36" t="b">
        <f t="shared" si="0"/>
        <v>1</v>
      </c>
      <c r="K36">
        <f t="array" ref="K36">INDEX($A$7:$F$349,SMALL(IF(COUNTIF($L$5,$H$7:$H$349)*COUNTIF($L$5,$I$7:$I$349),MATCH(ROW($A$7:$A$349),ROW($A$7:$A$349)),""),ROWS($B$1:B30)),COLUMNS($A$1:B32))</f>
        <v>2014</v>
      </c>
      <c r="L36" t="str">
        <f t="array" ref="L36">INDEX($A$7:$F$349,SMALL(IF(COUNTIF($L$5,$H$7:$H$349)*COUNTIF($L$5,$I$7:$I$349),MATCH(ROW($A$7:$A$349),ROW($A$7:$A$349)),""),ROWS($B$1:C30)),COLUMNS($A$1:C32))</f>
        <v>Hoffman, Katherine; Falcomata, Terry S</v>
      </c>
      <c r="M36" t="str">
        <f t="array" ref="M36">INDEX($A$7:$F$349,SMALL(IF(COUNTIF($L$5,$H$7:$H$349)*COUNTIF($L$5,$I$7:$I$349),MATCH(ROW($A$7:$A$349),ROW($A$7:$A$349)),""),ROWS($B$1:D30)),COLUMNS($A$1:D32))</f>
        <v>An evaluation of resurgence of appropriate communication in individuals with autism who exhibit severe problem behavior.</v>
      </c>
      <c r="N36" t="str">
        <f t="array" ref="N36">INDEX($A$7:$F$349,SMALL(IF(COUNTIF($L$5,$H$7:$H$349)*COUNTIF($L$5,$I$7:$I$349),MATCH(ROW($A$7:$A$349),ROW($A$7:$A$349)),""),ROWS($B$1:E30)),COLUMNS($A$1:E32))</f>
        <v>Journal of applied behavior analysis</v>
      </c>
      <c r="O36">
        <f t="array" ref="O36">INDEX($A$7:$F$349,SMALL(IF(COUNTIF($L$5,$H$7:$H$349)*COUNTIF($L$5,$I$7:$I$349),MATCH(ROW($A$7:$A$349),ROW($A$7:$A$349)),""),ROWS($B$1:F30)),COLUMNS($A$1:F32))</f>
        <v>0</v>
      </c>
    </row>
    <row r="37" spans="1:15">
      <c r="A37" s="1">
        <f>'PsycInfo - Initial'!A40</f>
        <v>0</v>
      </c>
      <c r="B37" s="1">
        <f>'PsycInfo - Initial'!B40</f>
        <v>2016</v>
      </c>
      <c r="C37" s="1" t="str">
        <f>'PsycInfo - Initial'!C40</f>
        <v>Fuhrman, Ashley M; Fisher, Wayne W; Greer, Brian D</v>
      </c>
      <c r="D37" s="1" t="str">
        <f>'PsycInfo - Initial'!D40</f>
        <v>A preliminary investigation on improving functional communication training by mitigating resurgence of destructive behavior.</v>
      </c>
      <c r="E37" s="1" t="str">
        <f>'PsycInfo - Initial'!E40</f>
        <v>Journal of applied behavior analysis</v>
      </c>
      <c r="F37" s="1">
        <f>'PsycInfo - Initial'!F40</f>
        <v>0</v>
      </c>
      <c r="H37" s="1">
        <v>1</v>
      </c>
      <c r="I37" s="1">
        <v>1</v>
      </c>
      <c r="J37" t="b">
        <f t="shared" si="0"/>
        <v>1</v>
      </c>
      <c r="K37">
        <f t="array" ref="K37">INDEX($A$7:$F$349,SMALL(IF(COUNTIF($L$5,$H$7:$H$349)*COUNTIF($L$5,$I$7:$I$349),MATCH(ROW($A$7:$A$349),ROW($A$7:$A$349)),""),ROWS($B$1:B31)),COLUMNS($A$1:B33))</f>
        <v>2016</v>
      </c>
      <c r="L37" t="str">
        <f t="array" ref="L37">INDEX($A$7:$F$349,SMALL(IF(COUNTIF($L$5,$H$7:$H$349)*COUNTIF($L$5,$I$7:$I$349),MATCH(ROW($A$7:$A$349),ROW($A$7:$A$349)),""),ROWS($B$1:C31)),COLUMNS($A$1:C33))</f>
        <v>Venniro, Marco; Caprioli, Daniele; Shaham, Yavin</v>
      </c>
      <c r="M37" t="str">
        <f t="array" ref="M37">INDEX($A$7:$F$349,SMALL(IF(COUNTIF($L$5,$H$7:$H$349)*COUNTIF($L$5,$I$7:$I$349),MATCH(ROW($A$7:$A$349),ROW($A$7:$A$349)),""),ROWS($B$1:D31)),COLUMNS($A$1:D33))</f>
        <v>Animal models of drug relapse and craving: From drug priming-induced reinstatement to incubation of craving after voluntary abstinence.</v>
      </c>
      <c r="N37" t="str">
        <f t="array" ref="N37">INDEX($A$7:$F$349,SMALL(IF(COUNTIF($L$5,$H$7:$H$349)*COUNTIF($L$5,$I$7:$I$349),MATCH(ROW($A$7:$A$349),ROW($A$7:$A$349)),""),ROWS($B$1:E31)),COLUMNS($A$1:E33))</f>
        <v>Progress in brain research</v>
      </c>
      <c r="O37">
        <f t="array" ref="O37">INDEX($A$7:$F$349,SMALL(IF(COUNTIF($L$5,$H$7:$H$349)*COUNTIF($L$5,$I$7:$I$349),MATCH(ROW($A$7:$A$349),ROW($A$7:$A$349)),""),ROWS($B$1:F31)),COLUMNS($A$1:F33))</f>
        <v>0</v>
      </c>
    </row>
    <row r="38" spans="1:15">
      <c r="A38" s="1">
        <f>'PsycInfo - Initial'!A41</f>
        <v>0</v>
      </c>
      <c r="B38" s="1">
        <f>'PsycInfo - Initial'!B41</f>
        <v>2016</v>
      </c>
      <c r="C38" s="1" t="str">
        <f>'PsycInfo - Initial'!C41</f>
        <v>Saunders, Kathryn J; Hine, Kathleen; Hayashi, Yusuke; Williams, Dean C</v>
      </c>
      <c r="D38" s="1" t="str">
        <f>'PsycInfo - Initial'!D41</f>
        <v>Adventitious Reinforcement of Maladaptive Stimulus Control Interferes with Learning.</v>
      </c>
      <c r="E38" s="1" t="str">
        <f>'PsycInfo - Initial'!E41</f>
        <v>Behavior analysis in practice</v>
      </c>
      <c r="F38" s="1">
        <f>'PsycInfo - Initial'!F41</f>
        <v>0</v>
      </c>
      <c r="H38" s="1">
        <v>0</v>
      </c>
      <c r="I38" s="1">
        <v>0</v>
      </c>
      <c r="J38" t="b">
        <f t="shared" si="0"/>
        <v>1</v>
      </c>
      <c r="K38">
        <f t="array" ref="K38">INDEX($A$7:$F$349,SMALL(IF(COUNTIF($L$5,$H$7:$H$349)*COUNTIF($L$5,$I$7:$I$349),MATCH(ROW($A$7:$A$349),ROW($A$7:$A$349)),""),ROWS($B$1:B32)),COLUMNS($A$1:B34))</f>
        <v>2018</v>
      </c>
      <c r="L38" t="str">
        <f t="array" ref="L38">INDEX($A$7:$F$349,SMALL(IF(COUNTIF($L$5,$H$7:$H$349)*COUNTIF($L$5,$I$7:$I$349),MATCH(ROW($A$7:$A$349),ROW($A$7:$A$349)),""),ROWS($B$1:C32)),COLUMNS($A$1:C34))</f>
        <v>Liggett, Ashley P; Nastri, Regina; Podlesnik, Christopher A</v>
      </c>
      <c r="M38" t="str">
        <f t="array" ref="M38">INDEX($A$7:$F$349,SMALL(IF(COUNTIF($L$5,$H$7:$H$349)*COUNTIF($L$5,$I$7:$I$349),MATCH(ROW($A$7:$A$349),ROW($A$7:$A$349)),""),ROWS($B$1:D32)),COLUMNS($A$1:D34))</f>
        <v>Assessing the combined effects of resurgence and reinstatement in children diagnosed with autism spectrum disorder.</v>
      </c>
      <c r="N38" t="str">
        <f t="array" ref="N38">INDEX($A$7:$F$349,SMALL(IF(COUNTIF($L$5,$H$7:$H$349)*COUNTIF($L$5,$I$7:$I$349),MATCH(ROW($A$7:$A$349),ROW($A$7:$A$349)),""),ROWS($B$1:E32)),COLUMNS($A$1:E34))</f>
        <v>Journal of the experimental analysis of behavior</v>
      </c>
      <c r="O38">
        <f t="array" ref="O38">INDEX($A$7:$F$349,SMALL(IF(COUNTIF($L$5,$H$7:$H$349)*COUNTIF($L$5,$I$7:$I$349),MATCH(ROW($A$7:$A$349),ROW($A$7:$A$349)),""),ROWS($B$1:F32)),COLUMNS($A$1:F34))</f>
        <v>0</v>
      </c>
    </row>
    <row r="39" spans="1:15">
      <c r="A39" s="1">
        <f>'PsycInfo - Initial'!A42</f>
        <v>0</v>
      </c>
      <c r="B39" s="1">
        <f>'PsycInfo - Initial'!B42</f>
        <v>2017</v>
      </c>
      <c r="C39" s="1" t="str">
        <f>'PsycInfo - Initial'!C42</f>
        <v>Adami, Summer; Falcomata, Terry S; Muething, Colin S; Hoffman, Katherine</v>
      </c>
      <c r="D39" s="1" t="str">
        <f>'PsycInfo - Initial'!D42</f>
        <v>An Evaluation of Lag Schedules of Reinforcement During Functional Communication Training: Effects on Varied Mand Responding and Challenging Behavior.</v>
      </c>
      <c r="E39" s="1" t="str">
        <f>'PsycInfo - Initial'!E42</f>
        <v>Behavior analysis in practice</v>
      </c>
      <c r="F39" s="1">
        <f>'PsycInfo - Initial'!F42</f>
        <v>0</v>
      </c>
      <c r="H39" s="1">
        <v>1</v>
      </c>
      <c r="I39" s="1">
        <v>1</v>
      </c>
      <c r="J39" t="b">
        <f t="shared" si="0"/>
        <v>1</v>
      </c>
      <c r="K39">
        <f t="array" ref="K39">INDEX($A$7:$F$349,SMALL(IF(COUNTIF($L$5,$H$7:$H$349)*COUNTIF($L$5,$I$7:$I$349),MATCH(ROW($A$7:$A$349),ROW($A$7:$A$349)),""),ROWS($B$1:B33)),COLUMNS($A$1:B35))</f>
        <v>2018</v>
      </c>
      <c r="L39" t="str">
        <f t="array" ref="L39">INDEX($A$7:$F$349,SMALL(IF(COUNTIF($L$5,$H$7:$H$349)*COUNTIF($L$5,$I$7:$I$349),MATCH(ROW($A$7:$A$349),ROW($A$7:$A$349)),""),ROWS($B$1:C33)),COLUMNS($A$1:C35))</f>
        <v>Kestner, Kathryn M; Diaz-Salvat, Claudia C; St Peter, Claire C; Peterson, Stephanie M</v>
      </c>
      <c r="M39" t="str">
        <f t="array" ref="M39">INDEX($A$7:$F$349,SMALL(IF(COUNTIF($L$5,$H$7:$H$349)*COUNTIF($L$5,$I$7:$I$349),MATCH(ROW($A$7:$A$349),ROW($A$7:$A$349)),""),ROWS($B$1:D33)),COLUMNS($A$1:D35))</f>
        <v>Assessing the repeatability of resurgence in humans: Implications for the use of within-subject designs.</v>
      </c>
      <c r="N39" t="str">
        <f t="array" ref="N39">INDEX($A$7:$F$349,SMALL(IF(COUNTIF($L$5,$H$7:$H$349)*COUNTIF($L$5,$I$7:$I$349),MATCH(ROW($A$7:$A$349),ROW($A$7:$A$349)),""),ROWS($B$1:E33)),COLUMNS($A$1:E35))</f>
        <v>Journal of the experimental analysis of behavior</v>
      </c>
      <c r="O39">
        <f t="array" ref="O39">INDEX($A$7:$F$349,SMALL(IF(COUNTIF($L$5,$H$7:$H$349)*COUNTIF($L$5,$I$7:$I$349),MATCH(ROW($A$7:$A$349),ROW($A$7:$A$349)),""),ROWS($B$1:F33)),COLUMNS($A$1:F35))</f>
        <v>0</v>
      </c>
    </row>
    <row r="40" spans="1:15">
      <c r="A40" s="1">
        <f>'PsycInfo - Initial'!A43</f>
        <v>0</v>
      </c>
      <c r="B40" s="1">
        <f>'PsycInfo - Initial'!B43</f>
        <v>2009</v>
      </c>
      <c r="C40" s="1" t="str">
        <f>'PsycInfo - Initial'!C43</f>
        <v>Volkert, Valerie M; Lerman, Dorothea C; Call, Nathan A; Trosclair-Lasserre, Nicole</v>
      </c>
      <c r="D40" s="1" t="str">
        <f>'PsycInfo - Initial'!D43</f>
        <v>An evaluation of resurgence during treatment with functional communication training.</v>
      </c>
      <c r="E40" s="1" t="str">
        <f>'PsycInfo - Initial'!E43</f>
        <v>Journal of applied behavior analysis</v>
      </c>
      <c r="F40" s="1">
        <f>'PsycInfo - Initial'!F43</f>
        <v>0</v>
      </c>
      <c r="H40" s="1">
        <v>1</v>
      </c>
      <c r="I40" s="1">
        <v>1</v>
      </c>
      <c r="J40" t="b">
        <f t="shared" si="0"/>
        <v>1</v>
      </c>
      <c r="K40">
        <f t="array" ref="K40">INDEX($A$7:$F$349,SMALL(IF(COUNTIF($L$5,$H$7:$H$349)*COUNTIF($L$5,$I$7:$I$349),MATCH(ROW($A$7:$A$349),ROW($A$7:$A$349)),""),ROWS($B$1:B34)),COLUMNS($A$1:B36))</f>
        <v>2019</v>
      </c>
      <c r="L40" t="str">
        <f t="array" ref="L40">INDEX($A$7:$F$349,SMALL(IF(COUNTIF($L$5,$H$7:$H$349)*COUNTIF($L$5,$I$7:$I$349),MATCH(ROW($A$7:$A$349),ROW($A$7:$A$349)),""),ROWS($B$1:C34)),COLUMNS($A$1:C36))</f>
        <v>Fisher, Wayne W; Saini, Valdeep; Greer, Brian D; Sullivan, William E; Roane, Henry S; Fuhrman, Ashley M; Craig, Andrew R; Kimball, Ryan T</v>
      </c>
      <c r="M40" t="str">
        <f t="array" ref="M40">INDEX($A$7:$F$349,SMALL(IF(COUNTIF($L$5,$H$7:$H$349)*COUNTIF($L$5,$I$7:$I$349),MATCH(ROW($A$7:$A$349),ROW($A$7:$A$349)),""),ROWS($B$1:D34)),COLUMNS($A$1:D36))</f>
        <v>Baseline reinforcement rate and resurgence of destructive behavior.</v>
      </c>
      <c r="N40" t="str">
        <f t="array" ref="N40">INDEX($A$7:$F$349,SMALL(IF(COUNTIF($L$5,$H$7:$H$349)*COUNTIF($L$5,$I$7:$I$349),MATCH(ROW($A$7:$A$349),ROW($A$7:$A$349)),""),ROWS($B$1:E34)),COLUMNS($A$1:E36))</f>
        <v>Journal of the experimental analysis of behavior</v>
      </c>
      <c r="O40">
        <f t="array" ref="O40">INDEX($A$7:$F$349,SMALL(IF(COUNTIF($L$5,$H$7:$H$349)*COUNTIF($L$5,$I$7:$I$349),MATCH(ROW($A$7:$A$349),ROW($A$7:$A$349)),""),ROWS($B$1:F34)),COLUMNS($A$1:F36))</f>
        <v>0</v>
      </c>
    </row>
    <row r="41" spans="1:15">
      <c r="A41" s="1">
        <f>'PsycInfo - Initial'!A44</f>
        <v>0</v>
      </c>
      <c r="B41" s="1">
        <f>'PsycInfo - Initial'!B44</f>
        <v>2020</v>
      </c>
      <c r="C41" s="1" t="str">
        <f>'PsycInfo - Initial'!C44</f>
        <v>Suess, Alyssa N; Schieltz, Kelly M; Wacker, David P; Detrick, Jessica; Podlesnik, Christopher A</v>
      </c>
      <c r="D41" s="1" t="str">
        <f>'PsycInfo - Initial'!D44</f>
        <v>An evaluation of resurgence following functional communication training conducted in alternative antecedent contexts via telehealth.</v>
      </c>
      <c r="E41" s="1" t="str">
        <f>'PsycInfo - Initial'!E44</f>
        <v>Journal of the experimental analysis of behavior</v>
      </c>
      <c r="F41" s="1">
        <f>'PsycInfo - Initial'!F44</f>
        <v>0</v>
      </c>
      <c r="H41" s="1">
        <v>1</v>
      </c>
      <c r="I41" s="1">
        <v>1</v>
      </c>
      <c r="J41" t="b">
        <f t="shared" si="0"/>
        <v>1</v>
      </c>
      <c r="K41">
        <f t="array" ref="K41">INDEX($A$7:$F$349,SMALL(IF(COUNTIF($L$5,$H$7:$H$349)*COUNTIF($L$5,$I$7:$I$349),MATCH(ROW($A$7:$A$349),ROW($A$7:$A$349)),""),ROWS($B$1:B35)),COLUMNS($A$1:B37))</f>
        <v>2009</v>
      </c>
      <c r="L41" t="str">
        <f t="array" ref="L41">INDEX($A$7:$F$349,SMALL(IF(COUNTIF($L$5,$H$7:$H$349)*COUNTIF($L$5,$I$7:$I$349),MATCH(ROW($A$7:$A$349),ROW($A$7:$A$349)),""),ROWS($B$1:C35)),COLUMNS($A$1:C37))</f>
        <v>Podlesnik, Christopher A; Shahan, Timothy A</v>
      </c>
      <c r="M41" t="str">
        <f t="array" ref="M41">INDEX($A$7:$F$349,SMALL(IF(COUNTIF($L$5,$H$7:$H$349)*COUNTIF($L$5,$I$7:$I$349),MATCH(ROW($A$7:$A$349),ROW($A$7:$A$349)),""),ROWS($B$1:D35)),COLUMNS($A$1:D37))</f>
        <v>Behavioral momentum and relapse of extinguished operant responding.</v>
      </c>
      <c r="N41" t="str">
        <f t="array" ref="N41">INDEX($A$7:$F$349,SMALL(IF(COUNTIF($L$5,$H$7:$H$349)*COUNTIF($L$5,$I$7:$I$349),MATCH(ROW($A$7:$A$349),ROW($A$7:$A$349)),""),ROWS($B$1:E35)),COLUMNS($A$1:E37))</f>
        <v>Learning &amp; behavior</v>
      </c>
      <c r="O41">
        <f t="array" ref="O41">INDEX($A$7:$F$349,SMALL(IF(COUNTIF($L$5,$H$7:$H$349)*COUNTIF($L$5,$I$7:$I$349),MATCH(ROW($A$7:$A$349),ROW($A$7:$A$349)),""),ROWS($B$1:F35)),COLUMNS($A$1:F37))</f>
        <v>0</v>
      </c>
    </row>
    <row r="42" spans="1:15">
      <c r="A42" s="1">
        <f>'PsycInfo - Initial'!A45</f>
        <v>0</v>
      </c>
      <c r="B42" s="1">
        <f>'PsycInfo - Initial'!B45</f>
        <v>2014</v>
      </c>
      <c r="C42" s="1" t="str">
        <f>'PsycInfo - Initial'!C45</f>
        <v>Hoffman, Katherine; Falcomata, Terry S</v>
      </c>
      <c r="D42" s="1" t="str">
        <f>'PsycInfo - Initial'!D45</f>
        <v>An evaluation of resurgence of appropriate communication in individuals with autism who exhibit severe problem behavior.</v>
      </c>
      <c r="E42" s="1" t="str">
        <f>'PsycInfo - Initial'!E45</f>
        <v>Journal of applied behavior analysis</v>
      </c>
      <c r="F42" s="1">
        <f>'PsycInfo - Initial'!F45</f>
        <v>0</v>
      </c>
      <c r="H42" s="1">
        <v>1</v>
      </c>
      <c r="I42" s="1">
        <v>1</v>
      </c>
      <c r="J42" t="b">
        <f t="shared" si="0"/>
        <v>1</v>
      </c>
      <c r="K42">
        <f t="array" ref="K42">INDEX($A$7:$F$349,SMALL(IF(COUNTIF($L$5,$H$7:$H$349)*COUNTIF($L$5,$I$7:$I$349),MATCH(ROW($A$7:$A$349),ROW($A$7:$A$349)),""),ROWS($B$1:B36)),COLUMNS($A$1:B38))</f>
        <v>2016</v>
      </c>
      <c r="L42" t="str">
        <f t="array" ref="L42">INDEX($A$7:$F$349,SMALL(IF(COUNTIF($L$5,$H$7:$H$349)*COUNTIF($L$5,$I$7:$I$349),MATCH(ROW($A$7:$A$349),ROW($A$7:$A$349)),""),ROWS($B$1:C36)),COLUMNS($A$1:C38))</f>
        <v>Craig, Andrew R; Shahan, Timothy A</v>
      </c>
      <c r="M42" t="str">
        <f t="array" ref="M42">INDEX($A$7:$F$349,SMALL(IF(COUNTIF($L$5,$H$7:$H$349)*COUNTIF($L$5,$I$7:$I$349),MATCH(ROW($A$7:$A$349),ROW($A$7:$A$349)),""),ROWS($B$1:D36)),COLUMNS($A$1:D38))</f>
        <v>Behavioral momentum theory fails to account for the effects of reinforcement rate on resurgence.</v>
      </c>
      <c r="N42" t="str">
        <f t="array" ref="N42">INDEX($A$7:$F$349,SMALL(IF(COUNTIF($L$5,$H$7:$H$349)*COUNTIF($L$5,$I$7:$I$349),MATCH(ROW($A$7:$A$349),ROW($A$7:$A$349)),""),ROWS($B$1:E36)),COLUMNS($A$1:E38))</f>
        <v>Journal of the experimental analysis of behavior</v>
      </c>
      <c r="O42">
        <f t="array" ref="O42">INDEX($A$7:$F$349,SMALL(IF(COUNTIF($L$5,$H$7:$H$349)*COUNTIF($L$5,$I$7:$I$349),MATCH(ROW($A$7:$A$349),ROW($A$7:$A$349)),""),ROWS($B$1:F36)),COLUMNS($A$1:F38))</f>
        <v>0</v>
      </c>
    </row>
    <row r="43" spans="1:15">
      <c r="A43" s="1">
        <f>'PsycInfo - Initial'!A46</f>
        <v>0</v>
      </c>
      <c r="B43" s="1">
        <f>'PsycInfo - Initial'!B46</f>
        <v>2016</v>
      </c>
      <c r="C43" s="1" t="str">
        <f>'PsycInfo - Initial'!C46</f>
        <v>Venniro, Marco; Caprioli, Daniele; Shaham, Yavin</v>
      </c>
      <c r="D43" s="1" t="str">
        <f>'PsycInfo - Initial'!D46</f>
        <v>Animal models of drug relapse and craving: From drug priming-induced reinstatement to incubation of craving after voluntary abstinence.</v>
      </c>
      <c r="E43" s="1" t="str">
        <f>'PsycInfo - Initial'!E46</f>
        <v>Progress in brain research</v>
      </c>
      <c r="F43" s="1">
        <f>'PsycInfo - Initial'!F46</f>
        <v>0</v>
      </c>
      <c r="H43" s="1">
        <v>1</v>
      </c>
      <c r="I43" s="1">
        <v>1</v>
      </c>
      <c r="J43" t="b">
        <f t="shared" si="0"/>
        <v>1</v>
      </c>
      <c r="K43">
        <f t="array" ref="K43">INDEX($A$7:$F$349,SMALL(IF(COUNTIF($L$5,$H$7:$H$349)*COUNTIF($L$5,$I$7:$I$349),MATCH(ROW($A$7:$A$349),ROW($A$7:$A$349)),""),ROWS($B$1:B37)),COLUMNS($A$1:B39))</f>
        <v>2011</v>
      </c>
      <c r="L43" t="str">
        <f t="array" ref="L43">INDEX($A$7:$F$349,SMALL(IF(COUNTIF($L$5,$H$7:$H$349)*COUNTIF($L$5,$I$7:$I$349),MATCH(ROW($A$7:$A$349),ROW($A$7:$A$349)),""),ROWS($B$1:C37)),COLUMNS($A$1:C39))</f>
        <v>Nevin, John A; Shahan, Timothy A</v>
      </c>
      <c r="M43" t="str">
        <f t="array" ref="M43">INDEX($A$7:$F$349,SMALL(IF(COUNTIF($L$5,$H$7:$H$349)*COUNTIF($L$5,$I$7:$I$349),MATCH(ROW($A$7:$A$349),ROW($A$7:$A$349)),""),ROWS($B$1:D37)),COLUMNS($A$1:D39))</f>
        <v>Behavioral momentum theory: equations and applications.</v>
      </c>
      <c r="N43" t="str">
        <f t="array" ref="N43">INDEX($A$7:$F$349,SMALL(IF(COUNTIF($L$5,$H$7:$H$349)*COUNTIF($L$5,$I$7:$I$349),MATCH(ROW($A$7:$A$349),ROW($A$7:$A$349)),""),ROWS($B$1:E37)),COLUMNS($A$1:E39))</f>
        <v>Journal of applied behavior analysis</v>
      </c>
      <c r="O43">
        <f t="array" ref="O43">INDEX($A$7:$F$349,SMALL(IF(COUNTIF($L$5,$H$7:$H$349)*COUNTIF($L$5,$I$7:$I$349),MATCH(ROW($A$7:$A$349),ROW($A$7:$A$349)),""),ROWS($B$1:F37)),COLUMNS($A$1:F39))</f>
        <v>0</v>
      </c>
    </row>
    <row r="44" spans="1:15">
      <c r="A44" s="1">
        <f>'PsycInfo - Initial'!A47</f>
        <v>0</v>
      </c>
      <c r="B44" s="1">
        <f>'PsycInfo - Initial'!B47</f>
        <v>2018</v>
      </c>
      <c r="C44" s="1" t="str">
        <f>'PsycInfo - Initial'!C47</f>
        <v>Liggett, Ashley P; Nastri, Regina; Podlesnik, Christopher A</v>
      </c>
      <c r="D44" s="1" t="str">
        <f>'PsycInfo - Initial'!D47</f>
        <v>Assessing the combined effects of resurgence and reinstatement in children diagnosed with autism spectrum disorder.</v>
      </c>
      <c r="E44" s="1" t="str">
        <f>'PsycInfo - Initial'!E47</f>
        <v>Journal of the experimental analysis of behavior</v>
      </c>
      <c r="F44" s="1">
        <f>'PsycInfo - Initial'!F47</f>
        <v>0</v>
      </c>
      <c r="H44" s="1">
        <v>1</v>
      </c>
      <c r="I44" s="1">
        <v>1</v>
      </c>
      <c r="J44" t="b">
        <f t="shared" si="0"/>
        <v>1</v>
      </c>
      <c r="K44">
        <f t="array" ref="K44">INDEX($A$7:$F$349,SMALL(IF(COUNTIF($L$5,$H$7:$H$349)*COUNTIF($L$5,$I$7:$I$349),MATCH(ROW($A$7:$A$349),ROW($A$7:$A$349)),""),ROWS($B$1:B38)),COLUMNS($A$1:B40))</f>
        <v>2018</v>
      </c>
      <c r="L44" t="str">
        <f t="array" ref="L44">INDEX($A$7:$F$349,SMALL(IF(COUNTIF($L$5,$H$7:$H$349)*COUNTIF($L$5,$I$7:$I$349),MATCH(ROW($A$7:$A$349),ROW($A$7:$A$349)),""),ROWS($B$1:C38)),COLUMNS($A$1:C40))</f>
        <v>Kincaid, Stephanie L; Lattal, Kennon A</v>
      </c>
      <c r="M44" t="str">
        <f t="array" ref="M44">INDEX($A$7:$F$349,SMALL(IF(COUNTIF($L$5,$H$7:$H$349)*COUNTIF($L$5,$I$7:$I$349),MATCH(ROW($A$7:$A$349),ROW($A$7:$A$349)),""),ROWS($B$1:D38)),COLUMNS($A$1:D40))</f>
        <v>Beyond the breakpoint: reinstatement, renewal, and resurgence of ratio-strained behavior.</v>
      </c>
      <c r="N44" t="str">
        <f t="array" ref="N44">INDEX($A$7:$F$349,SMALL(IF(COUNTIF($L$5,$H$7:$H$349)*COUNTIF($L$5,$I$7:$I$349),MATCH(ROW($A$7:$A$349),ROW($A$7:$A$349)),""),ROWS($B$1:E38)),COLUMNS($A$1:E40))</f>
        <v>Journal of the experimental analysis of behavior</v>
      </c>
      <c r="O44">
        <f t="array" ref="O44">INDEX($A$7:$F$349,SMALL(IF(COUNTIF($L$5,$H$7:$H$349)*COUNTIF($L$5,$I$7:$I$349),MATCH(ROW($A$7:$A$349),ROW($A$7:$A$349)),""),ROWS($B$1:F38)),COLUMNS($A$1:F40))</f>
        <v>0</v>
      </c>
    </row>
    <row r="45" spans="1:15">
      <c r="A45" s="1">
        <f>'PsycInfo - Initial'!A48</f>
        <v>0</v>
      </c>
      <c r="B45" s="1">
        <f>'PsycInfo - Initial'!B48</f>
        <v>2018</v>
      </c>
      <c r="C45" s="1" t="str">
        <f>'PsycInfo - Initial'!C48</f>
        <v>Kestner, Kathryn M; Diaz-Salvat, Claudia C; St Peter, Claire C; Peterson, Stephanie M</v>
      </c>
      <c r="D45" s="1" t="str">
        <f>'PsycInfo - Initial'!D48</f>
        <v>Assessing the repeatability of resurgence in humans: Implications for the use of within-subject designs.</v>
      </c>
      <c r="E45" s="1" t="str">
        <f>'PsycInfo - Initial'!E48</f>
        <v>Journal of the experimental analysis of behavior</v>
      </c>
      <c r="F45" s="1">
        <f>'PsycInfo - Initial'!F48</f>
        <v>0</v>
      </c>
      <c r="H45" s="1">
        <v>1</v>
      </c>
      <c r="I45" s="1">
        <v>1</v>
      </c>
      <c r="J45" t="b">
        <f t="shared" si="0"/>
        <v>1</v>
      </c>
      <c r="K45">
        <f t="array" ref="K45">INDEX($A$7:$F$349,SMALL(IF(COUNTIF($L$5,$H$7:$H$349)*COUNTIF($L$5,$I$7:$I$349),MATCH(ROW($A$7:$A$349),ROW($A$7:$A$349)),""),ROWS($B$1:B39)),COLUMNS($A$1:B41))</f>
        <v>2020</v>
      </c>
      <c r="L45" t="str">
        <f t="array" ref="L45">INDEX($A$7:$F$349,SMALL(IF(COUNTIF($L$5,$H$7:$H$349)*COUNTIF($L$5,$I$7:$I$349),MATCH(ROW($A$7:$A$349),ROW($A$7:$A$349)),""),ROWS($B$1:C39)),COLUMNS($A$1:C41))</f>
        <v>Cook, Jemma E; Chandler, Cassie; Rüedi-Bettschen, Daniela; Taylor, Ian; Patterson, Sean; Platt, Donna M</v>
      </c>
      <c r="M45" t="str">
        <f t="array" ref="M45">INDEX($A$7:$F$349,SMALL(IF(COUNTIF($L$5,$H$7:$H$349)*COUNTIF($L$5,$I$7:$I$349),MATCH(ROW($A$7:$A$349),ROW($A$7:$A$349)),""),ROWS($B$1:D39)),COLUMNS($A$1:D41))</f>
        <v>Changes in the elimination and resurgence of alcohol-maintained behavior in rats and the effects of naltrexone.</v>
      </c>
      <c r="N45" t="str">
        <f t="array" ref="N45">INDEX($A$7:$F$349,SMALL(IF(COUNTIF($L$5,$H$7:$H$349)*COUNTIF($L$5,$I$7:$I$349),MATCH(ROW($A$7:$A$349),ROW($A$7:$A$349)),""),ROWS($B$1:E39)),COLUMNS($A$1:E41))</f>
        <v>Psychology of addictive behaviors : journal of the Society of Psychologists in Addictive Behaviors</v>
      </c>
      <c r="O45">
        <f t="array" ref="O45">INDEX($A$7:$F$349,SMALL(IF(COUNTIF($L$5,$H$7:$H$349)*COUNTIF($L$5,$I$7:$I$349),MATCH(ROW($A$7:$A$349),ROW($A$7:$A$349)),""),ROWS($B$1:F39)),COLUMNS($A$1:F41))</f>
        <v>0</v>
      </c>
    </row>
    <row r="46" spans="1:15">
      <c r="A46" s="1">
        <f>'PsycInfo - Initial'!A49</f>
        <v>0</v>
      </c>
      <c r="B46" s="1">
        <f>'PsycInfo - Initial'!B49</f>
        <v>2019</v>
      </c>
      <c r="C46" s="1" t="str">
        <f>'PsycInfo - Initial'!C49</f>
        <v>Fisher, Wayne W; Saini, Valdeep; Greer, Brian D; Sullivan, William E; Roane, Henry S; Fuhrman, Ashley M; Craig, Andrew R; Kimball, Ryan T</v>
      </c>
      <c r="D46" s="1" t="str">
        <f>'PsycInfo - Initial'!D49</f>
        <v>Baseline reinforcement rate and resurgence of destructive behavior.</v>
      </c>
      <c r="E46" s="1" t="str">
        <f>'PsycInfo - Initial'!E49</f>
        <v>Journal of the experimental analysis of behavior</v>
      </c>
      <c r="F46" s="1">
        <f>'PsycInfo - Initial'!F49</f>
        <v>0</v>
      </c>
      <c r="H46" s="1">
        <v>1</v>
      </c>
      <c r="I46" s="1">
        <v>1</v>
      </c>
      <c r="J46" t="b">
        <f t="shared" si="0"/>
        <v>1</v>
      </c>
      <c r="K46">
        <f t="array" ref="K46">INDEX($A$7:$F$349,SMALL(IF(COUNTIF($L$5,$H$7:$H$349)*COUNTIF($L$5,$I$7:$I$349),MATCH(ROW($A$7:$A$349),ROW($A$7:$A$349)),""),ROWS($B$1:B40)),COLUMNS($A$1:B42))</f>
        <v>2014</v>
      </c>
      <c r="L46" t="str">
        <f t="array" ref="L46">INDEX($A$7:$F$349,SMALL(IF(COUNTIF($L$5,$H$7:$H$349)*COUNTIF($L$5,$I$7:$I$349),MATCH(ROW($A$7:$A$349),ROW($A$7:$A$349)),""),ROWS($B$1:C40)),COLUMNS($A$1:C42))</f>
        <v>Pritchard, Duncan; Hoerger, Marguerite; Mace, F Charles; Penney, Heather; Harris, Brian</v>
      </c>
      <c r="M46" t="str">
        <f t="array" ref="M46">INDEX($A$7:$F$349,SMALL(IF(COUNTIF($L$5,$H$7:$H$349)*COUNTIF($L$5,$I$7:$I$349),MATCH(ROW($A$7:$A$349),ROW($A$7:$A$349)),""),ROWS($B$1:D40)),COLUMNS($A$1:D42))</f>
        <v>Clinical translation of animal models of treatment relapse.</v>
      </c>
      <c r="N46" t="str">
        <f t="array" ref="N46">INDEX($A$7:$F$349,SMALL(IF(COUNTIF($L$5,$H$7:$H$349)*COUNTIF($L$5,$I$7:$I$349),MATCH(ROW($A$7:$A$349),ROW($A$7:$A$349)),""),ROWS($B$1:E40)),COLUMNS($A$1:E42))</f>
        <v>Journal of the experimental analysis of behavior</v>
      </c>
      <c r="O46">
        <f t="array" ref="O46">INDEX($A$7:$F$349,SMALL(IF(COUNTIF($L$5,$H$7:$H$349)*COUNTIF($L$5,$I$7:$I$349),MATCH(ROW($A$7:$A$349),ROW($A$7:$A$349)),""),ROWS($B$1:F40)),COLUMNS($A$1:F42))</f>
        <v>0</v>
      </c>
    </row>
    <row r="47" spans="1:15">
      <c r="A47" s="1">
        <f>'PsycInfo - Initial'!A50</f>
        <v>0</v>
      </c>
      <c r="B47" s="1">
        <f>'PsycInfo - Initial'!B50</f>
        <v>2009</v>
      </c>
      <c r="C47" s="1" t="str">
        <f>'PsycInfo - Initial'!C50</f>
        <v>Podlesnik, Christopher A; Shahan, Timothy A</v>
      </c>
      <c r="D47" s="1" t="str">
        <f>'PsycInfo - Initial'!D50</f>
        <v>Behavioral momentum and relapse of extinguished operant responding.</v>
      </c>
      <c r="E47" s="1" t="str">
        <f>'PsycInfo - Initial'!E50</f>
        <v>Learning &amp; behavior</v>
      </c>
      <c r="F47" s="1">
        <f>'PsycInfo - Initial'!F50</f>
        <v>0</v>
      </c>
      <c r="H47" s="1">
        <v>1</v>
      </c>
      <c r="I47" s="1">
        <v>1</v>
      </c>
      <c r="J47" t="b">
        <f t="shared" si="0"/>
        <v>1</v>
      </c>
      <c r="K47">
        <f t="array" ref="K47">INDEX($A$7:$F$349,SMALL(IF(COUNTIF($L$5,$H$7:$H$349)*COUNTIF($L$5,$I$7:$I$349),MATCH(ROW($A$7:$A$349),ROW($A$7:$A$349)),""),ROWS($B$1:B41)),COLUMNS($A$1:B43))</f>
        <v>2008</v>
      </c>
      <c r="L47" t="str">
        <f t="array" ref="L47">INDEX($A$7:$F$349,SMALL(IF(COUNTIF($L$5,$H$7:$H$349)*COUNTIF($L$5,$I$7:$I$349),MATCH(ROW($A$7:$A$349),ROW($A$7:$A$349)),""),ROWS($B$1:C41)),COLUMNS($A$1:C43))</f>
        <v>Silva, Stephanie P; Maxwell, Megan E; Lattal, Kennon A</v>
      </c>
      <c r="M47" t="str">
        <f t="array" ref="M47">INDEX($A$7:$F$349,SMALL(IF(COUNTIF($L$5,$H$7:$H$349)*COUNTIF($L$5,$I$7:$I$349),MATCH(ROW($A$7:$A$349),ROW($A$7:$A$349)),""),ROWS($B$1:D41)),COLUMNS($A$1:D43))</f>
        <v>Concurrent resurgence and behavioral history.</v>
      </c>
      <c r="N47" t="str">
        <f t="array" ref="N47">INDEX($A$7:$F$349,SMALL(IF(COUNTIF($L$5,$H$7:$H$349)*COUNTIF($L$5,$I$7:$I$349),MATCH(ROW($A$7:$A$349),ROW($A$7:$A$349)),""),ROWS($B$1:E41)),COLUMNS($A$1:E43))</f>
        <v>Journal of the experimental analysis of behavior</v>
      </c>
      <c r="O47">
        <f t="array" ref="O47">INDEX($A$7:$F$349,SMALL(IF(COUNTIF($L$5,$H$7:$H$349)*COUNTIF($L$5,$I$7:$I$349),MATCH(ROW($A$7:$A$349),ROW($A$7:$A$349)),""),ROWS($B$1:F41)),COLUMNS($A$1:F43))</f>
        <v>0</v>
      </c>
    </row>
    <row r="48" spans="1:15">
      <c r="A48" s="1">
        <f>'PsycInfo - Initial'!A51</f>
        <v>0</v>
      </c>
      <c r="B48" s="1">
        <f>'PsycInfo - Initial'!B51</f>
        <v>2016</v>
      </c>
      <c r="C48" s="1" t="str">
        <f>'PsycInfo - Initial'!C51</f>
        <v>Craig, Andrew R; Shahan, Timothy A</v>
      </c>
      <c r="D48" s="1" t="str">
        <f>'PsycInfo - Initial'!D51</f>
        <v>Behavioral momentum theory fails to account for the effects of reinforcement rate on resurgence.</v>
      </c>
      <c r="E48" s="1" t="str">
        <f>'PsycInfo - Initial'!E51</f>
        <v>Journal of the experimental analysis of behavior</v>
      </c>
      <c r="F48" s="1">
        <f>'PsycInfo - Initial'!F51</f>
        <v>0</v>
      </c>
      <c r="H48" s="1">
        <v>1</v>
      </c>
      <c r="I48" s="1">
        <v>1</v>
      </c>
      <c r="J48" t="b">
        <f t="shared" si="0"/>
        <v>1</v>
      </c>
      <c r="K48">
        <f t="array" ref="K48">INDEX($A$7:$F$349,SMALL(IF(COUNTIF($L$5,$H$7:$H$349)*COUNTIF($L$5,$I$7:$I$349),MATCH(ROW($A$7:$A$349),ROW($A$7:$A$349)),""),ROWS($B$1:B42)),COLUMNS($A$1:B44))</f>
        <v>2020</v>
      </c>
      <c r="L48" t="str">
        <f t="array" ref="L48">INDEX($A$7:$F$349,SMALL(IF(COUNTIF($L$5,$H$7:$H$349)*COUNTIF($L$5,$I$7:$I$349),MATCH(ROW($A$7:$A$349),ROW($A$7:$A$349)),""),ROWS($B$1:C42)),COLUMNS($A$1:C44))</f>
        <v>Alessandri, Jérôme; Cançado, Carlos R X</v>
      </c>
      <c r="M48" t="str">
        <f t="array" ref="M48">INDEX($A$7:$F$349,SMALL(IF(COUNTIF($L$5,$H$7:$H$349)*COUNTIF($L$5,$I$7:$I$349),MATCH(ROW($A$7:$A$349),ROW($A$7:$A$349)),""),ROWS($B$1:D42)),COLUMNS($A$1:D44))</f>
        <v>Context affects resurgence of negatively reinforced human behavior.</v>
      </c>
      <c r="N48" t="str">
        <f t="array" ref="N48">INDEX($A$7:$F$349,SMALL(IF(COUNTIF($L$5,$H$7:$H$349)*COUNTIF($L$5,$I$7:$I$349),MATCH(ROW($A$7:$A$349),ROW($A$7:$A$349)),""),ROWS($B$1:E42)),COLUMNS($A$1:E44))</f>
        <v>Behavioural processes</v>
      </c>
      <c r="O48">
        <f t="array" ref="O48">INDEX($A$7:$F$349,SMALL(IF(COUNTIF($L$5,$H$7:$H$349)*COUNTIF($L$5,$I$7:$I$349),MATCH(ROW($A$7:$A$349),ROW($A$7:$A$349)),""),ROWS($B$1:F42)),COLUMNS($A$1:F44))</f>
        <v>0</v>
      </c>
    </row>
    <row r="49" spans="1:15">
      <c r="A49" s="1">
        <f>'PsycInfo - Initial'!A52</f>
        <v>0</v>
      </c>
      <c r="B49" s="1">
        <f>'PsycInfo - Initial'!B52</f>
        <v>2011</v>
      </c>
      <c r="C49" s="1" t="str">
        <f>'PsycInfo - Initial'!C52</f>
        <v>Nevin, John A; Shahan, Timothy A</v>
      </c>
      <c r="D49" s="1" t="str">
        <f>'PsycInfo - Initial'!D52</f>
        <v>Behavioral momentum theory: equations and applications.</v>
      </c>
      <c r="E49" s="1" t="str">
        <f>'PsycInfo - Initial'!E52</f>
        <v>Journal of applied behavior analysis</v>
      </c>
      <c r="F49" s="1">
        <f>'PsycInfo - Initial'!F52</f>
        <v>0</v>
      </c>
      <c r="H49" s="1">
        <v>1</v>
      </c>
      <c r="I49" s="1">
        <v>1</v>
      </c>
      <c r="J49" t="b">
        <f t="shared" si="0"/>
        <v>1</v>
      </c>
      <c r="K49">
        <f t="array" ref="K49">INDEX($A$7:$F$349,SMALL(IF(COUNTIF($L$5,$H$7:$H$349)*COUNTIF($L$5,$I$7:$I$349),MATCH(ROW($A$7:$A$349),ROW($A$7:$A$349)),""),ROWS($B$1:B43)),COLUMNS($A$1:B45))</f>
        <v>2015</v>
      </c>
      <c r="L49" t="str">
        <f t="array" ref="L49">INDEX($A$7:$F$349,SMALL(IF(COUNTIF($L$5,$H$7:$H$349)*COUNTIF($L$5,$I$7:$I$349),MATCH(ROW($A$7:$A$349),ROW($A$7:$A$349)),""),ROWS($B$1:C43)),COLUMNS($A$1:C45))</f>
        <v>Trask, Sydney; Schepers, Scott T; Bouton, Mark E</v>
      </c>
      <c r="M49" t="str">
        <f t="array" ref="M49">INDEX($A$7:$F$349,SMALL(IF(COUNTIF($L$5,$H$7:$H$349)*COUNTIF($L$5,$I$7:$I$349),MATCH(ROW($A$7:$A$349),ROW($A$7:$A$349)),""),ROWS($B$1:D43)),COLUMNS($A$1:D45))</f>
        <v>Context change explains resurgence after the extinction of operant behavior.</v>
      </c>
      <c r="N49" t="str">
        <f t="array" ref="N49">INDEX($A$7:$F$349,SMALL(IF(COUNTIF($L$5,$H$7:$H$349)*COUNTIF($L$5,$I$7:$I$349),MATCH(ROW($A$7:$A$349),ROW($A$7:$A$349)),""),ROWS($B$1:E43)),COLUMNS($A$1:E45))</f>
        <v>Revista mexicana de analisis de la conducta = Mexican journal of behavior analysis</v>
      </c>
      <c r="O49">
        <f t="array" ref="O49">INDEX($A$7:$F$349,SMALL(IF(COUNTIF($L$5,$H$7:$H$349)*COUNTIF($L$5,$I$7:$I$349),MATCH(ROW($A$7:$A$349),ROW($A$7:$A$349)),""),ROWS($B$1:F43)),COLUMNS($A$1:F45))</f>
        <v>0</v>
      </c>
    </row>
    <row r="50" spans="1:15">
      <c r="A50" s="1">
        <f>'PsycInfo - Initial'!A53</f>
        <v>0</v>
      </c>
      <c r="B50" s="1">
        <f>'PsycInfo - Initial'!B53</f>
        <v>2018</v>
      </c>
      <c r="C50" s="1" t="str">
        <f>'PsycInfo - Initial'!C53</f>
        <v>Kincaid, Stephanie L; Lattal, Kennon A</v>
      </c>
      <c r="D50" s="1" t="str">
        <f>'PsycInfo - Initial'!D53</f>
        <v>Beyond the breakpoint: reinstatement, renewal, and resurgence of ratio-strained behavior.</v>
      </c>
      <c r="E50" s="1" t="str">
        <f>'PsycInfo - Initial'!E53</f>
        <v>Journal of the experimental analysis of behavior</v>
      </c>
      <c r="F50" s="1">
        <f>'PsycInfo - Initial'!F53</f>
        <v>0</v>
      </c>
      <c r="H50" s="1">
        <v>1</v>
      </c>
      <c r="I50" s="1">
        <v>1</v>
      </c>
      <c r="J50" t="b">
        <f t="shared" si="0"/>
        <v>1</v>
      </c>
      <c r="K50">
        <f t="array" ref="K50">INDEX($A$7:$F$349,SMALL(IF(COUNTIF($L$5,$H$7:$H$349)*COUNTIF($L$5,$I$7:$I$349),MATCH(ROW($A$7:$A$349),ROW($A$7:$A$349)),""),ROWS($B$1:B44)),COLUMNS($A$1:B46))</f>
        <v>2016</v>
      </c>
      <c r="L50" t="str">
        <f t="array" ref="L50">INDEX($A$7:$F$349,SMALL(IF(COUNTIF($L$5,$H$7:$H$349)*COUNTIF($L$5,$I$7:$I$349),MATCH(ROW($A$7:$A$349),ROW($A$7:$A$349)),""),ROWS($B$1:C44)),COLUMNS($A$1:C46))</f>
        <v>Ghaemmaghami, Mahshid; Hanley, Gregory P; Jessel, Joshua</v>
      </c>
      <c r="M50" t="str">
        <f t="array" ref="M50">INDEX($A$7:$F$349,SMALL(IF(COUNTIF($L$5,$H$7:$H$349)*COUNTIF($L$5,$I$7:$I$349),MATCH(ROW($A$7:$A$349),ROW($A$7:$A$349)),""),ROWS($B$1:D44)),COLUMNS($A$1:D46))</f>
        <v>Contingencies promote delay tolerance.</v>
      </c>
      <c r="N50" t="str">
        <f t="array" ref="N50">INDEX($A$7:$F$349,SMALL(IF(COUNTIF($L$5,$H$7:$H$349)*COUNTIF($L$5,$I$7:$I$349),MATCH(ROW($A$7:$A$349),ROW($A$7:$A$349)),""),ROWS($B$1:E44)),COLUMNS($A$1:E46))</f>
        <v>Journal of applied behavior analysis</v>
      </c>
      <c r="O50">
        <f t="array" ref="O50">INDEX($A$7:$F$349,SMALL(IF(COUNTIF($L$5,$H$7:$H$349)*COUNTIF($L$5,$I$7:$I$349),MATCH(ROW($A$7:$A$349),ROW($A$7:$A$349)),""),ROWS($B$1:F44)),COLUMNS($A$1:F46))</f>
        <v>0</v>
      </c>
    </row>
    <row r="51" spans="1:15">
      <c r="A51" s="1">
        <f>'PsycInfo - Initial'!A54</f>
        <v>0</v>
      </c>
      <c r="B51" s="1">
        <f>'PsycInfo - Initial'!B54</f>
        <v>2020</v>
      </c>
      <c r="C51" s="1" t="str">
        <f>'PsycInfo - Initial'!C54</f>
        <v>Cook, Jemma E; Chandler, Cassie; Rüedi-Bettschen, Daniela; Taylor, Ian; Patterson, Sean; Platt, Donna M</v>
      </c>
      <c r="D51" s="1" t="str">
        <f>'PsycInfo - Initial'!D54</f>
        <v>Changes in the elimination and resurgence of alcohol-maintained behavior in rats and the effects of naltrexone.</v>
      </c>
      <c r="E51" s="1" t="str">
        <f>'PsycInfo - Initial'!E54</f>
        <v>Psychology of addictive behaviors : journal of the Society of Psychologists in Addictive Behaviors</v>
      </c>
      <c r="F51" s="1">
        <f>'PsycInfo - Initial'!F54</f>
        <v>0</v>
      </c>
      <c r="H51" s="1">
        <v>1</v>
      </c>
      <c r="I51" s="1">
        <v>1</v>
      </c>
      <c r="J51" t="b">
        <f t="shared" si="0"/>
        <v>1</v>
      </c>
      <c r="K51">
        <f t="array" ref="K51">INDEX($A$7:$F$349,SMALL(IF(COUNTIF($L$5,$H$7:$H$349)*COUNTIF($L$5,$I$7:$I$349),MATCH(ROW($A$7:$A$349),ROW($A$7:$A$349)),""),ROWS($B$1:B45)),COLUMNS($A$1:B47))</f>
        <v>2018</v>
      </c>
      <c r="L51" t="str">
        <f t="array" ref="L51">INDEX($A$7:$F$349,SMALL(IF(COUNTIF($L$5,$H$7:$H$349)*COUNTIF($L$5,$I$7:$I$349),MATCH(ROW($A$7:$A$349),ROW($A$7:$A$349)),""),ROWS($B$1:C45)),COLUMNS($A$1:C47))</f>
        <v>Frye, Charles C J; Rung, Jillian M; Nall, Rusty W; Galizio, Ann; Haynes, Jeremy M; Odum, Amy L</v>
      </c>
      <c r="M51" t="str">
        <f t="array" ref="M51">INDEX($A$7:$F$349,SMALL(IF(COUNTIF($L$5,$H$7:$H$349)*COUNTIF($L$5,$I$7:$I$349),MATCH(ROW($A$7:$A$349),ROW($A$7:$A$349)),""),ROWS($B$1:D45)),COLUMNS($A$1:D47))</f>
        <v>Continuous nicotine exposure does not affect resurgence of alcohol seeking in rats.</v>
      </c>
      <c r="N51" t="str">
        <f t="array" ref="N51">INDEX($A$7:$F$349,SMALL(IF(COUNTIF($L$5,$H$7:$H$349)*COUNTIF($L$5,$I$7:$I$349),MATCH(ROW($A$7:$A$349),ROW($A$7:$A$349)),""),ROWS($B$1:E45)),COLUMNS($A$1:E47))</f>
        <v>PloS one</v>
      </c>
      <c r="O51">
        <f t="array" ref="O51">INDEX($A$7:$F$349,SMALL(IF(COUNTIF($L$5,$H$7:$H$349)*COUNTIF($L$5,$I$7:$I$349),MATCH(ROW($A$7:$A$349),ROW($A$7:$A$349)),""),ROWS($B$1:F45)),COLUMNS($A$1:F47))</f>
        <v>0</v>
      </c>
    </row>
    <row r="52" spans="1:15">
      <c r="A52" s="1">
        <f>'PsycInfo - Initial'!A55</f>
        <v>0</v>
      </c>
      <c r="B52" s="1">
        <f>'PsycInfo - Initial'!B55</f>
        <v>2014</v>
      </c>
      <c r="C52" s="1" t="str">
        <f>'PsycInfo - Initial'!C55</f>
        <v>Pritchard, Duncan; Hoerger, Marguerite; Mace, F Charles; Penney, Heather; Harris, Brian</v>
      </c>
      <c r="D52" s="1" t="str">
        <f>'PsycInfo - Initial'!D55</f>
        <v>Clinical translation of animal models of treatment relapse.</v>
      </c>
      <c r="E52" s="1" t="str">
        <f>'PsycInfo - Initial'!E55</f>
        <v>Journal of the experimental analysis of behavior</v>
      </c>
      <c r="F52" s="1">
        <f>'PsycInfo - Initial'!F55</f>
        <v>0</v>
      </c>
      <c r="H52" s="1">
        <v>1</v>
      </c>
      <c r="I52" s="1">
        <v>1</v>
      </c>
      <c r="J52" t="b">
        <f t="shared" si="0"/>
        <v>1</v>
      </c>
      <c r="K52">
        <f t="array" ref="K52">INDEX($A$7:$F$349,SMALL(IF(COUNTIF($L$5,$H$7:$H$349)*COUNTIF($L$5,$I$7:$I$349),MATCH(ROW($A$7:$A$349),ROW($A$7:$A$349)),""),ROWS($B$1:B46)),COLUMNS($A$1:B48))</f>
        <v>2019</v>
      </c>
      <c r="L52" t="str">
        <f t="array" ref="L52">INDEX($A$7:$F$349,SMALL(IF(COUNTIF($L$5,$H$7:$H$349)*COUNTIF($L$5,$I$7:$I$349),MATCH(ROW($A$7:$A$349),ROW($A$7:$A$349)),""),ROWS($B$1:C46)),COLUMNS($A$1:C48))</f>
        <v>Trask, Sydney</v>
      </c>
      <c r="M52" t="str">
        <f t="array" ref="M52">INDEX($A$7:$F$349,SMALL(IF(COUNTIF($L$5,$H$7:$H$349)*COUNTIF($L$5,$I$7:$I$349),MATCH(ROW($A$7:$A$349),ROW($A$7:$A$349)),""),ROWS($B$1:D46)),COLUMNS($A$1:D48))</f>
        <v>Cues Associated with Alternative Reinforcement During Extinction Can Attenuate Resurgence of an Extinguished Instrumental Response.</v>
      </c>
      <c r="N52" t="str">
        <f t="array" ref="N52">INDEX($A$7:$F$349,SMALL(IF(COUNTIF($L$5,$H$7:$H$349)*COUNTIF($L$5,$I$7:$I$349),MATCH(ROW($A$7:$A$349),ROW($A$7:$A$349)),""),ROWS($B$1:E46)),COLUMNS($A$1:E48))</f>
        <v>Learning &amp; behavior</v>
      </c>
      <c r="O52">
        <f t="array" ref="O52">INDEX($A$7:$F$349,SMALL(IF(COUNTIF($L$5,$H$7:$H$349)*COUNTIF($L$5,$I$7:$I$349),MATCH(ROW($A$7:$A$349),ROW($A$7:$A$349)),""),ROWS($B$1:F46)),COLUMNS($A$1:F48))</f>
        <v>0</v>
      </c>
    </row>
    <row r="53" spans="1:15">
      <c r="A53" s="1">
        <f>'PsycInfo - Initial'!A56</f>
        <v>0</v>
      </c>
      <c r="B53" s="1">
        <f>'PsycInfo - Initial'!B56</f>
        <v>2010</v>
      </c>
      <c r="C53" s="1" t="str">
        <f>'PsycInfo - Initial'!C56</f>
        <v>Taylor, Alex H; Elliffe, Douglas; Hunt, Gavin R; Gray, Russell D</v>
      </c>
      <c r="D53" s="1" t="str">
        <f>'PsycInfo - Initial'!D56</f>
        <v>Complex cognition and behavioural innovation in New Caledonian crows.</v>
      </c>
      <c r="E53" s="1" t="str">
        <f>'PsycInfo - Initial'!E56</f>
        <v>Proceedings. Biological sciences</v>
      </c>
      <c r="F53" s="1">
        <f>'PsycInfo - Initial'!F56</f>
        <v>0</v>
      </c>
      <c r="H53" s="1">
        <v>0</v>
      </c>
      <c r="I53" s="1">
        <v>0</v>
      </c>
      <c r="J53" t="b">
        <f t="shared" si="0"/>
        <v>1</v>
      </c>
      <c r="K53">
        <f t="array" ref="K53">INDEX($A$7:$F$349,SMALL(IF(COUNTIF($L$5,$H$7:$H$349)*COUNTIF($L$5,$I$7:$I$349),MATCH(ROW($A$7:$A$349),ROW($A$7:$A$349)),""),ROWS($B$1:B47)),COLUMNS($A$1:B49))</f>
        <v>2018</v>
      </c>
      <c r="L53" t="str">
        <f t="array" ref="L53">INDEX($A$7:$F$349,SMALL(IF(COUNTIF($L$5,$H$7:$H$349)*COUNTIF($L$5,$I$7:$I$349),MATCH(ROW($A$7:$A$349),ROW($A$7:$A$349)),""),ROWS($B$1:C47)),COLUMNS($A$1:C49))</f>
        <v>Craig, Andrew R; Cunningham, Paul J; Sweeney, Mary M; Shahan, Timothy A; Nevin, John A</v>
      </c>
      <c r="M53" t="str">
        <f t="array" ref="M53">INDEX($A$7:$F$349,SMALL(IF(COUNTIF($L$5,$H$7:$H$349)*COUNTIF($L$5,$I$7:$I$349),MATCH(ROW($A$7:$A$349),ROW($A$7:$A$349)),""),ROWS($B$1:D47)),COLUMNS($A$1:D49))</f>
        <v>Delivering alternative reinforcement in a distinct context reduces its counter-therapeutic effects on relapse.</v>
      </c>
      <c r="N53" t="str">
        <f t="array" ref="N53">INDEX($A$7:$F$349,SMALL(IF(COUNTIF($L$5,$H$7:$H$349)*COUNTIF($L$5,$I$7:$I$349),MATCH(ROW($A$7:$A$349),ROW($A$7:$A$349)),""),ROWS($B$1:E47)),COLUMNS($A$1:E49))</f>
        <v>Journal of the experimental analysis of behavior</v>
      </c>
      <c r="O53">
        <f t="array" ref="O53">INDEX($A$7:$F$349,SMALL(IF(COUNTIF($L$5,$H$7:$H$349)*COUNTIF($L$5,$I$7:$I$349),MATCH(ROW($A$7:$A$349),ROW($A$7:$A$349)),""),ROWS($B$1:F47)),COLUMNS($A$1:F49))</f>
        <v>0</v>
      </c>
    </row>
    <row r="54" spans="1:15">
      <c r="A54" s="1">
        <f>'PsycInfo - Initial'!A57</f>
        <v>0</v>
      </c>
      <c r="B54" s="1">
        <f>'PsycInfo - Initial'!B57</f>
        <v>2008</v>
      </c>
      <c r="C54" s="1" t="str">
        <f>'PsycInfo - Initial'!C57</f>
        <v>Silva, Stephanie P; Maxwell, Megan E; Lattal, Kennon A</v>
      </c>
      <c r="D54" s="1" t="str">
        <f>'PsycInfo - Initial'!D57</f>
        <v>Concurrent resurgence and behavioral history.</v>
      </c>
      <c r="E54" s="1" t="str">
        <f>'PsycInfo - Initial'!E57</f>
        <v>Journal of the experimental analysis of behavior</v>
      </c>
      <c r="F54" s="1">
        <f>'PsycInfo - Initial'!F57</f>
        <v>0</v>
      </c>
      <c r="H54" s="1">
        <v>1</v>
      </c>
      <c r="I54" s="1">
        <v>1</v>
      </c>
      <c r="J54" t="b">
        <f t="shared" si="0"/>
        <v>1</v>
      </c>
      <c r="K54">
        <f t="array" ref="K54">INDEX($A$7:$F$349,SMALL(IF(COUNTIF($L$5,$H$7:$H$349)*COUNTIF($L$5,$I$7:$I$349),MATCH(ROW($A$7:$A$349),ROW($A$7:$A$349)),""),ROWS($B$1:B48)),COLUMNS($A$1:B50))</f>
        <v>2007</v>
      </c>
      <c r="L54" t="str">
        <f t="array" ref="L54">INDEX($A$7:$F$349,SMALL(IF(COUNTIF($L$5,$H$7:$H$349)*COUNTIF($L$5,$I$7:$I$349),MATCH(ROW($A$7:$A$349),ROW($A$7:$A$349)),""),ROWS($B$1:C48)),COLUMNS($A$1:C50))</f>
        <v>Doughty, Adam H; da Silva, Stephanie P; Lattal, Kennon A</v>
      </c>
      <c r="M54" t="str">
        <f t="array" ref="M54">INDEX($A$7:$F$349,SMALL(IF(COUNTIF($L$5,$H$7:$H$349)*COUNTIF($L$5,$I$7:$I$349),MATCH(ROW($A$7:$A$349),ROW($A$7:$A$349)),""),ROWS($B$1:D48)),COLUMNS($A$1:D50))</f>
        <v>Differential resurgence and response elimination.</v>
      </c>
      <c r="N54" t="str">
        <f t="array" ref="N54">INDEX($A$7:$F$349,SMALL(IF(COUNTIF($L$5,$H$7:$H$349)*COUNTIF($L$5,$I$7:$I$349),MATCH(ROW($A$7:$A$349),ROW($A$7:$A$349)),""),ROWS($B$1:E48)),COLUMNS($A$1:E50))</f>
        <v>Behavioural processes</v>
      </c>
      <c r="O54">
        <f t="array" ref="O54">INDEX($A$7:$F$349,SMALL(IF(COUNTIF($L$5,$H$7:$H$349)*COUNTIF($L$5,$I$7:$I$349),MATCH(ROW($A$7:$A$349),ROW($A$7:$A$349)),""),ROWS($B$1:F48)),COLUMNS($A$1:F50))</f>
        <v>0</v>
      </c>
    </row>
    <row r="55" spans="1:15">
      <c r="A55" s="1">
        <f>'PsycInfo - Initial'!A58</f>
        <v>0</v>
      </c>
      <c r="B55" s="1">
        <f>'PsycInfo - Initial'!B58</f>
        <v>2020</v>
      </c>
      <c r="C55" s="1" t="str">
        <f>'PsycInfo - Initial'!C58</f>
        <v>Alessandri, Jérôme; Cançado, Carlos R X</v>
      </c>
      <c r="D55" s="1" t="str">
        <f>'PsycInfo - Initial'!D58</f>
        <v>Context affects resurgence of negatively reinforced human behavior.</v>
      </c>
      <c r="E55" s="1" t="str">
        <f>'PsycInfo - Initial'!E58</f>
        <v>Behavioural processes</v>
      </c>
      <c r="F55" s="1">
        <f>'PsycInfo - Initial'!F58</f>
        <v>0</v>
      </c>
      <c r="H55" s="1">
        <v>1</v>
      </c>
      <c r="I55" s="1">
        <v>1</v>
      </c>
      <c r="J55" t="b">
        <f t="shared" si="0"/>
        <v>1</v>
      </c>
      <c r="K55">
        <f t="array" ref="K55">INDEX($A$7:$F$349,SMALL(IF(COUNTIF($L$5,$H$7:$H$349)*COUNTIF($L$5,$I$7:$I$349),MATCH(ROW($A$7:$A$349),ROW($A$7:$A$349)),""),ROWS($B$1:B49)),COLUMNS($A$1:B51))</f>
        <v>2016</v>
      </c>
      <c r="L55" t="str">
        <f t="array" ref="L55">INDEX($A$7:$F$349,SMALL(IF(COUNTIF($L$5,$H$7:$H$349)*COUNTIF($L$5,$I$7:$I$349),MATCH(ROW($A$7:$A$349),ROW($A$7:$A$349)),""),ROWS($B$1:C49)),COLUMNS($A$1:C51))</f>
        <v>Trask, Sydney; Bouton, Mark E</v>
      </c>
      <c r="M55" t="str">
        <f t="array" ref="M55">INDEX($A$7:$F$349,SMALL(IF(COUNTIF($L$5,$H$7:$H$349)*COUNTIF($L$5,$I$7:$I$349),MATCH(ROW($A$7:$A$349),ROW($A$7:$A$349)),""),ROWS($B$1:D49)),COLUMNS($A$1:D51))</f>
        <v>Discriminative properties of the reinforcer can be used to attenuate the renewal of extinguished operant behavior.</v>
      </c>
      <c r="N55" t="str">
        <f t="array" ref="N55">INDEX($A$7:$F$349,SMALL(IF(COUNTIF($L$5,$H$7:$H$349)*COUNTIF($L$5,$I$7:$I$349),MATCH(ROW($A$7:$A$349),ROW($A$7:$A$349)),""),ROWS($B$1:E49)),COLUMNS($A$1:E51))</f>
        <v>Learning &amp; behavior</v>
      </c>
      <c r="O55">
        <f t="array" ref="O55">INDEX($A$7:$F$349,SMALL(IF(COUNTIF($L$5,$H$7:$H$349)*COUNTIF($L$5,$I$7:$I$349),MATCH(ROW($A$7:$A$349),ROW($A$7:$A$349)),""),ROWS($B$1:F49)),COLUMNS($A$1:F51))</f>
        <v>0</v>
      </c>
    </row>
    <row r="56" spans="1:15">
      <c r="A56" s="1">
        <f>'PsycInfo - Initial'!A59</f>
        <v>0</v>
      </c>
      <c r="B56" s="1">
        <f>'PsycInfo - Initial'!B59</f>
        <v>2015</v>
      </c>
      <c r="C56" s="1" t="str">
        <f>'PsycInfo - Initial'!C59</f>
        <v>Trask, Sydney; Schepers, Scott T; Bouton, Mark E</v>
      </c>
      <c r="D56" s="1" t="str">
        <f>'PsycInfo - Initial'!D59</f>
        <v>Context change explains resurgence after the extinction of operant behavior.</v>
      </c>
      <c r="E56" s="1" t="str">
        <f>'PsycInfo - Initial'!E59</f>
        <v>Revista mexicana de analisis de la conducta = Mexican journal of behavior analysis</v>
      </c>
      <c r="F56" s="1">
        <f>'PsycInfo - Initial'!F59</f>
        <v>0</v>
      </c>
      <c r="H56" s="1">
        <v>1</v>
      </c>
      <c r="I56" s="1">
        <v>1</v>
      </c>
      <c r="J56" t="b">
        <f t="shared" si="0"/>
        <v>1</v>
      </c>
      <c r="K56">
        <f t="array" ref="K56">INDEX($A$7:$F$349,SMALL(IF(COUNTIF($L$5,$H$7:$H$349)*COUNTIF($L$5,$I$7:$I$349),MATCH(ROW($A$7:$A$349),ROW($A$7:$A$349)),""),ROWS($B$1:B50)),COLUMNS($A$1:B52))</f>
        <v>2020</v>
      </c>
      <c r="L56" t="str">
        <f t="array" ref="L56">INDEX($A$7:$F$349,SMALL(IF(COUNTIF($L$5,$H$7:$H$349)*COUNTIF($L$5,$I$7:$I$349),MATCH(ROW($A$7:$A$349),ROW($A$7:$A$349)),""),ROWS($B$1:C50)),COLUMNS($A$1:C52))</f>
        <v>Drifke, Melissa A; Tiger, Jeffrey H; Lillie, Madelynn A</v>
      </c>
      <c r="M56" t="str">
        <f t="array" ref="M56">INDEX($A$7:$F$349,SMALL(IF(COUNTIF($L$5,$H$7:$H$349)*COUNTIF($L$5,$I$7:$I$349),MATCH(ROW($A$7:$A$349),ROW($A$7:$A$349)),""),ROWS($B$1:D50)),COLUMNS($A$1:D52))</f>
        <v>DRA contingencies promote improved tolerance to delayed reinforcement during FCT Compared to DRO and fixed-time schedules.</v>
      </c>
      <c r="N56" t="str">
        <f t="array" ref="N56">INDEX($A$7:$F$349,SMALL(IF(COUNTIF($L$5,$H$7:$H$349)*COUNTIF($L$5,$I$7:$I$349),MATCH(ROW($A$7:$A$349),ROW($A$7:$A$349)),""),ROWS($B$1:E50)),COLUMNS($A$1:E52))</f>
        <v>Journal of applied behavior analysis</v>
      </c>
      <c r="O56">
        <f t="array" ref="O56">INDEX($A$7:$F$349,SMALL(IF(COUNTIF($L$5,$H$7:$H$349)*COUNTIF($L$5,$I$7:$I$349),MATCH(ROW($A$7:$A$349),ROW($A$7:$A$349)),""),ROWS($B$1:F50)),COLUMNS($A$1:F52))</f>
        <v>0</v>
      </c>
    </row>
    <row r="57" spans="1:15">
      <c r="A57" s="1">
        <f>'PsycInfo - Initial'!A60</f>
        <v>0</v>
      </c>
      <c r="B57" s="1">
        <f>'PsycInfo - Initial'!B60</f>
        <v>2016</v>
      </c>
      <c r="C57" s="1" t="str">
        <f>'PsycInfo - Initial'!C60</f>
        <v>Ghaemmaghami, Mahshid; Hanley, Gregory P; Jessel, Joshua</v>
      </c>
      <c r="D57" s="1" t="str">
        <f>'PsycInfo - Initial'!D60</f>
        <v>Contingencies promote delay tolerance.</v>
      </c>
      <c r="E57" s="1" t="str">
        <f>'PsycInfo - Initial'!E60</f>
        <v>Journal of applied behavior analysis</v>
      </c>
      <c r="F57" s="1">
        <f>'PsycInfo - Initial'!F60</f>
        <v>0</v>
      </c>
      <c r="H57" s="1">
        <v>1</v>
      </c>
      <c r="I57" s="1">
        <v>1</v>
      </c>
      <c r="J57" t="b">
        <f t="shared" si="0"/>
        <v>1</v>
      </c>
      <c r="K57">
        <f t="array" ref="K57">INDEX($A$7:$F$349,SMALL(IF(COUNTIF($L$5,$H$7:$H$349)*COUNTIF($L$5,$I$7:$I$349),MATCH(ROW($A$7:$A$349),ROW($A$7:$A$349)),""),ROWS($B$1:B51)),COLUMNS($A$1:B53))</f>
        <v>2017</v>
      </c>
      <c r="L57" t="str">
        <f t="array" ref="L57">INDEX($A$7:$F$349,SMALL(IF(COUNTIF($L$5,$H$7:$H$349)*COUNTIF($L$5,$I$7:$I$349),MATCH(ROW($A$7:$A$349),ROW($A$7:$A$349)),""),ROWS($B$1:C51)),COLUMNS($A$1:C53))</f>
        <v>Smith, Brooke M; Smith, Gregory S; Shahan, Timothy A; Madden, Gregory J; Twohig, Michael P</v>
      </c>
      <c r="M57" t="str">
        <f t="array" ref="M57">INDEX($A$7:$F$349,SMALL(IF(COUNTIF($L$5,$H$7:$H$349)*COUNTIF($L$5,$I$7:$I$349),MATCH(ROW($A$7:$A$349),ROW($A$7:$A$349)),""),ROWS($B$1:D51)),COLUMNS($A$1:D53))</f>
        <v>Effects of differential rates of alternative reinforcement on resurgence of human behavior.</v>
      </c>
      <c r="N57" t="str">
        <f t="array" ref="N57">INDEX($A$7:$F$349,SMALL(IF(COUNTIF($L$5,$H$7:$H$349)*COUNTIF($L$5,$I$7:$I$349),MATCH(ROW($A$7:$A$349),ROW($A$7:$A$349)),""),ROWS($B$1:E51)),COLUMNS($A$1:E53))</f>
        <v>Journal of the experimental analysis of behavior</v>
      </c>
      <c r="O57">
        <f t="array" ref="O57">INDEX($A$7:$F$349,SMALL(IF(COUNTIF($L$5,$H$7:$H$349)*COUNTIF($L$5,$I$7:$I$349),MATCH(ROW($A$7:$A$349),ROW($A$7:$A$349)),""),ROWS($B$1:F51)),COLUMNS($A$1:F53))</f>
        <v>0</v>
      </c>
    </row>
    <row r="58" spans="1:15">
      <c r="A58" s="1">
        <f>'PsycInfo - Initial'!A61</f>
        <v>0</v>
      </c>
      <c r="B58" s="1">
        <f>'PsycInfo - Initial'!B61</f>
        <v>2018</v>
      </c>
      <c r="C58" s="1" t="str">
        <f>'PsycInfo - Initial'!C61</f>
        <v>Frye, Charles C J; Rung, Jillian M; Nall, Rusty W; Galizio, Ann; Haynes, Jeremy M; Odum, Amy L</v>
      </c>
      <c r="D58" s="1" t="str">
        <f>'PsycInfo - Initial'!D61</f>
        <v>Continuous nicotine exposure does not affect resurgence of alcohol seeking in rats.</v>
      </c>
      <c r="E58" s="1" t="str">
        <f>'PsycInfo - Initial'!E61</f>
        <v>PloS one</v>
      </c>
      <c r="F58" s="1">
        <f>'PsycInfo - Initial'!F61</f>
        <v>0</v>
      </c>
      <c r="H58" s="1">
        <v>1</v>
      </c>
      <c r="I58" s="1">
        <v>1</v>
      </c>
      <c r="J58" t="b">
        <f t="shared" si="0"/>
        <v>1</v>
      </c>
      <c r="K58">
        <f t="array" ref="K58">INDEX($A$7:$F$349,SMALL(IF(COUNTIF($L$5,$H$7:$H$349)*COUNTIF($L$5,$I$7:$I$349),MATCH(ROW($A$7:$A$349),ROW($A$7:$A$349)),""),ROWS($B$1:B52)),COLUMNS($A$1:B54))</f>
        <v>2014</v>
      </c>
      <c r="L58" t="str">
        <f t="array" ref="L58">INDEX($A$7:$F$349,SMALL(IF(COUNTIF($L$5,$H$7:$H$349)*COUNTIF($L$5,$I$7:$I$349),MATCH(ROW($A$7:$A$349),ROW($A$7:$A$349)),""),ROWS($B$1:C52)),COLUMNS($A$1:C54))</f>
        <v>Marsteller, Tonya M; St Peter, Claire C</v>
      </c>
      <c r="M58" t="str">
        <f t="array" ref="M58">INDEX($A$7:$F$349,SMALL(IF(COUNTIF($L$5,$H$7:$H$349)*COUNTIF($L$5,$I$7:$I$349),MATCH(ROW($A$7:$A$349),ROW($A$7:$A$349)),""),ROWS($B$1:D52)),COLUMNS($A$1:D54))</f>
        <v>Effects of fixed-time reinforcement schedules on resurgence of problem behavior.</v>
      </c>
      <c r="N58" t="str">
        <f t="array" ref="N58">INDEX($A$7:$F$349,SMALL(IF(COUNTIF($L$5,$H$7:$H$349)*COUNTIF($L$5,$I$7:$I$349),MATCH(ROW($A$7:$A$349),ROW($A$7:$A$349)),""),ROWS($B$1:E52)),COLUMNS($A$1:E54))</f>
        <v>Journal of applied behavior analysis</v>
      </c>
      <c r="O58">
        <f t="array" ref="O58">INDEX($A$7:$F$349,SMALL(IF(COUNTIF($L$5,$H$7:$H$349)*COUNTIF($L$5,$I$7:$I$349),MATCH(ROW($A$7:$A$349),ROW($A$7:$A$349)),""),ROWS($B$1:F52)),COLUMNS($A$1:F54))</f>
        <v>0</v>
      </c>
    </row>
    <row r="59" spans="1:15">
      <c r="A59" s="1">
        <f>'PsycInfo - Initial'!A62</f>
        <v>0</v>
      </c>
      <c r="B59" s="1">
        <f>'PsycInfo - Initial'!B62</f>
        <v>2019</v>
      </c>
      <c r="C59" s="1" t="str">
        <f>'PsycInfo - Initial'!C62</f>
        <v>Trask, Sydney</v>
      </c>
      <c r="D59" s="1" t="str">
        <f>'PsycInfo - Initial'!D62</f>
        <v>Cues Associated with Alternative Reinforcement During Extinction Can Attenuate Resurgence of an Extinguished Instrumental Response.</v>
      </c>
      <c r="E59" s="1" t="str">
        <f>'PsycInfo - Initial'!E62</f>
        <v>Learning &amp; behavior</v>
      </c>
      <c r="F59" s="1">
        <f>'PsycInfo - Initial'!F62</f>
        <v>0</v>
      </c>
      <c r="H59" s="1">
        <v>1</v>
      </c>
      <c r="I59" s="1">
        <v>1</v>
      </c>
      <c r="J59" t="b">
        <f t="shared" si="0"/>
        <v>1</v>
      </c>
      <c r="K59">
        <f t="array" ref="K59">INDEX($A$7:$F$349,SMALL(IF(COUNTIF($L$5,$H$7:$H$349)*COUNTIF($L$5,$I$7:$I$349),MATCH(ROW($A$7:$A$349),ROW($A$7:$A$349)),""),ROWS($B$1:B53)),COLUMNS($A$1:B55))</f>
        <v>2013</v>
      </c>
      <c r="L59" t="str">
        <f t="array" ref="L59">INDEX($A$7:$F$349,SMALL(IF(COUNTIF($L$5,$H$7:$H$349)*COUNTIF($L$5,$I$7:$I$349),MATCH(ROW($A$7:$A$349),ROW($A$7:$A$349)),""),ROWS($B$1:C53)),COLUMNS($A$1:C55))</f>
        <v>Sweeney, Mary M; Shahan, Timothy A</v>
      </c>
      <c r="M59" t="str">
        <f t="array" ref="M59">INDEX($A$7:$F$349,SMALL(IF(COUNTIF($L$5,$H$7:$H$349)*COUNTIF($L$5,$I$7:$I$349),MATCH(ROW($A$7:$A$349),ROW($A$7:$A$349)),""),ROWS($B$1:D53)),COLUMNS($A$1:D55))</f>
        <v>Effects of high, low, and thinning rates of alternative reinforcement on response elimination and resurgence.</v>
      </c>
      <c r="N59" t="str">
        <f t="array" ref="N59">INDEX($A$7:$F$349,SMALL(IF(COUNTIF($L$5,$H$7:$H$349)*COUNTIF($L$5,$I$7:$I$349),MATCH(ROW($A$7:$A$349),ROW($A$7:$A$349)),""),ROWS($B$1:E53)),COLUMNS($A$1:E55))</f>
        <v>Journal of the experimental analysis of behavior</v>
      </c>
      <c r="O59">
        <f t="array" ref="O59">INDEX($A$7:$F$349,SMALL(IF(COUNTIF($L$5,$H$7:$H$349)*COUNTIF($L$5,$I$7:$I$349),MATCH(ROW($A$7:$A$349),ROW($A$7:$A$349)),""),ROWS($B$1:F53)),COLUMNS($A$1:F55))</f>
        <v>0</v>
      </c>
    </row>
    <row r="60" spans="1:15">
      <c r="A60" s="1">
        <f>'PsycInfo - Initial'!A63</f>
        <v>0</v>
      </c>
      <c r="B60" s="1">
        <f>'PsycInfo - Initial'!B63</f>
        <v>2018</v>
      </c>
      <c r="C60" s="1" t="str">
        <f>'PsycInfo - Initial'!C63</f>
        <v>Craig, Andrew R; Cunningham, Paul J; Sweeney, Mary M; Shahan, Timothy A; Nevin, John A</v>
      </c>
      <c r="D60" s="1" t="str">
        <f>'PsycInfo - Initial'!D63</f>
        <v>Delivering alternative reinforcement in a distinct context reduces its counter-therapeutic effects on relapse.</v>
      </c>
      <c r="E60" s="1" t="str">
        <f>'PsycInfo - Initial'!E63</f>
        <v>Journal of the experimental analysis of behavior</v>
      </c>
      <c r="F60" s="1">
        <f>'PsycInfo - Initial'!F63</f>
        <v>0</v>
      </c>
      <c r="H60" s="1">
        <v>1</v>
      </c>
      <c r="I60" s="1">
        <v>1</v>
      </c>
      <c r="J60" t="b">
        <f t="shared" si="0"/>
        <v>1</v>
      </c>
      <c r="K60">
        <f t="array" ref="K60">INDEX($A$7:$F$349,SMALL(IF(COUNTIF($L$5,$H$7:$H$349)*COUNTIF($L$5,$I$7:$I$349),MATCH(ROW($A$7:$A$349),ROW($A$7:$A$349)),""),ROWS($B$1:B54)),COLUMNS($A$1:B56))</f>
        <v>2015</v>
      </c>
      <c r="L60" t="str">
        <f t="array" ref="L60">INDEX($A$7:$F$349,SMALL(IF(COUNTIF($L$5,$H$7:$H$349)*COUNTIF($L$5,$I$7:$I$349),MATCH(ROW($A$7:$A$349),ROW($A$7:$A$349)),""),ROWS($B$1:C54)),COLUMNS($A$1:C56))</f>
        <v>Schepers, Scott T; Bouton, Mark E</v>
      </c>
      <c r="M60" t="str">
        <f t="array" ref="M60">INDEX($A$7:$F$349,SMALL(IF(COUNTIF($L$5,$H$7:$H$349)*COUNTIF($L$5,$I$7:$I$349),MATCH(ROW($A$7:$A$349),ROW($A$7:$A$349)),""),ROWS($B$1:D54)),COLUMNS($A$1:D56))</f>
        <v>Effects of reinforcer distribution during response elimination on resurgence of an instrumental behavior.</v>
      </c>
      <c r="N60" t="str">
        <f t="array" ref="N60">INDEX($A$7:$F$349,SMALL(IF(COUNTIF($L$5,$H$7:$H$349)*COUNTIF($L$5,$I$7:$I$349),MATCH(ROW($A$7:$A$349),ROW($A$7:$A$349)),""),ROWS($B$1:E54)),COLUMNS($A$1:E56))</f>
        <v>Journal of experimental psychology. Animal learning and cognition</v>
      </c>
      <c r="O60">
        <f t="array" ref="O60">INDEX($A$7:$F$349,SMALL(IF(COUNTIF($L$5,$H$7:$H$349)*COUNTIF($L$5,$I$7:$I$349),MATCH(ROW($A$7:$A$349),ROW($A$7:$A$349)),""),ROWS($B$1:F54)),COLUMNS($A$1:F56))</f>
        <v>0</v>
      </c>
    </row>
    <row r="61" spans="1:15">
      <c r="A61" s="1">
        <f>'PsycInfo - Initial'!A64</f>
        <v>0</v>
      </c>
      <c r="B61" s="1">
        <f>'PsycInfo - Initial'!B64</f>
        <v>2010</v>
      </c>
      <c r="C61" s="1" t="str">
        <f>'PsycInfo - Initial'!C64</f>
        <v>Mendres, Amber E; Borrero, John C</v>
      </c>
      <c r="D61" s="1" t="str">
        <f>'PsycInfo - Initial'!D64</f>
        <v>Development and modification of a response class via positive and negative reinforcement: a translational approach.</v>
      </c>
      <c r="E61" s="1" t="str">
        <f>'PsycInfo - Initial'!E64</f>
        <v>Journal of applied behavior analysis</v>
      </c>
      <c r="F61" s="1">
        <f>'PsycInfo - Initial'!F64</f>
        <v>0</v>
      </c>
      <c r="H61" s="1">
        <v>0</v>
      </c>
      <c r="I61" s="1">
        <v>0</v>
      </c>
      <c r="J61" t="b">
        <f t="shared" si="0"/>
        <v>1</v>
      </c>
      <c r="K61">
        <f t="array" ref="K61">INDEX($A$7:$F$349,SMALL(IF(COUNTIF($L$5,$H$7:$H$349)*COUNTIF($L$5,$I$7:$I$349),MATCH(ROW($A$7:$A$349),ROW($A$7:$A$349)),""),ROWS($B$1:B55)),COLUMNS($A$1:B57))</f>
        <v>2016</v>
      </c>
      <c r="L61" t="str">
        <f t="array" ref="L61">INDEX($A$7:$F$349,SMALL(IF(COUNTIF($L$5,$H$7:$H$349)*COUNTIF($L$5,$I$7:$I$349),MATCH(ROW($A$7:$A$349),ROW($A$7:$A$349)),""),ROWS($B$1:C55)),COLUMNS($A$1:C57))</f>
        <v>Wilson, Alyssa N; Glassford, Tyler S; Koerkenmeier, Sarah M</v>
      </c>
      <c r="M61" t="str">
        <f t="array" ref="M61">INDEX($A$7:$F$349,SMALL(IF(COUNTIF($L$5,$H$7:$H$349)*COUNTIF($L$5,$I$7:$I$349),MATCH(ROW($A$7:$A$349),ROW($A$7:$A$349)),""),ROWS($B$1:D55)),COLUMNS($A$1:D57))</f>
        <v>Effects of Response Effort on Resurgence.</v>
      </c>
      <c r="N61" t="str">
        <f t="array" ref="N61">INDEX($A$7:$F$349,SMALL(IF(COUNTIF($L$5,$H$7:$H$349)*COUNTIF($L$5,$I$7:$I$349),MATCH(ROW($A$7:$A$349),ROW($A$7:$A$349)),""),ROWS($B$1:E55)),COLUMNS($A$1:E57))</f>
        <v>Behavior analysis in practice</v>
      </c>
      <c r="O61">
        <f t="array" ref="O61">INDEX($A$7:$F$349,SMALL(IF(COUNTIF($L$5,$H$7:$H$349)*COUNTIF($L$5,$I$7:$I$349),MATCH(ROW($A$7:$A$349),ROW($A$7:$A$349)),""),ROWS($B$1:F55)),COLUMNS($A$1:F57))</f>
        <v>0</v>
      </c>
    </row>
    <row r="62" spans="1:15">
      <c r="A62" s="1">
        <f>'PsycInfo - Initial'!A65</f>
        <v>0</v>
      </c>
      <c r="B62" s="1">
        <f>'PsycInfo - Initial'!B65</f>
        <v>2007</v>
      </c>
      <c r="C62" s="1" t="str">
        <f>'PsycInfo - Initial'!C65</f>
        <v>Doughty, Adam H; da Silva, Stephanie P; Lattal, Kennon A</v>
      </c>
      <c r="D62" s="1" t="str">
        <f>'PsycInfo - Initial'!D65</f>
        <v>Differential resurgence and response elimination.</v>
      </c>
      <c r="E62" s="1" t="str">
        <f>'PsycInfo - Initial'!E65</f>
        <v>Behavioural processes</v>
      </c>
      <c r="F62" s="1">
        <f>'PsycInfo - Initial'!F65</f>
        <v>0</v>
      </c>
      <c r="H62" s="1">
        <v>1</v>
      </c>
      <c r="I62" s="1">
        <v>1</v>
      </c>
      <c r="J62" t="b">
        <f t="shared" si="0"/>
        <v>1</v>
      </c>
      <c r="K62">
        <f t="array" ref="K62">INDEX($A$7:$F$349,SMALL(IF(COUNTIF($L$5,$H$7:$H$349)*COUNTIF($L$5,$I$7:$I$349),MATCH(ROW($A$7:$A$349),ROW($A$7:$A$349)),""),ROWS($B$1:B56)),COLUMNS($A$1:B58))</f>
        <v>2016</v>
      </c>
      <c r="L62" t="str">
        <f t="array" ref="L62">INDEX($A$7:$F$349,SMALL(IF(COUNTIF($L$5,$H$7:$H$349)*COUNTIF($L$5,$I$7:$I$349),MATCH(ROW($A$7:$A$349),ROW($A$7:$A$349)),""),ROWS($B$1:C56)),COLUMNS($A$1:C58))</f>
        <v>Nevin, John A; Mace, F Charles; DeLeon, Iser G; Shahan, Timothy A; Shamlian, Kenneth D; Lit, Keith; Sheehan, Tara; Frank-Crawford, Michelle A; Trauschke, Stephanie L; Sweeney, Mary M; Tarver, Danielle R; Craig, Andrew R</v>
      </c>
      <c r="M62" t="str">
        <f t="array" ref="M62">INDEX($A$7:$F$349,SMALL(IF(COUNTIF($L$5,$H$7:$H$349)*COUNTIF($L$5,$I$7:$I$349),MATCH(ROW($A$7:$A$349),ROW($A$7:$A$349)),""),ROWS($B$1:D56)),COLUMNS($A$1:D58))</f>
        <v>Effects of signaled and unsignaled alternative reinforcement on persistence and relapse in children and pigeons.</v>
      </c>
      <c r="N62" t="str">
        <f t="array" ref="N62">INDEX($A$7:$F$349,SMALL(IF(COUNTIF($L$5,$H$7:$H$349)*COUNTIF($L$5,$I$7:$I$349),MATCH(ROW($A$7:$A$349),ROW($A$7:$A$349)),""),ROWS($B$1:E56)),COLUMNS($A$1:E58))</f>
        <v>Journal of the experimental analysis of behavior</v>
      </c>
      <c r="O62">
        <f t="array" ref="O62">INDEX($A$7:$F$349,SMALL(IF(COUNTIF($L$5,$H$7:$H$349)*COUNTIF($L$5,$I$7:$I$349),MATCH(ROW($A$7:$A$349),ROW($A$7:$A$349)),""),ROWS($B$1:F56)),COLUMNS($A$1:F58))</f>
        <v>0</v>
      </c>
    </row>
    <row r="63" spans="1:15">
      <c r="A63" s="1">
        <f>'PsycInfo - Initial'!A66</f>
        <v>0</v>
      </c>
      <c r="B63" s="1">
        <f>'PsycInfo - Initial'!B66</f>
        <v>2016</v>
      </c>
      <c r="C63" s="1" t="str">
        <f>'PsycInfo - Initial'!C66</f>
        <v>Trask, Sydney; Bouton, Mark E</v>
      </c>
      <c r="D63" s="1" t="str">
        <f>'PsycInfo - Initial'!D66</f>
        <v>Discriminative properties of the reinforcer can be used to attenuate the renewal of extinguished operant behavior.</v>
      </c>
      <c r="E63" s="1" t="str">
        <f>'PsycInfo - Initial'!E66</f>
        <v>Learning &amp; behavior</v>
      </c>
      <c r="F63" s="1">
        <f>'PsycInfo - Initial'!F66</f>
        <v>0</v>
      </c>
      <c r="H63" s="1">
        <v>1</v>
      </c>
      <c r="I63" s="1">
        <v>1</v>
      </c>
      <c r="J63" t="b">
        <f t="shared" si="0"/>
        <v>1</v>
      </c>
      <c r="K63">
        <f t="array" ref="K63">INDEX($A$7:$F$349,SMALL(IF(COUNTIF($L$5,$H$7:$H$349)*COUNTIF($L$5,$I$7:$I$349),MATCH(ROW($A$7:$A$349),ROW($A$7:$A$349)),""),ROWS($B$1:B57)),COLUMNS($A$1:B59))</f>
        <v>2012</v>
      </c>
      <c r="L63" t="str">
        <f t="array" ref="L63">INDEX($A$7:$F$349,SMALL(IF(COUNTIF($L$5,$H$7:$H$349)*COUNTIF($L$5,$I$7:$I$349),MATCH(ROW($A$7:$A$349),ROW($A$7:$A$349)),""),ROWS($B$1:C57)),COLUMNS($A$1:C59))</f>
        <v>Winterbauer, Neil E; Bouton, Mark E</v>
      </c>
      <c r="M63" t="str">
        <f t="array" ref="M63">INDEX($A$7:$F$349,SMALL(IF(COUNTIF($L$5,$H$7:$H$349)*COUNTIF($L$5,$I$7:$I$349),MATCH(ROW($A$7:$A$349),ROW($A$7:$A$349)),""),ROWS($B$1:D57)),COLUMNS($A$1:D59))</f>
        <v>Effects of thinning the rate at which the alternative behavior is reinforced on resurgence of an extinguished instrumental response.</v>
      </c>
      <c r="N63" t="str">
        <f t="array" ref="N63">INDEX($A$7:$F$349,SMALL(IF(COUNTIF($L$5,$H$7:$H$349)*COUNTIF($L$5,$I$7:$I$349),MATCH(ROW($A$7:$A$349),ROW($A$7:$A$349)),""),ROWS($B$1:E57)),COLUMNS($A$1:E59))</f>
        <v>Journal of experimental psychology. Animal behavior processes</v>
      </c>
      <c r="O63">
        <f t="array" ref="O63">INDEX($A$7:$F$349,SMALL(IF(COUNTIF($L$5,$H$7:$H$349)*COUNTIF($L$5,$I$7:$I$349),MATCH(ROW($A$7:$A$349),ROW($A$7:$A$349)),""),ROWS($B$1:F57)),COLUMNS($A$1:F59))</f>
        <v>0</v>
      </c>
    </row>
    <row r="64" spans="1:15">
      <c r="A64" s="1">
        <f>'PsycInfo - Initial'!A67</f>
        <v>0</v>
      </c>
      <c r="B64" s="1">
        <f>'PsycInfo - Initial'!B67</f>
        <v>2020</v>
      </c>
      <c r="C64" s="1" t="str">
        <f>'PsycInfo - Initial'!C67</f>
        <v>Drifke, Melissa A; Tiger, Jeffrey H; Lillie, Madelynn A</v>
      </c>
      <c r="D64" s="1" t="str">
        <f>'PsycInfo - Initial'!D67</f>
        <v>DRA contingencies promote improved tolerance to delayed reinforcement during FCT Compared to DRO and fixed-time schedules.</v>
      </c>
      <c r="E64" s="1" t="str">
        <f>'PsycInfo - Initial'!E67</f>
        <v>Journal of applied behavior analysis</v>
      </c>
      <c r="F64" s="1">
        <f>'PsycInfo - Initial'!F67</f>
        <v>0</v>
      </c>
      <c r="H64" s="1">
        <v>1</v>
      </c>
      <c r="I64" s="1">
        <v>1</v>
      </c>
      <c r="J64" t="b">
        <f t="shared" si="0"/>
        <v>1</v>
      </c>
      <c r="K64">
        <f t="array" ref="K64">INDEX($A$7:$F$349,SMALL(IF(COUNTIF($L$5,$H$7:$H$349)*COUNTIF($L$5,$I$7:$I$349),MATCH(ROW($A$7:$A$349),ROW($A$7:$A$349)),""),ROWS($B$1:B58)),COLUMNS($A$1:B60))</f>
        <v>2017</v>
      </c>
      <c r="L64" t="str">
        <f t="array" ref="L64">INDEX($A$7:$F$349,SMALL(IF(COUNTIF($L$5,$H$7:$H$349)*COUNTIF($L$5,$I$7:$I$349),MATCH(ROW($A$7:$A$349),ROW($A$7:$A$349)),""),ROWS($B$1:C58)),COLUMNS($A$1:C60))</f>
        <v>Bolívar, Hypatia A; Cox, David J; Barlow, Molly A; Dallery, Jesse</v>
      </c>
      <c r="M64" t="str">
        <f t="array" ref="M64">INDEX($A$7:$F$349,SMALL(IF(COUNTIF($L$5,$H$7:$H$349)*COUNTIF($L$5,$I$7:$I$349),MATCH(ROW($A$7:$A$349),ROW($A$7:$A$349)),""),ROWS($B$1:D58)),COLUMNS($A$1:D60))</f>
        <v>Evaluating resurgence procedures in a human operant laboratory.</v>
      </c>
      <c r="N64" t="str">
        <f t="array" ref="N64">INDEX($A$7:$F$349,SMALL(IF(COUNTIF($L$5,$H$7:$H$349)*COUNTIF($L$5,$I$7:$I$349),MATCH(ROW($A$7:$A$349),ROW($A$7:$A$349)),""),ROWS($B$1:E58)),COLUMNS($A$1:E60))</f>
        <v>Behavioural processes</v>
      </c>
      <c r="O64">
        <f t="array" ref="O64">INDEX($A$7:$F$349,SMALL(IF(COUNTIF($L$5,$H$7:$H$349)*COUNTIF($L$5,$I$7:$I$349),MATCH(ROW($A$7:$A$349),ROW($A$7:$A$349)),""),ROWS($B$1:F58)),COLUMNS($A$1:F60))</f>
        <v>0</v>
      </c>
    </row>
    <row r="65" spans="1:15">
      <c r="A65" s="1">
        <f>'PsycInfo - Initial'!A68</f>
        <v>0</v>
      </c>
      <c r="B65" s="1">
        <f>'PsycInfo - Initial'!B68</f>
        <v>2017</v>
      </c>
      <c r="C65" s="1" t="str">
        <f>'PsycInfo - Initial'!C68</f>
        <v>Smith, Brooke M; Smith, Gregory S; Shahan, Timothy A; Madden, Gregory J; Twohig, Michael P</v>
      </c>
      <c r="D65" s="1" t="str">
        <f>'PsycInfo - Initial'!D68</f>
        <v>Effects of differential rates of alternative reinforcement on resurgence of human behavior.</v>
      </c>
      <c r="E65" s="1" t="str">
        <f>'PsycInfo - Initial'!E68</f>
        <v>Journal of the experimental analysis of behavior</v>
      </c>
      <c r="F65" s="1">
        <f>'PsycInfo - Initial'!F68</f>
        <v>0</v>
      </c>
      <c r="H65" s="1">
        <v>1</v>
      </c>
      <c r="I65" s="1">
        <v>1</v>
      </c>
      <c r="J65" t="b">
        <f t="shared" si="0"/>
        <v>1</v>
      </c>
      <c r="K65">
        <f t="array" ref="K65">INDEX($A$7:$F$349,SMALL(IF(COUNTIF($L$5,$H$7:$H$349)*COUNTIF($L$5,$I$7:$I$349),MATCH(ROW($A$7:$A$349),ROW($A$7:$A$349)),""),ROWS($B$1:B59)),COLUMNS($A$1:B61))</f>
        <v>2016</v>
      </c>
      <c r="L65" t="str">
        <f t="array" ref="L65">INDEX($A$7:$F$349,SMALL(IF(COUNTIF($L$5,$H$7:$H$349)*COUNTIF($L$5,$I$7:$I$349),MATCH(ROW($A$7:$A$349),ROW($A$7:$A$349)),""),ROWS($B$1:C59)),COLUMNS($A$1:C61))</f>
        <v>Shamlian, Kenneth D; Fisher, Wayne W; Steege, Mark W; Cavanaugh, Brenna M; Samour, Kristina; Querim, Angie C</v>
      </c>
      <c r="M65" t="str">
        <f t="array" ref="M65">INDEX($A$7:$F$349,SMALL(IF(COUNTIF($L$5,$H$7:$H$349)*COUNTIF($L$5,$I$7:$I$349),MATCH(ROW($A$7:$A$349),ROW($A$7:$A$349)),""),ROWS($B$1:D59)),COLUMNS($A$1:D61))</f>
        <v>Evaluation of multiple schedules with naturally occurring and therapist-arranged discriminative stimuli following functional communication training.</v>
      </c>
      <c r="N65" t="str">
        <f t="array" ref="N65">INDEX($A$7:$F$349,SMALL(IF(COUNTIF($L$5,$H$7:$H$349)*COUNTIF($L$5,$I$7:$I$349),MATCH(ROW($A$7:$A$349),ROW($A$7:$A$349)),""),ROWS($B$1:E59)),COLUMNS($A$1:E61))</f>
        <v>Journal of applied behavior analysis</v>
      </c>
      <c r="O65">
        <f t="array" ref="O65">INDEX($A$7:$F$349,SMALL(IF(COUNTIF($L$5,$H$7:$H$349)*COUNTIF($L$5,$I$7:$I$349),MATCH(ROW($A$7:$A$349),ROW($A$7:$A$349)),""),ROWS($B$1:F59)),COLUMNS($A$1:F61))</f>
        <v>0</v>
      </c>
    </row>
    <row r="66" spans="1:15">
      <c r="A66" s="1">
        <f>'PsycInfo - Initial'!A69</f>
        <v>0</v>
      </c>
      <c r="B66" s="1">
        <f>'PsycInfo - Initial'!B69</f>
        <v>2014</v>
      </c>
      <c r="C66" s="1" t="str">
        <f>'PsycInfo - Initial'!C69</f>
        <v>Marsteller, Tonya M; St Peter, Claire C</v>
      </c>
      <c r="D66" s="1" t="str">
        <f>'PsycInfo - Initial'!D69</f>
        <v>Effects of fixed-time reinforcement schedules on resurgence of problem behavior.</v>
      </c>
      <c r="E66" s="1" t="str">
        <f>'PsycInfo - Initial'!E69</f>
        <v>Journal of applied behavior analysis</v>
      </c>
      <c r="F66" s="1">
        <f>'PsycInfo - Initial'!F69</f>
        <v>0</v>
      </c>
      <c r="H66" s="1">
        <v>1</v>
      </c>
      <c r="I66" s="1">
        <v>1</v>
      </c>
      <c r="J66" t="b">
        <f t="shared" si="0"/>
        <v>1</v>
      </c>
      <c r="K66">
        <f t="array" ref="K66">INDEX($A$7:$F$349,SMALL(IF(COUNTIF($L$5,$H$7:$H$349)*COUNTIF($L$5,$I$7:$I$349),MATCH(ROW($A$7:$A$349),ROW($A$7:$A$349)),""),ROWS($B$1:B60)),COLUMNS($A$1:B62))</f>
        <v>2014</v>
      </c>
      <c r="L66" t="str">
        <f t="array" ref="L66">INDEX($A$7:$F$349,SMALL(IF(COUNTIF($L$5,$H$7:$H$349)*COUNTIF($L$5,$I$7:$I$349),MATCH(ROW($A$7:$A$349),ROW($A$7:$A$349)),""),ROWS($B$1:C60)),COLUMNS($A$1:C62))</f>
        <v>Pyszczynski, Adam D; Shahan, Timothy A</v>
      </c>
      <c r="M66" t="str">
        <f t="array" ref="M66">INDEX($A$7:$F$349,SMALL(IF(COUNTIF($L$5,$H$7:$H$349)*COUNTIF($L$5,$I$7:$I$349),MATCH(ROW($A$7:$A$349),ROW($A$7:$A$349)),""),ROWS($B$1:D60)),COLUMNS($A$1:D62))</f>
        <v>Examination of the role of dopamine D₂ and adrenergic α₂ receptors in resurgence of food seeking.</v>
      </c>
      <c r="N66" t="str">
        <f t="array" ref="N66">INDEX($A$7:$F$349,SMALL(IF(COUNTIF($L$5,$H$7:$H$349)*COUNTIF($L$5,$I$7:$I$349),MATCH(ROW($A$7:$A$349),ROW($A$7:$A$349)),""),ROWS($B$1:E60)),COLUMNS($A$1:E62))</f>
        <v>Behavioural brain research</v>
      </c>
      <c r="O66">
        <f t="array" ref="O66">INDEX($A$7:$F$349,SMALL(IF(COUNTIF($L$5,$H$7:$H$349)*COUNTIF($L$5,$I$7:$I$349),MATCH(ROW($A$7:$A$349),ROW($A$7:$A$349)),""),ROWS($B$1:F60)),COLUMNS($A$1:F62))</f>
        <v>0</v>
      </c>
    </row>
    <row r="67" spans="1:15">
      <c r="A67" s="1">
        <f>'PsycInfo - Initial'!A70</f>
        <v>0</v>
      </c>
      <c r="B67" s="1">
        <f>'PsycInfo - Initial'!B70</f>
        <v>2013</v>
      </c>
      <c r="C67" s="1" t="str">
        <f>'PsycInfo - Initial'!C70</f>
        <v>Sweeney, Mary M; Shahan, Timothy A</v>
      </c>
      <c r="D67" s="1" t="str">
        <f>'PsycInfo - Initial'!D70</f>
        <v>Effects of high, low, and thinning rates of alternative reinforcement on response elimination and resurgence.</v>
      </c>
      <c r="E67" s="1" t="str">
        <f>'PsycInfo - Initial'!E70</f>
        <v>Journal of the experimental analysis of behavior</v>
      </c>
      <c r="F67" s="1">
        <f>'PsycInfo - Initial'!F70</f>
        <v>0</v>
      </c>
      <c r="H67" s="1">
        <v>1</v>
      </c>
      <c r="I67" s="1">
        <v>1</v>
      </c>
      <c r="J67" t="b">
        <f t="shared" si="0"/>
        <v>1</v>
      </c>
      <c r="K67">
        <f t="array" ref="K67">INDEX($A$7:$F$349,SMALL(IF(COUNTIF($L$5,$H$7:$H$349)*COUNTIF($L$5,$I$7:$I$349),MATCH(ROW($A$7:$A$349),ROW($A$7:$A$349)),""),ROWS($B$1:B61)),COLUMNS($A$1:B63))</f>
        <v>2020</v>
      </c>
      <c r="L67" t="str">
        <f t="array" ref="L67">INDEX($A$7:$F$349,SMALL(IF(COUNTIF($L$5,$H$7:$H$349)*COUNTIF($L$5,$I$7:$I$349),MATCH(ROW($A$7:$A$349),ROW($A$7:$A$349)),""),ROWS($B$1:C61)),COLUMNS($A$1:C63))</f>
        <v>Shvarts, Samuel; Jimenez-Gomez, Corina; Bai, John Y H; Thomas, Rachel R; Oskam, James J; Podlesnik, Christopher A</v>
      </c>
      <c r="M67" t="str">
        <f t="array" ref="M67">INDEX($A$7:$F$349,SMALL(IF(COUNTIF($L$5,$H$7:$H$349)*COUNTIF($L$5,$I$7:$I$349),MATCH(ROW($A$7:$A$349),ROW($A$7:$A$349)),""),ROWS($B$1:D61)),COLUMNS($A$1:D63))</f>
        <v>Examining stimuli paired with alternative reinforcement to mitigate resurgence in children diagnosed with autism spectrum disorder and pigeons.</v>
      </c>
      <c r="N67" t="str">
        <f t="array" ref="N67">INDEX($A$7:$F$349,SMALL(IF(COUNTIF($L$5,$H$7:$H$349)*COUNTIF($L$5,$I$7:$I$349),MATCH(ROW($A$7:$A$349),ROW($A$7:$A$349)),""),ROWS($B$1:E61)),COLUMNS($A$1:E63))</f>
        <v>Journal of the experimental analysis of behavior</v>
      </c>
      <c r="O67">
        <f t="array" ref="O67">INDEX($A$7:$F$349,SMALL(IF(COUNTIF($L$5,$H$7:$H$349)*COUNTIF($L$5,$I$7:$I$349),MATCH(ROW($A$7:$A$349),ROW($A$7:$A$349)),""),ROWS($B$1:F61)),COLUMNS($A$1:F63))</f>
        <v>0</v>
      </c>
    </row>
    <row r="68" spans="1:15">
      <c r="A68" s="1">
        <f>'PsycInfo - Initial'!A71</f>
        <v>0</v>
      </c>
      <c r="B68" s="1">
        <f>'PsycInfo - Initial'!B71</f>
        <v>2015</v>
      </c>
      <c r="C68" s="1" t="str">
        <f>'PsycInfo - Initial'!C71</f>
        <v>Schepers, Scott T; Bouton, Mark E</v>
      </c>
      <c r="D68" s="1" t="str">
        <f>'PsycInfo - Initial'!D71</f>
        <v>Effects of reinforcer distribution during response elimination on resurgence of an instrumental behavior.</v>
      </c>
      <c r="E68" s="1" t="str">
        <f>'PsycInfo - Initial'!E71</f>
        <v>Journal of experimental psychology. Animal learning and cognition</v>
      </c>
      <c r="F68" s="1">
        <f>'PsycInfo - Initial'!F71</f>
        <v>0</v>
      </c>
      <c r="H68" s="1">
        <v>1</v>
      </c>
      <c r="I68" s="1">
        <v>1</v>
      </c>
      <c r="J68" t="b">
        <f t="shared" si="0"/>
        <v>1</v>
      </c>
      <c r="K68">
        <f t="array" ref="K68">INDEX($A$7:$F$349,SMALL(IF(COUNTIF($L$5,$H$7:$H$349)*COUNTIF($L$5,$I$7:$I$349),MATCH(ROW($A$7:$A$349),ROW($A$7:$A$349)),""),ROWS($B$1:B62)),COLUMNS($A$1:B64))</f>
        <v>2010</v>
      </c>
      <c r="L68" t="str">
        <f t="array" ref="L68">INDEX($A$7:$F$349,SMALL(IF(COUNTIF($L$5,$H$7:$H$349)*COUNTIF($L$5,$I$7:$I$349),MATCH(ROW($A$7:$A$349),ROW($A$7:$A$349)),""),ROWS($B$1:C62)),COLUMNS($A$1:C64))</f>
        <v>Podlesnik, Christopher A; Shahan, Timothy A</v>
      </c>
      <c r="M68" t="str">
        <f t="array" ref="M68">INDEX($A$7:$F$349,SMALL(IF(COUNTIF($L$5,$H$7:$H$349)*COUNTIF($L$5,$I$7:$I$349),MATCH(ROW($A$7:$A$349),ROW($A$7:$A$349)),""),ROWS($B$1:D62)),COLUMNS($A$1:D64))</f>
        <v>Extinction, relapse, and behavioral momentum.</v>
      </c>
      <c r="N68" t="str">
        <f t="array" ref="N68">INDEX($A$7:$F$349,SMALL(IF(COUNTIF($L$5,$H$7:$H$349)*COUNTIF($L$5,$I$7:$I$349),MATCH(ROW($A$7:$A$349),ROW($A$7:$A$349)),""),ROWS($B$1:E62)),COLUMNS($A$1:E64))</f>
        <v>Behavioural processes</v>
      </c>
      <c r="O68">
        <f t="array" ref="O68">INDEX($A$7:$F$349,SMALL(IF(COUNTIF($L$5,$H$7:$H$349)*COUNTIF($L$5,$I$7:$I$349),MATCH(ROW($A$7:$A$349),ROW($A$7:$A$349)),""),ROWS($B$1:F62)),COLUMNS($A$1:F64))</f>
        <v>0</v>
      </c>
    </row>
    <row r="69" spans="1:15">
      <c r="A69" s="1">
        <f>'PsycInfo - Initial'!A72</f>
        <v>0</v>
      </c>
      <c r="B69" s="1">
        <f>'PsycInfo - Initial'!B72</f>
        <v>2016</v>
      </c>
      <c r="C69" s="1" t="str">
        <f>'PsycInfo - Initial'!C72</f>
        <v>Wilson, Alyssa N; Glassford, Tyler S; Koerkenmeier, Sarah M</v>
      </c>
      <c r="D69" s="1" t="str">
        <f>'PsycInfo - Initial'!D72</f>
        <v>Effects of Response Effort on Resurgence.</v>
      </c>
      <c r="E69" s="1" t="str">
        <f>'PsycInfo - Initial'!E72</f>
        <v>Behavior analysis in practice</v>
      </c>
      <c r="F69" s="1">
        <f>'PsycInfo - Initial'!F72</f>
        <v>0</v>
      </c>
      <c r="H69" s="1">
        <v>1</v>
      </c>
      <c r="I69" s="1">
        <v>1</v>
      </c>
      <c r="J69" t="b">
        <f t="shared" si="0"/>
        <v>1</v>
      </c>
      <c r="K69">
        <f t="array" ref="K69">INDEX($A$7:$F$349,SMALL(IF(COUNTIF($L$5,$H$7:$H$349)*COUNTIF($L$5,$I$7:$I$349),MATCH(ROW($A$7:$A$349),ROW($A$7:$A$349)),""),ROWS($B$1:B63)),COLUMNS($A$1:B65))</f>
        <v>2018</v>
      </c>
      <c r="L69" t="str">
        <f t="array" ref="L69">INDEX($A$7:$F$349,SMALL(IF(COUNTIF($L$5,$H$7:$H$349)*COUNTIF($L$5,$I$7:$I$349),MATCH(ROW($A$7:$A$349),ROW($A$7:$A$349)),""),ROWS($B$1:C63)),COLUMNS($A$1:C65))</f>
        <v>Trask, Sydney; Keim, Christopher L; Bouton, Mark E</v>
      </c>
      <c r="M69" t="str">
        <f t="array" ref="M69">INDEX($A$7:$F$349,SMALL(IF(COUNTIF($L$5,$H$7:$H$349)*COUNTIF($L$5,$I$7:$I$349),MATCH(ROW($A$7:$A$349),ROW($A$7:$A$349)),""),ROWS($B$1:D63)),COLUMNS($A$1:D65))</f>
        <v>Factors that encourage generalization from extinction to test reduce resurgence of an extinguished operant response.</v>
      </c>
      <c r="N69" t="str">
        <f t="array" ref="N69">INDEX($A$7:$F$349,SMALL(IF(COUNTIF($L$5,$H$7:$H$349)*COUNTIF($L$5,$I$7:$I$349),MATCH(ROW($A$7:$A$349),ROW($A$7:$A$349)),""),ROWS($B$1:E63)),COLUMNS($A$1:E65))</f>
        <v>Journal of the experimental analysis of behavior</v>
      </c>
      <c r="O69">
        <f t="array" ref="O69">INDEX($A$7:$F$349,SMALL(IF(COUNTIF($L$5,$H$7:$H$349)*COUNTIF($L$5,$I$7:$I$349),MATCH(ROW($A$7:$A$349),ROW($A$7:$A$349)),""),ROWS($B$1:F63)),COLUMNS($A$1:F65))</f>
        <v>0</v>
      </c>
    </row>
    <row r="70" spans="1:15">
      <c r="A70" s="1">
        <f>'PsycInfo - Initial'!A73</f>
        <v>0</v>
      </c>
      <c r="B70" s="1">
        <f>'PsycInfo - Initial'!B73</f>
        <v>2016</v>
      </c>
      <c r="C70" s="1" t="str">
        <f>'PsycInfo - Initial'!C73</f>
        <v>Nevin, John A; Mace, F Charles; DeLeon, Iser G; Shahan, Timothy A; Shamlian, Kenneth D; Lit, Keith; Sheehan, Tara; Frank-Crawford, Michelle A; Trauschke, Stephanie L; Sweeney, Mary M; Tarver, Danielle R; Craig, Andrew R</v>
      </c>
      <c r="D70" s="1" t="str">
        <f>'PsycInfo - Initial'!D73</f>
        <v>Effects of signaled and unsignaled alternative reinforcement on persistence and relapse in children and pigeons.</v>
      </c>
      <c r="E70" s="1" t="str">
        <f>'PsycInfo - Initial'!E73</f>
        <v>Journal of the experimental analysis of behavior</v>
      </c>
      <c r="F70" s="1">
        <f>'PsycInfo - Initial'!F73</f>
        <v>0</v>
      </c>
      <c r="H70" s="1">
        <v>1</v>
      </c>
      <c r="I70" s="1">
        <v>1</v>
      </c>
      <c r="J70" t="b">
        <f t="shared" si="0"/>
        <v>1</v>
      </c>
      <c r="K70">
        <f t="array" ref="K70">INDEX($A$7:$F$349,SMALL(IF(COUNTIF($L$5,$H$7:$H$349)*COUNTIF($L$5,$I$7:$I$349),MATCH(ROW($A$7:$A$349),ROW($A$7:$A$349)),""),ROWS($B$1:B64)),COLUMNS($A$1:B66))</f>
        <v>2014</v>
      </c>
      <c r="L70" t="str">
        <f t="array" ref="L70">INDEX($A$7:$F$349,SMALL(IF(COUNTIF($L$5,$H$7:$H$349)*COUNTIF($L$5,$I$7:$I$349),MATCH(ROW($A$7:$A$349),ROW($A$7:$A$349)),""),ROWS($B$1:C64)),COLUMNS($A$1:C66))</f>
        <v>Doughty, Adam H; Leake, Lesley W; Stoudemire, M Lee</v>
      </c>
      <c r="M70" t="str">
        <f t="array" ref="M70">INDEX($A$7:$F$349,SMALL(IF(COUNTIF($L$5,$H$7:$H$349)*COUNTIF($L$5,$I$7:$I$349),MATCH(ROW($A$7:$A$349),ROW($A$7:$A$349)),""),ROWS($B$1:D64)),COLUMNS($A$1:D66))</f>
        <v>Failure to observe untested derived stimulus relations in extinction: implications for understanding stimulus-equivalence formation.</v>
      </c>
      <c r="N70" t="str">
        <f t="array" ref="N70">INDEX($A$7:$F$349,SMALL(IF(COUNTIF($L$5,$H$7:$H$349)*COUNTIF($L$5,$I$7:$I$349),MATCH(ROW($A$7:$A$349),ROW($A$7:$A$349)),""),ROWS($B$1:E64)),COLUMNS($A$1:E66))</f>
        <v>Journal of the experimental analysis of behavior</v>
      </c>
      <c r="O70">
        <f t="array" ref="O70">INDEX($A$7:$F$349,SMALL(IF(COUNTIF($L$5,$H$7:$H$349)*COUNTIF($L$5,$I$7:$I$349),MATCH(ROW($A$7:$A$349),ROW($A$7:$A$349)),""),ROWS($B$1:F64)),COLUMNS($A$1:F66))</f>
        <v>0</v>
      </c>
    </row>
    <row r="71" spans="1:15">
      <c r="A71" s="1">
        <f>'PsycInfo - Initial'!A74</f>
        <v>0</v>
      </c>
      <c r="B71" s="1">
        <f>'PsycInfo - Initial'!B74</f>
        <v>2012</v>
      </c>
      <c r="C71" s="1" t="str">
        <f>'PsycInfo - Initial'!C74</f>
        <v>Winterbauer, Neil E; Bouton, Mark E</v>
      </c>
      <c r="D71" s="1" t="str">
        <f>'PsycInfo - Initial'!D74</f>
        <v>Effects of thinning the rate at which the alternative behavior is reinforced on resurgence of an extinguished instrumental response.</v>
      </c>
      <c r="E71" s="1" t="str">
        <f>'PsycInfo - Initial'!E74</f>
        <v>Journal of experimental psychology. Animal behavior processes</v>
      </c>
      <c r="F71" s="1">
        <f>'PsycInfo - Initial'!F74</f>
        <v>0</v>
      </c>
      <c r="H71" s="1">
        <v>1</v>
      </c>
      <c r="I71" s="1">
        <v>1</v>
      </c>
      <c r="J71" t="b">
        <f t="shared" si="0"/>
        <v>1</v>
      </c>
      <c r="K71">
        <f t="array" ref="K71">INDEX($A$7:$F$349,SMALL(IF(COUNTIF($L$5,$H$7:$H$349)*COUNTIF($L$5,$I$7:$I$349),MATCH(ROW($A$7:$A$349),ROW($A$7:$A$349)),""),ROWS($B$1:B65)),COLUMNS($A$1:B67))</f>
        <v>2014</v>
      </c>
      <c r="L71" t="str">
        <f t="array" ref="L71">INDEX($A$7:$F$349,SMALL(IF(COUNTIF($L$5,$H$7:$H$349)*COUNTIF($L$5,$I$7:$I$349),MATCH(ROW($A$7:$A$349),ROW($A$7:$A$349)),""),ROWS($B$1:C65)),COLUMNS($A$1:C67))</f>
        <v>Rispoli, Mandy; Camargo, Síglia; Machalicek, Wendy; Lang, Russell; Sigafoos, Jeff</v>
      </c>
      <c r="M71" t="str">
        <f t="array" ref="M71">INDEX($A$7:$F$349,SMALL(IF(COUNTIF($L$5,$H$7:$H$349)*COUNTIF($L$5,$I$7:$I$349),MATCH(ROW($A$7:$A$349),ROW($A$7:$A$349)),""),ROWS($B$1:D65)),COLUMNS($A$1:D67))</f>
        <v>Functional communication training in the treatment of problem behavior maintained by access to rituals.</v>
      </c>
      <c r="N71" t="str">
        <f t="array" ref="N71">INDEX($A$7:$F$349,SMALL(IF(COUNTIF($L$5,$H$7:$H$349)*COUNTIF($L$5,$I$7:$I$349),MATCH(ROW($A$7:$A$349),ROW($A$7:$A$349)),""),ROWS($B$1:E65)),COLUMNS($A$1:E67))</f>
        <v>Journal of applied behavior analysis</v>
      </c>
      <c r="O71">
        <f t="array" ref="O71">INDEX($A$7:$F$349,SMALL(IF(COUNTIF($L$5,$H$7:$H$349)*COUNTIF($L$5,$I$7:$I$349),MATCH(ROW($A$7:$A$349),ROW($A$7:$A$349)),""),ROWS($B$1:F65)),COLUMNS($A$1:F67))</f>
        <v>0</v>
      </c>
    </row>
    <row r="72" spans="1:15">
      <c r="A72" s="1">
        <f>'PsycInfo - Initial'!A75</f>
        <v>0</v>
      </c>
      <c r="B72" s="1">
        <f>'PsycInfo - Initial'!B75</f>
        <v>2017</v>
      </c>
      <c r="C72" s="1" t="str">
        <f>'PsycInfo - Initial'!C75</f>
        <v>Bolívar, Hypatia A; Cox, David J; Barlow, Molly A; Dallery, Jesse</v>
      </c>
      <c r="D72" s="1" t="str">
        <f>'PsycInfo - Initial'!D75</f>
        <v>Evaluating resurgence procedures in a human operant laboratory.</v>
      </c>
      <c r="E72" s="1" t="str">
        <f>'PsycInfo - Initial'!E75</f>
        <v>Behavioural processes</v>
      </c>
      <c r="F72" s="1">
        <f>'PsycInfo - Initial'!F75</f>
        <v>0</v>
      </c>
      <c r="H72" s="1">
        <v>1</v>
      </c>
      <c r="I72" s="1">
        <v>1</v>
      </c>
      <c r="J72" t="b">
        <f t="shared" ref="J72:J135" si="1">IF(ISBLANK(I72),FALSE,IF(EXACT(H72, I72),TRUE,FALSE))</f>
        <v>1</v>
      </c>
      <c r="K72">
        <f t="array" ref="K72">INDEX($A$7:$F$349,SMALL(IF(COUNTIF($L$5,$H$7:$H$349)*COUNTIF($L$5,$I$7:$I$349),MATCH(ROW($A$7:$A$349),ROW($A$7:$A$349)),""),ROWS($B$1:B66)),COLUMNS($A$1:B68))</f>
        <v>2016</v>
      </c>
      <c r="L72" t="str">
        <f t="array" ref="L72">INDEX($A$7:$F$349,SMALL(IF(COUNTIF($L$5,$H$7:$H$349)*COUNTIF($L$5,$I$7:$I$349),MATCH(ROW($A$7:$A$349),ROW($A$7:$A$349)),""),ROWS($B$1:C66)),COLUMNS($A$1:C68))</f>
        <v>Craig, Andrew R; Nall, Rusty W; Madden, Gregory J; Shahan, Timothy A</v>
      </c>
      <c r="M72" t="str">
        <f t="array" ref="M72">INDEX($A$7:$F$349,SMALL(IF(COUNTIF($L$5,$H$7:$H$349)*COUNTIF($L$5,$I$7:$I$349),MATCH(ROW($A$7:$A$349),ROW($A$7:$A$349)),""),ROWS($B$1:D66)),COLUMNS($A$1:D68))</f>
        <v>Higher rate alternative non-drug reinforcement produces faster suppression of cocaine seeking but more resurgence when removed.</v>
      </c>
      <c r="N72" t="str">
        <f t="array" ref="N72">INDEX($A$7:$F$349,SMALL(IF(COUNTIF($L$5,$H$7:$H$349)*COUNTIF($L$5,$I$7:$I$349),MATCH(ROW($A$7:$A$349),ROW($A$7:$A$349)),""),ROWS($B$1:E66)),COLUMNS($A$1:E68))</f>
        <v>Behavioural brain research</v>
      </c>
      <c r="O72">
        <f t="array" ref="O72">INDEX($A$7:$F$349,SMALL(IF(COUNTIF($L$5,$H$7:$H$349)*COUNTIF($L$5,$I$7:$I$349),MATCH(ROW($A$7:$A$349),ROW($A$7:$A$349)),""),ROWS($B$1:F66)),COLUMNS($A$1:F68))</f>
        <v>0</v>
      </c>
    </row>
    <row r="73" spans="1:15">
      <c r="A73" s="1">
        <f>'PsycInfo - Initial'!A76</f>
        <v>0</v>
      </c>
      <c r="B73" s="1">
        <f>'PsycInfo - Initial'!B76</f>
        <v>2016</v>
      </c>
      <c r="C73" s="1" t="str">
        <f>'PsycInfo - Initial'!C76</f>
        <v>Shamlian, Kenneth D; Fisher, Wayne W; Steege, Mark W; Cavanaugh, Brenna M; Samour, Kristina; Querim, Angie C</v>
      </c>
      <c r="D73" s="1" t="str">
        <f>'PsycInfo - Initial'!D76</f>
        <v>Evaluation of multiple schedules with naturally occurring and therapist-arranged discriminative stimuli following functional communication training.</v>
      </c>
      <c r="E73" s="1" t="str">
        <f>'PsycInfo - Initial'!E76</f>
        <v>Journal of applied behavior analysis</v>
      </c>
      <c r="F73" s="1">
        <f>'PsycInfo - Initial'!F76</f>
        <v>0</v>
      </c>
      <c r="H73" s="1">
        <v>1</v>
      </c>
      <c r="I73" s="1">
        <v>1</v>
      </c>
      <c r="J73" t="b">
        <f t="shared" si="1"/>
        <v>1</v>
      </c>
      <c r="K73">
        <f t="array" ref="K73">INDEX($A$7:$F$349,SMALL(IF(COUNTIF($L$5,$H$7:$H$349)*COUNTIF($L$5,$I$7:$I$349),MATCH(ROW($A$7:$A$349),ROW($A$7:$A$349)),""),ROWS($B$1:B67)),COLUMNS($A$1:B69))</f>
        <v>2011</v>
      </c>
      <c r="L73" t="str">
        <f t="array" ref="L73">INDEX($A$7:$F$349,SMALL(IF(COUNTIF($L$5,$H$7:$H$349)*COUNTIF($L$5,$I$7:$I$349),MATCH(ROW($A$7:$A$349),ROW($A$7:$A$349)),""),ROWS($B$1:C67)),COLUMNS($A$1:C69))</f>
        <v>Reed, Phil; Clark, Charlotte</v>
      </c>
      <c r="M73" t="str">
        <f t="array" ref="M73">INDEX($A$7:$F$349,SMALL(IF(COUNTIF($L$5,$H$7:$H$349)*COUNTIF($L$5,$I$7:$I$349),MATCH(ROW($A$7:$A$349),ROW($A$7:$A$349)),""),ROWS($B$1:D67)),COLUMNS($A$1:D69))</f>
        <v>Impact of intervening learning on resurgence in humans with Autism Spectrum Disorders.</v>
      </c>
      <c r="N73" t="str">
        <f t="array" ref="N73">INDEX($A$7:$F$349,SMALL(IF(COUNTIF($L$5,$H$7:$H$349)*COUNTIF($L$5,$I$7:$I$349),MATCH(ROW($A$7:$A$349),ROW($A$7:$A$349)),""),ROWS($B$1:E67)),COLUMNS($A$1:E69))</f>
        <v>Learning &amp; behavior</v>
      </c>
      <c r="O73">
        <f t="array" ref="O73">INDEX($A$7:$F$349,SMALL(IF(COUNTIF($L$5,$H$7:$H$349)*COUNTIF($L$5,$I$7:$I$349),MATCH(ROW($A$7:$A$349),ROW($A$7:$A$349)),""),ROWS($B$1:F67)),COLUMNS($A$1:F69))</f>
        <v>0</v>
      </c>
    </row>
    <row r="74" spans="1:15">
      <c r="A74" s="1">
        <f>'PsycInfo - Initial'!A77</f>
        <v>0</v>
      </c>
      <c r="B74" s="1">
        <f>'PsycInfo - Initial'!B77</f>
        <v>2014</v>
      </c>
      <c r="C74" s="1" t="str">
        <f>'PsycInfo - Initial'!C77</f>
        <v>Pyszczynski, Adam D; Shahan, Timothy A</v>
      </c>
      <c r="D74" s="1" t="str">
        <f>'PsycInfo - Initial'!D77</f>
        <v>Examination of the role of dopamine D₂ and adrenergic α₂ receptors in resurgence of food seeking.</v>
      </c>
      <c r="E74" s="1" t="str">
        <f>'PsycInfo - Initial'!E77</f>
        <v>Behavioural brain research</v>
      </c>
      <c r="F74" s="1">
        <f>'PsycInfo - Initial'!F77</f>
        <v>0</v>
      </c>
      <c r="H74" s="1">
        <v>1</v>
      </c>
      <c r="I74" s="1">
        <v>1</v>
      </c>
      <c r="J74" t="b">
        <f t="shared" si="1"/>
        <v>1</v>
      </c>
      <c r="K74">
        <f t="array" ref="K74">INDEX($A$7:$F$349,SMALL(IF(COUNTIF($L$5,$H$7:$H$349)*COUNTIF($L$5,$I$7:$I$349),MATCH(ROW($A$7:$A$349),ROW($A$7:$A$349)),""),ROWS($B$1:B68)),COLUMNS($A$1:B70))</f>
        <v>2015</v>
      </c>
      <c r="L74" t="str">
        <f t="array" ref="L74">INDEX($A$7:$F$349,SMALL(IF(COUNTIF($L$5,$H$7:$H$349)*COUNTIF($L$5,$I$7:$I$349),MATCH(ROW($A$7:$A$349),ROW($A$7:$A$349)),""),ROWS($B$1:C68)),COLUMNS($A$1:C70))</f>
        <v>Bloom, Sarah E; Lambert, Joseph M</v>
      </c>
      <c r="M74" t="str">
        <f t="array" ref="M74">INDEX($A$7:$F$349,SMALL(IF(COUNTIF($L$5,$H$7:$H$349)*COUNTIF($L$5,$I$7:$I$349),MATCH(ROW($A$7:$A$349),ROW($A$7:$A$349)),""),ROWS($B$1:D68)),COLUMNS($A$1:D70))</f>
        <v>Implications for practice: Resurgence and differential reinforcement of alternative responding.</v>
      </c>
      <c r="N74" t="str">
        <f t="array" ref="N74">INDEX($A$7:$F$349,SMALL(IF(COUNTIF($L$5,$H$7:$H$349)*COUNTIF($L$5,$I$7:$I$349),MATCH(ROW($A$7:$A$349),ROW($A$7:$A$349)),""),ROWS($B$1:E68)),COLUMNS($A$1:E70))</f>
        <v>Journal of applied behavior analysis</v>
      </c>
      <c r="O74">
        <f t="array" ref="O74">INDEX($A$7:$F$349,SMALL(IF(COUNTIF($L$5,$H$7:$H$349)*COUNTIF($L$5,$I$7:$I$349),MATCH(ROW($A$7:$A$349),ROW($A$7:$A$349)),""),ROWS($B$1:F68)),COLUMNS($A$1:F70))</f>
        <v>0</v>
      </c>
    </row>
    <row r="75" spans="1:15">
      <c r="A75" s="1">
        <f>'PsycInfo - Initial'!A78</f>
        <v>0</v>
      </c>
      <c r="B75" s="1">
        <f>'PsycInfo - Initial'!B78</f>
        <v>2020</v>
      </c>
      <c r="C75" s="1" t="str">
        <f>'PsycInfo - Initial'!C78</f>
        <v>Shvarts, Samuel; Jimenez-Gomez, Corina; Bai, John Y H; Thomas, Rachel R; Oskam, James J; Podlesnik, Christopher A</v>
      </c>
      <c r="D75" s="1" t="str">
        <f>'PsycInfo - Initial'!D78</f>
        <v>Examining stimuli paired with alternative reinforcement to mitigate resurgence in children diagnosed with autism spectrum disorder and pigeons.</v>
      </c>
      <c r="E75" s="1" t="str">
        <f>'PsycInfo - Initial'!E78</f>
        <v>Journal of the experimental analysis of behavior</v>
      </c>
      <c r="F75" s="1">
        <f>'PsycInfo - Initial'!F78</f>
        <v>0</v>
      </c>
      <c r="H75" s="1">
        <v>1</v>
      </c>
      <c r="I75" s="1">
        <v>1</v>
      </c>
      <c r="J75" t="b">
        <f t="shared" si="1"/>
        <v>1</v>
      </c>
      <c r="K75">
        <f t="array" ref="K75">INDEX($A$7:$F$349,SMALL(IF(COUNTIF($L$5,$H$7:$H$349)*COUNTIF($L$5,$I$7:$I$349),MATCH(ROW($A$7:$A$349),ROW($A$7:$A$349)),""),ROWS($B$1:B69)),COLUMNS($A$1:B71))</f>
        <v>2020</v>
      </c>
      <c r="L75" t="str">
        <f t="array" ref="L75">INDEX($A$7:$F$349,SMALL(IF(COUNTIF($L$5,$H$7:$H$349)*COUNTIF($L$5,$I$7:$I$349),MATCH(ROW($A$7:$A$349),ROW($A$7:$A$349)),""),ROWS($B$1:C69)),COLUMNS($A$1:C71))</f>
        <v>Diaz-Salvat, Claudia C; St Peter, Claire C; Shuler, Natalie J</v>
      </c>
      <c r="M75" t="str">
        <f t="array" ref="M75">INDEX($A$7:$F$349,SMALL(IF(COUNTIF($L$5,$H$7:$H$349)*COUNTIF($L$5,$I$7:$I$349),MATCH(ROW($A$7:$A$349),ROW($A$7:$A$349)),""),ROWS($B$1:D69)),COLUMNS($A$1:D71))</f>
        <v>Increased number of responses may account for reduced resurgence following serial training.</v>
      </c>
      <c r="N75" t="str">
        <f t="array" ref="N75">INDEX($A$7:$F$349,SMALL(IF(COUNTIF($L$5,$H$7:$H$349)*COUNTIF($L$5,$I$7:$I$349),MATCH(ROW($A$7:$A$349),ROW($A$7:$A$349)),""),ROWS($B$1:E69)),COLUMNS($A$1:E71))</f>
        <v>Journal of applied behavior analysis</v>
      </c>
      <c r="O75">
        <f t="array" ref="O75">INDEX($A$7:$F$349,SMALL(IF(COUNTIF($L$5,$H$7:$H$349)*COUNTIF($L$5,$I$7:$I$349),MATCH(ROW($A$7:$A$349),ROW($A$7:$A$349)),""),ROWS($B$1:F69)),COLUMNS($A$1:F71))</f>
        <v>0</v>
      </c>
    </row>
    <row r="76" spans="1:15">
      <c r="A76" s="1">
        <f>'PsycInfo - Initial'!A79</f>
        <v>0</v>
      </c>
      <c r="B76" s="1">
        <f>'PsycInfo - Initial'!B79</f>
        <v>2010</v>
      </c>
      <c r="C76" s="1" t="str">
        <f>'PsycInfo - Initial'!C79</f>
        <v>Podlesnik, Christopher A; Shahan, Timothy A</v>
      </c>
      <c r="D76" s="1" t="str">
        <f>'PsycInfo - Initial'!D79</f>
        <v>Extinction, relapse, and behavioral momentum.</v>
      </c>
      <c r="E76" s="1" t="str">
        <f>'PsycInfo - Initial'!E79</f>
        <v>Behavioural processes</v>
      </c>
      <c r="F76" s="1">
        <f>'PsycInfo - Initial'!F79</f>
        <v>0</v>
      </c>
      <c r="H76" s="1">
        <v>1</v>
      </c>
      <c r="I76" s="1">
        <v>1</v>
      </c>
      <c r="J76" t="b">
        <f t="shared" si="1"/>
        <v>1</v>
      </c>
      <c r="K76">
        <f t="array" ref="K76">INDEX($A$7:$F$349,SMALL(IF(COUNTIF($L$5,$H$7:$H$349)*COUNTIF($L$5,$I$7:$I$349),MATCH(ROW($A$7:$A$349),ROW($A$7:$A$349)),""),ROWS($B$1:B70)),COLUMNS($A$1:B72))</f>
        <v>2018</v>
      </c>
      <c r="L76" t="str">
        <f t="array" ref="L76">INDEX($A$7:$F$349,SMALL(IF(COUNTIF($L$5,$H$7:$H$349)*COUNTIF($L$5,$I$7:$I$349),MATCH(ROW($A$7:$A$349),ROW($A$7:$A$349)),""),ROWS($B$1:C70)),COLUMNS($A$1:C72))</f>
        <v>Falcomata, Terry S; Muething, Colin S; Silbaugh, Bryant C; Adami, Summer; Hoffman, Katherine; Shpall, Cayenne; Ringdahl, Joel E</v>
      </c>
      <c r="M76" t="str">
        <f t="array" ref="M76">INDEX($A$7:$F$349,SMALL(IF(COUNTIF($L$5,$H$7:$H$349)*COUNTIF($L$5,$I$7:$I$349),MATCH(ROW($A$7:$A$349),ROW($A$7:$A$349)),""),ROWS($B$1:D70)),COLUMNS($A$1:D72))</f>
        <v>Lag Schedules and Functional Communication Training: Persistence of Mands and Relapse of Problem Behavior.</v>
      </c>
      <c r="N76" t="str">
        <f t="array" ref="N76">INDEX($A$7:$F$349,SMALL(IF(COUNTIF($L$5,$H$7:$H$349)*COUNTIF($L$5,$I$7:$I$349),MATCH(ROW($A$7:$A$349),ROW($A$7:$A$349)),""),ROWS($B$1:E70)),COLUMNS($A$1:E72))</f>
        <v>Behavior modification</v>
      </c>
      <c r="O76">
        <f t="array" ref="O76">INDEX($A$7:$F$349,SMALL(IF(COUNTIF($L$5,$H$7:$H$349)*COUNTIF($L$5,$I$7:$I$349),MATCH(ROW($A$7:$A$349),ROW($A$7:$A$349)),""),ROWS($B$1:F70)),COLUMNS($A$1:F72))</f>
        <v>0</v>
      </c>
    </row>
    <row r="77" spans="1:15">
      <c r="A77" s="1">
        <f>'PsycInfo - Initial'!A80</f>
        <v>0</v>
      </c>
      <c r="B77" s="1">
        <f>'PsycInfo - Initial'!B80</f>
        <v>2018</v>
      </c>
      <c r="C77" s="1" t="str">
        <f>'PsycInfo - Initial'!C80</f>
        <v>Trask, Sydney; Keim, Christopher L; Bouton, Mark E</v>
      </c>
      <c r="D77" s="1" t="str">
        <f>'PsycInfo - Initial'!D80</f>
        <v>Factors that encourage generalization from extinction to test reduce resurgence of an extinguished operant response.</v>
      </c>
      <c r="E77" s="1" t="str">
        <f>'PsycInfo - Initial'!E80</f>
        <v>Journal of the experimental analysis of behavior</v>
      </c>
      <c r="F77" s="1">
        <f>'PsycInfo - Initial'!F80</f>
        <v>0</v>
      </c>
      <c r="H77" s="1">
        <v>1</v>
      </c>
      <c r="I77" s="1">
        <v>1</v>
      </c>
      <c r="J77" t="b">
        <f t="shared" si="1"/>
        <v>1</v>
      </c>
      <c r="K77">
        <f t="array" ref="K77">INDEX($A$7:$F$349,SMALL(IF(COUNTIF($L$5,$H$7:$H$349)*COUNTIF($L$5,$I$7:$I$349),MATCH(ROW($A$7:$A$349),ROW($A$7:$A$349)),""),ROWS($B$1:B71)),COLUMNS($A$1:B73))</f>
        <v>2011</v>
      </c>
      <c r="L77" t="str">
        <f t="array" ref="L77">INDEX($A$7:$F$349,SMALL(IF(COUNTIF($L$5,$H$7:$H$349)*COUNTIF($L$5,$I$7:$I$349),MATCH(ROW($A$7:$A$349),ROW($A$7:$A$349)),""),ROWS($B$1:C71)),COLUMNS($A$1:C73))</f>
        <v>Bouton, Mark E</v>
      </c>
      <c r="M77" t="str">
        <f t="array" ref="M77">INDEX($A$7:$F$349,SMALL(IF(COUNTIF($L$5,$H$7:$H$349)*COUNTIF($L$5,$I$7:$I$349),MATCH(ROW($A$7:$A$349),ROW($A$7:$A$349)),""),ROWS($B$1:D71)),COLUMNS($A$1:D73))</f>
        <v>Learning and the persistence of appetite: extinction and the motivation to eat and overeat.</v>
      </c>
      <c r="N77" t="str">
        <f t="array" ref="N77">INDEX($A$7:$F$349,SMALL(IF(COUNTIF($L$5,$H$7:$H$349)*COUNTIF($L$5,$I$7:$I$349),MATCH(ROW($A$7:$A$349),ROW($A$7:$A$349)),""),ROWS($B$1:E71)),COLUMNS($A$1:E73))</f>
        <v>Physiology &amp; behavior</v>
      </c>
      <c r="O77">
        <f t="array" ref="O77">INDEX($A$7:$F$349,SMALL(IF(COUNTIF($L$5,$H$7:$H$349)*COUNTIF($L$5,$I$7:$I$349),MATCH(ROW($A$7:$A$349),ROW($A$7:$A$349)),""),ROWS($B$1:F71)),COLUMNS($A$1:F73))</f>
        <v>0</v>
      </c>
    </row>
    <row r="78" spans="1:15">
      <c r="A78" s="1">
        <f>'PsycInfo - Initial'!A81</f>
        <v>0</v>
      </c>
      <c r="B78" s="1">
        <f>'PsycInfo - Initial'!B81</f>
        <v>2014</v>
      </c>
      <c r="C78" s="1" t="str">
        <f>'PsycInfo - Initial'!C81</f>
        <v>Doughty, Adam H; Leake, Lesley W; Stoudemire, M Lee</v>
      </c>
      <c r="D78" s="1" t="str">
        <f>'PsycInfo - Initial'!D81</f>
        <v>Failure to observe untested derived stimulus relations in extinction: implications for understanding stimulus-equivalence formation.</v>
      </c>
      <c r="E78" s="1" t="str">
        <f>'PsycInfo - Initial'!E81</f>
        <v>Journal of the experimental analysis of behavior</v>
      </c>
      <c r="F78" s="1">
        <f>'PsycInfo - Initial'!F81</f>
        <v>0</v>
      </c>
      <c r="H78" s="1">
        <v>1</v>
      </c>
      <c r="I78" s="1">
        <v>1</v>
      </c>
      <c r="J78" t="b">
        <f t="shared" si="1"/>
        <v>1</v>
      </c>
      <c r="K78">
        <f t="array" ref="K78">INDEX($A$7:$F$349,SMALL(IF(COUNTIF($L$5,$H$7:$H$349)*COUNTIF($L$5,$I$7:$I$349),MATCH(ROW($A$7:$A$349),ROW($A$7:$A$349)),""),ROWS($B$1:B72)),COLUMNS($A$1:B74))</f>
        <v>2018</v>
      </c>
      <c r="L78" t="str">
        <f t="array" ref="L78">INDEX($A$7:$F$349,SMALL(IF(COUNTIF($L$5,$H$7:$H$349)*COUNTIF($L$5,$I$7:$I$349),MATCH(ROW($A$7:$A$349),ROW($A$7:$A$349)),""),ROWS($B$1:C72)),COLUMNS($A$1:C74))</f>
        <v>Nall, Rusty W; Craig, Andrew R; Browning, Kaitlyn O; Shahan, Timothy A</v>
      </c>
      <c r="M78" t="str">
        <f t="array" ref="M78">INDEX($A$7:$F$349,SMALL(IF(COUNTIF($L$5,$H$7:$H$349)*COUNTIF($L$5,$I$7:$I$349),MATCH(ROW($A$7:$A$349),ROW($A$7:$A$349)),""),ROWS($B$1:D72)),COLUMNS($A$1:D74))</f>
        <v>Longer treatment with alternative non-drug reinforcement fails to reduce resurgence of cocaine or alcohol seeking in rats.</v>
      </c>
      <c r="N78" t="str">
        <f t="array" ref="N78">INDEX($A$7:$F$349,SMALL(IF(COUNTIF($L$5,$H$7:$H$349)*COUNTIF($L$5,$I$7:$I$349),MATCH(ROW($A$7:$A$349),ROW($A$7:$A$349)),""),ROWS($B$1:E72)),COLUMNS($A$1:E74))</f>
        <v>Behavioural brain research</v>
      </c>
      <c r="O78">
        <f t="array" ref="O78">INDEX($A$7:$F$349,SMALL(IF(COUNTIF($L$5,$H$7:$H$349)*COUNTIF($L$5,$I$7:$I$349),MATCH(ROW($A$7:$A$349),ROW($A$7:$A$349)),""),ROWS($B$1:F72)),COLUMNS($A$1:F74))</f>
        <v>0</v>
      </c>
    </row>
    <row r="79" spans="1:15">
      <c r="A79" s="1">
        <f>'PsycInfo - Initial'!A82</f>
        <v>0</v>
      </c>
      <c r="B79" s="1">
        <f>'PsycInfo - Initial'!B82</f>
        <v>2014</v>
      </c>
      <c r="C79" s="1" t="str">
        <f>'PsycInfo - Initial'!C82</f>
        <v>Rispoli, Mandy; Camargo, Síglia; Machalicek, Wendy; Lang, Russell; Sigafoos, Jeff</v>
      </c>
      <c r="D79" s="1" t="str">
        <f>'PsycInfo - Initial'!D82</f>
        <v>Functional communication training in the treatment of problem behavior maintained by access to rituals.</v>
      </c>
      <c r="E79" s="1" t="str">
        <f>'PsycInfo - Initial'!E82</f>
        <v>Journal of applied behavior analysis</v>
      </c>
      <c r="F79" s="1">
        <f>'PsycInfo - Initial'!F82</f>
        <v>0</v>
      </c>
      <c r="H79" s="1">
        <v>1</v>
      </c>
      <c r="I79" s="1">
        <v>1</v>
      </c>
      <c r="J79" t="b">
        <f t="shared" si="1"/>
        <v>1</v>
      </c>
      <c r="K79">
        <f t="array" ref="K79">INDEX($A$7:$F$349,SMALL(IF(COUNTIF($L$5,$H$7:$H$349)*COUNTIF($L$5,$I$7:$I$349),MATCH(ROW($A$7:$A$349),ROW($A$7:$A$349)),""),ROWS($B$1:B73)),COLUMNS($A$1:B75))</f>
        <v>2011</v>
      </c>
      <c r="L79" t="str">
        <f t="array" ref="L79">INDEX($A$7:$F$349,SMALL(IF(COUNTIF($L$5,$H$7:$H$349)*COUNTIF($L$5,$I$7:$I$349),MATCH(ROW($A$7:$A$349),ROW($A$7:$A$349)),""),ROWS($B$1:C73)),COLUMNS($A$1:C75))</f>
        <v>Quick, Stacey L; Pyszczynski, Adam D; Colston, Kelli A; Shahan, Timothy A</v>
      </c>
      <c r="M79" t="str">
        <f t="array" ref="M79">INDEX($A$7:$F$349,SMALL(IF(COUNTIF($L$5,$H$7:$H$349)*COUNTIF($L$5,$I$7:$I$349),MATCH(ROW($A$7:$A$349),ROW($A$7:$A$349)),""),ROWS($B$1:D73)),COLUMNS($A$1:D75))</f>
        <v>Loss of alternative non-drug reinforcement induces relapse of cocaine-seeking in rats: role of dopamine D(1) receptors.</v>
      </c>
      <c r="N79" t="str">
        <f t="array" ref="N79">INDEX($A$7:$F$349,SMALL(IF(COUNTIF($L$5,$H$7:$H$349)*COUNTIF($L$5,$I$7:$I$349),MATCH(ROW($A$7:$A$349),ROW($A$7:$A$349)),""),ROWS($B$1:E73)),COLUMNS($A$1:E75))</f>
        <v>Neuropsychopharmacology : official publication of the American College of Neuropsychopharmacology</v>
      </c>
      <c r="O79">
        <f t="array" ref="O79">INDEX($A$7:$F$349,SMALL(IF(COUNTIF($L$5,$H$7:$H$349)*COUNTIF($L$5,$I$7:$I$349),MATCH(ROW($A$7:$A$349),ROW($A$7:$A$349)),""),ROWS($B$1:F73)),COLUMNS($A$1:F75))</f>
        <v>0</v>
      </c>
    </row>
    <row r="80" spans="1:15">
      <c r="A80" s="1">
        <f>'PsycInfo - Initial'!A83</f>
        <v>0</v>
      </c>
      <c r="B80" s="1">
        <f>'PsycInfo - Initial'!B83</f>
        <v>2010</v>
      </c>
      <c r="C80" s="1" t="str">
        <f>'PsycInfo - Initial'!C83</f>
        <v>Barch, Deanna M; Dowd, Erin C</v>
      </c>
      <c r="D80" s="1" t="str">
        <f>'PsycInfo - Initial'!D83</f>
        <v>Goal representations and motivational drive in schizophrenia: the role of prefrontal-striatal interactions.</v>
      </c>
      <c r="E80" s="1" t="str">
        <f>'PsycInfo - Initial'!E83</f>
        <v>Schizophrenia bulletin</v>
      </c>
      <c r="F80" s="1">
        <f>'PsycInfo - Initial'!F83</f>
        <v>0</v>
      </c>
      <c r="H80" s="1">
        <v>0</v>
      </c>
      <c r="I80" s="1">
        <v>0</v>
      </c>
      <c r="J80" t="b">
        <f t="shared" si="1"/>
        <v>1</v>
      </c>
      <c r="K80">
        <f t="array" ref="K80">INDEX($A$7:$F$349,SMALL(IF(COUNTIF($L$5,$H$7:$H$349)*COUNTIF($L$5,$I$7:$I$349),MATCH(ROW($A$7:$A$349),ROW($A$7:$A$349)),""),ROWS($B$1:B74)),COLUMNS($A$1:B76))</f>
        <v>2013</v>
      </c>
      <c r="L80" t="str">
        <f t="array" ref="L80">INDEX($A$7:$F$349,SMALL(IF(COUNTIF($L$5,$H$7:$H$349)*COUNTIF($L$5,$I$7:$I$349),MATCH(ROW($A$7:$A$349),ROW($A$7:$A$349)),""),ROWS($B$1:C74)),COLUMNS($A$1:C76))</f>
        <v>Pyszczynski, Adam D; Shahan, Timothy A</v>
      </c>
      <c r="M80" t="str">
        <f t="array" ref="M80">INDEX($A$7:$F$349,SMALL(IF(COUNTIF($L$5,$H$7:$H$349)*COUNTIF($L$5,$I$7:$I$349),MATCH(ROW($A$7:$A$349),ROW($A$7:$A$349)),""),ROWS($B$1:D74)),COLUMNS($A$1:D76))</f>
        <v>Loss of nondrug reinforcement in one context produces alcohol seeking in another context.</v>
      </c>
      <c r="N80" t="str">
        <f t="array" ref="N80">INDEX($A$7:$F$349,SMALL(IF(COUNTIF($L$5,$H$7:$H$349)*COUNTIF($L$5,$I$7:$I$349),MATCH(ROW($A$7:$A$349),ROW($A$7:$A$349)),""),ROWS($B$1:E74)),COLUMNS($A$1:E76))</f>
        <v>Behavioural pharmacology</v>
      </c>
      <c r="O80">
        <f t="array" ref="O80">INDEX($A$7:$F$349,SMALL(IF(COUNTIF($L$5,$H$7:$H$349)*COUNTIF($L$5,$I$7:$I$349),MATCH(ROW($A$7:$A$349),ROW($A$7:$A$349)),""),ROWS($B$1:F74)),COLUMNS($A$1:F76))</f>
        <v>0</v>
      </c>
    </row>
    <row r="81" spans="1:15">
      <c r="A81" s="1">
        <f>'PsycInfo - Initial'!A84</f>
        <v>0</v>
      </c>
      <c r="B81" s="1">
        <f>'PsycInfo - Initial'!B84</f>
        <v>2016</v>
      </c>
      <c r="C81" s="1" t="str">
        <f>'PsycInfo - Initial'!C84</f>
        <v>Craig, Andrew R; Nall, Rusty W; Madden, Gregory J; Shahan, Timothy A</v>
      </c>
      <c r="D81" s="1" t="str">
        <f>'PsycInfo - Initial'!D84</f>
        <v>Higher rate alternative non-drug reinforcement produces faster suppression of cocaine seeking but more resurgence when removed.</v>
      </c>
      <c r="E81" s="1" t="str">
        <f>'PsycInfo - Initial'!E84</f>
        <v>Behavioural brain research</v>
      </c>
      <c r="F81" s="1">
        <f>'PsycInfo - Initial'!F84</f>
        <v>0</v>
      </c>
      <c r="H81" s="1">
        <v>1</v>
      </c>
      <c r="I81" s="1">
        <v>1</v>
      </c>
      <c r="J81" t="b">
        <f t="shared" si="1"/>
        <v>1</v>
      </c>
      <c r="K81">
        <f t="array" ref="K81">INDEX($A$7:$F$349,SMALL(IF(COUNTIF($L$5,$H$7:$H$349)*COUNTIF($L$5,$I$7:$I$349),MATCH(ROW($A$7:$A$349),ROW($A$7:$A$349)),""),ROWS($B$1:B75)),COLUMNS($A$1:B77))</f>
        <v>2020</v>
      </c>
      <c r="L81" t="str">
        <f t="array" ref="L81">INDEX($A$7:$F$349,SMALL(IF(COUNTIF($L$5,$H$7:$H$349)*COUNTIF($L$5,$I$7:$I$349),MATCH(ROW($A$7:$A$349),ROW($A$7:$A$349)),""),ROWS($B$1:C75)),COLUMNS($A$1:C77))</f>
        <v>Sullivan, William E; Saini, Valdeep; DeRosa, Nicole M; Craig, Andrew R; Ringdahl, Joel E; Roane, Henry S</v>
      </c>
      <c r="M81" t="str">
        <f t="array" ref="M81">INDEX($A$7:$F$349,SMALL(IF(COUNTIF($L$5,$H$7:$H$349)*COUNTIF($L$5,$I$7:$I$349),MATCH(ROW($A$7:$A$349),ROW($A$7:$A$349)),""),ROWS($B$1:D75)),COLUMNS($A$1:D77))</f>
        <v>Measurement of nontargeted problem behavior during investigations of resurgence.</v>
      </c>
      <c r="N81" t="str">
        <f t="array" ref="N81">INDEX($A$7:$F$349,SMALL(IF(COUNTIF($L$5,$H$7:$H$349)*COUNTIF($L$5,$I$7:$I$349),MATCH(ROW($A$7:$A$349),ROW($A$7:$A$349)),""),ROWS($B$1:E75)),COLUMNS($A$1:E77))</f>
        <v>Journal of applied behavior analysis</v>
      </c>
      <c r="O81">
        <f t="array" ref="O81">INDEX($A$7:$F$349,SMALL(IF(COUNTIF($L$5,$H$7:$H$349)*COUNTIF($L$5,$I$7:$I$349),MATCH(ROW($A$7:$A$349),ROW($A$7:$A$349)),""),ROWS($B$1:F75)),COLUMNS($A$1:F77))</f>
        <v>0</v>
      </c>
    </row>
    <row r="82" spans="1:15">
      <c r="A82" s="1">
        <f>'PsycInfo - Initial'!A85</f>
        <v>0</v>
      </c>
      <c r="B82" s="1">
        <f>'PsycInfo - Initial'!B85</f>
        <v>2011</v>
      </c>
      <c r="C82" s="1" t="str">
        <f>'PsycInfo - Initial'!C85</f>
        <v>Reed, Phil; Clark, Charlotte</v>
      </c>
      <c r="D82" s="1" t="str">
        <f>'PsycInfo - Initial'!D85</f>
        <v>Impact of intervening learning on resurgence in humans with Autism Spectrum Disorders.</v>
      </c>
      <c r="E82" s="1" t="str">
        <f>'PsycInfo - Initial'!E85</f>
        <v>Learning &amp; behavior</v>
      </c>
      <c r="F82" s="1">
        <f>'PsycInfo - Initial'!F85</f>
        <v>0</v>
      </c>
      <c r="H82" s="1">
        <v>1</v>
      </c>
      <c r="I82" s="1">
        <v>1</v>
      </c>
      <c r="J82" t="b">
        <f t="shared" si="1"/>
        <v>1</v>
      </c>
      <c r="K82">
        <f t="array" ref="K82">INDEX($A$7:$F$349,SMALL(IF(COUNTIF($L$5,$H$7:$H$349)*COUNTIF($L$5,$I$7:$I$349),MATCH(ROW($A$7:$A$349),ROW($A$7:$A$349)),""),ROWS($B$1:B76)),COLUMNS($A$1:B78))</f>
        <v>2011</v>
      </c>
      <c r="L82" t="str">
        <f t="array" ref="L82">INDEX($A$7:$F$349,SMALL(IF(COUNTIF($L$5,$H$7:$H$349)*COUNTIF($L$5,$I$7:$I$349),MATCH(ROW($A$7:$A$349),ROW($A$7:$A$349)),""),ROWS($B$1:C76)),COLUMNS($A$1:C78))</f>
        <v>Winterbauer, Neil E; Bouton, Mark E</v>
      </c>
      <c r="M82" t="str">
        <f t="array" ref="M82">INDEX($A$7:$F$349,SMALL(IF(COUNTIF($L$5,$H$7:$H$349)*COUNTIF($L$5,$I$7:$I$349),MATCH(ROW($A$7:$A$349),ROW($A$7:$A$349)),""),ROWS($B$1:D76)),COLUMNS($A$1:D78))</f>
        <v>Mechanisms of resurgence II: Response-contingent reinforcers can reinstate a second extinguished behavior.</v>
      </c>
      <c r="N82" t="str">
        <f t="array" ref="N82">INDEX($A$7:$F$349,SMALL(IF(COUNTIF($L$5,$H$7:$H$349)*COUNTIF($L$5,$I$7:$I$349),MATCH(ROW($A$7:$A$349),ROW($A$7:$A$349)),""),ROWS($B$1:E76)),COLUMNS($A$1:E78))</f>
        <v>Learning and motivation</v>
      </c>
      <c r="O82">
        <f t="array" ref="O82">INDEX($A$7:$F$349,SMALL(IF(COUNTIF($L$5,$H$7:$H$349)*COUNTIF($L$5,$I$7:$I$349),MATCH(ROW($A$7:$A$349),ROW($A$7:$A$349)),""),ROWS($B$1:F76)),COLUMNS($A$1:F78))</f>
        <v>0</v>
      </c>
    </row>
    <row r="83" spans="1:15">
      <c r="A83" s="1">
        <f>'PsycInfo - Initial'!A86</f>
        <v>0</v>
      </c>
      <c r="B83" s="1">
        <f>'PsycInfo - Initial'!B86</f>
        <v>2020</v>
      </c>
      <c r="C83" s="1" t="str">
        <f>'PsycInfo - Initial'!C86</f>
        <v>Neely, Leslie; Graber, Jessica; Kunnavatana, Shanun; Cantrell, Katherine</v>
      </c>
      <c r="D83" s="1" t="str">
        <f>'PsycInfo - Initial'!D86</f>
        <v>Impact of language on behavior treatment outcomes.</v>
      </c>
      <c r="E83" s="1" t="str">
        <f>'PsycInfo - Initial'!E86</f>
        <v>Journal of applied behavior analysis</v>
      </c>
      <c r="F83" s="1">
        <f>'PsycInfo - Initial'!F86</f>
        <v>0</v>
      </c>
      <c r="H83" s="1">
        <v>0</v>
      </c>
      <c r="I83" s="1">
        <v>0</v>
      </c>
      <c r="J83" t="b">
        <f t="shared" si="1"/>
        <v>1</v>
      </c>
      <c r="K83">
        <f t="array" ref="K83">INDEX($A$7:$F$349,SMALL(IF(COUNTIF($L$5,$H$7:$H$349)*COUNTIF($L$5,$I$7:$I$349),MATCH(ROW($A$7:$A$349),ROW($A$7:$A$349)),""),ROWS($B$1:B77)),COLUMNS($A$1:B79))</f>
        <v>2010</v>
      </c>
      <c r="L83" t="str">
        <f t="array" ref="L83">INDEX($A$7:$F$349,SMALL(IF(COUNTIF($L$5,$H$7:$H$349)*COUNTIF($L$5,$I$7:$I$349),MATCH(ROW($A$7:$A$349),ROW($A$7:$A$349)),""),ROWS($B$1:C77)),COLUMNS($A$1:C79))</f>
        <v>Winterbauer, Neil E; Bouton, Mark E</v>
      </c>
      <c r="M83" t="str">
        <f t="array" ref="M83">INDEX($A$7:$F$349,SMALL(IF(COUNTIF($L$5,$H$7:$H$349)*COUNTIF($L$5,$I$7:$I$349),MATCH(ROW($A$7:$A$349),ROW($A$7:$A$349)),""),ROWS($B$1:D77)),COLUMNS($A$1:D79))</f>
        <v>Mechanisms of resurgence of an extinguished instrumental behavior.</v>
      </c>
      <c r="N83" t="str">
        <f t="array" ref="N83">INDEX($A$7:$F$349,SMALL(IF(COUNTIF($L$5,$H$7:$H$349)*COUNTIF($L$5,$I$7:$I$349),MATCH(ROW($A$7:$A$349),ROW($A$7:$A$349)),""),ROWS($B$1:E77)),COLUMNS($A$1:E79))</f>
        <v>Journal of experimental psychology. Animal behavior processes</v>
      </c>
      <c r="O83">
        <f t="array" ref="O83">INDEX($A$7:$F$349,SMALL(IF(COUNTIF($L$5,$H$7:$H$349)*COUNTIF($L$5,$I$7:$I$349),MATCH(ROW($A$7:$A$349),ROW($A$7:$A$349)),""),ROWS($B$1:F77)),COLUMNS($A$1:F79))</f>
        <v>0</v>
      </c>
    </row>
    <row r="84" spans="1:15">
      <c r="A84" s="1">
        <f>'PsycInfo - Initial'!A87</f>
        <v>0</v>
      </c>
      <c r="B84" s="1">
        <f>'PsycInfo - Initial'!B87</f>
        <v>2015</v>
      </c>
      <c r="C84" s="1" t="str">
        <f>'PsycInfo - Initial'!C87</f>
        <v>Bloom, Sarah E; Lambert, Joseph M</v>
      </c>
      <c r="D84" s="1" t="str">
        <f>'PsycInfo - Initial'!D87</f>
        <v>Implications for practice: Resurgence and differential reinforcement of alternative responding.</v>
      </c>
      <c r="E84" s="1" t="str">
        <f>'PsycInfo - Initial'!E87</f>
        <v>Journal of applied behavior analysis</v>
      </c>
      <c r="F84" s="1">
        <f>'PsycInfo - Initial'!F87</f>
        <v>0</v>
      </c>
      <c r="H84" s="1">
        <v>1</v>
      </c>
      <c r="I84" s="1">
        <v>1</v>
      </c>
      <c r="J84" t="b">
        <f t="shared" si="1"/>
        <v>1</v>
      </c>
      <c r="K84">
        <f t="array" ref="K84">INDEX($A$7:$F$349,SMALL(IF(COUNTIF($L$5,$H$7:$H$349)*COUNTIF($L$5,$I$7:$I$349),MATCH(ROW($A$7:$A$349),ROW($A$7:$A$349)),""),ROWS($B$1:B78)),COLUMNS($A$1:B80))</f>
        <v>2018</v>
      </c>
      <c r="L84" t="str">
        <f t="array" ref="L84">INDEX($A$7:$F$349,SMALL(IF(COUNTIF($L$5,$H$7:$H$349)*COUNTIF($L$5,$I$7:$I$349),MATCH(ROW($A$7:$A$349),ROW($A$7:$A$349)),""),ROWS($B$1:C78)),COLUMNS($A$1:C80))</f>
        <v>Fisher, Wayne W; Greer, Brian D; Fuhrman, Ashley M; Saini, Valdeep; Simmons, Christina A</v>
      </c>
      <c r="M84" t="str">
        <f t="array" ref="M84">INDEX($A$7:$F$349,SMALL(IF(COUNTIF($L$5,$H$7:$H$349)*COUNTIF($L$5,$I$7:$I$349),MATCH(ROW($A$7:$A$349),ROW($A$7:$A$349)),""),ROWS($B$1:D78)),COLUMNS($A$1:D80))</f>
        <v>Minimizing resurgence of destructive behavior using behavioral momentum theory.</v>
      </c>
      <c r="N84" t="str">
        <f t="array" ref="N84">INDEX($A$7:$F$349,SMALL(IF(COUNTIF($L$5,$H$7:$H$349)*COUNTIF($L$5,$I$7:$I$349),MATCH(ROW($A$7:$A$349),ROW($A$7:$A$349)),""),ROWS($B$1:E78)),COLUMNS($A$1:E80))</f>
        <v>Journal of applied behavior analysis</v>
      </c>
      <c r="O84">
        <f t="array" ref="O84">INDEX($A$7:$F$349,SMALL(IF(COUNTIF($L$5,$H$7:$H$349)*COUNTIF($L$5,$I$7:$I$349),MATCH(ROW($A$7:$A$349),ROW($A$7:$A$349)),""),ROWS($B$1:F78)),COLUMNS($A$1:F80))</f>
        <v>0</v>
      </c>
    </row>
    <row r="85" spans="1:15">
      <c r="A85" s="1">
        <f>'PsycInfo - Initial'!A88</f>
        <v>0</v>
      </c>
      <c r="B85" s="1">
        <f>'PsycInfo - Initial'!B88</f>
        <v>2020</v>
      </c>
      <c r="C85" s="1" t="str">
        <f>'PsycInfo - Initial'!C88</f>
        <v>Diaz-Salvat, Claudia C; St Peter, Claire C; Shuler, Natalie J</v>
      </c>
      <c r="D85" s="1" t="str">
        <f>'PsycInfo - Initial'!D88</f>
        <v>Increased number of responses may account for reduced resurgence following serial training.</v>
      </c>
      <c r="E85" s="1" t="str">
        <f>'PsycInfo - Initial'!E88</f>
        <v>Journal of applied behavior analysis</v>
      </c>
      <c r="F85" s="1">
        <f>'PsycInfo - Initial'!F88</f>
        <v>0</v>
      </c>
      <c r="H85" s="1">
        <v>1</v>
      </c>
      <c r="I85" s="1">
        <v>1</v>
      </c>
      <c r="J85" t="b">
        <f t="shared" si="1"/>
        <v>1</v>
      </c>
      <c r="K85">
        <f t="array" ref="K85">INDEX($A$7:$F$349,SMALL(IF(COUNTIF($L$5,$H$7:$H$349)*COUNTIF($L$5,$I$7:$I$349),MATCH(ROW($A$7:$A$349),ROW($A$7:$A$349)),""),ROWS($B$1:B79)),COLUMNS($A$1:B81))</f>
        <v>2020</v>
      </c>
      <c r="L85" t="str">
        <f t="array" ref="L85">INDEX($A$7:$F$349,SMALL(IF(COUNTIF($L$5,$H$7:$H$349)*COUNTIF($L$5,$I$7:$I$349),MATCH(ROW($A$7:$A$349),ROW($A$7:$A$349)),""),ROWS($B$1:C79)),COLUMNS($A$1:C81))</f>
        <v>Fisher, Wayne W; Fuhrman, Ashley M; Greer, Brian D; Mitteer, Daniel R; Piazza, Cathleen C</v>
      </c>
      <c r="M85" t="str">
        <f t="array" ref="M85">INDEX($A$7:$F$349,SMALL(IF(COUNTIF($L$5,$H$7:$H$349)*COUNTIF($L$5,$I$7:$I$349),MATCH(ROW($A$7:$A$349),ROW($A$7:$A$349)),""),ROWS($B$1:D79)),COLUMNS($A$1:D81))</f>
        <v>Mitigating resurgence of destructive behavior using the discriminative stimuli of a multiple schedule.</v>
      </c>
      <c r="N85" t="str">
        <f t="array" ref="N85">INDEX($A$7:$F$349,SMALL(IF(COUNTIF($L$5,$H$7:$H$349)*COUNTIF($L$5,$I$7:$I$349),MATCH(ROW($A$7:$A$349),ROW($A$7:$A$349)),""),ROWS($B$1:E79)),COLUMNS($A$1:E81))</f>
        <v>Journal of the experimental analysis of behavior</v>
      </c>
      <c r="O85">
        <f t="array" ref="O85">INDEX($A$7:$F$349,SMALL(IF(COUNTIF($L$5,$H$7:$H$349)*COUNTIF($L$5,$I$7:$I$349),MATCH(ROW($A$7:$A$349),ROW($A$7:$A$349)),""),ROWS($B$1:F79)),COLUMNS($A$1:F81))</f>
        <v>0</v>
      </c>
    </row>
    <row r="86" spans="1:15">
      <c r="A86" s="1">
        <f>'PsycInfo - Initial'!A89</f>
        <v>0</v>
      </c>
      <c r="B86" s="1">
        <f>'PsycInfo - Initial'!B89</f>
        <v>2018</v>
      </c>
      <c r="C86" s="1" t="str">
        <f>'PsycInfo - Initial'!C89</f>
        <v>Falcomata, Terry S; Muething, Colin S; Silbaugh, Bryant C; Adami, Summer; Hoffman, Katherine; Shpall, Cayenne; Ringdahl, Joel E</v>
      </c>
      <c r="D86" s="1" t="str">
        <f>'PsycInfo - Initial'!D89</f>
        <v>Lag Schedules and Functional Communication Training: Persistence of Mands and Relapse of Problem Behavior.</v>
      </c>
      <c r="E86" s="1" t="str">
        <f>'PsycInfo - Initial'!E89</f>
        <v>Behavior modification</v>
      </c>
      <c r="F86" s="1">
        <f>'PsycInfo - Initial'!F89</f>
        <v>0</v>
      </c>
      <c r="H86" s="1">
        <v>1</v>
      </c>
      <c r="I86" s="1">
        <v>1</v>
      </c>
      <c r="J86" t="b">
        <f t="shared" si="1"/>
        <v>1</v>
      </c>
      <c r="K86">
        <f t="array" ref="K86">INDEX($A$7:$F$349,SMALL(IF(COUNTIF($L$5,$H$7:$H$349)*COUNTIF($L$5,$I$7:$I$349),MATCH(ROW($A$7:$A$349),ROW($A$7:$A$349)),""),ROWS($B$1:B80)),COLUMNS($A$1:B82))</f>
        <v>2019</v>
      </c>
      <c r="L86" t="str">
        <f t="array" ref="L86">INDEX($A$7:$F$349,SMALL(IF(COUNTIF($L$5,$H$7:$H$349)*COUNTIF($L$5,$I$7:$I$349),MATCH(ROW($A$7:$A$349),ROW($A$7:$A$349)),""),ROWS($B$1:C80)),COLUMNS($A$1:C82))</f>
        <v>Cox, David J; Bolívar, Hypatia A; Barlow, Molly A</v>
      </c>
      <c r="M86" t="str">
        <f t="array" ref="M86">INDEX($A$7:$F$349,SMALL(IF(COUNTIF($L$5,$H$7:$H$349)*COUNTIF($L$5,$I$7:$I$349),MATCH(ROW($A$7:$A$349),ROW($A$7:$A$349)),""),ROWS($B$1:D80)),COLUMNS($A$1:D82))</f>
        <v>Multiple control responses and resurgence of human behavior.</v>
      </c>
      <c r="N86" t="str">
        <f t="array" ref="N86">INDEX($A$7:$F$349,SMALL(IF(COUNTIF($L$5,$H$7:$H$349)*COUNTIF($L$5,$I$7:$I$349),MATCH(ROW($A$7:$A$349),ROW($A$7:$A$349)),""),ROWS($B$1:E80)),COLUMNS($A$1:E82))</f>
        <v>Behavioural processes</v>
      </c>
      <c r="O86">
        <f t="array" ref="O86">INDEX($A$7:$F$349,SMALL(IF(COUNTIF($L$5,$H$7:$H$349)*COUNTIF($L$5,$I$7:$I$349),MATCH(ROW($A$7:$A$349),ROW($A$7:$A$349)),""),ROWS($B$1:F80)),COLUMNS($A$1:F82))</f>
        <v>0</v>
      </c>
    </row>
    <row r="87" spans="1:15">
      <c r="A87" s="1">
        <f>'PsycInfo - Initial'!A90</f>
        <v>0</v>
      </c>
      <c r="B87" s="1">
        <f>'PsycInfo - Initial'!B90</f>
        <v>2011</v>
      </c>
      <c r="C87" s="1" t="str">
        <f>'PsycInfo - Initial'!C90</f>
        <v>Bouton, Mark E</v>
      </c>
      <c r="D87" s="1" t="str">
        <f>'PsycInfo - Initial'!D90</f>
        <v>Learning and the persistence of appetite: extinction and the motivation to eat and overeat.</v>
      </c>
      <c r="E87" s="1" t="str">
        <f>'PsycInfo - Initial'!E90</f>
        <v>Physiology &amp; behavior</v>
      </c>
      <c r="F87" s="1">
        <f>'PsycInfo - Initial'!F90</f>
        <v>0</v>
      </c>
      <c r="H87" s="1">
        <v>1</v>
      </c>
      <c r="I87" s="1">
        <v>1</v>
      </c>
      <c r="J87" t="b">
        <f t="shared" si="1"/>
        <v>1</v>
      </c>
      <c r="K87">
        <f t="array" ref="K87">INDEX($A$7:$F$349,SMALL(IF(COUNTIF($L$5,$H$7:$H$349)*COUNTIF($L$5,$I$7:$I$349),MATCH(ROW($A$7:$A$349),ROW($A$7:$A$349)),""),ROWS($B$1:B81)),COLUMNS($A$1:B83))</f>
        <v>2016</v>
      </c>
      <c r="L87" t="str">
        <f t="array" ref="L87">INDEX($A$7:$F$349,SMALL(IF(COUNTIF($L$5,$H$7:$H$349)*COUNTIF($L$5,$I$7:$I$349),MATCH(ROW($A$7:$A$349),ROW($A$7:$A$349)),""),ROWS($B$1:C81)),COLUMNS($A$1:C83))</f>
        <v>Chezan, Laura C; Drasgow, Erik; Martin, Christian A; Halle, James W</v>
      </c>
      <c r="M87" t="str">
        <f t="array" ref="M87">INDEX($A$7:$F$349,SMALL(IF(COUNTIF($L$5,$H$7:$H$349)*COUNTIF($L$5,$I$7:$I$349),MATCH(ROW($A$7:$A$349),ROW($A$7:$A$349)),""),ROWS($B$1:D81)),COLUMNS($A$1:D83))</f>
        <v>Negatively-Reinforced Mands: An Examination of Resurgence to Existing Mands in Two Children With Autism and Language Delays.</v>
      </c>
      <c r="N87" t="str">
        <f t="array" ref="N87">INDEX($A$7:$F$349,SMALL(IF(COUNTIF($L$5,$H$7:$H$349)*COUNTIF($L$5,$I$7:$I$349),MATCH(ROW($A$7:$A$349),ROW($A$7:$A$349)),""),ROWS($B$1:E81)),COLUMNS($A$1:E83))</f>
        <v>Behavior modification</v>
      </c>
      <c r="O87">
        <f t="array" ref="O87">INDEX($A$7:$F$349,SMALL(IF(COUNTIF($L$5,$H$7:$H$349)*COUNTIF($L$5,$I$7:$I$349),MATCH(ROW($A$7:$A$349),ROW($A$7:$A$349)),""),ROWS($B$1:F81)),COLUMNS($A$1:F83))</f>
        <v>0</v>
      </c>
    </row>
    <row r="88" spans="1:15">
      <c r="A88" s="1">
        <f>'PsycInfo - Initial'!A91</f>
        <v>0</v>
      </c>
      <c r="B88" s="1">
        <f>'PsycInfo - Initial'!B91</f>
        <v>2018</v>
      </c>
      <c r="C88" s="1" t="str">
        <f>'PsycInfo - Initial'!C91</f>
        <v>Nall, Rusty W; Craig, Andrew R; Browning, Kaitlyn O; Shahan, Timothy A</v>
      </c>
      <c r="D88" s="1" t="str">
        <f>'PsycInfo - Initial'!D91</f>
        <v>Longer treatment with alternative non-drug reinforcement fails to reduce resurgence of cocaine or alcohol seeking in rats.</v>
      </c>
      <c r="E88" s="1" t="str">
        <f>'PsycInfo - Initial'!E91</f>
        <v>Behavioural brain research</v>
      </c>
      <c r="F88" s="1">
        <f>'PsycInfo - Initial'!F91</f>
        <v>0</v>
      </c>
      <c r="H88" s="1">
        <v>1</v>
      </c>
      <c r="I88" s="1">
        <v>1</v>
      </c>
      <c r="J88" t="b">
        <f t="shared" si="1"/>
        <v>1</v>
      </c>
      <c r="K88">
        <f t="array" ref="K88">INDEX($A$7:$F$349,SMALL(IF(COUNTIF($L$5,$H$7:$H$349)*COUNTIF($L$5,$I$7:$I$349),MATCH(ROW($A$7:$A$349),ROW($A$7:$A$349)),""),ROWS($B$1:B82)),COLUMNS($A$1:B84))</f>
        <v>2017</v>
      </c>
      <c r="L88" t="str">
        <f t="array" ref="L88">INDEX($A$7:$F$349,SMALL(IF(COUNTIF($L$5,$H$7:$H$349)*COUNTIF($L$5,$I$7:$I$349),MATCH(ROW($A$7:$A$349),ROW($A$7:$A$349)),""),ROWS($B$1:C82)),COLUMNS($A$1:C84))</f>
        <v>Lattal, Kennon A; Cançado, Carlos R X; Cook, James E; Kincaid, Stephanie L; Nighbor, Tyler D; Oliver, Anthony C</v>
      </c>
      <c r="M88" t="str">
        <f t="array" ref="M88">INDEX($A$7:$F$349,SMALL(IF(COUNTIF($L$5,$H$7:$H$349)*COUNTIF($L$5,$I$7:$I$349),MATCH(ROW($A$7:$A$349),ROW($A$7:$A$349)),""),ROWS($B$1:D82)),COLUMNS($A$1:D84))</f>
        <v>On defining resurgence.</v>
      </c>
      <c r="N88" t="str">
        <f t="array" ref="N88">INDEX($A$7:$F$349,SMALL(IF(COUNTIF($L$5,$H$7:$H$349)*COUNTIF($L$5,$I$7:$I$349),MATCH(ROW($A$7:$A$349),ROW($A$7:$A$349)),""),ROWS($B$1:E82)),COLUMNS($A$1:E84))</f>
        <v>Behavioural processes</v>
      </c>
      <c r="O88">
        <f t="array" ref="O88">INDEX($A$7:$F$349,SMALL(IF(COUNTIF($L$5,$H$7:$H$349)*COUNTIF($L$5,$I$7:$I$349),MATCH(ROW($A$7:$A$349),ROW($A$7:$A$349)),""),ROWS($B$1:F82)),COLUMNS($A$1:F84))</f>
        <v>0</v>
      </c>
    </row>
    <row r="89" spans="1:15">
      <c r="A89" s="1">
        <f>'PsycInfo - Initial'!A92</f>
        <v>0</v>
      </c>
      <c r="B89" s="1">
        <f>'PsycInfo - Initial'!B92</f>
        <v>2011</v>
      </c>
      <c r="C89" s="1" t="str">
        <f>'PsycInfo - Initial'!C92</f>
        <v>Quick, Stacey L; Pyszczynski, Adam D; Colston, Kelli A; Shahan, Timothy A</v>
      </c>
      <c r="D89" s="1" t="str">
        <f>'PsycInfo - Initial'!D92</f>
        <v>Loss of alternative non-drug reinforcement induces relapse of cocaine-seeking in rats: role of dopamine D(1) receptors.</v>
      </c>
      <c r="E89" s="1" t="str">
        <f>'PsycInfo - Initial'!E92</f>
        <v>Neuropsychopharmacology : official publication of the American College of Neuropsychopharmacology</v>
      </c>
      <c r="F89" s="1">
        <f>'PsycInfo - Initial'!F92</f>
        <v>0</v>
      </c>
      <c r="H89" s="1">
        <v>1</v>
      </c>
      <c r="I89" s="1">
        <v>1</v>
      </c>
      <c r="J89" t="b">
        <f t="shared" si="1"/>
        <v>1</v>
      </c>
      <c r="K89">
        <f t="array" ref="K89">INDEX($A$7:$F$349,SMALL(IF(COUNTIF($L$5,$H$7:$H$349)*COUNTIF($L$5,$I$7:$I$349),MATCH(ROW($A$7:$A$349),ROW($A$7:$A$349)),""),ROWS($B$1:B83)),COLUMNS($A$1:B85))</f>
        <v>2018</v>
      </c>
      <c r="L89" t="str">
        <f t="array" ref="L89">INDEX($A$7:$F$349,SMALL(IF(COUNTIF($L$5,$H$7:$H$349)*COUNTIF($L$5,$I$7:$I$349),MATCH(ROW($A$7:$A$349),ROW($A$7:$A$349)),""),ROWS($B$1:C83)),COLUMNS($A$1:C85))</f>
        <v>Fisher, Wayne W; Greer, Brian D; Craig, Andrew R; Retzlaff, Billie J; Fuhrman, Ashley M; Lichtblau, Katherine R; Saini, Valdeep</v>
      </c>
      <c r="M89" t="str">
        <f t="array" ref="M89">INDEX($A$7:$F$349,SMALL(IF(COUNTIF($L$5,$H$7:$H$349)*COUNTIF($L$5,$I$7:$I$349),MATCH(ROW($A$7:$A$349),ROW($A$7:$A$349)),""),ROWS($B$1:D83)),COLUMNS($A$1:D85))</f>
        <v>On the predictive validity of behavioral momentum theory for mitigating resurgence of problem behavior.</v>
      </c>
      <c r="N89" t="str">
        <f t="array" ref="N89">INDEX($A$7:$F$349,SMALL(IF(COUNTIF($L$5,$H$7:$H$349)*COUNTIF($L$5,$I$7:$I$349),MATCH(ROW($A$7:$A$349),ROW($A$7:$A$349)),""),ROWS($B$1:E83)),COLUMNS($A$1:E85))</f>
        <v>Journal of the experimental analysis of behavior</v>
      </c>
      <c r="O89">
        <f t="array" ref="O89">INDEX($A$7:$F$349,SMALL(IF(COUNTIF($L$5,$H$7:$H$349)*COUNTIF($L$5,$I$7:$I$349),MATCH(ROW($A$7:$A$349),ROW($A$7:$A$349)),""),ROWS($B$1:F83)),COLUMNS($A$1:F85))</f>
        <v>0</v>
      </c>
    </row>
    <row r="90" spans="1:15">
      <c r="A90" s="1">
        <f>'PsycInfo - Initial'!A93</f>
        <v>0</v>
      </c>
      <c r="B90" s="1">
        <f>'PsycInfo - Initial'!B93</f>
        <v>2013</v>
      </c>
      <c r="C90" s="1" t="str">
        <f>'PsycInfo - Initial'!C93</f>
        <v>Pyszczynski, Adam D; Shahan, Timothy A</v>
      </c>
      <c r="D90" s="1" t="str">
        <f>'PsycInfo - Initial'!D93</f>
        <v>Loss of nondrug reinforcement in one context produces alcohol seeking in another context.</v>
      </c>
      <c r="E90" s="1" t="str">
        <f>'PsycInfo - Initial'!E93</f>
        <v>Behavioural pharmacology</v>
      </c>
      <c r="F90" s="1">
        <f>'PsycInfo - Initial'!F93</f>
        <v>0</v>
      </c>
      <c r="H90" s="1">
        <v>1</v>
      </c>
      <c r="I90" s="1">
        <v>1</v>
      </c>
      <c r="J90" t="b">
        <f t="shared" si="1"/>
        <v>1</v>
      </c>
      <c r="K90">
        <f t="array" ref="K90">INDEX($A$7:$F$349,SMALL(IF(COUNTIF($L$5,$H$7:$H$349)*COUNTIF($L$5,$I$7:$I$349),MATCH(ROW($A$7:$A$349),ROW($A$7:$A$349)),""),ROWS($B$1:B84)),COLUMNS($A$1:B86))</f>
        <v>2017</v>
      </c>
      <c r="L90" t="str">
        <f t="array" ref="L90">INDEX($A$7:$F$349,SMALL(IF(COUNTIF($L$5,$H$7:$H$349)*COUNTIF($L$5,$I$7:$I$349),MATCH(ROW($A$7:$A$349),ROW($A$7:$A$349)),""),ROWS($B$1:C84)),COLUMNS($A$1:C86))</f>
        <v>Kuroda, Toshikazu; Mizutani, Yuto; Cançado, Carlos R X; Podlesnik, Christopher A</v>
      </c>
      <c r="M90" t="str">
        <f t="array" ref="M90">INDEX($A$7:$F$349,SMALL(IF(COUNTIF($L$5,$H$7:$H$349)*COUNTIF($L$5,$I$7:$I$349),MATCH(ROW($A$7:$A$349),ROW($A$7:$A$349)),""),ROWS($B$1:D84)),COLUMNS($A$1:D86))</f>
        <v>Operant models of relapse in zebrafish (Danio rerio): Resurgence, renewal, and reinstatement.</v>
      </c>
      <c r="N90" t="str">
        <f t="array" ref="N90">INDEX($A$7:$F$349,SMALL(IF(COUNTIF($L$5,$H$7:$H$349)*COUNTIF($L$5,$I$7:$I$349),MATCH(ROW($A$7:$A$349),ROW($A$7:$A$349)),""),ROWS($B$1:E84)),COLUMNS($A$1:E86))</f>
        <v>Behavioural brain research</v>
      </c>
      <c r="O90">
        <f t="array" ref="O90">INDEX($A$7:$F$349,SMALL(IF(COUNTIF($L$5,$H$7:$H$349)*COUNTIF($L$5,$I$7:$I$349),MATCH(ROW($A$7:$A$349),ROW($A$7:$A$349)),""),ROWS($B$1:F84)),COLUMNS($A$1:F86))</f>
        <v>0</v>
      </c>
    </row>
    <row r="91" spans="1:15">
      <c r="A91" s="1">
        <f>'PsycInfo - Initial'!A94</f>
        <v>0</v>
      </c>
      <c r="B91" s="1">
        <f>'PsycInfo - Initial'!B94</f>
        <v>2020</v>
      </c>
      <c r="C91" s="1" t="str">
        <f>'PsycInfo - Initial'!C94</f>
        <v>Sullivan, William E; Saini, Valdeep; DeRosa, Nicole M; Craig, Andrew R; Ringdahl, Joel E; Roane, Henry S</v>
      </c>
      <c r="D91" s="1" t="str">
        <f>'PsycInfo - Initial'!D94</f>
        <v>Measurement of nontargeted problem behavior during investigations of resurgence.</v>
      </c>
      <c r="E91" s="1" t="str">
        <f>'PsycInfo - Initial'!E94</f>
        <v>Journal of applied behavior analysis</v>
      </c>
      <c r="F91" s="1">
        <f>'PsycInfo - Initial'!F94</f>
        <v>0</v>
      </c>
      <c r="H91" s="1">
        <v>1</v>
      </c>
      <c r="I91" s="1">
        <v>1</v>
      </c>
      <c r="J91" t="b">
        <f t="shared" si="1"/>
        <v>1</v>
      </c>
      <c r="K91">
        <f t="array" ref="K91">INDEX($A$7:$F$349,SMALL(IF(COUNTIF($L$5,$H$7:$H$349)*COUNTIF($L$5,$I$7:$I$349),MATCH(ROW($A$7:$A$349),ROW($A$7:$A$349)),""),ROWS($B$1:B85)),COLUMNS($A$1:B87))</f>
        <v>2018</v>
      </c>
      <c r="L91" t="str">
        <f t="array" ref="L91">INDEX($A$7:$F$349,SMALL(IF(COUNTIF($L$5,$H$7:$H$349)*COUNTIF($L$5,$I$7:$I$349),MATCH(ROW($A$7:$A$349),ROW($A$7:$A$349)),""),ROWS($B$1:C85)),COLUMNS($A$1:C87))</f>
        <v>Galizio, Ann; Frye, Charles C J; Haynes, Jeremy M; Friedel, Jonathan E; Smith, Brooke M; Odum, Amy L</v>
      </c>
      <c r="M91" t="str">
        <f t="array" ref="M91">INDEX($A$7:$F$349,SMALL(IF(COUNTIF($L$5,$H$7:$H$349)*COUNTIF($L$5,$I$7:$I$349),MATCH(ROW($A$7:$A$349),ROW($A$7:$A$349)),""),ROWS($B$1:D85)),COLUMNS($A$1:D87))</f>
        <v>Persistence and relapse of reinforced behavioral variability.</v>
      </c>
      <c r="N91" t="str">
        <f t="array" ref="N91">INDEX($A$7:$F$349,SMALL(IF(COUNTIF($L$5,$H$7:$H$349)*COUNTIF($L$5,$I$7:$I$349),MATCH(ROW($A$7:$A$349),ROW($A$7:$A$349)),""),ROWS($B$1:E85)),COLUMNS($A$1:E87))</f>
        <v>Journal of the experimental analysis of behavior</v>
      </c>
      <c r="O91">
        <f t="array" ref="O91">INDEX($A$7:$F$349,SMALL(IF(COUNTIF($L$5,$H$7:$H$349)*COUNTIF($L$5,$I$7:$I$349),MATCH(ROW($A$7:$A$349),ROW($A$7:$A$349)),""),ROWS($B$1:F85)),COLUMNS($A$1:F87))</f>
        <v>0</v>
      </c>
    </row>
    <row r="92" spans="1:15">
      <c r="A92" s="1">
        <f>'PsycInfo - Initial'!A95</f>
        <v>0</v>
      </c>
      <c r="B92" s="1">
        <f>'PsycInfo - Initial'!B95</f>
        <v>2013</v>
      </c>
      <c r="C92" s="1" t="str">
        <f>'PsycInfo - Initial'!C95</f>
        <v>Flavell, Charlotte R; Lambert, Elliot A; Winters, Boyer D; Bredy, Timothy W</v>
      </c>
      <c r="D92" s="1" t="str">
        <f>'PsycInfo - Initial'!D95</f>
        <v>Mechanisms governing the reactivation-dependent destabilization of memories and their role in extinction.</v>
      </c>
      <c r="E92" s="1" t="str">
        <f>'PsycInfo - Initial'!E95</f>
        <v>Frontiers in behavioral neuroscience</v>
      </c>
      <c r="F92" s="1">
        <f>'PsycInfo - Initial'!F95</f>
        <v>0</v>
      </c>
      <c r="H92" s="1">
        <v>0</v>
      </c>
      <c r="I92" s="1">
        <v>0</v>
      </c>
      <c r="J92" t="b">
        <f t="shared" si="1"/>
        <v>1</v>
      </c>
      <c r="K92">
        <f t="array" ref="K92">INDEX($A$7:$F$349,SMALL(IF(COUNTIF($L$5,$H$7:$H$349)*COUNTIF($L$5,$I$7:$I$349),MATCH(ROW($A$7:$A$349),ROW($A$7:$A$349)),""),ROWS($B$1:B86)),COLUMNS($A$1:B88))</f>
        <v>2017</v>
      </c>
      <c r="L92" t="str">
        <f t="array" ref="L92">INDEX($A$7:$F$349,SMALL(IF(COUNTIF($L$5,$H$7:$H$349)*COUNTIF($L$5,$I$7:$I$349),MATCH(ROW($A$7:$A$349),ROW($A$7:$A$349)),""),ROWS($B$1:C86)),COLUMNS($A$1:C88))</f>
        <v>Saini, Valdeep; Fisher, Wayne W; Pisman, Maegan D</v>
      </c>
      <c r="M92" t="str">
        <f t="array" ref="M92">INDEX($A$7:$F$349,SMALL(IF(COUNTIF($L$5,$H$7:$H$349)*COUNTIF($L$5,$I$7:$I$349),MATCH(ROW($A$7:$A$349),ROW($A$7:$A$349)),""),ROWS($B$1:D86)),COLUMNS($A$1:D88))</f>
        <v>Persistence during and resurgence following noncontingent reinforcement implemented with and without extinction.</v>
      </c>
      <c r="N92" t="str">
        <f t="array" ref="N92">INDEX($A$7:$F$349,SMALL(IF(COUNTIF($L$5,$H$7:$H$349)*COUNTIF($L$5,$I$7:$I$349),MATCH(ROW($A$7:$A$349),ROW($A$7:$A$349)),""),ROWS($B$1:E86)),COLUMNS($A$1:E88))</f>
        <v>Journal of applied behavior analysis</v>
      </c>
      <c r="O92">
        <f t="array" ref="O92">INDEX($A$7:$F$349,SMALL(IF(COUNTIF($L$5,$H$7:$H$349)*COUNTIF($L$5,$I$7:$I$349),MATCH(ROW($A$7:$A$349),ROW($A$7:$A$349)),""),ROWS($B$1:F86)),COLUMNS($A$1:F88))</f>
        <v>0</v>
      </c>
    </row>
    <row r="93" spans="1:15">
      <c r="A93" s="1">
        <f>'PsycInfo - Initial'!A96</f>
        <v>0</v>
      </c>
      <c r="B93" s="1">
        <f>'PsycInfo - Initial'!B96</f>
        <v>2011</v>
      </c>
      <c r="C93" s="1" t="str">
        <f>'PsycInfo - Initial'!C96</f>
        <v>Winterbauer, Neil E; Bouton, Mark E</v>
      </c>
      <c r="D93" s="1" t="str">
        <f>'PsycInfo - Initial'!D96</f>
        <v>Mechanisms of resurgence II: Response-contingent reinforcers can reinstate a second extinguished behavior.</v>
      </c>
      <c r="E93" s="1" t="str">
        <f>'PsycInfo - Initial'!E96</f>
        <v>Learning and motivation</v>
      </c>
      <c r="F93" s="1">
        <f>'PsycInfo - Initial'!F96</f>
        <v>0</v>
      </c>
      <c r="H93" s="1">
        <v>1</v>
      </c>
      <c r="I93" s="1">
        <v>1</v>
      </c>
      <c r="J93" t="b">
        <f t="shared" si="1"/>
        <v>1</v>
      </c>
      <c r="K93">
        <f t="array" ref="K93">INDEX($A$7:$F$349,SMALL(IF(COUNTIF($L$5,$H$7:$H$349)*COUNTIF($L$5,$I$7:$I$349),MATCH(ROW($A$7:$A$349),ROW($A$7:$A$349)),""),ROWS($B$1:B87)),COLUMNS($A$1:B89))</f>
        <v>2018</v>
      </c>
      <c r="L93" t="str">
        <f t="array" ref="L93">INDEX($A$7:$F$349,SMALL(IF(COUNTIF($L$5,$H$7:$H$349)*COUNTIF($L$5,$I$7:$I$349),MATCH(ROW($A$7:$A$349),ROW($A$7:$A$349)),""),ROWS($B$1:C87)),COLUMNS($A$1:C89))</f>
        <v>Briggs, Adam M; Fisher, Wayne W; Greer, Brian D; Kimball, Ryan T</v>
      </c>
      <c r="M93" t="str">
        <f t="array" ref="M93">INDEX($A$7:$F$349,SMALL(IF(COUNTIF($L$5,$H$7:$H$349)*COUNTIF($L$5,$I$7:$I$349),MATCH(ROW($A$7:$A$349),ROW($A$7:$A$349)),""),ROWS($B$1:D87)),COLUMNS($A$1:D89))</f>
        <v>Prevalence of resurgence of destructive behavior when thinning reinforcement schedules during functional communication training.</v>
      </c>
      <c r="N93" t="str">
        <f t="array" ref="N93">INDEX($A$7:$F$349,SMALL(IF(COUNTIF($L$5,$H$7:$H$349)*COUNTIF($L$5,$I$7:$I$349),MATCH(ROW($A$7:$A$349),ROW($A$7:$A$349)),""),ROWS($B$1:E87)),COLUMNS($A$1:E89))</f>
        <v>Journal of applied behavior analysis</v>
      </c>
      <c r="O93">
        <f t="array" ref="O93">INDEX($A$7:$F$349,SMALL(IF(COUNTIF($L$5,$H$7:$H$349)*COUNTIF($L$5,$I$7:$I$349),MATCH(ROW($A$7:$A$349),ROW($A$7:$A$349)),""),ROWS($B$1:F87)),COLUMNS($A$1:F89))</f>
        <v>0</v>
      </c>
    </row>
    <row r="94" spans="1:15">
      <c r="A94" s="1">
        <f>'PsycInfo - Initial'!A97</f>
        <v>0</v>
      </c>
      <c r="B94" s="1">
        <f>'PsycInfo - Initial'!B97</f>
        <v>2010</v>
      </c>
      <c r="C94" s="1" t="str">
        <f>'PsycInfo - Initial'!C97</f>
        <v>Winterbauer, Neil E; Bouton, Mark E</v>
      </c>
      <c r="D94" s="1" t="str">
        <f>'PsycInfo - Initial'!D97</f>
        <v>Mechanisms of resurgence of an extinguished instrumental behavior.</v>
      </c>
      <c r="E94" s="1" t="str">
        <f>'PsycInfo - Initial'!E97</f>
        <v>Journal of experimental psychology. Animal behavior processes</v>
      </c>
      <c r="F94" s="1">
        <f>'PsycInfo - Initial'!F97</f>
        <v>0</v>
      </c>
      <c r="H94" s="1">
        <v>1</v>
      </c>
      <c r="I94" s="1">
        <v>1</v>
      </c>
      <c r="J94" t="b">
        <f t="shared" si="1"/>
        <v>1</v>
      </c>
      <c r="K94">
        <f t="array" ref="K94">INDEX($A$7:$F$349,SMALL(IF(COUNTIF($L$5,$H$7:$H$349)*COUNTIF($L$5,$I$7:$I$349),MATCH(ROW($A$7:$A$349),ROW($A$7:$A$349)),""),ROWS($B$1:B88)),COLUMNS($A$1:B90))</f>
        <v>2017</v>
      </c>
      <c r="L94" t="str">
        <f t="array" ref="L94">INDEX($A$7:$F$349,SMALL(IF(COUNTIF($L$5,$H$7:$H$349)*COUNTIF($L$5,$I$7:$I$349),MATCH(ROW($A$7:$A$349),ROW($A$7:$A$349)),""),ROWS($B$1:C88)),COLUMNS($A$1:C90))</f>
        <v>Bouton, Mark E; Thrailkill, Eric A; Bergeria, Cecilia L; Davis, Danielle R</v>
      </c>
      <c r="M94" t="str">
        <f t="array" ref="M94">INDEX($A$7:$F$349,SMALL(IF(COUNTIF($L$5,$H$7:$H$349)*COUNTIF($L$5,$I$7:$I$349),MATCH(ROW($A$7:$A$349),ROW($A$7:$A$349)),""),ROWS($B$1:D88)),COLUMNS($A$1:D90))</f>
        <v>Preventing relapse after incentivized choice treatment: A laboratory model.</v>
      </c>
      <c r="N94" t="str">
        <f t="array" ref="N94">INDEX($A$7:$F$349,SMALL(IF(COUNTIF($L$5,$H$7:$H$349)*COUNTIF($L$5,$I$7:$I$349),MATCH(ROW($A$7:$A$349),ROW($A$7:$A$349)),""),ROWS($B$1:E88)),COLUMNS($A$1:E90))</f>
        <v>Behavioural processes</v>
      </c>
      <c r="O94">
        <f t="array" ref="O94">INDEX($A$7:$F$349,SMALL(IF(COUNTIF($L$5,$H$7:$H$349)*COUNTIF($L$5,$I$7:$I$349),MATCH(ROW($A$7:$A$349),ROW($A$7:$A$349)),""),ROWS($B$1:F88)),COLUMNS($A$1:F90))</f>
        <v>0</v>
      </c>
    </row>
    <row r="95" spans="1:15">
      <c r="A95" s="1">
        <f>'PsycInfo - Initial'!A98</f>
        <v>0</v>
      </c>
      <c r="B95" s="1">
        <f>'PsycInfo - Initial'!B98</f>
        <v>2018</v>
      </c>
      <c r="C95" s="1" t="str">
        <f>'PsycInfo - Initial'!C98</f>
        <v>Fisher, Wayne W; Greer, Brian D; Fuhrman, Ashley M; Saini, Valdeep; Simmons, Christina A</v>
      </c>
      <c r="D95" s="1" t="str">
        <f>'PsycInfo - Initial'!D98</f>
        <v>Minimizing resurgence of destructive behavior using behavioral momentum theory.</v>
      </c>
      <c r="E95" s="1" t="str">
        <f>'PsycInfo - Initial'!E98</f>
        <v>Journal of applied behavior analysis</v>
      </c>
      <c r="F95" s="1">
        <f>'PsycInfo - Initial'!F98</f>
        <v>0</v>
      </c>
      <c r="H95" s="1">
        <v>1</v>
      </c>
      <c r="I95" s="1">
        <v>1</v>
      </c>
      <c r="J95" t="b">
        <f t="shared" si="1"/>
        <v>1</v>
      </c>
      <c r="K95">
        <f t="array" ref="K95">INDEX($A$7:$F$349,SMALL(IF(COUNTIF($L$5,$H$7:$H$349)*COUNTIF($L$5,$I$7:$I$349),MATCH(ROW($A$7:$A$349),ROW($A$7:$A$349)),""),ROWS($B$1:B89)),COLUMNS($A$1:B91))</f>
        <v>2018</v>
      </c>
      <c r="L95" t="str">
        <f t="array" ref="L95">INDEX($A$7:$F$349,SMALL(IF(COUNTIF($L$5,$H$7:$H$349)*COUNTIF($L$5,$I$7:$I$349),MATCH(ROW($A$7:$A$349),ROW($A$7:$A$349)),""),ROWS($B$1:C89)),COLUMNS($A$1:C91))</f>
        <v>Fontes, Rafaela M; Todorov, João C; Shahan, Timothy A</v>
      </c>
      <c r="M95" t="str">
        <f t="array" ref="M95">INDEX($A$7:$F$349,SMALL(IF(COUNTIF($L$5,$H$7:$H$349)*COUNTIF($L$5,$I$7:$I$349),MATCH(ROW($A$7:$A$349),ROW($A$7:$A$349)),""),ROWS($B$1:D89)),COLUMNS($A$1:D91))</f>
        <v>Punishment of an alternative behavior generates resurgence of a previously extinguished target behavior.</v>
      </c>
      <c r="N95" t="str">
        <f t="array" ref="N95">INDEX($A$7:$F$349,SMALL(IF(COUNTIF($L$5,$H$7:$H$349)*COUNTIF($L$5,$I$7:$I$349),MATCH(ROW($A$7:$A$349),ROW($A$7:$A$349)),""),ROWS($B$1:E89)),COLUMNS($A$1:E91))</f>
        <v>Journal of the experimental analysis of behavior</v>
      </c>
      <c r="O95">
        <f t="array" ref="O95">INDEX($A$7:$F$349,SMALL(IF(COUNTIF($L$5,$H$7:$H$349)*COUNTIF($L$5,$I$7:$I$349),MATCH(ROW($A$7:$A$349),ROW($A$7:$A$349)),""),ROWS($B$1:F89)),COLUMNS($A$1:F91))</f>
        <v>0</v>
      </c>
    </row>
    <row r="96" spans="1:15">
      <c r="A96" s="1">
        <f>'PsycInfo - Initial'!A99</f>
        <v>0</v>
      </c>
      <c r="B96" s="1">
        <f>'PsycInfo - Initial'!B99</f>
        <v>2020</v>
      </c>
      <c r="C96" s="1" t="str">
        <f>'PsycInfo - Initial'!C99</f>
        <v>Fisher, Wayne W; Fuhrman, Ashley M; Greer, Brian D; Mitteer, Daniel R; Piazza, Cathleen C</v>
      </c>
      <c r="D96" s="1" t="str">
        <f>'PsycInfo - Initial'!D99</f>
        <v>Mitigating resurgence of destructive behavior using the discriminative stimuli of a multiple schedule.</v>
      </c>
      <c r="E96" s="1" t="str">
        <f>'PsycInfo - Initial'!E99</f>
        <v>Journal of the experimental analysis of behavior</v>
      </c>
      <c r="F96" s="1">
        <f>'PsycInfo - Initial'!F99</f>
        <v>0</v>
      </c>
      <c r="H96" s="1">
        <v>1</v>
      </c>
      <c r="I96" s="1">
        <v>1</v>
      </c>
      <c r="J96" t="b">
        <f t="shared" si="1"/>
        <v>1</v>
      </c>
      <c r="K96">
        <f t="array" ref="K96">INDEX($A$7:$F$349,SMALL(IF(COUNTIF($L$5,$H$7:$H$349)*COUNTIF($L$5,$I$7:$I$349),MATCH(ROW($A$7:$A$349),ROW($A$7:$A$349)),""),ROWS($B$1:B90)),COLUMNS($A$1:B92))</f>
        <v>2017</v>
      </c>
      <c r="L96" t="str">
        <f t="array" ref="L96">INDEX($A$7:$F$349,SMALL(IF(COUNTIF($L$5,$H$7:$H$349)*COUNTIF($L$5,$I$7:$I$349),MATCH(ROW($A$7:$A$349),ROW($A$7:$A$349)),""),ROWS($B$1:C90)),COLUMNS($A$1:C92))</f>
        <v>Bai, John Y H; Cowie, Sarah; Podlesnik, Christopher A</v>
      </c>
      <c r="M96" t="str">
        <f t="array" ref="M96">INDEX($A$7:$F$349,SMALL(IF(COUNTIF($L$5,$H$7:$H$349)*COUNTIF($L$5,$I$7:$I$349),MATCH(ROW($A$7:$A$349),ROW($A$7:$A$349)),""),ROWS($B$1:D90)),COLUMNS($A$1:D92))</f>
        <v>Quantitative analysis of local-level resurgence.</v>
      </c>
      <c r="N96" t="str">
        <f t="array" ref="N96">INDEX($A$7:$F$349,SMALL(IF(COUNTIF($L$5,$H$7:$H$349)*COUNTIF($L$5,$I$7:$I$349),MATCH(ROW($A$7:$A$349),ROW($A$7:$A$349)),""),ROWS($B$1:E90)),COLUMNS($A$1:E92))</f>
        <v>Learning &amp; behavior</v>
      </c>
      <c r="O96">
        <f t="array" ref="O96">INDEX($A$7:$F$349,SMALL(IF(COUNTIF($L$5,$H$7:$H$349)*COUNTIF($L$5,$I$7:$I$349),MATCH(ROW($A$7:$A$349),ROW($A$7:$A$349)),""),ROWS($B$1:F90)),COLUMNS($A$1:F92))</f>
        <v>0</v>
      </c>
    </row>
    <row r="97" spans="1:15">
      <c r="A97" s="1">
        <f>'PsycInfo - Initial'!A100</f>
        <v>0</v>
      </c>
      <c r="B97" s="1">
        <f>'PsycInfo - Initial'!B100</f>
        <v>2019</v>
      </c>
      <c r="C97" s="1" t="str">
        <f>'PsycInfo - Initial'!C100</f>
        <v>Cox, David J; Bolívar, Hypatia A; Barlow, Molly A</v>
      </c>
      <c r="D97" s="1" t="str">
        <f>'PsycInfo - Initial'!D100</f>
        <v>Multiple control responses and resurgence of human behavior.</v>
      </c>
      <c r="E97" s="1" t="str">
        <f>'PsycInfo - Initial'!E100</f>
        <v>Behavioural processes</v>
      </c>
      <c r="F97" s="1">
        <f>'PsycInfo - Initial'!F100</f>
        <v>0</v>
      </c>
      <c r="H97" s="1">
        <v>1</v>
      </c>
      <c r="I97" s="1">
        <v>1</v>
      </c>
      <c r="J97" t="b">
        <f t="shared" si="1"/>
        <v>1</v>
      </c>
      <c r="K97">
        <f t="array" ref="K97">INDEX($A$7:$F$349,SMALL(IF(COUNTIF($L$5,$H$7:$H$349)*COUNTIF($L$5,$I$7:$I$349),MATCH(ROW($A$7:$A$349),ROW($A$7:$A$349)),""),ROWS($B$1:B91)),COLUMNS($A$1:B93))</f>
        <v>2017</v>
      </c>
      <c r="L97" t="str">
        <f t="array" ref="L97">INDEX($A$7:$F$349,SMALL(IF(COUNTIF($L$5,$H$7:$H$349)*COUNTIF($L$5,$I$7:$I$349),MATCH(ROW($A$7:$A$349),ROW($A$7:$A$349)),""),ROWS($B$1:C91)),COLUMNS($A$1:C93))</f>
        <v>Nevin, John A; Craig, Andrew R; Cunningham, Paul J; Podlesnik, Christopher A; Shahan, Timothy A; Sweeney, Mary M</v>
      </c>
      <c r="M97" t="str">
        <f t="array" ref="M97">INDEX($A$7:$F$349,SMALL(IF(COUNTIF($L$5,$H$7:$H$349)*COUNTIF($L$5,$I$7:$I$349),MATCH(ROW($A$7:$A$349),ROW($A$7:$A$349)),""),ROWS($B$1:D91)),COLUMNS($A$1:D93))</f>
        <v>Quantitative models of persistence and relapse from the perspective of behavioral momentum theory: Fits and misfits.</v>
      </c>
      <c r="N97" t="str">
        <f t="array" ref="N97">INDEX($A$7:$F$349,SMALL(IF(COUNTIF($L$5,$H$7:$H$349)*COUNTIF($L$5,$I$7:$I$349),MATCH(ROW($A$7:$A$349),ROW($A$7:$A$349)),""),ROWS($B$1:E91)),COLUMNS($A$1:E93))</f>
        <v>Behavioural processes</v>
      </c>
      <c r="O97">
        <f t="array" ref="O97">INDEX($A$7:$F$349,SMALL(IF(COUNTIF($L$5,$H$7:$H$349)*COUNTIF($L$5,$I$7:$I$349),MATCH(ROW($A$7:$A$349),ROW($A$7:$A$349)),""),ROWS($B$1:F91)),COLUMNS($A$1:F93))</f>
        <v>0</v>
      </c>
    </row>
    <row r="98" spans="1:15">
      <c r="A98" s="1">
        <f>'PsycInfo - Initial'!A101</f>
        <v>0</v>
      </c>
      <c r="B98" s="1">
        <f>'PsycInfo - Initial'!B101</f>
        <v>2016</v>
      </c>
      <c r="C98" s="1" t="str">
        <f>'PsycInfo - Initial'!C101</f>
        <v>Chezan, Laura C; Drasgow, Erik; Martin, Christian A; Halle, James W</v>
      </c>
      <c r="D98" s="1" t="str">
        <f>'PsycInfo - Initial'!D101</f>
        <v>Negatively-Reinforced Mands: An Examination of Resurgence to Existing Mands in Two Children With Autism and Language Delays.</v>
      </c>
      <c r="E98" s="1" t="str">
        <f>'PsycInfo - Initial'!E101</f>
        <v>Behavior modification</v>
      </c>
      <c r="F98" s="1">
        <f>'PsycInfo - Initial'!F101</f>
        <v>0</v>
      </c>
      <c r="H98" s="1">
        <v>1</v>
      </c>
      <c r="I98" s="1">
        <v>1</v>
      </c>
      <c r="J98" t="b">
        <f t="shared" si="1"/>
        <v>1</v>
      </c>
      <c r="K98">
        <f t="array" ref="K98">INDEX($A$7:$F$349,SMALL(IF(COUNTIF($L$5,$H$7:$H$349)*COUNTIF($L$5,$I$7:$I$349),MATCH(ROW($A$7:$A$349),ROW($A$7:$A$349)),""),ROWS($B$1:B92)),COLUMNS($A$1:B94))</f>
        <v>2003</v>
      </c>
      <c r="L98" t="str">
        <f t="array" ref="L98">INDEX($A$7:$F$349,SMALL(IF(COUNTIF($L$5,$H$7:$H$349)*COUNTIF($L$5,$I$7:$I$349),MATCH(ROW($A$7:$A$349),ROW($A$7:$A$349)),""),ROWS($B$1:C92)),COLUMNS($A$1:C94))</f>
        <v>Lieving, Gregory A; Lattal, Kennon A</v>
      </c>
      <c r="M98" t="str">
        <f t="array" ref="M98">INDEX($A$7:$F$349,SMALL(IF(COUNTIF($L$5,$H$7:$H$349)*COUNTIF($L$5,$I$7:$I$349),MATCH(ROW($A$7:$A$349),ROW($A$7:$A$349)),""),ROWS($B$1:D92)),COLUMNS($A$1:D94))</f>
        <v>Recency, repeatability, and reinforcer retrenchment: an experimental analysis of resurgence.</v>
      </c>
      <c r="N98" t="str">
        <f t="array" ref="N98">INDEX($A$7:$F$349,SMALL(IF(COUNTIF($L$5,$H$7:$H$349)*COUNTIF($L$5,$I$7:$I$349),MATCH(ROW($A$7:$A$349),ROW($A$7:$A$349)),""),ROWS($B$1:E92)),COLUMNS($A$1:E94))</f>
        <v>Journal of the experimental analysis of behavior</v>
      </c>
      <c r="O98">
        <f t="array" ref="O98">INDEX($A$7:$F$349,SMALL(IF(COUNTIF($L$5,$H$7:$H$349)*COUNTIF($L$5,$I$7:$I$349),MATCH(ROW($A$7:$A$349),ROW($A$7:$A$349)),""),ROWS($B$1:F92)),COLUMNS($A$1:F94))</f>
        <v>0</v>
      </c>
    </row>
    <row r="99" spans="1:15">
      <c r="A99" s="1">
        <f>'PsycInfo - Initial'!A102</f>
        <v>0</v>
      </c>
      <c r="B99" s="1">
        <f>'PsycInfo - Initial'!B102</f>
        <v>2017</v>
      </c>
      <c r="C99" s="1" t="str">
        <f>'PsycInfo - Initial'!C102</f>
        <v>Lattal, Kennon A; Cançado, Carlos R X; Cook, James E; Kincaid, Stephanie L; Nighbor, Tyler D; Oliver, Anthony C</v>
      </c>
      <c r="D99" s="1" t="str">
        <f>'PsycInfo - Initial'!D102</f>
        <v>On defining resurgence.</v>
      </c>
      <c r="E99" s="1" t="str">
        <f>'PsycInfo - Initial'!E102</f>
        <v>Behavioural processes</v>
      </c>
      <c r="F99" s="1">
        <f>'PsycInfo - Initial'!F102</f>
        <v>0</v>
      </c>
      <c r="H99" s="1">
        <v>1</v>
      </c>
      <c r="I99" s="1">
        <v>1</v>
      </c>
      <c r="J99" t="b">
        <f t="shared" si="1"/>
        <v>1</v>
      </c>
      <c r="K99">
        <f t="array" ref="K99">INDEX($A$7:$F$349,SMALL(IF(COUNTIF($L$5,$H$7:$H$349)*COUNTIF($L$5,$I$7:$I$349),MATCH(ROW($A$7:$A$349),ROW($A$7:$A$349)),""),ROWS($B$1:B93)),COLUMNS($A$1:B95))</f>
        <v>2013</v>
      </c>
      <c r="L99" t="str">
        <f t="array" ref="L99">INDEX($A$7:$F$349,SMALL(IF(COUNTIF($L$5,$H$7:$H$349)*COUNTIF($L$5,$I$7:$I$349),MATCH(ROW($A$7:$A$349),ROW($A$7:$A$349)),""),ROWS($B$1:C93)),COLUMNS($A$1:C95))</f>
        <v>Marchant, Nathan J; Li, Xuan; Shaham, Yavin</v>
      </c>
      <c r="M99" t="str">
        <f t="array" ref="M99">INDEX($A$7:$F$349,SMALL(IF(COUNTIF($L$5,$H$7:$H$349)*COUNTIF($L$5,$I$7:$I$349),MATCH(ROW($A$7:$A$349),ROW($A$7:$A$349)),""),ROWS($B$1:D93)),COLUMNS($A$1:D95))</f>
        <v>Recent developments in animal models of drug relapse.</v>
      </c>
      <c r="N99" t="str">
        <f t="array" ref="N99">INDEX($A$7:$F$349,SMALL(IF(COUNTIF($L$5,$H$7:$H$349)*COUNTIF($L$5,$I$7:$I$349),MATCH(ROW($A$7:$A$349),ROW($A$7:$A$349)),""),ROWS($B$1:E93)),COLUMNS($A$1:E95))</f>
        <v>Current opinion in neurobiology</v>
      </c>
      <c r="O99">
        <f t="array" ref="O99">INDEX($A$7:$F$349,SMALL(IF(COUNTIF($L$5,$H$7:$H$349)*COUNTIF($L$5,$I$7:$I$349),MATCH(ROW($A$7:$A$349),ROW($A$7:$A$349)),""),ROWS($B$1:F93)),COLUMNS($A$1:F95))</f>
        <v>0</v>
      </c>
    </row>
    <row r="100" spans="1:15">
      <c r="A100" s="1">
        <f>'PsycInfo - Initial'!A103</f>
        <v>0</v>
      </c>
      <c r="B100" s="1">
        <f>'PsycInfo - Initial'!B103</f>
        <v>2018</v>
      </c>
      <c r="C100" s="1" t="str">
        <f>'PsycInfo - Initial'!C103</f>
        <v>Fisher, Wayne W; Greer, Brian D; Craig, Andrew R; Retzlaff, Billie J; Fuhrman, Ashley M; Lichtblau, Katherine R; Saini, Valdeep</v>
      </c>
      <c r="D100" s="1" t="str">
        <f>'PsycInfo - Initial'!D103</f>
        <v>On the predictive validity of behavioral momentum theory for mitigating resurgence of problem behavior.</v>
      </c>
      <c r="E100" s="1" t="str">
        <f>'PsycInfo - Initial'!E103</f>
        <v>Journal of the experimental analysis of behavior</v>
      </c>
      <c r="F100" s="1">
        <f>'PsycInfo - Initial'!F103</f>
        <v>0</v>
      </c>
      <c r="H100" s="1">
        <v>1</v>
      </c>
      <c r="I100" s="1">
        <v>1</v>
      </c>
      <c r="J100" t="b">
        <f t="shared" si="1"/>
        <v>1</v>
      </c>
      <c r="K100">
        <f t="array" ref="K100">INDEX($A$7:$F$349,SMALL(IF(COUNTIF($L$5,$H$7:$H$349)*COUNTIF($L$5,$I$7:$I$349),MATCH(ROW($A$7:$A$349),ROW($A$7:$A$349)),""),ROWS($B$1:B94)),COLUMNS($A$1:B96))</f>
        <v>2018</v>
      </c>
      <c r="L100" t="str">
        <f t="array" ref="L100">INDEX($A$7:$F$349,SMALL(IF(COUNTIF($L$5,$H$7:$H$349)*COUNTIF($L$5,$I$7:$I$349),MATCH(ROW($A$7:$A$349),ROW($A$7:$A$349)),""),ROWS($B$1:C94)),COLUMNS($A$1:C96))</f>
        <v>Garner, Joshua; Neef, Nancy A; Gardner, Ralph</v>
      </c>
      <c r="M100" t="str">
        <f t="array" ref="M100">INDEX($A$7:$F$349,SMALL(IF(COUNTIF($L$5,$H$7:$H$349)*COUNTIF($L$5,$I$7:$I$349),MATCH(ROW($A$7:$A$349),ROW($A$7:$A$349)),""),ROWS($B$1:D94)),COLUMNS($A$1:D96))</f>
        <v>Recurrence of phonetic responding.</v>
      </c>
      <c r="N100" t="str">
        <f t="array" ref="N100">INDEX($A$7:$F$349,SMALL(IF(COUNTIF($L$5,$H$7:$H$349)*COUNTIF($L$5,$I$7:$I$349),MATCH(ROW($A$7:$A$349),ROW($A$7:$A$349)),""),ROWS($B$1:E94)),COLUMNS($A$1:E96))</f>
        <v>Journal of applied behavior analysis</v>
      </c>
      <c r="O100">
        <f t="array" ref="O100">INDEX($A$7:$F$349,SMALL(IF(COUNTIF($L$5,$H$7:$H$349)*COUNTIF($L$5,$I$7:$I$349),MATCH(ROW($A$7:$A$349),ROW($A$7:$A$349)),""),ROWS($B$1:F94)),COLUMNS($A$1:F96))</f>
        <v>0</v>
      </c>
    </row>
    <row r="101" spans="1:15">
      <c r="A101" s="1">
        <f>'PsycInfo - Initial'!A104</f>
        <v>0</v>
      </c>
      <c r="B101" s="1">
        <f>'PsycInfo - Initial'!B104</f>
        <v>2017</v>
      </c>
      <c r="C101" s="1" t="str">
        <f>'PsycInfo - Initial'!C104</f>
        <v>Kuroda, Toshikazu; Mizutani, Yuto; Cançado, Carlos R X; Podlesnik, Christopher A</v>
      </c>
      <c r="D101" s="1" t="str">
        <f>'PsycInfo - Initial'!D104</f>
        <v>Operant models of relapse in zebrafish (Danio rerio): Resurgence, renewal, and reinstatement.</v>
      </c>
      <c r="E101" s="1" t="str">
        <f>'PsycInfo - Initial'!E104</f>
        <v>Behavioural brain research</v>
      </c>
      <c r="F101" s="1">
        <f>'PsycInfo - Initial'!F104</f>
        <v>0</v>
      </c>
      <c r="H101" s="1">
        <v>1</v>
      </c>
      <c r="I101" s="1">
        <v>1</v>
      </c>
      <c r="J101" t="b">
        <f t="shared" si="1"/>
        <v>1</v>
      </c>
      <c r="K101">
        <f t="array" ref="K101">INDEX($A$7:$F$349,SMALL(IF(COUNTIF($L$5,$H$7:$H$349)*COUNTIF($L$5,$I$7:$I$349),MATCH(ROW($A$7:$A$349),ROW($A$7:$A$349)),""),ROWS($B$1:B95)),COLUMNS($A$1:B97))</f>
        <v>2012</v>
      </c>
      <c r="L101" t="str">
        <f t="array" ref="L101">INDEX($A$7:$F$349,SMALL(IF(COUNTIF($L$5,$H$7:$H$349)*COUNTIF($L$5,$I$7:$I$349),MATCH(ROW($A$7:$A$349),ROW($A$7:$A$349)),""),ROWS($B$1:C95)),COLUMNS($A$1:C97))</f>
        <v>Bouton, Mark E; Winterbauer, Neil E; Todd, Travis P</v>
      </c>
      <c r="M101" t="str">
        <f t="array" ref="M101">INDEX($A$7:$F$349,SMALL(IF(COUNTIF($L$5,$H$7:$H$349)*COUNTIF($L$5,$I$7:$I$349),MATCH(ROW($A$7:$A$349),ROW($A$7:$A$349)),""),ROWS($B$1:D95)),COLUMNS($A$1:D97))</f>
        <v>Relapse processes after the extinction of instrumental learning: renewal, resurgence, and reacquisition.</v>
      </c>
      <c r="N101" t="str">
        <f t="array" ref="N101">INDEX($A$7:$F$349,SMALL(IF(COUNTIF($L$5,$H$7:$H$349)*COUNTIF($L$5,$I$7:$I$349),MATCH(ROW($A$7:$A$349),ROW($A$7:$A$349)),""),ROWS($B$1:E95)),COLUMNS($A$1:E97))</f>
        <v>Behavioural processes</v>
      </c>
      <c r="O101">
        <f t="array" ref="O101">INDEX($A$7:$F$349,SMALL(IF(COUNTIF($L$5,$H$7:$H$349)*COUNTIF($L$5,$I$7:$I$349),MATCH(ROW($A$7:$A$349),ROW($A$7:$A$349)),""),ROWS($B$1:F95)),COLUMNS($A$1:F97))</f>
        <v>0</v>
      </c>
    </row>
    <row r="102" spans="1:15">
      <c r="A102" s="1">
        <f>'PsycInfo - Initial'!A105</f>
        <v>0</v>
      </c>
      <c r="B102" s="1">
        <f>'PsycInfo - Initial'!B105</f>
        <v>2013</v>
      </c>
      <c r="C102" s="1" t="str">
        <f>'PsycInfo - Initial'!C105</f>
        <v>Troisi, Joseph R, 2nd</v>
      </c>
      <c r="D102" s="1" t="str">
        <f>'PsycInfo - Initial'!D105</f>
        <v>Perhaps More Consideration of Pavlovian-Operant Interaction May Improve the Clinical Efficacy of Behaviorally Based Drug Treatment Programs.</v>
      </c>
      <c r="E102" s="1" t="str">
        <f>'PsycInfo - Initial'!E105</f>
        <v>The Psychological record</v>
      </c>
      <c r="F102" s="1">
        <f>'PsycInfo - Initial'!F105</f>
        <v>0</v>
      </c>
      <c r="H102" s="1">
        <v>0</v>
      </c>
      <c r="I102" s="1">
        <v>0</v>
      </c>
      <c r="J102" t="b">
        <f t="shared" si="1"/>
        <v>1</v>
      </c>
      <c r="K102">
        <f t="array" ref="K102">INDEX($A$7:$F$349,SMALL(IF(COUNTIF($L$5,$H$7:$H$349)*COUNTIF($L$5,$I$7:$I$349),MATCH(ROW($A$7:$A$349),ROW($A$7:$A$349)),""),ROWS($B$1:B96)),COLUMNS($A$1:B98))</f>
        <v>2015</v>
      </c>
      <c r="L102" t="str">
        <f t="array" ref="L102">INDEX($A$7:$F$349,SMALL(IF(COUNTIF($L$5,$H$7:$H$349)*COUNTIF($L$5,$I$7:$I$349),MATCH(ROW($A$7:$A$349),ROW($A$7:$A$349)),""),ROWS($B$1:C96)),COLUMNS($A$1:C98))</f>
        <v>Sweeney, Mary M; Shahan, Timothy A</v>
      </c>
      <c r="M102" t="str">
        <f t="array" ref="M102">INDEX($A$7:$F$349,SMALL(IF(COUNTIF($L$5,$H$7:$H$349)*COUNTIF($L$5,$I$7:$I$349),MATCH(ROW($A$7:$A$349),ROW($A$7:$A$349)),""),ROWS($B$1:D96)),COLUMNS($A$1:D98))</f>
        <v>Renewal, resurgence, and alternative reinforcement context.</v>
      </c>
      <c r="N102" t="str">
        <f t="array" ref="N102">INDEX($A$7:$F$349,SMALL(IF(COUNTIF($L$5,$H$7:$H$349)*COUNTIF($L$5,$I$7:$I$349),MATCH(ROW($A$7:$A$349),ROW($A$7:$A$349)),""),ROWS($B$1:E96)),COLUMNS($A$1:E98))</f>
        <v>Behavioural processes</v>
      </c>
      <c r="O102">
        <f t="array" ref="O102">INDEX($A$7:$F$349,SMALL(IF(COUNTIF($L$5,$H$7:$H$349)*COUNTIF($L$5,$I$7:$I$349),MATCH(ROW($A$7:$A$349),ROW($A$7:$A$349)),""),ROWS($B$1:F96)),COLUMNS($A$1:F98))</f>
        <v>0</v>
      </c>
    </row>
    <row r="103" spans="1:15">
      <c r="A103" s="1">
        <f>'PsycInfo - Initial'!A106</f>
        <v>0</v>
      </c>
      <c r="B103" s="1">
        <f>'PsycInfo - Initial'!B106</f>
        <v>2018</v>
      </c>
      <c r="C103" s="1" t="str">
        <f>'PsycInfo - Initial'!C106</f>
        <v>Galizio, Ann; Frye, Charles C J; Haynes, Jeremy M; Friedel, Jonathan E; Smith, Brooke M; Odum, Amy L</v>
      </c>
      <c r="D103" s="1" t="str">
        <f>'PsycInfo - Initial'!D106</f>
        <v>Persistence and relapse of reinforced behavioral variability.</v>
      </c>
      <c r="E103" s="1" t="str">
        <f>'PsycInfo - Initial'!E106</f>
        <v>Journal of the experimental analysis of behavior</v>
      </c>
      <c r="F103" s="1">
        <f>'PsycInfo - Initial'!F106</f>
        <v>0</v>
      </c>
      <c r="H103" s="1">
        <v>1</v>
      </c>
      <c r="I103" s="1">
        <v>1</v>
      </c>
      <c r="J103" t="b">
        <f t="shared" si="1"/>
        <v>1</v>
      </c>
      <c r="K103">
        <f t="array" ref="K103">INDEX($A$7:$F$349,SMALL(IF(COUNTIF($L$5,$H$7:$H$349)*COUNTIF($L$5,$I$7:$I$349),MATCH(ROW($A$7:$A$349),ROW($A$7:$A$349)),""),ROWS($B$1:B97)),COLUMNS($A$1:B99))</f>
        <v>2012</v>
      </c>
      <c r="L103" t="str">
        <f t="array" ref="L103">INDEX($A$7:$F$349,SMALL(IF(COUNTIF($L$5,$H$7:$H$349)*COUNTIF($L$5,$I$7:$I$349),MATCH(ROW($A$7:$A$349),ROW($A$7:$A$349)),""),ROWS($B$1:C97)),COLUMNS($A$1:C99))</f>
        <v>Thrailkill, Eric A; Shahan, Timothy A</v>
      </c>
      <c r="M103" t="str">
        <f t="array" ref="M103">INDEX($A$7:$F$349,SMALL(IF(COUNTIF($L$5,$H$7:$H$349)*COUNTIF($L$5,$I$7:$I$349),MATCH(ROW($A$7:$A$349),ROW($A$7:$A$349)),""),ROWS($B$1:D97)),COLUMNS($A$1:D99))</f>
        <v>Resistance to change and relapse of observing.</v>
      </c>
      <c r="N103" t="str">
        <f t="array" ref="N103">INDEX($A$7:$F$349,SMALL(IF(COUNTIF($L$5,$H$7:$H$349)*COUNTIF($L$5,$I$7:$I$349),MATCH(ROW($A$7:$A$349),ROW($A$7:$A$349)),""),ROWS($B$1:E97)),COLUMNS($A$1:E99))</f>
        <v>Journal of the experimental analysis of behavior</v>
      </c>
      <c r="O103">
        <f t="array" ref="O103">INDEX($A$7:$F$349,SMALL(IF(COUNTIF($L$5,$H$7:$H$349)*COUNTIF($L$5,$I$7:$I$349),MATCH(ROW($A$7:$A$349),ROW($A$7:$A$349)),""),ROWS($B$1:F97)),COLUMNS($A$1:F99))</f>
        <v>0</v>
      </c>
    </row>
    <row r="104" spans="1:15">
      <c r="A104" s="1">
        <f>'PsycInfo - Initial'!A107</f>
        <v>0</v>
      </c>
      <c r="B104" s="1">
        <f>'PsycInfo - Initial'!B107</f>
        <v>2017</v>
      </c>
      <c r="C104" s="1" t="str">
        <f>'PsycInfo - Initial'!C107</f>
        <v>Saini, Valdeep; Fisher, Wayne W; Pisman, Maegan D</v>
      </c>
      <c r="D104" s="1" t="str">
        <f>'PsycInfo - Initial'!D107</f>
        <v>Persistence during and resurgence following noncontingent reinforcement implemented with and without extinction.</v>
      </c>
      <c r="E104" s="1" t="str">
        <f>'PsycInfo - Initial'!E107</f>
        <v>Journal of applied behavior analysis</v>
      </c>
      <c r="F104" s="1">
        <f>'PsycInfo - Initial'!F107</f>
        <v>0</v>
      </c>
      <c r="H104" s="1">
        <v>1</v>
      </c>
      <c r="I104" s="1">
        <v>1</v>
      </c>
      <c r="J104" t="b">
        <f t="shared" si="1"/>
        <v>1</v>
      </c>
      <c r="K104">
        <f t="array" ref="K104">INDEX($A$7:$F$349,SMALL(IF(COUNTIF($L$5,$H$7:$H$349)*COUNTIF($L$5,$I$7:$I$349),MATCH(ROW($A$7:$A$349),ROW($A$7:$A$349)),""),ROWS($B$1:B98)),COLUMNS($A$1:B100))</f>
        <v>2013</v>
      </c>
      <c r="L104" t="str">
        <f t="array" ref="L104">INDEX($A$7:$F$349,SMALL(IF(COUNTIF($L$5,$H$7:$H$349)*COUNTIF($L$5,$I$7:$I$349),MATCH(ROW($A$7:$A$349),ROW($A$7:$A$349)),""),ROWS($B$1:C98)),COLUMNS($A$1:C100))</f>
        <v>Cançado, Carlos R X; Lattal, Kennon A</v>
      </c>
      <c r="M104" t="str">
        <f t="array" ref="M104">INDEX($A$7:$F$349,SMALL(IF(COUNTIF($L$5,$H$7:$H$349)*COUNTIF($L$5,$I$7:$I$349),MATCH(ROW($A$7:$A$349),ROW($A$7:$A$349)),""),ROWS($B$1:D98)),COLUMNS($A$1:D100))</f>
        <v>Response elimination, reinforcement rate and resurgence of operant behavior.</v>
      </c>
      <c r="N104" t="str">
        <f t="array" ref="N104">INDEX($A$7:$F$349,SMALL(IF(COUNTIF($L$5,$H$7:$H$349)*COUNTIF($L$5,$I$7:$I$349),MATCH(ROW($A$7:$A$349),ROW($A$7:$A$349)),""),ROWS($B$1:E98)),COLUMNS($A$1:E100))</f>
        <v>Behavioural processes</v>
      </c>
      <c r="O104">
        <f t="array" ref="O104">INDEX($A$7:$F$349,SMALL(IF(COUNTIF($L$5,$H$7:$H$349)*COUNTIF($L$5,$I$7:$I$349),MATCH(ROW($A$7:$A$349),ROW($A$7:$A$349)),""),ROWS($B$1:F98)),COLUMNS($A$1:F100))</f>
        <v>0</v>
      </c>
    </row>
    <row r="105" spans="1:15">
      <c r="A105" s="1">
        <f>'PsycInfo - Initial'!A108</f>
        <v>0</v>
      </c>
      <c r="B105" s="1">
        <f>'PsycInfo - Initial'!B108</f>
        <v>2015</v>
      </c>
      <c r="C105" s="1" t="str">
        <f>'PsycInfo - Initial'!C108</f>
        <v>Terry, Alan J</v>
      </c>
      <c r="D105" s="1" t="str">
        <f>'PsycInfo - Initial'!D108</f>
        <v>Predator-prey models with component Allee effect for predator reproduction.</v>
      </c>
      <c r="E105" s="1" t="str">
        <f>'PsycInfo - Initial'!E108</f>
        <v>Journal of mathematical biology</v>
      </c>
      <c r="F105" s="1">
        <f>'PsycInfo - Initial'!F108</f>
        <v>0</v>
      </c>
      <c r="H105" s="1">
        <v>0</v>
      </c>
      <c r="I105" s="1">
        <v>0</v>
      </c>
      <c r="J105" t="b">
        <f t="shared" si="1"/>
        <v>1</v>
      </c>
      <c r="K105">
        <f t="array" ref="K105">INDEX($A$7:$F$349,SMALL(IF(COUNTIF($L$5,$H$7:$H$349)*COUNTIF($L$5,$I$7:$I$349),MATCH(ROW($A$7:$A$349),ROW($A$7:$A$349)),""),ROWS($B$1:B99)),COLUMNS($A$1:B101))</f>
        <v>2017</v>
      </c>
      <c r="L105" t="str">
        <f t="array" ref="L105">INDEX($A$7:$F$349,SMALL(IF(COUNTIF($L$5,$H$7:$H$349)*COUNTIF($L$5,$I$7:$I$349),MATCH(ROW($A$7:$A$349),ROW($A$7:$A$349)),""),ROWS($B$1:C99)),COLUMNS($A$1:C101))</f>
        <v>Craig, Andrew R; Browning, Kaitlyn O; Nall, Rusty W; Marshall, Ciara M; Shahan, Timothy A</v>
      </c>
      <c r="M105" t="str">
        <f t="array" ref="M105">INDEX($A$7:$F$349,SMALL(IF(COUNTIF($L$5,$H$7:$H$349)*COUNTIF($L$5,$I$7:$I$349),MATCH(ROW($A$7:$A$349),ROW($A$7:$A$349)),""),ROWS($B$1:D99)),COLUMNS($A$1:D101))</f>
        <v>Resurgence and alternative-reinforcer magnitude.</v>
      </c>
      <c r="N105" t="str">
        <f t="array" ref="N105">INDEX($A$7:$F$349,SMALL(IF(COUNTIF($L$5,$H$7:$H$349)*COUNTIF($L$5,$I$7:$I$349),MATCH(ROW($A$7:$A$349),ROW($A$7:$A$349)),""),ROWS($B$1:E99)),COLUMNS($A$1:E101))</f>
        <v>Journal of the experimental analysis of behavior</v>
      </c>
      <c r="O105">
        <f t="array" ref="O105">INDEX($A$7:$F$349,SMALL(IF(COUNTIF($L$5,$H$7:$H$349)*COUNTIF($L$5,$I$7:$I$349),MATCH(ROW($A$7:$A$349),ROW($A$7:$A$349)),""),ROWS($B$1:F99)),COLUMNS($A$1:F101))</f>
        <v>0</v>
      </c>
    </row>
    <row r="106" spans="1:15">
      <c r="A106" s="1">
        <f>'PsycInfo - Initial'!A109</f>
        <v>0</v>
      </c>
      <c r="B106" s="1">
        <f>'PsycInfo - Initial'!B109</f>
        <v>2018</v>
      </c>
      <c r="C106" s="1" t="str">
        <f>'PsycInfo - Initial'!C109</f>
        <v>Briggs, Adam M; Fisher, Wayne W; Greer, Brian D; Kimball, Ryan T</v>
      </c>
      <c r="D106" s="1" t="str">
        <f>'PsycInfo - Initial'!D109</f>
        <v>Prevalence of resurgence of destructive behavior when thinning reinforcement schedules during functional communication training.</v>
      </c>
      <c r="E106" s="1" t="str">
        <f>'PsycInfo - Initial'!E109</f>
        <v>Journal of applied behavior analysis</v>
      </c>
      <c r="F106" s="1">
        <f>'PsycInfo - Initial'!F109</f>
        <v>0</v>
      </c>
      <c r="H106" s="1">
        <v>1</v>
      </c>
      <c r="I106" s="1">
        <v>1</v>
      </c>
      <c r="J106" t="b">
        <f t="shared" si="1"/>
        <v>1</v>
      </c>
      <c r="K106">
        <f t="array" ref="K106">INDEX($A$7:$F$349,SMALL(IF(COUNTIF($L$5,$H$7:$H$349)*COUNTIF($L$5,$I$7:$I$349),MATCH(ROW($A$7:$A$349),ROW($A$7:$A$349)),""),ROWS($B$1:B100)),COLUMNS($A$1:B102))</f>
        <v>2020</v>
      </c>
      <c r="L106" t="str">
        <f t="array" ref="L106">INDEX($A$7:$F$349,SMALL(IF(COUNTIF($L$5,$H$7:$H$349)*COUNTIF($L$5,$I$7:$I$349),MATCH(ROW($A$7:$A$349),ROW($A$7:$A$349)),""),ROWS($B$1:C100)),COLUMNS($A$1:C102))</f>
        <v>Shahan, Timothy A; Browning, Kaitlyn O; Nall, Rusty W</v>
      </c>
      <c r="M106" t="str">
        <f t="array" ref="M106">INDEX($A$7:$F$349,SMALL(IF(COUNTIF($L$5,$H$7:$H$349)*COUNTIF($L$5,$I$7:$I$349),MATCH(ROW($A$7:$A$349),ROW($A$7:$A$349)),""),ROWS($B$1:D100)),COLUMNS($A$1:D102))</f>
        <v>Resurgence as Choice in Context: Treatment duration and on/off alternative reinforcement.</v>
      </c>
      <c r="N106" t="str">
        <f t="array" ref="N106">INDEX($A$7:$F$349,SMALL(IF(COUNTIF($L$5,$H$7:$H$349)*COUNTIF($L$5,$I$7:$I$349),MATCH(ROW($A$7:$A$349),ROW($A$7:$A$349)),""),ROWS($B$1:E100)),COLUMNS($A$1:E102))</f>
        <v>Journal of the experimental analysis of behavior</v>
      </c>
      <c r="O106">
        <f t="array" ref="O106">INDEX($A$7:$F$349,SMALL(IF(COUNTIF($L$5,$H$7:$H$349)*COUNTIF($L$5,$I$7:$I$349),MATCH(ROW($A$7:$A$349),ROW($A$7:$A$349)),""),ROWS($B$1:F100)),COLUMNS($A$1:F102))</f>
        <v>0</v>
      </c>
    </row>
    <row r="107" spans="1:15">
      <c r="A107" s="1">
        <f>'PsycInfo - Initial'!A110</f>
        <v>0</v>
      </c>
      <c r="B107" s="1">
        <f>'PsycInfo - Initial'!B110</f>
        <v>2017</v>
      </c>
      <c r="C107" s="1" t="str">
        <f>'PsycInfo - Initial'!C110</f>
        <v>Bouton, Mark E; Thrailkill, Eric A; Bergeria, Cecilia L; Davis, Danielle R</v>
      </c>
      <c r="D107" s="1" t="str">
        <f>'PsycInfo - Initial'!D110</f>
        <v>Preventing relapse after incentivized choice treatment: A laboratory model.</v>
      </c>
      <c r="E107" s="1" t="str">
        <f>'PsycInfo - Initial'!E110</f>
        <v>Behavioural processes</v>
      </c>
      <c r="F107" s="1">
        <f>'PsycInfo - Initial'!F110</f>
        <v>0</v>
      </c>
      <c r="H107" s="1">
        <v>1</v>
      </c>
      <c r="I107" s="1">
        <v>1</v>
      </c>
      <c r="J107" t="b">
        <f t="shared" si="1"/>
        <v>1</v>
      </c>
      <c r="K107">
        <f t="array" ref="K107">INDEX($A$7:$F$349,SMALL(IF(COUNTIF($L$5,$H$7:$H$349)*COUNTIF($L$5,$I$7:$I$349),MATCH(ROW($A$7:$A$349),ROW($A$7:$A$349)),""),ROWS($B$1:B101)),COLUMNS($A$1:B103))</f>
        <v>2017</v>
      </c>
      <c r="L107" t="str">
        <f t="array" ref="L107">INDEX($A$7:$F$349,SMALL(IF(COUNTIF($L$5,$H$7:$H$349)*COUNTIF($L$5,$I$7:$I$349),MATCH(ROW($A$7:$A$349),ROW($A$7:$A$349)),""),ROWS($B$1:C101)),COLUMNS($A$1:C103))</f>
        <v>Shahan, Timothy A; Craig, Andrew R</v>
      </c>
      <c r="M107" t="str">
        <f t="array" ref="M107">INDEX($A$7:$F$349,SMALL(IF(COUNTIF($L$5,$H$7:$H$349)*COUNTIF($L$5,$I$7:$I$349),MATCH(ROW($A$7:$A$349),ROW($A$7:$A$349)),""),ROWS($B$1:D101)),COLUMNS($A$1:D103))</f>
        <v>Resurgence as Choice.</v>
      </c>
      <c r="N107" t="str">
        <f t="array" ref="N107">INDEX($A$7:$F$349,SMALL(IF(COUNTIF($L$5,$H$7:$H$349)*COUNTIF($L$5,$I$7:$I$349),MATCH(ROW($A$7:$A$349),ROW($A$7:$A$349)),""),ROWS($B$1:E101)),COLUMNS($A$1:E103))</f>
        <v>Behavioural processes</v>
      </c>
      <c r="O107">
        <f t="array" ref="O107">INDEX($A$7:$F$349,SMALL(IF(COUNTIF($L$5,$H$7:$H$349)*COUNTIF($L$5,$I$7:$I$349),MATCH(ROW($A$7:$A$349),ROW($A$7:$A$349)),""),ROWS($B$1:F101)),COLUMNS($A$1:F103))</f>
        <v>0</v>
      </c>
    </row>
    <row r="108" spans="1:15">
      <c r="A108" s="1">
        <f>'PsycInfo - Initial'!A111</f>
        <v>0</v>
      </c>
      <c r="B108" s="1">
        <f>'PsycInfo - Initial'!B111</f>
        <v>2018</v>
      </c>
      <c r="C108" s="1" t="str">
        <f>'PsycInfo - Initial'!C111</f>
        <v>Fontes, Rafaela M; Todorov, João C; Shahan, Timothy A</v>
      </c>
      <c r="D108" s="1" t="str">
        <f>'PsycInfo - Initial'!D111</f>
        <v>Punishment of an alternative behavior generates resurgence of a previously extinguished target behavior.</v>
      </c>
      <c r="E108" s="1" t="str">
        <f>'PsycInfo - Initial'!E111</f>
        <v>Journal of the experimental analysis of behavior</v>
      </c>
      <c r="F108" s="1">
        <f>'PsycInfo - Initial'!F111</f>
        <v>0</v>
      </c>
      <c r="H108" s="1">
        <v>1</v>
      </c>
      <c r="I108" s="1">
        <v>1</v>
      </c>
      <c r="J108" t="b">
        <f t="shared" si="1"/>
        <v>1</v>
      </c>
      <c r="K108">
        <f t="array" ref="K108">INDEX($A$7:$F$349,SMALL(IF(COUNTIF($L$5,$H$7:$H$349)*COUNTIF($L$5,$I$7:$I$349),MATCH(ROW($A$7:$A$349),ROW($A$7:$A$349)),""),ROWS($B$1:B102)),COLUMNS($A$1:B104))</f>
        <v>2019</v>
      </c>
      <c r="L108" t="str">
        <f t="array" ref="L108">INDEX($A$7:$F$349,SMALL(IF(COUNTIF($L$5,$H$7:$H$349)*COUNTIF($L$5,$I$7:$I$349),MATCH(ROW($A$7:$A$349),ROW($A$7:$A$349)),""),ROWS($B$1:C102)),COLUMNS($A$1:C104))</f>
        <v>Greer, Brian D; Shahan, Timothy A</v>
      </c>
      <c r="M108" t="str">
        <f t="array" ref="M108">INDEX($A$7:$F$349,SMALL(IF(COUNTIF($L$5,$H$7:$H$349)*COUNTIF($L$5,$I$7:$I$349),MATCH(ROW($A$7:$A$349),ROW($A$7:$A$349)),""),ROWS($B$1:D102)),COLUMNS($A$1:D104))</f>
        <v>Resurgence as Choice: Implications for promoting durable behavior change.</v>
      </c>
      <c r="N108" t="str">
        <f t="array" ref="N108">INDEX($A$7:$F$349,SMALL(IF(COUNTIF($L$5,$H$7:$H$349)*COUNTIF($L$5,$I$7:$I$349),MATCH(ROW($A$7:$A$349),ROW($A$7:$A$349)),""),ROWS($B$1:E102)),COLUMNS($A$1:E104))</f>
        <v>Journal of applied behavior analysis</v>
      </c>
      <c r="O108">
        <f t="array" ref="O108">INDEX($A$7:$F$349,SMALL(IF(COUNTIF($L$5,$H$7:$H$349)*COUNTIF($L$5,$I$7:$I$349),MATCH(ROW($A$7:$A$349),ROW($A$7:$A$349)),""),ROWS($B$1:F102)),COLUMNS($A$1:F104))</f>
        <v>0</v>
      </c>
    </row>
    <row r="109" spans="1:15">
      <c r="A109" s="1">
        <f>'PsycInfo - Initial'!A112</f>
        <v>0</v>
      </c>
      <c r="B109" s="1">
        <f>'PsycInfo - Initial'!B112</f>
        <v>2017</v>
      </c>
      <c r="C109" s="1" t="str">
        <f>'PsycInfo - Initial'!C112</f>
        <v>Bai, John Y H; Cowie, Sarah; Podlesnik, Christopher A</v>
      </c>
      <c r="D109" s="1" t="str">
        <f>'PsycInfo - Initial'!D112</f>
        <v>Quantitative analysis of local-level resurgence.</v>
      </c>
      <c r="E109" s="1" t="str">
        <f>'PsycInfo - Initial'!E112</f>
        <v>Learning &amp; behavior</v>
      </c>
      <c r="F109" s="1">
        <f>'PsycInfo - Initial'!F112</f>
        <v>0</v>
      </c>
      <c r="H109" s="1">
        <v>1</v>
      </c>
      <c r="I109" s="1">
        <v>1</v>
      </c>
      <c r="J109" t="b">
        <f t="shared" si="1"/>
        <v>1</v>
      </c>
      <c r="K109">
        <f t="array" ref="K109">INDEX($A$7:$F$349,SMALL(IF(COUNTIF($L$5,$H$7:$H$349)*COUNTIF($L$5,$I$7:$I$349),MATCH(ROW($A$7:$A$349),ROW($A$7:$A$349)),""),ROWS($B$1:B103)),COLUMNS($A$1:B105))</f>
        <v>2020</v>
      </c>
      <c r="L109" t="str">
        <f t="array" ref="L109">INDEX($A$7:$F$349,SMALL(IF(COUNTIF($L$5,$H$7:$H$349)*COUNTIF($L$5,$I$7:$I$349),MATCH(ROW($A$7:$A$349),ROW($A$7:$A$349)),""),ROWS($B$1:C103)),COLUMNS($A$1:C105))</f>
        <v>Brown, Katherine R; Greer, Brian D; Craig, Andrew R; Sullivan, William E; Fisher, Wayne W; Roane, Henry S</v>
      </c>
      <c r="M109" t="str">
        <f t="array" ref="M109">INDEX($A$7:$F$349,SMALL(IF(COUNTIF($L$5,$H$7:$H$349)*COUNTIF($L$5,$I$7:$I$349),MATCH(ROW($A$7:$A$349),ROW($A$7:$A$349)),""),ROWS($B$1:D103)),COLUMNS($A$1:D105))</f>
        <v>Resurgence following differential reinforcement of alternative behavior implemented with and without extinction.</v>
      </c>
      <c r="N109" t="str">
        <f t="array" ref="N109">INDEX($A$7:$F$349,SMALL(IF(COUNTIF($L$5,$H$7:$H$349)*COUNTIF($L$5,$I$7:$I$349),MATCH(ROW($A$7:$A$349),ROW($A$7:$A$349)),""),ROWS($B$1:E103)),COLUMNS($A$1:E105))</f>
        <v>Journal of the experimental analysis of behavior</v>
      </c>
      <c r="O109">
        <f t="array" ref="O109">INDEX($A$7:$F$349,SMALL(IF(COUNTIF($L$5,$H$7:$H$349)*COUNTIF($L$5,$I$7:$I$349),MATCH(ROW($A$7:$A$349),ROW($A$7:$A$349)),""),ROWS($B$1:F103)),COLUMNS($A$1:F105))</f>
        <v>0</v>
      </c>
    </row>
    <row r="110" spans="1:15">
      <c r="A110" s="1">
        <f>'PsycInfo - Initial'!A113</f>
        <v>0</v>
      </c>
      <c r="B110" s="1">
        <f>'PsycInfo - Initial'!B113</f>
        <v>2017</v>
      </c>
      <c r="C110" s="1" t="str">
        <f>'PsycInfo - Initial'!C113</f>
        <v>Nevin, John A; Craig, Andrew R; Cunningham, Paul J; Podlesnik, Christopher A; Shahan, Timothy A; Sweeney, Mary M</v>
      </c>
      <c r="D110" s="1" t="str">
        <f>'PsycInfo - Initial'!D113</f>
        <v>Quantitative models of persistence and relapse from the perspective of behavioral momentum theory: Fits and misfits.</v>
      </c>
      <c r="E110" s="1" t="str">
        <f>'PsycInfo - Initial'!E113</f>
        <v>Behavioural processes</v>
      </c>
      <c r="F110" s="1">
        <f>'PsycInfo - Initial'!F113</f>
        <v>0</v>
      </c>
      <c r="H110" s="1">
        <v>1</v>
      </c>
      <c r="I110" s="1">
        <v>1</v>
      </c>
      <c r="J110" t="b">
        <f t="shared" si="1"/>
        <v>1</v>
      </c>
      <c r="K110">
        <f t="array" ref="K110">INDEX($A$7:$F$349,SMALL(IF(COUNTIF($L$5,$H$7:$H$349)*COUNTIF($L$5,$I$7:$I$349),MATCH(ROW($A$7:$A$349),ROW($A$7:$A$349)),""),ROWS($B$1:B104)),COLUMNS($A$1:B106))</f>
        <v>2014</v>
      </c>
      <c r="L110" t="str">
        <f t="array" ref="L110">INDEX($A$7:$F$349,SMALL(IF(COUNTIF($L$5,$H$7:$H$349)*COUNTIF($L$5,$I$7:$I$349),MATCH(ROW($A$7:$A$349),ROW($A$7:$A$349)),""),ROWS($B$1:C104)),COLUMNS($A$1:C106))</f>
        <v>da Silva, Stephanie P; Cançado, Carlos R X; Lattal, Kennon A</v>
      </c>
      <c r="M110" t="str">
        <f t="array" ref="M110">INDEX($A$7:$F$349,SMALL(IF(COUNTIF($L$5,$H$7:$H$349)*COUNTIF($L$5,$I$7:$I$349),MATCH(ROW($A$7:$A$349),ROW($A$7:$A$349)),""),ROWS($B$1:D104)),COLUMNS($A$1:D106))</f>
        <v>Resurgence in Siamese fighting fish, Betta splendens.</v>
      </c>
      <c r="N110" t="str">
        <f t="array" ref="N110">INDEX($A$7:$F$349,SMALL(IF(COUNTIF($L$5,$H$7:$H$349)*COUNTIF($L$5,$I$7:$I$349),MATCH(ROW($A$7:$A$349),ROW($A$7:$A$349)),""),ROWS($B$1:E104)),COLUMNS($A$1:E106))</f>
        <v>Behavioural processes</v>
      </c>
      <c r="O110">
        <f t="array" ref="O110">INDEX($A$7:$F$349,SMALL(IF(COUNTIF($L$5,$H$7:$H$349)*COUNTIF($L$5,$I$7:$I$349),MATCH(ROW($A$7:$A$349),ROW($A$7:$A$349)),""),ROWS($B$1:F104)),COLUMNS($A$1:F106))</f>
        <v>0</v>
      </c>
    </row>
    <row r="111" spans="1:15">
      <c r="A111" s="1">
        <f>'PsycInfo - Initial'!A114</f>
        <v>0</v>
      </c>
      <c r="B111" s="1">
        <f>'PsycInfo - Initial'!B114</f>
        <v>2003</v>
      </c>
      <c r="C111" s="1" t="str">
        <f>'PsycInfo - Initial'!C114</f>
        <v>Lieving, Gregory A; Lattal, Kennon A</v>
      </c>
      <c r="D111" s="1" t="str">
        <f>'PsycInfo - Initial'!D114</f>
        <v>Recency, repeatability, and reinforcer retrenchment: an experimental analysis of resurgence.</v>
      </c>
      <c r="E111" s="1" t="str">
        <f>'PsycInfo - Initial'!E114</f>
        <v>Journal of the experimental analysis of behavior</v>
      </c>
      <c r="F111" s="1">
        <f>'PsycInfo - Initial'!F114</f>
        <v>0</v>
      </c>
      <c r="H111" s="1">
        <v>1</v>
      </c>
      <c r="I111" s="1">
        <v>1</v>
      </c>
      <c r="J111" t="b">
        <f t="shared" si="1"/>
        <v>1</v>
      </c>
      <c r="K111">
        <f t="array" ref="K111">INDEX($A$7:$F$349,SMALL(IF(COUNTIF($L$5,$H$7:$H$349)*COUNTIF($L$5,$I$7:$I$349),MATCH(ROW($A$7:$A$349),ROW($A$7:$A$349)),""),ROWS($B$1:B105)),COLUMNS($A$1:B107))</f>
        <v>2019</v>
      </c>
      <c r="L111" t="str">
        <f t="array" ref="L111">INDEX($A$7:$F$349,SMALL(IF(COUNTIF($L$5,$H$7:$H$349)*COUNTIF($L$5,$I$7:$I$349),MATCH(ROW($A$7:$A$349),ROW($A$7:$A$349)),""),ROWS($B$1:C105)),COLUMNS($A$1:C107))</f>
        <v>Podlesnik, Christopher A; Kuroda, Toshikazu; Jimenez-Gomez, Corina; Abreu-Rodrigues, Josele; Cançado, Carlos R X; Blackman, Abigail L; Silverman, Karli; Villegas-Barker, Jamie; Galbato, Melinda; Teixeira, Italo S C</v>
      </c>
      <c r="M111" t="str">
        <f t="array" ref="M111">INDEX($A$7:$F$349,SMALL(IF(COUNTIF($L$5,$H$7:$H$349)*COUNTIF($L$5,$I$7:$I$349),MATCH(ROW($A$7:$A$349),ROW($A$7:$A$349)),""),ROWS($B$1:D105)),COLUMNS($A$1:D107))</f>
        <v>Resurgence is greater following a return to the training context than remaining in the extinction context.</v>
      </c>
      <c r="N111" t="str">
        <f t="array" ref="N111">INDEX($A$7:$F$349,SMALL(IF(COUNTIF($L$5,$H$7:$H$349)*COUNTIF($L$5,$I$7:$I$349),MATCH(ROW($A$7:$A$349),ROW($A$7:$A$349)),""),ROWS($B$1:E105)),COLUMNS($A$1:E107))</f>
        <v>Journal of the experimental analysis of behavior</v>
      </c>
      <c r="O111">
        <f t="array" ref="O111">INDEX($A$7:$F$349,SMALL(IF(COUNTIF($L$5,$H$7:$H$349)*COUNTIF($L$5,$I$7:$I$349),MATCH(ROW($A$7:$A$349),ROW($A$7:$A$349)),""),ROWS($B$1:F105)),COLUMNS($A$1:F107))</f>
        <v>0</v>
      </c>
    </row>
    <row r="112" spans="1:15">
      <c r="A112" s="1">
        <f>'PsycInfo - Initial'!A115</f>
        <v>0</v>
      </c>
      <c r="B112" s="1">
        <f>'PsycInfo - Initial'!B115</f>
        <v>2013</v>
      </c>
      <c r="C112" s="1" t="str">
        <f>'PsycInfo - Initial'!C115</f>
        <v>Marchant, Nathan J; Li, Xuan; Shaham, Yavin</v>
      </c>
      <c r="D112" s="1" t="str">
        <f>'PsycInfo - Initial'!D115</f>
        <v>Recent developments in animal models of drug relapse.</v>
      </c>
      <c r="E112" s="1" t="str">
        <f>'PsycInfo - Initial'!E115</f>
        <v>Current opinion in neurobiology</v>
      </c>
      <c r="F112" s="1">
        <f>'PsycInfo - Initial'!F115</f>
        <v>0</v>
      </c>
      <c r="H112" s="1">
        <v>1</v>
      </c>
      <c r="I112" s="1">
        <v>1</v>
      </c>
      <c r="J112" t="b">
        <f t="shared" si="1"/>
        <v>1</v>
      </c>
      <c r="K112">
        <f t="array" ref="K112">INDEX($A$7:$F$349,SMALL(IF(COUNTIF($L$5,$H$7:$H$349)*COUNTIF($L$5,$I$7:$I$349),MATCH(ROW($A$7:$A$349),ROW($A$7:$A$349)),""),ROWS($B$1:B106)),COLUMNS($A$1:B108))</f>
        <v>2019</v>
      </c>
      <c r="L112" t="str">
        <f t="array" ref="L112">INDEX($A$7:$F$349,SMALL(IF(COUNTIF($L$5,$H$7:$H$349)*COUNTIF($L$5,$I$7:$I$349),MATCH(ROW($A$7:$A$349),ROW($A$7:$A$349)),""),ROWS($B$1:C106)),COLUMNS($A$1:C108))</f>
        <v>Nall, Rusty W; Rung, Jillian M; Shahan, Timothy A</v>
      </c>
      <c r="M112" t="str">
        <f t="array" ref="M112">INDEX($A$7:$F$349,SMALL(IF(COUNTIF($L$5,$H$7:$H$349)*COUNTIF($L$5,$I$7:$I$349),MATCH(ROW($A$7:$A$349),ROW($A$7:$A$349)),""),ROWS($B$1:D106)),COLUMNS($A$1:D108))</f>
        <v>Resurgence of a target behavior suppressed by a combination of punishment and alternative reinforcement.</v>
      </c>
      <c r="N112" t="str">
        <f t="array" ref="N112">INDEX($A$7:$F$349,SMALL(IF(COUNTIF($L$5,$H$7:$H$349)*COUNTIF($L$5,$I$7:$I$349),MATCH(ROW($A$7:$A$349),ROW($A$7:$A$349)),""),ROWS($B$1:E106)),COLUMNS($A$1:E108))</f>
        <v>Behavioural processes</v>
      </c>
      <c r="O112">
        <f t="array" ref="O112">INDEX($A$7:$F$349,SMALL(IF(COUNTIF($L$5,$H$7:$H$349)*COUNTIF($L$5,$I$7:$I$349),MATCH(ROW($A$7:$A$349),ROW($A$7:$A$349)),""),ROWS($B$1:F106)),COLUMNS($A$1:F108))</f>
        <v>0</v>
      </c>
    </row>
    <row r="113" spans="1:15">
      <c r="A113" s="1">
        <f>'PsycInfo - Initial'!A116</f>
        <v>0</v>
      </c>
      <c r="B113" s="1">
        <f>'PsycInfo - Initial'!B116</f>
        <v>2007</v>
      </c>
      <c r="C113" s="1" t="str">
        <f>'PsycInfo - Initial'!C116</f>
        <v>Kearns, David N; Weiss, Stanley J</v>
      </c>
      <c r="D113" s="1" t="str">
        <f>'PsycInfo - Initial'!D116</f>
        <v>Recovery of Pavlovian sign-tracking (autoshaping) following the discontinuation of inter-trial interval food in rats.</v>
      </c>
      <c r="E113" s="1" t="str">
        <f>'PsycInfo - Initial'!E116</f>
        <v>Behavioural processes</v>
      </c>
      <c r="F113" s="1">
        <f>'PsycInfo - Initial'!F116</f>
        <v>0</v>
      </c>
      <c r="H113" s="1">
        <v>0</v>
      </c>
      <c r="I113" s="1">
        <v>0</v>
      </c>
      <c r="J113" t="b">
        <f t="shared" si="1"/>
        <v>1</v>
      </c>
      <c r="K113">
        <f t="array" ref="K113">INDEX($A$7:$F$349,SMALL(IF(COUNTIF($L$5,$H$7:$H$349)*COUNTIF($L$5,$I$7:$I$349),MATCH(ROW($A$7:$A$349),ROW($A$7:$A$349)),""),ROWS($B$1:B107)),COLUMNS($A$1:B109))</f>
        <v>2006</v>
      </c>
      <c r="L113" t="str">
        <f t="array" ref="L113">INDEX($A$7:$F$349,SMALL(IF(COUNTIF($L$5,$H$7:$H$349)*COUNTIF($L$5,$I$7:$I$349),MATCH(ROW($A$7:$A$349),ROW($A$7:$A$349)),""),ROWS($B$1:C107)),COLUMNS($A$1:C109))</f>
        <v>Podlesnik, Christopher A; Jimenez-Gomez, Corina; Shahan, Timothy A</v>
      </c>
      <c r="M113" t="str">
        <f t="array" ref="M113">INDEX($A$7:$F$349,SMALL(IF(COUNTIF($L$5,$H$7:$H$349)*COUNTIF($L$5,$I$7:$I$349),MATCH(ROW($A$7:$A$349),ROW($A$7:$A$349)),""),ROWS($B$1:D107)),COLUMNS($A$1:D109))</f>
        <v>Resurgence of alcohol seeking produced by discontinuing non-drug reinforcement as an animal model of drug relapse.</v>
      </c>
      <c r="N113" t="str">
        <f t="array" ref="N113">INDEX($A$7:$F$349,SMALL(IF(COUNTIF($L$5,$H$7:$H$349)*COUNTIF($L$5,$I$7:$I$349),MATCH(ROW($A$7:$A$349),ROW($A$7:$A$349)),""),ROWS($B$1:E107)),COLUMNS($A$1:E109))</f>
        <v>Behavioural pharmacology</v>
      </c>
      <c r="O113">
        <f t="array" ref="O113">INDEX($A$7:$F$349,SMALL(IF(COUNTIF($L$5,$H$7:$H$349)*COUNTIF($L$5,$I$7:$I$349),MATCH(ROW($A$7:$A$349),ROW($A$7:$A$349)),""),ROWS($B$1:F107)),COLUMNS($A$1:F109))</f>
        <v>0</v>
      </c>
    </row>
    <row r="114" spans="1:15">
      <c r="A114" s="1">
        <f>'PsycInfo - Initial'!A117</f>
        <v>0</v>
      </c>
      <c r="B114" s="1">
        <f>'PsycInfo - Initial'!B117</f>
        <v>2018</v>
      </c>
      <c r="C114" s="1" t="str">
        <f>'PsycInfo - Initial'!C117</f>
        <v>Garner, Joshua; Neef, Nancy A; Gardner, Ralph</v>
      </c>
      <c r="D114" s="1" t="str">
        <f>'PsycInfo - Initial'!D117</f>
        <v>Recurrence of phonetic responding.</v>
      </c>
      <c r="E114" s="1" t="str">
        <f>'PsycInfo - Initial'!E117</f>
        <v>Journal of applied behavior analysis</v>
      </c>
      <c r="F114" s="1">
        <f>'PsycInfo - Initial'!F117</f>
        <v>0</v>
      </c>
      <c r="H114" s="1">
        <v>1</v>
      </c>
      <c r="I114" s="1">
        <v>1</v>
      </c>
      <c r="J114" t="b">
        <f t="shared" si="1"/>
        <v>1</v>
      </c>
      <c r="K114">
        <f t="array" ref="K114">INDEX($A$7:$F$349,SMALL(IF(COUNTIF($L$5,$H$7:$H$349)*COUNTIF($L$5,$I$7:$I$349),MATCH(ROW($A$7:$A$349),ROW($A$7:$A$349)),""),ROWS($B$1:B108)),COLUMNS($A$1:B110))</f>
        <v>2007</v>
      </c>
      <c r="L114" t="str">
        <f t="array" ref="L114">INDEX($A$7:$F$349,SMALL(IF(COUNTIF($L$5,$H$7:$H$349)*COUNTIF($L$5,$I$7:$I$349),MATCH(ROW($A$7:$A$349),ROW($A$7:$A$349)),""),ROWS($B$1:C108)),COLUMNS($A$1:C110))</f>
        <v>Reed, Phil; Morgan, Theresa A</v>
      </c>
      <c r="M114" t="str">
        <f t="array" ref="M114">INDEX($A$7:$F$349,SMALL(IF(COUNTIF($L$5,$H$7:$H$349)*COUNTIF($L$5,$I$7:$I$349),MATCH(ROW($A$7:$A$349),ROW($A$7:$A$349)),""),ROWS($B$1:D108)),COLUMNS($A$1:D110))</f>
        <v>Resurgence of behavior during extinction depends on previous rate of response.</v>
      </c>
      <c r="N114" t="str">
        <f t="array" ref="N114">INDEX($A$7:$F$349,SMALL(IF(COUNTIF($L$5,$H$7:$H$349)*COUNTIF($L$5,$I$7:$I$349),MATCH(ROW($A$7:$A$349),ROW($A$7:$A$349)),""),ROWS($B$1:E108)),COLUMNS($A$1:E110))</f>
        <v>Learning &amp; behavior</v>
      </c>
      <c r="O114">
        <f t="array" ref="O114">INDEX($A$7:$F$349,SMALL(IF(COUNTIF($L$5,$H$7:$H$349)*COUNTIF($L$5,$I$7:$I$349),MATCH(ROW($A$7:$A$349),ROW($A$7:$A$349)),""),ROWS($B$1:F108)),COLUMNS($A$1:F110))</f>
        <v>0</v>
      </c>
    </row>
    <row r="115" spans="1:15">
      <c r="A115" s="1">
        <f>'PsycInfo - Initial'!A118</f>
        <v>0</v>
      </c>
      <c r="B115" s="1">
        <f>'PsycInfo - Initial'!B118</f>
        <v>2012</v>
      </c>
      <c r="C115" s="1" t="str">
        <f>'PsycInfo - Initial'!C118</f>
        <v>Bouton, Mark E; Winterbauer, Neil E; Todd, Travis P</v>
      </c>
      <c r="D115" s="1" t="str">
        <f>'PsycInfo - Initial'!D118</f>
        <v>Relapse processes after the extinction of instrumental learning: renewal, resurgence, and reacquisition.</v>
      </c>
      <c r="E115" s="1" t="str">
        <f>'PsycInfo - Initial'!E118</f>
        <v>Behavioural processes</v>
      </c>
      <c r="F115" s="1">
        <f>'PsycInfo - Initial'!F118</f>
        <v>0</v>
      </c>
      <c r="H115" s="1">
        <v>1</v>
      </c>
      <c r="I115" s="1">
        <v>1</v>
      </c>
      <c r="J115" t="b">
        <f t="shared" si="1"/>
        <v>1</v>
      </c>
      <c r="K115">
        <f t="array" ref="K115">INDEX($A$7:$F$349,SMALL(IF(COUNTIF($L$5,$H$7:$H$349)*COUNTIF($L$5,$I$7:$I$349),MATCH(ROW($A$7:$A$349),ROW($A$7:$A$349)),""),ROWS($B$1:B109)),COLUMNS($A$1:B111))</f>
        <v>1996</v>
      </c>
      <c r="L115" t="str">
        <f t="array" ref="L115">INDEX($A$7:$F$349,SMALL(IF(COUNTIF($L$5,$H$7:$H$349)*COUNTIF($L$5,$I$7:$I$349),MATCH(ROW($A$7:$A$349),ROW($A$7:$A$349)),""),ROWS($B$1:C109)),COLUMNS($A$1:C111))</f>
        <v>Wilson, K G; Hayes, S C</v>
      </c>
      <c r="M115" t="str">
        <f t="array" ref="M115">INDEX($A$7:$F$349,SMALL(IF(COUNTIF($L$5,$H$7:$H$349)*COUNTIF($L$5,$I$7:$I$349),MATCH(ROW($A$7:$A$349),ROW($A$7:$A$349)),""),ROWS($B$1:D109)),COLUMNS($A$1:D111))</f>
        <v>Resurgence of derived stimulus relations.</v>
      </c>
      <c r="N115" t="str">
        <f t="array" ref="N115">INDEX($A$7:$F$349,SMALL(IF(COUNTIF($L$5,$H$7:$H$349)*COUNTIF($L$5,$I$7:$I$349),MATCH(ROW($A$7:$A$349),ROW($A$7:$A$349)),""),ROWS($B$1:E109)),COLUMNS($A$1:E111))</f>
        <v>Journal of the experimental analysis of behavior</v>
      </c>
      <c r="O115">
        <f t="array" ref="O115">INDEX($A$7:$F$349,SMALL(IF(COUNTIF($L$5,$H$7:$H$349)*COUNTIF($L$5,$I$7:$I$349),MATCH(ROW($A$7:$A$349),ROW($A$7:$A$349)),""),ROWS($B$1:F109)),COLUMNS($A$1:F111))</f>
        <v>0</v>
      </c>
    </row>
    <row r="116" spans="1:15">
      <c r="A116" s="1">
        <f>'PsycInfo - Initial'!A119</f>
        <v>0</v>
      </c>
      <c r="B116" s="1">
        <f>'PsycInfo - Initial'!B119</f>
        <v>2015</v>
      </c>
      <c r="C116" s="1" t="str">
        <f>'PsycInfo - Initial'!C119</f>
        <v>Sweeney, Mary M; Shahan, Timothy A</v>
      </c>
      <c r="D116" s="1" t="str">
        <f>'PsycInfo - Initial'!D119</f>
        <v>Renewal, resurgence, and alternative reinforcement context.</v>
      </c>
      <c r="E116" s="1" t="str">
        <f>'PsycInfo - Initial'!E119</f>
        <v>Behavioural processes</v>
      </c>
      <c r="F116" s="1">
        <f>'PsycInfo - Initial'!F119</f>
        <v>0</v>
      </c>
      <c r="H116" s="1">
        <v>1</v>
      </c>
      <c r="I116" s="1">
        <v>1</v>
      </c>
      <c r="J116" t="b">
        <f t="shared" si="1"/>
        <v>1</v>
      </c>
      <c r="K116">
        <f t="array" ref="K116">INDEX($A$7:$F$349,SMALL(IF(COUNTIF($L$5,$H$7:$H$349)*COUNTIF($L$5,$I$7:$I$349),MATCH(ROW($A$7:$A$349),ROW($A$7:$A$349)),""),ROWS($B$1:B110)),COLUMNS($A$1:B112))</f>
        <v>2014</v>
      </c>
      <c r="L116" t="str">
        <f t="array" ref="L116">INDEX($A$7:$F$349,SMALL(IF(COUNTIF($L$5,$H$7:$H$349)*COUNTIF($L$5,$I$7:$I$349),MATCH(ROW($A$7:$A$349),ROW($A$7:$A$349)),""),ROWS($B$1:C110)),COLUMNS($A$1:C112))</f>
        <v>Bouton, Mark E; Schepers, Scott T</v>
      </c>
      <c r="M116" t="str">
        <f t="array" ref="M116">INDEX($A$7:$F$349,SMALL(IF(COUNTIF($L$5,$H$7:$H$349)*COUNTIF($L$5,$I$7:$I$349),MATCH(ROW($A$7:$A$349),ROW($A$7:$A$349)),""),ROWS($B$1:D110)),COLUMNS($A$1:D112))</f>
        <v>Resurgence of instrumental behavior after an abstinence contingency.</v>
      </c>
      <c r="N116" t="str">
        <f t="array" ref="N116">INDEX($A$7:$F$349,SMALL(IF(COUNTIF($L$5,$H$7:$H$349)*COUNTIF($L$5,$I$7:$I$349),MATCH(ROW($A$7:$A$349),ROW($A$7:$A$349)),""),ROWS($B$1:E110)),COLUMNS($A$1:E112))</f>
        <v>Learning &amp; behavior</v>
      </c>
      <c r="O116">
        <f t="array" ref="O116">INDEX($A$7:$F$349,SMALL(IF(COUNTIF($L$5,$H$7:$H$349)*COUNTIF($L$5,$I$7:$I$349),MATCH(ROW($A$7:$A$349),ROW($A$7:$A$349)),""),ROWS($B$1:F110)),COLUMNS($A$1:F112))</f>
        <v>0</v>
      </c>
    </row>
    <row r="117" spans="1:15">
      <c r="A117" s="1">
        <f>'PsycInfo - Initial'!A120</f>
        <v>0</v>
      </c>
      <c r="B117" s="1">
        <f>'PsycInfo - Initial'!B120</f>
        <v>2003</v>
      </c>
      <c r="C117" s="1" t="str">
        <f>'PsycInfo - Initial'!C120</f>
        <v>Nosil, P; Crespi, B J; Sandoval, C P</v>
      </c>
      <c r="D117" s="1" t="str">
        <f>'PsycInfo - Initial'!D120</f>
        <v>Reproductive isolation driven by the combined effects of ecological adaptation and reinforcement.</v>
      </c>
      <c r="E117" s="1" t="str">
        <f>'PsycInfo - Initial'!E120</f>
        <v>Proceedings. Biological sciences</v>
      </c>
      <c r="F117" s="1">
        <f>'PsycInfo - Initial'!F120</f>
        <v>0</v>
      </c>
      <c r="H117" s="1">
        <v>0</v>
      </c>
      <c r="I117" s="1">
        <v>0</v>
      </c>
      <c r="J117" t="b">
        <f t="shared" si="1"/>
        <v>1</v>
      </c>
      <c r="K117">
        <f t="array" ref="K117">INDEX($A$7:$F$349,SMALL(IF(COUNTIF($L$5,$H$7:$H$349)*COUNTIF($L$5,$I$7:$I$349),MATCH(ROW($A$7:$A$349),ROW($A$7:$A$349)),""),ROWS($B$1:B111)),COLUMNS($A$1:B113))</f>
        <v>2007</v>
      </c>
      <c r="L117" t="str">
        <f t="array" ref="L117">INDEX($A$7:$F$349,SMALL(IF(COUNTIF($L$5,$H$7:$H$349)*COUNTIF($L$5,$I$7:$I$349),MATCH(ROW($A$7:$A$349),ROW($A$7:$A$349)),""),ROWS($B$1:C111)),COLUMNS($A$1:C113))</f>
        <v>Bachá-Méndez, Gustavo; Reid, Alliston K; Mendoza-Soylovna, Adela</v>
      </c>
      <c r="M117" t="str">
        <f t="array" ref="M117">INDEX($A$7:$F$349,SMALL(IF(COUNTIF($L$5,$H$7:$H$349)*COUNTIF($L$5,$I$7:$I$349),MATCH(ROW($A$7:$A$349),ROW($A$7:$A$349)),""),ROWS($B$1:D111)),COLUMNS($A$1:D113))</f>
        <v>Resurgence of integrated behavioral units.</v>
      </c>
      <c r="N117" t="str">
        <f t="array" ref="N117">INDEX($A$7:$F$349,SMALL(IF(COUNTIF($L$5,$H$7:$H$349)*COUNTIF($L$5,$I$7:$I$349),MATCH(ROW($A$7:$A$349),ROW($A$7:$A$349)),""),ROWS($B$1:E111)),COLUMNS($A$1:E113))</f>
        <v>Journal of the experimental analysis of behavior</v>
      </c>
      <c r="O117">
        <f t="array" ref="O117">INDEX($A$7:$F$349,SMALL(IF(COUNTIF($L$5,$H$7:$H$349)*COUNTIF($L$5,$I$7:$I$349),MATCH(ROW($A$7:$A$349),ROW($A$7:$A$349)),""),ROWS($B$1:F111)),COLUMNS($A$1:F113))</f>
        <v>0</v>
      </c>
    </row>
    <row r="118" spans="1:15">
      <c r="A118" s="1">
        <f>'PsycInfo - Initial'!A121</f>
        <v>0</v>
      </c>
      <c r="B118" s="1">
        <f>'PsycInfo - Initial'!B121</f>
        <v>2012</v>
      </c>
      <c r="C118" s="1" t="str">
        <f>'PsycInfo - Initial'!C121</f>
        <v>Thrailkill, Eric A; Shahan, Timothy A</v>
      </c>
      <c r="D118" s="1" t="str">
        <f>'PsycInfo - Initial'!D121</f>
        <v>Resistance to change and relapse of observing.</v>
      </c>
      <c r="E118" s="1" t="str">
        <f>'PsycInfo - Initial'!E121</f>
        <v>Journal of the experimental analysis of behavior</v>
      </c>
      <c r="F118" s="1">
        <f>'PsycInfo - Initial'!F121</f>
        <v>0</v>
      </c>
      <c r="H118" s="1">
        <v>1</v>
      </c>
      <c r="I118" s="1">
        <v>1</v>
      </c>
      <c r="J118" t="b">
        <f t="shared" si="1"/>
        <v>1</v>
      </c>
      <c r="K118">
        <f t="array" ref="K118">INDEX($A$7:$F$349,SMALL(IF(COUNTIF($L$5,$H$7:$H$349)*COUNTIF($L$5,$I$7:$I$349),MATCH(ROW($A$7:$A$349),ROW($A$7:$A$349)),""),ROWS($B$1:B112)),COLUMNS($A$1:B114))</f>
        <v>2015</v>
      </c>
      <c r="L118" t="str">
        <f t="array" ref="L118">INDEX($A$7:$F$349,SMALL(IF(COUNTIF($L$5,$H$7:$H$349)*COUNTIF($L$5,$I$7:$I$349),MATCH(ROW($A$7:$A$349),ROW($A$7:$A$349)),""),ROWS($B$1:C112)),COLUMNS($A$1:C114))</f>
        <v>Berg, Wendy K; Ringdahl, Joel E; Ryan, Stephen E; Ing, Anna D; Lustig, Nicole; Romani, Patrick; Wacker, David P; Andersen, Jennifer K; Durako, Emily</v>
      </c>
      <c r="M118" t="str">
        <f t="array" ref="M118">INDEX($A$7:$F$349,SMALL(IF(COUNTIF($L$5,$H$7:$H$349)*COUNTIF($L$5,$I$7:$I$349),MATCH(ROW($A$7:$A$349),ROW($A$7:$A$349)),""),ROWS($B$1:D112)),COLUMNS($A$1:D114))</f>
        <v>RESURGENCE OF MANDS FOLLOWING FUNCTIONAL COMMUNICATION TRAINING.</v>
      </c>
      <c r="N118" t="str">
        <f t="array" ref="N118">INDEX($A$7:$F$349,SMALL(IF(COUNTIF($L$5,$H$7:$H$349)*COUNTIF($L$5,$I$7:$I$349),MATCH(ROW($A$7:$A$349),ROW($A$7:$A$349)),""),ROWS($B$1:E112)),COLUMNS($A$1:E114))</f>
        <v>Revista mexicana de analisis de la conducta = Mexican journal of behavior analysis</v>
      </c>
      <c r="O118">
        <f t="array" ref="O118">INDEX($A$7:$F$349,SMALL(IF(COUNTIF($L$5,$H$7:$H$349)*COUNTIF($L$5,$I$7:$I$349),MATCH(ROW($A$7:$A$349),ROW($A$7:$A$349)),""),ROWS($B$1:F112)),COLUMNS($A$1:F114))</f>
        <v>0</v>
      </c>
    </row>
    <row r="119" spans="1:15">
      <c r="A119" s="1">
        <f>'PsycInfo - Initial'!A122</f>
        <v>0</v>
      </c>
      <c r="B119" s="1">
        <f>'PsycInfo - Initial'!B122</f>
        <v>2013</v>
      </c>
      <c r="C119" s="1" t="str">
        <f>'PsycInfo - Initial'!C122</f>
        <v>Cançado, Carlos R X; Lattal, Kennon A</v>
      </c>
      <c r="D119" s="1" t="str">
        <f>'PsycInfo - Initial'!D122</f>
        <v>Response elimination, reinforcement rate and resurgence of operant behavior.</v>
      </c>
      <c r="E119" s="1" t="str">
        <f>'PsycInfo - Initial'!E122</f>
        <v>Behavioural processes</v>
      </c>
      <c r="F119" s="1">
        <f>'PsycInfo - Initial'!F122</f>
        <v>0</v>
      </c>
      <c r="H119" s="1">
        <v>1</v>
      </c>
      <c r="I119" s="1">
        <v>1</v>
      </c>
      <c r="J119" t="b">
        <f t="shared" si="1"/>
        <v>1</v>
      </c>
      <c r="K119">
        <f t="array" ref="K119">INDEX($A$7:$F$349,SMALL(IF(COUNTIF($L$5,$H$7:$H$349)*COUNTIF($L$5,$I$7:$I$349),MATCH(ROW($A$7:$A$349),ROW($A$7:$A$349)),""),ROWS($B$1:B113)),COLUMNS($A$1:B115))</f>
        <v>2020</v>
      </c>
      <c r="L119" t="str">
        <f t="array" ref="L119">INDEX($A$7:$F$349,SMALL(IF(COUNTIF($L$5,$H$7:$H$349)*COUNTIF($L$5,$I$7:$I$349),MATCH(ROW($A$7:$A$349),ROW($A$7:$A$349)),""),ROWS($B$1:C113)),COLUMNS($A$1:C115))</f>
        <v>Williams, Catherine L; St Peter, Claire C</v>
      </c>
      <c r="M119" t="str">
        <f t="array" ref="M119">INDEX($A$7:$F$349,SMALL(IF(COUNTIF($L$5,$H$7:$H$349)*COUNTIF($L$5,$I$7:$I$349),MATCH(ROW($A$7:$A$349),ROW($A$7:$A$349)),""),ROWS($B$1:D113)),COLUMNS($A$1:D115))</f>
        <v>Resurgence of previously taught academic responses.</v>
      </c>
      <c r="N119" t="str">
        <f t="array" ref="N119">INDEX($A$7:$F$349,SMALL(IF(COUNTIF($L$5,$H$7:$H$349)*COUNTIF($L$5,$I$7:$I$349),MATCH(ROW($A$7:$A$349),ROW($A$7:$A$349)),""),ROWS($B$1:E113)),COLUMNS($A$1:E115))</f>
        <v>Journal of the experimental analysis of behavior</v>
      </c>
      <c r="O119">
        <f t="array" ref="O119">INDEX($A$7:$F$349,SMALL(IF(COUNTIF($L$5,$H$7:$H$349)*COUNTIF($L$5,$I$7:$I$349),MATCH(ROW($A$7:$A$349),ROW($A$7:$A$349)),""),ROWS($B$1:F113)),COLUMNS($A$1:F115))</f>
        <v>0</v>
      </c>
    </row>
    <row r="120" spans="1:15">
      <c r="A120" s="1">
        <f>'PsycInfo - Initial'!A123</f>
        <v>0</v>
      </c>
      <c r="B120" s="1">
        <f>'PsycInfo - Initial'!B123</f>
        <v>2017</v>
      </c>
      <c r="C120" s="1" t="str">
        <f>'PsycInfo - Initial'!C123</f>
        <v>Craig, Andrew R; Browning, Kaitlyn O; Nall, Rusty W; Marshall, Ciara M; Shahan, Timothy A</v>
      </c>
      <c r="D120" s="1" t="str">
        <f>'PsycInfo - Initial'!D123</f>
        <v>Resurgence and alternative-reinforcer magnitude.</v>
      </c>
      <c r="E120" s="1" t="str">
        <f>'PsycInfo - Initial'!E123</f>
        <v>Journal of the experimental analysis of behavior</v>
      </c>
      <c r="F120" s="1">
        <f>'PsycInfo - Initial'!F123</f>
        <v>0</v>
      </c>
      <c r="H120" s="1">
        <v>1</v>
      </c>
      <c r="I120" s="1">
        <v>1</v>
      </c>
      <c r="J120" t="b">
        <f t="shared" si="1"/>
        <v>1</v>
      </c>
      <c r="K120">
        <f t="array" ref="K120">INDEX($A$7:$F$349,SMALL(IF(COUNTIF($L$5,$H$7:$H$349)*COUNTIF($L$5,$I$7:$I$349),MATCH(ROW($A$7:$A$349),ROW($A$7:$A$349)),""),ROWS($B$1:B114)),COLUMNS($A$1:B116))</f>
        <v>2019</v>
      </c>
      <c r="L120" t="str">
        <f t="array" ref="L120">INDEX($A$7:$F$349,SMALL(IF(COUNTIF($L$5,$H$7:$H$349)*COUNTIF($L$5,$I$7:$I$349),MATCH(ROW($A$7:$A$349),ROW($A$7:$A$349)),""),ROWS($B$1:C114)),COLUMNS($A$1:C116))</f>
        <v>Nall, Rusty W; Shahan, Timothy A</v>
      </c>
      <c r="M120" t="str">
        <f t="array" ref="M120">INDEX($A$7:$F$349,SMALL(IF(COUNTIF($L$5,$H$7:$H$349)*COUNTIF($L$5,$I$7:$I$349),MATCH(ROW($A$7:$A$349),ROW($A$7:$A$349)),""),ROWS($B$1:D114)),COLUMNS($A$1:D116))</f>
        <v>Resurgence of punishment-suppressed cocaine seeking in rats.</v>
      </c>
      <c r="N120" t="str">
        <f t="array" ref="N120">INDEX($A$7:$F$349,SMALL(IF(COUNTIF($L$5,$H$7:$H$349)*COUNTIF($L$5,$I$7:$I$349),MATCH(ROW($A$7:$A$349),ROW($A$7:$A$349)),""),ROWS($B$1:E114)),COLUMNS($A$1:E116))</f>
        <v>Experimental and clinical psychopharmacology</v>
      </c>
      <c r="O120">
        <f t="array" ref="O120">INDEX($A$7:$F$349,SMALL(IF(COUNTIF($L$5,$H$7:$H$349)*COUNTIF($L$5,$I$7:$I$349),MATCH(ROW($A$7:$A$349),ROW($A$7:$A$349)),""),ROWS($B$1:F114)),COLUMNS($A$1:F116))</f>
        <v>0</v>
      </c>
    </row>
    <row r="121" spans="1:15">
      <c r="A121" s="1">
        <f>'PsycInfo - Initial'!A124</f>
        <v>0</v>
      </c>
      <c r="B121" s="1">
        <f>'PsycInfo - Initial'!B124</f>
        <v>2020</v>
      </c>
      <c r="C121" s="1" t="str">
        <f>'PsycInfo - Initial'!C124</f>
        <v>Shahan, Timothy A; Browning, Kaitlyn O; Nall, Rusty W</v>
      </c>
      <c r="D121" s="1" t="str">
        <f>'PsycInfo - Initial'!D124</f>
        <v>Resurgence as Choice in Context: Treatment duration and on/off alternative reinforcement.</v>
      </c>
      <c r="E121" s="1" t="str">
        <f>'PsycInfo - Initial'!E124</f>
        <v>Journal of the experimental analysis of behavior</v>
      </c>
      <c r="F121" s="1">
        <f>'PsycInfo - Initial'!F124</f>
        <v>0</v>
      </c>
      <c r="H121" s="1">
        <v>1</v>
      </c>
      <c r="I121" s="1">
        <v>1</v>
      </c>
      <c r="J121" t="b">
        <f t="shared" si="1"/>
        <v>1</v>
      </c>
      <c r="K121">
        <f t="array" ref="K121">INDEX($A$7:$F$349,SMALL(IF(COUNTIF($L$5,$H$7:$H$349)*COUNTIF($L$5,$I$7:$I$349),MATCH(ROW($A$7:$A$349),ROW($A$7:$A$349)),""),ROWS($B$1:B115)),COLUMNS($A$1:B117))</f>
        <v>1980</v>
      </c>
      <c r="L121" t="str">
        <f t="array" ref="L121">INDEX($A$7:$F$349,SMALL(IF(COUNTIF($L$5,$H$7:$H$349)*COUNTIF($L$5,$I$7:$I$349),MATCH(ROW($A$7:$A$349),ROW($A$7:$A$349)),""),ROWS($B$1:C115)),COLUMNS($A$1:C117))</f>
        <v>Epstein, R; Skinner, B F</v>
      </c>
      <c r="M121" t="str">
        <f t="array" ref="M121">INDEX($A$7:$F$349,SMALL(IF(COUNTIF($L$5,$H$7:$H$349)*COUNTIF($L$5,$I$7:$I$349),MATCH(ROW($A$7:$A$349),ROW($A$7:$A$349)),""),ROWS($B$1:D115)),COLUMNS($A$1:D117))</f>
        <v>Resurgence of responding after the cessation of response-independent reinforcement.</v>
      </c>
      <c r="N121" t="str">
        <f t="array" ref="N121">INDEX($A$7:$F$349,SMALL(IF(COUNTIF($L$5,$H$7:$H$349)*COUNTIF($L$5,$I$7:$I$349),MATCH(ROW($A$7:$A$349),ROW($A$7:$A$349)),""),ROWS($B$1:E115)),COLUMNS($A$1:E117))</f>
        <v>Proceedings of the National Academy of Sciences of the United States of America</v>
      </c>
      <c r="O121">
        <f t="array" ref="O121">INDEX($A$7:$F$349,SMALL(IF(COUNTIF($L$5,$H$7:$H$349)*COUNTIF($L$5,$I$7:$I$349),MATCH(ROW($A$7:$A$349),ROW($A$7:$A$349)),""),ROWS($B$1:F115)),COLUMNS($A$1:F117))</f>
        <v>0</v>
      </c>
    </row>
    <row r="122" spans="1:15">
      <c r="A122" s="1">
        <f>'PsycInfo - Initial'!A125</f>
        <v>0</v>
      </c>
      <c r="B122" s="1">
        <f>'PsycInfo - Initial'!B125</f>
        <v>2017</v>
      </c>
      <c r="C122" s="1" t="str">
        <f>'PsycInfo - Initial'!C125</f>
        <v>Shahan, Timothy A; Craig, Andrew R</v>
      </c>
      <c r="D122" s="1" t="str">
        <f>'PsycInfo - Initial'!D125</f>
        <v>Resurgence as Choice.</v>
      </c>
      <c r="E122" s="1" t="str">
        <f>'PsycInfo - Initial'!E125</f>
        <v>Behavioural processes</v>
      </c>
      <c r="F122" s="1">
        <f>'PsycInfo - Initial'!F125</f>
        <v>0</v>
      </c>
      <c r="H122" s="1">
        <v>1</v>
      </c>
      <c r="I122" s="1">
        <v>1</v>
      </c>
      <c r="J122" t="b">
        <f t="shared" si="1"/>
        <v>1</v>
      </c>
      <c r="K122">
        <f t="array" ref="K122">INDEX($A$7:$F$349,SMALL(IF(COUNTIF($L$5,$H$7:$H$349)*COUNTIF($L$5,$I$7:$I$349),MATCH(ROW($A$7:$A$349),ROW($A$7:$A$349)),""),ROWS($B$1:B116)),COLUMNS($A$1:B118))</f>
        <v>2006</v>
      </c>
      <c r="L122" t="str">
        <f t="array" ref="L122">INDEX($A$7:$F$349,SMALL(IF(COUNTIF($L$5,$H$7:$H$349)*COUNTIF($L$5,$I$7:$I$349),MATCH(ROW($A$7:$A$349),ROW($A$7:$A$349)),""),ROWS($B$1:C116)),COLUMNS($A$1:C118))</f>
        <v>Reed, Phil; Morgan, Theresa A</v>
      </c>
      <c r="M122" t="str">
        <f t="array" ref="M122">INDEX($A$7:$F$349,SMALL(IF(COUNTIF($L$5,$H$7:$H$349)*COUNTIF($L$5,$I$7:$I$349),MATCH(ROW($A$7:$A$349),ROW($A$7:$A$349)),""),ROWS($B$1:D116)),COLUMNS($A$1:D118))</f>
        <v>Resurgence of response sequences during extinction in rats shows a primacy effect.</v>
      </c>
      <c r="N122" t="str">
        <f t="array" ref="N122">INDEX($A$7:$F$349,SMALL(IF(COUNTIF($L$5,$H$7:$H$349)*COUNTIF($L$5,$I$7:$I$349),MATCH(ROW($A$7:$A$349),ROW($A$7:$A$349)),""),ROWS($B$1:E116)),COLUMNS($A$1:E118))</f>
        <v>Journal of the experimental analysis of behavior</v>
      </c>
      <c r="O122">
        <f t="array" ref="O122">INDEX($A$7:$F$349,SMALL(IF(COUNTIF($L$5,$H$7:$H$349)*COUNTIF($L$5,$I$7:$I$349),MATCH(ROW($A$7:$A$349),ROW($A$7:$A$349)),""),ROWS($B$1:F116)),COLUMNS($A$1:F118))</f>
        <v>0</v>
      </c>
    </row>
    <row r="123" spans="1:15">
      <c r="A123" s="1">
        <f>'PsycInfo - Initial'!A126</f>
        <v>0</v>
      </c>
      <c r="B123" s="1">
        <f>'PsycInfo - Initial'!B126</f>
        <v>2019</v>
      </c>
      <c r="C123" s="1" t="str">
        <f>'PsycInfo - Initial'!C126</f>
        <v>Greer, Brian D; Shahan, Timothy A</v>
      </c>
      <c r="D123" s="1" t="str">
        <f>'PsycInfo - Initial'!D126</f>
        <v>Resurgence as Choice: Implications for promoting durable behavior change.</v>
      </c>
      <c r="E123" s="1" t="str">
        <f>'PsycInfo - Initial'!E126</f>
        <v>Journal of applied behavior analysis</v>
      </c>
      <c r="F123" s="1">
        <f>'PsycInfo - Initial'!F126</f>
        <v>0</v>
      </c>
      <c r="H123" s="1">
        <v>1</v>
      </c>
      <c r="I123" s="1">
        <v>1</v>
      </c>
      <c r="J123" t="b">
        <f t="shared" si="1"/>
        <v>1</v>
      </c>
      <c r="K123">
        <f t="array" ref="K123">INDEX($A$7:$F$349,SMALL(IF(COUNTIF($L$5,$H$7:$H$349)*COUNTIF($L$5,$I$7:$I$349),MATCH(ROW($A$7:$A$349),ROW($A$7:$A$349)),""),ROWS($B$1:B117)),COLUMNS($A$1:B119))</f>
        <v>2015</v>
      </c>
      <c r="L123" t="str">
        <f t="array" ref="L123">INDEX($A$7:$F$349,SMALL(IF(COUNTIF($L$5,$H$7:$H$349)*COUNTIF($L$5,$I$7:$I$349),MATCH(ROW($A$7:$A$349),ROW($A$7:$A$349)),""),ROWS($B$1:C117)),COLUMNS($A$1:C119))</f>
        <v>Shahan, Timothy A; Craig, Andrew R; Sweeney, Mary M</v>
      </c>
      <c r="M123" t="str">
        <f t="array" ref="M123">INDEX($A$7:$F$349,SMALL(IF(COUNTIF($L$5,$H$7:$H$349)*COUNTIF($L$5,$I$7:$I$349),MATCH(ROW($A$7:$A$349),ROW($A$7:$A$349)),""),ROWS($B$1:D117)),COLUMNS($A$1:D119))</f>
        <v>Resurgence of sucrose and cocaine seeking in free-feeding rats.</v>
      </c>
      <c r="N123" t="str">
        <f t="array" ref="N123">INDEX($A$7:$F$349,SMALL(IF(COUNTIF($L$5,$H$7:$H$349)*COUNTIF($L$5,$I$7:$I$349),MATCH(ROW($A$7:$A$349),ROW($A$7:$A$349)),""),ROWS($B$1:E117)),COLUMNS($A$1:E119))</f>
        <v>Behavioural brain research</v>
      </c>
      <c r="O123">
        <f t="array" ref="O123">INDEX($A$7:$F$349,SMALL(IF(COUNTIF($L$5,$H$7:$H$349)*COUNTIF($L$5,$I$7:$I$349),MATCH(ROW($A$7:$A$349),ROW($A$7:$A$349)),""),ROWS($B$1:F117)),COLUMNS($A$1:F119))</f>
        <v>0</v>
      </c>
    </row>
    <row r="124" spans="1:15">
      <c r="A124" s="1">
        <f>'PsycInfo - Initial'!A127</f>
        <v>0</v>
      </c>
      <c r="B124" s="1">
        <f>'PsycInfo - Initial'!B127</f>
        <v>2020</v>
      </c>
      <c r="C124" s="1" t="str">
        <f>'PsycInfo - Initial'!C127</f>
        <v>Brown, Katherine R; Greer, Brian D; Craig, Andrew R; Sullivan, William E; Fisher, Wayne W; Roane, Henry S</v>
      </c>
      <c r="D124" s="1" t="str">
        <f>'PsycInfo - Initial'!D127</f>
        <v>Resurgence following differential reinforcement of alternative behavior implemented with and without extinction.</v>
      </c>
      <c r="E124" s="1" t="str">
        <f>'PsycInfo - Initial'!E127</f>
        <v>Journal of the experimental analysis of behavior</v>
      </c>
      <c r="F124" s="1">
        <f>'PsycInfo - Initial'!F127</f>
        <v>0</v>
      </c>
      <c r="H124" s="1">
        <v>1</v>
      </c>
      <c r="I124" s="1">
        <v>1</v>
      </c>
      <c r="J124" t="b">
        <f t="shared" si="1"/>
        <v>1</v>
      </c>
      <c r="K124">
        <f t="array" ref="K124">INDEX($A$7:$F$349,SMALL(IF(COUNTIF($L$5,$H$7:$H$349)*COUNTIF($L$5,$I$7:$I$349),MATCH(ROW($A$7:$A$349),ROW($A$7:$A$349)),""),ROWS($B$1:B118)),COLUMNS($A$1:B120))</f>
        <v>2016</v>
      </c>
      <c r="L124" t="str">
        <f t="array" ref="L124">INDEX($A$7:$F$349,SMALL(IF(COUNTIF($L$5,$H$7:$H$349)*COUNTIF($L$5,$I$7:$I$349),MATCH(ROW($A$7:$A$349),ROW($A$7:$A$349)),""),ROWS($B$1:C118)),COLUMNS($A$1:C120))</f>
        <v>Sweeney, Mary M; Shahan, Timothy A</v>
      </c>
      <c r="M124" t="str">
        <f t="array" ref="M124">INDEX($A$7:$F$349,SMALL(IF(COUNTIF($L$5,$H$7:$H$349)*COUNTIF($L$5,$I$7:$I$349),MATCH(ROW($A$7:$A$349),ROW($A$7:$A$349)),""),ROWS($B$1:D118)),COLUMNS($A$1:D120))</f>
        <v>Resurgence of target responding does not exceed increases in inactive responding in a forced-choice alternative reinforcement procedure in humans.</v>
      </c>
      <c r="N124" t="str">
        <f t="array" ref="N124">INDEX($A$7:$F$349,SMALL(IF(COUNTIF($L$5,$H$7:$H$349)*COUNTIF($L$5,$I$7:$I$349),MATCH(ROW($A$7:$A$349),ROW($A$7:$A$349)),""),ROWS($B$1:E118)),COLUMNS($A$1:E120))</f>
        <v>Behavioural processes</v>
      </c>
      <c r="O124">
        <f t="array" ref="O124">INDEX($A$7:$F$349,SMALL(IF(COUNTIF($L$5,$H$7:$H$349)*COUNTIF($L$5,$I$7:$I$349),MATCH(ROW($A$7:$A$349),ROW($A$7:$A$349)),""),ROWS($B$1:F118)),COLUMNS($A$1:F120))</f>
        <v>0</v>
      </c>
    </row>
    <row r="125" spans="1:15">
      <c r="A125" s="1">
        <f>'PsycInfo - Initial'!A128</f>
        <v>0</v>
      </c>
      <c r="B125" s="1">
        <f>'PsycInfo - Initial'!B128</f>
        <v>2014</v>
      </c>
      <c r="C125" s="1" t="str">
        <f>'PsycInfo - Initial'!C128</f>
        <v>da Silva, Stephanie P; Cançado, Carlos R X; Lattal, Kennon A</v>
      </c>
      <c r="D125" s="1" t="str">
        <f>'PsycInfo - Initial'!D128</f>
        <v>Resurgence in Siamese fighting fish, Betta splendens.</v>
      </c>
      <c r="E125" s="1" t="str">
        <f>'PsycInfo - Initial'!E128</f>
        <v>Behavioural processes</v>
      </c>
      <c r="F125" s="1">
        <f>'PsycInfo - Initial'!F128</f>
        <v>0</v>
      </c>
      <c r="H125" s="1">
        <v>1</v>
      </c>
      <c r="I125" s="1">
        <v>1</v>
      </c>
      <c r="J125" t="b">
        <f t="shared" si="1"/>
        <v>1</v>
      </c>
      <c r="K125">
        <f t="array" ref="K125">INDEX($A$7:$F$349,SMALL(IF(COUNTIF($L$5,$H$7:$H$349)*COUNTIF($L$5,$I$7:$I$349),MATCH(ROW($A$7:$A$349),ROW($A$7:$A$349)),""),ROWS($B$1:B119)),COLUMNS($A$1:B121))</f>
        <v>2018</v>
      </c>
      <c r="L125" t="str">
        <f t="array" ref="L125">INDEX($A$7:$F$349,SMALL(IF(COUNTIF($L$5,$H$7:$H$349)*COUNTIF($L$5,$I$7:$I$349),MATCH(ROW($A$7:$A$349),ROW($A$7:$A$349)),""),ROWS($B$1:C119)),COLUMNS($A$1:C121))</f>
        <v>Ho, Thuong; Bai, John Y H; Keevy, Madeleine; Podlesnik, Christopher A</v>
      </c>
      <c r="M125" t="str">
        <f t="array" ref="M125">INDEX($A$7:$F$349,SMALL(IF(COUNTIF($L$5,$H$7:$H$349)*COUNTIF($L$5,$I$7:$I$349),MATCH(ROW($A$7:$A$349),ROW($A$7:$A$349)),""),ROWS($B$1:D119)),COLUMNS($A$1:D121))</f>
        <v>Resurgence when challenging alternative behavior with progressive ratios in children and pigeons.</v>
      </c>
      <c r="N125" t="str">
        <f t="array" ref="N125">INDEX($A$7:$F$349,SMALL(IF(COUNTIF($L$5,$H$7:$H$349)*COUNTIF($L$5,$I$7:$I$349),MATCH(ROW($A$7:$A$349),ROW($A$7:$A$349)),""),ROWS($B$1:E119)),COLUMNS($A$1:E121))</f>
        <v>Journal of the experimental analysis of behavior</v>
      </c>
      <c r="O125">
        <f t="array" ref="O125">INDEX($A$7:$F$349,SMALL(IF(COUNTIF($L$5,$H$7:$H$349)*COUNTIF($L$5,$I$7:$I$349),MATCH(ROW($A$7:$A$349),ROW($A$7:$A$349)),""),ROWS($B$1:F119)),COLUMNS($A$1:F121))</f>
        <v>0</v>
      </c>
    </row>
    <row r="126" spans="1:15">
      <c r="A126" s="1">
        <f>'PsycInfo - Initial'!A129</f>
        <v>0</v>
      </c>
      <c r="B126" s="1">
        <f>'PsycInfo - Initial'!B129</f>
        <v>2019</v>
      </c>
      <c r="C126" s="1" t="str">
        <f>'PsycInfo - Initial'!C129</f>
        <v>Podlesnik, Christopher A; Kuroda, Toshikazu; Jimenez-Gomez, Corina; Abreu-Rodrigues, Josele; Cançado, Carlos R X; Blackman, Abigail L; Silverman, Karli; Villegas-Barker, Jamie; Galbato, Melinda; Teixeira, Italo S C</v>
      </c>
      <c r="D126" s="1" t="str">
        <f>'PsycInfo - Initial'!D129</f>
        <v>Resurgence is greater following a return to the training context than remaining in the extinction context.</v>
      </c>
      <c r="E126" s="1" t="str">
        <f>'PsycInfo - Initial'!E129</f>
        <v>Journal of the experimental analysis of behavior</v>
      </c>
      <c r="F126" s="1">
        <f>'PsycInfo - Initial'!F129</f>
        <v>0</v>
      </c>
      <c r="H126" s="1">
        <v>1</v>
      </c>
      <c r="I126" s="1">
        <v>1</v>
      </c>
      <c r="J126" t="b">
        <f t="shared" si="1"/>
        <v>1</v>
      </c>
      <c r="K126">
        <f t="array" ref="K126">INDEX($A$7:$F$349,SMALL(IF(COUNTIF($L$5,$H$7:$H$349)*COUNTIF($L$5,$I$7:$I$349),MATCH(ROW($A$7:$A$349),ROW($A$7:$A$349)),""),ROWS($B$1:B120)),COLUMNS($A$1:B122))</f>
        <v>2018</v>
      </c>
      <c r="L126" t="str">
        <f t="array" ref="L126">INDEX($A$7:$F$349,SMALL(IF(COUNTIF($L$5,$H$7:$H$349)*COUNTIF($L$5,$I$7:$I$349),MATCH(ROW($A$7:$A$349),ROW($A$7:$A$349)),""),ROWS($B$1:C120)),COLUMNS($A$1:C122))</f>
        <v>Kimball, Ryan T; Kelley, Michael E; Podlesnik, Christopher A; Forton, Alex; Hinkle, Brandy</v>
      </c>
      <c r="M126" t="str">
        <f t="array" ref="M126">INDEX($A$7:$F$349,SMALL(IF(COUNTIF($L$5,$H$7:$H$349)*COUNTIF($L$5,$I$7:$I$349),MATCH(ROW($A$7:$A$349),ROW($A$7:$A$349)),""),ROWS($B$1:D120)),COLUMNS($A$1:D122))</f>
        <v>Resurgence with and without an alternative response.</v>
      </c>
      <c r="N126" t="str">
        <f t="array" ref="N126">INDEX($A$7:$F$349,SMALL(IF(COUNTIF($L$5,$H$7:$H$349)*COUNTIF($L$5,$I$7:$I$349),MATCH(ROW($A$7:$A$349),ROW($A$7:$A$349)),""),ROWS($B$1:E120)),COLUMNS($A$1:E122))</f>
        <v>Journal of applied behavior analysis</v>
      </c>
      <c r="O126">
        <f t="array" ref="O126">INDEX($A$7:$F$349,SMALL(IF(COUNTIF($L$5,$H$7:$H$349)*COUNTIF($L$5,$I$7:$I$349),MATCH(ROW($A$7:$A$349),ROW($A$7:$A$349)),""),ROWS($B$1:F120)),COLUMNS($A$1:F122))</f>
        <v>0</v>
      </c>
    </row>
    <row r="127" spans="1:15">
      <c r="A127" s="1">
        <f>'PsycInfo - Initial'!A130</f>
        <v>0</v>
      </c>
      <c r="B127" s="1">
        <f>'PsycInfo - Initial'!B130</f>
        <v>2019</v>
      </c>
      <c r="C127" s="1" t="str">
        <f>'PsycInfo - Initial'!C130</f>
        <v>Nall, Rusty W; Rung, Jillian M; Shahan, Timothy A</v>
      </c>
      <c r="D127" s="1" t="str">
        <f>'PsycInfo - Initial'!D130</f>
        <v>Resurgence of a target behavior suppressed by a combination of punishment and alternative reinforcement.</v>
      </c>
      <c r="E127" s="1" t="str">
        <f>'PsycInfo - Initial'!E130</f>
        <v>Behavioural processes</v>
      </c>
      <c r="F127" s="1">
        <f>'PsycInfo - Initial'!F130</f>
        <v>0</v>
      </c>
      <c r="H127" s="1">
        <v>1</v>
      </c>
      <c r="I127" s="1">
        <v>1</v>
      </c>
      <c r="J127" t="b">
        <f t="shared" si="1"/>
        <v>1</v>
      </c>
      <c r="K127">
        <f t="array" ref="K127">INDEX($A$7:$F$349,SMALL(IF(COUNTIF($L$5,$H$7:$H$349)*COUNTIF($L$5,$I$7:$I$349),MATCH(ROW($A$7:$A$349),ROW($A$7:$A$349)),""),ROWS($B$1:B121)),COLUMNS($A$1:B123))</f>
        <v>2017</v>
      </c>
      <c r="L127" t="str">
        <f t="array" ref="L127">INDEX($A$7:$F$349,SMALL(IF(COUNTIF($L$5,$H$7:$H$349)*COUNTIF($L$5,$I$7:$I$349),MATCH(ROW($A$7:$A$349),ROW($A$7:$A$349)),""),ROWS($B$1:C121)),COLUMNS($A$1:C123))</f>
        <v>Kuroda, Toshikazu; Mizutani, Yuto; Cançado, Carlos R X; Podlesnik, Christopher A</v>
      </c>
      <c r="M127" t="str">
        <f t="array" ref="M127">INDEX($A$7:$F$349,SMALL(IF(COUNTIF($L$5,$H$7:$H$349)*COUNTIF($L$5,$I$7:$I$349),MATCH(ROW($A$7:$A$349),ROW($A$7:$A$349)),""),ROWS($B$1:D121)),COLUMNS($A$1:D123))</f>
        <v>Reversal learning and resurgence of operant behavior in zebrafish (Danio rerio).</v>
      </c>
      <c r="N127" t="str">
        <f t="array" ref="N127">INDEX($A$7:$F$349,SMALL(IF(COUNTIF($L$5,$H$7:$H$349)*COUNTIF($L$5,$I$7:$I$349),MATCH(ROW($A$7:$A$349),ROW($A$7:$A$349)),""),ROWS($B$1:E121)),COLUMNS($A$1:E123))</f>
        <v>Behavioural processes</v>
      </c>
      <c r="O127">
        <f t="array" ref="O127">INDEX($A$7:$F$349,SMALL(IF(COUNTIF($L$5,$H$7:$H$349)*COUNTIF($L$5,$I$7:$I$349),MATCH(ROW($A$7:$A$349),ROW($A$7:$A$349)),""),ROWS($B$1:F121)),COLUMNS($A$1:F123))</f>
        <v>0</v>
      </c>
    </row>
    <row r="128" spans="1:15">
      <c r="A128" s="1">
        <f>'PsycInfo - Initial'!A131</f>
        <v>0</v>
      </c>
      <c r="B128" s="1">
        <f>'PsycInfo - Initial'!B131</f>
        <v>2006</v>
      </c>
      <c r="C128" s="1" t="str">
        <f>'PsycInfo - Initial'!C131</f>
        <v>Podlesnik, Christopher A; Jimenez-Gomez, Corina; Shahan, Timothy A</v>
      </c>
      <c r="D128" s="1" t="str">
        <f>'PsycInfo - Initial'!D131</f>
        <v>Resurgence of alcohol seeking produced by discontinuing non-drug reinforcement as an animal model of drug relapse.</v>
      </c>
      <c r="E128" s="1" t="str">
        <f>'PsycInfo - Initial'!E131</f>
        <v>Behavioural pharmacology</v>
      </c>
      <c r="F128" s="1">
        <f>'PsycInfo - Initial'!F131</f>
        <v>0</v>
      </c>
      <c r="H128" s="1">
        <v>1</v>
      </c>
      <c r="I128" s="1">
        <v>1</v>
      </c>
      <c r="J128" t="b">
        <f t="shared" si="1"/>
        <v>1</v>
      </c>
      <c r="K128">
        <f t="array" ref="K128">INDEX($A$7:$F$349,SMALL(IF(COUNTIF($L$5,$H$7:$H$349)*COUNTIF($L$5,$I$7:$I$349),MATCH(ROW($A$7:$A$349),ROW($A$7:$A$349)),""),ROWS($B$1:B122)),COLUMNS($A$1:B124))</f>
        <v>2016</v>
      </c>
      <c r="L128" t="str">
        <f t="array" ref="L128">INDEX($A$7:$F$349,SMALL(IF(COUNTIF($L$5,$H$7:$H$349)*COUNTIF($L$5,$I$7:$I$349),MATCH(ROW($A$7:$A$349),ROW($A$7:$A$349)),""),ROWS($B$1:C122)),COLUMNS($A$1:C124))</f>
        <v>Bouton, Mark E; Trask, Sydney</v>
      </c>
      <c r="M128" t="str">
        <f t="array" ref="M128">INDEX($A$7:$F$349,SMALL(IF(COUNTIF($L$5,$H$7:$H$349)*COUNTIF($L$5,$I$7:$I$349),MATCH(ROW($A$7:$A$349),ROW($A$7:$A$349)),""),ROWS($B$1:D122)),COLUMNS($A$1:D124))</f>
        <v>Role of the discriminative properties of the reinforcer in resurgence.</v>
      </c>
      <c r="N128" t="str">
        <f t="array" ref="N128">INDEX($A$7:$F$349,SMALL(IF(COUNTIF($L$5,$H$7:$H$349)*COUNTIF($L$5,$I$7:$I$349),MATCH(ROW($A$7:$A$349),ROW($A$7:$A$349)),""),ROWS($B$1:E122)),COLUMNS($A$1:E124))</f>
        <v>Learning &amp; behavior</v>
      </c>
      <c r="O128">
        <f t="array" ref="O128">INDEX($A$7:$F$349,SMALL(IF(COUNTIF($L$5,$H$7:$H$349)*COUNTIF($L$5,$I$7:$I$349),MATCH(ROW($A$7:$A$349),ROW($A$7:$A$349)),""),ROWS($B$1:F122)),COLUMNS($A$1:F124))</f>
        <v>0</v>
      </c>
    </row>
    <row r="129" spans="1:15">
      <c r="A129" s="1">
        <f>'PsycInfo - Initial'!A132</f>
        <v>0</v>
      </c>
      <c r="B129" s="1">
        <f>'PsycInfo - Initial'!B132</f>
        <v>2007</v>
      </c>
      <c r="C129" s="1" t="str">
        <f>'PsycInfo - Initial'!C132</f>
        <v>Reed, Phil; Morgan, Theresa A</v>
      </c>
      <c r="D129" s="1" t="str">
        <f>'PsycInfo - Initial'!D132</f>
        <v>Resurgence of behavior during extinction depends on previous rate of response.</v>
      </c>
      <c r="E129" s="1" t="str">
        <f>'PsycInfo - Initial'!E132</f>
        <v>Learning &amp; behavior</v>
      </c>
      <c r="F129" s="1">
        <f>'PsycInfo - Initial'!F132</f>
        <v>0</v>
      </c>
      <c r="H129" s="1">
        <v>1</v>
      </c>
      <c r="I129" s="1">
        <v>1</v>
      </c>
      <c r="J129" t="b">
        <f t="shared" si="1"/>
        <v>1</v>
      </c>
      <c r="K129">
        <f t="array" ref="K129">INDEX($A$7:$F$349,SMALL(IF(COUNTIF($L$5,$H$7:$H$349)*COUNTIF($L$5,$I$7:$I$349),MATCH(ROW($A$7:$A$349),ROW($A$7:$A$349)),""),ROWS($B$1:B123)),COLUMNS($A$1:B125))</f>
        <v>2015</v>
      </c>
      <c r="L129" t="str">
        <f t="array" ref="L129">INDEX($A$7:$F$349,SMALL(IF(COUNTIF($L$5,$H$7:$H$349)*COUNTIF($L$5,$I$7:$I$349),MATCH(ROW($A$7:$A$349),ROW($A$7:$A$349)),""),ROWS($B$1:C123)),COLUMNS($A$1:C125))</f>
        <v>Lambert, Joseph M; Bloom, Sarah E; Samaha, Andrew L; Dayton, Elizabeth; Rodewald, Andrew M</v>
      </c>
      <c r="M129" t="str">
        <f t="array" ref="M129">INDEX($A$7:$F$349,SMALL(IF(COUNTIF($L$5,$H$7:$H$349)*COUNTIF($L$5,$I$7:$I$349),MATCH(ROW($A$7:$A$349),ROW($A$7:$A$349)),""),ROWS($B$1:D123)),COLUMNS($A$1:D125))</f>
        <v>Serial alternative response training as intervention for target response resurgence.</v>
      </c>
      <c r="N129" t="str">
        <f t="array" ref="N129">INDEX($A$7:$F$349,SMALL(IF(COUNTIF($L$5,$H$7:$H$349)*COUNTIF($L$5,$I$7:$I$349),MATCH(ROW($A$7:$A$349),ROW($A$7:$A$349)),""),ROWS($B$1:E123)),COLUMNS($A$1:E125))</f>
        <v>Journal of applied behavior analysis</v>
      </c>
      <c r="O129">
        <f t="array" ref="O129">INDEX($A$7:$F$349,SMALL(IF(COUNTIF($L$5,$H$7:$H$349)*COUNTIF($L$5,$I$7:$I$349),MATCH(ROW($A$7:$A$349),ROW($A$7:$A$349)),""),ROWS($B$1:F123)),COLUMNS($A$1:F125))</f>
        <v>0</v>
      </c>
    </row>
    <row r="130" spans="1:15">
      <c r="A130" s="1">
        <f>'PsycInfo - Initial'!A133</f>
        <v>0</v>
      </c>
      <c r="B130" s="1">
        <f>'PsycInfo - Initial'!B133</f>
        <v>1996</v>
      </c>
      <c r="C130" s="1" t="str">
        <f>'PsycInfo - Initial'!C133</f>
        <v>Wilson, K G; Hayes, S C</v>
      </c>
      <c r="D130" s="1" t="str">
        <f>'PsycInfo - Initial'!D133</f>
        <v>Resurgence of derived stimulus relations.</v>
      </c>
      <c r="E130" s="1" t="str">
        <f>'PsycInfo - Initial'!E133</f>
        <v>Journal of the experimental analysis of behavior</v>
      </c>
      <c r="F130" s="1">
        <f>'PsycInfo - Initial'!F133</f>
        <v>0</v>
      </c>
      <c r="H130" s="1">
        <v>1</v>
      </c>
      <c r="I130" s="1">
        <v>1</v>
      </c>
      <c r="J130" t="b">
        <f t="shared" si="1"/>
        <v>1</v>
      </c>
      <c r="K130">
        <f t="array" ref="K130">INDEX($A$7:$F$349,SMALL(IF(COUNTIF($L$5,$H$7:$H$349)*COUNTIF($L$5,$I$7:$I$349),MATCH(ROW($A$7:$A$349),ROW($A$7:$A$349)),""),ROWS($B$1:B124)),COLUMNS($A$1:B126))</f>
        <v>2018</v>
      </c>
      <c r="L130" t="str">
        <f t="array" ref="L130">INDEX($A$7:$F$349,SMALL(IF(COUNTIF($L$5,$H$7:$H$349)*COUNTIF($L$5,$I$7:$I$349),MATCH(ROW($A$7:$A$349),ROW($A$7:$A$349)),""),ROWS($B$1:C124)),COLUMNS($A$1:C126))</f>
        <v>Ghaemmaghami, Mahshid; Hanley, Gregory P; Jessel, Joshua; Landa, Robin</v>
      </c>
      <c r="M130" t="str">
        <f t="array" ref="M130">INDEX($A$7:$F$349,SMALL(IF(COUNTIF($L$5,$H$7:$H$349)*COUNTIF($L$5,$I$7:$I$349),MATCH(ROW($A$7:$A$349),ROW($A$7:$A$349)),""),ROWS($B$1:D124)),COLUMNS($A$1:D126))</f>
        <v>Shaping complex functional communication responses.</v>
      </c>
      <c r="N130" t="str">
        <f t="array" ref="N130">INDEX($A$7:$F$349,SMALL(IF(COUNTIF($L$5,$H$7:$H$349)*COUNTIF($L$5,$I$7:$I$349),MATCH(ROW($A$7:$A$349),ROW($A$7:$A$349)),""),ROWS($B$1:E124)),COLUMNS($A$1:E126))</f>
        <v>Journal of applied behavior analysis</v>
      </c>
      <c r="O130">
        <f t="array" ref="O130">INDEX($A$7:$F$349,SMALL(IF(COUNTIF($L$5,$H$7:$H$349)*COUNTIF($L$5,$I$7:$I$349),MATCH(ROW($A$7:$A$349),ROW($A$7:$A$349)),""),ROWS($B$1:F124)),COLUMNS($A$1:F126))</f>
        <v>0</v>
      </c>
    </row>
    <row r="131" spans="1:15">
      <c r="A131" s="1">
        <f>'PsycInfo - Initial'!A134</f>
        <v>0</v>
      </c>
      <c r="B131" s="1">
        <f>'PsycInfo - Initial'!B134</f>
        <v>2014</v>
      </c>
      <c r="C131" s="1" t="str">
        <f>'PsycInfo - Initial'!C134</f>
        <v>Bouton, Mark E; Schepers, Scott T</v>
      </c>
      <c r="D131" s="1" t="str">
        <f>'PsycInfo - Initial'!D134</f>
        <v>Resurgence of instrumental behavior after an abstinence contingency.</v>
      </c>
      <c r="E131" s="1" t="str">
        <f>'PsycInfo - Initial'!E134</f>
        <v>Learning &amp; behavior</v>
      </c>
      <c r="F131" s="1">
        <f>'PsycInfo - Initial'!F134</f>
        <v>0</v>
      </c>
      <c r="H131" s="1">
        <v>1</v>
      </c>
      <c r="I131" s="1">
        <v>1</v>
      </c>
      <c r="J131" t="b">
        <f t="shared" si="1"/>
        <v>1</v>
      </c>
      <c r="K131">
        <f t="array" ref="K131">INDEX($A$7:$F$349,SMALL(IF(COUNTIF($L$5,$H$7:$H$349)*COUNTIF($L$5,$I$7:$I$349),MATCH(ROW($A$7:$A$349),ROW($A$7:$A$349)),""),ROWS($B$1:B125)),COLUMNS($A$1:B127))</f>
        <v>2013</v>
      </c>
      <c r="L131" t="str">
        <f t="array" ref="L131">INDEX($A$7:$F$349,SMALL(IF(COUNTIF($L$5,$H$7:$H$349)*COUNTIF($L$5,$I$7:$I$349),MATCH(ROW($A$7:$A$349),ROW($A$7:$A$349)),""),ROWS($B$1:C125)),COLUMNS($A$1:C127))</f>
        <v>Winterbauer, Neil E; Lucke, Sara; Bouton, Mark E</v>
      </c>
      <c r="M131" t="str">
        <f t="array" ref="M131">INDEX($A$7:$F$349,SMALL(IF(COUNTIF($L$5,$H$7:$H$349)*COUNTIF($L$5,$I$7:$I$349),MATCH(ROW($A$7:$A$349),ROW($A$7:$A$349)),""),ROWS($B$1:D125)),COLUMNS($A$1:D127))</f>
        <v>Some Factors Modulating the Strength of Resurgence After Extinction of an Instrumental Behavior.</v>
      </c>
      <c r="N131" t="str">
        <f t="array" ref="N131">INDEX($A$7:$F$349,SMALL(IF(COUNTIF($L$5,$H$7:$H$349)*COUNTIF($L$5,$I$7:$I$349),MATCH(ROW($A$7:$A$349),ROW($A$7:$A$349)),""),ROWS($B$1:E125)),COLUMNS($A$1:E127))</f>
        <v>Learning and motivation</v>
      </c>
      <c r="O131">
        <f t="array" ref="O131">INDEX($A$7:$F$349,SMALL(IF(COUNTIF($L$5,$H$7:$H$349)*COUNTIF($L$5,$I$7:$I$349),MATCH(ROW($A$7:$A$349),ROW($A$7:$A$349)),""),ROWS($B$1:F125)),COLUMNS($A$1:F127))</f>
        <v>0</v>
      </c>
    </row>
    <row r="132" spans="1:15">
      <c r="A132" s="1">
        <f>'PsycInfo - Initial'!A135</f>
        <v>0</v>
      </c>
      <c r="B132" s="1">
        <f>'PsycInfo - Initial'!B135</f>
        <v>2007</v>
      </c>
      <c r="C132" s="1" t="str">
        <f>'PsycInfo - Initial'!C135</f>
        <v>Bachá-Méndez, Gustavo; Reid, Alliston K; Mendoza-Soylovna, Adela</v>
      </c>
      <c r="D132" s="1" t="str">
        <f>'PsycInfo - Initial'!D135</f>
        <v>Resurgence of integrated behavioral units.</v>
      </c>
      <c r="E132" s="1" t="str">
        <f>'PsycInfo - Initial'!E135</f>
        <v>Journal of the experimental analysis of behavior</v>
      </c>
      <c r="F132" s="1">
        <f>'PsycInfo - Initial'!F135</f>
        <v>0</v>
      </c>
      <c r="H132" s="1">
        <v>1</v>
      </c>
      <c r="I132" s="1">
        <v>1</v>
      </c>
      <c r="J132" t="b">
        <f t="shared" si="1"/>
        <v>1</v>
      </c>
      <c r="K132">
        <f t="array" ref="K132">INDEX($A$7:$F$349,SMALL(IF(COUNTIF($L$5,$H$7:$H$349)*COUNTIF($L$5,$I$7:$I$349),MATCH(ROW($A$7:$A$349),ROW($A$7:$A$349)),""),ROWS($B$1:B126)),COLUMNS($A$1:B128))</f>
        <v>2017</v>
      </c>
      <c r="L132" t="str">
        <f t="array" ref="L132">INDEX($A$7:$F$349,SMALL(IF(COUNTIF($L$5,$H$7:$H$349)*COUNTIF($L$5,$I$7:$I$349),MATCH(ROW($A$7:$A$349),ROW($A$7:$A$349)),""),ROWS($B$1:C126)),COLUMNS($A$1:C128))</f>
        <v>Craig, Andrew R; Browning, Kaitlyn O; Shahan, Timothy A</v>
      </c>
      <c r="M132" t="str">
        <f t="array" ref="M132">INDEX($A$7:$F$349,SMALL(IF(COUNTIF($L$5,$H$7:$H$349)*COUNTIF($L$5,$I$7:$I$349),MATCH(ROW($A$7:$A$349),ROW($A$7:$A$349)),""),ROWS($B$1:D126)),COLUMNS($A$1:D128))</f>
        <v>Stimuli previously associated with reinforcement mitigate resurgence.</v>
      </c>
      <c r="N132" t="str">
        <f t="array" ref="N132">INDEX($A$7:$F$349,SMALL(IF(COUNTIF($L$5,$H$7:$H$349)*COUNTIF($L$5,$I$7:$I$349),MATCH(ROW($A$7:$A$349),ROW($A$7:$A$349)),""),ROWS($B$1:E126)),COLUMNS($A$1:E128))</f>
        <v>Journal of the experimental analysis of behavior</v>
      </c>
      <c r="O132">
        <f t="array" ref="O132">INDEX($A$7:$F$349,SMALL(IF(COUNTIF($L$5,$H$7:$H$349)*COUNTIF($L$5,$I$7:$I$349),MATCH(ROW($A$7:$A$349),ROW($A$7:$A$349)),""),ROWS($B$1:F126)),COLUMNS($A$1:F128))</f>
        <v>0</v>
      </c>
    </row>
    <row r="133" spans="1:15">
      <c r="A133" s="1">
        <f>'PsycInfo - Initial'!A136</f>
        <v>0</v>
      </c>
      <c r="B133" s="1">
        <f>'PsycInfo - Initial'!B136</f>
        <v>2015</v>
      </c>
      <c r="C133" s="1" t="str">
        <f>'PsycInfo - Initial'!C136</f>
        <v>Berg, Wendy K; Ringdahl, Joel E; Ryan, Stephen E; Ing, Anna D; Lustig, Nicole; Romani, Patrick; Wacker, David P; Andersen, Jennifer K; Durako, Emily</v>
      </c>
      <c r="D133" s="1" t="str">
        <f>'PsycInfo - Initial'!D136</f>
        <v>RESURGENCE OF MANDS FOLLOWING FUNCTIONAL COMMUNICATION TRAINING.</v>
      </c>
      <c r="E133" s="1" t="str">
        <f>'PsycInfo - Initial'!E136</f>
        <v>Revista mexicana de analisis de la conducta = Mexican journal of behavior analysis</v>
      </c>
      <c r="F133" s="1">
        <f>'PsycInfo - Initial'!F136</f>
        <v>0</v>
      </c>
      <c r="H133" s="1">
        <v>1</v>
      </c>
      <c r="I133" s="1">
        <v>1</v>
      </c>
      <c r="J133" t="b">
        <f t="shared" si="1"/>
        <v>1</v>
      </c>
      <c r="K133">
        <f t="array" ref="K133">INDEX($A$7:$F$349,SMALL(IF(COUNTIF($L$5,$H$7:$H$349)*COUNTIF($L$5,$I$7:$I$349),MATCH(ROW($A$7:$A$349),ROW($A$7:$A$349)),""),ROWS($B$1:B127)),COLUMNS($A$1:B129))</f>
        <v>2015</v>
      </c>
      <c r="L133" t="str">
        <f t="array" ref="L133">INDEX($A$7:$F$349,SMALL(IF(COUNTIF($L$5,$H$7:$H$349)*COUNTIF($L$5,$I$7:$I$349),MATCH(ROW($A$7:$A$349),ROW($A$7:$A$349)),""),ROWS($B$1:C127)),COLUMNS($A$1:C129))</f>
        <v>Kincaid, Stephanie L; Lattal, Kennon A; Spence, Jake</v>
      </c>
      <c r="M133" t="str">
        <f t="array" ref="M133">INDEX($A$7:$F$349,SMALL(IF(COUNTIF($L$5,$H$7:$H$349)*COUNTIF($L$5,$I$7:$I$349),MATCH(ROW($A$7:$A$349),ROW($A$7:$A$349)),""),ROWS($B$1:D127)),COLUMNS($A$1:D129))</f>
        <v>Super-resurgence: ABA renewal increases resurgence.</v>
      </c>
      <c r="N133" t="str">
        <f t="array" ref="N133">INDEX($A$7:$F$349,SMALL(IF(COUNTIF($L$5,$H$7:$H$349)*COUNTIF($L$5,$I$7:$I$349),MATCH(ROW($A$7:$A$349),ROW($A$7:$A$349)),""),ROWS($B$1:E127)),COLUMNS($A$1:E129))</f>
        <v>Behavioural processes</v>
      </c>
      <c r="O133">
        <f t="array" ref="O133">INDEX($A$7:$F$349,SMALL(IF(COUNTIF($L$5,$H$7:$H$349)*COUNTIF($L$5,$I$7:$I$349),MATCH(ROW($A$7:$A$349),ROW($A$7:$A$349)),""),ROWS($B$1:F127)),COLUMNS($A$1:F129))</f>
        <v>0</v>
      </c>
    </row>
    <row r="134" spans="1:15">
      <c r="A134" s="1">
        <f>'PsycInfo - Initial'!A137</f>
        <v>0</v>
      </c>
      <c r="B134" s="1">
        <f>'PsycInfo - Initial'!B137</f>
        <v>2020</v>
      </c>
      <c r="C134" s="1" t="str">
        <f>'PsycInfo - Initial'!C137</f>
        <v>Williams, Catherine L; St Peter, Claire C</v>
      </c>
      <c r="D134" s="1" t="str">
        <f>'PsycInfo - Initial'!D137</f>
        <v>Resurgence of previously taught academic responses.</v>
      </c>
      <c r="E134" s="1" t="str">
        <f>'PsycInfo - Initial'!E137</f>
        <v>Journal of the experimental analysis of behavior</v>
      </c>
      <c r="F134" s="1">
        <f>'PsycInfo - Initial'!F137</f>
        <v>0</v>
      </c>
      <c r="H134" s="1">
        <v>1</v>
      </c>
      <c r="I134" s="1">
        <v>1</v>
      </c>
      <c r="J134" t="b">
        <f t="shared" si="1"/>
        <v>1</v>
      </c>
      <c r="K134">
        <f t="array" ref="K134">INDEX($A$7:$F$349,SMALL(IF(COUNTIF($L$5,$H$7:$H$349)*COUNTIF($L$5,$I$7:$I$349),MATCH(ROW($A$7:$A$349),ROW($A$7:$A$349)),""),ROWS($B$1:B128)),COLUMNS($A$1:B130))</f>
        <v>2012</v>
      </c>
      <c r="L134" t="str">
        <f t="array" ref="L134">INDEX($A$7:$F$349,SMALL(IF(COUNTIF($L$5,$H$7:$H$349)*COUNTIF($L$5,$I$7:$I$349),MATCH(ROW($A$7:$A$349),ROW($A$7:$A$349)),""),ROWS($B$1:C128)),COLUMNS($A$1:C130))</f>
        <v>McHugh, Louise; Procter, Jonathan; Herzog, Michaela; Schock, Anne-Kathrin; Reed, Phil</v>
      </c>
      <c r="M134" t="str">
        <f t="array" ref="M134">INDEX($A$7:$F$349,SMALL(IF(COUNTIF($L$5,$H$7:$H$349)*COUNTIF($L$5,$I$7:$I$349),MATCH(ROW($A$7:$A$349),ROW($A$7:$A$349)),""),ROWS($B$1:D128)),COLUMNS($A$1:D130))</f>
        <v>The effect of mindfulness on extinction and behavioral resurgence.</v>
      </c>
      <c r="N134" t="str">
        <f t="array" ref="N134">INDEX($A$7:$F$349,SMALL(IF(COUNTIF($L$5,$H$7:$H$349)*COUNTIF($L$5,$I$7:$I$349),MATCH(ROW($A$7:$A$349),ROW($A$7:$A$349)),""),ROWS($B$1:E128)),COLUMNS($A$1:E130))</f>
        <v>Learning &amp; behavior</v>
      </c>
      <c r="O134">
        <f t="array" ref="O134">INDEX($A$7:$F$349,SMALL(IF(COUNTIF($L$5,$H$7:$H$349)*COUNTIF($L$5,$I$7:$I$349),MATCH(ROW($A$7:$A$349),ROW($A$7:$A$349)),""),ROWS($B$1:F128)),COLUMNS($A$1:F130))</f>
        <v>0</v>
      </c>
    </row>
    <row r="135" spans="1:15">
      <c r="A135" s="1">
        <f>'PsycInfo - Initial'!A138</f>
        <v>0</v>
      </c>
      <c r="B135" s="1">
        <f>'PsycInfo - Initial'!B138</f>
        <v>2019</v>
      </c>
      <c r="C135" s="1" t="str">
        <f>'PsycInfo - Initial'!C138</f>
        <v>Nall, Rusty W; Shahan, Timothy A</v>
      </c>
      <c r="D135" s="1" t="str">
        <f>'PsycInfo - Initial'!D138</f>
        <v>Resurgence of punishment-suppressed cocaine seeking in rats.</v>
      </c>
      <c r="E135" s="1" t="str">
        <f>'PsycInfo - Initial'!E138</f>
        <v>Experimental and clinical psychopharmacology</v>
      </c>
      <c r="F135" s="1">
        <f>'PsycInfo - Initial'!F138</f>
        <v>0</v>
      </c>
      <c r="H135" s="1">
        <v>1</v>
      </c>
      <c r="I135" s="1">
        <v>1</v>
      </c>
      <c r="J135" t="b">
        <f t="shared" si="1"/>
        <v>1</v>
      </c>
      <c r="K135">
        <f t="array" ref="K135">INDEX($A$7:$F$349,SMALL(IF(COUNTIF($L$5,$H$7:$H$349)*COUNTIF($L$5,$I$7:$I$349),MATCH(ROW($A$7:$A$349),ROW($A$7:$A$349)),""),ROWS($B$1:B129)),COLUMNS($A$1:B131))</f>
        <v>2015</v>
      </c>
      <c r="L135" t="str">
        <f t="array" ref="L135">INDEX($A$7:$F$349,SMALL(IF(COUNTIF($L$5,$H$7:$H$349)*COUNTIF($L$5,$I$7:$I$349),MATCH(ROW($A$7:$A$349),ROW($A$7:$A$349)),""),ROWS($B$1:C129)),COLUMNS($A$1:C131))</f>
        <v>Alessandri, Jérôme; Lattal, Kennon A; Cançado, Carlos R X</v>
      </c>
      <c r="M135" t="str">
        <f t="array" ref="M135">INDEX($A$7:$F$349,SMALL(IF(COUNTIF($L$5,$H$7:$H$349)*COUNTIF($L$5,$I$7:$I$349),MATCH(ROW($A$7:$A$349),ROW($A$7:$A$349)),""),ROWS($B$1:D129)),COLUMNS($A$1:D131))</f>
        <v>The recurrence of negatively reinforced responding of humans.</v>
      </c>
      <c r="N135" t="str">
        <f t="array" ref="N135">INDEX($A$7:$F$349,SMALL(IF(COUNTIF($L$5,$H$7:$H$349)*COUNTIF($L$5,$I$7:$I$349),MATCH(ROW($A$7:$A$349),ROW($A$7:$A$349)),""),ROWS($B$1:E129)),COLUMNS($A$1:E131))</f>
        <v>Journal of the experimental analysis of behavior</v>
      </c>
      <c r="O135">
        <f t="array" ref="O135">INDEX($A$7:$F$349,SMALL(IF(COUNTIF($L$5,$H$7:$H$349)*COUNTIF($L$5,$I$7:$I$349),MATCH(ROW($A$7:$A$349),ROW($A$7:$A$349)),""),ROWS($B$1:F129)),COLUMNS($A$1:F131))</f>
        <v>0</v>
      </c>
    </row>
    <row r="136" spans="1:15">
      <c r="A136" s="1">
        <f>'PsycInfo - Initial'!A139</f>
        <v>0</v>
      </c>
      <c r="B136" s="1">
        <f>'PsycInfo - Initial'!B139</f>
        <v>1980</v>
      </c>
      <c r="C136" s="1" t="str">
        <f>'PsycInfo - Initial'!C139</f>
        <v>Epstein, R; Skinner, B F</v>
      </c>
      <c r="D136" s="1" t="str">
        <f>'PsycInfo - Initial'!D139</f>
        <v>Resurgence of responding after the cessation of response-independent reinforcement.</v>
      </c>
      <c r="E136" s="1" t="str">
        <f>'PsycInfo - Initial'!E139</f>
        <v>Proceedings of the National Academy of Sciences of the United States of America</v>
      </c>
      <c r="F136" s="1">
        <f>'PsycInfo - Initial'!F139</f>
        <v>0</v>
      </c>
      <c r="H136" s="1">
        <v>1</v>
      </c>
      <c r="I136" s="1">
        <v>1</v>
      </c>
      <c r="J136" t="b">
        <f t="shared" ref="J136:J199" si="2">IF(ISBLANK(I136),FALSE,IF(EXACT(H136, I136),TRUE,FALSE))</f>
        <v>1</v>
      </c>
      <c r="K136">
        <f t="array" ref="K136">INDEX($A$7:$F$349,SMALL(IF(COUNTIF($L$5,$H$7:$H$349)*COUNTIF($L$5,$I$7:$I$349),MATCH(ROW($A$7:$A$349),ROW($A$7:$A$349)),""),ROWS($B$1:B130)),COLUMNS($A$1:B132))</f>
        <v>2014</v>
      </c>
      <c r="L136" t="str">
        <f t="array" ref="L136">INDEX($A$7:$F$349,SMALL(IF(COUNTIF($L$5,$H$7:$H$349)*COUNTIF($L$5,$I$7:$I$349),MATCH(ROW($A$7:$A$349),ROW($A$7:$A$349)),""),ROWS($B$1:C130)),COLUMNS($A$1:C132))</f>
        <v>Pritchard, Duncan; Hoerger, Marguerite; Mace, F Charles</v>
      </c>
      <c r="M136" t="str">
        <f t="array" ref="M136">INDEX($A$7:$F$349,SMALL(IF(COUNTIF($L$5,$H$7:$H$349)*COUNTIF($L$5,$I$7:$I$349),MATCH(ROW($A$7:$A$349),ROW($A$7:$A$349)),""),ROWS($B$1:D130)),COLUMNS($A$1:D132))</f>
        <v>Treatment relapse and behavioral momentum theory.</v>
      </c>
      <c r="N136" t="str">
        <f t="array" ref="N136">INDEX($A$7:$F$349,SMALL(IF(COUNTIF($L$5,$H$7:$H$349)*COUNTIF($L$5,$I$7:$I$349),MATCH(ROW($A$7:$A$349),ROW($A$7:$A$349)),""),ROWS($B$1:E130)),COLUMNS($A$1:E132))</f>
        <v>Journal of applied behavior analysis</v>
      </c>
      <c r="O136">
        <f t="array" ref="O136">INDEX($A$7:$F$349,SMALL(IF(COUNTIF($L$5,$H$7:$H$349)*COUNTIF($L$5,$I$7:$I$349),MATCH(ROW($A$7:$A$349),ROW($A$7:$A$349)),""),ROWS($B$1:F130)),COLUMNS($A$1:F132))</f>
        <v>0</v>
      </c>
    </row>
    <row r="137" spans="1:15">
      <c r="A137" s="1">
        <f>'PsycInfo - Initial'!A140</f>
        <v>0</v>
      </c>
      <c r="B137" s="1">
        <f>'PsycInfo - Initial'!B140</f>
        <v>2006</v>
      </c>
      <c r="C137" s="1" t="str">
        <f>'PsycInfo - Initial'!C140</f>
        <v>Reed, Phil; Morgan, Theresa A</v>
      </c>
      <c r="D137" s="1" t="str">
        <f>'PsycInfo - Initial'!D140</f>
        <v>Resurgence of response sequences during extinction in rats shows a primacy effect.</v>
      </c>
      <c r="E137" s="1" t="str">
        <f>'PsycInfo - Initial'!E140</f>
        <v>Journal of the experimental analysis of behavior</v>
      </c>
      <c r="F137" s="1">
        <f>'PsycInfo - Initial'!F140</f>
        <v>0</v>
      </c>
      <c r="H137" s="1">
        <v>1</v>
      </c>
      <c r="I137" s="1">
        <v>1</v>
      </c>
      <c r="J137" t="b">
        <f t="shared" si="2"/>
        <v>1</v>
      </c>
      <c r="K137">
        <f t="array" ref="K137">INDEX($A$7:$F$349,SMALL(IF(COUNTIF($L$5,$H$7:$H$349)*COUNTIF($L$5,$I$7:$I$349),MATCH(ROW($A$7:$A$349),ROW($A$7:$A$349)),""),ROWS($B$1:B131)),COLUMNS($A$1:B133))</f>
        <v>2014</v>
      </c>
      <c r="L137" t="str">
        <f t="array" ref="L137">INDEX($A$7:$F$349,SMALL(IF(COUNTIF($L$5,$H$7:$H$349)*COUNTIF($L$5,$I$7:$I$349),MATCH(ROW($A$7:$A$349),ROW($A$7:$A$349)),""),ROWS($B$1:C131)),COLUMNS($A$1:C133))</f>
        <v>Bouton, Mark E</v>
      </c>
      <c r="M137" t="str">
        <f t="array" ref="M137">INDEX($A$7:$F$349,SMALL(IF(COUNTIF($L$5,$H$7:$H$349)*COUNTIF($L$5,$I$7:$I$349),MATCH(ROW($A$7:$A$349),ROW($A$7:$A$349)),""),ROWS($B$1:D131)),COLUMNS($A$1:D133))</f>
        <v>Why behavior change is difficult to sustain.</v>
      </c>
      <c r="N137" t="str">
        <f t="array" ref="N137">INDEX($A$7:$F$349,SMALL(IF(COUNTIF($L$5,$H$7:$H$349)*COUNTIF($L$5,$I$7:$I$349),MATCH(ROW($A$7:$A$349),ROW($A$7:$A$349)),""),ROWS($B$1:E131)),COLUMNS($A$1:E133))</f>
        <v>Preventive medicine</v>
      </c>
      <c r="O137">
        <f t="array" ref="O137">INDEX($A$7:$F$349,SMALL(IF(COUNTIF($L$5,$H$7:$H$349)*COUNTIF($L$5,$I$7:$I$349),MATCH(ROW($A$7:$A$349),ROW($A$7:$A$349)),""),ROWS($B$1:F131)),COLUMNS($A$1:F133))</f>
        <v>0</v>
      </c>
    </row>
    <row r="138" spans="1:15">
      <c r="A138" s="1">
        <f>'PsycInfo - Initial'!A141</f>
        <v>0</v>
      </c>
      <c r="B138" s="1">
        <f>'PsycInfo - Initial'!B141</f>
        <v>2015</v>
      </c>
      <c r="C138" s="1" t="str">
        <f>'PsycInfo - Initial'!C141</f>
        <v>Shahan, Timothy A; Craig, Andrew R; Sweeney, Mary M</v>
      </c>
      <c r="D138" s="1" t="str">
        <f>'PsycInfo - Initial'!D141</f>
        <v>Resurgence of sucrose and cocaine seeking in free-feeding rats.</v>
      </c>
      <c r="E138" s="1" t="str">
        <f>'PsycInfo - Initial'!E141</f>
        <v>Behavioural brain research</v>
      </c>
      <c r="F138" s="1">
        <f>'PsycInfo - Initial'!F141</f>
        <v>0</v>
      </c>
      <c r="H138" s="1">
        <v>1</v>
      </c>
      <c r="I138" s="1">
        <v>1</v>
      </c>
      <c r="J138" t="b">
        <f t="shared" si="2"/>
        <v>1</v>
      </c>
      <c r="K138">
        <f t="array" ref="K138">INDEX($A$7:$F$349,SMALL(IF(COUNTIF($L$5,$H$7:$H$349)*COUNTIF($L$5,$I$7:$I$349),MATCH(ROW($A$7:$A$349),ROW($A$7:$A$349)),""),ROWS($B$1:B132)),COLUMNS($A$1:B134))</f>
        <v>2015</v>
      </c>
      <c r="L138" t="str">
        <f t="array" ref="L138">INDEX($A$7:$F$349,SMALL(IF(COUNTIF($L$5,$H$7:$H$349)*COUNTIF($L$5,$I$7:$I$349),MATCH(ROW($A$7:$A$349),ROW($A$7:$A$349)),""),ROWS($B$1:C132)),COLUMNS($A$1:C134))</f>
        <v>Fujimaki, Shun; Lattal, Kennon A.; Sakagami, Takayuki</v>
      </c>
      <c r="M138" t="str">
        <f t="array" ref="M138">INDEX($A$7:$F$349,SMALL(IF(COUNTIF($L$5,$H$7:$H$349)*COUNTIF($L$5,$I$7:$I$349),MATCH(ROW($A$7:$A$349),ROW($A$7:$A$349)),""),ROWS($B$1:D132)),COLUMNS($A$1:D134))</f>
        <v>A further look at reinforcement rate and resurgence</v>
      </c>
      <c r="N138" t="str">
        <f t="array" ref="N138">INDEX($A$7:$F$349,SMALL(IF(COUNTIF($L$5,$H$7:$H$349)*COUNTIF($L$5,$I$7:$I$349),MATCH(ROW($A$7:$A$349),ROW($A$7:$A$349)),""),ROWS($B$1:E132)),COLUMNS($A$1:E134))</f>
        <v>Revista Mexicana de Análisis de la Conducta</v>
      </c>
      <c r="O138">
        <f t="array" ref="O138">INDEX($A$7:$F$349,SMALL(IF(COUNTIF($L$5,$H$7:$H$349)*COUNTIF($L$5,$I$7:$I$349),MATCH(ROW($A$7:$A$349),ROW($A$7:$A$349)),""),ROWS($B$1:F132)),COLUMNS($A$1:F134))</f>
        <v>0</v>
      </c>
    </row>
    <row r="139" spans="1:15">
      <c r="A139" s="1">
        <f>'PsycInfo - Initial'!A142</f>
        <v>0</v>
      </c>
      <c r="B139" s="1">
        <f>'PsycInfo - Initial'!B142</f>
        <v>2016</v>
      </c>
      <c r="C139" s="1" t="str">
        <f>'PsycInfo - Initial'!C142</f>
        <v>Sweeney, Mary M; Shahan, Timothy A</v>
      </c>
      <c r="D139" s="1" t="str">
        <f>'PsycInfo - Initial'!D142</f>
        <v>Resurgence of target responding does not exceed increases in inactive responding in a forced-choice alternative reinforcement procedure in humans.</v>
      </c>
      <c r="E139" s="1" t="str">
        <f>'PsycInfo - Initial'!E142</f>
        <v>Behavioural processes</v>
      </c>
      <c r="F139" s="1">
        <f>'PsycInfo - Initial'!F142</f>
        <v>0</v>
      </c>
      <c r="H139" s="1">
        <v>1</v>
      </c>
      <c r="I139" s="1">
        <v>1</v>
      </c>
      <c r="J139" t="b">
        <f t="shared" si="2"/>
        <v>1</v>
      </c>
      <c r="K139">
        <f t="array" ref="K139">INDEX($A$7:$F$349,SMALL(IF(COUNTIF($L$5,$H$7:$H$349)*COUNTIF($L$5,$I$7:$I$349),MATCH(ROW($A$7:$A$349),ROW($A$7:$A$349)),""),ROWS($B$1:B133)),COLUMNS($A$1:B135))</f>
        <v>2011</v>
      </c>
      <c r="L139" t="str">
        <f t="array" ref="L139">INDEX($A$7:$F$349,SMALL(IF(COUNTIF($L$5,$H$7:$H$349)*COUNTIF($L$5,$I$7:$I$349),MATCH(ROW($A$7:$A$349),ROW($A$7:$A$349)),""),ROWS($B$1:C133)),COLUMNS($A$1:C135))</f>
        <v>Shahan, Timothy A.; Sweeney, Mary M.</v>
      </c>
      <c r="M139" t="str">
        <f t="array" ref="M139">INDEX($A$7:$F$349,SMALL(IF(COUNTIF($L$5,$H$7:$H$349)*COUNTIF($L$5,$I$7:$I$349),MATCH(ROW($A$7:$A$349),ROW($A$7:$A$349)),""),ROWS($B$1:D133)),COLUMNS($A$1:D135))</f>
        <v>A model of resurgence based on behavioral momentum theory</v>
      </c>
      <c r="N139" t="str">
        <f t="array" ref="N139">INDEX($A$7:$F$349,SMALL(IF(COUNTIF($L$5,$H$7:$H$349)*COUNTIF($L$5,$I$7:$I$349),MATCH(ROW($A$7:$A$349),ROW($A$7:$A$349)),""),ROWS($B$1:E133)),COLUMNS($A$1:E135))</f>
        <v>Journal of the Experimental Analysis of Behavior</v>
      </c>
      <c r="O139">
        <f t="array" ref="O139">INDEX($A$7:$F$349,SMALL(IF(COUNTIF($L$5,$H$7:$H$349)*COUNTIF($L$5,$I$7:$I$349),MATCH(ROW($A$7:$A$349),ROW($A$7:$A$349)),""),ROWS($B$1:F133)),COLUMNS($A$1:F135))</f>
        <v>0</v>
      </c>
    </row>
    <row r="140" spans="1:15">
      <c r="A140" s="1">
        <f>'PsycInfo - Initial'!A143</f>
        <v>0</v>
      </c>
      <c r="B140" s="1">
        <f>'PsycInfo - Initial'!B143</f>
        <v>2018</v>
      </c>
      <c r="C140" s="1" t="str">
        <f>'PsycInfo - Initial'!C143</f>
        <v>Ho, Thuong; Bai, John Y H; Keevy, Madeleine; Podlesnik, Christopher A</v>
      </c>
      <c r="D140" s="1" t="str">
        <f>'PsycInfo - Initial'!D143</f>
        <v>Resurgence when challenging alternative behavior with progressive ratios in children and pigeons.</v>
      </c>
      <c r="E140" s="1" t="str">
        <f>'PsycInfo - Initial'!E143</f>
        <v>Journal of the experimental analysis of behavior</v>
      </c>
      <c r="F140" s="1">
        <f>'PsycInfo - Initial'!F143</f>
        <v>0</v>
      </c>
      <c r="H140" s="1">
        <v>1</v>
      </c>
      <c r="I140" s="1">
        <v>1</v>
      </c>
      <c r="J140" t="b">
        <f t="shared" si="2"/>
        <v>1</v>
      </c>
      <c r="K140">
        <f t="array" ref="K140">INDEX($A$7:$F$349,SMALL(IF(COUNTIF($L$5,$H$7:$H$349)*COUNTIF($L$5,$I$7:$I$349),MATCH(ROW($A$7:$A$349),ROW($A$7:$A$349)),""),ROWS($B$1:B134)),COLUMNS($A$1:B136))</f>
        <v>2020</v>
      </c>
      <c r="L140" t="str">
        <f t="array" ref="L140">INDEX($A$7:$F$349,SMALL(IF(COUNTIF($L$5,$H$7:$H$349)*COUNTIF($L$5,$I$7:$I$349),MATCH(ROW($A$7:$A$349),ROW($A$7:$A$349)),""),ROWS($B$1:C134)),COLUMNS($A$1:C136))</f>
        <v>Greer, Brian D.; Fisher, Wayne W.; Retzlaff, Billie J.; Fuhrman, Ashley M.</v>
      </c>
      <c r="M140" t="str">
        <f t="array" ref="M140">INDEX($A$7:$F$349,SMALL(IF(COUNTIF($L$5,$H$7:$H$349)*COUNTIF($L$5,$I$7:$I$349),MATCH(ROW($A$7:$A$349),ROW($A$7:$A$349)),""),ROWS($B$1:D134)),COLUMNS($A$1:D136))</f>
        <v>A preliminary evaluation of treatment duration on the resurgence of destructive behavior</v>
      </c>
      <c r="N140" t="str">
        <f t="array" ref="N140">INDEX($A$7:$F$349,SMALL(IF(COUNTIF($L$5,$H$7:$H$349)*COUNTIF($L$5,$I$7:$I$349),MATCH(ROW($A$7:$A$349),ROW($A$7:$A$349)),""),ROWS($B$1:E134)),COLUMNS($A$1:E136))</f>
        <v>Journal of the Experimental Analysis of Behavior</v>
      </c>
      <c r="O140">
        <f t="array" ref="O140">INDEX($A$7:$F$349,SMALL(IF(COUNTIF($L$5,$H$7:$H$349)*COUNTIF($L$5,$I$7:$I$349),MATCH(ROW($A$7:$A$349),ROW($A$7:$A$349)),""),ROWS($B$1:F134)),COLUMNS($A$1:F136))</f>
        <v>0</v>
      </c>
    </row>
    <row r="141" spans="1:15">
      <c r="A141" s="1">
        <f>'PsycInfo - Initial'!A144</f>
        <v>0</v>
      </c>
      <c r="B141" s="1">
        <f>'PsycInfo - Initial'!B144</f>
        <v>2018</v>
      </c>
      <c r="C141" s="1" t="str">
        <f>'PsycInfo - Initial'!C144</f>
        <v>Kimball, Ryan T; Kelley, Michael E; Podlesnik, Christopher A; Forton, Alex; Hinkle, Brandy</v>
      </c>
      <c r="D141" s="1" t="str">
        <f>'PsycInfo - Initial'!D144</f>
        <v>Resurgence with and without an alternative response.</v>
      </c>
      <c r="E141" s="1" t="str">
        <f>'PsycInfo - Initial'!E144</f>
        <v>Journal of applied behavior analysis</v>
      </c>
      <c r="F141" s="1">
        <f>'PsycInfo - Initial'!F144</f>
        <v>0</v>
      </c>
      <c r="H141" s="1">
        <v>1</v>
      </c>
      <c r="I141" s="1">
        <v>1</v>
      </c>
      <c r="J141" t="b">
        <f t="shared" si="2"/>
        <v>1</v>
      </c>
      <c r="K141">
        <f t="array" ref="K141">INDEX($A$7:$F$349,SMALL(IF(COUNTIF($L$5,$H$7:$H$349)*COUNTIF($L$5,$I$7:$I$349),MATCH(ROW($A$7:$A$349),ROW($A$7:$A$349)),""),ROWS($B$1:B135)),COLUMNS($A$1:B137))</f>
        <v>2016</v>
      </c>
      <c r="L141" t="str">
        <f t="array" ref="L141">INDEX($A$7:$F$349,SMALL(IF(COUNTIF($L$5,$H$7:$H$349)*COUNTIF($L$5,$I$7:$I$349),MATCH(ROW($A$7:$A$349),ROW($A$7:$A$349)),""),ROWS($B$1:C135)),COLUMNS($A$1:C137))</f>
        <v>Fuhrman, Ashley M.; Fisher, Wayne W.; Greer, Brian D.</v>
      </c>
      <c r="M141" t="str">
        <f t="array" ref="M141">INDEX($A$7:$F$349,SMALL(IF(COUNTIF($L$5,$H$7:$H$349)*COUNTIF($L$5,$I$7:$I$349),MATCH(ROW($A$7:$A$349),ROW($A$7:$A$349)),""),ROWS($B$1:D135)),COLUMNS($A$1:D137))</f>
        <v>A preliminary investigation on improving functional communication training by mitigating resurgence of destructive behavior</v>
      </c>
      <c r="N141" t="str">
        <f t="array" ref="N141">INDEX($A$7:$F$349,SMALL(IF(COUNTIF($L$5,$H$7:$H$349)*COUNTIF($L$5,$I$7:$I$349),MATCH(ROW($A$7:$A$349),ROW($A$7:$A$349)),""),ROWS($B$1:E135)),COLUMNS($A$1:E137))</f>
        <v>Journal of Applied Behavior Analysis</v>
      </c>
      <c r="O141">
        <f t="array" ref="O141">INDEX($A$7:$F$349,SMALL(IF(COUNTIF($L$5,$H$7:$H$349)*COUNTIF($L$5,$I$7:$I$349),MATCH(ROW($A$7:$A$349),ROW($A$7:$A$349)),""),ROWS($B$1:F135)),COLUMNS($A$1:F137))</f>
        <v>0</v>
      </c>
    </row>
    <row r="142" spans="1:15">
      <c r="A142" s="1">
        <f>'PsycInfo - Initial'!A145</f>
        <v>0</v>
      </c>
      <c r="B142" s="1">
        <f>'PsycInfo - Initial'!B145</f>
        <v>2017</v>
      </c>
      <c r="C142" s="1" t="str">
        <f>'PsycInfo - Initial'!C145</f>
        <v>Kuroda, Toshikazu; Mizutani, Yuto; Cançado, Carlos R X; Podlesnik, Christopher A</v>
      </c>
      <c r="D142" s="1" t="str">
        <f>'PsycInfo - Initial'!D145</f>
        <v>Reversal learning and resurgence of operant behavior in zebrafish (Danio rerio).</v>
      </c>
      <c r="E142" s="1" t="str">
        <f>'PsycInfo - Initial'!E145</f>
        <v>Behavioural processes</v>
      </c>
      <c r="F142" s="1">
        <f>'PsycInfo - Initial'!F145</f>
        <v>0</v>
      </c>
      <c r="H142" s="1">
        <v>1</v>
      </c>
      <c r="I142" s="1">
        <v>1</v>
      </c>
      <c r="J142" t="b">
        <f t="shared" si="2"/>
        <v>1</v>
      </c>
      <c r="K142">
        <f t="array" ref="K142">INDEX($A$7:$F$349,SMALL(IF(COUNTIF($L$5,$H$7:$H$349)*COUNTIF($L$5,$I$7:$I$349),MATCH(ROW($A$7:$A$349),ROW($A$7:$A$349)),""),ROWS($B$1:B136)),COLUMNS($A$1:B138))</f>
        <v>2017</v>
      </c>
      <c r="L142" t="str">
        <f t="array" ref="L142">INDEX($A$7:$F$349,SMALL(IF(COUNTIF($L$5,$H$7:$H$349)*COUNTIF($L$5,$I$7:$I$349),MATCH(ROW($A$7:$A$349),ROW($A$7:$A$349)),""),ROWS($B$1:C136)),COLUMNS($A$1:C138))</f>
        <v>Kestner, Kathryn M.; Peterson, Stephanie M.</v>
      </c>
      <c r="M142" t="str">
        <f t="array" ref="M142">INDEX($A$7:$F$349,SMALL(IF(COUNTIF($L$5,$H$7:$H$349)*COUNTIF($L$5,$I$7:$I$349),MATCH(ROW($A$7:$A$349),ROW($A$7:$A$349)),""),ROWS($B$1:D136)),COLUMNS($A$1:D138))</f>
        <v>A review of resurgence literature with human participants</v>
      </c>
      <c r="N142" t="str">
        <f t="array" ref="N142">INDEX($A$7:$F$349,SMALL(IF(COUNTIF($L$5,$H$7:$H$349)*COUNTIF($L$5,$I$7:$I$349),MATCH(ROW($A$7:$A$349),ROW($A$7:$A$349)),""),ROWS($B$1:E136)),COLUMNS($A$1:E138))</f>
        <v>Behavior Analysis: Research and Practice</v>
      </c>
      <c r="O142">
        <f t="array" ref="O142">INDEX($A$7:$F$349,SMALL(IF(COUNTIF($L$5,$H$7:$H$349)*COUNTIF($L$5,$I$7:$I$349),MATCH(ROW($A$7:$A$349),ROW($A$7:$A$349)),""),ROWS($B$1:F136)),COLUMNS($A$1:F138))</f>
        <v>0</v>
      </c>
    </row>
    <row r="143" spans="1:15">
      <c r="A143" s="1">
        <f>'PsycInfo - Initial'!A146</f>
        <v>0</v>
      </c>
      <c r="B143" s="1">
        <f>'PsycInfo - Initial'!B146</f>
        <v>2016</v>
      </c>
      <c r="C143" s="1" t="str">
        <f>'PsycInfo - Initial'!C146</f>
        <v>Bouton, Mark E; Trask, Sydney</v>
      </c>
      <c r="D143" s="1" t="str">
        <f>'PsycInfo - Initial'!D146</f>
        <v>Role of the discriminative properties of the reinforcer in resurgence.</v>
      </c>
      <c r="E143" s="1" t="str">
        <f>'PsycInfo - Initial'!E146</f>
        <v>Learning &amp; behavior</v>
      </c>
      <c r="F143" s="1">
        <f>'PsycInfo - Initial'!F146</f>
        <v>0</v>
      </c>
      <c r="H143" s="1">
        <v>1</v>
      </c>
      <c r="I143" s="1">
        <v>1</v>
      </c>
      <c r="J143" t="b">
        <f t="shared" si="2"/>
        <v>1</v>
      </c>
      <c r="K143">
        <f t="array" ref="K143">INDEX($A$7:$F$349,SMALL(IF(COUNTIF($L$5,$H$7:$H$349)*COUNTIF($L$5,$I$7:$I$349),MATCH(ROW($A$7:$A$349),ROW($A$7:$A$349)),""),ROWS($B$1:B137)),COLUMNS($A$1:B139))</f>
        <v>2019</v>
      </c>
      <c r="L143" t="str">
        <f t="array" ref="L143">INDEX($A$7:$F$349,SMALL(IF(COUNTIF($L$5,$H$7:$H$349)*COUNTIF($L$5,$I$7:$I$349),MATCH(ROW($A$7:$A$349),ROW($A$7:$A$349)),""),ROWS($B$1:C137)),COLUMNS($A$1:C139))</f>
        <v>Friedel, Jonathan E.; Galizio, Ann; Berry, Meredith S.; Sweeney, Mary M.; Odum, Amy L.</v>
      </c>
      <c r="M143" t="str">
        <f t="array" ref="M143">INDEX($A$7:$F$349,SMALL(IF(COUNTIF($L$5,$H$7:$H$349)*COUNTIF($L$5,$I$7:$I$349),MATCH(ROW($A$7:$A$349),ROW($A$7:$A$349)),""),ROWS($B$1:D137)),COLUMNS($A$1:D139))</f>
        <v>An alternative approach to relapse analysis: Using Monte Carlo methods and proportional rates of response</v>
      </c>
      <c r="N143" t="str">
        <f t="array" ref="N143">INDEX($A$7:$F$349,SMALL(IF(COUNTIF($L$5,$H$7:$H$349)*COUNTIF($L$5,$I$7:$I$349),MATCH(ROW($A$7:$A$349),ROW($A$7:$A$349)),""),ROWS($B$1:E137)),COLUMNS($A$1:E139))</f>
        <v>Journal of the Experimental Analysis of Behavior</v>
      </c>
      <c r="O143">
        <f t="array" ref="O143">INDEX($A$7:$F$349,SMALL(IF(COUNTIF($L$5,$H$7:$H$349)*COUNTIF($L$5,$I$7:$I$349),MATCH(ROW($A$7:$A$349),ROW($A$7:$A$349)),""),ROWS($B$1:F137)),COLUMNS($A$1:F139))</f>
        <v>0</v>
      </c>
    </row>
    <row r="144" spans="1:15">
      <c r="A144" s="1">
        <f>'PsycInfo - Initial'!A147</f>
        <v>0</v>
      </c>
      <c r="B144" s="1">
        <f>'PsycInfo - Initial'!B147</f>
        <v>2015</v>
      </c>
      <c r="C144" s="1" t="str">
        <f>'PsycInfo - Initial'!C147</f>
        <v>Lambert, Joseph M; Bloom, Sarah E; Samaha, Andrew L; Dayton, Elizabeth; Rodewald, Andrew M</v>
      </c>
      <c r="D144" s="1" t="str">
        <f>'PsycInfo - Initial'!D147</f>
        <v>Serial alternative response training as intervention for target response resurgence.</v>
      </c>
      <c r="E144" s="1" t="str">
        <f>'PsycInfo - Initial'!E147</f>
        <v>Journal of applied behavior analysis</v>
      </c>
      <c r="F144" s="1">
        <f>'PsycInfo - Initial'!F147</f>
        <v>0</v>
      </c>
      <c r="H144" s="1">
        <v>1</v>
      </c>
      <c r="I144" s="1">
        <v>1</v>
      </c>
      <c r="J144" t="b">
        <f t="shared" si="2"/>
        <v>1</v>
      </c>
      <c r="K144">
        <f t="array" ref="K144">INDEX($A$7:$F$349,SMALL(IF(COUNTIF($L$5,$H$7:$H$349)*COUNTIF($L$5,$I$7:$I$349),MATCH(ROW($A$7:$A$349),ROW($A$7:$A$349)),""),ROWS($B$1:B138)),COLUMNS($A$1:B140))</f>
        <v>2005</v>
      </c>
      <c r="L144" t="str">
        <f t="array" ref="L144">INDEX($A$7:$F$349,SMALL(IF(COUNTIF($L$5,$H$7:$H$349)*COUNTIF($L$5,$I$7:$I$349),MATCH(ROW($A$7:$A$349),ROW($A$7:$A$349)),""),ROWS($B$1:C138)),COLUMNS($A$1:C140))</f>
        <v>Houmanfar, Ramona; Hayes, Linda J.; Herbst, Scott A.</v>
      </c>
      <c r="M144" t="str">
        <f t="array" ref="M144">INDEX($A$7:$F$349,SMALL(IF(COUNTIF($L$5,$H$7:$H$349)*COUNTIF($L$5,$I$7:$I$349),MATCH(ROW($A$7:$A$349),ROW($A$7:$A$349)),""),ROWS($B$1:D138)),COLUMNS($A$1:D140))</f>
        <v>An analog study of first language dominance and interference over second language</v>
      </c>
      <c r="N144" t="str">
        <f t="array" ref="N144">INDEX($A$7:$F$349,SMALL(IF(COUNTIF($L$5,$H$7:$H$349)*COUNTIF($L$5,$I$7:$I$349),MATCH(ROW($A$7:$A$349),ROW($A$7:$A$349)),""),ROWS($B$1:E138)),COLUMNS($A$1:E140))</f>
        <v>Analysis of Verbal Behavior</v>
      </c>
      <c r="O144">
        <f t="array" ref="O144">INDEX($A$7:$F$349,SMALL(IF(COUNTIF($L$5,$H$7:$H$349)*COUNTIF($L$5,$I$7:$I$349),MATCH(ROW($A$7:$A$349),ROW($A$7:$A$349)),""),ROWS($B$1:F138)),COLUMNS($A$1:F140))</f>
        <v>0</v>
      </c>
    </row>
    <row r="145" spans="1:15">
      <c r="A145" s="1">
        <f>'PsycInfo - Initial'!A148</f>
        <v>0</v>
      </c>
      <c r="B145" s="1">
        <f>'PsycInfo - Initial'!B148</f>
        <v>2003</v>
      </c>
      <c r="C145" s="1" t="str">
        <f>'PsycInfo - Initial'!C148</f>
        <v>Ciesielski, Carol A.</v>
      </c>
      <c r="D145" s="1" t="str">
        <f>'PsycInfo - Initial'!D148</f>
        <v>Sexually Transmitted Diseases in Men Who Have Sex with Men: An Epidemiologic Review.</v>
      </c>
      <c r="E145" s="1" t="str">
        <f>'PsycInfo - Initial'!E148</f>
        <v>Current infectious disease reports</v>
      </c>
      <c r="F145" s="1">
        <f>'PsycInfo - Initial'!F148</f>
        <v>0</v>
      </c>
      <c r="H145" s="1">
        <v>0</v>
      </c>
      <c r="I145" s="1">
        <v>0</v>
      </c>
      <c r="J145" t="b">
        <f t="shared" si="2"/>
        <v>1</v>
      </c>
      <c r="K145">
        <f t="array" ref="K145">INDEX($A$7:$F$349,SMALL(IF(COUNTIF($L$5,$H$7:$H$349)*COUNTIF($L$5,$I$7:$I$349),MATCH(ROW($A$7:$A$349),ROW($A$7:$A$349)),""),ROWS($B$1:B139)),COLUMNS($A$1:B141))</f>
        <v>2017</v>
      </c>
      <c r="L145" t="str">
        <f t="array" ref="L145">INDEX($A$7:$F$349,SMALL(IF(COUNTIF($L$5,$H$7:$H$349)*COUNTIF($L$5,$I$7:$I$349),MATCH(ROW($A$7:$A$349),ROW($A$7:$A$349)),""),ROWS($B$1:C139)),COLUMNS($A$1:C141))</f>
        <v>Liddon, Clare J.; Kelley, Michael E.; Podlesnik, Christopher A.</v>
      </c>
      <c r="M145" t="str">
        <f t="array" ref="M145">INDEX($A$7:$F$349,SMALL(IF(COUNTIF($L$5,$H$7:$H$349)*COUNTIF($L$5,$I$7:$I$349),MATCH(ROW($A$7:$A$349),ROW($A$7:$A$349)),""),ROWS($B$1:D139)),COLUMNS($A$1:D141))</f>
        <v>An animal model of differential reinforcement of alternative behavior</v>
      </c>
      <c r="N145" t="str">
        <f t="array" ref="N145">INDEX($A$7:$F$349,SMALL(IF(COUNTIF($L$5,$H$7:$H$349)*COUNTIF($L$5,$I$7:$I$349),MATCH(ROW($A$7:$A$349),ROW($A$7:$A$349)),""),ROWS($B$1:E139)),COLUMNS($A$1:E141))</f>
        <v>Learning and Motivation</v>
      </c>
      <c r="O145">
        <f t="array" ref="O145">INDEX($A$7:$F$349,SMALL(IF(COUNTIF($L$5,$H$7:$H$349)*COUNTIF($L$5,$I$7:$I$349),MATCH(ROW($A$7:$A$349),ROW($A$7:$A$349)),""),ROWS($B$1:F139)),COLUMNS($A$1:F141))</f>
        <v>0</v>
      </c>
    </row>
    <row r="146" spans="1:15">
      <c r="A146" s="1">
        <f>'PsycInfo - Initial'!A149</f>
        <v>0</v>
      </c>
      <c r="B146" s="1">
        <f>'PsycInfo - Initial'!B149</f>
        <v>2018</v>
      </c>
      <c r="C146" s="1" t="str">
        <f>'PsycInfo - Initial'!C149</f>
        <v>Ghaemmaghami, Mahshid; Hanley, Gregory P; Jessel, Joshua; Landa, Robin</v>
      </c>
      <c r="D146" s="1" t="str">
        <f>'PsycInfo - Initial'!D149</f>
        <v>Shaping complex functional communication responses.</v>
      </c>
      <c r="E146" s="1" t="str">
        <f>'PsycInfo - Initial'!E149</f>
        <v>Journal of applied behavior analysis</v>
      </c>
      <c r="F146" s="1">
        <f>'PsycInfo - Initial'!F149</f>
        <v>0</v>
      </c>
      <c r="H146" s="1">
        <v>1</v>
      </c>
      <c r="I146" s="1">
        <v>1</v>
      </c>
      <c r="J146" t="b">
        <f t="shared" si="2"/>
        <v>1</v>
      </c>
      <c r="K146">
        <f t="array" ref="K146">INDEX($A$7:$F$349,SMALL(IF(COUNTIF($L$5,$H$7:$H$349)*COUNTIF($L$5,$I$7:$I$349),MATCH(ROW($A$7:$A$349),ROW($A$7:$A$349)),""),ROWS($B$1:B140)),COLUMNS($A$1:B142))</f>
        <v>2008</v>
      </c>
      <c r="L146" t="str">
        <f t="array" ref="L146">INDEX($A$7:$F$349,SMALL(IF(COUNTIF($L$5,$H$7:$H$349)*COUNTIF($L$5,$I$7:$I$349),MATCH(ROW($A$7:$A$349),ROW($A$7:$A$349)),""),ROWS($B$1:C140)),COLUMNS($A$1:C142))</f>
        <v>Volkert, Valerie M.</v>
      </c>
      <c r="M146" t="str">
        <f t="array" ref="M146">INDEX($A$7:$F$349,SMALL(IF(COUNTIF($L$5,$H$7:$H$349)*COUNTIF($L$5,$I$7:$I$349),MATCH(ROW($A$7:$A$349),ROW($A$7:$A$349)),""),ROWS($B$1:D140)),COLUMNS($A$1:D142))</f>
        <v>An applied evaluation of resurgence: Functional communication training (FCT) and treatment relapse</v>
      </c>
      <c r="N146">
        <f t="array" ref="N146">INDEX($A$7:$F$349,SMALL(IF(COUNTIF($L$5,$H$7:$H$349)*COUNTIF($L$5,$I$7:$I$349),MATCH(ROW($A$7:$A$349),ROW($A$7:$A$349)),""),ROWS($B$1:E140)),COLUMNS($A$1:E142))</f>
        <v>0</v>
      </c>
      <c r="O146">
        <f t="array" ref="O146">INDEX($A$7:$F$349,SMALL(IF(COUNTIF($L$5,$H$7:$H$349)*COUNTIF($L$5,$I$7:$I$349),MATCH(ROW($A$7:$A$349),ROW($A$7:$A$349)),""),ROWS($B$1:F140)),COLUMNS($A$1:F142))</f>
        <v>0</v>
      </c>
    </row>
    <row r="147" spans="1:15">
      <c r="A147" s="1">
        <f>'PsycInfo - Initial'!A150</f>
        <v>0</v>
      </c>
      <c r="B147" s="1">
        <f>'PsycInfo - Initial'!B150</f>
        <v>2013</v>
      </c>
      <c r="C147" s="1" t="str">
        <f>'PsycInfo - Initial'!C150</f>
        <v>Winterbauer, Neil E; Lucke, Sara; Bouton, Mark E</v>
      </c>
      <c r="D147" s="1" t="str">
        <f>'PsycInfo - Initial'!D150</f>
        <v>Some Factors Modulating the Strength of Resurgence After Extinction of an Instrumental Behavior.</v>
      </c>
      <c r="E147" s="1" t="str">
        <f>'PsycInfo - Initial'!E150</f>
        <v>Learning and motivation</v>
      </c>
      <c r="F147" s="1">
        <f>'PsycInfo - Initial'!F150</f>
        <v>0</v>
      </c>
      <c r="H147" s="1">
        <v>1</v>
      </c>
      <c r="I147" s="1">
        <v>1</v>
      </c>
      <c r="J147" t="b">
        <f t="shared" si="2"/>
        <v>1</v>
      </c>
      <c r="K147">
        <f t="array" ref="K147">INDEX($A$7:$F$349,SMALL(IF(COUNTIF($L$5,$H$7:$H$349)*COUNTIF($L$5,$I$7:$I$349),MATCH(ROW($A$7:$A$349),ROW($A$7:$A$349)),""),ROWS($B$1:B141)),COLUMNS($A$1:B143))</f>
        <v>2016</v>
      </c>
      <c r="L147" t="str">
        <f t="array" ref="L147">INDEX($A$7:$F$349,SMALL(IF(COUNTIF($L$5,$H$7:$H$349)*COUNTIF($L$5,$I$7:$I$349),MATCH(ROW($A$7:$A$349),ROW($A$7:$A$349)),""),ROWS($B$1:C141)),COLUMNS($A$1:C143))</f>
        <v>Suess, Alyssa Nicole</v>
      </c>
      <c r="M147" t="str">
        <f t="array" ref="M147">INDEX($A$7:$F$349,SMALL(IF(COUNTIF($L$5,$H$7:$H$349)*COUNTIF($L$5,$I$7:$I$349),MATCH(ROW($A$7:$A$349),ROW($A$7:$A$349)),""),ROWS($B$1:D141)),COLUMNS($A$1:D143))</f>
        <v>An evaluation of generalization, renewal, and resurgence during functional communication training conducted via telehealth</v>
      </c>
      <c r="N147">
        <f t="array" ref="N147">INDEX($A$7:$F$349,SMALL(IF(COUNTIF($L$5,$H$7:$H$349)*COUNTIF($L$5,$I$7:$I$349),MATCH(ROW($A$7:$A$349),ROW($A$7:$A$349)),""),ROWS($B$1:E141)),COLUMNS($A$1:E143))</f>
        <v>0</v>
      </c>
      <c r="O147">
        <f t="array" ref="O147">INDEX($A$7:$F$349,SMALL(IF(COUNTIF($L$5,$H$7:$H$349)*COUNTIF($L$5,$I$7:$I$349),MATCH(ROW($A$7:$A$349),ROW($A$7:$A$349)),""),ROWS($B$1:F141)),COLUMNS($A$1:F143))</f>
        <v>0</v>
      </c>
    </row>
    <row r="148" spans="1:15">
      <c r="A148" s="1">
        <f>'PsycInfo - Initial'!A151</f>
        <v>0</v>
      </c>
      <c r="B148" s="1">
        <f>'PsycInfo - Initial'!B151</f>
        <v>2019</v>
      </c>
      <c r="C148" s="1" t="str">
        <f>'PsycInfo - Initial'!C151</f>
        <v>Corne, R; Leconte, C; Ouradou, M; Fassina, V; Zhu, Y; Déou, E; Besson, V; Plotkine, M; Marchand-Leroux, C; Mongeau, R</v>
      </c>
      <c r="D148" s="1" t="str">
        <f>'PsycInfo - Initial'!D151</f>
        <v>Spontaneous resurgence of conditioned fear weeks after successful extinction in brain injured mice.</v>
      </c>
      <c r="E148" s="1" t="str">
        <f>'PsycInfo - Initial'!E151</f>
        <v>Progress in neuro-psychopharmacology &amp; biological psychiatry</v>
      </c>
      <c r="F148" s="1">
        <f>'PsycInfo - Initial'!F151</f>
        <v>0</v>
      </c>
      <c r="H148" s="1">
        <v>0</v>
      </c>
      <c r="I148" s="1">
        <v>0</v>
      </c>
      <c r="J148" t="b">
        <f t="shared" si="2"/>
        <v>1</v>
      </c>
      <c r="K148">
        <f t="array" ref="K148">INDEX($A$7:$F$349,SMALL(IF(COUNTIF($L$5,$H$7:$H$349)*COUNTIF($L$5,$I$7:$I$349),MATCH(ROW($A$7:$A$349),ROW($A$7:$A$349)),""),ROWS($B$1:B142)),COLUMNS($A$1:B144))</f>
        <v>2017</v>
      </c>
      <c r="L148" t="str">
        <f t="array" ref="L148">INDEX($A$7:$F$349,SMALL(IF(COUNTIF($L$5,$H$7:$H$349)*COUNTIF($L$5,$I$7:$I$349),MATCH(ROW($A$7:$A$349),ROW($A$7:$A$349)),""),ROWS($B$1:C142)),COLUMNS($A$1:C144))</f>
        <v>Adami, Summer; Falcomata, Terry S.; Muething, Colin S.; Hoffman, Katherine</v>
      </c>
      <c r="M148" t="str">
        <f t="array" ref="M148">INDEX($A$7:$F$349,SMALL(IF(COUNTIF($L$5,$H$7:$H$349)*COUNTIF($L$5,$I$7:$I$349),MATCH(ROW($A$7:$A$349),ROW($A$7:$A$349)),""),ROWS($B$1:D142)),COLUMNS($A$1:D144))</f>
        <v>An evaluation of lag schedules of reinforcement during functional communication training: Effects on varied mand responding and challenging behavior</v>
      </c>
      <c r="N148" t="str">
        <f t="array" ref="N148">INDEX($A$7:$F$349,SMALL(IF(COUNTIF($L$5,$H$7:$H$349)*COUNTIF($L$5,$I$7:$I$349),MATCH(ROW($A$7:$A$349),ROW($A$7:$A$349)),""),ROWS($B$1:E142)),COLUMNS($A$1:E144))</f>
        <v>Behavior Analysis in Practice</v>
      </c>
      <c r="O148">
        <f t="array" ref="O148">INDEX($A$7:$F$349,SMALL(IF(COUNTIF($L$5,$H$7:$H$349)*COUNTIF($L$5,$I$7:$I$349),MATCH(ROW($A$7:$A$349),ROW($A$7:$A$349)),""),ROWS($B$1:F142)),COLUMNS($A$1:F144))</f>
        <v>0</v>
      </c>
    </row>
    <row r="149" spans="1:15">
      <c r="A149" s="1">
        <f>'PsycInfo - Initial'!A152</f>
        <v>0</v>
      </c>
      <c r="B149" s="1">
        <f>'PsycInfo - Initial'!B152</f>
        <v>2017</v>
      </c>
      <c r="C149" s="1" t="str">
        <f>'PsycInfo - Initial'!C152</f>
        <v>Craig, Andrew R; Browning, Kaitlyn O; Shahan, Timothy A</v>
      </c>
      <c r="D149" s="1" t="str">
        <f>'PsycInfo - Initial'!D152</f>
        <v>Stimuli previously associated with reinforcement mitigate resurgence.</v>
      </c>
      <c r="E149" s="1" t="str">
        <f>'PsycInfo - Initial'!E152</f>
        <v>Journal of the experimental analysis of behavior</v>
      </c>
      <c r="F149" s="1">
        <f>'PsycInfo - Initial'!F152</f>
        <v>0</v>
      </c>
      <c r="H149" s="1">
        <v>1</v>
      </c>
      <c r="I149" s="1">
        <v>1</v>
      </c>
      <c r="J149" t="b">
        <f t="shared" si="2"/>
        <v>1</v>
      </c>
      <c r="K149">
        <f t="array" ref="K149">INDEX($A$7:$F$349,SMALL(IF(COUNTIF($L$5,$H$7:$H$349)*COUNTIF($L$5,$I$7:$I$349),MATCH(ROW($A$7:$A$349),ROW($A$7:$A$349)),""),ROWS($B$1:B143)),COLUMNS($A$1:B145))</f>
        <v>2013</v>
      </c>
      <c r="L149" t="str">
        <f t="array" ref="L149">INDEX($A$7:$F$349,SMALL(IF(COUNTIF($L$5,$H$7:$H$349)*COUNTIF($L$5,$I$7:$I$349),MATCH(ROW($A$7:$A$349),ROW($A$7:$A$349)),""),ROWS($B$1:C143)),COLUMNS($A$1:C145))</f>
        <v>Wacker, David P.; Harding, Jay W.; Morgan, Theresa A.; Berg, Wendy K.; Schieltz, Kelly M.; Lee, John F.; Padilla, Yaniz C.</v>
      </c>
      <c r="M149" t="str">
        <f t="array" ref="M149">INDEX($A$7:$F$349,SMALL(IF(COUNTIF($L$5,$H$7:$H$349)*COUNTIF($L$5,$I$7:$I$349),MATCH(ROW($A$7:$A$349),ROW($A$7:$A$349)),""),ROWS($B$1:D143)),COLUMNS($A$1:D145))</f>
        <v>An evaluation of resurgence during functional communication training</v>
      </c>
      <c r="N149" t="str">
        <f t="array" ref="N149">INDEX($A$7:$F$349,SMALL(IF(COUNTIF($L$5,$H$7:$H$349)*COUNTIF($L$5,$I$7:$I$349),MATCH(ROW($A$7:$A$349),ROW($A$7:$A$349)),""),ROWS($B$1:E143)),COLUMNS($A$1:E145))</f>
        <v>The Psychological Record</v>
      </c>
      <c r="O149">
        <f t="array" ref="O149">INDEX($A$7:$F$349,SMALL(IF(COUNTIF($L$5,$H$7:$H$349)*COUNTIF($L$5,$I$7:$I$349),MATCH(ROW($A$7:$A$349),ROW($A$7:$A$349)),""),ROWS($B$1:F143)),COLUMNS($A$1:F145))</f>
        <v>0</v>
      </c>
    </row>
    <row r="150" spans="1:15">
      <c r="A150" s="1">
        <f>'PsycInfo - Initial'!A153</f>
        <v>0</v>
      </c>
      <c r="B150" s="1">
        <f>'PsycInfo - Initial'!B153</f>
        <v>2015</v>
      </c>
      <c r="C150" s="1" t="str">
        <f>'PsycInfo - Initial'!C153</f>
        <v>Kincaid, Stephanie L; Lattal, Kennon A; Spence, Jake</v>
      </c>
      <c r="D150" s="1" t="str">
        <f>'PsycInfo - Initial'!D153</f>
        <v>Super-resurgence: ABA renewal increases resurgence.</v>
      </c>
      <c r="E150" s="1" t="str">
        <f>'PsycInfo - Initial'!E153</f>
        <v>Behavioural processes</v>
      </c>
      <c r="F150" s="1">
        <f>'PsycInfo - Initial'!F153</f>
        <v>0</v>
      </c>
      <c r="H150" s="1">
        <v>1</v>
      </c>
      <c r="I150" s="1">
        <v>1</v>
      </c>
      <c r="J150" t="b">
        <f t="shared" si="2"/>
        <v>1</v>
      </c>
      <c r="K150">
        <f t="array" ref="K150">INDEX($A$7:$F$349,SMALL(IF(COUNTIF($L$5,$H$7:$H$349)*COUNTIF($L$5,$I$7:$I$349),MATCH(ROW($A$7:$A$349),ROW($A$7:$A$349)),""),ROWS($B$1:B144)),COLUMNS($A$1:B146))</f>
        <v>2009</v>
      </c>
      <c r="L150" t="str">
        <f t="array" ref="L150">INDEX($A$7:$F$349,SMALL(IF(COUNTIF($L$5,$H$7:$H$349)*COUNTIF($L$5,$I$7:$I$349),MATCH(ROW($A$7:$A$349),ROW($A$7:$A$349)),""),ROWS($B$1:C144)),COLUMNS($A$1:C146))</f>
        <v>Volkert, Valerie M.; Lerman, Dorothea C.; Call, Nathan A.; Trosclair-Lasserre, Nicole</v>
      </c>
      <c r="M150" t="str">
        <f t="array" ref="M150">INDEX($A$7:$F$349,SMALL(IF(COUNTIF($L$5,$H$7:$H$349)*COUNTIF($L$5,$I$7:$I$349),MATCH(ROW($A$7:$A$349),ROW($A$7:$A$349)),""),ROWS($B$1:D144)),COLUMNS($A$1:D146))</f>
        <v>An evaluation of resurgence during treatment with functional communication training</v>
      </c>
      <c r="N150" t="str">
        <f t="array" ref="N150">INDEX($A$7:$F$349,SMALL(IF(COUNTIF($L$5,$H$7:$H$349)*COUNTIF($L$5,$I$7:$I$349),MATCH(ROW($A$7:$A$349),ROW($A$7:$A$349)),""),ROWS($B$1:E144)),COLUMNS($A$1:E146))</f>
        <v>Journal of Applied Behavior Analysis</v>
      </c>
      <c r="O150">
        <f t="array" ref="O150">INDEX($A$7:$F$349,SMALL(IF(COUNTIF($L$5,$H$7:$H$349)*COUNTIF($L$5,$I$7:$I$349),MATCH(ROW($A$7:$A$349),ROW($A$7:$A$349)),""),ROWS($B$1:F144)),COLUMNS($A$1:F146))</f>
        <v>0</v>
      </c>
    </row>
    <row r="151" spans="1:15">
      <c r="A151" s="1">
        <f>'PsycInfo - Initial'!A154</f>
        <v>0</v>
      </c>
      <c r="B151" s="1">
        <f>'PsycInfo - Initial'!B154</f>
        <v>2012</v>
      </c>
      <c r="C151" s="1" t="str">
        <f>'PsycInfo - Initial'!C154</f>
        <v>McHugh, Louise; Procter, Jonathan; Herzog, Michaela; Schock, Anne-Kathrin; Reed, Phil</v>
      </c>
      <c r="D151" s="1" t="str">
        <f>'PsycInfo - Initial'!D154</f>
        <v>The effect of mindfulness on extinction and behavioral resurgence.</v>
      </c>
      <c r="E151" s="1" t="str">
        <f>'PsycInfo - Initial'!E154</f>
        <v>Learning &amp; behavior</v>
      </c>
      <c r="F151" s="1">
        <f>'PsycInfo - Initial'!F154</f>
        <v>0</v>
      </c>
      <c r="H151" s="1">
        <v>1</v>
      </c>
      <c r="I151" s="1">
        <v>1</v>
      </c>
      <c r="J151" t="b">
        <f t="shared" si="2"/>
        <v>1</v>
      </c>
      <c r="K151">
        <f t="array" ref="K151">INDEX($A$7:$F$349,SMALL(IF(COUNTIF($L$5,$H$7:$H$349)*COUNTIF($L$5,$I$7:$I$349),MATCH(ROW($A$7:$A$349),ROW($A$7:$A$349)),""),ROWS($B$1:B145)),COLUMNS($A$1:B147))</f>
        <v>2020</v>
      </c>
      <c r="L151" t="str">
        <f t="array" ref="L151">INDEX($A$7:$F$349,SMALL(IF(COUNTIF($L$5,$H$7:$H$349)*COUNTIF($L$5,$I$7:$I$349),MATCH(ROW($A$7:$A$349),ROW($A$7:$A$349)),""),ROWS($B$1:C145)),COLUMNS($A$1:C147))</f>
        <v>Suess, Alyssa N.; Schieltz, Kelly M.; Wacker, David P.; Detrick, Jessica; Podlesnik, Christopher A.</v>
      </c>
      <c r="M151" t="str">
        <f t="array" ref="M151">INDEX($A$7:$F$349,SMALL(IF(COUNTIF($L$5,$H$7:$H$349)*COUNTIF($L$5,$I$7:$I$349),MATCH(ROW($A$7:$A$349),ROW($A$7:$A$349)),""),ROWS($B$1:D145)),COLUMNS($A$1:D147))</f>
        <v>An evaluation of resurgence following functional communication training conducted in alternative antecedent contexts via telehealth</v>
      </c>
      <c r="N151" t="str">
        <f t="array" ref="N151">INDEX($A$7:$F$349,SMALL(IF(COUNTIF($L$5,$H$7:$H$349)*COUNTIF($L$5,$I$7:$I$349),MATCH(ROW($A$7:$A$349),ROW($A$7:$A$349)),""),ROWS($B$1:E145)),COLUMNS($A$1:E147))</f>
        <v>Journal of the Experimental Analysis of Behavior</v>
      </c>
      <c r="O151">
        <f t="array" ref="O151">INDEX($A$7:$F$349,SMALL(IF(COUNTIF($L$5,$H$7:$H$349)*COUNTIF($L$5,$I$7:$I$349),MATCH(ROW($A$7:$A$349),ROW($A$7:$A$349)),""),ROWS($B$1:F145)),COLUMNS($A$1:F147))</f>
        <v>0</v>
      </c>
    </row>
    <row r="152" spans="1:15">
      <c r="A152" s="1">
        <f>'PsycInfo - Initial'!A155</f>
        <v>0</v>
      </c>
      <c r="B152" s="1">
        <f>'PsycInfo - Initial'!B155</f>
        <v>2000</v>
      </c>
      <c r="C152" s="1" t="str">
        <f>'PsycInfo - Initial'!C155</f>
        <v>Mueller, M M; Moore, J W; Doggett, R A; Tingstrom, D H</v>
      </c>
      <c r="D152" s="1" t="str">
        <f>'PsycInfo - Initial'!D155</f>
        <v>The effectiveness of contingency-specific and contingency-nonspecific prompts in controlling bathroom graffiti.</v>
      </c>
      <c r="E152" s="1" t="str">
        <f>'PsycInfo - Initial'!E155</f>
        <v>Journal of applied behavior analysis</v>
      </c>
      <c r="F152" s="1">
        <f>'PsycInfo - Initial'!F155</f>
        <v>0</v>
      </c>
      <c r="H152" s="1">
        <v>0</v>
      </c>
      <c r="I152" s="1">
        <v>0</v>
      </c>
      <c r="J152" t="b">
        <f t="shared" si="2"/>
        <v>1</v>
      </c>
      <c r="K152">
        <f t="array" ref="K152">INDEX($A$7:$F$349,SMALL(IF(COUNTIF($L$5,$H$7:$H$349)*COUNTIF($L$5,$I$7:$I$349),MATCH(ROW($A$7:$A$349),ROW($A$7:$A$349)),""),ROWS($B$1:B146)),COLUMNS($A$1:B148))</f>
        <v>2014</v>
      </c>
      <c r="L152" t="str">
        <f t="array" ref="L152">INDEX($A$7:$F$349,SMALL(IF(COUNTIF($L$5,$H$7:$H$349)*COUNTIF($L$5,$I$7:$I$349),MATCH(ROW($A$7:$A$349),ROW($A$7:$A$349)),""),ROWS($B$1:C146)),COLUMNS($A$1:C148))</f>
        <v>Hoffman, Katherine; Falcomata, Terry S.</v>
      </c>
      <c r="M152" t="str">
        <f t="array" ref="M152">INDEX($A$7:$F$349,SMALL(IF(COUNTIF($L$5,$H$7:$H$349)*COUNTIF($L$5,$I$7:$I$349),MATCH(ROW($A$7:$A$349),ROW($A$7:$A$349)),""),ROWS($B$1:D146)),COLUMNS($A$1:D148))</f>
        <v>An evaluation of resurgence of appropriate communication in individuals with autism who exhibit severe problem behavior</v>
      </c>
      <c r="N152" t="str">
        <f t="array" ref="N152">INDEX($A$7:$F$349,SMALL(IF(COUNTIF($L$5,$H$7:$H$349)*COUNTIF($L$5,$I$7:$I$349),MATCH(ROW($A$7:$A$349),ROW($A$7:$A$349)),""),ROWS($B$1:E146)),COLUMNS($A$1:E148))</f>
        <v>Journal of Applied Behavior Analysis</v>
      </c>
      <c r="O152">
        <f t="array" ref="O152">INDEX($A$7:$F$349,SMALL(IF(COUNTIF($L$5,$H$7:$H$349)*COUNTIF($L$5,$I$7:$I$349),MATCH(ROW($A$7:$A$349),ROW($A$7:$A$349)),""),ROWS($B$1:F146)),COLUMNS($A$1:F148))</f>
        <v>0</v>
      </c>
    </row>
    <row r="153" spans="1:15">
      <c r="A153" s="1">
        <f>'PsycInfo - Initial'!A156</f>
        <v>0</v>
      </c>
      <c r="B153" s="1">
        <f>'PsycInfo - Initial'!B156</f>
        <v>2015</v>
      </c>
      <c r="C153" s="1" t="str">
        <f>'PsycInfo - Initial'!C156</f>
        <v>Alessandri, Jérôme; Lattal, Kennon A; Cançado, Carlos R X</v>
      </c>
      <c r="D153" s="1" t="str">
        <f>'PsycInfo - Initial'!D156</f>
        <v>The recurrence of negatively reinforced responding of humans.</v>
      </c>
      <c r="E153" s="1" t="str">
        <f>'PsycInfo - Initial'!E156</f>
        <v>Journal of the experimental analysis of behavior</v>
      </c>
      <c r="F153" s="1">
        <f>'PsycInfo - Initial'!F156</f>
        <v>0</v>
      </c>
      <c r="H153" s="1">
        <v>1</v>
      </c>
      <c r="I153" s="1">
        <v>1</v>
      </c>
      <c r="J153" t="b">
        <f t="shared" si="2"/>
        <v>1</v>
      </c>
      <c r="K153">
        <f t="array" ref="K153">INDEX($A$7:$F$349,SMALL(IF(COUNTIF($L$5,$H$7:$H$349)*COUNTIF($L$5,$I$7:$I$349),MATCH(ROW($A$7:$A$349),ROW($A$7:$A$349)),""),ROWS($B$1:B147)),COLUMNS($A$1:B149))</f>
        <v>2018</v>
      </c>
      <c r="L153" t="str">
        <f t="array" ref="L153">INDEX($A$7:$F$349,SMALL(IF(COUNTIF($L$5,$H$7:$H$349)*COUNTIF($L$5,$I$7:$I$349),MATCH(ROW($A$7:$A$349),ROW($A$7:$A$349)),""),ROWS($B$1:C147)),COLUMNS($A$1:C149))</f>
        <v>Liggett, Ashley P.; Nastri, Regina; Podlesnik, Christopher A.</v>
      </c>
      <c r="M153" t="str">
        <f t="array" ref="M153">INDEX($A$7:$F$349,SMALL(IF(COUNTIF($L$5,$H$7:$H$349)*COUNTIF($L$5,$I$7:$I$349),MATCH(ROW($A$7:$A$349),ROW($A$7:$A$349)),""),ROWS($B$1:D147)),COLUMNS($A$1:D149))</f>
        <v>Assessing the combined effects of resurgence and reinstatement in children diagnosed with autism spectrum disorder</v>
      </c>
      <c r="N153" t="str">
        <f t="array" ref="N153">INDEX($A$7:$F$349,SMALL(IF(COUNTIF($L$5,$H$7:$H$349)*COUNTIF($L$5,$I$7:$I$349),MATCH(ROW($A$7:$A$349),ROW($A$7:$A$349)),""),ROWS($B$1:E147)),COLUMNS($A$1:E149))</f>
        <v>Journal of the Experimental Analysis of Behavior</v>
      </c>
      <c r="O153">
        <f t="array" ref="O153">INDEX($A$7:$F$349,SMALL(IF(COUNTIF($L$5,$H$7:$H$349)*COUNTIF($L$5,$I$7:$I$349),MATCH(ROW($A$7:$A$349),ROW($A$7:$A$349)),""),ROWS($B$1:F147)),COLUMNS($A$1:F149))</f>
        <v>0</v>
      </c>
    </row>
    <row r="154" spans="1:15">
      <c r="A154" s="1">
        <f>'PsycInfo - Initial'!A157</f>
        <v>0</v>
      </c>
      <c r="B154" s="1">
        <f>'PsycInfo - Initial'!B157</f>
        <v>2016</v>
      </c>
      <c r="C154" s="1" t="str">
        <f>'PsycInfo - Initial'!C157</f>
        <v>Shyman, Eric</v>
      </c>
      <c r="D154" s="1" t="str">
        <f>'PsycInfo - Initial'!D157</f>
        <v>The Reinforcement of Ableism: Normality, the Medical Model of Disability, and Humanism in Applied Behavior Analysis and ASD.</v>
      </c>
      <c r="E154" s="1" t="str">
        <f>'PsycInfo - Initial'!E157</f>
        <v>Intellectual and developmental disabilities</v>
      </c>
      <c r="F154" s="1">
        <f>'PsycInfo - Initial'!F157</f>
        <v>0</v>
      </c>
      <c r="H154" s="1">
        <v>0</v>
      </c>
      <c r="I154" s="1">
        <v>0</v>
      </c>
      <c r="J154" t="b">
        <f t="shared" si="2"/>
        <v>1</v>
      </c>
      <c r="K154">
        <f t="array" ref="K154">INDEX($A$7:$F$349,SMALL(IF(COUNTIF($L$5,$H$7:$H$349)*COUNTIF($L$5,$I$7:$I$349),MATCH(ROW($A$7:$A$349),ROW($A$7:$A$349)),""),ROWS($B$1:B148)),COLUMNS($A$1:B150))</f>
        <v>2018</v>
      </c>
      <c r="L154" t="str">
        <f t="array" ref="L154">INDEX($A$7:$F$349,SMALL(IF(COUNTIF($L$5,$H$7:$H$349)*COUNTIF($L$5,$I$7:$I$349),MATCH(ROW($A$7:$A$349),ROW($A$7:$A$349)),""),ROWS($B$1:C148)),COLUMNS($A$1:C150))</f>
        <v>Kestner, Kathryn M.; Diaz‐Salvat, Claudia C.; St. Peter, Claire C.; Peterson, Stephanie M.</v>
      </c>
      <c r="M154" t="str">
        <f t="array" ref="M154">INDEX($A$7:$F$349,SMALL(IF(COUNTIF($L$5,$H$7:$H$349)*COUNTIF($L$5,$I$7:$I$349),MATCH(ROW($A$7:$A$349),ROW($A$7:$A$349)),""),ROWS($B$1:D148)),COLUMNS($A$1:D150))</f>
        <v>Assessing the repeatability of resurgence in humans: Implications for the use of within‐subject designs</v>
      </c>
      <c r="N154" t="str">
        <f t="array" ref="N154">INDEX($A$7:$F$349,SMALL(IF(COUNTIF($L$5,$H$7:$H$349)*COUNTIF($L$5,$I$7:$I$349),MATCH(ROW($A$7:$A$349),ROW($A$7:$A$349)),""),ROWS($B$1:E148)),COLUMNS($A$1:E150))</f>
        <v>Journal of the Experimental Analysis of Behavior</v>
      </c>
      <c r="O154">
        <f t="array" ref="O154">INDEX($A$7:$F$349,SMALL(IF(COUNTIF($L$5,$H$7:$H$349)*COUNTIF($L$5,$I$7:$I$349),MATCH(ROW($A$7:$A$349),ROW($A$7:$A$349)),""),ROWS($B$1:F148)),COLUMNS($A$1:F150))</f>
        <v>0</v>
      </c>
    </row>
    <row r="155" spans="1:15">
      <c r="A155" s="1">
        <f>'PsycInfo - Initial'!A158</f>
        <v>0</v>
      </c>
      <c r="B155" s="1">
        <f>'PsycInfo - Initial'!B158</f>
        <v>2014</v>
      </c>
      <c r="C155" s="1" t="str">
        <f>'PsycInfo - Initial'!C158</f>
        <v>Pritchard, Duncan; Hoerger, Marguerite; Mace, F Charles</v>
      </c>
      <c r="D155" s="1" t="str">
        <f>'PsycInfo - Initial'!D158</f>
        <v>Treatment relapse and behavioral momentum theory.</v>
      </c>
      <c r="E155" s="1" t="str">
        <f>'PsycInfo - Initial'!E158</f>
        <v>Journal of applied behavior analysis</v>
      </c>
      <c r="F155" s="1">
        <f>'PsycInfo - Initial'!F158</f>
        <v>0</v>
      </c>
      <c r="H155" s="1">
        <v>1</v>
      </c>
      <c r="I155" s="1">
        <v>1</v>
      </c>
      <c r="J155" t="b">
        <f t="shared" si="2"/>
        <v>1</v>
      </c>
      <c r="K155">
        <f t="array" ref="K155">INDEX($A$7:$F$349,SMALL(IF(COUNTIF($L$5,$H$7:$H$349)*COUNTIF($L$5,$I$7:$I$349),MATCH(ROW($A$7:$A$349),ROW($A$7:$A$349)),""),ROWS($B$1:B149)),COLUMNS($A$1:B151))</f>
        <v>2019</v>
      </c>
      <c r="L155" t="str">
        <f t="array" ref="L155">INDEX($A$7:$F$349,SMALL(IF(COUNTIF($L$5,$H$7:$H$349)*COUNTIF($L$5,$I$7:$I$349),MATCH(ROW($A$7:$A$349),ROW($A$7:$A$349)),""),ROWS($B$1:C149)),COLUMNS($A$1:C151))</f>
        <v>Fisher, Wayne W.; Saini, Valdeep; Greer, Brian D.; Sullivan, William E.; Roane, Henry S.; Fuhrman, Ashley M.; Craig, Andrew R.; Kimball, Ryan T.</v>
      </c>
      <c r="M155" t="str">
        <f t="array" ref="M155">INDEX($A$7:$F$349,SMALL(IF(COUNTIF($L$5,$H$7:$H$349)*COUNTIF($L$5,$I$7:$I$349),MATCH(ROW($A$7:$A$349),ROW($A$7:$A$349)),""),ROWS($B$1:D149)),COLUMNS($A$1:D151))</f>
        <v>Baseline reinforcement rate and resurgence of destructive behavior</v>
      </c>
      <c r="N155" t="str">
        <f t="array" ref="N155">INDEX($A$7:$F$349,SMALL(IF(COUNTIF($L$5,$H$7:$H$349)*COUNTIF($L$5,$I$7:$I$349),MATCH(ROW($A$7:$A$349),ROW($A$7:$A$349)),""),ROWS($B$1:E149)),COLUMNS($A$1:E151))</f>
        <v>Journal of the Experimental Analysis of Behavior</v>
      </c>
      <c r="O155">
        <f t="array" ref="O155">INDEX($A$7:$F$349,SMALL(IF(COUNTIF($L$5,$H$7:$H$349)*COUNTIF($L$5,$I$7:$I$349),MATCH(ROW($A$7:$A$349),ROW($A$7:$A$349)),""),ROWS($B$1:F149)),COLUMNS($A$1:F151))</f>
        <v>0</v>
      </c>
    </row>
    <row r="156" spans="1:15">
      <c r="A156" s="1">
        <f>'PsycInfo - Initial'!A159</f>
        <v>0</v>
      </c>
      <c r="B156" s="1">
        <f>'PsycInfo - Initial'!B159</f>
        <v>2014</v>
      </c>
      <c r="C156" s="1" t="str">
        <f>'PsycInfo - Initial'!C159</f>
        <v>Bouton, Mark E</v>
      </c>
      <c r="D156" s="1" t="str">
        <f>'PsycInfo - Initial'!D159</f>
        <v>Why behavior change is difficult to sustain.</v>
      </c>
      <c r="E156" s="1" t="str">
        <f>'PsycInfo - Initial'!E159</f>
        <v>Preventive medicine</v>
      </c>
      <c r="F156" s="1">
        <f>'PsycInfo - Initial'!F159</f>
        <v>0</v>
      </c>
      <c r="H156" s="1">
        <v>1</v>
      </c>
      <c r="I156" s="1">
        <v>1</v>
      </c>
      <c r="J156" t="b">
        <f t="shared" si="2"/>
        <v>1</v>
      </c>
      <c r="K156">
        <f t="array" ref="K156">INDEX($A$7:$F$349,SMALL(IF(COUNTIF($L$5,$H$7:$H$349)*COUNTIF($L$5,$I$7:$I$349),MATCH(ROW($A$7:$A$349),ROW($A$7:$A$349)),""),ROWS($B$1:B150)),COLUMNS($A$1:B152))</f>
        <v>2009</v>
      </c>
      <c r="L156" t="str">
        <f t="array" ref="L156">INDEX($A$7:$F$349,SMALL(IF(COUNTIF($L$5,$H$7:$H$349)*COUNTIF($L$5,$I$7:$I$349),MATCH(ROW($A$7:$A$349),ROW($A$7:$A$349)),""),ROWS($B$1:C150)),COLUMNS($A$1:C152))</f>
        <v>Podlesnik, Christopher A.; Shahan, Timothy A.</v>
      </c>
      <c r="M156" t="str">
        <f t="array" ref="M156">INDEX($A$7:$F$349,SMALL(IF(COUNTIF($L$5,$H$7:$H$349)*COUNTIF($L$5,$I$7:$I$349),MATCH(ROW($A$7:$A$349),ROW($A$7:$A$349)),""),ROWS($B$1:D150)),COLUMNS($A$1:D152))</f>
        <v>Behavioral momentum and relapse of extinguished operant responding</v>
      </c>
      <c r="N156" t="str">
        <f t="array" ref="N156">INDEX($A$7:$F$349,SMALL(IF(COUNTIF($L$5,$H$7:$H$349)*COUNTIF($L$5,$I$7:$I$349),MATCH(ROW($A$7:$A$349),ROW($A$7:$A$349)),""),ROWS($B$1:E150)),COLUMNS($A$1:E152))</f>
        <v>Learning &amp; Behavior</v>
      </c>
      <c r="O156">
        <f t="array" ref="O156">INDEX($A$7:$F$349,SMALL(IF(COUNTIF($L$5,$H$7:$H$349)*COUNTIF($L$5,$I$7:$I$349),MATCH(ROW($A$7:$A$349),ROW($A$7:$A$349)),""),ROWS($B$1:F150)),COLUMNS($A$1:F152))</f>
        <v>0</v>
      </c>
    </row>
    <row r="157" spans="1:15">
      <c r="A157" s="1">
        <f>'PsycInfo - Initial'!A160</f>
        <v>0</v>
      </c>
      <c r="B157" s="1">
        <f>'PsycInfo - Initial'!B160</f>
        <v>2015</v>
      </c>
      <c r="C157" s="1" t="str">
        <f>'PsycInfo - Initial'!C160</f>
        <v>Fujimaki, Shun; Lattal, Kennon A.; Sakagami, Takayuki</v>
      </c>
      <c r="D157" s="1" t="str">
        <f>'PsycInfo - Initial'!D160</f>
        <v>A further look at reinforcement rate and resurgence</v>
      </c>
      <c r="E157" s="1" t="str">
        <f>'PsycInfo - Initial'!E160</f>
        <v>Revista Mexicana de Análisis de la Conducta</v>
      </c>
      <c r="F157" s="1">
        <f>'PsycInfo - Initial'!F160</f>
        <v>0</v>
      </c>
      <c r="H157" s="1">
        <v>1</v>
      </c>
      <c r="I157" s="1">
        <v>1</v>
      </c>
      <c r="J157" t="b">
        <f t="shared" si="2"/>
        <v>1</v>
      </c>
      <c r="K157">
        <f t="array" ref="K157">INDEX($A$7:$F$349,SMALL(IF(COUNTIF($L$5,$H$7:$H$349)*COUNTIF($L$5,$I$7:$I$349),MATCH(ROW($A$7:$A$349),ROW($A$7:$A$349)),""),ROWS($B$1:B151)),COLUMNS($A$1:B153))</f>
        <v>2013</v>
      </c>
      <c r="L157" t="str">
        <f t="array" ref="L157">INDEX($A$7:$F$349,SMALL(IF(COUNTIF($L$5,$H$7:$H$349)*COUNTIF($L$5,$I$7:$I$349),MATCH(ROW($A$7:$A$349),ROW($A$7:$A$349)),""),ROWS($B$1:C151)),COLUMNS($A$1:C153))</f>
        <v>Sweeney, Mary M.; Shahan, Timothy A.</v>
      </c>
      <c r="M157" t="str">
        <f t="array" ref="M157">INDEX($A$7:$F$349,SMALL(IF(COUNTIF($L$5,$H$7:$H$349)*COUNTIF($L$5,$I$7:$I$349),MATCH(ROW($A$7:$A$349),ROW($A$7:$A$349)),""),ROWS($B$1:D151)),COLUMNS($A$1:D153))</f>
        <v>Behavioral momentum and resurgence: Effects of time in extinction and repeated resurgence tests</v>
      </c>
      <c r="N157" t="str">
        <f t="array" ref="N157">INDEX($A$7:$F$349,SMALL(IF(COUNTIF($L$5,$H$7:$H$349)*COUNTIF($L$5,$I$7:$I$349),MATCH(ROW($A$7:$A$349),ROW($A$7:$A$349)),""),ROWS($B$1:E151)),COLUMNS($A$1:E153))</f>
        <v>Learning &amp; Behavior</v>
      </c>
      <c r="O157">
        <f t="array" ref="O157">INDEX($A$7:$F$349,SMALL(IF(COUNTIF($L$5,$H$7:$H$349)*COUNTIF($L$5,$I$7:$I$349),MATCH(ROW($A$7:$A$349),ROW($A$7:$A$349)),""),ROWS($B$1:F151)),COLUMNS($A$1:F153))</f>
        <v>0</v>
      </c>
    </row>
    <row r="158" spans="1:15">
      <c r="A158" s="1">
        <f>'PsycInfo - Initial'!A161</f>
        <v>0</v>
      </c>
      <c r="B158" s="1">
        <f>'PsycInfo - Initial'!B161</f>
        <v>2011</v>
      </c>
      <c r="C158" s="1" t="str">
        <f>'PsycInfo - Initial'!C161</f>
        <v>Feuerbacher, Erica N.; Wynne, C. D. L.</v>
      </c>
      <c r="D158" s="1" t="str">
        <f>'PsycInfo - Initial'!D161</f>
        <v>A history of dogs as subjects in North American experimental psychological research</v>
      </c>
      <c r="E158" s="1" t="str">
        <f>'PsycInfo - Initial'!E161</f>
        <v>Comparative Cognition &amp; Behavior Reviews</v>
      </c>
      <c r="F158" s="1">
        <f>'PsycInfo - Initial'!F161</f>
        <v>0</v>
      </c>
      <c r="H158" s="1">
        <v>0</v>
      </c>
      <c r="I158" s="1">
        <v>0</v>
      </c>
      <c r="J158" t="b">
        <f t="shared" si="2"/>
        <v>1</v>
      </c>
      <c r="K158">
        <f t="array" ref="K158">INDEX($A$7:$F$349,SMALL(IF(COUNTIF($L$5,$H$7:$H$349)*COUNTIF($L$5,$I$7:$I$349),MATCH(ROW($A$7:$A$349),ROW($A$7:$A$349)),""),ROWS($B$1:B152)),COLUMNS($A$1:B154))</f>
        <v>2016</v>
      </c>
      <c r="L158" t="str">
        <f t="array" ref="L158">INDEX($A$7:$F$349,SMALL(IF(COUNTIF($L$5,$H$7:$H$349)*COUNTIF($L$5,$I$7:$I$349),MATCH(ROW($A$7:$A$349),ROW($A$7:$A$349)),""),ROWS($B$1:C152)),COLUMNS($A$1:C154))</f>
        <v>Craig, Andrew R.; Shahan, Timothy A.</v>
      </c>
      <c r="M158" t="str">
        <f t="array" ref="M158">INDEX($A$7:$F$349,SMALL(IF(COUNTIF($L$5,$H$7:$H$349)*COUNTIF($L$5,$I$7:$I$349),MATCH(ROW($A$7:$A$349),ROW($A$7:$A$349)),""),ROWS($B$1:D152)),COLUMNS($A$1:D154))</f>
        <v>Behavioral momentum theory fails to account for the effects of reinforcement rate on resurgence</v>
      </c>
      <c r="N158" t="str">
        <f t="array" ref="N158">INDEX($A$7:$F$349,SMALL(IF(COUNTIF($L$5,$H$7:$H$349)*COUNTIF($L$5,$I$7:$I$349),MATCH(ROW($A$7:$A$349),ROW($A$7:$A$349)),""),ROWS($B$1:E152)),COLUMNS($A$1:E154))</f>
        <v>Journal of the Experimental Analysis of Behavior</v>
      </c>
      <c r="O158">
        <f t="array" ref="O158">INDEX($A$7:$F$349,SMALL(IF(COUNTIF($L$5,$H$7:$H$349)*COUNTIF($L$5,$I$7:$I$349),MATCH(ROW($A$7:$A$349),ROW($A$7:$A$349)),""),ROWS($B$1:F152)),COLUMNS($A$1:F154))</f>
        <v>0</v>
      </c>
    </row>
    <row r="159" spans="1:15">
      <c r="A159" s="1">
        <f>'PsycInfo - Initial'!A162</f>
        <v>0</v>
      </c>
      <c r="B159" s="1">
        <f>'PsycInfo - Initial'!B162</f>
        <v>2011</v>
      </c>
      <c r="C159" s="1" t="str">
        <f>'PsycInfo - Initial'!C162</f>
        <v>Shahan, Timothy A.; Sweeney, Mary M.</v>
      </c>
      <c r="D159" s="1" t="str">
        <f>'PsycInfo - Initial'!D162</f>
        <v>A model of resurgence based on behavioral momentum theory</v>
      </c>
      <c r="E159" s="1" t="str">
        <f>'PsycInfo - Initial'!E162</f>
        <v>Journal of the Experimental Analysis of Behavior</v>
      </c>
      <c r="F159" s="1">
        <f>'PsycInfo - Initial'!F162</f>
        <v>0</v>
      </c>
      <c r="H159" s="1">
        <v>1</v>
      </c>
      <c r="I159" s="1">
        <v>1</v>
      </c>
      <c r="J159" t="b">
        <f t="shared" si="2"/>
        <v>1</v>
      </c>
      <c r="K159">
        <f t="array" ref="K159">INDEX($A$7:$F$349,SMALL(IF(COUNTIF($L$5,$H$7:$H$349)*COUNTIF($L$5,$I$7:$I$349),MATCH(ROW($A$7:$A$349),ROW($A$7:$A$349)),""),ROWS($B$1:B153)),COLUMNS($A$1:B155))</f>
        <v>2016</v>
      </c>
      <c r="L159" t="str">
        <f t="array" ref="L159">INDEX($A$7:$F$349,SMALL(IF(COUNTIF($L$5,$H$7:$H$349)*COUNTIF($L$5,$I$7:$I$349),MATCH(ROW($A$7:$A$349),ROW($A$7:$A$349)),""),ROWS($B$1:C153)),COLUMNS($A$1:C155))</f>
        <v>Greer, Brian D.; Fisher, Wayne W.; Romani, Patrick W.; Saini, Valdeep</v>
      </c>
      <c r="M159" t="str">
        <f t="array" ref="M159">INDEX($A$7:$F$349,SMALL(IF(COUNTIF($L$5,$H$7:$H$349)*COUNTIF($L$5,$I$7:$I$349),MATCH(ROW($A$7:$A$349),ROW($A$7:$A$349)),""),ROWS($B$1:D153)),COLUMNS($A$1:D155))</f>
        <v>Behavioral momentum theory: A tutorial on response persistence</v>
      </c>
      <c r="N159" t="str">
        <f t="array" ref="N159">INDEX($A$7:$F$349,SMALL(IF(COUNTIF($L$5,$H$7:$H$349)*COUNTIF($L$5,$I$7:$I$349),MATCH(ROW($A$7:$A$349),ROW($A$7:$A$349)),""),ROWS($B$1:E153)),COLUMNS($A$1:E155))</f>
        <v>The Behavior Analyst</v>
      </c>
      <c r="O159">
        <f t="array" ref="O159">INDEX($A$7:$F$349,SMALL(IF(COUNTIF($L$5,$H$7:$H$349)*COUNTIF($L$5,$I$7:$I$349),MATCH(ROW($A$7:$A$349),ROW($A$7:$A$349)),""),ROWS($B$1:F153)),COLUMNS($A$1:F155))</f>
        <v>0</v>
      </c>
    </row>
    <row r="160" spans="1:15">
      <c r="A160" s="1">
        <f>'PsycInfo - Initial'!A163</f>
        <v>0</v>
      </c>
      <c r="B160" s="1">
        <f>'PsycInfo - Initial'!B163</f>
        <v>2020</v>
      </c>
      <c r="C160" s="1" t="str">
        <f>'PsycInfo - Initial'!C163</f>
        <v>Greer, Brian D.; Fisher, Wayne W.; Retzlaff, Billie J.; Fuhrman, Ashley M.</v>
      </c>
      <c r="D160" s="1" t="str">
        <f>'PsycInfo - Initial'!D163</f>
        <v>A preliminary evaluation of treatment duration on the resurgence of destructive behavior</v>
      </c>
      <c r="E160" s="1" t="str">
        <f>'PsycInfo - Initial'!E163</f>
        <v>Journal of the Experimental Analysis of Behavior</v>
      </c>
      <c r="F160" s="1">
        <f>'PsycInfo - Initial'!F163</f>
        <v>0</v>
      </c>
      <c r="H160" s="1">
        <v>1</v>
      </c>
      <c r="I160" s="1">
        <v>1</v>
      </c>
      <c r="J160" t="b">
        <f t="shared" si="2"/>
        <v>1</v>
      </c>
      <c r="K160">
        <f t="array" ref="K160">INDEX($A$7:$F$349,SMALL(IF(COUNTIF($L$5,$H$7:$H$349)*COUNTIF($L$5,$I$7:$I$349),MATCH(ROW($A$7:$A$349),ROW($A$7:$A$349)),""),ROWS($B$1:B154)),COLUMNS($A$1:B156))</f>
        <v>2011</v>
      </c>
      <c r="L160" t="str">
        <f t="array" ref="L160">INDEX($A$7:$F$349,SMALL(IF(COUNTIF($L$5,$H$7:$H$349)*COUNTIF($L$5,$I$7:$I$349),MATCH(ROW($A$7:$A$349),ROW($A$7:$A$349)),""),ROWS($B$1:C154)),COLUMNS($A$1:C156))</f>
        <v>Nevin, John A.; Shahan, Timothy A.</v>
      </c>
      <c r="M160" t="str">
        <f t="array" ref="M160">INDEX($A$7:$F$349,SMALL(IF(COUNTIF($L$5,$H$7:$H$349)*COUNTIF($L$5,$I$7:$I$349),MATCH(ROW($A$7:$A$349),ROW($A$7:$A$349)),""),ROWS($B$1:D154)),COLUMNS($A$1:D156))</f>
        <v>Behavioral momentum theory: Equations and applications</v>
      </c>
      <c r="N160" t="str">
        <f t="array" ref="N160">INDEX($A$7:$F$349,SMALL(IF(COUNTIF($L$5,$H$7:$H$349)*COUNTIF($L$5,$I$7:$I$349),MATCH(ROW($A$7:$A$349),ROW($A$7:$A$349)),""),ROWS($B$1:E154)),COLUMNS($A$1:E156))</f>
        <v>Journal of Applied Behavior Analysis</v>
      </c>
      <c r="O160">
        <f t="array" ref="O160">INDEX($A$7:$F$349,SMALL(IF(COUNTIF($L$5,$H$7:$H$349)*COUNTIF($L$5,$I$7:$I$349),MATCH(ROW($A$7:$A$349),ROW($A$7:$A$349)),""),ROWS($B$1:F154)),COLUMNS($A$1:F156))</f>
        <v>0</v>
      </c>
    </row>
    <row r="161" spans="1:15">
      <c r="A161" s="1">
        <f>'PsycInfo - Initial'!A164</f>
        <v>0</v>
      </c>
      <c r="B161" s="1">
        <f>'PsycInfo - Initial'!B164</f>
        <v>2016</v>
      </c>
      <c r="C161" s="1" t="str">
        <f>'PsycInfo - Initial'!C164</f>
        <v>Fuhrman, Ashley M.; Fisher, Wayne W.; Greer, Brian D.</v>
      </c>
      <c r="D161" s="1" t="str">
        <f>'PsycInfo - Initial'!D164</f>
        <v>A preliminary investigation on improving functional communication training by mitigating resurgence of destructive behavior</v>
      </c>
      <c r="E161" s="1" t="str">
        <f>'PsycInfo - Initial'!E164</f>
        <v>Journal of Applied Behavior Analysis</v>
      </c>
      <c r="F161" s="1">
        <f>'PsycInfo - Initial'!F164</f>
        <v>0</v>
      </c>
      <c r="H161" s="1">
        <v>1</v>
      </c>
      <c r="I161" s="1">
        <v>1</v>
      </c>
      <c r="J161" t="b">
        <f t="shared" si="2"/>
        <v>1</v>
      </c>
      <c r="K161">
        <f t="array" ref="K161">INDEX($A$7:$F$349,SMALL(IF(COUNTIF($L$5,$H$7:$H$349)*COUNTIF($L$5,$I$7:$I$349),MATCH(ROW($A$7:$A$349),ROW($A$7:$A$349)),""),ROWS($B$1:B155)),COLUMNS($A$1:B157))</f>
        <v>2015</v>
      </c>
      <c r="L161" t="str">
        <f t="array" ref="L161">INDEX($A$7:$F$349,SMALL(IF(COUNTIF($L$5,$H$7:$H$349)*COUNTIF($L$5,$I$7:$I$349),MATCH(ROW($A$7:$A$349),ROW($A$7:$A$349)),""),ROWS($B$1:C155)),COLUMNS($A$1:C157))</f>
        <v>Podlesnik, Christopher A.; DeLeon, Iser G.</v>
      </c>
      <c r="M161" t="str">
        <f t="array" ref="M161">INDEX($A$7:$F$349,SMALL(IF(COUNTIF($L$5,$H$7:$H$349)*COUNTIF($L$5,$I$7:$I$349),MATCH(ROW($A$7:$A$349),ROW($A$7:$A$349)),""),ROWS($B$1:D155)),COLUMNS($A$1:D157))</f>
        <v>Behavioral momentum theory: Understanding persistence and improving treatment</v>
      </c>
      <c r="N161" t="str">
        <f t="array" ref="N161">INDEX($A$7:$F$349,SMALL(IF(COUNTIF($L$5,$H$7:$H$349)*COUNTIF($L$5,$I$7:$I$349),MATCH(ROW($A$7:$A$349),ROW($A$7:$A$349)),""),ROWS($B$1:E155)),COLUMNS($A$1:E157))</f>
        <v>Autism service delivery: Bridging the gap between science and practice.</v>
      </c>
      <c r="O161" t="str">
        <f t="array" ref="O161">INDEX($A$7:$F$349,SMALL(IF(COUNTIF($L$5,$H$7:$H$349)*COUNTIF($L$5,$I$7:$I$349),MATCH(ROW($A$7:$A$349),ROW($A$7:$A$349)),""),ROWS($B$1:F155)),COLUMNS($A$1:F157))</f>
        <v>2192-922X</v>
      </c>
    </row>
    <row r="162" spans="1:15">
      <c r="A162" s="1">
        <f>'PsycInfo - Initial'!A165</f>
        <v>0</v>
      </c>
      <c r="B162" s="1">
        <f>'PsycInfo - Initial'!B165</f>
        <v>2017</v>
      </c>
      <c r="C162" s="1" t="str">
        <f>'PsycInfo - Initial'!C165</f>
        <v>Kestner, Kathryn M.; Peterson, Stephanie M.</v>
      </c>
      <c r="D162" s="1" t="str">
        <f>'PsycInfo - Initial'!D165</f>
        <v>A review of resurgence literature with human participants</v>
      </c>
      <c r="E162" s="1" t="str">
        <f>'PsycInfo - Initial'!E165</f>
        <v>Behavior Analysis: Research and Practice</v>
      </c>
      <c r="F162" s="1">
        <f>'PsycInfo - Initial'!F165</f>
        <v>0</v>
      </c>
      <c r="H162" s="1">
        <v>1</v>
      </c>
      <c r="I162" s="1">
        <v>1</v>
      </c>
      <c r="J162" t="b">
        <f t="shared" si="2"/>
        <v>1</v>
      </c>
      <c r="K162">
        <f t="array" ref="K162">INDEX($A$7:$F$349,SMALL(IF(COUNTIF($L$5,$H$7:$H$349)*COUNTIF($L$5,$I$7:$I$349),MATCH(ROW($A$7:$A$349),ROW($A$7:$A$349)),""),ROWS($B$1:B156)),COLUMNS($A$1:B158))</f>
        <v>2018</v>
      </c>
      <c r="L162" t="str">
        <f t="array" ref="L162">INDEX($A$7:$F$349,SMALL(IF(COUNTIF($L$5,$H$7:$H$349)*COUNTIF($L$5,$I$7:$I$349),MATCH(ROW($A$7:$A$349),ROW($A$7:$A$349)),""),ROWS($B$1:C156)),COLUMNS($A$1:C158))</f>
        <v>Kincaid, Stephanie L.; Lattal, Kennon A.</v>
      </c>
      <c r="M162" t="str">
        <f t="array" ref="M162">INDEX($A$7:$F$349,SMALL(IF(COUNTIF($L$5,$H$7:$H$349)*COUNTIF($L$5,$I$7:$I$349),MATCH(ROW($A$7:$A$349),ROW($A$7:$A$349)),""),ROWS($B$1:D156)),COLUMNS($A$1:D158))</f>
        <v>Beyond the breakpoint: Reinstatement, renewal, and resurgence of ratio‐strained behavior</v>
      </c>
      <c r="N162" t="str">
        <f t="array" ref="N162">INDEX($A$7:$F$349,SMALL(IF(COUNTIF($L$5,$H$7:$H$349)*COUNTIF($L$5,$I$7:$I$349),MATCH(ROW($A$7:$A$349),ROW($A$7:$A$349)),""),ROWS($B$1:E156)),COLUMNS($A$1:E158))</f>
        <v>Journal of the Experimental Analysis of Behavior</v>
      </c>
      <c r="O162">
        <f t="array" ref="O162">INDEX($A$7:$F$349,SMALL(IF(COUNTIF($L$5,$H$7:$H$349)*COUNTIF($L$5,$I$7:$I$349),MATCH(ROW($A$7:$A$349),ROW($A$7:$A$349)),""),ROWS($B$1:F156)),COLUMNS($A$1:F158))</f>
        <v>0</v>
      </c>
    </row>
    <row r="163" spans="1:15">
      <c r="A163" s="1">
        <f>'PsycInfo - Initial'!A166</f>
        <v>0</v>
      </c>
      <c r="B163" s="1">
        <f>'PsycInfo - Initial'!B166</f>
        <v>2016</v>
      </c>
      <c r="C163" s="1" t="str">
        <f>'PsycInfo - Initial'!C166</f>
        <v>Saunders, Kathryn J.; Hine, Kathleen; Hayashi, Yusuke; Williams, Dean C.</v>
      </c>
      <c r="D163" s="1" t="str">
        <f>'PsycInfo - Initial'!D166</f>
        <v>Adventitious reinforcement of maladaptive stimulus control interferes with learning</v>
      </c>
      <c r="E163" s="1" t="str">
        <f>'PsycInfo - Initial'!E166</f>
        <v>Behavior Analysis in Practice</v>
      </c>
      <c r="F163" s="1">
        <f>'PsycInfo - Initial'!F166</f>
        <v>0</v>
      </c>
      <c r="H163" s="1">
        <v>0</v>
      </c>
      <c r="I163" s="1">
        <v>0</v>
      </c>
      <c r="J163" t="b">
        <f t="shared" si="2"/>
        <v>1</v>
      </c>
      <c r="K163">
        <f t="array" ref="K163">INDEX($A$7:$F$349,SMALL(IF(COUNTIF($L$5,$H$7:$H$349)*COUNTIF($L$5,$I$7:$I$349),MATCH(ROW($A$7:$A$349),ROW($A$7:$A$349)),""),ROWS($B$1:B157)),COLUMNS($A$1:B159))</f>
        <v>2020</v>
      </c>
      <c r="L163" t="str">
        <f t="array" ref="L163">INDEX($A$7:$F$349,SMALL(IF(COUNTIF($L$5,$H$7:$H$349)*COUNTIF($L$5,$I$7:$I$349),MATCH(ROW($A$7:$A$349),ROW($A$7:$A$349)),""),ROWS($B$1:C157)),COLUMNS($A$1:C159))</f>
        <v>Cook, Jemma E.; Chandler, Cassie; Rüedi-Bettschen, Daniela; Taylor, Ian; Patterson, Sean; Platt, Donna M.</v>
      </c>
      <c r="M163" t="str">
        <f t="array" ref="M163">INDEX($A$7:$F$349,SMALL(IF(COUNTIF($L$5,$H$7:$H$349)*COUNTIF($L$5,$I$7:$I$349),MATCH(ROW($A$7:$A$349),ROW($A$7:$A$349)),""),ROWS($B$1:D157)),COLUMNS($A$1:D159))</f>
        <v>Changes in the elimination and resurgence of alcohol-maintained behavior in rats and the effects of naltrexone</v>
      </c>
      <c r="N163" t="str">
        <f t="array" ref="N163">INDEX($A$7:$F$349,SMALL(IF(COUNTIF($L$5,$H$7:$H$349)*COUNTIF($L$5,$I$7:$I$349),MATCH(ROW($A$7:$A$349),ROW($A$7:$A$349)),""),ROWS($B$1:E157)),COLUMNS($A$1:E159))</f>
        <v>Psychology of Addictive Behaviors</v>
      </c>
      <c r="O163">
        <f t="array" ref="O163">INDEX($A$7:$F$349,SMALL(IF(COUNTIF($L$5,$H$7:$H$349)*COUNTIF($L$5,$I$7:$I$349),MATCH(ROW($A$7:$A$349),ROW($A$7:$A$349)),""),ROWS($B$1:F157)),COLUMNS($A$1:F159))</f>
        <v>0</v>
      </c>
    </row>
    <row r="164" spans="1:15">
      <c r="A164" s="1">
        <f>'PsycInfo - Initial'!A167</f>
        <v>0</v>
      </c>
      <c r="B164" s="1">
        <f>'PsycInfo - Initial'!B167</f>
        <v>2010</v>
      </c>
      <c r="C164" s="1" t="str">
        <f>'PsycInfo - Initial'!C167</f>
        <v>Anderson, Kristen G.; Ramo, Danielle E.; Cummins, Kevin M.; Brown, Sandra A.</v>
      </c>
      <c r="D164" s="1" t="str">
        <f>'PsycInfo - Initial'!D167</f>
        <v>Alcohol and drug involvement after adolescent treatment and functioning during emerging adulthood</v>
      </c>
      <c r="E164" s="1" t="str">
        <f>'PsycInfo - Initial'!E167</f>
        <v>Drug and Alcohol Dependence</v>
      </c>
      <c r="F164" s="1">
        <f>'PsycInfo - Initial'!F167</f>
        <v>0</v>
      </c>
      <c r="H164" s="1">
        <v>0</v>
      </c>
      <c r="I164" s="1">
        <v>0</v>
      </c>
      <c r="J164" t="b">
        <f t="shared" si="2"/>
        <v>1</v>
      </c>
      <c r="K164">
        <f t="array" ref="K164">INDEX($A$7:$F$349,SMALL(IF(COUNTIF($L$5,$H$7:$H$349)*COUNTIF($L$5,$I$7:$I$349),MATCH(ROW($A$7:$A$349),ROW($A$7:$A$349)),""),ROWS($B$1:B158)),COLUMNS($A$1:B160))</f>
        <v>2014</v>
      </c>
      <c r="L164" t="str">
        <f t="array" ref="L164">INDEX($A$7:$F$349,SMALL(IF(COUNTIF($L$5,$H$7:$H$349)*COUNTIF($L$5,$I$7:$I$349),MATCH(ROW($A$7:$A$349),ROW($A$7:$A$349)),""),ROWS($B$1:C158)),COLUMNS($A$1:C160))</f>
        <v>Pritchard, Duncan; Hoerger, Marguerite; Mace, F. Charles; Penney, Heather; Harris, Brian</v>
      </c>
      <c r="M164" t="str">
        <f t="array" ref="M164">INDEX($A$7:$F$349,SMALL(IF(COUNTIF($L$5,$H$7:$H$349)*COUNTIF($L$5,$I$7:$I$349),MATCH(ROW($A$7:$A$349),ROW($A$7:$A$349)),""),ROWS($B$1:D158)),COLUMNS($A$1:D160))</f>
        <v>Clinical translation of animal models of treatment relapse</v>
      </c>
      <c r="N164" t="str">
        <f t="array" ref="N164">INDEX($A$7:$F$349,SMALL(IF(COUNTIF($L$5,$H$7:$H$349)*COUNTIF($L$5,$I$7:$I$349),MATCH(ROW($A$7:$A$349),ROW($A$7:$A$349)),""),ROWS($B$1:E158)),COLUMNS($A$1:E160))</f>
        <v>Journal of the Experimental Analysis of Behavior</v>
      </c>
      <c r="O164">
        <f t="array" ref="O164">INDEX($A$7:$F$349,SMALL(IF(COUNTIF($L$5,$H$7:$H$349)*COUNTIF($L$5,$I$7:$I$349),MATCH(ROW($A$7:$A$349),ROW($A$7:$A$349)),""),ROWS($B$1:F158)),COLUMNS($A$1:F160))</f>
        <v>0</v>
      </c>
    </row>
    <row r="165" spans="1:15">
      <c r="A165" s="1">
        <f>'PsycInfo - Initial'!A168</f>
        <v>0</v>
      </c>
      <c r="B165" s="1">
        <f>'PsycInfo - Initial'!B168</f>
        <v>2019</v>
      </c>
      <c r="C165" s="1" t="str">
        <f>'PsycInfo - Initial'!C168</f>
        <v>Friedel, Jonathan E.; Galizio, Ann; Berry, Meredith S.; Sweeney, Mary M.; Odum, Amy L.</v>
      </c>
      <c r="D165" s="1" t="str">
        <f>'PsycInfo - Initial'!D168</f>
        <v>An alternative approach to relapse analysis: Using Monte Carlo methods and proportional rates of response</v>
      </c>
      <c r="E165" s="1" t="str">
        <f>'PsycInfo - Initial'!E168</f>
        <v>Journal of the Experimental Analysis of Behavior</v>
      </c>
      <c r="F165" s="1">
        <f>'PsycInfo - Initial'!F168</f>
        <v>0</v>
      </c>
      <c r="H165" s="1">
        <v>1</v>
      </c>
      <c r="I165" s="1">
        <v>1</v>
      </c>
      <c r="J165" t="b">
        <f t="shared" si="2"/>
        <v>1</v>
      </c>
      <c r="K165">
        <f t="array" ref="K165">INDEX($A$7:$F$349,SMALL(IF(COUNTIF($L$5,$H$7:$H$349)*COUNTIF($L$5,$I$7:$I$349),MATCH(ROW($A$7:$A$349),ROW($A$7:$A$349)),""),ROWS($B$1:B159)),COLUMNS($A$1:B161))</f>
        <v>2008</v>
      </c>
      <c r="L165" t="str">
        <f t="array" ref="L165">INDEX($A$7:$F$349,SMALL(IF(COUNTIF($L$5,$H$7:$H$349)*COUNTIF($L$5,$I$7:$I$349),MATCH(ROW($A$7:$A$349),ROW($A$7:$A$349)),""),ROWS($B$1:C159)),COLUMNS($A$1:C161))</f>
        <v>da Silva, Stephanie P.; Maxwell, Megan E.; Lattal, Kennon A.</v>
      </c>
      <c r="M165" t="str">
        <f t="array" ref="M165">INDEX($A$7:$F$349,SMALL(IF(COUNTIF($L$5,$H$7:$H$349)*COUNTIF($L$5,$I$7:$I$349),MATCH(ROW($A$7:$A$349),ROW($A$7:$A$349)),""),ROWS($B$1:D159)),COLUMNS($A$1:D161))</f>
        <v>Concurrent resurgence and behavioral history</v>
      </c>
      <c r="N165" t="str">
        <f t="array" ref="N165">INDEX($A$7:$F$349,SMALL(IF(COUNTIF($L$5,$H$7:$H$349)*COUNTIF($L$5,$I$7:$I$349),MATCH(ROW($A$7:$A$349),ROW($A$7:$A$349)),""),ROWS($B$1:E159)),COLUMNS($A$1:E161))</f>
        <v>Journal of the Experimental Analysis of Behavior</v>
      </c>
      <c r="O165">
        <f t="array" ref="O165">INDEX($A$7:$F$349,SMALL(IF(COUNTIF($L$5,$H$7:$H$349)*COUNTIF($L$5,$I$7:$I$349),MATCH(ROW($A$7:$A$349),ROW($A$7:$A$349)),""),ROWS($B$1:F159)),COLUMNS($A$1:F161))</f>
        <v>0</v>
      </c>
    </row>
    <row r="166" spans="1:15">
      <c r="A166" s="1">
        <f>'PsycInfo - Initial'!A169</f>
        <v>0</v>
      </c>
      <c r="B166" s="1">
        <f>'PsycInfo - Initial'!B169</f>
        <v>2005</v>
      </c>
      <c r="C166" s="1" t="str">
        <f>'PsycInfo - Initial'!C169</f>
        <v>Houmanfar, Ramona; Hayes, Linda J.; Herbst, Scott A.</v>
      </c>
      <c r="D166" s="1" t="str">
        <f>'PsycInfo - Initial'!D169</f>
        <v>An analog study of first language dominance and interference over second language</v>
      </c>
      <c r="E166" s="1" t="str">
        <f>'PsycInfo - Initial'!E169</f>
        <v>Analysis of Verbal Behavior</v>
      </c>
      <c r="F166" s="1">
        <f>'PsycInfo - Initial'!F169</f>
        <v>0</v>
      </c>
      <c r="H166" s="1">
        <v>1</v>
      </c>
      <c r="I166" s="1">
        <v>1</v>
      </c>
      <c r="J166" t="b">
        <f t="shared" si="2"/>
        <v>1</v>
      </c>
      <c r="K166">
        <f t="array" ref="K166">INDEX($A$7:$F$349,SMALL(IF(COUNTIF($L$5,$H$7:$H$349)*COUNTIF($L$5,$I$7:$I$349),MATCH(ROW($A$7:$A$349),ROW($A$7:$A$349)),""),ROWS($B$1:B160)),COLUMNS($A$1:B162))</f>
        <v>2017</v>
      </c>
      <c r="L166" t="str">
        <f t="array" ref="L166">INDEX($A$7:$F$349,SMALL(IF(COUNTIF($L$5,$H$7:$H$349)*COUNTIF($L$5,$I$7:$I$349),MATCH(ROW($A$7:$A$349),ROW($A$7:$A$349)),""),ROWS($B$1:C160)),COLUMNS($A$1:C162))</f>
        <v>Peterson, Stephanie M.; Frieder, Jessica E.; Quigley, Shawn P.; Kestner, Kathryn M.; Goyal, Manish; Smith, Shilo L.; Dayton, Elizabeth; Brower-Breitwieser, Carrie</v>
      </c>
      <c r="M166" t="str">
        <f t="array" ref="M166">INDEX($A$7:$F$349,SMALL(IF(COUNTIF($L$5,$H$7:$H$349)*COUNTIF($L$5,$I$7:$I$349),MATCH(ROW($A$7:$A$349),ROW($A$7:$A$349)),""),ROWS($B$1:D160)),COLUMNS($A$1:D162))</f>
        <v>Concurrent schedules of reinforcement as 'challenges' to maintenance</v>
      </c>
      <c r="N166" t="str">
        <f t="array" ref="N166">INDEX($A$7:$F$349,SMALL(IF(COUNTIF($L$5,$H$7:$H$349)*COUNTIF($L$5,$I$7:$I$349),MATCH(ROW($A$7:$A$349),ROW($A$7:$A$349)),""),ROWS($B$1:E160)),COLUMNS($A$1:E162))</f>
        <v>Education &amp; Treatment of Children</v>
      </c>
      <c r="O166">
        <f t="array" ref="O166">INDEX($A$7:$F$349,SMALL(IF(COUNTIF($L$5,$H$7:$H$349)*COUNTIF($L$5,$I$7:$I$349),MATCH(ROW($A$7:$A$349),ROW($A$7:$A$349)),""),ROWS($B$1:F160)),COLUMNS($A$1:F162))</f>
        <v>0</v>
      </c>
    </row>
    <row r="167" spans="1:15">
      <c r="A167" s="1">
        <f>'PsycInfo - Initial'!A170</f>
        <v>0</v>
      </c>
      <c r="B167" s="1">
        <f>'PsycInfo - Initial'!B170</f>
        <v>2017</v>
      </c>
      <c r="C167" s="1" t="str">
        <f>'PsycInfo - Initial'!C170</f>
        <v>Liddon, Clare J.; Kelley, Michael E.; Podlesnik, Christopher A.</v>
      </c>
      <c r="D167" s="1" t="str">
        <f>'PsycInfo - Initial'!D170</f>
        <v>An animal model of differential reinforcement of alternative behavior</v>
      </c>
      <c r="E167" s="1" t="str">
        <f>'PsycInfo - Initial'!E170</f>
        <v>Learning and Motivation</v>
      </c>
      <c r="F167" s="1">
        <f>'PsycInfo - Initial'!F170</f>
        <v>0</v>
      </c>
      <c r="H167" s="1">
        <v>1</v>
      </c>
      <c r="I167" s="1">
        <v>1</v>
      </c>
      <c r="J167" t="b">
        <f t="shared" si="2"/>
        <v>1</v>
      </c>
      <c r="K167">
        <f t="array" ref="K167">INDEX($A$7:$F$349,SMALL(IF(COUNTIF($L$5,$H$7:$H$349)*COUNTIF($L$5,$I$7:$I$349),MATCH(ROW($A$7:$A$349),ROW($A$7:$A$349)),""),ROWS($B$1:B161)),COLUMNS($A$1:B163))</f>
        <v>2020</v>
      </c>
      <c r="L167" t="str">
        <f t="array" ref="L167">INDEX($A$7:$F$349,SMALL(IF(COUNTIF($L$5,$H$7:$H$349)*COUNTIF($L$5,$I$7:$I$349),MATCH(ROW($A$7:$A$349),ROW($A$7:$A$349)),""),ROWS($B$1:C161)),COLUMNS($A$1:C163))</f>
        <v>Alessandri, Jérôme; Cançado, Carlos R. X.</v>
      </c>
      <c r="M167" t="str">
        <f t="array" ref="M167">INDEX($A$7:$F$349,SMALL(IF(COUNTIF($L$5,$H$7:$H$349)*COUNTIF($L$5,$I$7:$I$349),MATCH(ROW($A$7:$A$349),ROW($A$7:$A$349)),""),ROWS($B$1:D161)),COLUMNS($A$1:D163))</f>
        <v>Context affects resurgence of negatively reinforced human behavior</v>
      </c>
      <c r="N167" t="str">
        <f t="array" ref="N167">INDEX($A$7:$F$349,SMALL(IF(COUNTIF($L$5,$H$7:$H$349)*COUNTIF($L$5,$I$7:$I$349),MATCH(ROW($A$7:$A$349),ROW($A$7:$A$349)),""),ROWS($B$1:E161)),COLUMNS($A$1:E163))</f>
        <v>Behavioural Processes</v>
      </c>
      <c r="O167">
        <f t="array" ref="O167">INDEX($A$7:$F$349,SMALL(IF(COUNTIF($L$5,$H$7:$H$349)*COUNTIF($L$5,$I$7:$I$349),MATCH(ROW($A$7:$A$349),ROW($A$7:$A$349)),""),ROWS($B$1:F161)),COLUMNS($A$1:F163))</f>
        <v>0</v>
      </c>
    </row>
    <row r="168" spans="1:15">
      <c r="A168" s="1">
        <f>'PsycInfo - Initial'!A171</f>
        <v>0</v>
      </c>
      <c r="B168" s="1">
        <f>'PsycInfo - Initial'!B171</f>
        <v>2008</v>
      </c>
      <c r="C168" s="1" t="str">
        <f>'PsycInfo - Initial'!C171</f>
        <v>Volkert, Valerie M.</v>
      </c>
      <c r="D168" s="1" t="str">
        <f>'PsycInfo - Initial'!D171</f>
        <v>An applied evaluation of resurgence: Functional communication training (FCT) and treatment relapse</v>
      </c>
      <c r="E168" s="1">
        <f>'PsycInfo - Initial'!E171</f>
        <v>0</v>
      </c>
      <c r="F168" s="1">
        <f>'PsycInfo - Initial'!F171</f>
        <v>0</v>
      </c>
      <c r="H168" s="1">
        <v>1</v>
      </c>
      <c r="I168" s="1">
        <v>1</v>
      </c>
      <c r="J168" t="b">
        <f t="shared" si="2"/>
        <v>1</v>
      </c>
      <c r="K168">
        <f t="array" ref="K168">INDEX($A$7:$F$349,SMALL(IF(COUNTIF($L$5,$H$7:$H$349)*COUNTIF($L$5,$I$7:$I$349),MATCH(ROW($A$7:$A$349),ROW($A$7:$A$349)),""),ROWS($B$1:B162)),COLUMNS($A$1:B164))</f>
        <v>2015</v>
      </c>
      <c r="L168" t="str">
        <f t="array" ref="L168">INDEX($A$7:$F$349,SMALL(IF(COUNTIF($L$5,$H$7:$H$349)*COUNTIF($L$5,$I$7:$I$349),MATCH(ROW($A$7:$A$349),ROW($A$7:$A$349)),""),ROWS($B$1:C162)),COLUMNS($A$1:C164))</f>
        <v>Trask, Sydney; Schepers, Scott T.; Bouton, Mark E.</v>
      </c>
      <c r="M168" t="str">
        <f t="array" ref="M168">INDEX($A$7:$F$349,SMALL(IF(COUNTIF($L$5,$H$7:$H$349)*COUNTIF($L$5,$I$7:$I$349),MATCH(ROW($A$7:$A$349),ROW($A$7:$A$349)),""),ROWS($B$1:D162)),COLUMNS($A$1:D164))</f>
        <v>Context change explains resurgence after the extinction of operant behavior</v>
      </c>
      <c r="N168" t="str">
        <f t="array" ref="N168">INDEX($A$7:$F$349,SMALL(IF(COUNTIF($L$5,$H$7:$H$349)*COUNTIF($L$5,$I$7:$I$349),MATCH(ROW($A$7:$A$349),ROW($A$7:$A$349)),""),ROWS($B$1:E162)),COLUMNS($A$1:E164))</f>
        <v>Revista Mexicana de Análisis de la Conducta</v>
      </c>
      <c r="O168">
        <f t="array" ref="O168">INDEX($A$7:$F$349,SMALL(IF(COUNTIF($L$5,$H$7:$H$349)*COUNTIF($L$5,$I$7:$I$349),MATCH(ROW($A$7:$A$349),ROW($A$7:$A$349)),""),ROWS($B$1:F162)),COLUMNS($A$1:F164))</f>
        <v>0</v>
      </c>
    </row>
    <row r="169" spans="1:15">
      <c r="A169" s="1">
        <f>'PsycInfo - Initial'!A172</f>
        <v>0</v>
      </c>
      <c r="B169" s="1">
        <f>'PsycInfo - Initial'!B172</f>
        <v>2016</v>
      </c>
      <c r="C169" s="1" t="str">
        <f>'PsycInfo - Initial'!C172</f>
        <v>Suess, Alyssa Nicole</v>
      </c>
      <c r="D169" s="1" t="str">
        <f>'PsycInfo - Initial'!D172</f>
        <v>An evaluation of generalization, renewal, and resurgence during functional communication training conducted via telehealth</v>
      </c>
      <c r="E169" s="1">
        <f>'PsycInfo - Initial'!E172</f>
        <v>0</v>
      </c>
      <c r="F169" s="1">
        <f>'PsycInfo - Initial'!F172</f>
        <v>0</v>
      </c>
      <c r="H169" s="1">
        <v>1</v>
      </c>
      <c r="I169" s="1">
        <v>1</v>
      </c>
      <c r="J169" t="b">
        <f t="shared" si="2"/>
        <v>1</v>
      </c>
      <c r="K169">
        <f t="array" ref="K169">INDEX($A$7:$F$349,SMALL(IF(COUNTIF($L$5,$H$7:$H$349)*COUNTIF($L$5,$I$7:$I$349),MATCH(ROW($A$7:$A$349),ROW($A$7:$A$349)),""),ROWS($B$1:B163)),COLUMNS($A$1:B165))</f>
        <v>2016</v>
      </c>
      <c r="L169" t="str">
        <f t="array" ref="L169">INDEX($A$7:$F$349,SMALL(IF(COUNTIF($L$5,$H$7:$H$349)*COUNTIF($L$5,$I$7:$I$349),MATCH(ROW($A$7:$A$349),ROW($A$7:$A$349)),""),ROWS($B$1:C163)),COLUMNS($A$1:C165))</f>
        <v>Ghaemmaghami, Mahshid</v>
      </c>
      <c r="M169" t="str">
        <f t="array" ref="M169">INDEX($A$7:$F$349,SMALL(IF(COUNTIF($L$5,$H$7:$H$349)*COUNTIF($L$5,$I$7:$I$349),MATCH(ROW($A$7:$A$349),ROW($A$7:$A$349)),""),ROWS($B$1:D163)),COLUMNS($A$1:D165))</f>
        <v>Contingencies are necessary for promoting delay tolerance</v>
      </c>
      <c r="N169">
        <f t="array" ref="N169">INDEX($A$7:$F$349,SMALL(IF(COUNTIF($L$5,$H$7:$H$349)*COUNTIF($L$5,$I$7:$I$349),MATCH(ROW($A$7:$A$349),ROW($A$7:$A$349)),""),ROWS($B$1:E163)),COLUMNS($A$1:E165))</f>
        <v>0</v>
      </c>
      <c r="O169">
        <f t="array" ref="O169">INDEX($A$7:$F$349,SMALL(IF(COUNTIF($L$5,$H$7:$H$349)*COUNTIF($L$5,$I$7:$I$349),MATCH(ROW($A$7:$A$349),ROW($A$7:$A$349)),""),ROWS($B$1:F163)),COLUMNS($A$1:F165))</f>
        <v>0</v>
      </c>
    </row>
    <row r="170" spans="1:15">
      <c r="A170" s="1">
        <f>'PsycInfo - Initial'!A173</f>
        <v>0</v>
      </c>
      <c r="B170" s="1">
        <f>'PsycInfo - Initial'!B173</f>
        <v>2017</v>
      </c>
      <c r="C170" s="1" t="str">
        <f>'PsycInfo - Initial'!C173</f>
        <v>Adami, Summer; Falcomata, Terry S.; Muething, Colin S.; Hoffman, Katherine</v>
      </c>
      <c r="D170" s="1" t="str">
        <f>'PsycInfo - Initial'!D173</f>
        <v>An evaluation of lag schedules of reinforcement during functional communication training: Effects on varied mand responding and challenging behavior</v>
      </c>
      <c r="E170" s="1" t="str">
        <f>'PsycInfo - Initial'!E173</f>
        <v>Behavior Analysis in Practice</v>
      </c>
      <c r="F170" s="1">
        <f>'PsycInfo - Initial'!F173</f>
        <v>0</v>
      </c>
      <c r="H170" s="1">
        <v>1</v>
      </c>
      <c r="I170" s="1">
        <v>1</v>
      </c>
      <c r="J170" t="b">
        <f t="shared" si="2"/>
        <v>1</v>
      </c>
      <c r="K170">
        <f t="array" ref="K170">INDEX($A$7:$F$349,SMALL(IF(COUNTIF($L$5,$H$7:$H$349)*COUNTIF($L$5,$I$7:$I$349),MATCH(ROW($A$7:$A$349),ROW($A$7:$A$349)),""),ROWS($B$1:B164)),COLUMNS($A$1:B166))</f>
        <v>2016</v>
      </c>
      <c r="L170" t="str">
        <f t="array" ref="L170">INDEX($A$7:$F$349,SMALL(IF(COUNTIF($L$5,$H$7:$H$349)*COUNTIF($L$5,$I$7:$I$349),MATCH(ROW($A$7:$A$349),ROW($A$7:$A$349)),""),ROWS($B$1:C164)),COLUMNS($A$1:C166))</f>
        <v>Ghaemmaghami, Mahshid; Hanley, Gregory P.; Jessel, Joshua</v>
      </c>
      <c r="M170" t="str">
        <f t="array" ref="M170">INDEX($A$7:$F$349,SMALL(IF(COUNTIF($L$5,$H$7:$H$349)*COUNTIF($L$5,$I$7:$I$349),MATCH(ROW($A$7:$A$349),ROW($A$7:$A$349)),""),ROWS($B$1:D164)),COLUMNS($A$1:D166))</f>
        <v>Contingencies promote delay tolerance</v>
      </c>
      <c r="N170" t="str">
        <f t="array" ref="N170">INDEX($A$7:$F$349,SMALL(IF(COUNTIF($L$5,$H$7:$H$349)*COUNTIF($L$5,$I$7:$I$349),MATCH(ROW($A$7:$A$349),ROW($A$7:$A$349)),""),ROWS($B$1:E164)),COLUMNS($A$1:E166))</f>
        <v>Journal of Applied Behavior Analysis</v>
      </c>
      <c r="O170">
        <f t="array" ref="O170">INDEX($A$7:$F$349,SMALL(IF(COUNTIF($L$5,$H$7:$H$349)*COUNTIF($L$5,$I$7:$I$349),MATCH(ROW($A$7:$A$349),ROW($A$7:$A$349)),""),ROWS($B$1:F164)),COLUMNS($A$1:F166))</f>
        <v>0</v>
      </c>
    </row>
    <row r="171" spans="1:15">
      <c r="A171" s="1">
        <f>'PsycInfo - Initial'!A174</f>
        <v>0</v>
      </c>
      <c r="B171" s="1">
        <f>'PsycInfo - Initial'!B174</f>
        <v>2013</v>
      </c>
      <c r="C171" s="1" t="str">
        <f>'PsycInfo - Initial'!C174</f>
        <v>Wacker, David P.; Harding, Jay W.; Morgan, Theresa A.; Berg, Wendy K.; Schieltz, Kelly M.; Lee, John F.; Padilla, Yaniz C.</v>
      </c>
      <c r="D171" s="1" t="str">
        <f>'PsycInfo - Initial'!D174</f>
        <v>An evaluation of resurgence during functional communication training</v>
      </c>
      <c r="E171" s="1" t="str">
        <f>'PsycInfo - Initial'!E174</f>
        <v>The Psychological Record</v>
      </c>
      <c r="F171" s="1">
        <f>'PsycInfo - Initial'!F174</f>
        <v>0</v>
      </c>
      <c r="H171" s="1">
        <v>1</v>
      </c>
      <c r="I171" s="1">
        <v>1</v>
      </c>
      <c r="J171" t="b">
        <f t="shared" si="2"/>
        <v>1</v>
      </c>
      <c r="K171">
        <f t="array" ref="K171">INDEX($A$7:$F$349,SMALL(IF(COUNTIF($L$5,$H$7:$H$349)*COUNTIF($L$5,$I$7:$I$349),MATCH(ROW($A$7:$A$349),ROW($A$7:$A$349)),""),ROWS($B$1:B165)),COLUMNS($A$1:B167))</f>
        <v>2018</v>
      </c>
      <c r="L171" t="str">
        <f t="array" ref="L171">INDEX($A$7:$F$349,SMALL(IF(COUNTIF($L$5,$H$7:$H$349)*COUNTIF($L$5,$I$7:$I$349),MATCH(ROW($A$7:$A$349),ROW($A$7:$A$349)),""),ROWS($B$1:C165)),COLUMNS($A$1:C167))</f>
        <v>Trask, Sydney</v>
      </c>
      <c r="M171" t="str">
        <f t="array" ref="M171">INDEX($A$7:$F$349,SMALL(IF(COUNTIF($L$5,$H$7:$H$349)*COUNTIF($L$5,$I$7:$I$349),MATCH(ROW($A$7:$A$349),ROW($A$7:$A$349)),""),ROWS($B$1:D165)),COLUMNS($A$1:D167))</f>
        <v>Cues associated with alternative reinforcement can attenuate resurgence of an extinguished instrumental response</v>
      </c>
      <c r="N171">
        <f t="array" ref="N171">INDEX($A$7:$F$349,SMALL(IF(COUNTIF($L$5,$H$7:$H$349)*COUNTIF($L$5,$I$7:$I$349),MATCH(ROW($A$7:$A$349),ROW($A$7:$A$349)),""),ROWS($B$1:E165)),COLUMNS($A$1:E167))</f>
        <v>0</v>
      </c>
      <c r="O171">
        <f t="array" ref="O171">INDEX($A$7:$F$349,SMALL(IF(COUNTIF($L$5,$H$7:$H$349)*COUNTIF($L$5,$I$7:$I$349),MATCH(ROW($A$7:$A$349),ROW($A$7:$A$349)),""),ROWS($B$1:F165)),COLUMNS($A$1:F167))</f>
        <v>0</v>
      </c>
    </row>
    <row r="172" spans="1:15">
      <c r="A172" s="1">
        <f>'PsycInfo - Initial'!A175</f>
        <v>0</v>
      </c>
      <c r="B172" s="1">
        <f>'PsycInfo - Initial'!B175</f>
        <v>2009</v>
      </c>
      <c r="C172" s="1" t="str">
        <f>'PsycInfo - Initial'!C175</f>
        <v>Volkert, Valerie M.; Lerman, Dorothea C.; Call, Nathan A.; Trosclair-Lasserre, Nicole</v>
      </c>
      <c r="D172" s="1" t="str">
        <f>'PsycInfo - Initial'!D175</f>
        <v>An evaluation of resurgence during treatment with functional communication training</v>
      </c>
      <c r="E172" s="1" t="str">
        <f>'PsycInfo - Initial'!E175</f>
        <v>Journal of Applied Behavior Analysis</v>
      </c>
      <c r="F172" s="1">
        <f>'PsycInfo - Initial'!F175</f>
        <v>0</v>
      </c>
      <c r="H172" s="1">
        <v>1</v>
      </c>
      <c r="I172" s="1">
        <v>1</v>
      </c>
      <c r="J172" t="b">
        <f t="shared" si="2"/>
        <v>1</v>
      </c>
      <c r="K172">
        <f t="array" ref="K172">INDEX($A$7:$F$349,SMALL(IF(COUNTIF($L$5,$H$7:$H$349)*COUNTIF($L$5,$I$7:$I$349),MATCH(ROW($A$7:$A$349),ROW($A$7:$A$349)),""),ROWS($B$1:B166)),COLUMNS($A$1:B168))</f>
        <v>2019</v>
      </c>
      <c r="L172" t="str">
        <f t="array" ref="L172">INDEX($A$7:$F$349,SMALL(IF(COUNTIF($L$5,$H$7:$H$349)*COUNTIF($L$5,$I$7:$I$349),MATCH(ROW($A$7:$A$349),ROW($A$7:$A$349)),""),ROWS($B$1:C166)),COLUMNS($A$1:C168))</f>
        <v>Trask, Sydney</v>
      </c>
      <c r="M172" t="str">
        <f t="array" ref="M172">INDEX($A$7:$F$349,SMALL(IF(COUNTIF($L$5,$H$7:$H$349)*COUNTIF($L$5,$I$7:$I$349),MATCH(ROW($A$7:$A$349),ROW($A$7:$A$349)),""),ROWS($B$1:D166)),COLUMNS($A$1:D168))</f>
        <v>Cues associated with alternative reinforcement during extinction can attenuate resurgence of an extinguished instrumental response</v>
      </c>
      <c r="N172" t="str">
        <f t="array" ref="N172">INDEX($A$7:$F$349,SMALL(IF(COUNTIF($L$5,$H$7:$H$349)*COUNTIF($L$5,$I$7:$I$349),MATCH(ROW($A$7:$A$349),ROW($A$7:$A$349)),""),ROWS($B$1:E166)),COLUMNS($A$1:E168))</f>
        <v>Learning &amp; Behavior</v>
      </c>
      <c r="O172">
        <f t="array" ref="O172">INDEX($A$7:$F$349,SMALL(IF(COUNTIF($L$5,$H$7:$H$349)*COUNTIF($L$5,$I$7:$I$349),MATCH(ROW($A$7:$A$349),ROW($A$7:$A$349)),""),ROWS($B$1:F166)),COLUMNS($A$1:F168))</f>
        <v>0</v>
      </c>
    </row>
    <row r="173" spans="1:15">
      <c r="A173" s="1">
        <f>'PsycInfo - Initial'!A176</f>
        <v>0</v>
      </c>
      <c r="B173" s="1">
        <f>'PsycInfo - Initial'!B176</f>
        <v>2020</v>
      </c>
      <c r="C173" s="1" t="str">
        <f>'PsycInfo - Initial'!C176</f>
        <v>Suess, Alyssa N.; Schieltz, Kelly M.; Wacker, David P.; Detrick, Jessica; Podlesnik, Christopher A.</v>
      </c>
      <c r="D173" s="1" t="str">
        <f>'PsycInfo - Initial'!D176</f>
        <v>An evaluation of resurgence following functional communication training conducted in alternative antecedent contexts via telehealth</v>
      </c>
      <c r="E173" s="1" t="str">
        <f>'PsycInfo - Initial'!E176</f>
        <v>Journal of the Experimental Analysis of Behavior</v>
      </c>
      <c r="F173" s="1">
        <f>'PsycInfo - Initial'!F176</f>
        <v>0</v>
      </c>
      <c r="H173" s="1">
        <v>1</v>
      </c>
      <c r="I173" s="1">
        <v>1</v>
      </c>
      <c r="J173" t="b">
        <f t="shared" si="2"/>
        <v>1</v>
      </c>
      <c r="K173">
        <f t="array" ref="K173">INDEX($A$7:$F$349,SMALL(IF(COUNTIF($L$5,$H$7:$H$349)*COUNTIF($L$5,$I$7:$I$349),MATCH(ROW($A$7:$A$349),ROW($A$7:$A$349)),""),ROWS($B$1:B167)),COLUMNS($A$1:B169))</f>
        <v>2018</v>
      </c>
      <c r="L173" t="str">
        <f t="array" ref="L173">INDEX($A$7:$F$349,SMALL(IF(COUNTIF($L$5,$H$7:$H$349)*COUNTIF($L$5,$I$7:$I$349),MATCH(ROW($A$7:$A$349),ROW($A$7:$A$349)),""),ROWS($B$1:C167)),COLUMNS($A$1:C169))</f>
        <v>Craig, Andrew R.; Cunningham, Paul J.; Sweeney, Mary M.; Shahan, Timothy A.; Nevin, John A.</v>
      </c>
      <c r="M173" t="str">
        <f t="array" ref="M173">INDEX($A$7:$F$349,SMALL(IF(COUNTIF($L$5,$H$7:$H$349)*COUNTIF($L$5,$I$7:$I$349),MATCH(ROW($A$7:$A$349),ROW($A$7:$A$349)),""),ROWS($B$1:D167)),COLUMNS($A$1:D169))</f>
        <v>Delivering alternative reinforcement in a distinct context reduces its counter‐therapeutic effects on relapse</v>
      </c>
      <c r="N173" t="str">
        <f t="array" ref="N173">INDEX($A$7:$F$349,SMALL(IF(COUNTIF($L$5,$H$7:$H$349)*COUNTIF($L$5,$I$7:$I$349),MATCH(ROW($A$7:$A$349),ROW($A$7:$A$349)),""),ROWS($B$1:E167)),COLUMNS($A$1:E169))</f>
        <v>Journal of the Experimental Analysis of Behavior</v>
      </c>
      <c r="O173">
        <f t="array" ref="O173">INDEX($A$7:$F$349,SMALL(IF(COUNTIF($L$5,$H$7:$H$349)*COUNTIF($L$5,$I$7:$I$349),MATCH(ROW($A$7:$A$349),ROW($A$7:$A$349)),""),ROWS($B$1:F167)),COLUMNS($A$1:F169))</f>
        <v>0</v>
      </c>
    </row>
    <row r="174" spans="1:15">
      <c r="A174" s="1">
        <f>'PsycInfo - Initial'!A177</f>
        <v>0</v>
      </c>
      <c r="B174" s="1">
        <f>'PsycInfo - Initial'!B177</f>
        <v>2014</v>
      </c>
      <c r="C174" s="1" t="str">
        <f>'PsycInfo - Initial'!C177</f>
        <v>Hoffman, Katherine; Falcomata, Terry S.</v>
      </c>
      <c r="D174" s="1" t="str">
        <f>'PsycInfo - Initial'!D177</f>
        <v>An evaluation of resurgence of appropriate communication in individuals with autism who exhibit severe problem behavior</v>
      </c>
      <c r="E174" s="1" t="str">
        <f>'PsycInfo - Initial'!E177</f>
        <v>Journal of Applied Behavior Analysis</v>
      </c>
      <c r="F174" s="1">
        <f>'PsycInfo - Initial'!F177</f>
        <v>0</v>
      </c>
      <c r="H174" s="1">
        <v>1</v>
      </c>
      <c r="I174" s="1">
        <v>1</v>
      </c>
      <c r="J174" t="b">
        <f t="shared" si="2"/>
        <v>1</v>
      </c>
      <c r="K174">
        <f t="array" ref="K174">INDEX($A$7:$F$349,SMALL(IF(COUNTIF($L$5,$H$7:$H$349)*COUNTIF($L$5,$I$7:$I$349),MATCH(ROW($A$7:$A$349),ROW($A$7:$A$349)),""),ROWS($B$1:B168)),COLUMNS($A$1:B170))</f>
        <v>2017</v>
      </c>
      <c r="L174" t="str">
        <f t="array" ref="L174">INDEX($A$7:$F$349,SMALL(IF(COUNTIF($L$5,$H$7:$H$349)*COUNTIF($L$5,$I$7:$I$349),MATCH(ROW($A$7:$A$349),ROW($A$7:$A$349)),""),ROWS($B$1:C168)),COLUMNS($A$1:C170))</f>
        <v>Garner, Joshua; Brown, Chelsey; Levy, Sonia</v>
      </c>
      <c r="M174" t="str">
        <f t="array" ref="M174">INDEX($A$7:$F$349,SMALL(IF(COUNTIF($L$5,$H$7:$H$349)*COUNTIF($L$5,$I$7:$I$349),MATCH(ROW($A$7:$A$349),ROW($A$7:$A$349)),""),ROWS($B$1:D168)),COLUMNS($A$1:D170))</f>
        <v>Diet and exercise failures: A theoretical extension of relapse</v>
      </c>
      <c r="N174" t="str">
        <f t="array" ref="N174">INDEX($A$7:$F$349,SMALL(IF(COUNTIF($L$5,$H$7:$H$349)*COUNTIF($L$5,$I$7:$I$349),MATCH(ROW($A$7:$A$349),ROW($A$7:$A$349)),""),ROWS($B$1:E168)),COLUMNS($A$1:E170))</f>
        <v>The Psychological Record</v>
      </c>
      <c r="O174">
        <f t="array" ref="O174">INDEX($A$7:$F$349,SMALL(IF(COUNTIF($L$5,$H$7:$H$349)*COUNTIF($L$5,$I$7:$I$349),MATCH(ROW($A$7:$A$349),ROW($A$7:$A$349)),""),ROWS($B$1:F168)),COLUMNS($A$1:F170))</f>
        <v>0</v>
      </c>
    </row>
    <row r="175" spans="1:15">
      <c r="A175" s="1">
        <f>'PsycInfo - Initial'!A178</f>
        <v>0</v>
      </c>
      <c r="B175" s="1">
        <f>'PsycInfo - Initial'!B178</f>
        <v>2018</v>
      </c>
      <c r="C175" s="1" t="str">
        <f>'PsycInfo - Initial'!C178</f>
        <v>Liggett, Ashley P.; Nastri, Regina; Podlesnik, Christopher A.</v>
      </c>
      <c r="D175" s="1" t="str">
        <f>'PsycInfo - Initial'!D178</f>
        <v>Assessing the combined effects of resurgence and reinstatement in children diagnosed with autism spectrum disorder</v>
      </c>
      <c r="E175" s="1" t="str">
        <f>'PsycInfo - Initial'!E178</f>
        <v>Journal of the Experimental Analysis of Behavior</v>
      </c>
      <c r="F175" s="1">
        <f>'PsycInfo - Initial'!F178</f>
        <v>0</v>
      </c>
      <c r="H175" s="1">
        <v>1</v>
      </c>
      <c r="I175" s="1">
        <v>1</v>
      </c>
      <c r="J175" t="b">
        <f t="shared" si="2"/>
        <v>1</v>
      </c>
      <c r="K175">
        <f t="array" ref="K175">INDEX($A$7:$F$349,SMALL(IF(COUNTIF($L$5,$H$7:$H$349)*COUNTIF($L$5,$I$7:$I$349),MATCH(ROW($A$7:$A$349),ROW($A$7:$A$349)),""),ROWS($B$1:B169)),COLUMNS($A$1:B171))</f>
        <v>2007</v>
      </c>
      <c r="L175" t="str">
        <f t="array" ref="L175">INDEX($A$7:$F$349,SMALL(IF(COUNTIF($L$5,$H$7:$H$349)*COUNTIF($L$5,$I$7:$I$349),MATCH(ROW($A$7:$A$349),ROW($A$7:$A$349)),""),ROWS($B$1:C169)),COLUMNS($A$1:C171))</f>
        <v>Doughty, Adam H.; da Silva, Stephanie P.; Lattal, Kennon A.</v>
      </c>
      <c r="M175" t="str">
        <f t="array" ref="M175">INDEX($A$7:$F$349,SMALL(IF(COUNTIF($L$5,$H$7:$H$349)*COUNTIF($L$5,$I$7:$I$349),MATCH(ROW($A$7:$A$349),ROW($A$7:$A$349)),""),ROWS($B$1:D169)),COLUMNS($A$1:D171))</f>
        <v>Differential resurgence and response elimination</v>
      </c>
      <c r="N175" t="str">
        <f t="array" ref="N175">INDEX($A$7:$F$349,SMALL(IF(COUNTIF($L$5,$H$7:$H$349)*COUNTIF($L$5,$I$7:$I$349),MATCH(ROW($A$7:$A$349),ROW($A$7:$A$349)),""),ROWS($B$1:E169)),COLUMNS($A$1:E171))</f>
        <v>Behavioural Processes</v>
      </c>
      <c r="O175">
        <f t="array" ref="O175">INDEX($A$7:$F$349,SMALL(IF(COUNTIF($L$5,$H$7:$H$349)*COUNTIF($L$5,$I$7:$I$349),MATCH(ROW($A$7:$A$349),ROW($A$7:$A$349)),""),ROWS($B$1:F169)),COLUMNS($A$1:F171))</f>
        <v>0</v>
      </c>
    </row>
    <row r="176" spans="1:15">
      <c r="A176" s="1">
        <f>'PsycInfo - Initial'!A179</f>
        <v>0</v>
      </c>
      <c r="B176" s="1">
        <f>'PsycInfo - Initial'!B179</f>
        <v>2018</v>
      </c>
      <c r="C176" s="1" t="str">
        <f>'PsycInfo - Initial'!C179</f>
        <v>Kestner, Kathryn M.; Diaz‐Salvat, Claudia C.; St. Peter, Claire C.; Peterson, Stephanie M.</v>
      </c>
      <c r="D176" s="1" t="str">
        <f>'PsycInfo - Initial'!D179</f>
        <v>Assessing the repeatability of resurgence in humans: Implications for the use of within‐subject designs</v>
      </c>
      <c r="E176" s="1" t="str">
        <f>'PsycInfo - Initial'!E179</f>
        <v>Journal of the Experimental Analysis of Behavior</v>
      </c>
      <c r="F176" s="1">
        <f>'PsycInfo - Initial'!F179</f>
        <v>0</v>
      </c>
      <c r="H176" s="1">
        <v>1</v>
      </c>
      <c r="I176" s="1">
        <v>1</v>
      </c>
      <c r="J176" t="b">
        <f t="shared" si="2"/>
        <v>1</v>
      </c>
      <c r="K176">
        <f t="array" ref="K176">INDEX($A$7:$F$349,SMALL(IF(COUNTIF($L$5,$H$7:$H$349)*COUNTIF($L$5,$I$7:$I$349),MATCH(ROW($A$7:$A$349),ROW($A$7:$A$349)),""),ROWS($B$1:B170)),COLUMNS($A$1:B172))</f>
        <v>2016</v>
      </c>
      <c r="L176" t="str">
        <f t="array" ref="L176">INDEX($A$7:$F$349,SMALL(IF(COUNTIF($L$5,$H$7:$H$349)*COUNTIF($L$5,$I$7:$I$349),MATCH(ROW($A$7:$A$349),ROW($A$7:$A$349)),""),ROWS($B$1:C170)),COLUMNS($A$1:C172))</f>
        <v>Trask, Sydney; Bouton, Mark E.</v>
      </c>
      <c r="M176" t="str">
        <f t="array" ref="M176">INDEX($A$7:$F$349,SMALL(IF(COUNTIF($L$5,$H$7:$H$349)*COUNTIF($L$5,$I$7:$I$349),MATCH(ROW($A$7:$A$349),ROW($A$7:$A$349)),""),ROWS($B$1:D170)),COLUMNS($A$1:D172))</f>
        <v>Discriminative properties of the reinforcer can be used to attenuate the renewal of extinguished operant behavior</v>
      </c>
      <c r="N176" t="str">
        <f t="array" ref="N176">INDEX($A$7:$F$349,SMALL(IF(COUNTIF($L$5,$H$7:$H$349)*COUNTIF($L$5,$I$7:$I$349),MATCH(ROW($A$7:$A$349),ROW($A$7:$A$349)),""),ROWS($B$1:E170)),COLUMNS($A$1:E172))</f>
        <v>Learning &amp; Behavior</v>
      </c>
      <c r="O176">
        <f t="array" ref="O176">INDEX($A$7:$F$349,SMALL(IF(COUNTIF($L$5,$H$7:$H$349)*COUNTIF($L$5,$I$7:$I$349),MATCH(ROW($A$7:$A$349),ROW($A$7:$A$349)),""),ROWS($B$1:F170)),COLUMNS($A$1:F172))</f>
        <v>0</v>
      </c>
    </row>
    <row r="177" spans="1:15">
      <c r="A177" s="1">
        <f>'PsycInfo - Initial'!A180</f>
        <v>0</v>
      </c>
      <c r="B177" s="1">
        <f>'PsycInfo - Initial'!B180</f>
        <v>2019</v>
      </c>
      <c r="C177" s="1" t="str">
        <f>'PsycInfo - Initial'!C180</f>
        <v>Fisher, Wayne W.; Saini, Valdeep; Greer, Brian D.; Sullivan, William E.; Roane, Henry S.; Fuhrman, Ashley M.; Craig, Andrew R.; Kimball, Ryan T.</v>
      </c>
      <c r="D177" s="1" t="str">
        <f>'PsycInfo - Initial'!D180</f>
        <v>Baseline reinforcement rate and resurgence of destructive behavior</v>
      </c>
      <c r="E177" s="1" t="str">
        <f>'PsycInfo - Initial'!E180</f>
        <v>Journal of the Experimental Analysis of Behavior</v>
      </c>
      <c r="F177" s="1">
        <f>'PsycInfo - Initial'!F180</f>
        <v>0</v>
      </c>
      <c r="H177" s="1">
        <v>1</v>
      </c>
      <c r="I177" s="1">
        <v>1</v>
      </c>
      <c r="J177" t="b">
        <f t="shared" si="2"/>
        <v>1</v>
      </c>
      <c r="K177">
        <f t="array" ref="K177">INDEX($A$7:$F$349,SMALL(IF(COUNTIF($L$5,$H$7:$H$349)*COUNTIF($L$5,$I$7:$I$349),MATCH(ROW($A$7:$A$349),ROW($A$7:$A$349)),""),ROWS($B$1:B171)),COLUMNS($A$1:B173))</f>
        <v>2011</v>
      </c>
      <c r="L177" t="str">
        <f t="array" ref="L177">INDEX($A$7:$F$349,SMALL(IF(COUNTIF($L$5,$H$7:$H$349)*COUNTIF($L$5,$I$7:$I$349),MATCH(ROW($A$7:$A$349),ROW($A$7:$A$349)),""),ROWS($B$1:C171)),COLUMNS($A$1:C173))</f>
        <v>Mechner, Francis; Jones, Laurilyn</v>
      </c>
      <c r="M177" t="str">
        <f t="array" ref="M177">INDEX($A$7:$F$349,SMALL(IF(COUNTIF($L$5,$H$7:$H$349)*COUNTIF($L$5,$I$7:$I$349),MATCH(ROW($A$7:$A$349),ROW($A$7:$A$349)),""),ROWS($B$1:D171)),COLUMNS($A$1:D173))</f>
        <v>Efectos de los aspectos secuenciales de la historia de aprendizaje = Effects of sequential aspects of learning history</v>
      </c>
      <c r="N177" t="str">
        <f t="array" ref="N177">INDEX($A$7:$F$349,SMALL(IF(COUNTIF($L$5,$H$7:$H$349)*COUNTIF($L$5,$I$7:$I$349),MATCH(ROW($A$7:$A$349),ROW($A$7:$A$349)),""),ROWS($B$1:E171)),COLUMNS($A$1:E173))</f>
        <v>Revista Mexicana de Análisis de la Conducta</v>
      </c>
      <c r="O177">
        <f t="array" ref="O177">INDEX($A$7:$F$349,SMALL(IF(COUNTIF($L$5,$H$7:$H$349)*COUNTIF($L$5,$I$7:$I$349),MATCH(ROW($A$7:$A$349),ROW($A$7:$A$349)),""),ROWS($B$1:F171)),COLUMNS($A$1:F173))</f>
        <v>0</v>
      </c>
    </row>
    <row r="178" spans="1:15">
      <c r="A178" s="1">
        <f>'PsycInfo - Initial'!A181</f>
        <v>0</v>
      </c>
      <c r="B178" s="1">
        <f>'PsycInfo - Initial'!B181</f>
        <v>2009</v>
      </c>
      <c r="C178" s="1" t="str">
        <f>'PsycInfo - Initial'!C181</f>
        <v>Podlesnik, Christopher A.; Shahan, Timothy A.</v>
      </c>
      <c r="D178" s="1" t="str">
        <f>'PsycInfo - Initial'!D181</f>
        <v>Behavioral momentum and relapse of extinguished operant responding</v>
      </c>
      <c r="E178" s="1" t="str">
        <f>'PsycInfo - Initial'!E181</f>
        <v>Learning &amp; Behavior</v>
      </c>
      <c r="F178" s="1">
        <f>'PsycInfo - Initial'!F181</f>
        <v>0</v>
      </c>
      <c r="H178" s="1">
        <v>1</v>
      </c>
      <c r="I178" s="1">
        <v>1</v>
      </c>
      <c r="J178" t="b">
        <f t="shared" si="2"/>
        <v>1</v>
      </c>
      <c r="K178">
        <f t="array" ref="K178">INDEX($A$7:$F$349,SMALL(IF(COUNTIF($L$5,$H$7:$H$349)*COUNTIF($L$5,$I$7:$I$349),MATCH(ROW($A$7:$A$349),ROW($A$7:$A$349)),""),ROWS($B$1:B172)),COLUMNS($A$1:B174))</f>
        <v>2017</v>
      </c>
      <c r="L178" t="str">
        <f t="array" ref="L178">INDEX($A$7:$F$349,SMALL(IF(COUNTIF($L$5,$H$7:$H$349)*COUNTIF($L$5,$I$7:$I$349),MATCH(ROW($A$7:$A$349),ROW($A$7:$A$349)),""),ROWS($B$1:C172)),COLUMNS($A$1:C174))</f>
        <v>Smith, Brooke M.; Smith, Gregory S.; Shahan, Timothy A.; Madden, Gregory J.; Twohig, Michael P.</v>
      </c>
      <c r="M178" t="str">
        <f t="array" ref="M178">INDEX($A$7:$F$349,SMALL(IF(COUNTIF($L$5,$H$7:$H$349)*COUNTIF($L$5,$I$7:$I$349),MATCH(ROW($A$7:$A$349),ROW($A$7:$A$349)),""),ROWS($B$1:D172)),COLUMNS($A$1:D174))</f>
        <v>Effects of differential rates of alternative reinforcement on resurgence of human behavior</v>
      </c>
      <c r="N178" t="str">
        <f t="array" ref="N178">INDEX($A$7:$F$349,SMALL(IF(COUNTIF($L$5,$H$7:$H$349)*COUNTIF($L$5,$I$7:$I$349),MATCH(ROW($A$7:$A$349),ROW($A$7:$A$349)),""),ROWS($B$1:E172)),COLUMNS($A$1:E174))</f>
        <v>Journal of the Experimental Analysis of Behavior</v>
      </c>
      <c r="O178">
        <f t="array" ref="O178">INDEX($A$7:$F$349,SMALL(IF(COUNTIF($L$5,$H$7:$H$349)*COUNTIF($L$5,$I$7:$I$349),MATCH(ROW($A$7:$A$349),ROW($A$7:$A$349)),""),ROWS($B$1:F172)),COLUMNS($A$1:F174))</f>
        <v>0</v>
      </c>
    </row>
    <row r="179" spans="1:15">
      <c r="A179" s="1">
        <f>'PsycInfo - Initial'!A182</f>
        <v>0</v>
      </c>
      <c r="B179" s="1">
        <f>'PsycInfo - Initial'!B182</f>
        <v>2013</v>
      </c>
      <c r="C179" s="1" t="str">
        <f>'PsycInfo - Initial'!C182</f>
        <v>Sweeney, Mary M.; Shahan, Timothy A.</v>
      </c>
      <c r="D179" s="1" t="str">
        <f>'PsycInfo - Initial'!D182</f>
        <v>Behavioral momentum and resurgence: Effects of time in extinction and repeated resurgence tests</v>
      </c>
      <c r="E179" s="1" t="str">
        <f>'PsycInfo - Initial'!E182</f>
        <v>Learning &amp; Behavior</v>
      </c>
      <c r="F179" s="1">
        <f>'PsycInfo - Initial'!F182</f>
        <v>0</v>
      </c>
      <c r="H179" s="1">
        <v>1</v>
      </c>
      <c r="I179" s="1">
        <v>1</v>
      </c>
      <c r="J179" t="b">
        <f t="shared" si="2"/>
        <v>1</v>
      </c>
      <c r="K179">
        <f t="array" ref="K179">INDEX($A$7:$F$349,SMALL(IF(COUNTIF($L$5,$H$7:$H$349)*COUNTIF($L$5,$I$7:$I$349),MATCH(ROW($A$7:$A$349),ROW($A$7:$A$349)),""),ROWS($B$1:B173)),COLUMNS($A$1:B175))</f>
        <v>2014</v>
      </c>
      <c r="L179" t="str">
        <f t="array" ref="L179">INDEX($A$7:$F$349,SMALL(IF(COUNTIF($L$5,$H$7:$H$349)*COUNTIF($L$5,$I$7:$I$349),MATCH(ROW($A$7:$A$349),ROW($A$7:$A$349)),""),ROWS($B$1:C173)),COLUMNS($A$1:C175))</f>
        <v>Marsteller, Tonya M.; St. Peter, Claire C.</v>
      </c>
      <c r="M179" t="str">
        <f t="array" ref="M179">INDEX($A$7:$F$349,SMALL(IF(COUNTIF($L$5,$H$7:$H$349)*COUNTIF($L$5,$I$7:$I$349),MATCH(ROW($A$7:$A$349),ROW($A$7:$A$349)),""),ROWS($B$1:D173)),COLUMNS($A$1:D175))</f>
        <v>Effects of fixed‐time reinforcement schedules on resurgence of problem behavior</v>
      </c>
      <c r="N179" t="str">
        <f t="array" ref="N179">INDEX($A$7:$F$349,SMALL(IF(COUNTIF($L$5,$H$7:$H$349)*COUNTIF($L$5,$I$7:$I$349),MATCH(ROW($A$7:$A$349),ROW($A$7:$A$349)),""),ROWS($B$1:E173)),COLUMNS($A$1:E175))</f>
        <v>Journal of Applied Behavior Analysis</v>
      </c>
      <c r="O179">
        <f t="array" ref="O179">INDEX($A$7:$F$349,SMALL(IF(COUNTIF($L$5,$H$7:$H$349)*COUNTIF($L$5,$I$7:$I$349),MATCH(ROW($A$7:$A$349),ROW($A$7:$A$349)),""),ROWS($B$1:F173)),COLUMNS($A$1:F175))</f>
        <v>0</v>
      </c>
    </row>
    <row r="180" spans="1:15">
      <c r="A180" s="1">
        <f>'PsycInfo - Initial'!A183</f>
        <v>0</v>
      </c>
      <c r="B180" s="1">
        <f>'PsycInfo - Initial'!B183</f>
        <v>2016</v>
      </c>
      <c r="C180" s="1" t="str">
        <f>'PsycInfo - Initial'!C183</f>
        <v>Craig, Andrew R.; Shahan, Timothy A.</v>
      </c>
      <c r="D180" s="1" t="str">
        <f>'PsycInfo - Initial'!D183</f>
        <v>Behavioral momentum theory fails to account for the effects of reinforcement rate on resurgence</v>
      </c>
      <c r="E180" s="1" t="str">
        <f>'PsycInfo - Initial'!E183</f>
        <v>Journal of the Experimental Analysis of Behavior</v>
      </c>
      <c r="F180" s="1">
        <f>'PsycInfo - Initial'!F183</f>
        <v>0</v>
      </c>
      <c r="H180" s="1">
        <v>1</v>
      </c>
      <c r="I180" s="1">
        <v>1</v>
      </c>
      <c r="J180" t="b">
        <f t="shared" si="2"/>
        <v>1</v>
      </c>
      <c r="K180">
        <f t="array" ref="K180">INDEX($A$7:$F$349,SMALL(IF(COUNTIF($L$5,$H$7:$H$349)*COUNTIF($L$5,$I$7:$I$349),MATCH(ROW($A$7:$A$349),ROW($A$7:$A$349)),""),ROWS($B$1:B174)),COLUMNS($A$1:B176))</f>
        <v>2013</v>
      </c>
      <c r="L180" t="str">
        <f t="array" ref="L180">INDEX($A$7:$F$349,SMALL(IF(COUNTIF($L$5,$H$7:$H$349)*COUNTIF($L$5,$I$7:$I$349),MATCH(ROW($A$7:$A$349),ROW($A$7:$A$349)),""),ROWS($B$1:C174)),COLUMNS($A$1:C176))</f>
        <v>Sweeney, Mary M.; Shahan, Timothy A.</v>
      </c>
      <c r="M180" t="str">
        <f t="array" ref="M180">INDEX($A$7:$F$349,SMALL(IF(COUNTIF($L$5,$H$7:$H$349)*COUNTIF($L$5,$I$7:$I$349),MATCH(ROW($A$7:$A$349),ROW($A$7:$A$349)),""),ROWS($B$1:D174)),COLUMNS($A$1:D176))</f>
        <v>Effects of high, low, and thinning rates of alternative reinforcement on response elimination and resurgence</v>
      </c>
      <c r="N180" t="str">
        <f t="array" ref="N180">INDEX($A$7:$F$349,SMALL(IF(COUNTIF($L$5,$H$7:$H$349)*COUNTIF($L$5,$I$7:$I$349),MATCH(ROW($A$7:$A$349),ROW($A$7:$A$349)),""),ROWS($B$1:E174)),COLUMNS($A$1:E176))</f>
        <v>Journal of the Experimental Analysis of Behavior</v>
      </c>
      <c r="O180">
        <f t="array" ref="O180">INDEX($A$7:$F$349,SMALL(IF(COUNTIF($L$5,$H$7:$H$349)*COUNTIF($L$5,$I$7:$I$349),MATCH(ROW($A$7:$A$349),ROW($A$7:$A$349)),""),ROWS($B$1:F174)),COLUMNS($A$1:F176))</f>
        <v>0</v>
      </c>
    </row>
    <row r="181" spans="1:15">
      <c r="A181" s="1">
        <f>'PsycInfo - Initial'!A184</f>
        <v>0</v>
      </c>
      <c r="B181" s="1">
        <f>'PsycInfo - Initial'!B184</f>
        <v>2016</v>
      </c>
      <c r="C181" s="1" t="str">
        <f>'PsycInfo - Initial'!C184</f>
        <v>Greer, Brian D.; Fisher, Wayne W.; Romani, Patrick W.; Saini, Valdeep</v>
      </c>
      <c r="D181" s="1" t="str">
        <f>'PsycInfo - Initial'!D184</f>
        <v>Behavioral momentum theory: A tutorial on response persistence</v>
      </c>
      <c r="E181" s="1" t="str">
        <f>'PsycInfo - Initial'!E184</f>
        <v>The Behavior Analyst</v>
      </c>
      <c r="F181" s="1">
        <f>'PsycInfo - Initial'!F184</f>
        <v>0</v>
      </c>
      <c r="H181" s="1">
        <v>1</v>
      </c>
      <c r="I181" s="1">
        <v>1</v>
      </c>
      <c r="J181" t="b">
        <f t="shared" si="2"/>
        <v>1</v>
      </c>
      <c r="K181">
        <f t="array" ref="K181">INDEX($A$7:$F$349,SMALL(IF(COUNTIF($L$5,$H$7:$H$349)*COUNTIF($L$5,$I$7:$I$349),MATCH(ROW($A$7:$A$349),ROW($A$7:$A$349)),""),ROWS($B$1:B175)),COLUMNS($A$1:B177))</f>
        <v>2019</v>
      </c>
      <c r="L181" t="str">
        <f t="array" ref="L181">INDEX($A$7:$F$349,SMALL(IF(COUNTIF($L$5,$H$7:$H$349)*COUNTIF($L$5,$I$7:$I$349),MATCH(ROW($A$7:$A$349),ROW($A$7:$A$349)),""),ROWS($B$1:C175)),COLUMNS($A$1:C177))</f>
        <v>Silbaugh, Bryant Cashious</v>
      </c>
      <c r="M181" t="str">
        <f t="array" ref="M181">INDEX($A$7:$F$349,SMALL(IF(COUNTIF($L$5,$H$7:$H$349)*COUNTIF($L$5,$I$7:$I$349),MATCH(ROW($A$7:$A$349),ROW($A$7:$A$349)),""),ROWS($B$1:D175)),COLUMNS($A$1:D177))</f>
        <v>Effects of lag schedules on vocal mand variability and challenging behavior during functional communication training</v>
      </c>
      <c r="N181">
        <f t="array" ref="N181">INDEX($A$7:$F$349,SMALL(IF(COUNTIF($L$5,$H$7:$H$349)*COUNTIF($L$5,$I$7:$I$349),MATCH(ROW($A$7:$A$349),ROW($A$7:$A$349)),""),ROWS($B$1:E175)),COLUMNS($A$1:E177))</f>
        <v>0</v>
      </c>
      <c r="O181">
        <f t="array" ref="O181">INDEX($A$7:$F$349,SMALL(IF(COUNTIF($L$5,$H$7:$H$349)*COUNTIF($L$5,$I$7:$I$349),MATCH(ROW($A$7:$A$349),ROW($A$7:$A$349)),""),ROWS($B$1:F175)),COLUMNS($A$1:F177))</f>
        <v>0</v>
      </c>
    </row>
    <row r="182" spans="1:15">
      <c r="A182" s="1">
        <f>'PsycInfo - Initial'!A185</f>
        <v>0</v>
      </c>
      <c r="B182" s="1">
        <f>'PsycInfo - Initial'!B185</f>
        <v>2011</v>
      </c>
      <c r="C182" s="1" t="str">
        <f>'PsycInfo - Initial'!C185</f>
        <v>Nevin, John A.; Shahan, Timothy A.</v>
      </c>
      <c r="D182" s="1" t="str">
        <f>'PsycInfo - Initial'!D185</f>
        <v>Behavioral momentum theory: Equations and applications</v>
      </c>
      <c r="E182" s="1" t="str">
        <f>'PsycInfo - Initial'!E185</f>
        <v>Journal of Applied Behavior Analysis</v>
      </c>
      <c r="F182" s="1">
        <f>'PsycInfo - Initial'!F185</f>
        <v>0</v>
      </c>
      <c r="H182" s="1">
        <v>1</v>
      </c>
      <c r="I182" s="1">
        <v>1</v>
      </c>
      <c r="J182" t="b">
        <f t="shared" si="2"/>
        <v>1</v>
      </c>
      <c r="K182">
        <f t="array" ref="K182">INDEX($A$7:$F$349,SMALL(IF(COUNTIF($L$5,$H$7:$H$349)*COUNTIF($L$5,$I$7:$I$349),MATCH(ROW($A$7:$A$349),ROW($A$7:$A$349)),""),ROWS($B$1:B176)),COLUMNS($A$1:B178))</f>
        <v>2016</v>
      </c>
      <c r="L182" t="str">
        <f t="array" ref="L182">INDEX($A$7:$F$349,SMALL(IF(COUNTIF($L$5,$H$7:$H$349)*COUNTIF($L$5,$I$7:$I$349),MATCH(ROW($A$7:$A$349),ROW($A$7:$A$349)),""),ROWS($B$1:C176)),COLUMNS($A$1:C178))</f>
        <v>Lambert, Joseph M.; Bloom, Sarah E.; Samaha, Andrew L.; Dayton, Elizabeth; Kunnavatana, S. Shanun</v>
      </c>
      <c r="M182" t="str">
        <f t="array" ref="M182">INDEX($A$7:$F$349,SMALL(IF(COUNTIF($L$5,$H$7:$H$349)*COUNTIF($L$5,$I$7:$I$349),MATCH(ROW($A$7:$A$349),ROW($A$7:$A$349)),""),ROWS($B$1:D176)),COLUMNS($A$1:D178))</f>
        <v>Effects of noncontingent reinforcement on the persistence and resurgence of mild aggression</v>
      </c>
      <c r="N182" t="str">
        <f t="array" ref="N182">INDEX($A$7:$F$349,SMALL(IF(COUNTIF($L$5,$H$7:$H$349)*COUNTIF($L$5,$I$7:$I$349),MATCH(ROW($A$7:$A$349),ROW($A$7:$A$349)),""),ROWS($B$1:E176)),COLUMNS($A$1:E178))</f>
        <v>The Psychological Record</v>
      </c>
      <c r="O182">
        <f t="array" ref="O182">INDEX($A$7:$F$349,SMALL(IF(COUNTIF($L$5,$H$7:$H$349)*COUNTIF($L$5,$I$7:$I$349),MATCH(ROW($A$7:$A$349),ROW($A$7:$A$349)),""),ROWS($B$1:F176)),COLUMNS($A$1:F178))</f>
        <v>0</v>
      </c>
    </row>
    <row r="183" spans="1:15">
      <c r="A183" s="1">
        <f>'PsycInfo - Initial'!A186</f>
        <v>0</v>
      </c>
      <c r="B183" s="1">
        <f>'PsycInfo - Initial'!B186</f>
        <v>2013</v>
      </c>
      <c r="C183" s="1" t="str">
        <f>'PsycInfo - Initial'!C186</f>
        <v>Nevin, John A.; Shahan, Timothy A.</v>
      </c>
      <c r="D183" s="1" t="str">
        <f>'PsycInfo - Initial'!D186</f>
        <v>Behavioral momentum theory: Equations and applications': Erratum</v>
      </c>
      <c r="E183" s="1" t="str">
        <f>'PsycInfo - Initial'!E186</f>
        <v>Journal of Applied Behavior Analysis</v>
      </c>
      <c r="F183" s="1">
        <f>'PsycInfo - Initial'!F186</f>
        <v>0</v>
      </c>
      <c r="H183" s="1">
        <v>0</v>
      </c>
      <c r="I183" s="1">
        <v>0</v>
      </c>
      <c r="J183" t="b">
        <f t="shared" si="2"/>
        <v>1</v>
      </c>
      <c r="K183">
        <f t="array" ref="K183">INDEX($A$7:$F$349,SMALL(IF(COUNTIF($L$5,$H$7:$H$349)*COUNTIF($L$5,$I$7:$I$349),MATCH(ROW($A$7:$A$349),ROW($A$7:$A$349)),""),ROWS($B$1:B177)),COLUMNS($A$1:B179))</f>
        <v>2015</v>
      </c>
      <c r="L183" t="str">
        <f t="array" ref="L183">INDEX($A$7:$F$349,SMALL(IF(COUNTIF($L$5,$H$7:$H$349)*COUNTIF($L$5,$I$7:$I$349),MATCH(ROW($A$7:$A$349),ROW($A$7:$A$349)),""),ROWS($B$1:C177)),COLUMNS($A$1:C179))</f>
        <v>Schepers, Scott T.; Bouton, Mark E.</v>
      </c>
      <c r="M183" t="str">
        <f t="array" ref="M183">INDEX($A$7:$F$349,SMALL(IF(COUNTIF($L$5,$H$7:$H$349)*COUNTIF($L$5,$I$7:$I$349),MATCH(ROW($A$7:$A$349),ROW($A$7:$A$349)),""),ROWS($B$1:D177)),COLUMNS($A$1:D179))</f>
        <v>Effects of reinforcer distribution during response elimination on resurgence of an instrumental behavior</v>
      </c>
      <c r="N183" t="str">
        <f t="array" ref="N183">INDEX($A$7:$F$349,SMALL(IF(COUNTIF($L$5,$H$7:$H$349)*COUNTIF($L$5,$I$7:$I$349),MATCH(ROW($A$7:$A$349),ROW($A$7:$A$349)),""),ROWS($B$1:E177)),COLUMNS($A$1:E179))</f>
        <v>Journal of Experimental Psychology: Animal Learning and Cognition</v>
      </c>
      <c r="O183">
        <f t="array" ref="O183">INDEX($A$7:$F$349,SMALL(IF(COUNTIF($L$5,$H$7:$H$349)*COUNTIF($L$5,$I$7:$I$349),MATCH(ROW($A$7:$A$349),ROW($A$7:$A$349)),""),ROWS($B$1:F177)),COLUMNS($A$1:F179))</f>
        <v>0</v>
      </c>
    </row>
    <row r="184" spans="1:15">
      <c r="A184" s="1">
        <f>'PsycInfo - Initial'!A187</f>
        <v>0</v>
      </c>
      <c r="B184" s="1">
        <f>'PsycInfo - Initial'!B187</f>
        <v>2015</v>
      </c>
      <c r="C184" s="1" t="str">
        <f>'PsycInfo - Initial'!C187</f>
        <v>Podlesnik, Christopher A.; DeLeon, Iser G.</v>
      </c>
      <c r="D184" s="1" t="str">
        <f>'PsycInfo - Initial'!D187</f>
        <v>Behavioral momentum theory: Understanding persistence and improving treatment</v>
      </c>
      <c r="E184" s="1" t="str">
        <f>'PsycInfo - Initial'!E187</f>
        <v>Autism service delivery: Bridging the gap between science and practice.</v>
      </c>
      <c r="F184" s="1" t="str">
        <f>'PsycInfo - Initial'!F187</f>
        <v>2192-922X</v>
      </c>
      <c r="H184" s="1">
        <v>1</v>
      </c>
      <c r="I184" s="1">
        <v>1</v>
      </c>
      <c r="J184" t="b">
        <f t="shared" si="2"/>
        <v>1</v>
      </c>
      <c r="K184">
        <f t="array" ref="K184">INDEX($A$7:$F$349,SMALL(IF(COUNTIF($L$5,$H$7:$H$349)*COUNTIF($L$5,$I$7:$I$349),MATCH(ROW($A$7:$A$349),ROW($A$7:$A$349)),""),ROWS($B$1:B178)),COLUMNS($A$1:B180))</f>
        <v>2017</v>
      </c>
      <c r="L184" t="str">
        <f t="array" ref="L184">INDEX($A$7:$F$349,SMALL(IF(COUNTIF($L$5,$H$7:$H$349)*COUNTIF($L$5,$I$7:$I$349),MATCH(ROW($A$7:$A$349),ROW($A$7:$A$349)),""),ROWS($B$1:C178)),COLUMNS($A$1:C180))</f>
        <v>Schepers, Scott T.; Bouton, Mark E.</v>
      </c>
      <c r="M184" t="str">
        <f t="array" ref="M184">INDEX($A$7:$F$349,SMALL(IF(COUNTIF($L$5,$H$7:$H$349)*COUNTIF($L$5,$I$7:$I$349),MATCH(ROW($A$7:$A$349),ROW($A$7:$A$349)),""),ROWS($B$1:D178)),COLUMNS($A$1:D180))</f>
        <v>Effects of reinforcer distribution during response elimination on resurgence of an instrumental behavior': Correction to Schepers and Bouton (2015)</v>
      </c>
      <c r="N184" t="str">
        <f t="array" ref="N184">INDEX($A$7:$F$349,SMALL(IF(COUNTIF($L$5,$H$7:$H$349)*COUNTIF($L$5,$I$7:$I$349),MATCH(ROW($A$7:$A$349),ROW($A$7:$A$349)),""),ROWS($B$1:E178)),COLUMNS($A$1:E180))</f>
        <v>Journal of Experimental Psychology: Animal Learning and Cognition</v>
      </c>
      <c r="O184">
        <f t="array" ref="O184">INDEX($A$7:$F$349,SMALL(IF(COUNTIF($L$5,$H$7:$H$349)*COUNTIF($L$5,$I$7:$I$349),MATCH(ROW($A$7:$A$349),ROW($A$7:$A$349)),""),ROWS($B$1:F178)),COLUMNS($A$1:F180))</f>
        <v>0</v>
      </c>
    </row>
    <row r="185" spans="1:15">
      <c r="A185" s="1">
        <f>'PsycInfo - Initial'!A188</f>
        <v>0</v>
      </c>
      <c r="B185" s="1">
        <f>'PsycInfo - Initial'!B188</f>
        <v>2013</v>
      </c>
      <c r="C185" s="1" t="str">
        <f>'PsycInfo - Initial'!C188</f>
        <v>Budney, Alan J.; Brown, Pamela C.; Stanger, Catherine</v>
      </c>
      <c r="D185" s="1" t="str">
        <f>'PsycInfo - Initial'!D188</f>
        <v>Behavioral treatments</v>
      </c>
      <c r="E185" s="1" t="str">
        <f>'PsycInfo - Initial'!E188</f>
        <v>Addictions: A comprehensive guidebook., 2nd ed.</v>
      </c>
      <c r="F185" s="1" t="str">
        <f>'PsycInfo - Initial'!F188</f>
        <v>978-0-19-975366-6</v>
      </c>
      <c r="H185" s="1">
        <v>0</v>
      </c>
      <c r="I185" s="1">
        <v>0</v>
      </c>
      <c r="J185" t="b">
        <f t="shared" si="2"/>
        <v>1</v>
      </c>
      <c r="K185">
        <f t="array" ref="K185">INDEX($A$7:$F$349,SMALL(IF(COUNTIF($L$5,$H$7:$H$349)*COUNTIF($L$5,$I$7:$I$349),MATCH(ROW($A$7:$A$349),ROW($A$7:$A$349)),""),ROWS($B$1:B179)),COLUMNS($A$1:B181))</f>
        <v>2015</v>
      </c>
      <c r="L185" t="str">
        <f t="array" ref="L185">INDEX($A$7:$F$349,SMALL(IF(COUNTIF($L$5,$H$7:$H$349)*COUNTIF($L$5,$I$7:$I$349),MATCH(ROW($A$7:$A$349),ROW($A$7:$A$349)),""),ROWS($B$1:C179)),COLUMNS($A$1:C181))</f>
        <v>Mechner, Francis; Jones, Laurilyn D.</v>
      </c>
      <c r="M185" t="str">
        <f t="array" ref="M185">INDEX($A$7:$F$349,SMALL(IF(COUNTIF($L$5,$H$7:$H$349)*COUNTIF($L$5,$I$7:$I$349),MATCH(ROW($A$7:$A$349),ROW($A$7:$A$349)),""),ROWS($B$1:D179)),COLUMNS($A$1:D181))</f>
        <v>Effects of repetition frequency on operant strength and resurgence of non-criterial features of operants</v>
      </c>
      <c r="N185" t="str">
        <f t="array" ref="N185">INDEX($A$7:$F$349,SMALL(IF(COUNTIF($L$5,$H$7:$H$349)*COUNTIF($L$5,$I$7:$I$349),MATCH(ROW($A$7:$A$349),ROW($A$7:$A$349)),""),ROWS($B$1:E179)),COLUMNS($A$1:E181))</f>
        <v>Revista Mexicana de Análisis de la Conducta</v>
      </c>
      <c r="O185">
        <f t="array" ref="O185">INDEX($A$7:$F$349,SMALL(IF(COUNTIF($L$5,$H$7:$H$349)*COUNTIF($L$5,$I$7:$I$349),MATCH(ROW($A$7:$A$349),ROW($A$7:$A$349)),""),ROWS($B$1:F179)),COLUMNS($A$1:F181))</f>
        <v>0</v>
      </c>
    </row>
    <row r="186" spans="1:15">
      <c r="A186" s="1">
        <f>'PsycInfo - Initial'!A189</f>
        <v>0</v>
      </c>
      <c r="B186" s="1">
        <f>'PsycInfo - Initial'!B189</f>
        <v>2018</v>
      </c>
      <c r="C186" s="1" t="str">
        <f>'PsycInfo - Initial'!C189</f>
        <v>Kincaid, Stephanie L.; Lattal, Kennon A.</v>
      </c>
      <c r="D186" s="1" t="str">
        <f>'PsycInfo - Initial'!D189</f>
        <v>Beyond the breakpoint: Reinstatement, renewal, and resurgence of ratio‐strained behavior</v>
      </c>
      <c r="E186" s="1" t="str">
        <f>'PsycInfo - Initial'!E189</f>
        <v>Journal of the Experimental Analysis of Behavior</v>
      </c>
      <c r="F186" s="1">
        <f>'PsycInfo - Initial'!F189</f>
        <v>0</v>
      </c>
      <c r="H186" s="1">
        <v>1</v>
      </c>
      <c r="I186" s="1">
        <v>1</v>
      </c>
      <c r="J186" t="b">
        <f t="shared" si="2"/>
        <v>1</v>
      </c>
      <c r="K186">
        <f t="array" ref="K186">INDEX($A$7:$F$349,SMALL(IF(COUNTIF($L$5,$H$7:$H$349)*COUNTIF($L$5,$I$7:$I$349),MATCH(ROW($A$7:$A$349),ROW($A$7:$A$349)),""),ROWS($B$1:B180)),COLUMNS($A$1:B182))</f>
        <v>2016</v>
      </c>
      <c r="L186" t="str">
        <f t="array" ref="L186">INDEX($A$7:$F$349,SMALL(IF(COUNTIF($L$5,$H$7:$H$349)*COUNTIF($L$5,$I$7:$I$349),MATCH(ROW($A$7:$A$349),ROW($A$7:$A$349)),""),ROWS($B$1:C180)),COLUMNS($A$1:C182))</f>
        <v>Wilson, Alyssa N.; Glassford, Tyler S.; Koerkenmeier, Sarah M.</v>
      </c>
      <c r="M186" t="str">
        <f t="array" ref="M186">INDEX($A$7:$F$349,SMALL(IF(COUNTIF($L$5,$H$7:$H$349)*COUNTIF($L$5,$I$7:$I$349),MATCH(ROW($A$7:$A$349),ROW($A$7:$A$349)),""),ROWS($B$1:D180)),COLUMNS($A$1:D182))</f>
        <v>Effects of response effort on resurgence</v>
      </c>
      <c r="N186" t="str">
        <f t="array" ref="N186">INDEX($A$7:$F$349,SMALL(IF(COUNTIF($L$5,$H$7:$H$349)*COUNTIF($L$5,$I$7:$I$349),MATCH(ROW($A$7:$A$349),ROW($A$7:$A$349)),""),ROWS($B$1:E180)),COLUMNS($A$1:E182))</f>
        <v>Behavior Analysis in Practice</v>
      </c>
      <c r="O186">
        <f t="array" ref="O186">INDEX($A$7:$F$349,SMALL(IF(COUNTIF($L$5,$H$7:$H$349)*COUNTIF($L$5,$I$7:$I$349),MATCH(ROW($A$7:$A$349),ROW($A$7:$A$349)),""),ROWS($B$1:F180)),COLUMNS($A$1:F182))</f>
        <v>0</v>
      </c>
    </row>
    <row r="187" spans="1:15">
      <c r="A187" s="1">
        <f>'PsycInfo - Initial'!A190</f>
        <v>0</v>
      </c>
      <c r="B187" s="1">
        <f>'PsycInfo - Initial'!B190</f>
        <v>2020</v>
      </c>
      <c r="C187" s="1" t="str">
        <f>'PsycInfo - Initial'!C190</f>
        <v>Cook, Jemma E.; Chandler, Cassie; Rüedi-Bettschen, Daniela; Taylor, Ian; Patterson, Sean; Platt, Donna M.</v>
      </c>
      <c r="D187" s="1" t="str">
        <f>'PsycInfo - Initial'!D190</f>
        <v>Changes in the elimination and resurgence of alcohol-maintained behavior in rats and the effects of naltrexone</v>
      </c>
      <c r="E187" s="1" t="str">
        <f>'PsycInfo - Initial'!E190</f>
        <v>Psychology of Addictive Behaviors</v>
      </c>
      <c r="F187" s="1">
        <f>'PsycInfo - Initial'!F190</f>
        <v>0</v>
      </c>
      <c r="H187" s="1">
        <v>1</v>
      </c>
      <c r="I187" s="1">
        <v>1</v>
      </c>
      <c r="J187" t="b">
        <f t="shared" si="2"/>
        <v>1</v>
      </c>
      <c r="K187">
        <f t="array" ref="K187">INDEX($A$7:$F$349,SMALL(IF(COUNTIF($L$5,$H$7:$H$349)*COUNTIF($L$5,$I$7:$I$349),MATCH(ROW($A$7:$A$349),ROW($A$7:$A$349)),""),ROWS($B$1:B181)),COLUMNS($A$1:B183))</f>
        <v>2016</v>
      </c>
      <c r="L187" t="str">
        <f t="array" ref="L187">INDEX($A$7:$F$349,SMALL(IF(COUNTIF($L$5,$H$7:$H$349)*COUNTIF($L$5,$I$7:$I$349),MATCH(ROW($A$7:$A$349),ROW($A$7:$A$349)),""),ROWS($B$1:C181)),COLUMNS($A$1:C183))</f>
        <v>Nevin, John A.; Mace, F. Charles; DeLeon, Iser G.; Shahan, Timothy A.; Shamlian, Kenneth D.; Lit, Keith; Sheehan, Tara; Frank‐Crawford, Michelle A.; Trauschke, Stephanie L.; Sweeney, Mary M.; Tarver, Danielle R.; Craig, Andrew R.</v>
      </c>
      <c r="M187" t="str">
        <f t="array" ref="M187">INDEX($A$7:$F$349,SMALL(IF(COUNTIF($L$5,$H$7:$H$349)*COUNTIF($L$5,$I$7:$I$349),MATCH(ROW($A$7:$A$349),ROW($A$7:$A$349)),""),ROWS($B$1:D181)),COLUMNS($A$1:D183))</f>
        <v>Effects of signaled and unsignaled alternative reinforcement on persistence and relapse in children and pigeons</v>
      </c>
      <c r="N187" t="str">
        <f t="array" ref="N187">INDEX($A$7:$F$349,SMALL(IF(COUNTIF($L$5,$H$7:$H$349)*COUNTIF($L$5,$I$7:$I$349),MATCH(ROW($A$7:$A$349),ROW($A$7:$A$349)),""),ROWS($B$1:E181)),COLUMNS($A$1:E183))</f>
        <v>Journal of the Experimental Analysis of Behavior</v>
      </c>
      <c r="O187">
        <f t="array" ref="O187">INDEX($A$7:$F$349,SMALL(IF(COUNTIF($L$5,$H$7:$H$349)*COUNTIF($L$5,$I$7:$I$349),MATCH(ROW($A$7:$A$349),ROW($A$7:$A$349)),""),ROWS($B$1:F181)),COLUMNS($A$1:F183))</f>
        <v>0</v>
      </c>
    </row>
    <row r="188" spans="1:15">
      <c r="A188" s="1">
        <f>'PsycInfo - Initial'!A191</f>
        <v>0</v>
      </c>
      <c r="B188" s="1">
        <f>'PsycInfo - Initial'!B191</f>
        <v>2014</v>
      </c>
      <c r="C188" s="1" t="str">
        <f>'PsycInfo - Initial'!C191</f>
        <v>Pritchard, Duncan; Hoerger, Marguerite; Mace, F. Charles; Penney, Heather; Harris, Brian</v>
      </c>
      <c r="D188" s="1" t="str">
        <f>'PsycInfo - Initial'!D191</f>
        <v>Clinical translation of animal models of treatment relapse</v>
      </c>
      <c r="E188" s="1" t="str">
        <f>'PsycInfo - Initial'!E191</f>
        <v>Journal of the Experimental Analysis of Behavior</v>
      </c>
      <c r="F188" s="1">
        <f>'PsycInfo - Initial'!F191</f>
        <v>0</v>
      </c>
      <c r="H188" s="1">
        <v>1</v>
      </c>
      <c r="I188" s="1">
        <v>1</v>
      </c>
      <c r="J188" t="b">
        <f t="shared" si="2"/>
        <v>1</v>
      </c>
      <c r="K188">
        <f t="array" ref="K188">INDEX($A$7:$F$349,SMALL(IF(COUNTIF($L$5,$H$7:$H$349)*COUNTIF($L$5,$I$7:$I$349),MATCH(ROW($A$7:$A$349),ROW($A$7:$A$349)),""),ROWS($B$1:B182)),COLUMNS($A$1:B184))</f>
        <v>2012</v>
      </c>
      <c r="L188" t="str">
        <f t="array" ref="L188">INDEX($A$7:$F$349,SMALL(IF(COUNTIF($L$5,$H$7:$H$349)*COUNTIF($L$5,$I$7:$I$349),MATCH(ROW($A$7:$A$349),ROW($A$7:$A$349)),""),ROWS($B$1:C182)),COLUMNS($A$1:C184))</f>
        <v>Winterbauer, Neil E.; Bouton, Mark E.</v>
      </c>
      <c r="M188" t="str">
        <f t="array" ref="M188">INDEX($A$7:$F$349,SMALL(IF(COUNTIF($L$5,$H$7:$H$349)*COUNTIF($L$5,$I$7:$I$349),MATCH(ROW($A$7:$A$349),ROW($A$7:$A$349)),""),ROWS($B$1:D182)),COLUMNS($A$1:D184))</f>
        <v>Effects of thinning the rate at which the alternative behavior is reinforced on resurgence of an extinguished instrumental response</v>
      </c>
      <c r="N188" t="str">
        <f t="array" ref="N188">INDEX($A$7:$F$349,SMALL(IF(COUNTIF($L$5,$H$7:$H$349)*COUNTIF($L$5,$I$7:$I$349),MATCH(ROW($A$7:$A$349),ROW($A$7:$A$349)),""),ROWS($B$1:E182)),COLUMNS($A$1:E184))</f>
        <v>Journal of Experimental Psychology: Animal Behavior Processes</v>
      </c>
      <c r="O188">
        <f t="array" ref="O188">INDEX($A$7:$F$349,SMALL(IF(COUNTIF($L$5,$H$7:$H$349)*COUNTIF($L$5,$I$7:$I$349),MATCH(ROW($A$7:$A$349),ROW($A$7:$A$349)),""),ROWS($B$1:F182)),COLUMNS($A$1:F184))</f>
        <v>0</v>
      </c>
    </row>
    <row r="189" spans="1:15">
      <c r="A189" s="1">
        <f>'PsycInfo - Initial'!A192</f>
        <v>0</v>
      </c>
      <c r="B189" s="1">
        <f>'PsycInfo - Initial'!B192</f>
        <v>2008</v>
      </c>
      <c r="C189" s="1" t="str">
        <f>'PsycInfo - Initial'!C192</f>
        <v>da Silva, Stephanie P.; Maxwell, Megan E.; Lattal, Kennon A.</v>
      </c>
      <c r="D189" s="1" t="str">
        <f>'PsycInfo - Initial'!D192</f>
        <v>Concurrent resurgence and behavioral history</v>
      </c>
      <c r="E189" s="1" t="str">
        <f>'PsycInfo - Initial'!E192</f>
        <v>Journal of the Experimental Analysis of Behavior</v>
      </c>
      <c r="F189" s="1">
        <f>'PsycInfo - Initial'!F192</f>
        <v>0</v>
      </c>
      <c r="H189" s="1">
        <v>1</v>
      </c>
      <c r="I189" s="1">
        <v>1</v>
      </c>
      <c r="J189" t="b">
        <f t="shared" si="2"/>
        <v>1</v>
      </c>
      <c r="K189">
        <f t="array" ref="K189">INDEX($A$7:$F$349,SMALL(IF(COUNTIF($L$5,$H$7:$H$349)*COUNTIF($L$5,$I$7:$I$349),MATCH(ROW($A$7:$A$349),ROW($A$7:$A$349)),""),ROWS($B$1:B183)),COLUMNS($A$1:B185))</f>
        <v>2010</v>
      </c>
      <c r="L189" t="str">
        <f t="array" ref="L189">INDEX($A$7:$F$349,SMALL(IF(COUNTIF($L$5,$H$7:$H$349)*COUNTIF($L$5,$I$7:$I$349),MATCH(ROW($A$7:$A$349),ROW($A$7:$A$349)),""),ROWS($B$1:C183)),COLUMNS($A$1:C185))</f>
        <v>Doughty, Adam H.; Cash, Jeffrey D.; Finch, Elizabeth A.; Holloway, Chrisey; Wallington, Laura K.</v>
      </c>
      <c r="M189" t="str">
        <f t="array" ref="M189">INDEX($A$7:$F$349,SMALL(IF(COUNTIF($L$5,$H$7:$H$349)*COUNTIF($L$5,$I$7:$I$349),MATCH(ROW($A$7:$A$349),ROW($A$7:$A$349)),""),ROWS($B$1:D183)),COLUMNS($A$1:D185))</f>
        <v>Effects of training history on resurgence in humans</v>
      </c>
      <c r="N189" t="str">
        <f t="array" ref="N189">INDEX($A$7:$F$349,SMALL(IF(COUNTIF($L$5,$H$7:$H$349)*COUNTIF($L$5,$I$7:$I$349),MATCH(ROW($A$7:$A$349),ROW($A$7:$A$349)),""),ROWS($B$1:E183)),COLUMNS($A$1:E185))</f>
        <v>Behavioural Processes</v>
      </c>
      <c r="O189">
        <f t="array" ref="O189">INDEX($A$7:$F$349,SMALL(IF(COUNTIF($L$5,$H$7:$H$349)*COUNTIF($L$5,$I$7:$I$349),MATCH(ROW($A$7:$A$349),ROW($A$7:$A$349)),""),ROWS($B$1:F183)),COLUMNS($A$1:F185))</f>
        <v>0</v>
      </c>
    </row>
    <row r="190" spans="1:15">
      <c r="A190" s="1">
        <f>'PsycInfo - Initial'!A193</f>
        <v>0</v>
      </c>
      <c r="B190" s="1">
        <f>'PsycInfo - Initial'!B193</f>
        <v>2017</v>
      </c>
      <c r="C190" s="1" t="str">
        <f>'PsycInfo - Initial'!C193</f>
        <v>Peterson, Stephanie M.; Frieder, Jessica E.; Quigley, Shawn P.; Kestner, Kathryn M.; Goyal, Manish; Smith, Shilo L.; Dayton, Elizabeth; Brower-Breitwieser, Carrie</v>
      </c>
      <c r="D190" s="1" t="str">
        <f>'PsycInfo - Initial'!D193</f>
        <v>Concurrent schedules of reinforcement as 'challenges' to maintenance</v>
      </c>
      <c r="E190" s="1" t="str">
        <f>'PsycInfo - Initial'!E193</f>
        <v>Education &amp; Treatment of Children</v>
      </c>
      <c r="F190" s="1">
        <f>'PsycInfo - Initial'!F193</f>
        <v>0</v>
      </c>
      <c r="H190" s="1">
        <v>1</v>
      </c>
      <c r="I190" s="1">
        <v>1</v>
      </c>
      <c r="J190" t="b">
        <f t="shared" si="2"/>
        <v>1</v>
      </c>
      <c r="K190">
        <f t="array" ref="K190">INDEX($A$7:$F$349,SMALL(IF(COUNTIF($L$5,$H$7:$H$349)*COUNTIF($L$5,$I$7:$I$349),MATCH(ROW($A$7:$A$349),ROW($A$7:$A$349)),""),ROWS($B$1:B184)),COLUMNS($A$1:B186))</f>
        <v>2019</v>
      </c>
      <c r="L190" t="str">
        <f t="array" ref="L190">INDEX($A$7:$F$349,SMALL(IF(COUNTIF($L$5,$H$7:$H$349)*COUNTIF($L$5,$I$7:$I$349),MATCH(ROW($A$7:$A$349),ROW($A$7:$A$349)),""),ROWS($B$1:C184)),COLUMNS($A$1:C186))</f>
        <v>Mullane, Michael P.</v>
      </c>
      <c r="M190" t="str">
        <f t="array" ref="M190">INDEX($A$7:$F$349,SMALL(IF(COUNTIF($L$5,$H$7:$H$349)*COUNTIF($L$5,$I$7:$I$349),MATCH(ROW($A$7:$A$349),ROW($A$7:$A$349)),""),ROWS($B$1:D184)),COLUMNS($A$1:D186))</f>
        <v>Effects of variable reinforcement delays on children's use of Mands: An application of risky choice to functional communication training</v>
      </c>
      <c r="N190">
        <f t="array" ref="N190">INDEX($A$7:$F$349,SMALL(IF(COUNTIF($L$5,$H$7:$H$349)*COUNTIF($L$5,$I$7:$I$349),MATCH(ROW($A$7:$A$349),ROW($A$7:$A$349)),""),ROWS($B$1:E184)),COLUMNS($A$1:E186))</f>
        <v>0</v>
      </c>
      <c r="O190">
        <f t="array" ref="O190">INDEX($A$7:$F$349,SMALL(IF(COUNTIF($L$5,$H$7:$H$349)*COUNTIF($L$5,$I$7:$I$349),MATCH(ROW($A$7:$A$349),ROW($A$7:$A$349)),""),ROWS($B$1:F184)),COLUMNS($A$1:F186))</f>
        <v>0</v>
      </c>
    </row>
    <row r="191" spans="1:15">
      <c r="A191" s="1">
        <f>'PsycInfo - Initial'!A194</f>
        <v>0</v>
      </c>
      <c r="B191" s="1">
        <f>'PsycInfo - Initial'!B194</f>
        <v>2020</v>
      </c>
      <c r="C191" s="1" t="str">
        <f>'PsycInfo - Initial'!C194</f>
        <v>Alessandri, Jérôme; Cançado, Carlos R. X.</v>
      </c>
      <c r="D191" s="1" t="str">
        <f>'PsycInfo - Initial'!D194</f>
        <v>Context affects resurgence of negatively reinforced human behavior</v>
      </c>
      <c r="E191" s="1" t="str">
        <f>'PsycInfo - Initial'!E194</f>
        <v>Behavioural Processes</v>
      </c>
      <c r="F191" s="1">
        <f>'PsycInfo - Initial'!F194</f>
        <v>0</v>
      </c>
      <c r="H191" s="1">
        <v>1</v>
      </c>
      <c r="I191" s="1">
        <v>1</v>
      </c>
      <c r="J191" t="b">
        <f t="shared" si="2"/>
        <v>1</v>
      </c>
      <c r="K191">
        <f t="array" ref="K191">INDEX($A$7:$F$349,SMALL(IF(COUNTIF($L$5,$H$7:$H$349)*COUNTIF($L$5,$I$7:$I$349),MATCH(ROW($A$7:$A$349),ROW($A$7:$A$349)),""),ROWS($B$1:B185)),COLUMNS($A$1:B187))</f>
        <v>2017</v>
      </c>
      <c r="L191" t="str">
        <f t="array" ref="L191">INDEX($A$7:$F$349,SMALL(IF(COUNTIF($L$5,$H$7:$H$349)*COUNTIF($L$5,$I$7:$I$349),MATCH(ROW($A$7:$A$349),ROW($A$7:$A$349)),""),ROWS($B$1:C185)),COLUMNS($A$1:C187))</f>
        <v>Bolívar, Hypatia A.; Cox, David J.; Barlow, Molly A.; Dallery, Jesse</v>
      </c>
      <c r="M191" t="str">
        <f t="array" ref="M191">INDEX($A$7:$F$349,SMALL(IF(COUNTIF($L$5,$H$7:$H$349)*COUNTIF($L$5,$I$7:$I$349),MATCH(ROW($A$7:$A$349),ROW($A$7:$A$349)),""),ROWS($B$1:D185)),COLUMNS($A$1:D187))</f>
        <v>Evaluating resurgence procedures in a human operant laboratory</v>
      </c>
      <c r="N191" t="str">
        <f t="array" ref="N191">INDEX($A$7:$F$349,SMALL(IF(COUNTIF($L$5,$H$7:$H$349)*COUNTIF($L$5,$I$7:$I$349),MATCH(ROW($A$7:$A$349),ROW($A$7:$A$349)),""),ROWS($B$1:E185)),COLUMNS($A$1:E187))</f>
        <v>Behavioural Processes</v>
      </c>
      <c r="O191">
        <f t="array" ref="O191">INDEX($A$7:$F$349,SMALL(IF(COUNTIF($L$5,$H$7:$H$349)*COUNTIF($L$5,$I$7:$I$349),MATCH(ROW($A$7:$A$349),ROW($A$7:$A$349)),""),ROWS($B$1:F185)),COLUMNS($A$1:F187))</f>
        <v>0</v>
      </c>
    </row>
    <row r="192" spans="1:15">
      <c r="A192" s="1">
        <f>'PsycInfo - Initial'!A195</f>
        <v>0</v>
      </c>
      <c r="B192" s="1">
        <f>'PsycInfo - Initial'!B195</f>
        <v>2015</v>
      </c>
      <c r="C192" s="1" t="str">
        <f>'PsycInfo - Initial'!C195</f>
        <v>Trask, Sydney; Schepers, Scott T.; Bouton, Mark E.</v>
      </c>
      <c r="D192" s="1" t="str">
        <f>'PsycInfo - Initial'!D195</f>
        <v>Context change explains resurgence after the extinction of operant behavior</v>
      </c>
      <c r="E192" s="1" t="str">
        <f>'PsycInfo - Initial'!E195</f>
        <v>Revista Mexicana de Análisis de la Conducta</v>
      </c>
      <c r="F192" s="1">
        <f>'PsycInfo - Initial'!F195</f>
        <v>0</v>
      </c>
      <c r="H192" s="1">
        <v>1</v>
      </c>
      <c r="I192" s="1">
        <v>1</v>
      </c>
      <c r="J192" t="b">
        <f t="shared" si="2"/>
        <v>1</v>
      </c>
      <c r="K192">
        <f t="array" ref="K192">INDEX($A$7:$F$349,SMALL(IF(COUNTIF($L$5,$H$7:$H$349)*COUNTIF($L$5,$I$7:$I$349),MATCH(ROW($A$7:$A$349),ROW($A$7:$A$349)),""),ROWS($B$1:B186)),COLUMNS($A$1:B188))</f>
        <v>2019</v>
      </c>
      <c r="L192" t="str">
        <f t="array" ref="L192">INDEX($A$7:$F$349,SMALL(IF(COUNTIF($L$5,$H$7:$H$349)*COUNTIF($L$5,$I$7:$I$349),MATCH(ROW($A$7:$A$349),ROW($A$7:$A$349)),""),ROWS($B$1:C186)),COLUMNS($A$1:C188))</f>
        <v>Gratz, Olivia Hansen; Wilson, Alyssa N.; Glassford, Tyler</v>
      </c>
      <c r="M192" t="str">
        <f t="array" ref="M192">INDEX($A$7:$F$349,SMALL(IF(COUNTIF($L$5,$H$7:$H$349)*COUNTIF($L$5,$I$7:$I$349),MATCH(ROW($A$7:$A$349),ROW($A$7:$A$349)),""),ROWS($B$1:D186)),COLUMNS($A$1:D188))</f>
        <v>Evaluating the resurgence of problem behavior with three functionally equivalent discriminated operants</v>
      </c>
      <c r="N192" t="str">
        <f t="array" ref="N192">INDEX($A$7:$F$349,SMALL(IF(COUNTIF($L$5,$H$7:$H$349)*COUNTIF($L$5,$I$7:$I$349),MATCH(ROW($A$7:$A$349),ROW($A$7:$A$349)),""),ROWS($B$1:E186)),COLUMNS($A$1:E188))</f>
        <v>The Psychological Record</v>
      </c>
      <c r="O192">
        <f t="array" ref="O192">INDEX($A$7:$F$349,SMALL(IF(COUNTIF($L$5,$H$7:$H$349)*COUNTIF($L$5,$I$7:$I$349),MATCH(ROW($A$7:$A$349),ROW($A$7:$A$349)),""),ROWS($B$1:F186)),COLUMNS($A$1:F188))</f>
        <v>0</v>
      </c>
    </row>
    <row r="193" spans="1:15">
      <c r="A193" s="1">
        <f>'PsycInfo - Initial'!A196</f>
        <v>0</v>
      </c>
      <c r="B193" s="1">
        <f>'PsycInfo - Initial'!B196</f>
        <v>2016</v>
      </c>
      <c r="C193" s="1" t="str">
        <f>'PsycInfo - Initial'!C196</f>
        <v>Ghaemmaghami, Mahshid</v>
      </c>
      <c r="D193" s="1" t="str">
        <f>'PsycInfo - Initial'!D196</f>
        <v>Contingencies are necessary for promoting delay tolerance</v>
      </c>
      <c r="E193" s="1">
        <f>'PsycInfo - Initial'!E196</f>
        <v>0</v>
      </c>
      <c r="F193" s="1">
        <f>'PsycInfo - Initial'!F196</f>
        <v>0</v>
      </c>
      <c r="H193" s="1">
        <v>1</v>
      </c>
      <c r="I193" s="1">
        <v>1</v>
      </c>
      <c r="J193" t="b">
        <f t="shared" si="2"/>
        <v>1</v>
      </c>
      <c r="K193">
        <f t="array" ref="K193">INDEX($A$7:$F$349,SMALL(IF(COUNTIF($L$5,$H$7:$H$349)*COUNTIF($L$5,$I$7:$I$349),MATCH(ROW($A$7:$A$349),ROW($A$7:$A$349)),""),ROWS($B$1:B187)),COLUMNS($A$1:B189))</f>
        <v>2016</v>
      </c>
      <c r="L193" t="str">
        <f t="array" ref="L193">INDEX($A$7:$F$349,SMALL(IF(COUNTIF($L$5,$H$7:$H$349)*COUNTIF($L$5,$I$7:$I$349),MATCH(ROW($A$7:$A$349),ROW($A$7:$A$349)),""),ROWS($B$1:C187)),COLUMNS($A$1:C189))</f>
        <v>Shamlian, Kenneth D.; Fisher, Wayne W.; Steege, Mark W.; Cavanaugh, Brenna M.; Samour, Kristina; Querim, Angie C.</v>
      </c>
      <c r="M193" t="str">
        <f t="array" ref="M193">INDEX($A$7:$F$349,SMALL(IF(COUNTIF($L$5,$H$7:$H$349)*COUNTIF($L$5,$I$7:$I$349),MATCH(ROW($A$7:$A$349),ROW($A$7:$A$349)),""),ROWS($B$1:D187)),COLUMNS($A$1:D189))</f>
        <v>Evaluation of multiple schedules with naturally occurring and therapist‐arranged discriminative stimuli following functional communication training</v>
      </c>
      <c r="N193" t="str">
        <f t="array" ref="N193">INDEX($A$7:$F$349,SMALL(IF(COUNTIF($L$5,$H$7:$H$349)*COUNTIF($L$5,$I$7:$I$349),MATCH(ROW($A$7:$A$349),ROW($A$7:$A$349)),""),ROWS($B$1:E187)),COLUMNS($A$1:E189))</f>
        <v>Journal of Applied Behavior Analysis</v>
      </c>
      <c r="O193">
        <f t="array" ref="O193">INDEX($A$7:$F$349,SMALL(IF(COUNTIF($L$5,$H$7:$H$349)*COUNTIF($L$5,$I$7:$I$349),MATCH(ROW($A$7:$A$349),ROW($A$7:$A$349)),""),ROWS($B$1:F187)),COLUMNS($A$1:F189))</f>
        <v>0</v>
      </c>
    </row>
    <row r="194" spans="1:15">
      <c r="A194" s="1">
        <f>'PsycInfo - Initial'!A197</f>
        <v>0</v>
      </c>
      <c r="B194" s="1">
        <f>'PsycInfo - Initial'!B197</f>
        <v>2016</v>
      </c>
      <c r="C194" s="1" t="str">
        <f>'PsycInfo - Initial'!C197</f>
        <v>Ghaemmaghami, Mahshid; Hanley, Gregory P.; Jessel, Joshua</v>
      </c>
      <c r="D194" s="1" t="str">
        <f>'PsycInfo - Initial'!D197</f>
        <v>Contingencies promote delay tolerance</v>
      </c>
      <c r="E194" s="1" t="str">
        <f>'PsycInfo - Initial'!E197</f>
        <v>Journal of Applied Behavior Analysis</v>
      </c>
      <c r="F194" s="1">
        <f>'PsycInfo - Initial'!F197</f>
        <v>0</v>
      </c>
      <c r="H194" s="1">
        <v>1</v>
      </c>
      <c r="I194" s="1">
        <v>1</v>
      </c>
      <c r="J194" t="b">
        <f t="shared" si="2"/>
        <v>1</v>
      </c>
      <c r="K194">
        <f t="array" ref="K194">INDEX($A$7:$F$349,SMALL(IF(COUNTIF($L$5,$H$7:$H$349)*COUNTIF($L$5,$I$7:$I$349),MATCH(ROW($A$7:$A$349),ROW($A$7:$A$349)),""),ROWS($B$1:B188)),COLUMNS($A$1:B190))</f>
        <v>2014</v>
      </c>
      <c r="L194" t="str">
        <f t="array" ref="L194">INDEX($A$7:$F$349,SMALL(IF(COUNTIF($L$5,$H$7:$H$349)*COUNTIF($L$5,$I$7:$I$349),MATCH(ROW($A$7:$A$349),ROW($A$7:$A$349)),""),ROWS($B$1:C188)),COLUMNS($A$1:C190))</f>
        <v>Pyszczynski, Adam D.; Shahan, Timothy A.</v>
      </c>
      <c r="M194" t="str">
        <f t="array" ref="M194">INDEX($A$7:$F$349,SMALL(IF(COUNTIF($L$5,$H$7:$H$349)*COUNTIF($L$5,$I$7:$I$349),MATCH(ROW($A$7:$A$349),ROW($A$7:$A$349)),""),ROWS($B$1:D188)),COLUMNS($A$1:D190))</f>
        <v>Examination of the role of dopamine D₂ and adrenergic α₂ receptors in resurgence of food seeking</v>
      </c>
      <c r="N194" t="str">
        <f t="array" ref="N194">INDEX($A$7:$F$349,SMALL(IF(COUNTIF($L$5,$H$7:$H$349)*COUNTIF($L$5,$I$7:$I$349),MATCH(ROW($A$7:$A$349),ROW($A$7:$A$349)),""),ROWS($B$1:E188)),COLUMNS($A$1:E190))</f>
        <v>Behavioural Brain Research</v>
      </c>
      <c r="O194">
        <f t="array" ref="O194">INDEX($A$7:$F$349,SMALL(IF(COUNTIF($L$5,$H$7:$H$349)*COUNTIF($L$5,$I$7:$I$349),MATCH(ROW($A$7:$A$349),ROW($A$7:$A$349)),""),ROWS($B$1:F188)),COLUMNS($A$1:F190))</f>
        <v>0</v>
      </c>
    </row>
    <row r="195" spans="1:15">
      <c r="A195" s="1">
        <f>'PsycInfo - Initial'!A198</f>
        <v>0</v>
      </c>
      <c r="B195" s="1">
        <f>'PsycInfo - Initial'!B198</f>
        <v>2018</v>
      </c>
      <c r="C195" s="1" t="str">
        <f>'PsycInfo - Initial'!C198</f>
        <v>Trask, Sydney</v>
      </c>
      <c r="D195" s="1" t="str">
        <f>'PsycInfo - Initial'!D198</f>
        <v>Cues associated with alternative reinforcement can attenuate resurgence of an extinguished instrumental response</v>
      </c>
      <c r="E195" s="1">
        <f>'PsycInfo - Initial'!E198</f>
        <v>0</v>
      </c>
      <c r="F195" s="1">
        <f>'PsycInfo - Initial'!F198</f>
        <v>0</v>
      </c>
      <c r="H195" s="1">
        <v>1</v>
      </c>
      <c r="I195" s="1">
        <v>1</v>
      </c>
      <c r="J195" t="b">
        <f t="shared" si="2"/>
        <v>1</v>
      </c>
      <c r="K195">
        <f t="array" ref="K195">INDEX($A$7:$F$349,SMALL(IF(COUNTIF($L$5,$H$7:$H$349)*COUNTIF($L$5,$I$7:$I$349),MATCH(ROW($A$7:$A$349),ROW($A$7:$A$349)),""),ROWS($B$1:B189)),COLUMNS($A$1:B191))</f>
        <v>2020</v>
      </c>
      <c r="L195" t="str">
        <f t="array" ref="L195">INDEX($A$7:$F$349,SMALL(IF(COUNTIF($L$5,$H$7:$H$349)*COUNTIF($L$5,$I$7:$I$349),MATCH(ROW($A$7:$A$349),ROW($A$7:$A$349)),""),ROWS($B$1:C189)),COLUMNS($A$1:C191))</f>
        <v>Shvarts, Samuel; Jimenez‐Gomez, Corina; Bai, John Y. H.; Thomas, Rachel R.; Oskam, James J; Podlesnik, Christopher A.</v>
      </c>
      <c r="M195" t="str">
        <f t="array" ref="M195">INDEX($A$7:$F$349,SMALL(IF(COUNTIF($L$5,$H$7:$H$349)*COUNTIF($L$5,$I$7:$I$349),MATCH(ROW($A$7:$A$349),ROW($A$7:$A$349)),""),ROWS($B$1:D189)),COLUMNS($A$1:D191))</f>
        <v>Examining stimuli paired with alternative reinforcement to mitigate resurgence in children diagnosed with autism spectrum disorder and pigeons</v>
      </c>
      <c r="N195" t="str">
        <f t="array" ref="N195">INDEX($A$7:$F$349,SMALL(IF(COUNTIF($L$5,$H$7:$H$349)*COUNTIF($L$5,$I$7:$I$349),MATCH(ROW($A$7:$A$349),ROW($A$7:$A$349)),""),ROWS($B$1:E189)),COLUMNS($A$1:E191))</f>
        <v>Journal of the Experimental Analysis of Behavior</v>
      </c>
      <c r="O195">
        <f t="array" ref="O195">INDEX($A$7:$F$349,SMALL(IF(COUNTIF($L$5,$H$7:$H$349)*COUNTIF($L$5,$I$7:$I$349),MATCH(ROW($A$7:$A$349),ROW($A$7:$A$349)),""),ROWS($B$1:F189)),COLUMNS($A$1:F191))</f>
        <v>0</v>
      </c>
    </row>
    <row r="196" spans="1:15">
      <c r="A196" s="1">
        <f>'PsycInfo - Initial'!A199</f>
        <v>0</v>
      </c>
      <c r="B196" s="1">
        <f>'PsycInfo - Initial'!B199</f>
        <v>2019</v>
      </c>
      <c r="C196" s="1" t="str">
        <f>'PsycInfo - Initial'!C199</f>
        <v>Trask, Sydney</v>
      </c>
      <c r="D196" s="1" t="str">
        <f>'PsycInfo - Initial'!D199</f>
        <v>Cues associated with alternative reinforcement during extinction can attenuate resurgence of an extinguished instrumental response</v>
      </c>
      <c r="E196" s="1" t="str">
        <f>'PsycInfo - Initial'!E199</f>
        <v>Learning &amp; Behavior</v>
      </c>
      <c r="F196" s="1">
        <f>'PsycInfo - Initial'!F199</f>
        <v>0</v>
      </c>
      <c r="H196" s="1">
        <v>1</v>
      </c>
      <c r="I196" s="1">
        <v>1</v>
      </c>
      <c r="J196" t="b">
        <f t="shared" si="2"/>
        <v>1</v>
      </c>
      <c r="K196">
        <f t="array" ref="K196">INDEX($A$7:$F$349,SMALL(IF(COUNTIF($L$5,$H$7:$H$349)*COUNTIF($L$5,$I$7:$I$349),MATCH(ROW($A$7:$A$349),ROW($A$7:$A$349)),""),ROWS($B$1:B190)),COLUMNS($A$1:B192))</f>
        <v>2010</v>
      </c>
      <c r="L196" t="str">
        <f t="array" ref="L196">INDEX($A$7:$F$349,SMALL(IF(COUNTIF($L$5,$H$7:$H$349)*COUNTIF($L$5,$I$7:$I$349),MATCH(ROW($A$7:$A$349),ROW($A$7:$A$349)),""),ROWS($B$1:C190)),COLUMNS($A$1:C192))</f>
        <v>Podlesnik, Christopher A.; Shahan, Timothy A.</v>
      </c>
      <c r="M196" t="str">
        <f t="array" ref="M196">INDEX($A$7:$F$349,SMALL(IF(COUNTIF($L$5,$H$7:$H$349)*COUNTIF($L$5,$I$7:$I$349),MATCH(ROW($A$7:$A$349),ROW($A$7:$A$349)),""),ROWS($B$1:D190)),COLUMNS($A$1:D192))</f>
        <v>Extinction, relapse, and behavioral momentum</v>
      </c>
      <c r="N196" t="str">
        <f t="array" ref="N196">INDEX($A$7:$F$349,SMALL(IF(COUNTIF($L$5,$H$7:$H$349)*COUNTIF($L$5,$I$7:$I$349),MATCH(ROW($A$7:$A$349),ROW($A$7:$A$349)),""),ROWS($B$1:E190)),COLUMNS($A$1:E192))</f>
        <v>Behavioural Processes</v>
      </c>
      <c r="O196">
        <f t="array" ref="O196">INDEX($A$7:$F$349,SMALL(IF(COUNTIF($L$5,$H$7:$H$349)*COUNTIF($L$5,$I$7:$I$349),MATCH(ROW($A$7:$A$349),ROW($A$7:$A$349)),""),ROWS($B$1:F190)),COLUMNS($A$1:F192))</f>
        <v>0</v>
      </c>
    </row>
    <row r="197" spans="1:15">
      <c r="A197" s="1">
        <f>'PsycInfo - Initial'!A200</f>
        <v>0</v>
      </c>
      <c r="B197" s="1">
        <f>'PsycInfo - Initial'!B200</f>
        <v>2018</v>
      </c>
      <c r="C197" s="1" t="str">
        <f>'PsycInfo - Initial'!C200</f>
        <v>Craig, Andrew R.; Cunningham, Paul J.; Sweeney, Mary M.; Shahan, Timothy A.; Nevin, John A.</v>
      </c>
      <c r="D197" s="1" t="str">
        <f>'PsycInfo - Initial'!D200</f>
        <v>Delivering alternative reinforcement in a distinct context reduces its counter‐therapeutic effects on relapse</v>
      </c>
      <c r="E197" s="1" t="str">
        <f>'PsycInfo - Initial'!E200</f>
        <v>Journal of the Experimental Analysis of Behavior</v>
      </c>
      <c r="F197" s="1">
        <f>'PsycInfo - Initial'!F200</f>
        <v>0</v>
      </c>
      <c r="H197" s="1">
        <v>1</v>
      </c>
      <c r="I197" s="1">
        <v>1</v>
      </c>
      <c r="J197" t="b">
        <f t="shared" si="2"/>
        <v>1</v>
      </c>
      <c r="K197">
        <f t="array" ref="K197">INDEX($A$7:$F$349,SMALL(IF(COUNTIF($L$5,$H$7:$H$349)*COUNTIF($L$5,$I$7:$I$349),MATCH(ROW($A$7:$A$349),ROW($A$7:$A$349)),""),ROWS($B$1:B191)),COLUMNS($A$1:B193))</f>
        <v>2008</v>
      </c>
      <c r="L197" t="str">
        <f t="array" ref="L197">INDEX($A$7:$F$349,SMALL(IF(COUNTIF($L$5,$H$7:$H$349)*COUNTIF($L$5,$I$7:$I$349),MATCH(ROW($A$7:$A$349),ROW($A$7:$A$349)),""),ROWS($B$1:C191)),COLUMNS($A$1:C193))</f>
        <v>Doughty, Adam H.; Oken, Gabriella</v>
      </c>
      <c r="M197" t="str">
        <f t="array" ref="M197">INDEX($A$7:$F$349,SMALL(IF(COUNTIF($L$5,$H$7:$H$349)*COUNTIF($L$5,$I$7:$I$349),MATCH(ROW($A$7:$A$349),ROW($A$7:$A$349)),""),ROWS($B$1:D191)),COLUMNS($A$1:D193))</f>
        <v>Extinction-induced response resurgence: A selective review</v>
      </c>
      <c r="N197" t="str">
        <f t="array" ref="N197">INDEX($A$7:$F$349,SMALL(IF(COUNTIF($L$5,$H$7:$H$349)*COUNTIF($L$5,$I$7:$I$349),MATCH(ROW($A$7:$A$349),ROW($A$7:$A$349)),""),ROWS($B$1:E191)),COLUMNS($A$1:E193))</f>
        <v>The Behavior Analyst Today</v>
      </c>
      <c r="O197">
        <f t="array" ref="O197">INDEX($A$7:$F$349,SMALL(IF(COUNTIF($L$5,$H$7:$H$349)*COUNTIF($L$5,$I$7:$I$349),MATCH(ROW($A$7:$A$349),ROW($A$7:$A$349)),""),ROWS($B$1:F191)),COLUMNS($A$1:F193))</f>
        <v>0</v>
      </c>
    </row>
    <row r="198" spans="1:15">
      <c r="A198" s="1">
        <f>'PsycInfo - Initial'!A201</f>
        <v>0</v>
      </c>
      <c r="B198" s="1">
        <f>'PsycInfo - Initial'!B201</f>
        <v>2010</v>
      </c>
      <c r="C198" s="1" t="str">
        <f>'PsycInfo - Initial'!C201</f>
        <v>Mendres, Amber E.; Borrero, John C.</v>
      </c>
      <c r="D198" s="1" t="str">
        <f>'PsycInfo - Initial'!D201</f>
        <v>Development and modification of a response class via positive and negative reinforcement: A translational approach</v>
      </c>
      <c r="E198" s="1" t="str">
        <f>'PsycInfo - Initial'!E201</f>
        <v>Journal of Applied Behavior Analysis</v>
      </c>
      <c r="F198" s="1">
        <f>'PsycInfo - Initial'!F201</f>
        <v>0</v>
      </c>
      <c r="H198" s="1">
        <v>0</v>
      </c>
      <c r="I198" s="1">
        <v>0</v>
      </c>
      <c r="J198" t="b">
        <f t="shared" si="2"/>
        <v>1</v>
      </c>
      <c r="K198">
        <f t="array" ref="K198">INDEX($A$7:$F$349,SMALL(IF(COUNTIF($L$5,$H$7:$H$349)*COUNTIF($L$5,$I$7:$I$349),MATCH(ROW($A$7:$A$349),ROW($A$7:$A$349)),""),ROWS($B$1:B192)),COLUMNS($A$1:B194))</f>
        <v>1985</v>
      </c>
      <c r="L198" t="str">
        <f t="array" ref="L198">INDEX($A$7:$F$349,SMALL(IF(COUNTIF($L$5,$H$7:$H$349)*COUNTIF($L$5,$I$7:$I$349),MATCH(ROW($A$7:$A$349),ROW($A$7:$A$349)),""),ROWS($B$1:C192)),COLUMNS($A$1:C194))</f>
        <v>Epstein, Robert</v>
      </c>
      <c r="M198" t="str">
        <f t="array" ref="M198">INDEX($A$7:$F$349,SMALL(IF(COUNTIF($L$5,$H$7:$H$349)*COUNTIF($L$5,$I$7:$I$349),MATCH(ROW($A$7:$A$349),ROW($A$7:$A$349)),""),ROWS($B$1:D192)),COLUMNS($A$1:D194))</f>
        <v>Extinction-induced resurgence: Preliminary investigations and possible applications</v>
      </c>
      <c r="N198" t="str">
        <f t="array" ref="N198">INDEX($A$7:$F$349,SMALL(IF(COUNTIF($L$5,$H$7:$H$349)*COUNTIF($L$5,$I$7:$I$349),MATCH(ROW($A$7:$A$349),ROW($A$7:$A$349)),""),ROWS($B$1:E192)),COLUMNS($A$1:E194))</f>
        <v>The Psychological Record</v>
      </c>
      <c r="O198">
        <f t="array" ref="O198">INDEX($A$7:$F$349,SMALL(IF(COUNTIF($L$5,$H$7:$H$349)*COUNTIF($L$5,$I$7:$I$349),MATCH(ROW($A$7:$A$349),ROW($A$7:$A$349)),""),ROWS($B$1:F192)),COLUMNS($A$1:F194))</f>
        <v>0</v>
      </c>
    </row>
    <row r="199" spans="1:15">
      <c r="A199" s="1">
        <f>'PsycInfo - Initial'!A202</f>
        <v>0</v>
      </c>
      <c r="B199" s="1">
        <f>'PsycInfo - Initial'!B202</f>
        <v>2017</v>
      </c>
      <c r="C199" s="1" t="str">
        <f>'PsycInfo - Initial'!C202</f>
        <v>Garner, Joshua; Brown, Chelsey; Levy, Sonia</v>
      </c>
      <c r="D199" s="1" t="str">
        <f>'PsycInfo - Initial'!D202</f>
        <v>Diet and exercise failures: A theoretical extension of relapse</v>
      </c>
      <c r="E199" s="1" t="str">
        <f>'PsycInfo - Initial'!E202</f>
        <v>The Psychological Record</v>
      </c>
      <c r="F199" s="1">
        <f>'PsycInfo - Initial'!F202</f>
        <v>0</v>
      </c>
      <c r="H199" s="1">
        <v>1</v>
      </c>
      <c r="I199" s="1">
        <v>1</v>
      </c>
      <c r="J199" t="b">
        <f t="shared" si="2"/>
        <v>1</v>
      </c>
      <c r="K199">
        <f t="array" ref="K199">INDEX($A$7:$F$349,SMALL(IF(COUNTIF($L$5,$H$7:$H$349)*COUNTIF($L$5,$I$7:$I$349),MATCH(ROW($A$7:$A$349),ROW($A$7:$A$349)),""),ROWS($B$1:B193)),COLUMNS($A$1:B195))</f>
        <v>2018</v>
      </c>
      <c r="L199" t="str">
        <f t="array" ref="L199">INDEX($A$7:$F$349,SMALL(IF(COUNTIF($L$5,$H$7:$H$349)*COUNTIF($L$5,$I$7:$I$349),MATCH(ROW($A$7:$A$349),ROW($A$7:$A$349)),""),ROWS($B$1:C193)),COLUMNS($A$1:C195))</f>
        <v>Trask, Sydney; Keim, Christopher L.; Bouton, Mark E.</v>
      </c>
      <c r="M199" t="str">
        <f t="array" ref="M199">INDEX($A$7:$F$349,SMALL(IF(COUNTIF($L$5,$H$7:$H$349)*COUNTIF($L$5,$I$7:$I$349),MATCH(ROW($A$7:$A$349),ROW($A$7:$A$349)),""),ROWS($B$1:D193)),COLUMNS($A$1:D195))</f>
        <v>Factors that encourage generalization from extinction to test reduce resurgence of an extinguished operant response</v>
      </c>
      <c r="N199" t="str">
        <f t="array" ref="N199">INDEX($A$7:$F$349,SMALL(IF(COUNTIF($L$5,$H$7:$H$349)*COUNTIF($L$5,$I$7:$I$349),MATCH(ROW($A$7:$A$349),ROW($A$7:$A$349)),""),ROWS($B$1:E193)),COLUMNS($A$1:E195))</f>
        <v>Journal of the Experimental Analysis of Behavior</v>
      </c>
      <c r="O199">
        <f t="array" ref="O199">INDEX($A$7:$F$349,SMALL(IF(COUNTIF($L$5,$H$7:$H$349)*COUNTIF($L$5,$I$7:$I$349),MATCH(ROW($A$7:$A$349),ROW($A$7:$A$349)),""),ROWS($B$1:F193)),COLUMNS($A$1:F195))</f>
        <v>0</v>
      </c>
    </row>
    <row r="200" spans="1:15">
      <c r="A200" s="1">
        <f>'PsycInfo - Initial'!A203</f>
        <v>0</v>
      </c>
      <c r="B200" s="1">
        <f>'PsycInfo - Initial'!B203</f>
        <v>2007</v>
      </c>
      <c r="C200" s="1" t="str">
        <f>'PsycInfo - Initial'!C203</f>
        <v>Doughty, Adam H.; da Silva, Stephanie P.; Lattal, Kennon A.</v>
      </c>
      <c r="D200" s="1" t="str">
        <f>'PsycInfo - Initial'!D203</f>
        <v>Differential resurgence and response elimination</v>
      </c>
      <c r="E200" s="1" t="str">
        <f>'PsycInfo - Initial'!E203</f>
        <v>Behavioural Processes</v>
      </c>
      <c r="F200" s="1">
        <f>'PsycInfo - Initial'!F203</f>
        <v>0</v>
      </c>
      <c r="H200" s="1">
        <v>1</v>
      </c>
      <c r="I200" s="1">
        <v>1</v>
      </c>
      <c r="J200" t="b">
        <f t="shared" ref="J200:J263" si="3">IF(ISBLANK(I200),FALSE,IF(EXACT(H200, I200),TRUE,FALSE))</f>
        <v>1</v>
      </c>
      <c r="K200">
        <f t="array" ref="K200">INDEX($A$7:$F$349,SMALL(IF(COUNTIF($L$5,$H$7:$H$349)*COUNTIF($L$5,$I$7:$I$349),MATCH(ROW($A$7:$A$349),ROW($A$7:$A$349)),""),ROWS($B$1:B194)),COLUMNS($A$1:B196))</f>
        <v>2014</v>
      </c>
      <c r="L200" t="str">
        <f t="array" ref="L200">INDEX($A$7:$F$349,SMALL(IF(COUNTIF($L$5,$H$7:$H$349)*COUNTIF($L$5,$I$7:$I$349),MATCH(ROW($A$7:$A$349),ROW($A$7:$A$349)),""),ROWS($B$1:C194)),COLUMNS($A$1:C196))</f>
        <v>Doughty, Adam H.; Leake, Lesley W.; Stoudemire, M. Lee</v>
      </c>
      <c r="M200" t="str">
        <f t="array" ref="M200">INDEX($A$7:$F$349,SMALL(IF(COUNTIF($L$5,$H$7:$H$349)*COUNTIF($L$5,$I$7:$I$349),MATCH(ROW($A$7:$A$349),ROW($A$7:$A$349)),""),ROWS($B$1:D194)),COLUMNS($A$1:D196))</f>
        <v>Failure to observe untested derived stimulus relations in extinction: Implications for understanding stimulus‐equivalence formation</v>
      </c>
      <c r="N200" t="str">
        <f t="array" ref="N200">INDEX($A$7:$F$349,SMALL(IF(COUNTIF($L$5,$H$7:$H$349)*COUNTIF($L$5,$I$7:$I$349),MATCH(ROW($A$7:$A$349),ROW($A$7:$A$349)),""),ROWS($B$1:E194)),COLUMNS($A$1:E196))</f>
        <v>Journal of the Experimental Analysis of Behavior</v>
      </c>
      <c r="O200">
        <f t="array" ref="O200">INDEX($A$7:$F$349,SMALL(IF(COUNTIF($L$5,$H$7:$H$349)*COUNTIF($L$5,$I$7:$I$349),MATCH(ROW($A$7:$A$349),ROW($A$7:$A$349)),""),ROWS($B$1:F194)),COLUMNS($A$1:F196))</f>
        <v>0</v>
      </c>
    </row>
    <row r="201" spans="1:15">
      <c r="A201" s="1">
        <f>'PsycInfo - Initial'!A204</f>
        <v>0</v>
      </c>
      <c r="B201" s="1">
        <f>'PsycInfo - Initial'!B204</f>
        <v>2016</v>
      </c>
      <c r="C201" s="1" t="str">
        <f>'PsycInfo - Initial'!C204</f>
        <v>Trask, Sydney; Bouton, Mark E.</v>
      </c>
      <c r="D201" s="1" t="str">
        <f>'PsycInfo - Initial'!D204</f>
        <v>Discriminative properties of the reinforcer can be used to attenuate the renewal of extinguished operant behavior</v>
      </c>
      <c r="E201" s="1" t="str">
        <f>'PsycInfo - Initial'!E204</f>
        <v>Learning &amp; Behavior</v>
      </c>
      <c r="F201" s="1">
        <f>'PsycInfo - Initial'!F204</f>
        <v>0</v>
      </c>
      <c r="H201" s="1">
        <v>1</v>
      </c>
      <c r="I201" s="1">
        <v>1</v>
      </c>
      <c r="J201" t="b">
        <f t="shared" si="3"/>
        <v>1</v>
      </c>
      <c r="K201">
        <f t="array" ref="K201">INDEX($A$7:$F$349,SMALL(IF(COUNTIF($L$5,$H$7:$H$349)*COUNTIF($L$5,$I$7:$I$349),MATCH(ROW($A$7:$A$349),ROW($A$7:$A$349)),""),ROWS($B$1:B195)),COLUMNS($A$1:B197))</f>
        <v>2019</v>
      </c>
      <c r="L201" t="str">
        <f t="array" ref="L201">INDEX($A$7:$F$349,SMALL(IF(COUNTIF($L$5,$H$7:$H$349)*COUNTIF($L$5,$I$7:$I$349),MATCH(ROW($A$7:$A$349),ROW($A$7:$A$349)),""),ROWS($B$1:C195)),COLUMNS($A$1:C197))</f>
        <v>Lattal, Kennon A.; Solley, Elizabeth A.; Cançado, Carlos R. X.; Oliver, Anthony C.</v>
      </c>
      <c r="M201" t="str">
        <f t="array" ref="M201">INDEX($A$7:$F$349,SMALL(IF(COUNTIF($L$5,$H$7:$H$349)*COUNTIF($L$5,$I$7:$I$349),MATCH(ROW($A$7:$A$349),ROW($A$7:$A$349)),""),ROWS($B$1:D195)),COLUMNS($A$1:D197))</f>
        <v>Hierarchical resurgence</v>
      </c>
      <c r="N201" t="str">
        <f t="array" ref="N201">INDEX($A$7:$F$349,SMALL(IF(COUNTIF($L$5,$H$7:$H$349)*COUNTIF($L$5,$I$7:$I$349),MATCH(ROW($A$7:$A$349),ROW($A$7:$A$349)),""),ROWS($B$1:E195)),COLUMNS($A$1:E197))</f>
        <v>Journal of the Experimental Analysis of Behavior</v>
      </c>
      <c r="O201">
        <f t="array" ref="O201">INDEX($A$7:$F$349,SMALL(IF(COUNTIF($L$5,$H$7:$H$349)*COUNTIF($L$5,$I$7:$I$349),MATCH(ROW($A$7:$A$349),ROW($A$7:$A$349)),""),ROWS($B$1:F195)),COLUMNS($A$1:F197))</f>
        <v>0</v>
      </c>
    </row>
    <row r="202" spans="1:15">
      <c r="A202" s="1">
        <f>'PsycInfo - Initial'!A205</f>
        <v>0</v>
      </c>
      <c r="B202" s="1">
        <f>'PsycInfo - Initial'!B205</f>
        <v>2011</v>
      </c>
      <c r="C202" s="1" t="str">
        <f>'PsycInfo - Initial'!C205</f>
        <v>Mechner, Francis; Jones, Laurilyn</v>
      </c>
      <c r="D202" s="1" t="str">
        <f>'PsycInfo - Initial'!D205</f>
        <v>Efectos de los aspectos secuenciales de la historia de aprendizaje = Effects of sequential aspects of learning history</v>
      </c>
      <c r="E202" s="1" t="str">
        <f>'PsycInfo - Initial'!E205</f>
        <v>Revista Mexicana de Análisis de la Conducta</v>
      </c>
      <c r="F202" s="1">
        <f>'PsycInfo - Initial'!F205</f>
        <v>0</v>
      </c>
      <c r="H202" s="1">
        <v>1</v>
      </c>
      <c r="I202" s="1">
        <v>1</v>
      </c>
      <c r="J202" t="b">
        <f t="shared" si="3"/>
        <v>1</v>
      </c>
      <c r="K202">
        <f t="array" ref="K202">INDEX($A$7:$F$349,SMALL(IF(COUNTIF($L$5,$H$7:$H$349)*COUNTIF($L$5,$I$7:$I$349),MATCH(ROW($A$7:$A$349),ROW($A$7:$A$349)),""),ROWS($B$1:B196)),COLUMNS($A$1:B198))</f>
        <v>2016</v>
      </c>
      <c r="L202" t="str">
        <f t="array" ref="L202">INDEX($A$7:$F$349,SMALL(IF(COUNTIF($L$5,$H$7:$H$349)*COUNTIF($L$5,$I$7:$I$349),MATCH(ROW($A$7:$A$349),ROW($A$7:$A$349)),""),ROWS($B$1:C196)),COLUMNS($A$1:C198))</f>
        <v>Craig, Andrew R.; Nall, Rusty W.; Madden, Gregory J.; Shahan, Timothy A.</v>
      </c>
      <c r="M202" t="str">
        <f t="array" ref="M202">INDEX($A$7:$F$349,SMALL(IF(COUNTIF($L$5,$H$7:$H$349)*COUNTIF($L$5,$I$7:$I$349),MATCH(ROW($A$7:$A$349),ROW($A$7:$A$349)),""),ROWS($B$1:D196)),COLUMNS($A$1:D198))</f>
        <v>Higher rate alternative non-drug reinforcement produces faster suppression of cocaine seeking but more resurgence when removed</v>
      </c>
      <c r="N202" t="str">
        <f t="array" ref="N202">INDEX($A$7:$F$349,SMALL(IF(COUNTIF($L$5,$H$7:$H$349)*COUNTIF($L$5,$I$7:$I$349),MATCH(ROW($A$7:$A$349),ROW($A$7:$A$349)),""),ROWS($B$1:E196)),COLUMNS($A$1:E198))</f>
        <v>Behavioural Brain Research</v>
      </c>
      <c r="O202">
        <f t="array" ref="O202">INDEX($A$7:$F$349,SMALL(IF(COUNTIF($L$5,$H$7:$H$349)*COUNTIF($L$5,$I$7:$I$349),MATCH(ROW($A$7:$A$349),ROW($A$7:$A$349)),""),ROWS($B$1:F196)),COLUMNS($A$1:F198))</f>
        <v>0</v>
      </c>
    </row>
    <row r="203" spans="1:15">
      <c r="A203" s="1">
        <f>'PsycInfo - Initial'!A206</f>
        <v>0</v>
      </c>
      <c r="B203" s="1">
        <f>'PsycInfo - Initial'!B206</f>
        <v>2017</v>
      </c>
      <c r="C203" s="1" t="str">
        <f>'PsycInfo - Initial'!C206</f>
        <v>Smith, Brooke M.; Smith, Gregory S.; Shahan, Timothy A.; Madden, Gregory J.; Twohig, Michael P.</v>
      </c>
      <c r="D203" s="1" t="str">
        <f>'PsycInfo - Initial'!D206</f>
        <v>Effects of differential rates of alternative reinforcement on resurgence of human behavior</v>
      </c>
      <c r="E203" s="1" t="str">
        <f>'PsycInfo - Initial'!E206</f>
        <v>Journal of the Experimental Analysis of Behavior</v>
      </c>
      <c r="F203" s="1">
        <f>'PsycInfo - Initial'!F206</f>
        <v>0</v>
      </c>
      <c r="H203" s="1">
        <v>1</v>
      </c>
      <c r="I203" s="1">
        <v>1</v>
      </c>
      <c r="J203" t="b">
        <f t="shared" si="3"/>
        <v>1</v>
      </c>
      <c r="K203">
        <f t="array" ref="K203">INDEX($A$7:$F$349,SMALL(IF(COUNTIF($L$5,$H$7:$H$349)*COUNTIF($L$5,$I$7:$I$349),MATCH(ROW($A$7:$A$349),ROW($A$7:$A$349)),""),ROWS($B$1:B197)),COLUMNS($A$1:B199))</f>
        <v>2011</v>
      </c>
      <c r="L203" t="str">
        <f t="array" ref="L203">INDEX($A$7:$F$349,SMALL(IF(COUNTIF($L$5,$H$7:$H$349)*COUNTIF($L$5,$I$7:$I$349),MATCH(ROW($A$7:$A$349),ROW($A$7:$A$349)),""),ROWS($B$1:C197)),COLUMNS($A$1:C199))</f>
        <v>Reed, Phil; Clark, Charlotte</v>
      </c>
      <c r="M203" t="str">
        <f t="array" ref="M203">INDEX($A$7:$F$349,SMALL(IF(COUNTIF($L$5,$H$7:$H$349)*COUNTIF($L$5,$I$7:$I$349),MATCH(ROW($A$7:$A$349),ROW($A$7:$A$349)),""),ROWS($B$1:D197)),COLUMNS($A$1:D199))</f>
        <v>Impact of intervening learning on resurgence in humans with autism spectrum disorders</v>
      </c>
      <c r="N203" t="str">
        <f t="array" ref="N203">INDEX($A$7:$F$349,SMALL(IF(COUNTIF($L$5,$H$7:$H$349)*COUNTIF($L$5,$I$7:$I$349),MATCH(ROW($A$7:$A$349),ROW($A$7:$A$349)),""),ROWS($B$1:E197)),COLUMNS($A$1:E199))</f>
        <v>Learning &amp; Behavior</v>
      </c>
      <c r="O203">
        <f t="array" ref="O203">INDEX($A$7:$F$349,SMALL(IF(COUNTIF($L$5,$H$7:$H$349)*COUNTIF($L$5,$I$7:$I$349),MATCH(ROW($A$7:$A$349),ROW($A$7:$A$349)),""),ROWS($B$1:F197)),COLUMNS($A$1:F199))</f>
        <v>0</v>
      </c>
    </row>
    <row r="204" spans="1:15">
      <c r="A204" s="1">
        <f>'PsycInfo - Initial'!A207</f>
        <v>0</v>
      </c>
      <c r="B204" s="1">
        <f>'PsycInfo - Initial'!B207</f>
        <v>2014</v>
      </c>
      <c r="C204" s="1" t="str">
        <f>'PsycInfo - Initial'!C207</f>
        <v>Marsteller, Tonya M.; St. Peter, Claire C.</v>
      </c>
      <c r="D204" s="1" t="str">
        <f>'PsycInfo - Initial'!D207</f>
        <v>Effects of fixed‐time reinforcement schedules on resurgence of problem behavior</v>
      </c>
      <c r="E204" s="1" t="str">
        <f>'PsycInfo - Initial'!E207</f>
        <v>Journal of Applied Behavior Analysis</v>
      </c>
      <c r="F204" s="1">
        <f>'PsycInfo - Initial'!F207</f>
        <v>0</v>
      </c>
      <c r="H204" s="1">
        <v>1</v>
      </c>
      <c r="I204" s="1">
        <v>1</v>
      </c>
      <c r="J204" t="b">
        <f t="shared" si="3"/>
        <v>1</v>
      </c>
      <c r="K204">
        <f t="array" ref="K204">INDEX($A$7:$F$349,SMALL(IF(COUNTIF($L$5,$H$7:$H$349)*COUNTIF($L$5,$I$7:$I$349),MATCH(ROW($A$7:$A$349),ROW($A$7:$A$349)),""),ROWS($B$1:B198)),COLUMNS($A$1:B200))</f>
        <v>2015</v>
      </c>
      <c r="L204" t="str">
        <f t="array" ref="L204">INDEX($A$7:$F$349,SMALL(IF(COUNTIF($L$5,$H$7:$H$349)*COUNTIF($L$5,$I$7:$I$349),MATCH(ROW($A$7:$A$349),ROW($A$7:$A$349)),""),ROWS($B$1:C198)),COLUMNS($A$1:C200))</f>
        <v>Bloom, Sarah E.; Lambert, Joseph M.</v>
      </c>
      <c r="M204" t="str">
        <f t="array" ref="M204">INDEX($A$7:$F$349,SMALL(IF(COUNTIF($L$5,$H$7:$H$349)*COUNTIF($L$5,$I$7:$I$349),MATCH(ROW($A$7:$A$349),ROW($A$7:$A$349)),""),ROWS($B$1:D198)),COLUMNS($A$1:D200))</f>
        <v>Implications for practice: Resurgence and differential reinforcement of alternative responding</v>
      </c>
      <c r="N204" t="str">
        <f t="array" ref="N204">INDEX($A$7:$F$349,SMALL(IF(COUNTIF($L$5,$H$7:$H$349)*COUNTIF($L$5,$I$7:$I$349),MATCH(ROW($A$7:$A$349),ROW($A$7:$A$349)),""),ROWS($B$1:E198)),COLUMNS($A$1:E200))</f>
        <v>Journal of Applied Behavior Analysis</v>
      </c>
      <c r="O204">
        <f t="array" ref="O204">INDEX($A$7:$F$349,SMALL(IF(COUNTIF($L$5,$H$7:$H$349)*COUNTIF($L$5,$I$7:$I$349),MATCH(ROW($A$7:$A$349),ROW($A$7:$A$349)),""),ROWS($B$1:F198)),COLUMNS($A$1:F200))</f>
        <v>0</v>
      </c>
    </row>
    <row r="205" spans="1:15">
      <c r="A205" s="1">
        <f>'PsycInfo - Initial'!A208</f>
        <v>0</v>
      </c>
      <c r="B205" s="1">
        <f>'PsycInfo - Initial'!B208</f>
        <v>2013</v>
      </c>
      <c r="C205" s="1" t="str">
        <f>'PsycInfo - Initial'!C208</f>
        <v>Sweeney, Mary M.; Shahan, Timothy A.</v>
      </c>
      <c r="D205" s="1" t="str">
        <f>'PsycInfo - Initial'!D208</f>
        <v>Effects of high, low, and thinning rates of alternative reinforcement on response elimination and resurgence</v>
      </c>
      <c r="E205" s="1" t="str">
        <f>'PsycInfo - Initial'!E208</f>
        <v>Journal of the Experimental Analysis of Behavior</v>
      </c>
      <c r="F205" s="1">
        <f>'PsycInfo - Initial'!F208</f>
        <v>0</v>
      </c>
      <c r="H205" s="1">
        <v>1</v>
      </c>
      <c r="I205" s="1">
        <v>1</v>
      </c>
      <c r="J205" t="b">
        <f t="shared" si="3"/>
        <v>1</v>
      </c>
      <c r="K205">
        <f t="array" ref="K205">INDEX($A$7:$F$349,SMALL(IF(COUNTIF($L$5,$H$7:$H$349)*COUNTIF($L$5,$I$7:$I$349),MATCH(ROW($A$7:$A$349),ROW($A$7:$A$349)),""),ROWS($B$1:B199)),COLUMNS($A$1:B201))</f>
        <v>2017</v>
      </c>
      <c r="L205" t="str">
        <f t="array" ref="L205">INDEX($A$7:$F$349,SMALL(IF(COUNTIF($L$5,$H$7:$H$349)*COUNTIF($L$5,$I$7:$I$349),MATCH(ROW($A$7:$A$349),ROW($A$7:$A$349)),""),ROWS($B$1:C199)),COLUMNS($A$1:C201))</f>
        <v>Kestner, Kathryn M.; Peterson, Stephanie M.; Wacker, David P.</v>
      </c>
      <c r="M205" t="str">
        <f t="array" ref="M205">INDEX($A$7:$F$349,SMALL(IF(COUNTIF($L$5,$H$7:$H$349)*COUNTIF($L$5,$I$7:$I$349),MATCH(ROW($A$7:$A$349),ROW($A$7:$A$349)),""),ROWS($B$1:D199)),COLUMNS($A$1:D201))</f>
        <v>Introduction to the special section on resurgence</v>
      </c>
      <c r="N205" t="str">
        <f t="array" ref="N205">INDEX($A$7:$F$349,SMALL(IF(COUNTIF($L$5,$H$7:$H$349)*COUNTIF($L$5,$I$7:$I$349),MATCH(ROW($A$7:$A$349),ROW($A$7:$A$349)),""),ROWS($B$1:E199)),COLUMNS($A$1:E201))</f>
        <v>Education &amp; Treatment of Children</v>
      </c>
      <c r="O205">
        <f t="array" ref="O205">INDEX($A$7:$F$349,SMALL(IF(COUNTIF($L$5,$H$7:$H$349)*COUNTIF($L$5,$I$7:$I$349),MATCH(ROW($A$7:$A$349),ROW($A$7:$A$349)),""),ROWS($B$1:F199)),COLUMNS($A$1:F201))</f>
        <v>0</v>
      </c>
    </row>
    <row r="206" spans="1:15">
      <c r="A206" s="1">
        <f>'PsycInfo - Initial'!A209</f>
        <v>0</v>
      </c>
      <c r="B206" s="1">
        <f>'PsycInfo - Initial'!B209</f>
        <v>2019</v>
      </c>
      <c r="C206" s="1" t="str">
        <f>'PsycInfo - Initial'!C209</f>
        <v>Silbaugh, Bryant Cashious</v>
      </c>
      <c r="D206" s="1" t="str">
        <f>'PsycInfo - Initial'!D209</f>
        <v>Effects of lag schedules on vocal mand variability and challenging behavior during functional communication training</v>
      </c>
      <c r="E206" s="1">
        <f>'PsycInfo - Initial'!E209</f>
        <v>0</v>
      </c>
      <c r="F206" s="1">
        <f>'PsycInfo - Initial'!F209</f>
        <v>0</v>
      </c>
      <c r="H206" s="1">
        <v>1</v>
      </c>
      <c r="I206" s="1">
        <v>1</v>
      </c>
      <c r="J206" t="b">
        <f t="shared" si="3"/>
        <v>1</v>
      </c>
      <c r="K206">
        <f t="array" ref="K206">INDEX($A$7:$F$349,SMALL(IF(COUNTIF($L$5,$H$7:$H$349)*COUNTIF($L$5,$I$7:$I$349),MATCH(ROW($A$7:$A$349),ROW($A$7:$A$349)),""),ROWS($B$1:B200)),COLUMNS($A$1:B202))</f>
        <v>2019</v>
      </c>
      <c r="L206" t="str">
        <f t="array" ref="L206">INDEX($A$7:$F$349,SMALL(IF(COUNTIF($L$5,$H$7:$H$349)*COUNTIF($L$5,$I$7:$I$349),MATCH(ROW($A$7:$A$349),ROW($A$7:$A$349)),""),ROWS($B$1:C200)),COLUMNS($A$1:C202))</f>
        <v>Diaz, Juan A.; Bruner, Carlos A.; Flores, R. Andrea</v>
      </c>
      <c r="M206" t="str">
        <f t="array" ref="M206">INDEX($A$7:$F$349,SMALL(IF(COUNTIF($L$5,$H$7:$H$349)*COUNTIF($L$5,$I$7:$I$349),MATCH(ROW($A$7:$A$349),ROW($A$7:$A$349)),""),ROWS($B$1:D200)),COLUMNS($A$1:D202))</f>
        <v>La Resurgencia de Conducta Inducida = The resurgence of induced behavior</v>
      </c>
      <c r="N206" t="str">
        <f t="array" ref="N206">INDEX($A$7:$F$349,SMALL(IF(COUNTIF($L$5,$H$7:$H$349)*COUNTIF($L$5,$I$7:$I$349),MATCH(ROW($A$7:$A$349),ROW($A$7:$A$349)),""),ROWS($B$1:E200)),COLUMNS($A$1:E202))</f>
        <v>Acta Comportamentalia</v>
      </c>
      <c r="O206">
        <f t="array" ref="O206">INDEX($A$7:$F$349,SMALL(IF(COUNTIF($L$5,$H$7:$H$349)*COUNTIF($L$5,$I$7:$I$349),MATCH(ROW($A$7:$A$349),ROW($A$7:$A$349)),""),ROWS($B$1:F200)),COLUMNS($A$1:F202))</f>
        <v>0</v>
      </c>
    </row>
    <row r="207" spans="1:15">
      <c r="A207" s="1">
        <f>'PsycInfo - Initial'!A210</f>
        <v>0</v>
      </c>
      <c r="B207" s="1">
        <f>'PsycInfo - Initial'!B210</f>
        <v>2016</v>
      </c>
      <c r="C207" s="1" t="str">
        <f>'PsycInfo - Initial'!C210</f>
        <v>Lambert, Joseph M.; Bloom, Sarah E.; Samaha, Andrew L.; Dayton, Elizabeth; Kunnavatana, S. Shanun</v>
      </c>
      <c r="D207" s="1" t="str">
        <f>'PsycInfo - Initial'!D210</f>
        <v>Effects of noncontingent reinforcement on the persistence and resurgence of mild aggression</v>
      </c>
      <c r="E207" s="1" t="str">
        <f>'PsycInfo - Initial'!E210</f>
        <v>The Psychological Record</v>
      </c>
      <c r="F207" s="1">
        <f>'PsycInfo - Initial'!F210</f>
        <v>0</v>
      </c>
      <c r="H207" s="1">
        <v>1</v>
      </c>
      <c r="I207" s="1">
        <v>1</v>
      </c>
      <c r="J207" t="b">
        <f t="shared" si="3"/>
        <v>1</v>
      </c>
      <c r="K207">
        <f t="array" ref="K207">INDEX($A$7:$F$349,SMALL(IF(COUNTIF($L$5,$H$7:$H$349)*COUNTIF($L$5,$I$7:$I$349),MATCH(ROW($A$7:$A$349),ROW($A$7:$A$349)),""),ROWS($B$1:B201)),COLUMNS($A$1:B203))</f>
        <v>2018</v>
      </c>
      <c r="L207" t="str">
        <f t="array" ref="L207">INDEX($A$7:$F$349,SMALL(IF(COUNTIF($L$5,$H$7:$H$349)*COUNTIF($L$5,$I$7:$I$349),MATCH(ROW($A$7:$A$349),ROW($A$7:$A$349)),""),ROWS($B$1:C201)),COLUMNS($A$1:C203))</f>
        <v>Wathen, Stephanie N.; Podlesnik, Christopher A.</v>
      </c>
      <c r="M207" t="str">
        <f t="array" ref="M207">INDEX($A$7:$F$349,SMALL(IF(COUNTIF($L$5,$H$7:$H$349)*COUNTIF($L$5,$I$7:$I$349),MATCH(ROW($A$7:$A$349),ROW($A$7:$A$349)),""),ROWS($B$1:D201)),COLUMNS($A$1:D203))</f>
        <v>Laboratory models of treatment relapse and mitigation techniques</v>
      </c>
      <c r="N207" t="str">
        <f t="array" ref="N207">INDEX($A$7:$F$349,SMALL(IF(COUNTIF($L$5,$H$7:$H$349)*COUNTIF($L$5,$I$7:$I$349),MATCH(ROW($A$7:$A$349),ROW($A$7:$A$349)),""),ROWS($B$1:E201)),COLUMNS($A$1:E203))</f>
        <v>Behavior Analysis: Research and Practice</v>
      </c>
      <c r="O207">
        <f t="array" ref="O207">INDEX($A$7:$F$349,SMALL(IF(COUNTIF($L$5,$H$7:$H$349)*COUNTIF($L$5,$I$7:$I$349),MATCH(ROW($A$7:$A$349),ROW($A$7:$A$349)),""),ROWS($B$1:F201)),COLUMNS($A$1:F203))</f>
        <v>0</v>
      </c>
    </row>
    <row r="208" spans="1:15">
      <c r="A208" s="1">
        <f>'PsycInfo - Initial'!A211</f>
        <v>0</v>
      </c>
      <c r="B208" s="1">
        <f>'PsycInfo - Initial'!B211</f>
        <v>2015</v>
      </c>
      <c r="C208" s="1" t="str">
        <f>'PsycInfo - Initial'!C211</f>
        <v>Schepers, Scott T.; Bouton, Mark E.</v>
      </c>
      <c r="D208" s="1" t="str">
        <f>'PsycInfo - Initial'!D211</f>
        <v>Effects of reinforcer distribution during response elimination on resurgence of an instrumental behavior</v>
      </c>
      <c r="E208" s="1" t="str">
        <f>'PsycInfo - Initial'!E211</f>
        <v>Journal of Experimental Psychology: Animal Learning and Cognition</v>
      </c>
      <c r="F208" s="1">
        <f>'PsycInfo - Initial'!F211</f>
        <v>0</v>
      </c>
      <c r="H208" s="1">
        <v>1</v>
      </c>
      <c r="I208" s="1">
        <v>1</v>
      </c>
      <c r="J208" t="b">
        <f t="shared" si="3"/>
        <v>1</v>
      </c>
      <c r="K208">
        <f t="array" ref="K208">INDEX($A$7:$F$349,SMALL(IF(COUNTIF($L$5,$H$7:$H$349)*COUNTIF($L$5,$I$7:$I$349),MATCH(ROW($A$7:$A$349),ROW($A$7:$A$349)),""),ROWS($B$1:B202)),COLUMNS($A$1:B204))</f>
        <v>2018</v>
      </c>
      <c r="L208" t="str">
        <f t="array" ref="L208">INDEX($A$7:$F$349,SMALL(IF(COUNTIF($L$5,$H$7:$H$349)*COUNTIF($L$5,$I$7:$I$349),MATCH(ROW($A$7:$A$349),ROW($A$7:$A$349)),""),ROWS($B$1:C202)),COLUMNS($A$1:C204))</f>
        <v>Falcomata, Terry S.; Muething, Colin S.; Silbaugh, Bryant C.; Adami, Summer; Hoffman, Katherine; Shpall, Cayenne; Ringdahl, Joel E.</v>
      </c>
      <c r="M208" t="str">
        <f t="array" ref="M208">INDEX($A$7:$F$349,SMALL(IF(COUNTIF($L$5,$H$7:$H$349)*COUNTIF($L$5,$I$7:$I$349),MATCH(ROW($A$7:$A$349),ROW($A$7:$A$349)),""),ROWS($B$1:D202)),COLUMNS($A$1:D204))</f>
        <v>Lag schedules and functional communication training: Persistence of mands and relapse of problem behavior</v>
      </c>
      <c r="N208" t="str">
        <f t="array" ref="N208">INDEX($A$7:$F$349,SMALL(IF(COUNTIF($L$5,$H$7:$H$349)*COUNTIF($L$5,$I$7:$I$349),MATCH(ROW($A$7:$A$349),ROW($A$7:$A$349)),""),ROWS($B$1:E202)),COLUMNS($A$1:E204))</f>
        <v>Behavior Modification</v>
      </c>
      <c r="O208">
        <f t="array" ref="O208">INDEX($A$7:$F$349,SMALL(IF(COUNTIF($L$5,$H$7:$H$349)*COUNTIF($L$5,$I$7:$I$349),MATCH(ROW($A$7:$A$349),ROW($A$7:$A$349)),""),ROWS($B$1:F202)),COLUMNS($A$1:F204))</f>
        <v>0</v>
      </c>
    </row>
    <row r="209" spans="1:15">
      <c r="A209" s="1">
        <f>'PsycInfo - Initial'!A212</f>
        <v>0</v>
      </c>
      <c r="B209" s="1">
        <f>'PsycInfo - Initial'!B212</f>
        <v>2017</v>
      </c>
      <c r="C209" s="1" t="str">
        <f>'PsycInfo - Initial'!C212</f>
        <v>Schepers, Scott T.; Bouton, Mark E.</v>
      </c>
      <c r="D209" s="1" t="str">
        <f>'PsycInfo - Initial'!D212</f>
        <v>Effects of reinforcer distribution during response elimination on resurgence of an instrumental behavior': Correction to Schepers and Bouton (2015)</v>
      </c>
      <c r="E209" s="1" t="str">
        <f>'PsycInfo - Initial'!E212</f>
        <v>Journal of Experimental Psychology: Animal Learning and Cognition</v>
      </c>
      <c r="F209" s="1">
        <f>'PsycInfo - Initial'!F212</f>
        <v>0</v>
      </c>
      <c r="H209" s="1">
        <v>1</v>
      </c>
      <c r="I209" s="1">
        <v>1</v>
      </c>
      <c r="J209" t="b">
        <f t="shared" si="3"/>
        <v>1</v>
      </c>
      <c r="K209">
        <f t="array" ref="K209">INDEX($A$7:$F$349,SMALL(IF(COUNTIF($L$5,$H$7:$H$349)*COUNTIF($L$5,$I$7:$I$349),MATCH(ROW($A$7:$A$349),ROW($A$7:$A$349)),""),ROWS($B$1:B203)),COLUMNS($A$1:B205))</f>
        <v>2011</v>
      </c>
      <c r="L209" t="str">
        <f t="array" ref="L209">INDEX($A$7:$F$349,SMALL(IF(COUNTIF($L$5,$H$7:$H$349)*COUNTIF($L$5,$I$7:$I$349),MATCH(ROW($A$7:$A$349),ROW($A$7:$A$349)),""),ROWS($B$1:C203)),COLUMNS($A$1:C205))</f>
        <v>Bouton, Mark E.</v>
      </c>
      <c r="M209" t="str">
        <f t="array" ref="M209">INDEX($A$7:$F$349,SMALL(IF(COUNTIF($L$5,$H$7:$H$349)*COUNTIF($L$5,$I$7:$I$349),MATCH(ROW($A$7:$A$349),ROW($A$7:$A$349)),""),ROWS($B$1:D203)),COLUMNS($A$1:D205))</f>
        <v>Learning and the persistence of appetite: Extinction and the motivation to eat and overeat</v>
      </c>
      <c r="N209" t="str">
        <f t="array" ref="N209">INDEX($A$7:$F$349,SMALL(IF(COUNTIF($L$5,$H$7:$H$349)*COUNTIF($L$5,$I$7:$I$349),MATCH(ROW($A$7:$A$349),ROW($A$7:$A$349)),""),ROWS($B$1:E203)),COLUMNS($A$1:E205))</f>
        <v>Physiology &amp; Behavior</v>
      </c>
      <c r="O209">
        <f t="array" ref="O209">INDEX($A$7:$F$349,SMALL(IF(COUNTIF($L$5,$H$7:$H$349)*COUNTIF($L$5,$I$7:$I$349),MATCH(ROW($A$7:$A$349),ROW($A$7:$A$349)),""),ROWS($B$1:F203)),COLUMNS($A$1:F205))</f>
        <v>0</v>
      </c>
    </row>
    <row r="210" spans="1:15">
      <c r="A210" s="1">
        <f>'PsycInfo - Initial'!A213</f>
        <v>0</v>
      </c>
      <c r="B210" s="1">
        <f>'PsycInfo - Initial'!B213</f>
        <v>2015</v>
      </c>
      <c r="C210" s="1" t="str">
        <f>'PsycInfo - Initial'!C213</f>
        <v>Mechner, Francis; Jones, Laurilyn D.</v>
      </c>
      <c r="D210" s="1" t="str">
        <f>'PsycInfo - Initial'!D213</f>
        <v>Effects of repetition frequency on operant strength and resurgence of non-criterial features of operants</v>
      </c>
      <c r="E210" s="1" t="str">
        <f>'PsycInfo - Initial'!E213</f>
        <v>Revista Mexicana de Análisis de la Conducta</v>
      </c>
      <c r="F210" s="1">
        <f>'PsycInfo - Initial'!F213</f>
        <v>0</v>
      </c>
      <c r="H210" s="1">
        <v>1</v>
      </c>
      <c r="I210" s="1">
        <v>1</v>
      </c>
      <c r="J210" t="b">
        <f t="shared" si="3"/>
        <v>1</v>
      </c>
      <c r="K210">
        <f t="array" ref="K210">INDEX($A$7:$F$349,SMALL(IF(COUNTIF($L$5,$H$7:$H$349)*COUNTIF($L$5,$I$7:$I$349),MATCH(ROW($A$7:$A$349),ROW($A$7:$A$349)),""),ROWS($B$1:B204)),COLUMNS($A$1:B206))</f>
        <v>2018</v>
      </c>
      <c r="L210" t="str">
        <f t="array" ref="L210">INDEX($A$7:$F$349,SMALL(IF(COUNTIF($L$5,$H$7:$H$349)*COUNTIF($L$5,$I$7:$I$349),MATCH(ROW($A$7:$A$349),ROW($A$7:$A$349)),""),ROWS($B$1:C204)),COLUMNS($A$1:C206))</f>
        <v>Nall, Rusty W.; Craig, Andrew R.; Browning, Kaitlyn O.; Shahan, Timothy A.</v>
      </c>
      <c r="M210" t="str">
        <f t="array" ref="M210">INDEX($A$7:$F$349,SMALL(IF(COUNTIF($L$5,$H$7:$H$349)*COUNTIF($L$5,$I$7:$I$349),MATCH(ROW($A$7:$A$349),ROW($A$7:$A$349)),""),ROWS($B$1:D204)),COLUMNS($A$1:D206))</f>
        <v>Longer treatment with alternative non-drug reinforcement fails to reduce resurgence of cocaine or alcohol seeking in rats</v>
      </c>
      <c r="N210" t="str">
        <f t="array" ref="N210">INDEX($A$7:$F$349,SMALL(IF(COUNTIF($L$5,$H$7:$H$349)*COUNTIF($L$5,$I$7:$I$349),MATCH(ROW($A$7:$A$349),ROW($A$7:$A$349)),""),ROWS($B$1:E204)),COLUMNS($A$1:E206))</f>
        <v>Behavioural Brain Research</v>
      </c>
      <c r="O210">
        <f t="array" ref="O210">INDEX($A$7:$F$349,SMALL(IF(COUNTIF($L$5,$H$7:$H$349)*COUNTIF($L$5,$I$7:$I$349),MATCH(ROW($A$7:$A$349),ROW($A$7:$A$349)),""),ROWS($B$1:F204)),COLUMNS($A$1:F206))</f>
        <v>0</v>
      </c>
    </row>
    <row r="211" spans="1:15">
      <c r="A211" s="1">
        <f>'PsycInfo - Initial'!A214</f>
        <v>0</v>
      </c>
      <c r="B211" s="1">
        <f>'PsycInfo - Initial'!B214</f>
        <v>2016</v>
      </c>
      <c r="C211" s="1" t="str">
        <f>'PsycInfo - Initial'!C214</f>
        <v>Wilson, Alyssa N.; Glassford, Tyler S.; Koerkenmeier, Sarah M.</v>
      </c>
      <c r="D211" s="1" t="str">
        <f>'PsycInfo - Initial'!D214</f>
        <v>Effects of response effort on resurgence</v>
      </c>
      <c r="E211" s="1" t="str">
        <f>'PsycInfo - Initial'!E214</f>
        <v>Behavior Analysis in Practice</v>
      </c>
      <c r="F211" s="1">
        <f>'PsycInfo - Initial'!F214</f>
        <v>0</v>
      </c>
      <c r="H211" s="1">
        <v>1</v>
      </c>
      <c r="I211" s="1">
        <v>1</v>
      </c>
      <c r="J211" t="b">
        <f t="shared" si="3"/>
        <v>1</v>
      </c>
      <c r="K211">
        <f t="array" ref="K211">INDEX($A$7:$F$349,SMALL(IF(COUNTIF($L$5,$H$7:$H$349)*COUNTIF($L$5,$I$7:$I$349),MATCH(ROW($A$7:$A$349),ROW($A$7:$A$349)),""),ROWS($B$1:B205)),COLUMNS($A$1:B207))</f>
        <v>2011</v>
      </c>
      <c r="L211" t="str">
        <f t="array" ref="L211">INDEX($A$7:$F$349,SMALL(IF(COUNTIF($L$5,$H$7:$H$349)*COUNTIF($L$5,$I$7:$I$349),MATCH(ROW($A$7:$A$349),ROW($A$7:$A$349)),""),ROWS($B$1:C205)),COLUMNS($A$1:C207))</f>
        <v>Quick, Stacey L.; Pyszczynski, Adam D.; Colston, Kelli A.; Shahan, Timothy A.</v>
      </c>
      <c r="M211" t="str">
        <f t="array" ref="M211">INDEX($A$7:$F$349,SMALL(IF(COUNTIF($L$5,$H$7:$H$349)*COUNTIF($L$5,$I$7:$I$349),MATCH(ROW($A$7:$A$349),ROW($A$7:$A$349)),""),ROWS($B$1:D205)),COLUMNS($A$1:D207))</f>
        <v>Loss of alternative non-drug reinforcement induces relapse of cocaine-seeking in rats: Role of dopamine D₁ receptors</v>
      </c>
      <c r="N211" t="str">
        <f t="array" ref="N211">INDEX($A$7:$F$349,SMALL(IF(COUNTIF($L$5,$H$7:$H$349)*COUNTIF($L$5,$I$7:$I$349),MATCH(ROW($A$7:$A$349),ROW($A$7:$A$349)),""),ROWS($B$1:E205)),COLUMNS($A$1:E207))</f>
        <v>Neuropsychopharmacology</v>
      </c>
      <c r="O211">
        <f t="array" ref="O211">INDEX($A$7:$F$349,SMALL(IF(COUNTIF($L$5,$H$7:$H$349)*COUNTIF($L$5,$I$7:$I$349),MATCH(ROW($A$7:$A$349),ROW($A$7:$A$349)),""),ROWS($B$1:F205)),COLUMNS($A$1:F207))</f>
        <v>0</v>
      </c>
    </row>
    <row r="212" spans="1:15">
      <c r="A212" s="1">
        <f>'PsycInfo - Initial'!A215</f>
        <v>0</v>
      </c>
      <c r="B212" s="1">
        <f>'PsycInfo - Initial'!B215</f>
        <v>2016</v>
      </c>
      <c r="C212" s="1" t="str">
        <f>'PsycInfo - Initial'!C215</f>
        <v>Nevin, John A.; Mace, F. Charles; DeLeon, Iser G.; Shahan, Timothy A.; Shamlian, Kenneth D.; Lit, Keith; Sheehan, Tara; Frank‐Crawford, Michelle A.; Trauschke, Stephanie L.; Sweeney, Mary M.; Tarver, Danielle R.; Craig, Andrew R.</v>
      </c>
      <c r="D212" s="1" t="str">
        <f>'PsycInfo - Initial'!D215</f>
        <v>Effects of signaled and unsignaled alternative reinforcement on persistence and relapse in children and pigeons</v>
      </c>
      <c r="E212" s="1" t="str">
        <f>'PsycInfo - Initial'!E215</f>
        <v>Journal of the Experimental Analysis of Behavior</v>
      </c>
      <c r="F212" s="1">
        <f>'PsycInfo - Initial'!F215</f>
        <v>0</v>
      </c>
      <c r="H212" s="1">
        <v>1</v>
      </c>
      <c r="I212" s="1">
        <v>1</v>
      </c>
      <c r="J212" t="b">
        <f t="shared" si="3"/>
        <v>1</v>
      </c>
      <c r="K212">
        <f t="array" ref="K212">INDEX($A$7:$F$349,SMALL(IF(COUNTIF($L$5,$H$7:$H$349)*COUNTIF($L$5,$I$7:$I$349),MATCH(ROW($A$7:$A$349),ROW($A$7:$A$349)),""),ROWS($B$1:B206)),COLUMNS($A$1:B208))</f>
        <v>2013</v>
      </c>
      <c r="L212" t="str">
        <f t="array" ref="L212">INDEX($A$7:$F$349,SMALL(IF(COUNTIF($L$5,$H$7:$H$349)*COUNTIF($L$5,$I$7:$I$349),MATCH(ROW($A$7:$A$349),ROW($A$7:$A$349)),""),ROWS($B$1:C206)),COLUMNS($A$1:C208))</f>
        <v>Pyszczynski, Adam D.; Shahan, Timothy A.</v>
      </c>
      <c r="M212" t="str">
        <f t="array" ref="M212">INDEX($A$7:$F$349,SMALL(IF(COUNTIF($L$5,$H$7:$H$349)*COUNTIF($L$5,$I$7:$I$349),MATCH(ROW($A$7:$A$349),ROW($A$7:$A$349)),""),ROWS($B$1:D206)),COLUMNS($A$1:D208))</f>
        <v>Loss of nondrug reinforcement in one context produces alcohol seeking in another context</v>
      </c>
      <c r="N212" t="str">
        <f t="array" ref="N212">INDEX($A$7:$F$349,SMALL(IF(COUNTIF($L$5,$H$7:$H$349)*COUNTIF($L$5,$I$7:$I$349),MATCH(ROW($A$7:$A$349),ROW($A$7:$A$349)),""),ROWS($B$1:E206)),COLUMNS($A$1:E208))</f>
        <v>Behavioural Pharmacology</v>
      </c>
      <c r="O212">
        <f t="array" ref="O212">INDEX($A$7:$F$349,SMALL(IF(COUNTIF($L$5,$H$7:$H$349)*COUNTIF($L$5,$I$7:$I$349),MATCH(ROW($A$7:$A$349),ROW($A$7:$A$349)),""),ROWS($B$1:F206)),COLUMNS($A$1:F208))</f>
        <v>0</v>
      </c>
    </row>
    <row r="213" spans="1:15">
      <c r="A213" s="1">
        <f>'PsycInfo - Initial'!A216</f>
        <v>0</v>
      </c>
      <c r="B213" s="1">
        <f>'PsycInfo - Initial'!B216</f>
        <v>2012</v>
      </c>
      <c r="C213" s="1" t="str">
        <f>'PsycInfo - Initial'!C216</f>
        <v>Winterbauer, Neil E.; Bouton, Mark E.</v>
      </c>
      <c r="D213" s="1" t="str">
        <f>'PsycInfo - Initial'!D216</f>
        <v>Effects of thinning the rate at which the alternative behavior is reinforced on resurgence of an extinguished instrumental response</v>
      </c>
      <c r="E213" s="1" t="str">
        <f>'PsycInfo - Initial'!E216</f>
        <v>Journal of Experimental Psychology: Animal Behavior Processes</v>
      </c>
      <c r="F213" s="1">
        <f>'PsycInfo - Initial'!F216</f>
        <v>0</v>
      </c>
      <c r="H213" s="1">
        <v>1</v>
      </c>
      <c r="I213" s="1">
        <v>1</v>
      </c>
      <c r="J213" t="b">
        <f t="shared" si="3"/>
        <v>1</v>
      </c>
      <c r="K213">
        <f t="array" ref="K213">INDEX($A$7:$F$349,SMALL(IF(COUNTIF($L$5,$H$7:$H$349)*COUNTIF($L$5,$I$7:$I$349),MATCH(ROW($A$7:$A$349),ROW($A$7:$A$349)),""),ROWS($B$1:B207)),COLUMNS($A$1:B209))</f>
        <v>2020</v>
      </c>
      <c r="L213" t="str">
        <f t="array" ref="L213">INDEX($A$7:$F$349,SMALL(IF(COUNTIF($L$5,$H$7:$H$349)*COUNTIF($L$5,$I$7:$I$349),MATCH(ROW($A$7:$A$349),ROW($A$7:$A$349)),""),ROWS($B$1:C207)),COLUMNS($A$1:C209))</f>
        <v>Sullivan, William E.; Saini, Valdeep; DeRosa, Nicole M.; Craig, Andrew R.; Ringdahl, Joel E.; Roane, Henry S.</v>
      </c>
      <c r="M213" t="str">
        <f t="array" ref="M213">INDEX($A$7:$F$349,SMALL(IF(COUNTIF($L$5,$H$7:$H$349)*COUNTIF($L$5,$I$7:$I$349),MATCH(ROW($A$7:$A$349),ROW($A$7:$A$349)),""),ROWS($B$1:D207)),COLUMNS($A$1:D209))</f>
        <v>Measurement of nontargeted problem behavior during investigations of resurgence</v>
      </c>
      <c r="N213" t="str">
        <f t="array" ref="N213">INDEX($A$7:$F$349,SMALL(IF(COUNTIF($L$5,$H$7:$H$349)*COUNTIF($L$5,$I$7:$I$349),MATCH(ROW($A$7:$A$349),ROW($A$7:$A$349)),""),ROWS($B$1:E207)),COLUMNS($A$1:E209))</f>
        <v>Journal of Applied Behavior Analysis</v>
      </c>
      <c r="O213">
        <f t="array" ref="O213">INDEX($A$7:$F$349,SMALL(IF(COUNTIF($L$5,$H$7:$H$349)*COUNTIF($L$5,$I$7:$I$349),MATCH(ROW($A$7:$A$349),ROW($A$7:$A$349)),""),ROWS($B$1:F207)),COLUMNS($A$1:F209))</f>
        <v>0</v>
      </c>
    </row>
    <row r="214" spans="1:15">
      <c r="A214" s="1">
        <f>'PsycInfo - Initial'!A217</f>
        <v>0</v>
      </c>
      <c r="B214" s="1">
        <f>'PsycInfo - Initial'!B217</f>
        <v>2010</v>
      </c>
      <c r="C214" s="1" t="str">
        <f>'PsycInfo - Initial'!C217</f>
        <v>Doughty, Adam H.; Cash, Jeffrey D.; Finch, Elizabeth A.; Holloway, Chrisey; Wallington, Laura K.</v>
      </c>
      <c r="D214" s="1" t="str">
        <f>'PsycInfo - Initial'!D217</f>
        <v>Effects of training history on resurgence in humans</v>
      </c>
      <c r="E214" s="1" t="str">
        <f>'PsycInfo - Initial'!E217</f>
        <v>Behavioural Processes</v>
      </c>
      <c r="F214" s="1">
        <f>'PsycInfo - Initial'!F217</f>
        <v>0</v>
      </c>
      <c r="H214" s="1">
        <v>1</v>
      </c>
      <c r="I214" s="1">
        <v>1</v>
      </c>
      <c r="J214" t="b">
        <f t="shared" si="3"/>
        <v>1</v>
      </c>
      <c r="K214">
        <f t="array" ref="K214">INDEX($A$7:$F$349,SMALL(IF(COUNTIF($L$5,$H$7:$H$349)*COUNTIF($L$5,$I$7:$I$349),MATCH(ROW($A$7:$A$349),ROW($A$7:$A$349)),""),ROWS($B$1:B208)),COLUMNS($A$1:B210))</f>
        <v>2011</v>
      </c>
      <c r="L214" t="str">
        <f t="array" ref="L214">INDEX($A$7:$F$349,SMALL(IF(COUNTIF($L$5,$H$7:$H$349)*COUNTIF($L$5,$I$7:$I$349),MATCH(ROW($A$7:$A$349),ROW($A$7:$A$349)),""),ROWS($B$1:C208)),COLUMNS($A$1:C210))</f>
        <v>Winterbauer, Neil E.; Bouton, Mark E.</v>
      </c>
      <c r="M214" t="str">
        <f t="array" ref="M214">INDEX($A$7:$F$349,SMALL(IF(COUNTIF($L$5,$H$7:$H$349)*COUNTIF($L$5,$I$7:$I$349),MATCH(ROW($A$7:$A$349),ROW($A$7:$A$349)),""),ROWS($B$1:D208)),COLUMNS($A$1:D210))</f>
        <v>Mechanisms of resurgence II: Response-contingent reinforcers can reinstate a second extinguished behavior</v>
      </c>
      <c r="N214" t="str">
        <f t="array" ref="N214">INDEX($A$7:$F$349,SMALL(IF(COUNTIF($L$5,$H$7:$H$349)*COUNTIF($L$5,$I$7:$I$349),MATCH(ROW($A$7:$A$349),ROW($A$7:$A$349)),""),ROWS($B$1:E208)),COLUMNS($A$1:E210))</f>
        <v>Learning and Motivation</v>
      </c>
      <c r="O214">
        <f t="array" ref="O214">INDEX($A$7:$F$349,SMALL(IF(COUNTIF($L$5,$H$7:$H$349)*COUNTIF($L$5,$I$7:$I$349),MATCH(ROW($A$7:$A$349),ROW($A$7:$A$349)),""),ROWS($B$1:F208)),COLUMNS($A$1:F210))</f>
        <v>0</v>
      </c>
    </row>
    <row r="215" spans="1:15">
      <c r="A215" s="1">
        <f>'PsycInfo - Initial'!A218</f>
        <v>0</v>
      </c>
      <c r="B215" s="1">
        <f>'PsycInfo - Initial'!B218</f>
        <v>2019</v>
      </c>
      <c r="C215" s="1" t="str">
        <f>'PsycInfo - Initial'!C218</f>
        <v>Mullane, Michael P.</v>
      </c>
      <c r="D215" s="1" t="str">
        <f>'PsycInfo - Initial'!D218</f>
        <v>Effects of variable reinforcement delays on children's use of Mands: An application of risky choice to functional communication training</v>
      </c>
      <c r="E215" s="1">
        <f>'PsycInfo - Initial'!E218</f>
        <v>0</v>
      </c>
      <c r="F215" s="1">
        <f>'PsycInfo - Initial'!F218</f>
        <v>0</v>
      </c>
      <c r="H215" s="1">
        <v>1</v>
      </c>
      <c r="I215" s="1">
        <v>1</v>
      </c>
      <c r="J215" t="b">
        <f t="shared" si="3"/>
        <v>1</v>
      </c>
      <c r="K215">
        <f t="array" ref="K215">INDEX($A$7:$F$349,SMALL(IF(COUNTIF($L$5,$H$7:$H$349)*COUNTIF($L$5,$I$7:$I$349),MATCH(ROW($A$7:$A$349),ROW($A$7:$A$349)),""),ROWS($B$1:B209)),COLUMNS($A$1:B211))</f>
        <v>2010</v>
      </c>
      <c r="L215" t="str">
        <f t="array" ref="L215">INDEX($A$7:$F$349,SMALL(IF(COUNTIF($L$5,$H$7:$H$349)*COUNTIF($L$5,$I$7:$I$349),MATCH(ROW($A$7:$A$349),ROW($A$7:$A$349)),""),ROWS($B$1:C209)),COLUMNS($A$1:C211))</f>
        <v>Winterbauer, Neil E.; Bouton, Mark E.</v>
      </c>
      <c r="M215" t="str">
        <f t="array" ref="M215">INDEX($A$7:$F$349,SMALL(IF(COUNTIF($L$5,$H$7:$H$349)*COUNTIF($L$5,$I$7:$I$349),MATCH(ROW($A$7:$A$349),ROW($A$7:$A$349)),""),ROWS($B$1:D209)),COLUMNS($A$1:D211))</f>
        <v>Mechanisms of resurgence of an extinguished instrumental behavior</v>
      </c>
      <c r="N215" t="str">
        <f t="array" ref="N215">INDEX($A$7:$F$349,SMALL(IF(COUNTIF($L$5,$H$7:$H$349)*COUNTIF($L$5,$I$7:$I$349),MATCH(ROW($A$7:$A$349),ROW($A$7:$A$349)),""),ROWS($B$1:E209)),COLUMNS($A$1:E211))</f>
        <v>Journal of Experimental Psychology: Animal Behavior Processes</v>
      </c>
      <c r="O215">
        <f t="array" ref="O215">INDEX($A$7:$F$349,SMALL(IF(COUNTIF($L$5,$H$7:$H$349)*COUNTIF($L$5,$I$7:$I$349),MATCH(ROW($A$7:$A$349),ROW($A$7:$A$349)),""),ROWS($B$1:F209)),COLUMNS($A$1:F211))</f>
        <v>0</v>
      </c>
    </row>
    <row r="216" spans="1:15">
      <c r="A216" s="1">
        <f>'PsycInfo - Initial'!A219</f>
        <v>0</v>
      </c>
      <c r="B216" s="1">
        <f>'PsycInfo - Initial'!B219</f>
        <v>2017</v>
      </c>
      <c r="C216" s="1" t="str">
        <f>'PsycInfo - Initial'!C219</f>
        <v>Bolívar, Hypatia A.; Cox, David J.; Barlow, Molly A.; Dallery, Jesse</v>
      </c>
      <c r="D216" s="1" t="str">
        <f>'PsycInfo - Initial'!D219</f>
        <v>Evaluating resurgence procedures in a human operant laboratory</v>
      </c>
      <c r="E216" s="1" t="str">
        <f>'PsycInfo - Initial'!E219</f>
        <v>Behavioural Processes</v>
      </c>
      <c r="F216" s="1">
        <f>'PsycInfo - Initial'!F219</f>
        <v>0</v>
      </c>
      <c r="H216" s="1">
        <v>1</v>
      </c>
      <c r="I216" s="1">
        <v>1</v>
      </c>
      <c r="J216" t="b">
        <f t="shared" si="3"/>
        <v>1</v>
      </c>
      <c r="K216">
        <f t="array" ref="K216">INDEX($A$7:$F$349,SMALL(IF(COUNTIF($L$5,$H$7:$H$349)*COUNTIF($L$5,$I$7:$I$349),MATCH(ROW($A$7:$A$349),ROW($A$7:$A$349)),""),ROWS($B$1:B210)),COLUMNS($A$1:B212))</f>
        <v>2018</v>
      </c>
      <c r="L216" t="str">
        <f t="array" ref="L216">INDEX($A$7:$F$349,SMALL(IF(COUNTIF($L$5,$H$7:$H$349)*COUNTIF($L$5,$I$7:$I$349),MATCH(ROW($A$7:$A$349),ROW($A$7:$A$349)),""),ROWS($B$1:C210)),COLUMNS($A$1:C212))</f>
        <v>Fisher, Wayne W.; Greer, Brian D.; Fuhrman, Ashley M.; Saini, Valdeep; Simmons, Christina A.</v>
      </c>
      <c r="M216" t="str">
        <f t="array" ref="M216">INDEX($A$7:$F$349,SMALL(IF(COUNTIF($L$5,$H$7:$H$349)*COUNTIF($L$5,$I$7:$I$349),MATCH(ROW($A$7:$A$349),ROW($A$7:$A$349)),""),ROWS($B$1:D210)),COLUMNS($A$1:D212))</f>
        <v>Minimizing resurgence of destructive behavior using behavioral momentum theory</v>
      </c>
      <c r="N216" t="str">
        <f t="array" ref="N216">INDEX($A$7:$F$349,SMALL(IF(COUNTIF($L$5,$H$7:$H$349)*COUNTIF($L$5,$I$7:$I$349),MATCH(ROW($A$7:$A$349),ROW($A$7:$A$349)),""),ROWS($B$1:E210)),COLUMNS($A$1:E212))</f>
        <v>Journal of Applied Behavior Analysis</v>
      </c>
      <c r="O216">
        <f t="array" ref="O216">INDEX($A$7:$F$349,SMALL(IF(COUNTIF($L$5,$H$7:$H$349)*COUNTIF($L$5,$I$7:$I$349),MATCH(ROW($A$7:$A$349),ROW($A$7:$A$349)),""),ROWS($B$1:F210)),COLUMNS($A$1:F212))</f>
        <v>0</v>
      </c>
    </row>
    <row r="217" spans="1:15">
      <c r="A217" s="1">
        <f>'PsycInfo - Initial'!A220</f>
        <v>0</v>
      </c>
      <c r="B217" s="1">
        <f>'PsycInfo - Initial'!B220</f>
        <v>2019</v>
      </c>
      <c r="C217" s="1" t="str">
        <f>'PsycInfo - Initial'!C220</f>
        <v>Gratz, Olivia Hansen; Wilson, Alyssa N.; Glassford, Tyler</v>
      </c>
      <c r="D217" s="1" t="str">
        <f>'PsycInfo - Initial'!D220</f>
        <v>Evaluating the resurgence of problem behavior with three functionally equivalent discriminated operants</v>
      </c>
      <c r="E217" s="1" t="str">
        <f>'PsycInfo - Initial'!E220</f>
        <v>The Psychological Record</v>
      </c>
      <c r="F217" s="1">
        <f>'PsycInfo - Initial'!F220</f>
        <v>0</v>
      </c>
      <c r="H217" s="1">
        <v>1</v>
      </c>
      <c r="I217" s="1">
        <v>1</v>
      </c>
      <c r="J217" t="b">
        <f t="shared" si="3"/>
        <v>1</v>
      </c>
      <c r="K217">
        <f t="array" ref="K217">INDEX($A$7:$F$349,SMALL(IF(COUNTIF($L$5,$H$7:$H$349)*COUNTIF($L$5,$I$7:$I$349),MATCH(ROW($A$7:$A$349),ROW($A$7:$A$349)),""),ROWS($B$1:B211)),COLUMNS($A$1:B213))</f>
        <v>2020</v>
      </c>
      <c r="L217" t="str">
        <f t="array" ref="L217">INDEX($A$7:$F$349,SMALL(IF(COUNTIF($L$5,$H$7:$H$349)*COUNTIF($L$5,$I$7:$I$349),MATCH(ROW($A$7:$A$349),ROW($A$7:$A$349)),""),ROWS($B$1:C211)),COLUMNS($A$1:C213))</f>
        <v>Fisher, Wayne W.; Fuhrman, Ashley M.; Greer, Brian D.; Mitteer, Daniel R.; Piazza, Cathleen C.</v>
      </c>
      <c r="M217" t="str">
        <f t="array" ref="M217">INDEX($A$7:$F$349,SMALL(IF(COUNTIF($L$5,$H$7:$H$349)*COUNTIF($L$5,$I$7:$I$349),MATCH(ROW($A$7:$A$349),ROW($A$7:$A$349)),""),ROWS($B$1:D211)),COLUMNS($A$1:D213))</f>
        <v>Mitigating resurgence of destructive behavior using the discriminative stimuli of a multiple schedule</v>
      </c>
      <c r="N217" t="str">
        <f t="array" ref="N217">INDEX($A$7:$F$349,SMALL(IF(COUNTIF($L$5,$H$7:$H$349)*COUNTIF($L$5,$I$7:$I$349),MATCH(ROW($A$7:$A$349),ROW($A$7:$A$349)),""),ROWS($B$1:E211)),COLUMNS($A$1:E213))</f>
        <v>Journal of the Experimental Analysis of Behavior</v>
      </c>
      <c r="O217">
        <f t="array" ref="O217">INDEX($A$7:$F$349,SMALL(IF(COUNTIF($L$5,$H$7:$H$349)*COUNTIF($L$5,$I$7:$I$349),MATCH(ROW($A$7:$A$349),ROW($A$7:$A$349)),""),ROWS($B$1:F211)),COLUMNS($A$1:F213))</f>
        <v>0</v>
      </c>
    </row>
    <row r="218" spans="1:15">
      <c r="A218" s="1">
        <f>'PsycInfo - Initial'!A221</f>
        <v>0</v>
      </c>
      <c r="B218" s="1">
        <f>'PsycInfo - Initial'!B221</f>
        <v>2016</v>
      </c>
      <c r="C218" s="1" t="str">
        <f>'PsycInfo - Initial'!C221</f>
        <v>Shamlian, Kenneth D.; Fisher, Wayne W.; Steege, Mark W.; Cavanaugh, Brenna M.; Samour, Kristina; Querim, Angie C.</v>
      </c>
      <c r="D218" s="1" t="str">
        <f>'PsycInfo - Initial'!D221</f>
        <v>Evaluation of multiple schedules with naturally occurring and therapist‐arranged discriminative stimuli following functional communication training</v>
      </c>
      <c r="E218" s="1" t="str">
        <f>'PsycInfo - Initial'!E221</f>
        <v>Journal of Applied Behavior Analysis</v>
      </c>
      <c r="F218" s="1">
        <f>'PsycInfo - Initial'!F221</f>
        <v>0</v>
      </c>
      <c r="H218" s="1">
        <v>1</v>
      </c>
      <c r="I218" s="1">
        <v>1</v>
      </c>
      <c r="J218" t="b">
        <f t="shared" si="3"/>
        <v>1</v>
      </c>
      <c r="K218">
        <f t="array" ref="K218">INDEX($A$7:$F$349,SMALL(IF(COUNTIF($L$5,$H$7:$H$349)*COUNTIF($L$5,$I$7:$I$349),MATCH(ROW($A$7:$A$349),ROW($A$7:$A$349)),""),ROWS($B$1:B212)),COLUMNS($A$1:B214))</f>
        <v>2019</v>
      </c>
      <c r="L218" t="str">
        <f t="array" ref="L218">INDEX($A$7:$F$349,SMALL(IF(COUNTIF($L$5,$H$7:$H$349)*COUNTIF($L$5,$I$7:$I$349),MATCH(ROW($A$7:$A$349),ROW($A$7:$A$349)),""),ROWS($B$1:C212)),COLUMNS($A$1:C214))</f>
        <v>Cox, David J.; Bolívar, Hypatia A.; Barlow, Molly A.</v>
      </c>
      <c r="M218" t="str">
        <f t="array" ref="M218">INDEX($A$7:$F$349,SMALL(IF(COUNTIF($L$5,$H$7:$H$349)*COUNTIF($L$5,$I$7:$I$349),MATCH(ROW($A$7:$A$349),ROW($A$7:$A$349)),""),ROWS($B$1:D212)),COLUMNS($A$1:D214))</f>
        <v>Multiple control responses and resurgence of human behavior</v>
      </c>
      <c r="N218" t="str">
        <f t="array" ref="N218">INDEX($A$7:$F$349,SMALL(IF(COUNTIF($L$5,$H$7:$H$349)*COUNTIF($L$5,$I$7:$I$349),MATCH(ROW($A$7:$A$349),ROW($A$7:$A$349)),""),ROWS($B$1:E212)),COLUMNS($A$1:E214))</f>
        <v>Behavioural Processes</v>
      </c>
      <c r="O218">
        <f t="array" ref="O218">INDEX($A$7:$F$349,SMALL(IF(COUNTIF($L$5,$H$7:$H$349)*COUNTIF($L$5,$I$7:$I$349),MATCH(ROW($A$7:$A$349),ROW($A$7:$A$349)),""),ROWS($B$1:F212)),COLUMNS($A$1:F214))</f>
        <v>0</v>
      </c>
    </row>
    <row r="219" spans="1:15">
      <c r="A219" s="1">
        <f>'PsycInfo - Initial'!A222</f>
        <v>0</v>
      </c>
      <c r="B219" s="1">
        <f>'PsycInfo - Initial'!B222</f>
        <v>2014</v>
      </c>
      <c r="C219" s="1" t="str">
        <f>'PsycInfo - Initial'!C222</f>
        <v>Pyszczynski, Adam D.; Shahan, Timothy A.</v>
      </c>
      <c r="D219" s="1" t="str">
        <f>'PsycInfo - Initial'!D222</f>
        <v>Examination of the role of dopamine D₂ and adrenergic α₂ receptors in resurgence of food seeking</v>
      </c>
      <c r="E219" s="1" t="str">
        <f>'PsycInfo - Initial'!E222</f>
        <v>Behavioural Brain Research</v>
      </c>
      <c r="F219" s="1">
        <f>'PsycInfo - Initial'!F222</f>
        <v>0</v>
      </c>
      <c r="H219" s="1">
        <v>1</v>
      </c>
      <c r="I219" s="1">
        <v>1</v>
      </c>
      <c r="J219" t="b">
        <f t="shared" si="3"/>
        <v>1</v>
      </c>
      <c r="K219">
        <f t="array" ref="K219">INDEX($A$7:$F$349,SMALL(IF(COUNTIF($L$5,$H$7:$H$349)*COUNTIF($L$5,$I$7:$I$349),MATCH(ROW($A$7:$A$349),ROW($A$7:$A$349)),""),ROWS($B$1:B213)),COLUMNS($A$1:B215))</f>
        <v>2016</v>
      </c>
      <c r="L219" t="str">
        <f t="array" ref="L219">INDEX($A$7:$F$349,SMALL(IF(COUNTIF($L$5,$H$7:$H$349)*COUNTIF($L$5,$I$7:$I$349),MATCH(ROW($A$7:$A$349),ROW($A$7:$A$349)),""),ROWS($B$1:C213)),COLUMNS($A$1:C215))</f>
        <v>Chezan, Laura C.; Drasgow, Erik; Martin, Christian A.; Halle, James W.</v>
      </c>
      <c r="M219" t="str">
        <f t="array" ref="M219">INDEX($A$7:$F$349,SMALL(IF(COUNTIF($L$5,$H$7:$H$349)*COUNTIF($L$5,$I$7:$I$349),MATCH(ROW($A$7:$A$349),ROW($A$7:$A$349)),""),ROWS($B$1:D213)),COLUMNS($A$1:D215))</f>
        <v>Negatively-reinforced mands: An examination of resurgence to existing mands in two children with autism and language delays</v>
      </c>
      <c r="N219" t="str">
        <f t="array" ref="N219">INDEX($A$7:$F$349,SMALL(IF(COUNTIF($L$5,$H$7:$H$349)*COUNTIF($L$5,$I$7:$I$349),MATCH(ROW($A$7:$A$349),ROW($A$7:$A$349)),""),ROWS($B$1:E213)),COLUMNS($A$1:E215))</f>
        <v>Behavior Modification</v>
      </c>
      <c r="O219">
        <f t="array" ref="O219">INDEX($A$7:$F$349,SMALL(IF(COUNTIF($L$5,$H$7:$H$349)*COUNTIF($L$5,$I$7:$I$349),MATCH(ROW($A$7:$A$349),ROW($A$7:$A$349)),""),ROWS($B$1:F213)),COLUMNS($A$1:F215))</f>
        <v>0</v>
      </c>
    </row>
    <row r="220" spans="1:15">
      <c r="A220" s="1">
        <f>'PsycInfo - Initial'!A223</f>
        <v>0</v>
      </c>
      <c r="B220" s="1">
        <f>'PsycInfo - Initial'!B223</f>
        <v>2020</v>
      </c>
      <c r="C220" s="1" t="str">
        <f>'PsycInfo - Initial'!C223</f>
        <v>Shvarts, Samuel; Jimenez‐Gomez, Corina; Bai, John Y. H.; Thomas, Rachel R.; Oskam, James J; Podlesnik, Christopher A.</v>
      </c>
      <c r="D220" s="1" t="str">
        <f>'PsycInfo - Initial'!D223</f>
        <v>Examining stimuli paired with alternative reinforcement to mitigate resurgence in children diagnosed with autism spectrum disorder and pigeons</v>
      </c>
      <c r="E220" s="1" t="str">
        <f>'PsycInfo - Initial'!E223</f>
        <v>Journal of the Experimental Analysis of Behavior</v>
      </c>
      <c r="F220" s="1">
        <f>'PsycInfo - Initial'!F223</f>
        <v>0</v>
      </c>
      <c r="H220" s="1">
        <v>1</v>
      </c>
      <c r="I220" s="1">
        <v>1</v>
      </c>
      <c r="J220" t="b">
        <f t="shared" si="3"/>
        <v>1</v>
      </c>
      <c r="K220">
        <f t="array" ref="K220">INDEX($A$7:$F$349,SMALL(IF(COUNTIF($L$5,$H$7:$H$349)*COUNTIF($L$5,$I$7:$I$349),MATCH(ROW($A$7:$A$349),ROW($A$7:$A$349)),""),ROWS($B$1:B214)),COLUMNS($A$1:B216))</f>
        <v>2017</v>
      </c>
      <c r="L220" t="str">
        <f t="array" ref="L220">INDEX($A$7:$F$349,SMALL(IF(COUNTIF($L$5,$H$7:$H$349)*COUNTIF($L$5,$I$7:$I$349),MATCH(ROW($A$7:$A$349),ROW($A$7:$A$349)),""),ROWS($B$1:C214)),COLUMNS($A$1:C216))</f>
        <v>Romano, Lucie M.; St. Peter, Claire C.</v>
      </c>
      <c r="M220" t="str">
        <f t="array" ref="M220">INDEX($A$7:$F$349,SMALL(IF(COUNTIF($L$5,$H$7:$H$349)*COUNTIF($L$5,$I$7:$I$349),MATCH(ROW($A$7:$A$349),ROW($A$7:$A$349)),""),ROWS($B$1:D214)),COLUMNS($A$1:D216))</f>
        <v>Omission training results in more resurgence than alternative reinforcement</v>
      </c>
      <c r="N220" t="str">
        <f t="array" ref="N220">INDEX($A$7:$F$349,SMALL(IF(COUNTIF($L$5,$H$7:$H$349)*COUNTIF($L$5,$I$7:$I$349),MATCH(ROW($A$7:$A$349),ROW($A$7:$A$349)),""),ROWS($B$1:E214)),COLUMNS($A$1:E216))</f>
        <v>The Psychological Record</v>
      </c>
      <c r="O220">
        <f t="array" ref="O220">INDEX($A$7:$F$349,SMALL(IF(COUNTIF($L$5,$H$7:$H$349)*COUNTIF($L$5,$I$7:$I$349),MATCH(ROW($A$7:$A$349),ROW($A$7:$A$349)),""),ROWS($B$1:F214)),COLUMNS($A$1:F216))</f>
        <v>0</v>
      </c>
    </row>
    <row r="221" spans="1:15">
      <c r="A221" s="1">
        <f>'PsycInfo - Initial'!A224</f>
        <v>0</v>
      </c>
      <c r="B221" s="1">
        <f>'PsycInfo - Initial'!B224</f>
        <v>2010</v>
      </c>
      <c r="C221" s="1" t="str">
        <f>'PsycInfo - Initial'!C224</f>
        <v>Podlesnik, Christopher A.; Shahan, Timothy A.</v>
      </c>
      <c r="D221" s="1" t="str">
        <f>'PsycInfo - Initial'!D224</f>
        <v>Extinction, relapse, and behavioral momentum</v>
      </c>
      <c r="E221" s="1" t="str">
        <f>'PsycInfo - Initial'!E224</f>
        <v>Behavioural Processes</v>
      </c>
      <c r="F221" s="1">
        <f>'PsycInfo - Initial'!F224</f>
        <v>0</v>
      </c>
      <c r="H221" s="1">
        <v>1</v>
      </c>
      <c r="I221" s="1">
        <v>1</v>
      </c>
      <c r="J221" t="b">
        <f t="shared" si="3"/>
        <v>1</v>
      </c>
      <c r="K221">
        <f t="array" ref="K221">INDEX($A$7:$F$349,SMALL(IF(COUNTIF($L$5,$H$7:$H$349)*COUNTIF($L$5,$I$7:$I$349),MATCH(ROW($A$7:$A$349),ROW($A$7:$A$349)),""),ROWS($B$1:B215)),COLUMNS($A$1:B217))</f>
        <v>2017</v>
      </c>
      <c r="L221" t="str">
        <f t="array" ref="L221">INDEX($A$7:$F$349,SMALL(IF(COUNTIF($L$5,$H$7:$H$349)*COUNTIF($L$5,$I$7:$I$349),MATCH(ROW($A$7:$A$349),ROW($A$7:$A$349)),""),ROWS($B$1:C215)),COLUMNS($A$1:C217))</f>
        <v>Lattal, Kennon A.; Cançado, Carlos R. X.; Cook, James E.; Kincaid, Stephanie L.; Nighbor, Tyler D.; Oliver, Anthony C.</v>
      </c>
      <c r="M221" t="str">
        <f t="array" ref="M221">INDEX($A$7:$F$349,SMALL(IF(COUNTIF($L$5,$H$7:$H$349)*COUNTIF($L$5,$I$7:$I$349),MATCH(ROW($A$7:$A$349),ROW($A$7:$A$349)),""),ROWS($B$1:D215)),COLUMNS($A$1:D217))</f>
        <v>On defining resurgence</v>
      </c>
      <c r="N221" t="str">
        <f t="array" ref="N221">INDEX($A$7:$F$349,SMALL(IF(COUNTIF($L$5,$H$7:$H$349)*COUNTIF($L$5,$I$7:$I$349),MATCH(ROW($A$7:$A$349),ROW($A$7:$A$349)),""),ROWS($B$1:E215)),COLUMNS($A$1:E217))</f>
        <v>Behavioural Processes</v>
      </c>
      <c r="O221">
        <f t="array" ref="O221">INDEX($A$7:$F$349,SMALL(IF(COUNTIF($L$5,$H$7:$H$349)*COUNTIF($L$5,$I$7:$I$349),MATCH(ROW($A$7:$A$349),ROW($A$7:$A$349)),""),ROWS($B$1:F215)),COLUMNS($A$1:F217))</f>
        <v>0</v>
      </c>
    </row>
    <row r="222" spans="1:15">
      <c r="A222" s="1">
        <f>'PsycInfo - Initial'!A225</f>
        <v>0</v>
      </c>
      <c r="B222" s="1">
        <f>'PsycInfo - Initial'!B225</f>
        <v>2008</v>
      </c>
      <c r="C222" s="1" t="str">
        <f>'PsycInfo - Initial'!C225</f>
        <v>Doughty, Adam H.; Oken, Gabriella</v>
      </c>
      <c r="D222" s="1" t="str">
        <f>'PsycInfo - Initial'!D225</f>
        <v>Extinction-induced response resurgence: A selective review</v>
      </c>
      <c r="E222" s="1" t="str">
        <f>'PsycInfo - Initial'!E225</f>
        <v>The Behavior Analyst Today</v>
      </c>
      <c r="F222" s="1">
        <f>'PsycInfo - Initial'!F225</f>
        <v>0</v>
      </c>
      <c r="H222" s="1">
        <v>1</v>
      </c>
      <c r="I222" s="1">
        <v>1</v>
      </c>
      <c r="J222" t="b">
        <f t="shared" si="3"/>
        <v>1</v>
      </c>
      <c r="K222">
        <f t="array" ref="K222">INDEX($A$7:$F$349,SMALL(IF(COUNTIF($L$5,$H$7:$H$349)*COUNTIF($L$5,$I$7:$I$349),MATCH(ROW($A$7:$A$349),ROW($A$7:$A$349)),""),ROWS($B$1:B216)),COLUMNS($A$1:B218))</f>
        <v>2018</v>
      </c>
      <c r="L222" t="str">
        <f t="array" ref="L222">INDEX($A$7:$F$349,SMALL(IF(COUNTIF($L$5,$H$7:$H$349)*COUNTIF($L$5,$I$7:$I$349),MATCH(ROW($A$7:$A$349),ROW($A$7:$A$349)),""),ROWS($B$1:C216)),COLUMNS($A$1:C218))</f>
        <v>Fisher, Wayne W.; Greer, Brian D.; Craig, Andrew R.; Retzlaff, Billie J.; Fuhrman, Ashley M.; Lichtblau, Katherine R.; Saini, Valdeep</v>
      </c>
      <c r="M222" t="str">
        <f t="array" ref="M222">INDEX($A$7:$F$349,SMALL(IF(COUNTIF($L$5,$H$7:$H$349)*COUNTIF($L$5,$I$7:$I$349),MATCH(ROW($A$7:$A$349),ROW($A$7:$A$349)),""),ROWS($B$1:D216)),COLUMNS($A$1:D218))</f>
        <v>On the predictive validity of behavioral momentum theory for mitigating resurgence of problem behavior</v>
      </c>
      <c r="N222" t="str">
        <f t="array" ref="N222">INDEX($A$7:$F$349,SMALL(IF(COUNTIF($L$5,$H$7:$H$349)*COUNTIF($L$5,$I$7:$I$349),MATCH(ROW($A$7:$A$349),ROW($A$7:$A$349)),""),ROWS($B$1:E216)),COLUMNS($A$1:E218))</f>
        <v>Journal of the Experimental Analysis of Behavior</v>
      </c>
      <c r="O222">
        <f t="array" ref="O222">INDEX($A$7:$F$349,SMALL(IF(COUNTIF($L$5,$H$7:$H$349)*COUNTIF($L$5,$I$7:$I$349),MATCH(ROW($A$7:$A$349),ROW($A$7:$A$349)),""),ROWS($B$1:F216)),COLUMNS($A$1:F218))</f>
        <v>0</v>
      </c>
    </row>
    <row r="223" spans="1:15">
      <c r="A223" s="1">
        <f>'PsycInfo - Initial'!A226</f>
        <v>0</v>
      </c>
      <c r="B223" s="1">
        <f>'PsycInfo - Initial'!B226</f>
        <v>1985</v>
      </c>
      <c r="C223" s="1" t="str">
        <f>'PsycInfo - Initial'!C226</f>
        <v>Epstein, Robert</v>
      </c>
      <c r="D223" s="1" t="str">
        <f>'PsycInfo - Initial'!D226</f>
        <v>Extinction-induced resurgence: Preliminary investigations and possible applications</v>
      </c>
      <c r="E223" s="1" t="str">
        <f>'PsycInfo - Initial'!E226</f>
        <v>The Psychological Record</v>
      </c>
      <c r="F223" s="1">
        <f>'PsycInfo - Initial'!F226</f>
        <v>0</v>
      </c>
      <c r="H223" s="1">
        <v>1</v>
      </c>
      <c r="I223" s="1">
        <v>1</v>
      </c>
      <c r="J223" t="b">
        <f t="shared" si="3"/>
        <v>1</v>
      </c>
      <c r="K223">
        <f t="array" ref="K223">INDEX($A$7:$F$349,SMALL(IF(COUNTIF($L$5,$H$7:$H$349)*COUNTIF($L$5,$I$7:$I$349),MATCH(ROW($A$7:$A$349),ROW($A$7:$A$349)),""),ROWS($B$1:B217)),COLUMNS($A$1:B219))</f>
        <v>2015</v>
      </c>
      <c r="L223" t="str">
        <f t="array" ref="L223">INDEX($A$7:$F$349,SMALL(IF(COUNTIF($L$5,$H$7:$H$349)*COUNTIF($L$5,$I$7:$I$349),MATCH(ROW($A$7:$A$349),ROW($A$7:$A$349)),""),ROWS($B$1:C217)),COLUMNS($A$1:C219))</f>
        <v>Epstein, Robert</v>
      </c>
      <c r="M223" t="str">
        <f t="array" ref="M223">INDEX($A$7:$F$349,SMALL(IF(COUNTIF($L$5,$H$7:$H$349)*COUNTIF($L$5,$I$7:$I$349),MATCH(ROW($A$7:$A$349),ROW($A$7:$A$349)),""),ROWS($B$1:D217)),COLUMNS($A$1:D219))</f>
        <v>On the rediscovery of the principle of resurgence</v>
      </c>
      <c r="N223" t="str">
        <f t="array" ref="N223">INDEX($A$7:$F$349,SMALL(IF(COUNTIF($L$5,$H$7:$H$349)*COUNTIF($L$5,$I$7:$I$349),MATCH(ROW($A$7:$A$349),ROW($A$7:$A$349)),""),ROWS($B$1:E217)),COLUMNS($A$1:E219))</f>
        <v>Revista Mexicana de Análisis de la Conducta</v>
      </c>
      <c r="O223">
        <f t="array" ref="O223">INDEX($A$7:$F$349,SMALL(IF(COUNTIF($L$5,$H$7:$H$349)*COUNTIF($L$5,$I$7:$I$349),MATCH(ROW($A$7:$A$349),ROW($A$7:$A$349)),""),ROWS($B$1:F217)),COLUMNS($A$1:F219))</f>
        <v>0</v>
      </c>
    </row>
    <row r="224" spans="1:15">
      <c r="A224" s="1">
        <f>'PsycInfo - Initial'!A227</f>
        <v>0</v>
      </c>
      <c r="B224" s="1">
        <f>'PsycInfo - Initial'!B227</f>
        <v>2018</v>
      </c>
      <c r="C224" s="1" t="str">
        <f>'PsycInfo - Initial'!C227</f>
        <v>Trask, Sydney; Keim, Christopher L.; Bouton, Mark E.</v>
      </c>
      <c r="D224" s="1" t="str">
        <f>'PsycInfo - Initial'!D227</f>
        <v>Factors that encourage generalization from extinction to test reduce resurgence of an extinguished operant response</v>
      </c>
      <c r="E224" s="1" t="str">
        <f>'PsycInfo - Initial'!E227</f>
        <v>Journal of the Experimental Analysis of Behavior</v>
      </c>
      <c r="F224" s="1">
        <f>'PsycInfo - Initial'!F227</f>
        <v>0</v>
      </c>
      <c r="H224" s="1">
        <v>1</v>
      </c>
      <c r="I224" s="1">
        <v>1</v>
      </c>
      <c r="J224" t="b">
        <f t="shared" si="3"/>
        <v>1</v>
      </c>
      <c r="K224">
        <f t="array" ref="K224">INDEX($A$7:$F$349,SMALL(IF(COUNTIF($L$5,$H$7:$H$349)*COUNTIF($L$5,$I$7:$I$349),MATCH(ROW($A$7:$A$349),ROW($A$7:$A$349)),""),ROWS($B$1:B218)),COLUMNS($A$1:B220))</f>
        <v>2017</v>
      </c>
      <c r="L224" t="str">
        <f t="array" ref="L224">INDEX($A$7:$F$349,SMALL(IF(COUNTIF($L$5,$H$7:$H$349)*COUNTIF($L$5,$I$7:$I$349),MATCH(ROW($A$7:$A$349),ROW($A$7:$A$349)),""),ROWS($B$1:C218)),COLUMNS($A$1:C220))</f>
        <v>Kuroda, Toshikazu; Mizutani, Yuto; Cançado, Carlos R. X.; Podlesnik, Christopher A.</v>
      </c>
      <c r="M224" t="str">
        <f t="array" ref="M224">INDEX($A$7:$F$349,SMALL(IF(COUNTIF($L$5,$H$7:$H$349)*COUNTIF($L$5,$I$7:$I$349),MATCH(ROW($A$7:$A$349),ROW($A$7:$A$349)),""),ROWS($B$1:D218)),COLUMNS($A$1:D220))</f>
        <v>Operant models of relapse in zebrafish (Danio rerio): Resurgence, renewal, and reinstatement</v>
      </c>
      <c r="N224" t="str">
        <f t="array" ref="N224">INDEX($A$7:$F$349,SMALL(IF(COUNTIF($L$5,$H$7:$H$349)*COUNTIF($L$5,$I$7:$I$349),MATCH(ROW($A$7:$A$349),ROW($A$7:$A$349)),""),ROWS($B$1:E218)),COLUMNS($A$1:E220))</f>
        <v>Behavioural Brain Research</v>
      </c>
      <c r="O224">
        <f t="array" ref="O224">INDEX($A$7:$F$349,SMALL(IF(COUNTIF($L$5,$H$7:$H$349)*COUNTIF($L$5,$I$7:$I$349),MATCH(ROW($A$7:$A$349),ROW($A$7:$A$349)),""),ROWS($B$1:F218)),COLUMNS($A$1:F220))</f>
        <v>0</v>
      </c>
    </row>
    <row r="225" spans="1:15">
      <c r="A225" s="1">
        <f>'PsycInfo - Initial'!A228</f>
        <v>0</v>
      </c>
      <c r="B225" s="1">
        <f>'PsycInfo - Initial'!B228</f>
        <v>2014</v>
      </c>
      <c r="C225" s="1" t="str">
        <f>'PsycInfo - Initial'!C228</f>
        <v>Doughty, Adam H.; Leake, Lesley W.; Stoudemire, M. Lee</v>
      </c>
      <c r="D225" s="1" t="str">
        <f>'PsycInfo - Initial'!D228</f>
        <v>Failure to observe untested derived stimulus relations in extinction: Implications for understanding stimulus‐equivalence formation</v>
      </c>
      <c r="E225" s="1" t="str">
        <f>'PsycInfo - Initial'!E228</f>
        <v>Journal of the Experimental Analysis of Behavior</v>
      </c>
      <c r="F225" s="1">
        <f>'PsycInfo - Initial'!F228</f>
        <v>0</v>
      </c>
      <c r="H225" s="1">
        <v>1</v>
      </c>
      <c r="I225" s="1">
        <v>1</v>
      </c>
      <c r="J225" t="b">
        <f t="shared" si="3"/>
        <v>1</v>
      </c>
      <c r="K225">
        <f t="array" ref="K225">INDEX($A$7:$F$349,SMALL(IF(COUNTIF($L$5,$H$7:$H$349)*COUNTIF($L$5,$I$7:$I$349),MATCH(ROW($A$7:$A$349),ROW($A$7:$A$349)),""),ROWS($B$1:B219)),COLUMNS($A$1:B221))</f>
        <v>2018</v>
      </c>
      <c r="L225" t="str">
        <f t="array" ref="L225">INDEX($A$7:$F$349,SMALL(IF(COUNTIF($L$5,$H$7:$H$349)*COUNTIF($L$5,$I$7:$I$349),MATCH(ROW($A$7:$A$349),ROW($A$7:$A$349)),""),ROWS($B$1:C219)),COLUMNS($A$1:C221))</f>
        <v>Galizio, Ann; Frye, Charles C. J.; Haynes, Jeremy M.; Friedel, Jonathan E.; Smith, Brooke M.; Odum, Amy L.</v>
      </c>
      <c r="M225" t="str">
        <f t="array" ref="M225">INDEX($A$7:$F$349,SMALL(IF(COUNTIF($L$5,$H$7:$H$349)*COUNTIF($L$5,$I$7:$I$349),MATCH(ROW($A$7:$A$349),ROW($A$7:$A$349)),""),ROWS($B$1:D219)),COLUMNS($A$1:D221))</f>
        <v>Persistence and relapse of reinforced behavioral variability</v>
      </c>
      <c r="N225" t="str">
        <f t="array" ref="N225">INDEX($A$7:$F$349,SMALL(IF(COUNTIF($L$5,$H$7:$H$349)*COUNTIF($L$5,$I$7:$I$349),MATCH(ROW($A$7:$A$349),ROW($A$7:$A$349)),""),ROWS($B$1:E219)),COLUMNS($A$1:E221))</f>
        <v>Journal of the Experimental Analysis of Behavior</v>
      </c>
      <c r="O225">
        <f t="array" ref="O225">INDEX($A$7:$F$349,SMALL(IF(COUNTIF($L$5,$H$7:$H$349)*COUNTIF($L$5,$I$7:$I$349),MATCH(ROW($A$7:$A$349),ROW($A$7:$A$349)),""),ROWS($B$1:F219)),COLUMNS($A$1:F221))</f>
        <v>0</v>
      </c>
    </row>
    <row r="226" spans="1:15">
      <c r="A226" s="1">
        <f>'PsycInfo - Initial'!A229</f>
        <v>0</v>
      </c>
      <c r="B226" s="1">
        <f>'PsycInfo - Initial'!B229</f>
        <v>2010</v>
      </c>
      <c r="C226" s="1" t="str">
        <f>'PsycInfo - Initial'!C229</f>
        <v>Barch, Deanna M.; Dowd, Erin C.</v>
      </c>
      <c r="D226" s="1" t="str">
        <f>'PsycInfo - Initial'!D229</f>
        <v>Goal representations and motivational drive in schizophrenia: The role of prefrontal-striatal interactions</v>
      </c>
      <c r="E226" s="1" t="str">
        <f>'PsycInfo - Initial'!E229</f>
        <v>Schizophrenia Bulletin</v>
      </c>
      <c r="F226" s="1">
        <f>'PsycInfo - Initial'!F229</f>
        <v>0</v>
      </c>
      <c r="H226" s="1">
        <v>0</v>
      </c>
      <c r="I226" s="1">
        <v>0</v>
      </c>
      <c r="J226" t="b">
        <f t="shared" si="3"/>
        <v>1</v>
      </c>
      <c r="K226">
        <f t="array" ref="K226">INDEX($A$7:$F$349,SMALL(IF(COUNTIF($L$5,$H$7:$H$349)*COUNTIF($L$5,$I$7:$I$349),MATCH(ROW($A$7:$A$349),ROW($A$7:$A$349)),""),ROWS($B$1:B220)),COLUMNS($A$1:B222))</f>
        <v>2017</v>
      </c>
      <c r="L226" t="str">
        <f t="array" ref="L226">INDEX($A$7:$F$349,SMALL(IF(COUNTIF($L$5,$H$7:$H$349)*COUNTIF($L$5,$I$7:$I$349),MATCH(ROW($A$7:$A$349),ROW($A$7:$A$349)),""),ROWS($B$1:C220)),COLUMNS($A$1:C222))</f>
        <v>Saini, Valdeep; Fisher, Wayne W.; Pisman, Maegan D.</v>
      </c>
      <c r="M226" t="str">
        <f t="array" ref="M226">INDEX($A$7:$F$349,SMALL(IF(COUNTIF($L$5,$H$7:$H$349)*COUNTIF($L$5,$I$7:$I$349),MATCH(ROW($A$7:$A$349),ROW($A$7:$A$349)),""),ROWS($B$1:D220)),COLUMNS($A$1:D222))</f>
        <v>Persistence during and resurgence following noncontingent reinforcement implemented with and without extinction</v>
      </c>
      <c r="N226" t="str">
        <f t="array" ref="N226">INDEX($A$7:$F$349,SMALL(IF(COUNTIF($L$5,$H$7:$H$349)*COUNTIF($L$5,$I$7:$I$349),MATCH(ROW($A$7:$A$349),ROW($A$7:$A$349)),""),ROWS($B$1:E220)),COLUMNS($A$1:E222))</f>
        <v>Journal of Applied Behavior Analysis</v>
      </c>
      <c r="O226">
        <f t="array" ref="O226">INDEX($A$7:$F$349,SMALL(IF(COUNTIF($L$5,$H$7:$H$349)*COUNTIF($L$5,$I$7:$I$349),MATCH(ROW($A$7:$A$349),ROW($A$7:$A$349)),""),ROWS($B$1:F220)),COLUMNS($A$1:F222))</f>
        <v>0</v>
      </c>
    </row>
    <row r="227" spans="1:15">
      <c r="A227" s="1">
        <f>'PsycInfo - Initial'!A230</f>
        <v>0</v>
      </c>
      <c r="B227" s="1">
        <f>'PsycInfo - Initial'!B230</f>
        <v>2019</v>
      </c>
      <c r="C227" s="1" t="str">
        <f>'PsycInfo - Initial'!C230</f>
        <v>Lattal, Kennon A.; Solley, Elizabeth A.; Cançado, Carlos R. X.; Oliver, Anthony C.</v>
      </c>
      <c r="D227" s="1" t="str">
        <f>'PsycInfo - Initial'!D230</f>
        <v>Hierarchical resurgence</v>
      </c>
      <c r="E227" s="1" t="str">
        <f>'PsycInfo - Initial'!E230</f>
        <v>Journal of the Experimental Analysis of Behavior</v>
      </c>
      <c r="F227" s="1">
        <f>'PsycInfo - Initial'!F230</f>
        <v>0</v>
      </c>
      <c r="H227" s="1">
        <v>1</v>
      </c>
      <c r="I227" s="1">
        <v>1</v>
      </c>
      <c r="J227" t="b">
        <f t="shared" si="3"/>
        <v>1</v>
      </c>
      <c r="K227">
        <f t="array" ref="K227">INDEX($A$7:$F$349,SMALL(IF(COUNTIF($L$5,$H$7:$H$349)*COUNTIF($L$5,$I$7:$I$349),MATCH(ROW($A$7:$A$349),ROW($A$7:$A$349)),""),ROWS($B$1:B221)),COLUMNS($A$1:B223))</f>
        <v>2016</v>
      </c>
      <c r="L227" t="str">
        <f t="array" ref="L227">INDEX($A$7:$F$349,SMALL(IF(COUNTIF($L$5,$H$7:$H$349)*COUNTIF($L$5,$I$7:$I$349),MATCH(ROW($A$7:$A$349),ROW($A$7:$A$349)),""),ROWS($B$1:C221)),COLUMNS($A$1:C223))</f>
        <v>Sweeney, Mary M.</v>
      </c>
      <c r="M227" t="str">
        <f t="array" ref="M227">INDEX($A$7:$F$349,SMALL(IF(COUNTIF($L$5,$H$7:$H$349)*COUNTIF($L$5,$I$7:$I$349),MATCH(ROW($A$7:$A$349),ROW($A$7:$A$349)),""),ROWS($B$1:D221)),COLUMNS($A$1:D223))</f>
        <v>Predictors of persistence and resurgence: Evaluation of a behavioral momentum-based approach</v>
      </c>
      <c r="N227">
        <f t="array" ref="N227">INDEX($A$7:$F$349,SMALL(IF(COUNTIF($L$5,$H$7:$H$349)*COUNTIF($L$5,$I$7:$I$349),MATCH(ROW($A$7:$A$349),ROW($A$7:$A$349)),""),ROWS($B$1:E221)),COLUMNS($A$1:E223))</f>
        <v>0</v>
      </c>
      <c r="O227">
        <f t="array" ref="O227">INDEX($A$7:$F$349,SMALL(IF(COUNTIF($L$5,$H$7:$H$349)*COUNTIF($L$5,$I$7:$I$349),MATCH(ROW($A$7:$A$349),ROW($A$7:$A$349)),""),ROWS($B$1:F221)),COLUMNS($A$1:F223))</f>
        <v>0</v>
      </c>
    </row>
    <row r="228" spans="1:15">
      <c r="A228" s="1">
        <f>'PsycInfo - Initial'!A231</f>
        <v>0</v>
      </c>
      <c r="B228" s="1">
        <f>'PsycInfo - Initial'!B231</f>
        <v>2016</v>
      </c>
      <c r="C228" s="1" t="str">
        <f>'PsycInfo - Initial'!C231</f>
        <v>Craig, Andrew R.; Nall, Rusty W.; Madden, Gregory J.; Shahan, Timothy A.</v>
      </c>
      <c r="D228" s="1" t="str">
        <f>'PsycInfo - Initial'!D231</f>
        <v>Higher rate alternative non-drug reinforcement produces faster suppression of cocaine seeking but more resurgence when removed</v>
      </c>
      <c r="E228" s="1" t="str">
        <f>'PsycInfo - Initial'!E231</f>
        <v>Behavioural Brain Research</v>
      </c>
      <c r="F228" s="1">
        <f>'PsycInfo - Initial'!F231</f>
        <v>0</v>
      </c>
      <c r="H228" s="1">
        <v>1</v>
      </c>
      <c r="I228" s="1">
        <v>1</v>
      </c>
      <c r="J228" t="b">
        <f t="shared" si="3"/>
        <v>1</v>
      </c>
      <c r="K228">
        <f t="array" ref="K228">INDEX($A$7:$F$349,SMALL(IF(COUNTIF($L$5,$H$7:$H$349)*COUNTIF($L$5,$I$7:$I$349),MATCH(ROW($A$7:$A$349),ROW($A$7:$A$349)),""),ROWS($B$1:B222)),COLUMNS($A$1:B224))</f>
        <v>2018</v>
      </c>
      <c r="L228" t="str">
        <f t="array" ref="L228">INDEX($A$7:$F$349,SMALL(IF(COUNTIF($L$5,$H$7:$H$349)*COUNTIF($L$5,$I$7:$I$349),MATCH(ROW($A$7:$A$349),ROW($A$7:$A$349)),""),ROWS($B$1:C222)),COLUMNS($A$1:C224))</f>
        <v>Briggs, Adam M.; Fisher, Wayne W.; Greer, Brian D.; Kimball, Ryan T.</v>
      </c>
      <c r="M228" t="str">
        <f t="array" ref="M228">INDEX($A$7:$F$349,SMALL(IF(COUNTIF($L$5,$H$7:$H$349)*COUNTIF($L$5,$I$7:$I$349),MATCH(ROW($A$7:$A$349),ROW($A$7:$A$349)),""),ROWS($B$1:D222)),COLUMNS($A$1:D224))</f>
        <v>Prevalence of resurgence of destructive behavior when thinning reinforcement schedules during functional communication training</v>
      </c>
      <c r="N228" t="str">
        <f t="array" ref="N228">INDEX($A$7:$F$349,SMALL(IF(COUNTIF($L$5,$H$7:$H$349)*COUNTIF($L$5,$I$7:$I$349),MATCH(ROW($A$7:$A$349),ROW($A$7:$A$349)),""),ROWS($B$1:E222)),COLUMNS($A$1:E224))</f>
        <v>Journal of Applied Behavior Analysis</v>
      </c>
      <c r="O228">
        <f t="array" ref="O228">INDEX($A$7:$F$349,SMALL(IF(COUNTIF($L$5,$H$7:$H$349)*COUNTIF($L$5,$I$7:$I$349),MATCH(ROW($A$7:$A$349),ROW($A$7:$A$349)),""),ROWS($B$1:F222)),COLUMNS($A$1:F224))</f>
        <v>0</v>
      </c>
    </row>
    <row r="229" spans="1:15">
      <c r="A229" s="1">
        <f>'PsycInfo - Initial'!A232</f>
        <v>0</v>
      </c>
      <c r="B229" s="1">
        <f>'PsycInfo - Initial'!B232</f>
        <v>2011</v>
      </c>
      <c r="C229" s="1" t="str">
        <f>'PsycInfo - Initial'!C232</f>
        <v>Reed, Phil; Clark, Charlotte</v>
      </c>
      <c r="D229" s="1" t="str">
        <f>'PsycInfo - Initial'!D232</f>
        <v>Impact of intervening learning on resurgence in humans with autism spectrum disorders</v>
      </c>
      <c r="E229" s="1" t="str">
        <f>'PsycInfo - Initial'!E232</f>
        <v>Learning &amp; Behavior</v>
      </c>
      <c r="F229" s="1">
        <f>'PsycInfo - Initial'!F232</f>
        <v>0</v>
      </c>
      <c r="H229" s="1">
        <v>1</v>
      </c>
      <c r="I229" s="1">
        <v>1</v>
      </c>
      <c r="J229" t="b">
        <f t="shared" si="3"/>
        <v>1</v>
      </c>
      <c r="K229">
        <f t="array" ref="K229">INDEX($A$7:$F$349,SMALL(IF(COUNTIF($L$5,$H$7:$H$349)*COUNTIF($L$5,$I$7:$I$349),MATCH(ROW($A$7:$A$349),ROW($A$7:$A$349)),""),ROWS($B$1:B223)),COLUMNS($A$1:B225))</f>
        <v>2017</v>
      </c>
      <c r="L229" t="str">
        <f t="array" ref="L229">INDEX($A$7:$F$349,SMALL(IF(COUNTIF($L$5,$H$7:$H$349)*COUNTIF($L$5,$I$7:$I$349),MATCH(ROW($A$7:$A$349),ROW($A$7:$A$349)),""),ROWS($B$1:C223)),COLUMNS($A$1:C225))</f>
        <v>Bouton, Mark E.; Thrailkill, Eric A.; Bergeria, Cecilia L.; Davis, Danielle R.</v>
      </c>
      <c r="M229" t="str">
        <f t="array" ref="M229">INDEX($A$7:$F$349,SMALL(IF(COUNTIF($L$5,$H$7:$H$349)*COUNTIF($L$5,$I$7:$I$349),MATCH(ROW($A$7:$A$349),ROW($A$7:$A$349)),""),ROWS($B$1:D223)),COLUMNS($A$1:D225))</f>
        <v>Preventing relapse after incentivized choice treatment: A laboratory model</v>
      </c>
      <c r="N229" t="str">
        <f t="array" ref="N229">INDEX($A$7:$F$349,SMALL(IF(COUNTIF($L$5,$H$7:$H$349)*COUNTIF($L$5,$I$7:$I$349),MATCH(ROW($A$7:$A$349),ROW($A$7:$A$349)),""),ROWS($B$1:E223)),COLUMNS($A$1:E225))</f>
        <v>Behavioural Processes</v>
      </c>
      <c r="O229">
        <f t="array" ref="O229">INDEX($A$7:$F$349,SMALL(IF(COUNTIF($L$5,$H$7:$H$349)*COUNTIF($L$5,$I$7:$I$349),MATCH(ROW($A$7:$A$349),ROW($A$7:$A$349)),""),ROWS($B$1:F223)),COLUMNS($A$1:F225))</f>
        <v>0</v>
      </c>
    </row>
    <row r="230" spans="1:15">
      <c r="A230" s="1">
        <f>'PsycInfo - Initial'!A233</f>
        <v>0</v>
      </c>
      <c r="B230" s="1">
        <f>'PsycInfo - Initial'!B233</f>
        <v>2020</v>
      </c>
      <c r="C230" s="1" t="str">
        <f>'PsycInfo - Initial'!C233</f>
        <v>Neely, Leslie; Graber, Jessica; Kunnavatana, Shanun; Cantrell, Katherine</v>
      </c>
      <c r="D230" s="1" t="str">
        <f>'PsycInfo - Initial'!D233</f>
        <v>Impact of language on behavior treatment outcomes</v>
      </c>
      <c r="E230" s="1" t="str">
        <f>'PsycInfo - Initial'!E233</f>
        <v>Journal of Applied Behavior Analysis</v>
      </c>
      <c r="F230" s="1">
        <f>'PsycInfo - Initial'!F233</f>
        <v>0</v>
      </c>
      <c r="H230" s="1">
        <v>0</v>
      </c>
      <c r="I230" s="1">
        <v>0</v>
      </c>
      <c r="J230" t="b">
        <f t="shared" si="3"/>
        <v>1</v>
      </c>
      <c r="K230">
        <f t="array" ref="K230">INDEX($A$7:$F$349,SMALL(IF(COUNTIF($L$5,$H$7:$H$349)*COUNTIF($L$5,$I$7:$I$349),MATCH(ROW($A$7:$A$349),ROW($A$7:$A$349)),""),ROWS($B$1:B224)),COLUMNS($A$1:B226))</f>
        <v>2018</v>
      </c>
      <c r="L230" t="str">
        <f t="array" ref="L230">INDEX($A$7:$F$349,SMALL(IF(COUNTIF($L$5,$H$7:$H$349)*COUNTIF($L$5,$I$7:$I$349),MATCH(ROW($A$7:$A$349),ROW($A$7:$A$349)),""),ROWS($B$1:C224)),COLUMNS($A$1:C226))</f>
        <v>Fontes, Rafaela M.; Todorov, João C.; Shahan, Timothy A.</v>
      </c>
      <c r="M230" t="str">
        <f t="array" ref="M230">INDEX($A$7:$F$349,SMALL(IF(COUNTIF($L$5,$H$7:$H$349)*COUNTIF($L$5,$I$7:$I$349),MATCH(ROW($A$7:$A$349),ROW($A$7:$A$349)),""),ROWS($B$1:D224)),COLUMNS($A$1:D226))</f>
        <v>Punishment of an alternative behavior generates resurgence of a previously extinguished target behavior</v>
      </c>
      <c r="N230" t="str">
        <f t="array" ref="N230">INDEX($A$7:$F$349,SMALL(IF(COUNTIF($L$5,$H$7:$H$349)*COUNTIF($L$5,$I$7:$I$349),MATCH(ROW($A$7:$A$349),ROW($A$7:$A$349)),""),ROWS($B$1:E224)),COLUMNS($A$1:E226))</f>
        <v>Journal of the Experimental Analysis of Behavior</v>
      </c>
      <c r="O230">
        <f t="array" ref="O230">INDEX($A$7:$F$349,SMALL(IF(COUNTIF($L$5,$H$7:$H$349)*COUNTIF($L$5,$I$7:$I$349),MATCH(ROW($A$7:$A$349),ROW($A$7:$A$349)),""),ROWS($B$1:F224)),COLUMNS($A$1:F226))</f>
        <v>0</v>
      </c>
    </row>
    <row r="231" spans="1:15">
      <c r="A231" s="1">
        <f>'PsycInfo - Initial'!A234</f>
        <v>0</v>
      </c>
      <c r="B231" s="1">
        <f>'PsycInfo - Initial'!B234</f>
        <v>2015</v>
      </c>
      <c r="C231" s="1" t="str">
        <f>'PsycInfo - Initial'!C234</f>
        <v>Bloom, Sarah E.; Lambert, Joseph M.</v>
      </c>
      <c r="D231" s="1" t="str">
        <f>'PsycInfo - Initial'!D234</f>
        <v>Implications for practice: Resurgence and differential reinforcement of alternative responding</v>
      </c>
      <c r="E231" s="1" t="str">
        <f>'PsycInfo - Initial'!E234</f>
        <v>Journal of Applied Behavior Analysis</v>
      </c>
      <c r="F231" s="1">
        <f>'PsycInfo - Initial'!F234</f>
        <v>0</v>
      </c>
      <c r="H231" s="1">
        <v>1</v>
      </c>
      <c r="I231" s="1">
        <v>1</v>
      </c>
      <c r="J231" t="b">
        <f t="shared" si="3"/>
        <v>1</v>
      </c>
      <c r="K231">
        <f t="array" ref="K231">INDEX($A$7:$F$349,SMALL(IF(COUNTIF($L$5,$H$7:$H$349)*COUNTIF($L$5,$I$7:$I$349),MATCH(ROW($A$7:$A$349),ROW($A$7:$A$349)),""),ROWS($B$1:B225)),COLUMNS($A$1:B227))</f>
        <v>2017</v>
      </c>
      <c r="L231" t="str">
        <f t="array" ref="L231">INDEX($A$7:$F$349,SMALL(IF(COUNTIF($L$5,$H$7:$H$349)*COUNTIF($L$5,$I$7:$I$349),MATCH(ROW($A$7:$A$349),ROW($A$7:$A$349)),""),ROWS($B$1:C225)),COLUMNS($A$1:C227))</f>
        <v>Bai, John Y. H.; Cowie, Sarah; Podlesnik, Christopher A.</v>
      </c>
      <c r="M231" t="str">
        <f t="array" ref="M231">INDEX($A$7:$F$349,SMALL(IF(COUNTIF($L$5,$H$7:$H$349)*COUNTIF($L$5,$I$7:$I$349),MATCH(ROW($A$7:$A$349),ROW($A$7:$A$349)),""),ROWS($B$1:D225)),COLUMNS($A$1:D227))</f>
        <v>Quantitative analysis of local-level resurgence</v>
      </c>
      <c r="N231" t="str">
        <f t="array" ref="N231">INDEX($A$7:$F$349,SMALL(IF(COUNTIF($L$5,$H$7:$H$349)*COUNTIF($L$5,$I$7:$I$349),MATCH(ROW($A$7:$A$349),ROW($A$7:$A$349)),""),ROWS($B$1:E225)),COLUMNS($A$1:E227))</f>
        <v>Learning &amp; Behavior</v>
      </c>
      <c r="O231">
        <f t="array" ref="O231">INDEX($A$7:$F$349,SMALL(IF(COUNTIF($L$5,$H$7:$H$349)*COUNTIF($L$5,$I$7:$I$349),MATCH(ROW($A$7:$A$349),ROW($A$7:$A$349)),""),ROWS($B$1:F225)),COLUMNS($A$1:F227))</f>
        <v>0</v>
      </c>
    </row>
    <row r="232" spans="1:15">
      <c r="A232" s="1">
        <f>'PsycInfo - Initial'!A235</f>
        <v>0</v>
      </c>
      <c r="B232" s="1">
        <f>'PsycInfo - Initial'!B235</f>
        <v>2017</v>
      </c>
      <c r="C232" s="1" t="str">
        <f>'PsycInfo - Initial'!C235</f>
        <v>Kestner, Kathryn M.; Peterson, Stephanie M.; Wacker, David P.</v>
      </c>
      <c r="D232" s="1" t="str">
        <f>'PsycInfo - Initial'!D235</f>
        <v>Introduction to the special section on resurgence</v>
      </c>
      <c r="E232" s="1" t="str">
        <f>'PsycInfo - Initial'!E235</f>
        <v>Education &amp; Treatment of Children</v>
      </c>
      <c r="F232" s="1">
        <f>'PsycInfo - Initial'!F235</f>
        <v>0</v>
      </c>
      <c r="H232" s="1">
        <v>1</v>
      </c>
      <c r="I232" s="1">
        <v>1</v>
      </c>
      <c r="J232" t="b">
        <f t="shared" si="3"/>
        <v>1</v>
      </c>
      <c r="K232">
        <f t="array" ref="K232">INDEX($A$7:$F$349,SMALL(IF(COUNTIF($L$5,$H$7:$H$349)*COUNTIF($L$5,$I$7:$I$349),MATCH(ROW($A$7:$A$349),ROW($A$7:$A$349)),""),ROWS($B$1:B226)),COLUMNS($A$1:B228))</f>
        <v>2017</v>
      </c>
      <c r="L232" t="str">
        <f t="array" ref="L232">INDEX($A$7:$F$349,SMALL(IF(COUNTIF($L$5,$H$7:$H$349)*COUNTIF($L$5,$I$7:$I$349),MATCH(ROW($A$7:$A$349),ROW($A$7:$A$349)),""),ROWS($B$1:C226)),COLUMNS($A$1:C228))</f>
        <v>Nevin, John A.; Craig, Andrew R.; Cunningham, Paul J.; Podlesnik, Christopher A.; Shahan, Timothy A.; Sweeney, Mary M.</v>
      </c>
      <c r="M232" t="str">
        <f t="array" ref="M232">INDEX($A$7:$F$349,SMALL(IF(COUNTIF($L$5,$H$7:$H$349)*COUNTIF($L$5,$I$7:$I$349),MATCH(ROW($A$7:$A$349),ROW($A$7:$A$349)),""),ROWS($B$1:D226)),COLUMNS($A$1:D228))</f>
        <v>Quantitative models of persistence and relapse from the perspective of behavioral momentum theory: Fits and misfits</v>
      </c>
      <c r="N232" t="str">
        <f t="array" ref="N232">INDEX($A$7:$F$349,SMALL(IF(COUNTIF($L$5,$H$7:$H$349)*COUNTIF($L$5,$I$7:$I$349),MATCH(ROW($A$7:$A$349),ROW($A$7:$A$349)),""),ROWS($B$1:E226)),COLUMNS($A$1:E228))</f>
        <v>Behavioural Processes</v>
      </c>
      <c r="O232">
        <f t="array" ref="O232">INDEX($A$7:$F$349,SMALL(IF(COUNTIF($L$5,$H$7:$H$349)*COUNTIF($L$5,$I$7:$I$349),MATCH(ROW($A$7:$A$349),ROW($A$7:$A$349)),""),ROWS($B$1:F226)),COLUMNS($A$1:F228))</f>
        <v>0</v>
      </c>
    </row>
    <row r="233" spans="1:15">
      <c r="A233" s="1">
        <f>'PsycInfo - Initial'!A236</f>
        <v>0</v>
      </c>
      <c r="B233" s="1">
        <f>'PsycInfo - Initial'!B236</f>
        <v>2019</v>
      </c>
      <c r="C233" s="1" t="str">
        <f>'PsycInfo - Initial'!C236</f>
        <v>Diaz, Juan A.; Bruner, Carlos A.; Flores, R. Andrea</v>
      </c>
      <c r="D233" s="1" t="str">
        <f>'PsycInfo - Initial'!D236</f>
        <v>La Resurgencia de Conducta Inducida = The resurgence of induced behavior</v>
      </c>
      <c r="E233" s="1" t="str">
        <f>'PsycInfo - Initial'!E236</f>
        <v>Acta Comportamentalia</v>
      </c>
      <c r="F233" s="1">
        <f>'PsycInfo - Initial'!F236</f>
        <v>0</v>
      </c>
      <c r="H233" s="1">
        <v>1</v>
      </c>
      <c r="I233" s="1">
        <v>1</v>
      </c>
      <c r="J233" t="b">
        <f t="shared" si="3"/>
        <v>1</v>
      </c>
      <c r="K233">
        <f t="array" ref="K233">INDEX($A$7:$F$349,SMALL(IF(COUNTIF($L$5,$H$7:$H$349)*COUNTIF($L$5,$I$7:$I$349),MATCH(ROW($A$7:$A$349),ROW($A$7:$A$349)),""),ROWS($B$1:B227)),COLUMNS($A$1:B229))</f>
        <v>2003</v>
      </c>
      <c r="L233" t="str">
        <f t="array" ref="L233">INDEX($A$7:$F$349,SMALL(IF(COUNTIF($L$5,$H$7:$H$349)*COUNTIF($L$5,$I$7:$I$349),MATCH(ROW($A$7:$A$349),ROW($A$7:$A$349)),""),ROWS($B$1:C227)),COLUMNS($A$1:C229))</f>
        <v>Lieving, Gregory A.; Lattal, Kennon A.</v>
      </c>
      <c r="M233" t="str">
        <f t="array" ref="M233">INDEX($A$7:$F$349,SMALL(IF(COUNTIF($L$5,$H$7:$H$349)*COUNTIF($L$5,$I$7:$I$349),MATCH(ROW($A$7:$A$349),ROW($A$7:$A$349)),""),ROWS($B$1:D227)),COLUMNS($A$1:D229))</f>
        <v>Recency, Repeatability, and Reinforcer Retrenchment: An Experimental Analysis of Resurgence</v>
      </c>
      <c r="N233" t="str">
        <f t="array" ref="N233">INDEX($A$7:$F$349,SMALL(IF(COUNTIF($L$5,$H$7:$H$349)*COUNTIF($L$5,$I$7:$I$349),MATCH(ROW($A$7:$A$349),ROW($A$7:$A$349)),""),ROWS($B$1:E227)),COLUMNS($A$1:E229))</f>
        <v>Journal of the Experimental Analysis of Behavior</v>
      </c>
      <c r="O233">
        <f t="array" ref="O233">INDEX($A$7:$F$349,SMALL(IF(COUNTIF($L$5,$H$7:$H$349)*COUNTIF($L$5,$I$7:$I$349),MATCH(ROW($A$7:$A$349),ROW($A$7:$A$349)),""),ROWS($B$1:F227)),COLUMNS($A$1:F229))</f>
        <v>0</v>
      </c>
    </row>
    <row r="234" spans="1:15">
      <c r="A234" s="1">
        <f>'PsycInfo - Initial'!A237</f>
        <v>0</v>
      </c>
      <c r="B234" s="1">
        <f>'PsycInfo - Initial'!B237</f>
        <v>2018</v>
      </c>
      <c r="C234" s="1" t="str">
        <f>'PsycInfo - Initial'!C237</f>
        <v>Wathen, Stephanie N.; Podlesnik, Christopher A.</v>
      </c>
      <c r="D234" s="1" t="str">
        <f>'PsycInfo - Initial'!D237</f>
        <v>Laboratory models of treatment relapse and mitigation techniques</v>
      </c>
      <c r="E234" s="1" t="str">
        <f>'PsycInfo - Initial'!E237</f>
        <v>Behavior Analysis: Research and Practice</v>
      </c>
      <c r="F234" s="1">
        <f>'PsycInfo - Initial'!F237</f>
        <v>0</v>
      </c>
      <c r="H234" s="1">
        <v>1</v>
      </c>
      <c r="I234" s="1">
        <v>1</v>
      </c>
      <c r="J234" t="b">
        <f t="shared" si="3"/>
        <v>1</v>
      </c>
      <c r="K234">
        <f t="array" ref="K234">INDEX($A$7:$F$349,SMALL(IF(COUNTIF($L$5,$H$7:$H$349)*COUNTIF($L$5,$I$7:$I$349),MATCH(ROW($A$7:$A$349),ROW($A$7:$A$349)),""),ROWS($B$1:B228)),COLUMNS($A$1:B230))</f>
        <v>2013</v>
      </c>
      <c r="L234" t="str">
        <f t="array" ref="L234">INDEX($A$7:$F$349,SMALL(IF(COUNTIF($L$5,$H$7:$H$349)*COUNTIF($L$5,$I$7:$I$349),MATCH(ROW($A$7:$A$349),ROW($A$7:$A$349)),""),ROWS($B$1:C228)),COLUMNS($A$1:C230))</f>
        <v>Marchant, Nathan J.; Li, Xuan; Shaham, Yavin</v>
      </c>
      <c r="M234" t="str">
        <f t="array" ref="M234">INDEX($A$7:$F$349,SMALL(IF(COUNTIF($L$5,$H$7:$H$349)*COUNTIF($L$5,$I$7:$I$349),MATCH(ROW($A$7:$A$349),ROW($A$7:$A$349)),""),ROWS($B$1:D228)),COLUMNS($A$1:D230))</f>
        <v>Recent developments in animal models of drug relapse</v>
      </c>
      <c r="N234" t="str">
        <f t="array" ref="N234">INDEX($A$7:$F$349,SMALL(IF(COUNTIF($L$5,$H$7:$H$349)*COUNTIF($L$5,$I$7:$I$349),MATCH(ROW($A$7:$A$349),ROW($A$7:$A$349)),""),ROWS($B$1:E228)),COLUMNS($A$1:E230))</f>
        <v>Current Opinion in Neurobiology</v>
      </c>
      <c r="O234">
        <f t="array" ref="O234">INDEX($A$7:$F$349,SMALL(IF(COUNTIF($L$5,$H$7:$H$349)*COUNTIF($L$5,$I$7:$I$349),MATCH(ROW($A$7:$A$349),ROW($A$7:$A$349)),""),ROWS($B$1:F228)),COLUMNS($A$1:F230))</f>
        <v>0</v>
      </c>
    </row>
    <row r="235" spans="1:15">
      <c r="A235" s="1">
        <f>'PsycInfo - Initial'!A238</f>
        <v>0</v>
      </c>
      <c r="B235" s="1">
        <f>'PsycInfo - Initial'!B238</f>
        <v>2018</v>
      </c>
      <c r="C235" s="1" t="str">
        <f>'PsycInfo - Initial'!C238</f>
        <v>Falcomata, Terry S.; Muething, Colin S.; Silbaugh, Bryant C.; Adami, Summer; Hoffman, Katherine; Shpall, Cayenne; Ringdahl, Joel E.</v>
      </c>
      <c r="D235" s="1" t="str">
        <f>'PsycInfo - Initial'!D238</f>
        <v>Lag schedules and functional communication training: Persistence of mands and relapse of problem behavior</v>
      </c>
      <c r="E235" s="1" t="str">
        <f>'PsycInfo - Initial'!E238</f>
        <v>Behavior Modification</v>
      </c>
      <c r="F235" s="1">
        <f>'PsycInfo - Initial'!F238</f>
        <v>0</v>
      </c>
      <c r="H235" s="1">
        <v>1</v>
      </c>
      <c r="I235" s="1">
        <v>1</v>
      </c>
      <c r="J235" t="b">
        <f t="shared" si="3"/>
        <v>1</v>
      </c>
      <c r="K235">
        <f t="array" ref="K235">INDEX($A$7:$F$349,SMALL(IF(COUNTIF($L$5,$H$7:$H$349)*COUNTIF($L$5,$I$7:$I$349),MATCH(ROW($A$7:$A$349),ROW($A$7:$A$349)),""),ROWS($B$1:B229)),COLUMNS($A$1:B231))</f>
        <v>2018</v>
      </c>
      <c r="L235" t="str">
        <f t="array" ref="L235">INDEX($A$7:$F$349,SMALL(IF(COUNTIF($L$5,$H$7:$H$349)*COUNTIF($L$5,$I$7:$I$349),MATCH(ROW($A$7:$A$349),ROW($A$7:$A$349)),""),ROWS($B$1:C229)),COLUMNS($A$1:C231))</f>
        <v>Garner, Joshua; Neef, Nancy A.; Gardner, Ralph</v>
      </c>
      <c r="M235" t="str">
        <f t="array" ref="M235">INDEX($A$7:$F$349,SMALL(IF(COUNTIF($L$5,$H$7:$H$349)*COUNTIF($L$5,$I$7:$I$349),MATCH(ROW($A$7:$A$349),ROW($A$7:$A$349)),""),ROWS($B$1:D229)),COLUMNS($A$1:D231))</f>
        <v>Recurrence of phonetic responding</v>
      </c>
      <c r="N235" t="str">
        <f t="array" ref="N235">INDEX($A$7:$F$349,SMALL(IF(COUNTIF($L$5,$H$7:$H$349)*COUNTIF($L$5,$I$7:$I$349),MATCH(ROW($A$7:$A$349),ROW($A$7:$A$349)),""),ROWS($B$1:E229)),COLUMNS($A$1:E231))</f>
        <v>Journal of Applied Behavior Analysis</v>
      </c>
      <c r="O235">
        <f t="array" ref="O235">INDEX($A$7:$F$349,SMALL(IF(COUNTIF($L$5,$H$7:$H$349)*COUNTIF($L$5,$I$7:$I$349),MATCH(ROW($A$7:$A$349),ROW($A$7:$A$349)),""),ROWS($B$1:F229)),COLUMNS($A$1:F231))</f>
        <v>0</v>
      </c>
    </row>
    <row r="236" spans="1:15">
      <c r="A236" s="1">
        <f>'PsycInfo - Initial'!A239</f>
        <v>0</v>
      </c>
      <c r="B236" s="1">
        <f>'PsycInfo - Initial'!B239</f>
        <v>2011</v>
      </c>
      <c r="C236" s="1" t="str">
        <f>'PsycInfo - Initial'!C239</f>
        <v>Bouton, Mark E.</v>
      </c>
      <c r="D236" s="1" t="str">
        <f>'PsycInfo - Initial'!D239</f>
        <v>Learning and the persistence of appetite: Extinction and the motivation to eat and overeat</v>
      </c>
      <c r="E236" s="1" t="str">
        <f>'PsycInfo - Initial'!E239</f>
        <v>Physiology &amp; Behavior</v>
      </c>
      <c r="F236" s="1">
        <f>'PsycInfo - Initial'!F239</f>
        <v>0</v>
      </c>
      <c r="H236" s="1">
        <v>1</v>
      </c>
      <c r="I236" s="1">
        <v>1</v>
      </c>
      <c r="J236" t="b">
        <f t="shared" si="3"/>
        <v>1</v>
      </c>
      <c r="K236">
        <f t="array" ref="K236">INDEX($A$7:$F$349,SMALL(IF(COUNTIF($L$5,$H$7:$H$349)*COUNTIF($L$5,$I$7:$I$349),MATCH(ROW($A$7:$A$349),ROW($A$7:$A$349)),""),ROWS($B$1:B230)),COLUMNS($A$1:B232))</f>
        <v>2006</v>
      </c>
      <c r="L236" t="str">
        <f t="array" ref="L236">INDEX($A$7:$F$349,SMALL(IF(COUNTIF($L$5,$H$7:$H$349)*COUNTIF($L$5,$I$7:$I$349),MATCH(ROW($A$7:$A$349),ROW($A$7:$A$349)),""),ROWS($B$1:C230)),COLUMNS($A$1:C232))</f>
        <v>Shiffman, Saul</v>
      </c>
      <c r="M236" t="str">
        <f t="array" ref="M236">INDEX($A$7:$F$349,SMALL(IF(COUNTIF($L$5,$H$7:$H$349)*COUNTIF($L$5,$I$7:$I$349),MATCH(ROW($A$7:$A$349),ROW($A$7:$A$349)),""),ROWS($B$1:D230)),COLUMNS($A$1:D232))</f>
        <v>Reflections on smoking relapse research</v>
      </c>
      <c r="N236" t="str">
        <f t="array" ref="N236">INDEX($A$7:$F$349,SMALL(IF(COUNTIF($L$5,$H$7:$H$349)*COUNTIF($L$5,$I$7:$I$349),MATCH(ROW($A$7:$A$349),ROW($A$7:$A$349)),""),ROWS($B$1:E230)),COLUMNS($A$1:E232))</f>
        <v>Drug and Alcohol Review</v>
      </c>
      <c r="O236">
        <f t="array" ref="O236">INDEX($A$7:$F$349,SMALL(IF(COUNTIF($L$5,$H$7:$H$349)*COUNTIF($L$5,$I$7:$I$349),MATCH(ROW($A$7:$A$349),ROW($A$7:$A$349)),""),ROWS($B$1:F230)),COLUMNS($A$1:F232))</f>
        <v>0</v>
      </c>
    </row>
    <row r="237" spans="1:15">
      <c r="A237" s="1">
        <f>'PsycInfo - Initial'!A240</f>
        <v>0</v>
      </c>
      <c r="B237" s="1">
        <f>'PsycInfo - Initial'!B240</f>
        <v>2018</v>
      </c>
      <c r="C237" s="1" t="str">
        <f>'PsycInfo - Initial'!C240</f>
        <v>Nall, Rusty W.; Craig, Andrew R.; Browning, Kaitlyn O.; Shahan, Timothy A.</v>
      </c>
      <c r="D237" s="1" t="str">
        <f>'PsycInfo - Initial'!D240</f>
        <v>Longer treatment with alternative non-drug reinforcement fails to reduce resurgence of cocaine or alcohol seeking in rats</v>
      </c>
      <c r="E237" s="1" t="str">
        <f>'PsycInfo - Initial'!E240</f>
        <v>Behavioural Brain Research</v>
      </c>
      <c r="F237" s="1">
        <f>'PsycInfo - Initial'!F240</f>
        <v>0</v>
      </c>
      <c r="H237" s="1">
        <v>1</v>
      </c>
      <c r="I237" s="1">
        <v>1</v>
      </c>
      <c r="J237" t="b">
        <f t="shared" si="3"/>
        <v>1</v>
      </c>
      <c r="K237">
        <f t="array" ref="K237">INDEX($A$7:$F$349,SMALL(IF(COUNTIF($L$5,$H$7:$H$349)*COUNTIF($L$5,$I$7:$I$349),MATCH(ROW($A$7:$A$349),ROW($A$7:$A$349)),""),ROWS($B$1:B231)),COLUMNS($A$1:B233))</f>
        <v>2018</v>
      </c>
      <c r="L237" t="str">
        <f t="array" ref="L237">INDEX($A$7:$F$349,SMALL(IF(COUNTIF($L$5,$H$7:$H$349)*COUNTIF($L$5,$I$7:$I$349),MATCH(ROW($A$7:$A$349),ROW($A$7:$A$349)),""),ROWS($B$1:C231)),COLUMNS($A$1:C233))</f>
        <v>Oliver, Anthony C.; Nighbor, Tyler D.; Lattal, Kennon A.</v>
      </c>
      <c r="M237" t="str">
        <f t="array" ref="M237">INDEX($A$7:$F$349,SMALL(IF(COUNTIF($L$5,$H$7:$H$349)*COUNTIF($L$5,$I$7:$I$349),MATCH(ROW($A$7:$A$349),ROW($A$7:$A$349)),""),ROWS($B$1:D231)),COLUMNS($A$1:D233))</f>
        <v>Reinforcer magnitude and resurgence</v>
      </c>
      <c r="N237" t="str">
        <f t="array" ref="N237">INDEX($A$7:$F$349,SMALL(IF(COUNTIF($L$5,$H$7:$H$349)*COUNTIF($L$5,$I$7:$I$349),MATCH(ROW($A$7:$A$349),ROW($A$7:$A$349)),""),ROWS($B$1:E231)),COLUMNS($A$1:E233))</f>
        <v>Journal of the Experimental Analysis of Behavior</v>
      </c>
      <c r="O237">
        <f t="array" ref="O237">INDEX($A$7:$F$349,SMALL(IF(COUNTIF($L$5,$H$7:$H$349)*COUNTIF($L$5,$I$7:$I$349),MATCH(ROW($A$7:$A$349),ROW($A$7:$A$349)),""),ROWS($B$1:F231)),COLUMNS($A$1:F233))</f>
        <v>0</v>
      </c>
    </row>
    <row r="238" spans="1:15">
      <c r="A238" s="1">
        <f>'PsycInfo - Initial'!A241</f>
        <v>0</v>
      </c>
      <c r="B238" s="1">
        <f>'PsycInfo - Initial'!B241</f>
        <v>2011</v>
      </c>
      <c r="C238" s="1" t="str">
        <f>'PsycInfo - Initial'!C241</f>
        <v>Quick, Stacey L.; Pyszczynski, Adam D.; Colston, Kelli A.; Shahan, Timothy A.</v>
      </c>
      <c r="D238" s="1" t="str">
        <f>'PsycInfo - Initial'!D241</f>
        <v>Loss of alternative non-drug reinforcement induces relapse of cocaine-seeking in rats: Role of dopamine D₁ receptors</v>
      </c>
      <c r="E238" s="1" t="str">
        <f>'PsycInfo - Initial'!E241</f>
        <v>Neuropsychopharmacology</v>
      </c>
      <c r="F238" s="1">
        <f>'PsycInfo - Initial'!F241</f>
        <v>0</v>
      </c>
      <c r="H238" s="1">
        <v>1</v>
      </c>
      <c r="I238" s="1">
        <v>1</v>
      </c>
      <c r="J238" t="b">
        <f t="shared" si="3"/>
        <v>1</v>
      </c>
      <c r="K238">
        <f t="array" ref="K238">INDEX($A$7:$F$349,SMALL(IF(COUNTIF($L$5,$H$7:$H$349)*COUNTIF($L$5,$I$7:$I$349),MATCH(ROW($A$7:$A$349),ROW($A$7:$A$349)),""),ROWS($B$1:B232)),COLUMNS($A$1:B234))</f>
        <v>2012</v>
      </c>
      <c r="L238" t="str">
        <f t="array" ref="L238">INDEX($A$7:$F$349,SMALL(IF(COUNTIF($L$5,$H$7:$H$349)*COUNTIF($L$5,$I$7:$I$349),MATCH(ROW($A$7:$A$349),ROW($A$7:$A$349)),""),ROWS($B$1:C232)),COLUMNS($A$1:C234))</f>
        <v>Bouton, Mark E.; Winterbauer, Neil E.; Todd, Travis P.</v>
      </c>
      <c r="M238" t="str">
        <f t="array" ref="M238">INDEX($A$7:$F$349,SMALL(IF(COUNTIF($L$5,$H$7:$H$349)*COUNTIF($L$5,$I$7:$I$349),MATCH(ROW($A$7:$A$349),ROW($A$7:$A$349)),""),ROWS($B$1:D232)),COLUMNS($A$1:D234))</f>
        <v>Relapse processes after the extinction of instrumental learning: Renewal, resurgence, and reacquisition</v>
      </c>
      <c r="N238" t="str">
        <f t="array" ref="N238">INDEX($A$7:$F$349,SMALL(IF(COUNTIF($L$5,$H$7:$H$349)*COUNTIF($L$5,$I$7:$I$349),MATCH(ROW($A$7:$A$349),ROW($A$7:$A$349)),""),ROWS($B$1:E232)),COLUMNS($A$1:E234))</f>
        <v>Behavioural Processes</v>
      </c>
      <c r="O238">
        <f t="array" ref="O238">INDEX($A$7:$F$349,SMALL(IF(COUNTIF($L$5,$H$7:$H$349)*COUNTIF($L$5,$I$7:$I$349),MATCH(ROW($A$7:$A$349),ROW($A$7:$A$349)),""),ROWS($B$1:F232)),COLUMNS($A$1:F234))</f>
        <v>0</v>
      </c>
    </row>
    <row r="239" spans="1:15">
      <c r="A239" s="1">
        <f>'PsycInfo - Initial'!A242</f>
        <v>0</v>
      </c>
      <c r="B239" s="1">
        <f>'PsycInfo - Initial'!B242</f>
        <v>2013</v>
      </c>
      <c r="C239" s="1" t="str">
        <f>'PsycInfo - Initial'!C242</f>
        <v>Pyszczynski, Adam D.; Shahan, Timothy A.</v>
      </c>
      <c r="D239" s="1" t="str">
        <f>'PsycInfo - Initial'!D242</f>
        <v>Loss of nondrug reinforcement in one context produces alcohol seeking in another context</v>
      </c>
      <c r="E239" s="1" t="str">
        <f>'PsycInfo - Initial'!E242</f>
        <v>Behavioural Pharmacology</v>
      </c>
      <c r="F239" s="1">
        <f>'PsycInfo - Initial'!F242</f>
        <v>0</v>
      </c>
      <c r="H239" s="1">
        <v>1</v>
      </c>
      <c r="I239" s="1">
        <v>1</v>
      </c>
      <c r="J239" t="b">
        <f t="shared" si="3"/>
        <v>1</v>
      </c>
      <c r="K239">
        <f t="array" ref="K239">INDEX($A$7:$F$349,SMALL(IF(COUNTIF($L$5,$H$7:$H$349)*COUNTIF($L$5,$I$7:$I$349),MATCH(ROW($A$7:$A$349),ROW($A$7:$A$349)),""),ROWS($B$1:B233)),COLUMNS($A$1:B235))</f>
        <v>2020</v>
      </c>
      <c r="L239" t="str">
        <f t="array" ref="L239">INDEX($A$7:$F$349,SMALL(IF(COUNTIF($L$5,$H$7:$H$349)*COUNTIF($L$5,$I$7:$I$349),MATCH(ROW($A$7:$A$349),ROW($A$7:$A$349)),""),ROWS($B$1:C233)),COLUMNS($A$1:C235))</f>
        <v>Shahan, Timothy A.</v>
      </c>
      <c r="M239" t="str">
        <f t="array" ref="M239">INDEX($A$7:$F$349,SMALL(IF(COUNTIF($L$5,$H$7:$H$349)*COUNTIF($L$5,$I$7:$I$349),MATCH(ROW($A$7:$A$349),ROW($A$7:$A$349)),""),ROWS($B$1:D233)),COLUMNS($A$1:D235))</f>
        <v>Relapse: An introduction</v>
      </c>
      <c r="N239" t="str">
        <f t="array" ref="N239">INDEX($A$7:$F$349,SMALL(IF(COUNTIF($L$5,$H$7:$H$349)*COUNTIF($L$5,$I$7:$I$349),MATCH(ROW($A$7:$A$349),ROW($A$7:$A$349)),""),ROWS($B$1:E233)),COLUMNS($A$1:E235))</f>
        <v>Journal of the Experimental Analysis of Behavior</v>
      </c>
      <c r="O239">
        <f t="array" ref="O239">INDEX($A$7:$F$349,SMALL(IF(COUNTIF($L$5,$H$7:$H$349)*COUNTIF($L$5,$I$7:$I$349),MATCH(ROW($A$7:$A$349),ROW($A$7:$A$349)),""),ROWS($B$1:F233)),COLUMNS($A$1:F235))</f>
        <v>0</v>
      </c>
    </row>
    <row r="240" spans="1:15">
      <c r="A240" s="1">
        <f>'PsycInfo - Initial'!A243</f>
        <v>0</v>
      </c>
      <c r="B240" s="1">
        <f>'PsycInfo - Initial'!B243</f>
        <v>2020</v>
      </c>
      <c r="C240" s="1" t="str">
        <f>'PsycInfo - Initial'!C243</f>
        <v>Sullivan, William E.; Saini, Valdeep; DeRosa, Nicole M.; Craig, Andrew R.; Ringdahl, Joel E.; Roane, Henry S.</v>
      </c>
      <c r="D240" s="1" t="str">
        <f>'PsycInfo - Initial'!D243</f>
        <v>Measurement of nontargeted problem behavior during investigations of resurgence</v>
      </c>
      <c r="E240" s="1" t="str">
        <f>'PsycInfo - Initial'!E243</f>
        <v>Journal of Applied Behavior Analysis</v>
      </c>
      <c r="F240" s="1">
        <f>'PsycInfo - Initial'!F243</f>
        <v>0</v>
      </c>
      <c r="H240" s="1">
        <v>1</v>
      </c>
      <c r="I240" s="1">
        <v>1</v>
      </c>
      <c r="J240" t="b">
        <f t="shared" si="3"/>
        <v>1</v>
      </c>
      <c r="K240">
        <f t="array" ref="K240">INDEX($A$7:$F$349,SMALL(IF(COUNTIF($L$5,$H$7:$H$349)*COUNTIF($L$5,$I$7:$I$349),MATCH(ROW($A$7:$A$349),ROW($A$7:$A$349)),""),ROWS($B$1:B234)),COLUMNS($A$1:B236))</f>
        <v>2020</v>
      </c>
      <c r="L240" t="str">
        <f t="array" ref="L240">INDEX($A$7:$F$349,SMALL(IF(COUNTIF($L$5,$H$7:$H$349)*COUNTIF($L$5,$I$7:$I$349),MATCH(ROW($A$7:$A$349),ROW($A$7:$A$349)),""),ROWS($B$1:C234)),COLUMNS($A$1:C236))</f>
        <v>Robinson, Théo P.; Kelley, Michael E.</v>
      </c>
      <c r="M240" t="str">
        <f t="array" ref="M240">INDEX($A$7:$F$349,SMALL(IF(COUNTIF($L$5,$H$7:$H$349)*COUNTIF($L$5,$I$7:$I$349),MATCH(ROW($A$7:$A$349),ROW($A$7:$A$349)),""),ROWS($B$1:D234)),COLUMNS($A$1:D236))</f>
        <v>Renewal and resurgence phenomena generalize to Amazon's Mechanical Turk</v>
      </c>
      <c r="N240" t="str">
        <f t="array" ref="N240">INDEX($A$7:$F$349,SMALL(IF(COUNTIF($L$5,$H$7:$H$349)*COUNTIF($L$5,$I$7:$I$349),MATCH(ROW($A$7:$A$349),ROW($A$7:$A$349)),""),ROWS($B$1:E234)),COLUMNS($A$1:E236))</f>
        <v>Journal of the Experimental Analysis of Behavior</v>
      </c>
      <c r="O240">
        <f t="array" ref="O240">INDEX($A$7:$F$349,SMALL(IF(COUNTIF($L$5,$H$7:$H$349)*COUNTIF($L$5,$I$7:$I$349),MATCH(ROW($A$7:$A$349),ROW($A$7:$A$349)),""),ROWS($B$1:F234)),COLUMNS($A$1:F236))</f>
        <v>0</v>
      </c>
    </row>
    <row r="241" spans="1:15">
      <c r="A241" s="1">
        <f>'PsycInfo - Initial'!A244</f>
        <v>0</v>
      </c>
      <c r="B241" s="1">
        <f>'PsycInfo - Initial'!B244</f>
        <v>2011</v>
      </c>
      <c r="C241" s="1" t="str">
        <f>'PsycInfo - Initial'!C244</f>
        <v>Winterbauer, Neil E.; Bouton, Mark E.</v>
      </c>
      <c r="D241" s="1" t="str">
        <f>'PsycInfo - Initial'!D244</f>
        <v>Mechanisms of resurgence II: Response-contingent reinforcers can reinstate a second extinguished behavior</v>
      </c>
      <c r="E241" s="1" t="str">
        <f>'PsycInfo - Initial'!E244</f>
        <v>Learning and Motivation</v>
      </c>
      <c r="F241" s="1">
        <f>'PsycInfo - Initial'!F244</f>
        <v>0</v>
      </c>
      <c r="H241" s="1">
        <v>1</v>
      </c>
      <c r="I241" s="1">
        <v>1</v>
      </c>
      <c r="J241" t="b">
        <f t="shared" si="3"/>
        <v>1</v>
      </c>
      <c r="K241">
        <f t="array" ref="K241">INDEX($A$7:$F$349,SMALL(IF(COUNTIF($L$5,$H$7:$H$349)*COUNTIF($L$5,$I$7:$I$349),MATCH(ROW($A$7:$A$349),ROW($A$7:$A$349)),""),ROWS($B$1:B235)),COLUMNS($A$1:B237))</f>
        <v>2015</v>
      </c>
      <c r="L241" t="str">
        <f t="array" ref="L241">INDEX($A$7:$F$349,SMALL(IF(COUNTIF($L$5,$H$7:$H$349)*COUNTIF($L$5,$I$7:$I$349),MATCH(ROW($A$7:$A$349),ROW($A$7:$A$349)),""),ROWS($B$1:C235)),COLUMNS($A$1:C237))</f>
        <v>Sweeney, Mary M.; Shahan, Timothy A.</v>
      </c>
      <c r="M241" t="str">
        <f t="array" ref="M241">INDEX($A$7:$F$349,SMALL(IF(COUNTIF($L$5,$H$7:$H$349)*COUNTIF($L$5,$I$7:$I$349),MATCH(ROW($A$7:$A$349),ROW($A$7:$A$349)),""),ROWS($B$1:D235)),COLUMNS($A$1:D237))</f>
        <v>Renewal, resurgence, and alternative reinforcement context</v>
      </c>
      <c r="N241" t="str">
        <f t="array" ref="N241">INDEX($A$7:$F$349,SMALL(IF(COUNTIF($L$5,$H$7:$H$349)*COUNTIF($L$5,$I$7:$I$349),MATCH(ROW($A$7:$A$349),ROW($A$7:$A$349)),""),ROWS($B$1:E235)),COLUMNS($A$1:E237))</f>
        <v>Behavioural Processes</v>
      </c>
      <c r="O241">
        <f t="array" ref="O241">INDEX($A$7:$F$349,SMALL(IF(COUNTIF($L$5,$H$7:$H$349)*COUNTIF($L$5,$I$7:$I$349),MATCH(ROW($A$7:$A$349),ROW($A$7:$A$349)),""),ROWS($B$1:F235)),COLUMNS($A$1:F237))</f>
        <v>0</v>
      </c>
    </row>
    <row r="242" spans="1:15">
      <c r="A242" s="1">
        <f>'PsycInfo - Initial'!A245</f>
        <v>0</v>
      </c>
      <c r="B242" s="1">
        <f>'PsycInfo - Initial'!B245</f>
        <v>2010</v>
      </c>
      <c r="C242" s="1" t="str">
        <f>'PsycInfo - Initial'!C245</f>
        <v>Winterbauer, Neil E.; Bouton, Mark E.</v>
      </c>
      <c r="D242" s="1" t="str">
        <f>'PsycInfo - Initial'!D245</f>
        <v>Mechanisms of resurgence of an extinguished instrumental behavior</v>
      </c>
      <c r="E242" s="1" t="str">
        <f>'PsycInfo - Initial'!E245</f>
        <v>Journal of Experimental Psychology: Animal Behavior Processes</v>
      </c>
      <c r="F242" s="1">
        <f>'PsycInfo - Initial'!F245</f>
        <v>0</v>
      </c>
      <c r="H242" s="1">
        <v>1</v>
      </c>
      <c r="I242" s="1">
        <v>1</v>
      </c>
      <c r="J242" t="b">
        <f t="shared" si="3"/>
        <v>1</v>
      </c>
      <c r="K242">
        <f t="array" ref="K242">INDEX($A$7:$F$349,SMALL(IF(COUNTIF($L$5,$H$7:$H$349)*COUNTIF($L$5,$I$7:$I$349),MATCH(ROW($A$7:$A$349),ROW($A$7:$A$349)),""),ROWS($B$1:B236)),COLUMNS($A$1:B238))</f>
        <v>2019</v>
      </c>
      <c r="L242" t="str">
        <f t="array" ref="L242">INDEX($A$7:$F$349,SMALL(IF(COUNTIF($L$5,$H$7:$H$349)*COUNTIF($L$5,$I$7:$I$349),MATCH(ROW($A$7:$A$349),ROW($A$7:$A$349)),""),ROWS($B$1:C236)),COLUMNS($A$1:C238))</f>
        <v>Cook, James E.; Lattal, Kennon A.</v>
      </c>
      <c r="M242" t="str">
        <f t="array" ref="M242">INDEX($A$7:$F$349,SMALL(IF(COUNTIF($L$5,$H$7:$H$349)*COUNTIF($L$5,$I$7:$I$349),MATCH(ROW($A$7:$A$349),ROW($A$7:$A$349)),""),ROWS($B$1:D236)),COLUMNS($A$1:D238))</f>
        <v>Repeated, within‐session resurgence</v>
      </c>
      <c r="N242" t="str">
        <f t="array" ref="N242">INDEX($A$7:$F$349,SMALL(IF(COUNTIF($L$5,$H$7:$H$349)*COUNTIF($L$5,$I$7:$I$349),MATCH(ROW($A$7:$A$349),ROW($A$7:$A$349)),""),ROWS($B$1:E236)),COLUMNS($A$1:E238))</f>
        <v>Journal of the Experimental Analysis of Behavior</v>
      </c>
      <c r="O242">
        <f t="array" ref="O242">INDEX($A$7:$F$349,SMALL(IF(COUNTIF($L$5,$H$7:$H$349)*COUNTIF($L$5,$I$7:$I$349),MATCH(ROW($A$7:$A$349),ROW($A$7:$A$349)),""),ROWS($B$1:F236)),COLUMNS($A$1:F238))</f>
        <v>0</v>
      </c>
    </row>
    <row r="243" spans="1:15">
      <c r="A243" s="1">
        <f>'PsycInfo - Initial'!A246</f>
        <v>0</v>
      </c>
      <c r="B243" s="1">
        <f>'PsycInfo - Initial'!B246</f>
        <v>2018</v>
      </c>
      <c r="C243" s="1" t="str">
        <f>'PsycInfo - Initial'!C246</f>
        <v>Fisher, Wayne W.; Greer, Brian D.; Fuhrman, Ashley M.; Saini, Valdeep; Simmons, Christina A.</v>
      </c>
      <c r="D243" s="1" t="str">
        <f>'PsycInfo - Initial'!D246</f>
        <v>Minimizing resurgence of destructive behavior using behavioral momentum theory</v>
      </c>
      <c r="E243" s="1" t="str">
        <f>'PsycInfo - Initial'!E246</f>
        <v>Journal of Applied Behavior Analysis</v>
      </c>
      <c r="F243" s="1">
        <f>'PsycInfo - Initial'!F246</f>
        <v>0</v>
      </c>
      <c r="H243" s="1">
        <v>1</v>
      </c>
      <c r="I243" s="1">
        <v>1</v>
      </c>
      <c r="J243" t="b">
        <f t="shared" si="3"/>
        <v>1</v>
      </c>
      <c r="K243">
        <f t="array" ref="K243">INDEX($A$7:$F$349,SMALL(IF(COUNTIF($L$5,$H$7:$H$349)*COUNTIF($L$5,$I$7:$I$349),MATCH(ROW($A$7:$A$349),ROW($A$7:$A$349)),""),ROWS($B$1:B237)),COLUMNS($A$1:B239))</f>
        <v>2012</v>
      </c>
      <c r="L243" t="str">
        <f t="array" ref="L243">INDEX($A$7:$F$349,SMALL(IF(COUNTIF($L$5,$H$7:$H$349)*COUNTIF($L$5,$I$7:$I$349),MATCH(ROW($A$7:$A$349),ROW($A$7:$A$349)),""),ROWS($B$1:C237)),COLUMNS($A$1:C239))</f>
        <v>Thrailkill, Eric A.; Shahan, Timothy A.</v>
      </c>
      <c r="M243" t="str">
        <f t="array" ref="M243">INDEX($A$7:$F$349,SMALL(IF(COUNTIF($L$5,$H$7:$H$349)*COUNTIF($L$5,$I$7:$I$349),MATCH(ROW($A$7:$A$349),ROW($A$7:$A$349)),""),ROWS($B$1:D237)),COLUMNS($A$1:D239))</f>
        <v>Resistance to change and relapse of observing</v>
      </c>
      <c r="N243" t="str">
        <f t="array" ref="N243">INDEX($A$7:$F$349,SMALL(IF(COUNTIF($L$5,$H$7:$H$349)*COUNTIF($L$5,$I$7:$I$349),MATCH(ROW($A$7:$A$349),ROW($A$7:$A$349)),""),ROWS($B$1:E237)),COLUMNS($A$1:E239))</f>
        <v>Journal of the Experimental Analysis of Behavior</v>
      </c>
      <c r="O243">
        <f t="array" ref="O243">INDEX($A$7:$F$349,SMALL(IF(COUNTIF($L$5,$H$7:$H$349)*COUNTIF($L$5,$I$7:$I$349),MATCH(ROW($A$7:$A$349),ROW($A$7:$A$349)),""),ROWS($B$1:F237)),COLUMNS($A$1:F239))</f>
        <v>0</v>
      </c>
    </row>
    <row r="244" spans="1:15">
      <c r="A244" s="1">
        <f>'PsycInfo - Initial'!A247</f>
        <v>0</v>
      </c>
      <c r="B244" s="1">
        <f>'PsycInfo - Initial'!B247</f>
        <v>2020</v>
      </c>
      <c r="C244" s="1" t="str">
        <f>'PsycInfo - Initial'!C247</f>
        <v>Fisher, Wayne W.; Fuhrman, Ashley M.; Greer, Brian D.; Mitteer, Daniel R.; Piazza, Cathleen C.</v>
      </c>
      <c r="D244" s="1" t="str">
        <f>'PsycInfo - Initial'!D247</f>
        <v>Mitigating resurgence of destructive behavior using the discriminative stimuli of a multiple schedule</v>
      </c>
      <c r="E244" s="1" t="str">
        <f>'PsycInfo - Initial'!E247</f>
        <v>Journal of the Experimental Analysis of Behavior</v>
      </c>
      <c r="F244" s="1">
        <f>'PsycInfo - Initial'!F247</f>
        <v>0</v>
      </c>
      <c r="H244" s="1">
        <v>1</v>
      </c>
      <c r="I244" s="1">
        <v>1</v>
      </c>
      <c r="J244" t="b">
        <f t="shared" si="3"/>
        <v>1</v>
      </c>
      <c r="K244">
        <f t="array" ref="K244">INDEX($A$7:$F$349,SMALL(IF(COUNTIF($L$5,$H$7:$H$349)*COUNTIF($L$5,$I$7:$I$349),MATCH(ROW($A$7:$A$349),ROW($A$7:$A$349)),""),ROWS($B$1:B238)),COLUMNS($A$1:B240))</f>
        <v>2013</v>
      </c>
      <c r="L244" t="str">
        <f t="array" ref="L244">INDEX($A$7:$F$349,SMALL(IF(COUNTIF($L$5,$H$7:$H$349)*COUNTIF($L$5,$I$7:$I$349),MATCH(ROW($A$7:$A$349),ROW($A$7:$A$349)),""),ROWS($B$1:C238)),COLUMNS($A$1:C240))</f>
        <v>Cançado, Carlos R. X.; Lattal, Kennon A.</v>
      </c>
      <c r="M244" t="str">
        <f t="array" ref="M244">INDEX($A$7:$F$349,SMALL(IF(COUNTIF($L$5,$H$7:$H$349)*COUNTIF($L$5,$I$7:$I$349),MATCH(ROW($A$7:$A$349),ROW($A$7:$A$349)),""),ROWS($B$1:D238)),COLUMNS($A$1:D240))</f>
        <v>Response elimination, reinforcement rate and resurgence of operant behavior</v>
      </c>
      <c r="N244" t="str">
        <f t="array" ref="N244">INDEX($A$7:$F$349,SMALL(IF(COUNTIF($L$5,$H$7:$H$349)*COUNTIF($L$5,$I$7:$I$349),MATCH(ROW($A$7:$A$349),ROW($A$7:$A$349)),""),ROWS($B$1:E238)),COLUMNS($A$1:E240))</f>
        <v>Behavioural Processes</v>
      </c>
      <c r="O244">
        <f t="array" ref="O244">INDEX($A$7:$F$349,SMALL(IF(COUNTIF($L$5,$H$7:$H$349)*COUNTIF($L$5,$I$7:$I$349),MATCH(ROW($A$7:$A$349),ROW($A$7:$A$349)),""),ROWS($B$1:F238)),COLUMNS($A$1:F240))</f>
        <v>0</v>
      </c>
    </row>
    <row r="245" spans="1:15">
      <c r="A245" s="1">
        <f>'PsycInfo - Initial'!A248</f>
        <v>0</v>
      </c>
      <c r="B245" s="1">
        <f>'PsycInfo - Initial'!B248</f>
        <v>2019</v>
      </c>
      <c r="C245" s="1" t="str">
        <f>'PsycInfo - Initial'!C248</f>
        <v>Cox, David J.; Bolívar, Hypatia A.; Barlow, Molly A.</v>
      </c>
      <c r="D245" s="1" t="str">
        <f>'PsycInfo - Initial'!D248</f>
        <v>Multiple control responses and resurgence of human behavior</v>
      </c>
      <c r="E245" s="1" t="str">
        <f>'PsycInfo - Initial'!E248</f>
        <v>Behavioural Processes</v>
      </c>
      <c r="F245" s="1">
        <f>'PsycInfo - Initial'!F248</f>
        <v>0</v>
      </c>
      <c r="H245" s="1">
        <v>1</v>
      </c>
      <c r="I245" s="1">
        <v>1</v>
      </c>
      <c r="J245" t="b">
        <f t="shared" si="3"/>
        <v>1</v>
      </c>
      <c r="K245">
        <f t="array" ref="K245">INDEX($A$7:$F$349,SMALL(IF(COUNTIF($L$5,$H$7:$H$349)*COUNTIF($L$5,$I$7:$I$349),MATCH(ROW($A$7:$A$349),ROW($A$7:$A$349)),""),ROWS($B$1:B239)),COLUMNS($A$1:B241))</f>
        <v>2004</v>
      </c>
      <c r="L245" t="str">
        <f t="array" ref="L245">INDEX($A$7:$F$349,SMALL(IF(COUNTIF($L$5,$H$7:$H$349)*COUNTIF($L$5,$I$7:$I$349),MATCH(ROW($A$7:$A$349),ROW($A$7:$A$349)),""),ROWS($B$1:C239)),COLUMNS($A$1:C241))</f>
        <v>Lieving, Gregory A.; Hagopian, Louis P.; Long, Ethan S.; O'Connor, Julia</v>
      </c>
      <c r="M245" t="str">
        <f t="array" ref="M245">INDEX($A$7:$F$349,SMALL(IF(COUNTIF($L$5,$H$7:$H$349)*COUNTIF($L$5,$I$7:$I$349),MATCH(ROW($A$7:$A$349),ROW($A$7:$A$349)),""),ROWS($B$1:D239)),COLUMNS($A$1:D241))</f>
        <v>Response-Class Hierarchies and Resurgence of Severe Problem Behavior</v>
      </c>
      <c r="N245" t="str">
        <f t="array" ref="N245">INDEX($A$7:$F$349,SMALL(IF(COUNTIF($L$5,$H$7:$H$349)*COUNTIF($L$5,$I$7:$I$349),MATCH(ROW($A$7:$A$349),ROW($A$7:$A$349)),""),ROWS($B$1:E239)),COLUMNS($A$1:E241))</f>
        <v>The Psychological Record</v>
      </c>
      <c r="O245">
        <f t="array" ref="O245">INDEX($A$7:$F$349,SMALL(IF(COUNTIF($L$5,$H$7:$H$349)*COUNTIF($L$5,$I$7:$I$349),MATCH(ROW($A$7:$A$349),ROW($A$7:$A$349)),""),ROWS($B$1:F239)),COLUMNS($A$1:F241))</f>
        <v>0</v>
      </c>
    </row>
    <row r="246" spans="1:15">
      <c r="A246" s="1">
        <f>'PsycInfo - Initial'!A249</f>
        <v>0</v>
      </c>
      <c r="B246" s="1">
        <f>'PsycInfo - Initial'!B249</f>
        <v>2016</v>
      </c>
      <c r="C246" s="1" t="str">
        <f>'PsycInfo - Initial'!C249</f>
        <v>Chezan, Laura C.; Drasgow, Erik; Martin, Christian A.; Halle, James W.</v>
      </c>
      <c r="D246" s="1" t="str">
        <f>'PsycInfo - Initial'!D249</f>
        <v>Negatively-reinforced mands: An examination of resurgence to existing mands in two children with autism and language delays</v>
      </c>
      <c r="E246" s="1" t="str">
        <f>'PsycInfo - Initial'!E249</f>
        <v>Behavior Modification</v>
      </c>
      <c r="F246" s="1">
        <f>'PsycInfo - Initial'!F249</f>
        <v>0</v>
      </c>
      <c r="H246" s="1">
        <v>1</v>
      </c>
      <c r="I246" s="1">
        <v>1</v>
      </c>
      <c r="J246" t="b">
        <f t="shared" si="3"/>
        <v>1</v>
      </c>
      <c r="K246">
        <f t="array" ref="K246">INDEX($A$7:$F$349,SMALL(IF(COUNTIF($L$5,$H$7:$H$349)*COUNTIF($L$5,$I$7:$I$349),MATCH(ROW($A$7:$A$349),ROW($A$7:$A$349)),""),ROWS($B$1:B240)),COLUMNS($A$1:B242))</f>
        <v>2015</v>
      </c>
      <c r="L246" t="str">
        <f t="array" ref="L246">INDEX($A$7:$F$349,SMALL(IF(COUNTIF($L$5,$H$7:$H$349)*COUNTIF($L$5,$I$7:$I$349),MATCH(ROW($A$7:$A$349),ROW($A$7:$A$349)),""),ROWS($B$1:C240)),COLUMNS($A$1:C242))</f>
        <v>Pontes, Thaíssa N. R.; Abreu-Rodrigues, Josele</v>
      </c>
      <c r="M246" t="str">
        <f t="array" ref="M246">INDEX($A$7:$F$349,SMALL(IF(COUNTIF($L$5,$H$7:$H$349)*COUNTIF($L$5,$I$7:$I$349),MATCH(ROW($A$7:$A$349),ROW($A$7:$A$349)),""),ROWS($B$1:D240)),COLUMNS($A$1:D242))</f>
        <v>Ressurgência comportamental: Uma revisão = Behavioral resurgence: A review</v>
      </c>
      <c r="N246" t="str">
        <f t="array" ref="N246">INDEX($A$7:$F$349,SMALL(IF(COUNTIF($L$5,$H$7:$H$349)*COUNTIF($L$5,$I$7:$I$349),MATCH(ROW($A$7:$A$349),ROW($A$7:$A$349)),""),ROWS($B$1:E240)),COLUMNS($A$1:E242))</f>
        <v>Acta Comportamentalia</v>
      </c>
      <c r="O246">
        <f t="array" ref="O246">INDEX($A$7:$F$349,SMALL(IF(COUNTIF($L$5,$H$7:$H$349)*COUNTIF($L$5,$I$7:$I$349),MATCH(ROW($A$7:$A$349),ROW($A$7:$A$349)),""),ROWS($B$1:F240)),COLUMNS($A$1:F242))</f>
        <v>0</v>
      </c>
    </row>
    <row r="247" spans="1:15">
      <c r="A247" s="1">
        <f>'PsycInfo - Initial'!A250</f>
        <v>0</v>
      </c>
      <c r="B247" s="1">
        <f>'PsycInfo - Initial'!B250</f>
        <v>1998</v>
      </c>
      <c r="C247" s="1" t="str">
        <f>'PsycInfo - Initial'!C250</f>
        <v>Schiltz, Marie-Ange</v>
      </c>
      <c r="D247" s="1" t="str">
        <f>'PsycInfo - Initial'!D250</f>
        <v>Not all men, situations, and actions are equal: Moving from 100% protection to a more realistic prevention practice</v>
      </c>
      <c r="E247" s="1" t="str">
        <f>'PsycInfo - Initial'!E250</f>
        <v>Journal of Psychology &amp; Human Sexuality</v>
      </c>
      <c r="F247" s="1">
        <f>'PsycInfo - Initial'!F250</f>
        <v>0</v>
      </c>
      <c r="H247" s="1">
        <v>0</v>
      </c>
      <c r="I247" s="1">
        <v>0</v>
      </c>
      <c r="J247" t="b">
        <f t="shared" si="3"/>
        <v>1</v>
      </c>
      <c r="K247">
        <f t="array" ref="K247">INDEX($A$7:$F$349,SMALL(IF(COUNTIF($L$5,$H$7:$H$349)*COUNTIF($L$5,$I$7:$I$349),MATCH(ROW($A$7:$A$349),ROW($A$7:$A$349)),""),ROWS($B$1:B241)),COLUMNS($A$1:B243))</f>
        <v>2017</v>
      </c>
      <c r="L247" t="str">
        <f t="array" ref="L247">INDEX($A$7:$F$349,SMALL(IF(COUNTIF($L$5,$H$7:$H$349)*COUNTIF($L$5,$I$7:$I$349),MATCH(ROW($A$7:$A$349),ROW($A$7:$A$349)),""),ROWS($B$1:C241)),COLUMNS($A$1:C243))</f>
        <v>Craig, Andrew R.; Browning, Kaitlyn O.; Nall, Rusty W.; Marshall, Ciara M.; Shahan, Timothy A.</v>
      </c>
      <c r="M247" t="str">
        <f t="array" ref="M247">INDEX($A$7:$F$349,SMALL(IF(COUNTIF($L$5,$H$7:$H$349)*COUNTIF($L$5,$I$7:$I$349),MATCH(ROW($A$7:$A$349),ROW($A$7:$A$349)),""),ROWS($B$1:D241)),COLUMNS($A$1:D243))</f>
        <v>Resurgence and alternative-reinforcer magnitude</v>
      </c>
      <c r="N247" t="str">
        <f t="array" ref="N247">INDEX($A$7:$F$349,SMALL(IF(COUNTIF($L$5,$H$7:$H$349)*COUNTIF($L$5,$I$7:$I$349),MATCH(ROW($A$7:$A$349),ROW($A$7:$A$349)),""),ROWS($B$1:E241)),COLUMNS($A$1:E243))</f>
        <v>Journal of the Experimental Analysis of Behavior</v>
      </c>
      <c r="O247">
        <f t="array" ref="O247">INDEX($A$7:$F$349,SMALL(IF(COUNTIF($L$5,$H$7:$H$349)*COUNTIF($L$5,$I$7:$I$349),MATCH(ROW($A$7:$A$349),ROW($A$7:$A$349)),""),ROWS($B$1:F241)),COLUMNS($A$1:F243))</f>
        <v>0</v>
      </c>
    </row>
    <row r="248" spans="1:15">
      <c r="A248" s="1">
        <f>'PsycInfo - Initial'!A251</f>
        <v>0</v>
      </c>
      <c r="B248" s="1">
        <f>'PsycInfo - Initial'!B251</f>
        <v>2017</v>
      </c>
      <c r="C248" s="1" t="str">
        <f>'PsycInfo - Initial'!C251</f>
        <v>Romano, Lucie M.; St. Peter, Claire C.</v>
      </c>
      <c r="D248" s="1" t="str">
        <f>'PsycInfo - Initial'!D251</f>
        <v>Omission training results in more resurgence than alternative reinforcement</v>
      </c>
      <c r="E248" s="1" t="str">
        <f>'PsycInfo - Initial'!E251</f>
        <v>The Psychological Record</v>
      </c>
      <c r="F248" s="1">
        <f>'PsycInfo - Initial'!F251</f>
        <v>0</v>
      </c>
      <c r="H248" s="1">
        <v>1</v>
      </c>
      <c r="I248" s="1">
        <v>1</v>
      </c>
      <c r="J248" t="b">
        <f t="shared" si="3"/>
        <v>1</v>
      </c>
      <c r="K248">
        <f t="array" ref="K248">INDEX($A$7:$F$349,SMALL(IF(COUNTIF($L$5,$H$7:$H$349)*COUNTIF($L$5,$I$7:$I$349),MATCH(ROW($A$7:$A$349),ROW($A$7:$A$349)),""),ROWS($B$1:B242)),COLUMNS($A$1:B244))</f>
        <v>2020</v>
      </c>
      <c r="L248" t="str">
        <f t="array" ref="L248">INDEX($A$7:$F$349,SMALL(IF(COUNTIF($L$5,$H$7:$H$349)*COUNTIF($L$5,$I$7:$I$349),MATCH(ROW($A$7:$A$349),ROW($A$7:$A$349)),""),ROWS($B$1:C242)),COLUMNS($A$1:C244))</f>
        <v>Shahan, Timothy A.; Browning, Kaitlyn O.; Nall, Rusty W.</v>
      </c>
      <c r="M248" t="str">
        <f t="array" ref="M248">INDEX($A$7:$F$349,SMALL(IF(COUNTIF($L$5,$H$7:$H$349)*COUNTIF($L$5,$I$7:$I$349),MATCH(ROW($A$7:$A$349),ROW($A$7:$A$349)),""),ROWS($B$1:D242)),COLUMNS($A$1:D244))</f>
        <v>Resurgence as Choice in Context: Treatment duration and on/off alternative reinforcement</v>
      </c>
      <c r="N248" t="str">
        <f t="array" ref="N248">INDEX($A$7:$F$349,SMALL(IF(COUNTIF($L$5,$H$7:$H$349)*COUNTIF($L$5,$I$7:$I$349),MATCH(ROW($A$7:$A$349),ROW($A$7:$A$349)),""),ROWS($B$1:E242)),COLUMNS($A$1:E244))</f>
        <v>Journal of the Experimental Analysis of Behavior</v>
      </c>
      <c r="O248">
        <f t="array" ref="O248">INDEX($A$7:$F$349,SMALL(IF(COUNTIF($L$5,$H$7:$H$349)*COUNTIF($L$5,$I$7:$I$349),MATCH(ROW($A$7:$A$349),ROW($A$7:$A$349)),""),ROWS($B$1:F242)),COLUMNS($A$1:F244))</f>
        <v>0</v>
      </c>
    </row>
    <row r="249" spans="1:15">
      <c r="A249" s="1">
        <f>'PsycInfo - Initial'!A252</f>
        <v>0</v>
      </c>
      <c r="B249" s="1">
        <f>'PsycInfo - Initial'!B252</f>
        <v>2017</v>
      </c>
      <c r="C249" s="1" t="str">
        <f>'PsycInfo - Initial'!C252</f>
        <v>Lattal, Kennon A.; Cançado, Carlos R. X.; Cook, James E.; Kincaid, Stephanie L.; Nighbor, Tyler D.; Oliver, Anthony C.</v>
      </c>
      <c r="D249" s="1" t="str">
        <f>'PsycInfo - Initial'!D252</f>
        <v>On defining resurgence</v>
      </c>
      <c r="E249" s="1" t="str">
        <f>'PsycInfo - Initial'!E252</f>
        <v>Behavioural Processes</v>
      </c>
      <c r="F249" s="1">
        <f>'PsycInfo - Initial'!F252</f>
        <v>0</v>
      </c>
      <c r="H249" s="1">
        <v>1</v>
      </c>
      <c r="I249" s="1">
        <v>1</v>
      </c>
      <c r="J249" t="b">
        <f t="shared" si="3"/>
        <v>1</v>
      </c>
      <c r="K249">
        <f t="array" ref="K249">INDEX($A$7:$F$349,SMALL(IF(COUNTIF($L$5,$H$7:$H$349)*COUNTIF($L$5,$I$7:$I$349),MATCH(ROW($A$7:$A$349),ROW($A$7:$A$349)),""),ROWS($B$1:B243)),COLUMNS($A$1:B245))</f>
        <v>2017</v>
      </c>
      <c r="L249" t="str">
        <f t="array" ref="L249">INDEX($A$7:$F$349,SMALL(IF(COUNTIF($L$5,$H$7:$H$349)*COUNTIF($L$5,$I$7:$I$349),MATCH(ROW($A$7:$A$349),ROW($A$7:$A$349)),""),ROWS($B$1:C243)),COLUMNS($A$1:C245))</f>
        <v>Shahan, Timothy A.; Craig, Andrew R.</v>
      </c>
      <c r="M249" t="str">
        <f t="array" ref="M249">INDEX($A$7:$F$349,SMALL(IF(COUNTIF($L$5,$H$7:$H$349)*COUNTIF($L$5,$I$7:$I$349),MATCH(ROW($A$7:$A$349),ROW($A$7:$A$349)),""),ROWS($B$1:D243)),COLUMNS($A$1:D245))</f>
        <v>Resurgence as choice</v>
      </c>
      <c r="N249" t="str">
        <f t="array" ref="N249">INDEX($A$7:$F$349,SMALL(IF(COUNTIF($L$5,$H$7:$H$349)*COUNTIF($L$5,$I$7:$I$349),MATCH(ROW($A$7:$A$349),ROW($A$7:$A$349)),""),ROWS($B$1:E243)),COLUMNS($A$1:E245))</f>
        <v>Behavioural Processes</v>
      </c>
      <c r="O249">
        <f t="array" ref="O249">INDEX($A$7:$F$349,SMALL(IF(COUNTIF($L$5,$H$7:$H$349)*COUNTIF($L$5,$I$7:$I$349),MATCH(ROW($A$7:$A$349),ROW($A$7:$A$349)),""),ROWS($B$1:F243)),COLUMNS($A$1:F245))</f>
        <v>0</v>
      </c>
    </row>
    <row r="250" spans="1:15">
      <c r="A250" s="1">
        <f>'PsycInfo - Initial'!A253</f>
        <v>0</v>
      </c>
      <c r="B250" s="1">
        <f>'PsycInfo - Initial'!B253</f>
        <v>2018</v>
      </c>
      <c r="C250" s="1" t="str">
        <f>'PsycInfo - Initial'!C253</f>
        <v>Fisher, Wayne W.; Greer, Brian D.; Craig, Andrew R.; Retzlaff, Billie J.; Fuhrman, Ashley M.; Lichtblau, Katherine R.; Saini, Valdeep</v>
      </c>
      <c r="D250" s="1" t="str">
        <f>'PsycInfo - Initial'!D253</f>
        <v>On the predictive validity of behavioral momentum theory for mitigating resurgence of problem behavior</v>
      </c>
      <c r="E250" s="1" t="str">
        <f>'PsycInfo - Initial'!E253</f>
        <v>Journal of the Experimental Analysis of Behavior</v>
      </c>
      <c r="F250" s="1">
        <f>'PsycInfo - Initial'!F253</f>
        <v>0</v>
      </c>
      <c r="H250" s="1">
        <v>1</v>
      </c>
      <c r="I250" s="1">
        <v>1</v>
      </c>
      <c r="J250" t="b">
        <f t="shared" si="3"/>
        <v>1</v>
      </c>
      <c r="K250">
        <f t="array" ref="K250">INDEX($A$7:$F$349,SMALL(IF(COUNTIF($L$5,$H$7:$H$349)*COUNTIF($L$5,$I$7:$I$349),MATCH(ROW($A$7:$A$349),ROW($A$7:$A$349)),""),ROWS($B$1:B244)),COLUMNS($A$1:B246))</f>
        <v>2019</v>
      </c>
      <c r="L250" t="str">
        <f t="array" ref="L250">INDEX($A$7:$F$349,SMALL(IF(COUNTIF($L$5,$H$7:$H$349)*COUNTIF($L$5,$I$7:$I$349),MATCH(ROW($A$7:$A$349),ROW($A$7:$A$349)),""),ROWS($B$1:C244)),COLUMNS($A$1:C246))</f>
        <v>Greer, Brian D.; Shahan, Timothy A.</v>
      </c>
      <c r="M250" t="str">
        <f t="array" ref="M250">INDEX($A$7:$F$349,SMALL(IF(COUNTIF($L$5,$H$7:$H$349)*COUNTIF($L$5,$I$7:$I$349),MATCH(ROW($A$7:$A$349),ROW($A$7:$A$349)),""),ROWS($B$1:D244)),COLUMNS($A$1:D246))</f>
        <v>Resurgence as Choice: Implications for promoting durable behavior change</v>
      </c>
      <c r="N250" t="str">
        <f t="array" ref="N250">INDEX($A$7:$F$349,SMALL(IF(COUNTIF($L$5,$H$7:$H$349)*COUNTIF($L$5,$I$7:$I$349),MATCH(ROW($A$7:$A$349),ROW($A$7:$A$349)),""),ROWS($B$1:E244)),COLUMNS($A$1:E246))</f>
        <v>Journal of Applied Behavior Analysis</v>
      </c>
      <c r="O250">
        <f t="array" ref="O250">INDEX($A$7:$F$349,SMALL(IF(COUNTIF($L$5,$H$7:$H$349)*COUNTIF($L$5,$I$7:$I$349),MATCH(ROW($A$7:$A$349),ROW($A$7:$A$349)),""),ROWS($B$1:F244)),COLUMNS($A$1:F246))</f>
        <v>0</v>
      </c>
    </row>
    <row r="251" spans="1:15">
      <c r="A251" s="1">
        <f>'PsycInfo - Initial'!A254</f>
        <v>0</v>
      </c>
      <c r="B251" s="1">
        <f>'PsycInfo - Initial'!B254</f>
        <v>2015</v>
      </c>
      <c r="C251" s="1" t="str">
        <f>'PsycInfo - Initial'!C254</f>
        <v>Epstein, Robert</v>
      </c>
      <c r="D251" s="1" t="str">
        <f>'PsycInfo - Initial'!D254</f>
        <v>On the rediscovery of the principle of resurgence</v>
      </c>
      <c r="E251" s="1" t="str">
        <f>'PsycInfo - Initial'!E254</f>
        <v>Revista Mexicana de Análisis de la Conducta</v>
      </c>
      <c r="F251" s="1">
        <f>'PsycInfo - Initial'!F254</f>
        <v>0</v>
      </c>
      <c r="H251" s="1">
        <v>1</v>
      </c>
      <c r="I251" s="1">
        <v>1</v>
      </c>
      <c r="J251" t="b">
        <f t="shared" si="3"/>
        <v>1</v>
      </c>
      <c r="K251">
        <f t="array" ref="K251">INDEX($A$7:$F$349,SMALL(IF(COUNTIF($L$5,$H$7:$H$349)*COUNTIF($L$5,$I$7:$I$349),MATCH(ROW($A$7:$A$349),ROW($A$7:$A$349)),""),ROWS($B$1:B245)),COLUMNS($A$1:B247))</f>
        <v>2012</v>
      </c>
      <c r="L251" t="str">
        <f t="array" ref="L251">INDEX($A$7:$F$349,SMALL(IF(COUNTIF($L$5,$H$7:$H$349)*COUNTIF($L$5,$I$7:$I$349),MATCH(ROW($A$7:$A$349),ROW($A$7:$A$349)),""),ROWS($B$1:C245)),COLUMNS($A$1:C247))</f>
        <v>Marsteller, Tonya M.; St. Peter, Claire C.</v>
      </c>
      <c r="M251" t="str">
        <f t="array" ref="M251">INDEX($A$7:$F$349,SMALL(IF(COUNTIF($L$5,$H$7:$H$349)*COUNTIF($L$5,$I$7:$I$349),MATCH(ROW($A$7:$A$349),ROW($A$7:$A$349)),""),ROWS($B$1:D245)),COLUMNS($A$1:D247))</f>
        <v>Resurgence during treatment challenges</v>
      </c>
      <c r="N251" t="str">
        <f t="array" ref="N251">INDEX($A$7:$F$349,SMALL(IF(COUNTIF($L$5,$H$7:$H$349)*COUNTIF($L$5,$I$7:$I$349),MATCH(ROW($A$7:$A$349),ROW($A$7:$A$349)),""),ROWS($B$1:E245)),COLUMNS($A$1:E247))</f>
        <v>Revista Mexicana de Análisis de la Conducta</v>
      </c>
      <c r="O251">
        <f t="array" ref="O251">INDEX($A$7:$F$349,SMALL(IF(COUNTIF($L$5,$H$7:$H$349)*COUNTIF($L$5,$I$7:$I$349),MATCH(ROW($A$7:$A$349),ROW($A$7:$A$349)),""),ROWS($B$1:F245)),COLUMNS($A$1:F247))</f>
        <v>0</v>
      </c>
    </row>
    <row r="252" spans="1:15">
      <c r="A252" s="1">
        <f>'PsycInfo - Initial'!A255</f>
        <v>0</v>
      </c>
      <c r="B252" s="1">
        <f>'PsycInfo - Initial'!B255</f>
        <v>2017</v>
      </c>
      <c r="C252" s="1" t="str">
        <f>'PsycInfo - Initial'!C255</f>
        <v>Kuroda, Toshikazu; Mizutani, Yuto; Cançado, Carlos R. X.; Podlesnik, Christopher A.</v>
      </c>
      <c r="D252" s="1" t="str">
        <f>'PsycInfo - Initial'!D255</f>
        <v>Operant models of relapse in zebrafish (Danio rerio): Resurgence, renewal, and reinstatement</v>
      </c>
      <c r="E252" s="1" t="str">
        <f>'PsycInfo - Initial'!E255</f>
        <v>Behavioural Brain Research</v>
      </c>
      <c r="F252" s="1">
        <f>'PsycInfo - Initial'!F255</f>
        <v>0</v>
      </c>
      <c r="H252" s="1">
        <v>1</v>
      </c>
      <c r="I252" s="1">
        <v>1</v>
      </c>
      <c r="J252" t="b">
        <f t="shared" si="3"/>
        <v>1</v>
      </c>
      <c r="K252">
        <f t="array" ref="K252">INDEX($A$7:$F$349,SMALL(IF(COUNTIF($L$5,$H$7:$H$349)*COUNTIF($L$5,$I$7:$I$349),MATCH(ROW($A$7:$A$349),ROW($A$7:$A$349)),""),ROWS($B$1:B246)),COLUMNS($A$1:B248))</f>
        <v>2020</v>
      </c>
      <c r="L252" t="str">
        <f t="array" ref="L252">INDEX($A$7:$F$349,SMALL(IF(COUNTIF($L$5,$H$7:$H$349)*COUNTIF($L$5,$I$7:$I$349),MATCH(ROW($A$7:$A$349),ROW($A$7:$A$349)),""),ROWS($B$1:C246)),COLUMNS($A$1:C248))</f>
        <v>Brown, Katherine R.; Greer, Brian D.; Craig, Andrew R.; Sullivan, William E.; Fisher, Wayne W.; Roane, Henry S.</v>
      </c>
      <c r="M252" t="str">
        <f t="array" ref="M252">INDEX($A$7:$F$349,SMALL(IF(COUNTIF($L$5,$H$7:$H$349)*COUNTIF($L$5,$I$7:$I$349),MATCH(ROW($A$7:$A$349),ROW($A$7:$A$349)),""),ROWS($B$1:D246)),COLUMNS($A$1:D248))</f>
        <v>Resurgence following differential reinforcement of alternative behavior implemented with and without extinction</v>
      </c>
      <c r="N252" t="str">
        <f t="array" ref="N252">INDEX($A$7:$F$349,SMALL(IF(COUNTIF($L$5,$H$7:$H$349)*COUNTIF($L$5,$I$7:$I$349),MATCH(ROW($A$7:$A$349),ROW($A$7:$A$349)),""),ROWS($B$1:E246)),COLUMNS($A$1:E248))</f>
        <v>Journal of the Experimental Analysis of Behavior</v>
      </c>
      <c r="O252">
        <f t="array" ref="O252">INDEX($A$7:$F$349,SMALL(IF(COUNTIF($L$5,$H$7:$H$349)*COUNTIF($L$5,$I$7:$I$349),MATCH(ROW($A$7:$A$349),ROW($A$7:$A$349)),""),ROWS($B$1:F246)),COLUMNS($A$1:F248))</f>
        <v>0</v>
      </c>
    </row>
    <row r="253" spans="1:15">
      <c r="A253" s="1">
        <f>'PsycInfo - Initial'!A256</f>
        <v>0</v>
      </c>
      <c r="B253" s="1">
        <f>'PsycInfo - Initial'!B256</f>
        <v>2018</v>
      </c>
      <c r="C253" s="1" t="str">
        <f>'PsycInfo - Initial'!C256</f>
        <v>Galizio, Ann; Frye, Charles C. J.; Haynes, Jeremy M.; Friedel, Jonathan E.; Smith, Brooke M.; Odum, Amy L.</v>
      </c>
      <c r="D253" s="1" t="str">
        <f>'PsycInfo - Initial'!D256</f>
        <v>Persistence and relapse of reinforced behavioral variability</v>
      </c>
      <c r="E253" s="1" t="str">
        <f>'PsycInfo - Initial'!E256</f>
        <v>Journal of the Experimental Analysis of Behavior</v>
      </c>
      <c r="F253" s="1">
        <f>'PsycInfo - Initial'!F256</f>
        <v>0</v>
      </c>
      <c r="H253" s="1">
        <v>1</v>
      </c>
      <c r="I253" s="1">
        <v>1</v>
      </c>
      <c r="J253" t="b">
        <f t="shared" si="3"/>
        <v>1</v>
      </c>
      <c r="K253">
        <f t="array" ref="K253">INDEX($A$7:$F$349,SMALL(IF(COUNTIF($L$5,$H$7:$H$349)*COUNTIF($L$5,$I$7:$I$349),MATCH(ROW($A$7:$A$349),ROW($A$7:$A$349)),""),ROWS($B$1:B247)),COLUMNS($A$1:B249))</f>
        <v>2018</v>
      </c>
      <c r="L253" t="str">
        <f t="array" ref="L253">INDEX($A$7:$F$349,SMALL(IF(COUNTIF($L$5,$H$7:$H$349)*COUNTIF($L$5,$I$7:$I$349),MATCH(ROW($A$7:$A$349),ROW($A$7:$A$349)),""),ROWS($B$1:C247)),COLUMNS($A$1:C249))</f>
        <v>Kestner, Kathryn M.; Romano, Lucie M.; St. Peter, Claire C.; Mesches, Gabrielle A.</v>
      </c>
      <c r="M253" t="str">
        <f t="array" ref="M253">INDEX($A$7:$F$349,SMALL(IF(COUNTIF($L$5,$H$7:$H$349)*COUNTIF($L$5,$I$7:$I$349),MATCH(ROW($A$7:$A$349),ROW($A$7:$A$349)),""),ROWS($B$1:D247)),COLUMNS($A$1:D249))</f>
        <v>Resurgence following response cost in a human-operant procedure</v>
      </c>
      <c r="N253" t="str">
        <f t="array" ref="N253">INDEX($A$7:$F$349,SMALL(IF(COUNTIF($L$5,$H$7:$H$349)*COUNTIF($L$5,$I$7:$I$349),MATCH(ROW($A$7:$A$349),ROW($A$7:$A$349)),""),ROWS($B$1:E247)),COLUMNS($A$1:E249))</f>
        <v>The Psychological Record</v>
      </c>
      <c r="O253">
        <f t="array" ref="O253">INDEX($A$7:$F$349,SMALL(IF(COUNTIF($L$5,$H$7:$H$349)*COUNTIF($L$5,$I$7:$I$349),MATCH(ROW($A$7:$A$349),ROW($A$7:$A$349)),""),ROWS($B$1:F247)),COLUMNS($A$1:F249))</f>
        <v>0</v>
      </c>
    </row>
    <row r="254" spans="1:15">
      <c r="A254" s="1">
        <f>'PsycInfo - Initial'!A257</f>
        <v>0</v>
      </c>
      <c r="B254" s="1">
        <f>'PsycInfo - Initial'!B257</f>
        <v>2017</v>
      </c>
      <c r="C254" s="1" t="str">
        <f>'PsycInfo - Initial'!C257</f>
        <v>Saini, Valdeep; Fisher, Wayne W.; Pisman, Maegan D.</v>
      </c>
      <c r="D254" s="1" t="str">
        <f>'PsycInfo - Initial'!D257</f>
        <v>Persistence during and resurgence following noncontingent reinforcement implemented with and without extinction</v>
      </c>
      <c r="E254" s="1" t="str">
        <f>'PsycInfo - Initial'!E257</f>
        <v>Journal of Applied Behavior Analysis</v>
      </c>
      <c r="F254" s="1">
        <f>'PsycInfo - Initial'!F257</f>
        <v>0</v>
      </c>
      <c r="H254" s="1">
        <v>1</v>
      </c>
      <c r="I254" s="1">
        <v>1</v>
      </c>
      <c r="J254" t="b">
        <f t="shared" si="3"/>
        <v>1</v>
      </c>
      <c r="K254">
        <f t="array" ref="K254">INDEX($A$7:$F$349,SMALL(IF(COUNTIF($L$5,$H$7:$H$349)*COUNTIF($L$5,$I$7:$I$349),MATCH(ROW($A$7:$A$349),ROW($A$7:$A$349)),""),ROWS($B$1:B248)),COLUMNS($A$1:B250))</f>
        <v>2019</v>
      </c>
      <c r="L254" t="str">
        <f t="array" ref="L254">INDEX($A$7:$F$349,SMALL(IF(COUNTIF($L$5,$H$7:$H$349)*COUNTIF($L$5,$I$7:$I$349),MATCH(ROW($A$7:$A$349),ROW($A$7:$A$349)),""),ROWS($B$1:C248)),COLUMNS($A$1:C250))</f>
        <v>Thrailkill, Eric A.; Ameden, Wesley C.; Bouton, Mark E.</v>
      </c>
      <c r="M254" t="str">
        <f t="array" ref="M254">INDEX($A$7:$F$349,SMALL(IF(COUNTIF($L$5,$H$7:$H$349)*COUNTIF($L$5,$I$7:$I$349),MATCH(ROW($A$7:$A$349),ROW($A$7:$A$349)),""),ROWS($B$1:D248)),COLUMNS($A$1:D250))</f>
        <v>Resurgence in humans: Reducing relapse by increasing generalization between treatment and testing</v>
      </c>
      <c r="N254" t="str">
        <f t="array" ref="N254">INDEX($A$7:$F$349,SMALL(IF(COUNTIF($L$5,$H$7:$H$349)*COUNTIF($L$5,$I$7:$I$349),MATCH(ROW($A$7:$A$349),ROW($A$7:$A$349)),""),ROWS($B$1:E248)),COLUMNS($A$1:E250))</f>
        <v>Journal of Experimental Psychology: Animal Learning and Cognition</v>
      </c>
      <c r="O254">
        <f t="array" ref="O254">INDEX($A$7:$F$349,SMALL(IF(COUNTIF($L$5,$H$7:$H$349)*COUNTIF($L$5,$I$7:$I$349),MATCH(ROW($A$7:$A$349),ROW($A$7:$A$349)),""),ROWS($B$1:F248)),COLUMNS($A$1:F250))</f>
        <v>0</v>
      </c>
    </row>
    <row r="255" spans="1:15">
      <c r="A255" s="1">
        <f>'PsycInfo - Initial'!A258</f>
        <v>0</v>
      </c>
      <c r="B255" s="1">
        <f>'PsycInfo - Initial'!B258</f>
        <v>2016</v>
      </c>
      <c r="C255" s="1" t="str">
        <f>'PsycInfo - Initial'!C258</f>
        <v>Sweeney, Mary M.</v>
      </c>
      <c r="D255" s="1" t="str">
        <f>'PsycInfo - Initial'!D258</f>
        <v>Predictors of persistence and resurgence: Evaluation of a behavioral momentum-based approach</v>
      </c>
      <c r="E255" s="1">
        <f>'PsycInfo - Initial'!E258</f>
        <v>0</v>
      </c>
      <c r="F255" s="1">
        <f>'PsycInfo - Initial'!F258</f>
        <v>0</v>
      </c>
      <c r="H255" s="1">
        <v>1</v>
      </c>
      <c r="I255" s="1">
        <v>1</v>
      </c>
      <c r="J255" t="b">
        <f t="shared" si="3"/>
        <v>1</v>
      </c>
      <c r="K255">
        <f t="array" ref="K255">INDEX($A$7:$F$349,SMALL(IF(COUNTIF($L$5,$H$7:$H$349)*COUNTIF($L$5,$I$7:$I$349),MATCH(ROW($A$7:$A$349),ROW($A$7:$A$349)),""),ROWS($B$1:B249)),COLUMNS($A$1:B251))</f>
        <v>2014</v>
      </c>
      <c r="L255" t="str">
        <f t="array" ref="L255">INDEX($A$7:$F$349,SMALL(IF(COUNTIF($L$5,$H$7:$H$349)*COUNTIF($L$5,$I$7:$I$349),MATCH(ROW($A$7:$A$349),ROW($A$7:$A$349)),""),ROWS($B$1:C249)),COLUMNS($A$1:C251))</f>
        <v>da Silva, Stephanie P.; Cançado, Carlos R. X.; Lattal, Kennon A.</v>
      </c>
      <c r="M255" t="str">
        <f t="array" ref="M255">INDEX($A$7:$F$349,SMALL(IF(COUNTIF($L$5,$H$7:$H$349)*COUNTIF($L$5,$I$7:$I$349),MATCH(ROW($A$7:$A$349),ROW($A$7:$A$349)),""),ROWS($B$1:D249)),COLUMNS($A$1:D251))</f>
        <v>Resurgence in Siamese fighting fish, Betta splendens</v>
      </c>
      <c r="N255" t="str">
        <f t="array" ref="N255">INDEX($A$7:$F$349,SMALL(IF(COUNTIF($L$5,$H$7:$H$349)*COUNTIF($L$5,$I$7:$I$349),MATCH(ROW($A$7:$A$349),ROW($A$7:$A$349)),""),ROWS($B$1:E249)),COLUMNS($A$1:E251))</f>
        <v>Behavioural Processes</v>
      </c>
      <c r="O255">
        <f t="array" ref="O255">INDEX($A$7:$F$349,SMALL(IF(COUNTIF($L$5,$H$7:$H$349)*COUNTIF($L$5,$I$7:$I$349),MATCH(ROW($A$7:$A$349),ROW($A$7:$A$349)),""),ROWS($B$1:F249)),COLUMNS($A$1:F251))</f>
        <v>0</v>
      </c>
    </row>
    <row r="256" spans="1:15">
      <c r="A256" s="1">
        <f>'PsycInfo - Initial'!A259</f>
        <v>0</v>
      </c>
      <c r="B256" s="1">
        <f>'PsycInfo - Initial'!B259</f>
        <v>2018</v>
      </c>
      <c r="C256" s="1" t="str">
        <f>'PsycInfo - Initial'!C259</f>
        <v>Briggs, Adam M.; Fisher, Wayne W.; Greer, Brian D.; Kimball, Ryan T.</v>
      </c>
      <c r="D256" s="1" t="str">
        <f>'PsycInfo - Initial'!D259</f>
        <v>Prevalence of resurgence of destructive behavior when thinning reinforcement schedules during functional communication training</v>
      </c>
      <c r="E256" s="1" t="str">
        <f>'PsycInfo - Initial'!E259</f>
        <v>Journal of Applied Behavior Analysis</v>
      </c>
      <c r="F256" s="1">
        <f>'PsycInfo - Initial'!F259</f>
        <v>0</v>
      </c>
      <c r="H256" s="1">
        <v>1</v>
      </c>
      <c r="I256" s="1">
        <v>1</v>
      </c>
      <c r="J256" t="b">
        <f t="shared" si="3"/>
        <v>1</v>
      </c>
      <c r="K256">
        <f t="array" ref="K256">INDEX($A$7:$F$349,SMALL(IF(COUNTIF($L$5,$H$7:$H$349)*COUNTIF($L$5,$I$7:$I$349),MATCH(ROW($A$7:$A$349),ROW($A$7:$A$349)),""),ROWS($B$1:B250)),COLUMNS($A$1:B252))</f>
        <v>2019</v>
      </c>
      <c r="L256" t="str">
        <f t="array" ref="L256">INDEX($A$7:$F$349,SMALL(IF(COUNTIF($L$5,$H$7:$H$349)*COUNTIF($L$5,$I$7:$I$349),MATCH(ROW($A$7:$A$349),ROW($A$7:$A$349)),""),ROWS($B$1:C250)),COLUMNS($A$1:C252))</f>
        <v>Podlesnik, Christopher A.; Kuroda, Toshikazu; Jimenez‐Gomez, Corina; Abreu‐Rodrigues, Josele; Cançado, Carlos R. X.; Blackman, Abigail L.; Silverman, Karli; Villegas‐Barker, Jamie; Galbato, Melinda; Teixeira, Italo S. C.</v>
      </c>
      <c r="M256" t="str">
        <f t="array" ref="M256">INDEX($A$7:$F$349,SMALL(IF(COUNTIF($L$5,$H$7:$H$349)*COUNTIF($L$5,$I$7:$I$349),MATCH(ROW($A$7:$A$349),ROW($A$7:$A$349)),""),ROWS($B$1:D250)),COLUMNS($A$1:D252))</f>
        <v>Resurgence is greater following a return to the training context than remaining in the extinction context</v>
      </c>
      <c r="N256" t="str">
        <f t="array" ref="N256">INDEX($A$7:$F$349,SMALL(IF(COUNTIF($L$5,$H$7:$H$349)*COUNTIF($L$5,$I$7:$I$349),MATCH(ROW($A$7:$A$349),ROW($A$7:$A$349)),""),ROWS($B$1:E250)),COLUMNS($A$1:E252))</f>
        <v>Journal of the Experimental Analysis of Behavior</v>
      </c>
      <c r="O256">
        <f t="array" ref="O256">INDEX($A$7:$F$349,SMALL(IF(COUNTIF($L$5,$H$7:$H$349)*COUNTIF($L$5,$I$7:$I$349),MATCH(ROW($A$7:$A$349),ROW($A$7:$A$349)),""),ROWS($B$1:F250)),COLUMNS($A$1:F252))</f>
        <v>0</v>
      </c>
    </row>
    <row r="257" spans="1:15">
      <c r="A257" s="1">
        <f>'PsycInfo - Initial'!A260</f>
        <v>0</v>
      </c>
      <c r="B257" s="1">
        <f>'PsycInfo - Initial'!B260</f>
        <v>2017</v>
      </c>
      <c r="C257" s="1" t="str">
        <f>'PsycInfo - Initial'!C260</f>
        <v>Bouton, Mark E.; Thrailkill, Eric A.; Bergeria, Cecilia L.; Davis, Danielle R.</v>
      </c>
      <c r="D257" s="1" t="str">
        <f>'PsycInfo - Initial'!D260</f>
        <v>Preventing relapse after incentivized choice treatment: A laboratory model</v>
      </c>
      <c r="E257" s="1" t="str">
        <f>'PsycInfo - Initial'!E260</f>
        <v>Behavioural Processes</v>
      </c>
      <c r="F257" s="1">
        <f>'PsycInfo - Initial'!F260</f>
        <v>0</v>
      </c>
      <c r="H257" s="1">
        <v>1</v>
      </c>
      <c r="I257" s="1">
        <v>1</v>
      </c>
      <c r="J257" t="b">
        <f t="shared" si="3"/>
        <v>1</v>
      </c>
      <c r="K257">
        <f t="array" ref="K257">INDEX($A$7:$F$349,SMALL(IF(COUNTIF($L$5,$H$7:$H$349)*COUNTIF($L$5,$I$7:$I$349),MATCH(ROW($A$7:$A$349),ROW($A$7:$A$349)),""),ROWS($B$1:B251)),COLUMNS($A$1:B253))</f>
        <v>2019</v>
      </c>
      <c r="L257" t="str">
        <f t="array" ref="L257">INDEX($A$7:$F$349,SMALL(IF(COUNTIF($L$5,$H$7:$H$349)*COUNTIF($L$5,$I$7:$I$349),MATCH(ROW($A$7:$A$349),ROW($A$7:$A$349)),""),ROWS($B$1:C251)),COLUMNS($A$1:C253))</f>
        <v>Nall, Rusty W.; Rung, Jillian M.; Shahan, Timothy A.</v>
      </c>
      <c r="M257" t="str">
        <f t="array" ref="M257">INDEX($A$7:$F$349,SMALL(IF(COUNTIF($L$5,$H$7:$H$349)*COUNTIF($L$5,$I$7:$I$349),MATCH(ROW($A$7:$A$349),ROW($A$7:$A$349)),""),ROWS($B$1:D251)),COLUMNS($A$1:D253))</f>
        <v>Resurgence of a target behavior suppressed by a combination of punishment and alternative reinforcement</v>
      </c>
      <c r="N257" t="str">
        <f t="array" ref="N257">INDEX($A$7:$F$349,SMALL(IF(COUNTIF($L$5,$H$7:$H$349)*COUNTIF($L$5,$I$7:$I$349),MATCH(ROW($A$7:$A$349),ROW($A$7:$A$349)),""),ROWS($B$1:E251)),COLUMNS($A$1:E253))</f>
        <v>Behavioural Processes</v>
      </c>
      <c r="O257">
        <f t="array" ref="O257">INDEX($A$7:$F$349,SMALL(IF(COUNTIF($L$5,$H$7:$H$349)*COUNTIF($L$5,$I$7:$I$349),MATCH(ROW($A$7:$A$349),ROW($A$7:$A$349)),""),ROWS($B$1:F251)),COLUMNS($A$1:F253))</f>
        <v>0</v>
      </c>
    </row>
    <row r="258" spans="1:15">
      <c r="A258" s="1">
        <f>'PsycInfo - Initial'!A261</f>
        <v>0</v>
      </c>
      <c r="B258" s="1">
        <f>'PsycInfo - Initial'!B261</f>
        <v>2018</v>
      </c>
      <c r="C258" s="1" t="str">
        <f>'PsycInfo - Initial'!C261</f>
        <v>Fontes, Rafaela M.; Todorov, João C.; Shahan, Timothy A.</v>
      </c>
      <c r="D258" s="1" t="str">
        <f>'PsycInfo - Initial'!D261</f>
        <v>Punishment of an alternative behavior generates resurgence of a previously extinguished target behavior</v>
      </c>
      <c r="E258" s="1" t="str">
        <f>'PsycInfo - Initial'!E261</f>
        <v>Journal of the Experimental Analysis of Behavior</v>
      </c>
      <c r="F258" s="1">
        <f>'PsycInfo - Initial'!F261</f>
        <v>0</v>
      </c>
      <c r="H258" s="1">
        <v>1</v>
      </c>
      <c r="I258" s="1">
        <v>1</v>
      </c>
      <c r="J258" t="b">
        <f t="shared" si="3"/>
        <v>1</v>
      </c>
      <c r="K258">
        <f t="array" ref="K258">INDEX($A$7:$F$349,SMALL(IF(COUNTIF($L$5,$H$7:$H$349)*COUNTIF($L$5,$I$7:$I$349),MATCH(ROW($A$7:$A$349),ROW($A$7:$A$349)),""),ROWS($B$1:B252)),COLUMNS($A$1:B254))</f>
        <v>2006</v>
      </c>
      <c r="L258" t="str">
        <f t="array" ref="L258">INDEX($A$7:$F$349,SMALL(IF(COUNTIF($L$5,$H$7:$H$349)*COUNTIF($L$5,$I$7:$I$349),MATCH(ROW($A$7:$A$349),ROW($A$7:$A$349)),""),ROWS($B$1:C252)),COLUMNS($A$1:C254))</f>
        <v>Podlesnik, Christopher A.; Jimenez-Gomez, Corina; Shahan, Timothy A.</v>
      </c>
      <c r="M258" t="str">
        <f t="array" ref="M258">INDEX($A$7:$F$349,SMALL(IF(COUNTIF($L$5,$H$7:$H$349)*COUNTIF($L$5,$I$7:$I$349),MATCH(ROW($A$7:$A$349),ROW($A$7:$A$349)),""),ROWS($B$1:D252)),COLUMNS($A$1:D254))</f>
        <v>Resurgence of alcohol seeking produced by discontinuing non-drug reinforcement as an animal model of drug relapse</v>
      </c>
      <c r="N258" t="str">
        <f t="array" ref="N258">INDEX($A$7:$F$349,SMALL(IF(COUNTIF($L$5,$H$7:$H$349)*COUNTIF($L$5,$I$7:$I$349),MATCH(ROW($A$7:$A$349),ROW($A$7:$A$349)),""),ROWS($B$1:E252)),COLUMNS($A$1:E254))</f>
        <v>Behavioural Pharmacology</v>
      </c>
      <c r="O258">
        <f t="array" ref="O258">INDEX($A$7:$F$349,SMALL(IF(COUNTIF($L$5,$H$7:$H$349)*COUNTIF($L$5,$I$7:$I$349),MATCH(ROW($A$7:$A$349),ROW($A$7:$A$349)),""),ROWS($B$1:F252)),COLUMNS($A$1:F254))</f>
        <v>0</v>
      </c>
    </row>
    <row r="259" spans="1:15">
      <c r="A259" s="1">
        <f>'PsycInfo - Initial'!A262</f>
        <v>0</v>
      </c>
      <c r="B259" s="1">
        <f>'PsycInfo - Initial'!B262</f>
        <v>2017</v>
      </c>
      <c r="C259" s="1" t="str">
        <f>'PsycInfo - Initial'!C262</f>
        <v>Bai, John Y. H.; Cowie, Sarah; Podlesnik, Christopher A.</v>
      </c>
      <c r="D259" s="1" t="str">
        <f>'PsycInfo - Initial'!D262</f>
        <v>Quantitative analysis of local-level resurgence</v>
      </c>
      <c r="E259" s="1" t="str">
        <f>'PsycInfo - Initial'!E262</f>
        <v>Learning &amp; Behavior</v>
      </c>
      <c r="F259" s="1">
        <f>'PsycInfo - Initial'!F262</f>
        <v>0</v>
      </c>
      <c r="H259" s="1">
        <v>1</v>
      </c>
      <c r="I259" s="1">
        <v>1</v>
      </c>
      <c r="J259" t="b">
        <f t="shared" si="3"/>
        <v>1</v>
      </c>
      <c r="K259">
        <f t="array" ref="K259">INDEX($A$7:$F$349,SMALL(IF(COUNTIF($L$5,$H$7:$H$349)*COUNTIF($L$5,$I$7:$I$349),MATCH(ROW($A$7:$A$349),ROW($A$7:$A$349)),""),ROWS($B$1:B253)),COLUMNS($A$1:B255))</f>
        <v>2001</v>
      </c>
      <c r="L259" t="str">
        <f t="array" ref="L259">INDEX($A$7:$F$349,SMALL(IF(COUNTIF($L$5,$H$7:$H$349)*COUNTIF($L$5,$I$7:$I$349),MATCH(ROW($A$7:$A$349),ROW($A$7:$A$349)),""),ROWS($B$1:C253)),COLUMNS($A$1:C255))</f>
        <v>Sutton, Carole</v>
      </c>
      <c r="M259" t="str">
        <f t="array" ref="M259">INDEX($A$7:$F$349,SMALL(IF(COUNTIF($L$5,$H$7:$H$349)*COUNTIF($L$5,$I$7:$I$349),MATCH(ROW($A$7:$A$349),ROW($A$7:$A$349)),""),ROWS($B$1:D253)),COLUMNS($A$1:D255))</f>
        <v>Resurgence of attachment (behaviours) within a cognitive behavioural intervention: Evidence from research</v>
      </c>
      <c r="N259" t="str">
        <f t="array" ref="N259">INDEX($A$7:$F$349,SMALL(IF(COUNTIF($L$5,$H$7:$H$349)*COUNTIF($L$5,$I$7:$I$349),MATCH(ROW($A$7:$A$349),ROW($A$7:$A$349)),""),ROWS($B$1:E253)),COLUMNS($A$1:E255))</f>
        <v>Behavioural and Cognitive Psychotherapy</v>
      </c>
      <c r="O259">
        <f t="array" ref="O259">INDEX($A$7:$F$349,SMALL(IF(COUNTIF($L$5,$H$7:$H$349)*COUNTIF($L$5,$I$7:$I$349),MATCH(ROW($A$7:$A$349),ROW($A$7:$A$349)),""),ROWS($B$1:F253)),COLUMNS($A$1:F255))</f>
        <v>0</v>
      </c>
    </row>
    <row r="260" spans="1:15">
      <c r="A260" s="1">
        <f>'PsycInfo - Initial'!A263</f>
        <v>0</v>
      </c>
      <c r="B260" s="1">
        <f>'PsycInfo - Initial'!B263</f>
        <v>2017</v>
      </c>
      <c r="C260" s="1" t="str">
        <f>'PsycInfo - Initial'!C263</f>
        <v>Nevin, John A.; Craig, Andrew R.; Cunningham, Paul J.; Podlesnik, Christopher A.; Shahan, Timothy A.; Sweeney, Mary M.</v>
      </c>
      <c r="D260" s="1" t="str">
        <f>'PsycInfo - Initial'!D263</f>
        <v>Quantitative models of persistence and relapse from the perspective of behavioral momentum theory: Fits and misfits</v>
      </c>
      <c r="E260" s="1" t="str">
        <f>'PsycInfo - Initial'!E263</f>
        <v>Behavioural Processes</v>
      </c>
      <c r="F260" s="1">
        <f>'PsycInfo - Initial'!F263</f>
        <v>0</v>
      </c>
      <c r="H260" s="1">
        <v>1</v>
      </c>
      <c r="I260" s="1">
        <v>1</v>
      </c>
      <c r="J260" t="b">
        <f t="shared" si="3"/>
        <v>1</v>
      </c>
      <c r="K260">
        <f t="array" ref="K260">INDEX($A$7:$F$349,SMALL(IF(COUNTIF($L$5,$H$7:$H$349)*COUNTIF($L$5,$I$7:$I$349),MATCH(ROW($A$7:$A$349),ROW($A$7:$A$349)),""),ROWS($B$1:B254)),COLUMNS($A$1:B256))</f>
        <v>2007</v>
      </c>
      <c r="L260" t="str">
        <f t="array" ref="L260">INDEX($A$7:$F$349,SMALL(IF(COUNTIF($L$5,$H$7:$H$349)*COUNTIF($L$5,$I$7:$I$349),MATCH(ROW($A$7:$A$349),ROW($A$7:$A$349)),""),ROWS($B$1:C254)),COLUMNS($A$1:C256))</f>
        <v>Reed, Phil; Morgan, Theresa A.</v>
      </c>
      <c r="M260" t="str">
        <f t="array" ref="M260">INDEX($A$7:$F$349,SMALL(IF(COUNTIF($L$5,$H$7:$H$349)*COUNTIF($L$5,$I$7:$I$349),MATCH(ROW($A$7:$A$349),ROW($A$7:$A$349)),""),ROWS($B$1:D254)),COLUMNS($A$1:D256))</f>
        <v>Resurgence of behavior during extinction depends on previous rate of response</v>
      </c>
      <c r="N260" t="str">
        <f t="array" ref="N260">INDEX($A$7:$F$349,SMALL(IF(COUNTIF($L$5,$H$7:$H$349)*COUNTIF($L$5,$I$7:$I$349),MATCH(ROW($A$7:$A$349),ROW($A$7:$A$349)),""),ROWS($B$1:E254)),COLUMNS($A$1:E256))</f>
        <v>Learning &amp; Behavior</v>
      </c>
      <c r="O260">
        <f t="array" ref="O260">INDEX($A$7:$F$349,SMALL(IF(COUNTIF($L$5,$H$7:$H$349)*COUNTIF($L$5,$I$7:$I$349),MATCH(ROW($A$7:$A$349),ROW($A$7:$A$349)),""),ROWS($B$1:F254)),COLUMNS($A$1:F256))</f>
        <v>0</v>
      </c>
    </row>
    <row r="261" spans="1:15">
      <c r="A261" s="1">
        <f>'PsycInfo - Initial'!A264</f>
        <v>0</v>
      </c>
      <c r="B261" s="1">
        <f>'PsycInfo - Initial'!B264</f>
        <v>2003</v>
      </c>
      <c r="C261" s="1" t="str">
        <f>'PsycInfo - Initial'!C264</f>
        <v>Lieving, Gregory A.; Lattal, Kennon A.</v>
      </c>
      <c r="D261" s="1" t="str">
        <f>'PsycInfo - Initial'!D264</f>
        <v>Recency, Repeatability, and Reinforcer Retrenchment: An Experimental Analysis of Resurgence</v>
      </c>
      <c r="E261" s="1" t="str">
        <f>'PsycInfo - Initial'!E264</f>
        <v>Journal of the Experimental Analysis of Behavior</v>
      </c>
      <c r="F261" s="1">
        <f>'PsycInfo - Initial'!F264</f>
        <v>0</v>
      </c>
      <c r="H261" s="1">
        <v>1</v>
      </c>
      <c r="I261" s="1">
        <v>1</v>
      </c>
      <c r="J261" t="b">
        <f t="shared" si="3"/>
        <v>1</v>
      </c>
      <c r="K261">
        <f t="array" ref="K261">INDEX($A$7:$F$349,SMALL(IF(COUNTIF($L$5,$H$7:$H$349)*COUNTIF($L$5,$I$7:$I$349),MATCH(ROW($A$7:$A$349),ROW($A$7:$A$349)),""),ROWS($B$1:B255)),COLUMNS($A$1:B257))</f>
        <v>2019</v>
      </c>
      <c r="L261" t="str">
        <f t="array" ref="L261">INDEX($A$7:$F$349,SMALL(IF(COUNTIF($L$5,$H$7:$H$349)*COUNTIF($L$5,$I$7:$I$349),MATCH(ROW($A$7:$A$349),ROW($A$7:$A$349)),""),ROWS($B$1:C255)),COLUMNS($A$1:C257))</f>
        <v>Radhakrishnan, Supriya; Gerow, Stephanie; Weston, Regan</v>
      </c>
      <c r="M261" t="str">
        <f t="array" ref="M261">INDEX($A$7:$F$349,SMALL(IF(COUNTIF($L$5,$H$7:$H$349)*COUNTIF($L$5,$I$7:$I$349),MATCH(ROW($A$7:$A$349),ROW($A$7:$A$349)),""),ROWS($B$1:D255)),COLUMNS($A$1:D257))</f>
        <v>Resurgence of challenging behavior following functional communication training for children with disabilities: A literature review</v>
      </c>
      <c r="N261" t="str">
        <f t="array" ref="N261">INDEX($A$7:$F$349,SMALL(IF(COUNTIF($L$5,$H$7:$H$349)*COUNTIF($L$5,$I$7:$I$349),MATCH(ROW($A$7:$A$349),ROW($A$7:$A$349)),""),ROWS($B$1:E255)),COLUMNS($A$1:E257))</f>
        <v>Journal of Developmental and Physical Disabilities</v>
      </c>
      <c r="O261">
        <f t="array" ref="O261">INDEX($A$7:$F$349,SMALL(IF(COUNTIF($L$5,$H$7:$H$349)*COUNTIF($L$5,$I$7:$I$349),MATCH(ROW($A$7:$A$349),ROW($A$7:$A$349)),""),ROWS($B$1:F255)),COLUMNS($A$1:F257))</f>
        <v>0</v>
      </c>
    </row>
    <row r="262" spans="1:15">
      <c r="A262" s="1">
        <f>'PsycInfo - Initial'!A265</f>
        <v>0</v>
      </c>
      <c r="B262" s="1">
        <f>'PsycInfo - Initial'!B265</f>
        <v>2013</v>
      </c>
      <c r="C262" s="1" t="str">
        <f>'PsycInfo - Initial'!C265</f>
        <v>Marchant, Nathan J.; Li, Xuan; Shaham, Yavin</v>
      </c>
      <c r="D262" s="1" t="str">
        <f>'PsycInfo - Initial'!D265</f>
        <v>Recent developments in animal models of drug relapse</v>
      </c>
      <c r="E262" s="1" t="str">
        <f>'PsycInfo - Initial'!E265</f>
        <v>Current Opinion in Neurobiology</v>
      </c>
      <c r="F262" s="1">
        <f>'PsycInfo - Initial'!F265</f>
        <v>0</v>
      </c>
      <c r="H262" s="1">
        <v>1</v>
      </c>
      <c r="I262" s="1">
        <v>1</v>
      </c>
      <c r="J262" t="b">
        <f t="shared" si="3"/>
        <v>1</v>
      </c>
      <c r="K262">
        <f t="array" ref="K262">INDEX($A$7:$F$349,SMALL(IF(COUNTIF($L$5,$H$7:$H$349)*COUNTIF($L$5,$I$7:$I$349),MATCH(ROW($A$7:$A$349),ROW($A$7:$A$349)),""),ROWS($B$1:B256)),COLUMNS($A$1:B258))</f>
        <v>2015</v>
      </c>
      <c r="L262" t="str">
        <f t="array" ref="L262">INDEX($A$7:$F$349,SMALL(IF(COUNTIF($L$5,$H$7:$H$349)*COUNTIF($L$5,$I$7:$I$349),MATCH(ROW($A$7:$A$349),ROW($A$7:$A$349)),""),ROWS($B$1:C256)),COLUMNS($A$1:C258))</f>
        <v>Moriyama, Tetsumi; Kazama, Lisa; Obata, Satoshi; Nakamura, Tatsuhiro</v>
      </c>
      <c r="M262" t="str">
        <f t="array" ref="M262">INDEX($A$7:$F$349,SMALL(IF(COUNTIF($L$5,$H$7:$H$349)*COUNTIF($L$5,$I$7:$I$349),MATCH(ROW($A$7:$A$349),ROW($A$7:$A$349)),""),ROWS($B$1:D256)),COLUMNS($A$1:D258))</f>
        <v>Resurgence of chicks’ key-peck responding with an imprinted stimulus or food as reinforcer</v>
      </c>
      <c r="N262" t="str">
        <f t="array" ref="N262">INDEX($A$7:$F$349,SMALL(IF(COUNTIF($L$5,$H$7:$H$349)*COUNTIF($L$5,$I$7:$I$349),MATCH(ROW($A$7:$A$349),ROW($A$7:$A$349)),""),ROWS($B$1:E256)),COLUMNS($A$1:E258))</f>
        <v>Revista Mexicana de Análisis de la Conducta</v>
      </c>
      <c r="O262">
        <f t="array" ref="O262">INDEX($A$7:$F$349,SMALL(IF(COUNTIF($L$5,$H$7:$H$349)*COUNTIF($L$5,$I$7:$I$349),MATCH(ROW($A$7:$A$349),ROW($A$7:$A$349)),""),ROWS($B$1:F256)),COLUMNS($A$1:F258))</f>
        <v>0</v>
      </c>
    </row>
    <row r="263" spans="1:15">
      <c r="A263" s="1">
        <f>'PsycInfo - Initial'!A266</f>
        <v>0</v>
      </c>
      <c r="B263" s="1">
        <f>'PsycInfo - Initial'!B266</f>
        <v>2007</v>
      </c>
      <c r="C263" s="1" t="str">
        <f>'PsycInfo - Initial'!C266</f>
        <v>Kearns, David N.; Weiss, Stanley J.</v>
      </c>
      <c r="D263" s="1" t="str">
        <f>'PsycInfo - Initial'!D266</f>
        <v>Recovery of Pavlovian sign-tracking (autoshaping) following the discontinuation of inter-trial interval food in rats</v>
      </c>
      <c r="E263" s="1" t="str">
        <f>'PsycInfo - Initial'!E266</f>
        <v>Behavioural Processes</v>
      </c>
      <c r="F263" s="1">
        <f>'PsycInfo - Initial'!F266</f>
        <v>0</v>
      </c>
      <c r="H263" s="1">
        <v>0</v>
      </c>
      <c r="I263" s="1">
        <v>0</v>
      </c>
      <c r="J263" t="b">
        <f t="shared" si="3"/>
        <v>1</v>
      </c>
      <c r="K263">
        <f t="array" ref="K263">INDEX($A$7:$F$349,SMALL(IF(COUNTIF($L$5,$H$7:$H$349)*COUNTIF($L$5,$I$7:$I$349),MATCH(ROW($A$7:$A$349),ROW($A$7:$A$349)),""),ROWS($B$1:B257)),COLUMNS($A$1:B259))</f>
        <v>2020</v>
      </c>
      <c r="L263" t="str">
        <f t="array" ref="L263">INDEX($A$7:$F$349,SMALL(IF(COUNTIF($L$5,$H$7:$H$349)*COUNTIF($L$5,$I$7:$I$349),MATCH(ROW($A$7:$A$349),ROW($A$7:$A$349)),""),ROWS($B$1:C257)),COLUMNS($A$1:C259))</f>
        <v>Nall, Rusty W.</v>
      </c>
      <c r="M263" t="str">
        <f t="array" ref="M263">INDEX($A$7:$F$349,SMALL(IF(COUNTIF($L$5,$H$7:$H$349)*COUNTIF($L$5,$I$7:$I$349),MATCH(ROW($A$7:$A$349),ROW($A$7:$A$349)),""),ROWS($B$1:D257)),COLUMNS($A$1:D259))</f>
        <v>Resurgence of cocaine-seeking in rats following long access and punishment</v>
      </c>
      <c r="N263">
        <f t="array" ref="N263">INDEX($A$7:$F$349,SMALL(IF(COUNTIF($L$5,$H$7:$H$349)*COUNTIF($L$5,$I$7:$I$349),MATCH(ROW($A$7:$A$349),ROW($A$7:$A$349)),""),ROWS($B$1:E257)),COLUMNS($A$1:E259))</f>
        <v>0</v>
      </c>
      <c r="O263">
        <f t="array" ref="O263">INDEX($A$7:$F$349,SMALL(IF(COUNTIF($L$5,$H$7:$H$349)*COUNTIF($L$5,$I$7:$I$349),MATCH(ROW($A$7:$A$349),ROW($A$7:$A$349)),""),ROWS($B$1:F257)),COLUMNS($A$1:F259))</f>
        <v>0</v>
      </c>
    </row>
    <row r="264" spans="1:15">
      <c r="A264" s="1">
        <f>'PsycInfo - Initial'!A267</f>
        <v>0</v>
      </c>
      <c r="B264" s="1">
        <f>'PsycInfo - Initial'!B267</f>
        <v>2018</v>
      </c>
      <c r="C264" s="1" t="str">
        <f>'PsycInfo - Initial'!C267</f>
        <v>Garner, Joshua; Neef, Nancy A.; Gardner, Ralph</v>
      </c>
      <c r="D264" s="1" t="str">
        <f>'PsycInfo - Initial'!D267</f>
        <v>Recurrence of phonetic responding</v>
      </c>
      <c r="E264" s="1" t="str">
        <f>'PsycInfo - Initial'!E267</f>
        <v>Journal of Applied Behavior Analysis</v>
      </c>
      <c r="F264" s="1">
        <f>'PsycInfo - Initial'!F267</f>
        <v>0</v>
      </c>
      <c r="H264" s="1">
        <v>1</v>
      </c>
      <c r="I264" s="1">
        <v>1</v>
      </c>
      <c r="J264" t="b">
        <f t="shared" ref="J264:J327" si="4">IF(ISBLANK(I264),FALSE,IF(EXACT(H264, I264),TRUE,FALSE))</f>
        <v>1</v>
      </c>
      <c r="K264">
        <f t="array" ref="K264">INDEX($A$7:$F$349,SMALL(IF(COUNTIF($L$5,$H$7:$H$349)*COUNTIF($L$5,$I$7:$I$349),MATCH(ROW($A$7:$A$349),ROW($A$7:$A$349)),""),ROWS($B$1:B258)),COLUMNS($A$1:B260))</f>
        <v>1996</v>
      </c>
      <c r="L264" t="str">
        <f t="array" ref="L264">INDEX($A$7:$F$349,SMALL(IF(COUNTIF($L$5,$H$7:$H$349)*COUNTIF($L$5,$I$7:$I$349),MATCH(ROW($A$7:$A$349),ROW($A$7:$A$349)),""),ROWS($B$1:C258)),COLUMNS($A$1:C260))</f>
        <v>Wilson, Kelly G.; Hayes, Steven C.</v>
      </c>
      <c r="M264" t="str">
        <f t="array" ref="M264">INDEX($A$7:$F$349,SMALL(IF(COUNTIF($L$5,$H$7:$H$349)*COUNTIF($L$5,$I$7:$I$349),MATCH(ROW($A$7:$A$349),ROW($A$7:$A$349)),""),ROWS($B$1:D258)),COLUMNS($A$1:D260))</f>
        <v>Resurgence of derived stimulus relations</v>
      </c>
      <c r="N264" t="str">
        <f t="array" ref="N264">INDEX($A$7:$F$349,SMALL(IF(COUNTIF($L$5,$H$7:$H$349)*COUNTIF($L$5,$I$7:$I$349),MATCH(ROW($A$7:$A$349),ROW($A$7:$A$349)),""),ROWS($B$1:E258)),COLUMNS($A$1:E260))</f>
        <v>Journal of the Experimental Analysis of Behavior</v>
      </c>
      <c r="O264">
        <f t="array" ref="O264">INDEX($A$7:$F$349,SMALL(IF(COUNTIF($L$5,$H$7:$H$349)*COUNTIF($L$5,$I$7:$I$349),MATCH(ROW($A$7:$A$349),ROW($A$7:$A$349)),""),ROWS($B$1:F258)),COLUMNS($A$1:F260))</f>
        <v>0</v>
      </c>
    </row>
    <row r="265" spans="1:15">
      <c r="A265" s="1">
        <f>'PsycInfo - Initial'!A268</f>
        <v>0</v>
      </c>
      <c r="B265" s="1">
        <f>'PsycInfo - Initial'!B268</f>
        <v>2006</v>
      </c>
      <c r="C265" s="1" t="str">
        <f>'PsycInfo - Initial'!C268</f>
        <v>Shiffman, Saul</v>
      </c>
      <c r="D265" s="1" t="str">
        <f>'PsycInfo - Initial'!D268</f>
        <v>Reflections on smoking relapse research</v>
      </c>
      <c r="E265" s="1" t="str">
        <f>'PsycInfo - Initial'!E268</f>
        <v>Drug and Alcohol Review</v>
      </c>
      <c r="F265" s="1">
        <f>'PsycInfo - Initial'!F268</f>
        <v>0</v>
      </c>
      <c r="H265" s="1">
        <v>1</v>
      </c>
      <c r="I265" s="1">
        <v>1</v>
      </c>
      <c r="J265" t="b">
        <f t="shared" si="4"/>
        <v>1</v>
      </c>
      <c r="K265">
        <f t="array" ref="K265">INDEX($A$7:$F$349,SMALL(IF(COUNTIF($L$5,$H$7:$H$349)*COUNTIF($L$5,$I$7:$I$349),MATCH(ROW($A$7:$A$349),ROW($A$7:$A$349)),""),ROWS($B$1:B259)),COLUMNS($A$1:B261))</f>
        <v>2003</v>
      </c>
      <c r="L265" t="str">
        <f t="array" ref="L265">INDEX($A$7:$F$349,SMALL(IF(COUNTIF($L$5,$H$7:$H$349)*COUNTIF($L$5,$I$7:$I$349),MATCH(ROW($A$7:$A$349),ROW($A$7:$A$349)),""),ROWS($B$1:C259)),COLUMNS($A$1:C261))</f>
        <v>Aguilera, Carolina</v>
      </c>
      <c r="M265" t="str">
        <f t="array" ref="M265">INDEX($A$7:$F$349,SMALL(IF(COUNTIF($L$5,$H$7:$H$349)*COUNTIF($L$5,$I$7:$I$349),MATCH(ROW($A$7:$A$349),ROW($A$7:$A$349)),""),ROWS($B$1:D259)),COLUMNS($A$1:D261))</f>
        <v>Resurgence of inaccurately instructed behavior</v>
      </c>
      <c r="N265">
        <f t="array" ref="N265">INDEX($A$7:$F$349,SMALL(IF(COUNTIF($L$5,$H$7:$H$349)*COUNTIF($L$5,$I$7:$I$349),MATCH(ROW($A$7:$A$349),ROW($A$7:$A$349)),""),ROWS($B$1:E259)),COLUMNS($A$1:E261))</f>
        <v>0</v>
      </c>
      <c r="O265">
        <f t="array" ref="O265">INDEX($A$7:$F$349,SMALL(IF(COUNTIF($L$5,$H$7:$H$349)*COUNTIF($L$5,$I$7:$I$349),MATCH(ROW($A$7:$A$349),ROW($A$7:$A$349)),""),ROWS($B$1:F259)),COLUMNS($A$1:F261))</f>
        <v>0</v>
      </c>
    </row>
    <row r="266" spans="1:15">
      <c r="A266" s="1">
        <f>'PsycInfo - Initial'!A269</f>
        <v>0</v>
      </c>
      <c r="B266" s="1">
        <f>'PsycInfo - Initial'!B269</f>
        <v>2018</v>
      </c>
      <c r="C266" s="1" t="str">
        <f>'PsycInfo - Initial'!C269</f>
        <v>Oliver, Anthony C.; Nighbor, Tyler D.; Lattal, Kennon A.</v>
      </c>
      <c r="D266" s="1" t="str">
        <f>'PsycInfo - Initial'!D269</f>
        <v>Reinforcer magnitude and resurgence</v>
      </c>
      <c r="E266" s="1" t="str">
        <f>'PsycInfo - Initial'!E269</f>
        <v>Journal of the Experimental Analysis of Behavior</v>
      </c>
      <c r="F266" s="1">
        <f>'PsycInfo - Initial'!F269</f>
        <v>0</v>
      </c>
      <c r="H266" s="1">
        <v>1</v>
      </c>
      <c r="I266" s="1">
        <v>1</v>
      </c>
      <c r="J266" t="b">
        <f t="shared" si="4"/>
        <v>1</v>
      </c>
      <c r="K266">
        <f t="array" ref="K266">INDEX($A$7:$F$349,SMALL(IF(COUNTIF($L$5,$H$7:$H$349)*COUNTIF($L$5,$I$7:$I$349),MATCH(ROW($A$7:$A$349),ROW($A$7:$A$349)),""),ROWS($B$1:B260)),COLUMNS($A$1:B262))</f>
        <v>2009</v>
      </c>
      <c r="L266" t="str">
        <f t="array" ref="L266">INDEX($A$7:$F$349,SMALL(IF(COUNTIF($L$5,$H$7:$H$349)*COUNTIF($L$5,$I$7:$I$349),MATCH(ROW($A$7:$A$349),ROW($A$7:$A$349)),""),ROWS($B$1:C260)),COLUMNS($A$1:C262))</f>
        <v>Bruzek, Jennifer L.; Thompson, Rachel H.; Peters, Lindsay</v>
      </c>
      <c r="M266" t="str">
        <f t="array" ref="M266">INDEX($A$7:$F$349,SMALL(IF(COUNTIF($L$5,$H$7:$H$349)*COUNTIF($L$5,$I$7:$I$349),MATCH(ROW($A$7:$A$349),ROW($A$7:$A$349)),""),ROWS($B$1:D260)),COLUMNS($A$1:D262))</f>
        <v>Resurgence of infant caregiving responses</v>
      </c>
      <c r="N266" t="str">
        <f t="array" ref="N266">INDEX($A$7:$F$349,SMALL(IF(COUNTIF($L$5,$H$7:$H$349)*COUNTIF($L$5,$I$7:$I$349),MATCH(ROW($A$7:$A$349),ROW($A$7:$A$349)),""),ROWS($B$1:E260)),COLUMNS($A$1:E262))</f>
        <v>Journal of the Experimental Analysis of Behavior</v>
      </c>
      <c r="O266">
        <f t="array" ref="O266">INDEX($A$7:$F$349,SMALL(IF(COUNTIF($L$5,$H$7:$H$349)*COUNTIF($L$5,$I$7:$I$349),MATCH(ROW($A$7:$A$349),ROW($A$7:$A$349)),""),ROWS($B$1:F260)),COLUMNS($A$1:F262))</f>
        <v>0</v>
      </c>
    </row>
    <row r="267" spans="1:15">
      <c r="A267" s="1">
        <f>'PsycInfo - Initial'!A270</f>
        <v>0</v>
      </c>
      <c r="B267" s="1">
        <f>'PsycInfo - Initial'!B270</f>
        <v>2012</v>
      </c>
      <c r="C267" s="1" t="str">
        <f>'PsycInfo - Initial'!C270</f>
        <v>Bouton, Mark E.; Winterbauer, Neil E.; Todd, Travis P.</v>
      </c>
      <c r="D267" s="1" t="str">
        <f>'PsycInfo - Initial'!D270</f>
        <v>Relapse processes after the extinction of instrumental learning: Renewal, resurgence, and reacquisition</v>
      </c>
      <c r="E267" s="1" t="str">
        <f>'PsycInfo - Initial'!E270</f>
        <v>Behavioural Processes</v>
      </c>
      <c r="F267" s="1">
        <f>'PsycInfo - Initial'!F270</f>
        <v>0</v>
      </c>
      <c r="H267" s="1">
        <v>1</v>
      </c>
      <c r="I267" s="1">
        <v>1</v>
      </c>
      <c r="J267" t="b">
        <f t="shared" si="4"/>
        <v>1</v>
      </c>
      <c r="K267">
        <f t="array" ref="K267">INDEX($A$7:$F$349,SMALL(IF(COUNTIF($L$5,$H$7:$H$349)*COUNTIF($L$5,$I$7:$I$349),MATCH(ROW($A$7:$A$349),ROW($A$7:$A$349)),""),ROWS($B$1:B261)),COLUMNS($A$1:B263))</f>
        <v>2014</v>
      </c>
      <c r="L267" t="str">
        <f t="array" ref="L267">INDEX($A$7:$F$349,SMALL(IF(COUNTIF($L$5,$H$7:$H$349)*COUNTIF($L$5,$I$7:$I$349),MATCH(ROW($A$7:$A$349),ROW($A$7:$A$349)),""),ROWS($B$1:C261)),COLUMNS($A$1:C263))</f>
        <v>Bouton, Mark E.; Schepers, Scott T.</v>
      </c>
      <c r="M267" t="str">
        <f t="array" ref="M267">INDEX($A$7:$F$349,SMALL(IF(COUNTIF($L$5,$H$7:$H$349)*COUNTIF($L$5,$I$7:$I$349),MATCH(ROW($A$7:$A$349),ROW($A$7:$A$349)),""),ROWS($B$1:D261)),COLUMNS($A$1:D263))</f>
        <v>Resurgence of instrumental behavior after an abstinence contingency</v>
      </c>
      <c r="N267" t="str">
        <f t="array" ref="N267">INDEX($A$7:$F$349,SMALL(IF(COUNTIF($L$5,$H$7:$H$349)*COUNTIF($L$5,$I$7:$I$349),MATCH(ROW($A$7:$A$349),ROW($A$7:$A$349)),""),ROWS($B$1:E261)),COLUMNS($A$1:E263))</f>
        <v>Learning &amp; Behavior</v>
      </c>
      <c r="O267">
        <f t="array" ref="O267">INDEX($A$7:$F$349,SMALL(IF(COUNTIF($L$5,$H$7:$H$349)*COUNTIF($L$5,$I$7:$I$349),MATCH(ROW($A$7:$A$349),ROW($A$7:$A$349)),""),ROWS($B$1:F261)),COLUMNS($A$1:F263))</f>
        <v>0</v>
      </c>
    </row>
    <row r="268" spans="1:15">
      <c r="A268" s="1">
        <f>'PsycInfo - Initial'!A271</f>
        <v>0</v>
      </c>
      <c r="B268" s="1">
        <f>'PsycInfo - Initial'!B271</f>
        <v>2020</v>
      </c>
      <c r="C268" s="1" t="str">
        <f>'PsycInfo - Initial'!C271</f>
        <v>Shahan, Timothy A.</v>
      </c>
      <c r="D268" s="1" t="str">
        <f>'PsycInfo - Initial'!D271</f>
        <v>Relapse: An introduction</v>
      </c>
      <c r="E268" s="1" t="str">
        <f>'PsycInfo - Initial'!E271</f>
        <v>Journal of the Experimental Analysis of Behavior</v>
      </c>
      <c r="F268" s="1">
        <f>'PsycInfo - Initial'!F271</f>
        <v>0</v>
      </c>
      <c r="H268" s="1">
        <v>1</v>
      </c>
      <c r="I268" s="1">
        <v>1</v>
      </c>
      <c r="J268" t="b">
        <f t="shared" si="4"/>
        <v>1</v>
      </c>
      <c r="K268">
        <f t="array" ref="K268">INDEX($A$7:$F$349,SMALL(IF(COUNTIF($L$5,$H$7:$H$349)*COUNTIF($L$5,$I$7:$I$349),MATCH(ROW($A$7:$A$349),ROW($A$7:$A$349)),""),ROWS($B$1:B262)),COLUMNS($A$1:B264))</f>
        <v>2007</v>
      </c>
      <c r="L268" t="str">
        <f t="array" ref="L268">INDEX($A$7:$F$349,SMALL(IF(COUNTIF($L$5,$H$7:$H$349)*COUNTIF($L$5,$I$7:$I$349),MATCH(ROW($A$7:$A$349),ROW($A$7:$A$349)),""),ROWS($B$1:C262)),COLUMNS($A$1:C264))</f>
        <v>Bachá-Méndez, Gustavo; Reid, Alliston K.; Mendoza-Soylovna, Adela</v>
      </c>
      <c r="M268" t="str">
        <f t="array" ref="M268">INDEX($A$7:$F$349,SMALL(IF(COUNTIF($L$5,$H$7:$H$349)*COUNTIF($L$5,$I$7:$I$349),MATCH(ROW($A$7:$A$349),ROW($A$7:$A$349)),""),ROWS($B$1:D262)),COLUMNS($A$1:D264))</f>
        <v>Resurgence of integrated behavioral units</v>
      </c>
      <c r="N268" t="str">
        <f t="array" ref="N268">INDEX($A$7:$F$349,SMALL(IF(COUNTIF($L$5,$H$7:$H$349)*COUNTIF($L$5,$I$7:$I$349),MATCH(ROW($A$7:$A$349),ROW($A$7:$A$349)),""),ROWS($B$1:E262)),COLUMNS($A$1:E264))</f>
        <v>Journal of the Experimental Analysis of Behavior</v>
      </c>
      <c r="O268">
        <f t="array" ref="O268">INDEX($A$7:$F$349,SMALL(IF(COUNTIF($L$5,$H$7:$H$349)*COUNTIF($L$5,$I$7:$I$349),MATCH(ROW($A$7:$A$349),ROW($A$7:$A$349)),""),ROWS($B$1:F262)),COLUMNS($A$1:F264))</f>
        <v>0</v>
      </c>
    </row>
    <row r="269" spans="1:15">
      <c r="A269" s="1">
        <f>'PsycInfo - Initial'!A272</f>
        <v>0</v>
      </c>
      <c r="B269" s="1">
        <f>'PsycInfo - Initial'!B272</f>
        <v>2020</v>
      </c>
      <c r="C269" s="1" t="str">
        <f>'PsycInfo - Initial'!C272</f>
        <v>Robinson, Théo P.; Kelley, Michael E.</v>
      </c>
      <c r="D269" s="1" t="str">
        <f>'PsycInfo - Initial'!D272</f>
        <v>Renewal and resurgence phenomena generalize to Amazon's Mechanical Turk</v>
      </c>
      <c r="E269" s="1" t="str">
        <f>'PsycInfo - Initial'!E272</f>
        <v>Journal of the Experimental Analysis of Behavior</v>
      </c>
      <c r="F269" s="1">
        <f>'PsycInfo - Initial'!F272</f>
        <v>0</v>
      </c>
      <c r="H269" s="1">
        <v>1</v>
      </c>
      <c r="I269" s="1">
        <v>1</v>
      </c>
      <c r="J269" t="b">
        <f t="shared" si="4"/>
        <v>1</v>
      </c>
      <c r="K269">
        <f t="array" ref="K269">INDEX($A$7:$F$349,SMALL(IF(COUNTIF($L$5,$H$7:$H$349)*COUNTIF($L$5,$I$7:$I$349),MATCH(ROW($A$7:$A$349),ROW($A$7:$A$349)),""),ROWS($B$1:B263)),COLUMNS($A$1:B265))</f>
        <v>2015</v>
      </c>
      <c r="L269" t="str">
        <f t="array" ref="L269">INDEX($A$7:$F$349,SMALL(IF(COUNTIF($L$5,$H$7:$H$349)*COUNTIF($L$5,$I$7:$I$349),MATCH(ROW($A$7:$A$349),ROW($A$7:$A$349)),""),ROWS($B$1:C263)),COLUMNS($A$1:C265))</f>
        <v>Berg, Wendy K.; Ringdahl, Joel E.; Ryan, Stephen E.; Ing, Anna D.; Lustig, Nicole; Romani, Patrick; Wacker, David P.; Andersen, Jennifer K.; Durako, Emily</v>
      </c>
      <c r="M269" t="str">
        <f t="array" ref="M269">INDEX($A$7:$F$349,SMALL(IF(COUNTIF($L$5,$H$7:$H$349)*COUNTIF($L$5,$I$7:$I$349),MATCH(ROW($A$7:$A$349),ROW($A$7:$A$349)),""),ROWS($B$1:D263)),COLUMNS($A$1:D265))</f>
        <v>Resurgence of mands following functional communication training</v>
      </c>
      <c r="N269" t="str">
        <f t="array" ref="N269">INDEX($A$7:$F$349,SMALL(IF(COUNTIF($L$5,$H$7:$H$349)*COUNTIF($L$5,$I$7:$I$349),MATCH(ROW($A$7:$A$349),ROW($A$7:$A$349)),""),ROWS($B$1:E263)),COLUMNS($A$1:E265))</f>
        <v>Revista Mexicana de Análisis de la Conducta</v>
      </c>
      <c r="O269">
        <f t="array" ref="O269">INDEX($A$7:$F$349,SMALL(IF(COUNTIF($L$5,$H$7:$H$349)*COUNTIF($L$5,$I$7:$I$349),MATCH(ROW($A$7:$A$349),ROW($A$7:$A$349)),""),ROWS($B$1:F263)),COLUMNS($A$1:F265))</f>
        <v>0</v>
      </c>
    </row>
    <row r="270" spans="1:15">
      <c r="A270" s="1">
        <f>'PsycInfo - Initial'!A273</f>
        <v>0</v>
      </c>
      <c r="B270" s="1">
        <f>'PsycInfo - Initial'!B273</f>
        <v>2015</v>
      </c>
      <c r="C270" s="1" t="str">
        <f>'PsycInfo - Initial'!C273</f>
        <v>Sweeney, Mary M.; Shahan, Timothy A.</v>
      </c>
      <c r="D270" s="1" t="str">
        <f>'PsycInfo - Initial'!D273</f>
        <v>Renewal, resurgence, and alternative reinforcement context</v>
      </c>
      <c r="E270" s="1" t="str">
        <f>'PsycInfo - Initial'!E273</f>
        <v>Behavioural Processes</v>
      </c>
      <c r="F270" s="1">
        <f>'PsycInfo - Initial'!F273</f>
        <v>0</v>
      </c>
      <c r="H270" s="1">
        <v>1</v>
      </c>
      <c r="I270" s="1">
        <v>1</v>
      </c>
      <c r="J270" t="b">
        <f t="shared" si="4"/>
        <v>1</v>
      </c>
      <c r="K270">
        <f t="array" ref="K270">INDEX($A$7:$F$349,SMALL(IF(COUNTIF($L$5,$H$7:$H$349)*COUNTIF($L$5,$I$7:$I$349),MATCH(ROW($A$7:$A$349),ROW($A$7:$A$349)),""),ROWS($B$1:B264)),COLUMNS($A$1:B266))</f>
        <v>2016</v>
      </c>
      <c r="L270" t="str">
        <f t="array" ref="L270">INDEX($A$7:$F$349,SMALL(IF(COUNTIF($L$5,$H$7:$H$349)*COUNTIF($L$5,$I$7:$I$349),MATCH(ROW($A$7:$A$349),ROW($A$7:$A$349)),""),ROWS($B$1:C264)),COLUMNS($A$1:C266))</f>
        <v>Garner, Joshua</v>
      </c>
      <c r="M270" t="str">
        <f t="array" ref="M270">INDEX($A$7:$F$349,SMALL(IF(COUNTIF($L$5,$H$7:$H$349)*COUNTIF($L$5,$I$7:$I$349),MATCH(ROW($A$7:$A$349),ROW($A$7:$A$349)),""),ROWS($B$1:D264)),COLUMNS($A$1:D266))</f>
        <v>Resurgence of phonetic responding</v>
      </c>
      <c r="N270">
        <f t="array" ref="N270">INDEX($A$7:$F$349,SMALL(IF(COUNTIF($L$5,$H$7:$H$349)*COUNTIF($L$5,$I$7:$I$349),MATCH(ROW($A$7:$A$349),ROW($A$7:$A$349)),""),ROWS($B$1:E264)),COLUMNS($A$1:E266))</f>
        <v>0</v>
      </c>
      <c r="O270">
        <f t="array" ref="O270">INDEX($A$7:$F$349,SMALL(IF(COUNTIF($L$5,$H$7:$H$349)*COUNTIF($L$5,$I$7:$I$349),MATCH(ROW($A$7:$A$349),ROW($A$7:$A$349)),""),ROWS($B$1:F264)),COLUMNS($A$1:F266))</f>
        <v>0</v>
      </c>
    </row>
    <row r="271" spans="1:15">
      <c r="A271" s="1">
        <f>'PsycInfo - Initial'!A274</f>
        <v>0</v>
      </c>
      <c r="B271" s="1">
        <f>'PsycInfo - Initial'!B274</f>
        <v>2019</v>
      </c>
      <c r="C271" s="1" t="str">
        <f>'PsycInfo - Initial'!C274</f>
        <v>Cook, James E.; Lattal, Kennon A.</v>
      </c>
      <c r="D271" s="1" t="str">
        <f>'PsycInfo - Initial'!D274</f>
        <v>Repeated, within‐session resurgence</v>
      </c>
      <c r="E271" s="1" t="str">
        <f>'PsycInfo - Initial'!E274</f>
        <v>Journal of the Experimental Analysis of Behavior</v>
      </c>
      <c r="F271" s="1">
        <f>'PsycInfo - Initial'!F274</f>
        <v>0</v>
      </c>
      <c r="H271" s="1">
        <v>1</v>
      </c>
      <c r="I271" s="1">
        <v>1</v>
      </c>
      <c r="J271" t="b">
        <f t="shared" si="4"/>
        <v>1</v>
      </c>
      <c r="K271">
        <f t="array" ref="K271">INDEX($A$7:$F$349,SMALL(IF(COUNTIF($L$5,$H$7:$H$349)*COUNTIF($L$5,$I$7:$I$349),MATCH(ROW($A$7:$A$349),ROW($A$7:$A$349)),""),ROWS($B$1:B265)),COLUMNS($A$1:B267))</f>
        <v>1983</v>
      </c>
      <c r="L271" t="str">
        <f t="array" ref="L271">INDEX($A$7:$F$349,SMALL(IF(COUNTIF($L$5,$H$7:$H$349)*COUNTIF($L$5,$I$7:$I$349),MATCH(ROW($A$7:$A$349),ROW($A$7:$A$349)),""),ROWS($B$1:C265)),COLUMNS($A$1:C267))</f>
        <v>Epstein, Robert</v>
      </c>
      <c r="M271" t="str">
        <f t="array" ref="M271">INDEX($A$7:$F$349,SMALL(IF(COUNTIF($L$5,$H$7:$H$349)*COUNTIF($L$5,$I$7:$I$349),MATCH(ROW($A$7:$A$349),ROW($A$7:$A$349)),""),ROWS($B$1:D265)),COLUMNS($A$1:D267))</f>
        <v>Resurgence of previously reinforced behavior during extinction</v>
      </c>
      <c r="N271" t="str">
        <f t="array" ref="N271">INDEX($A$7:$F$349,SMALL(IF(COUNTIF($L$5,$H$7:$H$349)*COUNTIF($L$5,$I$7:$I$349),MATCH(ROW($A$7:$A$349),ROW($A$7:$A$349)),""),ROWS($B$1:E265)),COLUMNS($A$1:E267))</f>
        <v>Behaviour Analysis Letters</v>
      </c>
      <c r="O271">
        <f t="array" ref="O271">INDEX($A$7:$F$349,SMALL(IF(COUNTIF($L$5,$H$7:$H$349)*COUNTIF($L$5,$I$7:$I$349),MATCH(ROW($A$7:$A$349),ROW($A$7:$A$349)),""),ROWS($B$1:F265)),COLUMNS($A$1:F267))</f>
        <v>0</v>
      </c>
    </row>
    <row r="272" spans="1:15">
      <c r="A272" s="1">
        <f>'PsycInfo - Initial'!A275</f>
        <v>0</v>
      </c>
      <c r="B272" s="1">
        <f>'PsycInfo - Initial'!B275</f>
        <v>2012</v>
      </c>
      <c r="C272" s="1" t="str">
        <f>'PsycInfo - Initial'!C275</f>
        <v>Thrailkill, Eric A.; Shahan, Timothy A.</v>
      </c>
      <c r="D272" s="1" t="str">
        <f>'PsycInfo - Initial'!D275</f>
        <v>Resistance to change and relapse of observing</v>
      </c>
      <c r="E272" s="1" t="str">
        <f>'PsycInfo - Initial'!E275</f>
        <v>Journal of the Experimental Analysis of Behavior</v>
      </c>
      <c r="F272" s="1">
        <f>'PsycInfo - Initial'!F275</f>
        <v>0</v>
      </c>
      <c r="H272" s="1">
        <v>1</v>
      </c>
      <c r="I272" s="1">
        <v>1</v>
      </c>
      <c r="J272" t="b">
        <f t="shared" si="4"/>
        <v>1</v>
      </c>
      <c r="K272">
        <f t="array" ref="K272">INDEX($A$7:$F$349,SMALL(IF(COUNTIF($L$5,$H$7:$H$349)*COUNTIF($L$5,$I$7:$I$349),MATCH(ROW($A$7:$A$349),ROW($A$7:$A$349)),""),ROWS($B$1:B266)),COLUMNS($A$1:B268))</f>
        <v>2009</v>
      </c>
      <c r="L272" t="str">
        <f t="array" ref="L272">INDEX($A$7:$F$349,SMALL(IF(COUNTIF($L$5,$H$7:$H$349)*COUNTIF($L$5,$I$7:$I$349),MATCH(ROW($A$7:$A$349),ROW($A$7:$A$349)),""),ROWS($B$1:C266)),COLUMNS($A$1:C268))</f>
        <v>Lattal, Kennon A.; St. Peter Pipkin, Claire</v>
      </c>
      <c r="M272" t="str">
        <f t="array" ref="M272">INDEX($A$7:$F$349,SMALL(IF(COUNTIF($L$5,$H$7:$H$349)*COUNTIF($L$5,$I$7:$I$349),MATCH(ROW($A$7:$A$349),ROW($A$7:$A$349)),""),ROWS($B$1:D266)),COLUMNS($A$1:D268))</f>
        <v>Resurgence of previously reinforced responding: Research and application</v>
      </c>
      <c r="N272" t="str">
        <f t="array" ref="N272">INDEX($A$7:$F$349,SMALL(IF(COUNTIF($L$5,$H$7:$H$349)*COUNTIF($L$5,$I$7:$I$349),MATCH(ROW($A$7:$A$349),ROW($A$7:$A$349)),""),ROWS($B$1:E266)),COLUMNS($A$1:E268))</f>
        <v>The Behavior Analyst Today</v>
      </c>
      <c r="O272">
        <f t="array" ref="O272">INDEX($A$7:$F$349,SMALL(IF(COUNTIF($L$5,$H$7:$H$349)*COUNTIF($L$5,$I$7:$I$349),MATCH(ROW($A$7:$A$349),ROW($A$7:$A$349)),""),ROWS($B$1:F266)),COLUMNS($A$1:F268))</f>
        <v>0</v>
      </c>
    </row>
    <row r="273" spans="1:15">
      <c r="A273" s="1">
        <f>'PsycInfo - Initial'!A276</f>
        <v>0</v>
      </c>
      <c r="B273" s="1">
        <f>'PsycInfo - Initial'!B276</f>
        <v>2013</v>
      </c>
      <c r="C273" s="1" t="str">
        <f>'PsycInfo - Initial'!C276</f>
        <v>Cancado, Carlos Renato Xavier</v>
      </c>
      <c r="D273" s="1" t="str">
        <f>'PsycInfo - Initial'!D276</f>
        <v>Response elimination, reinforcement rate and resurgence of operant behavior</v>
      </c>
      <c r="E273" s="1">
        <f>'PsycInfo - Initial'!E276</f>
        <v>0</v>
      </c>
      <c r="F273" s="1">
        <f>'PsycInfo - Initial'!F276</f>
        <v>0</v>
      </c>
      <c r="H273" s="1">
        <v>0</v>
      </c>
      <c r="I273" s="1">
        <v>0</v>
      </c>
      <c r="J273" t="b">
        <f t="shared" si="4"/>
        <v>1</v>
      </c>
      <c r="K273">
        <f t="array" ref="K273">INDEX($A$7:$F$349,SMALL(IF(COUNTIF($L$5,$H$7:$H$349)*COUNTIF($L$5,$I$7:$I$349),MATCH(ROW($A$7:$A$349),ROW($A$7:$A$349)),""),ROWS($B$1:B267)),COLUMNS($A$1:B269))</f>
        <v>2020</v>
      </c>
      <c r="L273" t="str">
        <f t="array" ref="L273">INDEX($A$7:$F$349,SMALL(IF(COUNTIF($L$5,$H$7:$H$349)*COUNTIF($L$5,$I$7:$I$349),MATCH(ROW($A$7:$A$349),ROW($A$7:$A$349)),""),ROWS($B$1:C267)),COLUMNS($A$1:C269))</f>
        <v>Williams, Catherine L.; St. Peter, Claire C.</v>
      </c>
      <c r="M273" t="str">
        <f t="array" ref="M273">INDEX($A$7:$F$349,SMALL(IF(COUNTIF($L$5,$H$7:$H$349)*COUNTIF($L$5,$I$7:$I$349),MATCH(ROW($A$7:$A$349),ROW($A$7:$A$349)),""),ROWS($B$1:D267)),COLUMNS($A$1:D269))</f>
        <v>Resurgence of previously taught academic responses</v>
      </c>
      <c r="N273" t="str">
        <f t="array" ref="N273">INDEX($A$7:$F$349,SMALL(IF(COUNTIF($L$5,$H$7:$H$349)*COUNTIF($L$5,$I$7:$I$349),MATCH(ROW($A$7:$A$349),ROW($A$7:$A$349)),""),ROWS($B$1:E267)),COLUMNS($A$1:E269))</f>
        <v>Journal of the Experimental Analysis of Behavior</v>
      </c>
      <c r="O273">
        <f t="array" ref="O273">INDEX($A$7:$F$349,SMALL(IF(COUNTIF($L$5,$H$7:$H$349)*COUNTIF($L$5,$I$7:$I$349),MATCH(ROW($A$7:$A$349),ROW($A$7:$A$349)),""),ROWS($B$1:F267)),COLUMNS($A$1:F269))</f>
        <v>0</v>
      </c>
    </row>
    <row r="274" spans="1:15">
      <c r="A274" s="1">
        <f>'PsycInfo - Initial'!A277</f>
        <v>0</v>
      </c>
      <c r="B274" s="1">
        <f>'PsycInfo - Initial'!B277</f>
        <v>2013</v>
      </c>
      <c r="C274" s="1" t="str">
        <f>'PsycInfo - Initial'!C277</f>
        <v>Cançado, Carlos R. X.; Lattal, Kennon A.</v>
      </c>
      <c r="D274" s="1" t="str">
        <f>'PsycInfo - Initial'!D277</f>
        <v>Response elimination, reinforcement rate and resurgence of operant behavior</v>
      </c>
      <c r="E274" s="1" t="str">
        <f>'PsycInfo - Initial'!E277</f>
        <v>Behavioural Processes</v>
      </c>
      <c r="F274" s="1">
        <f>'PsycInfo - Initial'!F277</f>
        <v>0</v>
      </c>
      <c r="H274" s="1">
        <v>1</v>
      </c>
      <c r="I274" s="1">
        <v>1</v>
      </c>
      <c r="J274" t="b">
        <f t="shared" si="4"/>
        <v>1</v>
      </c>
      <c r="K274">
        <f t="array" ref="K274">INDEX($A$7:$F$349,SMALL(IF(COUNTIF($L$5,$H$7:$H$349)*COUNTIF($L$5,$I$7:$I$349),MATCH(ROW($A$7:$A$349),ROW($A$7:$A$349)),""),ROWS($B$1:B268)),COLUMNS($A$1:B270))</f>
        <v>2020</v>
      </c>
      <c r="L274" t="str">
        <f t="array" ref="L274">INDEX($A$7:$F$349,SMALL(IF(COUNTIF($L$5,$H$7:$H$349)*COUNTIF($L$5,$I$7:$I$349),MATCH(ROW($A$7:$A$349),ROW($A$7:$A$349)),""),ROWS($B$1:C268)),COLUMNS($A$1:C270))</f>
        <v>Nall, Rusty W.; Shahan, Timothy A.</v>
      </c>
      <c r="M274" t="str">
        <f t="array" ref="M274">INDEX($A$7:$F$349,SMALL(IF(COUNTIF($L$5,$H$7:$H$349)*COUNTIF($L$5,$I$7:$I$349),MATCH(ROW($A$7:$A$349),ROW($A$7:$A$349)),""),ROWS($B$1:D268)),COLUMNS($A$1:D270))</f>
        <v>Resurgence of punishment-suppressed cocaine seeking in rats</v>
      </c>
      <c r="N274" t="str">
        <f t="array" ref="N274">INDEX($A$7:$F$349,SMALL(IF(COUNTIF($L$5,$H$7:$H$349)*COUNTIF($L$5,$I$7:$I$349),MATCH(ROW($A$7:$A$349),ROW($A$7:$A$349)),""),ROWS($B$1:E268)),COLUMNS($A$1:E270))</f>
        <v>Experimental and Clinical Psychopharmacology</v>
      </c>
      <c r="O274">
        <f t="array" ref="O274">INDEX($A$7:$F$349,SMALL(IF(COUNTIF($L$5,$H$7:$H$349)*COUNTIF($L$5,$I$7:$I$349),MATCH(ROW($A$7:$A$349),ROW($A$7:$A$349)),""),ROWS($B$1:F268)),COLUMNS($A$1:F270))</f>
        <v>0</v>
      </c>
    </row>
    <row r="275" spans="1:15">
      <c r="A275" s="1">
        <f>'PsycInfo - Initial'!A278</f>
        <v>0</v>
      </c>
      <c r="B275" s="1">
        <f>'PsycInfo - Initial'!B278</f>
        <v>2004</v>
      </c>
      <c r="C275" s="1" t="str">
        <f>'PsycInfo - Initial'!C278</f>
        <v>Lieving, Gregory A.; Hagopian, Louis P.; Long, Ethan S.; O'Connor, Julia</v>
      </c>
      <c r="D275" s="1" t="str">
        <f>'PsycInfo - Initial'!D278</f>
        <v>Response-Class Hierarchies and Resurgence of Severe Problem Behavior</v>
      </c>
      <c r="E275" s="1" t="str">
        <f>'PsycInfo - Initial'!E278</f>
        <v>The Psychological Record</v>
      </c>
      <c r="F275" s="1">
        <f>'PsycInfo - Initial'!F278</f>
        <v>0</v>
      </c>
      <c r="H275" s="1">
        <v>1</v>
      </c>
      <c r="I275" s="1">
        <v>1</v>
      </c>
      <c r="J275" t="b">
        <f t="shared" si="4"/>
        <v>1</v>
      </c>
      <c r="K275">
        <f t="array" ref="K275">INDEX($A$7:$F$349,SMALL(IF(COUNTIF($L$5,$H$7:$H$349)*COUNTIF($L$5,$I$7:$I$349),MATCH(ROW($A$7:$A$349),ROW($A$7:$A$349)),""),ROWS($B$1:B269)),COLUMNS($A$1:B271))</f>
        <v>2006</v>
      </c>
      <c r="L275" t="str">
        <f t="array" ref="L275">INDEX($A$7:$F$349,SMALL(IF(COUNTIF($L$5,$H$7:$H$349)*COUNTIF($L$5,$I$7:$I$349),MATCH(ROW($A$7:$A$349),ROW($A$7:$A$349)),""),ROWS($B$1:C269)),COLUMNS($A$1:C271))</f>
        <v>Reed, Phil; Morgan, Theresa A.</v>
      </c>
      <c r="M275" t="str">
        <f t="array" ref="M275">INDEX($A$7:$F$349,SMALL(IF(COUNTIF($L$5,$H$7:$H$349)*COUNTIF($L$5,$I$7:$I$349),MATCH(ROW($A$7:$A$349),ROW($A$7:$A$349)),""),ROWS($B$1:D269)),COLUMNS($A$1:D271))</f>
        <v>Resurgence of response sequences during extinction in rats shows a primacy effect</v>
      </c>
      <c r="N275" t="str">
        <f t="array" ref="N275">INDEX($A$7:$F$349,SMALL(IF(COUNTIF($L$5,$H$7:$H$349)*COUNTIF($L$5,$I$7:$I$349),MATCH(ROW($A$7:$A$349),ROW($A$7:$A$349)),""),ROWS($B$1:E269)),COLUMNS($A$1:E271))</f>
        <v>Journal of the Experimental Analysis of Behavior</v>
      </c>
      <c r="O275">
        <f t="array" ref="O275">INDEX($A$7:$F$349,SMALL(IF(COUNTIF($L$5,$H$7:$H$349)*COUNTIF($L$5,$I$7:$I$349),MATCH(ROW($A$7:$A$349),ROW($A$7:$A$349)),""),ROWS($B$1:F269)),COLUMNS($A$1:F271))</f>
        <v>0</v>
      </c>
    </row>
    <row r="276" spans="1:15">
      <c r="A276" s="1">
        <f>'PsycInfo - Initial'!A279</f>
        <v>0</v>
      </c>
      <c r="B276" s="1">
        <f>'PsycInfo - Initial'!B279</f>
        <v>2015</v>
      </c>
      <c r="C276" s="1" t="str">
        <f>'PsycInfo - Initial'!C279</f>
        <v>Pontes, Thaíssa N. R.; Abreu-Rodrigues, Josele</v>
      </c>
      <c r="D276" s="1" t="str">
        <f>'PsycInfo - Initial'!D279</f>
        <v>Ressurgência comportamental: Uma revisão = Behavioral resurgence: A review</v>
      </c>
      <c r="E276" s="1" t="str">
        <f>'PsycInfo - Initial'!E279</f>
        <v>Acta Comportamentalia</v>
      </c>
      <c r="F276" s="1">
        <f>'PsycInfo - Initial'!F279</f>
        <v>0</v>
      </c>
      <c r="H276" s="1">
        <v>1</v>
      </c>
      <c r="I276" s="1">
        <v>1</v>
      </c>
      <c r="J276" t="b">
        <f t="shared" si="4"/>
        <v>1</v>
      </c>
      <c r="K276">
        <f t="array" ref="K276">INDEX($A$7:$F$349,SMALL(IF(COUNTIF($L$5,$H$7:$H$349)*COUNTIF($L$5,$I$7:$I$349),MATCH(ROW($A$7:$A$349),ROW($A$7:$A$349)),""),ROWS($B$1:B270)),COLUMNS($A$1:B272))</f>
        <v>2015</v>
      </c>
      <c r="L276" t="str">
        <f t="array" ref="L276">INDEX($A$7:$F$349,SMALL(IF(COUNTIF($L$5,$H$7:$H$349)*COUNTIF($L$5,$I$7:$I$349),MATCH(ROW($A$7:$A$349),ROW($A$7:$A$349)),""),ROWS($B$1:C270)),COLUMNS($A$1:C272))</f>
        <v>Shahan, Timothy A.; Craig, Andrew R.; Sweeney, Mary M.</v>
      </c>
      <c r="M276" t="str">
        <f t="array" ref="M276">INDEX($A$7:$F$349,SMALL(IF(COUNTIF($L$5,$H$7:$H$349)*COUNTIF($L$5,$I$7:$I$349),MATCH(ROW($A$7:$A$349),ROW($A$7:$A$349)),""),ROWS($B$1:D270)),COLUMNS($A$1:D272))</f>
        <v>Resurgence of sucrose and cocaine seeking in free-feeding rats</v>
      </c>
      <c r="N276" t="str">
        <f t="array" ref="N276">INDEX($A$7:$F$349,SMALL(IF(COUNTIF($L$5,$H$7:$H$349)*COUNTIF($L$5,$I$7:$I$349),MATCH(ROW($A$7:$A$349),ROW($A$7:$A$349)),""),ROWS($B$1:E270)),COLUMNS($A$1:E272))</f>
        <v>Behavioural Brain Research</v>
      </c>
      <c r="O276">
        <f t="array" ref="O276">INDEX($A$7:$F$349,SMALL(IF(COUNTIF($L$5,$H$7:$H$349)*COUNTIF($L$5,$I$7:$I$349),MATCH(ROW($A$7:$A$349),ROW($A$7:$A$349)),""),ROWS($B$1:F270)),COLUMNS($A$1:F272))</f>
        <v>0</v>
      </c>
    </row>
    <row r="277" spans="1:15">
      <c r="A277" s="1">
        <f>'PsycInfo - Initial'!A280</f>
        <v>0</v>
      </c>
      <c r="B277" s="1">
        <f>'PsycInfo - Initial'!B280</f>
        <v>2017</v>
      </c>
      <c r="C277" s="1" t="str">
        <f>'PsycInfo - Initial'!C280</f>
        <v>Craig, Andrew R.; Browning, Kaitlyn O.; Nall, Rusty W.; Marshall, Ciara M.; Shahan, Timothy A.</v>
      </c>
      <c r="D277" s="1" t="str">
        <f>'PsycInfo - Initial'!D280</f>
        <v>Resurgence and alternative-reinforcer magnitude</v>
      </c>
      <c r="E277" s="1" t="str">
        <f>'PsycInfo - Initial'!E280</f>
        <v>Journal of the Experimental Analysis of Behavior</v>
      </c>
      <c r="F277" s="1">
        <f>'PsycInfo - Initial'!F280</f>
        <v>0</v>
      </c>
      <c r="H277" s="1">
        <v>1</v>
      </c>
      <c r="I277" s="1">
        <v>1</v>
      </c>
      <c r="J277" t="b">
        <f t="shared" si="4"/>
        <v>1</v>
      </c>
      <c r="K277">
        <f t="array" ref="K277">INDEX($A$7:$F$349,SMALL(IF(COUNTIF($L$5,$H$7:$H$349)*COUNTIF($L$5,$I$7:$I$349),MATCH(ROW($A$7:$A$349),ROW($A$7:$A$349)),""),ROWS($B$1:B271)),COLUMNS($A$1:B273))</f>
        <v>2011</v>
      </c>
      <c r="L277" t="str">
        <f t="array" ref="L277">INDEX($A$7:$F$349,SMALL(IF(COUNTIF($L$5,$H$7:$H$349)*COUNTIF($L$5,$I$7:$I$349),MATCH(ROW($A$7:$A$349),ROW($A$7:$A$349)),""),ROWS($B$1:C271)),COLUMNS($A$1:C273))</f>
        <v>Cançado, Carlos R. X.; Lattal, Kennon A.</v>
      </c>
      <c r="M277" t="str">
        <f t="array" ref="M277">INDEX($A$7:$F$349,SMALL(IF(COUNTIF($L$5,$H$7:$H$349)*COUNTIF($L$5,$I$7:$I$349),MATCH(ROW($A$7:$A$349),ROW($A$7:$A$349)),""),ROWS($B$1:D271)),COLUMNS($A$1:D273))</f>
        <v>Resurgence of temporal patterns of responding</v>
      </c>
      <c r="N277" t="str">
        <f t="array" ref="N277">INDEX($A$7:$F$349,SMALL(IF(COUNTIF($L$5,$H$7:$H$349)*COUNTIF($L$5,$I$7:$I$349),MATCH(ROW($A$7:$A$349),ROW($A$7:$A$349)),""),ROWS($B$1:E271)),COLUMNS($A$1:E273))</f>
        <v>Journal of the Experimental Analysis of Behavior</v>
      </c>
      <c r="O277">
        <f t="array" ref="O277">INDEX($A$7:$F$349,SMALL(IF(COUNTIF($L$5,$H$7:$H$349)*COUNTIF($L$5,$I$7:$I$349),MATCH(ROW($A$7:$A$349),ROW($A$7:$A$349)),""),ROWS($B$1:F271)),COLUMNS($A$1:F273))</f>
        <v>0</v>
      </c>
    </row>
    <row r="278" spans="1:15">
      <c r="A278" s="1">
        <f>'PsycInfo - Initial'!A281</f>
        <v>0</v>
      </c>
      <c r="B278" s="1">
        <f>'PsycInfo - Initial'!B281</f>
        <v>2020</v>
      </c>
      <c r="C278" s="1" t="str">
        <f>'PsycInfo - Initial'!C281</f>
        <v>Shahan, Timothy A.; Browning, Kaitlyn O.; Nall, Rusty W.</v>
      </c>
      <c r="D278" s="1" t="str">
        <f>'PsycInfo - Initial'!D281</f>
        <v>Resurgence as Choice in Context: Treatment duration and on/off alternative reinforcement</v>
      </c>
      <c r="E278" s="1" t="str">
        <f>'PsycInfo - Initial'!E281</f>
        <v>Journal of the Experimental Analysis of Behavior</v>
      </c>
      <c r="F278" s="1">
        <f>'PsycInfo - Initial'!F281</f>
        <v>0</v>
      </c>
      <c r="H278" s="1">
        <v>1</v>
      </c>
      <c r="I278" s="1">
        <v>1</v>
      </c>
      <c r="J278" t="b">
        <f t="shared" si="4"/>
        <v>1</v>
      </c>
      <c r="K278">
        <f t="array" ref="K278">INDEX($A$7:$F$349,SMALL(IF(COUNTIF($L$5,$H$7:$H$349)*COUNTIF($L$5,$I$7:$I$349),MATCH(ROW($A$7:$A$349),ROW($A$7:$A$349)),""),ROWS($B$1:B272)),COLUMNS($A$1:B274))</f>
        <v>2005</v>
      </c>
      <c r="L278" t="str">
        <f t="array" ref="L278">INDEX($A$7:$F$349,SMALL(IF(COUNTIF($L$5,$H$7:$H$349)*COUNTIF($L$5,$I$7:$I$349),MATCH(ROW($A$7:$A$349),ROW($A$7:$A$349)),""),ROWS($B$1:C272)),COLUMNS($A$1:C274))</f>
        <v>Sánchez-Carrasco, Livia; Nieto, Javier</v>
      </c>
      <c r="M278" t="str">
        <f t="array" ref="M278">INDEX($A$7:$F$349,SMALL(IF(COUNTIF($L$5,$H$7:$H$349)*COUNTIF($L$5,$I$7:$I$349),MATCH(ROW($A$7:$A$349),ROW($A$7:$A$349)),""),ROWS($B$1:D272)),COLUMNS($A$1:D274))</f>
        <v>Resurgence of Three-Response Sequences in Rats = Resurgimiento de secuencias de tres respuestas</v>
      </c>
      <c r="N278" t="str">
        <f t="array" ref="N278">INDEX($A$7:$F$349,SMALL(IF(COUNTIF($L$5,$H$7:$H$349)*COUNTIF($L$5,$I$7:$I$349),MATCH(ROW($A$7:$A$349),ROW($A$7:$A$349)),""),ROWS($B$1:E272)),COLUMNS($A$1:E274))</f>
        <v>Revista Mexicana de Análisis de la Conducta</v>
      </c>
      <c r="O278">
        <f t="array" ref="O278">INDEX($A$7:$F$349,SMALL(IF(COUNTIF($L$5,$H$7:$H$349)*COUNTIF($L$5,$I$7:$I$349),MATCH(ROW($A$7:$A$349),ROW($A$7:$A$349)),""),ROWS($B$1:F272)),COLUMNS($A$1:F274))</f>
        <v>0</v>
      </c>
    </row>
    <row r="279" spans="1:15">
      <c r="A279" s="1">
        <f>'PsycInfo - Initial'!A282</f>
        <v>0</v>
      </c>
      <c r="B279" s="1">
        <f>'PsycInfo - Initial'!B282</f>
        <v>2017</v>
      </c>
      <c r="C279" s="1" t="str">
        <f>'PsycInfo - Initial'!C282</f>
        <v>Shahan, Timothy A.; Craig, Andrew R.</v>
      </c>
      <c r="D279" s="1" t="str">
        <f>'PsycInfo - Initial'!D282</f>
        <v>Resurgence as choice</v>
      </c>
      <c r="E279" s="1" t="str">
        <f>'PsycInfo - Initial'!E282</f>
        <v>Behavioural Processes</v>
      </c>
      <c r="F279" s="1">
        <f>'PsycInfo - Initial'!F282</f>
        <v>0</v>
      </c>
      <c r="H279" s="1">
        <v>1</v>
      </c>
      <c r="I279" s="1">
        <v>1</v>
      </c>
      <c r="J279" t="b">
        <f t="shared" si="4"/>
        <v>1</v>
      </c>
      <c r="K279">
        <f t="array" ref="K279">INDEX($A$7:$F$349,SMALL(IF(COUNTIF($L$5,$H$7:$H$349)*COUNTIF($L$5,$I$7:$I$349),MATCH(ROW($A$7:$A$349),ROW($A$7:$A$349)),""),ROWS($B$1:B273)),COLUMNS($A$1:B275))</f>
        <v>2018</v>
      </c>
      <c r="L279" t="str">
        <f t="array" ref="L279">INDEX($A$7:$F$349,SMALL(IF(COUNTIF($L$5,$H$7:$H$349)*COUNTIF($L$5,$I$7:$I$349),MATCH(ROW($A$7:$A$349),ROW($A$7:$A$349)),""),ROWS($B$1:C273)),COLUMNS($A$1:C275))</f>
        <v>Ho, Thuong; Bai, John Y. H.; Keevy, Madeleine; Podlesnik, Christopher A.</v>
      </c>
      <c r="M279" t="str">
        <f t="array" ref="M279">INDEX($A$7:$F$349,SMALL(IF(COUNTIF($L$5,$H$7:$H$349)*COUNTIF($L$5,$I$7:$I$349),MATCH(ROW($A$7:$A$349),ROW($A$7:$A$349)),""),ROWS($B$1:D273)),COLUMNS($A$1:D275))</f>
        <v>Resurgence when challenging alternative behavior with progressive ratios in children and pigeons</v>
      </c>
      <c r="N279" t="str">
        <f t="array" ref="N279">INDEX($A$7:$F$349,SMALL(IF(COUNTIF($L$5,$H$7:$H$349)*COUNTIF($L$5,$I$7:$I$349),MATCH(ROW($A$7:$A$349),ROW($A$7:$A$349)),""),ROWS($B$1:E273)),COLUMNS($A$1:E275))</f>
        <v>Journal of the Experimental Analysis of Behavior</v>
      </c>
      <c r="O279">
        <f t="array" ref="O279">INDEX($A$7:$F$349,SMALL(IF(COUNTIF($L$5,$H$7:$H$349)*COUNTIF($L$5,$I$7:$I$349),MATCH(ROW($A$7:$A$349),ROW($A$7:$A$349)),""),ROWS($B$1:F273)),COLUMNS($A$1:F275))</f>
        <v>0</v>
      </c>
    </row>
    <row r="280" spans="1:15">
      <c r="A280" s="1">
        <f>'PsycInfo - Initial'!A283</f>
        <v>0</v>
      </c>
      <c r="B280" s="1">
        <f>'PsycInfo - Initial'!B283</f>
        <v>2019</v>
      </c>
      <c r="C280" s="1" t="str">
        <f>'PsycInfo - Initial'!C283</f>
        <v>Greer, Brian D.; Shahan, Timothy A.</v>
      </c>
      <c r="D280" s="1" t="str">
        <f>'PsycInfo - Initial'!D283</f>
        <v>Resurgence as Choice: Implications for promoting durable behavior change</v>
      </c>
      <c r="E280" s="1" t="str">
        <f>'PsycInfo - Initial'!E283</f>
        <v>Journal of Applied Behavior Analysis</v>
      </c>
      <c r="F280" s="1">
        <f>'PsycInfo - Initial'!F283</f>
        <v>0</v>
      </c>
      <c r="H280" s="1">
        <v>1</v>
      </c>
      <c r="I280" s="1">
        <v>1</v>
      </c>
      <c r="J280" t="b">
        <f t="shared" si="4"/>
        <v>1</v>
      </c>
      <c r="K280">
        <f t="array" ref="K280">INDEX($A$7:$F$349,SMALL(IF(COUNTIF($L$5,$H$7:$H$349)*COUNTIF($L$5,$I$7:$I$349),MATCH(ROW($A$7:$A$349),ROW($A$7:$A$349)),""),ROWS($B$1:B274)),COLUMNS($A$1:B276))</f>
        <v>2018</v>
      </c>
      <c r="L280" t="str">
        <f t="array" ref="L280">INDEX($A$7:$F$349,SMALL(IF(COUNTIF($L$5,$H$7:$H$349)*COUNTIF($L$5,$I$7:$I$349),MATCH(ROW($A$7:$A$349),ROW($A$7:$A$349)),""),ROWS($B$1:C274)),COLUMNS($A$1:C276))</f>
        <v>Kimball, Ryan T.; Kelley, Michael E.; Podlesnik, Christopher A.; Forton, Alex; Hinkle, Brandy</v>
      </c>
      <c r="M280" t="str">
        <f t="array" ref="M280">INDEX($A$7:$F$349,SMALL(IF(COUNTIF($L$5,$H$7:$H$349)*COUNTIF($L$5,$I$7:$I$349),MATCH(ROW($A$7:$A$349),ROW($A$7:$A$349)),""),ROWS($B$1:D274)),COLUMNS($A$1:D276))</f>
        <v>Resurgence with and without an alternative response</v>
      </c>
      <c r="N280" t="str">
        <f t="array" ref="N280">INDEX($A$7:$F$349,SMALL(IF(COUNTIF($L$5,$H$7:$H$349)*COUNTIF($L$5,$I$7:$I$349),MATCH(ROW($A$7:$A$349),ROW($A$7:$A$349)),""),ROWS($B$1:E274)),COLUMNS($A$1:E276))</f>
        <v>Journal of Applied Behavior Analysis</v>
      </c>
      <c r="O280">
        <f t="array" ref="O280">INDEX($A$7:$F$349,SMALL(IF(COUNTIF($L$5,$H$7:$H$349)*COUNTIF($L$5,$I$7:$I$349),MATCH(ROW($A$7:$A$349),ROW($A$7:$A$349)),""),ROWS($B$1:F274)),COLUMNS($A$1:F276))</f>
        <v>0</v>
      </c>
    </row>
    <row r="281" spans="1:15">
      <c r="A281" s="1">
        <f>'PsycInfo - Initial'!A284</f>
        <v>0</v>
      </c>
      <c r="B281" s="1">
        <f>'PsycInfo - Initial'!B284</f>
        <v>2012</v>
      </c>
      <c r="C281" s="1" t="str">
        <f>'PsycInfo - Initial'!C284</f>
        <v>Marsteller, Tonya M.; St. Peter, Claire C.</v>
      </c>
      <c r="D281" s="1" t="str">
        <f>'PsycInfo - Initial'!D284</f>
        <v>Resurgence during treatment challenges</v>
      </c>
      <c r="E281" s="1" t="str">
        <f>'PsycInfo - Initial'!E284</f>
        <v>Revista Mexicana de Análisis de la Conducta</v>
      </c>
      <c r="F281" s="1">
        <f>'PsycInfo - Initial'!F284</f>
        <v>0</v>
      </c>
      <c r="H281" s="1">
        <v>1</v>
      </c>
      <c r="I281" s="1">
        <v>1</v>
      </c>
      <c r="J281" t="b">
        <f t="shared" si="4"/>
        <v>1</v>
      </c>
      <c r="K281">
        <f t="array" ref="K281">INDEX($A$7:$F$349,SMALL(IF(COUNTIF($L$5,$H$7:$H$349)*COUNTIF($L$5,$I$7:$I$349),MATCH(ROW($A$7:$A$349),ROW($A$7:$A$349)),""),ROWS($B$1:B275)),COLUMNS($A$1:B277))</f>
        <v>2014</v>
      </c>
      <c r="L281" t="str">
        <f t="array" ref="L281">INDEX($A$7:$F$349,SMALL(IF(COUNTIF($L$5,$H$7:$H$349)*COUNTIF($L$5,$I$7:$I$349),MATCH(ROW($A$7:$A$349),ROW($A$7:$A$349)),""),ROWS($B$1:C275)),COLUMNS($A$1:C277))</f>
        <v>Podlesnik, Christopher A.; Kelley, Michael E.</v>
      </c>
      <c r="M281" t="str">
        <f t="array" ref="M281">INDEX($A$7:$F$349,SMALL(IF(COUNTIF($L$5,$H$7:$H$349)*COUNTIF($L$5,$I$7:$I$349),MATCH(ROW($A$7:$A$349),ROW($A$7:$A$349)),""),ROWS($B$1:D275)),COLUMNS($A$1:D277))</f>
        <v>Resurgence: Response competition, stimulus control, and reinforcer control</v>
      </c>
      <c r="N281" t="str">
        <f t="array" ref="N281">INDEX($A$7:$F$349,SMALL(IF(COUNTIF($L$5,$H$7:$H$349)*COUNTIF($L$5,$I$7:$I$349),MATCH(ROW($A$7:$A$349),ROW($A$7:$A$349)),""),ROWS($B$1:E275)),COLUMNS($A$1:E277))</f>
        <v>Journal of the Experimental Analysis of Behavior</v>
      </c>
      <c r="O281">
        <f t="array" ref="O281">INDEX($A$7:$F$349,SMALL(IF(COUNTIF($L$5,$H$7:$H$349)*COUNTIF($L$5,$I$7:$I$349),MATCH(ROW($A$7:$A$349),ROW($A$7:$A$349)),""),ROWS($B$1:F275)),COLUMNS($A$1:F277))</f>
        <v>0</v>
      </c>
    </row>
    <row r="282" spans="1:15">
      <c r="A282" s="1">
        <f>'PsycInfo - Initial'!A285</f>
        <v>0</v>
      </c>
      <c r="B282" s="1">
        <f>'PsycInfo - Initial'!B285</f>
        <v>2020</v>
      </c>
      <c r="C282" s="1" t="str">
        <f>'PsycInfo - Initial'!C285</f>
        <v>Brown, Katherine R.; Greer, Brian D.; Craig, Andrew R.; Sullivan, William E.; Fisher, Wayne W.; Roane, Henry S.</v>
      </c>
      <c r="D282" s="1" t="str">
        <f>'PsycInfo - Initial'!D285</f>
        <v>Resurgence following differential reinforcement of alternative behavior implemented with and without extinction</v>
      </c>
      <c r="E282" s="1" t="str">
        <f>'PsycInfo - Initial'!E285</f>
        <v>Journal of the Experimental Analysis of Behavior</v>
      </c>
      <c r="F282" s="1">
        <f>'PsycInfo - Initial'!F285</f>
        <v>0</v>
      </c>
      <c r="H282" s="1">
        <v>1</v>
      </c>
      <c r="I282" s="1">
        <v>1</v>
      </c>
      <c r="J282" t="b">
        <f t="shared" si="4"/>
        <v>1</v>
      </c>
      <c r="K282">
        <f t="array" ref="K282">INDEX($A$7:$F$349,SMALL(IF(COUNTIF($L$5,$H$7:$H$349)*COUNTIF($L$5,$I$7:$I$349),MATCH(ROW($A$7:$A$349),ROW($A$7:$A$349)),""),ROWS($B$1:B276)),COLUMNS($A$1:B278))</f>
        <v>2000</v>
      </c>
      <c r="L282" t="str">
        <f t="array" ref="L282">INDEX($A$7:$F$349,SMALL(IF(COUNTIF($L$5,$H$7:$H$349)*COUNTIF($L$5,$I$7:$I$349),MATCH(ROW($A$7:$A$349),ROW($A$7:$A$349)),""),ROWS($B$1:C276)),COLUMNS($A$1:C278))</f>
        <v>Cleland, Bryce S.; Foster, T. M.; Temple, W.</v>
      </c>
      <c r="M282" t="str">
        <f t="array" ref="M282">INDEX($A$7:$F$349,SMALL(IF(COUNTIF($L$5,$H$7:$H$349)*COUNTIF($L$5,$I$7:$I$349),MATCH(ROW($A$7:$A$349),ROW($A$7:$A$349)),""),ROWS($B$1:D276)),COLUMNS($A$1:D278))</f>
        <v>Resurgence: The role of extinction</v>
      </c>
      <c r="N282" t="str">
        <f t="array" ref="N282">INDEX($A$7:$F$349,SMALL(IF(COUNTIF($L$5,$H$7:$H$349)*COUNTIF($L$5,$I$7:$I$349),MATCH(ROW($A$7:$A$349),ROW($A$7:$A$349)),""),ROWS($B$1:E276)),COLUMNS($A$1:E278))</f>
        <v>Behavioural Processes</v>
      </c>
      <c r="O282">
        <f t="array" ref="O282">INDEX($A$7:$F$349,SMALL(IF(COUNTIF($L$5,$H$7:$H$349)*COUNTIF($L$5,$I$7:$I$349),MATCH(ROW($A$7:$A$349),ROW($A$7:$A$349)),""),ROWS($B$1:F276)),COLUMNS($A$1:F278))</f>
        <v>0</v>
      </c>
    </row>
    <row r="283" spans="1:15">
      <c r="A283" s="1">
        <f>'PsycInfo - Initial'!A286</f>
        <v>0</v>
      </c>
      <c r="B283" s="1">
        <f>'PsycInfo - Initial'!B286</f>
        <v>2018</v>
      </c>
      <c r="C283" s="1" t="str">
        <f>'PsycInfo - Initial'!C286</f>
        <v>Kestner, Kathryn M.; Romano, Lucie M.; St. Peter, Claire C.; Mesches, Gabrielle A.</v>
      </c>
      <c r="D283" s="1" t="str">
        <f>'PsycInfo - Initial'!D286</f>
        <v>Resurgence following response cost in a human-operant procedure</v>
      </c>
      <c r="E283" s="1" t="str">
        <f>'PsycInfo - Initial'!E286</f>
        <v>The Psychological Record</v>
      </c>
      <c r="F283" s="1">
        <f>'PsycInfo - Initial'!F286</f>
        <v>0</v>
      </c>
      <c r="H283" s="1">
        <v>1</v>
      </c>
      <c r="I283" s="1">
        <v>1</v>
      </c>
      <c r="J283" t="b">
        <f t="shared" si="4"/>
        <v>1</v>
      </c>
      <c r="K283">
        <f t="array" ref="K283">INDEX($A$7:$F$349,SMALL(IF(COUNTIF($L$5,$H$7:$H$349)*COUNTIF($L$5,$I$7:$I$349),MATCH(ROW($A$7:$A$349),ROW($A$7:$A$349)),""),ROWS($B$1:B277)),COLUMNS($A$1:B279))</f>
        <v>2008</v>
      </c>
      <c r="L283" t="str">
        <f t="array" ref="L283">INDEX($A$7:$F$349,SMALL(IF(COUNTIF($L$5,$H$7:$H$349)*COUNTIF($L$5,$I$7:$I$349),MATCH(ROW($A$7:$A$349),ROW($A$7:$A$349)),""),ROWS($B$1:C277)),COLUMNS($A$1:C279))</f>
        <v>Hernández, Aldo; Medina, Iván Felipe; Erazo, Leydy Aleen</v>
      </c>
      <c r="M283" t="str">
        <f t="array" ref="M283">INDEX($A$7:$F$349,SMALL(IF(COUNTIF($L$5,$H$7:$H$349)*COUNTIF($L$5,$I$7:$I$349),MATCH(ROW($A$7:$A$349),ROW($A$7:$A$349)),""),ROWS($B$1:D277)),COLUMNS($A$1:D279))</f>
        <v>Resurgencia de conductas simbólicas: Una aproximación experimental = Resurgence of symbolic behavior: An experimental approach</v>
      </c>
      <c r="N283" t="str">
        <f t="array" ref="N283">INDEX($A$7:$F$349,SMALL(IF(COUNTIF($L$5,$H$7:$H$349)*COUNTIF($L$5,$I$7:$I$349),MATCH(ROW($A$7:$A$349),ROW($A$7:$A$349)),""),ROWS($B$1:E277)),COLUMNS($A$1:E279))</f>
        <v>Acta Colombiana de Psicología</v>
      </c>
      <c r="O283">
        <f t="array" ref="O283">INDEX($A$7:$F$349,SMALL(IF(COUNTIF($L$5,$H$7:$H$349)*COUNTIF($L$5,$I$7:$I$349),MATCH(ROW($A$7:$A$349),ROW($A$7:$A$349)),""),ROWS($B$1:F277)),COLUMNS($A$1:F279))</f>
        <v>0</v>
      </c>
    </row>
    <row r="284" spans="1:15">
      <c r="A284" s="1">
        <f>'PsycInfo - Initial'!A287</f>
        <v>0</v>
      </c>
      <c r="B284" s="1">
        <f>'PsycInfo - Initial'!B287</f>
        <v>2019</v>
      </c>
      <c r="C284" s="1" t="str">
        <f>'PsycInfo - Initial'!C287</f>
        <v>Thrailkill, Eric A.; Ameden, Wesley C.; Bouton, Mark E.</v>
      </c>
      <c r="D284" s="1" t="str">
        <f>'PsycInfo - Initial'!D287</f>
        <v>Resurgence in humans: Reducing relapse by increasing generalization between treatment and testing</v>
      </c>
      <c r="E284" s="1" t="str">
        <f>'PsycInfo - Initial'!E287</f>
        <v>Journal of Experimental Psychology: Animal Learning and Cognition</v>
      </c>
      <c r="F284" s="1">
        <f>'PsycInfo - Initial'!F287</f>
        <v>0</v>
      </c>
      <c r="H284" s="1">
        <v>1</v>
      </c>
      <c r="I284" s="1">
        <v>1</v>
      </c>
      <c r="J284" t="b">
        <f t="shared" si="4"/>
        <v>1</v>
      </c>
      <c r="K284">
        <f t="array" ref="K284">INDEX($A$7:$F$349,SMALL(IF(COUNTIF($L$5,$H$7:$H$349)*COUNTIF($L$5,$I$7:$I$349),MATCH(ROW($A$7:$A$349),ROW($A$7:$A$349)),""),ROWS($B$1:B278)),COLUMNS($A$1:B280))</f>
        <v>2017</v>
      </c>
      <c r="L284" t="str">
        <f t="array" ref="L284">INDEX($A$7:$F$349,SMALL(IF(COUNTIF($L$5,$H$7:$H$349)*COUNTIF($L$5,$I$7:$I$349),MATCH(ROW($A$7:$A$349),ROW($A$7:$A$349)),""),ROWS($B$1:C278)),COLUMNS($A$1:C280))</f>
        <v>Kuroda, Toshikazu; Mizutani, Yuto; Cançado, Carlos R. X.; Podlesnik, Christopher A.</v>
      </c>
      <c r="M284" t="str">
        <f t="array" ref="M284">INDEX($A$7:$F$349,SMALL(IF(COUNTIF($L$5,$H$7:$H$349)*COUNTIF($L$5,$I$7:$I$349),MATCH(ROW($A$7:$A$349),ROW($A$7:$A$349)),""),ROWS($B$1:D278)),COLUMNS($A$1:D280))</f>
        <v>Reversal learning and resurgence of operant behavior in zebrafish (Danio rerio)</v>
      </c>
      <c r="N284" t="str">
        <f t="array" ref="N284">INDEX($A$7:$F$349,SMALL(IF(COUNTIF($L$5,$H$7:$H$349)*COUNTIF($L$5,$I$7:$I$349),MATCH(ROW($A$7:$A$349),ROW($A$7:$A$349)),""),ROWS($B$1:E278)),COLUMNS($A$1:E280))</f>
        <v>Behavioural Processes</v>
      </c>
      <c r="O284">
        <f t="array" ref="O284">INDEX($A$7:$F$349,SMALL(IF(COUNTIF($L$5,$H$7:$H$349)*COUNTIF($L$5,$I$7:$I$349),MATCH(ROW($A$7:$A$349),ROW($A$7:$A$349)),""),ROWS($B$1:F278)),COLUMNS($A$1:F280))</f>
        <v>0</v>
      </c>
    </row>
    <row r="285" spans="1:15">
      <c r="A285" s="1">
        <f>'PsycInfo - Initial'!A288</f>
        <v>0</v>
      </c>
      <c r="B285" s="1">
        <f>'PsycInfo - Initial'!B288</f>
        <v>2014</v>
      </c>
      <c r="C285" s="1" t="str">
        <f>'PsycInfo - Initial'!C288</f>
        <v>da Silva, Stephanie P.; Cançado, Carlos R. X.; Lattal, Kennon A.</v>
      </c>
      <c r="D285" s="1" t="str">
        <f>'PsycInfo - Initial'!D288</f>
        <v>Resurgence in Siamese fighting fish, Betta splendens</v>
      </c>
      <c r="E285" s="1" t="str">
        <f>'PsycInfo - Initial'!E288</f>
        <v>Behavioural Processes</v>
      </c>
      <c r="F285" s="1">
        <f>'PsycInfo - Initial'!F288</f>
        <v>0</v>
      </c>
      <c r="H285" s="1">
        <v>1</v>
      </c>
      <c r="I285" s="1">
        <v>1</v>
      </c>
      <c r="J285" t="b">
        <f t="shared" si="4"/>
        <v>1</v>
      </c>
      <c r="K285">
        <f t="array" ref="K285">INDEX($A$7:$F$349,SMALL(IF(COUNTIF($L$5,$H$7:$H$349)*COUNTIF($L$5,$I$7:$I$349),MATCH(ROW($A$7:$A$349),ROW($A$7:$A$349)),""),ROWS($B$1:B279)),COLUMNS($A$1:B281))</f>
        <v>2016</v>
      </c>
      <c r="L285" t="str">
        <f t="array" ref="L285">INDEX($A$7:$F$349,SMALL(IF(COUNTIF($L$5,$H$7:$H$349)*COUNTIF($L$5,$I$7:$I$349),MATCH(ROW($A$7:$A$349),ROW($A$7:$A$349)),""),ROWS($B$1:C279)),COLUMNS($A$1:C281))</f>
        <v>Bouton, Mark E.; Trask, Sydney</v>
      </c>
      <c r="M285" t="str">
        <f t="array" ref="M285">INDEX($A$7:$F$349,SMALL(IF(COUNTIF($L$5,$H$7:$H$349)*COUNTIF($L$5,$I$7:$I$349),MATCH(ROW($A$7:$A$349),ROW($A$7:$A$349)),""),ROWS($B$1:D279)),COLUMNS($A$1:D281))</f>
        <v>Role of the discriminative properties of the reinforcer in resurgence</v>
      </c>
      <c r="N285" t="str">
        <f t="array" ref="N285">INDEX($A$7:$F$349,SMALL(IF(COUNTIF($L$5,$H$7:$H$349)*COUNTIF($L$5,$I$7:$I$349),MATCH(ROW($A$7:$A$349),ROW($A$7:$A$349)),""),ROWS($B$1:E279)),COLUMNS($A$1:E281))</f>
        <v>Learning &amp; Behavior</v>
      </c>
      <c r="O285">
        <f t="array" ref="O285">INDEX($A$7:$F$349,SMALL(IF(COUNTIF($L$5,$H$7:$H$349)*COUNTIF($L$5,$I$7:$I$349),MATCH(ROW($A$7:$A$349),ROW($A$7:$A$349)),""),ROWS($B$1:F279)),COLUMNS($A$1:F281))</f>
        <v>0</v>
      </c>
    </row>
    <row r="286" spans="1:15">
      <c r="A286" s="1">
        <f>'PsycInfo - Initial'!A289</f>
        <v>0</v>
      </c>
      <c r="B286" s="1">
        <f>'PsycInfo - Initial'!B289</f>
        <v>2019</v>
      </c>
      <c r="C286" s="1" t="str">
        <f>'PsycInfo - Initial'!C289</f>
        <v>Podlesnik, Christopher A.; Kuroda, Toshikazu; Jimenez‐Gomez, Corina; Abreu‐Rodrigues, Josele; Cançado, Carlos R. X.; Blackman, Abigail L.; Silverman, Karli; Villegas‐Barker, Jamie; Galbato, Melinda; Teixeira, Italo S. C.</v>
      </c>
      <c r="D286" s="1" t="str">
        <f>'PsycInfo - Initial'!D289</f>
        <v>Resurgence is greater following a return to the training context than remaining in the extinction context</v>
      </c>
      <c r="E286" s="1" t="str">
        <f>'PsycInfo - Initial'!E289</f>
        <v>Journal of the Experimental Analysis of Behavior</v>
      </c>
      <c r="F286" s="1">
        <f>'PsycInfo - Initial'!F289</f>
        <v>0</v>
      </c>
      <c r="H286" s="1">
        <v>1</v>
      </c>
      <c r="I286" s="1">
        <v>1</v>
      </c>
      <c r="J286" t="b">
        <f t="shared" si="4"/>
        <v>1</v>
      </c>
      <c r="K286">
        <f t="array" ref="K286">INDEX($A$7:$F$349,SMALL(IF(COUNTIF($L$5,$H$7:$H$349)*COUNTIF($L$5,$I$7:$I$349),MATCH(ROW($A$7:$A$349),ROW($A$7:$A$349)),""),ROWS($B$1:B280)),COLUMNS($A$1:B282))</f>
        <v>2014</v>
      </c>
      <c r="L286" t="str">
        <f t="array" ref="L286">INDEX($A$7:$F$349,SMALL(IF(COUNTIF($L$5,$H$7:$H$349)*COUNTIF($L$5,$I$7:$I$349),MATCH(ROW($A$7:$A$349),ROW($A$7:$A$349)),""),ROWS($B$1:C280)),COLUMNS($A$1:C282))</f>
        <v>Pyszczynski, Adam D.</v>
      </c>
      <c r="M286" t="str">
        <f t="array" ref="M286">INDEX($A$7:$F$349,SMALL(IF(COUNTIF($L$5,$H$7:$H$349)*COUNTIF($L$5,$I$7:$I$349),MATCH(ROW($A$7:$A$349),ROW($A$7:$A$349)),""),ROWS($B$1:D280)),COLUMNS($A$1:D282))</f>
        <v>Selected neuropharmacology of resurgence</v>
      </c>
      <c r="N286">
        <f t="array" ref="N286">INDEX($A$7:$F$349,SMALL(IF(COUNTIF($L$5,$H$7:$H$349)*COUNTIF($L$5,$I$7:$I$349),MATCH(ROW($A$7:$A$349),ROW($A$7:$A$349)),""),ROWS($B$1:E280)),COLUMNS($A$1:E282))</f>
        <v>0</v>
      </c>
      <c r="O286">
        <f t="array" ref="O286">INDEX($A$7:$F$349,SMALL(IF(COUNTIF($L$5,$H$7:$H$349)*COUNTIF($L$5,$I$7:$I$349),MATCH(ROW($A$7:$A$349),ROW($A$7:$A$349)),""),ROWS($B$1:F280)),COLUMNS($A$1:F282))</f>
        <v>0</v>
      </c>
    </row>
    <row r="287" spans="1:15">
      <c r="A287" s="1">
        <f>'PsycInfo - Initial'!A290</f>
        <v>0</v>
      </c>
      <c r="B287" s="1">
        <f>'PsycInfo - Initial'!B290</f>
        <v>2019</v>
      </c>
      <c r="C287" s="1" t="str">
        <f>'PsycInfo - Initial'!C290</f>
        <v>Nall, Rusty W.; Rung, Jillian M.; Shahan, Timothy A.</v>
      </c>
      <c r="D287" s="1" t="str">
        <f>'PsycInfo - Initial'!D290</f>
        <v>Resurgence of a target behavior suppressed by a combination of punishment and alternative reinforcement</v>
      </c>
      <c r="E287" s="1" t="str">
        <f>'PsycInfo - Initial'!E290</f>
        <v>Behavioural Processes</v>
      </c>
      <c r="F287" s="1">
        <f>'PsycInfo - Initial'!F290</f>
        <v>0</v>
      </c>
      <c r="H287" s="1">
        <v>1</v>
      </c>
      <c r="I287" s="1">
        <v>1</v>
      </c>
      <c r="J287" t="b">
        <f t="shared" si="4"/>
        <v>1</v>
      </c>
      <c r="K287">
        <f t="array" ref="K287">INDEX($A$7:$F$349,SMALL(IF(COUNTIF($L$5,$H$7:$H$349)*COUNTIF($L$5,$I$7:$I$349),MATCH(ROW($A$7:$A$349),ROW($A$7:$A$349)),""),ROWS($B$1:B281)),COLUMNS($A$1:B283))</f>
        <v>2015</v>
      </c>
      <c r="L287" t="str">
        <f t="array" ref="L287">INDEX($A$7:$F$349,SMALL(IF(COUNTIF($L$5,$H$7:$H$349)*COUNTIF($L$5,$I$7:$I$349),MATCH(ROW($A$7:$A$349),ROW($A$7:$A$349)),""),ROWS($B$1:C281)),COLUMNS($A$1:C283))</f>
        <v>Lambert, Joseph M.; Bloom, Sarah E.; Samaha, Andrew L.; Dayton, Elizabeth; Rodewald, Andrew M.</v>
      </c>
      <c r="M287" t="str">
        <f t="array" ref="M287">INDEX($A$7:$F$349,SMALL(IF(COUNTIF($L$5,$H$7:$H$349)*COUNTIF($L$5,$I$7:$I$349),MATCH(ROW($A$7:$A$349),ROW($A$7:$A$349)),""),ROWS($B$1:D281)),COLUMNS($A$1:D283))</f>
        <v>Serial alternative response training as intervention for target response resurgence</v>
      </c>
      <c r="N287" t="str">
        <f t="array" ref="N287">INDEX($A$7:$F$349,SMALL(IF(COUNTIF($L$5,$H$7:$H$349)*COUNTIF($L$5,$I$7:$I$349),MATCH(ROW($A$7:$A$349),ROW($A$7:$A$349)),""),ROWS($B$1:E281)),COLUMNS($A$1:E283))</f>
        <v>Journal of Applied Behavior Analysis</v>
      </c>
      <c r="O287">
        <f t="array" ref="O287">INDEX($A$7:$F$349,SMALL(IF(COUNTIF($L$5,$H$7:$H$349)*COUNTIF($L$5,$I$7:$I$349),MATCH(ROW($A$7:$A$349),ROW($A$7:$A$349)),""),ROWS($B$1:F281)),COLUMNS($A$1:F283))</f>
        <v>0</v>
      </c>
    </row>
    <row r="288" spans="1:15">
      <c r="A288" s="1">
        <f>'PsycInfo - Initial'!A291</f>
        <v>0</v>
      </c>
      <c r="B288" s="1">
        <f>'PsycInfo - Initial'!B291</f>
        <v>2006</v>
      </c>
      <c r="C288" s="1" t="str">
        <f>'PsycInfo - Initial'!C291</f>
        <v>Podlesnik, Christopher A.; Jimenez-Gomez, Corina; Shahan, Timothy A.</v>
      </c>
      <c r="D288" s="1" t="str">
        <f>'PsycInfo - Initial'!D291</f>
        <v>Resurgence of alcohol seeking produced by discontinuing non-drug reinforcement as an animal model of drug relapse</v>
      </c>
      <c r="E288" s="1" t="str">
        <f>'PsycInfo - Initial'!E291</f>
        <v>Behavioural Pharmacology</v>
      </c>
      <c r="F288" s="1">
        <f>'PsycInfo - Initial'!F291</f>
        <v>0</v>
      </c>
      <c r="H288" s="1">
        <v>1</v>
      </c>
      <c r="I288" s="1">
        <v>1</v>
      </c>
      <c r="J288" t="b">
        <f t="shared" si="4"/>
        <v>1</v>
      </c>
      <c r="K288">
        <f t="array" ref="K288">INDEX($A$7:$F$349,SMALL(IF(COUNTIF($L$5,$H$7:$H$349)*COUNTIF($L$5,$I$7:$I$349),MATCH(ROW($A$7:$A$349),ROW($A$7:$A$349)),""),ROWS($B$1:B282)),COLUMNS($A$1:B284))</f>
        <v>2019</v>
      </c>
      <c r="L288" t="str">
        <f t="array" ref="L288">INDEX($A$7:$F$349,SMALL(IF(COUNTIF($L$5,$H$7:$H$349)*COUNTIF($L$5,$I$7:$I$349),MATCH(ROW($A$7:$A$349),ROW($A$7:$A$349)),""),ROWS($B$1:C282)),COLUMNS($A$1:C284))</f>
        <v>Kranak, Michael P.</v>
      </c>
      <c r="M288" t="str">
        <f t="array" ref="M288">INDEX($A$7:$F$349,SMALL(IF(COUNTIF($L$5,$H$7:$H$349)*COUNTIF($L$5,$I$7:$I$349),MATCH(ROW($A$7:$A$349),ROW($A$7:$A$349)),""),ROWS($B$1:D282)),COLUMNS($A$1:D284))</f>
        <v>Serial and concurrent response presentation: Their effects on resurgence</v>
      </c>
      <c r="N288">
        <f t="array" ref="N288">INDEX($A$7:$F$349,SMALL(IF(COUNTIF($L$5,$H$7:$H$349)*COUNTIF($L$5,$I$7:$I$349),MATCH(ROW($A$7:$A$349),ROW($A$7:$A$349)),""),ROWS($B$1:E282)),COLUMNS($A$1:E284))</f>
        <v>0</v>
      </c>
      <c r="O288">
        <f t="array" ref="O288">INDEX($A$7:$F$349,SMALL(IF(COUNTIF($L$5,$H$7:$H$349)*COUNTIF($L$5,$I$7:$I$349),MATCH(ROW($A$7:$A$349),ROW($A$7:$A$349)),""),ROWS($B$1:F282)),COLUMNS($A$1:F284))</f>
        <v>0</v>
      </c>
    </row>
    <row r="289" spans="1:15">
      <c r="A289" s="1">
        <f>'PsycInfo - Initial'!A292</f>
        <v>0</v>
      </c>
      <c r="B289" s="1">
        <f>'PsycInfo - Initial'!B292</f>
        <v>2001</v>
      </c>
      <c r="C289" s="1" t="str">
        <f>'PsycInfo - Initial'!C292</f>
        <v>Sutton, Carole</v>
      </c>
      <c r="D289" s="1" t="str">
        <f>'PsycInfo - Initial'!D292</f>
        <v>Resurgence of attachment (behaviours) within a cognitive behavioural intervention: Evidence from research</v>
      </c>
      <c r="E289" s="1" t="str">
        <f>'PsycInfo - Initial'!E292</f>
        <v>Behavioural and Cognitive Psychotherapy</v>
      </c>
      <c r="F289" s="1">
        <f>'PsycInfo - Initial'!F292</f>
        <v>0</v>
      </c>
      <c r="H289" s="1">
        <v>1</v>
      </c>
      <c r="I289" s="1">
        <v>1</v>
      </c>
      <c r="J289" t="b">
        <f t="shared" si="4"/>
        <v>1</v>
      </c>
      <c r="K289">
        <f t="array" ref="K289">INDEX($A$7:$F$349,SMALL(IF(COUNTIF($L$5,$H$7:$H$349)*COUNTIF($L$5,$I$7:$I$349),MATCH(ROW($A$7:$A$349),ROW($A$7:$A$349)),""),ROWS($B$1:B283)),COLUMNS($A$1:B285))</f>
        <v>2017</v>
      </c>
      <c r="L289" t="str">
        <f t="array" ref="L289">INDEX($A$7:$F$349,SMALL(IF(COUNTIF($L$5,$H$7:$H$349)*COUNTIF($L$5,$I$7:$I$349),MATCH(ROW($A$7:$A$349),ROW($A$7:$A$349)),""),ROWS($B$1:C283)),COLUMNS($A$1:C285))</f>
        <v>Lambert, Joseph M.; Bloom, Sarah E.; Samaha, Andrew L.; Dayton, Elizabeth</v>
      </c>
      <c r="M289" t="str">
        <f t="array" ref="M289">INDEX($A$7:$F$349,SMALL(IF(COUNTIF($L$5,$H$7:$H$349)*COUNTIF($L$5,$I$7:$I$349),MATCH(ROW($A$7:$A$349),ROW($A$7:$A$349)),""),ROWS($B$1:D283)),COLUMNS($A$1:D285))</f>
        <v>Serial functional communication training: Extending serial DRA to mands and problem behavior</v>
      </c>
      <c r="N289" t="str">
        <f t="array" ref="N289">INDEX($A$7:$F$349,SMALL(IF(COUNTIF($L$5,$H$7:$H$349)*COUNTIF($L$5,$I$7:$I$349),MATCH(ROW($A$7:$A$349),ROW($A$7:$A$349)),""),ROWS($B$1:E283)),COLUMNS($A$1:E285))</f>
        <v>Behavioral Interventions</v>
      </c>
      <c r="O289">
        <f t="array" ref="O289">INDEX($A$7:$F$349,SMALL(IF(COUNTIF($L$5,$H$7:$H$349)*COUNTIF($L$5,$I$7:$I$349),MATCH(ROW($A$7:$A$349),ROW($A$7:$A$349)),""),ROWS($B$1:F283)),COLUMNS($A$1:F285))</f>
        <v>0</v>
      </c>
    </row>
    <row r="290" spans="1:15">
      <c r="A290" s="1">
        <f>'PsycInfo - Initial'!A293</f>
        <v>0</v>
      </c>
      <c r="B290" s="1">
        <f>'PsycInfo - Initial'!B293</f>
        <v>2007</v>
      </c>
      <c r="C290" s="1" t="str">
        <f>'PsycInfo - Initial'!C293</f>
        <v>Reed, Phil; Morgan, Theresa A.</v>
      </c>
      <c r="D290" s="1" t="str">
        <f>'PsycInfo - Initial'!D293</f>
        <v>Resurgence of behavior during extinction depends on previous rate of response</v>
      </c>
      <c r="E290" s="1" t="str">
        <f>'PsycInfo - Initial'!E293</f>
        <v>Learning &amp; Behavior</v>
      </c>
      <c r="F290" s="1">
        <f>'PsycInfo - Initial'!F293</f>
        <v>0</v>
      </c>
      <c r="H290" s="1">
        <v>1</v>
      </c>
      <c r="I290" s="1">
        <v>1</v>
      </c>
      <c r="J290" t="b">
        <f t="shared" si="4"/>
        <v>1</v>
      </c>
      <c r="K290">
        <f t="array" ref="K290">INDEX($A$7:$F$349,SMALL(IF(COUNTIF($L$5,$H$7:$H$349)*COUNTIF($L$5,$I$7:$I$349),MATCH(ROW($A$7:$A$349),ROW($A$7:$A$349)),""),ROWS($B$1:B284)),COLUMNS($A$1:B286))</f>
        <v>2015</v>
      </c>
      <c r="L290" t="str">
        <f t="array" ref="L290">INDEX($A$7:$F$349,SMALL(IF(COUNTIF($L$5,$H$7:$H$349)*COUNTIF($L$5,$I$7:$I$349),MATCH(ROW($A$7:$A$349),ROW($A$7:$A$349)),""),ROWS($B$1:C284)),COLUMNS($A$1:C286))</f>
        <v>St. Peter, Claire C.</v>
      </c>
      <c r="M290" t="str">
        <f t="array" ref="M290">INDEX($A$7:$F$349,SMALL(IF(COUNTIF($L$5,$H$7:$H$349)*COUNTIF($L$5,$I$7:$I$349),MATCH(ROW($A$7:$A$349),ROW($A$7:$A$349)),""),ROWS($B$1:D284)),COLUMNS($A$1:D286))</f>
        <v>Six reasons why applied behavior analysts should know about resurgence</v>
      </c>
      <c r="N290" t="str">
        <f t="array" ref="N290">INDEX($A$7:$F$349,SMALL(IF(COUNTIF($L$5,$H$7:$H$349)*COUNTIF($L$5,$I$7:$I$349),MATCH(ROW($A$7:$A$349),ROW($A$7:$A$349)),""),ROWS($B$1:E284)),COLUMNS($A$1:E286))</f>
        <v>Revista Mexicana de Análisis de la Conducta</v>
      </c>
      <c r="O290">
        <f t="array" ref="O290">INDEX($A$7:$F$349,SMALL(IF(COUNTIF($L$5,$H$7:$H$349)*COUNTIF($L$5,$I$7:$I$349),MATCH(ROW($A$7:$A$349),ROW($A$7:$A$349)),""),ROWS($B$1:F284)),COLUMNS($A$1:F286))</f>
        <v>0</v>
      </c>
    </row>
    <row r="291" spans="1:15">
      <c r="A291" s="1">
        <f>'PsycInfo - Initial'!A294</f>
        <v>0</v>
      </c>
      <c r="B291" s="1">
        <f>'PsycInfo - Initial'!B294</f>
        <v>2019</v>
      </c>
      <c r="C291" s="1" t="str">
        <f>'PsycInfo - Initial'!C294</f>
        <v>Radhakrishnan, Supriya; Gerow, Stephanie; Weston, Regan</v>
      </c>
      <c r="D291" s="1" t="str">
        <f>'PsycInfo - Initial'!D294</f>
        <v>Resurgence of challenging behavior following functional communication training for children with disabilities: A literature review</v>
      </c>
      <c r="E291" s="1" t="str">
        <f>'PsycInfo - Initial'!E294</f>
        <v>Journal of Developmental and Physical Disabilities</v>
      </c>
      <c r="F291" s="1">
        <f>'PsycInfo - Initial'!F294</f>
        <v>0</v>
      </c>
      <c r="H291" s="1">
        <v>1</v>
      </c>
      <c r="I291" s="1">
        <v>1</v>
      </c>
      <c r="J291" t="b">
        <f t="shared" si="4"/>
        <v>1</v>
      </c>
      <c r="K291">
        <f t="array" ref="K291">INDEX($A$7:$F$349,SMALL(IF(COUNTIF($L$5,$H$7:$H$349)*COUNTIF($L$5,$I$7:$I$349),MATCH(ROW($A$7:$A$349),ROW($A$7:$A$349)),""),ROWS($B$1:B285)),COLUMNS($A$1:B287))</f>
        <v>2013</v>
      </c>
      <c r="L291" t="str">
        <f t="array" ref="L291">INDEX($A$7:$F$349,SMALL(IF(COUNTIF($L$5,$H$7:$H$349)*COUNTIF($L$5,$I$7:$I$349),MATCH(ROW($A$7:$A$349),ROW($A$7:$A$349)),""),ROWS($B$1:C285)),COLUMNS($A$1:C287))</f>
        <v>Winterbauer, Neil E.; Lucke, Sara; Bouton, Mark E.</v>
      </c>
      <c r="M291" t="str">
        <f t="array" ref="M291">INDEX($A$7:$F$349,SMALL(IF(COUNTIF($L$5,$H$7:$H$349)*COUNTIF($L$5,$I$7:$I$349),MATCH(ROW($A$7:$A$349),ROW($A$7:$A$349)),""),ROWS($B$1:D285)),COLUMNS($A$1:D287))</f>
        <v>Some factors modulating the strength of resurgence after extinction of an instrumental behavior</v>
      </c>
      <c r="N291" t="str">
        <f t="array" ref="N291">INDEX($A$7:$F$349,SMALL(IF(COUNTIF($L$5,$H$7:$H$349)*COUNTIF($L$5,$I$7:$I$349),MATCH(ROW($A$7:$A$349),ROW($A$7:$A$349)),""),ROWS($B$1:E285)),COLUMNS($A$1:E287))</f>
        <v>Learning and Motivation</v>
      </c>
      <c r="O291">
        <f t="array" ref="O291">INDEX($A$7:$F$349,SMALL(IF(COUNTIF($L$5,$H$7:$H$349)*COUNTIF($L$5,$I$7:$I$349),MATCH(ROW($A$7:$A$349),ROW($A$7:$A$349)),""),ROWS($B$1:F285)),COLUMNS($A$1:F287))</f>
        <v>0</v>
      </c>
    </row>
    <row r="292" spans="1:15">
      <c r="A292" s="1">
        <f>'PsycInfo - Initial'!A295</f>
        <v>0</v>
      </c>
      <c r="B292" s="1">
        <f>'PsycInfo - Initial'!B295</f>
        <v>2015</v>
      </c>
      <c r="C292" s="1" t="str">
        <f>'PsycInfo - Initial'!C295</f>
        <v>Moriyama, Tetsumi; Kazama, Lisa; Obata, Satoshi; Nakamura, Tatsuhiro</v>
      </c>
      <c r="D292" s="1" t="str">
        <f>'PsycInfo - Initial'!D295</f>
        <v>Resurgence of chicks’ key-peck responding with an imprinted stimulus or food as reinforcer</v>
      </c>
      <c r="E292" s="1" t="str">
        <f>'PsycInfo - Initial'!E295</f>
        <v>Revista Mexicana de Análisis de la Conducta</v>
      </c>
      <c r="F292" s="1">
        <f>'PsycInfo - Initial'!F295</f>
        <v>0</v>
      </c>
      <c r="H292" s="1">
        <v>1</v>
      </c>
      <c r="I292" s="1">
        <v>1</v>
      </c>
      <c r="J292" t="b">
        <f t="shared" si="4"/>
        <v>1</v>
      </c>
      <c r="K292">
        <f t="array" ref="K292">INDEX($A$7:$F$349,SMALL(IF(COUNTIF($L$5,$H$7:$H$349)*COUNTIF($L$5,$I$7:$I$349),MATCH(ROW($A$7:$A$349),ROW($A$7:$A$349)),""),ROWS($B$1:B286)),COLUMNS($A$1:B288))</f>
        <v>2017</v>
      </c>
      <c r="L292" t="str">
        <f t="array" ref="L292">INDEX($A$7:$F$349,SMALL(IF(COUNTIF($L$5,$H$7:$H$349)*COUNTIF($L$5,$I$7:$I$349),MATCH(ROW($A$7:$A$349),ROW($A$7:$A$349)),""),ROWS($B$1:C286)),COLUMNS($A$1:C288))</f>
        <v>Craig, Andrew R.; Browning, Kaitlyn O.; Shahan, Timothy A.</v>
      </c>
      <c r="M292" t="str">
        <f t="array" ref="M292">INDEX($A$7:$F$349,SMALL(IF(COUNTIF($L$5,$H$7:$H$349)*COUNTIF($L$5,$I$7:$I$349),MATCH(ROW($A$7:$A$349),ROW($A$7:$A$349)),""),ROWS($B$1:D286)),COLUMNS($A$1:D288))</f>
        <v>Stimuli previously associated with reinforcement mitigate resurgence</v>
      </c>
      <c r="N292" t="str">
        <f t="array" ref="N292">INDEX($A$7:$F$349,SMALL(IF(COUNTIF($L$5,$H$7:$H$349)*COUNTIF($L$5,$I$7:$I$349),MATCH(ROW($A$7:$A$349),ROW($A$7:$A$349)),""),ROWS($B$1:E286)),COLUMNS($A$1:E288))</f>
        <v>Journal of the Experimental Analysis of Behavior</v>
      </c>
      <c r="O292">
        <f t="array" ref="O292">INDEX($A$7:$F$349,SMALL(IF(COUNTIF($L$5,$H$7:$H$349)*COUNTIF($L$5,$I$7:$I$349),MATCH(ROW($A$7:$A$349),ROW($A$7:$A$349)),""),ROWS($B$1:F286)),COLUMNS($A$1:F288))</f>
        <v>0</v>
      </c>
    </row>
    <row r="293" spans="1:15">
      <c r="A293" s="1">
        <f>'PsycInfo - Initial'!A296</f>
        <v>0</v>
      </c>
      <c r="B293" s="1">
        <f>'PsycInfo - Initial'!B296</f>
        <v>2020</v>
      </c>
      <c r="C293" s="1" t="str">
        <f>'PsycInfo - Initial'!C296</f>
        <v>Nall, Rusty W.</v>
      </c>
      <c r="D293" s="1" t="str">
        <f>'PsycInfo - Initial'!D296</f>
        <v>Resurgence of cocaine-seeking in rats following long access and punishment</v>
      </c>
      <c r="E293" s="1">
        <f>'PsycInfo - Initial'!E296</f>
        <v>0</v>
      </c>
      <c r="F293" s="1">
        <f>'PsycInfo - Initial'!F296</f>
        <v>0</v>
      </c>
      <c r="H293" s="1">
        <v>1</v>
      </c>
      <c r="I293" s="1">
        <v>1</v>
      </c>
      <c r="J293" t="b">
        <f t="shared" si="4"/>
        <v>1</v>
      </c>
      <c r="K293">
        <f t="array" ref="K293">INDEX($A$7:$F$349,SMALL(IF(COUNTIF($L$5,$H$7:$H$349)*COUNTIF($L$5,$I$7:$I$349),MATCH(ROW($A$7:$A$349),ROW($A$7:$A$349)),""),ROWS($B$1:B287)),COLUMNS($A$1:B289))</f>
        <v>2018</v>
      </c>
      <c r="L293" t="str">
        <f t="array" ref="L293">INDEX($A$7:$F$349,SMALL(IF(COUNTIF($L$5,$H$7:$H$349)*COUNTIF($L$5,$I$7:$I$349),MATCH(ROW($A$7:$A$349),ROW($A$7:$A$349)),""),ROWS($B$1:C287)),COLUMNS($A$1:C289))</f>
        <v>Nighbor, Tyler D.; Kincaid, Stephanie L.; O'Hearn, Christopher M.; Lattal, Kennon A.</v>
      </c>
      <c r="M293" t="str">
        <f t="array" ref="M293">INDEX($A$7:$F$349,SMALL(IF(COUNTIF($L$5,$H$7:$H$349)*COUNTIF($L$5,$I$7:$I$349),MATCH(ROW($A$7:$A$349),ROW($A$7:$A$349)),""),ROWS($B$1:D287)),COLUMNS($A$1:D289))</f>
        <v>Stimulus contributions to operant resurgence</v>
      </c>
      <c r="N293" t="str">
        <f t="array" ref="N293">INDEX($A$7:$F$349,SMALL(IF(COUNTIF($L$5,$H$7:$H$349)*COUNTIF($L$5,$I$7:$I$349),MATCH(ROW($A$7:$A$349),ROW($A$7:$A$349)),""),ROWS($B$1:E287)),COLUMNS($A$1:E289))</f>
        <v>Journal of the Experimental Analysis of Behavior</v>
      </c>
      <c r="O293">
        <f t="array" ref="O293">INDEX($A$7:$F$349,SMALL(IF(COUNTIF($L$5,$H$7:$H$349)*COUNTIF($L$5,$I$7:$I$349),MATCH(ROW($A$7:$A$349),ROW($A$7:$A$349)),""),ROWS($B$1:F287)),COLUMNS($A$1:F289))</f>
        <v>0</v>
      </c>
    </row>
    <row r="294" spans="1:15">
      <c r="A294" s="1">
        <f>'PsycInfo - Initial'!A297</f>
        <v>0</v>
      </c>
      <c r="B294" s="1">
        <f>'PsycInfo - Initial'!B297</f>
        <v>1996</v>
      </c>
      <c r="C294" s="1" t="str">
        <f>'PsycInfo - Initial'!C297</f>
        <v>Wilson, Kelly G.; Hayes, Steven C.</v>
      </c>
      <c r="D294" s="1" t="str">
        <f>'PsycInfo - Initial'!D297</f>
        <v>Resurgence of derived stimulus relations</v>
      </c>
      <c r="E294" s="1" t="str">
        <f>'PsycInfo - Initial'!E297</f>
        <v>Journal of the Experimental Analysis of Behavior</v>
      </c>
      <c r="F294" s="1">
        <f>'PsycInfo - Initial'!F297</f>
        <v>0</v>
      </c>
      <c r="H294" s="1">
        <v>1</v>
      </c>
      <c r="I294" s="1">
        <v>1</v>
      </c>
      <c r="J294" t="b">
        <f t="shared" si="4"/>
        <v>1</v>
      </c>
      <c r="K294">
        <f t="array" ref="K294">INDEX($A$7:$F$349,SMALL(IF(COUNTIF($L$5,$H$7:$H$349)*COUNTIF($L$5,$I$7:$I$349),MATCH(ROW($A$7:$A$349),ROW($A$7:$A$349)),""),ROWS($B$1:B288)),COLUMNS($A$1:B290))</f>
        <v>2015</v>
      </c>
      <c r="L294" t="str">
        <f t="array" ref="L294">INDEX($A$7:$F$349,SMALL(IF(COUNTIF($L$5,$H$7:$H$349)*COUNTIF($L$5,$I$7:$I$349),MATCH(ROW($A$7:$A$349),ROW($A$7:$A$349)),""),ROWS($B$1:C288)),COLUMNS($A$1:C290))</f>
        <v>Kincaid, Stephanie L.; Lattal, Kennon A.; Spence, Jake</v>
      </c>
      <c r="M294" t="str">
        <f t="array" ref="M294">INDEX($A$7:$F$349,SMALL(IF(COUNTIF($L$5,$H$7:$H$349)*COUNTIF($L$5,$I$7:$I$349),MATCH(ROW($A$7:$A$349),ROW($A$7:$A$349)),""),ROWS($B$1:D288)),COLUMNS($A$1:D290))</f>
        <v>Super-resurgence: ABA renewal increases resurgence</v>
      </c>
      <c r="N294" t="str">
        <f t="array" ref="N294">INDEX($A$7:$F$349,SMALL(IF(COUNTIF($L$5,$H$7:$H$349)*COUNTIF($L$5,$I$7:$I$349),MATCH(ROW($A$7:$A$349),ROW($A$7:$A$349)),""),ROWS($B$1:E288)),COLUMNS($A$1:E290))</f>
        <v>Behavioural Processes</v>
      </c>
      <c r="O294">
        <f t="array" ref="O294">INDEX($A$7:$F$349,SMALL(IF(COUNTIF($L$5,$H$7:$H$349)*COUNTIF($L$5,$I$7:$I$349),MATCH(ROW($A$7:$A$349),ROW($A$7:$A$349)),""),ROWS($B$1:F288)),COLUMNS($A$1:F290))</f>
        <v>0</v>
      </c>
    </row>
    <row r="295" spans="1:15">
      <c r="A295" s="1">
        <f>'PsycInfo - Initial'!A298</f>
        <v>0</v>
      </c>
      <c r="B295" s="1">
        <f>'PsycInfo - Initial'!B298</f>
        <v>2019</v>
      </c>
      <c r="C295" s="1" t="str">
        <f>'PsycInfo - Initial'!C298</f>
        <v>Wu, Kelly L.; Lorenz, Amanda K.; Christensen, Kelly J.; Feely, Molly A.; Carey, Elise C.; Strand, Jacob J.</v>
      </c>
      <c r="D295" s="1" t="str">
        <f>'PsycInfo - Initial'!D298</f>
        <v>Resurgence of eating disorders with olanzapine</v>
      </c>
      <c r="E295" s="1" t="str">
        <f>'PsycInfo - Initial'!E298</f>
        <v>Journal of Palliative Medicine</v>
      </c>
      <c r="F295" s="1">
        <f>'PsycInfo - Initial'!F298</f>
        <v>0</v>
      </c>
      <c r="H295" s="1">
        <v>0</v>
      </c>
      <c r="I295" s="1">
        <v>0</v>
      </c>
      <c r="J295" t="b">
        <f t="shared" si="4"/>
        <v>1</v>
      </c>
      <c r="K295">
        <f t="array" ref="K295">INDEX($A$7:$F$349,SMALL(IF(COUNTIF($L$5,$H$7:$H$349)*COUNTIF($L$5,$I$7:$I$349),MATCH(ROW($A$7:$A$349),ROW($A$7:$A$349)),""),ROWS($B$1:B289)),COLUMNS($A$1:B291))</f>
        <v>2016</v>
      </c>
      <c r="L295" t="str">
        <f t="array" ref="L295">INDEX($A$7:$F$349,SMALL(IF(COUNTIF($L$5,$H$7:$H$349)*COUNTIF($L$5,$I$7:$I$349),MATCH(ROW($A$7:$A$349),ROW($A$7:$A$349)),""),ROWS($B$1:C289)),COLUMNS($A$1:C291))</f>
        <v>Kincaid, Stephanie L.</v>
      </c>
      <c r="M295" t="str">
        <f t="array" ref="M295">INDEX($A$7:$F$349,SMALL(IF(COUNTIF($L$5,$H$7:$H$349)*COUNTIF($L$5,$I$7:$I$349),MATCH(ROW($A$7:$A$349),ROW($A$7:$A$349)),""),ROWS($B$1:D289)),COLUMNS($A$1:D291))</f>
        <v>Testing for recurrence of ratio-strained behavior with reinstatement, resurgence, and renewal</v>
      </c>
      <c r="N295">
        <f t="array" ref="N295">INDEX($A$7:$F$349,SMALL(IF(COUNTIF($L$5,$H$7:$H$349)*COUNTIF($L$5,$I$7:$I$349),MATCH(ROW($A$7:$A$349),ROW($A$7:$A$349)),""),ROWS($B$1:E289)),COLUMNS($A$1:E291))</f>
        <v>0</v>
      </c>
      <c r="O295">
        <f t="array" ref="O295">INDEX($A$7:$F$349,SMALL(IF(COUNTIF($L$5,$H$7:$H$349)*COUNTIF($L$5,$I$7:$I$349),MATCH(ROW($A$7:$A$349),ROW($A$7:$A$349)),""),ROWS($B$1:F289)),COLUMNS($A$1:F291))</f>
        <v>0</v>
      </c>
    </row>
    <row r="296" spans="1:15">
      <c r="A296" s="1">
        <f>'PsycInfo - Initial'!A299</f>
        <v>0</v>
      </c>
      <c r="B296" s="1">
        <f>'PsycInfo - Initial'!B299</f>
        <v>2003</v>
      </c>
      <c r="C296" s="1" t="str">
        <f>'PsycInfo - Initial'!C299</f>
        <v>Aguilera, Carolina</v>
      </c>
      <c r="D296" s="1" t="str">
        <f>'PsycInfo - Initial'!D299</f>
        <v>Resurgence of inaccurately instructed behavior</v>
      </c>
      <c r="E296" s="1">
        <f>'PsycInfo - Initial'!E299</f>
        <v>0</v>
      </c>
      <c r="F296" s="1">
        <f>'PsycInfo - Initial'!F299</f>
        <v>0</v>
      </c>
      <c r="H296" s="1">
        <v>1</v>
      </c>
      <c r="I296" s="1">
        <v>1</v>
      </c>
      <c r="J296" t="b">
        <f t="shared" si="4"/>
        <v>1</v>
      </c>
      <c r="K296">
        <f t="array" ref="K296">INDEX($A$7:$F$349,SMALL(IF(COUNTIF($L$5,$H$7:$H$349)*COUNTIF($L$5,$I$7:$I$349),MATCH(ROW($A$7:$A$349),ROW($A$7:$A$349)),""),ROWS($B$1:B290)),COLUMNS($A$1:B292))</f>
        <v>2020</v>
      </c>
      <c r="L296" t="str">
        <f t="array" ref="L296">INDEX($A$7:$F$349,SMALL(IF(COUNTIF($L$5,$H$7:$H$349)*COUNTIF($L$5,$I$7:$I$349),MATCH(ROW($A$7:$A$349),ROW($A$7:$A$349)),""),ROWS($B$1:C290)),COLUMNS($A$1:C292))</f>
        <v>Lattal, Kennon A.; Oliver, Anthony C.</v>
      </c>
      <c r="M296" t="str">
        <f t="array" ref="M296">INDEX($A$7:$F$349,SMALL(IF(COUNTIF($L$5,$H$7:$H$349)*COUNTIF($L$5,$I$7:$I$349),MATCH(ROW($A$7:$A$349),ROW($A$7:$A$349)),""),ROWS($B$1:D290)),COLUMNS($A$1:D292))</f>
        <v>The control response in assessing resurgence: Useful or compromised tool?</v>
      </c>
      <c r="N296" t="str">
        <f t="array" ref="N296">INDEX($A$7:$F$349,SMALL(IF(COUNTIF($L$5,$H$7:$H$349)*COUNTIF($L$5,$I$7:$I$349),MATCH(ROW($A$7:$A$349),ROW($A$7:$A$349)),""),ROWS($B$1:E290)),COLUMNS($A$1:E292))</f>
        <v>Journal of the Experimental Analysis of Behavior</v>
      </c>
      <c r="O296">
        <f t="array" ref="O296">INDEX($A$7:$F$349,SMALL(IF(COUNTIF($L$5,$H$7:$H$349)*COUNTIF($L$5,$I$7:$I$349),MATCH(ROW($A$7:$A$349),ROW($A$7:$A$349)),""),ROWS($B$1:F290)),COLUMNS($A$1:F292))</f>
        <v>0</v>
      </c>
    </row>
    <row r="297" spans="1:15">
      <c r="A297" s="1">
        <f>'PsycInfo - Initial'!A300</f>
        <v>0</v>
      </c>
      <c r="B297" s="1">
        <f>'PsycInfo - Initial'!B300</f>
        <v>2009</v>
      </c>
      <c r="C297" s="1" t="str">
        <f>'PsycInfo - Initial'!C300</f>
        <v>Bruzek, Jennifer L.; Thompson, Rachel H.; Peters, Lindsay</v>
      </c>
      <c r="D297" s="1" t="str">
        <f>'PsycInfo - Initial'!D300</f>
        <v>Resurgence of infant caregiving responses</v>
      </c>
      <c r="E297" s="1" t="str">
        <f>'PsycInfo - Initial'!E300</f>
        <v>Journal of the Experimental Analysis of Behavior</v>
      </c>
      <c r="F297" s="1">
        <f>'PsycInfo - Initial'!F300</f>
        <v>0</v>
      </c>
      <c r="H297" s="1">
        <v>1</v>
      </c>
      <c r="I297" s="1">
        <v>1</v>
      </c>
      <c r="J297" t="b">
        <f t="shared" si="4"/>
        <v>1</v>
      </c>
      <c r="K297">
        <f t="array" ref="K297">INDEX($A$7:$F$349,SMALL(IF(COUNTIF($L$5,$H$7:$H$349)*COUNTIF($L$5,$I$7:$I$349),MATCH(ROW($A$7:$A$349),ROW($A$7:$A$349)),""),ROWS($B$1:B291)),COLUMNS($A$1:B293))</f>
        <v>2012</v>
      </c>
      <c r="L297" t="str">
        <f t="array" ref="L297">INDEX($A$7:$F$349,SMALL(IF(COUNTIF($L$5,$H$7:$H$349)*COUNTIF($L$5,$I$7:$I$349),MATCH(ROW($A$7:$A$349),ROW($A$7:$A$349)),""),ROWS($B$1:C291)),COLUMNS($A$1:C293))</f>
        <v>McHugh, Louise; Procter, Jonathan; Herzog, Michaela; Schock, Anne-Kathrin; Reed, Phil</v>
      </c>
      <c r="M297" t="str">
        <f t="array" ref="M297">INDEX($A$7:$F$349,SMALL(IF(COUNTIF($L$5,$H$7:$H$349)*COUNTIF($L$5,$I$7:$I$349),MATCH(ROW($A$7:$A$349),ROW($A$7:$A$349)),""),ROWS($B$1:D291)),COLUMNS($A$1:D293))</f>
        <v>The effect of mindfulness on extinction and behavioral resurgence</v>
      </c>
      <c r="N297" t="str">
        <f t="array" ref="N297">INDEX($A$7:$F$349,SMALL(IF(COUNTIF($L$5,$H$7:$H$349)*COUNTIF($L$5,$I$7:$I$349),MATCH(ROW($A$7:$A$349),ROW($A$7:$A$349)),""),ROWS($B$1:E291)),COLUMNS($A$1:E293))</f>
        <v>Learning &amp; Behavior</v>
      </c>
      <c r="O297">
        <f t="array" ref="O297">INDEX($A$7:$F$349,SMALL(IF(COUNTIF($L$5,$H$7:$H$349)*COUNTIF($L$5,$I$7:$I$349),MATCH(ROW($A$7:$A$349),ROW($A$7:$A$349)),""),ROWS($B$1:F291)),COLUMNS($A$1:F293))</f>
        <v>0</v>
      </c>
    </row>
    <row r="298" spans="1:15">
      <c r="A298" s="1">
        <f>'PsycInfo - Initial'!A301</f>
        <v>0</v>
      </c>
      <c r="B298" s="1">
        <f>'PsycInfo - Initial'!B301</f>
        <v>2014</v>
      </c>
      <c r="C298" s="1" t="str">
        <f>'PsycInfo - Initial'!C301</f>
        <v>Bouton, Mark E.; Schepers, Scott T.</v>
      </c>
      <c r="D298" s="1" t="str">
        <f>'PsycInfo - Initial'!D301</f>
        <v>Resurgence of instrumental behavior after an abstinence contingency</v>
      </c>
      <c r="E298" s="1" t="str">
        <f>'PsycInfo - Initial'!E301</f>
        <v>Learning &amp; Behavior</v>
      </c>
      <c r="F298" s="1">
        <f>'PsycInfo - Initial'!F301</f>
        <v>0</v>
      </c>
      <c r="H298" s="1">
        <v>1</v>
      </c>
      <c r="I298" s="1">
        <v>1</v>
      </c>
      <c r="J298" t="b">
        <f t="shared" si="4"/>
        <v>1</v>
      </c>
      <c r="K298">
        <f t="array" ref="K298">INDEX($A$7:$F$349,SMALL(IF(COUNTIF($L$5,$H$7:$H$349)*COUNTIF($L$5,$I$7:$I$349),MATCH(ROW($A$7:$A$349),ROW($A$7:$A$349)),""),ROWS($B$1:B292)),COLUMNS($A$1:B294))</f>
        <v>2011</v>
      </c>
      <c r="L298" t="str">
        <f t="array" ref="L298">INDEX($A$7:$F$349,SMALL(IF(COUNTIF($L$5,$H$7:$H$349)*COUNTIF($L$5,$I$7:$I$349),MATCH(ROW($A$7:$A$349),ROW($A$7:$A$349)),""),ROWS($B$1:C292)),COLUMNS($A$1:C294))</f>
        <v>Weeden, Marc Alden</v>
      </c>
      <c r="M298" t="str">
        <f t="array" ref="M298">INDEX($A$7:$F$349,SMALL(IF(COUNTIF($L$5,$H$7:$H$349)*COUNTIF($L$5,$I$7:$I$349),MATCH(ROW($A$7:$A$349),ROW($A$7:$A$349)),""),ROWS($B$1:D292)),COLUMNS($A$1:D294))</f>
        <v>The effects of chlordiazepoxide on resurgence in male rats: A preliminary investigation</v>
      </c>
      <c r="N298">
        <f t="array" ref="N298">INDEX($A$7:$F$349,SMALL(IF(COUNTIF($L$5,$H$7:$H$349)*COUNTIF($L$5,$I$7:$I$349),MATCH(ROW($A$7:$A$349),ROW($A$7:$A$349)),""),ROWS($B$1:E292)),COLUMNS($A$1:E294))</f>
        <v>0</v>
      </c>
      <c r="O298">
        <f t="array" ref="O298">INDEX($A$7:$F$349,SMALL(IF(COUNTIF($L$5,$H$7:$H$349)*COUNTIF($L$5,$I$7:$I$349),MATCH(ROW($A$7:$A$349),ROW($A$7:$A$349)),""),ROWS($B$1:F292)),COLUMNS($A$1:F294))</f>
        <v>0</v>
      </c>
    </row>
    <row r="299" spans="1:15">
      <c r="A299" s="1">
        <f>'PsycInfo - Initial'!A302</f>
        <v>0</v>
      </c>
      <c r="B299" s="1">
        <f>'PsycInfo - Initial'!B302</f>
        <v>2007</v>
      </c>
      <c r="C299" s="1" t="str">
        <f>'PsycInfo - Initial'!C302</f>
        <v>Bachá-Méndez, Gustavo; Reid, Alliston K.; Mendoza-Soylovna, Adela</v>
      </c>
      <c r="D299" s="1" t="str">
        <f>'PsycInfo - Initial'!D302</f>
        <v>Resurgence of integrated behavioral units</v>
      </c>
      <c r="E299" s="1" t="str">
        <f>'PsycInfo - Initial'!E302</f>
        <v>Journal of the Experimental Analysis of Behavior</v>
      </c>
      <c r="F299" s="1">
        <f>'PsycInfo - Initial'!F302</f>
        <v>0</v>
      </c>
      <c r="H299" s="1">
        <v>1</v>
      </c>
      <c r="I299" s="1">
        <v>1</v>
      </c>
      <c r="J299" t="b">
        <f t="shared" si="4"/>
        <v>1</v>
      </c>
      <c r="K299">
        <f t="array" ref="K299">INDEX($A$7:$F$349,SMALL(IF(COUNTIF($L$5,$H$7:$H$349)*COUNTIF($L$5,$I$7:$I$349),MATCH(ROW($A$7:$A$349),ROW($A$7:$A$349)),""),ROWS($B$1:B293)),COLUMNS($A$1:B295))</f>
        <v>2015</v>
      </c>
      <c r="L299" t="str">
        <f t="array" ref="L299">INDEX($A$7:$F$349,SMALL(IF(COUNTIF($L$5,$H$7:$H$349)*COUNTIF($L$5,$I$7:$I$349),MATCH(ROW($A$7:$A$349),ROW($A$7:$A$349)),""),ROWS($B$1:C293)),COLUMNS($A$1:C295))</f>
        <v>Kestner, Katie; Redner, Ryan; Watkins, Erin E.; Poling, Alan</v>
      </c>
      <c r="M299" t="str">
        <f t="array" ref="M299">INDEX($A$7:$F$349,SMALL(IF(COUNTIF($L$5,$H$7:$H$349)*COUNTIF($L$5,$I$7:$I$349),MATCH(ROW($A$7:$A$349),ROW($A$7:$A$349)),""),ROWS($B$1:D293)),COLUMNS($A$1:D295))</f>
        <v>The effects of punishment on resurgence in laboratory rats</v>
      </c>
      <c r="N299" t="str">
        <f t="array" ref="N299">INDEX($A$7:$F$349,SMALL(IF(COUNTIF($L$5,$H$7:$H$349)*COUNTIF($L$5,$I$7:$I$349),MATCH(ROW($A$7:$A$349),ROW($A$7:$A$349)),""),ROWS($B$1:E293)),COLUMNS($A$1:E295))</f>
        <v>The Psychological Record</v>
      </c>
      <c r="O299">
        <f t="array" ref="O299">INDEX($A$7:$F$349,SMALL(IF(COUNTIF($L$5,$H$7:$H$349)*COUNTIF($L$5,$I$7:$I$349),MATCH(ROW($A$7:$A$349),ROW($A$7:$A$349)),""),ROWS($B$1:F293)),COLUMNS($A$1:F295))</f>
        <v>0</v>
      </c>
    </row>
    <row r="300" spans="1:15">
      <c r="A300" s="1">
        <f>'PsycInfo - Initial'!A303</f>
        <v>0</v>
      </c>
      <c r="B300" s="1">
        <f>'PsycInfo - Initial'!B303</f>
        <v>2015</v>
      </c>
      <c r="C300" s="1" t="str">
        <f>'PsycInfo - Initial'!C303</f>
        <v>Berg, Wendy K.; Ringdahl, Joel E.; Ryan, Stephen E.; Ing, Anna D.; Lustig, Nicole; Romani, Patrick; Wacker, David P.; Andersen, Jennifer K.; Durako, Emily</v>
      </c>
      <c r="D300" s="1" t="str">
        <f>'PsycInfo - Initial'!D303</f>
        <v>Resurgence of mands following functional communication training</v>
      </c>
      <c r="E300" s="1" t="str">
        <f>'PsycInfo - Initial'!E303</f>
        <v>Revista Mexicana de Análisis de la Conducta</v>
      </c>
      <c r="F300" s="1">
        <f>'PsycInfo - Initial'!F303</f>
        <v>0</v>
      </c>
      <c r="H300" s="1">
        <v>1</v>
      </c>
      <c r="I300" s="1">
        <v>1</v>
      </c>
      <c r="J300" t="b">
        <f t="shared" si="4"/>
        <v>1</v>
      </c>
      <c r="K300">
        <f t="array" ref="K300">INDEX($A$7:$F$349,SMALL(IF(COUNTIF($L$5,$H$7:$H$349)*COUNTIF($L$5,$I$7:$I$349),MATCH(ROW($A$7:$A$349),ROW($A$7:$A$349)),""),ROWS($B$1:B294)),COLUMNS($A$1:B296))</f>
        <v>2013</v>
      </c>
      <c r="L300" t="str">
        <f t="array" ref="L300">INDEX($A$7:$F$349,SMALL(IF(COUNTIF($L$5,$H$7:$H$349)*COUNTIF($L$5,$I$7:$I$349),MATCH(ROW($A$7:$A$349),ROW($A$7:$A$349)),""),ROWS($B$1:C294)),COLUMNS($A$1:C296))</f>
        <v>Redner, Ryan Nathaniel</v>
      </c>
      <c r="M300" t="str">
        <f t="array" ref="M300">INDEX($A$7:$F$349,SMALL(IF(COUNTIF($L$5,$H$7:$H$349)*COUNTIF($L$5,$I$7:$I$349),MATCH(ROW($A$7:$A$349),ROW($A$7:$A$349)),""),ROWS($B$1:D294)),COLUMNS($A$1:D296))</f>
        <v>The effects of repeated resurgence conditions on the magnitude of resurgence</v>
      </c>
      <c r="N300">
        <f t="array" ref="N300">INDEX($A$7:$F$349,SMALL(IF(COUNTIF($L$5,$H$7:$H$349)*COUNTIF($L$5,$I$7:$I$349),MATCH(ROW($A$7:$A$349),ROW($A$7:$A$349)),""),ROWS($B$1:E294)),COLUMNS($A$1:E296))</f>
        <v>0</v>
      </c>
      <c r="O300">
        <f t="array" ref="O300">INDEX($A$7:$F$349,SMALL(IF(COUNTIF($L$5,$H$7:$H$349)*COUNTIF($L$5,$I$7:$I$349),MATCH(ROW($A$7:$A$349),ROW($A$7:$A$349)),""),ROWS($B$1:F294)),COLUMNS($A$1:F296))</f>
        <v>0</v>
      </c>
    </row>
    <row r="301" spans="1:15">
      <c r="A301" s="1">
        <f>'PsycInfo - Initial'!A304</f>
        <v>0</v>
      </c>
      <c r="B301" s="1">
        <f>'PsycInfo - Initial'!B304</f>
        <v>2016</v>
      </c>
      <c r="C301" s="1" t="str">
        <f>'PsycInfo - Initial'!C304</f>
        <v>Garner, Joshua</v>
      </c>
      <c r="D301" s="1" t="str">
        <f>'PsycInfo - Initial'!D304</f>
        <v>Resurgence of phonetic responding</v>
      </c>
      <c r="E301" s="1">
        <f>'PsycInfo - Initial'!E304</f>
        <v>0</v>
      </c>
      <c r="F301" s="1">
        <f>'PsycInfo - Initial'!F304</f>
        <v>0</v>
      </c>
      <c r="H301" s="1">
        <v>1</v>
      </c>
      <c r="I301" s="1">
        <v>1</v>
      </c>
      <c r="J301" t="b">
        <f t="shared" si="4"/>
        <v>1</v>
      </c>
      <c r="K301">
        <f t="array" ref="K301">INDEX($A$7:$F$349,SMALL(IF(COUNTIF($L$5,$H$7:$H$349)*COUNTIF($L$5,$I$7:$I$349),MATCH(ROW($A$7:$A$349),ROW($A$7:$A$349)),""),ROWS($B$1:B295)),COLUMNS($A$1:B297))</f>
        <v>2016</v>
      </c>
      <c r="L301" t="str">
        <f t="array" ref="L301">INDEX($A$7:$F$349,SMALL(IF(COUNTIF($L$5,$H$7:$H$349)*COUNTIF($L$5,$I$7:$I$349),MATCH(ROW($A$7:$A$349),ROW($A$7:$A$349)),""),ROWS($B$1:C295)),COLUMNS($A$1:C297))</f>
        <v>Kestner, Kathryn M.</v>
      </c>
      <c r="M301" t="str">
        <f t="array" ref="M301">INDEX($A$7:$F$349,SMALL(IF(COUNTIF($L$5,$H$7:$H$349)*COUNTIF($L$5,$I$7:$I$349),MATCH(ROW($A$7:$A$349),ROW($A$7:$A$349)),""),ROWS($B$1:D295)),COLUMNS($A$1:D297))</f>
        <v>The effects of schedule density of reinforcement for alternative behavior on resurgence</v>
      </c>
      <c r="N301">
        <f t="array" ref="N301">INDEX($A$7:$F$349,SMALL(IF(COUNTIF($L$5,$H$7:$H$349)*COUNTIF($L$5,$I$7:$I$349),MATCH(ROW($A$7:$A$349),ROW($A$7:$A$349)),""),ROWS($B$1:E295)),COLUMNS($A$1:E297))</f>
        <v>0</v>
      </c>
      <c r="O301">
        <f t="array" ref="O301">INDEX($A$7:$F$349,SMALL(IF(COUNTIF($L$5,$H$7:$H$349)*COUNTIF($L$5,$I$7:$I$349),MATCH(ROW($A$7:$A$349),ROW($A$7:$A$349)),""),ROWS($B$1:F295)),COLUMNS($A$1:F297))</f>
        <v>0</v>
      </c>
    </row>
    <row r="302" spans="1:15">
      <c r="A302" s="1">
        <f>'PsycInfo - Initial'!A305</f>
        <v>0</v>
      </c>
      <c r="B302" s="1">
        <f>'PsycInfo - Initial'!B305</f>
        <v>1983</v>
      </c>
      <c r="C302" s="1" t="str">
        <f>'PsycInfo - Initial'!C305</f>
        <v>Epstein, Robert</v>
      </c>
      <c r="D302" s="1" t="str">
        <f>'PsycInfo - Initial'!D305</f>
        <v>Resurgence of previously reinforced behavior during extinction</v>
      </c>
      <c r="E302" s="1" t="str">
        <f>'PsycInfo - Initial'!E305</f>
        <v>Behaviour Analysis Letters</v>
      </c>
      <c r="F302" s="1">
        <f>'PsycInfo - Initial'!F305</f>
        <v>0</v>
      </c>
      <c r="H302" s="1">
        <v>1</v>
      </c>
      <c r="I302" s="1">
        <v>1</v>
      </c>
      <c r="J302" t="b">
        <f t="shared" si="4"/>
        <v>1</v>
      </c>
      <c r="K302">
        <f t="array" ref="K302">INDEX($A$7:$F$349,SMALL(IF(COUNTIF($L$5,$H$7:$H$349)*COUNTIF($L$5,$I$7:$I$349),MATCH(ROW($A$7:$A$349),ROW($A$7:$A$349)),""),ROWS($B$1:B296)),COLUMNS($A$1:B298))</f>
        <v>1988</v>
      </c>
      <c r="L302" t="str">
        <f t="array" ref="L302">INDEX($A$7:$F$349,SMALL(IF(COUNTIF($L$5,$H$7:$H$349)*COUNTIF($L$5,$I$7:$I$349),MATCH(ROW($A$7:$A$349),ROW($A$7:$A$349)),""),ROWS($B$1:C296)),COLUMNS($A$1:C298))</f>
        <v>Pittenger, David J.; Pavlik, William B.; Flora, Steve R.; Kontos, Julie M.</v>
      </c>
      <c r="M302" t="str">
        <f t="array" ref="M302">INDEX($A$7:$F$349,SMALL(IF(COUNTIF($L$5,$H$7:$H$349)*COUNTIF($L$5,$I$7:$I$349),MATCH(ROW($A$7:$A$349),ROW($A$7:$A$349)),""),ROWS($B$1:D296)),COLUMNS($A$1:D298))</f>
        <v>The persistence of learned behaviors in humans as a function of changes in reinforcement schedule and response</v>
      </c>
      <c r="N302" t="str">
        <f t="array" ref="N302">INDEX($A$7:$F$349,SMALL(IF(COUNTIF($L$5,$H$7:$H$349)*COUNTIF($L$5,$I$7:$I$349),MATCH(ROW($A$7:$A$349),ROW($A$7:$A$349)),""),ROWS($B$1:E296)),COLUMNS($A$1:E298))</f>
        <v>Learning and Motivation</v>
      </c>
      <c r="O302">
        <f t="array" ref="O302">INDEX($A$7:$F$349,SMALL(IF(COUNTIF($L$5,$H$7:$H$349)*COUNTIF($L$5,$I$7:$I$349),MATCH(ROW($A$7:$A$349),ROW($A$7:$A$349)),""),ROWS($B$1:F296)),COLUMNS($A$1:F298))</f>
        <v>0</v>
      </c>
    </row>
    <row r="303" spans="1:15">
      <c r="A303" s="1">
        <f>'PsycInfo - Initial'!A306</f>
        <v>0</v>
      </c>
      <c r="B303" s="1">
        <f>'PsycInfo - Initial'!B306</f>
        <v>2009</v>
      </c>
      <c r="C303" s="1" t="str">
        <f>'PsycInfo - Initial'!C306</f>
        <v>Lattal, Kennon A.; St. Peter Pipkin, Claire</v>
      </c>
      <c r="D303" s="1" t="str">
        <f>'PsycInfo - Initial'!D306</f>
        <v>Resurgence of previously reinforced responding: Research and application</v>
      </c>
      <c r="E303" s="1" t="str">
        <f>'PsycInfo - Initial'!E306</f>
        <v>The Behavior Analyst Today</v>
      </c>
      <c r="F303" s="1">
        <f>'PsycInfo - Initial'!F306</f>
        <v>0</v>
      </c>
      <c r="H303" s="1">
        <v>1</v>
      </c>
      <c r="I303" s="1">
        <v>1</v>
      </c>
      <c r="J303" t="b">
        <f t="shared" si="4"/>
        <v>1</v>
      </c>
      <c r="K303">
        <f t="array" ref="K303">INDEX($A$7:$F$349,SMALL(IF(COUNTIF($L$5,$H$7:$H$349)*COUNTIF($L$5,$I$7:$I$349),MATCH(ROW($A$7:$A$349),ROW($A$7:$A$349)),""),ROWS($B$1:B297)),COLUMNS($A$1:B299))</f>
        <v>2015</v>
      </c>
      <c r="L303" t="str">
        <f t="array" ref="L303">INDEX($A$7:$F$349,SMALL(IF(COUNTIF($L$5,$H$7:$H$349)*COUNTIF($L$5,$I$7:$I$349),MATCH(ROW($A$7:$A$349),ROW($A$7:$A$349)),""),ROWS($B$1:C297)),COLUMNS($A$1:C299))</f>
        <v>Alessandri, Jérôme; Lattal, Kennon A.; Cançado, Carlos R. X.</v>
      </c>
      <c r="M303" t="str">
        <f t="array" ref="M303">INDEX($A$7:$F$349,SMALL(IF(COUNTIF($L$5,$H$7:$H$349)*COUNTIF($L$5,$I$7:$I$349),MATCH(ROW($A$7:$A$349),ROW($A$7:$A$349)),""),ROWS($B$1:D297)),COLUMNS($A$1:D299))</f>
        <v>The recurrence of negatively reinforced responding of humans</v>
      </c>
      <c r="N303" t="str">
        <f t="array" ref="N303">INDEX($A$7:$F$349,SMALL(IF(COUNTIF($L$5,$H$7:$H$349)*COUNTIF($L$5,$I$7:$I$349),MATCH(ROW($A$7:$A$349),ROW($A$7:$A$349)),""),ROWS($B$1:E297)),COLUMNS($A$1:E299))</f>
        <v>Journal of the Experimental Analysis of Behavior</v>
      </c>
      <c r="O303">
        <f t="array" ref="O303">INDEX($A$7:$F$349,SMALL(IF(COUNTIF($L$5,$H$7:$H$349)*COUNTIF($L$5,$I$7:$I$349),MATCH(ROW($A$7:$A$349),ROW($A$7:$A$349)),""),ROWS($B$1:F297)),COLUMNS($A$1:F299))</f>
        <v>0</v>
      </c>
    </row>
    <row r="304" spans="1:15">
      <c r="A304" s="1">
        <f>'PsycInfo - Initial'!A307</f>
        <v>0</v>
      </c>
      <c r="B304" s="1">
        <f>'PsycInfo - Initial'!B307</f>
        <v>2020</v>
      </c>
      <c r="C304" s="1" t="str">
        <f>'PsycInfo - Initial'!C307</f>
        <v>Williams, Catherine L.; St. Peter, Claire C.</v>
      </c>
      <c r="D304" s="1" t="str">
        <f>'PsycInfo - Initial'!D307</f>
        <v>Resurgence of previously taught academic responses</v>
      </c>
      <c r="E304" s="1" t="str">
        <f>'PsycInfo - Initial'!E307</f>
        <v>Journal of the Experimental Analysis of Behavior</v>
      </c>
      <c r="F304" s="1">
        <f>'PsycInfo - Initial'!F307</f>
        <v>0</v>
      </c>
      <c r="H304" s="1">
        <v>1</v>
      </c>
      <c r="I304" s="1">
        <v>1</v>
      </c>
      <c r="J304" t="b">
        <f t="shared" si="4"/>
        <v>1</v>
      </c>
      <c r="K304">
        <f t="array" ref="K304">INDEX($A$7:$F$349,SMALL(IF(COUNTIF($L$5,$H$7:$H$349)*COUNTIF($L$5,$I$7:$I$349),MATCH(ROW($A$7:$A$349),ROW($A$7:$A$349)),""),ROWS($B$1:B298)),COLUMNS($A$1:B300))</f>
        <v>2017</v>
      </c>
      <c r="L304" t="str">
        <f t="array" ref="L304">INDEX($A$7:$F$349,SMALL(IF(COUNTIF($L$5,$H$7:$H$349)*COUNTIF($L$5,$I$7:$I$349),MATCH(ROW($A$7:$A$349),ROW($A$7:$A$349)),""),ROWS($B$1:C298)),COLUMNS($A$1:C300))</f>
        <v>Dube, William V.; Thompson, Brooks; Silveira, Marcelo V.; Nevin, John A.</v>
      </c>
      <c r="M304" t="str">
        <f t="array" ref="M304">INDEX($A$7:$F$349,SMALL(IF(COUNTIF($L$5,$H$7:$H$349)*COUNTIF($L$5,$I$7:$I$349),MATCH(ROW($A$7:$A$349),ROW($A$7:$A$349)),""),ROWS($B$1:D298)),COLUMNS($A$1:D300))</f>
        <v>The role of contingencies and stimuli in a human laboratory model of treatment of problem behavior</v>
      </c>
      <c r="N304" t="str">
        <f t="array" ref="N304">INDEX($A$7:$F$349,SMALL(IF(COUNTIF($L$5,$H$7:$H$349)*COUNTIF($L$5,$I$7:$I$349),MATCH(ROW($A$7:$A$349),ROW($A$7:$A$349)),""),ROWS($B$1:E298)),COLUMNS($A$1:E300))</f>
        <v>The Psychological Record</v>
      </c>
      <c r="O304">
        <f t="array" ref="O304">INDEX($A$7:$F$349,SMALL(IF(COUNTIF($L$5,$H$7:$H$349)*COUNTIF($L$5,$I$7:$I$349),MATCH(ROW($A$7:$A$349),ROW($A$7:$A$349)),""),ROWS($B$1:F298)),COLUMNS($A$1:F300))</f>
        <v>0</v>
      </c>
    </row>
    <row r="305" spans="1:15">
      <c r="A305" s="1">
        <f>'PsycInfo - Initial'!A308</f>
        <v>0</v>
      </c>
      <c r="B305" s="1">
        <f>'PsycInfo - Initial'!B308</f>
        <v>2020</v>
      </c>
      <c r="C305" s="1" t="str">
        <f>'PsycInfo - Initial'!C308</f>
        <v>Nall, Rusty W.; Shahan, Timothy A.</v>
      </c>
      <c r="D305" s="1" t="str">
        <f>'PsycInfo - Initial'!D308</f>
        <v>Resurgence of punishment-suppressed cocaine seeking in rats</v>
      </c>
      <c r="E305" s="1" t="str">
        <f>'PsycInfo - Initial'!E308</f>
        <v>Experimental and Clinical Psychopharmacology</v>
      </c>
      <c r="F305" s="1">
        <f>'PsycInfo - Initial'!F308</f>
        <v>0</v>
      </c>
      <c r="H305" s="1">
        <v>1</v>
      </c>
      <c r="I305" s="1">
        <v>1</v>
      </c>
      <c r="J305" t="b">
        <f t="shared" si="4"/>
        <v>1</v>
      </c>
      <c r="K305">
        <f t="array" ref="K305">INDEX($A$7:$F$349,SMALL(IF(COUNTIF($L$5,$H$7:$H$349)*COUNTIF($L$5,$I$7:$I$349),MATCH(ROW($A$7:$A$349),ROW($A$7:$A$349)),""),ROWS($B$1:B299)),COLUMNS($A$1:B301))</f>
        <v>2015</v>
      </c>
      <c r="L305" t="str">
        <f t="array" ref="L305">INDEX($A$7:$F$349,SMALL(IF(COUNTIF($L$5,$H$7:$H$349)*COUNTIF($L$5,$I$7:$I$349),MATCH(ROW($A$7:$A$349),ROW($A$7:$A$349)),""),ROWS($B$1:C299)),COLUMNS($A$1:C301))</f>
        <v>Podlesnik, Christopher A.; Kelley, Michael E.</v>
      </c>
      <c r="M305" t="str">
        <f t="array" ref="M305">INDEX($A$7:$F$349,SMALL(IF(COUNTIF($L$5,$H$7:$H$349)*COUNTIF($L$5,$I$7:$I$349),MATCH(ROW($A$7:$A$349),ROW($A$7:$A$349)),""),ROWS($B$1:D299)),COLUMNS($A$1:D301))</f>
        <v>Translational research on the relapse of operant behavior</v>
      </c>
      <c r="N305" t="str">
        <f t="array" ref="N305">INDEX($A$7:$F$349,SMALL(IF(COUNTIF($L$5,$H$7:$H$349)*COUNTIF($L$5,$I$7:$I$349),MATCH(ROW($A$7:$A$349),ROW($A$7:$A$349)),""),ROWS($B$1:E299)),COLUMNS($A$1:E301))</f>
        <v>Revista Mexicana de Análisis de la Conducta</v>
      </c>
      <c r="O305">
        <f t="array" ref="O305">INDEX($A$7:$F$349,SMALL(IF(COUNTIF($L$5,$H$7:$H$349)*COUNTIF($L$5,$I$7:$I$349),MATCH(ROW($A$7:$A$349),ROW($A$7:$A$349)),""),ROWS($B$1:F299)),COLUMNS($A$1:F301))</f>
        <v>0</v>
      </c>
    </row>
    <row r="306" spans="1:15">
      <c r="A306" s="1">
        <f>'PsycInfo - Initial'!A309</f>
        <v>0</v>
      </c>
      <c r="B306" s="1">
        <f>'PsycInfo - Initial'!B309</f>
        <v>2006</v>
      </c>
      <c r="C306" s="1" t="str">
        <f>'PsycInfo - Initial'!C309</f>
        <v>Reed, Phil; Morgan, Theresa A.</v>
      </c>
      <c r="D306" s="1" t="str">
        <f>'PsycInfo - Initial'!D309</f>
        <v>Resurgence of response sequences during extinction in rats shows a primacy effect</v>
      </c>
      <c r="E306" s="1" t="str">
        <f>'PsycInfo - Initial'!E309</f>
        <v>Journal of the Experimental Analysis of Behavior</v>
      </c>
      <c r="F306" s="1">
        <f>'PsycInfo - Initial'!F309</f>
        <v>0</v>
      </c>
      <c r="H306" s="1">
        <v>1</v>
      </c>
      <c r="I306" s="1">
        <v>1</v>
      </c>
      <c r="J306" t="b">
        <f t="shared" si="4"/>
        <v>1</v>
      </c>
      <c r="K306">
        <f t="array" ref="K306">INDEX($A$7:$F$349,SMALL(IF(COUNTIF($L$5,$H$7:$H$349)*COUNTIF($L$5,$I$7:$I$349),MATCH(ROW($A$7:$A$349),ROW($A$7:$A$349)),""),ROWS($B$1:B300)),COLUMNS($A$1:B302))</f>
        <v>2014</v>
      </c>
      <c r="L306" t="str">
        <f t="array" ref="L306">INDEX($A$7:$F$349,SMALL(IF(COUNTIF($L$5,$H$7:$H$349)*COUNTIF($L$5,$I$7:$I$349),MATCH(ROW($A$7:$A$349),ROW($A$7:$A$349)),""),ROWS($B$1:C300)),COLUMNS($A$1:C302))</f>
        <v>Pritchard, Duncan; Hoerger, Marguerite; Mace, F. Charles</v>
      </c>
      <c r="M306" t="str">
        <f t="array" ref="M306">INDEX($A$7:$F$349,SMALL(IF(COUNTIF($L$5,$H$7:$H$349)*COUNTIF($L$5,$I$7:$I$349),MATCH(ROW($A$7:$A$349),ROW($A$7:$A$349)),""),ROWS($B$1:D300)),COLUMNS($A$1:D302))</f>
        <v>Treatment relapse and behavioral momentum theory</v>
      </c>
      <c r="N306" t="str">
        <f t="array" ref="N306">INDEX($A$7:$F$349,SMALL(IF(COUNTIF($L$5,$H$7:$H$349)*COUNTIF($L$5,$I$7:$I$349),MATCH(ROW($A$7:$A$349),ROW($A$7:$A$349)),""),ROWS($B$1:E300)),COLUMNS($A$1:E302))</f>
        <v>Journal of Applied Behavior Analysis</v>
      </c>
      <c r="O306">
        <f t="array" ref="O306">INDEX($A$7:$F$349,SMALL(IF(COUNTIF($L$5,$H$7:$H$349)*COUNTIF($L$5,$I$7:$I$349),MATCH(ROW($A$7:$A$349),ROW($A$7:$A$349)),""),ROWS($B$1:F300)),COLUMNS($A$1:F302))</f>
        <v>0</v>
      </c>
    </row>
    <row r="307" spans="1:15">
      <c r="A307" s="1">
        <f>'PsycInfo - Initial'!A310</f>
        <v>0</v>
      </c>
      <c r="B307" s="1">
        <f>'PsycInfo - Initial'!B310</f>
        <v>2015</v>
      </c>
      <c r="C307" s="1" t="str">
        <f>'PsycInfo - Initial'!C310</f>
        <v>Shahan, Timothy A.; Craig, Andrew R.; Sweeney, Mary M.</v>
      </c>
      <c r="D307" s="1" t="str">
        <f>'PsycInfo - Initial'!D310</f>
        <v>Resurgence of sucrose and cocaine seeking in free-feeding rats</v>
      </c>
      <c r="E307" s="1" t="str">
        <f>'PsycInfo - Initial'!E310</f>
        <v>Behavioural Brain Research</v>
      </c>
      <c r="F307" s="1">
        <f>'PsycInfo - Initial'!F310</f>
        <v>0</v>
      </c>
      <c r="H307" s="1">
        <v>1</v>
      </c>
      <c r="I307" s="1">
        <v>1</v>
      </c>
      <c r="J307" t="b">
        <f t="shared" si="4"/>
        <v>1</v>
      </c>
      <c r="K307">
        <f t="array" ref="K307">INDEX($A$7:$F$349,SMALL(IF(COUNTIF($L$5,$H$7:$H$349)*COUNTIF($L$5,$I$7:$I$349),MATCH(ROW($A$7:$A$349),ROW($A$7:$A$349)),""),ROWS($B$1:B301)),COLUMNS($A$1:B303))</f>
        <v>2020</v>
      </c>
      <c r="L307" t="str">
        <f t="array" ref="L307">INDEX($A$7:$F$349,SMALL(IF(COUNTIF($L$5,$H$7:$H$349)*COUNTIF($L$5,$I$7:$I$349),MATCH(ROW($A$7:$A$349),ROW($A$7:$A$349)),""),ROWS($B$1:C301)),COLUMNS($A$1:C303))</f>
        <v>Strouse, Glenn</v>
      </c>
      <c r="M307" t="str">
        <f t="array" ref="M307">INDEX($A$7:$F$349,SMALL(IF(COUNTIF($L$5,$H$7:$H$349)*COUNTIF($L$5,$I$7:$I$349),MATCH(ROW($A$7:$A$349),ROW($A$7:$A$349)),""),ROWS($B$1:D301)),COLUMNS($A$1:D303))</f>
        <v>Using a serial DRA to foster resurgence</v>
      </c>
      <c r="N307">
        <f t="array" ref="N307">INDEX($A$7:$F$349,SMALL(IF(COUNTIF($L$5,$H$7:$H$349)*COUNTIF($L$5,$I$7:$I$349),MATCH(ROW($A$7:$A$349),ROW($A$7:$A$349)),""),ROWS($B$1:E301)),COLUMNS($A$1:E303))</f>
        <v>0</v>
      </c>
      <c r="O307">
        <f t="array" ref="O307">INDEX($A$7:$F$349,SMALL(IF(COUNTIF($L$5,$H$7:$H$349)*COUNTIF($L$5,$I$7:$I$349),MATCH(ROW($A$7:$A$349),ROW($A$7:$A$349)),""),ROWS($B$1:F301)),COLUMNS($A$1:F303))</f>
        <v>0</v>
      </c>
    </row>
    <row r="308" spans="1:15">
      <c r="A308" s="1">
        <f>'PsycInfo - Initial'!A311</f>
        <v>0</v>
      </c>
      <c r="B308" s="1">
        <f>'PsycInfo - Initial'!B311</f>
        <v>2011</v>
      </c>
      <c r="C308" s="1" t="str">
        <f>'PsycInfo - Initial'!C311</f>
        <v>Cançado, Carlos R. X.; Lattal, Kennon A.</v>
      </c>
      <c r="D308" s="1" t="str">
        <f>'PsycInfo - Initial'!D311</f>
        <v>Resurgence of temporal patterns of responding</v>
      </c>
      <c r="E308" s="1" t="str">
        <f>'PsycInfo - Initial'!E311</f>
        <v>Journal of the Experimental Analysis of Behavior</v>
      </c>
      <c r="F308" s="1">
        <f>'PsycInfo - Initial'!F311</f>
        <v>0</v>
      </c>
      <c r="H308" s="1">
        <v>1</v>
      </c>
      <c r="I308" s="1">
        <v>1</v>
      </c>
      <c r="J308" t="b">
        <f t="shared" si="4"/>
        <v>1</v>
      </c>
      <c r="K308">
        <f t="array" ref="K308">INDEX($A$7:$F$349,SMALL(IF(COUNTIF($L$5,$H$7:$H$349)*COUNTIF($L$5,$I$7:$I$349),MATCH(ROW($A$7:$A$349),ROW($A$7:$A$349)),""),ROWS($B$1:B302)),COLUMNS($A$1:B304))</f>
        <v>2017</v>
      </c>
      <c r="L308" t="str">
        <f t="array" ref="L308">INDEX($A$7:$F$349,SMALL(IF(COUNTIF($L$5,$H$7:$H$349)*COUNTIF($L$5,$I$7:$I$349),MATCH(ROW($A$7:$A$349),ROW($A$7:$A$349)),""),ROWS($B$1:C302)),COLUMNS($A$1:C304))</f>
        <v>Haq, Shaji Syed</v>
      </c>
      <c r="M308" t="str">
        <f t="array" ref="M308">INDEX($A$7:$F$349,SMALL(IF(COUNTIF($L$5,$H$7:$H$349)*COUNTIF($L$5,$I$7:$I$349),MATCH(ROW($A$7:$A$349),ROW($A$7:$A$349)),""),ROWS($B$1:D302)),COLUMNS($A$1:D304))</f>
        <v>Using competing stimuli to minimize resurgence of challenging behavior during fixed-lean schedules of reinforcement following functional communication training for children with intellectual and developmental disabilities</v>
      </c>
      <c r="N308">
        <f t="array" ref="N308">INDEX($A$7:$F$349,SMALL(IF(COUNTIF($L$5,$H$7:$H$349)*COUNTIF($L$5,$I$7:$I$349),MATCH(ROW($A$7:$A$349),ROW($A$7:$A$349)),""),ROWS($B$1:E302)),COLUMNS($A$1:E304))</f>
        <v>0</v>
      </c>
      <c r="O308">
        <f t="array" ref="O308">INDEX($A$7:$F$349,SMALL(IF(COUNTIF($L$5,$H$7:$H$349)*COUNTIF($L$5,$I$7:$I$349),MATCH(ROW($A$7:$A$349),ROW($A$7:$A$349)),""),ROWS($B$1:F302)),COLUMNS($A$1:F304))</f>
        <v>0</v>
      </c>
    </row>
    <row r="309" spans="1:15">
      <c r="A309" s="1">
        <f>'PsycInfo - Initial'!A312</f>
        <v>0</v>
      </c>
      <c r="B309" s="1">
        <f>'PsycInfo - Initial'!B312</f>
        <v>2005</v>
      </c>
      <c r="C309" s="1" t="str">
        <f>'PsycInfo - Initial'!C312</f>
        <v>Sánchez-Carrasco, Livia; Nieto, Javier</v>
      </c>
      <c r="D309" s="1" t="str">
        <f>'PsycInfo - Initial'!D312</f>
        <v>Resurgence of Three-Response Sequences in Rats = Resurgimiento de secuencias de tres respuestas</v>
      </c>
      <c r="E309" s="1" t="str">
        <f>'PsycInfo - Initial'!E312</f>
        <v>Revista Mexicana de Análisis de la Conducta</v>
      </c>
      <c r="F309" s="1">
        <f>'PsycInfo - Initial'!F312</f>
        <v>0</v>
      </c>
      <c r="H309" s="1">
        <v>1</v>
      </c>
      <c r="I309" s="1">
        <v>1</v>
      </c>
      <c r="J309" t="b">
        <f t="shared" si="4"/>
        <v>1</v>
      </c>
      <c r="K309">
        <f t="array" ref="K309">INDEX($A$7:$F$349,SMALL(IF(COUNTIF($L$5,$H$7:$H$349)*COUNTIF($L$5,$I$7:$I$349),MATCH(ROW($A$7:$A$349),ROW($A$7:$A$349)),""),ROWS($B$1:B303)),COLUMNS($A$1:B305))</f>
        <v>1997</v>
      </c>
      <c r="L309" t="str">
        <f t="array" ref="L309">INDEX($A$7:$F$349,SMALL(IF(COUNTIF($L$5,$H$7:$H$349)*COUNTIF($L$5,$I$7:$I$349),MATCH(ROW($A$7:$A$349),ROW($A$7:$A$349)),""),ROWS($B$1:C303)),COLUMNS($A$1:C305))</f>
        <v>Mechner, Francis; Hyten, Cloyd; Field, Douglas P.; Madden, Gregory J.</v>
      </c>
      <c r="M309" t="str">
        <f t="array" ref="M309">INDEX($A$7:$F$349,SMALL(IF(COUNTIF($L$5,$H$7:$H$349)*COUNTIF($L$5,$I$7:$I$349),MATCH(ROW($A$7:$A$349),ROW($A$7:$A$349)),""),ROWS($B$1:D303)),COLUMNS($A$1:D305))</f>
        <v>Using revealed operants to study the structure and properties of human operant behavior</v>
      </c>
      <c r="N309" t="str">
        <f t="array" ref="N309">INDEX($A$7:$F$349,SMALL(IF(COUNTIF($L$5,$H$7:$H$349)*COUNTIF($L$5,$I$7:$I$349),MATCH(ROW($A$7:$A$349),ROW($A$7:$A$349)),""),ROWS($B$1:E303)),COLUMNS($A$1:E305))</f>
        <v>The Psychological Record</v>
      </c>
      <c r="O309">
        <f t="array" ref="O309">INDEX($A$7:$F$349,SMALL(IF(COUNTIF($L$5,$H$7:$H$349)*COUNTIF($L$5,$I$7:$I$349),MATCH(ROW($A$7:$A$349),ROW($A$7:$A$349)),""),ROWS($B$1:F303)),COLUMNS($A$1:F305))</f>
        <v>0</v>
      </c>
    </row>
    <row r="310" spans="1:15">
      <c r="A310" s="1">
        <f>'PsycInfo - Initial'!A313</f>
        <v>0</v>
      </c>
      <c r="B310" s="1">
        <f>'PsycInfo - Initial'!B313</f>
        <v>2018</v>
      </c>
      <c r="C310" s="1" t="str">
        <f>'PsycInfo - Initial'!C313</f>
        <v>Ho, Thuong; Bai, John Y. H.; Keevy, Madeleine; Podlesnik, Christopher A.</v>
      </c>
      <c r="D310" s="1" t="str">
        <f>'PsycInfo - Initial'!D313</f>
        <v>Resurgence when challenging alternative behavior with progressive ratios in children and pigeons</v>
      </c>
      <c r="E310" s="1" t="str">
        <f>'PsycInfo - Initial'!E313</f>
        <v>Journal of the Experimental Analysis of Behavior</v>
      </c>
      <c r="F310" s="1">
        <f>'PsycInfo - Initial'!F313</f>
        <v>0</v>
      </c>
      <c r="H310" s="1">
        <v>1</v>
      </c>
      <c r="I310" s="1">
        <v>1</v>
      </c>
      <c r="J310" t="b">
        <f t="shared" si="4"/>
        <v>1</v>
      </c>
      <c r="K310">
        <f t="array" ref="K310">INDEX($A$7:$F$349,SMALL(IF(COUNTIF($L$5,$H$7:$H$349)*COUNTIF($L$5,$I$7:$I$349),MATCH(ROW($A$7:$A$349),ROW($A$7:$A$349)),""),ROWS($B$1:B304)),COLUMNS($A$1:B306))</f>
        <v>2014</v>
      </c>
      <c r="L310" t="str">
        <f t="array" ref="L310">INDEX($A$7:$F$349,SMALL(IF(COUNTIF($L$5,$H$7:$H$349)*COUNTIF($L$5,$I$7:$I$349),MATCH(ROW($A$7:$A$349),ROW($A$7:$A$349)),""),ROWS($B$1:C304)),COLUMNS($A$1:C306))</f>
        <v>Bouton, Mark E.</v>
      </c>
      <c r="M310" t="str">
        <f t="array" ref="M310">INDEX($A$7:$F$349,SMALL(IF(COUNTIF($L$5,$H$7:$H$349)*COUNTIF($L$5,$I$7:$I$349),MATCH(ROW($A$7:$A$349),ROW($A$7:$A$349)),""),ROWS($B$1:D304)),COLUMNS($A$1:D306))</f>
        <v>Why behavior change is difficult to sustain</v>
      </c>
      <c r="N310" t="str">
        <f t="array" ref="N310">INDEX($A$7:$F$349,SMALL(IF(COUNTIF($L$5,$H$7:$H$349)*COUNTIF($L$5,$I$7:$I$349),MATCH(ROW($A$7:$A$349),ROW($A$7:$A$349)),""),ROWS($B$1:E304)),COLUMNS($A$1:E306))</f>
        <v>Preventive Medicine: An International Journal Devoted to Practice and Theory</v>
      </c>
      <c r="O310">
        <f t="array" ref="O310">INDEX($A$7:$F$349,SMALL(IF(COUNTIF($L$5,$H$7:$H$349)*COUNTIF($L$5,$I$7:$I$349),MATCH(ROW($A$7:$A$349),ROW($A$7:$A$349)),""),ROWS($B$1:F304)),COLUMNS($A$1:F306))</f>
        <v>0</v>
      </c>
    </row>
    <row r="311" spans="1:15">
      <c r="A311" s="1">
        <f>'PsycInfo - Initial'!A314</f>
        <v>0</v>
      </c>
      <c r="B311" s="1">
        <f>'PsycInfo - Initial'!B314</f>
        <v>2018</v>
      </c>
      <c r="C311" s="1" t="str">
        <f>'PsycInfo - Initial'!C314</f>
        <v>Kimball, Ryan T.; Kelley, Michael E.; Podlesnik, Christopher A.; Forton, Alex; Hinkle, Brandy</v>
      </c>
      <c r="D311" s="1" t="str">
        <f>'PsycInfo - Initial'!D314</f>
        <v>Resurgence with and without an alternative response</v>
      </c>
      <c r="E311" s="1" t="str">
        <f>'PsycInfo - Initial'!E314</f>
        <v>Journal of Applied Behavior Analysis</v>
      </c>
      <c r="F311" s="1">
        <f>'PsycInfo - Initial'!F314</f>
        <v>0</v>
      </c>
      <c r="H311" s="1">
        <v>1</v>
      </c>
      <c r="I311" s="1">
        <v>1</v>
      </c>
      <c r="J311" t="b">
        <f t="shared" si="4"/>
        <v>1</v>
      </c>
      <c r="K311" t="e">
        <f t="array" ref="K311">INDEX($A$7:$F$349,SMALL(IF(COUNTIF($L$5,$H$7:$H$349)*COUNTIF($L$5,$I$7:$I$349),MATCH(ROW($A$7:$A$349),ROW($A$7:$A$349)),""),ROWS($B$1:B305)),COLUMNS($A$1:B307))</f>
        <v>#NUM!</v>
      </c>
      <c r="L311" t="e">
        <f t="array" ref="L311">INDEX($A$7:$F$349,SMALL(IF(COUNTIF($L$5,$H$7:$H$349)*COUNTIF($L$5,$I$7:$I$349),MATCH(ROW($A$7:$A$349),ROW($A$7:$A$349)),""),ROWS($B$1:C305)),COLUMNS($A$1:C307))</f>
        <v>#NUM!</v>
      </c>
      <c r="M311" t="e">
        <f t="array" ref="M311">INDEX($A$7:$F$349,SMALL(IF(COUNTIF($L$5,$H$7:$H$349)*COUNTIF($L$5,$I$7:$I$349),MATCH(ROW($A$7:$A$349),ROW($A$7:$A$349)),""),ROWS($B$1:D305)),COLUMNS($A$1:D307))</f>
        <v>#NUM!</v>
      </c>
      <c r="N311" t="e">
        <f t="array" ref="N311">INDEX($A$7:$F$349,SMALL(IF(COUNTIF($L$5,$H$7:$H$349)*COUNTIF($L$5,$I$7:$I$349),MATCH(ROW($A$7:$A$349),ROW($A$7:$A$349)),""),ROWS($B$1:E305)),COLUMNS($A$1:E307))</f>
        <v>#NUM!</v>
      </c>
      <c r="O311" t="e">
        <f t="array" ref="O311">INDEX($A$7:$F$349,SMALL(IF(COUNTIF($L$5,$H$7:$H$349)*COUNTIF($L$5,$I$7:$I$349),MATCH(ROW($A$7:$A$349),ROW($A$7:$A$349)),""),ROWS($B$1:F305)),COLUMNS($A$1:F307))</f>
        <v>#NUM!</v>
      </c>
    </row>
    <row r="312" spans="1:15">
      <c r="A312" s="1">
        <f>'PsycInfo - Initial'!A315</f>
        <v>0</v>
      </c>
      <c r="B312" s="1">
        <f>'PsycInfo - Initial'!B315</f>
        <v>2014</v>
      </c>
      <c r="C312" s="1" t="str">
        <f>'PsycInfo - Initial'!C315</f>
        <v>Podlesnik, Christopher A.; Kelley, Michael E.</v>
      </c>
      <c r="D312" s="1" t="str">
        <f>'PsycInfo - Initial'!D315</f>
        <v>Resurgence: Response competition, stimulus control, and reinforcer control</v>
      </c>
      <c r="E312" s="1" t="str">
        <f>'PsycInfo - Initial'!E315</f>
        <v>Journal of the Experimental Analysis of Behavior</v>
      </c>
      <c r="F312" s="1">
        <f>'PsycInfo - Initial'!F315</f>
        <v>0</v>
      </c>
      <c r="H312" s="1">
        <v>1</v>
      </c>
      <c r="I312" s="1">
        <v>1</v>
      </c>
      <c r="J312" t="b">
        <f t="shared" si="4"/>
        <v>1</v>
      </c>
      <c r="K312" t="e">
        <f t="array" ref="K312">INDEX($A$7:$F$349,SMALL(IF(COUNTIF($L$5,$H$7:$H$349)*COUNTIF($L$5,$I$7:$I$349),MATCH(ROW($A$7:$A$349),ROW($A$7:$A$349)),""),ROWS($B$1:B306)),COLUMNS($A$1:B308))</f>
        <v>#NUM!</v>
      </c>
      <c r="L312" t="e">
        <f t="array" ref="L312">INDEX($A$7:$F$349,SMALL(IF(COUNTIF($L$5,$H$7:$H$349)*COUNTIF($L$5,$I$7:$I$349),MATCH(ROW($A$7:$A$349),ROW($A$7:$A$349)),""),ROWS($B$1:C306)),COLUMNS($A$1:C308))</f>
        <v>#NUM!</v>
      </c>
      <c r="M312" t="e">
        <f t="array" ref="M312">INDEX($A$7:$F$349,SMALL(IF(COUNTIF($L$5,$H$7:$H$349)*COUNTIF($L$5,$I$7:$I$349),MATCH(ROW($A$7:$A$349),ROW($A$7:$A$349)),""),ROWS($B$1:D306)),COLUMNS($A$1:D308))</f>
        <v>#NUM!</v>
      </c>
      <c r="N312" t="e">
        <f t="array" ref="N312">INDEX($A$7:$F$349,SMALL(IF(COUNTIF($L$5,$H$7:$H$349)*COUNTIF($L$5,$I$7:$I$349),MATCH(ROW($A$7:$A$349),ROW($A$7:$A$349)),""),ROWS($B$1:E306)),COLUMNS($A$1:E308))</f>
        <v>#NUM!</v>
      </c>
      <c r="O312" t="e">
        <f t="array" ref="O312">INDEX($A$7:$F$349,SMALL(IF(COUNTIF($L$5,$H$7:$H$349)*COUNTIF($L$5,$I$7:$I$349),MATCH(ROW($A$7:$A$349),ROW($A$7:$A$349)),""),ROWS($B$1:F306)),COLUMNS($A$1:F308))</f>
        <v>#NUM!</v>
      </c>
    </row>
    <row r="313" spans="1:15">
      <c r="A313" s="1">
        <f>'PsycInfo - Initial'!A316</f>
        <v>0</v>
      </c>
      <c r="B313" s="1">
        <f>'PsycInfo - Initial'!B316</f>
        <v>2000</v>
      </c>
      <c r="C313" s="1" t="str">
        <f>'PsycInfo - Initial'!C316</f>
        <v>Cleland, Bryce S.; Foster, T. M.; Temple, W.</v>
      </c>
      <c r="D313" s="1" t="str">
        <f>'PsycInfo - Initial'!D316</f>
        <v>Resurgence: The role of extinction</v>
      </c>
      <c r="E313" s="1" t="str">
        <f>'PsycInfo - Initial'!E316</f>
        <v>Behavioural Processes</v>
      </c>
      <c r="F313" s="1">
        <f>'PsycInfo - Initial'!F316</f>
        <v>0</v>
      </c>
      <c r="H313" s="1">
        <v>1</v>
      </c>
      <c r="I313" s="1">
        <v>1</v>
      </c>
      <c r="J313" t="b">
        <f t="shared" si="4"/>
        <v>1</v>
      </c>
      <c r="K313" t="e">
        <f t="array" ref="K313">INDEX($A$7:$F$349,SMALL(IF(COUNTIF($L$5,$H$7:$H$349)*COUNTIF($L$5,$I$7:$I$349),MATCH(ROW($A$7:$A$349),ROW($A$7:$A$349)),""),ROWS($B$1:B307)),COLUMNS($A$1:B309))</f>
        <v>#NUM!</v>
      </c>
      <c r="L313" t="e">
        <f t="array" ref="L313">INDEX($A$7:$F$349,SMALL(IF(COUNTIF($L$5,$H$7:$H$349)*COUNTIF($L$5,$I$7:$I$349),MATCH(ROW($A$7:$A$349),ROW($A$7:$A$349)),""),ROWS($B$1:C307)),COLUMNS($A$1:C309))</f>
        <v>#NUM!</v>
      </c>
      <c r="M313" t="e">
        <f t="array" ref="M313">INDEX($A$7:$F$349,SMALL(IF(COUNTIF($L$5,$H$7:$H$349)*COUNTIF($L$5,$I$7:$I$349),MATCH(ROW($A$7:$A$349),ROW($A$7:$A$349)),""),ROWS($B$1:D307)),COLUMNS($A$1:D309))</f>
        <v>#NUM!</v>
      </c>
      <c r="N313" t="e">
        <f t="array" ref="N313">INDEX($A$7:$F$349,SMALL(IF(COUNTIF($L$5,$H$7:$H$349)*COUNTIF($L$5,$I$7:$I$349),MATCH(ROW($A$7:$A$349),ROW($A$7:$A$349)),""),ROWS($B$1:E307)),COLUMNS($A$1:E309))</f>
        <v>#NUM!</v>
      </c>
      <c r="O313" t="e">
        <f t="array" ref="O313">INDEX($A$7:$F$349,SMALL(IF(COUNTIF($L$5,$H$7:$H$349)*COUNTIF($L$5,$I$7:$I$349),MATCH(ROW($A$7:$A$349),ROW($A$7:$A$349)),""),ROWS($B$1:F307)),COLUMNS($A$1:F309))</f>
        <v>#NUM!</v>
      </c>
    </row>
    <row r="314" spans="1:15">
      <c r="A314" s="1">
        <f>'PsycInfo - Initial'!A317</f>
        <v>0</v>
      </c>
      <c r="B314" s="1">
        <f>'PsycInfo - Initial'!B317</f>
        <v>2008</v>
      </c>
      <c r="C314" s="1" t="str">
        <f>'PsycInfo - Initial'!C317</f>
        <v>Hernández, Aldo; Medina, Iván Felipe; Erazo, Leydy Aleen</v>
      </c>
      <c r="D314" s="1" t="str">
        <f>'PsycInfo - Initial'!D317</f>
        <v>Resurgencia de conductas simbólicas: Una aproximación experimental = Resurgence of symbolic behavior: An experimental approach</v>
      </c>
      <c r="E314" s="1" t="str">
        <f>'PsycInfo - Initial'!E317</f>
        <v>Acta Colombiana de Psicología</v>
      </c>
      <c r="F314" s="1">
        <f>'PsycInfo - Initial'!F317</f>
        <v>0</v>
      </c>
      <c r="H314" s="1">
        <v>1</v>
      </c>
      <c r="I314" s="1">
        <v>1</v>
      </c>
      <c r="J314" t="b">
        <f t="shared" si="4"/>
        <v>1</v>
      </c>
      <c r="K314" t="e">
        <f t="array" ref="K314">INDEX($A$7:$F$349,SMALL(IF(COUNTIF($L$5,$H$7:$H$349)*COUNTIF($L$5,$I$7:$I$349),MATCH(ROW($A$7:$A$349),ROW($A$7:$A$349)),""),ROWS($B$1:B308)),COLUMNS($A$1:B310))</f>
        <v>#NUM!</v>
      </c>
      <c r="L314" t="e">
        <f t="array" ref="L314">INDEX($A$7:$F$349,SMALL(IF(COUNTIF($L$5,$H$7:$H$349)*COUNTIF($L$5,$I$7:$I$349),MATCH(ROW($A$7:$A$349),ROW($A$7:$A$349)),""),ROWS($B$1:C308)),COLUMNS($A$1:C310))</f>
        <v>#NUM!</v>
      </c>
      <c r="M314" t="e">
        <f t="array" ref="M314">INDEX($A$7:$F$349,SMALL(IF(COUNTIF($L$5,$H$7:$H$349)*COUNTIF($L$5,$I$7:$I$349),MATCH(ROW($A$7:$A$349),ROW($A$7:$A$349)),""),ROWS($B$1:D308)),COLUMNS($A$1:D310))</f>
        <v>#NUM!</v>
      </c>
      <c r="N314" t="e">
        <f t="array" ref="N314">INDEX($A$7:$F$349,SMALL(IF(COUNTIF($L$5,$H$7:$H$349)*COUNTIF($L$5,$I$7:$I$349),MATCH(ROW($A$7:$A$349),ROW($A$7:$A$349)),""),ROWS($B$1:E308)),COLUMNS($A$1:E310))</f>
        <v>#NUM!</v>
      </c>
      <c r="O314" t="e">
        <f t="array" ref="O314">INDEX($A$7:$F$349,SMALL(IF(COUNTIF($L$5,$H$7:$H$349)*COUNTIF($L$5,$I$7:$I$349),MATCH(ROW($A$7:$A$349),ROW($A$7:$A$349)),""),ROWS($B$1:F308)),COLUMNS($A$1:F310))</f>
        <v>#NUM!</v>
      </c>
    </row>
    <row r="315" spans="1:15">
      <c r="A315" s="1">
        <f>'PsycInfo - Initial'!A318</f>
        <v>0</v>
      </c>
      <c r="B315" s="1">
        <f>'PsycInfo - Initial'!B318</f>
        <v>2017</v>
      </c>
      <c r="C315" s="1" t="str">
        <f>'PsycInfo - Initial'!C318</f>
        <v>Kuroda, Toshikazu; Mizutani, Yuto; Cançado, Carlos R. X.; Podlesnik, Christopher A.</v>
      </c>
      <c r="D315" s="1" t="str">
        <f>'PsycInfo - Initial'!D318</f>
        <v>Reversal learning and resurgence of operant behavior in zebrafish (Danio rerio)</v>
      </c>
      <c r="E315" s="1" t="str">
        <f>'PsycInfo - Initial'!E318</f>
        <v>Behavioural Processes</v>
      </c>
      <c r="F315" s="1">
        <f>'PsycInfo - Initial'!F318</f>
        <v>0</v>
      </c>
      <c r="H315" s="1">
        <v>1</v>
      </c>
      <c r="I315" s="1">
        <v>1</v>
      </c>
      <c r="J315" t="b">
        <f t="shared" si="4"/>
        <v>1</v>
      </c>
      <c r="K315" t="e">
        <f t="array" ref="K315">INDEX($A$7:$F$349,SMALL(IF(COUNTIF($L$5,$H$7:$H$349)*COUNTIF($L$5,$I$7:$I$349),MATCH(ROW($A$7:$A$349),ROW($A$7:$A$349)),""),ROWS($B$1:B309)),COLUMNS($A$1:B311))</f>
        <v>#NUM!</v>
      </c>
      <c r="L315" t="e">
        <f t="array" ref="L315">INDEX($A$7:$F$349,SMALL(IF(COUNTIF($L$5,$H$7:$H$349)*COUNTIF($L$5,$I$7:$I$349),MATCH(ROW($A$7:$A$349),ROW($A$7:$A$349)),""),ROWS($B$1:C309)),COLUMNS($A$1:C311))</f>
        <v>#NUM!</v>
      </c>
      <c r="M315" t="e">
        <f t="array" ref="M315">INDEX($A$7:$F$349,SMALL(IF(COUNTIF($L$5,$H$7:$H$349)*COUNTIF($L$5,$I$7:$I$349),MATCH(ROW($A$7:$A$349),ROW($A$7:$A$349)),""),ROWS($B$1:D309)),COLUMNS($A$1:D311))</f>
        <v>#NUM!</v>
      </c>
      <c r="N315" t="e">
        <f t="array" ref="N315">INDEX($A$7:$F$349,SMALL(IF(COUNTIF($L$5,$H$7:$H$349)*COUNTIF($L$5,$I$7:$I$349),MATCH(ROW($A$7:$A$349),ROW($A$7:$A$349)),""),ROWS($B$1:E309)),COLUMNS($A$1:E311))</f>
        <v>#NUM!</v>
      </c>
      <c r="O315" t="e">
        <f t="array" ref="O315">INDEX($A$7:$F$349,SMALL(IF(COUNTIF($L$5,$H$7:$H$349)*COUNTIF($L$5,$I$7:$I$349),MATCH(ROW($A$7:$A$349),ROW($A$7:$A$349)),""),ROWS($B$1:F309)),COLUMNS($A$1:F311))</f>
        <v>#NUM!</v>
      </c>
    </row>
    <row r="316" spans="1:15">
      <c r="A316" s="1">
        <f>'PsycInfo - Initial'!A319</f>
        <v>0</v>
      </c>
      <c r="B316" s="1">
        <f>'PsycInfo - Initial'!B319</f>
        <v>2016</v>
      </c>
      <c r="C316" s="1" t="str">
        <f>'PsycInfo - Initial'!C319</f>
        <v>Bouton, Mark E.; Trask, Sydney</v>
      </c>
      <c r="D316" s="1" t="str">
        <f>'PsycInfo - Initial'!D319</f>
        <v>Role of the discriminative properties of the reinforcer in resurgence</v>
      </c>
      <c r="E316" s="1" t="str">
        <f>'PsycInfo - Initial'!E319</f>
        <v>Learning &amp; Behavior</v>
      </c>
      <c r="F316" s="1">
        <f>'PsycInfo - Initial'!F319</f>
        <v>0</v>
      </c>
      <c r="H316" s="1">
        <v>1</v>
      </c>
      <c r="I316" s="1">
        <v>1</v>
      </c>
      <c r="J316" t="b">
        <f t="shared" si="4"/>
        <v>1</v>
      </c>
      <c r="K316" t="e">
        <f t="array" ref="K316">INDEX($A$7:$F$349,SMALL(IF(COUNTIF($L$5,$H$7:$H$349)*COUNTIF($L$5,$I$7:$I$349),MATCH(ROW($A$7:$A$349),ROW($A$7:$A$349)),""),ROWS($B$1:B310)),COLUMNS($A$1:B312))</f>
        <v>#NUM!</v>
      </c>
      <c r="L316" t="e">
        <f t="array" ref="L316">INDEX($A$7:$F$349,SMALL(IF(COUNTIF($L$5,$H$7:$H$349)*COUNTIF($L$5,$I$7:$I$349),MATCH(ROW($A$7:$A$349),ROW($A$7:$A$349)),""),ROWS($B$1:C310)),COLUMNS($A$1:C312))</f>
        <v>#NUM!</v>
      </c>
      <c r="M316" t="e">
        <f t="array" ref="M316">INDEX($A$7:$F$349,SMALL(IF(COUNTIF($L$5,$H$7:$H$349)*COUNTIF($L$5,$I$7:$I$349),MATCH(ROW($A$7:$A$349),ROW($A$7:$A$349)),""),ROWS($B$1:D310)),COLUMNS($A$1:D312))</f>
        <v>#NUM!</v>
      </c>
      <c r="N316" t="e">
        <f t="array" ref="N316">INDEX($A$7:$F$349,SMALL(IF(COUNTIF($L$5,$H$7:$H$349)*COUNTIF($L$5,$I$7:$I$349),MATCH(ROW($A$7:$A$349),ROW($A$7:$A$349)),""),ROWS($B$1:E310)),COLUMNS($A$1:E312))</f>
        <v>#NUM!</v>
      </c>
      <c r="O316" t="e">
        <f t="array" ref="O316">INDEX($A$7:$F$349,SMALL(IF(COUNTIF($L$5,$H$7:$H$349)*COUNTIF($L$5,$I$7:$I$349),MATCH(ROW($A$7:$A$349),ROW($A$7:$A$349)),""),ROWS($B$1:F310)),COLUMNS($A$1:F312))</f>
        <v>#NUM!</v>
      </c>
    </row>
    <row r="317" spans="1:15">
      <c r="A317" s="1">
        <f>'PsycInfo - Initial'!A320</f>
        <v>0</v>
      </c>
      <c r="B317" s="1">
        <f>'PsycInfo - Initial'!B320</f>
        <v>2014</v>
      </c>
      <c r="C317" s="1" t="str">
        <f>'PsycInfo - Initial'!C320</f>
        <v>Pyszczynski, Adam D.</v>
      </c>
      <c r="D317" s="1" t="str">
        <f>'PsycInfo - Initial'!D320</f>
        <v>Selected neuropharmacology of resurgence</v>
      </c>
      <c r="E317" s="1">
        <f>'PsycInfo - Initial'!E320</f>
        <v>0</v>
      </c>
      <c r="F317" s="1">
        <f>'PsycInfo - Initial'!F320</f>
        <v>0</v>
      </c>
      <c r="H317" s="1">
        <v>1</v>
      </c>
      <c r="I317" s="1">
        <v>1</v>
      </c>
      <c r="J317" t="b">
        <f t="shared" si="4"/>
        <v>1</v>
      </c>
      <c r="K317" t="e">
        <f t="array" ref="K317">INDEX($A$7:$F$349,SMALL(IF(COUNTIF($L$5,$H$7:$H$349)*COUNTIF($L$5,$I$7:$I$349),MATCH(ROW($A$7:$A$349),ROW($A$7:$A$349)),""),ROWS($B$1:B311)),COLUMNS($A$1:B313))</f>
        <v>#NUM!</v>
      </c>
      <c r="L317" t="e">
        <f t="array" ref="L317">INDEX($A$7:$F$349,SMALL(IF(COUNTIF($L$5,$H$7:$H$349)*COUNTIF($L$5,$I$7:$I$349),MATCH(ROW($A$7:$A$349),ROW($A$7:$A$349)),""),ROWS($B$1:C311)),COLUMNS($A$1:C313))</f>
        <v>#NUM!</v>
      </c>
      <c r="M317" t="e">
        <f t="array" ref="M317">INDEX($A$7:$F$349,SMALL(IF(COUNTIF($L$5,$H$7:$H$349)*COUNTIF($L$5,$I$7:$I$349),MATCH(ROW($A$7:$A$349),ROW($A$7:$A$349)),""),ROWS($B$1:D311)),COLUMNS($A$1:D313))</f>
        <v>#NUM!</v>
      </c>
      <c r="N317" t="e">
        <f t="array" ref="N317">INDEX($A$7:$F$349,SMALL(IF(COUNTIF($L$5,$H$7:$H$349)*COUNTIF($L$5,$I$7:$I$349),MATCH(ROW($A$7:$A$349),ROW($A$7:$A$349)),""),ROWS($B$1:E311)),COLUMNS($A$1:E313))</f>
        <v>#NUM!</v>
      </c>
      <c r="O317" t="e">
        <f t="array" ref="O317">INDEX($A$7:$F$349,SMALL(IF(COUNTIF($L$5,$H$7:$H$349)*COUNTIF($L$5,$I$7:$I$349),MATCH(ROW($A$7:$A$349),ROW($A$7:$A$349)),""),ROWS($B$1:F311)),COLUMNS($A$1:F313))</f>
        <v>#NUM!</v>
      </c>
    </row>
    <row r="318" spans="1:15">
      <c r="A318" s="1">
        <f>'PsycInfo - Initial'!A321</f>
        <v>0</v>
      </c>
      <c r="B318" s="1">
        <f>'PsycInfo - Initial'!B321</f>
        <v>2015</v>
      </c>
      <c r="C318" s="1" t="str">
        <f>'PsycInfo - Initial'!C321</f>
        <v>Lambert, Joseph M.; Bloom, Sarah E.; Samaha, Andrew L.; Dayton, Elizabeth; Rodewald, Andrew M.</v>
      </c>
      <c r="D318" s="1" t="str">
        <f>'PsycInfo - Initial'!D321</f>
        <v>Serial alternative response training as intervention for target response resurgence</v>
      </c>
      <c r="E318" s="1" t="str">
        <f>'PsycInfo - Initial'!E321</f>
        <v>Journal of Applied Behavior Analysis</v>
      </c>
      <c r="F318" s="1">
        <f>'PsycInfo - Initial'!F321</f>
        <v>0</v>
      </c>
      <c r="H318" s="1">
        <v>1</v>
      </c>
      <c r="I318" s="1">
        <v>1</v>
      </c>
      <c r="J318" t="b">
        <f t="shared" si="4"/>
        <v>1</v>
      </c>
      <c r="K318" t="e">
        <f t="array" ref="K318">INDEX($A$7:$F$349,SMALL(IF(COUNTIF($L$5,$H$7:$H$349)*COUNTIF($L$5,$I$7:$I$349),MATCH(ROW($A$7:$A$349),ROW($A$7:$A$349)),""),ROWS($B$1:B312)),COLUMNS($A$1:B314))</f>
        <v>#NUM!</v>
      </c>
      <c r="L318" t="e">
        <f t="array" ref="L318">INDEX($A$7:$F$349,SMALL(IF(COUNTIF($L$5,$H$7:$H$349)*COUNTIF($L$5,$I$7:$I$349),MATCH(ROW($A$7:$A$349),ROW($A$7:$A$349)),""),ROWS($B$1:C312)),COLUMNS($A$1:C314))</f>
        <v>#NUM!</v>
      </c>
      <c r="M318" t="e">
        <f t="array" ref="M318">INDEX($A$7:$F$349,SMALL(IF(COUNTIF($L$5,$H$7:$H$349)*COUNTIF($L$5,$I$7:$I$349),MATCH(ROW($A$7:$A$349),ROW($A$7:$A$349)),""),ROWS($B$1:D312)),COLUMNS($A$1:D314))</f>
        <v>#NUM!</v>
      </c>
      <c r="N318" t="e">
        <f t="array" ref="N318">INDEX($A$7:$F$349,SMALL(IF(COUNTIF($L$5,$H$7:$H$349)*COUNTIF($L$5,$I$7:$I$349),MATCH(ROW($A$7:$A$349),ROW($A$7:$A$349)),""),ROWS($B$1:E312)),COLUMNS($A$1:E314))</f>
        <v>#NUM!</v>
      </c>
      <c r="O318" t="e">
        <f t="array" ref="O318">INDEX($A$7:$F$349,SMALL(IF(COUNTIF($L$5,$H$7:$H$349)*COUNTIF($L$5,$I$7:$I$349),MATCH(ROW($A$7:$A$349),ROW($A$7:$A$349)),""),ROWS($B$1:F312)),COLUMNS($A$1:F314))</f>
        <v>#NUM!</v>
      </c>
    </row>
    <row r="319" spans="1:15">
      <c r="A319" s="1">
        <f>'PsycInfo - Initial'!A322</f>
        <v>0</v>
      </c>
      <c r="B319" s="1">
        <f>'PsycInfo - Initial'!B322</f>
        <v>2019</v>
      </c>
      <c r="C319" s="1" t="str">
        <f>'PsycInfo - Initial'!C322</f>
        <v>Kranak, Michael P.</v>
      </c>
      <c r="D319" s="1" t="str">
        <f>'PsycInfo - Initial'!D322</f>
        <v>Serial and concurrent response presentation: Their effects on resurgence</v>
      </c>
      <c r="E319" s="1">
        <f>'PsycInfo - Initial'!E322</f>
        <v>0</v>
      </c>
      <c r="F319" s="1">
        <f>'PsycInfo - Initial'!F322</f>
        <v>0</v>
      </c>
      <c r="H319" s="1">
        <v>1</v>
      </c>
      <c r="I319" s="1">
        <v>1</v>
      </c>
      <c r="J319" t="b">
        <f t="shared" si="4"/>
        <v>1</v>
      </c>
      <c r="K319" t="e">
        <f t="array" ref="K319">INDEX($A$7:$F$349,SMALL(IF(COUNTIF($L$5,$H$7:$H$349)*COUNTIF($L$5,$I$7:$I$349),MATCH(ROW($A$7:$A$349),ROW($A$7:$A$349)),""),ROWS($B$1:B313)),COLUMNS($A$1:B315))</f>
        <v>#NUM!</v>
      </c>
      <c r="L319" t="e">
        <f t="array" ref="L319">INDEX($A$7:$F$349,SMALL(IF(COUNTIF($L$5,$H$7:$H$349)*COUNTIF($L$5,$I$7:$I$349),MATCH(ROW($A$7:$A$349),ROW($A$7:$A$349)),""),ROWS($B$1:C313)),COLUMNS($A$1:C315))</f>
        <v>#NUM!</v>
      </c>
      <c r="M319" t="e">
        <f t="array" ref="M319">INDEX($A$7:$F$349,SMALL(IF(COUNTIF($L$5,$H$7:$H$349)*COUNTIF($L$5,$I$7:$I$349),MATCH(ROW($A$7:$A$349),ROW($A$7:$A$349)),""),ROWS($B$1:D313)),COLUMNS($A$1:D315))</f>
        <v>#NUM!</v>
      </c>
      <c r="N319" t="e">
        <f t="array" ref="N319">INDEX($A$7:$F$349,SMALL(IF(COUNTIF($L$5,$H$7:$H$349)*COUNTIF($L$5,$I$7:$I$349),MATCH(ROW($A$7:$A$349),ROW($A$7:$A$349)),""),ROWS($B$1:E313)),COLUMNS($A$1:E315))</f>
        <v>#NUM!</v>
      </c>
      <c r="O319" t="e">
        <f t="array" ref="O319">INDEX($A$7:$F$349,SMALL(IF(COUNTIF($L$5,$H$7:$H$349)*COUNTIF($L$5,$I$7:$I$349),MATCH(ROW($A$7:$A$349),ROW($A$7:$A$349)),""),ROWS($B$1:F313)),COLUMNS($A$1:F315))</f>
        <v>#NUM!</v>
      </c>
    </row>
    <row r="320" spans="1:15">
      <c r="A320" s="1">
        <f>'PsycInfo - Initial'!A323</f>
        <v>0</v>
      </c>
      <c r="B320" s="1">
        <f>'PsycInfo - Initial'!B323</f>
        <v>2017</v>
      </c>
      <c r="C320" s="1" t="str">
        <f>'PsycInfo - Initial'!C323</f>
        <v>Lambert, Joseph M.; Bloom, Sarah E.; Samaha, Andrew L.; Dayton, Elizabeth</v>
      </c>
      <c r="D320" s="1" t="str">
        <f>'PsycInfo - Initial'!D323</f>
        <v>Serial functional communication training: Extending serial DRA to mands and problem behavior</v>
      </c>
      <c r="E320" s="1" t="str">
        <f>'PsycInfo - Initial'!E323</f>
        <v>Behavioral Interventions</v>
      </c>
      <c r="F320" s="1">
        <f>'PsycInfo - Initial'!F323</f>
        <v>0</v>
      </c>
      <c r="H320" s="1">
        <v>1</v>
      </c>
      <c r="I320" s="1">
        <v>1</v>
      </c>
      <c r="J320" t="b">
        <f t="shared" si="4"/>
        <v>1</v>
      </c>
      <c r="K320" t="e">
        <f t="array" ref="K320">INDEX($A$7:$F$349,SMALL(IF(COUNTIF($L$5,$H$7:$H$349)*COUNTIF($L$5,$I$7:$I$349),MATCH(ROW($A$7:$A$349),ROW($A$7:$A$349)),""),ROWS($B$1:B314)),COLUMNS($A$1:B316))</f>
        <v>#NUM!</v>
      </c>
      <c r="L320" t="e">
        <f t="array" ref="L320">INDEX($A$7:$F$349,SMALL(IF(COUNTIF($L$5,$H$7:$H$349)*COUNTIF($L$5,$I$7:$I$349),MATCH(ROW($A$7:$A$349),ROW($A$7:$A$349)),""),ROWS($B$1:C314)),COLUMNS($A$1:C316))</f>
        <v>#NUM!</v>
      </c>
      <c r="M320" t="e">
        <f t="array" ref="M320">INDEX($A$7:$F$349,SMALL(IF(COUNTIF($L$5,$H$7:$H$349)*COUNTIF($L$5,$I$7:$I$349),MATCH(ROW($A$7:$A$349),ROW($A$7:$A$349)),""),ROWS($B$1:D314)),COLUMNS($A$1:D316))</f>
        <v>#NUM!</v>
      </c>
      <c r="N320" t="e">
        <f t="array" ref="N320">INDEX($A$7:$F$349,SMALL(IF(COUNTIF($L$5,$H$7:$H$349)*COUNTIF($L$5,$I$7:$I$349),MATCH(ROW($A$7:$A$349),ROW($A$7:$A$349)),""),ROWS($B$1:E314)),COLUMNS($A$1:E316))</f>
        <v>#NUM!</v>
      </c>
      <c r="O320" t="e">
        <f t="array" ref="O320">INDEX($A$7:$F$349,SMALL(IF(COUNTIF($L$5,$H$7:$H$349)*COUNTIF($L$5,$I$7:$I$349),MATCH(ROW($A$7:$A$349),ROW($A$7:$A$349)),""),ROWS($B$1:F314)),COLUMNS($A$1:F316))</f>
        <v>#NUM!</v>
      </c>
    </row>
    <row r="321" spans="1:15">
      <c r="A321" s="1">
        <f>'PsycInfo - Initial'!A324</f>
        <v>0</v>
      </c>
      <c r="B321" s="1">
        <f>'PsycInfo - Initial'!B324</f>
        <v>2015</v>
      </c>
      <c r="C321" s="1" t="str">
        <f>'PsycInfo - Initial'!C324</f>
        <v>St. Peter, Claire C.</v>
      </c>
      <c r="D321" s="1" t="str">
        <f>'PsycInfo - Initial'!D324</f>
        <v>Six reasons why applied behavior analysts should know about resurgence</v>
      </c>
      <c r="E321" s="1" t="str">
        <f>'PsycInfo - Initial'!E324</f>
        <v>Revista Mexicana de Análisis de la Conducta</v>
      </c>
      <c r="F321" s="1">
        <f>'PsycInfo - Initial'!F324</f>
        <v>0</v>
      </c>
      <c r="H321" s="1">
        <v>1</v>
      </c>
      <c r="I321" s="1">
        <v>1</v>
      </c>
      <c r="J321" t="b">
        <f t="shared" si="4"/>
        <v>1</v>
      </c>
      <c r="K321" t="e">
        <f t="array" ref="K321">INDEX($A$7:$F$349,SMALL(IF(COUNTIF($L$5,$H$7:$H$349)*COUNTIF($L$5,$I$7:$I$349),MATCH(ROW($A$7:$A$349),ROW($A$7:$A$349)),""),ROWS($B$1:B315)),COLUMNS($A$1:B317))</f>
        <v>#NUM!</v>
      </c>
      <c r="L321" t="e">
        <f t="array" ref="L321">INDEX($A$7:$F$349,SMALL(IF(COUNTIF($L$5,$H$7:$H$349)*COUNTIF($L$5,$I$7:$I$349),MATCH(ROW($A$7:$A$349),ROW($A$7:$A$349)),""),ROWS($B$1:C315)),COLUMNS($A$1:C317))</f>
        <v>#NUM!</v>
      </c>
      <c r="M321" t="e">
        <f t="array" ref="M321">INDEX($A$7:$F$349,SMALL(IF(COUNTIF($L$5,$H$7:$H$349)*COUNTIF($L$5,$I$7:$I$349),MATCH(ROW($A$7:$A$349),ROW($A$7:$A$349)),""),ROWS($B$1:D315)),COLUMNS($A$1:D317))</f>
        <v>#NUM!</v>
      </c>
      <c r="N321" t="e">
        <f t="array" ref="N321">INDEX($A$7:$F$349,SMALL(IF(COUNTIF($L$5,$H$7:$H$349)*COUNTIF($L$5,$I$7:$I$349),MATCH(ROW($A$7:$A$349),ROW($A$7:$A$349)),""),ROWS($B$1:E315)),COLUMNS($A$1:E317))</f>
        <v>#NUM!</v>
      </c>
      <c r="O321" t="e">
        <f t="array" ref="O321">INDEX($A$7:$F$349,SMALL(IF(COUNTIF($L$5,$H$7:$H$349)*COUNTIF($L$5,$I$7:$I$349),MATCH(ROW($A$7:$A$349),ROW($A$7:$A$349)),""),ROWS($B$1:F315)),COLUMNS($A$1:F317))</f>
        <v>#NUM!</v>
      </c>
    </row>
    <row r="322" spans="1:15">
      <c r="A322" s="1">
        <f>'PsycInfo - Initial'!A325</f>
        <v>0</v>
      </c>
      <c r="B322" s="1">
        <f>'PsycInfo - Initial'!B325</f>
        <v>2013</v>
      </c>
      <c r="C322" s="1" t="str">
        <f>'PsycInfo - Initial'!C325</f>
        <v>Winterbauer, Neil E.; Lucke, Sara; Bouton, Mark E.</v>
      </c>
      <c r="D322" s="1" t="str">
        <f>'PsycInfo - Initial'!D325</f>
        <v>Some factors modulating the strength of resurgence after extinction of an instrumental behavior</v>
      </c>
      <c r="E322" s="1" t="str">
        <f>'PsycInfo - Initial'!E325</f>
        <v>Learning and Motivation</v>
      </c>
      <c r="F322" s="1">
        <f>'PsycInfo - Initial'!F325</f>
        <v>0</v>
      </c>
      <c r="H322" s="1">
        <v>1</v>
      </c>
      <c r="I322" s="1">
        <v>1</v>
      </c>
      <c r="J322" t="b">
        <f t="shared" si="4"/>
        <v>1</v>
      </c>
      <c r="K322" t="e">
        <f t="array" ref="K322">INDEX($A$7:$F$349,SMALL(IF(COUNTIF($L$5,$H$7:$H$349)*COUNTIF($L$5,$I$7:$I$349),MATCH(ROW($A$7:$A$349),ROW($A$7:$A$349)),""),ROWS($B$1:B316)),COLUMNS($A$1:B318))</f>
        <v>#NUM!</v>
      </c>
      <c r="L322" t="e">
        <f t="array" ref="L322">INDEX($A$7:$F$349,SMALL(IF(COUNTIF($L$5,$H$7:$H$349)*COUNTIF($L$5,$I$7:$I$349),MATCH(ROW($A$7:$A$349),ROW($A$7:$A$349)),""),ROWS($B$1:C316)),COLUMNS($A$1:C318))</f>
        <v>#NUM!</v>
      </c>
      <c r="M322" t="e">
        <f t="array" ref="M322">INDEX($A$7:$F$349,SMALL(IF(COUNTIF($L$5,$H$7:$H$349)*COUNTIF($L$5,$I$7:$I$349),MATCH(ROW($A$7:$A$349),ROW($A$7:$A$349)),""),ROWS($B$1:D316)),COLUMNS($A$1:D318))</f>
        <v>#NUM!</v>
      </c>
      <c r="N322" t="e">
        <f t="array" ref="N322">INDEX($A$7:$F$349,SMALL(IF(COUNTIF($L$5,$H$7:$H$349)*COUNTIF($L$5,$I$7:$I$349),MATCH(ROW($A$7:$A$349),ROW($A$7:$A$349)),""),ROWS($B$1:E316)),COLUMNS($A$1:E318))</f>
        <v>#NUM!</v>
      </c>
      <c r="O322" t="e">
        <f t="array" ref="O322">INDEX($A$7:$F$349,SMALL(IF(COUNTIF($L$5,$H$7:$H$349)*COUNTIF($L$5,$I$7:$I$349),MATCH(ROW($A$7:$A$349),ROW($A$7:$A$349)),""),ROWS($B$1:F316)),COLUMNS($A$1:F318))</f>
        <v>#NUM!</v>
      </c>
    </row>
    <row r="323" spans="1:15">
      <c r="A323" s="1">
        <f>'PsycInfo - Initial'!A326</f>
        <v>0</v>
      </c>
      <c r="B323" s="1">
        <f>'PsycInfo - Initial'!B326</f>
        <v>2019</v>
      </c>
      <c r="C323" s="1" t="str">
        <f>'PsycInfo - Initial'!C326</f>
        <v>Corne, R.; Leconte, C.; Ouradou, M.; Fassina, V.; Zhu, Y.; Déou, E.; Besson, V.; Plotkine, M.; Marchand-Leroux, C.; Mongeau, R.</v>
      </c>
      <c r="D323" s="1" t="str">
        <f>'PsycInfo - Initial'!D326</f>
        <v>Spontaneous resurgence of conditioned fear weeks after successful extinction in brain injured mice</v>
      </c>
      <c r="E323" s="1" t="str">
        <f>'PsycInfo - Initial'!E326</f>
        <v>Progress in Neuro-Psychopharmacology &amp; Biological Psychiatry</v>
      </c>
      <c r="F323" s="1">
        <f>'PsycInfo - Initial'!F326</f>
        <v>0</v>
      </c>
      <c r="H323" s="1">
        <v>0</v>
      </c>
      <c r="I323" s="1">
        <v>0</v>
      </c>
      <c r="J323" t="b">
        <f t="shared" si="4"/>
        <v>1</v>
      </c>
      <c r="K323" t="e">
        <f t="array" ref="K323">INDEX($A$7:$F$349,SMALL(IF(COUNTIF($L$5,$H$7:$H$349)*COUNTIF($L$5,$I$7:$I$349),MATCH(ROW($A$7:$A$349),ROW($A$7:$A$349)),""),ROWS($B$1:B317)),COLUMNS($A$1:B319))</f>
        <v>#NUM!</v>
      </c>
      <c r="L323" t="e">
        <f t="array" ref="L323">INDEX($A$7:$F$349,SMALL(IF(COUNTIF($L$5,$H$7:$H$349)*COUNTIF($L$5,$I$7:$I$349),MATCH(ROW($A$7:$A$349),ROW($A$7:$A$349)),""),ROWS($B$1:C317)),COLUMNS($A$1:C319))</f>
        <v>#NUM!</v>
      </c>
      <c r="M323" t="e">
        <f t="array" ref="M323">INDEX($A$7:$F$349,SMALL(IF(COUNTIF($L$5,$H$7:$H$349)*COUNTIF($L$5,$I$7:$I$349),MATCH(ROW($A$7:$A$349),ROW($A$7:$A$349)),""),ROWS($B$1:D317)),COLUMNS($A$1:D319))</f>
        <v>#NUM!</v>
      </c>
      <c r="N323" t="e">
        <f t="array" ref="N323">INDEX($A$7:$F$349,SMALL(IF(COUNTIF($L$5,$H$7:$H$349)*COUNTIF($L$5,$I$7:$I$349),MATCH(ROW($A$7:$A$349),ROW($A$7:$A$349)),""),ROWS($B$1:E317)),COLUMNS($A$1:E319))</f>
        <v>#NUM!</v>
      </c>
      <c r="O323" t="e">
        <f t="array" ref="O323">INDEX($A$7:$F$349,SMALL(IF(COUNTIF($L$5,$H$7:$H$349)*COUNTIF($L$5,$I$7:$I$349),MATCH(ROW($A$7:$A$349),ROW($A$7:$A$349)),""),ROWS($B$1:F317)),COLUMNS($A$1:F319))</f>
        <v>#NUM!</v>
      </c>
    </row>
    <row r="324" spans="1:15">
      <c r="A324" s="1">
        <f>'PsycInfo - Initial'!A327</f>
        <v>0</v>
      </c>
      <c r="B324" s="1">
        <f>'PsycInfo - Initial'!B327</f>
        <v>2017</v>
      </c>
      <c r="C324" s="1" t="str">
        <f>'PsycInfo - Initial'!C327</f>
        <v>Craig, Andrew R.; Browning, Kaitlyn O.; Shahan, Timothy A.</v>
      </c>
      <c r="D324" s="1" t="str">
        <f>'PsycInfo - Initial'!D327</f>
        <v>Stimuli previously associated with reinforcement mitigate resurgence</v>
      </c>
      <c r="E324" s="1" t="str">
        <f>'PsycInfo - Initial'!E327</f>
        <v>Journal of the Experimental Analysis of Behavior</v>
      </c>
      <c r="F324" s="1">
        <f>'PsycInfo - Initial'!F327</f>
        <v>0</v>
      </c>
      <c r="H324" s="1">
        <v>1</v>
      </c>
      <c r="I324" s="1">
        <v>1</v>
      </c>
      <c r="J324" t="b">
        <f t="shared" si="4"/>
        <v>1</v>
      </c>
      <c r="K324" t="e">
        <f t="array" ref="K324">INDEX($A$7:$F$349,SMALL(IF(COUNTIF($L$5,$H$7:$H$349)*COUNTIF($L$5,$I$7:$I$349),MATCH(ROW($A$7:$A$349),ROW($A$7:$A$349)),""),ROWS($B$1:B318)),COLUMNS($A$1:B320))</f>
        <v>#NUM!</v>
      </c>
      <c r="L324" t="e">
        <f t="array" ref="L324">INDEX($A$7:$F$349,SMALL(IF(COUNTIF($L$5,$H$7:$H$349)*COUNTIF($L$5,$I$7:$I$349),MATCH(ROW($A$7:$A$349),ROW($A$7:$A$349)),""),ROWS($B$1:C318)),COLUMNS($A$1:C320))</f>
        <v>#NUM!</v>
      </c>
      <c r="M324" t="e">
        <f t="array" ref="M324">INDEX($A$7:$F$349,SMALL(IF(COUNTIF($L$5,$H$7:$H$349)*COUNTIF($L$5,$I$7:$I$349),MATCH(ROW($A$7:$A$349),ROW($A$7:$A$349)),""),ROWS($B$1:D318)),COLUMNS($A$1:D320))</f>
        <v>#NUM!</v>
      </c>
      <c r="N324" t="e">
        <f t="array" ref="N324">INDEX($A$7:$F$349,SMALL(IF(COUNTIF($L$5,$H$7:$H$349)*COUNTIF($L$5,$I$7:$I$349),MATCH(ROW($A$7:$A$349),ROW($A$7:$A$349)),""),ROWS($B$1:E318)),COLUMNS($A$1:E320))</f>
        <v>#NUM!</v>
      </c>
      <c r="O324" t="e">
        <f t="array" ref="O324">INDEX($A$7:$F$349,SMALL(IF(COUNTIF($L$5,$H$7:$H$349)*COUNTIF($L$5,$I$7:$I$349),MATCH(ROW($A$7:$A$349),ROW($A$7:$A$349)),""),ROWS($B$1:F318)),COLUMNS($A$1:F320))</f>
        <v>#NUM!</v>
      </c>
    </row>
    <row r="325" spans="1:15">
      <c r="A325" s="1">
        <f>'PsycInfo - Initial'!A328</f>
        <v>0</v>
      </c>
      <c r="B325" s="1">
        <f>'PsycInfo - Initial'!B328</f>
        <v>2018</v>
      </c>
      <c r="C325" s="1" t="str">
        <f>'PsycInfo - Initial'!C328</f>
        <v>Nighbor, Tyler D.; Kincaid, Stephanie L.; O'Hearn, Christopher M.; Lattal, Kennon A.</v>
      </c>
      <c r="D325" s="1" t="str">
        <f>'PsycInfo - Initial'!D328</f>
        <v>Stimulus contributions to operant resurgence</v>
      </c>
      <c r="E325" s="1" t="str">
        <f>'PsycInfo - Initial'!E328</f>
        <v>Journal of the Experimental Analysis of Behavior</v>
      </c>
      <c r="F325" s="1">
        <f>'PsycInfo - Initial'!F328</f>
        <v>0</v>
      </c>
      <c r="H325" s="1">
        <v>1</v>
      </c>
      <c r="I325" s="1">
        <v>1</v>
      </c>
      <c r="J325" t="b">
        <f t="shared" si="4"/>
        <v>1</v>
      </c>
      <c r="K325" t="e">
        <f t="array" ref="K325">INDEX($A$7:$F$349,SMALL(IF(COUNTIF($L$5,$H$7:$H$349)*COUNTIF($L$5,$I$7:$I$349),MATCH(ROW($A$7:$A$349),ROW($A$7:$A$349)),""),ROWS($B$1:B319)),COLUMNS($A$1:B321))</f>
        <v>#NUM!</v>
      </c>
      <c r="L325" t="e">
        <f t="array" ref="L325">INDEX($A$7:$F$349,SMALL(IF(COUNTIF($L$5,$H$7:$H$349)*COUNTIF($L$5,$I$7:$I$349),MATCH(ROW($A$7:$A$349),ROW($A$7:$A$349)),""),ROWS($B$1:C319)),COLUMNS($A$1:C321))</f>
        <v>#NUM!</v>
      </c>
      <c r="M325" t="e">
        <f t="array" ref="M325">INDEX($A$7:$F$349,SMALL(IF(COUNTIF($L$5,$H$7:$H$349)*COUNTIF($L$5,$I$7:$I$349),MATCH(ROW($A$7:$A$349),ROW($A$7:$A$349)),""),ROWS($B$1:D319)),COLUMNS($A$1:D321))</f>
        <v>#NUM!</v>
      </c>
      <c r="N325" t="e">
        <f t="array" ref="N325">INDEX($A$7:$F$349,SMALL(IF(COUNTIF($L$5,$H$7:$H$349)*COUNTIF($L$5,$I$7:$I$349),MATCH(ROW($A$7:$A$349),ROW($A$7:$A$349)),""),ROWS($B$1:E319)),COLUMNS($A$1:E321))</f>
        <v>#NUM!</v>
      </c>
      <c r="O325" t="e">
        <f t="array" ref="O325">INDEX($A$7:$F$349,SMALL(IF(COUNTIF($L$5,$H$7:$H$349)*COUNTIF($L$5,$I$7:$I$349),MATCH(ROW($A$7:$A$349),ROW($A$7:$A$349)),""),ROWS($B$1:F319)),COLUMNS($A$1:F321))</f>
        <v>#NUM!</v>
      </c>
    </row>
    <row r="326" spans="1:15">
      <c r="A326" s="1">
        <f>'PsycInfo - Initial'!A329</f>
        <v>0</v>
      </c>
      <c r="B326" s="1">
        <f>'PsycInfo - Initial'!B329</f>
        <v>2015</v>
      </c>
      <c r="C326" s="1" t="str">
        <f>'PsycInfo - Initial'!C329</f>
        <v>Kincaid, Stephanie L.; Lattal, Kennon A.; Spence, Jake</v>
      </c>
      <c r="D326" s="1" t="str">
        <f>'PsycInfo - Initial'!D329</f>
        <v>Super-resurgence: ABA renewal increases resurgence</v>
      </c>
      <c r="E326" s="1" t="str">
        <f>'PsycInfo - Initial'!E329</f>
        <v>Behavioural Processes</v>
      </c>
      <c r="F326" s="1">
        <f>'PsycInfo - Initial'!F329</f>
        <v>0</v>
      </c>
      <c r="H326" s="1">
        <v>1</v>
      </c>
      <c r="I326" s="1">
        <v>1</v>
      </c>
      <c r="J326" t="b">
        <f t="shared" si="4"/>
        <v>1</v>
      </c>
      <c r="K326" t="e">
        <f t="array" ref="K326">INDEX($A$7:$F$349,SMALL(IF(COUNTIF($L$5,$H$7:$H$349)*COUNTIF($L$5,$I$7:$I$349),MATCH(ROW($A$7:$A$349),ROW($A$7:$A$349)),""),ROWS($B$1:B320)),COLUMNS($A$1:B322))</f>
        <v>#NUM!</v>
      </c>
      <c r="L326" t="e">
        <f t="array" ref="L326">INDEX($A$7:$F$349,SMALL(IF(COUNTIF($L$5,$H$7:$H$349)*COUNTIF($L$5,$I$7:$I$349),MATCH(ROW($A$7:$A$349),ROW($A$7:$A$349)),""),ROWS($B$1:C320)),COLUMNS($A$1:C322))</f>
        <v>#NUM!</v>
      </c>
      <c r="M326" t="e">
        <f t="array" ref="M326">INDEX($A$7:$F$349,SMALL(IF(COUNTIF($L$5,$H$7:$H$349)*COUNTIF($L$5,$I$7:$I$349),MATCH(ROW($A$7:$A$349),ROW($A$7:$A$349)),""),ROWS($B$1:D320)),COLUMNS($A$1:D322))</f>
        <v>#NUM!</v>
      </c>
      <c r="N326" t="e">
        <f t="array" ref="N326">INDEX($A$7:$F$349,SMALL(IF(COUNTIF($L$5,$H$7:$H$349)*COUNTIF($L$5,$I$7:$I$349),MATCH(ROW($A$7:$A$349),ROW($A$7:$A$349)),""),ROWS($B$1:E320)),COLUMNS($A$1:E322))</f>
        <v>#NUM!</v>
      </c>
      <c r="O326" t="e">
        <f t="array" ref="O326">INDEX($A$7:$F$349,SMALL(IF(COUNTIF($L$5,$H$7:$H$349)*COUNTIF($L$5,$I$7:$I$349),MATCH(ROW($A$7:$A$349),ROW($A$7:$A$349)),""),ROWS($B$1:F320)),COLUMNS($A$1:F322))</f>
        <v>#NUM!</v>
      </c>
    </row>
    <row r="327" spans="1:15">
      <c r="A327" s="1">
        <f>'PsycInfo - Initial'!A330</f>
        <v>0</v>
      </c>
      <c r="B327" s="1">
        <f>'PsycInfo - Initial'!B330</f>
        <v>2016</v>
      </c>
      <c r="C327" s="1" t="str">
        <f>'PsycInfo - Initial'!C330</f>
        <v>Kincaid, Stephanie L.</v>
      </c>
      <c r="D327" s="1" t="str">
        <f>'PsycInfo - Initial'!D330</f>
        <v>Testing for recurrence of ratio-strained behavior with reinstatement, resurgence, and renewal</v>
      </c>
      <c r="E327" s="1">
        <f>'PsycInfo - Initial'!E330</f>
        <v>0</v>
      </c>
      <c r="F327" s="1">
        <f>'PsycInfo - Initial'!F330</f>
        <v>0</v>
      </c>
      <c r="H327" s="1">
        <v>1</v>
      </c>
      <c r="I327" s="1">
        <v>1</v>
      </c>
      <c r="J327" t="b">
        <f t="shared" si="4"/>
        <v>1</v>
      </c>
      <c r="K327" t="e">
        <f t="array" ref="K327">INDEX($A$7:$F$349,SMALL(IF(COUNTIF($L$5,$H$7:$H$349)*COUNTIF($L$5,$I$7:$I$349),MATCH(ROW($A$7:$A$349),ROW($A$7:$A$349)),""),ROWS($B$1:B321)),COLUMNS($A$1:B323))</f>
        <v>#NUM!</v>
      </c>
      <c r="L327" t="e">
        <f t="array" ref="L327">INDEX($A$7:$F$349,SMALL(IF(COUNTIF($L$5,$H$7:$H$349)*COUNTIF($L$5,$I$7:$I$349),MATCH(ROW($A$7:$A$349),ROW($A$7:$A$349)),""),ROWS($B$1:C321)),COLUMNS($A$1:C323))</f>
        <v>#NUM!</v>
      </c>
      <c r="M327" t="e">
        <f t="array" ref="M327">INDEX($A$7:$F$349,SMALL(IF(COUNTIF($L$5,$H$7:$H$349)*COUNTIF($L$5,$I$7:$I$349),MATCH(ROW($A$7:$A$349),ROW($A$7:$A$349)),""),ROWS($B$1:D321)),COLUMNS($A$1:D323))</f>
        <v>#NUM!</v>
      </c>
      <c r="N327" t="e">
        <f t="array" ref="N327">INDEX($A$7:$F$349,SMALL(IF(COUNTIF($L$5,$H$7:$H$349)*COUNTIF($L$5,$I$7:$I$349),MATCH(ROW($A$7:$A$349),ROW($A$7:$A$349)),""),ROWS($B$1:E321)),COLUMNS($A$1:E323))</f>
        <v>#NUM!</v>
      </c>
      <c r="O327" t="e">
        <f t="array" ref="O327">INDEX($A$7:$F$349,SMALL(IF(COUNTIF($L$5,$H$7:$H$349)*COUNTIF($L$5,$I$7:$I$349),MATCH(ROW($A$7:$A$349),ROW($A$7:$A$349)),""),ROWS($B$1:F321)),COLUMNS($A$1:F323))</f>
        <v>#NUM!</v>
      </c>
    </row>
    <row r="328" spans="1:15">
      <c r="A328" s="1">
        <f>'PsycInfo - Initial'!A331</f>
        <v>0</v>
      </c>
      <c r="B328" s="1">
        <f>'PsycInfo - Initial'!B331</f>
        <v>2020</v>
      </c>
      <c r="C328" s="1" t="str">
        <f>'PsycInfo - Initial'!C331</f>
        <v>Lattal, Kennon A.; Oliver, Anthony C.</v>
      </c>
      <c r="D328" s="1" t="str">
        <f>'PsycInfo - Initial'!D331</f>
        <v>The control response in assessing resurgence: Useful or compromised tool?</v>
      </c>
      <c r="E328" s="1" t="str">
        <f>'PsycInfo - Initial'!E331</f>
        <v>Journal of the Experimental Analysis of Behavior</v>
      </c>
      <c r="F328" s="1">
        <f>'PsycInfo - Initial'!F331</f>
        <v>0</v>
      </c>
      <c r="H328" s="1">
        <v>1</v>
      </c>
      <c r="I328" s="1">
        <v>1</v>
      </c>
      <c r="J328" t="b">
        <f t="shared" ref="J328:J349" si="5">IF(ISBLANK(I328),FALSE,IF(EXACT(H328, I328),TRUE,FALSE))</f>
        <v>1</v>
      </c>
      <c r="K328" t="e">
        <f t="array" ref="K328">INDEX($A$7:$F$349,SMALL(IF(COUNTIF($L$5,$H$7:$H$349)*COUNTIF($L$5,$I$7:$I$349),MATCH(ROW($A$7:$A$349),ROW($A$7:$A$349)),""),ROWS($B$1:B322)),COLUMNS($A$1:B324))</f>
        <v>#NUM!</v>
      </c>
      <c r="L328" t="e">
        <f t="array" ref="L328">INDEX($A$7:$F$349,SMALL(IF(COUNTIF($L$5,$H$7:$H$349)*COUNTIF($L$5,$I$7:$I$349),MATCH(ROW($A$7:$A$349),ROW($A$7:$A$349)),""),ROWS($B$1:C322)),COLUMNS($A$1:C324))</f>
        <v>#NUM!</v>
      </c>
      <c r="M328" t="e">
        <f t="array" ref="M328">INDEX($A$7:$F$349,SMALL(IF(COUNTIF($L$5,$H$7:$H$349)*COUNTIF($L$5,$I$7:$I$349),MATCH(ROW($A$7:$A$349),ROW($A$7:$A$349)),""),ROWS($B$1:D322)),COLUMNS($A$1:D324))</f>
        <v>#NUM!</v>
      </c>
      <c r="N328" t="e">
        <f t="array" ref="N328">INDEX($A$7:$F$349,SMALL(IF(COUNTIF($L$5,$H$7:$H$349)*COUNTIF($L$5,$I$7:$I$349),MATCH(ROW($A$7:$A$349),ROW($A$7:$A$349)),""),ROWS($B$1:E322)),COLUMNS($A$1:E324))</f>
        <v>#NUM!</v>
      </c>
      <c r="O328" t="e">
        <f t="array" ref="O328">INDEX($A$7:$F$349,SMALL(IF(COUNTIF($L$5,$H$7:$H$349)*COUNTIF($L$5,$I$7:$I$349),MATCH(ROW($A$7:$A$349),ROW($A$7:$A$349)),""),ROWS($B$1:F322)),COLUMNS($A$1:F324))</f>
        <v>#NUM!</v>
      </c>
    </row>
    <row r="329" spans="1:15">
      <c r="A329" s="1">
        <f>'PsycInfo - Initial'!A332</f>
        <v>0</v>
      </c>
      <c r="B329" s="1">
        <f>'PsycInfo - Initial'!B332</f>
        <v>2012</v>
      </c>
      <c r="C329" s="1" t="str">
        <f>'PsycInfo - Initial'!C332</f>
        <v>McHugh, Louise; Procter, Jonathan; Herzog, Michaela; Schock, Anne-Kathrin; Reed, Phil</v>
      </c>
      <c r="D329" s="1" t="str">
        <f>'PsycInfo - Initial'!D332</f>
        <v>The effect of mindfulness on extinction and behavioral resurgence</v>
      </c>
      <c r="E329" s="1" t="str">
        <f>'PsycInfo - Initial'!E332</f>
        <v>Learning &amp; Behavior</v>
      </c>
      <c r="F329" s="1">
        <f>'PsycInfo - Initial'!F332</f>
        <v>0</v>
      </c>
      <c r="H329" s="1">
        <v>1</v>
      </c>
      <c r="I329" s="1">
        <v>1</v>
      </c>
      <c r="J329" t="b">
        <f t="shared" si="5"/>
        <v>1</v>
      </c>
      <c r="K329" t="e">
        <f t="array" ref="K329">INDEX($A$7:$F$349,SMALL(IF(COUNTIF($L$5,$H$7:$H$349)*COUNTIF($L$5,$I$7:$I$349),MATCH(ROW($A$7:$A$349),ROW($A$7:$A$349)),""),ROWS($B$1:B323)),COLUMNS($A$1:B325))</f>
        <v>#NUM!</v>
      </c>
      <c r="L329" t="e">
        <f t="array" ref="L329">INDEX($A$7:$F$349,SMALL(IF(COUNTIF($L$5,$H$7:$H$349)*COUNTIF($L$5,$I$7:$I$349),MATCH(ROW($A$7:$A$349),ROW($A$7:$A$349)),""),ROWS($B$1:C323)),COLUMNS($A$1:C325))</f>
        <v>#NUM!</v>
      </c>
      <c r="M329" t="e">
        <f t="array" ref="M329">INDEX($A$7:$F$349,SMALL(IF(COUNTIF($L$5,$H$7:$H$349)*COUNTIF($L$5,$I$7:$I$349),MATCH(ROW($A$7:$A$349),ROW($A$7:$A$349)),""),ROWS($B$1:D323)),COLUMNS($A$1:D325))</f>
        <v>#NUM!</v>
      </c>
      <c r="N329" t="e">
        <f t="array" ref="N329">INDEX($A$7:$F$349,SMALL(IF(COUNTIF($L$5,$H$7:$H$349)*COUNTIF($L$5,$I$7:$I$349),MATCH(ROW($A$7:$A$349),ROW($A$7:$A$349)),""),ROWS($B$1:E323)),COLUMNS($A$1:E325))</f>
        <v>#NUM!</v>
      </c>
      <c r="O329" t="e">
        <f t="array" ref="O329">INDEX($A$7:$F$349,SMALL(IF(COUNTIF($L$5,$H$7:$H$349)*COUNTIF($L$5,$I$7:$I$349),MATCH(ROW($A$7:$A$349),ROW($A$7:$A$349)),""),ROWS($B$1:F323)),COLUMNS($A$1:F325))</f>
        <v>#NUM!</v>
      </c>
    </row>
    <row r="330" spans="1:15">
      <c r="A330" s="1">
        <f>'PsycInfo - Initial'!A333</f>
        <v>0</v>
      </c>
      <c r="B330" s="1">
        <f>'PsycInfo - Initial'!B333</f>
        <v>2000</v>
      </c>
      <c r="C330" s="1" t="str">
        <f>'PsycInfo - Initial'!C333</f>
        <v>Mueller, Michael M.; Moore, James W.; Doggett, R. Anthony; Tingstrom, Daniel H.</v>
      </c>
      <c r="D330" s="1" t="str">
        <f>'PsycInfo - Initial'!D333</f>
        <v>The effectiveness of contingency-specific and contingency-nonspecific prompts in controlling  bathroom graffiti</v>
      </c>
      <c r="E330" s="1" t="str">
        <f>'PsycInfo - Initial'!E333</f>
        <v>Journal of Applied Behavior Analysis</v>
      </c>
      <c r="F330" s="1">
        <f>'PsycInfo - Initial'!F333</f>
        <v>0</v>
      </c>
      <c r="H330" s="1">
        <v>0</v>
      </c>
      <c r="I330" s="1">
        <v>0</v>
      </c>
      <c r="J330" t="b">
        <f t="shared" si="5"/>
        <v>1</v>
      </c>
      <c r="K330" t="e">
        <f t="array" ref="K330">INDEX($A$7:$F$349,SMALL(IF(COUNTIF($L$5,$H$7:$H$349)*COUNTIF($L$5,$I$7:$I$349),MATCH(ROW($A$7:$A$349),ROW($A$7:$A$349)),""),ROWS($B$1:B324)),COLUMNS($A$1:B326))</f>
        <v>#NUM!</v>
      </c>
      <c r="L330" t="e">
        <f t="array" ref="L330">INDEX($A$7:$F$349,SMALL(IF(COUNTIF($L$5,$H$7:$H$349)*COUNTIF($L$5,$I$7:$I$349),MATCH(ROW($A$7:$A$349),ROW($A$7:$A$349)),""),ROWS($B$1:C324)),COLUMNS($A$1:C326))</f>
        <v>#NUM!</v>
      </c>
      <c r="M330" t="e">
        <f t="array" ref="M330">INDEX($A$7:$F$349,SMALL(IF(COUNTIF($L$5,$H$7:$H$349)*COUNTIF($L$5,$I$7:$I$349),MATCH(ROW($A$7:$A$349),ROW($A$7:$A$349)),""),ROWS($B$1:D324)),COLUMNS($A$1:D326))</f>
        <v>#NUM!</v>
      </c>
      <c r="N330" t="e">
        <f t="array" ref="N330">INDEX($A$7:$F$349,SMALL(IF(COUNTIF($L$5,$H$7:$H$349)*COUNTIF($L$5,$I$7:$I$349),MATCH(ROW($A$7:$A$349),ROW($A$7:$A$349)),""),ROWS($B$1:E324)),COLUMNS($A$1:E326))</f>
        <v>#NUM!</v>
      </c>
      <c r="O330" t="e">
        <f t="array" ref="O330">INDEX($A$7:$F$349,SMALL(IF(COUNTIF($L$5,$H$7:$H$349)*COUNTIF($L$5,$I$7:$I$349),MATCH(ROW($A$7:$A$349),ROW($A$7:$A$349)),""),ROWS($B$1:F324)),COLUMNS($A$1:F326))</f>
        <v>#NUM!</v>
      </c>
    </row>
    <row r="331" spans="1:15">
      <c r="A331" s="1">
        <f>'PsycInfo - Initial'!A334</f>
        <v>0</v>
      </c>
      <c r="B331" s="1">
        <f>'PsycInfo - Initial'!B334</f>
        <v>2011</v>
      </c>
      <c r="C331" s="1" t="str">
        <f>'PsycInfo - Initial'!C334</f>
        <v>Weeden, Marc Alden</v>
      </c>
      <c r="D331" s="1" t="str">
        <f>'PsycInfo - Initial'!D334</f>
        <v>The effects of chlordiazepoxide on resurgence in male rats: A preliminary investigation</v>
      </c>
      <c r="E331" s="1">
        <f>'PsycInfo - Initial'!E334</f>
        <v>0</v>
      </c>
      <c r="F331" s="1">
        <f>'PsycInfo - Initial'!F334</f>
        <v>0</v>
      </c>
      <c r="H331" s="1">
        <v>1</v>
      </c>
      <c r="I331" s="1">
        <v>1</v>
      </c>
      <c r="J331" t="b">
        <f t="shared" si="5"/>
        <v>1</v>
      </c>
      <c r="K331" t="e">
        <f t="array" ref="K331">INDEX($A$7:$F$349,SMALL(IF(COUNTIF($L$5,$H$7:$H$349)*COUNTIF($L$5,$I$7:$I$349),MATCH(ROW($A$7:$A$349),ROW($A$7:$A$349)),""),ROWS($B$1:B325)),COLUMNS($A$1:B327))</f>
        <v>#NUM!</v>
      </c>
      <c r="L331" t="e">
        <f t="array" ref="L331">INDEX($A$7:$F$349,SMALL(IF(COUNTIF($L$5,$H$7:$H$349)*COUNTIF($L$5,$I$7:$I$349),MATCH(ROW($A$7:$A$349),ROW($A$7:$A$349)),""),ROWS($B$1:C325)),COLUMNS($A$1:C327))</f>
        <v>#NUM!</v>
      </c>
      <c r="M331" t="e">
        <f t="array" ref="M331">INDEX($A$7:$F$349,SMALL(IF(COUNTIF($L$5,$H$7:$H$349)*COUNTIF($L$5,$I$7:$I$349),MATCH(ROW($A$7:$A$349),ROW($A$7:$A$349)),""),ROWS($B$1:D325)),COLUMNS($A$1:D327))</f>
        <v>#NUM!</v>
      </c>
      <c r="N331" t="e">
        <f t="array" ref="N331">INDEX($A$7:$F$349,SMALL(IF(COUNTIF($L$5,$H$7:$H$349)*COUNTIF($L$5,$I$7:$I$349),MATCH(ROW($A$7:$A$349),ROW($A$7:$A$349)),""),ROWS($B$1:E325)),COLUMNS($A$1:E327))</f>
        <v>#NUM!</v>
      </c>
      <c r="O331" t="e">
        <f t="array" ref="O331">INDEX($A$7:$F$349,SMALL(IF(COUNTIF($L$5,$H$7:$H$349)*COUNTIF($L$5,$I$7:$I$349),MATCH(ROW($A$7:$A$349),ROW($A$7:$A$349)),""),ROWS($B$1:F325)),COLUMNS($A$1:F327))</f>
        <v>#NUM!</v>
      </c>
    </row>
    <row r="332" spans="1:15">
      <c r="A332" s="1">
        <f>'PsycInfo - Initial'!A335</f>
        <v>0</v>
      </c>
      <c r="B332" s="1">
        <f>'PsycInfo - Initial'!B335</f>
        <v>2015</v>
      </c>
      <c r="C332" s="1" t="str">
        <f>'PsycInfo - Initial'!C335</f>
        <v>Kestner, Katie; Redner, Ryan; Watkins, Erin E.; Poling, Alan</v>
      </c>
      <c r="D332" s="1" t="str">
        <f>'PsycInfo - Initial'!D335</f>
        <v>The effects of punishment on resurgence in laboratory rats</v>
      </c>
      <c r="E332" s="1" t="str">
        <f>'PsycInfo - Initial'!E335</f>
        <v>The Psychological Record</v>
      </c>
      <c r="F332" s="1">
        <f>'PsycInfo - Initial'!F335</f>
        <v>0</v>
      </c>
      <c r="H332" s="1">
        <v>1</v>
      </c>
      <c r="I332" s="1">
        <v>1</v>
      </c>
      <c r="J332" t="b">
        <f t="shared" si="5"/>
        <v>1</v>
      </c>
      <c r="K332" t="e">
        <f t="array" ref="K332">INDEX($A$7:$F$349,SMALL(IF(COUNTIF($L$5,$H$7:$H$349)*COUNTIF($L$5,$I$7:$I$349),MATCH(ROW($A$7:$A$349),ROW($A$7:$A$349)),""),ROWS($B$1:B326)),COLUMNS($A$1:B328))</f>
        <v>#NUM!</v>
      </c>
      <c r="L332" t="e">
        <f t="array" ref="L332">INDEX($A$7:$F$349,SMALL(IF(COUNTIF($L$5,$H$7:$H$349)*COUNTIF($L$5,$I$7:$I$349),MATCH(ROW($A$7:$A$349),ROW($A$7:$A$349)),""),ROWS($B$1:C326)),COLUMNS($A$1:C328))</f>
        <v>#NUM!</v>
      </c>
      <c r="M332" t="e">
        <f t="array" ref="M332">INDEX($A$7:$F$349,SMALL(IF(COUNTIF($L$5,$H$7:$H$349)*COUNTIF($L$5,$I$7:$I$349),MATCH(ROW($A$7:$A$349),ROW($A$7:$A$349)),""),ROWS($B$1:D326)),COLUMNS($A$1:D328))</f>
        <v>#NUM!</v>
      </c>
      <c r="N332" t="e">
        <f t="array" ref="N332">INDEX($A$7:$F$349,SMALL(IF(COUNTIF($L$5,$H$7:$H$349)*COUNTIF($L$5,$I$7:$I$349),MATCH(ROW($A$7:$A$349),ROW($A$7:$A$349)),""),ROWS($B$1:E326)),COLUMNS($A$1:E328))</f>
        <v>#NUM!</v>
      </c>
      <c r="O332" t="e">
        <f t="array" ref="O332">INDEX($A$7:$F$349,SMALL(IF(COUNTIF($L$5,$H$7:$H$349)*COUNTIF($L$5,$I$7:$I$349),MATCH(ROW($A$7:$A$349),ROW($A$7:$A$349)),""),ROWS($B$1:F326)),COLUMNS($A$1:F328))</f>
        <v>#NUM!</v>
      </c>
    </row>
    <row r="333" spans="1:15">
      <c r="A333" s="1">
        <f>'PsycInfo - Initial'!A336</f>
        <v>0</v>
      </c>
      <c r="B333" s="1">
        <f>'PsycInfo - Initial'!B336</f>
        <v>2013</v>
      </c>
      <c r="C333" s="1" t="str">
        <f>'PsycInfo - Initial'!C336</f>
        <v>Redner, Ryan Nathaniel</v>
      </c>
      <c r="D333" s="1" t="str">
        <f>'PsycInfo - Initial'!D336</f>
        <v>The effects of repeated resurgence conditions on the magnitude of resurgence</v>
      </c>
      <c r="E333" s="1">
        <f>'PsycInfo - Initial'!E336</f>
        <v>0</v>
      </c>
      <c r="F333" s="1">
        <f>'PsycInfo - Initial'!F336</f>
        <v>0</v>
      </c>
      <c r="H333" s="1">
        <v>1</v>
      </c>
      <c r="I333" s="1">
        <v>1</v>
      </c>
      <c r="J333" t="b">
        <f t="shared" si="5"/>
        <v>1</v>
      </c>
      <c r="K333" t="e">
        <f t="array" ref="K333">INDEX($A$7:$F$349,SMALL(IF(COUNTIF($L$5,$H$7:$H$349)*COUNTIF($L$5,$I$7:$I$349),MATCH(ROW($A$7:$A$349),ROW($A$7:$A$349)),""),ROWS($B$1:B327)),COLUMNS($A$1:B329))</f>
        <v>#NUM!</v>
      </c>
      <c r="L333" t="e">
        <f t="array" ref="L333">INDEX($A$7:$F$349,SMALL(IF(COUNTIF($L$5,$H$7:$H$349)*COUNTIF($L$5,$I$7:$I$349),MATCH(ROW($A$7:$A$349),ROW($A$7:$A$349)),""),ROWS($B$1:C327)),COLUMNS($A$1:C329))</f>
        <v>#NUM!</v>
      </c>
      <c r="M333" t="e">
        <f t="array" ref="M333">INDEX($A$7:$F$349,SMALL(IF(COUNTIF($L$5,$H$7:$H$349)*COUNTIF($L$5,$I$7:$I$349),MATCH(ROW($A$7:$A$349),ROW($A$7:$A$349)),""),ROWS($B$1:D327)),COLUMNS($A$1:D329))</f>
        <v>#NUM!</v>
      </c>
      <c r="N333" t="e">
        <f t="array" ref="N333">INDEX($A$7:$F$349,SMALL(IF(COUNTIF($L$5,$H$7:$H$349)*COUNTIF($L$5,$I$7:$I$349),MATCH(ROW($A$7:$A$349),ROW($A$7:$A$349)),""),ROWS($B$1:E327)),COLUMNS($A$1:E329))</f>
        <v>#NUM!</v>
      </c>
      <c r="O333" t="e">
        <f t="array" ref="O333">INDEX($A$7:$F$349,SMALL(IF(COUNTIF($L$5,$H$7:$H$349)*COUNTIF($L$5,$I$7:$I$349),MATCH(ROW($A$7:$A$349),ROW($A$7:$A$349)),""),ROWS($B$1:F327)),COLUMNS($A$1:F329))</f>
        <v>#NUM!</v>
      </c>
    </row>
    <row r="334" spans="1:15">
      <c r="A334" s="1">
        <f>'PsycInfo - Initial'!A337</f>
        <v>0</v>
      </c>
      <c r="B334" s="1">
        <f>'PsycInfo - Initial'!B337</f>
        <v>2016</v>
      </c>
      <c r="C334" s="1" t="str">
        <f>'PsycInfo - Initial'!C337</f>
        <v>Kestner, Kathryn M.</v>
      </c>
      <c r="D334" s="1" t="str">
        <f>'PsycInfo - Initial'!D337</f>
        <v>The effects of schedule density of reinforcement for alternative behavior on resurgence</v>
      </c>
      <c r="E334" s="1">
        <f>'PsycInfo - Initial'!E337</f>
        <v>0</v>
      </c>
      <c r="F334" s="1">
        <f>'PsycInfo - Initial'!F337</f>
        <v>0</v>
      </c>
      <c r="H334" s="1">
        <v>1</v>
      </c>
      <c r="I334" s="1">
        <v>1</v>
      </c>
      <c r="J334" t="b">
        <f t="shared" si="5"/>
        <v>1</v>
      </c>
      <c r="K334" t="e">
        <f t="array" ref="K334">INDEX($A$7:$F$349,SMALL(IF(COUNTIF($L$5,$H$7:$H$349)*COUNTIF($L$5,$I$7:$I$349),MATCH(ROW($A$7:$A$349),ROW($A$7:$A$349)),""),ROWS($B$1:B328)),COLUMNS($A$1:B330))</f>
        <v>#NUM!</v>
      </c>
      <c r="L334" t="e">
        <f t="array" ref="L334">INDEX($A$7:$F$349,SMALL(IF(COUNTIF($L$5,$H$7:$H$349)*COUNTIF($L$5,$I$7:$I$349),MATCH(ROW($A$7:$A$349),ROW($A$7:$A$349)),""),ROWS($B$1:C328)),COLUMNS($A$1:C330))</f>
        <v>#NUM!</v>
      </c>
      <c r="M334" t="e">
        <f t="array" ref="M334">INDEX($A$7:$F$349,SMALL(IF(COUNTIF($L$5,$H$7:$H$349)*COUNTIF($L$5,$I$7:$I$349),MATCH(ROW($A$7:$A$349),ROW($A$7:$A$349)),""),ROWS($B$1:D328)),COLUMNS($A$1:D330))</f>
        <v>#NUM!</v>
      </c>
      <c r="N334" t="e">
        <f t="array" ref="N334">INDEX($A$7:$F$349,SMALL(IF(COUNTIF($L$5,$H$7:$H$349)*COUNTIF($L$5,$I$7:$I$349),MATCH(ROW($A$7:$A$349),ROW($A$7:$A$349)),""),ROWS($B$1:E328)),COLUMNS($A$1:E330))</f>
        <v>#NUM!</v>
      </c>
      <c r="O334" t="e">
        <f t="array" ref="O334">INDEX($A$7:$F$349,SMALL(IF(COUNTIF($L$5,$H$7:$H$349)*COUNTIF($L$5,$I$7:$I$349),MATCH(ROW($A$7:$A$349),ROW($A$7:$A$349)),""),ROWS($B$1:F328)),COLUMNS($A$1:F330))</f>
        <v>#NUM!</v>
      </c>
    </row>
    <row r="335" spans="1:15">
      <c r="A335" s="1">
        <f>'PsycInfo - Initial'!A338</f>
        <v>0</v>
      </c>
      <c r="B335" s="1">
        <f>'PsycInfo - Initial'!B338</f>
        <v>1988</v>
      </c>
      <c r="C335" s="1" t="str">
        <f>'PsycInfo - Initial'!C338</f>
        <v>Pittenger, David J.; Pavlik, William B.; Flora, Steve R.; Kontos, Julie M.</v>
      </c>
      <c r="D335" s="1" t="str">
        <f>'PsycInfo - Initial'!D338</f>
        <v>The persistence of learned behaviors in humans as a function of changes in reinforcement schedule and response</v>
      </c>
      <c r="E335" s="1" t="str">
        <f>'PsycInfo - Initial'!E338</f>
        <v>Learning and Motivation</v>
      </c>
      <c r="F335" s="1">
        <f>'PsycInfo - Initial'!F338</f>
        <v>0</v>
      </c>
      <c r="H335" s="1">
        <v>1</v>
      </c>
      <c r="I335" s="1">
        <v>1</v>
      </c>
      <c r="J335" t="b">
        <f t="shared" si="5"/>
        <v>1</v>
      </c>
      <c r="K335" t="e">
        <f t="array" ref="K335">INDEX($A$7:$F$349,SMALL(IF(COUNTIF($L$5,$H$7:$H$349)*COUNTIF($L$5,$I$7:$I$349),MATCH(ROW($A$7:$A$349),ROW($A$7:$A$349)),""),ROWS($B$1:B329)),COLUMNS($A$1:B331))</f>
        <v>#NUM!</v>
      </c>
      <c r="L335" t="e">
        <f t="array" ref="L335">INDEX($A$7:$F$349,SMALL(IF(COUNTIF($L$5,$H$7:$H$349)*COUNTIF($L$5,$I$7:$I$349),MATCH(ROW($A$7:$A$349),ROW($A$7:$A$349)),""),ROWS($B$1:C329)),COLUMNS($A$1:C331))</f>
        <v>#NUM!</v>
      </c>
      <c r="M335" t="e">
        <f t="array" ref="M335">INDEX($A$7:$F$349,SMALL(IF(COUNTIF($L$5,$H$7:$H$349)*COUNTIF($L$5,$I$7:$I$349),MATCH(ROW($A$7:$A$349),ROW($A$7:$A$349)),""),ROWS($B$1:D329)),COLUMNS($A$1:D331))</f>
        <v>#NUM!</v>
      </c>
      <c r="N335" t="e">
        <f t="array" ref="N335">INDEX($A$7:$F$349,SMALL(IF(COUNTIF($L$5,$H$7:$H$349)*COUNTIF($L$5,$I$7:$I$349),MATCH(ROW($A$7:$A$349),ROW($A$7:$A$349)),""),ROWS($B$1:E329)),COLUMNS($A$1:E331))</f>
        <v>#NUM!</v>
      </c>
      <c r="O335" t="e">
        <f t="array" ref="O335">INDEX($A$7:$F$349,SMALL(IF(COUNTIF($L$5,$H$7:$H$349)*COUNTIF($L$5,$I$7:$I$349),MATCH(ROW($A$7:$A$349),ROW($A$7:$A$349)),""),ROWS($B$1:F329)),COLUMNS($A$1:F331))</f>
        <v>#NUM!</v>
      </c>
    </row>
    <row r="336" spans="1:15">
      <c r="A336" s="1">
        <f>'PsycInfo - Initial'!A339</f>
        <v>0</v>
      </c>
      <c r="B336" s="1">
        <f>'PsycInfo - Initial'!B339</f>
        <v>2015</v>
      </c>
      <c r="C336" s="1" t="str">
        <f>'PsycInfo - Initial'!C339</f>
        <v>Alessandri, Jérôme; Lattal, Kennon A.; Cançado, Carlos R. X.</v>
      </c>
      <c r="D336" s="1" t="str">
        <f>'PsycInfo - Initial'!D339</f>
        <v>The recurrence of negatively reinforced responding of humans</v>
      </c>
      <c r="E336" s="1" t="str">
        <f>'PsycInfo - Initial'!E339</f>
        <v>Journal of the Experimental Analysis of Behavior</v>
      </c>
      <c r="F336" s="1">
        <f>'PsycInfo - Initial'!F339</f>
        <v>0</v>
      </c>
      <c r="H336" s="1">
        <v>1</v>
      </c>
      <c r="I336" s="1">
        <v>1</v>
      </c>
      <c r="J336" t="b">
        <f t="shared" si="5"/>
        <v>1</v>
      </c>
      <c r="K336" t="e">
        <f t="array" ref="K336">INDEX($A$7:$F$349,SMALL(IF(COUNTIF($L$5,$H$7:$H$349)*COUNTIF($L$5,$I$7:$I$349),MATCH(ROW($A$7:$A$349),ROW($A$7:$A$349)),""),ROWS($B$1:B330)),COLUMNS($A$1:B332))</f>
        <v>#NUM!</v>
      </c>
      <c r="L336" t="e">
        <f t="array" ref="L336">INDEX($A$7:$F$349,SMALL(IF(COUNTIF($L$5,$H$7:$H$349)*COUNTIF($L$5,$I$7:$I$349),MATCH(ROW($A$7:$A$349),ROW($A$7:$A$349)),""),ROWS($B$1:C330)),COLUMNS($A$1:C332))</f>
        <v>#NUM!</v>
      </c>
      <c r="M336" t="e">
        <f t="array" ref="M336">INDEX($A$7:$F$349,SMALL(IF(COUNTIF($L$5,$H$7:$H$349)*COUNTIF($L$5,$I$7:$I$349),MATCH(ROW($A$7:$A$349),ROW($A$7:$A$349)),""),ROWS($B$1:D330)),COLUMNS($A$1:D332))</f>
        <v>#NUM!</v>
      </c>
      <c r="N336" t="e">
        <f t="array" ref="N336">INDEX($A$7:$F$349,SMALL(IF(COUNTIF($L$5,$H$7:$H$349)*COUNTIF($L$5,$I$7:$I$349),MATCH(ROW($A$7:$A$349),ROW($A$7:$A$349)),""),ROWS($B$1:E330)),COLUMNS($A$1:E332))</f>
        <v>#NUM!</v>
      </c>
      <c r="O336" t="e">
        <f t="array" ref="O336">INDEX($A$7:$F$349,SMALL(IF(COUNTIF($L$5,$H$7:$H$349)*COUNTIF($L$5,$I$7:$I$349),MATCH(ROW($A$7:$A$349),ROW($A$7:$A$349)),""),ROWS($B$1:F330)),COLUMNS($A$1:F332))</f>
        <v>#NUM!</v>
      </c>
    </row>
    <row r="337" spans="1:15">
      <c r="A337" s="1">
        <f>'PsycInfo - Initial'!A340</f>
        <v>0</v>
      </c>
      <c r="B337" s="1">
        <f>'PsycInfo - Initial'!B340</f>
        <v>2016</v>
      </c>
      <c r="C337" s="1" t="str">
        <f>'PsycInfo - Initial'!C340</f>
        <v>Shyman, Eric</v>
      </c>
      <c r="D337" s="1" t="str">
        <f>'PsycInfo - Initial'!D340</f>
        <v>The reinforcement of ableism: Normality, the medical model of disability, and humanism in applied behavior analysis and ASD</v>
      </c>
      <c r="E337" s="1" t="str">
        <f>'PsycInfo - Initial'!E340</f>
        <v>Intellectual and Developmental Disabilities</v>
      </c>
      <c r="F337" s="1">
        <f>'PsycInfo - Initial'!F340</f>
        <v>0</v>
      </c>
      <c r="H337" s="1">
        <v>0</v>
      </c>
      <c r="I337" s="1">
        <v>0</v>
      </c>
      <c r="J337" t="b">
        <f t="shared" si="5"/>
        <v>1</v>
      </c>
      <c r="K337" t="e">
        <f t="array" ref="K337">INDEX($A$7:$F$349,SMALL(IF(COUNTIF($L$5,$H$7:$H$349)*COUNTIF($L$5,$I$7:$I$349),MATCH(ROW($A$7:$A$349),ROW($A$7:$A$349)),""),ROWS($B$1:B331)),COLUMNS($A$1:B333))</f>
        <v>#NUM!</v>
      </c>
      <c r="L337" t="e">
        <f t="array" ref="L337">INDEX($A$7:$F$349,SMALL(IF(COUNTIF($L$5,$H$7:$H$349)*COUNTIF($L$5,$I$7:$I$349),MATCH(ROW($A$7:$A$349),ROW($A$7:$A$349)),""),ROWS($B$1:C331)),COLUMNS($A$1:C333))</f>
        <v>#NUM!</v>
      </c>
      <c r="M337" t="e">
        <f t="array" ref="M337">INDEX($A$7:$F$349,SMALL(IF(COUNTIF($L$5,$H$7:$H$349)*COUNTIF($L$5,$I$7:$I$349),MATCH(ROW($A$7:$A$349),ROW($A$7:$A$349)),""),ROWS($B$1:D331)),COLUMNS($A$1:D333))</f>
        <v>#NUM!</v>
      </c>
      <c r="N337" t="e">
        <f t="array" ref="N337">INDEX($A$7:$F$349,SMALL(IF(COUNTIF($L$5,$H$7:$H$349)*COUNTIF($L$5,$I$7:$I$349),MATCH(ROW($A$7:$A$349),ROW($A$7:$A$349)),""),ROWS($B$1:E331)),COLUMNS($A$1:E333))</f>
        <v>#NUM!</v>
      </c>
      <c r="O337" t="e">
        <f t="array" ref="O337">INDEX($A$7:$F$349,SMALL(IF(COUNTIF($L$5,$H$7:$H$349)*COUNTIF($L$5,$I$7:$I$349),MATCH(ROW($A$7:$A$349),ROW($A$7:$A$349)),""),ROWS($B$1:F331)),COLUMNS($A$1:F333))</f>
        <v>#NUM!</v>
      </c>
    </row>
    <row r="338" spans="1:15">
      <c r="A338" s="1">
        <f>'PsycInfo - Initial'!A341</f>
        <v>0</v>
      </c>
      <c r="B338" s="1">
        <f>'PsycInfo - Initial'!B341</f>
        <v>2010</v>
      </c>
      <c r="C338" s="1" t="str">
        <f>'PsycInfo - Initial'!C341</f>
        <v>Ziauddeen, Hisham; Murray, Graham K.</v>
      </c>
      <c r="D338" s="1" t="str">
        <f>'PsycInfo - Initial'!D341</f>
        <v>The relevance of reward pathways for schizophrenia</v>
      </c>
      <c r="E338" s="1" t="str">
        <f>'PsycInfo - Initial'!E341</f>
        <v>Current Opinion in Psychiatry</v>
      </c>
      <c r="F338" s="1">
        <f>'PsycInfo - Initial'!F341</f>
        <v>0</v>
      </c>
      <c r="H338" s="1">
        <v>0</v>
      </c>
      <c r="I338" s="1">
        <v>0</v>
      </c>
      <c r="J338" t="b">
        <f t="shared" si="5"/>
        <v>1</v>
      </c>
      <c r="K338" t="e">
        <f t="array" ref="K338">INDEX($A$7:$F$349,SMALL(IF(COUNTIF($L$5,$H$7:$H$349)*COUNTIF($L$5,$I$7:$I$349),MATCH(ROW($A$7:$A$349),ROW($A$7:$A$349)),""),ROWS($B$1:B332)),COLUMNS($A$1:B334))</f>
        <v>#NUM!</v>
      </c>
      <c r="L338" t="e">
        <f t="array" ref="L338">INDEX($A$7:$F$349,SMALL(IF(COUNTIF($L$5,$H$7:$H$349)*COUNTIF($L$5,$I$7:$I$349),MATCH(ROW($A$7:$A$349),ROW($A$7:$A$349)),""),ROWS($B$1:C332)),COLUMNS($A$1:C334))</f>
        <v>#NUM!</v>
      </c>
      <c r="M338" t="e">
        <f t="array" ref="M338">INDEX($A$7:$F$349,SMALL(IF(COUNTIF($L$5,$H$7:$H$349)*COUNTIF($L$5,$I$7:$I$349),MATCH(ROW($A$7:$A$349),ROW($A$7:$A$349)),""),ROWS($B$1:D332)),COLUMNS($A$1:D334))</f>
        <v>#NUM!</v>
      </c>
      <c r="N338" t="e">
        <f t="array" ref="N338">INDEX($A$7:$F$349,SMALL(IF(COUNTIF($L$5,$H$7:$H$349)*COUNTIF($L$5,$I$7:$I$349),MATCH(ROW($A$7:$A$349),ROW($A$7:$A$349)),""),ROWS($B$1:E332)),COLUMNS($A$1:E334))</f>
        <v>#NUM!</v>
      </c>
      <c r="O338" t="e">
        <f t="array" ref="O338">INDEX($A$7:$F$349,SMALL(IF(COUNTIF($L$5,$H$7:$H$349)*COUNTIF($L$5,$I$7:$I$349),MATCH(ROW($A$7:$A$349),ROW($A$7:$A$349)),""),ROWS($B$1:F332)),COLUMNS($A$1:F334))</f>
        <v>#NUM!</v>
      </c>
    </row>
    <row r="339" spans="1:15">
      <c r="A339" s="1">
        <f>'PsycInfo - Initial'!A342</f>
        <v>0</v>
      </c>
      <c r="B339" s="1">
        <f>'PsycInfo - Initial'!B342</f>
        <v>2017</v>
      </c>
      <c r="C339" s="1" t="str">
        <f>'PsycInfo - Initial'!C342</f>
        <v>Dube, William V.; Thompson, Brooks; Silveira, Marcelo V.; Nevin, John A.</v>
      </c>
      <c r="D339" s="1" t="str">
        <f>'PsycInfo - Initial'!D342</f>
        <v>The role of contingencies and stimuli in a human laboratory model of treatment of problem behavior</v>
      </c>
      <c r="E339" s="1" t="str">
        <f>'PsycInfo - Initial'!E342</f>
        <v>The Psychological Record</v>
      </c>
      <c r="F339" s="1">
        <f>'PsycInfo - Initial'!F342</f>
        <v>0</v>
      </c>
      <c r="H339" s="1">
        <v>1</v>
      </c>
      <c r="I339" s="1">
        <v>1</v>
      </c>
      <c r="J339" t="b">
        <f t="shared" si="5"/>
        <v>1</v>
      </c>
      <c r="K339" t="e">
        <f t="array" ref="K339">INDEX($A$7:$F$349,SMALL(IF(COUNTIF($L$5,$H$7:$H$349)*COUNTIF($L$5,$I$7:$I$349),MATCH(ROW($A$7:$A$349),ROW($A$7:$A$349)),""),ROWS($B$1:B333)),COLUMNS($A$1:B335))</f>
        <v>#NUM!</v>
      </c>
      <c r="L339" t="e">
        <f t="array" ref="L339">INDEX($A$7:$F$349,SMALL(IF(COUNTIF($L$5,$H$7:$H$349)*COUNTIF($L$5,$I$7:$I$349),MATCH(ROW($A$7:$A$349),ROW($A$7:$A$349)),""),ROWS($B$1:C333)),COLUMNS($A$1:C335))</f>
        <v>#NUM!</v>
      </c>
      <c r="M339" t="e">
        <f t="array" ref="M339">INDEX($A$7:$F$349,SMALL(IF(COUNTIF($L$5,$H$7:$H$349)*COUNTIF($L$5,$I$7:$I$349),MATCH(ROW($A$7:$A$349),ROW($A$7:$A$349)),""),ROWS($B$1:D333)),COLUMNS($A$1:D335))</f>
        <v>#NUM!</v>
      </c>
      <c r="N339" t="e">
        <f t="array" ref="N339">INDEX($A$7:$F$349,SMALL(IF(COUNTIF($L$5,$H$7:$H$349)*COUNTIF($L$5,$I$7:$I$349),MATCH(ROW($A$7:$A$349),ROW($A$7:$A$349)),""),ROWS($B$1:E333)),COLUMNS($A$1:E335))</f>
        <v>#NUM!</v>
      </c>
      <c r="O339" t="e">
        <f t="array" ref="O339">INDEX($A$7:$F$349,SMALL(IF(COUNTIF($L$5,$H$7:$H$349)*COUNTIF($L$5,$I$7:$I$349),MATCH(ROW($A$7:$A$349),ROW($A$7:$A$349)),""),ROWS($B$1:F333)),COLUMNS($A$1:F335))</f>
        <v>#NUM!</v>
      </c>
    </row>
    <row r="340" spans="1:15">
      <c r="A340" s="1">
        <f>'PsycInfo - Initial'!A343</f>
        <v>0</v>
      </c>
      <c r="B340" s="1">
        <f>'PsycInfo - Initial'!B343</f>
        <v>2008</v>
      </c>
      <c r="C340" s="1" t="str">
        <f>'PsycInfo - Initial'!C343</f>
        <v>Buccafusco, Jerry J.; Terry, Alvin V. Jr.; Webster, Scott J.; Martin, Daniel; Hohnadel, Elizabeth J.; Bouchard, Kristy A.; Warner, Samantha E.</v>
      </c>
      <c r="D340" s="1" t="str">
        <f>'PsycInfo - Initial'!D343</f>
        <v>The scopolamine-reversal paradigm in rats and monkeys: The importance of computer-assisted operant-conditioning memory tasks for screening drug candidates</v>
      </c>
      <c r="E340" s="1" t="str">
        <f>'PsycInfo - Initial'!E343</f>
        <v>Psychopharmacology</v>
      </c>
      <c r="F340" s="1">
        <f>'PsycInfo - Initial'!F343</f>
        <v>0</v>
      </c>
      <c r="H340" s="1">
        <v>0</v>
      </c>
      <c r="I340" s="1">
        <v>0</v>
      </c>
      <c r="J340" t="b">
        <f t="shared" si="5"/>
        <v>1</v>
      </c>
      <c r="K340" t="e">
        <f t="array" ref="K340">INDEX($A$7:$F$349,SMALL(IF(COUNTIF($L$5,$H$7:$H$349)*COUNTIF($L$5,$I$7:$I$349),MATCH(ROW($A$7:$A$349),ROW($A$7:$A$349)),""),ROWS($B$1:B334)),COLUMNS($A$1:B336))</f>
        <v>#NUM!</v>
      </c>
      <c r="L340" t="e">
        <f t="array" ref="L340">INDEX($A$7:$F$349,SMALL(IF(COUNTIF($L$5,$H$7:$H$349)*COUNTIF($L$5,$I$7:$I$349),MATCH(ROW($A$7:$A$349),ROW($A$7:$A$349)),""),ROWS($B$1:C334)),COLUMNS($A$1:C336))</f>
        <v>#NUM!</v>
      </c>
      <c r="M340" t="e">
        <f t="array" ref="M340">INDEX($A$7:$F$349,SMALL(IF(COUNTIF($L$5,$H$7:$H$349)*COUNTIF($L$5,$I$7:$I$349),MATCH(ROW($A$7:$A$349),ROW($A$7:$A$349)),""),ROWS($B$1:D334)),COLUMNS($A$1:D336))</f>
        <v>#NUM!</v>
      </c>
      <c r="N340" t="e">
        <f t="array" ref="N340">INDEX($A$7:$F$349,SMALL(IF(COUNTIF($L$5,$H$7:$H$349)*COUNTIF($L$5,$I$7:$I$349),MATCH(ROW($A$7:$A$349),ROW($A$7:$A$349)),""),ROWS($B$1:E334)),COLUMNS($A$1:E336))</f>
        <v>#NUM!</v>
      </c>
      <c r="O340" t="e">
        <f t="array" ref="O340">INDEX($A$7:$F$349,SMALL(IF(COUNTIF($L$5,$H$7:$H$349)*COUNTIF($L$5,$I$7:$I$349),MATCH(ROW($A$7:$A$349),ROW($A$7:$A$349)),""),ROWS($B$1:F334)),COLUMNS($A$1:F336))</f>
        <v>#NUM!</v>
      </c>
    </row>
    <row r="341" spans="1:15">
      <c r="A341" s="1">
        <f>'PsycInfo - Initial'!A344</f>
        <v>0</v>
      </c>
      <c r="B341" s="1">
        <f>'PsycInfo - Initial'!B344</f>
        <v>2005</v>
      </c>
      <c r="C341" s="1" t="str">
        <f>'PsycInfo - Initial'!C344</f>
        <v>Lomi, Alessandro; Larsen, Erik R.; Freeman, John H.</v>
      </c>
      <c r="D341" s="1" t="str">
        <f>'PsycInfo - Initial'!D344</f>
        <v>Things Change: Dynamic Resource Constraints and System-Dependent Selection in the Evolution of Organizational Populations</v>
      </c>
      <c r="E341" s="1" t="str">
        <f>'PsycInfo - Initial'!E344</f>
        <v>Management Science</v>
      </c>
      <c r="F341" s="1">
        <f>'PsycInfo - Initial'!F344</f>
        <v>0</v>
      </c>
      <c r="H341" s="1">
        <v>0</v>
      </c>
      <c r="I341" s="1">
        <v>0</v>
      </c>
      <c r="J341" t="b">
        <f t="shared" si="5"/>
        <v>1</v>
      </c>
      <c r="K341" t="e">
        <f t="array" ref="K341">INDEX($A$7:$F$349,SMALL(IF(COUNTIF($L$5,$H$7:$H$349)*COUNTIF($L$5,$I$7:$I$349),MATCH(ROW($A$7:$A$349),ROW($A$7:$A$349)),""),ROWS($B$1:B335)),COLUMNS($A$1:B337))</f>
        <v>#NUM!</v>
      </c>
      <c r="L341" t="e">
        <f t="array" ref="L341">INDEX($A$7:$F$349,SMALL(IF(COUNTIF($L$5,$H$7:$H$349)*COUNTIF($L$5,$I$7:$I$349),MATCH(ROW($A$7:$A$349),ROW($A$7:$A$349)),""),ROWS($B$1:C335)),COLUMNS($A$1:C337))</f>
        <v>#NUM!</v>
      </c>
      <c r="M341" t="e">
        <f t="array" ref="M341">INDEX($A$7:$F$349,SMALL(IF(COUNTIF($L$5,$H$7:$H$349)*COUNTIF($L$5,$I$7:$I$349),MATCH(ROW($A$7:$A$349),ROW($A$7:$A$349)),""),ROWS($B$1:D335)),COLUMNS($A$1:D337))</f>
        <v>#NUM!</v>
      </c>
      <c r="N341" t="e">
        <f t="array" ref="N341">INDEX($A$7:$F$349,SMALL(IF(COUNTIF($L$5,$H$7:$H$349)*COUNTIF($L$5,$I$7:$I$349),MATCH(ROW($A$7:$A$349),ROW($A$7:$A$349)),""),ROWS($B$1:E335)),COLUMNS($A$1:E337))</f>
        <v>#NUM!</v>
      </c>
      <c r="O341" t="e">
        <f t="array" ref="O341">INDEX($A$7:$F$349,SMALL(IF(COUNTIF($L$5,$H$7:$H$349)*COUNTIF($L$5,$I$7:$I$349),MATCH(ROW($A$7:$A$349),ROW($A$7:$A$349)),""),ROWS($B$1:F335)),COLUMNS($A$1:F337))</f>
        <v>#NUM!</v>
      </c>
    </row>
    <row r="342" spans="1:15">
      <c r="A342" s="1">
        <f>'PsycInfo - Initial'!A345</f>
        <v>0</v>
      </c>
      <c r="B342" s="1">
        <f>'PsycInfo - Initial'!B345</f>
        <v>2011</v>
      </c>
      <c r="C342" s="1" t="str">
        <f>'PsycInfo - Initial'!C345</f>
        <v>Kanter, Jonathan W.; Cautilli, Joseph D.; Busch, Andrew M.; Baruch, David E.</v>
      </c>
      <c r="D342" s="1" t="str">
        <f>'PsycInfo - Initial'!D345</f>
        <v>Toward a comprehensive functional analysis of depressive behavior: Five environmental factors and a possible sixth and seventh</v>
      </c>
      <c r="E342" s="1" t="str">
        <f>'PsycInfo - Initial'!E345</f>
        <v>International Journal of Behavioral Consultation and Therapy</v>
      </c>
      <c r="F342" s="1">
        <f>'PsycInfo - Initial'!F345</f>
        <v>0</v>
      </c>
      <c r="H342" s="1">
        <v>0</v>
      </c>
      <c r="I342" s="1">
        <v>0</v>
      </c>
      <c r="J342" t="b">
        <f t="shared" si="5"/>
        <v>1</v>
      </c>
      <c r="K342" t="e">
        <f t="array" ref="K342">INDEX($A$7:$F$349,SMALL(IF(COUNTIF($L$5,$H$7:$H$349)*COUNTIF($L$5,$I$7:$I$349),MATCH(ROW($A$7:$A$349),ROW($A$7:$A$349)),""),ROWS($B$1:B336)),COLUMNS($A$1:B338))</f>
        <v>#NUM!</v>
      </c>
      <c r="L342" t="e">
        <f t="array" ref="L342">INDEX($A$7:$F$349,SMALL(IF(COUNTIF($L$5,$H$7:$H$349)*COUNTIF($L$5,$I$7:$I$349),MATCH(ROW($A$7:$A$349),ROW($A$7:$A$349)),""),ROWS($B$1:C336)),COLUMNS($A$1:C338))</f>
        <v>#NUM!</v>
      </c>
      <c r="M342" t="e">
        <f t="array" ref="M342">INDEX($A$7:$F$349,SMALL(IF(COUNTIF($L$5,$H$7:$H$349)*COUNTIF($L$5,$I$7:$I$349),MATCH(ROW($A$7:$A$349),ROW($A$7:$A$349)),""),ROWS($B$1:D336)),COLUMNS($A$1:D338))</f>
        <v>#NUM!</v>
      </c>
      <c r="N342" t="e">
        <f t="array" ref="N342">INDEX($A$7:$F$349,SMALL(IF(COUNTIF($L$5,$H$7:$H$349)*COUNTIF($L$5,$I$7:$I$349),MATCH(ROW($A$7:$A$349),ROW($A$7:$A$349)),""),ROWS($B$1:E336)),COLUMNS($A$1:E338))</f>
        <v>#NUM!</v>
      </c>
      <c r="O342" t="e">
        <f t="array" ref="O342">INDEX($A$7:$F$349,SMALL(IF(COUNTIF($L$5,$H$7:$H$349)*COUNTIF($L$5,$I$7:$I$349),MATCH(ROW($A$7:$A$349),ROW($A$7:$A$349)),""),ROWS($B$1:F336)),COLUMNS($A$1:F338))</f>
        <v>#NUM!</v>
      </c>
    </row>
    <row r="343" spans="1:15">
      <c r="A343" s="1">
        <f>'PsycInfo - Initial'!A346</f>
        <v>0</v>
      </c>
      <c r="B343" s="1">
        <f>'PsycInfo - Initial'!B346</f>
        <v>2005</v>
      </c>
      <c r="C343" s="1" t="str">
        <f>'PsycInfo - Initial'!C346</f>
        <v>Kanter, Jonathan W.; Cautilli, Joseph D.; Busch, Andrew M.; Baruch, David E.</v>
      </c>
      <c r="D343" s="1" t="str">
        <f>'PsycInfo - Initial'!D346</f>
        <v>Toward a comprehensive functional analysis of depressive behavior: Five environmental factors and a possible sixth and seventh</v>
      </c>
      <c r="E343" s="1" t="str">
        <f>'PsycInfo - Initial'!E346</f>
        <v>The Behavior Analyst Today</v>
      </c>
      <c r="F343" s="1">
        <f>'PsycInfo - Initial'!F346</f>
        <v>0</v>
      </c>
      <c r="H343" s="1">
        <v>0</v>
      </c>
      <c r="I343" s="1">
        <v>0</v>
      </c>
      <c r="J343" t="b">
        <f t="shared" si="5"/>
        <v>1</v>
      </c>
      <c r="K343" t="e">
        <f t="array" ref="K343">INDEX($A$7:$F$349,SMALL(IF(COUNTIF($L$5,$H$7:$H$349)*COUNTIF($L$5,$I$7:$I$349),MATCH(ROW($A$7:$A$349),ROW($A$7:$A$349)),""),ROWS($B$1:B337)),COLUMNS($A$1:B339))</f>
        <v>#NUM!</v>
      </c>
      <c r="L343" t="e">
        <f t="array" ref="L343">INDEX($A$7:$F$349,SMALL(IF(COUNTIF($L$5,$H$7:$H$349)*COUNTIF($L$5,$I$7:$I$349),MATCH(ROW($A$7:$A$349),ROW($A$7:$A$349)),""),ROWS($B$1:C337)),COLUMNS($A$1:C339))</f>
        <v>#NUM!</v>
      </c>
      <c r="M343" t="e">
        <f t="array" ref="M343">INDEX($A$7:$F$349,SMALL(IF(COUNTIF($L$5,$H$7:$H$349)*COUNTIF($L$5,$I$7:$I$349),MATCH(ROW($A$7:$A$349),ROW($A$7:$A$349)),""),ROWS($B$1:D337)),COLUMNS($A$1:D339))</f>
        <v>#NUM!</v>
      </c>
      <c r="N343" t="e">
        <f t="array" ref="N343">INDEX($A$7:$F$349,SMALL(IF(COUNTIF($L$5,$H$7:$H$349)*COUNTIF($L$5,$I$7:$I$349),MATCH(ROW($A$7:$A$349),ROW($A$7:$A$349)),""),ROWS($B$1:E337)),COLUMNS($A$1:E339))</f>
        <v>#NUM!</v>
      </c>
      <c r="O343" t="e">
        <f t="array" ref="O343">INDEX($A$7:$F$349,SMALL(IF(COUNTIF($L$5,$H$7:$H$349)*COUNTIF($L$5,$I$7:$I$349),MATCH(ROW($A$7:$A$349),ROW($A$7:$A$349)),""),ROWS($B$1:F337)),COLUMNS($A$1:F339))</f>
        <v>#NUM!</v>
      </c>
    </row>
    <row r="344" spans="1:15">
      <c r="A344" s="1">
        <f>'PsycInfo - Initial'!A347</f>
        <v>0</v>
      </c>
      <c r="B344" s="1">
        <f>'PsycInfo - Initial'!B347</f>
        <v>2015</v>
      </c>
      <c r="C344" s="1" t="str">
        <f>'PsycInfo - Initial'!C347</f>
        <v>Podlesnik, Christopher A.; Kelley, Michael E.</v>
      </c>
      <c r="D344" s="1" t="str">
        <f>'PsycInfo - Initial'!D347</f>
        <v>Translational research on the relapse of operant behavior</v>
      </c>
      <c r="E344" s="1" t="str">
        <f>'PsycInfo - Initial'!E347</f>
        <v>Revista Mexicana de Análisis de la Conducta</v>
      </c>
      <c r="F344" s="1">
        <f>'PsycInfo - Initial'!F347</f>
        <v>0</v>
      </c>
      <c r="H344" s="1">
        <v>1</v>
      </c>
      <c r="I344" s="1">
        <v>1</v>
      </c>
      <c r="J344" t="b">
        <f t="shared" si="5"/>
        <v>1</v>
      </c>
      <c r="K344" t="e">
        <f t="array" ref="K344">INDEX($A$7:$F$349,SMALL(IF(COUNTIF($L$5,$H$7:$H$349)*COUNTIF($L$5,$I$7:$I$349),MATCH(ROW($A$7:$A$349),ROW($A$7:$A$349)),""),ROWS($B$1:B338)),COLUMNS($A$1:B340))</f>
        <v>#NUM!</v>
      </c>
      <c r="L344" t="e">
        <f t="array" ref="L344">INDEX($A$7:$F$349,SMALL(IF(COUNTIF($L$5,$H$7:$H$349)*COUNTIF($L$5,$I$7:$I$349),MATCH(ROW($A$7:$A$349),ROW($A$7:$A$349)),""),ROWS($B$1:C338)),COLUMNS($A$1:C340))</f>
        <v>#NUM!</v>
      </c>
      <c r="M344" t="e">
        <f t="array" ref="M344">INDEX($A$7:$F$349,SMALL(IF(COUNTIF($L$5,$H$7:$H$349)*COUNTIF($L$5,$I$7:$I$349),MATCH(ROW($A$7:$A$349),ROW($A$7:$A$349)),""),ROWS($B$1:D338)),COLUMNS($A$1:D340))</f>
        <v>#NUM!</v>
      </c>
      <c r="N344" t="e">
        <f t="array" ref="N344">INDEX($A$7:$F$349,SMALL(IF(COUNTIF($L$5,$H$7:$H$349)*COUNTIF($L$5,$I$7:$I$349),MATCH(ROW($A$7:$A$349),ROW($A$7:$A$349)),""),ROWS($B$1:E338)),COLUMNS($A$1:E340))</f>
        <v>#NUM!</v>
      </c>
      <c r="O344" t="e">
        <f t="array" ref="O344">INDEX($A$7:$F$349,SMALL(IF(COUNTIF($L$5,$H$7:$H$349)*COUNTIF($L$5,$I$7:$I$349),MATCH(ROW($A$7:$A$349),ROW($A$7:$A$349)),""),ROWS($B$1:F338)),COLUMNS($A$1:F340))</f>
        <v>#NUM!</v>
      </c>
    </row>
    <row r="345" spans="1:15">
      <c r="A345" s="1">
        <f>'PsycInfo - Initial'!A348</f>
        <v>0</v>
      </c>
      <c r="B345" s="1">
        <f>'PsycInfo - Initial'!B348</f>
        <v>2014</v>
      </c>
      <c r="C345" s="1" t="str">
        <f>'PsycInfo - Initial'!C348</f>
        <v>Pritchard, Duncan; Hoerger, Marguerite; Mace, F. Charles</v>
      </c>
      <c r="D345" s="1" t="str">
        <f>'PsycInfo - Initial'!D348</f>
        <v>Treatment relapse and behavioral momentum theory</v>
      </c>
      <c r="E345" s="1" t="str">
        <f>'PsycInfo - Initial'!E348</f>
        <v>Journal of Applied Behavior Analysis</v>
      </c>
      <c r="F345" s="1">
        <f>'PsycInfo - Initial'!F348</f>
        <v>0</v>
      </c>
      <c r="H345" s="1">
        <v>1</v>
      </c>
      <c r="I345" s="1">
        <v>1</v>
      </c>
      <c r="J345" t="b">
        <f t="shared" si="5"/>
        <v>1</v>
      </c>
      <c r="K345" t="e">
        <f t="array" ref="K345">INDEX($A$7:$F$349,SMALL(IF(COUNTIF($L$5,$H$7:$H$349)*COUNTIF($L$5,$I$7:$I$349),MATCH(ROW($A$7:$A$349),ROW($A$7:$A$349)),""),ROWS($B$1:B339)),COLUMNS($A$1:B341))</f>
        <v>#NUM!</v>
      </c>
      <c r="L345" t="e">
        <f t="array" ref="L345">INDEX($A$7:$F$349,SMALL(IF(COUNTIF($L$5,$H$7:$H$349)*COUNTIF($L$5,$I$7:$I$349),MATCH(ROW($A$7:$A$349),ROW($A$7:$A$349)),""),ROWS($B$1:C339)),COLUMNS($A$1:C341))</f>
        <v>#NUM!</v>
      </c>
      <c r="M345" t="e">
        <f t="array" ref="M345">INDEX($A$7:$F$349,SMALL(IF(COUNTIF($L$5,$H$7:$H$349)*COUNTIF($L$5,$I$7:$I$349),MATCH(ROW($A$7:$A$349),ROW($A$7:$A$349)),""),ROWS($B$1:D339)),COLUMNS($A$1:D341))</f>
        <v>#NUM!</v>
      </c>
      <c r="N345" t="e">
        <f t="array" ref="N345">INDEX($A$7:$F$349,SMALL(IF(COUNTIF($L$5,$H$7:$H$349)*COUNTIF($L$5,$I$7:$I$349),MATCH(ROW($A$7:$A$349),ROW($A$7:$A$349)),""),ROWS($B$1:E339)),COLUMNS($A$1:E341))</f>
        <v>#NUM!</v>
      </c>
      <c r="O345" t="e">
        <f t="array" ref="O345">INDEX($A$7:$F$349,SMALL(IF(COUNTIF($L$5,$H$7:$H$349)*COUNTIF($L$5,$I$7:$I$349),MATCH(ROW($A$7:$A$349),ROW($A$7:$A$349)),""),ROWS($B$1:F339)),COLUMNS($A$1:F341))</f>
        <v>#NUM!</v>
      </c>
    </row>
    <row r="346" spans="1:15">
      <c r="A346" s="1">
        <f>'PsycInfo - Initial'!A349</f>
        <v>0</v>
      </c>
      <c r="B346" s="1">
        <f>'PsycInfo - Initial'!B349</f>
        <v>2020</v>
      </c>
      <c r="C346" s="1" t="str">
        <f>'PsycInfo - Initial'!C349</f>
        <v>Strouse, Glenn</v>
      </c>
      <c r="D346" s="1" t="str">
        <f>'PsycInfo - Initial'!D349</f>
        <v>Using a serial DRA to foster resurgence</v>
      </c>
      <c r="E346" s="1">
        <f>'PsycInfo - Initial'!E349</f>
        <v>0</v>
      </c>
      <c r="F346" s="1">
        <f>'PsycInfo - Initial'!F349</f>
        <v>0</v>
      </c>
      <c r="H346" s="1">
        <v>1</v>
      </c>
      <c r="I346" s="1">
        <v>1</v>
      </c>
      <c r="J346" t="b">
        <f t="shared" si="5"/>
        <v>1</v>
      </c>
      <c r="K346" t="e">
        <f t="array" ref="K346">INDEX($A$7:$F$349,SMALL(IF(COUNTIF($L$5,$H$7:$H$349)*COUNTIF($L$5,$I$7:$I$349),MATCH(ROW($A$7:$A$349),ROW($A$7:$A$349)),""),ROWS($B$1:B340)),COLUMNS($A$1:B342))</f>
        <v>#NUM!</v>
      </c>
      <c r="L346" t="e">
        <f t="array" ref="L346">INDEX($A$7:$F$349,SMALL(IF(COUNTIF($L$5,$H$7:$H$349)*COUNTIF($L$5,$I$7:$I$349),MATCH(ROW($A$7:$A$349),ROW($A$7:$A$349)),""),ROWS($B$1:C340)),COLUMNS($A$1:C342))</f>
        <v>#NUM!</v>
      </c>
      <c r="M346" t="e">
        <f t="array" ref="M346">INDEX($A$7:$F$349,SMALL(IF(COUNTIF($L$5,$H$7:$H$349)*COUNTIF($L$5,$I$7:$I$349),MATCH(ROW($A$7:$A$349),ROW($A$7:$A$349)),""),ROWS($B$1:D340)),COLUMNS($A$1:D342))</f>
        <v>#NUM!</v>
      </c>
      <c r="N346" t="e">
        <f t="array" ref="N346">INDEX($A$7:$F$349,SMALL(IF(COUNTIF($L$5,$H$7:$H$349)*COUNTIF($L$5,$I$7:$I$349),MATCH(ROW($A$7:$A$349),ROW($A$7:$A$349)),""),ROWS($B$1:E340)),COLUMNS($A$1:E342))</f>
        <v>#NUM!</v>
      </c>
      <c r="O346" t="e">
        <f t="array" ref="O346">INDEX($A$7:$F$349,SMALL(IF(COUNTIF($L$5,$H$7:$H$349)*COUNTIF($L$5,$I$7:$I$349),MATCH(ROW($A$7:$A$349),ROW($A$7:$A$349)),""),ROWS($B$1:F340)),COLUMNS($A$1:F342))</f>
        <v>#NUM!</v>
      </c>
    </row>
    <row r="347" spans="1:15">
      <c r="A347" s="1">
        <f>'PsycInfo - Initial'!A350</f>
        <v>0</v>
      </c>
      <c r="B347" s="1">
        <f>'PsycInfo - Initial'!B350</f>
        <v>2017</v>
      </c>
      <c r="C347" s="1" t="str">
        <f>'PsycInfo - Initial'!C350</f>
        <v>Haq, Shaji Syed</v>
      </c>
      <c r="D347" s="1" t="str">
        <f>'PsycInfo - Initial'!D350</f>
        <v>Using competing stimuli to minimize resurgence of challenging behavior during fixed-lean schedules of reinforcement following functional communication training for children with intellectual and developmental disabilities</v>
      </c>
      <c r="E347" s="1">
        <f>'PsycInfo - Initial'!E350</f>
        <v>0</v>
      </c>
      <c r="F347" s="1">
        <f>'PsycInfo - Initial'!F350</f>
        <v>0</v>
      </c>
      <c r="H347" s="1">
        <v>1</v>
      </c>
      <c r="I347" s="1">
        <v>1</v>
      </c>
      <c r="J347" t="b">
        <f t="shared" si="5"/>
        <v>1</v>
      </c>
      <c r="K347" t="e">
        <f t="array" ref="K347">INDEX($A$7:$F$349,SMALL(IF(COUNTIF($L$5,$H$7:$H$349)*COUNTIF($L$5,$I$7:$I$349),MATCH(ROW($A$7:$A$349),ROW($A$7:$A$349)),""),ROWS($B$1:B341)),COLUMNS($A$1:B343))</f>
        <v>#NUM!</v>
      </c>
      <c r="L347" t="e">
        <f t="array" ref="L347">INDEX($A$7:$F$349,SMALL(IF(COUNTIF($L$5,$H$7:$H$349)*COUNTIF($L$5,$I$7:$I$349),MATCH(ROW($A$7:$A$349),ROW($A$7:$A$349)),""),ROWS($B$1:C341)),COLUMNS($A$1:C343))</f>
        <v>#NUM!</v>
      </c>
      <c r="M347" t="e">
        <f t="array" ref="M347">INDEX($A$7:$F$349,SMALL(IF(COUNTIF($L$5,$H$7:$H$349)*COUNTIF($L$5,$I$7:$I$349),MATCH(ROW($A$7:$A$349),ROW($A$7:$A$349)),""),ROWS($B$1:D341)),COLUMNS($A$1:D343))</f>
        <v>#NUM!</v>
      </c>
      <c r="N347" t="e">
        <f t="array" ref="N347">INDEX($A$7:$F$349,SMALL(IF(COUNTIF($L$5,$H$7:$H$349)*COUNTIF($L$5,$I$7:$I$349),MATCH(ROW($A$7:$A$349),ROW($A$7:$A$349)),""),ROWS($B$1:E341)),COLUMNS($A$1:E343))</f>
        <v>#NUM!</v>
      </c>
      <c r="O347" t="e">
        <f t="array" ref="O347">INDEX($A$7:$F$349,SMALL(IF(COUNTIF($L$5,$H$7:$H$349)*COUNTIF($L$5,$I$7:$I$349),MATCH(ROW($A$7:$A$349),ROW($A$7:$A$349)),""),ROWS($B$1:F341)),COLUMNS($A$1:F343))</f>
        <v>#NUM!</v>
      </c>
    </row>
    <row r="348" spans="1:15">
      <c r="A348" s="1">
        <f>'PsycInfo - Initial'!A351</f>
        <v>0</v>
      </c>
      <c r="B348" s="1">
        <f>'PsycInfo - Initial'!B351</f>
        <v>1997</v>
      </c>
      <c r="C348" s="1" t="str">
        <f>'PsycInfo - Initial'!C351</f>
        <v>Mechner, Francis; Hyten, Cloyd; Field, Douglas P.; Madden, Gregory J.</v>
      </c>
      <c r="D348" s="1" t="str">
        <f>'PsycInfo - Initial'!D351</f>
        <v>Using revealed operants to study the structure and properties of human operant behavior</v>
      </c>
      <c r="E348" s="1" t="str">
        <f>'PsycInfo - Initial'!E351</f>
        <v>The Psychological Record</v>
      </c>
      <c r="F348" s="1">
        <f>'PsycInfo - Initial'!F351</f>
        <v>0</v>
      </c>
      <c r="H348" s="1">
        <v>1</v>
      </c>
      <c r="I348" s="1">
        <v>1</v>
      </c>
      <c r="J348" t="b">
        <f t="shared" si="5"/>
        <v>1</v>
      </c>
      <c r="K348" t="e">
        <f t="array" ref="K348">INDEX($A$7:$F$349,SMALL(IF(COUNTIF($L$5,$H$7:$H$349)*COUNTIF($L$5,$I$7:$I$349),MATCH(ROW($A$7:$A$349),ROW($A$7:$A$349)),""),ROWS($B$1:B342)),COLUMNS($A$1:B344))</f>
        <v>#NUM!</v>
      </c>
      <c r="L348" t="e">
        <f t="array" ref="L348">INDEX($A$7:$F$349,SMALL(IF(COUNTIF($L$5,$H$7:$H$349)*COUNTIF($L$5,$I$7:$I$349),MATCH(ROW($A$7:$A$349),ROW($A$7:$A$349)),""),ROWS($B$1:C342)),COLUMNS($A$1:C344))</f>
        <v>#NUM!</v>
      </c>
      <c r="M348" t="e">
        <f t="array" ref="M348">INDEX($A$7:$F$349,SMALL(IF(COUNTIF($L$5,$H$7:$H$349)*COUNTIF($L$5,$I$7:$I$349),MATCH(ROW($A$7:$A$349),ROW($A$7:$A$349)),""),ROWS($B$1:D342)),COLUMNS($A$1:D344))</f>
        <v>#NUM!</v>
      </c>
      <c r="N348" t="e">
        <f t="array" ref="N348">INDEX($A$7:$F$349,SMALL(IF(COUNTIF($L$5,$H$7:$H$349)*COUNTIF($L$5,$I$7:$I$349),MATCH(ROW($A$7:$A$349),ROW($A$7:$A$349)),""),ROWS($B$1:E342)),COLUMNS($A$1:E344))</f>
        <v>#NUM!</v>
      </c>
      <c r="O348" t="e">
        <f t="array" ref="O348">INDEX($A$7:$F$349,SMALL(IF(COUNTIF($L$5,$H$7:$H$349)*COUNTIF($L$5,$I$7:$I$349),MATCH(ROW($A$7:$A$349),ROW($A$7:$A$349)),""),ROWS($B$1:F342)),COLUMNS($A$1:F344))</f>
        <v>#NUM!</v>
      </c>
    </row>
    <row r="349" spans="1:15">
      <c r="A349" s="1">
        <f>'PsycInfo - Initial'!A352</f>
        <v>0</v>
      </c>
      <c r="B349" s="1">
        <f>'PsycInfo - Initial'!B352</f>
        <v>2014</v>
      </c>
      <c r="C349" s="1" t="str">
        <f>'PsycInfo - Initial'!C352</f>
        <v>Bouton, Mark E.</v>
      </c>
      <c r="D349" s="1" t="str">
        <f>'PsycInfo - Initial'!D352</f>
        <v>Why behavior change is difficult to sustain</v>
      </c>
      <c r="E349" s="1" t="str">
        <f>'PsycInfo - Initial'!E352</f>
        <v>Preventive Medicine: An International Journal Devoted to Practice and Theory</v>
      </c>
      <c r="F349" s="1">
        <f>'PsycInfo - Initial'!F352</f>
        <v>0</v>
      </c>
      <c r="H349" s="1">
        <v>1</v>
      </c>
      <c r="I349" s="1">
        <v>1</v>
      </c>
      <c r="J349" t="b">
        <f t="shared" si="5"/>
        <v>1</v>
      </c>
      <c r="K349" t="e">
        <f t="array" ref="K349">INDEX($A$7:$F$349,SMALL(IF(COUNTIF($L$5,$H$7:$H$349)*COUNTIF($L$5,$I$7:$I$349),MATCH(ROW($A$7:$A$349),ROW($A$7:$A$349)),""),ROWS($B$1:B343)),COLUMNS($A$1:B345))</f>
        <v>#NUM!</v>
      </c>
      <c r="L349" t="e">
        <f t="array" ref="L349">INDEX($A$7:$F$349,SMALL(IF(COUNTIF($L$5,$H$7:$H$349)*COUNTIF($L$5,$I$7:$I$349),MATCH(ROW($A$7:$A$349),ROW($A$7:$A$349)),""),ROWS($B$1:C343)),COLUMNS($A$1:C345))</f>
        <v>#NUM!</v>
      </c>
      <c r="M349" t="e">
        <f t="array" ref="M349">INDEX($A$7:$F$349,SMALL(IF(COUNTIF($L$5,$H$7:$H$349)*COUNTIF($L$5,$I$7:$I$349),MATCH(ROW($A$7:$A$349),ROW($A$7:$A$349)),""),ROWS($B$1:D343)),COLUMNS($A$1:D345))</f>
        <v>#NUM!</v>
      </c>
      <c r="N349" t="e">
        <f t="array" ref="N349">INDEX($A$7:$F$349,SMALL(IF(COUNTIF($L$5,$H$7:$H$349)*COUNTIF($L$5,$I$7:$I$349),MATCH(ROW($A$7:$A$349),ROW($A$7:$A$349)),""),ROWS($B$1:E343)),COLUMNS($A$1:E345))</f>
        <v>#NUM!</v>
      </c>
      <c r="O349" t="e">
        <f t="array" ref="O349">INDEX($A$7:$F$349,SMALL(IF(COUNTIF($L$5,$H$7:$H$349)*COUNTIF($L$5,$I$7:$I$349),MATCH(ROW($A$7:$A$349),ROW($A$7:$A$349)),""),ROWS($B$1:F343)),COLUMNS($A$1:F345))</f>
        <v>#NUM!</v>
      </c>
    </row>
    <row r="350" spans="1:15">
      <c r="A350" s="1"/>
      <c r="B350" s="1"/>
      <c r="C350" s="1"/>
      <c r="D350" s="1"/>
      <c r="E350" s="1"/>
      <c r="F350" s="1"/>
      <c r="H350" s="23" t="s">
        <v>95</v>
      </c>
      <c r="I350" s="24">
        <f>SUM(I7:I349)</f>
        <v>304</v>
      </c>
    </row>
    <row r="351" spans="1:15">
      <c r="A351" s="1"/>
      <c r="B351" s="1"/>
      <c r="C351" s="1"/>
      <c r="D351" s="1"/>
      <c r="E351" s="1"/>
      <c r="F351" s="1"/>
    </row>
    <row r="352" spans="1:15">
      <c r="A352" s="1"/>
      <c r="B352" s="1"/>
      <c r="C352" s="1"/>
      <c r="D352" s="1"/>
      <c r="E352" s="1"/>
      <c r="F352" s="1"/>
    </row>
    <row r="353" spans="1:6">
      <c r="A353" s="1"/>
      <c r="B353" s="1"/>
      <c r="C353" s="1"/>
      <c r="D353" s="1"/>
      <c r="E353" s="1"/>
      <c r="F353" s="1"/>
    </row>
    <row r="354" spans="1:6">
      <c r="A354" s="1"/>
      <c r="B354" s="1"/>
      <c r="C354" s="1"/>
      <c r="D354" s="1"/>
      <c r="E354" s="1"/>
      <c r="F354" s="1"/>
    </row>
    <row r="355" spans="1:6">
      <c r="A355" s="1"/>
      <c r="B355" s="1"/>
      <c r="C355" s="1"/>
      <c r="D355" s="1"/>
      <c r="E355" s="1"/>
      <c r="F355" s="1"/>
    </row>
    <row r="356" spans="1:6">
      <c r="A356" s="1"/>
      <c r="B356" s="1"/>
      <c r="C356" s="1"/>
      <c r="D356" s="1"/>
      <c r="E356" s="1"/>
      <c r="F356" s="1"/>
    </row>
    <row r="357" spans="1:6">
      <c r="A357" s="1"/>
      <c r="B357" s="1"/>
      <c r="C357" s="1"/>
      <c r="D357" s="1"/>
      <c r="E357" s="1"/>
      <c r="F357" s="1"/>
    </row>
    <row r="358" spans="1:6">
      <c r="A358" s="1"/>
      <c r="B358" s="1"/>
      <c r="C358" s="1"/>
      <c r="D358" s="1"/>
      <c r="E358" s="1"/>
      <c r="F358" s="1"/>
    </row>
    <row r="359" spans="1:6">
      <c r="A359" s="1"/>
      <c r="B359" s="1"/>
      <c r="C359" s="1"/>
      <c r="D359" s="1"/>
      <c r="E359" s="1"/>
      <c r="F359" s="1"/>
    </row>
  </sheetData>
  <conditionalFormatting sqref="J8:J349">
    <cfRule type="cellIs" dxfId="665" priority="2" operator="equal">
      <formula>TRUE</formula>
    </cfRule>
  </conditionalFormatting>
  <conditionalFormatting sqref="J7:J349">
    <cfRule type="cellIs" dxfId="664" priority="1" operator="equal">
      <formula>TRUE</formula>
    </cfRule>
  </conditionalFormatting>
  <dataValidations count="1">
    <dataValidation type="list" allowBlank="1" showInputMessage="1" showErrorMessage="1" sqref="H7:I349" xr:uid="{E7599838-7E2F-4853-B415-094077B5A3A4}">
      <formula1>"0,1"</formula1>
    </dataValidation>
  </dataValidation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CEEE6E-D21F-4E1D-B972-FBCD26EA31AE}">
  <dimension ref="A1:I3069"/>
  <sheetViews>
    <sheetView workbookViewId="0">
      <selection activeCell="E10" sqref="E10"/>
    </sheetView>
  </sheetViews>
  <sheetFormatPr defaultColWidth="8.85546875" defaultRowHeight="15"/>
  <sheetData>
    <row r="1" spans="1:9">
      <c r="A1" t="s">
        <v>11</v>
      </c>
    </row>
    <row r="2" spans="1:9">
      <c r="A2" t="s">
        <v>12</v>
      </c>
    </row>
    <row r="3" spans="1:9">
      <c r="A3" t="s">
        <v>13</v>
      </c>
    </row>
    <row r="5" spans="1:9">
      <c r="A5" s="2" t="s">
        <v>14</v>
      </c>
      <c r="B5" s="2"/>
      <c r="C5" s="2"/>
      <c r="D5" s="2"/>
      <c r="E5" s="2"/>
      <c r="F5" s="3"/>
    </row>
    <row r="6" spans="1:9">
      <c r="A6" s="1" t="s">
        <v>15</v>
      </c>
      <c r="B6" s="1" t="s">
        <v>16</v>
      </c>
      <c r="C6" s="1" t="s">
        <v>17</v>
      </c>
      <c r="D6" s="1" t="s">
        <v>18</v>
      </c>
      <c r="E6" s="1" t="s">
        <v>19</v>
      </c>
      <c r="F6" s="4" t="s">
        <v>20</v>
      </c>
    </row>
    <row r="7" spans="1:9">
      <c r="A7" s="5">
        <v>1</v>
      </c>
      <c r="B7" s="5" t="s">
        <v>21</v>
      </c>
      <c r="C7" s="5" t="s">
        <v>22</v>
      </c>
      <c r="D7" s="5" t="s">
        <v>23</v>
      </c>
      <c r="E7" s="5" t="s">
        <v>24</v>
      </c>
      <c r="F7" s="6" t="s">
        <v>25</v>
      </c>
    </row>
    <row r="9" spans="1:9">
      <c r="A9" t="s">
        <v>15</v>
      </c>
      <c r="B9" t="s">
        <v>16</v>
      </c>
      <c r="C9" t="s">
        <v>26</v>
      </c>
      <c r="D9" t="s">
        <v>18</v>
      </c>
      <c r="E9" t="s">
        <v>19</v>
      </c>
      <c r="F9" t="s">
        <v>27</v>
      </c>
      <c r="G9" t="s">
        <v>28</v>
      </c>
      <c r="H9" t="s">
        <v>20</v>
      </c>
      <c r="I9" t="s">
        <v>29</v>
      </c>
    </row>
    <row r="10" spans="1:9">
      <c r="B10">
        <v>2018</v>
      </c>
      <c r="C10" t="s">
        <v>30</v>
      </c>
      <c r="D10" t="s">
        <v>31</v>
      </c>
    </row>
    <row r="11" spans="1:9">
      <c r="B11">
        <v>2009</v>
      </c>
      <c r="C11" t="s">
        <v>32</v>
      </c>
      <c r="D11" t="s">
        <v>33</v>
      </c>
    </row>
    <row r="12" spans="1:9">
      <c r="B12">
        <v>2011</v>
      </c>
      <c r="C12" t="s">
        <v>34</v>
      </c>
      <c r="D12" t="s">
        <v>35</v>
      </c>
    </row>
    <row r="13" spans="1:9">
      <c r="C13" t="s">
        <v>36</v>
      </c>
      <c r="D13" t="s">
        <v>37</v>
      </c>
    </row>
    <row r="14" spans="1:9">
      <c r="B14">
        <v>2008</v>
      </c>
      <c r="C14" t="s">
        <v>38</v>
      </c>
      <c r="D14" t="s">
        <v>39</v>
      </c>
    </row>
    <row r="15" spans="1:9">
      <c r="B15">
        <v>2018</v>
      </c>
      <c r="C15" t="s">
        <v>40</v>
      </c>
      <c r="D15" t="s">
        <v>41</v>
      </c>
    </row>
    <row r="16" spans="1:9">
      <c r="B16">
        <v>2016</v>
      </c>
      <c r="C16" t="s">
        <v>42</v>
      </c>
      <c r="D16" t="s">
        <v>96</v>
      </c>
    </row>
    <row r="17" spans="2:4">
      <c r="B17">
        <v>2018</v>
      </c>
      <c r="C17" t="s">
        <v>44</v>
      </c>
      <c r="D17" t="s">
        <v>45</v>
      </c>
    </row>
    <row r="18" spans="2:4">
      <c r="B18">
        <v>2018</v>
      </c>
      <c r="C18" t="s">
        <v>46</v>
      </c>
      <c r="D18" t="s">
        <v>47</v>
      </c>
    </row>
    <row r="19" spans="2:4">
      <c r="B19">
        <v>2005</v>
      </c>
      <c r="C19" t="s">
        <v>48</v>
      </c>
      <c r="D19" t="s">
        <v>49</v>
      </c>
    </row>
    <row r="20" spans="2:4">
      <c r="B20">
        <v>2011</v>
      </c>
      <c r="C20" t="s">
        <v>50</v>
      </c>
      <c r="D20" t="s">
        <v>51</v>
      </c>
    </row>
    <row r="21" spans="2:4">
      <c r="B21">
        <v>2017</v>
      </c>
      <c r="C21" t="s">
        <v>52</v>
      </c>
      <c r="D21" t="s">
        <v>53</v>
      </c>
    </row>
    <row r="22" spans="2:4">
      <c r="B22">
        <v>2004</v>
      </c>
      <c r="C22" t="s">
        <v>54</v>
      </c>
      <c r="D22" t="s">
        <v>55</v>
      </c>
    </row>
    <row r="23" spans="2:4">
      <c r="B23">
        <v>2007</v>
      </c>
      <c r="C23" t="s">
        <v>56</v>
      </c>
      <c r="D23" t="s">
        <v>57</v>
      </c>
    </row>
    <row r="24" spans="2:4">
      <c r="B24">
        <v>2010</v>
      </c>
      <c r="C24" t="s">
        <v>58</v>
      </c>
      <c r="D24" t="s">
        <v>59</v>
      </c>
    </row>
    <row r="25" spans="2:4">
      <c r="B25">
        <v>2011</v>
      </c>
      <c r="C25" t="s">
        <v>60</v>
      </c>
      <c r="D25" t="s">
        <v>61</v>
      </c>
    </row>
    <row r="26" spans="2:4">
      <c r="B26">
        <v>2017</v>
      </c>
      <c r="C26" t="s">
        <v>62</v>
      </c>
      <c r="D26" t="s">
        <v>63</v>
      </c>
    </row>
    <row r="27" spans="2:4">
      <c r="B27">
        <v>2006</v>
      </c>
      <c r="C27" t="s">
        <v>64</v>
      </c>
      <c r="D27" t="s">
        <v>65</v>
      </c>
    </row>
    <row r="28" spans="2:4">
      <c r="B28">
        <v>2017</v>
      </c>
      <c r="C28" t="s">
        <v>66</v>
      </c>
      <c r="D28" t="s">
        <v>67</v>
      </c>
    </row>
    <row r="29" spans="2:4">
      <c r="B29">
        <v>2011</v>
      </c>
      <c r="C29" t="s">
        <v>68</v>
      </c>
      <c r="D29" t="s">
        <v>69</v>
      </c>
    </row>
    <row r="30" spans="2:4">
      <c r="B30">
        <v>2016</v>
      </c>
      <c r="C30" t="s">
        <v>70</v>
      </c>
      <c r="D30" t="s">
        <v>71</v>
      </c>
    </row>
    <row r="31" spans="2:4">
      <c r="B31">
        <v>2008</v>
      </c>
      <c r="C31" t="s">
        <v>72</v>
      </c>
      <c r="D31" t="s">
        <v>73</v>
      </c>
    </row>
    <row r="32" spans="2:4">
      <c r="B32">
        <v>2012</v>
      </c>
      <c r="C32" t="s">
        <v>74</v>
      </c>
      <c r="D32" t="s">
        <v>75</v>
      </c>
    </row>
    <row r="33" spans="2:9">
      <c r="B33">
        <v>2009</v>
      </c>
      <c r="C33" t="s">
        <v>76</v>
      </c>
      <c r="D33" t="s">
        <v>77</v>
      </c>
    </row>
    <row r="34" spans="2:9">
      <c r="B34">
        <v>2013</v>
      </c>
      <c r="C34" t="s">
        <v>78</v>
      </c>
      <c r="D34" t="s">
        <v>79</v>
      </c>
    </row>
    <row r="35" spans="2:9">
      <c r="B35">
        <v>2011</v>
      </c>
      <c r="C35" t="s">
        <v>80</v>
      </c>
      <c r="D35" t="s">
        <v>81</v>
      </c>
    </row>
    <row r="36" spans="2:9">
      <c r="B36">
        <v>2013</v>
      </c>
      <c r="C36" t="s">
        <v>82</v>
      </c>
      <c r="D36" t="s">
        <v>83</v>
      </c>
    </row>
    <row r="37" spans="2:9">
      <c r="B37">
        <v>2002</v>
      </c>
      <c r="C37" t="s">
        <v>97</v>
      </c>
      <c r="D37" t="s">
        <v>98</v>
      </c>
      <c r="E37" t="s">
        <v>99</v>
      </c>
      <c r="G37" t="s">
        <v>100</v>
      </c>
      <c r="I37" t="s">
        <v>101</v>
      </c>
    </row>
    <row r="38" spans="2:9">
      <c r="B38">
        <v>2011</v>
      </c>
      <c r="C38" t="s">
        <v>102</v>
      </c>
      <c r="D38" t="s">
        <v>103</v>
      </c>
      <c r="E38" t="s">
        <v>104</v>
      </c>
      <c r="G38" t="s">
        <v>105</v>
      </c>
      <c r="H38" t="s">
        <v>106</v>
      </c>
      <c r="I38" t="s">
        <v>107</v>
      </c>
    </row>
    <row r="39" spans="2:9">
      <c r="B39">
        <v>2020</v>
      </c>
      <c r="C39" t="s">
        <v>108</v>
      </c>
      <c r="D39" t="s">
        <v>109</v>
      </c>
      <c r="E39" t="s">
        <v>104</v>
      </c>
      <c r="G39" t="s">
        <v>105</v>
      </c>
      <c r="H39" t="s">
        <v>110</v>
      </c>
      <c r="I39" t="s">
        <v>111</v>
      </c>
    </row>
    <row r="40" spans="2:9">
      <c r="B40">
        <v>2016</v>
      </c>
      <c r="C40" t="s">
        <v>112</v>
      </c>
      <c r="D40" t="s">
        <v>113</v>
      </c>
      <c r="E40" t="s">
        <v>114</v>
      </c>
      <c r="G40" t="s">
        <v>115</v>
      </c>
      <c r="H40" t="s">
        <v>116</v>
      </c>
      <c r="I40" t="s">
        <v>117</v>
      </c>
    </row>
    <row r="41" spans="2:9">
      <c r="B41">
        <v>2016</v>
      </c>
      <c r="C41" t="s">
        <v>118</v>
      </c>
      <c r="D41" t="s">
        <v>119</v>
      </c>
      <c r="E41" t="s">
        <v>120</v>
      </c>
      <c r="G41" t="s">
        <v>121</v>
      </c>
      <c r="H41" t="s">
        <v>122</v>
      </c>
      <c r="I41" t="s">
        <v>123</v>
      </c>
    </row>
    <row r="42" spans="2:9">
      <c r="B42">
        <v>2017</v>
      </c>
      <c r="C42" t="s">
        <v>124</v>
      </c>
      <c r="D42" t="s">
        <v>125</v>
      </c>
      <c r="E42" t="s">
        <v>120</v>
      </c>
      <c r="G42" t="s">
        <v>121</v>
      </c>
      <c r="H42" t="s">
        <v>126</v>
      </c>
      <c r="I42" t="s">
        <v>127</v>
      </c>
    </row>
    <row r="43" spans="2:9">
      <c r="B43">
        <v>2009</v>
      </c>
      <c r="C43" t="s">
        <v>128</v>
      </c>
      <c r="D43" t="s">
        <v>129</v>
      </c>
      <c r="E43" t="s">
        <v>114</v>
      </c>
      <c r="G43" t="s">
        <v>115</v>
      </c>
      <c r="H43" t="s">
        <v>130</v>
      </c>
      <c r="I43" t="s">
        <v>131</v>
      </c>
    </row>
    <row r="44" spans="2:9">
      <c r="B44">
        <v>2020</v>
      </c>
      <c r="C44" t="s">
        <v>132</v>
      </c>
      <c r="D44" t="s">
        <v>133</v>
      </c>
      <c r="E44" t="s">
        <v>104</v>
      </c>
      <c r="G44" t="s">
        <v>105</v>
      </c>
      <c r="H44" t="s">
        <v>134</v>
      </c>
      <c r="I44" t="s">
        <v>135</v>
      </c>
    </row>
    <row r="45" spans="2:9">
      <c r="B45">
        <v>2014</v>
      </c>
      <c r="C45" t="s">
        <v>136</v>
      </c>
      <c r="D45" t="s">
        <v>137</v>
      </c>
      <c r="E45" t="s">
        <v>114</v>
      </c>
      <c r="G45" t="s">
        <v>115</v>
      </c>
      <c r="H45" t="s">
        <v>138</v>
      </c>
      <c r="I45" t="s">
        <v>139</v>
      </c>
    </row>
    <row r="46" spans="2:9">
      <c r="B46">
        <v>2016</v>
      </c>
      <c r="C46" t="s">
        <v>140</v>
      </c>
      <c r="D46" t="s">
        <v>141</v>
      </c>
      <c r="E46" t="s">
        <v>142</v>
      </c>
      <c r="G46" t="s">
        <v>143</v>
      </c>
      <c r="H46" t="s">
        <v>144</v>
      </c>
      <c r="I46" t="s">
        <v>145</v>
      </c>
    </row>
    <row r="47" spans="2:9">
      <c r="B47">
        <v>2018</v>
      </c>
      <c r="C47" t="s">
        <v>146</v>
      </c>
      <c r="D47" t="s">
        <v>147</v>
      </c>
      <c r="E47" t="s">
        <v>104</v>
      </c>
      <c r="G47" t="s">
        <v>105</v>
      </c>
      <c r="H47" t="s">
        <v>148</v>
      </c>
      <c r="I47" t="s">
        <v>149</v>
      </c>
    </row>
    <row r="48" spans="2:9">
      <c r="B48">
        <v>2018</v>
      </c>
      <c r="C48" t="s">
        <v>150</v>
      </c>
      <c r="D48" t="s">
        <v>151</v>
      </c>
      <c r="E48" t="s">
        <v>104</v>
      </c>
      <c r="G48" t="s">
        <v>105</v>
      </c>
      <c r="H48" t="s">
        <v>152</v>
      </c>
      <c r="I48" t="s">
        <v>153</v>
      </c>
    </row>
    <row r="49" spans="2:9">
      <c r="B49">
        <v>2019</v>
      </c>
      <c r="C49" t="s">
        <v>154</v>
      </c>
      <c r="D49" t="s">
        <v>155</v>
      </c>
      <c r="E49" t="s">
        <v>104</v>
      </c>
      <c r="G49" t="s">
        <v>105</v>
      </c>
      <c r="H49" t="s">
        <v>156</v>
      </c>
      <c r="I49" t="s">
        <v>157</v>
      </c>
    </row>
    <row r="50" spans="2:9">
      <c r="B50">
        <v>2009</v>
      </c>
      <c r="C50" t="s">
        <v>158</v>
      </c>
      <c r="D50" t="s">
        <v>159</v>
      </c>
      <c r="E50" t="s">
        <v>160</v>
      </c>
      <c r="G50" t="s">
        <v>161</v>
      </c>
      <c r="H50" t="s">
        <v>162</v>
      </c>
      <c r="I50" t="s">
        <v>163</v>
      </c>
    </row>
    <row r="51" spans="2:9">
      <c r="B51">
        <v>2016</v>
      </c>
      <c r="C51" t="s">
        <v>164</v>
      </c>
      <c r="D51" t="s">
        <v>165</v>
      </c>
      <c r="E51" t="s">
        <v>104</v>
      </c>
      <c r="G51" t="s">
        <v>105</v>
      </c>
      <c r="H51" t="s">
        <v>166</v>
      </c>
      <c r="I51" t="s">
        <v>167</v>
      </c>
    </row>
    <row r="52" spans="2:9">
      <c r="B52">
        <v>2011</v>
      </c>
      <c r="C52" t="s">
        <v>168</v>
      </c>
      <c r="D52" t="s">
        <v>169</v>
      </c>
      <c r="E52" t="s">
        <v>114</v>
      </c>
      <c r="G52" t="s">
        <v>115</v>
      </c>
      <c r="H52" t="s">
        <v>170</v>
      </c>
      <c r="I52" t="s">
        <v>171</v>
      </c>
    </row>
    <row r="53" spans="2:9">
      <c r="B53">
        <v>2018</v>
      </c>
      <c r="C53" t="s">
        <v>172</v>
      </c>
      <c r="D53" t="s">
        <v>173</v>
      </c>
      <c r="E53" t="s">
        <v>104</v>
      </c>
      <c r="G53" t="s">
        <v>105</v>
      </c>
      <c r="H53" t="s">
        <v>174</v>
      </c>
      <c r="I53" t="s">
        <v>175</v>
      </c>
    </row>
    <row r="54" spans="2:9">
      <c r="B54">
        <v>2020</v>
      </c>
      <c r="C54" t="s">
        <v>176</v>
      </c>
      <c r="D54" t="s">
        <v>177</v>
      </c>
      <c r="E54" t="s">
        <v>178</v>
      </c>
      <c r="G54" t="s">
        <v>179</v>
      </c>
      <c r="H54" t="s">
        <v>180</v>
      </c>
      <c r="I54" t="s">
        <v>181</v>
      </c>
    </row>
    <row r="55" spans="2:9">
      <c r="B55">
        <v>2014</v>
      </c>
      <c r="C55" t="s">
        <v>182</v>
      </c>
      <c r="D55" t="s">
        <v>183</v>
      </c>
      <c r="E55" t="s">
        <v>104</v>
      </c>
      <c r="G55" t="s">
        <v>105</v>
      </c>
      <c r="H55" t="s">
        <v>184</v>
      </c>
      <c r="I55" t="s">
        <v>185</v>
      </c>
    </row>
    <row r="56" spans="2:9">
      <c r="B56">
        <v>2010</v>
      </c>
      <c r="C56" t="s">
        <v>186</v>
      </c>
      <c r="D56" t="s">
        <v>187</v>
      </c>
      <c r="E56" t="s">
        <v>188</v>
      </c>
      <c r="G56" t="s">
        <v>189</v>
      </c>
      <c r="H56" t="s">
        <v>190</v>
      </c>
      <c r="I56" t="s">
        <v>191</v>
      </c>
    </row>
    <row r="57" spans="2:9">
      <c r="B57">
        <v>2008</v>
      </c>
      <c r="C57" t="s">
        <v>192</v>
      </c>
      <c r="D57" t="s">
        <v>193</v>
      </c>
      <c r="E57" t="s">
        <v>104</v>
      </c>
      <c r="G57" t="s">
        <v>194</v>
      </c>
      <c r="I57" t="s">
        <v>195</v>
      </c>
    </row>
    <row r="58" spans="2:9">
      <c r="B58">
        <v>2020</v>
      </c>
      <c r="C58" t="s">
        <v>196</v>
      </c>
      <c r="D58" t="s">
        <v>197</v>
      </c>
      <c r="E58" t="s">
        <v>198</v>
      </c>
      <c r="G58" t="s">
        <v>199</v>
      </c>
      <c r="H58" t="s">
        <v>200</v>
      </c>
      <c r="I58" t="s">
        <v>201</v>
      </c>
    </row>
    <row r="59" spans="2:9">
      <c r="B59">
        <v>2015</v>
      </c>
      <c r="C59" t="s">
        <v>202</v>
      </c>
      <c r="D59" t="s">
        <v>203</v>
      </c>
      <c r="E59" t="s">
        <v>204</v>
      </c>
      <c r="G59" t="s">
        <v>205</v>
      </c>
      <c r="I59" t="s">
        <v>206</v>
      </c>
    </row>
    <row r="60" spans="2:9">
      <c r="B60">
        <v>2016</v>
      </c>
      <c r="C60" t="s">
        <v>207</v>
      </c>
      <c r="D60" t="s">
        <v>208</v>
      </c>
      <c r="E60" t="s">
        <v>114</v>
      </c>
      <c r="G60" t="s">
        <v>115</v>
      </c>
      <c r="H60" t="s">
        <v>209</v>
      </c>
      <c r="I60" t="s">
        <v>210</v>
      </c>
    </row>
    <row r="61" spans="2:9">
      <c r="B61">
        <v>2018</v>
      </c>
      <c r="C61" t="s">
        <v>211</v>
      </c>
      <c r="D61" t="s">
        <v>212</v>
      </c>
      <c r="E61" t="s">
        <v>213</v>
      </c>
      <c r="G61" t="s">
        <v>214</v>
      </c>
      <c r="H61" t="s">
        <v>215</v>
      </c>
      <c r="I61" t="s">
        <v>216</v>
      </c>
    </row>
    <row r="62" spans="2:9">
      <c r="B62">
        <v>2019</v>
      </c>
      <c r="C62" t="s">
        <v>217</v>
      </c>
      <c r="D62" t="s">
        <v>218</v>
      </c>
      <c r="E62" t="s">
        <v>160</v>
      </c>
      <c r="G62" t="s">
        <v>219</v>
      </c>
      <c r="H62" t="s">
        <v>220</v>
      </c>
      <c r="I62" t="s">
        <v>221</v>
      </c>
    </row>
    <row r="63" spans="2:9">
      <c r="B63">
        <v>2018</v>
      </c>
      <c r="C63" t="s">
        <v>222</v>
      </c>
      <c r="D63" t="s">
        <v>223</v>
      </c>
      <c r="E63" t="s">
        <v>104</v>
      </c>
      <c r="G63" t="s">
        <v>105</v>
      </c>
      <c r="H63" t="s">
        <v>224</v>
      </c>
      <c r="I63" t="s">
        <v>225</v>
      </c>
    </row>
    <row r="64" spans="2:9">
      <c r="B64">
        <v>2010</v>
      </c>
      <c r="C64" t="s">
        <v>226</v>
      </c>
      <c r="D64" t="s">
        <v>227</v>
      </c>
      <c r="E64" t="s">
        <v>114</v>
      </c>
      <c r="G64" t="s">
        <v>115</v>
      </c>
      <c r="H64" t="s">
        <v>228</v>
      </c>
      <c r="I64" t="s">
        <v>229</v>
      </c>
    </row>
    <row r="65" spans="2:9">
      <c r="B65">
        <v>2007</v>
      </c>
      <c r="C65" t="s">
        <v>230</v>
      </c>
      <c r="D65" t="s">
        <v>231</v>
      </c>
      <c r="E65" t="s">
        <v>198</v>
      </c>
      <c r="G65" t="s">
        <v>232</v>
      </c>
      <c r="I65" t="s">
        <v>233</v>
      </c>
    </row>
    <row r="66" spans="2:9">
      <c r="B66">
        <v>2016</v>
      </c>
      <c r="C66" t="s">
        <v>234</v>
      </c>
      <c r="D66" t="s">
        <v>235</v>
      </c>
      <c r="E66" t="s">
        <v>160</v>
      </c>
      <c r="G66" t="s">
        <v>219</v>
      </c>
      <c r="H66" t="s">
        <v>236</v>
      </c>
      <c r="I66" t="s">
        <v>237</v>
      </c>
    </row>
    <row r="67" spans="2:9">
      <c r="B67">
        <v>2020</v>
      </c>
      <c r="C67" t="s">
        <v>238</v>
      </c>
      <c r="D67" t="s">
        <v>239</v>
      </c>
      <c r="E67" t="s">
        <v>114</v>
      </c>
      <c r="G67" t="s">
        <v>115</v>
      </c>
      <c r="H67" t="s">
        <v>240</v>
      </c>
      <c r="I67" t="s">
        <v>241</v>
      </c>
    </row>
    <row r="68" spans="2:9">
      <c r="B68">
        <v>2017</v>
      </c>
      <c r="C68" t="s">
        <v>242</v>
      </c>
      <c r="D68" t="s">
        <v>243</v>
      </c>
      <c r="E68" t="s">
        <v>104</v>
      </c>
      <c r="G68" t="s">
        <v>105</v>
      </c>
      <c r="H68" t="s">
        <v>244</v>
      </c>
      <c r="I68" t="s">
        <v>245</v>
      </c>
    </row>
    <row r="69" spans="2:9">
      <c r="B69">
        <v>2014</v>
      </c>
      <c r="C69" t="s">
        <v>246</v>
      </c>
      <c r="D69" t="s">
        <v>247</v>
      </c>
      <c r="E69" t="s">
        <v>114</v>
      </c>
      <c r="G69" t="s">
        <v>115</v>
      </c>
      <c r="H69" t="s">
        <v>248</v>
      </c>
      <c r="I69" t="s">
        <v>249</v>
      </c>
    </row>
    <row r="70" spans="2:9">
      <c r="B70">
        <v>2013</v>
      </c>
      <c r="C70" t="s">
        <v>250</v>
      </c>
      <c r="D70" t="s">
        <v>251</v>
      </c>
      <c r="E70" t="s">
        <v>104</v>
      </c>
      <c r="G70" t="s">
        <v>105</v>
      </c>
      <c r="H70" t="s">
        <v>252</v>
      </c>
      <c r="I70" t="s">
        <v>253</v>
      </c>
    </row>
    <row r="71" spans="2:9">
      <c r="B71">
        <v>2015</v>
      </c>
      <c r="C71" t="s">
        <v>254</v>
      </c>
      <c r="D71" t="s">
        <v>255</v>
      </c>
      <c r="E71" t="s">
        <v>256</v>
      </c>
      <c r="G71" t="s">
        <v>257</v>
      </c>
      <c r="H71" t="s">
        <v>258</v>
      </c>
      <c r="I71" t="s">
        <v>259</v>
      </c>
    </row>
    <row r="72" spans="2:9">
      <c r="B72">
        <v>2016</v>
      </c>
      <c r="C72" t="s">
        <v>260</v>
      </c>
      <c r="D72" t="s">
        <v>261</v>
      </c>
      <c r="E72" t="s">
        <v>120</v>
      </c>
      <c r="G72" t="s">
        <v>121</v>
      </c>
      <c r="H72" t="s">
        <v>262</v>
      </c>
      <c r="I72" t="s">
        <v>263</v>
      </c>
    </row>
    <row r="73" spans="2:9">
      <c r="B73">
        <v>2016</v>
      </c>
      <c r="C73" t="s">
        <v>264</v>
      </c>
      <c r="D73" t="s">
        <v>265</v>
      </c>
      <c r="E73" t="s">
        <v>104</v>
      </c>
      <c r="G73" t="s">
        <v>105</v>
      </c>
      <c r="H73" t="s">
        <v>266</v>
      </c>
      <c r="I73" t="s">
        <v>267</v>
      </c>
    </row>
    <row r="74" spans="2:9">
      <c r="B74">
        <v>2012</v>
      </c>
      <c r="C74" t="s">
        <v>268</v>
      </c>
      <c r="D74" t="s">
        <v>269</v>
      </c>
      <c r="E74" t="s">
        <v>270</v>
      </c>
      <c r="G74" t="s">
        <v>271</v>
      </c>
      <c r="H74" t="s">
        <v>272</v>
      </c>
      <c r="I74" t="s">
        <v>273</v>
      </c>
    </row>
    <row r="75" spans="2:9">
      <c r="B75">
        <v>2017</v>
      </c>
      <c r="C75" t="s">
        <v>274</v>
      </c>
      <c r="D75" t="s">
        <v>275</v>
      </c>
      <c r="E75" t="s">
        <v>198</v>
      </c>
      <c r="G75" t="s">
        <v>199</v>
      </c>
      <c r="H75" t="s">
        <v>276</v>
      </c>
      <c r="I75" t="s">
        <v>277</v>
      </c>
    </row>
    <row r="76" spans="2:9">
      <c r="B76">
        <v>2016</v>
      </c>
      <c r="C76" t="s">
        <v>278</v>
      </c>
      <c r="D76" t="s">
        <v>279</v>
      </c>
      <c r="E76" t="s">
        <v>114</v>
      </c>
      <c r="G76" t="s">
        <v>115</v>
      </c>
      <c r="H76" t="s">
        <v>280</v>
      </c>
      <c r="I76" t="s">
        <v>281</v>
      </c>
    </row>
    <row r="77" spans="2:9">
      <c r="B77">
        <v>2014</v>
      </c>
      <c r="C77" t="s">
        <v>282</v>
      </c>
      <c r="D77" t="s">
        <v>283</v>
      </c>
      <c r="E77" t="s">
        <v>284</v>
      </c>
      <c r="G77" t="s">
        <v>285</v>
      </c>
      <c r="H77" t="s">
        <v>286</v>
      </c>
      <c r="I77" t="s">
        <v>287</v>
      </c>
    </row>
    <row r="78" spans="2:9">
      <c r="B78">
        <v>2020</v>
      </c>
      <c r="C78" t="s">
        <v>288</v>
      </c>
      <c r="D78" t="s">
        <v>289</v>
      </c>
      <c r="E78" t="s">
        <v>104</v>
      </c>
      <c r="G78" t="s">
        <v>105</v>
      </c>
      <c r="H78" t="s">
        <v>290</v>
      </c>
      <c r="I78" t="s">
        <v>291</v>
      </c>
    </row>
    <row r="79" spans="2:9">
      <c r="B79">
        <v>2010</v>
      </c>
      <c r="C79" t="s">
        <v>158</v>
      </c>
      <c r="D79" t="s">
        <v>292</v>
      </c>
      <c r="E79" t="s">
        <v>198</v>
      </c>
      <c r="G79" t="s">
        <v>199</v>
      </c>
      <c r="H79" t="s">
        <v>293</v>
      </c>
      <c r="I79" t="s">
        <v>294</v>
      </c>
    </row>
    <row r="80" spans="2:9">
      <c r="B80">
        <v>2018</v>
      </c>
      <c r="C80" t="s">
        <v>295</v>
      </c>
      <c r="D80" t="s">
        <v>296</v>
      </c>
      <c r="E80" t="s">
        <v>104</v>
      </c>
      <c r="G80" t="s">
        <v>105</v>
      </c>
      <c r="H80" t="s">
        <v>297</v>
      </c>
      <c r="I80" t="s">
        <v>298</v>
      </c>
    </row>
    <row r="81" spans="2:9">
      <c r="B81">
        <v>2014</v>
      </c>
      <c r="C81" t="s">
        <v>299</v>
      </c>
      <c r="D81" t="s">
        <v>300</v>
      </c>
      <c r="E81" t="s">
        <v>104</v>
      </c>
      <c r="G81" t="s">
        <v>105</v>
      </c>
      <c r="H81" t="s">
        <v>301</v>
      </c>
      <c r="I81" t="s">
        <v>302</v>
      </c>
    </row>
    <row r="82" spans="2:9">
      <c r="B82">
        <v>2014</v>
      </c>
      <c r="C82" t="s">
        <v>303</v>
      </c>
      <c r="D82" t="s">
        <v>304</v>
      </c>
      <c r="E82" t="s">
        <v>114</v>
      </c>
      <c r="G82" t="s">
        <v>115</v>
      </c>
      <c r="H82" t="s">
        <v>305</v>
      </c>
      <c r="I82" t="s">
        <v>306</v>
      </c>
    </row>
    <row r="83" spans="2:9">
      <c r="B83">
        <v>2010</v>
      </c>
      <c r="C83" t="s">
        <v>307</v>
      </c>
      <c r="D83" t="s">
        <v>308</v>
      </c>
      <c r="E83" t="s">
        <v>309</v>
      </c>
      <c r="G83" t="s">
        <v>310</v>
      </c>
      <c r="H83" t="s">
        <v>311</v>
      </c>
      <c r="I83" t="s">
        <v>312</v>
      </c>
    </row>
    <row r="84" spans="2:9">
      <c r="B84">
        <v>2016</v>
      </c>
      <c r="C84" t="s">
        <v>313</v>
      </c>
      <c r="D84" t="s">
        <v>314</v>
      </c>
      <c r="E84" t="s">
        <v>284</v>
      </c>
      <c r="G84" t="s">
        <v>285</v>
      </c>
      <c r="H84" t="s">
        <v>315</v>
      </c>
      <c r="I84" t="s">
        <v>316</v>
      </c>
    </row>
    <row r="85" spans="2:9">
      <c r="B85">
        <v>2011</v>
      </c>
      <c r="C85" t="s">
        <v>317</v>
      </c>
      <c r="D85" t="s">
        <v>318</v>
      </c>
      <c r="E85" t="s">
        <v>160</v>
      </c>
      <c r="G85" t="s">
        <v>219</v>
      </c>
      <c r="H85" t="s">
        <v>319</v>
      </c>
      <c r="I85" t="s">
        <v>320</v>
      </c>
    </row>
    <row r="86" spans="2:9">
      <c r="B86">
        <v>2020</v>
      </c>
      <c r="C86" t="s">
        <v>321</v>
      </c>
      <c r="D86" t="s">
        <v>322</v>
      </c>
      <c r="E86" t="s">
        <v>114</v>
      </c>
      <c r="G86" t="s">
        <v>115</v>
      </c>
      <c r="H86" t="s">
        <v>323</v>
      </c>
      <c r="I86" t="s">
        <v>324</v>
      </c>
    </row>
    <row r="87" spans="2:9">
      <c r="B87">
        <v>2015</v>
      </c>
      <c r="C87" t="s">
        <v>325</v>
      </c>
      <c r="D87" t="s">
        <v>326</v>
      </c>
      <c r="E87" t="s">
        <v>114</v>
      </c>
      <c r="G87" t="s">
        <v>115</v>
      </c>
      <c r="H87" t="s">
        <v>327</v>
      </c>
      <c r="I87" t="s">
        <v>328</v>
      </c>
    </row>
    <row r="88" spans="2:9">
      <c r="B88">
        <v>2020</v>
      </c>
      <c r="C88" t="s">
        <v>329</v>
      </c>
      <c r="D88" t="s">
        <v>330</v>
      </c>
      <c r="E88" t="s">
        <v>114</v>
      </c>
      <c r="G88" t="s">
        <v>115</v>
      </c>
      <c r="H88" t="s">
        <v>331</v>
      </c>
      <c r="I88" t="s">
        <v>332</v>
      </c>
    </row>
    <row r="89" spans="2:9">
      <c r="B89">
        <v>2018</v>
      </c>
      <c r="C89" t="s">
        <v>333</v>
      </c>
      <c r="D89" t="s">
        <v>334</v>
      </c>
      <c r="E89" t="s">
        <v>335</v>
      </c>
      <c r="G89" t="s">
        <v>336</v>
      </c>
      <c r="H89" t="s">
        <v>337</v>
      </c>
      <c r="I89" t="s">
        <v>338</v>
      </c>
    </row>
    <row r="90" spans="2:9">
      <c r="B90">
        <v>2011</v>
      </c>
      <c r="C90" t="s">
        <v>339</v>
      </c>
      <c r="D90" t="s">
        <v>340</v>
      </c>
      <c r="E90" t="s">
        <v>341</v>
      </c>
      <c r="G90" t="s">
        <v>342</v>
      </c>
      <c r="H90" t="s">
        <v>343</v>
      </c>
      <c r="I90" t="s">
        <v>344</v>
      </c>
    </row>
    <row r="91" spans="2:9">
      <c r="B91">
        <v>2018</v>
      </c>
      <c r="C91" t="s">
        <v>345</v>
      </c>
      <c r="D91" t="s">
        <v>346</v>
      </c>
      <c r="E91" t="s">
        <v>284</v>
      </c>
      <c r="G91" t="s">
        <v>285</v>
      </c>
      <c r="H91" t="s">
        <v>347</v>
      </c>
      <c r="I91" t="s">
        <v>348</v>
      </c>
    </row>
    <row r="92" spans="2:9">
      <c r="B92">
        <v>2011</v>
      </c>
      <c r="C92" t="s">
        <v>349</v>
      </c>
      <c r="D92" t="s">
        <v>350</v>
      </c>
      <c r="E92" t="s">
        <v>351</v>
      </c>
      <c r="G92" t="s">
        <v>352</v>
      </c>
      <c r="H92" t="s">
        <v>353</v>
      </c>
      <c r="I92" t="s">
        <v>354</v>
      </c>
    </row>
    <row r="93" spans="2:9">
      <c r="B93">
        <v>2013</v>
      </c>
      <c r="C93" t="s">
        <v>282</v>
      </c>
      <c r="D93" t="s">
        <v>355</v>
      </c>
      <c r="E93" t="s">
        <v>356</v>
      </c>
      <c r="G93" t="s">
        <v>357</v>
      </c>
      <c r="H93" t="s">
        <v>358</v>
      </c>
      <c r="I93" t="s">
        <v>359</v>
      </c>
    </row>
    <row r="94" spans="2:9">
      <c r="B94">
        <v>2020</v>
      </c>
      <c r="C94" t="s">
        <v>360</v>
      </c>
      <c r="D94" t="s">
        <v>361</v>
      </c>
      <c r="E94" t="s">
        <v>114</v>
      </c>
      <c r="G94" t="s">
        <v>115</v>
      </c>
      <c r="H94" t="s">
        <v>362</v>
      </c>
      <c r="I94" t="s">
        <v>363</v>
      </c>
    </row>
    <row r="95" spans="2:9">
      <c r="B95">
        <v>2013</v>
      </c>
      <c r="C95" t="s">
        <v>364</v>
      </c>
      <c r="D95" t="s">
        <v>365</v>
      </c>
      <c r="E95" t="s">
        <v>366</v>
      </c>
      <c r="G95" t="s">
        <v>367</v>
      </c>
      <c r="H95" t="s">
        <v>368</v>
      </c>
      <c r="I95" t="s">
        <v>369</v>
      </c>
    </row>
    <row r="96" spans="2:9">
      <c r="B96">
        <v>2011</v>
      </c>
      <c r="C96" t="s">
        <v>268</v>
      </c>
      <c r="D96" t="s">
        <v>370</v>
      </c>
      <c r="E96" t="s">
        <v>371</v>
      </c>
      <c r="G96" t="s">
        <v>372</v>
      </c>
      <c r="I96" t="s">
        <v>373</v>
      </c>
    </row>
    <row r="97" spans="2:9">
      <c r="B97">
        <v>2010</v>
      </c>
      <c r="C97" t="s">
        <v>268</v>
      </c>
      <c r="D97" t="s">
        <v>374</v>
      </c>
      <c r="E97" t="s">
        <v>270</v>
      </c>
      <c r="G97" t="s">
        <v>271</v>
      </c>
      <c r="H97" t="s">
        <v>375</v>
      </c>
      <c r="I97" t="s">
        <v>376</v>
      </c>
    </row>
    <row r="98" spans="2:9">
      <c r="B98">
        <v>2018</v>
      </c>
      <c r="C98" t="s">
        <v>377</v>
      </c>
      <c r="D98" t="s">
        <v>378</v>
      </c>
      <c r="E98" t="s">
        <v>114</v>
      </c>
      <c r="G98" t="s">
        <v>115</v>
      </c>
      <c r="H98" t="s">
        <v>379</v>
      </c>
      <c r="I98" t="s">
        <v>380</v>
      </c>
    </row>
    <row r="99" spans="2:9">
      <c r="B99">
        <v>2020</v>
      </c>
      <c r="C99" t="s">
        <v>381</v>
      </c>
      <c r="D99" t="s">
        <v>382</v>
      </c>
      <c r="E99" t="s">
        <v>104</v>
      </c>
      <c r="G99" t="s">
        <v>105</v>
      </c>
      <c r="H99" t="s">
        <v>383</v>
      </c>
      <c r="I99" t="s">
        <v>384</v>
      </c>
    </row>
    <row r="100" spans="2:9">
      <c r="B100">
        <v>2019</v>
      </c>
      <c r="C100" t="s">
        <v>385</v>
      </c>
      <c r="D100" t="s">
        <v>386</v>
      </c>
      <c r="E100" t="s">
        <v>198</v>
      </c>
      <c r="G100" t="s">
        <v>199</v>
      </c>
      <c r="H100" t="s">
        <v>387</v>
      </c>
      <c r="I100" t="s">
        <v>388</v>
      </c>
    </row>
    <row r="101" spans="2:9">
      <c r="B101">
        <v>2016</v>
      </c>
      <c r="C101" t="s">
        <v>389</v>
      </c>
      <c r="D101" t="s">
        <v>390</v>
      </c>
      <c r="E101" t="s">
        <v>335</v>
      </c>
      <c r="G101" t="s">
        <v>336</v>
      </c>
      <c r="I101" t="s">
        <v>391</v>
      </c>
    </row>
    <row r="102" spans="2:9">
      <c r="B102">
        <v>2017</v>
      </c>
      <c r="C102" t="s">
        <v>392</v>
      </c>
      <c r="D102" t="s">
        <v>393</v>
      </c>
      <c r="E102" t="s">
        <v>198</v>
      </c>
      <c r="G102" t="s">
        <v>199</v>
      </c>
      <c r="H102" t="s">
        <v>394</v>
      </c>
      <c r="I102" t="s">
        <v>395</v>
      </c>
    </row>
    <row r="103" spans="2:9">
      <c r="B103">
        <v>2018</v>
      </c>
      <c r="C103" t="s">
        <v>396</v>
      </c>
      <c r="D103" t="s">
        <v>397</v>
      </c>
      <c r="E103" t="s">
        <v>104</v>
      </c>
      <c r="G103" t="s">
        <v>105</v>
      </c>
      <c r="H103" t="s">
        <v>398</v>
      </c>
      <c r="I103" t="s">
        <v>399</v>
      </c>
    </row>
    <row r="104" spans="2:9">
      <c r="B104">
        <v>2017</v>
      </c>
      <c r="C104" t="s">
        <v>400</v>
      </c>
      <c r="D104" t="s">
        <v>401</v>
      </c>
      <c r="E104" t="s">
        <v>284</v>
      </c>
      <c r="G104" t="s">
        <v>285</v>
      </c>
      <c r="H104" t="s">
        <v>402</v>
      </c>
      <c r="I104" t="s">
        <v>403</v>
      </c>
    </row>
    <row r="105" spans="2:9">
      <c r="B105">
        <v>2013</v>
      </c>
      <c r="C105" t="s">
        <v>404</v>
      </c>
      <c r="D105" t="s">
        <v>405</v>
      </c>
      <c r="E105" t="s">
        <v>406</v>
      </c>
      <c r="G105" t="s">
        <v>407</v>
      </c>
      <c r="I105" t="s">
        <v>408</v>
      </c>
    </row>
    <row r="106" spans="2:9">
      <c r="B106">
        <v>2018</v>
      </c>
      <c r="C106" t="s">
        <v>409</v>
      </c>
      <c r="D106" t="s">
        <v>410</v>
      </c>
      <c r="E106" t="s">
        <v>104</v>
      </c>
      <c r="G106" t="s">
        <v>105</v>
      </c>
      <c r="H106" t="s">
        <v>411</v>
      </c>
      <c r="I106" t="s">
        <v>412</v>
      </c>
    </row>
    <row r="107" spans="2:9">
      <c r="B107">
        <v>2017</v>
      </c>
      <c r="C107" t="s">
        <v>413</v>
      </c>
      <c r="D107" t="s">
        <v>414</v>
      </c>
      <c r="E107" t="s">
        <v>114</v>
      </c>
      <c r="G107" t="s">
        <v>115</v>
      </c>
      <c r="H107" t="s">
        <v>415</v>
      </c>
      <c r="I107" t="s">
        <v>416</v>
      </c>
    </row>
    <row r="108" spans="2:9">
      <c r="B108">
        <v>2015</v>
      </c>
      <c r="C108" t="s">
        <v>417</v>
      </c>
      <c r="D108" t="s">
        <v>418</v>
      </c>
      <c r="E108" t="s">
        <v>419</v>
      </c>
      <c r="G108" t="s">
        <v>420</v>
      </c>
      <c r="H108" t="s">
        <v>421</v>
      </c>
      <c r="I108" t="s">
        <v>422</v>
      </c>
    </row>
    <row r="109" spans="2:9">
      <c r="B109">
        <v>2018</v>
      </c>
      <c r="C109" t="s">
        <v>423</v>
      </c>
      <c r="D109" t="s">
        <v>424</v>
      </c>
      <c r="E109" t="s">
        <v>114</v>
      </c>
      <c r="G109" t="s">
        <v>115</v>
      </c>
      <c r="H109" t="s">
        <v>425</v>
      </c>
      <c r="I109" t="s">
        <v>426</v>
      </c>
    </row>
    <row r="110" spans="2:9">
      <c r="B110">
        <v>2017</v>
      </c>
      <c r="C110" t="s">
        <v>427</v>
      </c>
      <c r="D110" t="s">
        <v>428</v>
      </c>
      <c r="E110" t="s">
        <v>198</v>
      </c>
      <c r="G110" t="s">
        <v>199</v>
      </c>
      <c r="H110" t="s">
        <v>429</v>
      </c>
      <c r="I110" t="s">
        <v>430</v>
      </c>
    </row>
    <row r="111" spans="2:9">
      <c r="B111">
        <v>2018</v>
      </c>
      <c r="C111" t="s">
        <v>431</v>
      </c>
      <c r="D111" t="s">
        <v>432</v>
      </c>
      <c r="E111" t="s">
        <v>104</v>
      </c>
      <c r="G111" t="s">
        <v>105</v>
      </c>
      <c r="H111" t="s">
        <v>433</v>
      </c>
      <c r="I111" t="s">
        <v>434</v>
      </c>
    </row>
    <row r="112" spans="2:9">
      <c r="B112">
        <v>2017</v>
      </c>
      <c r="C112" t="s">
        <v>435</v>
      </c>
      <c r="D112" t="s">
        <v>436</v>
      </c>
      <c r="E112" t="s">
        <v>160</v>
      </c>
      <c r="G112" t="s">
        <v>219</v>
      </c>
      <c r="H112" t="s">
        <v>437</v>
      </c>
      <c r="I112" t="s">
        <v>438</v>
      </c>
    </row>
    <row r="113" spans="2:9">
      <c r="B113">
        <v>2017</v>
      </c>
      <c r="C113" t="s">
        <v>439</v>
      </c>
      <c r="D113" t="s">
        <v>440</v>
      </c>
      <c r="E113" t="s">
        <v>198</v>
      </c>
      <c r="G113" t="s">
        <v>199</v>
      </c>
      <c r="H113" t="s">
        <v>441</v>
      </c>
      <c r="I113" t="s">
        <v>442</v>
      </c>
    </row>
    <row r="114" spans="2:9">
      <c r="B114">
        <v>2003</v>
      </c>
      <c r="C114" t="s">
        <v>443</v>
      </c>
      <c r="D114" t="s">
        <v>444</v>
      </c>
      <c r="E114" t="s">
        <v>104</v>
      </c>
      <c r="G114" t="s">
        <v>194</v>
      </c>
      <c r="I114" t="s">
        <v>445</v>
      </c>
    </row>
    <row r="115" spans="2:9">
      <c r="B115">
        <v>2013</v>
      </c>
      <c r="C115" t="s">
        <v>446</v>
      </c>
      <c r="D115" t="s">
        <v>447</v>
      </c>
      <c r="E115" t="s">
        <v>448</v>
      </c>
      <c r="G115" t="s">
        <v>449</v>
      </c>
      <c r="H115" t="s">
        <v>450</v>
      </c>
      <c r="I115" t="s">
        <v>451</v>
      </c>
    </row>
    <row r="116" spans="2:9">
      <c r="B116">
        <v>2007</v>
      </c>
      <c r="C116" t="s">
        <v>452</v>
      </c>
      <c r="D116" t="s">
        <v>453</v>
      </c>
      <c r="E116" t="s">
        <v>198</v>
      </c>
      <c r="G116" t="s">
        <v>232</v>
      </c>
      <c r="I116" t="s">
        <v>454</v>
      </c>
    </row>
    <row r="117" spans="2:9">
      <c r="B117">
        <v>2018</v>
      </c>
      <c r="C117" t="s">
        <v>455</v>
      </c>
      <c r="D117" t="s">
        <v>456</v>
      </c>
      <c r="E117" t="s">
        <v>114</v>
      </c>
      <c r="G117" t="s">
        <v>115</v>
      </c>
      <c r="H117" t="s">
        <v>457</v>
      </c>
      <c r="I117" t="s">
        <v>458</v>
      </c>
    </row>
    <row r="118" spans="2:9">
      <c r="B118">
        <v>2012</v>
      </c>
      <c r="C118" t="s">
        <v>459</v>
      </c>
      <c r="D118" t="s">
        <v>460</v>
      </c>
      <c r="E118" t="s">
        <v>198</v>
      </c>
      <c r="G118" t="s">
        <v>199</v>
      </c>
      <c r="H118" t="s">
        <v>461</v>
      </c>
      <c r="I118" t="s">
        <v>462</v>
      </c>
    </row>
    <row r="119" spans="2:9">
      <c r="B119">
        <v>2015</v>
      </c>
      <c r="C119" t="s">
        <v>250</v>
      </c>
      <c r="D119" t="s">
        <v>463</v>
      </c>
      <c r="E119" t="s">
        <v>198</v>
      </c>
      <c r="G119" t="s">
        <v>199</v>
      </c>
      <c r="H119" t="s">
        <v>464</v>
      </c>
      <c r="I119" t="s">
        <v>465</v>
      </c>
    </row>
    <row r="120" spans="2:9">
      <c r="B120">
        <v>2003</v>
      </c>
      <c r="C120" t="s">
        <v>466</v>
      </c>
      <c r="D120" t="s">
        <v>467</v>
      </c>
      <c r="E120" t="s">
        <v>188</v>
      </c>
      <c r="G120" t="s">
        <v>468</v>
      </c>
      <c r="I120" t="s">
        <v>469</v>
      </c>
    </row>
    <row r="121" spans="2:9">
      <c r="B121">
        <v>2012</v>
      </c>
      <c r="C121" t="s">
        <v>470</v>
      </c>
      <c r="D121" t="s">
        <v>471</v>
      </c>
      <c r="E121" t="s">
        <v>104</v>
      </c>
      <c r="G121" t="s">
        <v>105</v>
      </c>
      <c r="H121" t="s">
        <v>472</v>
      </c>
      <c r="I121" t="s">
        <v>473</v>
      </c>
    </row>
    <row r="122" spans="2:9">
      <c r="B122">
        <v>2013</v>
      </c>
      <c r="C122" t="s">
        <v>474</v>
      </c>
      <c r="D122" t="s">
        <v>475</v>
      </c>
      <c r="E122" t="s">
        <v>198</v>
      </c>
      <c r="G122" t="s">
        <v>199</v>
      </c>
      <c r="H122" t="s">
        <v>476</v>
      </c>
      <c r="I122" t="s">
        <v>477</v>
      </c>
    </row>
    <row r="123" spans="2:9">
      <c r="B123">
        <v>2017</v>
      </c>
      <c r="C123" t="s">
        <v>478</v>
      </c>
      <c r="D123" t="s">
        <v>479</v>
      </c>
      <c r="E123" t="s">
        <v>104</v>
      </c>
      <c r="G123" t="s">
        <v>105</v>
      </c>
      <c r="H123" t="s">
        <v>480</v>
      </c>
      <c r="I123" t="s">
        <v>481</v>
      </c>
    </row>
    <row r="124" spans="2:9">
      <c r="B124">
        <v>2020</v>
      </c>
      <c r="C124" t="s">
        <v>482</v>
      </c>
      <c r="D124" t="s">
        <v>483</v>
      </c>
      <c r="E124" t="s">
        <v>104</v>
      </c>
      <c r="G124" t="s">
        <v>105</v>
      </c>
      <c r="H124" t="s">
        <v>484</v>
      </c>
      <c r="I124" t="s">
        <v>485</v>
      </c>
    </row>
    <row r="125" spans="2:9">
      <c r="B125">
        <v>2017</v>
      </c>
      <c r="C125" t="s">
        <v>486</v>
      </c>
      <c r="D125" t="s">
        <v>487</v>
      </c>
      <c r="E125" t="s">
        <v>198</v>
      </c>
      <c r="G125" t="s">
        <v>199</v>
      </c>
      <c r="H125" t="s">
        <v>488</v>
      </c>
      <c r="I125" t="s">
        <v>489</v>
      </c>
    </row>
    <row r="126" spans="2:9">
      <c r="B126">
        <v>2019</v>
      </c>
      <c r="C126" t="s">
        <v>490</v>
      </c>
      <c r="D126" t="s">
        <v>491</v>
      </c>
      <c r="E126" t="s">
        <v>114</v>
      </c>
      <c r="G126" t="s">
        <v>115</v>
      </c>
      <c r="H126" t="s">
        <v>492</v>
      </c>
      <c r="I126" t="s">
        <v>493</v>
      </c>
    </row>
    <row r="127" spans="2:9">
      <c r="B127">
        <v>2020</v>
      </c>
      <c r="C127" t="s">
        <v>494</v>
      </c>
      <c r="D127" t="s">
        <v>495</v>
      </c>
      <c r="E127" t="s">
        <v>104</v>
      </c>
      <c r="G127" t="s">
        <v>105</v>
      </c>
      <c r="H127" t="s">
        <v>496</v>
      </c>
      <c r="I127" t="s">
        <v>497</v>
      </c>
    </row>
    <row r="128" spans="2:9">
      <c r="B128">
        <v>2014</v>
      </c>
      <c r="C128" t="s">
        <v>498</v>
      </c>
      <c r="D128" t="s">
        <v>499</v>
      </c>
      <c r="E128" t="s">
        <v>198</v>
      </c>
      <c r="G128" t="s">
        <v>199</v>
      </c>
      <c r="H128" t="s">
        <v>500</v>
      </c>
      <c r="I128" t="s">
        <v>501</v>
      </c>
    </row>
    <row r="129" spans="2:9">
      <c r="B129">
        <v>2019</v>
      </c>
      <c r="C129" t="s">
        <v>502</v>
      </c>
      <c r="D129" t="s">
        <v>503</v>
      </c>
      <c r="E129" t="s">
        <v>104</v>
      </c>
      <c r="G129" t="s">
        <v>105</v>
      </c>
      <c r="H129" t="s">
        <v>504</v>
      </c>
      <c r="I129" t="s">
        <v>505</v>
      </c>
    </row>
    <row r="130" spans="2:9">
      <c r="B130">
        <v>2019</v>
      </c>
      <c r="C130" t="s">
        <v>506</v>
      </c>
      <c r="D130" t="s">
        <v>507</v>
      </c>
      <c r="E130" t="s">
        <v>198</v>
      </c>
      <c r="G130" t="s">
        <v>199</v>
      </c>
      <c r="H130" t="s">
        <v>508</v>
      </c>
      <c r="I130" t="s">
        <v>509</v>
      </c>
    </row>
    <row r="131" spans="2:9">
      <c r="B131">
        <v>2006</v>
      </c>
      <c r="C131" t="s">
        <v>510</v>
      </c>
      <c r="D131" t="s">
        <v>511</v>
      </c>
      <c r="E131" t="s">
        <v>356</v>
      </c>
      <c r="G131" t="s">
        <v>512</v>
      </c>
      <c r="I131" t="s">
        <v>513</v>
      </c>
    </row>
    <row r="132" spans="2:9">
      <c r="B132">
        <v>2007</v>
      </c>
      <c r="C132" t="s">
        <v>514</v>
      </c>
      <c r="D132" t="s">
        <v>515</v>
      </c>
      <c r="E132" t="s">
        <v>160</v>
      </c>
      <c r="G132" t="s">
        <v>161</v>
      </c>
      <c r="I132" t="s">
        <v>516</v>
      </c>
    </row>
    <row r="133" spans="2:9">
      <c r="B133">
        <v>1996</v>
      </c>
      <c r="C133" t="s">
        <v>517</v>
      </c>
      <c r="D133" t="s">
        <v>518</v>
      </c>
      <c r="E133" t="s">
        <v>104</v>
      </c>
      <c r="G133" t="s">
        <v>194</v>
      </c>
      <c r="I133" t="s">
        <v>519</v>
      </c>
    </row>
    <row r="134" spans="2:9">
      <c r="B134">
        <v>2014</v>
      </c>
      <c r="C134" t="s">
        <v>520</v>
      </c>
      <c r="D134" t="s">
        <v>521</v>
      </c>
      <c r="E134" t="s">
        <v>160</v>
      </c>
      <c r="G134" t="s">
        <v>219</v>
      </c>
      <c r="H134" t="s">
        <v>522</v>
      </c>
      <c r="I134" t="s">
        <v>523</v>
      </c>
    </row>
    <row r="135" spans="2:9">
      <c r="B135">
        <v>2007</v>
      </c>
      <c r="C135" t="s">
        <v>524</v>
      </c>
      <c r="D135" t="s">
        <v>525</v>
      </c>
      <c r="E135" t="s">
        <v>104</v>
      </c>
      <c r="G135" t="s">
        <v>194</v>
      </c>
      <c r="I135" t="s">
        <v>526</v>
      </c>
    </row>
    <row r="136" spans="2:9">
      <c r="B136">
        <v>2015</v>
      </c>
      <c r="C136" t="s">
        <v>527</v>
      </c>
      <c r="D136" t="s">
        <v>528</v>
      </c>
      <c r="E136" t="s">
        <v>204</v>
      </c>
      <c r="G136" t="s">
        <v>205</v>
      </c>
      <c r="I136" t="s">
        <v>529</v>
      </c>
    </row>
    <row r="137" spans="2:9">
      <c r="B137">
        <v>2020</v>
      </c>
      <c r="C137" t="s">
        <v>530</v>
      </c>
      <c r="D137" t="s">
        <v>531</v>
      </c>
      <c r="E137" t="s">
        <v>104</v>
      </c>
      <c r="G137" t="s">
        <v>105</v>
      </c>
      <c r="H137" t="s">
        <v>532</v>
      </c>
      <c r="I137" t="s">
        <v>533</v>
      </c>
    </row>
    <row r="138" spans="2:9">
      <c r="B138">
        <v>2019</v>
      </c>
      <c r="C138" t="s">
        <v>534</v>
      </c>
      <c r="D138" t="s">
        <v>535</v>
      </c>
      <c r="E138" t="s">
        <v>536</v>
      </c>
      <c r="G138" t="s">
        <v>537</v>
      </c>
      <c r="H138" t="s">
        <v>538</v>
      </c>
      <c r="I138" t="s">
        <v>539</v>
      </c>
    </row>
    <row r="139" spans="2:9">
      <c r="B139">
        <v>1980</v>
      </c>
      <c r="C139" t="s">
        <v>540</v>
      </c>
      <c r="D139" t="s">
        <v>541</v>
      </c>
      <c r="E139" t="s">
        <v>542</v>
      </c>
      <c r="G139" t="s">
        <v>543</v>
      </c>
      <c r="I139" t="s">
        <v>544</v>
      </c>
    </row>
    <row r="140" spans="2:9">
      <c r="B140">
        <v>2006</v>
      </c>
      <c r="C140" t="s">
        <v>514</v>
      </c>
      <c r="D140" t="s">
        <v>545</v>
      </c>
      <c r="E140" t="s">
        <v>104</v>
      </c>
      <c r="G140" t="s">
        <v>194</v>
      </c>
      <c r="I140" t="s">
        <v>546</v>
      </c>
    </row>
    <row r="141" spans="2:9">
      <c r="B141">
        <v>2015</v>
      </c>
      <c r="C141" t="s">
        <v>547</v>
      </c>
      <c r="D141" t="s">
        <v>548</v>
      </c>
      <c r="E141" t="s">
        <v>284</v>
      </c>
      <c r="G141" t="s">
        <v>285</v>
      </c>
      <c r="H141" t="s">
        <v>549</v>
      </c>
      <c r="I141" t="s">
        <v>550</v>
      </c>
    </row>
    <row r="142" spans="2:9">
      <c r="B142">
        <v>2016</v>
      </c>
      <c r="C142" t="s">
        <v>250</v>
      </c>
      <c r="D142" t="s">
        <v>551</v>
      </c>
      <c r="E142" t="s">
        <v>198</v>
      </c>
      <c r="G142" t="s">
        <v>199</v>
      </c>
      <c r="H142" t="s">
        <v>552</v>
      </c>
      <c r="I142" t="s">
        <v>553</v>
      </c>
    </row>
    <row r="143" spans="2:9">
      <c r="B143">
        <v>2018</v>
      </c>
      <c r="C143" t="s">
        <v>554</v>
      </c>
      <c r="D143" t="s">
        <v>555</v>
      </c>
      <c r="E143" t="s">
        <v>104</v>
      </c>
      <c r="G143" t="s">
        <v>105</v>
      </c>
      <c r="H143" t="s">
        <v>556</v>
      </c>
      <c r="I143" t="s">
        <v>557</v>
      </c>
    </row>
    <row r="144" spans="2:9">
      <c r="B144">
        <v>2018</v>
      </c>
      <c r="C144" t="s">
        <v>558</v>
      </c>
      <c r="D144" t="s">
        <v>559</v>
      </c>
      <c r="E144" t="s">
        <v>114</v>
      </c>
      <c r="G144" t="s">
        <v>115</v>
      </c>
      <c r="H144" t="s">
        <v>560</v>
      </c>
      <c r="I144" t="s">
        <v>561</v>
      </c>
    </row>
    <row r="145" spans="2:9">
      <c r="B145">
        <v>2017</v>
      </c>
      <c r="C145" t="s">
        <v>400</v>
      </c>
      <c r="D145" t="s">
        <v>562</v>
      </c>
      <c r="E145" t="s">
        <v>198</v>
      </c>
      <c r="G145" t="s">
        <v>199</v>
      </c>
      <c r="H145" t="s">
        <v>563</v>
      </c>
      <c r="I145" t="s">
        <v>564</v>
      </c>
    </row>
    <row r="146" spans="2:9">
      <c r="B146">
        <v>2016</v>
      </c>
      <c r="C146" t="s">
        <v>565</v>
      </c>
      <c r="D146" t="s">
        <v>566</v>
      </c>
      <c r="E146" t="s">
        <v>160</v>
      </c>
      <c r="G146" t="s">
        <v>219</v>
      </c>
      <c r="H146" t="s">
        <v>567</v>
      </c>
      <c r="I146" t="s">
        <v>568</v>
      </c>
    </row>
    <row r="147" spans="2:9">
      <c r="B147">
        <v>2015</v>
      </c>
      <c r="C147" t="s">
        <v>569</v>
      </c>
      <c r="D147" t="s">
        <v>570</v>
      </c>
      <c r="E147" t="s">
        <v>114</v>
      </c>
      <c r="G147" t="s">
        <v>115</v>
      </c>
      <c r="H147" t="s">
        <v>571</v>
      </c>
      <c r="I147" t="s">
        <v>572</v>
      </c>
    </row>
    <row r="148" spans="2:9">
      <c r="B148">
        <v>2003</v>
      </c>
      <c r="C148" t="s">
        <v>573</v>
      </c>
      <c r="D148" t="s">
        <v>574</v>
      </c>
      <c r="E148" t="s">
        <v>575</v>
      </c>
      <c r="G148" t="s">
        <v>576</v>
      </c>
      <c r="I148" t="s">
        <v>577</v>
      </c>
    </row>
    <row r="149" spans="2:9">
      <c r="B149">
        <v>2018</v>
      </c>
      <c r="C149" t="s">
        <v>578</v>
      </c>
      <c r="D149" t="s">
        <v>579</v>
      </c>
      <c r="E149" t="s">
        <v>114</v>
      </c>
      <c r="G149" t="s">
        <v>115</v>
      </c>
      <c r="H149" t="s">
        <v>580</v>
      </c>
      <c r="I149" t="s">
        <v>581</v>
      </c>
    </row>
    <row r="150" spans="2:9">
      <c r="B150">
        <v>2013</v>
      </c>
      <c r="C150" t="s">
        <v>582</v>
      </c>
      <c r="D150" t="s">
        <v>583</v>
      </c>
      <c r="E150" t="s">
        <v>371</v>
      </c>
      <c r="G150" t="s">
        <v>372</v>
      </c>
      <c r="I150" t="s">
        <v>584</v>
      </c>
    </row>
    <row r="151" spans="2:9">
      <c r="B151">
        <v>2019</v>
      </c>
      <c r="C151" t="s">
        <v>585</v>
      </c>
      <c r="D151" t="s">
        <v>586</v>
      </c>
      <c r="E151" t="s">
        <v>587</v>
      </c>
      <c r="G151" t="s">
        <v>588</v>
      </c>
      <c r="H151" t="s">
        <v>589</v>
      </c>
      <c r="I151" t="s">
        <v>590</v>
      </c>
    </row>
    <row r="152" spans="2:9">
      <c r="B152">
        <v>2017</v>
      </c>
      <c r="C152" t="s">
        <v>591</v>
      </c>
      <c r="D152" t="s">
        <v>592</v>
      </c>
      <c r="E152" t="s">
        <v>104</v>
      </c>
      <c r="G152" t="s">
        <v>105</v>
      </c>
      <c r="H152" t="s">
        <v>593</v>
      </c>
      <c r="I152" t="s">
        <v>594</v>
      </c>
    </row>
    <row r="153" spans="2:9">
      <c r="B153">
        <v>2015</v>
      </c>
      <c r="C153" t="s">
        <v>595</v>
      </c>
      <c r="D153" t="s">
        <v>596</v>
      </c>
      <c r="E153" t="s">
        <v>198</v>
      </c>
      <c r="G153" t="s">
        <v>199</v>
      </c>
      <c r="H153" t="s">
        <v>597</v>
      </c>
      <c r="I153" t="s">
        <v>598</v>
      </c>
    </row>
    <row r="154" spans="2:9">
      <c r="B154">
        <v>2012</v>
      </c>
      <c r="C154" t="s">
        <v>599</v>
      </c>
      <c r="D154" t="s">
        <v>600</v>
      </c>
      <c r="E154" t="s">
        <v>160</v>
      </c>
      <c r="G154" t="s">
        <v>219</v>
      </c>
      <c r="H154" t="s">
        <v>601</v>
      </c>
      <c r="I154" t="s">
        <v>602</v>
      </c>
    </row>
    <row r="155" spans="2:9">
      <c r="B155">
        <v>2000</v>
      </c>
      <c r="C155" t="s">
        <v>603</v>
      </c>
      <c r="D155" t="s">
        <v>604</v>
      </c>
      <c r="E155" t="s">
        <v>114</v>
      </c>
      <c r="G155" t="s">
        <v>605</v>
      </c>
      <c r="I155" t="s">
        <v>606</v>
      </c>
    </row>
    <row r="156" spans="2:9">
      <c r="B156">
        <v>2015</v>
      </c>
      <c r="C156" t="s">
        <v>607</v>
      </c>
      <c r="D156" t="s">
        <v>608</v>
      </c>
      <c r="E156" t="s">
        <v>104</v>
      </c>
      <c r="G156" t="s">
        <v>105</v>
      </c>
      <c r="H156" t="s">
        <v>609</v>
      </c>
      <c r="I156" t="s">
        <v>610</v>
      </c>
    </row>
    <row r="157" spans="2:9">
      <c r="B157">
        <v>2016</v>
      </c>
      <c r="C157" t="s">
        <v>611</v>
      </c>
      <c r="D157" t="s">
        <v>612</v>
      </c>
      <c r="E157" t="s">
        <v>613</v>
      </c>
      <c r="G157" t="s">
        <v>614</v>
      </c>
      <c r="H157" t="s">
        <v>615</v>
      </c>
      <c r="I157" t="s">
        <v>616</v>
      </c>
    </row>
    <row r="158" spans="2:9">
      <c r="B158">
        <v>2014</v>
      </c>
      <c r="C158" t="s">
        <v>617</v>
      </c>
      <c r="D158" t="s">
        <v>618</v>
      </c>
      <c r="E158" t="s">
        <v>114</v>
      </c>
      <c r="G158" t="s">
        <v>115</v>
      </c>
      <c r="H158" t="s">
        <v>619</v>
      </c>
      <c r="I158" t="s">
        <v>620</v>
      </c>
    </row>
    <row r="159" spans="2:9">
      <c r="B159">
        <v>2014</v>
      </c>
      <c r="C159" t="s">
        <v>339</v>
      </c>
      <c r="D159" t="s">
        <v>621</v>
      </c>
      <c r="E159" t="s">
        <v>622</v>
      </c>
      <c r="G159" t="s">
        <v>623</v>
      </c>
      <c r="H159" t="s">
        <v>624</v>
      </c>
      <c r="I159" t="s">
        <v>625</v>
      </c>
    </row>
    <row r="160" spans="2:9">
      <c r="B160">
        <v>2015</v>
      </c>
      <c r="C160" t="s">
        <v>627</v>
      </c>
      <c r="D160" t="s">
        <v>628</v>
      </c>
      <c r="E160" t="s">
        <v>629</v>
      </c>
      <c r="G160" t="s">
        <v>205</v>
      </c>
      <c r="I160" t="s">
        <v>630</v>
      </c>
    </row>
    <row r="161" spans="2:9">
      <c r="B161">
        <v>2011</v>
      </c>
      <c r="C161" t="s">
        <v>631</v>
      </c>
      <c r="D161" t="s">
        <v>632</v>
      </c>
      <c r="E161" t="s">
        <v>633</v>
      </c>
      <c r="G161" t="s">
        <v>634</v>
      </c>
      <c r="H161" t="s">
        <v>635</v>
      </c>
      <c r="I161" t="s">
        <v>636</v>
      </c>
    </row>
    <row r="162" spans="2:9">
      <c r="B162">
        <v>2011</v>
      </c>
      <c r="C162" t="s">
        <v>637</v>
      </c>
      <c r="D162" t="s">
        <v>638</v>
      </c>
      <c r="E162" t="s">
        <v>639</v>
      </c>
      <c r="G162" t="s">
        <v>194</v>
      </c>
      <c r="H162" t="s">
        <v>106</v>
      </c>
      <c r="I162" t="s">
        <v>640</v>
      </c>
    </row>
    <row r="163" spans="2:9">
      <c r="B163">
        <v>2020</v>
      </c>
      <c r="C163" t="s">
        <v>641</v>
      </c>
      <c r="D163" t="s">
        <v>642</v>
      </c>
      <c r="E163" t="s">
        <v>639</v>
      </c>
      <c r="G163" t="s">
        <v>194</v>
      </c>
      <c r="H163" t="s">
        <v>110</v>
      </c>
      <c r="I163" t="s">
        <v>643</v>
      </c>
    </row>
    <row r="164" spans="2:9">
      <c r="B164">
        <v>2016</v>
      </c>
      <c r="C164" t="s">
        <v>644</v>
      </c>
      <c r="D164" t="s">
        <v>645</v>
      </c>
      <c r="E164" t="s">
        <v>646</v>
      </c>
      <c r="G164" t="s">
        <v>605</v>
      </c>
      <c r="H164" t="s">
        <v>116</v>
      </c>
      <c r="I164" t="s">
        <v>647</v>
      </c>
    </row>
    <row r="165" spans="2:9">
      <c r="B165">
        <v>2017</v>
      </c>
      <c r="C165" t="s">
        <v>648</v>
      </c>
      <c r="D165" t="s">
        <v>649</v>
      </c>
      <c r="E165" t="s">
        <v>650</v>
      </c>
      <c r="G165" t="s">
        <v>651</v>
      </c>
      <c r="H165" t="s">
        <v>652</v>
      </c>
      <c r="I165" t="s">
        <v>653</v>
      </c>
    </row>
    <row r="166" spans="2:9">
      <c r="B166">
        <v>2016</v>
      </c>
      <c r="C166" t="s">
        <v>654</v>
      </c>
      <c r="D166" t="s">
        <v>655</v>
      </c>
      <c r="E166" t="s">
        <v>656</v>
      </c>
      <c r="G166" t="s">
        <v>121</v>
      </c>
      <c r="H166" t="s">
        <v>122</v>
      </c>
      <c r="I166" t="s">
        <v>657</v>
      </c>
    </row>
    <row r="167" spans="2:9">
      <c r="B167">
        <v>2010</v>
      </c>
      <c r="C167" t="s">
        <v>658</v>
      </c>
      <c r="D167" t="s">
        <v>659</v>
      </c>
      <c r="E167" t="s">
        <v>660</v>
      </c>
      <c r="G167" t="s">
        <v>661</v>
      </c>
      <c r="H167" t="s">
        <v>662</v>
      </c>
      <c r="I167" t="s">
        <v>663</v>
      </c>
    </row>
    <row r="168" spans="2:9">
      <c r="B168">
        <v>2019</v>
      </c>
      <c r="C168" t="s">
        <v>664</v>
      </c>
      <c r="D168" t="s">
        <v>665</v>
      </c>
      <c r="E168" t="s">
        <v>639</v>
      </c>
      <c r="G168" t="s">
        <v>194</v>
      </c>
      <c r="H168" t="s">
        <v>666</v>
      </c>
      <c r="I168" t="s">
        <v>667</v>
      </c>
    </row>
    <row r="169" spans="2:9">
      <c r="B169">
        <v>2005</v>
      </c>
      <c r="C169" t="s">
        <v>668</v>
      </c>
      <c r="D169" t="s">
        <v>669</v>
      </c>
      <c r="E169" t="s">
        <v>670</v>
      </c>
      <c r="G169" t="s">
        <v>671</v>
      </c>
      <c r="I169" t="s">
        <v>672</v>
      </c>
    </row>
    <row r="170" spans="2:9">
      <c r="B170">
        <v>2017</v>
      </c>
      <c r="C170" t="s">
        <v>673</v>
      </c>
      <c r="D170" t="s">
        <v>674</v>
      </c>
      <c r="E170" t="s">
        <v>675</v>
      </c>
      <c r="G170" t="s">
        <v>372</v>
      </c>
      <c r="H170" t="s">
        <v>676</v>
      </c>
      <c r="I170" t="s">
        <v>677</v>
      </c>
    </row>
    <row r="171" spans="2:9">
      <c r="B171">
        <v>2008</v>
      </c>
      <c r="C171" t="s">
        <v>678</v>
      </c>
      <c r="D171" t="s">
        <v>679</v>
      </c>
      <c r="I171" t="s">
        <v>680</v>
      </c>
    </row>
    <row r="172" spans="2:9">
      <c r="B172">
        <v>2016</v>
      </c>
      <c r="C172" t="s">
        <v>681</v>
      </c>
      <c r="D172" t="s">
        <v>682</v>
      </c>
      <c r="I172" t="s">
        <v>683</v>
      </c>
    </row>
    <row r="173" spans="2:9">
      <c r="B173">
        <v>2017</v>
      </c>
      <c r="C173" t="s">
        <v>684</v>
      </c>
      <c r="D173" t="s">
        <v>685</v>
      </c>
      <c r="E173" t="s">
        <v>656</v>
      </c>
      <c r="G173" t="s">
        <v>121</v>
      </c>
      <c r="H173" t="s">
        <v>126</v>
      </c>
      <c r="I173" t="s">
        <v>686</v>
      </c>
    </row>
    <row r="174" spans="2:9">
      <c r="B174">
        <v>2013</v>
      </c>
      <c r="C174" t="s">
        <v>687</v>
      </c>
      <c r="D174" t="s">
        <v>688</v>
      </c>
      <c r="E174" t="s">
        <v>689</v>
      </c>
      <c r="G174" t="s">
        <v>407</v>
      </c>
      <c r="H174" t="s">
        <v>690</v>
      </c>
      <c r="I174" t="s">
        <v>691</v>
      </c>
    </row>
    <row r="175" spans="2:9">
      <c r="B175">
        <v>2009</v>
      </c>
      <c r="C175" t="s">
        <v>692</v>
      </c>
      <c r="D175" t="s">
        <v>693</v>
      </c>
      <c r="E175" t="s">
        <v>646</v>
      </c>
      <c r="G175" t="s">
        <v>605</v>
      </c>
      <c r="H175" t="s">
        <v>130</v>
      </c>
      <c r="I175" t="s">
        <v>694</v>
      </c>
    </row>
    <row r="176" spans="2:9">
      <c r="B176">
        <v>2020</v>
      </c>
      <c r="C176" t="s">
        <v>695</v>
      </c>
      <c r="D176" t="s">
        <v>696</v>
      </c>
      <c r="E176" t="s">
        <v>639</v>
      </c>
      <c r="G176" t="s">
        <v>194</v>
      </c>
      <c r="H176" t="s">
        <v>134</v>
      </c>
      <c r="I176" t="s">
        <v>697</v>
      </c>
    </row>
    <row r="177" spans="2:9">
      <c r="B177">
        <v>2014</v>
      </c>
      <c r="C177" t="s">
        <v>698</v>
      </c>
      <c r="D177" t="s">
        <v>699</v>
      </c>
      <c r="E177" t="s">
        <v>646</v>
      </c>
      <c r="G177" t="s">
        <v>605</v>
      </c>
      <c r="H177" t="s">
        <v>138</v>
      </c>
      <c r="I177" t="s">
        <v>700</v>
      </c>
    </row>
    <row r="178" spans="2:9">
      <c r="B178">
        <v>2018</v>
      </c>
      <c r="C178" t="s">
        <v>701</v>
      </c>
      <c r="D178" t="s">
        <v>702</v>
      </c>
      <c r="E178" t="s">
        <v>639</v>
      </c>
      <c r="G178" t="s">
        <v>194</v>
      </c>
      <c r="H178" t="s">
        <v>148</v>
      </c>
      <c r="I178" t="s">
        <v>703</v>
      </c>
    </row>
    <row r="179" spans="2:9">
      <c r="B179">
        <v>2018</v>
      </c>
      <c r="C179" t="s">
        <v>704</v>
      </c>
      <c r="D179" t="s">
        <v>705</v>
      </c>
      <c r="E179" t="s">
        <v>639</v>
      </c>
      <c r="G179" t="s">
        <v>194</v>
      </c>
      <c r="H179" t="s">
        <v>152</v>
      </c>
      <c r="I179" t="s">
        <v>706</v>
      </c>
    </row>
    <row r="180" spans="2:9">
      <c r="B180">
        <v>2019</v>
      </c>
      <c r="C180" t="s">
        <v>707</v>
      </c>
      <c r="D180" t="s">
        <v>708</v>
      </c>
      <c r="E180" t="s">
        <v>639</v>
      </c>
      <c r="G180" t="s">
        <v>194</v>
      </c>
      <c r="H180" t="s">
        <v>156</v>
      </c>
      <c r="I180" t="s">
        <v>709</v>
      </c>
    </row>
    <row r="181" spans="2:9">
      <c r="B181">
        <v>2009</v>
      </c>
      <c r="C181" t="s">
        <v>710</v>
      </c>
      <c r="D181" t="s">
        <v>711</v>
      </c>
      <c r="E181" t="s">
        <v>712</v>
      </c>
      <c r="G181" t="s">
        <v>161</v>
      </c>
      <c r="H181" t="s">
        <v>162</v>
      </c>
      <c r="I181" t="s">
        <v>713</v>
      </c>
    </row>
    <row r="182" spans="2:9">
      <c r="B182">
        <v>2013</v>
      </c>
      <c r="C182" t="s">
        <v>714</v>
      </c>
      <c r="D182" t="s">
        <v>715</v>
      </c>
      <c r="E182" t="s">
        <v>712</v>
      </c>
      <c r="G182" t="s">
        <v>161</v>
      </c>
      <c r="H182" t="s">
        <v>716</v>
      </c>
      <c r="I182" t="s">
        <v>717</v>
      </c>
    </row>
    <row r="183" spans="2:9">
      <c r="B183">
        <v>2016</v>
      </c>
      <c r="C183" t="s">
        <v>718</v>
      </c>
      <c r="D183" t="s">
        <v>719</v>
      </c>
      <c r="E183" t="s">
        <v>639</v>
      </c>
      <c r="G183" t="s">
        <v>194</v>
      </c>
      <c r="H183" t="s">
        <v>166</v>
      </c>
      <c r="I183" t="s">
        <v>720</v>
      </c>
    </row>
    <row r="184" spans="2:9">
      <c r="B184">
        <v>2016</v>
      </c>
      <c r="C184" t="s">
        <v>721</v>
      </c>
      <c r="D184" t="s">
        <v>722</v>
      </c>
      <c r="E184" t="s">
        <v>723</v>
      </c>
      <c r="G184" t="s">
        <v>724</v>
      </c>
      <c r="H184" t="s">
        <v>725</v>
      </c>
      <c r="I184" t="s">
        <v>726</v>
      </c>
    </row>
    <row r="185" spans="2:9">
      <c r="B185">
        <v>2011</v>
      </c>
      <c r="C185" t="s">
        <v>727</v>
      </c>
      <c r="D185" t="s">
        <v>728</v>
      </c>
      <c r="E185" t="s">
        <v>646</v>
      </c>
      <c r="G185" t="s">
        <v>605</v>
      </c>
      <c r="H185" t="s">
        <v>170</v>
      </c>
      <c r="I185" t="s">
        <v>729</v>
      </c>
    </row>
    <row r="186" spans="2:9">
      <c r="B186">
        <v>2013</v>
      </c>
      <c r="C186" t="s">
        <v>727</v>
      </c>
      <c r="D186" s="10" t="s">
        <v>730</v>
      </c>
      <c r="E186" t="s">
        <v>646</v>
      </c>
      <c r="G186" t="s">
        <v>605</v>
      </c>
      <c r="H186" t="s">
        <v>731</v>
      </c>
      <c r="I186" t="s">
        <v>732</v>
      </c>
    </row>
    <row r="187" spans="2:9">
      <c r="B187">
        <v>2015</v>
      </c>
      <c r="C187" t="s">
        <v>733</v>
      </c>
      <c r="D187" t="s">
        <v>734</v>
      </c>
      <c r="E187" t="s">
        <v>735</v>
      </c>
      <c r="F187" t="s">
        <v>736</v>
      </c>
      <c r="I187" t="s">
        <v>737</v>
      </c>
    </row>
    <row r="188" spans="2:9">
      <c r="B188">
        <v>2013</v>
      </c>
      <c r="C188" t="s">
        <v>738</v>
      </c>
      <c r="D188" t="s">
        <v>739</v>
      </c>
      <c r="E188" t="s">
        <v>740</v>
      </c>
      <c r="F188" t="s">
        <v>741</v>
      </c>
      <c r="I188" t="s">
        <v>742</v>
      </c>
    </row>
    <row r="189" spans="2:9">
      <c r="B189">
        <v>2018</v>
      </c>
      <c r="C189" t="s">
        <v>743</v>
      </c>
      <c r="D189" t="s">
        <v>744</v>
      </c>
      <c r="E189" t="s">
        <v>639</v>
      </c>
      <c r="G189" t="s">
        <v>194</v>
      </c>
      <c r="H189" t="s">
        <v>174</v>
      </c>
      <c r="I189" t="s">
        <v>745</v>
      </c>
    </row>
    <row r="190" spans="2:9">
      <c r="B190">
        <v>2020</v>
      </c>
      <c r="C190" t="s">
        <v>746</v>
      </c>
      <c r="D190" t="s">
        <v>747</v>
      </c>
      <c r="E190" t="s">
        <v>748</v>
      </c>
      <c r="G190" t="s">
        <v>749</v>
      </c>
      <c r="H190" t="s">
        <v>180</v>
      </c>
      <c r="I190" t="s">
        <v>750</v>
      </c>
    </row>
    <row r="191" spans="2:9">
      <c r="B191">
        <v>2014</v>
      </c>
      <c r="C191" t="s">
        <v>751</v>
      </c>
      <c r="D191" t="s">
        <v>752</v>
      </c>
      <c r="E191" t="s">
        <v>639</v>
      </c>
      <c r="G191" t="s">
        <v>194</v>
      </c>
      <c r="H191" t="s">
        <v>184</v>
      </c>
      <c r="I191" t="s">
        <v>753</v>
      </c>
    </row>
    <row r="192" spans="2:9">
      <c r="B192">
        <v>2008</v>
      </c>
      <c r="C192" t="s">
        <v>754</v>
      </c>
      <c r="D192" t="s">
        <v>755</v>
      </c>
      <c r="E192" t="s">
        <v>639</v>
      </c>
      <c r="G192" t="s">
        <v>194</v>
      </c>
      <c r="H192" t="s">
        <v>756</v>
      </c>
      <c r="I192" t="s">
        <v>757</v>
      </c>
    </row>
    <row r="193" spans="2:9">
      <c r="B193">
        <v>2017</v>
      </c>
      <c r="C193" t="s">
        <v>758</v>
      </c>
      <c r="D193" t="s">
        <v>759</v>
      </c>
      <c r="E193" t="s">
        <v>760</v>
      </c>
      <c r="G193" t="s">
        <v>761</v>
      </c>
      <c r="H193" t="s">
        <v>762</v>
      </c>
      <c r="I193" t="s">
        <v>763</v>
      </c>
    </row>
    <row r="194" spans="2:9">
      <c r="B194">
        <v>2020</v>
      </c>
      <c r="C194" t="s">
        <v>764</v>
      </c>
      <c r="D194" t="s">
        <v>765</v>
      </c>
      <c r="E194" t="s">
        <v>766</v>
      </c>
      <c r="G194" t="s">
        <v>232</v>
      </c>
      <c r="H194" t="s">
        <v>200</v>
      </c>
      <c r="I194" t="s">
        <v>767</v>
      </c>
    </row>
    <row r="195" spans="2:9">
      <c r="B195">
        <v>2015</v>
      </c>
      <c r="C195" t="s">
        <v>768</v>
      </c>
      <c r="D195" t="s">
        <v>769</v>
      </c>
      <c r="E195" t="s">
        <v>629</v>
      </c>
      <c r="G195" t="s">
        <v>205</v>
      </c>
      <c r="I195" t="s">
        <v>770</v>
      </c>
    </row>
    <row r="196" spans="2:9">
      <c r="B196">
        <v>2016</v>
      </c>
      <c r="C196" t="s">
        <v>771</v>
      </c>
      <c r="D196" t="s">
        <v>772</v>
      </c>
      <c r="I196" t="s">
        <v>773</v>
      </c>
    </row>
    <row r="197" spans="2:9">
      <c r="B197">
        <v>2016</v>
      </c>
      <c r="C197" t="s">
        <v>774</v>
      </c>
      <c r="D197" t="s">
        <v>775</v>
      </c>
      <c r="E197" t="s">
        <v>646</v>
      </c>
      <c r="G197" t="s">
        <v>605</v>
      </c>
      <c r="H197" t="s">
        <v>209</v>
      </c>
      <c r="I197" t="s">
        <v>776</v>
      </c>
    </row>
    <row r="198" spans="2:9">
      <c r="B198">
        <v>2018</v>
      </c>
      <c r="C198" t="s">
        <v>217</v>
      </c>
      <c r="D198" t="s">
        <v>777</v>
      </c>
      <c r="I198" t="s">
        <v>778</v>
      </c>
    </row>
    <row r="199" spans="2:9">
      <c r="B199">
        <v>2019</v>
      </c>
      <c r="C199" t="s">
        <v>217</v>
      </c>
      <c r="D199" t="s">
        <v>779</v>
      </c>
      <c r="E199" t="s">
        <v>712</v>
      </c>
      <c r="G199" t="s">
        <v>161</v>
      </c>
      <c r="H199" t="s">
        <v>220</v>
      </c>
      <c r="I199" t="s">
        <v>780</v>
      </c>
    </row>
    <row r="200" spans="2:9">
      <c r="B200">
        <v>2018</v>
      </c>
      <c r="C200" t="s">
        <v>781</v>
      </c>
      <c r="D200" t="s">
        <v>782</v>
      </c>
      <c r="E200" t="s">
        <v>639</v>
      </c>
      <c r="G200" t="s">
        <v>194</v>
      </c>
      <c r="H200" t="s">
        <v>224</v>
      </c>
      <c r="I200" t="s">
        <v>783</v>
      </c>
    </row>
    <row r="201" spans="2:9">
      <c r="B201">
        <v>2010</v>
      </c>
      <c r="C201" t="s">
        <v>784</v>
      </c>
      <c r="D201" t="s">
        <v>785</v>
      </c>
      <c r="E201" t="s">
        <v>646</v>
      </c>
      <c r="G201" t="s">
        <v>605</v>
      </c>
      <c r="H201" t="s">
        <v>228</v>
      </c>
      <c r="I201" t="s">
        <v>786</v>
      </c>
    </row>
    <row r="202" spans="2:9">
      <c r="B202">
        <v>2017</v>
      </c>
      <c r="C202" t="s">
        <v>787</v>
      </c>
      <c r="D202" t="s">
        <v>788</v>
      </c>
      <c r="E202" t="s">
        <v>689</v>
      </c>
      <c r="G202" t="s">
        <v>407</v>
      </c>
      <c r="H202" t="s">
        <v>789</v>
      </c>
      <c r="I202" t="s">
        <v>790</v>
      </c>
    </row>
    <row r="203" spans="2:9">
      <c r="B203">
        <v>2007</v>
      </c>
      <c r="C203" t="s">
        <v>791</v>
      </c>
      <c r="D203" t="s">
        <v>792</v>
      </c>
      <c r="E203" t="s">
        <v>766</v>
      </c>
      <c r="G203" t="s">
        <v>232</v>
      </c>
      <c r="H203" t="s">
        <v>793</v>
      </c>
      <c r="I203" t="s">
        <v>794</v>
      </c>
    </row>
    <row r="204" spans="2:9">
      <c r="B204">
        <v>2016</v>
      </c>
      <c r="C204" t="s">
        <v>795</v>
      </c>
      <c r="D204" t="s">
        <v>796</v>
      </c>
      <c r="E204" t="s">
        <v>712</v>
      </c>
      <c r="G204" t="s">
        <v>161</v>
      </c>
      <c r="H204" t="s">
        <v>236</v>
      </c>
      <c r="I204" t="s">
        <v>797</v>
      </c>
    </row>
    <row r="205" spans="2:9">
      <c r="B205">
        <v>2011</v>
      </c>
      <c r="C205" t="s">
        <v>798</v>
      </c>
      <c r="D205" t="s">
        <v>799</v>
      </c>
      <c r="E205" t="s">
        <v>629</v>
      </c>
      <c r="G205" t="s">
        <v>205</v>
      </c>
      <c r="H205" t="s">
        <v>800</v>
      </c>
      <c r="I205" t="s">
        <v>801</v>
      </c>
    </row>
    <row r="206" spans="2:9">
      <c r="B206">
        <v>2017</v>
      </c>
      <c r="C206" t="s">
        <v>802</v>
      </c>
      <c r="D206" t="s">
        <v>803</v>
      </c>
      <c r="E206" t="s">
        <v>639</v>
      </c>
      <c r="G206" t="s">
        <v>194</v>
      </c>
      <c r="H206" t="s">
        <v>244</v>
      </c>
      <c r="I206" t="s">
        <v>804</v>
      </c>
    </row>
    <row r="207" spans="2:9">
      <c r="B207">
        <v>2014</v>
      </c>
      <c r="C207" t="s">
        <v>805</v>
      </c>
      <c r="D207" t="s">
        <v>806</v>
      </c>
      <c r="E207" t="s">
        <v>646</v>
      </c>
      <c r="G207" t="s">
        <v>605</v>
      </c>
      <c r="H207" t="s">
        <v>248</v>
      </c>
      <c r="I207" t="s">
        <v>807</v>
      </c>
    </row>
    <row r="208" spans="2:9">
      <c r="B208">
        <v>2013</v>
      </c>
      <c r="C208" t="s">
        <v>714</v>
      </c>
      <c r="D208" t="s">
        <v>808</v>
      </c>
      <c r="E208" t="s">
        <v>639</v>
      </c>
      <c r="G208" t="s">
        <v>194</v>
      </c>
      <c r="H208" t="s">
        <v>252</v>
      </c>
      <c r="I208" t="s">
        <v>809</v>
      </c>
    </row>
    <row r="209" spans="2:9">
      <c r="B209">
        <v>2019</v>
      </c>
      <c r="C209" t="s">
        <v>810</v>
      </c>
      <c r="D209" t="s">
        <v>811</v>
      </c>
      <c r="I209" t="s">
        <v>812</v>
      </c>
    </row>
    <row r="210" spans="2:9">
      <c r="B210">
        <v>2016</v>
      </c>
      <c r="C210" t="s">
        <v>813</v>
      </c>
      <c r="D210" t="s">
        <v>814</v>
      </c>
      <c r="E210" t="s">
        <v>689</v>
      </c>
      <c r="G210" t="s">
        <v>407</v>
      </c>
      <c r="H210" t="s">
        <v>815</v>
      </c>
      <c r="I210" t="s">
        <v>816</v>
      </c>
    </row>
    <row r="211" spans="2:9">
      <c r="B211">
        <v>2015</v>
      </c>
      <c r="C211" t="s">
        <v>817</v>
      </c>
      <c r="D211" t="s">
        <v>818</v>
      </c>
      <c r="E211" t="s">
        <v>819</v>
      </c>
      <c r="G211" t="s">
        <v>820</v>
      </c>
      <c r="H211" t="s">
        <v>258</v>
      </c>
      <c r="I211" t="s">
        <v>821</v>
      </c>
    </row>
    <row r="212" spans="2:9">
      <c r="B212">
        <v>2017</v>
      </c>
      <c r="C212" t="s">
        <v>817</v>
      </c>
      <c r="D212" s="10" t="s">
        <v>822</v>
      </c>
      <c r="E212" t="s">
        <v>819</v>
      </c>
      <c r="G212" t="s">
        <v>820</v>
      </c>
      <c r="H212" t="s">
        <v>823</v>
      </c>
      <c r="I212" t="s">
        <v>824</v>
      </c>
    </row>
    <row r="213" spans="2:9">
      <c r="B213">
        <v>2015</v>
      </c>
      <c r="C213" t="s">
        <v>825</v>
      </c>
      <c r="D213" t="s">
        <v>826</v>
      </c>
      <c r="E213" t="s">
        <v>629</v>
      </c>
      <c r="G213" t="s">
        <v>205</v>
      </c>
      <c r="I213" t="s">
        <v>827</v>
      </c>
    </row>
    <row r="214" spans="2:9">
      <c r="B214">
        <v>2016</v>
      </c>
      <c r="C214" t="s">
        <v>828</v>
      </c>
      <c r="D214" t="s">
        <v>829</v>
      </c>
      <c r="E214" t="s">
        <v>656</v>
      </c>
      <c r="G214" t="s">
        <v>121</v>
      </c>
      <c r="H214" t="s">
        <v>262</v>
      </c>
      <c r="I214" t="s">
        <v>830</v>
      </c>
    </row>
    <row r="215" spans="2:9">
      <c r="B215">
        <v>2016</v>
      </c>
      <c r="C215" t="s">
        <v>831</v>
      </c>
      <c r="D215" t="s">
        <v>832</v>
      </c>
      <c r="E215" t="s">
        <v>639</v>
      </c>
      <c r="G215" t="s">
        <v>194</v>
      </c>
      <c r="H215" t="s">
        <v>266</v>
      </c>
      <c r="I215" t="s">
        <v>833</v>
      </c>
    </row>
    <row r="216" spans="2:9">
      <c r="B216">
        <v>2012</v>
      </c>
      <c r="C216" t="s">
        <v>834</v>
      </c>
      <c r="D216" t="s">
        <v>835</v>
      </c>
      <c r="E216" t="s">
        <v>836</v>
      </c>
      <c r="G216" t="s">
        <v>837</v>
      </c>
      <c r="H216" t="s">
        <v>272</v>
      </c>
      <c r="I216" t="s">
        <v>838</v>
      </c>
    </row>
    <row r="217" spans="2:9">
      <c r="B217">
        <v>2010</v>
      </c>
      <c r="C217" t="s">
        <v>839</v>
      </c>
      <c r="D217" t="s">
        <v>840</v>
      </c>
      <c r="E217" t="s">
        <v>766</v>
      </c>
      <c r="G217" t="s">
        <v>232</v>
      </c>
      <c r="H217" t="s">
        <v>841</v>
      </c>
      <c r="I217" t="s">
        <v>842</v>
      </c>
    </row>
    <row r="218" spans="2:9">
      <c r="B218">
        <v>2019</v>
      </c>
      <c r="C218" t="s">
        <v>843</v>
      </c>
      <c r="D218" t="s">
        <v>844</v>
      </c>
      <c r="I218" t="s">
        <v>845</v>
      </c>
    </row>
    <row r="219" spans="2:9">
      <c r="B219">
        <v>2017</v>
      </c>
      <c r="C219" t="s">
        <v>846</v>
      </c>
      <c r="D219" t="s">
        <v>847</v>
      </c>
      <c r="E219" t="s">
        <v>766</v>
      </c>
      <c r="G219" t="s">
        <v>232</v>
      </c>
      <c r="H219" t="s">
        <v>276</v>
      </c>
      <c r="I219" t="s">
        <v>848</v>
      </c>
    </row>
    <row r="220" spans="2:9">
      <c r="B220">
        <v>2019</v>
      </c>
      <c r="C220" t="s">
        <v>849</v>
      </c>
      <c r="D220" t="s">
        <v>850</v>
      </c>
      <c r="E220" t="s">
        <v>689</v>
      </c>
      <c r="G220" t="s">
        <v>407</v>
      </c>
      <c r="H220" t="s">
        <v>851</v>
      </c>
      <c r="I220" t="s">
        <v>852</v>
      </c>
    </row>
    <row r="221" spans="2:9">
      <c r="B221">
        <v>2016</v>
      </c>
      <c r="C221" t="s">
        <v>853</v>
      </c>
      <c r="D221" t="s">
        <v>854</v>
      </c>
      <c r="E221" t="s">
        <v>646</v>
      </c>
      <c r="G221" t="s">
        <v>605</v>
      </c>
      <c r="H221" t="s">
        <v>280</v>
      </c>
      <c r="I221" t="s">
        <v>855</v>
      </c>
    </row>
    <row r="222" spans="2:9">
      <c r="B222">
        <v>2014</v>
      </c>
      <c r="C222" t="s">
        <v>856</v>
      </c>
      <c r="D222" t="s">
        <v>857</v>
      </c>
      <c r="E222" t="s">
        <v>858</v>
      </c>
      <c r="G222" t="s">
        <v>859</v>
      </c>
      <c r="H222" t="s">
        <v>286</v>
      </c>
      <c r="I222" t="s">
        <v>860</v>
      </c>
    </row>
    <row r="223" spans="2:9">
      <c r="B223">
        <v>2020</v>
      </c>
      <c r="C223" t="s">
        <v>861</v>
      </c>
      <c r="D223" t="s">
        <v>862</v>
      </c>
      <c r="E223" t="s">
        <v>639</v>
      </c>
      <c r="G223" t="s">
        <v>194</v>
      </c>
      <c r="H223" t="s">
        <v>290</v>
      </c>
      <c r="I223" t="s">
        <v>863</v>
      </c>
    </row>
    <row r="224" spans="2:9">
      <c r="B224">
        <v>2010</v>
      </c>
      <c r="C224" t="s">
        <v>710</v>
      </c>
      <c r="D224" t="s">
        <v>864</v>
      </c>
      <c r="E224" t="s">
        <v>766</v>
      </c>
      <c r="G224" t="s">
        <v>232</v>
      </c>
      <c r="H224" t="s">
        <v>293</v>
      </c>
      <c r="I224" t="s">
        <v>865</v>
      </c>
    </row>
    <row r="225" spans="2:9">
      <c r="B225">
        <v>2008</v>
      </c>
      <c r="C225" t="s">
        <v>866</v>
      </c>
      <c r="D225" t="s">
        <v>867</v>
      </c>
      <c r="E225" t="s">
        <v>868</v>
      </c>
      <c r="G225" t="s">
        <v>869</v>
      </c>
      <c r="H225" t="s">
        <v>870</v>
      </c>
      <c r="I225" t="s">
        <v>871</v>
      </c>
    </row>
    <row r="226" spans="2:9">
      <c r="B226">
        <v>1985</v>
      </c>
      <c r="C226" t="s">
        <v>872</v>
      </c>
      <c r="D226" t="s">
        <v>873</v>
      </c>
      <c r="E226" t="s">
        <v>689</v>
      </c>
      <c r="G226" t="s">
        <v>407</v>
      </c>
      <c r="I226" t="s">
        <v>874</v>
      </c>
    </row>
    <row r="227" spans="2:9">
      <c r="B227">
        <v>2018</v>
      </c>
      <c r="C227" t="s">
        <v>875</v>
      </c>
      <c r="D227" t="s">
        <v>876</v>
      </c>
      <c r="E227" t="s">
        <v>639</v>
      </c>
      <c r="G227" t="s">
        <v>194</v>
      </c>
      <c r="H227" t="s">
        <v>297</v>
      </c>
      <c r="I227" t="s">
        <v>877</v>
      </c>
    </row>
    <row r="228" spans="2:9">
      <c r="B228">
        <v>2014</v>
      </c>
      <c r="C228" t="s">
        <v>878</v>
      </c>
      <c r="D228" t="s">
        <v>879</v>
      </c>
      <c r="E228" t="s">
        <v>639</v>
      </c>
      <c r="G228" t="s">
        <v>194</v>
      </c>
      <c r="H228" t="s">
        <v>301</v>
      </c>
      <c r="I228" t="s">
        <v>880</v>
      </c>
    </row>
    <row r="229" spans="2:9">
      <c r="B229">
        <v>2010</v>
      </c>
      <c r="C229" t="s">
        <v>881</v>
      </c>
      <c r="D229" t="s">
        <v>882</v>
      </c>
      <c r="E229" t="s">
        <v>883</v>
      </c>
      <c r="G229" t="s">
        <v>884</v>
      </c>
      <c r="H229" t="s">
        <v>311</v>
      </c>
      <c r="I229" t="s">
        <v>885</v>
      </c>
    </row>
    <row r="230" spans="2:9">
      <c r="B230">
        <v>2019</v>
      </c>
      <c r="C230" t="s">
        <v>886</v>
      </c>
      <c r="D230" t="s">
        <v>887</v>
      </c>
      <c r="E230" t="s">
        <v>639</v>
      </c>
      <c r="G230" t="s">
        <v>194</v>
      </c>
      <c r="H230" t="s">
        <v>888</v>
      </c>
      <c r="I230" t="s">
        <v>889</v>
      </c>
    </row>
    <row r="231" spans="2:9">
      <c r="B231">
        <v>2016</v>
      </c>
      <c r="C231" t="s">
        <v>890</v>
      </c>
      <c r="D231" t="s">
        <v>891</v>
      </c>
      <c r="E231" t="s">
        <v>858</v>
      </c>
      <c r="G231" t="s">
        <v>859</v>
      </c>
      <c r="H231" t="s">
        <v>315</v>
      </c>
      <c r="I231" t="s">
        <v>892</v>
      </c>
    </row>
    <row r="232" spans="2:9">
      <c r="B232">
        <v>2011</v>
      </c>
      <c r="C232" t="s">
        <v>317</v>
      </c>
      <c r="D232" t="s">
        <v>893</v>
      </c>
      <c r="E232" t="s">
        <v>712</v>
      </c>
      <c r="G232" t="s">
        <v>161</v>
      </c>
      <c r="H232" t="s">
        <v>319</v>
      </c>
      <c r="I232" t="s">
        <v>894</v>
      </c>
    </row>
    <row r="233" spans="2:9">
      <c r="B233">
        <v>2020</v>
      </c>
      <c r="C233" t="s">
        <v>321</v>
      </c>
      <c r="D233" t="s">
        <v>895</v>
      </c>
      <c r="E233" t="s">
        <v>646</v>
      </c>
      <c r="G233" t="s">
        <v>605</v>
      </c>
      <c r="H233" t="s">
        <v>323</v>
      </c>
      <c r="I233" t="s">
        <v>896</v>
      </c>
    </row>
    <row r="234" spans="2:9">
      <c r="B234">
        <v>2015</v>
      </c>
      <c r="C234" t="s">
        <v>897</v>
      </c>
      <c r="D234" t="s">
        <v>898</v>
      </c>
      <c r="E234" t="s">
        <v>646</v>
      </c>
      <c r="G234" t="s">
        <v>605</v>
      </c>
      <c r="H234" t="s">
        <v>327</v>
      </c>
      <c r="I234" t="s">
        <v>899</v>
      </c>
    </row>
    <row r="235" spans="2:9">
      <c r="B235">
        <v>2017</v>
      </c>
      <c r="C235" t="s">
        <v>900</v>
      </c>
      <c r="D235" t="s">
        <v>901</v>
      </c>
      <c r="E235" t="s">
        <v>760</v>
      </c>
      <c r="G235" t="s">
        <v>761</v>
      </c>
      <c r="H235" t="s">
        <v>902</v>
      </c>
      <c r="I235" t="s">
        <v>903</v>
      </c>
    </row>
    <row r="236" spans="2:9">
      <c r="B236">
        <v>2019</v>
      </c>
      <c r="C236" t="s">
        <v>904</v>
      </c>
      <c r="D236" t="s">
        <v>905</v>
      </c>
      <c r="E236" t="s">
        <v>906</v>
      </c>
      <c r="G236" t="s">
        <v>907</v>
      </c>
      <c r="I236" t="s">
        <v>908</v>
      </c>
    </row>
    <row r="237" spans="2:9">
      <c r="B237">
        <v>2018</v>
      </c>
      <c r="C237" t="s">
        <v>909</v>
      </c>
      <c r="D237" t="s">
        <v>910</v>
      </c>
      <c r="E237" t="s">
        <v>650</v>
      </c>
      <c r="G237" t="s">
        <v>651</v>
      </c>
      <c r="H237" t="s">
        <v>911</v>
      </c>
      <c r="I237" t="s">
        <v>912</v>
      </c>
    </row>
    <row r="238" spans="2:9">
      <c r="B238">
        <v>2018</v>
      </c>
      <c r="C238" t="s">
        <v>913</v>
      </c>
      <c r="D238" t="s">
        <v>914</v>
      </c>
      <c r="E238" t="s">
        <v>915</v>
      </c>
      <c r="G238" t="s">
        <v>916</v>
      </c>
      <c r="H238" t="s">
        <v>337</v>
      </c>
      <c r="I238" t="s">
        <v>917</v>
      </c>
    </row>
    <row r="239" spans="2:9">
      <c r="B239">
        <v>2011</v>
      </c>
      <c r="C239" t="s">
        <v>918</v>
      </c>
      <c r="D239" t="s">
        <v>919</v>
      </c>
      <c r="E239" t="s">
        <v>920</v>
      </c>
      <c r="G239" t="s">
        <v>921</v>
      </c>
      <c r="H239" t="s">
        <v>343</v>
      </c>
      <c r="I239" t="s">
        <v>922</v>
      </c>
    </row>
    <row r="240" spans="2:9">
      <c r="B240">
        <v>2018</v>
      </c>
      <c r="C240" t="s">
        <v>923</v>
      </c>
      <c r="D240" t="s">
        <v>924</v>
      </c>
      <c r="E240" t="s">
        <v>858</v>
      </c>
      <c r="G240" t="s">
        <v>859</v>
      </c>
      <c r="H240" t="s">
        <v>347</v>
      </c>
      <c r="I240" t="s">
        <v>925</v>
      </c>
    </row>
    <row r="241" spans="2:9">
      <c r="B241">
        <v>2011</v>
      </c>
      <c r="C241" t="s">
        <v>926</v>
      </c>
      <c r="D241" t="s">
        <v>927</v>
      </c>
      <c r="E241" t="s">
        <v>928</v>
      </c>
      <c r="G241" t="s">
        <v>929</v>
      </c>
      <c r="H241" t="s">
        <v>353</v>
      </c>
      <c r="I241" t="s">
        <v>930</v>
      </c>
    </row>
    <row r="242" spans="2:9">
      <c r="B242">
        <v>2013</v>
      </c>
      <c r="C242" t="s">
        <v>856</v>
      </c>
      <c r="D242" t="s">
        <v>931</v>
      </c>
      <c r="E242" t="s">
        <v>932</v>
      </c>
      <c r="G242" t="s">
        <v>512</v>
      </c>
      <c r="H242" t="s">
        <v>358</v>
      </c>
      <c r="I242" t="s">
        <v>933</v>
      </c>
    </row>
    <row r="243" spans="2:9">
      <c r="B243">
        <v>2020</v>
      </c>
      <c r="C243" t="s">
        <v>934</v>
      </c>
      <c r="D243" t="s">
        <v>935</v>
      </c>
      <c r="E243" t="s">
        <v>646</v>
      </c>
      <c r="G243" t="s">
        <v>605</v>
      </c>
      <c r="H243" t="s">
        <v>362</v>
      </c>
      <c r="I243" t="s">
        <v>936</v>
      </c>
    </row>
    <row r="244" spans="2:9">
      <c r="B244">
        <v>2011</v>
      </c>
      <c r="C244" t="s">
        <v>834</v>
      </c>
      <c r="D244" t="s">
        <v>937</v>
      </c>
      <c r="E244" t="s">
        <v>675</v>
      </c>
      <c r="G244" t="s">
        <v>372</v>
      </c>
      <c r="H244" t="s">
        <v>938</v>
      </c>
      <c r="I244" t="s">
        <v>939</v>
      </c>
    </row>
    <row r="245" spans="2:9">
      <c r="B245">
        <v>2010</v>
      </c>
      <c r="C245" t="s">
        <v>834</v>
      </c>
      <c r="D245" t="s">
        <v>940</v>
      </c>
      <c r="E245" t="s">
        <v>836</v>
      </c>
      <c r="G245" t="s">
        <v>837</v>
      </c>
      <c r="H245" t="s">
        <v>375</v>
      </c>
      <c r="I245" t="s">
        <v>941</v>
      </c>
    </row>
    <row r="246" spans="2:9">
      <c r="B246">
        <v>2018</v>
      </c>
      <c r="C246" t="s">
        <v>942</v>
      </c>
      <c r="D246" t="s">
        <v>943</v>
      </c>
      <c r="E246" t="s">
        <v>646</v>
      </c>
      <c r="G246" t="s">
        <v>605</v>
      </c>
      <c r="H246" t="s">
        <v>379</v>
      </c>
      <c r="I246" t="s">
        <v>944</v>
      </c>
    </row>
    <row r="247" spans="2:9">
      <c r="B247">
        <v>2020</v>
      </c>
      <c r="C247" t="s">
        <v>945</v>
      </c>
      <c r="D247" t="s">
        <v>946</v>
      </c>
      <c r="E247" t="s">
        <v>639</v>
      </c>
      <c r="G247" t="s">
        <v>194</v>
      </c>
      <c r="H247" t="s">
        <v>383</v>
      </c>
      <c r="I247" t="s">
        <v>947</v>
      </c>
    </row>
    <row r="248" spans="2:9">
      <c r="B248">
        <v>2019</v>
      </c>
      <c r="C248" t="s">
        <v>948</v>
      </c>
      <c r="D248" t="s">
        <v>949</v>
      </c>
      <c r="E248" t="s">
        <v>766</v>
      </c>
      <c r="G248" t="s">
        <v>232</v>
      </c>
      <c r="H248" t="s">
        <v>387</v>
      </c>
      <c r="I248" t="s">
        <v>950</v>
      </c>
    </row>
    <row r="249" spans="2:9">
      <c r="B249">
        <v>2016</v>
      </c>
      <c r="C249" t="s">
        <v>951</v>
      </c>
      <c r="D249" t="s">
        <v>952</v>
      </c>
      <c r="E249" t="s">
        <v>915</v>
      </c>
      <c r="G249" t="s">
        <v>916</v>
      </c>
      <c r="H249" t="s">
        <v>953</v>
      </c>
      <c r="I249" t="s">
        <v>954</v>
      </c>
    </row>
    <row r="250" spans="2:9">
      <c r="B250">
        <v>1998</v>
      </c>
      <c r="C250" t="s">
        <v>955</v>
      </c>
      <c r="D250" t="s">
        <v>956</v>
      </c>
      <c r="E250" t="s">
        <v>957</v>
      </c>
      <c r="G250" t="s">
        <v>958</v>
      </c>
      <c r="H250" t="s">
        <v>959</v>
      </c>
      <c r="I250" t="s">
        <v>960</v>
      </c>
    </row>
    <row r="251" spans="2:9">
      <c r="B251">
        <v>2017</v>
      </c>
      <c r="C251" t="s">
        <v>961</v>
      </c>
      <c r="D251" t="s">
        <v>962</v>
      </c>
      <c r="E251" t="s">
        <v>689</v>
      </c>
      <c r="G251" t="s">
        <v>407</v>
      </c>
      <c r="H251" t="s">
        <v>963</v>
      </c>
      <c r="I251" t="s">
        <v>964</v>
      </c>
    </row>
    <row r="252" spans="2:9">
      <c r="B252">
        <v>2017</v>
      </c>
      <c r="C252" t="s">
        <v>965</v>
      </c>
      <c r="D252" t="s">
        <v>966</v>
      </c>
      <c r="E252" t="s">
        <v>766</v>
      </c>
      <c r="G252" t="s">
        <v>232</v>
      </c>
      <c r="H252" t="s">
        <v>394</v>
      </c>
      <c r="I252" t="s">
        <v>967</v>
      </c>
    </row>
    <row r="253" spans="2:9">
      <c r="B253">
        <v>2018</v>
      </c>
      <c r="C253" t="s">
        <v>968</v>
      </c>
      <c r="D253" t="s">
        <v>969</v>
      </c>
      <c r="E253" t="s">
        <v>639</v>
      </c>
      <c r="G253" t="s">
        <v>194</v>
      </c>
      <c r="H253" t="s">
        <v>398</v>
      </c>
      <c r="I253" t="s">
        <v>970</v>
      </c>
    </row>
    <row r="254" spans="2:9">
      <c r="B254">
        <v>2015</v>
      </c>
      <c r="C254" t="s">
        <v>872</v>
      </c>
      <c r="D254" t="s">
        <v>971</v>
      </c>
      <c r="E254" t="s">
        <v>629</v>
      </c>
      <c r="G254" t="s">
        <v>205</v>
      </c>
      <c r="I254" t="s">
        <v>972</v>
      </c>
    </row>
    <row r="255" spans="2:9">
      <c r="B255">
        <v>2017</v>
      </c>
      <c r="C255" t="s">
        <v>973</v>
      </c>
      <c r="D255" t="s">
        <v>974</v>
      </c>
      <c r="E255" t="s">
        <v>858</v>
      </c>
      <c r="G255" t="s">
        <v>859</v>
      </c>
      <c r="H255" t="s">
        <v>402</v>
      </c>
      <c r="I255" t="s">
        <v>975</v>
      </c>
    </row>
    <row r="256" spans="2:9">
      <c r="B256">
        <v>2018</v>
      </c>
      <c r="C256" t="s">
        <v>976</v>
      </c>
      <c r="D256" t="s">
        <v>977</v>
      </c>
      <c r="E256" t="s">
        <v>639</v>
      </c>
      <c r="G256" t="s">
        <v>194</v>
      </c>
      <c r="H256" t="s">
        <v>411</v>
      </c>
      <c r="I256" t="s">
        <v>978</v>
      </c>
    </row>
    <row r="257" spans="2:9">
      <c r="B257">
        <v>2017</v>
      </c>
      <c r="C257" t="s">
        <v>979</v>
      </c>
      <c r="D257" t="s">
        <v>980</v>
      </c>
      <c r="E257" t="s">
        <v>646</v>
      </c>
      <c r="G257" t="s">
        <v>605</v>
      </c>
      <c r="H257" t="s">
        <v>415</v>
      </c>
      <c r="I257" t="s">
        <v>981</v>
      </c>
    </row>
    <row r="258" spans="2:9">
      <c r="B258">
        <v>2016</v>
      </c>
      <c r="C258" t="s">
        <v>982</v>
      </c>
      <c r="D258" t="s">
        <v>983</v>
      </c>
      <c r="I258" t="s">
        <v>984</v>
      </c>
    </row>
    <row r="259" spans="2:9">
      <c r="B259">
        <v>2018</v>
      </c>
      <c r="C259" t="s">
        <v>985</v>
      </c>
      <c r="D259" t="s">
        <v>986</v>
      </c>
      <c r="E259" t="s">
        <v>646</v>
      </c>
      <c r="G259" t="s">
        <v>605</v>
      </c>
      <c r="H259" t="s">
        <v>425</v>
      </c>
      <c r="I259" t="s">
        <v>987</v>
      </c>
    </row>
    <row r="260" spans="2:9">
      <c r="B260">
        <v>2017</v>
      </c>
      <c r="C260" t="s">
        <v>988</v>
      </c>
      <c r="D260" t="s">
        <v>989</v>
      </c>
      <c r="E260" t="s">
        <v>766</v>
      </c>
      <c r="G260" t="s">
        <v>232</v>
      </c>
      <c r="H260" t="s">
        <v>429</v>
      </c>
      <c r="I260" t="s">
        <v>990</v>
      </c>
    </row>
    <row r="261" spans="2:9">
      <c r="B261">
        <v>2018</v>
      </c>
      <c r="C261" t="s">
        <v>991</v>
      </c>
      <c r="D261" t="s">
        <v>992</v>
      </c>
      <c r="E261" t="s">
        <v>639</v>
      </c>
      <c r="G261" t="s">
        <v>194</v>
      </c>
      <c r="H261" t="s">
        <v>433</v>
      </c>
      <c r="I261" t="s">
        <v>993</v>
      </c>
    </row>
    <row r="262" spans="2:9">
      <c r="B262">
        <v>2017</v>
      </c>
      <c r="C262" t="s">
        <v>994</v>
      </c>
      <c r="D262" t="s">
        <v>995</v>
      </c>
      <c r="E262" t="s">
        <v>712</v>
      </c>
      <c r="G262" t="s">
        <v>161</v>
      </c>
      <c r="H262" t="s">
        <v>437</v>
      </c>
      <c r="I262" t="s">
        <v>996</v>
      </c>
    </row>
    <row r="263" spans="2:9">
      <c r="B263">
        <v>2017</v>
      </c>
      <c r="C263" t="s">
        <v>997</v>
      </c>
      <c r="D263" t="s">
        <v>998</v>
      </c>
      <c r="E263" t="s">
        <v>766</v>
      </c>
      <c r="G263" t="s">
        <v>232</v>
      </c>
      <c r="H263" t="s">
        <v>441</v>
      </c>
      <c r="I263" t="s">
        <v>999</v>
      </c>
    </row>
    <row r="264" spans="2:9">
      <c r="B264">
        <v>2003</v>
      </c>
      <c r="C264" t="s">
        <v>1000</v>
      </c>
      <c r="D264" t="s">
        <v>1001</v>
      </c>
      <c r="E264" t="s">
        <v>639</v>
      </c>
      <c r="G264" t="s">
        <v>194</v>
      </c>
      <c r="H264" t="s">
        <v>1002</v>
      </c>
      <c r="I264" t="s">
        <v>1003</v>
      </c>
    </row>
    <row r="265" spans="2:9">
      <c r="B265">
        <v>2013</v>
      </c>
      <c r="C265" t="s">
        <v>1004</v>
      </c>
      <c r="D265" t="s">
        <v>1005</v>
      </c>
      <c r="E265" t="s">
        <v>1006</v>
      </c>
      <c r="G265" t="s">
        <v>1007</v>
      </c>
      <c r="H265" t="s">
        <v>450</v>
      </c>
      <c r="I265" t="s">
        <v>1008</v>
      </c>
    </row>
    <row r="266" spans="2:9">
      <c r="B266">
        <v>2007</v>
      </c>
      <c r="C266" t="s">
        <v>1009</v>
      </c>
      <c r="D266" t="s">
        <v>1010</v>
      </c>
      <c r="E266" t="s">
        <v>766</v>
      </c>
      <c r="G266" t="s">
        <v>232</v>
      </c>
      <c r="H266" t="s">
        <v>1011</v>
      </c>
      <c r="I266" t="s">
        <v>1012</v>
      </c>
    </row>
    <row r="267" spans="2:9">
      <c r="B267">
        <v>2018</v>
      </c>
      <c r="C267" t="s">
        <v>1013</v>
      </c>
      <c r="D267" t="s">
        <v>1014</v>
      </c>
      <c r="E267" t="s">
        <v>646</v>
      </c>
      <c r="G267" t="s">
        <v>605</v>
      </c>
      <c r="H267" t="s">
        <v>457</v>
      </c>
      <c r="I267" t="s">
        <v>1015</v>
      </c>
    </row>
    <row r="268" spans="2:9">
      <c r="B268">
        <v>2006</v>
      </c>
      <c r="C268" t="s">
        <v>1016</v>
      </c>
      <c r="D268" t="s">
        <v>1017</v>
      </c>
      <c r="E268" t="s">
        <v>1018</v>
      </c>
      <c r="G268" t="s">
        <v>1019</v>
      </c>
      <c r="H268" t="s">
        <v>1020</v>
      </c>
      <c r="I268" t="s">
        <v>1021</v>
      </c>
    </row>
    <row r="269" spans="2:9">
      <c r="B269">
        <v>2018</v>
      </c>
      <c r="C269" t="s">
        <v>1022</v>
      </c>
      <c r="D269" t="s">
        <v>1023</v>
      </c>
      <c r="E269" t="s">
        <v>639</v>
      </c>
      <c r="G269" t="s">
        <v>194</v>
      </c>
      <c r="H269" t="s">
        <v>1024</v>
      </c>
      <c r="I269" t="s">
        <v>1025</v>
      </c>
    </row>
    <row r="270" spans="2:9">
      <c r="B270">
        <v>2012</v>
      </c>
      <c r="C270" t="s">
        <v>1026</v>
      </c>
      <c r="D270" t="s">
        <v>1027</v>
      </c>
      <c r="E270" t="s">
        <v>766</v>
      </c>
      <c r="G270" t="s">
        <v>232</v>
      </c>
      <c r="H270" t="s">
        <v>461</v>
      </c>
      <c r="I270" t="s">
        <v>1028</v>
      </c>
    </row>
    <row r="271" spans="2:9">
      <c r="B271">
        <v>2020</v>
      </c>
      <c r="C271" t="s">
        <v>1029</v>
      </c>
      <c r="D271" t="s">
        <v>1030</v>
      </c>
      <c r="E271" t="s">
        <v>639</v>
      </c>
      <c r="G271" t="s">
        <v>194</v>
      </c>
      <c r="H271" t="s">
        <v>1031</v>
      </c>
      <c r="I271" t="s">
        <v>1032</v>
      </c>
    </row>
    <row r="272" spans="2:9">
      <c r="B272">
        <v>2020</v>
      </c>
      <c r="C272" t="s">
        <v>1033</v>
      </c>
      <c r="D272" t="s">
        <v>1034</v>
      </c>
      <c r="E272" t="s">
        <v>639</v>
      </c>
      <c r="G272" t="s">
        <v>194</v>
      </c>
      <c r="H272" t="s">
        <v>1035</v>
      </c>
      <c r="I272" t="s">
        <v>1036</v>
      </c>
    </row>
    <row r="273" spans="2:9">
      <c r="B273">
        <v>2015</v>
      </c>
      <c r="C273" t="s">
        <v>714</v>
      </c>
      <c r="D273" t="s">
        <v>1037</v>
      </c>
      <c r="E273" t="s">
        <v>766</v>
      </c>
      <c r="G273" t="s">
        <v>232</v>
      </c>
      <c r="H273" t="s">
        <v>464</v>
      </c>
      <c r="I273" t="s">
        <v>1038</v>
      </c>
    </row>
    <row r="274" spans="2:9">
      <c r="B274">
        <v>2019</v>
      </c>
      <c r="C274" t="s">
        <v>1039</v>
      </c>
      <c r="D274" t="s">
        <v>1040</v>
      </c>
      <c r="E274" t="s">
        <v>639</v>
      </c>
      <c r="G274" t="s">
        <v>194</v>
      </c>
      <c r="H274" t="s">
        <v>1041</v>
      </c>
      <c r="I274" t="s">
        <v>1042</v>
      </c>
    </row>
    <row r="275" spans="2:9">
      <c r="B275">
        <v>2012</v>
      </c>
      <c r="C275" t="s">
        <v>1043</v>
      </c>
      <c r="D275" t="s">
        <v>1044</v>
      </c>
      <c r="E275" t="s">
        <v>639</v>
      </c>
      <c r="G275" t="s">
        <v>194</v>
      </c>
      <c r="H275" t="s">
        <v>472</v>
      </c>
      <c r="I275" t="s">
        <v>1045</v>
      </c>
    </row>
    <row r="276" spans="2:9">
      <c r="B276">
        <v>2013</v>
      </c>
      <c r="C276" t="s">
        <v>1046</v>
      </c>
      <c r="D276" t="s">
        <v>1047</v>
      </c>
      <c r="I276" t="s">
        <v>1048</v>
      </c>
    </row>
    <row r="277" spans="2:9">
      <c r="B277">
        <v>2013</v>
      </c>
      <c r="C277" t="s">
        <v>1049</v>
      </c>
      <c r="D277" t="s">
        <v>1047</v>
      </c>
      <c r="E277" t="s">
        <v>766</v>
      </c>
      <c r="G277" t="s">
        <v>232</v>
      </c>
      <c r="H277" t="s">
        <v>476</v>
      </c>
      <c r="I277" t="s">
        <v>1050</v>
      </c>
    </row>
    <row r="278" spans="2:9">
      <c r="B278">
        <v>2004</v>
      </c>
      <c r="C278" t="s">
        <v>1051</v>
      </c>
      <c r="D278" t="s">
        <v>1052</v>
      </c>
      <c r="E278" t="s">
        <v>689</v>
      </c>
      <c r="G278" t="s">
        <v>407</v>
      </c>
      <c r="I278" t="s">
        <v>1053</v>
      </c>
    </row>
    <row r="279" spans="2:9">
      <c r="B279">
        <v>2015</v>
      </c>
      <c r="C279" t="s">
        <v>1054</v>
      </c>
      <c r="D279" t="s">
        <v>1055</v>
      </c>
      <c r="E279" t="s">
        <v>906</v>
      </c>
      <c r="G279" t="s">
        <v>907</v>
      </c>
      <c r="I279" t="s">
        <v>1056</v>
      </c>
    </row>
    <row r="280" spans="2:9">
      <c r="B280">
        <v>2017</v>
      </c>
      <c r="C280" t="s">
        <v>1057</v>
      </c>
      <c r="D280" t="s">
        <v>1058</v>
      </c>
      <c r="E280" t="s">
        <v>639</v>
      </c>
      <c r="G280" t="s">
        <v>194</v>
      </c>
      <c r="H280" t="s">
        <v>480</v>
      </c>
      <c r="I280" t="s">
        <v>1059</v>
      </c>
    </row>
    <row r="281" spans="2:9">
      <c r="B281">
        <v>2020</v>
      </c>
      <c r="C281" t="s">
        <v>1060</v>
      </c>
      <c r="D281" t="s">
        <v>1061</v>
      </c>
      <c r="E281" t="s">
        <v>639</v>
      </c>
      <c r="G281" t="s">
        <v>194</v>
      </c>
      <c r="H281" t="s">
        <v>484</v>
      </c>
      <c r="I281" t="s">
        <v>1062</v>
      </c>
    </row>
    <row r="282" spans="2:9">
      <c r="B282">
        <v>2017</v>
      </c>
      <c r="C282" t="s">
        <v>1063</v>
      </c>
      <c r="D282" t="s">
        <v>1064</v>
      </c>
      <c r="E282" t="s">
        <v>766</v>
      </c>
      <c r="G282" t="s">
        <v>232</v>
      </c>
      <c r="H282" t="s">
        <v>488</v>
      </c>
      <c r="I282" t="s">
        <v>1065</v>
      </c>
    </row>
    <row r="283" spans="2:9">
      <c r="B283">
        <v>2019</v>
      </c>
      <c r="C283" t="s">
        <v>1066</v>
      </c>
      <c r="D283" t="s">
        <v>1067</v>
      </c>
      <c r="E283" t="s">
        <v>646</v>
      </c>
      <c r="G283" t="s">
        <v>605</v>
      </c>
      <c r="H283" t="s">
        <v>492</v>
      </c>
      <c r="I283" t="s">
        <v>1068</v>
      </c>
    </row>
    <row r="284" spans="2:9">
      <c r="B284">
        <v>2012</v>
      </c>
      <c r="C284" t="s">
        <v>805</v>
      </c>
      <c r="D284" t="s">
        <v>1069</v>
      </c>
      <c r="E284" t="s">
        <v>629</v>
      </c>
      <c r="G284" t="s">
        <v>205</v>
      </c>
      <c r="I284" t="s">
        <v>1070</v>
      </c>
    </row>
    <row r="285" spans="2:9">
      <c r="B285">
        <v>2020</v>
      </c>
      <c r="C285" t="s">
        <v>1071</v>
      </c>
      <c r="D285" t="s">
        <v>1072</v>
      </c>
      <c r="E285" t="s">
        <v>639</v>
      </c>
      <c r="G285" t="s">
        <v>194</v>
      </c>
      <c r="H285" t="s">
        <v>496</v>
      </c>
      <c r="I285" t="s">
        <v>1073</v>
      </c>
    </row>
    <row r="286" spans="2:9">
      <c r="B286">
        <v>2018</v>
      </c>
      <c r="C286" t="s">
        <v>1074</v>
      </c>
      <c r="D286" t="s">
        <v>1075</v>
      </c>
      <c r="E286" t="s">
        <v>689</v>
      </c>
      <c r="G286" t="s">
        <v>407</v>
      </c>
      <c r="H286" t="s">
        <v>1076</v>
      </c>
      <c r="I286" t="s">
        <v>1077</v>
      </c>
    </row>
    <row r="287" spans="2:9">
      <c r="B287">
        <v>2019</v>
      </c>
      <c r="C287" t="s">
        <v>1078</v>
      </c>
      <c r="D287" t="s">
        <v>1079</v>
      </c>
      <c r="E287" t="s">
        <v>819</v>
      </c>
      <c r="G287" t="s">
        <v>820</v>
      </c>
      <c r="H287" t="s">
        <v>1080</v>
      </c>
      <c r="I287" t="s">
        <v>1081</v>
      </c>
    </row>
    <row r="288" spans="2:9">
      <c r="B288">
        <v>2014</v>
      </c>
      <c r="C288" t="s">
        <v>1082</v>
      </c>
      <c r="D288" t="s">
        <v>1083</v>
      </c>
      <c r="E288" t="s">
        <v>766</v>
      </c>
      <c r="G288" t="s">
        <v>232</v>
      </c>
      <c r="H288" t="s">
        <v>500</v>
      </c>
      <c r="I288" t="s">
        <v>1084</v>
      </c>
    </row>
    <row r="289" spans="2:9">
      <c r="B289">
        <v>2019</v>
      </c>
      <c r="C289" t="s">
        <v>1085</v>
      </c>
      <c r="D289" t="s">
        <v>1086</v>
      </c>
      <c r="E289" t="s">
        <v>639</v>
      </c>
      <c r="G289" t="s">
        <v>194</v>
      </c>
      <c r="H289" t="s">
        <v>504</v>
      </c>
      <c r="I289" t="s">
        <v>1087</v>
      </c>
    </row>
    <row r="290" spans="2:9">
      <c r="B290">
        <v>2019</v>
      </c>
      <c r="C290" t="s">
        <v>1088</v>
      </c>
      <c r="D290" t="s">
        <v>1089</v>
      </c>
      <c r="E290" t="s">
        <v>766</v>
      </c>
      <c r="G290" t="s">
        <v>232</v>
      </c>
      <c r="H290" t="s">
        <v>508</v>
      </c>
      <c r="I290" t="s">
        <v>1090</v>
      </c>
    </row>
    <row r="291" spans="2:9">
      <c r="B291">
        <v>2006</v>
      </c>
      <c r="C291" t="s">
        <v>1091</v>
      </c>
      <c r="D291" t="s">
        <v>1092</v>
      </c>
      <c r="E291" t="s">
        <v>932</v>
      </c>
      <c r="G291" t="s">
        <v>512</v>
      </c>
      <c r="H291" t="s">
        <v>1093</v>
      </c>
      <c r="I291" t="s">
        <v>1094</v>
      </c>
    </row>
    <row r="292" spans="2:9">
      <c r="B292">
        <v>2001</v>
      </c>
      <c r="C292" t="s">
        <v>1095</v>
      </c>
      <c r="D292" t="s">
        <v>1096</v>
      </c>
      <c r="E292" t="s">
        <v>1097</v>
      </c>
      <c r="G292" t="s">
        <v>1098</v>
      </c>
      <c r="H292" t="s">
        <v>1099</v>
      </c>
      <c r="I292" t="s">
        <v>1100</v>
      </c>
    </row>
    <row r="293" spans="2:9">
      <c r="B293">
        <v>2007</v>
      </c>
      <c r="C293" t="s">
        <v>1101</v>
      </c>
      <c r="D293" t="s">
        <v>1102</v>
      </c>
      <c r="E293" t="s">
        <v>712</v>
      </c>
      <c r="G293" t="s">
        <v>161</v>
      </c>
      <c r="H293" t="s">
        <v>1103</v>
      </c>
      <c r="I293" t="s">
        <v>1104</v>
      </c>
    </row>
    <row r="294" spans="2:9">
      <c r="B294">
        <v>2019</v>
      </c>
      <c r="C294" t="s">
        <v>1105</v>
      </c>
      <c r="D294" t="s">
        <v>1106</v>
      </c>
      <c r="E294" t="s">
        <v>1107</v>
      </c>
      <c r="G294" t="s">
        <v>1108</v>
      </c>
      <c r="H294" t="s">
        <v>1109</v>
      </c>
      <c r="I294" t="s">
        <v>1110</v>
      </c>
    </row>
    <row r="295" spans="2:9">
      <c r="B295">
        <v>2015</v>
      </c>
      <c r="C295" t="s">
        <v>1111</v>
      </c>
      <c r="D295" t="s">
        <v>1112</v>
      </c>
      <c r="E295" t="s">
        <v>629</v>
      </c>
      <c r="G295" t="s">
        <v>205</v>
      </c>
      <c r="I295" t="s">
        <v>1113</v>
      </c>
    </row>
    <row r="296" spans="2:9">
      <c r="B296">
        <v>2020</v>
      </c>
      <c r="C296" t="s">
        <v>1114</v>
      </c>
      <c r="D296" t="s">
        <v>1115</v>
      </c>
      <c r="I296" t="s">
        <v>1116</v>
      </c>
    </row>
    <row r="297" spans="2:9">
      <c r="B297">
        <v>1996</v>
      </c>
      <c r="C297" t="s">
        <v>1117</v>
      </c>
      <c r="D297" t="s">
        <v>1118</v>
      </c>
      <c r="E297" t="s">
        <v>639</v>
      </c>
      <c r="G297" t="s">
        <v>194</v>
      </c>
      <c r="H297" t="s">
        <v>1119</v>
      </c>
      <c r="I297" t="s">
        <v>1120</v>
      </c>
    </row>
    <row r="298" spans="2:9">
      <c r="B298">
        <v>2019</v>
      </c>
      <c r="C298" t="s">
        <v>1121</v>
      </c>
      <c r="D298" t="s">
        <v>1122</v>
      </c>
      <c r="E298" t="s">
        <v>1123</v>
      </c>
      <c r="G298" t="s">
        <v>1124</v>
      </c>
      <c r="H298" t="s">
        <v>1125</v>
      </c>
      <c r="I298" t="s">
        <v>1126</v>
      </c>
    </row>
    <row r="299" spans="2:9">
      <c r="B299">
        <v>2003</v>
      </c>
      <c r="C299" t="s">
        <v>1127</v>
      </c>
      <c r="D299" t="s">
        <v>1128</v>
      </c>
      <c r="I299" t="s">
        <v>1129</v>
      </c>
    </row>
    <row r="300" spans="2:9">
      <c r="B300">
        <v>2009</v>
      </c>
      <c r="C300" t="s">
        <v>1130</v>
      </c>
      <c r="D300" t="s">
        <v>1131</v>
      </c>
      <c r="E300" t="s">
        <v>639</v>
      </c>
      <c r="G300" t="s">
        <v>194</v>
      </c>
      <c r="H300" t="s">
        <v>1132</v>
      </c>
      <c r="I300" t="s">
        <v>1133</v>
      </c>
    </row>
    <row r="301" spans="2:9">
      <c r="B301">
        <v>2014</v>
      </c>
      <c r="C301" t="s">
        <v>1134</v>
      </c>
      <c r="D301" t="s">
        <v>1135</v>
      </c>
      <c r="E301" t="s">
        <v>712</v>
      </c>
      <c r="G301" t="s">
        <v>161</v>
      </c>
      <c r="H301" t="s">
        <v>522</v>
      </c>
      <c r="I301" t="s">
        <v>1136</v>
      </c>
    </row>
    <row r="302" spans="2:9">
      <c r="B302">
        <v>2007</v>
      </c>
      <c r="C302" t="s">
        <v>1137</v>
      </c>
      <c r="D302" t="s">
        <v>1138</v>
      </c>
      <c r="E302" t="s">
        <v>639</v>
      </c>
      <c r="G302" t="s">
        <v>194</v>
      </c>
      <c r="H302" t="s">
        <v>1139</v>
      </c>
      <c r="I302" t="s">
        <v>1140</v>
      </c>
    </row>
    <row r="303" spans="2:9">
      <c r="B303">
        <v>2015</v>
      </c>
      <c r="C303" t="s">
        <v>1141</v>
      </c>
      <c r="D303" t="s">
        <v>1142</v>
      </c>
      <c r="E303" t="s">
        <v>629</v>
      </c>
      <c r="G303" t="s">
        <v>205</v>
      </c>
      <c r="I303" t="s">
        <v>1143</v>
      </c>
    </row>
    <row r="304" spans="2:9">
      <c r="B304">
        <v>2016</v>
      </c>
      <c r="C304" t="s">
        <v>1144</v>
      </c>
      <c r="D304" t="s">
        <v>1145</v>
      </c>
      <c r="I304" t="s">
        <v>1146</v>
      </c>
    </row>
    <row r="305" spans="2:9">
      <c r="B305">
        <v>1983</v>
      </c>
      <c r="C305" t="s">
        <v>872</v>
      </c>
      <c r="D305" t="s">
        <v>1147</v>
      </c>
      <c r="E305" t="s">
        <v>1148</v>
      </c>
      <c r="G305" t="s">
        <v>1149</v>
      </c>
      <c r="I305" t="s">
        <v>1150</v>
      </c>
    </row>
    <row r="306" spans="2:9">
      <c r="B306">
        <v>2009</v>
      </c>
      <c r="C306" t="s">
        <v>1151</v>
      </c>
      <c r="D306" t="s">
        <v>1152</v>
      </c>
      <c r="E306" t="s">
        <v>868</v>
      </c>
      <c r="G306" t="s">
        <v>869</v>
      </c>
      <c r="H306" t="s">
        <v>1153</v>
      </c>
      <c r="I306" t="s">
        <v>1154</v>
      </c>
    </row>
    <row r="307" spans="2:9">
      <c r="B307">
        <v>2020</v>
      </c>
      <c r="C307" t="s">
        <v>1155</v>
      </c>
      <c r="D307" t="s">
        <v>1156</v>
      </c>
      <c r="E307" t="s">
        <v>639</v>
      </c>
      <c r="G307" t="s">
        <v>194</v>
      </c>
      <c r="H307" t="s">
        <v>532</v>
      </c>
      <c r="I307" t="s">
        <v>1157</v>
      </c>
    </row>
    <row r="308" spans="2:9">
      <c r="B308">
        <v>2020</v>
      </c>
      <c r="C308" t="s">
        <v>1158</v>
      </c>
      <c r="D308" t="s">
        <v>1159</v>
      </c>
      <c r="E308" t="s">
        <v>1160</v>
      </c>
      <c r="G308" t="s">
        <v>1161</v>
      </c>
      <c r="H308" t="s">
        <v>538</v>
      </c>
      <c r="I308" t="s">
        <v>1162</v>
      </c>
    </row>
    <row r="309" spans="2:9">
      <c r="B309">
        <v>2006</v>
      </c>
      <c r="C309" t="s">
        <v>1101</v>
      </c>
      <c r="D309" t="s">
        <v>1163</v>
      </c>
      <c r="E309" t="s">
        <v>639</v>
      </c>
      <c r="G309" t="s">
        <v>194</v>
      </c>
      <c r="H309" t="s">
        <v>1164</v>
      </c>
      <c r="I309" t="s">
        <v>1165</v>
      </c>
    </row>
    <row r="310" spans="2:9">
      <c r="B310">
        <v>2015</v>
      </c>
      <c r="C310" t="s">
        <v>1166</v>
      </c>
      <c r="D310" t="s">
        <v>1167</v>
      </c>
      <c r="E310" t="s">
        <v>858</v>
      </c>
      <c r="G310" t="s">
        <v>859</v>
      </c>
      <c r="H310" t="s">
        <v>549</v>
      </c>
      <c r="I310" t="s">
        <v>1168</v>
      </c>
    </row>
    <row r="311" spans="2:9">
      <c r="B311">
        <v>2011</v>
      </c>
      <c r="C311" t="s">
        <v>1049</v>
      </c>
      <c r="D311" t="s">
        <v>1169</v>
      </c>
      <c r="E311" t="s">
        <v>639</v>
      </c>
      <c r="G311" t="s">
        <v>194</v>
      </c>
      <c r="H311" t="s">
        <v>1170</v>
      </c>
      <c r="I311" t="s">
        <v>1171</v>
      </c>
    </row>
    <row r="312" spans="2:9">
      <c r="B312">
        <v>2005</v>
      </c>
      <c r="C312" t="s">
        <v>1172</v>
      </c>
      <c r="D312" t="s">
        <v>1173</v>
      </c>
      <c r="E312" t="s">
        <v>629</v>
      </c>
      <c r="G312" t="s">
        <v>205</v>
      </c>
      <c r="I312" t="s">
        <v>1174</v>
      </c>
    </row>
    <row r="313" spans="2:9">
      <c r="B313">
        <v>2018</v>
      </c>
      <c r="C313" t="s">
        <v>1175</v>
      </c>
      <c r="D313" t="s">
        <v>1176</v>
      </c>
      <c r="E313" t="s">
        <v>639</v>
      </c>
      <c r="G313" t="s">
        <v>194</v>
      </c>
      <c r="H313" t="s">
        <v>556</v>
      </c>
      <c r="I313" t="s">
        <v>1177</v>
      </c>
    </row>
    <row r="314" spans="2:9">
      <c r="B314">
        <v>2018</v>
      </c>
      <c r="C314" t="s">
        <v>1178</v>
      </c>
      <c r="D314" t="s">
        <v>1179</v>
      </c>
      <c r="E314" t="s">
        <v>646</v>
      </c>
      <c r="G314" t="s">
        <v>605</v>
      </c>
      <c r="H314" t="s">
        <v>560</v>
      </c>
      <c r="I314" t="s">
        <v>1180</v>
      </c>
    </row>
    <row r="315" spans="2:9">
      <c r="B315">
        <v>2014</v>
      </c>
      <c r="C315" t="s">
        <v>1181</v>
      </c>
      <c r="D315" t="s">
        <v>1182</v>
      </c>
      <c r="E315" t="s">
        <v>639</v>
      </c>
      <c r="G315" t="s">
        <v>194</v>
      </c>
      <c r="H315" t="s">
        <v>1183</v>
      </c>
      <c r="I315" t="s">
        <v>1184</v>
      </c>
    </row>
    <row r="316" spans="2:9">
      <c r="B316">
        <v>2000</v>
      </c>
      <c r="C316" t="s">
        <v>1185</v>
      </c>
      <c r="D316" t="s">
        <v>1186</v>
      </c>
      <c r="E316" t="s">
        <v>766</v>
      </c>
      <c r="G316" t="s">
        <v>232</v>
      </c>
      <c r="H316" t="s">
        <v>1187</v>
      </c>
      <c r="I316" t="s">
        <v>1188</v>
      </c>
    </row>
    <row r="317" spans="2:9">
      <c r="B317">
        <v>2008</v>
      </c>
      <c r="C317" t="s">
        <v>1189</v>
      </c>
      <c r="D317" t="s">
        <v>1190</v>
      </c>
      <c r="E317" t="s">
        <v>1191</v>
      </c>
      <c r="G317" t="s">
        <v>1192</v>
      </c>
      <c r="I317" t="s">
        <v>1193</v>
      </c>
    </row>
    <row r="318" spans="2:9">
      <c r="B318">
        <v>2017</v>
      </c>
      <c r="C318" t="s">
        <v>973</v>
      </c>
      <c r="D318" t="s">
        <v>1194</v>
      </c>
      <c r="E318" t="s">
        <v>766</v>
      </c>
      <c r="G318" t="s">
        <v>232</v>
      </c>
      <c r="H318" t="s">
        <v>563</v>
      </c>
      <c r="I318" t="s">
        <v>1195</v>
      </c>
    </row>
    <row r="319" spans="2:9">
      <c r="B319">
        <v>2016</v>
      </c>
      <c r="C319" t="s">
        <v>1196</v>
      </c>
      <c r="D319" t="s">
        <v>1197</v>
      </c>
      <c r="E319" t="s">
        <v>712</v>
      </c>
      <c r="G319" t="s">
        <v>161</v>
      </c>
      <c r="H319" t="s">
        <v>567</v>
      </c>
      <c r="I319" t="s">
        <v>1198</v>
      </c>
    </row>
    <row r="320" spans="2:9">
      <c r="B320">
        <v>2014</v>
      </c>
      <c r="C320" t="s">
        <v>1199</v>
      </c>
      <c r="D320" t="s">
        <v>1200</v>
      </c>
      <c r="I320" t="s">
        <v>1201</v>
      </c>
    </row>
    <row r="321" spans="2:9">
      <c r="B321">
        <v>2015</v>
      </c>
      <c r="C321" t="s">
        <v>1202</v>
      </c>
      <c r="D321" t="s">
        <v>1203</v>
      </c>
      <c r="E321" t="s">
        <v>646</v>
      </c>
      <c r="G321" t="s">
        <v>605</v>
      </c>
      <c r="H321" t="s">
        <v>571</v>
      </c>
      <c r="I321" t="s">
        <v>1204</v>
      </c>
    </row>
    <row r="322" spans="2:9">
      <c r="B322">
        <v>2019</v>
      </c>
      <c r="C322" t="s">
        <v>1205</v>
      </c>
      <c r="D322" t="s">
        <v>1206</v>
      </c>
      <c r="I322" t="s">
        <v>1207</v>
      </c>
    </row>
    <row r="323" spans="2:9">
      <c r="B323">
        <v>2017</v>
      </c>
      <c r="C323" t="s">
        <v>1208</v>
      </c>
      <c r="D323" t="s">
        <v>1209</v>
      </c>
      <c r="E323" t="s">
        <v>1210</v>
      </c>
      <c r="G323" t="s">
        <v>1211</v>
      </c>
      <c r="H323" t="s">
        <v>1212</v>
      </c>
      <c r="I323" t="s">
        <v>1213</v>
      </c>
    </row>
    <row r="324" spans="2:9">
      <c r="B324">
        <v>2015</v>
      </c>
      <c r="C324" t="s">
        <v>1214</v>
      </c>
      <c r="D324" t="s">
        <v>1215</v>
      </c>
      <c r="E324" t="s">
        <v>629</v>
      </c>
      <c r="G324" t="s">
        <v>205</v>
      </c>
      <c r="I324" t="s">
        <v>1216</v>
      </c>
    </row>
    <row r="325" spans="2:9">
      <c r="B325">
        <v>2013</v>
      </c>
      <c r="C325" t="s">
        <v>1217</v>
      </c>
      <c r="D325" t="s">
        <v>1218</v>
      </c>
      <c r="E325" t="s">
        <v>675</v>
      </c>
      <c r="G325" t="s">
        <v>372</v>
      </c>
      <c r="H325" t="s">
        <v>1219</v>
      </c>
      <c r="I325" t="s">
        <v>1220</v>
      </c>
    </row>
    <row r="326" spans="2:9">
      <c r="B326">
        <v>2019</v>
      </c>
      <c r="C326" t="s">
        <v>1221</v>
      </c>
      <c r="D326" t="s">
        <v>1222</v>
      </c>
      <c r="E326" t="s">
        <v>1223</v>
      </c>
      <c r="G326" t="s">
        <v>1224</v>
      </c>
      <c r="H326" t="s">
        <v>589</v>
      </c>
      <c r="I326" t="s">
        <v>1225</v>
      </c>
    </row>
    <row r="327" spans="2:9">
      <c r="B327">
        <v>2017</v>
      </c>
      <c r="C327" t="s">
        <v>1226</v>
      </c>
      <c r="D327" t="s">
        <v>1227</v>
      </c>
      <c r="E327" t="s">
        <v>639</v>
      </c>
      <c r="G327" t="s">
        <v>194</v>
      </c>
      <c r="H327" t="s">
        <v>593</v>
      </c>
      <c r="I327" t="s">
        <v>1228</v>
      </c>
    </row>
    <row r="328" spans="2:9">
      <c r="B328">
        <v>2018</v>
      </c>
      <c r="C328" t="s">
        <v>1229</v>
      </c>
      <c r="D328" t="s">
        <v>1230</v>
      </c>
      <c r="E328" t="s">
        <v>639</v>
      </c>
      <c r="G328" t="s">
        <v>194</v>
      </c>
      <c r="H328" t="s">
        <v>1231</v>
      </c>
      <c r="I328" t="s">
        <v>1232</v>
      </c>
    </row>
    <row r="329" spans="2:9">
      <c r="B329">
        <v>2015</v>
      </c>
      <c r="C329" t="s">
        <v>1233</v>
      </c>
      <c r="D329" t="s">
        <v>1234</v>
      </c>
      <c r="E329" t="s">
        <v>766</v>
      </c>
      <c r="G329" t="s">
        <v>232</v>
      </c>
      <c r="H329" t="s">
        <v>597</v>
      </c>
      <c r="I329" t="s">
        <v>1235</v>
      </c>
    </row>
    <row r="330" spans="2:9">
      <c r="B330">
        <v>2016</v>
      </c>
      <c r="C330" t="s">
        <v>1236</v>
      </c>
      <c r="D330" t="s">
        <v>1237</v>
      </c>
      <c r="I330" t="s">
        <v>1238</v>
      </c>
    </row>
    <row r="331" spans="2:9">
      <c r="B331">
        <v>2020</v>
      </c>
      <c r="C331" t="s">
        <v>1239</v>
      </c>
      <c r="D331" t="s">
        <v>1240</v>
      </c>
      <c r="E331" t="s">
        <v>639</v>
      </c>
      <c r="G331" t="s">
        <v>194</v>
      </c>
      <c r="H331" t="s">
        <v>1241</v>
      </c>
      <c r="I331" t="s">
        <v>1242</v>
      </c>
    </row>
    <row r="332" spans="2:9">
      <c r="B332">
        <v>2012</v>
      </c>
      <c r="C332" t="s">
        <v>599</v>
      </c>
      <c r="D332" t="s">
        <v>1243</v>
      </c>
      <c r="E332" t="s">
        <v>712</v>
      </c>
      <c r="G332" t="s">
        <v>161</v>
      </c>
      <c r="H332" t="s">
        <v>601</v>
      </c>
      <c r="I332" t="s">
        <v>1244</v>
      </c>
    </row>
    <row r="333" spans="2:9">
      <c r="B333">
        <v>2000</v>
      </c>
      <c r="C333" t="s">
        <v>1245</v>
      </c>
      <c r="D333" t="s">
        <v>1246</v>
      </c>
      <c r="E333" t="s">
        <v>646</v>
      </c>
      <c r="G333" t="s">
        <v>605</v>
      </c>
      <c r="H333" t="s">
        <v>1247</v>
      </c>
      <c r="I333" t="s">
        <v>1248</v>
      </c>
    </row>
    <row r="334" spans="2:9">
      <c r="B334">
        <v>2011</v>
      </c>
      <c r="C334" t="s">
        <v>1249</v>
      </c>
      <c r="D334" t="s">
        <v>1250</v>
      </c>
      <c r="I334" t="s">
        <v>1251</v>
      </c>
    </row>
    <row r="335" spans="2:9">
      <c r="B335">
        <v>2015</v>
      </c>
      <c r="C335" t="s">
        <v>1252</v>
      </c>
      <c r="D335" t="s">
        <v>1253</v>
      </c>
      <c r="E335" t="s">
        <v>689</v>
      </c>
      <c r="G335" t="s">
        <v>407</v>
      </c>
      <c r="H335" t="s">
        <v>1254</v>
      </c>
      <c r="I335" t="s">
        <v>1255</v>
      </c>
    </row>
    <row r="336" spans="2:9">
      <c r="B336">
        <v>2013</v>
      </c>
      <c r="C336" t="s">
        <v>1256</v>
      </c>
      <c r="D336" t="s">
        <v>1257</v>
      </c>
      <c r="I336" t="s">
        <v>1258</v>
      </c>
    </row>
    <row r="337" spans="2:9">
      <c r="B337">
        <v>2016</v>
      </c>
      <c r="C337" t="s">
        <v>1259</v>
      </c>
      <c r="D337" t="s">
        <v>1260</v>
      </c>
      <c r="I337" t="s">
        <v>1261</v>
      </c>
    </row>
    <row r="338" spans="2:9">
      <c r="B338">
        <v>1988</v>
      </c>
      <c r="C338" t="s">
        <v>1262</v>
      </c>
      <c r="D338" t="s">
        <v>1263</v>
      </c>
      <c r="E338" t="s">
        <v>675</v>
      </c>
      <c r="G338" t="s">
        <v>372</v>
      </c>
      <c r="H338" t="s">
        <v>1264</v>
      </c>
      <c r="I338" t="s">
        <v>1265</v>
      </c>
    </row>
    <row r="339" spans="2:9">
      <c r="B339">
        <v>2015</v>
      </c>
      <c r="C339" t="s">
        <v>1266</v>
      </c>
      <c r="D339" t="s">
        <v>1267</v>
      </c>
      <c r="E339" t="s">
        <v>639</v>
      </c>
      <c r="G339" t="s">
        <v>194</v>
      </c>
      <c r="H339" t="s">
        <v>609</v>
      </c>
      <c r="I339" t="s">
        <v>1268</v>
      </c>
    </row>
    <row r="340" spans="2:9">
      <c r="B340">
        <v>2016</v>
      </c>
      <c r="C340" t="s">
        <v>611</v>
      </c>
      <c r="D340" t="s">
        <v>1269</v>
      </c>
      <c r="E340" t="s">
        <v>1270</v>
      </c>
      <c r="G340" t="s">
        <v>1271</v>
      </c>
      <c r="H340" t="s">
        <v>615</v>
      </c>
      <c r="I340" t="s">
        <v>1272</v>
      </c>
    </row>
    <row r="341" spans="2:9">
      <c r="B341">
        <v>2010</v>
      </c>
      <c r="C341" t="s">
        <v>1273</v>
      </c>
      <c r="D341" t="s">
        <v>1274</v>
      </c>
      <c r="E341" t="s">
        <v>1275</v>
      </c>
      <c r="G341" t="s">
        <v>1276</v>
      </c>
      <c r="H341" t="s">
        <v>1277</v>
      </c>
      <c r="I341" t="s">
        <v>1278</v>
      </c>
    </row>
    <row r="342" spans="2:9">
      <c r="B342">
        <v>2017</v>
      </c>
      <c r="C342" t="s">
        <v>1279</v>
      </c>
      <c r="D342" t="s">
        <v>1280</v>
      </c>
      <c r="E342" t="s">
        <v>689</v>
      </c>
      <c r="G342" t="s">
        <v>407</v>
      </c>
      <c r="H342" t="s">
        <v>1281</v>
      </c>
      <c r="I342" t="s">
        <v>1282</v>
      </c>
    </row>
    <row r="343" spans="2:9">
      <c r="B343">
        <v>2008</v>
      </c>
      <c r="C343" t="s">
        <v>1283</v>
      </c>
      <c r="D343" t="s">
        <v>1284</v>
      </c>
      <c r="E343" t="s">
        <v>1285</v>
      </c>
      <c r="G343" t="s">
        <v>1286</v>
      </c>
      <c r="H343" t="s">
        <v>1287</v>
      </c>
      <c r="I343" t="s">
        <v>1288</v>
      </c>
    </row>
    <row r="344" spans="2:9">
      <c r="B344">
        <v>2005</v>
      </c>
      <c r="C344" t="s">
        <v>1289</v>
      </c>
      <c r="D344" t="s">
        <v>1290</v>
      </c>
      <c r="E344" t="s">
        <v>1291</v>
      </c>
      <c r="G344" t="s">
        <v>1292</v>
      </c>
      <c r="H344" t="s">
        <v>1293</v>
      </c>
      <c r="I344" t="s">
        <v>1294</v>
      </c>
    </row>
    <row r="345" spans="2:9">
      <c r="B345">
        <v>2011</v>
      </c>
      <c r="C345" t="s">
        <v>1295</v>
      </c>
      <c r="D345" t="s">
        <v>1296</v>
      </c>
      <c r="E345" t="s">
        <v>1297</v>
      </c>
      <c r="G345" t="s">
        <v>1298</v>
      </c>
      <c r="H345" t="s">
        <v>1299</v>
      </c>
      <c r="I345" t="s">
        <v>1300</v>
      </c>
    </row>
    <row r="346" spans="2:9">
      <c r="B346">
        <v>2005</v>
      </c>
      <c r="C346" t="s">
        <v>1295</v>
      </c>
      <c r="D346" t="s">
        <v>1296</v>
      </c>
      <c r="E346" t="s">
        <v>868</v>
      </c>
      <c r="G346" t="s">
        <v>869</v>
      </c>
      <c r="H346" t="s">
        <v>1301</v>
      </c>
      <c r="I346" t="s">
        <v>1302</v>
      </c>
    </row>
    <row r="347" spans="2:9">
      <c r="B347">
        <v>2015</v>
      </c>
      <c r="C347" t="s">
        <v>1181</v>
      </c>
      <c r="D347" t="s">
        <v>1303</v>
      </c>
      <c r="E347" t="s">
        <v>629</v>
      </c>
      <c r="G347" t="s">
        <v>205</v>
      </c>
      <c r="I347" t="s">
        <v>1304</v>
      </c>
    </row>
    <row r="348" spans="2:9">
      <c r="B348">
        <v>2014</v>
      </c>
      <c r="C348" t="s">
        <v>1305</v>
      </c>
      <c r="D348" t="s">
        <v>1306</v>
      </c>
      <c r="E348" t="s">
        <v>646</v>
      </c>
      <c r="G348" t="s">
        <v>605</v>
      </c>
      <c r="H348" t="s">
        <v>619</v>
      </c>
      <c r="I348" t="s">
        <v>1307</v>
      </c>
    </row>
    <row r="349" spans="2:9">
      <c r="B349">
        <v>2020</v>
      </c>
      <c r="C349" t="s">
        <v>1308</v>
      </c>
      <c r="D349" t="s">
        <v>1309</v>
      </c>
      <c r="I349" t="s">
        <v>1310</v>
      </c>
    </row>
    <row r="350" spans="2:9">
      <c r="B350">
        <v>2017</v>
      </c>
      <c r="C350" t="s">
        <v>1311</v>
      </c>
      <c r="D350" t="s">
        <v>1312</v>
      </c>
      <c r="I350" t="s">
        <v>1313</v>
      </c>
    </row>
    <row r="351" spans="2:9">
      <c r="B351">
        <v>1997</v>
      </c>
      <c r="C351" t="s">
        <v>1314</v>
      </c>
      <c r="D351" t="s">
        <v>1315</v>
      </c>
      <c r="E351" t="s">
        <v>689</v>
      </c>
      <c r="G351" t="s">
        <v>407</v>
      </c>
      <c r="I351" t="s">
        <v>1316</v>
      </c>
    </row>
    <row r="352" spans="2:9">
      <c r="B352">
        <v>2014</v>
      </c>
      <c r="C352" t="s">
        <v>918</v>
      </c>
      <c r="D352" t="s">
        <v>1317</v>
      </c>
      <c r="E352" t="s">
        <v>1318</v>
      </c>
      <c r="G352" t="s">
        <v>1319</v>
      </c>
      <c r="H352" t="s">
        <v>624</v>
      </c>
      <c r="I352" t="s">
        <v>1320</v>
      </c>
    </row>
    <row r="353" spans="2:9">
      <c r="B353">
        <v>2018</v>
      </c>
      <c r="C353" t="s">
        <v>1321</v>
      </c>
      <c r="D353" t="s">
        <v>1322</v>
      </c>
      <c r="E353" t="s">
        <v>675</v>
      </c>
      <c r="G353" t="s">
        <v>372</v>
      </c>
      <c r="H353" t="s">
        <v>1323</v>
      </c>
      <c r="I353" t="s">
        <v>1324</v>
      </c>
    </row>
    <row r="354" spans="2:9">
      <c r="B354">
        <v>2017</v>
      </c>
      <c r="C354" t="s">
        <v>1325</v>
      </c>
      <c r="D354" t="s">
        <v>1326</v>
      </c>
      <c r="E354" t="s">
        <v>1327</v>
      </c>
      <c r="G354" t="s">
        <v>232</v>
      </c>
      <c r="H354" t="s">
        <v>1328</v>
      </c>
      <c r="I354" t="s">
        <v>1329</v>
      </c>
    </row>
    <row r="355" spans="2:9">
      <c r="B355">
        <v>2014</v>
      </c>
      <c r="C355" t="s">
        <v>1330</v>
      </c>
      <c r="D355" t="s">
        <v>1331</v>
      </c>
      <c r="E355" t="s">
        <v>766</v>
      </c>
      <c r="G355" t="s">
        <v>232</v>
      </c>
      <c r="H355" t="s">
        <v>1332</v>
      </c>
      <c r="I355" t="s">
        <v>1333</v>
      </c>
    </row>
    <row r="356" spans="2:9">
      <c r="B356">
        <v>2010</v>
      </c>
      <c r="C356" t="s">
        <v>839</v>
      </c>
      <c r="D356" t="s">
        <v>840</v>
      </c>
      <c r="E356" t="s">
        <v>766</v>
      </c>
      <c r="G356" t="s">
        <v>232</v>
      </c>
      <c r="H356" t="s">
        <v>841</v>
      </c>
      <c r="I356" t="s">
        <v>1334</v>
      </c>
    </row>
    <row r="357" spans="2:9">
      <c r="B357">
        <v>2019</v>
      </c>
      <c r="C357" t="s">
        <v>1335</v>
      </c>
      <c r="D357" t="s">
        <v>1336</v>
      </c>
      <c r="E357" t="s">
        <v>1337</v>
      </c>
      <c r="G357" t="s">
        <v>1338</v>
      </c>
      <c r="H357" t="s">
        <v>1339</v>
      </c>
      <c r="I357" t="s">
        <v>1340</v>
      </c>
    </row>
    <row r="358" spans="2:9">
      <c r="B358">
        <v>2014</v>
      </c>
      <c r="C358" t="s">
        <v>856</v>
      </c>
      <c r="D358" t="s">
        <v>1341</v>
      </c>
      <c r="E358" t="s">
        <v>858</v>
      </c>
      <c r="G358" t="s">
        <v>859</v>
      </c>
      <c r="H358" t="s">
        <v>286</v>
      </c>
      <c r="I358" t="s">
        <v>1342</v>
      </c>
    </row>
    <row r="359" spans="2:9">
      <c r="B359">
        <v>2017</v>
      </c>
      <c r="C359" t="s">
        <v>997</v>
      </c>
      <c r="D359" t="s">
        <v>998</v>
      </c>
      <c r="E359" t="s">
        <v>1327</v>
      </c>
      <c r="G359" t="s">
        <v>232</v>
      </c>
      <c r="H359" t="s">
        <v>441</v>
      </c>
      <c r="I359" t="s">
        <v>1343</v>
      </c>
    </row>
    <row r="360" spans="2:9">
      <c r="B360">
        <v>2013</v>
      </c>
      <c r="C360" t="s">
        <v>1344</v>
      </c>
      <c r="D360" t="s">
        <v>1345</v>
      </c>
      <c r="E360" t="s">
        <v>766</v>
      </c>
      <c r="G360" t="s">
        <v>232</v>
      </c>
      <c r="H360" t="s">
        <v>1346</v>
      </c>
      <c r="I360" t="s">
        <v>1347</v>
      </c>
    </row>
    <row r="361" spans="2:9">
      <c r="B361">
        <v>2011</v>
      </c>
      <c r="C361" t="s">
        <v>918</v>
      </c>
      <c r="D361" t="s">
        <v>919</v>
      </c>
      <c r="E361" t="s">
        <v>1348</v>
      </c>
      <c r="G361" t="s">
        <v>921</v>
      </c>
      <c r="H361" t="s">
        <v>343</v>
      </c>
      <c r="I361" t="s">
        <v>1349</v>
      </c>
    </row>
    <row r="362" spans="2:9">
      <c r="B362">
        <v>2002</v>
      </c>
      <c r="C362" t="s">
        <v>1350</v>
      </c>
      <c r="D362" t="s">
        <v>1351</v>
      </c>
      <c r="E362" t="s">
        <v>1352</v>
      </c>
      <c r="F362" t="s">
        <v>1353</v>
      </c>
      <c r="I362" t="s">
        <v>1354</v>
      </c>
    </row>
    <row r="363" spans="2:9">
      <c r="B363">
        <v>2020</v>
      </c>
      <c r="C363" t="s">
        <v>1355</v>
      </c>
      <c r="D363" t="s">
        <v>1356</v>
      </c>
      <c r="E363" t="s">
        <v>858</v>
      </c>
      <c r="G363" t="s">
        <v>859</v>
      </c>
      <c r="H363" t="s">
        <v>1357</v>
      </c>
      <c r="I363" t="s">
        <v>1358</v>
      </c>
    </row>
    <row r="364" spans="2:9">
      <c r="B364">
        <v>2016</v>
      </c>
      <c r="C364" t="s">
        <v>714</v>
      </c>
      <c r="D364" t="s">
        <v>1359</v>
      </c>
      <c r="E364" t="s">
        <v>766</v>
      </c>
      <c r="G364" t="s">
        <v>232</v>
      </c>
      <c r="H364" t="s">
        <v>552</v>
      </c>
      <c r="I364" t="s">
        <v>1360</v>
      </c>
    </row>
    <row r="365" spans="2:9">
      <c r="B365">
        <v>2016</v>
      </c>
      <c r="C365" t="s">
        <v>1361</v>
      </c>
      <c r="D365" t="s">
        <v>1362</v>
      </c>
      <c r="E365" t="s">
        <v>1363</v>
      </c>
      <c r="G365" t="s">
        <v>1364</v>
      </c>
      <c r="H365" t="s">
        <v>1365</v>
      </c>
      <c r="I365" t="s">
        <v>1366</v>
      </c>
    </row>
    <row r="366" spans="2:9">
      <c r="B366">
        <v>2013</v>
      </c>
      <c r="C366" t="s">
        <v>1217</v>
      </c>
      <c r="D366" t="s">
        <v>1218</v>
      </c>
      <c r="E366" t="s">
        <v>675</v>
      </c>
      <c r="G366" t="s">
        <v>372</v>
      </c>
      <c r="H366" t="s">
        <v>1219</v>
      </c>
      <c r="I366" t="s">
        <v>1367</v>
      </c>
    </row>
    <row r="367" spans="2:9">
      <c r="B367">
        <v>2017</v>
      </c>
      <c r="C367" t="s">
        <v>1368</v>
      </c>
      <c r="D367" t="s">
        <v>1369</v>
      </c>
      <c r="E367" t="s">
        <v>1370</v>
      </c>
      <c r="G367" t="s">
        <v>232</v>
      </c>
      <c r="H367" t="s">
        <v>1371</v>
      </c>
      <c r="I367" t="s">
        <v>1372</v>
      </c>
    </row>
    <row r="368" spans="2:9">
      <c r="B368">
        <v>2015</v>
      </c>
      <c r="C368" t="s">
        <v>1373</v>
      </c>
      <c r="D368" t="s">
        <v>1374</v>
      </c>
      <c r="E368" t="s">
        <v>1375</v>
      </c>
      <c r="G368" t="s">
        <v>1376</v>
      </c>
      <c r="H368" t="s">
        <v>1377</v>
      </c>
      <c r="I368" t="s">
        <v>1378</v>
      </c>
    </row>
    <row r="369" spans="2:9">
      <c r="B369">
        <v>2014</v>
      </c>
      <c r="C369" t="s">
        <v>918</v>
      </c>
      <c r="D369" t="s">
        <v>1317</v>
      </c>
      <c r="E369" t="s">
        <v>1379</v>
      </c>
      <c r="G369" t="s">
        <v>1319</v>
      </c>
      <c r="H369" t="s">
        <v>624</v>
      </c>
      <c r="I369" t="s">
        <v>1380</v>
      </c>
    </row>
    <row r="370" spans="2:9">
      <c r="B370">
        <v>2007</v>
      </c>
      <c r="C370" t="s">
        <v>791</v>
      </c>
      <c r="D370" t="s">
        <v>792</v>
      </c>
      <c r="E370" t="s">
        <v>1381</v>
      </c>
      <c r="G370" t="s">
        <v>232</v>
      </c>
      <c r="H370" t="s">
        <v>793</v>
      </c>
      <c r="I370" t="s">
        <v>1382</v>
      </c>
    </row>
    <row r="371" spans="2:9">
      <c r="B371">
        <v>2016</v>
      </c>
      <c r="C371" t="s">
        <v>140</v>
      </c>
      <c r="D371" t="s">
        <v>1383</v>
      </c>
      <c r="E371" t="s">
        <v>1384</v>
      </c>
      <c r="F371" t="s">
        <v>1385</v>
      </c>
      <c r="I371" t="s">
        <v>1386</v>
      </c>
    </row>
    <row r="372" spans="2:9">
      <c r="B372">
        <v>2018</v>
      </c>
      <c r="C372" t="s">
        <v>1387</v>
      </c>
      <c r="D372" t="s">
        <v>1388</v>
      </c>
      <c r="E372" t="s">
        <v>675</v>
      </c>
      <c r="G372" t="s">
        <v>372</v>
      </c>
      <c r="H372" t="s">
        <v>1389</v>
      </c>
      <c r="I372" t="s">
        <v>1390</v>
      </c>
    </row>
    <row r="373" spans="2:9">
      <c r="B373">
        <v>2017</v>
      </c>
      <c r="C373" t="s">
        <v>1391</v>
      </c>
      <c r="D373" t="s">
        <v>1392</v>
      </c>
      <c r="E373" t="s">
        <v>766</v>
      </c>
      <c r="G373" t="s">
        <v>232</v>
      </c>
      <c r="H373" t="s">
        <v>1393</v>
      </c>
      <c r="I373" t="s">
        <v>1394</v>
      </c>
    </row>
    <row r="374" spans="2:9">
      <c r="B374">
        <v>2019</v>
      </c>
      <c r="C374" t="s">
        <v>1395</v>
      </c>
      <c r="D374" t="s">
        <v>1396</v>
      </c>
      <c r="E374" t="s">
        <v>1397</v>
      </c>
      <c r="G374" t="s">
        <v>1398</v>
      </c>
      <c r="H374" t="s">
        <v>1399</v>
      </c>
      <c r="I374" t="s">
        <v>1400</v>
      </c>
    </row>
    <row r="375" spans="2:9">
      <c r="B375">
        <v>2000</v>
      </c>
      <c r="C375" t="s">
        <v>1401</v>
      </c>
      <c r="D375" t="s">
        <v>1402</v>
      </c>
      <c r="E375" t="s">
        <v>766</v>
      </c>
      <c r="G375" t="s">
        <v>232</v>
      </c>
      <c r="H375" t="s">
        <v>1187</v>
      </c>
      <c r="I375" t="s">
        <v>1403</v>
      </c>
    </row>
    <row r="376" spans="2:9">
      <c r="B376">
        <v>2018</v>
      </c>
      <c r="C376" t="s">
        <v>1404</v>
      </c>
      <c r="D376" t="s">
        <v>1405</v>
      </c>
      <c r="E376" t="s">
        <v>1406</v>
      </c>
      <c r="G376" t="s">
        <v>1407</v>
      </c>
      <c r="H376" t="s">
        <v>1408</v>
      </c>
      <c r="I376" t="s">
        <v>1409</v>
      </c>
    </row>
    <row r="377" spans="2:9">
      <c r="B377">
        <v>2019</v>
      </c>
      <c r="C377" t="s">
        <v>1410</v>
      </c>
      <c r="D377" t="s">
        <v>1411</v>
      </c>
      <c r="E377" t="s">
        <v>1412</v>
      </c>
      <c r="F377" t="s">
        <v>1413</v>
      </c>
      <c r="I377" t="s">
        <v>1414</v>
      </c>
    </row>
    <row r="378" spans="2:9">
      <c r="B378">
        <v>2011</v>
      </c>
      <c r="C378" t="s">
        <v>834</v>
      </c>
      <c r="D378" t="s">
        <v>937</v>
      </c>
      <c r="E378" t="s">
        <v>675</v>
      </c>
      <c r="G378" t="s">
        <v>372</v>
      </c>
      <c r="H378" t="s">
        <v>938</v>
      </c>
      <c r="I378" t="s">
        <v>1415</v>
      </c>
    </row>
    <row r="379" spans="2:9">
      <c r="B379">
        <v>2010</v>
      </c>
      <c r="C379" t="s">
        <v>1416</v>
      </c>
      <c r="D379" t="s">
        <v>1417</v>
      </c>
      <c r="E379" t="s">
        <v>858</v>
      </c>
      <c r="G379" t="s">
        <v>859</v>
      </c>
      <c r="H379" t="s">
        <v>1418</v>
      </c>
      <c r="I379" t="s">
        <v>1419</v>
      </c>
    </row>
    <row r="380" spans="2:9">
      <c r="B380">
        <v>2015</v>
      </c>
      <c r="C380" t="s">
        <v>1420</v>
      </c>
      <c r="D380" t="s">
        <v>1167</v>
      </c>
      <c r="E380" t="s">
        <v>858</v>
      </c>
      <c r="G380" t="s">
        <v>859</v>
      </c>
      <c r="H380" t="s">
        <v>549</v>
      </c>
      <c r="I380" t="s">
        <v>1421</v>
      </c>
    </row>
    <row r="381" spans="2:9">
      <c r="B381">
        <v>2019</v>
      </c>
      <c r="C381" t="s">
        <v>1422</v>
      </c>
      <c r="D381" t="s">
        <v>1423</v>
      </c>
      <c r="E381" t="s">
        <v>1424</v>
      </c>
      <c r="G381" t="s">
        <v>1425</v>
      </c>
      <c r="H381" t="s">
        <v>1426</v>
      </c>
      <c r="I381" t="s">
        <v>1427</v>
      </c>
    </row>
    <row r="382" spans="2:9">
      <c r="B382">
        <v>2014</v>
      </c>
      <c r="C382" t="s">
        <v>1428</v>
      </c>
      <c r="D382" t="s">
        <v>1429</v>
      </c>
      <c r="E382" t="s">
        <v>1430</v>
      </c>
      <c r="G382" t="s">
        <v>1364</v>
      </c>
      <c r="H382" t="s">
        <v>1431</v>
      </c>
      <c r="I382" t="s">
        <v>1432</v>
      </c>
    </row>
    <row r="383" spans="2:9">
      <c r="B383">
        <v>2019</v>
      </c>
      <c r="C383" t="s">
        <v>1088</v>
      </c>
      <c r="D383" t="s">
        <v>1089</v>
      </c>
      <c r="E383" t="s">
        <v>766</v>
      </c>
      <c r="G383" t="s">
        <v>232</v>
      </c>
      <c r="H383" t="s">
        <v>508</v>
      </c>
      <c r="I383" t="s">
        <v>1433</v>
      </c>
    </row>
    <row r="384" spans="2:9">
      <c r="B384">
        <v>2014</v>
      </c>
      <c r="C384" t="s">
        <v>872</v>
      </c>
      <c r="D384" t="s">
        <v>1434</v>
      </c>
      <c r="E384" t="s">
        <v>1435</v>
      </c>
      <c r="G384" t="s">
        <v>1436</v>
      </c>
      <c r="H384" t="s">
        <v>1437</v>
      </c>
      <c r="I384" t="s">
        <v>1438</v>
      </c>
    </row>
    <row r="385" spans="2:9">
      <c r="B385">
        <v>2017</v>
      </c>
      <c r="C385" t="s">
        <v>1439</v>
      </c>
      <c r="D385" t="s">
        <v>1440</v>
      </c>
      <c r="E385" t="s">
        <v>1441</v>
      </c>
      <c r="F385" t="s">
        <v>1442</v>
      </c>
      <c r="I385" t="s">
        <v>1443</v>
      </c>
    </row>
    <row r="386" spans="2:9">
      <c r="B386">
        <v>2017</v>
      </c>
      <c r="C386" t="s">
        <v>1444</v>
      </c>
      <c r="D386" t="s">
        <v>1445</v>
      </c>
      <c r="E386" t="s">
        <v>1337</v>
      </c>
      <c r="G386" t="s">
        <v>1338</v>
      </c>
      <c r="H386" t="s">
        <v>1446</v>
      </c>
      <c r="I386" t="s">
        <v>1447</v>
      </c>
    </row>
    <row r="387" spans="2:9">
      <c r="B387">
        <v>2014</v>
      </c>
      <c r="C387" t="s">
        <v>1448</v>
      </c>
      <c r="D387" t="s">
        <v>1449</v>
      </c>
      <c r="E387" t="s">
        <v>1450</v>
      </c>
      <c r="G387" t="s">
        <v>1451</v>
      </c>
      <c r="H387" t="s">
        <v>1452</v>
      </c>
      <c r="I387" t="s">
        <v>1453</v>
      </c>
    </row>
    <row r="388" spans="2:9">
      <c r="B388">
        <v>2020</v>
      </c>
      <c r="C388" t="s">
        <v>1454</v>
      </c>
      <c r="D388" t="s">
        <v>1455</v>
      </c>
      <c r="E388" t="s">
        <v>1456</v>
      </c>
      <c r="F388" t="s">
        <v>1457</v>
      </c>
      <c r="I388" t="s">
        <v>1458</v>
      </c>
    </row>
    <row r="389" spans="2:9">
      <c r="B389">
        <v>2020</v>
      </c>
      <c r="C389" t="s">
        <v>1459</v>
      </c>
      <c r="D389" t="s">
        <v>1460</v>
      </c>
      <c r="E389" t="s">
        <v>1461</v>
      </c>
      <c r="G389" t="s">
        <v>1462</v>
      </c>
      <c r="H389" t="s">
        <v>1463</v>
      </c>
      <c r="I389" t="s">
        <v>1464</v>
      </c>
    </row>
    <row r="390" spans="2:9">
      <c r="B390">
        <v>1995</v>
      </c>
      <c r="C390" t="s">
        <v>1465</v>
      </c>
      <c r="D390" t="s">
        <v>1466</v>
      </c>
      <c r="E390" t="s">
        <v>1467</v>
      </c>
      <c r="G390" t="s">
        <v>1468</v>
      </c>
      <c r="H390" t="s">
        <v>1469</v>
      </c>
      <c r="I390" t="s">
        <v>1470</v>
      </c>
    </row>
    <row r="391" spans="2:9">
      <c r="B391">
        <v>2013</v>
      </c>
      <c r="C391" t="s">
        <v>1471</v>
      </c>
      <c r="D391" t="s">
        <v>1047</v>
      </c>
      <c r="E391" t="s">
        <v>766</v>
      </c>
      <c r="G391" t="s">
        <v>232</v>
      </c>
      <c r="H391" t="s">
        <v>476</v>
      </c>
      <c r="I391" t="s">
        <v>1472</v>
      </c>
    </row>
    <row r="392" spans="2:9">
      <c r="B392">
        <v>2015</v>
      </c>
      <c r="C392" t="s">
        <v>1473</v>
      </c>
      <c r="D392" t="s">
        <v>1474</v>
      </c>
      <c r="E392" t="s">
        <v>1475</v>
      </c>
      <c r="G392" t="s">
        <v>1476</v>
      </c>
      <c r="H392" t="s">
        <v>1477</v>
      </c>
      <c r="I392" t="s">
        <v>1478</v>
      </c>
    </row>
    <row r="393" spans="2:9">
      <c r="B393">
        <v>2016</v>
      </c>
      <c r="C393" t="s">
        <v>1479</v>
      </c>
      <c r="D393" t="s">
        <v>1480</v>
      </c>
      <c r="E393" t="s">
        <v>766</v>
      </c>
      <c r="G393" t="s">
        <v>232</v>
      </c>
      <c r="H393" t="s">
        <v>1481</v>
      </c>
      <c r="I393" t="s">
        <v>1482</v>
      </c>
    </row>
    <row r="394" spans="2:9">
      <c r="B394">
        <v>1990</v>
      </c>
      <c r="C394" t="s">
        <v>1483</v>
      </c>
      <c r="D394" t="s">
        <v>1484</v>
      </c>
      <c r="E394" t="s">
        <v>1485</v>
      </c>
      <c r="G394" t="s">
        <v>1486</v>
      </c>
      <c r="H394" t="s">
        <v>1487</v>
      </c>
      <c r="I394" t="s">
        <v>1488</v>
      </c>
    </row>
    <row r="395" spans="2:9">
      <c r="B395">
        <v>2018</v>
      </c>
      <c r="C395" t="s">
        <v>923</v>
      </c>
      <c r="D395" t="s">
        <v>924</v>
      </c>
      <c r="E395" t="s">
        <v>858</v>
      </c>
      <c r="G395" t="s">
        <v>859</v>
      </c>
      <c r="H395" t="s">
        <v>347</v>
      </c>
      <c r="I395" t="s">
        <v>1489</v>
      </c>
    </row>
    <row r="396" spans="2:9">
      <c r="B396">
        <v>2012</v>
      </c>
      <c r="C396" t="s">
        <v>1490</v>
      </c>
      <c r="D396" t="s">
        <v>1491</v>
      </c>
      <c r="E396" t="s">
        <v>1492</v>
      </c>
      <c r="G396" t="s">
        <v>232</v>
      </c>
      <c r="H396" t="s">
        <v>1493</v>
      </c>
      <c r="I396" t="s">
        <v>1494</v>
      </c>
    </row>
    <row r="397" spans="2:9">
      <c r="B397">
        <v>2017</v>
      </c>
      <c r="C397" t="s">
        <v>1495</v>
      </c>
      <c r="D397" t="s">
        <v>974</v>
      </c>
      <c r="E397" t="s">
        <v>858</v>
      </c>
      <c r="G397" t="s">
        <v>859</v>
      </c>
      <c r="H397" t="s">
        <v>402</v>
      </c>
      <c r="I397" t="s">
        <v>1496</v>
      </c>
    </row>
    <row r="398" spans="2:9">
      <c r="B398">
        <v>2017</v>
      </c>
      <c r="C398" t="s">
        <v>918</v>
      </c>
      <c r="D398" t="s">
        <v>1497</v>
      </c>
      <c r="E398" t="s">
        <v>1441</v>
      </c>
      <c r="F398" t="s">
        <v>1442</v>
      </c>
      <c r="I398" t="s">
        <v>1498</v>
      </c>
    </row>
    <row r="399" spans="2:9">
      <c r="B399">
        <v>2007</v>
      </c>
      <c r="C399" t="s">
        <v>1499</v>
      </c>
      <c r="D399" t="s">
        <v>1500</v>
      </c>
      <c r="E399" t="s">
        <v>1501</v>
      </c>
      <c r="G399" t="s">
        <v>232</v>
      </c>
      <c r="H399" t="s">
        <v>1502</v>
      </c>
      <c r="I399" t="s">
        <v>1503</v>
      </c>
    </row>
    <row r="400" spans="2:9">
      <c r="B400">
        <v>2017</v>
      </c>
      <c r="C400" t="s">
        <v>1504</v>
      </c>
      <c r="D400" t="s">
        <v>1505</v>
      </c>
      <c r="E400" t="s">
        <v>1327</v>
      </c>
      <c r="G400" t="s">
        <v>232</v>
      </c>
      <c r="H400" t="s">
        <v>1506</v>
      </c>
      <c r="I400" t="s">
        <v>1507</v>
      </c>
    </row>
    <row r="401" spans="2:9">
      <c r="B401">
        <v>2019</v>
      </c>
      <c r="C401" t="s">
        <v>1508</v>
      </c>
      <c r="D401" t="s">
        <v>1509</v>
      </c>
      <c r="E401" t="s">
        <v>1510</v>
      </c>
      <c r="G401" t="s">
        <v>1511</v>
      </c>
      <c r="H401" t="s">
        <v>1512</v>
      </c>
      <c r="I401" t="s">
        <v>1513</v>
      </c>
    </row>
    <row r="402" spans="2:9">
      <c r="B402">
        <v>2018</v>
      </c>
      <c r="C402" t="s">
        <v>1514</v>
      </c>
      <c r="D402" t="s">
        <v>1515</v>
      </c>
      <c r="E402" t="s">
        <v>920</v>
      </c>
      <c r="G402" t="s">
        <v>921</v>
      </c>
      <c r="H402" t="s">
        <v>1516</v>
      </c>
      <c r="I402" t="s">
        <v>1517</v>
      </c>
    </row>
    <row r="403" spans="2:9">
      <c r="B403">
        <v>2019</v>
      </c>
      <c r="C403" t="s">
        <v>948</v>
      </c>
      <c r="D403" t="s">
        <v>949</v>
      </c>
      <c r="E403" t="s">
        <v>766</v>
      </c>
      <c r="G403" t="s">
        <v>232</v>
      </c>
      <c r="H403" t="s">
        <v>387</v>
      </c>
      <c r="I403" t="s">
        <v>1518</v>
      </c>
    </row>
    <row r="404" spans="2:9">
      <c r="B404">
        <v>2017</v>
      </c>
      <c r="C404" t="s">
        <v>673</v>
      </c>
      <c r="D404" t="s">
        <v>674</v>
      </c>
      <c r="E404" t="s">
        <v>675</v>
      </c>
      <c r="G404" t="s">
        <v>372</v>
      </c>
      <c r="H404" t="s">
        <v>676</v>
      </c>
      <c r="I404" t="s">
        <v>1519</v>
      </c>
    </row>
    <row r="405" spans="2:9">
      <c r="B405">
        <v>2017</v>
      </c>
      <c r="C405" t="s">
        <v>1063</v>
      </c>
      <c r="D405" t="s">
        <v>1520</v>
      </c>
      <c r="E405" t="s">
        <v>1327</v>
      </c>
      <c r="G405" t="s">
        <v>232</v>
      </c>
      <c r="H405" t="s">
        <v>488</v>
      </c>
      <c r="I405" t="s">
        <v>1521</v>
      </c>
    </row>
    <row r="406" spans="2:9">
      <c r="B406">
        <v>2017</v>
      </c>
      <c r="C406" t="s">
        <v>1522</v>
      </c>
      <c r="D406" t="s">
        <v>1523</v>
      </c>
      <c r="E406" t="s">
        <v>1524</v>
      </c>
      <c r="G406" t="s">
        <v>1525</v>
      </c>
      <c r="H406" t="s">
        <v>1526</v>
      </c>
      <c r="I406" t="s">
        <v>1527</v>
      </c>
    </row>
    <row r="407" spans="2:9">
      <c r="B407">
        <v>2013</v>
      </c>
      <c r="C407" t="s">
        <v>1528</v>
      </c>
      <c r="D407" t="s">
        <v>1529</v>
      </c>
      <c r="E407" t="s">
        <v>1530</v>
      </c>
      <c r="G407" t="s">
        <v>1531</v>
      </c>
      <c r="H407" t="s">
        <v>1532</v>
      </c>
      <c r="I407" t="s">
        <v>1533</v>
      </c>
    </row>
    <row r="408" spans="2:9">
      <c r="B408">
        <v>1993</v>
      </c>
      <c r="C408" t="s">
        <v>1534</v>
      </c>
      <c r="D408" t="s">
        <v>1535</v>
      </c>
      <c r="E408" t="s">
        <v>660</v>
      </c>
      <c r="G408" t="s">
        <v>661</v>
      </c>
      <c r="H408" t="s">
        <v>1536</v>
      </c>
      <c r="I408" t="s">
        <v>1537</v>
      </c>
    </row>
    <row r="409" spans="2:9">
      <c r="B409">
        <v>2018</v>
      </c>
      <c r="C409" t="s">
        <v>1538</v>
      </c>
      <c r="D409" t="s">
        <v>1539</v>
      </c>
      <c r="E409" t="s">
        <v>1540</v>
      </c>
      <c r="G409" t="s">
        <v>372</v>
      </c>
      <c r="H409" t="s">
        <v>1541</v>
      </c>
      <c r="I409" t="s">
        <v>1542</v>
      </c>
    </row>
    <row r="410" spans="2:9">
      <c r="B410">
        <v>2012</v>
      </c>
      <c r="C410" t="s">
        <v>1026</v>
      </c>
      <c r="D410" t="s">
        <v>1027</v>
      </c>
      <c r="E410" t="s">
        <v>1492</v>
      </c>
      <c r="G410" t="s">
        <v>232</v>
      </c>
      <c r="H410" t="s">
        <v>461</v>
      </c>
      <c r="I410" t="s">
        <v>1543</v>
      </c>
    </row>
    <row r="411" spans="2:9">
      <c r="B411">
        <v>2010</v>
      </c>
      <c r="C411" t="s">
        <v>710</v>
      </c>
      <c r="D411" t="s">
        <v>864</v>
      </c>
      <c r="E411" t="s">
        <v>1544</v>
      </c>
      <c r="G411" t="s">
        <v>232</v>
      </c>
      <c r="H411" t="s">
        <v>293</v>
      </c>
      <c r="I411" t="s">
        <v>1545</v>
      </c>
    </row>
    <row r="412" spans="2:9">
      <c r="B412">
        <v>2018</v>
      </c>
      <c r="C412" t="s">
        <v>1546</v>
      </c>
      <c r="D412" t="s">
        <v>1547</v>
      </c>
      <c r="E412" t="s">
        <v>1548</v>
      </c>
      <c r="G412" t="s">
        <v>1549</v>
      </c>
      <c r="H412" t="s">
        <v>1550</v>
      </c>
      <c r="I412" t="s">
        <v>1551</v>
      </c>
    </row>
    <row r="413" spans="2:9">
      <c r="B413">
        <v>2019</v>
      </c>
      <c r="C413" t="s">
        <v>1552</v>
      </c>
      <c r="D413" t="s">
        <v>1553</v>
      </c>
      <c r="E413" t="s">
        <v>1554</v>
      </c>
      <c r="G413" t="s">
        <v>1555</v>
      </c>
      <c r="H413" t="s">
        <v>1556</v>
      </c>
      <c r="I413" t="s">
        <v>1557</v>
      </c>
    </row>
    <row r="414" spans="2:9">
      <c r="B414">
        <v>2008</v>
      </c>
      <c r="C414" t="s">
        <v>1558</v>
      </c>
      <c r="D414" t="s">
        <v>1559</v>
      </c>
      <c r="E414" t="s">
        <v>1560</v>
      </c>
      <c r="F414" t="s">
        <v>1561</v>
      </c>
      <c r="I414" t="s">
        <v>1562</v>
      </c>
    </row>
    <row r="415" spans="2:9">
      <c r="B415">
        <v>2019</v>
      </c>
      <c r="C415" t="s">
        <v>1563</v>
      </c>
      <c r="D415" t="s">
        <v>1564</v>
      </c>
      <c r="E415" t="s">
        <v>1565</v>
      </c>
      <c r="G415" t="s">
        <v>1566</v>
      </c>
      <c r="H415" t="s">
        <v>1567</v>
      </c>
      <c r="I415" t="s">
        <v>1568</v>
      </c>
    </row>
    <row r="416" spans="2:9">
      <c r="B416">
        <v>2019</v>
      </c>
      <c r="C416" t="s">
        <v>1221</v>
      </c>
      <c r="D416" t="s">
        <v>1222</v>
      </c>
      <c r="E416" t="s">
        <v>1569</v>
      </c>
      <c r="G416" t="s">
        <v>1224</v>
      </c>
      <c r="H416" t="s">
        <v>589</v>
      </c>
      <c r="I416" t="s">
        <v>1570</v>
      </c>
    </row>
    <row r="417" spans="2:9">
      <c r="B417">
        <v>1988</v>
      </c>
      <c r="C417" t="s">
        <v>1262</v>
      </c>
      <c r="D417" t="s">
        <v>1263</v>
      </c>
      <c r="E417" t="s">
        <v>675</v>
      </c>
      <c r="G417" t="s">
        <v>372</v>
      </c>
      <c r="H417" t="s">
        <v>1264</v>
      </c>
      <c r="I417" t="s">
        <v>1571</v>
      </c>
    </row>
    <row r="418" spans="2:9">
      <c r="B418">
        <v>2018</v>
      </c>
      <c r="C418" t="s">
        <v>1344</v>
      </c>
      <c r="D418" t="s">
        <v>1572</v>
      </c>
      <c r="E418" t="s">
        <v>660</v>
      </c>
      <c r="G418" t="s">
        <v>661</v>
      </c>
      <c r="H418" t="s">
        <v>1573</v>
      </c>
      <c r="I418" t="s">
        <v>1574</v>
      </c>
    </row>
    <row r="419" spans="2:9">
      <c r="B419">
        <v>2017</v>
      </c>
      <c r="C419" t="s">
        <v>1575</v>
      </c>
      <c r="D419" t="s">
        <v>1576</v>
      </c>
      <c r="E419" t="s">
        <v>1327</v>
      </c>
      <c r="G419" t="s">
        <v>232</v>
      </c>
      <c r="H419" t="s">
        <v>1577</v>
      </c>
      <c r="I419" t="s">
        <v>1578</v>
      </c>
    </row>
    <row r="420" spans="2:9">
      <c r="B420">
        <v>2017</v>
      </c>
      <c r="C420" t="s">
        <v>1579</v>
      </c>
      <c r="D420" t="s">
        <v>966</v>
      </c>
      <c r="E420" t="s">
        <v>1327</v>
      </c>
      <c r="G420" t="s">
        <v>232</v>
      </c>
      <c r="H420" t="s">
        <v>394</v>
      </c>
      <c r="I420" t="s">
        <v>1580</v>
      </c>
    </row>
    <row r="421" spans="2:9">
      <c r="B421">
        <v>2018</v>
      </c>
      <c r="C421" t="s">
        <v>1581</v>
      </c>
      <c r="D421" t="s">
        <v>1582</v>
      </c>
      <c r="E421" t="s">
        <v>766</v>
      </c>
      <c r="G421" t="s">
        <v>232</v>
      </c>
      <c r="H421" t="s">
        <v>1583</v>
      </c>
      <c r="I421" t="s">
        <v>1584</v>
      </c>
    </row>
    <row r="422" spans="2:9">
      <c r="B422">
        <v>2020</v>
      </c>
      <c r="C422" t="s">
        <v>1585</v>
      </c>
      <c r="D422" t="s">
        <v>1586</v>
      </c>
      <c r="E422" t="s">
        <v>1485</v>
      </c>
      <c r="G422" t="s">
        <v>1486</v>
      </c>
      <c r="H422" t="s">
        <v>1587</v>
      </c>
      <c r="I422" t="s">
        <v>1588</v>
      </c>
    </row>
    <row r="423" spans="2:9">
      <c r="B423">
        <v>2017</v>
      </c>
      <c r="C423" t="s">
        <v>988</v>
      </c>
      <c r="D423" t="s">
        <v>989</v>
      </c>
      <c r="E423" t="s">
        <v>1327</v>
      </c>
      <c r="G423" t="s">
        <v>232</v>
      </c>
      <c r="H423" t="s">
        <v>429</v>
      </c>
      <c r="I423" t="s">
        <v>1589</v>
      </c>
    </row>
    <row r="424" spans="2:9">
      <c r="B424">
        <v>2017</v>
      </c>
      <c r="C424" t="s">
        <v>846</v>
      </c>
      <c r="D424" t="s">
        <v>847</v>
      </c>
      <c r="E424" t="s">
        <v>766</v>
      </c>
      <c r="G424" t="s">
        <v>232</v>
      </c>
      <c r="H424" t="s">
        <v>276</v>
      </c>
      <c r="I424" t="s">
        <v>1590</v>
      </c>
    </row>
    <row r="425" spans="2:9">
      <c r="B425">
        <v>2002</v>
      </c>
      <c r="C425" t="s">
        <v>1591</v>
      </c>
      <c r="D425" t="s">
        <v>1592</v>
      </c>
      <c r="E425" t="s">
        <v>1352</v>
      </c>
      <c r="F425" t="s">
        <v>1353</v>
      </c>
      <c r="I425" t="s">
        <v>1593</v>
      </c>
    </row>
    <row r="426" spans="2:9">
      <c r="B426">
        <v>2008</v>
      </c>
      <c r="C426" t="s">
        <v>1594</v>
      </c>
      <c r="D426" t="s">
        <v>1595</v>
      </c>
      <c r="E426" t="s">
        <v>1560</v>
      </c>
      <c r="F426" t="s">
        <v>1561</v>
      </c>
      <c r="I426" t="s">
        <v>1596</v>
      </c>
    </row>
    <row r="427" spans="2:9">
      <c r="B427">
        <v>2015</v>
      </c>
      <c r="C427" t="s">
        <v>1233</v>
      </c>
      <c r="D427" t="s">
        <v>1234</v>
      </c>
      <c r="E427" t="s">
        <v>766</v>
      </c>
      <c r="G427" t="s">
        <v>232</v>
      </c>
      <c r="H427" t="s">
        <v>597</v>
      </c>
      <c r="I427" t="s">
        <v>1597</v>
      </c>
    </row>
    <row r="428" spans="2:9">
      <c r="B428">
        <v>2013</v>
      </c>
      <c r="C428" t="s">
        <v>1598</v>
      </c>
      <c r="D428" t="s">
        <v>1599</v>
      </c>
      <c r="E428" t="s">
        <v>1600</v>
      </c>
      <c r="G428" t="s">
        <v>1601</v>
      </c>
      <c r="H428" t="s">
        <v>1602</v>
      </c>
      <c r="I428" t="s">
        <v>1603</v>
      </c>
    </row>
    <row r="429" spans="2:9">
      <c r="B429">
        <v>2011</v>
      </c>
      <c r="C429" t="s">
        <v>1325</v>
      </c>
      <c r="D429" t="s">
        <v>1604</v>
      </c>
      <c r="E429" t="s">
        <v>1605</v>
      </c>
      <c r="G429" t="s">
        <v>232</v>
      </c>
      <c r="H429" t="s">
        <v>1606</v>
      </c>
      <c r="I429" t="s">
        <v>1607</v>
      </c>
    </row>
    <row r="430" spans="2:9">
      <c r="B430">
        <v>2013</v>
      </c>
      <c r="C430" t="s">
        <v>1608</v>
      </c>
      <c r="D430" t="s">
        <v>1609</v>
      </c>
      <c r="E430" t="s">
        <v>1610</v>
      </c>
      <c r="F430" t="s">
        <v>1611</v>
      </c>
      <c r="I430" t="s">
        <v>1612</v>
      </c>
    </row>
    <row r="431" spans="2:9">
      <c r="B431">
        <v>2014</v>
      </c>
      <c r="C431" t="s">
        <v>1613</v>
      </c>
      <c r="D431" t="s">
        <v>1083</v>
      </c>
      <c r="E431" t="s">
        <v>766</v>
      </c>
      <c r="G431" t="s">
        <v>232</v>
      </c>
      <c r="H431" t="s">
        <v>500</v>
      </c>
      <c r="I431" t="s">
        <v>1614</v>
      </c>
    </row>
    <row r="432" spans="2:9">
      <c r="B432">
        <v>2020</v>
      </c>
      <c r="C432" t="s">
        <v>1615</v>
      </c>
      <c r="D432" t="s">
        <v>1616</v>
      </c>
      <c r="E432" t="s">
        <v>1617</v>
      </c>
      <c r="G432" t="s">
        <v>1618</v>
      </c>
      <c r="H432" t="s">
        <v>1619</v>
      </c>
      <c r="I432" t="s">
        <v>1620</v>
      </c>
    </row>
    <row r="433" spans="2:9">
      <c r="B433">
        <v>2020</v>
      </c>
      <c r="C433" t="s">
        <v>1621</v>
      </c>
      <c r="D433" t="s">
        <v>1622</v>
      </c>
      <c r="E433" t="s">
        <v>766</v>
      </c>
      <c r="G433" t="s">
        <v>232</v>
      </c>
      <c r="H433" t="s">
        <v>1623</v>
      </c>
      <c r="I433" t="s">
        <v>1624</v>
      </c>
    </row>
    <row r="434" spans="2:9">
      <c r="B434">
        <v>2012</v>
      </c>
      <c r="C434" t="s">
        <v>1625</v>
      </c>
      <c r="D434" t="s">
        <v>1626</v>
      </c>
      <c r="E434" t="s">
        <v>1492</v>
      </c>
      <c r="G434" t="s">
        <v>232</v>
      </c>
      <c r="H434" t="s">
        <v>1627</v>
      </c>
      <c r="I434" t="s">
        <v>1628</v>
      </c>
    </row>
    <row r="435" spans="2:9">
      <c r="B435">
        <v>2017</v>
      </c>
      <c r="C435" t="s">
        <v>1629</v>
      </c>
      <c r="D435" t="s">
        <v>1630</v>
      </c>
      <c r="E435" t="s">
        <v>1327</v>
      </c>
      <c r="G435" t="s">
        <v>232</v>
      </c>
      <c r="H435" t="s">
        <v>1631</v>
      </c>
      <c r="I435" t="s">
        <v>1632</v>
      </c>
    </row>
    <row r="436" spans="2:9">
      <c r="B436">
        <v>2011</v>
      </c>
      <c r="C436" t="s">
        <v>1633</v>
      </c>
      <c r="D436" t="s">
        <v>1634</v>
      </c>
      <c r="E436" t="s">
        <v>766</v>
      </c>
      <c r="G436" t="s">
        <v>232</v>
      </c>
      <c r="H436" t="s">
        <v>1635</v>
      </c>
      <c r="I436" t="s">
        <v>1636</v>
      </c>
    </row>
    <row r="437" spans="2:9">
      <c r="B437">
        <v>2019</v>
      </c>
      <c r="C437" t="s">
        <v>1637</v>
      </c>
      <c r="D437" t="s">
        <v>1638</v>
      </c>
      <c r="E437" t="s">
        <v>1639</v>
      </c>
      <c r="G437" t="s">
        <v>1640</v>
      </c>
      <c r="H437" t="s">
        <v>1641</v>
      </c>
      <c r="I437" t="s">
        <v>1642</v>
      </c>
    </row>
    <row r="438" spans="2:9">
      <c r="B438">
        <v>2015</v>
      </c>
      <c r="C438" t="s">
        <v>1643</v>
      </c>
      <c r="D438" t="s">
        <v>1644</v>
      </c>
      <c r="E438" t="s">
        <v>766</v>
      </c>
      <c r="G438" t="s">
        <v>232</v>
      </c>
      <c r="H438" t="s">
        <v>1645</v>
      </c>
      <c r="I438" t="s">
        <v>1646</v>
      </c>
    </row>
    <row r="439" spans="2:9">
      <c r="B439">
        <v>2018</v>
      </c>
      <c r="C439" t="s">
        <v>1647</v>
      </c>
      <c r="D439" t="s">
        <v>1648</v>
      </c>
      <c r="E439" t="s">
        <v>675</v>
      </c>
      <c r="G439" t="s">
        <v>372</v>
      </c>
      <c r="H439" t="s">
        <v>1649</v>
      </c>
      <c r="I439" t="s">
        <v>1650</v>
      </c>
    </row>
    <row r="440" spans="2:9">
      <c r="B440">
        <v>2013</v>
      </c>
      <c r="C440" t="s">
        <v>446</v>
      </c>
      <c r="D440" t="s">
        <v>1005</v>
      </c>
      <c r="E440" t="s">
        <v>1651</v>
      </c>
      <c r="G440" t="s">
        <v>1007</v>
      </c>
      <c r="H440" t="s">
        <v>450</v>
      </c>
      <c r="I440" t="s">
        <v>1652</v>
      </c>
    </row>
    <row r="441" spans="2:9">
      <c r="B441">
        <v>2007</v>
      </c>
      <c r="C441" t="s">
        <v>1653</v>
      </c>
      <c r="D441" t="s">
        <v>1654</v>
      </c>
      <c r="E441" t="s">
        <v>1655</v>
      </c>
      <c r="G441" t="s">
        <v>1656</v>
      </c>
      <c r="H441" t="s">
        <v>1657</v>
      </c>
      <c r="I441" t="s">
        <v>1658</v>
      </c>
    </row>
    <row r="442" spans="2:9">
      <c r="B442">
        <v>2016</v>
      </c>
      <c r="C442" t="s">
        <v>890</v>
      </c>
      <c r="D442" t="s">
        <v>891</v>
      </c>
      <c r="E442" t="s">
        <v>858</v>
      </c>
      <c r="G442" t="s">
        <v>859</v>
      </c>
      <c r="H442" t="s">
        <v>315</v>
      </c>
      <c r="I442" t="s">
        <v>1659</v>
      </c>
    </row>
    <row r="443" spans="2:9">
      <c r="B443">
        <v>2019</v>
      </c>
      <c r="C443" t="s">
        <v>1660</v>
      </c>
      <c r="D443" t="s">
        <v>1661</v>
      </c>
      <c r="E443" t="s">
        <v>766</v>
      </c>
      <c r="G443" t="s">
        <v>232</v>
      </c>
      <c r="H443" t="s">
        <v>1662</v>
      </c>
      <c r="I443" t="s">
        <v>1663</v>
      </c>
    </row>
    <row r="444" spans="2:9">
      <c r="B444">
        <v>2019</v>
      </c>
      <c r="C444" t="s">
        <v>1664</v>
      </c>
      <c r="D444" t="s">
        <v>1665</v>
      </c>
      <c r="E444" t="s">
        <v>1666</v>
      </c>
      <c r="G444" t="s">
        <v>1667</v>
      </c>
      <c r="H444" t="s">
        <v>1668</v>
      </c>
      <c r="I444" t="s">
        <v>1669</v>
      </c>
    </row>
    <row r="445" spans="2:9">
      <c r="B445">
        <v>2016</v>
      </c>
      <c r="C445" t="s">
        <v>1670</v>
      </c>
      <c r="D445" t="s">
        <v>1671</v>
      </c>
      <c r="E445" t="s">
        <v>1672</v>
      </c>
      <c r="G445" t="s">
        <v>1673</v>
      </c>
      <c r="H445" t="s">
        <v>1674</v>
      </c>
      <c r="I445" t="s">
        <v>1675</v>
      </c>
    </row>
    <row r="446" spans="2:9">
      <c r="B446">
        <v>2001</v>
      </c>
      <c r="C446" t="s">
        <v>1676</v>
      </c>
      <c r="D446" t="s">
        <v>1677</v>
      </c>
      <c r="E446" t="s">
        <v>858</v>
      </c>
      <c r="G446" t="s">
        <v>859</v>
      </c>
      <c r="H446" t="s">
        <v>1678</v>
      </c>
      <c r="I446" t="s">
        <v>1679</v>
      </c>
    </row>
    <row r="447" spans="2:9">
      <c r="B447">
        <v>2019</v>
      </c>
      <c r="C447" t="s">
        <v>1680</v>
      </c>
      <c r="D447" t="s">
        <v>1681</v>
      </c>
      <c r="E447" t="s">
        <v>1682</v>
      </c>
      <c r="G447" t="s">
        <v>1683</v>
      </c>
      <c r="H447" t="s">
        <v>1684</v>
      </c>
      <c r="I447" t="s">
        <v>1685</v>
      </c>
    </row>
    <row r="448" spans="2:9">
      <c r="B448">
        <v>2011</v>
      </c>
      <c r="C448" t="s">
        <v>1009</v>
      </c>
      <c r="D448" t="s">
        <v>1686</v>
      </c>
      <c r="E448" t="s">
        <v>766</v>
      </c>
      <c r="G448" t="s">
        <v>232</v>
      </c>
      <c r="H448" t="s">
        <v>1687</v>
      </c>
      <c r="I448" t="s">
        <v>1688</v>
      </c>
    </row>
    <row r="449" spans="2:9">
      <c r="B449">
        <v>2017</v>
      </c>
      <c r="C449" t="s">
        <v>1495</v>
      </c>
      <c r="D449" t="s">
        <v>1194</v>
      </c>
      <c r="E449" t="s">
        <v>766</v>
      </c>
      <c r="G449" t="s">
        <v>232</v>
      </c>
      <c r="H449" t="s">
        <v>563</v>
      </c>
      <c r="I449" t="s">
        <v>1689</v>
      </c>
    </row>
    <row r="450" spans="2:9">
      <c r="B450">
        <v>2020</v>
      </c>
      <c r="C450" t="s">
        <v>1690</v>
      </c>
      <c r="D450" t="s">
        <v>765</v>
      </c>
      <c r="E450" t="s">
        <v>766</v>
      </c>
      <c r="G450" t="s">
        <v>232</v>
      </c>
      <c r="H450" t="s">
        <v>200</v>
      </c>
      <c r="I450" t="s">
        <v>1691</v>
      </c>
    </row>
    <row r="451" spans="2:9">
      <c r="B451">
        <v>2017</v>
      </c>
      <c r="C451" t="s">
        <v>1692</v>
      </c>
      <c r="D451" t="s">
        <v>1693</v>
      </c>
      <c r="E451" t="s">
        <v>766</v>
      </c>
      <c r="G451" t="s">
        <v>232</v>
      </c>
      <c r="H451" t="s">
        <v>1694</v>
      </c>
      <c r="I451" t="s">
        <v>1695</v>
      </c>
    </row>
    <row r="452" spans="2:9">
      <c r="B452">
        <v>2015</v>
      </c>
      <c r="C452" t="s">
        <v>714</v>
      </c>
      <c r="D452" t="s">
        <v>1037</v>
      </c>
      <c r="E452" t="s">
        <v>766</v>
      </c>
      <c r="G452" t="s">
        <v>232</v>
      </c>
      <c r="H452" t="s">
        <v>464</v>
      </c>
      <c r="I452" t="s">
        <v>1696</v>
      </c>
    </row>
    <row r="453" spans="2:9">
      <c r="B453">
        <v>2013</v>
      </c>
      <c r="C453" t="s">
        <v>1697</v>
      </c>
      <c r="D453" t="s">
        <v>1698</v>
      </c>
      <c r="E453" t="s">
        <v>1682</v>
      </c>
      <c r="G453" t="s">
        <v>1683</v>
      </c>
      <c r="H453" t="s">
        <v>1699</v>
      </c>
      <c r="I453" t="s">
        <v>1700</v>
      </c>
    </row>
    <row r="454" spans="2:9">
      <c r="B454">
        <v>2013</v>
      </c>
      <c r="C454" t="s">
        <v>1701</v>
      </c>
      <c r="D454" t="s">
        <v>1702</v>
      </c>
      <c r="E454" t="s">
        <v>1703</v>
      </c>
      <c r="G454" t="s">
        <v>1704</v>
      </c>
      <c r="H454" t="s">
        <v>1705</v>
      </c>
      <c r="I454" t="s">
        <v>1706</v>
      </c>
    </row>
    <row r="455" spans="2:9">
      <c r="B455">
        <v>2018</v>
      </c>
      <c r="C455" t="s">
        <v>1707</v>
      </c>
      <c r="D455" t="s">
        <v>1708</v>
      </c>
      <c r="E455" t="s">
        <v>1709</v>
      </c>
      <c r="G455" t="s">
        <v>1710</v>
      </c>
      <c r="H455" t="s">
        <v>1711</v>
      </c>
      <c r="I455" t="s">
        <v>1712</v>
      </c>
    </row>
    <row r="456" spans="2:9">
      <c r="B456">
        <v>2015</v>
      </c>
      <c r="C456" t="s">
        <v>1713</v>
      </c>
      <c r="D456" t="s">
        <v>1714</v>
      </c>
      <c r="E456" t="s">
        <v>1569</v>
      </c>
      <c r="G456" t="s">
        <v>1224</v>
      </c>
      <c r="H456" t="s">
        <v>1715</v>
      </c>
      <c r="I456" t="s">
        <v>1716</v>
      </c>
    </row>
    <row r="457" spans="2:9">
      <c r="B457">
        <v>2011</v>
      </c>
      <c r="C457" t="s">
        <v>1717</v>
      </c>
      <c r="D457" t="s">
        <v>1718</v>
      </c>
      <c r="E457" t="s">
        <v>1719</v>
      </c>
      <c r="G457" t="s">
        <v>1720</v>
      </c>
      <c r="H457" t="s">
        <v>1721</v>
      </c>
      <c r="I457" t="s">
        <v>1722</v>
      </c>
    </row>
    <row r="458" spans="2:9">
      <c r="B458">
        <v>2014</v>
      </c>
      <c r="C458" t="s">
        <v>1723</v>
      </c>
      <c r="D458" t="s">
        <v>1724</v>
      </c>
      <c r="E458" t="s">
        <v>1725</v>
      </c>
      <c r="G458" t="s">
        <v>1726</v>
      </c>
      <c r="H458" t="s">
        <v>1727</v>
      </c>
      <c r="I458" t="s">
        <v>1728</v>
      </c>
    </row>
    <row r="459" spans="2:9">
      <c r="B459">
        <v>2019</v>
      </c>
      <c r="C459" t="s">
        <v>1729</v>
      </c>
      <c r="D459" t="s">
        <v>1730</v>
      </c>
      <c r="E459" t="s">
        <v>1435</v>
      </c>
      <c r="G459" t="s">
        <v>1436</v>
      </c>
      <c r="H459" t="s">
        <v>1731</v>
      </c>
      <c r="I459" t="s">
        <v>1732</v>
      </c>
    </row>
    <row r="460" spans="2:9">
      <c r="B460">
        <v>2016</v>
      </c>
      <c r="C460" t="s">
        <v>1733</v>
      </c>
      <c r="D460" t="s">
        <v>1734</v>
      </c>
      <c r="E460" t="s">
        <v>1735</v>
      </c>
      <c r="G460" t="s">
        <v>1736</v>
      </c>
      <c r="H460" t="s">
        <v>1737</v>
      </c>
      <c r="I460" t="s">
        <v>1738</v>
      </c>
    </row>
    <row r="461" spans="2:9">
      <c r="B461">
        <v>2020</v>
      </c>
      <c r="C461" t="s">
        <v>1739</v>
      </c>
      <c r="D461" t="s">
        <v>1740</v>
      </c>
      <c r="E461" t="s">
        <v>1741</v>
      </c>
      <c r="G461" t="s">
        <v>1742</v>
      </c>
      <c r="H461" t="s">
        <v>1743</v>
      </c>
      <c r="I461" t="s">
        <v>1744</v>
      </c>
    </row>
    <row r="462" spans="2:9">
      <c r="B462">
        <v>2016</v>
      </c>
      <c r="C462" t="s">
        <v>1745</v>
      </c>
      <c r="D462" t="s">
        <v>1746</v>
      </c>
      <c r="E462" t="s">
        <v>1747</v>
      </c>
      <c r="G462" t="s">
        <v>1748</v>
      </c>
      <c r="H462" t="s">
        <v>1749</v>
      </c>
      <c r="I462" t="s">
        <v>1750</v>
      </c>
    </row>
    <row r="463" spans="2:9">
      <c r="B463">
        <v>2000</v>
      </c>
      <c r="C463" t="s">
        <v>1751</v>
      </c>
      <c r="D463" t="s">
        <v>1752</v>
      </c>
      <c r="E463" t="s">
        <v>1337</v>
      </c>
      <c r="G463" t="s">
        <v>1338</v>
      </c>
      <c r="H463" t="s">
        <v>1753</v>
      </c>
      <c r="I463" t="s">
        <v>1754</v>
      </c>
    </row>
    <row r="464" spans="2:9">
      <c r="B464">
        <v>2001</v>
      </c>
      <c r="C464" t="s">
        <v>1755</v>
      </c>
      <c r="D464" t="s">
        <v>1756</v>
      </c>
      <c r="E464" t="s">
        <v>1757</v>
      </c>
      <c r="F464" t="s">
        <v>1758</v>
      </c>
      <c r="I464" t="s">
        <v>1759</v>
      </c>
    </row>
    <row r="465" spans="2:9">
      <c r="B465">
        <v>2007</v>
      </c>
      <c r="C465" t="s">
        <v>1760</v>
      </c>
      <c r="D465" t="s">
        <v>1761</v>
      </c>
      <c r="E465" t="s">
        <v>1762</v>
      </c>
      <c r="F465">
        <v>18730450</v>
      </c>
      <c r="I465" t="s">
        <v>1763</v>
      </c>
    </row>
    <row r="466" spans="2:9">
      <c r="B466">
        <v>2019</v>
      </c>
      <c r="C466" t="s">
        <v>1764</v>
      </c>
      <c r="D466" t="s">
        <v>1765</v>
      </c>
      <c r="E466" t="s">
        <v>1510</v>
      </c>
      <c r="G466" t="s">
        <v>1511</v>
      </c>
      <c r="H466" t="s">
        <v>1766</v>
      </c>
      <c r="I466" t="s">
        <v>1767</v>
      </c>
    </row>
    <row r="467" spans="2:9">
      <c r="B467">
        <v>1999</v>
      </c>
      <c r="C467" t="s">
        <v>1768</v>
      </c>
      <c r="D467" t="s">
        <v>1769</v>
      </c>
      <c r="E467" t="s">
        <v>1770</v>
      </c>
      <c r="G467" t="s">
        <v>1771</v>
      </c>
      <c r="H467" t="s">
        <v>1772</v>
      </c>
      <c r="I467" t="s">
        <v>1773</v>
      </c>
    </row>
    <row r="468" spans="2:9">
      <c r="B468">
        <v>2020</v>
      </c>
      <c r="C468" t="s">
        <v>1774</v>
      </c>
      <c r="D468" t="s">
        <v>1775</v>
      </c>
      <c r="E468" t="s">
        <v>1776</v>
      </c>
      <c r="G468" t="s">
        <v>1777</v>
      </c>
      <c r="H468" t="s">
        <v>1778</v>
      </c>
      <c r="I468" t="s">
        <v>1779</v>
      </c>
    </row>
    <row r="469" spans="2:9">
      <c r="B469">
        <v>2006</v>
      </c>
      <c r="C469" t="s">
        <v>1780</v>
      </c>
      <c r="D469" t="s">
        <v>1781</v>
      </c>
      <c r="E469" t="s">
        <v>1782</v>
      </c>
      <c r="G469" t="s">
        <v>1777</v>
      </c>
      <c r="H469" t="s">
        <v>1783</v>
      </c>
      <c r="I469" t="s">
        <v>1784</v>
      </c>
    </row>
    <row r="470" spans="2:9">
      <c r="B470">
        <v>2017</v>
      </c>
      <c r="C470" t="s">
        <v>1785</v>
      </c>
      <c r="D470" t="s">
        <v>1786</v>
      </c>
      <c r="E470" t="s">
        <v>1787</v>
      </c>
      <c r="G470" t="s">
        <v>1788</v>
      </c>
      <c r="H470" t="s">
        <v>1789</v>
      </c>
      <c r="I470" t="s">
        <v>1790</v>
      </c>
    </row>
    <row r="471" spans="2:9">
      <c r="B471">
        <v>2014</v>
      </c>
      <c r="C471" t="s">
        <v>1791</v>
      </c>
      <c r="D471" t="s">
        <v>1792</v>
      </c>
      <c r="E471" t="s">
        <v>1703</v>
      </c>
      <c r="G471" t="s">
        <v>1704</v>
      </c>
      <c r="H471" t="s">
        <v>1793</v>
      </c>
      <c r="I471" t="s">
        <v>1794</v>
      </c>
    </row>
    <row r="472" spans="2:9">
      <c r="B472">
        <v>2008</v>
      </c>
      <c r="C472" t="s">
        <v>1795</v>
      </c>
      <c r="D472" t="s">
        <v>1796</v>
      </c>
      <c r="E472" t="s">
        <v>1565</v>
      </c>
      <c r="G472" t="s">
        <v>1566</v>
      </c>
      <c r="H472" t="s">
        <v>1797</v>
      </c>
      <c r="I472" t="s">
        <v>1798</v>
      </c>
    </row>
    <row r="473" spans="2:9">
      <c r="B473">
        <v>2020</v>
      </c>
      <c r="C473" t="s">
        <v>1799</v>
      </c>
      <c r="D473" t="s">
        <v>1800</v>
      </c>
      <c r="E473" t="s">
        <v>1801</v>
      </c>
      <c r="G473" t="s">
        <v>1802</v>
      </c>
      <c r="H473" t="s">
        <v>1803</v>
      </c>
      <c r="I473" t="s">
        <v>1804</v>
      </c>
    </row>
    <row r="474" spans="2:9">
      <c r="B474">
        <v>1998</v>
      </c>
      <c r="C474" t="s">
        <v>1805</v>
      </c>
      <c r="D474" t="s">
        <v>1806</v>
      </c>
      <c r="E474" t="s">
        <v>1801</v>
      </c>
      <c r="G474" t="s">
        <v>1802</v>
      </c>
      <c r="H474" t="s">
        <v>1807</v>
      </c>
      <c r="I474" t="s">
        <v>1808</v>
      </c>
    </row>
    <row r="475" spans="2:9">
      <c r="B475">
        <v>2010</v>
      </c>
      <c r="C475" t="s">
        <v>1809</v>
      </c>
      <c r="D475" t="s">
        <v>1810</v>
      </c>
      <c r="E475" t="s">
        <v>1811</v>
      </c>
      <c r="G475" t="s">
        <v>1812</v>
      </c>
      <c r="H475" t="s">
        <v>1813</v>
      </c>
      <c r="I475" t="s">
        <v>1814</v>
      </c>
    </row>
    <row r="476" spans="2:9">
      <c r="B476">
        <v>2007</v>
      </c>
      <c r="C476" t="s">
        <v>1815</v>
      </c>
      <c r="D476" t="s">
        <v>1816</v>
      </c>
      <c r="E476" t="s">
        <v>766</v>
      </c>
      <c r="G476" t="s">
        <v>232</v>
      </c>
      <c r="H476" t="s">
        <v>1817</v>
      </c>
      <c r="I476" t="s">
        <v>1818</v>
      </c>
    </row>
    <row r="477" spans="2:9">
      <c r="B477">
        <v>2017</v>
      </c>
      <c r="C477" t="s">
        <v>1819</v>
      </c>
      <c r="D477" t="s">
        <v>1820</v>
      </c>
      <c r="E477" t="s">
        <v>1435</v>
      </c>
      <c r="G477" t="s">
        <v>1436</v>
      </c>
      <c r="H477" t="s">
        <v>1821</v>
      </c>
      <c r="I477" t="s">
        <v>1822</v>
      </c>
    </row>
    <row r="478" spans="2:9">
      <c r="B478">
        <v>2015</v>
      </c>
      <c r="C478" t="s">
        <v>1823</v>
      </c>
      <c r="D478" t="s">
        <v>1824</v>
      </c>
      <c r="E478" t="s">
        <v>1825</v>
      </c>
      <c r="G478" t="s">
        <v>1826</v>
      </c>
      <c r="H478" t="s">
        <v>1827</v>
      </c>
      <c r="I478" t="s">
        <v>1828</v>
      </c>
    </row>
    <row r="479" spans="2:9">
      <c r="B479">
        <v>2018</v>
      </c>
      <c r="C479" t="s">
        <v>1829</v>
      </c>
      <c r="D479" t="s">
        <v>1830</v>
      </c>
      <c r="E479" t="s">
        <v>1831</v>
      </c>
      <c r="G479" t="s">
        <v>1511</v>
      </c>
      <c r="H479" t="s">
        <v>1832</v>
      </c>
      <c r="I479" t="s">
        <v>1833</v>
      </c>
    </row>
    <row r="480" spans="2:9">
      <c r="B480">
        <v>1986</v>
      </c>
      <c r="C480" t="s">
        <v>1834</v>
      </c>
      <c r="D480" t="s">
        <v>1835</v>
      </c>
      <c r="E480" t="s">
        <v>1836</v>
      </c>
      <c r="G480" t="s">
        <v>1837</v>
      </c>
      <c r="H480" t="s">
        <v>1838</v>
      </c>
      <c r="I480" t="s">
        <v>1839</v>
      </c>
    </row>
    <row r="481" spans="2:9">
      <c r="B481">
        <v>2016</v>
      </c>
      <c r="C481" t="s">
        <v>1840</v>
      </c>
      <c r="D481" t="s">
        <v>1841</v>
      </c>
      <c r="E481" t="s">
        <v>858</v>
      </c>
      <c r="G481" t="s">
        <v>859</v>
      </c>
      <c r="H481" t="s">
        <v>1842</v>
      </c>
      <c r="I481" t="s">
        <v>1843</v>
      </c>
    </row>
    <row r="482" spans="2:9">
      <c r="B482">
        <v>2013</v>
      </c>
      <c r="C482" t="s">
        <v>1844</v>
      </c>
      <c r="D482" t="s">
        <v>1845</v>
      </c>
      <c r="E482" t="s">
        <v>660</v>
      </c>
      <c r="G482" t="s">
        <v>661</v>
      </c>
      <c r="H482" t="s">
        <v>1846</v>
      </c>
      <c r="I482" t="s">
        <v>1847</v>
      </c>
    </row>
    <row r="483" spans="2:9">
      <c r="B483">
        <v>1998</v>
      </c>
      <c r="C483" t="s">
        <v>1848</v>
      </c>
      <c r="D483" t="s">
        <v>1849</v>
      </c>
      <c r="E483" t="s">
        <v>1850</v>
      </c>
      <c r="G483" t="s">
        <v>1851</v>
      </c>
      <c r="H483" t="s">
        <v>1852</v>
      </c>
      <c r="I483" t="s">
        <v>1853</v>
      </c>
    </row>
    <row r="484" spans="2:9">
      <c r="B484">
        <v>2014</v>
      </c>
      <c r="C484" t="s">
        <v>1854</v>
      </c>
      <c r="D484" t="s">
        <v>1855</v>
      </c>
      <c r="E484" t="s">
        <v>1856</v>
      </c>
      <c r="F484" t="s">
        <v>1857</v>
      </c>
      <c r="I484" t="s">
        <v>1858</v>
      </c>
    </row>
    <row r="485" spans="2:9">
      <c r="B485">
        <v>2004</v>
      </c>
      <c r="C485" t="s">
        <v>1859</v>
      </c>
      <c r="D485" t="s">
        <v>1860</v>
      </c>
      <c r="E485" t="s">
        <v>1861</v>
      </c>
      <c r="G485" t="s">
        <v>1862</v>
      </c>
      <c r="H485" t="s">
        <v>1863</v>
      </c>
      <c r="I485" t="s">
        <v>1864</v>
      </c>
    </row>
    <row r="486" spans="2:9">
      <c r="B486">
        <v>2003</v>
      </c>
      <c r="C486" t="s">
        <v>1865</v>
      </c>
      <c r="D486" t="s">
        <v>1866</v>
      </c>
      <c r="E486" t="s">
        <v>1867</v>
      </c>
      <c r="G486" t="s">
        <v>1748</v>
      </c>
      <c r="H486" t="s">
        <v>1868</v>
      </c>
      <c r="I486" t="s">
        <v>1869</v>
      </c>
    </row>
    <row r="487" spans="2:9">
      <c r="B487">
        <v>2017</v>
      </c>
      <c r="C487" t="s">
        <v>1870</v>
      </c>
      <c r="D487" t="s">
        <v>1871</v>
      </c>
      <c r="E487" t="s">
        <v>1872</v>
      </c>
      <c r="G487" t="s">
        <v>1364</v>
      </c>
      <c r="H487" t="s">
        <v>1873</v>
      </c>
      <c r="I487" t="s">
        <v>1874</v>
      </c>
    </row>
    <row r="488" spans="2:9">
      <c r="B488">
        <v>2014</v>
      </c>
      <c r="C488" t="s">
        <v>1875</v>
      </c>
      <c r="D488" t="s">
        <v>1876</v>
      </c>
      <c r="E488" t="s">
        <v>1877</v>
      </c>
      <c r="G488" t="s">
        <v>1878</v>
      </c>
      <c r="H488" t="s">
        <v>1879</v>
      </c>
      <c r="I488" t="s">
        <v>1880</v>
      </c>
    </row>
    <row r="489" spans="2:9">
      <c r="B489">
        <v>2017</v>
      </c>
      <c r="C489" t="s">
        <v>1881</v>
      </c>
      <c r="D489" t="s">
        <v>1882</v>
      </c>
      <c r="E489" t="s">
        <v>1883</v>
      </c>
      <c r="F489" t="s">
        <v>1884</v>
      </c>
      <c r="I489" t="s">
        <v>1885</v>
      </c>
    </row>
    <row r="490" spans="2:9">
      <c r="B490">
        <v>2009</v>
      </c>
      <c r="C490" t="s">
        <v>1886</v>
      </c>
      <c r="D490" t="s">
        <v>1887</v>
      </c>
      <c r="E490" t="s">
        <v>1888</v>
      </c>
      <c r="G490" t="s">
        <v>1889</v>
      </c>
      <c r="H490" t="s">
        <v>1890</v>
      </c>
      <c r="I490" t="s">
        <v>1891</v>
      </c>
    </row>
    <row r="491" spans="2:9">
      <c r="B491">
        <v>2015</v>
      </c>
      <c r="C491" t="s">
        <v>1892</v>
      </c>
      <c r="D491" t="s">
        <v>1893</v>
      </c>
      <c r="E491" t="s">
        <v>1894</v>
      </c>
      <c r="G491" t="s">
        <v>1895</v>
      </c>
      <c r="H491" t="s">
        <v>1896</v>
      </c>
      <c r="I491" t="s">
        <v>1897</v>
      </c>
    </row>
    <row r="492" spans="2:9">
      <c r="B492">
        <v>1998</v>
      </c>
      <c r="C492" t="s">
        <v>1898</v>
      </c>
      <c r="D492" t="s">
        <v>1899</v>
      </c>
      <c r="E492" t="s">
        <v>1900</v>
      </c>
      <c r="G492" t="s">
        <v>1901</v>
      </c>
      <c r="H492" t="s">
        <v>1902</v>
      </c>
      <c r="I492" t="s">
        <v>1903</v>
      </c>
    </row>
    <row r="493" spans="2:9">
      <c r="B493">
        <v>1987</v>
      </c>
      <c r="C493" t="s">
        <v>1904</v>
      </c>
      <c r="D493" t="s">
        <v>1905</v>
      </c>
      <c r="E493" t="s">
        <v>1906</v>
      </c>
      <c r="G493" t="s">
        <v>1907</v>
      </c>
      <c r="H493" t="s">
        <v>1908</v>
      </c>
      <c r="I493" t="s">
        <v>1909</v>
      </c>
    </row>
    <row r="494" spans="2:9">
      <c r="B494">
        <v>2017</v>
      </c>
      <c r="C494" t="s">
        <v>1910</v>
      </c>
      <c r="D494" t="s">
        <v>1911</v>
      </c>
      <c r="E494" t="s">
        <v>1912</v>
      </c>
      <c r="F494" t="s">
        <v>1913</v>
      </c>
      <c r="I494" t="s">
        <v>1914</v>
      </c>
    </row>
    <row r="495" spans="2:9">
      <c r="B495">
        <v>2014</v>
      </c>
      <c r="C495" t="s">
        <v>1915</v>
      </c>
      <c r="D495" t="s">
        <v>1916</v>
      </c>
      <c r="E495" t="s">
        <v>1917</v>
      </c>
      <c r="G495" t="s">
        <v>1918</v>
      </c>
      <c r="H495" t="s">
        <v>1919</v>
      </c>
      <c r="I495" t="s">
        <v>1920</v>
      </c>
    </row>
    <row r="496" spans="2:9">
      <c r="B496">
        <v>2019</v>
      </c>
      <c r="C496" t="s">
        <v>1921</v>
      </c>
      <c r="D496" t="s">
        <v>1922</v>
      </c>
      <c r="E496" t="s">
        <v>1923</v>
      </c>
      <c r="G496" t="s">
        <v>1924</v>
      </c>
      <c r="H496" t="s">
        <v>1925</v>
      </c>
      <c r="I496" t="s">
        <v>1926</v>
      </c>
    </row>
    <row r="497" spans="2:9">
      <c r="B497">
        <v>1996</v>
      </c>
      <c r="C497" t="s">
        <v>1927</v>
      </c>
      <c r="D497" t="s">
        <v>1928</v>
      </c>
      <c r="E497" t="s">
        <v>1929</v>
      </c>
      <c r="F497" t="s">
        <v>1930</v>
      </c>
      <c r="I497" t="s">
        <v>1931</v>
      </c>
    </row>
    <row r="498" spans="2:9">
      <c r="B498">
        <v>2015</v>
      </c>
      <c r="C498" t="s">
        <v>1932</v>
      </c>
      <c r="D498" t="s">
        <v>1933</v>
      </c>
      <c r="E498" t="s">
        <v>1934</v>
      </c>
      <c r="G498" t="s">
        <v>1895</v>
      </c>
      <c r="H498" t="s">
        <v>1935</v>
      </c>
      <c r="I498" t="s">
        <v>1936</v>
      </c>
    </row>
    <row r="499" spans="2:9">
      <c r="B499">
        <v>2018</v>
      </c>
      <c r="C499" t="s">
        <v>1937</v>
      </c>
      <c r="D499" t="s">
        <v>1938</v>
      </c>
      <c r="E499" t="s">
        <v>858</v>
      </c>
      <c r="G499" t="s">
        <v>859</v>
      </c>
      <c r="H499" t="s">
        <v>1939</v>
      </c>
      <c r="I499" t="s">
        <v>1940</v>
      </c>
    </row>
    <row r="500" spans="2:9">
      <c r="B500">
        <v>2018</v>
      </c>
      <c r="C500" t="s">
        <v>1941</v>
      </c>
      <c r="D500" t="s">
        <v>1942</v>
      </c>
      <c r="E500" t="s">
        <v>1943</v>
      </c>
      <c r="G500" t="s">
        <v>1944</v>
      </c>
      <c r="H500" t="s">
        <v>1945</v>
      </c>
      <c r="I500" t="s">
        <v>1946</v>
      </c>
    </row>
    <row r="501" spans="2:9">
      <c r="B501">
        <v>2013</v>
      </c>
      <c r="C501" t="s">
        <v>1947</v>
      </c>
      <c r="D501" t="s">
        <v>1948</v>
      </c>
      <c r="E501" t="s">
        <v>1949</v>
      </c>
      <c r="F501" t="s">
        <v>1950</v>
      </c>
      <c r="I501" t="s">
        <v>1951</v>
      </c>
    </row>
    <row r="502" spans="2:9">
      <c r="B502">
        <v>2014</v>
      </c>
      <c r="C502" t="s">
        <v>1952</v>
      </c>
      <c r="D502" t="s">
        <v>1953</v>
      </c>
      <c r="E502" t="s">
        <v>1954</v>
      </c>
      <c r="G502" t="s">
        <v>1802</v>
      </c>
      <c r="H502" t="s">
        <v>1955</v>
      </c>
      <c r="I502" t="s">
        <v>1956</v>
      </c>
    </row>
    <row r="503" spans="2:9">
      <c r="B503">
        <v>2017</v>
      </c>
      <c r="C503" t="s">
        <v>1957</v>
      </c>
      <c r="D503" t="s">
        <v>1958</v>
      </c>
      <c r="E503" t="s">
        <v>1959</v>
      </c>
      <c r="G503" t="s">
        <v>1960</v>
      </c>
      <c r="H503" t="s">
        <v>1961</v>
      </c>
      <c r="I503" t="s">
        <v>1962</v>
      </c>
    </row>
    <row r="504" spans="2:9">
      <c r="B504">
        <v>2018</v>
      </c>
      <c r="C504" t="s">
        <v>1963</v>
      </c>
      <c r="D504" t="s">
        <v>1964</v>
      </c>
      <c r="E504" t="s">
        <v>1337</v>
      </c>
      <c r="G504" t="s">
        <v>1338</v>
      </c>
      <c r="H504" t="s">
        <v>1965</v>
      </c>
      <c r="I504" t="s">
        <v>1966</v>
      </c>
    </row>
    <row r="505" spans="2:9">
      <c r="B505">
        <v>2019</v>
      </c>
      <c r="C505" t="s">
        <v>1967</v>
      </c>
      <c r="D505" t="s">
        <v>1968</v>
      </c>
      <c r="E505" t="s">
        <v>1435</v>
      </c>
      <c r="G505" t="s">
        <v>1436</v>
      </c>
      <c r="H505" t="s">
        <v>1969</v>
      </c>
      <c r="I505" t="s">
        <v>1970</v>
      </c>
    </row>
    <row r="506" spans="2:9">
      <c r="B506">
        <v>2005</v>
      </c>
      <c r="C506" t="s">
        <v>1971</v>
      </c>
      <c r="D506" t="s">
        <v>1972</v>
      </c>
      <c r="E506" t="s">
        <v>1973</v>
      </c>
      <c r="F506" t="s">
        <v>1974</v>
      </c>
      <c r="I506" t="s">
        <v>1975</v>
      </c>
    </row>
    <row r="507" spans="2:9">
      <c r="B507">
        <v>2018</v>
      </c>
      <c r="C507" t="s">
        <v>1976</v>
      </c>
      <c r="D507" t="s">
        <v>1977</v>
      </c>
      <c r="E507" t="s">
        <v>1978</v>
      </c>
      <c r="G507" t="s">
        <v>1979</v>
      </c>
      <c r="H507" t="s">
        <v>1980</v>
      </c>
      <c r="I507" t="s">
        <v>1981</v>
      </c>
    </row>
    <row r="508" spans="2:9">
      <c r="B508">
        <v>1993</v>
      </c>
      <c r="C508" t="s">
        <v>1982</v>
      </c>
      <c r="D508" t="s">
        <v>1983</v>
      </c>
      <c r="E508" t="s">
        <v>1984</v>
      </c>
      <c r="G508" t="s">
        <v>1985</v>
      </c>
      <c r="H508" t="s">
        <v>1986</v>
      </c>
      <c r="I508" t="s">
        <v>1987</v>
      </c>
    </row>
    <row r="509" spans="2:9">
      <c r="B509">
        <v>2018</v>
      </c>
      <c r="C509" t="s">
        <v>1988</v>
      </c>
      <c r="D509" t="s">
        <v>1989</v>
      </c>
      <c r="E509" t="s">
        <v>1990</v>
      </c>
      <c r="G509" t="s">
        <v>1991</v>
      </c>
      <c r="H509" t="s">
        <v>1992</v>
      </c>
      <c r="I509" t="s">
        <v>1993</v>
      </c>
    </row>
    <row r="510" spans="2:9">
      <c r="B510">
        <v>2015</v>
      </c>
      <c r="C510" t="s">
        <v>1994</v>
      </c>
      <c r="D510" t="s">
        <v>1995</v>
      </c>
      <c r="E510" t="s">
        <v>1996</v>
      </c>
      <c r="F510" t="s">
        <v>1997</v>
      </c>
      <c r="I510" t="s">
        <v>1998</v>
      </c>
    </row>
    <row r="511" spans="2:9">
      <c r="B511">
        <v>2018</v>
      </c>
      <c r="C511" t="s">
        <v>1999</v>
      </c>
      <c r="D511" t="s">
        <v>2000</v>
      </c>
      <c r="E511" t="s">
        <v>2001</v>
      </c>
      <c r="G511" t="s">
        <v>1640</v>
      </c>
      <c r="H511" t="s">
        <v>2002</v>
      </c>
      <c r="I511" t="s">
        <v>2003</v>
      </c>
    </row>
    <row r="512" spans="2:9">
      <c r="B512">
        <v>2007</v>
      </c>
      <c r="C512" t="s">
        <v>1009</v>
      </c>
      <c r="D512" t="s">
        <v>1010</v>
      </c>
      <c r="E512" t="s">
        <v>766</v>
      </c>
      <c r="G512" t="s">
        <v>232</v>
      </c>
      <c r="H512" t="s">
        <v>1011</v>
      </c>
      <c r="I512" t="s">
        <v>2004</v>
      </c>
    </row>
    <row r="513" spans="2:9">
      <c r="B513">
        <v>2005</v>
      </c>
      <c r="C513" t="s">
        <v>2005</v>
      </c>
      <c r="D513" t="s">
        <v>2006</v>
      </c>
      <c r="E513" t="s">
        <v>1703</v>
      </c>
      <c r="G513" t="s">
        <v>1704</v>
      </c>
      <c r="H513" t="s">
        <v>2007</v>
      </c>
      <c r="I513" t="s">
        <v>2008</v>
      </c>
    </row>
    <row r="514" spans="2:9">
      <c r="B514">
        <v>2014</v>
      </c>
      <c r="C514" t="s">
        <v>2009</v>
      </c>
      <c r="D514" t="s">
        <v>2010</v>
      </c>
      <c r="E514" t="s">
        <v>2011</v>
      </c>
      <c r="F514" t="s">
        <v>2012</v>
      </c>
      <c r="I514" t="s">
        <v>2013</v>
      </c>
    </row>
    <row r="515" spans="2:9">
      <c r="B515">
        <v>2018</v>
      </c>
      <c r="C515" t="s">
        <v>2014</v>
      </c>
      <c r="D515" t="s">
        <v>2015</v>
      </c>
      <c r="E515" t="s">
        <v>2016</v>
      </c>
      <c r="F515" t="s">
        <v>2017</v>
      </c>
      <c r="I515" t="s">
        <v>2018</v>
      </c>
    </row>
    <row r="516" spans="2:9">
      <c r="B516">
        <v>1996</v>
      </c>
      <c r="C516" t="s">
        <v>2019</v>
      </c>
      <c r="D516" t="s">
        <v>2020</v>
      </c>
      <c r="E516" t="s">
        <v>1929</v>
      </c>
      <c r="F516" t="s">
        <v>1930</v>
      </c>
      <c r="I516" t="s">
        <v>2021</v>
      </c>
    </row>
    <row r="517" spans="2:9">
      <c r="B517">
        <v>2017</v>
      </c>
      <c r="C517" t="s">
        <v>2022</v>
      </c>
      <c r="D517" t="s">
        <v>2023</v>
      </c>
      <c r="E517" t="s">
        <v>1441</v>
      </c>
      <c r="F517" t="s">
        <v>1442</v>
      </c>
      <c r="I517" t="s">
        <v>2024</v>
      </c>
    </row>
    <row r="518" spans="2:9">
      <c r="B518">
        <v>1994</v>
      </c>
      <c r="C518" t="s">
        <v>2025</v>
      </c>
      <c r="D518" t="s">
        <v>2026</v>
      </c>
      <c r="E518" t="s">
        <v>1861</v>
      </c>
      <c r="G518" t="s">
        <v>1862</v>
      </c>
      <c r="H518" t="s">
        <v>2027</v>
      </c>
      <c r="I518" t="s">
        <v>2028</v>
      </c>
    </row>
    <row r="519" spans="2:9">
      <c r="B519">
        <v>2016</v>
      </c>
      <c r="C519" t="s">
        <v>2029</v>
      </c>
      <c r="D519" t="s">
        <v>2030</v>
      </c>
      <c r="E519" t="s">
        <v>2031</v>
      </c>
      <c r="G519" t="s">
        <v>2032</v>
      </c>
      <c r="H519" t="s">
        <v>2033</v>
      </c>
      <c r="I519" t="s">
        <v>2034</v>
      </c>
    </row>
    <row r="520" spans="2:9">
      <c r="B520">
        <v>2020</v>
      </c>
      <c r="C520" t="s">
        <v>2035</v>
      </c>
      <c r="D520" t="s">
        <v>2036</v>
      </c>
      <c r="E520" t="s">
        <v>2037</v>
      </c>
      <c r="F520" t="s">
        <v>2038</v>
      </c>
      <c r="I520" t="s">
        <v>2039</v>
      </c>
    </row>
    <row r="521" spans="2:9">
      <c r="B521">
        <v>2007</v>
      </c>
      <c r="C521" t="s">
        <v>2040</v>
      </c>
      <c r="D521" t="s">
        <v>2041</v>
      </c>
      <c r="E521" t="s">
        <v>2042</v>
      </c>
      <c r="G521" t="s">
        <v>2043</v>
      </c>
      <c r="H521" t="s">
        <v>2044</v>
      </c>
      <c r="I521" t="s">
        <v>2045</v>
      </c>
    </row>
    <row r="522" spans="2:9">
      <c r="B522">
        <v>2018</v>
      </c>
      <c r="C522" t="s">
        <v>2046</v>
      </c>
      <c r="D522" t="s">
        <v>2047</v>
      </c>
      <c r="E522" t="s">
        <v>1801</v>
      </c>
      <c r="G522" t="s">
        <v>1802</v>
      </c>
      <c r="H522" t="s">
        <v>2048</v>
      </c>
      <c r="I522" t="s">
        <v>2049</v>
      </c>
    </row>
    <row r="523" spans="2:9">
      <c r="B523">
        <v>1998</v>
      </c>
      <c r="C523" t="s">
        <v>2050</v>
      </c>
      <c r="D523" t="s">
        <v>2051</v>
      </c>
      <c r="E523" t="s">
        <v>1861</v>
      </c>
      <c r="G523" t="s">
        <v>1862</v>
      </c>
      <c r="H523" t="s">
        <v>2052</v>
      </c>
      <c r="I523" t="s">
        <v>2053</v>
      </c>
    </row>
    <row r="524" spans="2:9">
      <c r="B524">
        <v>2016</v>
      </c>
      <c r="C524" t="s">
        <v>2054</v>
      </c>
      <c r="D524" t="s">
        <v>2055</v>
      </c>
      <c r="E524" t="s">
        <v>1406</v>
      </c>
      <c r="G524" t="s">
        <v>1407</v>
      </c>
      <c r="H524" t="s">
        <v>2056</v>
      </c>
      <c r="I524" t="s">
        <v>2057</v>
      </c>
    </row>
    <row r="525" spans="2:9">
      <c r="B525">
        <v>2020</v>
      </c>
      <c r="C525" t="s">
        <v>2058</v>
      </c>
      <c r="D525" t="s">
        <v>2059</v>
      </c>
      <c r="E525" t="s">
        <v>2060</v>
      </c>
      <c r="F525" t="s">
        <v>2061</v>
      </c>
      <c r="I525" t="s">
        <v>2062</v>
      </c>
    </row>
    <row r="526" spans="2:9">
      <c r="B526">
        <v>2017</v>
      </c>
      <c r="C526" t="s">
        <v>2063</v>
      </c>
      <c r="D526" t="s">
        <v>2064</v>
      </c>
      <c r="E526" t="s">
        <v>1327</v>
      </c>
      <c r="G526" t="s">
        <v>232</v>
      </c>
      <c r="H526" t="s">
        <v>2065</v>
      </c>
      <c r="I526" t="s">
        <v>2066</v>
      </c>
    </row>
    <row r="527" spans="2:9">
      <c r="B527">
        <v>2016</v>
      </c>
      <c r="C527" t="s">
        <v>2067</v>
      </c>
      <c r="D527" t="s">
        <v>2068</v>
      </c>
      <c r="E527" t="s">
        <v>2069</v>
      </c>
      <c r="F527" t="s">
        <v>2070</v>
      </c>
      <c r="I527" t="s">
        <v>2071</v>
      </c>
    </row>
    <row r="528" spans="2:9">
      <c r="B528">
        <v>2020</v>
      </c>
      <c r="C528" t="s">
        <v>2072</v>
      </c>
      <c r="D528" t="s">
        <v>2073</v>
      </c>
      <c r="E528" t="s">
        <v>1337</v>
      </c>
      <c r="G528" t="s">
        <v>1338</v>
      </c>
      <c r="H528" t="s">
        <v>2074</v>
      </c>
      <c r="I528" t="s">
        <v>2075</v>
      </c>
    </row>
    <row r="529" spans="2:9">
      <c r="B529">
        <v>2020</v>
      </c>
      <c r="C529" t="s">
        <v>2076</v>
      </c>
      <c r="D529" t="s">
        <v>2077</v>
      </c>
      <c r="E529" t="s">
        <v>2078</v>
      </c>
      <c r="G529" t="s">
        <v>2079</v>
      </c>
      <c r="H529" t="s">
        <v>2080</v>
      </c>
      <c r="I529" t="s">
        <v>2081</v>
      </c>
    </row>
    <row r="530" spans="2:9">
      <c r="B530">
        <v>2008</v>
      </c>
      <c r="C530" t="s">
        <v>2082</v>
      </c>
      <c r="D530" t="s">
        <v>2083</v>
      </c>
      <c r="E530" t="s">
        <v>920</v>
      </c>
      <c r="G530" t="s">
        <v>921</v>
      </c>
      <c r="H530" t="s">
        <v>2084</v>
      </c>
      <c r="I530" t="s">
        <v>2085</v>
      </c>
    </row>
    <row r="531" spans="2:9">
      <c r="B531">
        <v>2008</v>
      </c>
      <c r="C531" t="s">
        <v>2086</v>
      </c>
      <c r="D531" t="s">
        <v>2087</v>
      </c>
      <c r="E531" t="s">
        <v>2088</v>
      </c>
      <c r="G531" t="s">
        <v>2089</v>
      </c>
      <c r="H531" t="s">
        <v>2090</v>
      </c>
      <c r="I531" t="s">
        <v>2091</v>
      </c>
    </row>
    <row r="532" spans="2:9">
      <c r="B532">
        <v>2015</v>
      </c>
      <c r="C532" t="s">
        <v>2092</v>
      </c>
      <c r="D532" t="s">
        <v>2093</v>
      </c>
      <c r="E532" t="s">
        <v>2094</v>
      </c>
      <c r="G532" t="s">
        <v>2095</v>
      </c>
      <c r="H532" t="s">
        <v>2096</v>
      </c>
      <c r="I532" t="s">
        <v>2097</v>
      </c>
    </row>
    <row r="533" spans="2:9">
      <c r="B533">
        <v>2011</v>
      </c>
      <c r="C533" t="s">
        <v>2098</v>
      </c>
      <c r="D533" t="s">
        <v>2099</v>
      </c>
      <c r="E533" t="s">
        <v>2100</v>
      </c>
      <c r="G533" t="s">
        <v>2101</v>
      </c>
      <c r="H533" t="s">
        <v>2102</v>
      </c>
      <c r="I533" t="s">
        <v>2103</v>
      </c>
    </row>
    <row r="534" spans="2:9">
      <c r="B534">
        <v>2016</v>
      </c>
      <c r="D534" t="s">
        <v>2104</v>
      </c>
      <c r="E534" t="s">
        <v>1384</v>
      </c>
      <c r="F534" t="s">
        <v>1385</v>
      </c>
      <c r="I534" t="s">
        <v>2105</v>
      </c>
    </row>
    <row r="535" spans="2:9">
      <c r="B535">
        <v>2014</v>
      </c>
      <c r="C535" t="s">
        <v>2106</v>
      </c>
      <c r="D535" t="s">
        <v>2107</v>
      </c>
      <c r="E535" t="s">
        <v>1984</v>
      </c>
      <c r="G535" t="s">
        <v>1985</v>
      </c>
      <c r="H535" t="s">
        <v>2108</v>
      </c>
      <c r="I535" t="s">
        <v>2109</v>
      </c>
    </row>
    <row r="536" spans="2:9">
      <c r="B536">
        <v>2018</v>
      </c>
      <c r="C536" t="s">
        <v>2110</v>
      </c>
      <c r="D536" t="s">
        <v>2111</v>
      </c>
      <c r="E536" t="s">
        <v>1801</v>
      </c>
      <c r="G536" t="s">
        <v>1802</v>
      </c>
      <c r="H536" t="s">
        <v>2112</v>
      </c>
      <c r="I536" t="s">
        <v>2113</v>
      </c>
    </row>
    <row r="537" spans="2:9">
      <c r="B537">
        <v>2020</v>
      </c>
      <c r="C537" t="s">
        <v>2114</v>
      </c>
      <c r="D537" t="s">
        <v>2115</v>
      </c>
      <c r="E537" t="s">
        <v>2116</v>
      </c>
      <c r="F537" t="s">
        <v>2117</v>
      </c>
      <c r="I537" t="s">
        <v>2118</v>
      </c>
    </row>
    <row r="538" spans="2:9">
      <c r="B538">
        <v>2019</v>
      </c>
      <c r="C538" t="s">
        <v>2119</v>
      </c>
      <c r="D538" t="s">
        <v>2120</v>
      </c>
      <c r="E538" t="s">
        <v>2121</v>
      </c>
      <c r="G538" t="s">
        <v>1338</v>
      </c>
      <c r="H538" t="s">
        <v>2122</v>
      </c>
      <c r="I538" t="s">
        <v>2123</v>
      </c>
    </row>
    <row r="539" spans="2:9">
      <c r="B539">
        <v>2016</v>
      </c>
      <c r="C539" t="s">
        <v>2124</v>
      </c>
      <c r="D539" t="s">
        <v>2125</v>
      </c>
      <c r="E539" t="s">
        <v>2126</v>
      </c>
      <c r="F539" t="s">
        <v>2127</v>
      </c>
      <c r="I539" t="s">
        <v>2128</v>
      </c>
    </row>
    <row r="540" spans="2:9">
      <c r="B540">
        <v>2005</v>
      </c>
      <c r="C540" t="s">
        <v>2129</v>
      </c>
      <c r="D540" t="s">
        <v>2130</v>
      </c>
      <c r="E540" t="s">
        <v>2131</v>
      </c>
      <c r="G540" t="s">
        <v>2132</v>
      </c>
      <c r="H540" t="s">
        <v>2133</v>
      </c>
      <c r="I540" t="s">
        <v>2134</v>
      </c>
    </row>
    <row r="541" spans="2:9">
      <c r="B541">
        <v>2020</v>
      </c>
      <c r="C541" t="s">
        <v>2135</v>
      </c>
      <c r="D541" t="s">
        <v>2136</v>
      </c>
      <c r="E541" t="s">
        <v>2137</v>
      </c>
      <c r="G541" t="s">
        <v>2138</v>
      </c>
      <c r="H541" t="s">
        <v>2139</v>
      </c>
      <c r="I541" t="s">
        <v>2140</v>
      </c>
    </row>
    <row r="542" spans="2:9">
      <c r="B542">
        <v>2020</v>
      </c>
      <c r="C542" t="s">
        <v>2141</v>
      </c>
      <c r="D542" t="s">
        <v>2142</v>
      </c>
      <c r="E542" t="s">
        <v>2143</v>
      </c>
      <c r="G542" t="s">
        <v>2144</v>
      </c>
      <c r="H542" t="s">
        <v>2145</v>
      </c>
      <c r="I542" t="s">
        <v>2146</v>
      </c>
    </row>
    <row r="543" spans="2:9">
      <c r="B543">
        <v>2017</v>
      </c>
      <c r="D543" t="s">
        <v>2104</v>
      </c>
      <c r="E543" t="s">
        <v>1441</v>
      </c>
      <c r="F543" t="s">
        <v>1442</v>
      </c>
      <c r="I543" t="s">
        <v>2147</v>
      </c>
    </row>
    <row r="544" spans="2:9">
      <c r="B544">
        <v>2016</v>
      </c>
      <c r="C544" t="s">
        <v>2148</v>
      </c>
      <c r="D544" t="s">
        <v>2149</v>
      </c>
      <c r="E544" t="s">
        <v>1984</v>
      </c>
      <c r="G544" t="s">
        <v>1985</v>
      </c>
      <c r="H544" t="s">
        <v>2150</v>
      </c>
      <c r="I544" t="s">
        <v>2151</v>
      </c>
    </row>
    <row r="545" spans="2:9">
      <c r="B545">
        <v>2002</v>
      </c>
      <c r="C545" t="s">
        <v>2152</v>
      </c>
      <c r="D545" t="s">
        <v>2153</v>
      </c>
      <c r="E545" t="s">
        <v>1352</v>
      </c>
      <c r="F545" t="s">
        <v>1353</v>
      </c>
      <c r="I545" t="s">
        <v>2154</v>
      </c>
    </row>
    <row r="546" spans="2:9">
      <c r="B546">
        <v>2011</v>
      </c>
      <c r="C546" t="s">
        <v>2155</v>
      </c>
      <c r="D546" t="s">
        <v>2156</v>
      </c>
      <c r="E546" t="s">
        <v>2157</v>
      </c>
      <c r="G546" t="s">
        <v>1338</v>
      </c>
      <c r="H546" t="s">
        <v>2158</v>
      </c>
      <c r="I546" t="s">
        <v>2159</v>
      </c>
    </row>
    <row r="547" spans="2:9">
      <c r="B547">
        <v>2014</v>
      </c>
      <c r="C547" t="s">
        <v>2160</v>
      </c>
      <c r="D547" t="s">
        <v>2161</v>
      </c>
      <c r="E547" t="s">
        <v>2162</v>
      </c>
      <c r="F547" t="s">
        <v>2163</v>
      </c>
      <c r="I547" t="s">
        <v>2164</v>
      </c>
    </row>
    <row r="548" spans="2:9">
      <c r="B548">
        <v>2015</v>
      </c>
      <c r="C548" t="s">
        <v>2165</v>
      </c>
      <c r="D548" t="s">
        <v>2166</v>
      </c>
      <c r="E548" t="s">
        <v>2167</v>
      </c>
      <c r="G548" t="s">
        <v>1486</v>
      </c>
      <c r="H548" t="s">
        <v>2168</v>
      </c>
      <c r="I548" t="s">
        <v>2169</v>
      </c>
    </row>
    <row r="549" spans="2:9">
      <c r="B549">
        <v>2013</v>
      </c>
      <c r="C549" t="s">
        <v>2170</v>
      </c>
      <c r="D549" t="s">
        <v>2171</v>
      </c>
      <c r="E549" t="s">
        <v>2172</v>
      </c>
      <c r="G549" t="s">
        <v>1549</v>
      </c>
      <c r="H549" t="s">
        <v>2173</v>
      </c>
      <c r="I549" t="s">
        <v>2174</v>
      </c>
    </row>
    <row r="550" spans="2:9">
      <c r="B550">
        <v>2013</v>
      </c>
      <c r="C550" t="s">
        <v>2175</v>
      </c>
      <c r="D550" t="s">
        <v>2176</v>
      </c>
      <c r="E550" t="s">
        <v>2177</v>
      </c>
      <c r="G550" t="s">
        <v>1862</v>
      </c>
      <c r="H550" t="s">
        <v>2178</v>
      </c>
      <c r="I550" t="s">
        <v>2179</v>
      </c>
    </row>
    <row r="551" spans="2:9">
      <c r="B551">
        <v>2017</v>
      </c>
      <c r="C551" t="s">
        <v>2180</v>
      </c>
      <c r="D551" t="s">
        <v>2181</v>
      </c>
      <c r="E551" t="s">
        <v>1337</v>
      </c>
      <c r="G551" t="s">
        <v>1338</v>
      </c>
      <c r="H551" t="s">
        <v>2182</v>
      </c>
      <c r="I551" t="s">
        <v>2183</v>
      </c>
    </row>
    <row r="552" spans="2:9">
      <c r="B552">
        <v>2006</v>
      </c>
      <c r="C552" t="s">
        <v>2184</v>
      </c>
      <c r="D552" t="s">
        <v>2185</v>
      </c>
      <c r="E552" t="s">
        <v>2186</v>
      </c>
      <c r="G552" t="s">
        <v>1476</v>
      </c>
      <c r="H552" t="s">
        <v>2187</v>
      </c>
      <c r="I552" t="s">
        <v>2188</v>
      </c>
    </row>
    <row r="553" spans="2:9">
      <c r="B553">
        <v>2008</v>
      </c>
      <c r="C553" t="s">
        <v>2189</v>
      </c>
      <c r="D553" t="s">
        <v>2190</v>
      </c>
      <c r="E553" t="s">
        <v>2191</v>
      </c>
      <c r="G553" t="s">
        <v>2192</v>
      </c>
      <c r="H553" t="s">
        <v>2193</v>
      </c>
      <c r="I553" t="s">
        <v>2194</v>
      </c>
    </row>
    <row r="554" spans="2:9">
      <c r="B554">
        <v>1992</v>
      </c>
      <c r="C554" t="s">
        <v>2195</v>
      </c>
      <c r="D554" t="s">
        <v>2196</v>
      </c>
      <c r="E554" t="s">
        <v>2197</v>
      </c>
      <c r="G554" t="s">
        <v>2198</v>
      </c>
      <c r="H554" t="s">
        <v>2199</v>
      </c>
      <c r="I554" t="s">
        <v>2200</v>
      </c>
    </row>
    <row r="555" spans="2:9">
      <c r="B555">
        <v>2010</v>
      </c>
      <c r="C555" t="s">
        <v>2201</v>
      </c>
      <c r="D555" t="s">
        <v>2202</v>
      </c>
      <c r="E555" t="s">
        <v>1776</v>
      </c>
      <c r="G555" t="s">
        <v>1777</v>
      </c>
      <c r="H555" t="s">
        <v>2203</v>
      </c>
      <c r="I555" t="s">
        <v>2204</v>
      </c>
    </row>
    <row r="556" spans="2:9">
      <c r="B556">
        <v>2019</v>
      </c>
      <c r="C556" t="s">
        <v>2205</v>
      </c>
      <c r="D556" t="s">
        <v>2206</v>
      </c>
      <c r="E556" t="s">
        <v>2207</v>
      </c>
      <c r="F556" t="s">
        <v>2208</v>
      </c>
      <c r="I556" t="s">
        <v>2209</v>
      </c>
    </row>
    <row r="557" spans="2:9">
      <c r="B557">
        <v>2001</v>
      </c>
      <c r="C557" t="s">
        <v>2210</v>
      </c>
      <c r="D557" t="s">
        <v>2211</v>
      </c>
      <c r="E557" t="s">
        <v>1861</v>
      </c>
      <c r="G557" t="s">
        <v>1862</v>
      </c>
      <c r="H557" t="s">
        <v>2212</v>
      </c>
      <c r="I557" t="s">
        <v>2213</v>
      </c>
    </row>
    <row r="558" spans="2:9">
      <c r="B558">
        <v>2017</v>
      </c>
      <c r="C558" t="s">
        <v>2214</v>
      </c>
      <c r="D558" t="s">
        <v>2215</v>
      </c>
      <c r="E558" t="s">
        <v>2216</v>
      </c>
      <c r="G558" t="s">
        <v>1802</v>
      </c>
      <c r="H558" t="s">
        <v>2217</v>
      </c>
      <c r="I558" t="s">
        <v>2218</v>
      </c>
    </row>
    <row r="559" spans="2:9">
      <c r="B559">
        <v>2012</v>
      </c>
      <c r="D559" t="s">
        <v>2219</v>
      </c>
      <c r="E559" t="s">
        <v>1492</v>
      </c>
      <c r="G559" t="s">
        <v>232</v>
      </c>
      <c r="H559" t="s">
        <v>2220</v>
      </c>
      <c r="I559" t="s">
        <v>2221</v>
      </c>
    </row>
    <row r="560" spans="2:9">
      <c r="B560">
        <v>2015</v>
      </c>
      <c r="C560" t="s">
        <v>2222</v>
      </c>
      <c r="D560" t="s">
        <v>2223</v>
      </c>
      <c r="E560" t="s">
        <v>2224</v>
      </c>
      <c r="G560" t="s">
        <v>1748</v>
      </c>
      <c r="H560" t="s">
        <v>2225</v>
      </c>
      <c r="I560" t="s">
        <v>2226</v>
      </c>
    </row>
    <row r="561" spans="2:9">
      <c r="B561">
        <v>2016</v>
      </c>
      <c r="C561" t="s">
        <v>2227</v>
      </c>
      <c r="D561" t="s">
        <v>2228</v>
      </c>
      <c r="E561" t="s">
        <v>1978</v>
      </c>
      <c r="G561" t="s">
        <v>1979</v>
      </c>
      <c r="H561" t="s">
        <v>2229</v>
      </c>
      <c r="I561" t="s">
        <v>2230</v>
      </c>
    </row>
    <row r="562" spans="2:9">
      <c r="B562">
        <v>2000</v>
      </c>
      <c r="C562" t="s">
        <v>2231</v>
      </c>
      <c r="D562" t="s">
        <v>2232</v>
      </c>
      <c r="E562" t="s">
        <v>1703</v>
      </c>
      <c r="G562" t="s">
        <v>1704</v>
      </c>
      <c r="H562" t="s">
        <v>2233</v>
      </c>
      <c r="I562" t="s">
        <v>2234</v>
      </c>
    </row>
    <row r="563" spans="2:9">
      <c r="B563">
        <v>2019</v>
      </c>
      <c r="C563" t="s">
        <v>2235</v>
      </c>
      <c r="D563" t="s">
        <v>2236</v>
      </c>
      <c r="E563" t="s">
        <v>2237</v>
      </c>
      <c r="G563" t="s">
        <v>2238</v>
      </c>
      <c r="H563" t="s">
        <v>2239</v>
      </c>
      <c r="I563" t="s">
        <v>2240</v>
      </c>
    </row>
    <row r="564" spans="2:9">
      <c r="B564">
        <v>2017</v>
      </c>
      <c r="C564" t="s">
        <v>2241</v>
      </c>
      <c r="D564" t="s">
        <v>2242</v>
      </c>
      <c r="E564" t="s">
        <v>2243</v>
      </c>
      <c r="G564" t="s">
        <v>2244</v>
      </c>
      <c r="H564" t="s">
        <v>2245</v>
      </c>
      <c r="I564" t="s">
        <v>2246</v>
      </c>
    </row>
    <row r="565" spans="2:9">
      <c r="B565">
        <v>2003</v>
      </c>
      <c r="D565" t="s">
        <v>2247</v>
      </c>
      <c r="E565" t="s">
        <v>1352</v>
      </c>
      <c r="F565" t="s">
        <v>1353</v>
      </c>
      <c r="I565" t="s">
        <v>2248</v>
      </c>
    </row>
    <row r="566" spans="2:9">
      <c r="B566">
        <v>2010</v>
      </c>
      <c r="C566" t="s">
        <v>2249</v>
      </c>
      <c r="D566" t="s">
        <v>2250</v>
      </c>
      <c r="E566" t="s">
        <v>2251</v>
      </c>
      <c r="G566" t="s">
        <v>2252</v>
      </c>
      <c r="I566" t="s">
        <v>2253</v>
      </c>
    </row>
    <row r="567" spans="2:9">
      <c r="B567">
        <v>2008</v>
      </c>
      <c r="C567" t="s">
        <v>2254</v>
      </c>
      <c r="D567" t="s">
        <v>2255</v>
      </c>
      <c r="E567" t="s">
        <v>2256</v>
      </c>
      <c r="G567" t="s">
        <v>2257</v>
      </c>
      <c r="H567" t="s">
        <v>2258</v>
      </c>
      <c r="I567" t="s">
        <v>2259</v>
      </c>
    </row>
    <row r="568" spans="2:9">
      <c r="B568">
        <v>2017</v>
      </c>
      <c r="C568" t="s">
        <v>2260</v>
      </c>
      <c r="D568" t="s">
        <v>2261</v>
      </c>
      <c r="E568" t="s">
        <v>2262</v>
      </c>
      <c r="F568" t="s">
        <v>2263</v>
      </c>
      <c r="I568" t="s">
        <v>2264</v>
      </c>
    </row>
    <row r="569" spans="2:9">
      <c r="B569">
        <v>1993</v>
      </c>
      <c r="C569" t="s">
        <v>2265</v>
      </c>
      <c r="D569" t="s">
        <v>2266</v>
      </c>
      <c r="E569" t="s">
        <v>1406</v>
      </c>
      <c r="G569" t="s">
        <v>1407</v>
      </c>
      <c r="H569" t="s">
        <v>2267</v>
      </c>
      <c r="I569" t="s">
        <v>2268</v>
      </c>
    </row>
    <row r="570" spans="2:9">
      <c r="B570">
        <v>2010</v>
      </c>
      <c r="C570" t="s">
        <v>2269</v>
      </c>
      <c r="D570" t="s">
        <v>2270</v>
      </c>
      <c r="E570" t="s">
        <v>1682</v>
      </c>
      <c r="G570" t="s">
        <v>1683</v>
      </c>
      <c r="H570" t="s">
        <v>2271</v>
      </c>
      <c r="I570" t="s">
        <v>2272</v>
      </c>
    </row>
    <row r="571" spans="2:9">
      <c r="B571">
        <v>2016</v>
      </c>
      <c r="C571" t="s">
        <v>2273</v>
      </c>
      <c r="D571" t="s">
        <v>2274</v>
      </c>
      <c r="E571" t="s">
        <v>2275</v>
      </c>
      <c r="G571" t="s">
        <v>2276</v>
      </c>
      <c r="H571" t="s">
        <v>2277</v>
      </c>
      <c r="I571" t="s">
        <v>2278</v>
      </c>
    </row>
    <row r="572" spans="2:9">
      <c r="B572">
        <v>2007</v>
      </c>
      <c r="C572" t="s">
        <v>2279</v>
      </c>
      <c r="D572" t="s">
        <v>2280</v>
      </c>
      <c r="E572" t="s">
        <v>2281</v>
      </c>
      <c r="G572" t="s">
        <v>2282</v>
      </c>
      <c r="H572" t="s">
        <v>2283</v>
      </c>
      <c r="I572" t="s">
        <v>2284</v>
      </c>
    </row>
    <row r="573" spans="2:9">
      <c r="B573">
        <v>2017</v>
      </c>
      <c r="C573" t="s">
        <v>2285</v>
      </c>
      <c r="D573" t="s">
        <v>2286</v>
      </c>
      <c r="E573" t="s">
        <v>2287</v>
      </c>
      <c r="G573" t="s">
        <v>2288</v>
      </c>
      <c r="H573" t="s">
        <v>2289</v>
      </c>
      <c r="I573" t="s">
        <v>2290</v>
      </c>
    </row>
    <row r="574" spans="2:9">
      <c r="B574">
        <v>2017</v>
      </c>
      <c r="C574" t="s">
        <v>2291</v>
      </c>
      <c r="D574" t="s">
        <v>2292</v>
      </c>
      <c r="E574" t="s">
        <v>2293</v>
      </c>
      <c r="G574" t="s">
        <v>2294</v>
      </c>
      <c r="H574" t="s">
        <v>2295</v>
      </c>
      <c r="I574" t="s">
        <v>2296</v>
      </c>
    </row>
    <row r="575" spans="2:9">
      <c r="B575">
        <v>2008</v>
      </c>
      <c r="D575" t="s">
        <v>2247</v>
      </c>
      <c r="E575" t="s">
        <v>1560</v>
      </c>
      <c r="F575" t="s">
        <v>1561</v>
      </c>
      <c r="I575" t="s">
        <v>2297</v>
      </c>
    </row>
    <row r="576" spans="2:9">
      <c r="B576">
        <v>2006</v>
      </c>
      <c r="C576" t="s">
        <v>2298</v>
      </c>
      <c r="D576" t="s">
        <v>2299</v>
      </c>
      <c r="E576" t="s">
        <v>2300</v>
      </c>
      <c r="G576" t="s">
        <v>2301</v>
      </c>
      <c r="H576" t="s">
        <v>2302</v>
      </c>
      <c r="I576" t="s">
        <v>2303</v>
      </c>
    </row>
    <row r="577" spans="2:9">
      <c r="B577">
        <v>2016</v>
      </c>
      <c r="C577" t="s">
        <v>2304</v>
      </c>
      <c r="D577" t="s">
        <v>2305</v>
      </c>
      <c r="E577" t="s">
        <v>2306</v>
      </c>
      <c r="G577" t="s">
        <v>2307</v>
      </c>
      <c r="H577" t="s">
        <v>2308</v>
      </c>
      <c r="I577" t="s">
        <v>2309</v>
      </c>
    </row>
    <row r="578" spans="2:9">
      <c r="B578">
        <v>1993</v>
      </c>
      <c r="C578" t="s">
        <v>2310</v>
      </c>
      <c r="D578" t="s">
        <v>2311</v>
      </c>
      <c r="E578" t="s">
        <v>1888</v>
      </c>
      <c r="G578" t="s">
        <v>2312</v>
      </c>
      <c r="H578" t="s">
        <v>2313</v>
      </c>
      <c r="I578" t="s">
        <v>2314</v>
      </c>
    </row>
    <row r="579" spans="2:9">
      <c r="B579">
        <v>2020</v>
      </c>
      <c r="C579" t="s">
        <v>2315</v>
      </c>
      <c r="D579" t="s">
        <v>2316</v>
      </c>
      <c r="E579" t="s">
        <v>2317</v>
      </c>
      <c r="F579" t="s">
        <v>2318</v>
      </c>
      <c r="I579" t="s">
        <v>2319</v>
      </c>
    </row>
    <row r="580" spans="2:9">
      <c r="B580">
        <v>2018</v>
      </c>
      <c r="C580" t="s">
        <v>2320</v>
      </c>
      <c r="D580" t="s">
        <v>2321</v>
      </c>
      <c r="E580" t="s">
        <v>766</v>
      </c>
      <c r="G580" t="s">
        <v>232</v>
      </c>
      <c r="H580" t="s">
        <v>2322</v>
      </c>
      <c r="I580" t="s">
        <v>2323</v>
      </c>
    </row>
    <row r="581" spans="2:9">
      <c r="B581">
        <v>2001</v>
      </c>
      <c r="C581" t="s">
        <v>2324</v>
      </c>
      <c r="D581" t="s">
        <v>2325</v>
      </c>
      <c r="E581" t="s">
        <v>2326</v>
      </c>
      <c r="F581">
        <v>18730450</v>
      </c>
      <c r="I581" t="s">
        <v>2327</v>
      </c>
    </row>
    <row r="582" spans="2:9">
      <c r="B582">
        <v>1964</v>
      </c>
      <c r="C582" t="s">
        <v>2328</v>
      </c>
      <c r="D582" t="s">
        <v>2329</v>
      </c>
      <c r="E582" t="s">
        <v>2330</v>
      </c>
      <c r="F582" t="s">
        <v>2331</v>
      </c>
      <c r="I582" t="s">
        <v>2332</v>
      </c>
    </row>
    <row r="583" spans="2:9">
      <c r="B583">
        <v>2017</v>
      </c>
      <c r="C583" t="s">
        <v>2333</v>
      </c>
      <c r="D583" t="s">
        <v>2334</v>
      </c>
      <c r="E583" t="s">
        <v>2335</v>
      </c>
      <c r="G583" t="s">
        <v>1710</v>
      </c>
      <c r="H583" t="s">
        <v>2336</v>
      </c>
      <c r="I583" t="s">
        <v>2337</v>
      </c>
    </row>
    <row r="584" spans="2:9">
      <c r="B584">
        <v>1995</v>
      </c>
      <c r="C584" t="s">
        <v>2338</v>
      </c>
      <c r="D584" t="s">
        <v>2339</v>
      </c>
      <c r="E584" t="s">
        <v>2340</v>
      </c>
      <c r="G584" t="s">
        <v>2341</v>
      </c>
      <c r="H584" t="s">
        <v>2342</v>
      </c>
      <c r="I584" t="s">
        <v>2343</v>
      </c>
    </row>
    <row r="585" spans="2:9">
      <c r="B585">
        <v>2018</v>
      </c>
      <c r="C585" t="s">
        <v>2344</v>
      </c>
      <c r="D585" t="s">
        <v>2345</v>
      </c>
      <c r="E585" t="s">
        <v>2346</v>
      </c>
      <c r="G585" t="s">
        <v>2347</v>
      </c>
      <c r="H585" t="s">
        <v>2348</v>
      </c>
      <c r="I585" t="s">
        <v>2349</v>
      </c>
    </row>
    <row r="586" spans="2:9">
      <c r="B586">
        <v>2017</v>
      </c>
      <c r="C586" t="s">
        <v>2350</v>
      </c>
      <c r="D586" t="s">
        <v>2351</v>
      </c>
      <c r="E586" t="s">
        <v>2352</v>
      </c>
      <c r="G586" t="s">
        <v>2353</v>
      </c>
      <c r="H586" t="s">
        <v>2354</v>
      </c>
      <c r="I586" t="s">
        <v>2355</v>
      </c>
    </row>
    <row r="587" spans="2:9">
      <c r="B587">
        <v>2004</v>
      </c>
      <c r="C587" t="s">
        <v>2356</v>
      </c>
      <c r="D587" t="s">
        <v>2357</v>
      </c>
      <c r="E587" t="s">
        <v>1811</v>
      </c>
      <c r="G587" t="s">
        <v>1812</v>
      </c>
      <c r="H587" t="s">
        <v>2358</v>
      </c>
      <c r="I587" t="s">
        <v>2359</v>
      </c>
    </row>
    <row r="588" spans="2:9">
      <c r="B588">
        <v>2008</v>
      </c>
      <c r="C588" t="s">
        <v>2360</v>
      </c>
      <c r="D588" t="s">
        <v>2261</v>
      </c>
      <c r="E588" t="s">
        <v>2361</v>
      </c>
      <c r="F588" t="s">
        <v>2362</v>
      </c>
      <c r="I588" t="s">
        <v>2363</v>
      </c>
    </row>
    <row r="589" spans="2:9">
      <c r="B589">
        <v>2010</v>
      </c>
      <c r="C589" t="s">
        <v>2364</v>
      </c>
      <c r="D589" t="s">
        <v>2365</v>
      </c>
      <c r="E589" t="s">
        <v>2366</v>
      </c>
      <c r="F589" t="s">
        <v>2367</v>
      </c>
      <c r="I589" t="s">
        <v>2368</v>
      </c>
    </row>
    <row r="590" spans="2:9">
      <c r="B590">
        <v>2014</v>
      </c>
      <c r="C590" t="s">
        <v>2369</v>
      </c>
      <c r="D590" t="s">
        <v>2370</v>
      </c>
      <c r="E590" t="s">
        <v>1430</v>
      </c>
      <c r="G590" t="s">
        <v>1364</v>
      </c>
      <c r="H590" t="s">
        <v>2371</v>
      </c>
      <c r="I590" t="s">
        <v>2372</v>
      </c>
    </row>
    <row r="591" spans="2:9">
      <c r="B591">
        <v>1990</v>
      </c>
      <c r="C591" t="s">
        <v>2373</v>
      </c>
      <c r="D591" t="s">
        <v>2374</v>
      </c>
      <c r="E591" t="s">
        <v>2375</v>
      </c>
      <c r="F591" t="s">
        <v>2376</v>
      </c>
      <c r="I591" t="s">
        <v>2377</v>
      </c>
    </row>
    <row r="592" spans="2:9">
      <c r="B592">
        <v>1993</v>
      </c>
      <c r="C592" t="s">
        <v>2378</v>
      </c>
      <c r="D592" t="s">
        <v>2379</v>
      </c>
      <c r="E592" t="s">
        <v>2380</v>
      </c>
      <c r="F592" t="s">
        <v>2381</v>
      </c>
      <c r="I592" t="s">
        <v>2382</v>
      </c>
    </row>
    <row r="593" spans="2:9">
      <c r="B593">
        <v>2002</v>
      </c>
      <c r="C593" t="s">
        <v>2383</v>
      </c>
      <c r="D593" t="s">
        <v>2153</v>
      </c>
      <c r="E593" t="s">
        <v>2384</v>
      </c>
      <c r="F593" t="s">
        <v>2385</v>
      </c>
      <c r="I593" t="s">
        <v>2386</v>
      </c>
    </row>
    <row r="594" spans="2:9">
      <c r="B594">
        <v>2017</v>
      </c>
      <c r="C594" t="s">
        <v>2387</v>
      </c>
      <c r="D594" t="s">
        <v>2388</v>
      </c>
      <c r="E594" t="s">
        <v>1441</v>
      </c>
      <c r="F594" t="s">
        <v>1442</v>
      </c>
      <c r="I594" t="s">
        <v>2389</v>
      </c>
    </row>
    <row r="595" spans="2:9">
      <c r="B595">
        <v>2019</v>
      </c>
      <c r="C595" t="s">
        <v>2390</v>
      </c>
      <c r="D595" t="s">
        <v>2391</v>
      </c>
      <c r="E595" t="s">
        <v>1617</v>
      </c>
      <c r="G595" t="s">
        <v>1618</v>
      </c>
      <c r="H595" t="s">
        <v>2392</v>
      </c>
      <c r="I595" t="s">
        <v>2393</v>
      </c>
    </row>
    <row r="596" spans="2:9">
      <c r="B596">
        <v>2007</v>
      </c>
      <c r="D596" t="s">
        <v>2394</v>
      </c>
      <c r="E596" t="s">
        <v>766</v>
      </c>
      <c r="G596" t="s">
        <v>232</v>
      </c>
      <c r="H596" t="s">
        <v>2395</v>
      </c>
      <c r="I596" t="s">
        <v>2396</v>
      </c>
    </row>
    <row r="597" spans="2:9">
      <c r="B597">
        <v>1987</v>
      </c>
      <c r="C597" t="s">
        <v>2397</v>
      </c>
      <c r="D597" t="s">
        <v>2398</v>
      </c>
      <c r="E597" t="s">
        <v>2399</v>
      </c>
      <c r="G597" t="s">
        <v>2400</v>
      </c>
      <c r="H597" t="s">
        <v>2401</v>
      </c>
      <c r="I597" t="s">
        <v>2402</v>
      </c>
    </row>
    <row r="598" spans="2:9">
      <c r="B598">
        <v>2005</v>
      </c>
      <c r="C598" t="s">
        <v>2403</v>
      </c>
      <c r="D598" t="s">
        <v>2404</v>
      </c>
      <c r="E598" t="s">
        <v>2405</v>
      </c>
      <c r="G598" t="s">
        <v>2406</v>
      </c>
      <c r="H598" t="s">
        <v>2407</v>
      </c>
      <c r="I598" t="s">
        <v>2408</v>
      </c>
    </row>
    <row r="599" spans="2:9">
      <c r="B599">
        <v>2019</v>
      </c>
      <c r="C599" t="s">
        <v>2409</v>
      </c>
      <c r="D599" t="s">
        <v>2410</v>
      </c>
      <c r="E599" t="s">
        <v>1923</v>
      </c>
      <c r="G599" t="s">
        <v>1924</v>
      </c>
      <c r="H599" t="s">
        <v>2411</v>
      </c>
      <c r="I599" t="s">
        <v>2412</v>
      </c>
    </row>
    <row r="600" spans="2:9">
      <c r="B600">
        <v>2019</v>
      </c>
      <c r="C600" t="s">
        <v>2413</v>
      </c>
      <c r="D600" t="s">
        <v>2414</v>
      </c>
      <c r="E600" t="s">
        <v>2415</v>
      </c>
      <c r="G600" t="s">
        <v>1720</v>
      </c>
      <c r="H600" t="s">
        <v>2416</v>
      </c>
      <c r="I600" t="s">
        <v>2417</v>
      </c>
    </row>
    <row r="601" spans="2:9">
      <c r="B601">
        <v>2017</v>
      </c>
      <c r="C601" t="s">
        <v>2418</v>
      </c>
      <c r="D601" t="s">
        <v>2419</v>
      </c>
      <c r="E601" t="s">
        <v>2420</v>
      </c>
      <c r="G601" t="s">
        <v>2421</v>
      </c>
      <c r="H601" t="s">
        <v>2422</v>
      </c>
      <c r="I601" t="s">
        <v>2423</v>
      </c>
    </row>
    <row r="602" spans="2:9">
      <c r="B602">
        <v>2007</v>
      </c>
      <c r="C602" t="s">
        <v>2424</v>
      </c>
      <c r="D602" t="s">
        <v>2425</v>
      </c>
      <c r="E602" t="s">
        <v>2426</v>
      </c>
      <c r="G602" t="s">
        <v>2427</v>
      </c>
      <c r="H602" t="s">
        <v>2428</v>
      </c>
      <c r="I602" t="s">
        <v>2429</v>
      </c>
    </row>
    <row r="603" spans="2:9">
      <c r="B603">
        <v>2012</v>
      </c>
      <c r="C603" t="s">
        <v>2430</v>
      </c>
      <c r="D603" t="s">
        <v>2431</v>
      </c>
      <c r="E603" t="s">
        <v>2432</v>
      </c>
      <c r="G603" t="s">
        <v>1511</v>
      </c>
      <c r="H603" t="s">
        <v>2433</v>
      </c>
      <c r="I603" t="s">
        <v>2434</v>
      </c>
    </row>
    <row r="604" spans="2:9">
      <c r="B604">
        <v>2018</v>
      </c>
      <c r="C604" t="s">
        <v>2435</v>
      </c>
      <c r="D604" t="s">
        <v>2436</v>
      </c>
      <c r="E604" t="s">
        <v>2437</v>
      </c>
      <c r="G604" t="s">
        <v>1726</v>
      </c>
      <c r="H604" t="s">
        <v>2438</v>
      </c>
      <c r="I604" t="s">
        <v>2439</v>
      </c>
    </row>
    <row r="605" spans="2:9">
      <c r="B605">
        <v>2001</v>
      </c>
      <c r="E605" t="s">
        <v>2326</v>
      </c>
      <c r="F605">
        <v>18730450</v>
      </c>
      <c r="I605" t="s">
        <v>2440</v>
      </c>
    </row>
    <row r="606" spans="2:9">
      <c r="B606">
        <v>2007</v>
      </c>
      <c r="C606" t="s">
        <v>2441</v>
      </c>
      <c r="D606" t="s">
        <v>2442</v>
      </c>
      <c r="E606" t="s">
        <v>1381</v>
      </c>
      <c r="G606" t="s">
        <v>232</v>
      </c>
      <c r="H606" t="s">
        <v>2443</v>
      </c>
      <c r="I606" t="s">
        <v>2444</v>
      </c>
    </row>
    <row r="607" spans="2:9">
      <c r="B607">
        <v>1988</v>
      </c>
      <c r="C607" t="s">
        <v>2445</v>
      </c>
      <c r="D607" t="s">
        <v>2446</v>
      </c>
      <c r="E607" t="s">
        <v>2447</v>
      </c>
      <c r="G607" t="s">
        <v>2448</v>
      </c>
      <c r="H607" t="s">
        <v>2449</v>
      </c>
      <c r="I607" t="s">
        <v>2450</v>
      </c>
    </row>
    <row r="608" spans="2:9">
      <c r="B608">
        <v>2017</v>
      </c>
      <c r="C608" t="s">
        <v>2451</v>
      </c>
      <c r="D608" t="s">
        <v>2452</v>
      </c>
      <c r="E608" t="s">
        <v>2453</v>
      </c>
      <c r="G608" t="s">
        <v>2454</v>
      </c>
      <c r="H608" t="s">
        <v>2455</v>
      </c>
      <c r="I608" t="s">
        <v>2456</v>
      </c>
    </row>
    <row r="609" spans="2:9">
      <c r="B609">
        <v>2018</v>
      </c>
      <c r="C609" t="s">
        <v>2457</v>
      </c>
      <c r="D609" t="s">
        <v>2458</v>
      </c>
      <c r="E609" t="s">
        <v>1682</v>
      </c>
      <c r="G609" t="s">
        <v>1683</v>
      </c>
      <c r="H609" t="s">
        <v>2459</v>
      </c>
      <c r="I609" t="s">
        <v>2460</v>
      </c>
    </row>
    <row r="610" spans="2:9">
      <c r="B610">
        <v>2001</v>
      </c>
      <c r="C610" t="s">
        <v>2461</v>
      </c>
      <c r="D610" t="s">
        <v>2462</v>
      </c>
      <c r="E610" t="s">
        <v>1757</v>
      </c>
      <c r="F610" t="s">
        <v>1758</v>
      </c>
      <c r="I610" t="s">
        <v>2463</v>
      </c>
    </row>
    <row r="611" spans="2:9">
      <c r="B611">
        <v>2003</v>
      </c>
      <c r="C611" t="s">
        <v>2464</v>
      </c>
      <c r="D611" t="s">
        <v>2465</v>
      </c>
      <c r="E611" t="s">
        <v>2466</v>
      </c>
      <c r="G611" t="s">
        <v>2467</v>
      </c>
      <c r="H611" t="s">
        <v>2468</v>
      </c>
      <c r="I611" t="s">
        <v>2469</v>
      </c>
    </row>
    <row r="612" spans="2:9">
      <c r="B612">
        <v>2018</v>
      </c>
      <c r="C612" t="s">
        <v>2470</v>
      </c>
      <c r="D612" t="s">
        <v>2471</v>
      </c>
      <c r="E612" t="s">
        <v>2472</v>
      </c>
      <c r="G612" t="s">
        <v>2473</v>
      </c>
      <c r="H612" t="s">
        <v>2474</v>
      </c>
      <c r="I612" t="s">
        <v>2475</v>
      </c>
    </row>
    <row r="613" spans="2:9">
      <c r="B613">
        <v>2007</v>
      </c>
      <c r="C613" t="s">
        <v>2476</v>
      </c>
      <c r="D613" t="s">
        <v>2477</v>
      </c>
      <c r="E613" t="s">
        <v>1655</v>
      </c>
      <c r="G613" t="s">
        <v>1656</v>
      </c>
      <c r="H613" t="s">
        <v>2478</v>
      </c>
      <c r="I613" t="s">
        <v>2479</v>
      </c>
    </row>
    <row r="614" spans="2:9">
      <c r="B614">
        <v>2010</v>
      </c>
      <c r="C614" t="s">
        <v>2480</v>
      </c>
      <c r="D614" t="s">
        <v>2481</v>
      </c>
      <c r="E614" t="s">
        <v>2482</v>
      </c>
      <c r="G614" t="s">
        <v>2483</v>
      </c>
      <c r="H614" t="s">
        <v>2484</v>
      </c>
      <c r="I614" t="s">
        <v>2485</v>
      </c>
    </row>
    <row r="615" spans="2:9">
      <c r="B615">
        <v>2020</v>
      </c>
      <c r="C615" t="s">
        <v>2486</v>
      </c>
      <c r="D615" t="s">
        <v>2487</v>
      </c>
      <c r="E615" t="s">
        <v>2317</v>
      </c>
      <c r="F615" t="s">
        <v>2318</v>
      </c>
      <c r="I615" t="s">
        <v>2488</v>
      </c>
    </row>
    <row r="616" spans="2:9">
      <c r="B616">
        <v>2006</v>
      </c>
      <c r="C616" t="s">
        <v>2489</v>
      </c>
      <c r="D616" t="s">
        <v>2490</v>
      </c>
      <c r="E616" t="s">
        <v>2186</v>
      </c>
      <c r="G616" t="s">
        <v>1476</v>
      </c>
      <c r="H616" t="s">
        <v>2491</v>
      </c>
      <c r="I616" t="s">
        <v>2492</v>
      </c>
    </row>
    <row r="617" spans="2:9">
      <c r="B617">
        <v>2020</v>
      </c>
      <c r="C617" t="s">
        <v>2493</v>
      </c>
      <c r="D617" t="s">
        <v>2494</v>
      </c>
      <c r="E617" t="s">
        <v>858</v>
      </c>
      <c r="G617" t="s">
        <v>859</v>
      </c>
      <c r="H617" t="s">
        <v>2495</v>
      </c>
      <c r="I617" t="s">
        <v>2496</v>
      </c>
    </row>
    <row r="618" spans="2:9">
      <c r="B618">
        <v>2018</v>
      </c>
      <c r="C618" t="s">
        <v>2497</v>
      </c>
      <c r="D618" t="s">
        <v>2498</v>
      </c>
      <c r="E618" t="s">
        <v>1703</v>
      </c>
      <c r="G618" t="s">
        <v>1704</v>
      </c>
      <c r="H618" t="s">
        <v>2499</v>
      </c>
      <c r="I618" t="s">
        <v>2500</v>
      </c>
    </row>
    <row r="619" spans="2:9">
      <c r="B619">
        <v>2003</v>
      </c>
      <c r="C619" t="s">
        <v>2501</v>
      </c>
      <c r="D619" t="s">
        <v>2502</v>
      </c>
      <c r="E619" t="s">
        <v>1682</v>
      </c>
      <c r="G619" t="s">
        <v>1683</v>
      </c>
      <c r="H619" t="s">
        <v>2503</v>
      </c>
      <c r="I619" t="s">
        <v>2504</v>
      </c>
    </row>
    <row r="620" spans="2:9">
      <c r="B620">
        <v>2013</v>
      </c>
      <c r="C620" t="s">
        <v>2505</v>
      </c>
      <c r="D620" t="s">
        <v>2506</v>
      </c>
      <c r="E620" t="s">
        <v>2317</v>
      </c>
      <c r="F620" t="s">
        <v>2318</v>
      </c>
      <c r="I620" t="s">
        <v>2507</v>
      </c>
    </row>
    <row r="621" spans="2:9">
      <c r="B621">
        <v>2001</v>
      </c>
      <c r="C621" t="s">
        <v>2508</v>
      </c>
      <c r="D621" t="s">
        <v>2509</v>
      </c>
      <c r="E621" t="s">
        <v>1836</v>
      </c>
      <c r="G621" t="s">
        <v>1837</v>
      </c>
      <c r="H621" t="s">
        <v>2510</v>
      </c>
      <c r="I621" t="s">
        <v>2511</v>
      </c>
    </row>
    <row r="622" spans="2:9">
      <c r="B622">
        <v>2014</v>
      </c>
      <c r="C622" t="s">
        <v>2512</v>
      </c>
      <c r="D622" t="s">
        <v>2513</v>
      </c>
      <c r="E622" t="s">
        <v>1850</v>
      </c>
      <c r="G622" t="s">
        <v>1851</v>
      </c>
      <c r="H622" t="s">
        <v>2514</v>
      </c>
      <c r="I622" t="s">
        <v>2515</v>
      </c>
    </row>
    <row r="623" spans="2:9">
      <c r="B623">
        <v>2008</v>
      </c>
      <c r="C623" t="s">
        <v>2516</v>
      </c>
      <c r="D623" t="s">
        <v>2517</v>
      </c>
      <c r="E623" t="s">
        <v>2518</v>
      </c>
      <c r="G623" t="s">
        <v>2519</v>
      </c>
      <c r="H623" t="s">
        <v>2520</v>
      </c>
      <c r="I623" t="s">
        <v>2521</v>
      </c>
    </row>
    <row r="624" spans="2:9">
      <c r="B624">
        <v>2001</v>
      </c>
      <c r="C624" t="s">
        <v>2324</v>
      </c>
      <c r="D624" t="s">
        <v>2522</v>
      </c>
      <c r="E624" t="s">
        <v>2326</v>
      </c>
      <c r="F624">
        <v>18730450</v>
      </c>
      <c r="I624" t="s">
        <v>2523</v>
      </c>
    </row>
    <row r="625" spans="2:9">
      <c r="B625">
        <v>2003</v>
      </c>
      <c r="C625" t="s">
        <v>2524</v>
      </c>
      <c r="D625" t="s">
        <v>2525</v>
      </c>
      <c r="E625" t="s">
        <v>2526</v>
      </c>
      <c r="G625" t="s">
        <v>2527</v>
      </c>
      <c r="H625" t="s">
        <v>2528</v>
      </c>
      <c r="I625" t="s">
        <v>2529</v>
      </c>
    </row>
    <row r="626" spans="2:9">
      <c r="B626">
        <v>2007</v>
      </c>
      <c r="C626" t="s">
        <v>2530</v>
      </c>
      <c r="D626" t="s">
        <v>2531</v>
      </c>
      <c r="E626" t="s">
        <v>2532</v>
      </c>
      <c r="G626" t="s">
        <v>2533</v>
      </c>
      <c r="H626" t="s">
        <v>2534</v>
      </c>
      <c r="I626" t="s">
        <v>2535</v>
      </c>
    </row>
    <row r="627" spans="2:9">
      <c r="B627">
        <v>2017</v>
      </c>
      <c r="C627" t="s">
        <v>2536</v>
      </c>
      <c r="D627" t="s">
        <v>2537</v>
      </c>
      <c r="E627" t="s">
        <v>2538</v>
      </c>
      <c r="G627" t="s">
        <v>2539</v>
      </c>
      <c r="H627" t="s">
        <v>2540</v>
      </c>
      <c r="I627" t="s">
        <v>2541</v>
      </c>
    </row>
    <row r="628" spans="2:9">
      <c r="B628">
        <v>2011</v>
      </c>
      <c r="C628" t="s">
        <v>2542</v>
      </c>
      <c r="D628" t="s">
        <v>2543</v>
      </c>
      <c r="E628" t="s">
        <v>2544</v>
      </c>
      <c r="F628" t="s">
        <v>2545</v>
      </c>
      <c r="I628" t="s">
        <v>2546</v>
      </c>
    </row>
    <row r="629" spans="2:9">
      <c r="B629">
        <v>2010</v>
      </c>
      <c r="C629" t="s">
        <v>2547</v>
      </c>
      <c r="D629" t="s">
        <v>2548</v>
      </c>
      <c r="E629" t="s">
        <v>2549</v>
      </c>
      <c r="G629" t="s">
        <v>2550</v>
      </c>
      <c r="H629" t="s">
        <v>2551</v>
      </c>
      <c r="I629" t="s">
        <v>2552</v>
      </c>
    </row>
    <row r="630" spans="2:9">
      <c r="B630">
        <v>2009</v>
      </c>
      <c r="C630" t="s">
        <v>2553</v>
      </c>
      <c r="D630" t="s">
        <v>2554</v>
      </c>
      <c r="E630" t="s">
        <v>1725</v>
      </c>
      <c r="G630" t="s">
        <v>1726</v>
      </c>
      <c r="H630" t="s">
        <v>2555</v>
      </c>
      <c r="I630" t="s">
        <v>2556</v>
      </c>
    </row>
    <row r="631" spans="2:9">
      <c r="B631">
        <v>2000</v>
      </c>
      <c r="C631" t="s">
        <v>2557</v>
      </c>
      <c r="D631" t="s">
        <v>2558</v>
      </c>
      <c r="E631" t="s">
        <v>2559</v>
      </c>
      <c r="F631">
        <v>18730450</v>
      </c>
      <c r="I631" t="s">
        <v>2560</v>
      </c>
    </row>
    <row r="632" spans="2:9">
      <c r="B632">
        <v>2016</v>
      </c>
      <c r="C632" t="s">
        <v>2561</v>
      </c>
      <c r="D632" t="s">
        <v>2562</v>
      </c>
      <c r="E632" t="s">
        <v>2563</v>
      </c>
      <c r="G632" t="s">
        <v>2564</v>
      </c>
      <c r="H632" t="s">
        <v>2565</v>
      </c>
      <c r="I632" t="s">
        <v>2566</v>
      </c>
    </row>
    <row r="633" spans="2:9">
      <c r="B633">
        <v>1998</v>
      </c>
      <c r="C633" t="s">
        <v>2567</v>
      </c>
      <c r="D633" t="s">
        <v>2568</v>
      </c>
      <c r="E633" t="s">
        <v>1861</v>
      </c>
      <c r="G633" t="s">
        <v>1862</v>
      </c>
      <c r="H633" t="s">
        <v>2569</v>
      </c>
      <c r="I633" t="s">
        <v>2570</v>
      </c>
    </row>
    <row r="634" spans="2:9">
      <c r="B634">
        <v>2019</v>
      </c>
      <c r="C634" t="s">
        <v>2571</v>
      </c>
      <c r="D634" t="s">
        <v>2572</v>
      </c>
      <c r="E634" t="s">
        <v>2420</v>
      </c>
      <c r="G634" t="s">
        <v>2421</v>
      </c>
      <c r="H634" t="s">
        <v>2573</v>
      </c>
      <c r="I634" t="s">
        <v>2574</v>
      </c>
    </row>
    <row r="635" spans="2:9">
      <c r="B635">
        <v>2007</v>
      </c>
      <c r="D635" t="s">
        <v>2575</v>
      </c>
      <c r="E635" t="s">
        <v>766</v>
      </c>
      <c r="G635" t="s">
        <v>232</v>
      </c>
      <c r="H635" t="s">
        <v>2576</v>
      </c>
      <c r="I635" t="s">
        <v>2577</v>
      </c>
    </row>
    <row r="636" spans="2:9">
      <c r="B636">
        <v>2017</v>
      </c>
      <c r="C636" t="s">
        <v>2578</v>
      </c>
      <c r="D636" t="s">
        <v>2579</v>
      </c>
      <c r="E636" t="s">
        <v>2580</v>
      </c>
      <c r="G636" t="s">
        <v>2581</v>
      </c>
      <c r="H636" t="s">
        <v>2582</v>
      </c>
      <c r="I636" t="s">
        <v>2583</v>
      </c>
    </row>
    <row r="637" spans="2:9">
      <c r="B637">
        <v>2017</v>
      </c>
      <c r="C637" t="s">
        <v>2584</v>
      </c>
      <c r="D637" t="s">
        <v>2585</v>
      </c>
      <c r="E637" t="s">
        <v>2586</v>
      </c>
      <c r="G637" t="s">
        <v>1710</v>
      </c>
      <c r="H637" t="s">
        <v>2587</v>
      </c>
      <c r="I637" t="s">
        <v>2588</v>
      </c>
    </row>
    <row r="638" spans="2:9">
      <c r="B638">
        <v>2013</v>
      </c>
      <c r="D638" t="s">
        <v>2104</v>
      </c>
      <c r="E638" t="s">
        <v>1610</v>
      </c>
      <c r="F638" t="s">
        <v>1611</v>
      </c>
      <c r="I638" t="s">
        <v>2589</v>
      </c>
    </row>
    <row r="639" spans="2:9">
      <c r="B639">
        <v>1996</v>
      </c>
      <c r="C639" t="s">
        <v>2590</v>
      </c>
      <c r="D639" t="s">
        <v>2591</v>
      </c>
      <c r="E639" t="s">
        <v>1861</v>
      </c>
      <c r="G639" t="s">
        <v>1862</v>
      </c>
      <c r="H639" t="s">
        <v>2592</v>
      </c>
      <c r="I639" t="s">
        <v>2593</v>
      </c>
    </row>
    <row r="640" spans="2:9">
      <c r="B640">
        <v>1985</v>
      </c>
      <c r="C640" t="s">
        <v>872</v>
      </c>
      <c r="D640" t="s">
        <v>2594</v>
      </c>
      <c r="E640" t="s">
        <v>1337</v>
      </c>
      <c r="G640" t="s">
        <v>1338</v>
      </c>
      <c r="H640" t="s">
        <v>2595</v>
      </c>
      <c r="I640" t="s">
        <v>2596</v>
      </c>
    </row>
    <row r="641" spans="2:9">
      <c r="B641">
        <v>2010</v>
      </c>
      <c r="D641" t="s">
        <v>2597</v>
      </c>
      <c r="E641" t="s">
        <v>766</v>
      </c>
      <c r="G641" t="s">
        <v>232</v>
      </c>
      <c r="H641" t="s">
        <v>2598</v>
      </c>
      <c r="I641" t="s">
        <v>2599</v>
      </c>
    </row>
    <row r="642" spans="2:9">
      <c r="B642">
        <v>2014</v>
      </c>
      <c r="C642" t="s">
        <v>2600</v>
      </c>
      <c r="D642" t="s">
        <v>2601</v>
      </c>
      <c r="E642" t="s">
        <v>2602</v>
      </c>
      <c r="G642" t="s">
        <v>2603</v>
      </c>
      <c r="H642" t="s">
        <v>2604</v>
      </c>
      <c r="I642" t="s">
        <v>2605</v>
      </c>
    </row>
    <row r="643" spans="2:9">
      <c r="B643">
        <v>2012</v>
      </c>
      <c r="C643" t="s">
        <v>2606</v>
      </c>
      <c r="D643" t="s">
        <v>2607</v>
      </c>
      <c r="E643" t="s">
        <v>2608</v>
      </c>
      <c r="G643" t="s">
        <v>2609</v>
      </c>
      <c r="H643" t="s">
        <v>2610</v>
      </c>
      <c r="I643" t="s">
        <v>2611</v>
      </c>
    </row>
    <row r="644" spans="2:9">
      <c r="B644">
        <v>2020</v>
      </c>
      <c r="C644" t="s">
        <v>2612</v>
      </c>
      <c r="D644" t="s">
        <v>2613</v>
      </c>
      <c r="E644" t="s">
        <v>2614</v>
      </c>
      <c r="G644" t="s">
        <v>2615</v>
      </c>
      <c r="H644" t="s">
        <v>2616</v>
      </c>
      <c r="I644" t="s">
        <v>2617</v>
      </c>
    </row>
    <row r="645" spans="2:9">
      <c r="B645">
        <v>1996</v>
      </c>
      <c r="C645" t="s">
        <v>2618</v>
      </c>
      <c r="D645" t="s">
        <v>2619</v>
      </c>
      <c r="E645" t="s">
        <v>1836</v>
      </c>
      <c r="G645" t="s">
        <v>1837</v>
      </c>
      <c r="H645" t="s">
        <v>2620</v>
      </c>
      <c r="I645" t="s">
        <v>2621</v>
      </c>
    </row>
    <row r="646" spans="2:9">
      <c r="B646">
        <v>2019</v>
      </c>
      <c r="C646" t="s">
        <v>2622</v>
      </c>
      <c r="D646" t="s">
        <v>2623</v>
      </c>
      <c r="E646" t="s">
        <v>2624</v>
      </c>
      <c r="G646" t="s">
        <v>1007</v>
      </c>
      <c r="H646" t="s">
        <v>2625</v>
      </c>
      <c r="I646" t="s">
        <v>2626</v>
      </c>
    </row>
    <row r="647" spans="2:9">
      <c r="B647">
        <v>2014</v>
      </c>
      <c r="C647" t="s">
        <v>2627</v>
      </c>
      <c r="D647" t="s">
        <v>2628</v>
      </c>
      <c r="E647" t="s">
        <v>2629</v>
      </c>
      <c r="F647" t="s">
        <v>2630</v>
      </c>
      <c r="I647" t="s">
        <v>2631</v>
      </c>
    </row>
    <row r="648" spans="2:9">
      <c r="B648">
        <v>2015</v>
      </c>
      <c r="C648" t="s">
        <v>872</v>
      </c>
      <c r="D648" t="s">
        <v>2632</v>
      </c>
      <c r="E648" t="s">
        <v>2633</v>
      </c>
      <c r="F648" t="s">
        <v>2634</v>
      </c>
      <c r="I648" t="s">
        <v>2635</v>
      </c>
    </row>
    <row r="649" spans="2:9">
      <c r="B649">
        <v>2000</v>
      </c>
      <c r="C649" t="s">
        <v>2636</v>
      </c>
      <c r="D649" t="s">
        <v>2637</v>
      </c>
      <c r="E649" t="s">
        <v>766</v>
      </c>
      <c r="G649" t="s">
        <v>232</v>
      </c>
      <c r="H649" t="s">
        <v>2638</v>
      </c>
      <c r="I649" t="s">
        <v>2639</v>
      </c>
    </row>
    <row r="650" spans="2:9">
      <c r="B650">
        <v>2020</v>
      </c>
      <c r="C650" t="s">
        <v>2640</v>
      </c>
      <c r="D650" t="s">
        <v>2641</v>
      </c>
      <c r="E650" t="s">
        <v>1397</v>
      </c>
      <c r="G650" t="s">
        <v>1398</v>
      </c>
      <c r="H650" t="s">
        <v>2642</v>
      </c>
      <c r="I650" t="s">
        <v>2643</v>
      </c>
    </row>
    <row r="651" spans="2:9">
      <c r="B651">
        <v>2014</v>
      </c>
      <c r="C651" t="s">
        <v>2644</v>
      </c>
      <c r="D651" t="s">
        <v>2645</v>
      </c>
      <c r="E651" t="s">
        <v>2646</v>
      </c>
      <c r="G651" t="s">
        <v>2647</v>
      </c>
      <c r="H651" t="s">
        <v>2648</v>
      </c>
      <c r="I651" t="s">
        <v>2649</v>
      </c>
    </row>
    <row r="652" spans="2:9">
      <c r="B652">
        <v>2015</v>
      </c>
      <c r="C652" t="s">
        <v>2650</v>
      </c>
      <c r="D652" t="s">
        <v>2651</v>
      </c>
      <c r="E652" t="s">
        <v>2652</v>
      </c>
      <c r="G652" t="s">
        <v>2653</v>
      </c>
      <c r="H652" t="s">
        <v>2654</v>
      </c>
      <c r="I652" t="s">
        <v>2655</v>
      </c>
    </row>
    <row r="653" spans="2:9">
      <c r="B653">
        <v>2017</v>
      </c>
      <c r="C653" t="s">
        <v>2656</v>
      </c>
      <c r="D653" t="s">
        <v>2657</v>
      </c>
      <c r="E653" t="s">
        <v>1801</v>
      </c>
      <c r="G653" t="s">
        <v>1802</v>
      </c>
      <c r="H653" t="s">
        <v>2658</v>
      </c>
      <c r="I653" t="s">
        <v>2659</v>
      </c>
    </row>
    <row r="654" spans="2:9">
      <c r="B654">
        <v>1994</v>
      </c>
      <c r="C654" t="s">
        <v>2660</v>
      </c>
      <c r="D654" t="s">
        <v>2661</v>
      </c>
      <c r="E654" t="s">
        <v>2662</v>
      </c>
      <c r="G654" t="s">
        <v>1656</v>
      </c>
      <c r="H654" t="s">
        <v>2663</v>
      </c>
      <c r="I654" t="s">
        <v>2664</v>
      </c>
    </row>
    <row r="655" spans="2:9">
      <c r="B655">
        <v>2011</v>
      </c>
      <c r="C655" t="s">
        <v>2665</v>
      </c>
      <c r="D655" t="s">
        <v>2666</v>
      </c>
      <c r="E655" t="s">
        <v>2667</v>
      </c>
      <c r="F655" t="s">
        <v>2668</v>
      </c>
      <c r="I655" t="s">
        <v>2669</v>
      </c>
    </row>
    <row r="656" spans="2:9">
      <c r="B656">
        <v>2007</v>
      </c>
      <c r="D656" t="s">
        <v>2670</v>
      </c>
      <c r="E656" t="s">
        <v>766</v>
      </c>
      <c r="G656" t="s">
        <v>232</v>
      </c>
      <c r="H656" t="s">
        <v>2671</v>
      </c>
      <c r="I656" t="s">
        <v>2672</v>
      </c>
    </row>
    <row r="657" spans="2:9">
      <c r="B657">
        <v>2019</v>
      </c>
      <c r="C657" t="s">
        <v>2673</v>
      </c>
      <c r="D657" t="s">
        <v>2674</v>
      </c>
      <c r="E657" t="s">
        <v>2675</v>
      </c>
      <c r="G657" t="s">
        <v>2676</v>
      </c>
      <c r="H657" t="s">
        <v>2677</v>
      </c>
      <c r="I657" t="s">
        <v>2678</v>
      </c>
    </row>
    <row r="658" spans="2:9">
      <c r="B658">
        <v>2019</v>
      </c>
      <c r="C658" t="s">
        <v>2679</v>
      </c>
      <c r="D658" t="s">
        <v>2680</v>
      </c>
      <c r="E658" t="s">
        <v>2681</v>
      </c>
      <c r="F658" t="s">
        <v>2682</v>
      </c>
      <c r="I658" t="s">
        <v>2683</v>
      </c>
    </row>
    <row r="659" spans="2:9">
      <c r="B659">
        <v>2017</v>
      </c>
      <c r="C659" t="s">
        <v>2684</v>
      </c>
      <c r="D659" t="s">
        <v>2685</v>
      </c>
      <c r="E659" t="s">
        <v>660</v>
      </c>
      <c r="G659" t="s">
        <v>661</v>
      </c>
      <c r="H659" t="s">
        <v>2686</v>
      </c>
      <c r="I659" t="s">
        <v>2687</v>
      </c>
    </row>
    <row r="660" spans="2:9">
      <c r="B660">
        <v>2020</v>
      </c>
      <c r="C660" t="s">
        <v>2688</v>
      </c>
      <c r="D660" t="s">
        <v>2689</v>
      </c>
      <c r="E660" t="s">
        <v>2690</v>
      </c>
      <c r="G660" t="s">
        <v>2691</v>
      </c>
      <c r="H660" t="s">
        <v>2692</v>
      </c>
      <c r="I660" t="s">
        <v>2693</v>
      </c>
    </row>
    <row r="661" spans="2:9">
      <c r="B661">
        <v>2016</v>
      </c>
      <c r="C661" t="s">
        <v>2694</v>
      </c>
      <c r="D661" t="s">
        <v>2695</v>
      </c>
      <c r="E661" t="s">
        <v>2696</v>
      </c>
      <c r="G661" t="s">
        <v>2697</v>
      </c>
      <c r="H661" t="s">
        <v>2698</v>
      </c>
      <c r="I661" t="s">
        <v>2699</v>
      </c>
    </row>
    <row r="662" spans="2:9">
      <c r="B662">
        <v>2009</v>
      </c>
      <c r="C662" t="s">
        <v>2700</v>
      </c>
      <c r="D662" t="s">
        <v>2701</v>
      </c>
      <c r="E662" t="s">
        <v>2702</v>
      </c>
      <c r="G662" t="s">
        <v>232</v>
      </c>
      <c r="H662" t="s">
        <v>2703</v>
      </c>
      <c r="I662" t="s">
        <v>2704</v>
      </c>
    </row>
    <row r="663" spans="2:9">
      <c r="B663">
        <v>2017</v>
      </c>
      <c r="C663" t="s">
        <v>2705</v>
      </c>
      <c r="D663" t="s">
        <v>2706</v>
      </c>
      <c r="E663" t="s">
        <v>2707</v>
      </c>
      <c r="F663" t="s">
        <v>2708</v>
      </c>
      <c r="I663" t="s">
        <v>2709</v>
      </c>
    </row>
    <row r="664" spans="2:9">
      <c r="B664">
        <v>2012</v>
      </c>
      <c r="C664" t="s">
        <v>2710</v>
      </c>
      <c r="D664" t="s">
        <v>2711</v>
      </c>
      <c r="E664" t="s">
        <v>2712</v>
      </c>
      <c r="G664" t="s">
        <v>1319</v>
      </c>
      <c r="H664" t="s">
        <v>2713</v>
      </c>
      <c r="I664" t="s">
        <v>2714</v>
      </c>
    </row>
    <row r="665" spans="2:9">
      <c r="B665">
        <v>2015</v>
      </c>
      <c r="C665" t="s">
        <v>2715</v>
      </c>
      <c r="D665" t="s">
        <v>2716</v>
      </c>
      <c r="E665" t="s">
        <v>2717</v>
      </c>
      <c r="G665" t="s">
        <v>2718</v>
      </c>
      <c r="H665" t="s">
        <v>2719</v>
      </c>
      <c r="I665" t="s">
        <v>2720</v>
      </c>
    </row>
    <row r="666" spans="2:9">
      <c r="B666">
        <v>2013</v>
      </c>
      <c r="C666" t="s">
        <v>2721</v>
      </c>
      <c r="D666" t="s">
        <v>2722</v>
      </c>
      <c r="E666" t="s">
        <v>1337</v>
      </c>
      <c r="G666" t="s">
        <v>1338</v>
      </c>
      <c r="H666" t="s">
        <v>2723</v>
      </c>
      <c r="I666" t="s">
        <v>2724</v>
      </c>
    </row>
    <row r="667" spans="2:9">
      <c r="B667">
        <v>2016</v>
      </c>
      <c r="C667" t="s">
        <v>2725</v>
      </c>
      <c r="D667" t="s">
        <v>2726</v>
      </c>
      <c r="E667" t="s">
        <v>2727</v>
      </c>
      <c r="F667" t="s">
        <v>2728</v>
      </c>
      <c r="I667" t="s">
        <v>2729</v>
      </c>
    </row>
    <row r="668" spans="2:9">
      <c r="B668">
        <v>2011</v>
      </c>
      <c r="C668" t="s">
        <v>2730</v>
      </c>
      <c r="D668" t="s">
        <v>2731</v>
      </c>
      <c r="E668" t="s">
        <v>2732</v>
      </c>
      <c r="G668" t="s">
        <v>1525</v>
      </c>
      <c r="H668" t="s">
        <v>2733</v>
      </c>
      <c r="I668" t="s">
        <v>2734</v>
      </c>
    </row>
    <row r="669" spans="2:9">
      <c r="B669">
        <v>2000</v>
      </c>
      <c r="C669" t="s">
        <v>2735</v>
      </c>
      <c r="D669" t="s">
        <v>2736</v>
      </c>
      <c r="E669" t="s">
        <v>2737</v>
      </c>
      <c r="G669" t="s">
        <v>2738</v>
      </c>
      <c r="H669" t="s">
        <v>2739</v>
      </c>
      <c r="I669" t="s">
        <v>2740</v>
      </c>
    </row>
    <row r="670" spans="2:9">
      <c r="B670">
        <v>2016</v>
      </c>
      <c r="C670" t="s">
        <v>2741</v>
      </c>
      <c r="D670" t="s">
        <v>2742</v>
      </c>
      <c r="E670" t="s">
        <v>1337</v>
      </c>
      <c r="G670" t="s">
        <v>1338</v>
      </c>
      <c r="H670" t="s">
        <v>2743</v>
      </c>
      <c r="I670" t="s">
        <v>2744</v>
      </c>
    </row>
    <row r="671" spans="2:9">
      <c r="B671">
        <v>1999</v>
      </c>
      <c r="C671" t="s">
        <v>2745</v>
      </c>
      <c r="D671" t="s">
        <v>2746</v>
      </c>
      <c r="E671" t="s">
        <v>2747</v>
      </c>
      <c r="G671" t="s">
        <v>2748</v>
      </c>
      <c r="H671" t="s">
        <v>2749</v>
      </c>
      <c r="I671" t="s">
        <v>2750</v>
      </c>
    </row>
    <row r="672" spans="2:9">
      <c r="B672">
        <v>2016</v>
      </c>
      <c r="C672" t="s">
        <v>2751</v>
      </c>
      <c r="D672" t="s">
        <v>2752</v>
      </c>
      <c r="E672" t="s">
        <v>2753</v>
      </c>
      <c r="G672" t="s">
        <v>2754</v>
      </c>
      <c r="H672" t="s">
        <v>2755</v>
      </c>
      <c r="I672" t="s">
        <v>2756</v>
      </c>
    </row>
    <row r="673" spans="2:9">
      <c r="B673">
        <v>2013</v>
      </c>
      <c r="D673" t="s">
        <v>2219</v>
      </c>
      <c r="E673" t="s">
        <v>766</v>
      </c>
      <c r="G673" t="s">
        <v>232</v>
      </c>
      <c r="H673" t="s">
        <v>2757</v>
      </c>
      <c r="I673" t="s">
        <v>2758</v>
      </c>
    </row>
    <row r="674" spans="2:9">
      <c r="B674">
        <v>2009</v>
      </c>
      <c r="C674" t="s">
        <v>2759</v>
      </c>
      <c r="D674" t="s">
        <v>2760</v>
      </c>
      <c r="E674" t="s">
        <v>2761</v>
      </c>
      <c r="F674" t="s">
        <v>2762</v>
      </c>
      <c r="I674" t="s">
        <v>2763</v>
      </c>
    </row>
    <row r="675" spans="2:9">
      <c r="B675">
        <v>2004</v>
      </c>
      <c r="C675" t="s">
        <v>2764</v>
      </c>
      <c r="D675" t="s">
        <v>2765</v>
      </c>
      <c r="E675" t="s">
        <v>2766</v>
      </c>
      <c r="G675" t="s">
        <v>2767</v>
      </c>
      <c r="H675" t="s">
        <v>2768</v>
      </c>
      <c r="I675" t="s">
        <v>2769</v>
      </c>
    </row>
    <row r="676" spans="2:9">
      <c r="B676">
        <v>2020</v>
      </c>
      <c r="C676" t="s">
        <v>2770</v>
      </c>
      <c r="D676" t="s">
        <v>2771</v>
      </c>
      <c r="E676" t="s">
        <v>2772</v>
      </c>
      <c r="G676" t="s">
        <v>2773</v>
      </c>
      <c r="H676" t="s">
        <v>2774</v>
      </c>
      <c r="I676" t="s">
        <v>2775</v>
      </c>
    </row>
    <row r="677" spans="2:9">
      <c r="B677">
        <v>2009</v>
      </c>
      <c r="C677" t="s">
        <v>2776</v>
      </c>
      <c r="D677" t="s">
        <v>2777</v>
      </c>
      <c r="E677" t="s">
        <v>1384</v>
      </c>
      <c r="F677" t="s">
        <v>1385</v>
      </c>
      <c r="I677" t="s">
        <v>2778</v>
      </c>
    </row>
    <row r="678" spans="2:9">
      <c r="B678">
        <v>2019</v>
      </c>
      <c r="C678" t="s">
        <v>2779</v>
      </c>
      <c r="D678" t="s">
        <v>2780</v>
      </c>
      <c r="E678" t="s">
        <v>2781</v>
      </c>
      <c r="G678" t="s">
        <v>2782</v>
      </c>
      <c r="H678" t="s">
        <v>2783</v>
      </c>
      <c r="I678" t="s">
        <v>2784</v>
      </c>
    </row>
    <row r="679" spans="2:9">
      <c r="B679">
        <v>2018</v>
      </c>
      <c r="C679" t="s">
        <v>2785</v>
      </c>
      <c r="D679" t="s">
        <v>2786</v>
      </c>
      <c r="E679" t="s">
        <v>2787</v>
      </c>
      <c r="G679" t="s">
        <v>2788</v>
      </c>
      <c r="H679" t="s">
        <v>2789</v>
      </c>
      <c r="I679" t="s">
        <v>2790</v>
      </c>
    </row>
    <row r="680" spans="2:9">
      <c r="B680">
        <v>2010</v>
      </c>
      <c r="C680" t="s">
        <v>2791</v>
      </c>
      <c r="D680" t="s">
        <v>2792</v>
      </c>
      <c r="E680" t="s">
        <v>2549</v>
      </c>
      <c r="G680" t="s">
        <v>2550</v>
      </c>
      <c r="H680" t="s">
        <v>2793</v>
      </c>
      <c r="I680" t="s">
        <v>2794</v>
      </c>
    </row>
    <row r="681" spans="2:9">
      <c r="B681">
        <v>2020</v>
      </c>
      <c r="C681" t="s">
        <v>2795</v>
      </c>
      <c r="D681" t="s">
        <v>2796</v>
      </c>
      <c r="E681" t="s">
        <v>1600</v>
      </c>
      <c r="G681" t="s">
        <v>1601</v>
      </c>
      <c r="H681" t="s">
        <v>2797</v>
      </c>
      <c r="I681" t="s">
        <v>2798</v>
      </c>
    </row>
    <row r="682" spans="2:9">
      <c r="B682">
        <v>2001</v>
      </c>
      <c r="C682" t="s">
        <v>2799</v>
      </c>
      <c r="D682" t="s">
        <v>2800</v>
      </c>
      <c r="E682" t="s">
        <v>1757</v>
      </c>
      <c r="F682" t="s">
        <v>1758</v>
      </c>
      <c r="I682" t="s">
        <v>2801</v>
      </c>
    </row>
    <row r="683" spans="2:9">
      <c r="B683">
        <v>2005</v>
      </c>
      <c r="C683" t="s">
        <v>2802</v>
      </c>
      <c r="D683" t="s">
        <v>2803</v>
      </c>
      <c r="E683" t="s">
        <v>2804</v>
      </c>
      <c r="G683" t="s">
        <v>2805</v>
      </c>
      <c r="H683" t="s">
        <v>2806</v>
      </c>
      <c r="I683" t="s">
        <v>2807</v>
      </c>
    </row>
    <row r="684" spans="2:9">
      <c r="B684">
        <v>1998</v>
      </c>
      <c r="C684" t="s">
        <v>2808</v>
      </c>
      <c r="D684" t="s">
        <v>2809</v>
      </c>
      <c r="E684" t="s">
        <v>2810</v>
      </c>
      <c r="G684" t="s">
        <v>2811</v>
      </c>
      <c r="H684" t="s">
        <v>2812</v>
      </c>
      <c r="I684" t="s">
        <v>2813</v>
      </c>
    </row>
    <row r="685" spans="2:9">
      <c r="B685">
        <v>2019</v>
      </c>
      <c r="C685" t="s">
        <v>2814</v>
      </c>
      <c r="D685" t="s">
        <v>2815</v>
      </c>
      <c r="E685" t="s">
        <v>2816</v>
      </c>
      <c r="G685" t="s">
        <v>2095</v>
      </c>
      <c r="H685" t="s">
        <v>2817</v>
      </c>
      <c r="I685" t="s">
        <v>2818</v>
      </c>
    </row>
    <row r="686" spans="2:9">
      <c r="B686">
        <v>1982</v>
      </c>
      <c r="C686" t="s">
        <v>2819</v>
      </c>
      <c r="D686" t="s">
        <v>2820</v>
      </c>
      <c r="E686" t="s">
        <v>1861</v>
      </c>
      <c r="G686" t="s">
        <v>1862</v>
      </c>
      <c r="H686" t="s">
        <v>2821</v>
      </c>
      <c r="I686" t="s">
        <v>2822</v>
      </c>
    </row>
    <row r="687" spans="2:9">
      <c r="B687">
        <v>2018</v>
      </c>
      <c r="C687" t="s">
        <v>2823</v>
      </c>
      <c r="D687" t="s">
        <v>2824</v>
      </c>
      <c r="E687" t="s">
        <v>2825</v>
      </c>
      <c r="G687" t="s">
        <v>2826</v>
      </c>
      <c r="H687" t="s">
        <v>2827</v>
      </c>
      <c r="I687" t="s">
        <v>2828</v>
      </c>
    </row>
    <row r="688" spans="2:9">
      <c r="B688">
        <v>2013</v>
      </c>
      <c r="C688" t="s">
        <v>2829</v>
      </c>
      <c r="D688" t="s">
        <v>2830</v>
      </c>
      <c r="E688" t="s">
        <v>2831</v>
      </c>
      <c r="G688" t="s">
        <v>2832</v>
      </c>
      <c r="H688" t="s">
        <v>2833</v>
      </c>
      <c r="I688" t="s">
        <v>2834</v>
      </c>
    </row>
    <row r="689" spans="2:9">
      <c r="B689">
        <v>2010</v>
      </c>
      <c r="C689" t="s">
        <v>2835</v>
      </c>
      <c r="D689" t="s">
        <v>2836</v>
      </c>
      <c r="E689" t="s">
        <v>2837</v>
      </c>
      <c r="G689" t="s">
        <v>2838</v>
      </c>
      <c r="H689" t="s">
        <v>2839</v>
      </c>
      <c r="I689" t="s">
        <v>2840</v>
      </c>
    </row>
    <row r="690" spans="2:9">
      <c r="B690">
        <v>1973</v>
      </c>
      <c r="C690" t="s">
        <v>2841</v>
      </c>
      <c r="D690" t="s">
        <v>2842</v>
      </c>
      <c r="E690" t="s">
        <v>1406</v>
      </c>
      <c r="G690" t="s">
        <v>1407</v>
      </c>
      <c r="H690" t="s">
        <v>2843</v>
      </c>
      <c r="I690" t="s">
        <v>2844</v>
      </c>
    </row>
    <row r="691" spans="2:9">
      <c r="B691">
        <v>1999</v>
      </c>
      <c r="C691" t="s">
        <v>2845</v>
      </c>
      <c r="D691" t="s">
        <v>2846</v>
      </c>
      <c r="E691" t="s">
        <v>1682</v>
      </c>
      <c r="G691" t="s">
        <v>1683</v>
      </c>
      <c r="H691" t="s">
        <v>2847</v>
      </c>
      <c r="I691" t="s">
        <v>2848</v>
      </c>
    </row>
    <row r="692" spans="2:9">
      <c r="B692">
        <v>2015</v>
      </c>
      <c r="C692" t="s">
        <v>2849</v>
      </c>
      <c r="D692" t="s">
        <v>2850</v>
      </c>
      <c r="E692" t="s">
        <v>1996</v>
      </c>
      <c r="F692" t="s">
        <v>1997</v>
      </c>
      <c r="I692" t="s">
        <v>2851</v>
      </c>
    </row>
    <row r="693" spans="2:9">
      <c r="B693">
        <v>2012</v>
      </c>
      <c r="C693" t="s">
        <v>2852</v>
      </c>
      <c r="D693" t="s">
        <v>2853</v>
      </c>
      <c r="E693" t="s">
        <v>2854</v>
      </c>
      <c r="G693" t="s">
        <v>2855</v>
      </c>
      <c r="H693" t="s">
        <v>2856</v>
      </c>
      <c r="I693" t="s">
        <v>2857</v>
      </c>
    </row>
    <row r="694" spans="2:9">
      <c r="B694">
        <v>1986</v>
      </c>
      <c r="C694" t="s">
        <v>2858</v>
      </c>
      <c r="D694" t="s">
        <v>2859</v>
      </c>
      <c r="E694" t="s">
        <v>1776</v>
      </c>
      <c r="G694" t="s">
        <v>1777</v>
      </c>
      <c r="H694" t="s">
        <v>2860</v>
      </c>
      <c r="I694" t="s">
        <v>2861</v>
      </c>
    </row>
    <row r="695" spans="2:9">
      <c r="B695">
        <v>2015</v>
      </c>
      <c r="C695" t="s">
        <v>2862</v>
      </c>
      <c r="D695" t="s">
        <v>2863</v>
      </c>
      <c r="E695" t="s">
        <v>2864</v>
      </c>
      <c r="G695" t="s">
        <v>2865</v>
      </c>
      <c r="H695" t="s">
        <v>2866</v>
      </c>
      <c r="I695" t="s">
        <v>2867</v>
      </c>
    </row>
    <row r="696" spans="2:9">
      <c r="B696">
        <v>2017</v>
      </c>
      <c r="C696" t="s">
        <v>2868</v>
      </c>
      <c r="D696" t="s">
        <v>2869</v>
      </c>
      <c r="E696" t="s">
        <v>1872</v>
      </c>
      <c r="G696" t="s">
        <v>1364</v>
      </c>
      <c r="H696" t="s">
        <v>2870</v>
      </c>
      <c r="I696" t="s">
        <v>2871</v>
      </c>
    </row>
    <row r="697" spans="2:9">
      <c r="B697">
        <v>1998</v>
      </c>
      <c r="C697" t="s">
        <v>2872</v>
      </c>
      <c r="D697" t="s">
        <v>2873</v>
      </c>
      <c r="E697" t="s">
        <v>1776</v>
      </c>
      <c r="G697" t="s">
        <v>1777</v>
      </c>
      <c r="H697" t="s">
        <v>2874</v>
      </c>
      <c r="I697" t="s">
        <v>2875</v>
      </c>
    </row>
    <row r="698" spans="2:9">
      <c r="B698">
        <v>2015</v>
      </c>
      <c r="C698" t="s">
        <v>2876</v>
      </c>
      <c r="D698" t="s">
        <v>2877</v>
      </c>
      <c r="E698" t="s">
        <v>2878</v>
      </c>
      <c r="G698" t="s">
        <v>2879</v>
      </c>
      <c r="H698" t="s">
        <v>2880</v>
      </c>
      <c r="I698" t="s">
        <v>2881</v>
      </c>
    </row>
    <row r="699" spans="2:9">
      <c r="B699">
        <v>2002</v>
      </c>
      <c r="C699" t="s">
        <v>2882</v>
      </c>
      <c r="D699" t="s">
        <v>2883</v>
      </c>
      <c r="E699" t="s">
        <v>1352</v>
      </c>
      <c r="F699" t="s">
        <v>1353</v>
      </c>
      <c r="I699" t="s">
        <v>2884</v>
      </c>
    </row>
    <row r="700" spans="2:9">
      <c r="B700">
        <v>2015</v>
      </c>
      <c r="C700" t="s">
        <v>2885</v>
      </c>
      <c r="D700" t="s">
        <v>2886</v>
      </c>
      <c r="E700" t="s">
        <v>2887</v>
      </c>
      <c r="G700" t="s">
        <v>2888</v>
      </c>
      <c r="H700" t="s">
        <v>2889</v>
      </c>
      <c r="I700" t="s">
        <v>2890</v>
      </c>
    </row>
    <row r="701" spans="2:9">
      <c r="B701">
        <v>2007</v>
      </c>
      <c r="C701" t="s">
        <v>2891</v>
      </c>
      <c r="D701" t="s">
        <v>2892</v>
      </c>
      <c r="E701" t="s">
        <v>2893</v>
      </c>
      <c r="G701" t="s">
        <v>1777</v>
      </c>
      <c r="H701" t="s">
        <v>2894</v>
      </c>
      <c r="I701" t="s">
        <v>2895</v>
      </c>
    </row>
    <row r="702" spans="2:9">
      <c r="B702">
        <v>1992</v>
      </c>
      <c r="D702" t="s">
        <v>2896</v>
      </c>
      <c r="E702" t="s">
        <v>2897</v>
      </c>
      <c r="G702" t="s">
        <v>2898</v>
      </c>
      <c r="H702" t="s">
        <v>2899</v>
      </c>
      <c r="I702" t="s">
        <v>2900</v>
      </c>
    </row>
    <row r="703" spans="2:9">
      <c r="B703">
        <v>2011</v>
      </c>
      <c r="C703" t="s">
        <v>2901</v>
      </c>
      <c r="D703" t="s">
        <v>2902</v>
      </c>
      <c r="E703" t="s">
        <v>1900</v>
      </c>
      <c r="G703" t="s">
        <v>1901</v>
      </c>
      <c r="H703" t="s">
        <v>2903</v>
      </c>
      <c r="I703" t="s">
        <v>2904</v>
      </c>
    </row>
    <row r="704" spans="2:9">
      <c r="B704">
        <v>2016</v>
      </c>
      <c r="C704" t="s">
        <v>2905</v>
      </c>
      <c r="D704" t="s">
        <v>2906</v>
      </c>
      <c r="E704" t="s">
        <v>2907</v>
      </c>
      <c r="G704" t="s">
        <v>2908</v>
      </c>
      <c r="H704" t="s">
        <v>2909</v>
      </c>
      <c r="I704" t="s">
        <v>2910</v>
      </c>
    </row>
    <row r="705" spans="2:9">
      <c r="B705">
        <v>2018</v>
      </c>
      <c r="C705" t="s">
        <v>2911</v>
      </c>
      <c r="D705" t="s">
        <v>2912</v>
      </c>
      <c r="E705" t="s">
        <v>2913</v>
      </c>
      <c r="G705" t="s">
        <v>2914</v>
      </c>
      <c r="H705" t="s">
        <v>2915</v>
      </c>
      <c r="I705" t="s">
        <v>2916</v>
      </c>
    </row>
    <row r="706" spans="2:9">
      <c r="B706">
        <v>2004</v>
      </c>
      <c r="C706" t="s">
        <v>2917</v>
      </c>
      <c r="D706" t="s">
        <v>2918</v>
      </c>
      <c r="E706" t="s">
        <v>2919</v>
      </c>
      <c r="G706" t="s">
        <v>1338</v>
      </c>
      <c r="H706" t="s">
        <v>2920</v>
      </c>
      <c r="I706" t="s">
        <v>2921</v>
      </c>
    </row>
    <row r="707" spans="2:9">
      <c r="B707">
        <v>1996</v>
      </c>
      <c r="C707" t="s">
        <v>2922</v>
      </c>
      <c r="D707" t="s">
        <v>2923</v>
      </c>
      <c r="E707" t="s">
        <v>2924</v>
      </c>
      <c r="G707" t="s">
        <v>2925</v>
      </c>
      <c r="H707" t="s">
        <v>2926</v>
      </c>
      <c r="I707" t="s">
        <v>2927</v>
      </c>
    </row>
    <row r="708" spans="2:9">
      <c r="B708">
        <v>1987</v>
      </c>
      <c r="C708" t="s">
        <v>2928</v>
      </c>
      <c r="D708" t="s">
        <v>2929</v>
      </c>
      <c r="E708" t="s">
        <v>1861</v>
      </c>
      <c r="G708" t="s">
        <v>1862</v>
      </c>
      <c r="H708" t="s">
        <v>2930</v>
      </c>
      <c r="I708" t="s">
        <v>2931</v>
      </c>
    </row>
    <row r="709" spans="2:9">
      <c r="B709">
        <v>2003</v>
      </c>
      <c r="C709" t="s">
        <v>2932</v>
      </c>
      <c r="D709" t="s">
        <v>2933</v>
      </c>
      <c r="E709" t="s">
        <v>2934</v>
      </c>
      <c r="G709" t="s">
        <v>2935</v>
      </c>
      <c r="H709" t="s">
        <v>2936</v>
      </c>
      <c r="I709" t="s">
        <v>2937</v>
      </c>
    </row>
    <row r="710" spans="2:9">
      <c r="B710">
        <v>2017</v>
      </c>
      <c r="C710" t="s">
        <v>2938</v>
      </c>
      <c r="D710" t="s">
        <v>2939</v>
      </c>
      <c r="E710" t="s">
        <v>2275</v>
      </c>
      <c r="G710" t="s">
        <v>2276</v>
      </c>
      <c r="H710" t="s">
        <v>2940</v>
      </c>
      <c r="I710" t="s">
        <v>2941</v>
      </c>
    </row>
    <row r="711" spans="2:9">
      <c r="B711">
        <v>1971</v>
      </c>
      <c r="C711" t="s">
        <v>2942</v>
      </c>
      <c r="D711" t="s">
        <v>2943</v>
      </c>
      <c r="E711" t="s">
        <v>1406</v>
      </c>
      <c r="G711" t="s">
        <v>1407</v>
      </c>
      <c r="H711" t="s">
        <v>2944</v>
      </c>
      <c r="I711" t="s">
        <v>2945</v>
      </c>
    </row>
    <row r="712" spans="2:9">
      <c r="B712">
        <v>1963</v>
      </c>
      <c r="C712" t="s">
        <v>2946</v>
      </c>
      <c r="D712" t="s">
        <v>2947</v>
      </c>
      <c r="E712" t="s">
        <v>1801</v>
      </c>
      <c r="G712" t="s">
        <v>1802</v>
      </c>
      <c r="H712" t="s">
        <v>2948</v>
      </c>
      <c r="I712" t="s">
        <v>2949</v>
      </c>
    </row>
    <row r="713" spans="2:9">
      <c r="B713">
        <v>2010</v>
      </c>
      <c r="C713" t="s">
        <v>2950</v>
      </c>
      <c r="D713" t="s">
        <v>1934</v>
      </c>
      <c r="E713" t="s">
        <v>2951</v>
      </c>
      <c r="F713" t="s">
        <v>2952</v>
      </c>
      <c r="I713" t="s">
        <v>2953</v>
      </c>
    </row>
    <row r="714" spans="2:9">
      <c r="B714">
        <v>2012</v>
      </c>
      <c r="C714" t="s">
        <v>2954</v>
      </c>
      <c r="D714" t="s">
        <v>2955</v>
      </c>
      <c r="E714" t="s">
        <v>2956</v>
      </c>
      <c r="F714" t="s">
        <v>2957</v>
      </c>
      <c r="I714" t="s">
        <v>2958</v>
      </c>
    </row>
    <row r="715" spans="2:9">
      <c r="B715">
        <v>2013</v>
      </c>
      <c r="C715" t="s">
        <v>2959</v>
      </c>
      <c r="D715" t="s">
        <v>2960</v>
      </c>
      <c r="E715" t="s">
        <v>2961</v>
      </c>
      <c r="F715" t="s">
        <v>2962</v>
      </c>
      <c r="I715" t="s">
        <v>2963</v>
      </c>
    </row>
    <row r="716" spans="2:9">
      <c r="B716">
        <v>1987</v>
      </c>
      <c r="C716" t="s">
        <v>2964</v>
      </c>
      <c r="D716" t="s">
        <v>2965</v>
      </c>
      <c r="E716" t="s">
        <v>2966</v>
      </c>
      <c r="G716" t="s">
        <v>2400</v>
      </c>
      <c r="H716" t="s">
        <v>2967</v>
      </c>
      <c r="I716" t="s">
        <v>2968</v>
      </c>
    </row>
    <row r="717" spans="2:9">
      <c r="B717">
        <v>2000</v>
      </c>
      <c r="C717" t="s">
        <v>2969</v>
      </c>
      <c r="D717" t="s">
        <v>2970</v>
      </c>
      <c r="E717" t="s">
        <v>2971</v>
      </c>
      <c r="G717" t="s">
        <v>2972</v>
      </c>
      <c r="H717" t="s">
        <v>2973</v>
      </c>
      <c r="I717" t="s">
        <v>2974</v>
      </c>
    </row>
    <row r="718" spans="2:9">
      <c r="B718">
        <v>1996</v>
      </c>
      <c r="C718" t="s">
        <v>2975</v>
      </c>
      <c r="D718" t="s">
        <v>2976</v>
      </c>
      <c r="E718" t="s">
        <v>2977</v>
      </c>
      <c r="G718" t="s">
        <v>2978</v>
      </c>
      <c r="H718" t="s">
        <v>2979</v>
      </c>
      <c r="I718" t="s">
        <v>2980</v>
      </c>
    </row>
    <row r="719" spans="2:9">
      <c r="B719">
        <v>2013</v>
      </c>
      <c r="C719" t="s">
        <v>2981</v>
      </c>
      <c r="D719" t="s">
        <v>2982</v>
      </c>
      <c r="E719" t="s">
        <v>1949</v>
      </c>
      <c r="F719" t="s">
        <v>1950</v>
      </c>
      <c r="I719" t="s">
        <v>2983</v>
      </c>
    </row>
    <row r="720" spans="2:9">
      <c r="B720">
        <v>2005</v>
      </c>
      <c r="C720" t="s">
        <v>2984</v>
      </c>
      <c r="D720" t="s">
        <v>2985</v>
      </c>
      <c r="E720" t="s">
        <v>2986</v>
      </c>
      <c r="G720" t="s">
        <v>2987</v>
      </c>
      <c r="H720" t="s">
        <v>2988</v>
      </c>
      <c r="I720" t="s">
        <v>2989</v>
      </c>
    </row>
    <row r="721" spans="2:9">
      <c r="B721">
        <v>1989</v>
      </c>
      <c r="C721" t="s">
        <v>2990</v>
      </c>
      <c r="D721" t="s">
        <v>2991</v>
      </c>
      <c r="E721" t="s">
        <v>2992</v>
      </c>
      <c r="G721" t="s">
        <v>1720</v>
      </c>
      <c r="H721" t="s">
        <v>2993</v>
      </c>
      <c r="I721" t="s">
        <v>2994</v>
      </c>
    </row>
    <row r="722" spans="2:9">
      <c r="B722">
        <v>2018</v>
      </c>
      <c r="C722" t="s">
        <v>2995</v>
      </c>
      <c r="D722" t="s">
        <v>2996</v>
      </c>
      <c r="E722" t="s">
        <v>2997</v>
      </c>
      <c r="G722" t="s">
        <v>2998</v>
      </c>
      <c r="H722" t="s">
        <v>2999</v>
      </c>
      <c r="I722" t="s">
        <v>3000</v>
      </c>
    </row>
    <row r="723" spans="2:9">
      <c r="B723">
        <v>1998</v>
      </c>
      <c r="C723" t="s">
        <v>3001</v>
      </c>
      <c r="D723" t="s">
        <v>3002</v>
      </c>
      <c r="E723" t="s">
        <v>3003</v>
      </c>
      <c r="G723" t="s">
        <v>3004</v>
      </c>
      <c r="H723" t="s">
        <v>3005</v>
      </c>
      <c r="I723" t="s">
        <v>3006</v>
      </c>
    </row>
    <row r="724" spans="2:9">
      <c r="B724">
        <v>2010</v>
      </c>
      <c r="D724" t="s">
        <v>3007</v>
      </c>
      <c r="E724" t="s">
        <v>766</v>
      </c>
      <c r="G724" t="s">
        <v>232</v>
      </c>
      <c r="H724" t="s">
        <v>3008</v>
      </c>
      <c r="I724" t="s">
        <v>3009</v>
      </c>
    </row>
    <row r="725" spans="2:9">
      <c r="B725">
        <v>2015</v>
      </c>
      <c r="C725" t="s">
        <v>3010</v>
      </c>
      <c r="D725" t="s">
        <v>3011</v>
      </c>
      <c r="E725" t="s">
        <v>3012</v>
      </c>
      <c r="G725" t="s">
        <v>3013</v>
      </c>
      <c r="H725" t="s">
        <v>3014</v>
      </c>
      <c r="I725" t="s">
        <v>3015</v>
      </c>
    </row>
    <row r="726" spans="2:9">
      <c r="B726">
        <v>2014</v>
      </c>
      <c r="C726" t="s">
        <v>3016</v>
      </c>
      <c r="D726" t="s">
        <v>3017</v>
      </c>
      <c r="E726" t="s">
        <v>3018</v>
      </c>
      <c r="G726" t="s">
        <v>3019</v>
      </c>
      <c r="H726" t="s">
        <v>3020</v>
      </c>
      <c r="I726" t="s">
        <v>3021</v>
      </c>
    </row>
    <row r="727" spans="2:9">
      <c r="B727">
        <v>2006</v>
      </c>
      <c r="C727" t="s">
        <v>3022</v>
      </c>
      <c r="D727" t="s">
        <v>3023</v>
      </c>
      <c r="E727" t="s">
        <v>1384</v>
      </c>
      <c r="F727" t="s">
        <v>1385</v>
      </c>
      <c r="I727" t="s">
        <v>3024</v>
      </c>
    </row>
    <row r="728" spans="2:9">
      <c r="B728">
        <v>2018</v>
      </c>
      <c r="C728" t="s">
        <v>3025</v>
      </c>
      <c r="D728" t="s">
        <v>3026</v>
      </c>
      <c r="E728" t="s">
        <v>3027</v>
      </c>
      <c r="F728" t="s">
        <v>3028</v>
      </c>
      <c r="I728" t="s">
        <v>3029</v>
      </c>
    </row>
    <row r="729" spans="2:9">
      <c r="B729">
        <v>1990</v>
      </c>
      <c r="C729" t="s">
        <v>3030</v>
      </c>
      <c r="D729" t="s">
        <v>3031</v>
      </c>
      <c r="E729" t="s">
        <v>1337</v>
      </c>
      <c r="G729" t="s">
        <v>1338</v>
      </c>
      <c r="H729" t="s">
        <v>3032</v>
      </c>
      <c r="I729" t="s">
        <v>3033</v>
      </c>
    </row>
    <row r="730" spans="2:9">
      <c r="B730">
        <v>2015</v>
      </c>
      <c r="C730" t="s">
        <v>3034</v>
      </c>
      <c r="D730" t="s">
        <v>3035</v>
      </c>
      <c r="E730" t="s">
        <v>3036</v>
      </c>
      <c r="G730" t="s">
        <v>1338</v>
      </c>
      <c r="H730" t="s">
        <v>3037</v>
      </c>
      <c r="I730" t="s">
        <v>3038</v>
      </c>
    </row>
    <row r="731" spans="2:9">
      <c r="B731">
        <v>2002</v>
      </c>
      <c r="C731" t="s">
        <v>3039</v>
      </c>
      <c r="D731" t="s">
        <v>3040</v>
      </c>
      <c r="E731" t="s">
        <v>1801</v>
      </c>
      <c r="G731" t="s">
        <v>1802</v>
      </c>
      <c r="H731" t="s">
        <v>3041</v>
      </c>
      <c r="I731" t="s">
        <v>3042</v>
      </c>
    </row>
    <row r="732" spans="2:9">
      <c r="B732">
        <v>2011</v>
      </c>
      <c r="C732" t="s">
        <v>3043</v>
      </c>
      <c r="D732" t="s">
        <v>3044</v>
      </c>
      <c r="E732" t="s">
        <v>3045</v>
      </c>
      <c r="G732" t="s">
        <v>3046</v>
      </c>
      <c r="H732" t="s">
        <v>3047</v>
      </c>
      <c r="I732" t="s">
        <v>3048</v>
      </c>
    </row>
    <row r="733" spans="2:9">
      <c r="B733">
        <v>2019</v>
      </c>
      <c r="C733" t="s">
        <v>3049</v>
      </c>
      <c r="D733" t="s">
        <v>3050</v>
      </c>
      <c r="E733" t="s">
        <v>3051</v>
      </c>
      <c r="G733" t="s">
        <v>3052</v>
      </c>
      <c r="H733" t="s">
        <v>3053</v>
      </c>
      <c r="I733" t="s">
        <v>3054</v>
      </c>
    </row>
    <row r="734" spans="2:9">
      <c r="B734">
        <v>2019</v>
      </c>
      <c r="C734" t="s">
        <v>3055</v>
      </c>
      <c r="D734" t="s">
        <v>3056</v>
      </c>
      <c r="E734" t="s">
        <v>2538</v>
      </c>
      <c r="G734" t="s">
        <v>2539</v>
      </c>
      <c r="H734" t="s">
        <v>3057</v>
      </c>
      <c r="I734" t="s">
        <v>3058</v>
      </c>
    </row>
    <row r="735" spans="2:9">
      <c r="B735">
        <v>2007</v>
      </c>
      <c r="C735" t="s">
        <v>3059</v>
      </c>
      <c r="D735" t="s">
        <v>3060</v>
      </c>
      <c r="E735" t="s">
        <v>1836</v>
      </c>
      <c r="G735" t="s">
        <v>1837</v>
      </c>
      <c r="H735" t="s">
        <v>3061</v>
      </c>
      <c r="I735" t="s">
        <v>3062</v>
      </c>
    </row>
    <row r="736" spans="2:9">
      <c r="B736">
        <v>2001</v>
      </c>
      <c r="C736" t="s">
        <v>3063</v>
      </c>
      <c r="D736" t="s">
        <v>3064</v>
      </c>
      <c r="E736" t="s">
        <v>1757</v>
      </c>
      <c r="F736" t="s">
        <v>1758</v>
      </c>
      <c r="I736" t="s">
        <v>3065</v>
      </c>
    </row>
    <row r="737" spans="2:9">
      <c r="B737">
        <v>2018</v>
      </c>
      <c r="C737" t="s">
        <v>3066</v>
      </c>
      <c r="D737" t="s">
        <v>3067</v>
      </c>
      <c r="E737" t="s">
        <v>3068</v>
      </c>
      <c r="G737" t="s">
        <v>3069</v>
      </c>
      <c r="H737" t="s">
        <v>3070</v>
      </c>
      <c r="I737" t="s">
        <v>3071</v>
      </c>
    </row>
    <row r="738" spans="2:9">
      <c r="B738">
        <v>1973</v>
      </c>
      <c r="C738" t="s">
        <v>3072</v>
      </c>
      <c r="D738" t="s">
        <v>3073</v>
      </c>
      <c r="E738" t="s">
        <v>1861</v>
      </c>
      <c r="G738" t="s">
        <v>1862</v>
      </c>
      <c r="H738" t="s">
        <v>3074</v>
      </c>
      <c r="I738" t="s">
        <v>3075</v>
      </c>
    </row>
    <row r="739" spans="2:9">
      <c r="B739">
        <v>2017</v>
      </c>
      <c r="C739" t="s">
        <v>3076</v>
      </c>
      <c r="D739" t="s">
        <v>3077</v>
      </c>
      <c r="E739" t="s">
        <v>3078</v>
      </c>
      <c r="F739" t="s">
        <v>3079</v>
      </c>
      <c r="I739" t="s">
        <v>3080</v>
      </c>
    </row>
    <row r="740" spans="2:9">
      <c r="B740">
        <v>2016</v>
      </c>
      <c r="C740" t="s">
        <v>3081</v>
      </c>
      <c r="D740" t="s">
        <v>3082</v>
      </c>
      <c r="E740" t="s">
        <v>1747</v>
      </c>
      <c r="G740" t="s">
        <v>1748</v>
      </c>
      <c r="H740" t="s">
        <v>3083</v>
      </c>
      <c r="I740" t="s">
        <v>3084</v>
      </c>
    </row>
    <row r="741" spans="2:9">
      <c r="B741">
        <v>2008</v>
      </c>
      <c r="C741" t="s">
        <v>3085</v>
      </c>
      <c r="D741" t="s">
        <v>3086</v>
      </c>
      <c r="E741" t="s">
        <v>3087</v>
      </c>
      <c r="G741" t="s">
        <v>3088</v>
      </c>
      <c r="H741" t="s">
        <v>3089</v>
      </c>
      <c r="I741" t="s">
        <v>3090</v>
      </c>
    </row>
    <row r="742" spans="2:9">
      <c r="B742">
        <v>1991</v>
      </c>
      <c r="C742" t="s">
        <v>3091</v>
      </c>
      <c r="D742" t="s">
        <v>3092</v>
      </c>
      <c r="E742" t="s">
        <v>2380</v>
      </c>
      <c r="F742" t="s">
        <v>2381</v>
      </c>
      <c r="I742" t="s">
        <v>3093</v>
      </c>
    </row>
    <row r="743" spans="2:9">
      <c r="B743">
        <v>2010</v>
      </c>
      <c r="C743" t="s">
        <v>3094</v>
      </c>
      <c r="D743" t="s">
        <v>3095</v>
      </c>
      <c r="E743" t="s">
        <v>3096</v>
      </c>
      <c r="G743" t="s">
        <v>3097</v>
      </c>
      <c r="H743" t="s">
        <v>3098</v>
      </c>
      <c r="I743" t="s">
        <v>3099</v>
      </c>
    </row>
    <row r="744" spans="2:9">
      <c r="B744">
        <v>1987</v>
      </c>
      <c r="C744" t="s">
        <v>3100</v>
      </c>
      <c r="D744" t="s">
        <v>3101</v>
      </c>
      <c r="E744" t="s">
        <v>1406</v>
      </c>
      <c r="G744" t="s">
        <v>1407</v>
      </c>
      <c r="H744" t="s">
        <v>3102</v>
      </c>
      <c r="I744" t="s">
        <v>3103</v>
      </c>
    </row>
    <row r="745" spans="2:9">
      <c r="B745">
        <v>2008</v>
      </c>
      <c r="C745" t="s">
        <v>3104</v>
      </c>
      <c r="D745" t="s">
        <v>3105</v>
      </c>
      <c r="E745" t="s">
        <v>3106</v>
      </c>
      <c r="G745" t="s">
        <v>1979</v>
      </c>
      <c r="H745" t="s">
        <v>3107</v>
      </c>
      <c r="I745" t="s">
        <v>3108</v>
      </c>
    </row>
    <row r="746" spans="2:9">
      <c r="B746">
        <v>2020</v>
      </c>
      <c r="C746" t="s">
        <v>3109</v>
      </c>
      <c r="D746" t="s">
        <v>3110</v>
      </c>
      <c r="E746" t="s">
        <v>3111</v>
      </c>
      <c r="G746" t="s">
        <v>3112</v>
      </c>
      <c r="H746" t="s">
        <v>3113</v>
      </c>
      <c r="I746" t="s">
        <v>3114</v>
      </c>
    </row>
    <row r="747" spans="2:9">
      <c r="B747">
        <v>2019</v>
      </c>
      <c r="C747" t="s">
        <v>3115</v>
      </c>
      <c r="D747" t="s">
        <v>3116</v>
      </c>
      <c r="E747" t="s">
        <v>3117</v>
      </c>
      <c r="G747" t="s">
        <v>3118</v>
      </c>
      <c r="H747" t="s">
        <v>3119</v>
      </c>
      <c r="I747" t="s">
        <v>3120</v>
      </c>
    </row>
    <row r="748" spans="2:9">
      <c r="B748">
        <v>2020</v>
      </c>
      <c r="C748" t="s">
        <v>3121</v>
      </c>
      <c r="D748" t="s">
        <v>3122</v>
      </c>
      <c r="E748" t="s">
        <v>1524</v>
      </c>
      <c r="G748" t="s">
        <v>1525</v>
      </c>
      <c r="H748" t="s">
        <v>3123</v>
      </c>
      <c r="I748" t="s">
        <v>3124</v>
      </c>
    </row>
    <row r="749" spans="2:9">
      <c r="B749">
        <v>2016</v>
      </c>
      <c r="C749" t="s">
        <v>3125</v>
      </c>
      <c r="D749" t="s">
        <v>3126</v>
      </c>
      <c r="E749" t="s">
        <v>3127</v>
      </c>
      <c r="F749" t="s">
        <v>3128</v>
      </c>
      <c r="I749" t="s">
        <v>3129</v>
      </c>
    </row>
    <row r="750" spans="2:9">
      <c r="B750">
        <v>1980</v>
      </c>
      <c r="C750" t="s">
        <v>3130</v>
      </c>
      <c r="D750" t="s">
        <v>3131</v>
      </c>
      <c r="E750" t="s">
        <v>3132</v>
      </c>
      <c r="G750" t="s">
        <v>3133</v>
      </c>
      <c r="H750" t="s">
        <v>3134</v>
      </c>
      <c r="I750" t="s">
        <v>3135</v>
      </c>
    </row>
    <row r="751" spans="2:9">
      <c r="B751">
        <v>2012</v>
      </c>
      <c r="C751" t="s">
        <v>3136</v>
      </c>
      <c r="D751" t="s">
        <v>3137</v>
      </c>
      <c r="E751" t="s">
        <v>3138</v>
      </c>
      <c r="G751" t="s">
        <v>3139</v>
      </c>
      <c r="H751" t="s">
        <v>3140</v>
      </c>
      <c r="I751" t="s">
        <v>3141</v>
      </c>
    </row>
    <row r="752" spans="2:9">
      <c r="B752">
        <v>2019</v>
      </c>
      <c r="C752" t="s">
        <v>3142</v>
      </c>
      <c r="D752" t="s">
        <v>3143</v>
      </c>
      <c r="E752" t="s">
        <v>3144</v>
      </c>
      <c r="G752" t="s">
        <v>1748</v>
      </c>
      <c r="H752" t="s">
        <v>3145</v>
      </c>
      <c r="I752" t="s">
        <v>3146</v>
      </c>
    </row>
    <row r="753" spans="2:9">
      <c r="B753">
        <v>2019</v>
      </c>
      <c r="C753" t="s">
        <v>3147</v>
      </c>
      <c r="D753" t="s">
        <v>3148</v>
      </c>
      <c r="E753" t="s">
        <v>1524</v>
      </c>
      <c r="G753" t="s">
        <v>1525</v>
      </c>
      <c r="H753" t="s">
        <v>3149</v>
      </c>
      <c r="I753" t="s">
        <v>3150</v>
      </c>
    </row>
    <row r="754" spans="2:9">
      <c r="B754">
        <v>2019</v>
      </c>
      <c r="C754" t="s">
        <v>3151</v>
      </c>
      <c r="D754" t="s">
        <v>3152</v>
      </c>
      <c r="E754" t="s">
        <v>3153</v>
      </c>
      <c r="G754" t="s">
        <v>3154</v>
      </c>
      <c r="H754" t="s">
        <v>3155</v>
      </c>
      <c r="I754" t="s">
        <v>3156</v>
      </c>
    </row>
    <row r="755" spans="2:9">
      <c r="B755">
        <v>2019</v>
      </c>
      <c r="C755" t="s">
        <v>3157</v>
      </c>
      <c r="D755" t="s">
        <v>3158</v>
      </c>
      <c r="E755" t="s">
        <v>3159</v>
      </c>
      <c r="G755" t="s">
        <v>3160</v>
      </c>
      <c r="H755" t="s">
        <v>3161</v>
      </c>
      <c r="I755" t="s">
        <v>3162</v>
      </c>
    </row>
    <row r="756" spans="2:9">
      <c r="B756">
        <v>2020</v>
      </c>
      <c r="C756" t="s">
        <v>3163</v>
      </c>
      <c r="D756" t="s">
        <v>3164</v>
      </c>
      <c r="E756" t="s">
        <v>3165</v>
      </c>
      <c r="G756" t="s">
        <v>3166</v>
      </c>
      <c r="H756" t="s">
        <v>3167</v>
      </c>
      <c r="I756" t="s">
        <v>3168</v>
      </c>
    </row>
    <row r="757" spans="2:9">
      <c r="B757">
        <v>2013</v>
      </c>
      <c r="C757" t="s">
        <v>3169</v>
      </c>
      <c r="D757" t="s">
        <v>3170</v>
      </c>
      <c r="E757" t="s">
        <v>3171</v>
      </c>
      <c r="F757" t="s">
        <v>3172</v>
      </c>
      <c r="I757" t="s">
        <v>3173</v>
      </c>
    </row>
    <row r="758" spans="2:9">
      <c r="B758">
        <v>2017</v>
      </c>
      <c r="C758" t="s">
        <v>3174</v>
      </c>
      <c r="D758" t="s">
        <v>3175</v>
      </c>
      <c r="E758" t="s">
        <v>3176</v>
      </c>
      <c r="G758" t="s">
        <v>3177</v>
      </c>
      <c r="H758" t="s">
        <v>3178</v>
      </c>
      <c r="I758" t="s">
        <v>3179</v>
      </c>
    </row>
    <row r="759" spans="2:9">
      <c r="B759">
        <v>2009</v>
      </c>
      <c r="C759" t="s">
        <v>3180</v>
      </c>
      <c r="D759" t="s">
        <v>3181</v>
      </c>
      <c r="E759" t="s">
        <v>2761</v>
      </c>
      <c r="F759" t="s">
        <v>2762</v>
      </c>
      <c r="I759" t="s">
        <v>3182</v>
      </c>
    </row>
    <row r="760" spans="2:9">
      <c r="B760">
        <v>2020</v>
      </c>
      <c r="C760" t="s">
        <v>3183</v>
      </c>
      <c r="D760" t="s">
        <v>3184</v>
      </c>
      <c r="E760" t="s">
        <v>3185</v>
      </c>
      <c r="G760" t="s">
        <v>3186</v>
      </c>
      <c r="H760" t="s">
        <v>3187</v>
      </c>
      <c r="I760" t="s">
        <v>3188</v>
      </c>
    </row>
    <row r="761" spans="2:9">
      <c r="B761">
        <v>2005</v>
      </c>
      <c r="C761" t="s">
        <v>3189</v>
      </c>
      <c r="D761" t="s">
        <v>3190</v>
      </c>
      <c r="E761" t="s">
        <v>3191</v>
      </c>
      <c r="F761" t="s">
        <v>3192</v>
      </c>
      <c r="I761" t="s">
        <v>3193</v>
      </c>
    </row>
    <row r="762" spans="2:9">
      <c r="B762">
        <v>1992</v>
      </c>
      <c r="C762" t="s">
        <v>3194</v>
      </c>
      <c r="D762" t="s">
        <v>3195</v>
      </c>
      <c r="E762" t="s">
        <v>1510</v>
      </c>
      <c r="G762" t="s">
        <v>1511</v>
      </c>
      <c r="H762" t="s">
        <v>3196</v>
      </c>
      <c r="I762" t="s">
        <v>3197</v>
      </c>
    </row>
    <row r="763" spans="2:9">
      <c r="B763">
        <v>2018</v>
      </c>
      <c r="C763" t="s">
        <v>3198</v>
      </c>
      <c r="D763" t="s">
        <v>3199</v>
      </c>
      <c r="E763" t="s">
        <v>3200</v>
      </c>
      <c r="F763" t="s">
        <v>3201</v>
      </c>
      <c r="I763" t="s">
        <v>3202</v>
      </c>
    </row>
    <row r="764" spans="2:9">
      <c r="B764">
        <v>1997</v>
      </c>
      <c r="C764" t="s">
        <v>3203</v>
      </c>
      <c r="D764" t="s">
        <v>3204</v>
      </c>
      <c r="E764" t="s">
        <v>3205</v>
      </c>
      <c r="G764" t="s">
        <v>3206</v>
      </c>
      <c r="H764" t="s">
        <v>3207</v>
      </c>
      <c r="I764" t="s">
        <v>3208</v>
      </c>
    </row>
    <row r="765" spans="2:9">
      <c r="B765">
        <v>2019</v>
      </c>
      <c r="C765" t="s">
        <v>3209</v>
      </c>
      <c r="D765" t="s">
        <v>3210</v>
      </c>
      <c r="E765" t="s">
        <v>2121</v>
      </c>
      <c r="G765" t="s">
        <v>1338</v>
      </c>
      <c r="H765" t="s">
        <v>3211</v>
      </c>
      <c r="I765" t="s">
        <v>3212</v>
      </c>
    </row>
    <row r="766" spans="2:9">
      <c r="B766">
        <v>1995</v>
      </c>
      <c r="C766" t="s">
        <v>3213</v>
      </c>
      <c r="D766" t="s">
        <v>3214</v>
      </c>
      <c r="E766" t="s">
        <v>1485</v>
      </c>
      <c r="G766" t="s">
        <v>1486</v>
      </c>
      <c r="H766" t="s">
        <v>3215</v>
      </c>
      <c r="I766" t="s">
        <v>3216</v>
      </c>
    </row>
    <row r="767" spans="2:9">
      <c r="B767">
        <v>2015</v>
      </c>
      <c r="C767" t="s">
        <v>3217</v>
      </c>
      <c r="D767" t="s">
        <v>3218</v>
      </c>
      <c r="E767" t="s">
        <v>3219</v>
      </c>
      <c r="G767" t="s">
        <v>3220</v>
      </c>
      <c r="H767" t="s">
        <v>3221</v>
      </c>
      <c r="I767" t="s">
        <v>3222</v>
      </c>
    </row>
    <row r="768" spans="2:9">
      <c r="B768">
        <v>1998</v>
      </c>
      <c r="C768" t="s">
        <v>3223</v>
      </c>
      <c r="D768" t="s">
        <v>3224</v>
      </c>
      <c r="E768" t="s">
        <v>3225</v>
      </c>
      <c r="G768" t="s">
        <v>3226</v>
      </c>
      <c r="H768" t="s">
        <v>3227</v>
      </c>
      <c r="I768" t="s">
        <v>3228</v>
      </c>
    </row>
    <row r="769" spans="2:9">
      <c r="B769">
        <v>1991</v>
      </c>
      <c r="C769" t="s">
        <v>3229</v>
      </c>
      <c r="D769" t="s">
        <v>3230</v>
      </c>
      <c r="E769" t="s">
        <v>1337</v>
      </c>
      <c r="G769" t="s">
        <v>1338</v>
      </c>
      <c r="H769" t="s">
        <v>3231</v>
      </c>
      <c r="I769" t="s">
        <v>3232</v>
      </c>
    </row>
    <row r="770" spans="2:9">
      <c r="B770">
        <v>1991</v>
      </c>
      <c r="C770" t="s">
        <v>3233</v>
      </c>
      <c r="D770" t="s">
        <v>3234</v>
      </c>
      <c r="E770" t="s">
        <v>3235</v>
      </c>
      <c r="G770" t="s">
        <v>3236</v>
      </c>
      <c r="H770" t="s">
        <v>3237</v>
      </c>
      <c r="I770" t="s">
        <v>3238</v>
      </c>
    </row>
    <row r="771" spans="2:9">
      <c r="B771">
        <v>2004</v>
      </c>
      <c r="C771" t="s">
        <v>3239</v>
      </c>
      <c r="D771" t="s">
        <v>3240</v>
      </c>
      <c r="E771" t="s">
        <v>3241</v>
      </c>
      <c r="G771" t="s">
        <v>2527</v>
      </c>
      <c r="H771" t="s">
        <v>3242</v>
      </c>
      <c r="I771" t="s">
        <v>3243</v>
      </c>
    </row>
    <row r="772" spans="2:9">
      <c r="B772">
        <v>1998</v>
      </c>
      <c r="C772" t="s">
        <v>3244</v>
      </c>
      <c r="D772" t="s">
        <v>3245</v>
      </c>
      <c r="E772" t="s">
        <v>3246</v>
      </c>
      <c r="G772" t="s">
        <v>3247</v>
      </c>
      <c r="H772" t="s">
        <v>3248</v>
      </c>
      <c r="I772" t="s">
        <v>3249</v>
      </c>
    </row>
    <row r="773" spans="2:9">
      <c r="B773">
        <v>2020</v>
      </c>
      <c r="C773" t="s">
        <v>3250</v>
      </c>
      <c r="D773" t="s">
        <v>3251</v>
      </c>
      <c r="E773" t="s">
        <v>3252</v>
      </c>
      <c r="G773" t="s">
        <v>3253</v>
      </c>
      <c r="H773" t="s">
        <v>3254</v>
      </c>
      <c r="I773" t="s">
        <v>3255</v>
      </c>
    </row>
    <row r="774" spans="2:9">
      <c r="B774">
        <v>2011</v>
      </c>
      <c r="C774" t="s">
        <v>3256</v>
      </c>
      <c r="D774" t="s">
        <v>3257</v>
      </c>
      <c r="E774" t="s">
        <v>3258</v>
      </c>
      <c r="F774" t="s">
        <v>3259</v>
      </c>
      <c r="I774" t="s">
        <v>3260</v>
      </c>
    </row>
    <row r="775" spans="2:9">
      <c r="B775">
        <v>2007</v>
      </c>
      <c r="C775" t="s">
        <v>3261</v>
      </c>
      <c r="D775" t="s">
        <v>3262</v>
      </c>
      <c r="E775" t="s">
        <v>3263</v>
      </c>
      <c r="G775" t="s">
        <v>3264</v>
      </c>
      <c r="H775" t="s">
        <v>3265</v>
      </c>
      <c r="I775" t="s">
        <v>3266</v>
      </c>
    </row>
    <row r="776" spans="2:9">
      <c r="B776">
        <v>2003</v>
      </c>
      <c r="C776" t="s">
        <v>3267</v>
      </c>
      <c r="D776" t="s">
        <v>3268</v>
      </c>
      <c r="E776" t="s">
        <v>3263</v>
      </c>
      <c r="G776" t="s">
        <v>3264</v>
      </c>
      <c r="H776" t="s">
        <v>3269</v>
      </c>
      <c r="I776" t="s">
        <v>3270</v>
      </c>
    </row>
    <row r="777" spans="2:9">
      <c r="B777">
        <v>2019</v>
      </c>
      <c r="C777" t="s">
        <v>3271</v>
      </c>
      <c r="D777" t="s">
        <v>3272</v>
      </c>
      <c r="E777" t="s">
        <v>3273</v>
      </c>
      <c r="G777" t="s">
        <v>3274</v>
      </c>
      <c r="H777" t="s">
        <v>3275</v>
      </c>
      <c r="I777" t="s">
        <v>3276</v>
      </c>
    </row>
    <row r="778" spans="2:9">
      <c r="B778">
        <v>1980</v>
      </c>
      <c r="C778" t="s">
        <v>3277</v>
      </c>
      <c r="D778" t="s">
        <v>3278</v>
      </c>
      <c r="E778" t="s">
        <v>3279</v>
      </c>
      <c r="F778" t="s">
        <v>3280</v>
      </c>
      <c r="I778" t="s">
        <v>3281</v>
      </c>
    </row>
    <row r="779" spans="2:9">
      <c r="B779">
        <v>1977</v>
      </c>
      <c r="C779" t="s">
        <v>3282</v>
      </c>
      <c r="D779" t="s">
        <v>3283</v>
      </c>
      <c r="E779" t="s">
        <v>1406</v>
      </c>
      <c r="G779" t="s">
        <v>1407</v>
      </c>
      <c r="H779" t="s">
        <v>3284</v>
      </c>
      <c r="I779" t="s">
        <v>3285</v>
      </c>
    </row>
    <row r="780" spans="2:9">
      <c r="B780">
        <v>2007</v>
      </c>
      <c r="C780" t="s">
        <v>3286</v>
      </c>
      <c r="D780" t="s">
        <v>3287</v>
      </c>
      <c r="E780" t="s">
        <v>3288</v>
      </c>
      <c r="G780" t="s">
        <v>2307</v>
      </c>
      <c r="H780" t="s">
        <v>3289</v>
      </c>
      <c r="I780" t="s">
        <v>3290</v>
      </c>
    </row>
    <row r="781" spans="2:9">
      <c r="B781">
        <v>2007</v>
      </c>
      <c r="C781" t="s">
        <v>3291</v>
      </c>
      <c r="D781" t="s">
        <v>3292</v>
      </c>
      <c r="E781" t="s">
        <v>2186</v>
      </c>
      <c r="G781" t="s">
        <v>1476</v>
      </c>
      <c r="H781" t="s">
        <v>3293</v>
      </c>
      <c r="I781" t="s">
        <v>3294</v>
      </c>
    </row>
    <row r="782" spans="2:9">
      <c r="B782">
        <v>2017</v>
      </c>
      <c r="C782" t="s">
        <v>3295</v>
      </c>
      <c r="D782" t="s">
        <v>3296</v>
      </c>
      <c r="E782" t="s">
        <v>3297</v>
      </c>
      <c r="F782" t="s">
        <v>3298</v>
      </c>
      <c r="I782" t="s">
        <v>3299</v>
      </c>
    </row>
    <row r="783" spans="2:9">
      <c r="B783">
        <v>2011</v>
      </c>
      <c r="C783" t="s">
        <v>3300</v>
      </c>
      <c r="D783" t="s">
        <v>3301</v>
      </c>
      <c r="E783" t="s">
        <v>3302</v>
      </c>
      <c r="G783" t="s">
        <v>1511</v>
      </c>
      <c r="H783" t="s">
        <v>3303</v>
      </c>
      <c r="I783" t="s">
        <v>3304</v>
      </c>
    </row>
    <row r="784" spans="2:9">
      <c r="B784">
        <v>2020</v>
      </c>
      <c r="C784" t="s">
        <v>3305</v>
      </c>
      <c r="D784" t="s">
        <v>3306</v>
      </c>
      <c r="E784" t="s">
        <v>3307</v>
      </c>
      <c r="F784" t="s">
        <v>3308</v>
      </c>
      <c r="I784" t="s">
        <v>3309</v>
      </c>
    </row>
    <row r="785" spans="2:9">
      <c r="B785">
        <v>2011</v>
      </c>
      <c r="C785" t="s">
        <v>3310</v>
      </c>
      <c r="D785" t="s">
        <v>3311</v>
      </c>
      <c r="E785" t="s">
        <v>3312</v>
      </c>
      <c r="G785" t="s">
        <v>3313</v>
      </c>
      <c r="H785" t="s">
        <v>3314</v>
      </c>
      <c r="I785" t="s">
        <v>3315</v>
      </c>
    </row>
    <row r="786" spans="2:9">
      <c r="B786">
        <v>1996</v>
      </c>
      <c r="C786" t="s">
        <v>3316</v>
      </c>
      <c r="D786" t="s">
        <v>3317</v>
      </c>
      <c r="E786" t="s">
        <v>3318</v>
      </c>
      <c r="G786" t="s">
        <v>3319</v>
      </c>
      <c r="H786" t="s">
        <v>3320</v>
      </c>
      <c r="I786" t="s">
        <v>3321</v>
      </c>
    </row>
    <row r="787" spans="2:9">
      <c r="B787">
        <v>2020</v>
      </c>
      <c r="C787" t="s">
        <v>3322</v>
      </c>
      <c r="D787" t="s">
        <v>3323</v>
      </c>
      <c r="E787" t="s">
        <v>1978</v>
      </c>
      <c r="G787" t="s">
        <v>1979</v>
      </c>
      <c r="H787" t="s">
        <v>3324</v>
      </c>
      <c r="I787" t="s">
        <v>3325</v>
      </c>
    </row>
    <row r="788" spans="2:9">
      <c r="B788">
        <v>2019</v>
      </c>
      <c r="C788" t="s">
        <v>3326</v>
      </c>
      <c r="D788" t="s">
        <v>3327</v>
      </c>
      <c r="E788" t="s">
        <v>3328</v>
      </c>
      <c r="F788" t="s">
        <v>3329</v>
      </c>
      <c r="I788" t="s">
        <v>3330</v>
      </c>
    </row>
    <row r="789" spans="2:9">
      <c r="B789">
        <v>2017</v>
      </c>
      <c r="C789" t="s">
        <v>3331</v>
      </c>
      <c r="D789" t="s">
        <v>3332</v>
      </c>
      <c r="E789" t="s">
        <v>660</v>
      </c>
      <c r="G789" t="s">
        <v>661</v>
      </c>
      <c r="H789" t="s">
        <v>3333</v>
      </c>
      <c r="I789" t="s">
        <v>3334</v>
      </c>
    </row>
    <row r="790" spans="2:9">
      <c r="B790">
        <v>2013</v>
      </c>
      <c r="C790" t="s">
        <v>3335</v>
      </c>
      <c r="D790" t="s">
        <v>3336</v>
      </c>
      <c r="E790" t="s">
        <v>3337</v>
      </c>
      <c r="G790" t="s">
        <v>3338</v>
      </c>
      <c r="H790" t="s">
        <v>3339</v>
      </c>
      <c r="I790" t="s">
        <v>3340</v>
      </c>
    </row>
    <row r="791" spans="2:9">
      <c r="B791">
        <v>2018</v>
      </c>
      <c r="C791" t="s">
        <v>3341</v>
      </c>
      <c r="D791" t="s">
        <v>3342</v>
      </c>
      <c r="E791" t="s">
        <v>3343</v>
      </c>
      <c r="G791" t="s">
        <v>3344</v>
      </c>
      <c r="H791" t="s">
        <v>3345</v>
      </c>
      <c r="I791" t="s">
        <v>3346</v>
      </c>
    </row>
    <row r="792" spans="2:9">
      <c r="B792">
        <v>1986</v>
      </c>
      <c r="C792" t="s">
        <v>3347</v>
      </c>
      <c r="D792" t="s">
        <v>3348</v>
      </c>
      <c r="E792" t="s">
        <v>1861</v>
      </c>
      <c r="G792" t="s">
        <v>1862</v>
      </c>
      <c r="H792" t="s">
        <v>3349</v>
      </c>
      <c r="I792" t="s">
        <v>3350</v>
      </c>
    </row>
    <row r="793" spans="2:9">
      <c r="B793">
        <v>1999</v>
      </c>
      <c r="C793" t="s">
        <v>3351</v>
      </c>
      <c r="D793" t="s">
        <v>3352</v>
      </c>
      <c r="E793" t="s">
        <v>2186</v>
      </c>
      <c r="G793" t="s">
        <v>1476</v>
      </c>
      <c r="H793" t="s">
        <v>3353</v>
      </c>
      <c r="I793" t="s">
        <v>3354</v>
      </c>
    </row>
    <row r="794" spans="2:9">
      <c r="B794">
        <v>2013</v>
      </c>
      <c r="C794" t="s">
        <v>3355</v>
      </c>
      <c r="D794" t="s">
        <v>3356</v>
      </c>
      <c r="E794" t="s">
        <v>2992</v>
      </c>
      <c r="G794" t="s">
        <v>1720</v>
      </c>
      <c r="H794" t="s">
        <v>3357</v>
      </c>
      <c r="I794" t="s">
        <v>3358</v>
      </c>
    </row>
    <row r="795" spans="2:9">
      <c r="B795">
        <v>2010</v>
      </c>
      <c r="C795" t="s">
        <v>658</v>
      </c>
      <c r="D795" t="s">
        <v>659</v>
      </c>
      <c r="E795" t="s">
        <v>660</v>
      </c>
      <c r="G795" t="s">
        <v>661</v>
      </c>
      <c r="H795" t="s">
        <v>662</v>
      </c>
      <c r="I795" t="s">
        <v>3359</v>
      </c>
    </row>
    <row r="796" spans="2:9">
      <c r="B796">
        <v>1984</v>
      </c>
      <c r="C796" t="s">
        <v>3360</v>
      </c>
      <c r="D796" t="s">
        <v>3361</v>
      </c>
      <c r="E796" t="s">
        <v>3337</v>
      </c>
      <c r="G796" t="s">
        <v>3338</v>
      </c>
      <c r="H796" t="s">
        <v>3362</v>
      </c>
      <c r="I796" t="s">
        <v>3363</v>
      </c>
    </row>
    <row r="797" spans="2:9">
      <c r="B797">
        <v>2002</v>
      </c>
      <c r="C797" t="s">
        <v>3364</v>
      </c>
      <c r="D797" t="s">
        <v>3365</v>
      </c>
      <c r="E797" t="s">
        <v>3366</v>
      </c>
      <c r="G797" t="s">
        <v>3367</v>
      </c>
      <c r="H797" t="s">
        <v>3368</v>
      </c>
      <c r="I797" t="s">
        <v>3369</v>
      </c>
    </row>
    <row r="798" spans="2:9">
      <c r="B798">
        <v>2009</v>
      </c>
      <c r="C798" t="s">
        <v>3370</v>
      </c>
      <c r="D798" t="s">
        <v>3371</v>
      </c>
      <c r="E798" t="s">
        <v>3372</v>
      </c>
      <c r="F798" t="s">
        <v>3373</v>
      </c>
      <c r="I798" t="s">
        <v>3374</v>
      </c>
    </row>
    <row r="799" spans="2:9">
      <c r="B799">
        <v>2019</v>
      </c>
      <c r="C799" t="s">
        <v>3375</v>
      </c>
      <c r="D799" t="s">
        <v>3376</v>
      </c>
      <c r="E799" t="s">
        <v>3377</v>
      </c>
      <c r="G799" t="s">
        <v>3378</v>
      </c>
      <c r="H799" t="s">
        <v>3379</v>
      </c>
      <c r="I799" t="s">
        <v>3380</v>
      </c>
    </row>
    <row r="800" spans="2:9">
      <c r="B800">
        <v>2014</v>
      </c>
      <c r="C800" t="s">
        <v>3381</v>
      </c>
      <c r="D800" t="s">
        <v>3382</v>
      </c>
      <c r="E800" t="s">
        <v>3383</v>
      </c>
      <c r="F800" t="s">
        <v>3384</v>
      </c>
      <c r="I800" t="s">
        <v>3385</v>
      </c>
    </row>
    <row r="801" spans="2:9">
      <c r="B801">
        <v>2020</v>
      </c>
      <c r="C801" t="s">
        <v>3386</v>
      </c>
      <c r="D801" t="s">
        <v>3387</v>
      </c>
      <c r="E801" t="s">
        <v>3388</v>
      </c>
      <c r="G801" t="s">
        <v>3389</v>
      </c>
      <c r="H801" t="s">
        <v>3390</v>
      </c>
      <c r="I801" t="s">
        <v>3391</v>
      </c>
    </row>
    <row r="802" spans="2:9">
      <c r="B802">
        <v>2016</v>
      </c>
      <c r="C802" t="s">
        <v>3392</v>
      </c>
      <c r="D802" t="s">
        <v>3393</v>
      </c>
      <c r="E802" t="s">
        <v>1384</v>
      </c>
      <c r="F802" t="s">
        <v>1385</v>
      </c>
      <c r="I802" t="s">
        <v>3394</v>
      </c>
    </row>
    <row r="803" spans="2:9">
      <c r="B803">
        <v>2006</v>
      </c>
      <c r="C803" t="s">
        <v>3395</v>
      </c>
      <c r="D803" t="s">
        <v>3396</v>
      </c>
      <c r="E803" t="s">
        <v>1485</v>
      </c>
      <c r="G803" t="s">
        <v>1486</v>
      </c>
      <c r="H803" t="s">
        <v>3397</v>
      </c>
      <c r="I803" t="s">
        <v>3398</v>
      </c>
    </row>
    <row r="804" spans="2:9">
      <c r="B804">
        <v>1988</v>
      </c>
      <c r="C804" t="s">
        <v>3399</v>
      </c>
      <c r="D804" t="s">
        <v>3400</v>
      </c>
      <c r="E804" t="s">
        <v>2340</v>
      </c>
      <c r="G804" t="s">
        <v>2341</v>
      </c>
      <c r="H804" t="s">
        <v>3401</v>
      </c>
      <c r="I804" t="s">
        <v>3402</v>
      </c>
    </row>
    <row r="805" spans="2:9">
      <c r="B805">
        <v>1995</v>
      </c>
      <c r="C805" t="s">
        <v>3403</v>
      </c>
      <c r="D805" t="s">
        <v>3404</v>
      </c>
      <c r="E805" t="s">
        <v>3405</v>
      </c>
      <c r="G805" t="s">
        <v>3406</v>
      </c>
      <c r="H805" t="s">
        <v>3407</v>
      </c>
      <c r="I805" t="s">
        <v>3408</v>
      </c>
    </row>
    <row r="806" spans="2:9">
      <c r="B806">
        <v>2013</v>
      </c>
      <c r="C806" t="s">
        <v>3409</v>
      </c>
      <c r="D806" t="s">
        <v>3410</v>
      </c>
      <c r="E806" t="s">
        <v>2580</v>
      </c>
      <c r="G806" t="s">
        <v>2581</v>
      </c>
      <c r="H806" t="s">
        <v>3411</v>
      </c>
      <c r="I806" t="s">
        <v>3412</v>
      </c>
    </row>
    <row r="807" spans="2:9">
      <c r="B807">
        <v>2017</v>
      </c>
      <c r="C807" t="s">
        <v>3413</v>
      </c>
      <c r="D807" t="s">
        <v>3414</v>
      </c>
      <c r="E807" t="s">
        <v>3415</v>
      </c>
      <c r="G807" t="s">
        <v>3416</v>
      </c>
      <c r="H807" t="s">
        <v>3417</v>
      </c>
      <c r="I807" t="s">
        <v>3418</v>
      </c>
    </row>
    <row r="808" spans="2:9">
      <c r="B808">
        <v>2019</v>
      </c>
      <c r="C808" t="s">
        <v>3419</v>
      </c>
      <c r="D808" t="s">
        <v>3420</v>
      </c>
      <c r="E808" t="s">
        <v>1850</v>
      </c>
      <c r="G808" t="s">
        <v>1851</v>
      </c>
      <c r="H808" t="s">
        <v>3421</v>
      </c>
      <c r="I808" t="s">
        <v>3422</v>
      </c>
    </row>
    <row r="809" spans="2:9">
      <c r="B809">
        <v>2003</v>
      </c>
      <c r="C809" t="s">
        <v>3423</v>
      </c>
      <c r="D809" t="s">
        <v>3424</v>
      </c>
      <c r="E809" t="s">
        <v>1867</v>
      </c>
      <c r="G809" t="s">
        <v>1748</v>
      </c>
      <c r="H809" t="s">
        <v>3425</v>
      </c>
      <c r="I809" t="s">
        <v>3426</v>
      </c>
    </row>
    <row r="810" spans="2:9">
      <c r="B810">
        <v>2013</v>
      </c>
      <c r="C810" t="s">
        <v>3427</v>
      </c>
      <c r="D810" t="s">
        <v>3428</v>
      </c>
      <c r="E810" t="s">
        <v>1435</v>
      </c>
      <c r="G810" t="s">
        <v>1436</v>
      </c>
      <c r="H810" t="s">
        <v>3429</v>
      </c>
      <c r="I810" t="s">
        <v>3430</v>
      </c>
    </row>
    <row r="811" spans="2:9">
      <c r="B811">
        <v>2000</v>
      </c>
      <c r="C811" t="s">
        <v>3431</v>
      </c>
      <c r="D811" t="s">
        <v>3432</v>
      </c>
      <c r="E811" t="s">
        <v>1836</v>
      </c>
      <c r="G811" t="s">
        <v>1837</v>
      </c>
      <c r="H811" t="s">
        <v>3433</v>
      </c>
      <c r="I811" t="s">
        <v>3434</v>
      </c>
    </row>
    <row r="812" spans="2:9">
      <c r="B812">
        <v>1982</v>
      </c>
      <c r="C812" t="s">
        <v>3435</v>
      </c>
      <c r="D812" t="s">
        <v>3436</v>
      </c>
      <c r="E812" t="s">
        <v>1406</v>
      </c>
      <c r="G812" t="s">
        <v>1407</v>
      </c>
      <c r="H812" t="s">
        <v>3437</v>
      </c>
      <c r="I812" t="s">
        <v>3438</v>
      </c>
    </row>
    <row r="813" spans="2:9">
      <c r="B813">
        <v>1987</v>
      </c>
      <c r="C813" t="s">
        <v>3439</v>
      </c>
      <c r="D813" t="s">
        <v>3440</v>
      </c>
      <c r="E813" t="s">
        <v>2966</v>
      </c>
      <c r="G813" t="s">
        <v>2400</v>
      </c>
      <c r="H813" t="s">
        <v>3441</v>
      </c>
      <c r="I813" t="s">
        <v>3442</v>
      </c>
    </row>
    <row r="814" spans="2:9">
      <c r="B814">
        <v>2014</v>
      </c>
      <c r="C814" t="s">
        <v>3443</v>
      </c>
      <c r="D814" t="s">
        <v>3444</v>
      </c>
      <c r="E814" t="s">
        <v>3445</v>
      </c>
      <c r="G814" t="s">
        <v>3446</v>
      </c>
      <c r="H814" t="s">
        <v>3447</v>
      </c>
      <c r="I814" t="s">
        <v>3448</v>
      </c>
    </row>
    <row r="815" spans="2:9">
      <c r="B815">
        <v>2016</v>
      </c>
      <c r="C815" t="s">
        <v>3449</v>
      </c>
      <c r="D815" t="s">
        <v>3450</v>
      </c>
      <c r="E815" t="s">
        <v>3451</v>
      </c>
      <c r="G815" t="s">
        <v>3452</v>
      </c>
      <c r="H815" t="s">
        <v>3453</v>
      </c>
      <c r="I815" t="s">
        <v>3454</v>
      </c>
    </row>
    <row r="816" spans="2:9">
      <c r="B816">
        <v>2020</v>
      </c>
      <c r="C816" t="s">
        <v>3455</v>
      </c>
      <c r="D816" t="s">
        <v>3456</v>
      </c>
      <c r="E816" t="s">
        <v>3457</v>
      </c>
      <c r="G816" t="s">
        <v>3458</v>
      </c>
      <c r="H816" t="s">
        <v>3459</v>
      </c>
      <c r="I816" t="s">
        <v>3460</v>
      </c>
    </row>
    <row r="817" spans="2:9">
      <c r="B817">
        <v>2016</v>
      </c>
      <c r="C817" t="s">
        <v>3461</v>
      </c>
      <c r="D817" t="s">
        <v>3462</v>
      </c>
      <c r="E817" t="s">
        <v>2069</v>
      </c>
      <c r="F817" t="s">
        <v>3463</v>
      </c>
      <c r="I817" t="s">
        <v>3464</v>
      </c>
    </row>
    <row r="818" spans="2:9">
      <c r="B818">
        <v>2010</v>
      </c>
      <c r="C818" t="s">
        <v>3465</v>
      </c>
      <c r="D818" t="s">
        <v>3466</v>
      </c>
      <c r="E818" t="s">
        <v>3467</v>
      </c>
      <c r="G818" t="s">
        <v>3468</v>
      </c>
      <c r="H818" t="s">
        <v>3469</v>
      </c>
      <c r="I818" t="s">
        <v>3470</v>
      </c>
    </row>
    <row r="819" spans="2:9">
      <c r="B819">
        <v>2018</v>
      </c>
      <c r="C819" t="s">
        <v>3471</v>
      </c>
      <c r="D819" t="s">
        <v>3472</v>
      </c>
      <c r="E819" t="s">
        <v>3473</v>
      </c>
      <c r="G819" t="s">
        <v>3474</v>
      </c>
      <c r="H819" t="s">
        <v>3475</v>
      </c>
      <c r="I819" t="s">
        <v>3476</v>
      </c>
    </row>
    <row r="820" spans="2:9">
      <c r="B820">
        <v>2015</v>
      </c>
      <c r="C820" t="s">
        <v>3477</v>
      </c>
      <c r="D820" t="s">
        <v>3478</v>
      </c>
      <c r="E820" t="s">
        <v>1850</v>
      </c>
      <c r="G820" t="s">
        <v>1851</v>
      </c>
      <c r="H820" t="s">
        <v>3479</v>
      </c>
      <c r="I820" t="s">
        <v>3480</v>
      </c>
    </row>
    <row r="821" spans="2:9">
      <c r="B821">
        <v>2004</v>
      </c>
      <c r="C821" t="s">
        <v>3481</v>
      </c>
      <c r="D821" t="s">
        <v>3482</v>
      </c>
      <c r="E821" t="s">
        <v>3483</v>
      </c>
      <c r="F821" t="s">
        <v>3484</v>
      </c>
      <c r="I821" t="s">
        <v>3485</v>
      </c>
    </row>
    <row r="822" spans="2:9">
      <c r="B822">
        <v>2020</v>
      </c>
      <c r="C822" t="s">
        <v>3486</v>
      </c>
      <c r="D822" t="s">
        <v>3487</v>
      </c>
      <c r="E822" t="s">
        <v>3488</v>
      </c>
      <c r="F822" t="s">
        <v>3489</v>
      </c>
      <c r="I822" t="s">
        <v>3490</v>
      </c>
    </row>
    <row r="823" spans="2:9">
      <c r="B823">
        <v>2003</v>
      </c>
      <c r="C823" t="s">
        <v>3491</v>
      </c>
      <c r="D823" t="s">
        <v>3492</v>
      </c>
      <c r="E823" t="s">
        <v>2825</v>
      </c>
      <c r="G823" t="s">
        <v>2826</v>
      </c>
      <c r="H823" t="s">
        <v>3493</v>
      </c>
      <c r="I823" t="s">
        <v>3494</v>
      </c>
    </row>
    <row r="824" spans="2:9">
      <c r="B824">
        <v>2009</v>
      </c>
      <c r="C824" t="s">
        <v>3495</v>
      </c>
      <c r="D824" t="s">
        <v>3496</v>
      </c>
      <c r="E824" t="s">
        <v>3497</v>
      </c>
      <c r="G824" t="s">
        <v>3498</v>
      </c>
      <c r="H824" t="s">
        <v>3499</v>
      </c>
      <c r="I824" t="s">
        <v>3500</v>
      </c>
    </row>
    <row r="825" spans="2:9">
      <c r="B825">
        <v>1975</v>
      </c>
      <c r="C825" t="s">
        <v>3501</v>
      </c>
      <c r="D825" t="s">
        <v>3502</v>
      </c>
      <c r="E825" t="s">
        <v>920</v>
      </c>
      <c r="G825" t="s">
        <v>921</v>
      </c>
      <c r="H825" t="s">
        <v>3503</v>
      </c>
      <c r="I825" t="s">
        <v>3504</v>
      </c>
    </row>
    <row r="826" spans="2:9">
      <c r="B826">
        <v>1996</v>
      </c>
      <c r="C826" t="s">
        <v>3505</v>
      </c>
      <c r="D826" t="s">
        <v>3506</v>
      </c>
      <c r="E826" t="s">
        <v>3507</v>
      </c>
      <c r="G826" t="s">
        <v>3508</v>
      </c>
      <c r="H826" t="s">
        <v>3509</v>
      </c>
      <c r="I826" t="s">
        <v>3510</v>
      </c>
    </row>
    <row r="827" spans="2:9">
      <c r="B827">
        <v>2007</v>
      </c>
      <c r="D827" t="s">
        <v>3511</v>
      </c>
      <c r="E827" t="s">
        <v>766</v>
      </c>
      <c r="G827" t="s">
        <v>232</v>
      </c>
      <c r="H827" t="s">
        <v>3512</v>
      </c>
      <c r="I827" t="s">
        <v>3513</v>
      </c>
    </row>
    <row r="828" spans="2:9">
      <c r="B828">
        <v>2008</v>
      </c>
      <c r="C828" t="s">
        <v>3514</v>
      </c>
      <c r="D828" t="s">
        <v>3515</v>
      </c>
      <c r="E828" t="s">
        <v>2361</v>
      </c>
      <c r="F828" t="s">
        <v>2362</v>
      </c>
      <c r="I828" t="s">
        <v>3516</v>
      </c>
    </row>
    <row r="829" spans="2:9">
      <c r="B829">
        <v>2020</v>
      </c>
      <c r="C829" t="s">
        <v>3517</v>
      </c>
      <c r="D829" t="s">
        <v>3518</v>
      </c>
      <c r="E829" t="s">
        <v>3519</v>
      </c>
      <c r="G829" t="s">
        <v>3520</v>
      </c>
      <c r="H829" t="s">
        <v>3521</v>
      </c>
      <c r="I829" t="s">
        <v>3522</v>
      </c>
    </row>
    <row r="830" spans="2:9">
      <c r="B830">
        <v>2009</v>
      </c>
      <c r="C830" t="s">
        <v>3523</v>
      </c>
      <c r="D830" t="s">
        <v>3524</v>
      </c>
      <c r="E830" t="s">
        <v>3525</v>
      </c>
      <c r="G830" t="s">
        <v>3526</v>
      </c>
      <c r="H830" t="s">
        <v>3527</v>
      </c>
      <c r="I830" t="s">
        <v>3528</v>
      </c>
    </row>
    <row r="831" spans="2:9">
      <c r="B831">
        <v>2007</v>
      </c>
      <c r="C831" t="s">
        <v>3529</v>
      </c>
      <c r="D831" t="s">
        <v>3530</v>
      </c>
      <c r="E831" t="s">
        <v>3531</v>
      </c>
      <c r="F831" t="s">
        <v>3532</v>
      </c>
      <c r="I831" t="s">
        <v>3533</v>
      </c>
    </row>
    <row r="832" spans="2:9">
      <c r="B832">
        <v>2020</v>
      </c>
      <c r="C832" t="s">
        <v>3534</v>
      </c>
      <c r="D832" t="s">
        <v>3535</v>
      </c>
      <c r="E832" t="s">
        <v>3536</v>
      </c>
      <c r="G832" t="s">
        <v>3537</v>
      </c>
      <c r="H832" t="s">
        <v>3538</v>
      </c>
      <c r="I832" t="s">
        <v>3539</v>
      </c>
    </row>
    <row r="833" spans="2:9">
      <c r="B833">
        <v>2019</v>
      </c>
      <c r="C833" t="s">
        <v>3540</v>
      </c>
      <c r="D833" t="s">
        <v>3541</v>
      </c>
      <c r="E833" t="s">
        <v>3542</v>
      </c>
      <c r="G833" t="s">
        <v>3543</v>
      </c>
      <c r="H833" t="s">
        <v>3544</v>
      </c>
      <c r="I833" t="s">
        <v>3545</v>
      </c>
    </row>
    <row r="834" spans="2:9">
      <c r="B834">
        <v>2013</v>
      </c>
      <c r="C834" t="s">
        <v>3546</v>
      </c>
      <c r="D834" t="s">
        <v>3547</v>
      </c>
      <c r="E834" t="s">
        <v>3548</v>
      </c>
      <c r="G834" t="s">
        <v>3549</v>
      </c>
      <c r="H834" t="s">
        <v>3550</v>
      </c>
      <c r="I834" t="s">
        <v>3551</v>
      </c>
    </row>
    <row r="835" spans="2:9">
      <c r="B835">
        <v>2020</v>
      </c>
      <c r="C835" t="s">
        <v>3552</v>
      </c>
      <c r="D835" t="s">
        <v>3553</v>
      </c>
      <c r="E835" t="s">
        <v>3554</v>
      </c>
      <c r="G835" t="s">
        <v>3555</v>
      </c>
      <c r="H835" t="s">
        <v>3556</v>
      </c>
      <c r="I835" t="s">
        <v>3557</v>
      </c>
    </row>
    <row r="836" spans="2:9">
      <c r="B836">
        <v>2020</v>
      </c>
      <c r="C836" t="s">
        <v>3558</v>
      </c>
      <c r="D836" t="s">
        <v>3559</v>
      </c>
      <c r="E836" t="s">
        <v>2810</v>
      </c>
      <c r="G836" t="s">
        <v>2811</v>
      </c>
      <c r="H836" t="s">
        <v>3560</v>
      </c>
      <c r="I836" t="s">
        <v>3561</v>
      </c>
    </row>
    <row r="837" spans="2:9">
      <c r="B837">
        <v>2015</v>
      </c>
      <c r="C837" t="s">
        <v>3562</v>
      </c>
      <c r="D837" t="s">
        <v>3563</v>
      </c>
      <c r="E837" t="s">
        <v>2224</v>
      </c>
      <c r="G837" t="s">
        <v>1748</v>
      </c>
      <c r="H837" t="s">
        <v>3564</v>
      </c>
      <c r="I837" t="s">
        <v>3565</v>
      </c>
    </row>
    <row r="838" spans="2:9">
      <c r="B838">
        <v>2017</v>
      </c>
      <c r="C838" t="s">
        <v>3566</v>
      </c>
      <c r="D838" t="s">
        <v>3567</v>
      </c>
      <c r="E838" t="s">
        <v>3568</v>
      </c>
      <c r="F838" t="s">
        <v>3569</v>
      </c>
      <c r="I838" t="s">
        <v>3570</v>
      </c>
    </row>
    <row r="839" spans="2:9">
      <c r="B839">
        <v>1999</v>
      </c>
      <c r="C839" t="s">
        <v>3571</v>
      </c>
      <c r="D839" t="s">
        <v>3572</v>
      </c>
      <c r="E839" t="s">
        <v>2426</v>
      </c>
      <c r="G839" t="s">
        <v>2427</v>
      </c>
      <c r="H839" t="s">
        <v>3573</v>
      </c>
      <c r="I839" t="s">
        <v>3574</v>
      </c>
    </row>
    <row r="840" spans="2:9">
      <c r="B840">
        <v>2011</v>
      </c>
      <c r="C840" t="s">
        <v>3575</v>
      </c>
      <c r="D840" t="s">
        <v>3576</v>
      </c>
      <c r="E840" t="s">
        <v>3577</v>
      </c>
      <c r="G840" t="s">
        <v>3578</v>
      </c>
      <c r="H840" t="s">
        <v>3579</v>
      </c>
      <c r="I840" t="s">
        <v>3580</v>
      </c>
    </row>
    <row r="841" spans="2:9">
      <c r="B841">
        <v>2015</v>
      </c>
      <c r="C841" t="s">
        <v>3581</v>
      </c>
      <c r="D841" t="s">
        <v>3582</v>
      </c>
      <c r="E841" t="s">
        <v>3583</v>
      </c>
      <c r="F841" t="s">
        <v>3584</v>
      </c>
      <c r="I841" t="s">
        <v>3585</v>
      </c>
    </row>
    <row r="842" spans="2:9">
      <c r="B842">
        <v>2006</v>
      </c>
      <c r="C842" t="s">
        <v>3586</v>
      </c>
      <c r="D842" t="s">
        <v>3587</v>
      </c>
      <c r="E842" t="s">
        <v>3588</v>
      </c>
      <c r="G842" t="s">
        <v>3589</v>
      </c>
      <c r="H842" t="s">
        <v>3590</v>
      </c>
      <c r="I842" t="s">
        <v>3591</v>
      </c>
    </row>
    <row r="843" spans="2:9">
      <c r="B843">
        <v>2020</v>
      </c>
      <c r="C843" t="s">
        <v>3592</v>
      </c>
      <c r="D843" t="s">
        <v>3593</v>
      </c>
      <c r="E843" t="s">
        <v>3594</v>
      </c>
      <c r="F843" t="s">
        <v>3595</v>
      </c>
      <c r="I843" t="s">
        <v>3596</v>
      </c>
    </row>
    <row r="844" spans="2:9">
      <c r="B844">
        <v>2003</v>
      </c>
      <c r="C844" t="s">
        <v>3597</v>
      </c>
      <c r="D844" t="s">
        <v>3598</v>
      </c>
      <c r="E844" t="s">
        <v>3599</v>
      </c>
      <c r="G844" t="s">
        <v>3600</v>
      </c>
      <c r="H844" t="s">
        <v>3601</v>
      </c>
      <c r="I844" t="s">
        <v>3602</v>
      </c>
    </row>
    <row r="845" spans="2:9">
      <c r="B845">
        <v>2005</v>
      </c>
      <c r="C845" t="s">
        <v>3603</v>
      </c>
      <c r="D845" t="s">
        <v>3604</v>
      </c>
      <c r="E845" t="s">
        <v>3605</v>
      </c>
      <c r="G845" t="s">
        <v>2767</v>
      </c>
      <c r="H845" t="s">
        <v>3606</v>
      </c>
      <c r="I845" t="s">
        <v>3607</v>
      </c>
    </row>
    <row r="846" spans="2:9">
      <c r="B846">
        <v>2011</v>
      </c>
      <c r="C846" t="s">
        <v>3608</v>
      </c>
      <c r="D846" t="s">
        <v>3609</v>
      </c>
      <c r="E846" t="s">
        <v>3610</v>
      </c>
      <c r="G846" t="s">
        <v>3611</v>
      </c>
      <c r="H846" t="s">
        <v>3612</v>
      </c>
      <c r="I846" t="s">
        <v>3613</v>
      </c>
    </row>
    <row r="847" spans="2:9">
      <c r="B847">
        <v>1999</v>
      </c>
      <c r="C847" t="s">
        <v>3614</v>
      </c>
      <c r="D847" t="s">
        <v>3615</v>
      </c>
      <c r="E847" t="s">
        <v>1569</v>
      </c>
      <c r="G847" t="s">
        <v>1224</v>
      </c>
      <c r="H847" t="s">
        <v>3616</v>
      </c>
      <c r="I847" t="s">
        <v>3617</v>
      </c>
    </row>
    <row r="848" spans="2:9">
      <c r="B848">
        <v>2017</v>
      </c>
      <c r="C848" t="s">
        <v>3618</v>
      </c>
      <c r="D848" t="s">
        <v>3619</v>
      </c>
      <c r="E848" t="s">
        <v>3620</v>
      </c>
      <c r="F848" t="s">
        <v>3621</v>
      </c>
      <c r="I848" t="s">
        <v>3622</v>
      </c>
    </row>
    <row r="849" spans="2:9">
      <c r="B849">
        <v>1997</v>
      </c>
      <c r="C849" t="s">
        <v>3623</v>
      </c>
      <c r="D849" t="s">
        <v>3624</v>
      </c>
      <c r="E849" t="s">
        <v>3625</v>
      </c>
      <c r="G849" t="s">
        <v>3626</v>
      </c>
      <c r="H849" t="s">
        <v>3627</v>
      </c>
      <c r="I849" t="s">
        <v>3628</v>
      </c>
    </row>
    <row r="850" spans="2:9">
      <c r="B850">
        <v>2017</v>
      </c>
      <c r="C850" t="s">
        <v>3629</v>
      </c>
      <c r="D850" t="s">
        <v>3630</v>
      </c>
      <c r="E850" t="s">
        <v>3631</v>
      </c>
      <c r="G850" t="s">
        <v>3632</v>
      </c>
      <c r="H850" t="s">
        <v>3633</v>
      </c>
      <c r="I850" t="s">
        <v>3634</v>
      </c>
    </row>
    <row r="851" spans="2:9">
      <c r="B851">
        <v>1998</v>
      </c>
      <c r="C851" t="s">
        <v>3635</v>
      </c>
      <c r="D851" t="s">
        <v>3636</v>
      </c>
      <c r="E851" t="s">
        <v>1485</v>
      </c>
      <c r="G851" t="s">
        <v>1486</v>
      </c>
      <c r="H851" t="s">
        <v>3637</v>
      </c>
      <c r="I851" t="s">
        <v>3638</v>
      </c>
    </row>
    <row r="852" spans="2:9">
      <c r="B852">
        <v>2006</v>
      </c>
      <c r="C852" t="s">
        <v>3639</v>
      </c>
      <c r="D852" t="s">
        <v>3640</v>
      </c>
      <c r="E852" t="s">
        <v>1682</v>
      </c>
      <c r="G852" t="s">
        <v>1683</v>
      </c>
      <c r="H852" t="s">
        <v>3641</v>
      </c>
      <c r="I852" t="s">
        <v>3642</v>
      </c>
    </row>
    <row r="853" spans="2:9">
      <c r="B853">
        <v>2007</v>
      </c>
      <c r="C853" t="s">
        <v>3643</v>
      </c>
      <c r="D853" t="s">
        <v>3644</v>
      </c>
      <c r="E853" t="s">
        <v>3645</v>
      </c>
      <c r="F853" t="s">
        <v>3646</v>
      </c>
      <c r="I853" t="s">
        <v>3647</v>
      </c>
    </row>
    <row r="854" spans="2:9">
      <c r="B854">
        <v>2019</v>
      </c>
      <c r="C854" t="s">
        <v>3648</v>
      </c>
      <c r="D854" t="s">
        <v>3649</v>
      </c>
      <c r="E854" t="s">
        <v>2207</v>
      </c>
      <c r="F854" t="s">
        <v>2208</v>
      </c>
      <c r="I854" t="s">
        <v>3650</v>
      </c>
    </row>
    <row r="855" spans="2:9">
      <c r="B855">
        <v>2020</v>
      </c>
      <c r="C855" t="s">
        <v>3651</v>
      </c>
      <c r="D855" t="s">
        <v>3652</v>
      </c>
      <c r="E855" t="s">
        <v>3653</v>
      </c>
      <c r="G855" t="s">
        <v>3654</v>
      </c>
      <c r="H855" t="s">
        <v>3655</v>
      </c>
      <c r="I855" t="s">
        <v>3656</v>
      </c>
    </row>
    <row r="856" spans="2:9">
      <c r="B856">
        <v>2019</v>
      </c>
      <c r="C856" t="s">
        <v>3657</v>
      </c>
      <c r="D856" t="s">
        <v>3658</v>
      </c>
      <c r="E856" t="s">
        <v>3659</v>
      </c>
      <c r="F856" t="s">
        <v>3660</v>
      </c>
      <c r="I856" t="s">
        <v>3661</v>
      </c>
    </row>
    <row r="857" spans="2:9">
      <c r="B857">
        <v>2020</v>
      </c>
      <c r="C857" t="s">
        <v>3662</v>
      </c>
      <c r="D857" t="s">
        <v>3663</v>
      </c>
      <c r="E857" t="s">
        <v>3664</v>
      </c>
      <c r="F857" t="s">
        <v>3665</v>
      </c>
      <c r="I857" t="s">
        <v>3666</v>
      </c>
    </row>
    <row r="858" spans="2:9">
      <c r="B858">
        <v>2010</v>
      </c>
      <c r="C858" t="s">
        <v>1528</v>
      </c>
      <c r="D858" t="s">
        <v>3667</v>
      </c>
      <c r="E858" t="s">
        <v>1530</v>
      </c>
      <c r="G858" t="s">
        <v>1531</v>
      </c>
      <c r="H858" t="s">
        <v>3668</v>
      </c>
      <c r="I858" t="s">
        <v>3669</v>
      </c>
    </row>
    <row r="859" spans="2:9">
      <c r="B859">
        <v>2018</v>
      </c>
      <c r="C859" t="s">
        <v>3670</v>
      </c>
      <c r="D859" t="s">
        <v>3671</v>
      </c>
      <c r="E859" t="s">
        <v>3200</v>
      </c>
      <c r="F859" t="s">
        <v>3201</v>
      </c>
      <c r="I859" t="s">
        <v>3672</v>
      </c>
    </row>
    <row r="860" spans="2:9">
      <c r="B860">
        <v>2018</v>
      </c>
      <c r="C860" t="s">
        <v>3673</v>
      </c>
      <c r="D860" t="s">
        <v>3674</v>
      </c>
      <c r="E860" t="s">
        <v>3675</v>
      </c>
      <c r="G860" t="s">
        <v>3676</v>
      </c>
      <c r="H860" t="s">
        <v>3677</v>
      </c>
      <c r="I860" t="s">
        <v>3678</v>
      </c>
    </row>
    <row r="861" spans="2:9">
      <c r="B861">
        <v>1991</v>
      </c>
      <c r="C861" t="s">
        <v>3679</v>
      </c>
      <c r="D861" t="s">
        <v>3680</v>
      </c>
      <c r="E861" t="s">
        <v>3681</v>
      </c>
      <c r="G861" t="s">
        <v>3682</v>
      </c>
      <c r="H861" t="s">
        <v>3683</v>
      </c>
      <c r="I861" t="s">
        <v>3684</v>
      </c>
    </row>
    <row r="862" spans="2:9">
      <c r="B862">
        <v>2009</v>
      </c>
      <c r="C862" t="s">
        <v>3685</v>
      </c>
      <c r="D862" t="s">
        <v>3686</v>
      </c>
      <c r="E862" t="s">
        <v>3372</v>
      </c>
      <c r="F862" t="s">
        <v>3373</v>
      </c>
      <c r="I862" t="s">
        <v>3687</v>
      </c>
    </row>
    <row r="863" spans="2:9">
      <c r="B863">
        <v>2019</v>
      </c>
      <c r="C863" t="s">
        <v>3688</v>
      </c>
      <c r="D863" t="s">
        <v>3689</v>
      </c>
      <c r="E863" t="s">
        <v>3690</v>
      </c>
      <c r="G863" t="s">
        <v>3691</v>
      </c>
      <c r="H863" t="s">
        <v>3692</v>
      </c>
      <c r="I863" t="s">
        <v>3693</v>
      </c>
    </row>
    <row r="864" spans="2:9">
      <c r="B864">
        <v>2007</v>
      </c>
      <c r="C864" t="s">
        <v>3694</v>
      </c>
      <c r="D864" t="s">
        <v>3695</v>
      </c>
      <c r="E864" t="s">
        <v>2300</v>
      </c>
      <c r="G864" t="s">
        <v>2301</v>
      </c>
      <c r="H864" t="s">
        <v>3696</v>
      </c>
      <c r="I864" t="s">
        <v>3697</v>
      </c>
    </row>
    <row r="865" spans="2:9">
      <c r="B865">
        <v>1990</v>
      </c>
      <c r="C865" t="s">
        <v>3698</v>
      </c>
      <c r="D865" t="s">
        <v>3699</v>
      </c>
      <c r="E865" t="s">
        <v>1406</v>
      </c>
      <c r="G865" t="s">
        <v>1407</v>
      </c>
      <c r="H865" t="s">
        <v>3700</v>
      </c>
      <c r="I865" t="s">
        <v>3701</v>
      </c>
    </row>
    <row r="866" spans="2:9">
      <c r="B866">
        <v>2020</v>
      </c>
      <c r="C866" t="s">
        <v>3702</v>
      </c>
      <c r="D866" t="s">
        <v>3703</v>
      </c>
      <c r="E866" t="s">
        <v>3704</v>
      </c>
      <c r="F866" t="s">
        <v>3705</v>
      </c>
      <c r="I866" t="s">
        <v>3706</v>
      </c>
    </row>
    <row r="867" spans="2:9">
      <c r="B867">
        <v>2006</v>
      </c>
      <c r="C867" t="s">
        <v>3707</v>
      </c>
      <c r="D867" t="s">
        <v>3708</v>
      </c>
      <c r="E867" t="s">
        <v>3709</v>
      </c>
      <c r="G867" t="s">
        <v>3710</v>
      </c>
      <c r="H867" t="s">
        <v>3711</v>
      </c>
      <c r="I867" t="s">
        <v>3712</v>
      </c>
    </row>
    <row r="868" spans="2:9">
      <c r="B868">
        <v>2018</v>
      </c>
      <c r="C868" t="s">
        <v>3713</v>
      </c>
      <c r="D868" t="s">
        <v>3714</v>
      </c>
      <c r="E868" t="s">
        <v>3715</v>
      </c>
      <c r="G868" t="s">
        <v>3716</v>
      </c>
      <c r="H868" t="s">
        <v>3717</v>
      </c>
      <c r="I868" t="s">
        <v>3718</v>
      </c>
    </row>
    <row r="869" spans="2:9">
      <c r="B869">
        <v>2015</v>
      </c>
      <c r="C869" t="s">
        <v>3719</v>
      </c>
      <c r="D869" t="s">
        <v>3720</v>
      </c>
      <c r="E869" t="s">
        <v>2224</v>
      </c>
      <c r="G869" t="s">
        <v>1748</v>
      </c>
      <c r="H869" t="s">
        <v>3721</v>
      </c>
      <c r="I869" t="s">
        <v>3722</v>
      </c>
    </row>
    <row r="870" spans="2:9">
      <c r="B870">
        <v>2017</v>
      </c>
      <c r="C870" t="s">
        <v>3723</v>
      </c>
      <c r="D870" t="s">
        <v>3724</v>
      </c>
      <c r="E870" t="s">
        <v>2060</v>
      </c>
      <c r="F870" t="s">
        <v>2061</v>
      </c>
      <c r="I870" t="s">
        <v>3725</v>
      </c>
    </row>
    <row r="871" spans="2:9">
      <c r="B871">
        <v>2015</v>
      </c>
      <c r="C871" t="s">
        <v>3726</v>
      </c>
      <c r="D871" t="s">
        <v>3727</v>
      </c>
      <c r="E871" t="s">
        <v>2011</v>
      </c>
      <c r="F871" t="s">
        <v>2012</v>
      </c>
      <c r="I871" t="s">
        <v>3728</v>
      </c>
    </row>
    <row r="872" spans="2:9">
      <c r="B872">
        <v>1974</v>
      </c>
      <c r="C872" t="s">
        <v>3729</v>
      </c>
      <c r="D872" t="s">
        <v>3730</v>
      </c>
      <c r="E872" t="s">
        <v>3731</v>
      </c>
      <c r="G872" t="s">
        <v>3732</v>
      </c>
      <c r="H872" t="s">
        <v>3733</v>
      </c>
      <c r="I872" t="s">
        <v>3734</v>
      </c>
    </row>
    <row r="873" spans="2:9">
      <c r="B873">
        <v>2019</v>
      </c>
      <c r="C873" t="s">
        <v>3735</v>
      </c>
      <c r="D873" t="s">
        <v>3736</v>
      </c>
      <c r="E873" t="s">
        <v>3659</v>
      </c>
      <c r="F873" t="s">
        <v>3660</v>
      </c>
      <c r="I873" t="s">
        <v>3737</v>
      </c>
    </row>
    <row r="874" spans="2:9">
      <c r="B874">
        <v>2011</v>
      </c>
      <c r="C874" t="s">
        <v>3738</v>
      </c>
      <c r="D874" t="s">
        <v>3739</v>
      </c>
      <c r="E874" t="s">
        <v>3740</v>
      </c>
      <c r="G874" t="s">
        <v>3741</v>
      </c>
      <c r="H874" t="s">
        <v>3742</v>
      </c>
      <c r="I874" t="s">
        <v>3743</v>
      </c>
    </row>
    <row r="875" spans="2:9">
      <c r="B875">
        <v>2018</v>
      </c>
      <c r="C875" t="s">
        <v>3744</v>
      </c>
      <c r="D875" t="s">
        <v>3745</v>
      </c>
      <c r="E875" t="s">
        <v>3746</v>
      </c>
      <c r="G875" t="s">
        <v>3747</v>
      </c>
      <c r="H875" t="s">
        <v>3748</v>
      </c>
      <c r="I875" t="s">
        <v>3749</v>
      </c>
    </row>
    <row r="876" spans="2:9">
      <c r="B876">
        <v>2008</v>
      </c>
      <c r="C876" t="s">
        <v>3750</v>
      </c>
      <c r="D876" t="s">
        <v>3751</v>
      </c>
      <c r="E876" t="s">
        <v>3752</v>
      </c>
      <c r="F876" t="s">
        <v>3753</v>
      </c>
      <c r="I876" t="s">
        <v>3754</v>
      </c>
    </row>
    <row r="877" spans="2:9">
      <c r="B877">
        <v>2019</v>
      </c>
      <c r="C877" t="s">
        <v>3755</v>
      </c>
      <c r="D877" t="s">
        <v>3756</v>
      </c>
      <c r="E877" t="s">
        <v>660</v>
      </c>
      <c r="G877" t="s">
        <v>661</v>
      </c>
      <c r="H877" t="s">
        <v>3757</v>
      </c>
      <c r="I877" t="s">
        <v>3758</v>
      </c>
    </row>
    <row r="878" spans="2:9">
      <c r="B878">
        <v>2001</v>
      </c>
      <c r="C878" t="s">
        <v>3759</v>
      </c>
      <c r="D878" t="s">
        <v>3760</v>
      </c>
      <c r="E878" t="s">
        <v>2737</v>
      </c>
      <c r="G878" t="s">
        <v>2738</v>
      </c>
      <c r="H878" t="s">
        <v>3761</v>
      </c>
      <c r="I878" t="s">
        <v>3762</v>
      </c>
    </row>
    <row r="879" spans="2:9">
      <c r="B879">
        <v>2015</v>
      </c>
      <c r="C879" t="s">
        <v>3763</v>
      </c>
      <c r="D879" t="s">
        <v>3764</v>
      </c>
      <c r="E879" t="s">
        <v>3765</v>
      </c>
      <c r="G879" t="s">
        <v>2307</v>
      </c>
      <c r="H879" t="s">
        <v>3766</v>
      </c>
      <c r="I879" t="s">
        <v>3767</v>
      </c>
    </row>
    <row r="880" spans="2:9">
      <c r="B880">
        <v>2017</v>
      </c>
      <c r="C880" t="s">
        <v>3768</v>
      </c>
      <c r="D880" t="s">
        <v>3769</v>
      </c>
      <c r="E880" t="s">
        <v>2078</v>
      </c>
      <c r="G880" t="s">
        <v>2079</v>
      </c>
      <c r="H880" t="s">
        <v>3770</v>
      </c>
      <c r="I880" t="s">
        <v>3771</v>
      </c>
    </row>
    <row r="881" spans="2:9">
      <c r="B881">
        <v>2014</v>
      </c>
      <c r="C881" t="s">
        <v>3772</v>
      </c>
      <c r="D881" t="s">
        <v>3773</v>
      </c>
      <c r="E881" t="s">
        <v>3774</v>
      </c>
      <c r="F881" t="s">
        <v>3775</v>
      </c>
      <c r="I881" t="s">
        <v>3776</v>
      </c>
    </row>
    <row r="882" spans="2:9">
      <c r="B882">
        <v>2012</v>
      </c>
      <c r="C882" t="s">
        <v>3777</v>
      </c>
      <c r="D882" t="s">
        <v>3778</v>
      </c>
      <c r="E882" t="s">
        <v>2956</v>
      </c>
      <c r="F882" t="s">
        <v>2957</v>
      </c>
      <c r="I882" t="s">
        <v>3779</v>
      </c>
    </row>
    <row r="883" spans="2:9">
      <c r="B883">
        <v>1996</v>
      </c>
      <c r="C883" t="s">
        <v>3780</v>
      </c>
      <c r="D883" t="s">
        <v>3781</v>
      </c>
      <c r="E883" t="s">
        <v>3782</v>
      </c>
      <c r="G883" t="s">
        <v>3783</v>
      </c>
      <c r="H883" t="s">
        <v>3784</v>
      </c>
      <c r="I883" t="s">
        <v>3785</v>
      </c>
    </row>
    <row r="884" spans="2:9">
      <c r="B884">
        <v>2008</v>
      </c>
      <c r="C884" t="s">
        <v>3786</v>
      </c>
      <c r="D884" t="s">
        <v>3787</v>
      </c>
      <c r="E884" t="s">
        <v>3788</v>
      </c>
      <c r="F884" t="s">
        <v>3789</v>
      </c>
      <c r="I884" t="s">
        <v>3790</v>
      </c>
    </row>
    <row r="885" spans="2:9">
      <c r="B885">
        <v>2019</v>
      </c>
      <c r="C885" t="s">
        <v>3791</v>
      </c>
      <c r="D885" t="s">
        <v>3792</v>
      </c>
      <c r="E885" t="s">
        <v>3793</v>
      </c>
      <c r="G885" t="s">
        <v>3794</v>
      </c>
      <c r="H885" t="s">
        <v>3795</v>
      </c>
      <c r="I885" t="s">
        <v>3796</v>
      </c>
    </row>
    <row r="886" spans="2:9">
      <c r="B886">
        <v>2009</v>
      </c>
      <c r="C886" t="s">
        <v>3797</v>
      </c>
      <c r="D886" t="s">
        <v>3798</v>
      </c>
      <c r="E886" t="s">
        <v>3799</v>
      </c>
      <c r="G886" t="s">
        <v>3800</v>
      </c>
      <c r="H886" t="s">
        <v>3801</v>
      </c>
      <c r="I886" t="s">
        <v>3802</v>
      </c>
    </row>
    <row r="887" spans="2:9">
      <c r="B887">
        <v>2018</v>
      </c>
      <c r="C887" t="s">
        <v>3803</v>
      </c>
      <c r="D887" t="s">
        <v>3804</v>
      </c>
      <c r="E887" t="s">
        <v>2549</v>
      </c>
      <c r="G887" t="s">
        <v>2550</v>
      </c>
      <c r="H887" t="s">
        <v>3805</v>
      </c>
      <c r="I887" t="s">
        <v>3806</v>
      </c>
    </row>
    <row r="888" spans="2:9">
      <c r="B888">
        <v>2007</v>
      </c>
      <c r="C888" t="s">
        <v>3807</v>
      </c>
      <c r="D888" t="s">
        <v>3808</v>
      </c>
      <c r="E888" t="s">
        <v>3809</v>
      </c>
      <c r="G888" t="s">
        <v>3810</v>
      </c>
      <c r="H888" t="s">
        <v>3811</v>
      </c>
      <c r="I888" t="s">
        <v>3812</v>
      </c>
    </row>
    <row r="889" spans="2:9">
      <c r="B889">
        <v>2012</v>
      </c>
      <c r="C889" t="s">
        <v>3813</v>
      </c>
      <c r="D889" t="s">
        <v>3814</v>
      </c>
      <c r="E889" t="s">
        <v>3815</v>
      </c>
      <c r="G889" t="s">
        <v>3816</v>
      </c>
      <c r="H889" t="s">
        <v>3817</v>
      </c>
      <c r="I889" t="s">
        <v>3818</v>
      </c>
    </row>
    <row r="890" spans="2:9">
      <c r="B890">
        <v>2002</v>
      </c>
      <c r="C890" t="s">
        <v>3819</v>
      </c>
      <c r="D890" t="s">
        <v>3820</v>
      </c>
      <c r="E890" t="s">
        <v>1406</v>
      </c>
      <c r="G890" t="s">
        <v>1407</v>
      </c>
      <c r="H890" t="s">
        <v>3821</v>
      </c>
      <c r="I890" t="s">
        <v>3822</v>
      </c>
    </row>
    <row r="891" spans="2:9">
      <c r="B891">
        <v>1992</v>
      </c>
      <c r="D891" t="s">
        <v>3823</v>
      </c>
      <c r="E891" t="s">
        <v>2897</v>
      </c>
      <c r="G891" t="s">
        <v>2898</v>
      </c>
      <c r="H891" t="s">
        <v>3824</v>
      </c>
      <c r="I891" t="s">
        <v>3825</v>
      </c>
    </row>
    <row r="892" spans="2:9">
      <c r="B892">
        <v>2019</v>
      </c>
      <c r="C892" t="s">
        <v>3826</v>
      </c>
      <c r="D892" t="s">
        <v>3827</v>
      </c>
      <c r="E892" t="s">
        <v>2727</v>
      </c>
      <c r="F892" t="s">
        <v>2728</v>
      </c>
      <c r="I892" t="s">
        <v>3828</v>
      </c>
    </row>
    <row r="893" spans="2:9">
      <c r="B893">
        <v>2001</v>
      </c>
      <c r="C893" t="s">
        <v>3829</v>
      </c>
      <c r="D893" t="s">
        <v>3830</v>
      </c>
      <c r="E893" t="s">
        <v>3831</v>
      </c>
      <c r="F893" t="s">
        <v>3832</v>
      </c>
      <c r="I893" t="s">
        <v>3833</v>
      </c>
    </row>
    <row r="894" spans="2:9">
      <c r="B894">
        <v>2018</v>
      </c>
      <c r="C894" t="s">
        <v>3834</v>
      </c>
      <c r="D894" t="s">
        <v>3835</v>
      </c>
      <c r="E894" t="s">
        <v>3836</v>
      </c>
      <c r="G894" t="s">
        <v>3837</v>
      </c>
      <c r="H894" t="s">
        <v>3838</v>
      </c>
      <c r="I894" t="s">
        <v>3839</v>
      </c>
    </row>
    <row r="895" spans="2:9">
      <c r="B895">
        <v>2019</v>
      </c>
      <c r="C895" t="s">
        <v>3840</v>
      </c>
      <c r="D895" t="s">
        <v>3841</v>
      </c>
      <c r="E895" t="s">
        <v>3842</v>
      </c>
      <c r="F895" t="s">
        <v>3843</v>
      </c>
      <c r="I895" t="s">
        <v>3844</v>
      </c>
    </row>
    <row r="896" spans="2:9">
      <c r="B896">
        <v>2004</v>
      </c>
      <c r="C896" t="s">
        <v>3845</v>
      </c>
      <c r="D896" t="s">
        <v>3846</v>
      </c>
      <c r="E896" t="s">
        <v>3847</v>
      </c>
      <c r="G896" t="s">
        <v>1486</v>
      </c>
      <c r="H896" t="s">
        <v>3848</v>
      </c>
      <c r="I896" t="s">
        <v>3849</v>
      </c>
    </row>
    <row r="897" spans="2:9">
      <c r="B897">
        <v>2019</v>
      </c>
      <c r="C897" t="s">
        <v>3850</v>
      </c>
      <c r="D897" t="s">
        <v>3851</v>
      </c>
      <c r="E897" t="s">
        <v>3852</v>
      </c>
      <c r="G897" t="s">
        <v>3853</v>
      </c>
      <c r="H897" t="s">
        <v>3854</v>
      </c>
      <c r="I897" t="s">
        <v>3855</v>
      </c>
    </row>
    <row r="898" spans="2:9">
      <c r="B898">
        <v>2018</v>
      </c>
      <c r="C898" t="s">
        <v>3856</v>
      </c>
      <c r="D898" t="s">
        <v>3857</v>
      </c>
      <c r="E898" t="s">
        <v>1831</v>
      </c>
      <c r="G898" t="s">
        <v>1511</v>
      </c>
      <c r="H898" t="s">
        <v>3858</v>
      </c>
      <c r="I898" t="s">
        <v>3859</v>
      </c>
    </row>
    <row r="899" spans="2:9">
      <c r="B899">
        <v>2006</v>
      </c>
      <c r="C899" t="s">
        <v>3860</v>
      </c>
      <c r="D899" t="s">
        <v>3861</v>
      </c>
      <c r="E899" t="s">
        <v>3525</v>
      </c>
      <c r="G899" t="s">
        <v>3526</v>
      </c>
      <c r="H899" t="s">
        <v>3862</v>
      </c>
      <c r="I899" t="s">
        <v>3863</v>
      </c>
    </row>
    <row r="900" spans="2:9">
      <c r="B900">
        <v>2020</v>
      </c>
      <c r="C900" t="s">
        <v>3864</v>
      </c>
      <c r="D900" t="s">
        <v>3865</v>
      </c>
      <c r="E900" t="s">
        <v>858</v>
      </c>
      <c r="G900" t="s">
        <v>859</v>
      </c>
      <c r="H900" t="s">
        <v>3866</v>
      </c>
      <c r="I900" t="s">
        <v>3867</v>
      </c>
    </row>
    <row r="901" spans="2:9">
      <c r="B901">
        <v>2013</v>
      </c>
      <c r="C901" t="s">
        <v>3868</v>
      </c>
      <c r="D901" t="s">
        <v>3869</v>
      </c>
      <c r="E901" t="s">
        <v>3870</v>
      </c>
      <c r="G901" t="s">
        <v>3871</v>
      </c>
      <c r="H901" t="s">
        <v>3872</v>
      </c>
      <c r="I901" t="s">
        <v>3873</v>
      </c>
    </row>
    <row r="902" spans="2:9">
      <c r="B902">
        <v>2018</v>
      </c>
      <c r="C902" t="s">
        <v>3874</v>
      </c>
      <c r="D902" t="s">
        <v>3875</v>
      </c>
      <c r="E902" t="s">
        <v>1548</v>
      </c>
      <c r="G902" t="s">
        <v>1549</v>
      </c>
      <c r="H902" t="s">
        <v>3876</v>
      </c>
      <c r="I902" t="s">
        <v>3877</v>
      </c>
    </row>
    <row r="903" spans="2:9">
      <c r="B903">
        <v>2017</v>
      </c>
      <c r="C903" t="s">
        <v>3878</v>
      </c>
      <c r="D903" t="s">
        <v>3879</v>
      </c>
      <c r="E903" t="s">
        <v>3880</v>
      </c>
      <c r="G903" t="s">
        <v>3881</v>
      </c>
      <c r="H903" t="s">
        <v>3882</v>
      </c>
      <c r="I903" t="s">
        <v>3883</v>
      </c>
    </row>
    <row r="904" spans="2:9">
      <c r="B904">
        <v>2019</v>
      </c>
      <c r="C904" t="s">
        <v>3884</v>
      </c>
      <c r="D904" t="s">
        <v>3885</v>
      </c>
      <c r="E904" t="s">
        <v>3886</v>
      </c>
      <c r="G904" t="s">
        <v>2550</v>
      </c>
      <c r="H904" t="s">
        <v>3887</v>
      </c>
      <c r="I904" t="s">
        <v>3888</v>
      </c>
    </row>
    <row r="905" spans="2:9">
      <c r="B905">
        <v>1994</v>
      </c>
      <c r="C905" t="s">
        <v>3889</v>
      </c>
      <c r="D905" t="s">
        <v>3890</v>
      </c>
      <c r="E905" t="s">
        <v>3891</v>
      </c>
      <c r="G905" t="s">
        <v>3892</v>
      </c>
      <c r="H905" t="s">
        <v>3893</v>
      </c>
      <c r="I905" t="s">
        <v>3894</v>
      </c>
    </row>
    <row r="906" spans="2:9">
      <c r="B906">
        <v>2007</v>
      </c>
      <c r="C906" t="s">
        <v>2764</v>
      </c>
      <c r="D906" t="s">
        <v>2765</v>
      </c>
      <c r="E906" t="s">
        <v>3895</v>
      </c>
      <c r="G906" t="s">
        <v>2767</v>
      </c>
      <c r="H906" t="s">
        <v>3896</v>
      </c>
      <c r="I906" t="s">
        <v>3897</v>
      </c>
    </row>
    <row r="907" spans="2:9">
      <c r="B907">
        <v>2019</v>
      </c>
      <c r="C907" t="s">
        <v>3898</v>
      </c>
      <c r="D907" t="s">
        <v>3899</v>
      </c>
      <c r="E907" t="s">
        <v>3900</v>
      </c>
      <c r="G907" t="s">
        <v>3901</v>
      </c>
      <c r="H907" t="s">
        <v>3902</v>
      </c>
      <c r="I907" t="s">
        <v>3903</v>
      </c>
    </row>
    <row r="908" spans="2:9">
      <c r="B908">
        <v>2005</v>
      </c>
      <c r="C908" t="s">
        <v>3904</v>
      </c>
      <c r="D908" t="s">
        <v>3905</v>
      </c>
      <c r="E908" t="s">
        <v>3906</v>
      </c>
      <c r="G908" t="s">
        <v>3907</v>
      </c>
      <c r="H908" t="s">
        <v>3908</v>
      </c>
      <c r="I908" t="s">
        <v>3909</v>
      </c>
    </row>
    <row r="909" spans="2:9">
      <c r="B909">
        <v>1992</v>
      </c>
      <c r="C909" t="s">
        <v>3910</v>
      </c>
      <c r="D909" t="s">
        <v>3911</v>
      </c>
      <c r="E909" t="s">
        <v>3912</v>
      </c>
      <c r="G909" t="s">
        <v>1889</v>
      </c>
      <c r="H909" t="s">
        <v>3913</v>
      </c>
      <c r="I909" t="s">
        <v>3914</v>
      </c>
    </row>
    <row r="910" spans="2:9">
      <c r="B910">
        <v>2013</v>
      </c>
      <c r="C910" t="s">
        <v>3915</v>
      </c>
      <c r="D910" t="s">
        <v>3916</v>
      </c>
      <c r="E910" t="s">
        <v>1949</v>
      </c>
      <c r="F910" t="s">
        <v>1950</v>
      </c>
      <c r="I910" t="s">
        <v>3917</v>
      </c>
    </row>
    <row r="911" spans="2:9">
      <c r="B911">
        <v>1971</v>
      </c>
      <c r="C911" t="s">
        <v>3918</v>
      </c>
      <c r="D911" t="s">
        <v>3919</v>
      </c>
      <c r="E911" t="s">
        <v>1406</v>
      </c>
      <c r="G911" t="s">
        <v>1407</v>
      </c>
      <c r="H911" t="s">
        <v>3920</v>
      </c>
      <c r="I911" t="s">
        <v>3921</v>
      </c>
    </row>
    <row r="912" spans="2:9">
      <c r="B912">
        <v>2002</v>
      </c>
      <c r="C912" t="s">
        <v>3922</v>
      </c>
      <c r="D912" t="s">
        <v>3923</v>
      </c>
      <c r="E912" t="s">
        <v>1672</v>
      </c>
      <c r="G912" t="s">
        <v>1673</v>
      </c>
      <c r="H912" t="s">
        <v>3924</v>
      </c>
      <c r="I912" t="s">
        <v>3925</v>
      </c>
    </row>
    <row r="913" spans="2:9">
      <c r="B913">
        <v>1980</v>
      </c>
      <c r="C913" t="s">
        <v>3926</v>
      </c>
      <c r="D913" t="s">
        <v>3927</v>
      </c>
      <c r="E913" t="s">
        <v>1801</v>
      </c>
      <c r="G913" t="s">
        <v>1802</v>
      </c>
      <c r="H913" t="s">
        <v>3928</v>
      </c>
      <c r="I913" t="s">
        <v>3929</v>
      </c>
    </row>
    <row r="914" spans="2:9">
      <c r="B914">
        <v>2018</v>
      </c>
      <c r="C914" t="s">
        <v>3930</v>
      </c>
      <c r="D914" t="s">
        <v>3931</v>
      </c>
      <c r="E914" t="s">
        <v>2549</v>
      </c>
      <c r="G914" t="s">
        <v>2550</v>
      </c>
      <c r="H914" t="s">
        <v>3932</v>
      </c>
      <c r="I914" t="s">
        <v>3933</v>
      </c>
    </row>
    <row r="915" spans="2:9">
      <c r="B915">
        <v>2006</v>
      </c>
      <c r="C915" t="s">
        <v>3934</v>
      </c>
      <c r="D915" t="s">
        <v>3935</v>
      </c>
      <c r="E915" t="s">
        <v>660</v>
      </c>
      <c r="G915" t="s">
        <v>661</v>
      </c>
      <c r="H915" t="s">
        <v>3936</v>
      </c>
      <c r="I915" t="s">
        <v>3937</v>
      </c>
    </row>
    <row r="916" spans="2:9">
      <c r="B916">
        <v>2019</v>
      </c>
      <c r="C916" t="s">
        <v>3938</v>
      </c>
      <c r="D916" t="s">
        <v>3939</v>
      </c>
      <c r="E916" t="s">
        <v>1923</v>
      </c>
      <c r="G916" t="s">
        <v>1924</v>
      </c>
      <c r="H916" t="s">
        <v>3940</v>
      </c>
      <c r="I916" t="s">
        <v>3941</v>
      </c>
    </row>
    <row r="917" spans="2:9">
      <c r="B917">
        <v>2012</v>
      </c>
      <c r="C917" t="s">
        <v>3942</v>
      </c>
      <c r="D917" t="s">
        <v>3943</v>
      </c>
      <c r="E917" t="s">
        <v>3944</v>
      </c>
      <c r="G917" t="s">
        <v>2483</v>
      </c>
      <c r="H917" t="s">
        <v>3945</v>
      </c>
      <c r="I917" t="s">
        <v>3946</v>
      </c>
    </row>
    <row r="918" spans="2:9">
      <c r="B918">
        <v>2019</v>
      </c>
      <c r="C918" t="s">
        <v>3947</v>
      </c>
      <c r="D918" t="s">
        <v>3948</v>
      </c>
      <c r="E918" t="s">
        <v>3949</v>
      </c>
      <c r="F918" t="s">
        <v>3950</v>
      </c>
      <c r="I918" t="s">
        <v>3951</v>
      </c>
    </row>
    <row r="919" spans="2:9">
      <c r="B919">
        <v>2018</v>
      </c>
      <c r="C919" t="s">
        <v>3952</v>
      </c>
      <c r="D919" t="s">
        <v>3953</v>
      </c>
      <c r="E919" t="s">
        <v>3954</v>
      </c>
      <c r="G919" t="s">
        <v>3955</v>
      </c>
      <c r="H919" t="s">
        <v>3956</v>
      </c>
      <c r="I919" t="s">
        <v>3957</v>
      </c>
    </row>
    <row r="920" spans="2:9">
      <c r="B920">
        <v>2019</v>
      </c>
      <c r="C920" t="s">
        <v>3958</v>
      </c>
      <c r="D920" t="s">
        <v>3959</v>
      </c>
      <c r="E920" t="s">
        <v>3960</v>
      </c>
      <c r="G920" t="s">
        <v>3961</v>
      </c>
      <c r="H920" t="s">
        <v>3962</v>
      </c>
      <c r="I920" t="s">
        <v>3963</v>
      </c>
    </row>
    <row r="921" spans="2:9">
      <c r="B921">
        <v>1981</v>
      </c>
      <c r="C921" t="s">
        <v>3964</v>
      </c>
      <c r="D921" t="s">
        <v>3965</v>
      </c>
      <c r="E921" t="s">
        <v>3966</v>
      </c>
      <c r="G921" t="s">
        <v>3967</v>
      </c>
      <c r="H921" t="s">
        <v>3968</v>
      </c>
      <c r="I921" t="s">
        <v>3969</v>
      </c>
    </row>
    <row r="922" spans="2:9">
      <c r="B922">
        <v>1996</v>
      </c>
      <c r="C922" t="s">
        <v>3970</v>
      </c>
      <c r="D922" t="s">
        <v>3971</v>
      </c>
      <c r="E922" t="s">
        <v>1682</v>
      </c>
      <c r="G922" t="s">
        <v>1683</v>
      </c>
      <c r="H922" t="s">
        <v>3972</v>
      </c>
      <c r="I922" t="s">
        <v>3973</v>
      </c>
    </row>
    <row r="923" spans="2:9">
      <c r="B923">
        <v>2020</v>
      </c>
      <c r="C923" t="s">
        <v>3974</v>
      </c>
      <c r="D923" t="s">
        <v>3975</v>
      </c>
      <c r="E923" t="s">
        <v>1456</v>
      </c>
      <c r="F923" t="s">
        <v>1457</v>
      </c>
      <c r="I923" t="s">
        <v>3976</v>
      </c>
    </row>
    <row r="924" spans="2:9">
      <c r="B924">
        <v>2015</v>
      </c>
      <c r="C924" t="s">
        <v>3977</v>
      </c>
      <c r="D924" t="s">
        <v>3978</v>
      </c>
      <c r="E924" t="s">
        <v>3979</v>
      </c>
      <c r="G924" t="s">
        <v>3980</v>
      </c>
      <c r="H924" t="s">
        <v>3981</v>
      </c>
      <c r="I924" t="s">
        <v>3982</v>
      </c>
    </row>
    <row r="925" spans="2:9">
      <c r="B925">
        <v>2019</v>
      </c>
      <c r="C925" t="s">
        <v>3983</v>
      </c>
      <c r="D925" t="s">
        <v>3984</v>
      </c>
      <c r="E925" t="s">
        <v>3842</v>
      </c>
      <c r="F925" t="s">
        <v>3843</v>
      </c>
      <c r="I925" t="s">
        <v>3985</v>
      </c>
    </row>
    <row r="926" spans="2:9">
      <c r="B926">
        <v>2019</v>
      </c>
      <c r="C926" t="s">
        <v>3986</v>
      </c>
      <c r="D926" t="s">
        <v>3987</v>
      </c>
      <c r="E926" t="s">
        <v>1569</v>
      </c>
      <c r="G926" t="s">
        <v>1224</v>
      </c>
      <c r="H926" t="s">
        <v>3988</v>
      </c>
      <c r="I926" t="s">
        <v>3989</v>
      </c>
    </row>
    <row r="927" spans="2:9">
      <c r="B927">
        <v>2017</v>
      </c>
      <c r="C927" t="s">
        <v>3990</v>
      </c>
      <c r="D927" t="s">
        <v>3991</v>
      </c>
      <c r="E927" t="s">
        <v>2538</v>
      </c>
      <c r="G927" t="s">
        <v>2539</v>
      </c>
      <c r="H927" t="s">
        <v>3992</v>
      </c>
      <c r="I927" t="s">
        <v>3993</v>
      </c>
    </row>
    <row r="928" spans="2:9">
      <c r="B928">
        <v>2003</v>
      </c>
      <c r="C928" t="s">
        <v>2364</v>
      </c>
      <c r="D928" t="s">
        <v>2365</v>
      </c>
      <c r="E928" t="s">
        <v>3994</v>
      </c>
      <c r="F928" t="s">
        <v>3995</v>
      </c>
      <c r="I928" t="s">
        <v>3996</v>
      </c>
    </row>
    <row r="929" spans="2:9">
      <c r="B929">
        <v>1982</v>
      </c>
      <c r="C929" t="s">
        <v>3997</v>
      </c>
      <c r="D929" t="s">
        <v>3998</v>
      </c>
      <c r="E929" t="s">
        <v>675</v>
      </c>
      <c r="G929" t="s">
        <v>372</v>
      </c>
      <c r="H929" t="s">
        <v>3999</v>
      </c>
      <c r="I929" t="s">
        <v>4000</v>
      </c>
    </row>
    <row r="930" spans="2:9">
      <c r="B930">
        <v>2019</v>
      </c>
      <c r="C930" t="s">
        <v>4001</v>
      </c>
      <c r="D930" t="s">
        <v>4002</v>
      </c>
      <c r="E930" t="s">
        <v>3625</v>
      </c>
      <c r="G930" t="s">
        <v>3626</v>
      </c>
      <c r="H930" t="s">
        <v>4003</v>
      </c>
      <c r="I930" t="s">
        <v>4004</v>
      </c>
    </row>
    <row r="931" spans="2:9">
      <c r="B931">
        <v>2020</v>
      </c>
      <c r="C931" t="s">
        <v>4005</v>
      </c>
      <c r="D931" t="s">
        <v>4006</v>
      </c>
      <c r="E931" t="s">
        <v>2472</v>
      </c>
      <c r="G931" t="s">
        <v>2473</v>
      </c>
      <c r="H931" t="s">
        <v>4007</v>
      </c>
      <c r="I931" t="s">
        <v>4008</v>
      </c>
    </row>
    <row r="932" spans="2:9">
      <c r="B932">
        <v>2013</v>
      </c>
      <c r="C932" t="s">
        <v>4009</v>
      </c>
      <c r="D932" t="s">
        <v>4010</v>
      </c>
      <c r="E932" t="s">
        <v>4011</v>
      </c>
      <c r="G932" t="s">
        <v>4012</v>
      </c>
      <c r="H932" t="s">
        <v>4013</v>
      </c>
      <c r="I932" t="s">
        <v>4014</v>
      </c>
    </row>
    <row r="933" spans="2:9">
      <c r="B933">
        <v>2019</v>
      </c>
      <c r="C933" t="s">
        <v>4015</v>
      </c>
      <c r="D933" t="s">
        <v>4016</v>
      </c>
      <c r="E933" t="s">
        <v>4017</v>
      </c>
      <c r="G933" t="s">
        <v>4018</v>
      </c>
      <c r="H933" t="s">
        <v>4019</v>
      </c>
      <c r="I933" t="s">
        <v>4020</v>
      </c>
    </row>
    <row r="934" spans="2:9">
      <c r="B934">
        <v>2019</v>
      </c>
      <c r="C934" t="s">
        <v>4021</v>
      </c>
      <c r="D934" t="s">
        <v>4022</v>
      </c>
      <c r="E934" t="s">
        <v>4023</v>
      </c>
      <c r="G934" t="s">
        <v>4024</v>
      </c>
      <c r="H934" t="s">
        <v>4025</v>
      </c>
      <c r="I934" t="s">
        <v>4026</v>
      </c>
    </row>
    <row r="935" spans="2:9">
      <c r="B935">
        <v>1999</v>
      </c>
      <c r="C935" t="s">
        <v>4027</v>
      </c>
      <c r="D935" t="s">
        <v>4028</v>
      </c>
      <c r="E935" t="s">
        <v>4029</v>
      </c>
      <c r="G935" t="s">
        <v>4030</v>
      </c>
      <c r="H935" t="s">
        <v>4031</v>
      </c>
      <c r="I935" t="s">
        <v>4032</v>
      </c>
    </row>
    <row r="936" spans="2:9">
      <c r="B936">
        <v>2018</v>
      </c>
      <c r="C936" t="s">
        <v>4033</v>
      </c>
      <c r="D936" t="s">
        <v>4034</v>
      </c>
      <c r="E936" t="s">
        <v>4035</v>
      </c>
      <c r="G936" t="s">
        <v>4036</v>
      </c>
      <c r="H936" t="s">
        <v>4037</v>
      </c>
      <c r="I936" t="s">
        <v>4038</v>
      </c>
    </row>
    <row r="937" spans="2:9">
      <c r="B937">
        <v>1981</v>
      </c>
      <c r="C937" t="s">
        <v>4039</v>
      </c>
      <c r="D937" t="s">
        <v>4040</v>
      </c>
      <c r="E937" t="s">
        <v>4041</v>
      </c>
      <c r="F937" t="s">
        <v>4042</v>
      </c>
      <c r="I937" t="s">
        <v>4043</v>
      </c>
    </row>
    <row r="938" spans="2:9">
      <c r="B938">
        <v>2001</v>
      </c>
      <c r="C938" t="s">
        <v>4044</v>
      </c>
      <c r="D938" t="s">
        <v>4045</v>
      </c>
      <c r="E938" t="s">
        <v>1757</v>
      </c>
      <c r="F938" t="s">
        <v>1758</v>
      </c>
      <c r="I938" t="s">
        <v>4046</v>
      </c>
    </row>
    <row r="939" spans="2:9">
      <c r="B939">
        <v>2018</v>
      </c>
      <c r="C939" t="s">
        <v>4047</v>
      </c>
      <c r="D939" t="s">
        <v>4048</v>
      </c>
      <c r="E939" t="s">
        <v>4049</v>
      </c>
      <c r="F939" t="s">
        <v>4050</v>
      </c>
      <c r="I939" t="s">
        <v>4051</v>
      </c>
    </row>
    <row r="940" spans="2:9">
      <c r="B940">
        <v>2019</v>
      </c>
      <c r="C940" t="s">
        <v>4052</v>
      </c>
      <c r="D940" t="s">
        <v>4053</v>
      </c>
      <c r="E940" t="s">
        <v>3625</v>
      </c>
      <c r="G940" t="s">
        <v>3626</v>
      </c>
      <c r="H940" t="s">
        <v>4054</v>
      </c>
      <c r="I940" t="s">
        <v>4055</v>
      </c>
    </row>
    <row r="941" spans="2:9">
      <c r="B941">
        <v>2020</v>
      </c>
      <c r="C941" t="s">
        <v>4056</v>
      </c>
      <c r="D941" t="s">
        <v>4057</v>
      </c>
      <c r="E941" t="s">
        <v>1337</v>
      </c>
      <c r="G941" t="s">
        <v>1338</v>
      </c>
      <c r="H941" t="s">
        <v>4058</v>
      </c>
      <c r="I941" t="s">
        <v>4059</v>
      </c>
    </row>
    <row r="942" spans="2:9">
      <c r="B942">
        <v>1975</v>
      </c>
      <c r="C942" t="s">
        <v>4060</v>
      </c>
      <c r="D942" t="s">
        <v>4061</v>
      </c>
      <c r="E942" t="s">
        <v>4062</v>
      </c>
      <c r="F942" t="s">
        <v>4063</v>
      </c>
      <c r="I942" t="s">
        <v>4064</v>
      </c>
    </row>
    <row r="943" spans="2:9">
      <c r="B943">
        <v>2006</v>
      </c>
      <c r="C943" t="s">
        <v>4065</v>
      </c>
      <c r="D943" t="s">
        <v>4066</v>
      </c>
      <c r="E943" t="s">
        <v>4067</v>
      </c>
      <c r="G943" t="s">
        <v>1960</v>
      </c>
      <c r="H943" t="s">
        <v>4068</v>
      </c>
      <c r="I943" t="s">
        <v>4069</v>
      </c>
    </row>
    <row r="944" spans="2:9">
      <c r="B944">
        <v>2006</v>
      </c>
      <c r="C944" t="s">
        <v>4070</v>
      </c>
      <c r="D944" t="s">
        <v>4071</v>
      </c>
      <c r="E944" t="s">
        <v>1703</v>
      </c>
      <c r="G944" t="s">
        <v>1704</v>
      </c>
      <c r="H944" t="s">
        <v>4072</v>
      </c>
      <c r="I944" t="s">
        <v>4073</v>
      </c>
    </row>
    <row r="945" spans="2:9">
      <c r="B945">
        <v>2019</v>
      </c>
      <c r="C945" t="s">
        <v>4074</v>
      </c>
      <c r="D945" t="s">
        <v>4075</v>
      </c>
      <c r="E945" t="s">
        <v>2727</v>
      </c>
      <c r="F945" t="s">
        <v>2728</v>
      </c>
      <c r="I945" t="s">
        <v>4076</v>
      </c>
    </row>
    <row r="946" spans="2:9">
      <c r="B946">
        <v>1998</v>
      </c>
      <c r="C946" t="s">
        <v>4077</v>
      </c>
      <c r="D946" t="s">
        <v>4078</v>
      </c>
      <c r="E946" t="s">
        <v>4079</v>
      </c>
      <c r="F946" t="s">
        <v>4080</v>
      </c>
      <c r="I946" t="s">
        <v>4081</v>
      </c>
    </row>
    <row r="947" spans="2:9">
      <c r="B947">
        <v>1996</v>
      </c>
      <c r="D947" t="s">
        <v>3511</v>
      </c>
      <c r="E947" t="s">
        <v>1929</v>
      </c>
      <c r="F947" t="s">
        <v>1930</v>
      </c>
      <c r="I947" t="s">
        <v>4082</v>
      </c>
    </row>
    <row r="948" spans="2:9">
      <c r="B948">
        <v>2013</v>
      </c>
      <c r="C948" t="s">
        <v>4083</v>
      </c>
      <c r="D948" t="s">
        <v>4084</v>
      </c>
      <c r="E948" t="s">
        <v>4085</v>
      </c>
      <c r="G948" t="s">
        <v>4086</v>
      </c>
      <c r="H948" t="s">
        <v>4087</v>
      </c>
      <c r="I948" t="s">
        <v>4088</v>
      </c>
    </row>
    <row r="949" spans="2:9">
      <c r="B949">
        <v>2011</v>
      </c>
      <c r="C949" t="s">
        <v>4089</v>
      </c>
      <c r="D949" t="s">
        <v>4090</v>
      </c>
      <c r="E949" t="s">
        <v>4091</v>
      </c>
      <c r="F949" t="s">
        <v>4092</v>
      </c>
      <c r="I949" t="s">
        <v>4093</v>
      </c>
    </row>
    <row r="950" spans="2:9">
      <c r="B950">
        <v>2019</v>
      </c>
      <c r="C950" t="s">
        <v>4094</v>
      </c>
      <c r="D950" t="s">
        <v>4095</v>
      </c>
      <c r="E950" t="s">
        <v>3328</v>
      </c>
      <c r="F950" t="s">
        <v>3329</v>
      </c>
      <c r="I950" t="s">
        <v>4096</v>
      </c>
    </row>
    <row r="951" spans="2:9">
      <c r="B951">
        <v>1994</v>
      </c>
      <c r="C951" t="s">
        <v>4097</v>
      </c>
      <c r="D951" t="s">
        <v>4098</v>
      </c>
      <c r="E951" t="s">
        <v>4099</v>
      </c>
      <c r="G951" t="s">
        <v>4100</v>
      </c>
      <c r="H951" t="s">
        <v>4101</v>
      </c>
      <c r="I951" t="s">
        <v>4102</v>
      </c>
    </row>
    <row r="952" spans="2:9">
      <c r="B952">
        <v>1995</v>
      </c>
      <c r="C952" t="s">
        <v>4103</v>
      </c>
      <c r="D952" t="s">
        <v>4104</v>
      </c>
      <c r="E952" t="s">
        <v>858</v>
      </c>
      <c r="G952" t="s">
        <v>859</v>
      </c>
      <c r="H952" t="s">
        <v>4105</v>
      </c>
      <c r="I952" t="s">
        <v>4106</v>
      </c>
    </row>
    <row r="953" spans="2:9">
      <c r="B953">
        <v>2017</v>
      </c>
      <c r="C953" t="s">
        <v>4107</v>
      </c>
      <c r="D953" t="s">
        <v>4108</v>
      </c>
      <c r="E953" t="s">
        <v>2426</v>
      </c>
      <c r="G953" t="s">
        <v>2427</v>
      </c>
      <c r="H953" t="s">
        <v>4109</v>
      </c>
      <c r="I953" t="s">
        <v>4110</v>
      </c>
    </row>
    <row r="954" spans="2:9">
      <c r="B954">
        <v>1991</v>
      </c>
      <c r="C954" t="s">
        <v>4111</v>
      </c>
      <c r="D954" t="s">
        <v>4112</v>
      </c>
      <c r="E954" t="s">
        <v>2405</v>
      </c>
      <c r="G954" t="s">
        <v>2406</v>
      </c>
      <c r="H954" t="s">
        <v>4113</v>
      </c>
      <c r="I954" t="s">
        <v>4114</v>
      </c>
    </row>
    <row r="955" spans="2:9">
      <c r="B955">
        <v>2015</v>
      </c>
      <c r="C955" t="s">
        <v>4115</v>
      </c>
      <c r="D955" t="s">
        <v>4116</v>
      </c>
      <c r="E955" t="s">
        <v>4117</v>
      </c>
      <c r="G955" t="s">
        <v>4118</v>
      </c>
      <c r="H955" t="s">
        <v>4119</v>
      </c>
      <c r="I955" t="s">
        <v>4120</v>
      </c>
    </row>
    <row r="956" spans="2:9">
      <c r="B956">
        <v>2002</v>
      </c>
      <c r="C956" t="s">
        <v>4121</v>
      </c>
      <c r="D956" t="s">
        <v>4122</v>
      </c>
      <c r="E956" t="s">
        <v>2340</v>
      </c>
      <c r="G956" t="s">
        <v>2341</v>
      </c>
      <c r="H956" t="s">
        <v>4123</v>
      </c>
      <c r="I956" t="s">
        <v>4124</v>
      </c>
    </row>
    <row r="957" spans="2:9">
      <c r="B957">
        <v>2012</v>
      </c>
      <c r="C957" t="s">
        <v>4125</v>
      </c>
      <c r="D957" t="s">
        <v>4126</v>
      </c>
      <c r="E957" t="s">
        <v>4127</v>
      </c>
      <c r="G957" t="s">
        <v>4128</v>
      </c>
      <c r="H957" t="s">
        <v>4129</v>
      </c>
      <c r="I957" t="s">
        <v>4130</v>
      </c>
    </row>
    <row r="958" spans="2:9">
      <c r="B958">
        <v>2019</v>
      </c>
      <c r="C958" t="s">
        <v>4131</v>
      </c>
      <c r="D958" t="s">
        <v>4132</v>
      </c>
      <c r="E958" t="s">
        <v>2652</v>
      </c>
      <c r="G958" t="s">
        <v>2653</v>
      </c>
      <c r="H958" t="s">
        <v>4133</v>
      </c>
      <c r="I958" t="s">
        <v>4134</v>
      </c>
    </row>
    <row r="959" spans="2:9">
      <c r="B959">
        <v>2019</v>
      </c>
      <c r="C959" t="s">
        <v>4135</v>
      </c>
      <c r="D959" t="s">
        <v>4136</v>
      </c>
      <c r="E959" t="s">
        <v>2549</v>
      </c>
      <c r="G959" t="s">
        <v>2550</v>
      </c>
      <c r="H959" t="s">
        <v>4137</v>
      </c>
      <c r="I959" t="s">
        <v>4138</v>
      </c>
    </row>
    <row r="960" spans="2:9">
      <c r="B960">
        <v>2006</v>
      </c>
      <c r="C960" t="s">
        <v>4139</v>
      </c>
      <c r="D960" t="s">
        <v>4140</v>
      </c>
      <c r="E960" t="s">
        <v>4141</v>
      </c>
      <c r="G960" t="s">
        <v>4142</v>
      </c>
      <c r="H960" t="s">
        <v>4143</v>
      </c>
      <c r="I960" t="s">
        <v>4144</v>
      </c>
    </row>
    <row r="961" spans="2:9">
      <c r="B961">
        <v>2012</v>
      </c>
      <c r="C961" t="s">
        <v>3723</v>
      </c>
      <c r="D961" t="s">
        <v>4145</v>
      </c>
      <c r="E961" t="s">
        <v>2956</v>
      </c>
      <c r="F961" t="s">
        <v>2957</v>
      </c>
      <c r="I961" t="s">
        <v>4146</v>
      </c>
    </row>
    <row r="962" spans="2:9">
      <c r="B962">
        <v>1987</v>
      </c>
      <c r="C962" t="s">
        <v>4147</v>
      </c>
      <c r="D962" t="s">
        <v>4148</v>
      </c>
      <c r="E962" t="s">
        <v>4149</v>
      </c>
      <c r="G962" t="s">
        <v>4150</v>
      </c>
      <c r="H962" t="s">
        <v>4151</v>
      </c>
      <c r="I962" t="s">
        <v>4152</v>
      </c>
    </row>
    <row r="963" spans="2:9">
      <c r="B963">
        <v>2011</v>
      </c>
      <c r="C963" t="s">
        <v>4153</v>
      </c>
      <c r="D963" t="s">
        <v>4154</v>
      </c>
      <c r="E963" t="s">
        <v>2732</v>
      </c>
      <c r="G963" t="s">
        <v>1525</v>
      </c>
      <c r="H963" t="s">
        <v>4155</v>
      </c>
      <c r="I963" t="s">
        <v>4156</v>
      </c>
    </row>
    <row r="964" spans="2:9">
      <c r="B964">
        <v>2016</v>
      </c>
      <c r="C964" t="s">
        <v>4157</v>
      </c>
      <c r="D964" t="s">
        <v>4158</v>
      </c>
      <c r="E964" t="s">
        <v>4158</v>
      </c>
      <c r="G964" t="s">
        <v>4159</v>
      </c>
      <c r="H964" t="s">
        <v>4160</v>
      </c>
      <c r="I964" t="s">
        <v>4161</v>
      </c>
    </row>
    <row r="965" spans="2:9">
      <c r="B965">
        <v>2014</v>
      </c>
      <c r="D965" t="s">
        <v>2219</v>
      </c>
      <c r="E965" t="s">
        <v>766</v>
      </c>
      <c r="G965" t="s">
        <v>232</v>
      </c>
      <c r="H965" t="s">
        <v>4162</v>
      </c>
      <c r="I965" t="s">
        <v>4163</v>
      </c>
    </row>
    <row r="966" spans="2:9">
      <c r="B966">
        <v>2007</v>
      </c>
      <c r="C966" t="s">
        <v>4164</v>
      </c>
      <c r="D966" t="s">
        <v>4165</v>
      </c>
      <c r="E966" t="s">
        <v>3731</v>
      </c>
      <c r="G966" t="s">
        <v>3732</v>
      </c>
      <c r="H966" t="s">
        <v>4166</v>
      </c>
      <c r="I966" t="s">
        <v>4167</v>
      </c>
    </row>
    <row r="967" spans="2:9">
      <c r="B967">
        <v>1974</v>
      </c>
      <c r="C967" t="s">
        <v>4168</v>
      </c>
      <c r="D967" t="s">
        <v>4169</v>
      </c>
      <c r="E967" t="s">
        <v>4170</v>
      </c>
      <c r="F967" t="s">
        <v>4171</v>
      </c>
      <c r="I967" t="s">
        <v>4172</v>
      </c>
    </row>
    <row r="968" spans="2:9">
      <c r="B968">
        <v>1977</v>
      </c>
      <c r="C968" t="s">
        <v>4173</v>
      </c>
      <c r="D968" t="s">
        <v>4174</v>
      </c>
      <c r="E968" t="s">
        <v>4175</v>
      </c>
      <c r="F968" t="s">
        <v>4176</v>
      </c>
      <c r="I968" t="s">
        <v>4177</v>
      </c>
    </row>
    <row r="969" spans="2:9">
      <c r="B969">
        <v>1993</v>
      </c>
      <c r="C969" t="s">
        <v>4178</v>
      </c>
      <c r="D969" t="s">
        <v>4179</v>
      </c>
      <c r="E969" t="s">
        <v>4180</v>
      </c>
      <c r="G969" t="s">
        <v>4181</v>
      </c>
      <c r="H969" t="s">
        <v>4182</v>
      </c>
      <c r="I969" t="s">
        <v>4183</v>
      </c>
    </row>
    <row r="970" spans="2:9">
      <c r="B970">
        <v>2011</v>
      </c>
      <c r="C970" t="s">
        <v>4184</v>
      </c>
      <c r="D970" t="s">
        <v>4185</v>
      </c>
      <c r="E970" t="s">
        <v>2732</v>
      </c>
      <c r="G970" t="s">
        <v>1525</v>
      </c>
      <c r="H970" t="s">
        <v>4186</v>
      </c>
      <c r="I970" t="s">
        <v>4187</v>
      </c>
    </row>
    <row r="971" spans="2:9">
      <c r="B971">
        <v>2017</v>
      </c>
      <c r="C971" t="s">
        <v>4188</v>
      </c>
      <c r="D971" t="s">
        <v>4189</v>
      </c>
      <c r="E971" t="s">
        <v>4190</v>
      </c>
      <c r="G971" t="s">
        <v>4191</v>
      </c>
      <c r="H971" t="s">
        <v>4192</v>
      </c>
      <c r="I971" t="s">
        <v>4193</v>
      </c>
    </row>
    <row r="972" spans="2:9">
      <c r="B972">
        <v>2002</v>
      </c>
      <c r="C972" t="s">
        <v>4194</v>
      </c>
      <c r="D972" t="s">
        <v>4195</v>
      </c>
      <c r="E972" t="s">
        <v>1352</v>
      </c>
      <c r="F972" t="s">
        <v>1353</v>
      </c>
      <c r="I972" t="s">
        <v>4196</v>
      </c>
    </row>
    <row r="973" spans="2:9">
      <c r="B973">
        <v>2017</v>
      </c>
      <c r="C973" t="s">
        <v>4197</v>
      </c>
      <c r="D973" t="s">
        <v>4198</v>
      </c>
      <c r="E973" t="s">
        <v>1900</v>
      </c>
      <c r="G973" t="s">
        <v>1901</v>
      </c>
      <c r="H973" t="s">
        <v>4199</v>
      </c>
      <c r="I973" t="s">
        <v>4200</v>
      </c>
    </row>
    <row r="974" spans="2:9">
      <c r="B974">
        <v>2020</v>
      </c>
      <c r="C974" t="s">
        <v>4201</v>
      </c>
      <c r="D974" t="s">
        <v>4202</v>
      </c>
      <c r="E974" t="s">
        <v>4203</v>
      </c>
      <c r="F974" t="s">
        <v>4204</v>
      </c>
      <c r="I974" t="s">
        <v>4205</v>
      </c>
    </row>
    <row r="975" spans="2:9">
      <c r="B975">
        <v>2019</v>
      </c>
      <c r="C975" t="s">
        <v>4206</v>
      </c>
      <c r="D975" t="s">
        <v>4207</v>
      </c>
      <c r="E975" t="s">
        <v>4208</v>
      </c>
      <c r="F975" t="s">
        <v>4209</v>
      </c>
      <c r="I975" t="s">
        <v>4210</v>
      </c>
    </row>
    <row r="976" spans="2:9">
      <c r="B976">
        <v>2014</v>
      </c>
      <c r="C976" t="s">
        <v>4211</v>
      </c>
      <c r="D976" t="s">
        <v>4212</v>
      </c>
      <c r="E976" t="s">
        <v>4213</v>
      </c>
      <c r="G976" t="s">
        <v>4214</v>
      </c>
      <c r="H976" t="s">
        <v>4215</v>
      </c>
      <c r="I976" t="s">
        <v>4216</v>
      </c>
    </row>
    <row r="977" spans="2:9">
      <c r="B977">
        <v>1997</v>
      </c>
      <c r="C977" t="s">
        <v>4217</v>
      </c>
      <c r="D977" t="s">
        <v>4218</v>
      </c>
      <c r="E977" t="s">
        <v>4219</v>
      </c>
      <c r="F977" t="s">
        <v>4220</v>
      </c>
      <c r="I977" t="s">
        <v>4221</v>
      </c>
    </row>
    <row r="978" spans="2:9">
      <c r="B978">
        <v>2018</v>
      </c>
      <c r="C978" t="s">
        <v>4222</v>
      </c>
      <c r="D978" t="s">
        <v>4223</v>
      </c>
      <c r="E978" t="s">
        <v>4224</v>
      </c>
      <c r="F978" t="s">
        <v>4225</v>
      </c>
      <c r="I978" t="s">
        <v>4226</v>
      </c>
    </row>
    <row r="979" spans="2:9">
      <c r="B979">
        <v>2014</v>
      </c>
      <c r="C979" t="s">
        <v>4227</v>
      </c>
      <c r="D979" t="s">
        <v>4228</v>
      </c>
      <c r="E979" t="s">
        <v>4229</v>
      </c>
      <c r="F979" t="s">
        <v>4230</v>
      </c>
      <c r="I979" t="s">
        <v>4231</v>
      </c>
    </row>
    <row r="980" spans="2:9">
      <c r="B980">
        <v>2019</v>
      </c>
      <c r="C980" t="s">
        <v>4232</v>
      </c>
      <c r="D980" t="s">
        <v>4233</v>
      </c>
      <c r="E980" t="s">
        <v>4234</v>
      </c>
      <c r="F980" t="s">
        <v>4235</v>
      </c>
      <c r="I980" t="s">
        <v>4236</v>
      </c>
    </row>
    <row r="981" spans="2:9">
      <c r="B981">
        <v>1999</v>
      </c>
      <c r="C981" t="s">
        <v>4237</v>
      </c>
      <c r="D981" t="s">
        <v>4238</v>
      </c>
      <c r="E981" t="s">
        <v>766</v>
      </c>
      <c r="G981" t="s">
        <v>232</v>
      </c>
      <c r="H981" t="s">
        <v>4239</v>
      </c>
      <c r="I981" t="s">
        <v>4240</v>
      </c>
    </row>
    <row r="982" spans="2:9">
      <c r="B982">
        <v>2011</v>
      </c>
      <c r="C982" t="s">
        <v>4241</v>
      </c>
      <c r="D982" t="s">
        <v>4242</v>
      </c>
      <c r="E982" t="s">
        <v>2732</v>
      </c>
      <c r="G982" t="s">
        <v>1525</v>
      </c>
      <c r="H982" t="s">
        <v>4243</v>
      </c>
      <c r="I982" t="s">
        <v>4244</v>
      </c>
    </row>
    <row r="983" spans="2:9">
      <c r="B983">
        <v>2016</v>
      </c>
      <c r="C983" t="s">
        <v>4245</v>
      </c>
      <c r="D983" t="s">
        <v>4246</v>
      </c>
      <c r="E983" t="s">
        <v>4247</v>
      </c>
      <c r="G983" t="s">
        <v>4248</v>
      </c>
      <c r="H983" t="s">
        <v>4249</v>
      </c>
      <c r="I983" t="s">
        <v>4250</v>
      </c>
    </row>
    <row r="984" spans="2:9">
      <c r="B984">
        <v>2019</v>
      </c>
      <c r="C984" t="s">
        <v>4251</v>
      </c>
      <c r="D984" t="s">
        <v>4252</v>
      </c>
      <c r="E984" t="s">
        <v>2727</v>
      </c>
      <c r="F984" t="s">
        <v>2728</v>
      </c>
      <c r="I984" t="s">
        <v>4253</v>
      </c>
    </row>
    <row r="985" spans="2:9">
      <c r="B985">
        <v>2019</v>
      </c>
      <c r="C985" t="s">
        <v>4254</v>
      </c>
      <c r="D985" t="s">
        <v>4255</v>
      </c>
      <c r="E985" t="s">
        <v>4256</v>
      </c>
      <c r="G985" t="s">
        <v>4257</v>
      </c>
      <c r="H985" t="s">
        <v>4258</v>
      </c>
      <c r="I985" t="s">
        <v>4259</v>
      </c>
    </row>
    <row r="986" spans="2:9">
      <c r="B986">
        <v>1997</v>
      </c>
      <c r="C986" t="s">
        <v>4260</v>
      </c>
      <c r="D986" t="s">
        <v>4261</v>
      </c>
      <c r="E986" t="s">
        <v>1801</v>
      </c>
      <c r="G986" t="s">
        <v>1802</v>
      </c>
      <c r="H986" t="s">
        <v>4262</v>
      </c>
      <c r="I986" t="s">
        <v>4263</v>
      </c>
    </row>
    <row r="987" spans="2:9">
      <c r="B987">
        <v>2014</v>
      </c>
      <c r="C987" t="s">
        <v>4264</v>
      </c>
      <c r="D987" t="s">
        <v>4265</v>
      </c>
      <c r="E987" t="s">
        <v>4266</v>
      </c>
      <c r="G987" t="s">
        <v>4267</v>
      </c>
      <c r="H987" t="s">
        <v>4268</v>
      </c>
      <c r="I987" t="s">
        <v>4269</v>
      </c>
    </row>
    <row r="988" spans="2:9">
      <c r="B988">
        <v>2015</v>
      </c>
      <c r="C988" t="s">
        <v>4270</v>
      </c>
      <c r="D988" t="s">
        <v>4271</v>
      </c>
      <c r="E988" t="s">
        <v>4272</v>
      </c>
      <c r="G988" t="s">
        <v>4273</v>
      </c>
      <c r="H988" t="s">
        <v>4274</v>
      </c>
      <c r="I988" t="s">
        <v>4275</v>
      </c>
    </row>
    <row r="989" spans="2:9">
      <c r="B989">
        <v>2020</v>
      </c>
      <c r="C989" t="s">
        <v>4276</v>
      </c>
      <c r="D989" t="s">
        <v>4277</v>
      </c>
      <c r="E989" t="s">
        <v>4278</v>
      </c>
      <c r="F989" t="s">
        <v>4279</v>
      </c>
      <c r="I989" t="s">
        <v>4280</v>
      </c>
    </row>
    <row r="990" spans="2:9">
      <c r="B990">
        <v>2018</v>
      </c>
      <c r="C990" t="s">
        <v>4281</v>
      </c>
      <c r="D990" t="s">
        <v>4282</v>
      </c>
      <c r="E990" t="s">
        <v>4283</v>
      </c>
      <c r="G990" t="s">
        <v>4284</v>
      </c>
      <c r="H990" t="s">
        <v>4285</v>
      </c>
      <c r="I990" t="s">
        <v>4286</v>
      </c>
    </row>
    <row r="991" spans="2:9">
      <c r="B991">
        <v>1993</v>
      </c>
      <c r="C991" t="s">
        <v>4287</v>
      </c>
      <c r="D991" t="s">
        <v>4288</v>
      </c>
      <c r="E991" t="s">
        <v>4289</v>
      </c>
      <c r="G991" t="s">
        <v>2192</v>
      </c>
      <c r="H991" t="s">
        <v>4290</v>
      </c>
      <c r="I991" t="s">
        <v>4291</v>
      </c>
    </row>
    <row r="992" spans="2:9">
      <c r="B992">
        <v>2018</v>
      </c>
      <c r="C992" t="s">
        <v>4292</v>
      </c>
      <c r="D992" t="s">
        <v>4293</v>
      </c>
      <c r="E992" t="s">
        <v>4294</v>
      </c>
      <c r="G992" t="s">
        <v>4295</v>
      </c>
      <c r="H992" t="s">
        <v>4296</v>
      </c>
      <c r="I992" t="s">
        <v>4297</v>
      </c>
    </row>
    <row r="993" spans="2:9">
      <c r="B993">
        <v>2011</v>
      </c>
      <c r="C993" t="s">
        <v>4298</v>
      </c>
      <c r="D993" t="s">
        <v>4299</v>
      </c>
      <c r="E993" t="s">
        <v>4300</v>
      </c>
      <c r="F993" t="s">
        <v>4301</v>
      </c>
      <c r="I993" t="s">
        <v>4302</v>
      </c>
    </row>
    <row r="994" spans="2:9">
      <c r="B994">
        <v>1987</v>
      </c>
      <c r="C994" t="s">
        <v>4303</v>
      </c>
      <c r="D994" t="s">
        <v>4304</v>
      </c>
      <c r="E994" t="s">
        <v>2330</v>
      </c>
      <c r="F994" t="s">
        <v>2331</v>
      </c>
      <c r="I994" t="s">
        <v>4305</v>
      </c>
    </row>
    <row r="995" spans="2:9">
      <c r="B995">
        <v>2002</v>
      </c>
      <c r="C995" t="s">
        <v>4306</v>
      </c>
      <c r="D995" t="s">
        <v>4307</v>
      </c>
      <c r="E995" t="s">
        <v>4308</v>
      </c>
      <c r="G995" t="s">
        <v>4309</v>
      </c>
      <c r="H995" t="s">
        <v>4310</v>
      </c>
      <c r="I995" t="s">
        <v>4311</v>
      </c>
    </row>
    <row r="996" spans="2:9">
      <c r="B996">
        <v>2011</v>
      </c>
      <c r="C996" t="s">
        <v>4312</v>
      </c>
      <c r="D996" t="s">
        <v>4313</v>
      </c>
      <c r="E996" t="s">
        <v>4314</v>
      </c>
      <c r="G996" t="s">
        <v>4315</v>
      </c>
      <c r="H996" t="s">
        <v>4316</v>
      </c>
      <c r="I996" t="s">
        <v>4317</v>
      </c>
    </row>
    <row r="997" spans="2:9">
      <c r="B997">
        <v>1986</v>
      </c>
      <c r="C997" t="s">
        <v>4318</v>
      </c>
      <c r="D997" t="s">
        <v>4319</v>
      </c>
      <c r="E997" t="s">
        <v>675</v>
      </c>
      <c r="G997" t="s">
        <v>372</v>
      </c>
      <c r="H997" t="s">
        <v>4320</v>
      </c>
      <c r="I997" t="s">
        <v>4321</v>
      </c>
    </row>
    <row r="998" spans="2:9">
      <c r="B998">
        <v>2000</v>
      </c>
      <c r="C998" t="s">
        <v>4322</v>
      </c>
      <c r="D998" t="s">
        <v>4323</v>
      </c>
      <c r="E998" t="s">
        <v>4324</v>
      </c>
      <c r="F998" t="s">
        <v>4325</v>
      </c>
      <c r="I998" t="s">
        <v>4326</v>
      </c>
    </row>
    <row r="999" spans="2:9">
      <c r="B999">
        <v>2010</v>
      </c>
      <c r="C999" t="s">
        <v>4327</v>
      </c>
      <c r="D999" t="s">
        <v>4328</v>
      </c>
      <c r="E999" t="s">
        <v>3625</v>
      </c>
      <c r="G999" t="s">
        <v>3626</v>
      </c>
      <c r="H999" t="s">
        <v>4329</v>
      </c>
      <c r="I999" t="s">
        <v>4330</v>
      </c>
    </row>
    <row r="1000" spans="2:9">
      <c r="B1000">
        <v>2009</v>
      </c>
      <c r="C1000" t="s">
        <v>4331</v>
      </c>
      <c r="D1000" t="s">
        <v>4332</v>
      </c>
      <c r="E1000" t="s">
        <v>4333</v>
      </c>
      <c r="G1000" t="s">
        <v>232</v>
      </c>
      <c r="H1000" t="s">
        <v>4334</v>
      </c>
      <c r="I1000" t="s">
        <v>4335</v>
      </c>
    </row>
    <row r="1001" spans="2:9">
      <c r="B1001">
        <v>2011</v>
      </c>
      <c r="C1001" t="s">
        <v>4336</v>
      </c>
      <c r="D1001" t="s">
        <v>4337</v>
      </c>
      <c r="E1001" t="s">
        <v>4338</v>
      </c>
      <c r="G1001" t="s">
        <v>4339</v>
      </c>
      <c r="H1001" t="s">
        <v>4340</v>
      </c>
      <c r="I1001" t="s">
        <v>4341</v>
      </c>
    </row>
    <row r="1002" spans="2:9">
      <c r="B1002">
        <v>2020</v>
      </c>
      <c r="C1002" t="s">
        <v>4342</v>
      </c>
      <c r="D1002" t="s">
        <v>4343</v>
      </c>
      <c r="E1002" t="s">
        <v>4344</v>
      </c>
      <c r="F1002" t="s">
        <v>4345</v>
      </c>
      <c r="I1002" t="s">
        <v>4346</v>
      </c>
    </row>
    <row r="1003" spans="2:9">
      <c r="B1003">
        <v>1987</v>
      </c>
      <c r="C1003" t="s">
        <v>4347</v>
      </c>
      <c r="D1003" t="s">
        <v>4348</v>
      </c>
      <c r="E1003" t="s">
        <v>4349</v>
      </c>
      <c r="G1003" t="s">
        <v>4350</v>
      </c>
      <c r="H1003" t="s">
        <v>4351</v>
      </c>
      <c r="I1003" t="s">
        <v>4352</v>
      </c>
    </row>
    <row r="1004" spans="2:9">
      <c r="B1004">
        <v>1995</v>
      </c>
      <c r="C1004" t="s">
        <v>4353</v>
      </c>
      <c r="D1004" t="s">
        <v>4354</v>
      </c>
      <c r="E1004" t="s">
        <v>4355</v>
      </c>
      <c r="G1004" t="s">
        <v>4356</v>
      </c>
      <c r="H1004" t="s">
        <v>4357</v>
      </c>
      <c r="I1004" t="s">
        <v>4358</v>
      </c>
    </row>
    <row r="1005" spans="2:9">
      <c r="B1005">
        <v>2007</v>
      </c>
      <c r="D1005" t="s">
        <v>4359</v>
      </c>
      <c r="E1005" t="s">
        <v>766</v>
      </c>
      <c r="G1005" t="s">
        <v>232</v>
      </c>
      <c r="H1005" t="s">
        <v>4360</v>
      </c>
      <c r="I1005" t="s">
        <v>4361</v>
      </c>
    </row>
    <row r="1006" spans="2:9">
      <c r="B1006">
        <v>2017</v>
      </c>
      <c r="C1006" t="s">
        <v>4362</v>
      </c>
      <c r="D1006" t="s">
        <v>4363</v>
      </c>
      <c r="E1006" t="s">
        <v>4364</v>
      </c>
      <c r="G1006" t="s">
        <v>4365</v>
      </c>
      <c r="H1006" t="s">
        <v>4366</v>
      </c>
      <c r="I1006" t="s">
        <v>4367</v>
      </c>
    </row>
    <row r="1007" spans="2:9">
      <c r="B1007">
        <v>2019</v>
      </c>
      <c r="C1007" t="s">
        <v>4368</v>
      </c>
      <c r="D1007" t="s">
        <v>4369</v>
      </c>
      <c r="E1007" t="s">
        <v>4370</v>
      </c>
      <c r="G1007" t="s">
        <v>4371</v>
      </c>
      <c r="H1007" t="s">
        <v>4372</v>
      </c>
      <c r="I1007" t="s">
        <v>4373</v>
      </c>
    </row>
    <row r="1008" spans="2:9">
      <c r="B1008">
        <v>2007</v>
      </c>
      <c r="C1008" t="s">
        <v>4374</v>
      </c>
      <c r="D1008" t="s">
        <v>4375</v>
      </c>
      <c r="E1008" t="s">
        <v>2580</v>
      </c>
      <c r="G1008" t="s">
        <v>2581</v>
      </c>
      <c r="H1008" t="s">
        <v>4376</v>
      </c>
      <c r="I1008" t="s">
        <v>4377</v>
      </c>
    </row>
    <row r="1009" spans="2:9">
      <c r="B1009">
        <v>2018</v>
      </c>
      <c r="C1009" t="s">
        <v>4378</v>
      </c>
      <c r="D1009" t="s">
        <v>4379</v>
      </c>
      <c r="E1009" t="s">
        <v>4380</v>
      </c>
      <c r="G1009" t="s">
        <v>4381</v>
      </c>
      <c r="H1009" t="s">
        <v>4382</v>
      </c>
      <c r="I1009" t="s">
        <v>4383</v>
      </c>
    </row>
    <row r="1010" spans="2:9">
      <c r="B1010">
        <v>1993</v>
      </c>
      <c r="C1010" t="s">
        <v>4384</v>
      </c>
      <c r="D1010" t="s">
        <v>4385</v>
      </c>
      <c r="E1010" t="s">
        <v>2447</v>
      </c>
      <c r="G1010" t="s">
        <v>2448</v>
      </c>
      <c r="H1010" t="s">
        <v>4386</v>
      </c>
      <c r="I1010" t="s">
        <v>4387</v>
      </c>
    </row>
    <row r="1011" spans="2:9">
      <c r="B1011">
        <v>2019</v>
      </c>
      <c r="C1011" t="s">
        <v>4388</v>
      </c>
      <c r="D1011" t="s">
        <v>4389</v>
      </c>
      <c r="E1011" t="s">
        <v>1397</v>
      </c>
      <c r="G1011" t="s">
        <v>1398</v>
      </c>
      <c r="H1011" t="s">
        <v>4390</v>
      </c>
      <c r="I1011" t="s">
        <v>4391</v>
      </c>
    </row>
    <row r="1012" spans="2:9">
      <c r="B1012">
        <v>2013</v>
      </c>
      <c r="C1012" t="s">
        <v>4392</v>
      </c>
      <c r="D1012" t="s">
        <v>4393</v>
      </c>
      <c r="E1012" t="s">
        <v>4394</v>
      </c>
      <c r="G1012" t="s">
        <v>4395</v>
      </c>
      <c r="H1012" t="s">
        <v>4396</v>
      </c>
      <c r="I1012" t="s">
        <v>4397</v>
      </c>
    </row>
    <row r="1013" spans="2:9">
      <c r="B1013">
        <v>1996</v>
      </c>
      <c r="C1013" t="s">
        <v>4398</v>
      </c>
      <c r="D1013" t="s">
        <v>4399</v>
      </c>
      <c r="E1013" t="s">
        <v>1861</v>
      </c>
      <c r="G1013" t="s">
        <v>1862</v>
      </c>
      <c r="H1013" t="s">
        <v>4400</v>
      </c>
      <c r="I1013" t="s">
        <v>4401</v>
      </c>
    </row>
    <row r="1014" spans="2:9">
      <c r="B1014">
        <v>1976</v>
      </c>
      <c r="C1014" t="s">
        <v>4402</v>
      </c>
      <c r="D1014" t="s">
        <v>4403</v>
      </c>
      <c r="E1014" t="s">
        <v>1801</v>
      </c>
      <c r="G1014" t="s">
        <v>1802</v>
      </c>
      <c r="H1014" t="s">
        <v>4404</v>
      </c>
      <c r="I1014" t="s">
        <v>4405</v>
      </c>
    </row>
    <row r="1015" spans="2:9">
      <c r="B1015">
        <v>2019</v>
      </c>
      <c r="C1015" t="s">
        <v>4406</v>
      </c>
      <c r="D1015" t="s">
        <v>4407</v>
      </c>
      <c r="E1015" t="s">
        <v>3117</v>
      </c>
      <c r="G1015" t="s">
        <v>3118</v>
      </c>
      <c r="H1015" t="s">
        <v>4408</v>
      </c>
      <c r="I1015" t="s">
        <v>4409</v>
      </c>
    </row>
    <row r="1016" spans="2:9">
      <c r="B1016">
        <v>2018</v>
      </c>
      <c r="C1016" t="s">
        <v>4410</v>
      </c>
      <c r="D1016" t="s">
        <v>4411</v>
      </c>
      <c r="E1016" t="s">
        <v>1831</v>
      </c>
      <c r="G1016" t="s">
        <v>1511</v>
      </c>
      <c r="H1016" t="s">
        <v>4412</v>
      </c>
      <c r="I1016" t="s">
        <v>4413</v>
      </c>
    </row>
    <row r="1017" spans="2:9">
      <c r="B1017">
        <v>1972</v>
      </c>
      <c r="C1017" t="s">
        <v>4414</v>
      </c>
      <c r="D1017" t="s">
        <v>4415</v>
      </c>
      <c r="E1017" t="s">
        <v>2405</v>
      </c>
      <c r="G1017" t="s">
        <v>2406</v>
      </c>
      <c r="H1017" t="s">
        <v>4416</v>
      </c>
      <c r="I1017" t="s">
        <v>4417</v>
      </c>
    </row>
    <row r="1018" spans="2:9">
      <c r="B1018">
        <v>1987</v>
      </c>
      <c r="C1018" t="s">
        <v>4418</v>
      </c>
      <c r="D1018" t="s">
        <v>4419</v>
      </c>
      <c r="E1018" t="s">
        <v>1776</v>
      </c>
      <c r="G1018" t="s">
        <v>1777</v>
      </c>
      <c r="H1018" t="s">
        <v>4420</v>
      </c>
      <c r="I1018" t="s">
        <v>4421</v>
      </c>
    </row>
    <row r="1019" spans="2:9">
      <c r="B1019">
        <v>2005</v>
      </c>
      <c r="C1019" t="s">
        <v>4422</v>
      </c>
      <c r="D1019" t="s">
        <v>4423</v>
      </c>
      <c r="E1019" t="s">
        <v>4424</v>
      </c>
      <c r="G1019" t="s">
        <v>4425</v>
      </c>
      <c r="H1019" t="s">
        <v>4426</v>
      </c>
      <c r="I1019" t="s">
        <v>4427</v>
      </c>
    </row>
    <row r="1020" spans="2:9">
      <c r="B1020">
        <v>2018</v>
      </c>
      <c r="C1020" t="s">
        <v>4428</v>
      </c>
      <c r="D1020" t="s">
        <v>4429</v>
      </c>
      <c r="E1020" t="s">
        <v>4430</v>
      </c>
      <c r="G1020" t="s">
        <v>4431</v>
      </c>
      <c r="H1020" t="s">
        <v>4432</v>
      </c>
      <c r="I1020" t="s">
        <v>4433</v>
      </c>
    </row>
    <row r="1021" spans="2:9">
      <c r="B1021">
        <v>2005</v>
      </c>
      <c r="C1021" t="s">
        <v>4434</v>
      </c>
      <c r="D1021" t="s">
        <v>4435</v>
      </c>
      <c r="E1021" t="s">
        <v>4436</v>
      </c>
      <c r="G1021" t="s">
        <v>1566</v>
      </c>
      <c r="H1021" t="s">
        <v>4437</v>
      </c>
      <c r="I1021" t="s">
        <v>4438</v>
      </c>
    </row>
    <row r="1022" spans="2:9">
      <c r="B1022">
        <v>1977</v>
      </c>
      <c r="C1022" t="s">
        <v>4439</v>
      </c>
      <c r="D1022" t="s">
        <v>4440</v>
      </c>
      <c r="E1022" t="s">
        <v>1703</v>
      </c>
      <c r="G1022" t="s">
        <v>1704</v>
      </c>
      <c r="H1022" t="s">
        <v>4441</v>
      </c>
      <c r="I1022" t="s">
        <v>4442</v>
      </c>
    </row>
    <row r="1023" spans="2:9">
      <c r="B1023">
        <v>2008</v>
      </c>
      <c r="C1023" t="s">
        <v>4443</v>
      </c>
      <c r="D1023" t="s">
        <v>4444</v>
      </c>
      <c r="E1023" t="s">
        <v>4445</v>
      </c>
      <c r="G1023" t="s">
        <v>4446</v>
      </c>
      <c r="H1023" t="s">
        <v>4447</v>
      </c>
      <c r="I1023" t="s">
        <v>4448</v>
      </c>
    </row>
    <row r="1024" spans="2:9">
      <c r="B1024">
        <v>2005</v>
      </c>
      <c r="C1024" t="s">
        <v>4449</v>
      </c>
      <c r="D1024" t="s">
        <v>4450</v>
      </c>
      <c r="E1024" t="s">
        <v>4451</v>
      </c>
      <c r="G1024" t="s">
        <v>3626</v>
      </c>
      <c r="H1024" t="s">
        <v>4452</v>
      </c>
      <c r="I1024" t="s">
        <v>4453</v>
      </c>
    </row>
    <row r="1025" spans="2:9">
      <c r="B1025">
        <v>2018</v>
      </c>
      <c r="C1025" t="s">
        <v>4454</v>
      </c>
      <c r="D1025" t="s">
        <v>4455</v>
      </c>
      <c r="E1025" t="s">
        <v>4456</v>
      </c>
      <c r="G1025" t="s">
        <v>4457</v>
      </c>
      <c r="H1025" t="s">
        <v>4458</v>
      </c>
      <c r="I1025" t="s">
        <v>4459</v>
      </c>
    </row>
    <row r="1026" spans="2:9">
      <c r="B1026">
        <v>2013</v>
      </c>
      <c r="C1026" t="s">
        <v>4460</v>
      </c>
      <c r="D1026" t="s">
        <v>4461</v>
      </c>
      <c r="E1026" t="s">
        <v>1406</v>
      </c>
      <c r="G1026" t="s">
        <v>1407</v>
      </c>
      <c r="H1026" t="s">
        <v>4462</v>
      </c>
      <c r="I1026" t="s">
        <v>4463</v>
      </c>
    </row>
    <row r="1027" spans="2:9">
      <c r="B1027">
        <v>2008</v>
      </c>
      <c r="C1027" t="s">
        <v>4464</v>
      </c>
      <c r="D1027" t="s">
        <v>4465</v>
      </c>
      <c r="E1027" t="s">
        <v>4466</v>
      </c>
      <c r="G1027" t="s">
        <v>1907</v>
      </c>
      <c r="H1027" t="s">
        <v>4467</v>
      </c>
      <c r="I1027" t="s">
        <v>4468</v>
      </c>
    </row>
    <row r="1028" spans="2:9">
      <c r="B1028">
        <v>2006</v>
      </c>
      <c r="C1028" t="s">
        <v>4469</v>
      </c>
      <c r="D1028" t="s">
        <v>4470</v>
      </c>
      <c r="E1028" t="s">
        <v>4471</v>
      </c>
      <c r="G1028" t="s">
        <v>4472</v>
      </c>
      <c r="H1028" t="s">
        <v>4473</v>
      </c>
      <c r="I1028" t="s">
        <v>4474</v>
      </c>
    </row>
    <row r="1029" spans="2:9">
      <c r="B1029">
        <v>2014</v>
      </c>
      <c r="C1029" t="s">
        <v>4475</v>
      </c>
      <c r="D1029" t="s">
        <v>4476</v>
      </c>
      <c r="E1029" t="s">
        <v>2992</v>
      </c>
      <c r="G1029" t="s">
        <v>1720</v>
      </c>
      <c r="H1029" t="s">
        <v>4477</v>
      </c>
      <c r="I1029" t="s">
        <v>4478</v>
      </c>
    </row>
    <row r="1030" spans="2:9">
      <c r="B1030">
        <v>2011</v>
      </c>
      <c r="C1030" t="s">
        <v>4479</v>
      </c>
      <c r="D1030" t="s">
        <v>4480</v>
      </c>
      <c r="E1030" t="s">
        <v>4481</v>
      </c>
      <c r="F1030" t="s">
        <v>4482</v>
      </c>
      <c r="I1030" t="s">
        <v>4483</v>
      </c>
    </row>
    <row r="1031" spans="2:9">
      <c r="B1031">
        <v>2016</v>
      </c>
      <c r="C1031" t="s">
        <v>4484</v>
      </c>
      <c r="D1031" t="s">
        <v>4485</v>
      </c>
      <c r="E1031" t="s">
        <v>4486</v>
      </c>
      <c r="G1031" t="s">
        <v>4487</v>
      </c>
      <c r="H1031" t="s">
        <v>4488</v>
      </c>
      <c r="I1031" t="s">
        <v>4489</v>
      </c>
    </row>
    <row r="1032" spans="2:9">
      <c r="B1032">
        <v>2003</v>
      </c>
      <c r="C1032" t="s">
        <v>4490</v>
      </c>
      <c r="D1032" t="s">
        <v>4491</v>
      </c>
      <c r="E1032" t="s">
        <v>3625</v>
      </c>
      <c r="G1032" t="s">
        <v>3626</v>
      </c>
      <c r="H1032" t="s">
        <v>4492</v>
      </c>
      <c r="I1032" t="s">
        <v>4493</v>
      </c>
    </row>
    <row r="1033" spans="2:9">
      <c r="B1033">
        <v>2001</v>
      </c>
      <c r="C1033" t="s">
        <v>4494</v>
      </c>
      <c r="D1033" t="s">
        <v>4495</v>
      </c>
      <c r="E1033" t="s">
        <v>2011</v>
      </c>
      <c r="F1033" t="s">
        <v>2012</v>
      </c>
      <c r="I1033" t="s">
        <v>4496</v>
      </c>
    </row>
    <row r="1034" spans="2:9">
      <c r="B1034">
        <v>2017</v>
      </c>
      <c r="C1034" t="s">
        <v>4497</v>
      </c>
      <c r="D1034" t="s">
        <v>4498</v>
      </c>
      <c r="E1034" t="s">
        <v>4499</v>
      </c>
      <c r="G1034" t="s">
        <v>4500</v>
      </c>
      <c r="H1034" t="s">
        <v>4501</v>
      </c>
      <c r="I1034" t="s">
        <v>4502</v>
      </c>
    </row>
    <row r="1035" spans="2:9">
      <c r="B1035">
        <v>2015</v>
      </c>
      <c r="C1035" t="s">
        <v>4503</v>
      </c>
      <c r="D1035" t="s">
        <v>4504</v>
      </c>
      <c r="E1035" t="s">
        <v>4505</v>
      </c>
      <c r="G1035" t="s">
        <v>4506</v>
      </c>
      <c r="H1035" t="s">
        <v>4507</v>
      </c>
      <c r="I1035" t="s">
        <v>4508</v>
      </c>
    </row>
    <row r="1036" spans="2:9">
      <c r="B1036">
        <v>1996</v>
      </c>
      <c r="C1036" t="s">
        <v>4509</v>
      </c>
      <c r="D1036" t="s">
        <v>4510</v>
      </c>
      <c r="E1036" t="s">
        <v>4511</v>
      </c>
      <c r="G1036" t="s">
        <v>4512</v>
      </c>
      <c r="H1036" t="s">
        <v>4513</v>
      </c>
      <c r="I1036" t="s">
        <v>4514</v>
      </c>
    </row>
    <row r="1037" spans="2:9">
      <c r="B1037">
        <v>2012</v>
      </c>
      <c r="C1037" t="s">
        <v>4515</v>
      </c>
      <c r="D1037" t="s">
        <v>4516</v>
      </c>
      <c r="E1037" t="s">
        <v>2727</v>
      </c>
      <c r="F1037" t="s">
        <v>2728</v>
      </c>
      <c r="I1037" t="s">
        <v>4517</v>
      </c>
    </row>
    <row r="1038" spans="2:9">
      <c r="B1038">
        <v>2015</v>
      </c>
      <c r="C1038" t="s">
        <v>4518</v>
      </c>
      <c r="D1038" t="s">
        <v>4519</v>
      </c>
      <c r="E1038" t="s">
        <v>4520</v>
      </c>
      <c r="G1038" t="s">
        <v>3097</v>
      </c>
      <c r="H1038" t="s">
        <v>4521</v>
      </c>
      <c r="I1038" t="s">
        <v>4522</v>
      </c>
    </row>
    <row r="1039" spans="2:9">
      <c r="B1039">
        <v>2016</v>
      </c>
      <c r="C1039" t="s">
        <v>4523</v>
      </c>
      <c r="D1039" t="s">
        <v>4524</v>
      </c>
      <c r="E1039" t="s">
        <v>1397</v>
      </c>
      <c r="G1039" t="s">
        <v>1398</v>
      </c>
      <c r="H1039" t="s">
        <v>4525</v>
      </c>
      <c r="I1039" t="s">
        <v>4526</v>
      </c>
    </row>
    <row r="1040" spans="2:9">
      <c r="B1040">
        <v>2006</v>
      </c>
      <c r="C1040" t="s">
        <v>4527</v>
      </c>
      <c r="D1040" t="s">
        <v>4528</v>
      </c>
      <c r="E1040" t="s">
        <v>4529</v>
      </c>
      <c r="G1040" t="s">
        <v>4530</v>
      </c>
      <c r="H1040" t="s">
        <v>4531</v>
      </c>
      <c r="I1040" t="s">
        <v>4532</v>
      </c>
    </row>
    <row r="1041" spans="2:9">
      <c r="B1041">
        <v>1988</v>
      </c>
      <c r="C1041" t="s">
        <v>4533</v>
      </c>
      <c r="D1041" t="s">
        <v>4534</v>
      </c>
      <c r="E1041" t="s">
        <v>2810</v>
      </c>
      <c r="G1041" t="s">
        <v>2811</v>
      </c>
      <c r="H1041" t="s">
        <v>4535</v>
      </c>
      <c r="I1041" t="s">
        <v>4536</v>
      </c>
    </row>
    <row r="1042" spans="2:9">
      <c r="B1042">
        <v>1992</v>
      </c>
      <c r="C1042" t="s">
        <v>4537</v>
      </c>
      <c r="D1042" t="s">
        <v>4538</v>
      </c>
      <c r="E1042" t="s">
        <v>3681</v>
      </c>
      <c r="G1042" t="s">
        <v>3682</v>
      </c>
      <c r="H1042" t="s">
        <v>4539</v>
      </c>
      <c r="I1042" t="s">
        <v>4540</v>
      </c>
    </row>
    <row r="1043" spans="2:9">
      <c r="B1043">
        <v>1996</v>
      </c>
      <c r="C1043" t="s">
        <v>4541</v>
      </c>
      <c r="D1043" t="s">
        <v>4542</v>
      </c>
      <c r="E1043" t="s">
        <v>4543</v>
      </c>
      <c r="G1043" t="s">
        <v>4544</v>
      </c>
      <c r="H1043" t="s">
        <v>4545</v>
      </c>
      <c r="I1043" t="s">
        <v>4546</v>
      </c>
    </row>
    <row r="1044" spans="2:9">
      <c r="B1044">
        <v>2019</v>
      </c>
      <c r="C1044" t="s">
        <v>4547</v>
      </c>
      <c r="D1044" t="s">
        <v>4548</v>
      </c>
      <c r="E1044" t="s">
        <v>4549</v>
      </c>
      <c r="G1044" t="s">
        <v>2353</v>
      </c>
      <c r="H1044" t="s">
        <v>4550</v>
      </c>
      <c r="I1044" t="s">
        <v>4551</v>
      </c>
    </row>
    <row r="1045" spans="2:9">
      <c r="B1045">
        <v>2009</v>
      </c>
      <c r="C1045" t="s">
        <v>4552</v>
      </c>
      <c r="D1045" t="s">
        <v>4553</v>
      </c>
      <c r="E1045" t="s">
        <v>4554</v>
      </c>
      <c r="G1045" t="s">
        <v>4555</v>
      </c>
      <c r="H1045" t="s">
        <v>4556</v>
      </c>
      <c r="I1045" t="s">
        <v>4557</v>
      </c>
    </row>
    <row r="1046" spans="2:9">
      <c r="B1046">
        <v>1999</v>
      </c>
      <c r="C1046" t="s">
        <v>4558</v>
      </c>
      <c r="D1046" t="s">
        <v>4559</v>
      </c>
      <c r="E1046" t="s">
        <v>4560</v>
      </c>
      <c r="F1046" t="s">
        <v>4561</v>
      </c>
      <c r="I1046" t="s">
        <v>4562</v>
      </c>
    </row>
    <row r="1047" spans="2:9">
      <c r="B1047">
        <v>2020</v>
      </c>
      <c r="C1047" t="s">
        <v>4563</v>
      </c>
      <c r="D1047" t="s">
        <v>4564</v>
      </c>
      <c r="E1047" t="s">
        <v>4565</v>
      </c>
      <c r="G1047" t="s">
        <v>4566</v>
      </c>
      <c r="H1047" t="s">
        <v>4567</v>
      </c>
      <c r="I1047" t="s">
        <v>4568</v>
      </c>
    </row>
    <row r="1048" spans="2:9">
      <c r="B1048">
        <v>1994</v>
      </c>
      <c r="C1048" t="s">
        <v>4569</v>
      </c>
      <c r="D1048" t="s">
        <v>4570</v>
      </c>
      <c r="E1048" t="s">
        <v>1337</v>
      </c>
      <c r="G1048" t="s">
        <v>1338</v>
      </c>
      <c r="H1048" t="s">
        <v>4571</v>
      </c>
      <c r="I1048" t="s">
        <v>4572</v>
      </c>
    </row>
    <row r="1049" spans="2:9">
      <c r="B1049">
        <v>2013</v>
      </c>
      <c r="C1049" t="s">
        <v>4573</v>
      </c>
      <c r="D1049" t="s">
        <v>4574</v>
      </c>
      <c r="E1049" t="s">
        <v>3815</v>
      </c>
      <c r="G1049" t="s">
        <v>3816</v>
      </c>
      <c r="H1049" t="s">
        <v>4575</v>
      </c>
      <c r="I1049" t="s">
        <v>4576</v>
      </c>
    </row>
    <row r="1050" spans="2:9">
      <c r="B1050">
        <v>2016</v>
      </c>
      <c r="C1050" t="s">
        <v>4577</v>
      </c>
      <c r="D1050" t="s">
        <v>4578</v>
      </c>
      <c r="E1050" t="s">
        <v>4579</v>
      </c>
      <c r="G1050" t="s">
        <v>3013</v>
      </c>
      <c r="H1050" t="s">
        <v>4580</v>
      </c>
      <c r="I1050" t="s">
        <v>4581</v>
      </c>
    </row>
    <row r="1051" spans="2:9">
      <c r="B1051">
        <v>2019</v>
      </c>
      <c r="C1051" t="s">
        <v>4582</v>
      </c>
      <c r="D1051" t="s">
        <v>4583</v>
      </c>
      <c r="E1051" t="s">
        <v>4584</v>
      </c>
      <c r="G1051" t="s">
        <v>4585</v>
      </c>
      <c r="H1051" t="s">
        <v>4586</v>
      </c>
      <c r="I1051" t="s">
        <v>4587</v>
      </c>
    </row>
    <row r="1052" spans="2:9">
      <c r="B1052">
        <v>2004</v>
      </c>
      <c r="C1052" t="s">
        <v>4588</v>
      </c>
      <c r="D1052" t="s">
        <v>4589</v>
      </c>
      <c r="E1052" t="s">
        <v>4294</v>
      </c>
      <c r="G1052" t="s">
        <v>4295</v>
      </c>
      <c r="H1052" t="s">
        <v>4590</v>
      </c>
      <c r="I1052" t="s">
        <v>4591</v>
      </c>
    </row>
    <row r="1053" spans="2:9">
      <c r="B1053">
        <v>2017</v>
      </c>
      <c r="C1053" t="s">
        <v>4592</v>
      </c>
      <c r="D1053" t="s">
        <v>4593</v>
      </c>
      <c r="E1053" t="s">
        <v>4594</v>
      </c>
      <c r="G1053" t="s">
        <v>4595</v>
      </c>
      <c r="H1053" t="s">
        <v>4596</v>
      </c>
      <c r="I1053" t="s">
        <v>4597</v>
      </c>
    </row>
    <row r="1054" spans="2:9">
      <c r="B1054">
        <v>2017</v>
      </c>
      <c r="C1054" t="s">
        <v>4598</v>
      </c>
      <c r="D1054" t="s">
        <v>4599</v>
      </c>
      <c r="E1054" t="s">
        <v>2262</v>
      </c>
      <c r="F1054" t="s">
        <v>2263</v>
      </c>
      <c r="I1054" t="s">
        <v>4600</v>
      </c>
    </row>
    <row r="1055" spans="2:9">
      <c r="B1055">
        <v>2017</v>
      </c>
      <c r="C1055" t="s">
        <v>4601</v>
      </c>
      <c r="D1055" t="s">
        <v>4602</v>
      </c>
      <c r="E1055" t="s">
        <v>4603</v>
      </c>
      <c r="G1055" t="s">
        <v>4604</v>
      </c>
      <c r="H1055" t="s">
        <v>4605</v>
      </c>
      <c r="I1055" t="s">
        <v>4606</v>
      </c>
    </row>
    <row r="1056" spans="2:9">
      <c r="B1056">
        <v>2007</v>
      </c>
      <c r="C1056" t="s">
        <v>4607</v>
      </c>
      <c r="D1056" t="s">
        <v>4608</v>
      </c>
      <c r="E1056" t="s">
        <v>1811</v>
      </c>
      <c r="G1056" t="s">
        <v>1812</v>
      </c>
      <c r="H1056" t="s">
        <v>4609</v>
      </c>
      <c r="I1056" t="s">
        <v>4610</v>
      </c>
    </row>
    <row r="1057" spans="2:9">
      <c r="B1057">
        <v>2013</v>
      </c>
      <c r="C1057" t="s">
        <v>4611</v>
      </c>
      <c r="D1057" t="s">
        <v>4612</v>
      </c>
      <c r="E1057" t="s">
        <v>1978</v>
      </c>
      <c r="G1057" t="s">
        <v>1979</v>
      </c>
      <c r="H1057" t="s">
        <v>4613</v>
      </c>
      <c r="I1057" t="s">
        <v>4614</v>
      </c>
    </row>
    <row r="1058" spans="2:9">
      <c r="B1058">
        <v>2005</v>
      </c>
      <c r="C1058" t="s">
        <v>4615</v>
      </c>
      <c r="D1058" t="s">
        <v>4616</v>
      </c>
      <c r="E1058" t="s">
        <v>4617</v>
      </c>
      <c r="G1058" t="s">
        <v>2767</v>
      </c>
      <c r="H1058" t="s">
        <v>4618</v>
      </c>
      <c r="I1058" t="s">
        <v>4619</v>
      </c>
    </row>
    <row r="1059" spans="2:9">
      <c r="B1059">
        <v>2012</v>
      </c>
      <c r="C1059" t="s">
        <v>3840</v>
      </c>
      <c r="D1059" t="s">
        <v>4620</v>
      </c>
      <c r="E1059" t="s">
        <v>4621</v>
      </c>
      <c r="F1059" t="s">
        <v>4622</v>
      </c>
      <c r="I1059" t="s">
        <v>4623</v>
      </c>
    </row>
    <row r="1060" spans="2:9">
      <c r="B1060">
        <v>2012</v>
      </c>
      <c r="C1060" t="s">
        <v>4624</v>
      </c>
      <c r="D1060" t="s">
        <v>4625</v>
      </c>
      <c r="E1060" t="s">
        <v>4626</v>
      </c>
      <c r="G1060" t="s">
        <v>4627</v>
      </c>
      <c r="H1060" t="s">
        <v>4628</v>
      </c>
      <c r="I1060" t="s">
        <v>4629</v>
      </c>
    </row>
    <row r="1061" spans="2:9">
      <c r="B1061">
        <v>2019</v>
      </c>
      <c r="C1061" t="s">
        <v>4630</v>
      </c>
      <c r="D1061" t="s">
        <v>4631</v>
      </c>
      <c r="E1061" t="s">
        <v>4632</v>
      </c>
      <c r="F1061" t="s">
        <v>4633</v>
      </c>
      <c r="I1061" t="s">
        <v>4634</v>
      </c>
    </row>
    <row r="1062" spans="2:9">
      <c r="B1062">
        <v>2020</v>
      </c>
      <c r="C1062" t="s">
        <v>4635</v>
      </c>
      <c r="D1062" t="s">
        <v>4636</v>
      </c>
      <c r="E1062" t="s">
        <v>4637</v>
      </c>
      <c r="G1062" t="s">
        <v>2972</v>
      </c>
      <c r="H1062" t="s">
        <v>4638</v>
      </c>
      <c r="I1062" t="s">
        <v>4639</v>
      </c>
    </row>
    <row r="1063" spans="2:9">
      <c r="B1063">
        <v>2014</v>
      </c>
      <c r="C1063" t="s">
        <v>4640</v>
      </c>
      <c r="D1063" t="s">
        <v>4641</v>
      </c>
      <c r="E1063" t="s">
        <v>4642</v>
      </c>
      <c r="F1063" t="s">
        <v>4643</v>
      </c>
      <c r="I1063" t="s">
        <v>4644</v>
      </c>
    </row>
    <row r="1064" spans="2:9">
      <c r="B1064">
        <v>2003</v>
      </c>
      <c r="C1064" t="s">
        <v>4645</v>
      </c>
      <c r="D1064" t="s">
        <v>4646</v>
      </c>
      <c r="E1064" t="s">
        <v>3765</v>
      </c>
      <c r="G1064" t="s">
        <v>2307</v>
      </c>
      <c r="H1064" t="s">
        <v>4647</v>
      </c>
      <c r="I1064" t="s">
        <v>4648</v>
      </c>
    </row>
    <row r="1065" spans="2:9">
      <c r="B1065">
        <v>1999</v>
      </c>
      <c r="C1065" t="s">
        <v>4649</v>
      </c>
      <c r="D1065" t="s">
        <v>4650</v>
      </c>
      <c r="E1065" t="s">
        <v>1836</v>
      </c>
      <c r="G1065" t="s">
        <v>1837</v>
      </c>
      <c r="H1065" t="s">
        <v>4651</v>
      </c>
      <c r="I1065" t="s">
        <v>4652</v>
      </c>
    </row>
    <row r="1066" spans="2:9">
      <c r="B1066">
        <v>2019</v>
      </c>
      <c r="C1066" t="s">
        <v>4653</v>
      </c>
      <c r="D1066" t="s">
        <v>4654</v>
      </c>
      <c r="E1066" t="s">
        <v>3765</v>
      </c>
      <c r="G1066" t="s">
        <v>2307</v>
      </c>
      <c r="H1066" t="s">
        <v>4655</v>
      </c>
      <c r="I1066" t="s">
        <v>4656</v>
      </c>
    </row>
    <row r="1067" spans="2:9">
      <c r="B1067">
        <v>2000</v>
      </c>
      <c r="C1067" t="s">
        <v>4657</v>
      </c>
      <c r="D1067" t="s">
        <v>4658</v>
      </c>
      <c r="E1067" t="s">
        <v>2559</v>
      </c>
      <c r="F1067">
        <v>18730450</v>
      </c>
      <c r="I1067" t="s">
        <v>4659</v>
      </c>
    </row>
    <row r="1068" spans="2:9">
      <c r="B1068">
        <v>2016</v>
      </c>
      <c r="C1068" t="s">
        <v>4660</v>
      </c>
      <c r="D1068" t="s">
        <v>4661</v>
      </c>
      <c r="E1068" t="s">
        <v>3165</v>
      </c>
      <c r="G1068" t="s">
        <v>3166</v>
      </c>
      <c r="H1068" t="s">
        <v>4662</v>
      </c>
      <c r="I1068" t="s">
        <v>4663</v>
      </c>
    </row>
    <row r="1069" spans="2:9">
      <c r="B1069">
        <v>2010</v>
      </c>
      <c r="C1069" t="s">
        <v>4664</v>
      </c>
      <c r="D1069" t="s">
        <v>4665</v>
      </c>
      <c r="E1069" t="s">
        <v>4666</v>
      </c>
      <c r="G1069" t="s">
        <v>1788</v>
      </c>
      <c r="H1069" t="s">
        <v>4667</v>
      </c>
      <c r="I1069" t="s">
        <v>4668</v>
      </c>
    </row>
    <row r="1070" spans="2:9">
      <c r="B1070">
        <v>1994</v>
      </c>
      <c r="C1070" t="s">
        <v>4669</v>
      </c>
      <c r="D1070" t="s">
        <v>4670</v>
      </c>
      <c r="E1070" t="s">
        <v>920</v>
      </c>
      <c r="G1070" t="s">
        <v>921</v>
      </c>
      <c r="H1070" t="s">
        <v>4671</v>
      </c>
      <c r="I1070" t="s">
        <v>4672</v>
      </c>
    </row>
    <row r="1071" spans="2:9">
      <c r="B1071">
        <v>2016</v>
      </c>
      <c r="C1071" t="s">
        <v>4673</v>
      </c>
      <c r="D1071" t="s">
        <v>4674</v>
      </c>
      <c r="E1071" t="s">
        <v>4675</v>
      </c>
      <c r="G1071" t="s">
        <v>4676</v>
      </c>
      <c r="H1071" t="s">
        <v>4677</v>
      </c>
      <c r="I1071" t="s">
        <v>4678</v>
      </c>
    </row>
    <row r="1072" spans="2:9">
      <c r="B1072">
        <v>1991</v>
      </c>
      <c r="C1072" t="s">
        <v>4679</v>
      </c>
      <c r="D1072" t="s">
        <v>4680</v>
      </c>
      <c r="E1072" t="s">
        <v>4213</v>
      </c>
      <c r="G1072" t="s">
        <v>4214</v>
      </c>
      <c r="H1072" t="s">
        <v>4681</v>
      </c>
      <c r="I1072" t="s">
        <v>4682</v>
      </c>
    </row>
    <row r="1073" spans="2:9">
      <c r="B1073">
        <v>2013</v>
      </c>
      <c r="C1073" t="s">
        <v>4683</v>
      </c>
      <c r="D1073" t="s">
        <v>4684</v>
      </c>
      <c r="E1073" t="s">
        <v>4685</v>
      </c>
      <c r="G1073" t="s">
        <v>4686</v>
      </c>
      <c r="H1073" t="s">
        <v>4687</v>
      </c>
      <c r="I1073" t="s">
        <v>4688</v>
      </c>
    </row>
    <row r="1074" spans="2:9">
      <c r="B1074">
        <v>2007</v>
      </c>
      <c r="C1074" t="s">
        <v>4689</v>
      </c>
      <c r="D1074" t="s">
        <v>4690</v>
      </c>
      <c r="E1074" t="s">
        <v>4691</v>
      </c>
      <c r="F1074" t="s">
        <v>4692</v>
      </c>
      <c r="I1074" t="s">
        <v>4693</v>
      </c>
    </row>
    <row r="1075" spans="2:9">
      <c r="B1075">
        <v>2019</v>
      </c>
      <c r="C1075" t="s">
        <v>4694</v>
      </c>
      <c r="D1075" t="s">
        <v>4695</v>
      </c>
      <c r="E1075" t="s">
        <v>4696</v>
      </c>
      <c r="G1075" t="s">
        <v>4697</v>
      </c>
      <c r="H1075" t="s">
        <v>4698</v>
      </c>
      <c r="I1075" t="s">
        <v>4699</v>
      </c>
    </row>
    <row r="1076" spans="2:9">
      <c r="B1076">
        <v>2014</v>
      </c>
      <c r="C1076" t="s">
        <v>4700</v>
      </c>
      <c r="D1076" t="s">
        <v>4701</v>
      </c>
      <c r="E1076" t="s">
        <v>4702</v>
      </c>
      <c r="G1076" t="s">
        <v>1748</v>
      </c>
      <c r="H1076" t="s">
        <v>4703</v>
      </c>
      <c r="I1076" t="s">
        <v>4704</v>
      </c>
    </row>
    <row r="1077" spans="2:9">
      <c r="B1077">
        <v>1998</v>
      </c>
      <c r="C1077" t="s">
        <v>4705</v>
      </c>
      <c r="D1077" t="s">
        <v>4706</v>
      </c>
      <c r="E1077" t="s">
        <v>3138</v>
      </c>
      <c r="G1077" t="s">
        <v>3139</v>
      </c>
      <c r="H1077" t="s">
        <v>4707</v>
      </c>
      <c r="I1077" t="s">
        <v>4708</v>
      </c>
    </row>
    <row r="1078" spans="2:9">
      <c r="B1078">
        <v>2010</v>
      </c>
      <c r="C1078" t="s">
        <v>4709</v>
      </c>
      <c r="D1078" t="s">
        <v>4710</v>
      </c>
      <c r="E1078" t="s">
        <v>4711</v>
      </c>
      <c r="G1078" t="s">
        <v>4712</v>
      </c>
      <c r="H1078" t="s">
        <v>4713</v>
      </c>
      <c r="I1078" t="s">
        <v>4714</v>
      </c>
    </row>
    <row r="1079" spans="2:9">
      <c r="B1079">
        <v>2019</v>
      </c>
      <c r="C1079" t="s">
        <v>4715</v>
      </c>
      <c r="D1079" t="s">
        <v>4716</v>
      </c>
      <c r="E1079" t="s">
        <v>2681</v>
      </c>
      <c r="F1079" t="s">
        <v>2682</v>
      </c>
      <c r="I1079" t="s">
        <v>4717</v>
      </c>
    </row>
    <row r="1080" spans="2:9">
      <c r="B1080">
        <v>2011</v>
      </c>
      <c r="C1080" t="s">
        <v>4718</v>
      </c>
      <c r="D1080" t="s">
        <v>4719</v>
      </c>
      <c r="E1080" t="s">
        <v>4720</v>
      </c>
      <c r="G1080" t="s">
        <v>4721</v>
      </c>
      <c r="H1080" t="s">
        <v>4722</v>
      </c>
      <c r="I1080" t="s">
        <v>4723</v>
      </c>
    </row>
    <row r="1081" spans="2:9">
      <c r="B1081">
        <v>2014</v>
      </c>
      <c r="C1081" t="s">
        <v>4724</v>
      </c>
      <c r="D1081" t="s">
        <v>4725</v>
      </c>
      <c r="E1081" t="s">
        <v>1617</v>
      </c>
      <c r="G1081" t="s">
        <v>1618</v>
      </c>
      <c r="H1081" t="s">
        <v>4726</v>
      </c>
      <c r="I1081" t="s">
        <v>4727</v>
      </c>
    </row>
    <row r="1082" spans="2:9">
      <c r="B1082">
        <v>2003</v>
      </c>
      <c r="C1082" t="s">
        <v>4728</v>
      </c>
      <c r="D1082" t="s">
        <v>4729</v>
      </c>
      <c r="E1082" t="s">
        <v>4730</v>
      </c>
      <c r="F1082" t="s">
        <v>4731</v>
      </c>
      <c r="I1082" t="s">
        <v>4732</v>
      </c>
    </row>
    <row r="1083" spans="2:9">
      <c r="B1083">
        <v>2011</v>
      </c>
      <c r="C1083" t="s">
        <v>4733</v>
      </c>
      <c r="D1083" t="s">
        <v>4734</v>
      </c>
      <c r="E1083" t="s">
        <v>2732</v>
      </c>
      <c r="G1083" t="s">
        <v>1525</v>
      </c>
      <c r="H1083" t="s">
        <v>4735</v>
      </c>
      <c r="I1083" t="s">
        <v>4736</v>
      </c>
    </row>
    <row r="1084" spans="2:9">
      <c r="B1084">
        <v>2013</v>
      </c>
      <c r="C1084" t="s">
        <v>4737</v>
      </c>
      <c r="D1084" t="s">
        <v>4738</v>
      </c>
      <c r="E1084" t="s">
        <v>4739</v>
      </c>
      <c r="G1084" t="s">
        <v>4740</v>
      </c>
      <c r="H1084" t="s">
        <v>4741</v>
      </c>
      <c r="I1084" t="s">
        <v>4742</v>
      </c>
    </row>
    <row r="1085" spans="2:9">
      <c r="B1085">
        <v>1997</v>
      </c>
      <c r="C1085" t="s">
        <v>4743</v>
      </c>
      <c r="D1085" t="s">
        <v>4744</v>
      </c>
      <c r="E1085" t="s">
        <v>4745</v>
      </c>
      <c r="G1085" t="s">
        <v>4746</v>
      </c>
      <c r="H1085" t="s">
        <v>4747</v>
      </c>
      <c r="I1085" t="s">
        <v>4748</v>
      </c>
    </row>
    <row r="1086" spans="2:9">
      <c r="B1086">
        <v>1971</v>
      </c>
      <c r="C1086" t="s">
        <v>4749</v>
      </c>
      <c r="D1086" t="s">
        <v>4750</v>
      </c>
      <c r="E1086" t="s">
        <v>1801</v>
      </c>
      <c r="G1086" t="s">
        <v>1802</v>
      </c>
      <c r="H1086" t="s">
        <v>4751</v>
      </c>
      <c r="I1086" t="s">
        <v>4752</v>
      </c>
    </row>
    <row r="1087" spans="2:9">
      <c r="B1087">
        <v>2016</v>
      </c>
      <c r="C1087" t="s">
        <v>4753</v>
      </c>
      <c r="D1087" t="s">
        <v>4754</v>
      </c>
      <c r="E1087" t="s">
        <v>4755</v>
      </c>
      <c r="G1087" t="s">
        <v>4756</v>
      </c>
      <c r="H1087" t="s">
        <v>4757</v>
      </c>
      <c r="I1087" t="s">
        <v>4758</v>
      </c>
    </row>
    <row r="1088" spans="2:9">
      <c r="B1088">
        <v>2009</v>
      </c>
      <c r="D1088" t="s">
        <v>4759</v>
      </c>
      <c r="E1088" t="s">
        <v>2340</v>
      </c>
      <c r="G1088" t="s">
        <v>2341</v>
      </c>
      <c r="H1088" t="s">
        <v>4760</v>
      </c>
      <c r="I1088" t="s">
        <v>4761</v>
      </c>
    </row>
    <row r="1089" spans="2:9">
      <c r="B1089">
        <v>2018</v>
      </c>
      <c r="C1089" t="s">
        <v>4762</v>
      </c>
      <c r="D1089" t="s">
        <v>4763</v>
      </c>
      <c r="E1089" t="s">
        <v>4029</v>
      </c>
      <c r="G1089" t="s">
        <v>4030</v>
      </c>
      <c r="H1089" t="s">
        <v>4764</v>
      </c>
      <c r="I1089" t="s">
        <v>4765</v>
      </c>
    </row>
    <row r="1090" spans="2:9">
      <c r="B1090">
        <v>2015</v>
      </c>
      <c r="C1090" t="s">
        <v>4766</v>
      </c>
      <c r="D1090" t="s">
        <v>4767</v>
      </c>
      <c r="E1090" t="s">
        <v>4768</v>
      </c>
      <c r="G1090" t="s">
        <v>4769</v>
      </c>
      <c r="H1090" t="s">
        <v>4770</v>
      </c>
      <c r="I1090" t="s">
        <v>4771</v>
      </c>
    </row>
    <row r="1091" spans="2:9">
      <c r="B1091">
        <v>1998</v>
      </c>
      <c r="C1091" t="s">
        <v>4772</v>
      </c>
      <c r="D1091" t="s">
        <v>4773</v>
      </c>
      <c r="E1091" t="s">
        <v>1943</v>
      </c>
      <c r="G1091" t="s">
        <v>1944</v>
      </c>
      <c r="H1091" t="s">
        <v>4774</v>
      </c>
      <c r="I1091" t="s">
        <v>4775</v>
      </c>
    </row>
    <row r="1092" spans="2:9">
      <c r="B1092">
        <v>2002</v>
      </c>
      <c r="C1092" t="s">
        <v>4776</v>
      </c>
      <c r="D1092" t="s">
        <v>4777</v>
      </c>
      <c r="E1092" t="s">
        <v>4778</v>
      </c>
      <c r="F1092" t="s">
        <v>4779</v>
      </c>
      <c r="I1092" t="s">
        <v>4780</v>
      </c>
    </row>
    <row r="1093" spans="2:9">
      <c r="B1093">
        <v>2011</v>
      </c>
      <c r="C1093" t="s">
        <v>4781</v>
      </c>
      <c r="D1093" t="s">
        <v>4782</v>
      </c>
      <c r="E1093" t="s">
        <v>4783</v>
      </c>
      <c r="G1093" t="s">
        <v>4784</v>
      </c>
      <c r="H1093" t="s">
        <v>4785</v>
      </c>
      <c r="I1093" t="s">
        <v>4786</v>
      </c>
    </row>
    <row r="1094" spans="2:9">
      <c r="B1094">
        <v>2015</v>
      </c>
      <c r="C1094" t="s">
        <v>4787</v>
      </c>
      <c r="D1094" t="s">
        <v>4788</v>
      </c>
      <c r="E1094" t="s">
        <v>2224</v>
      </c>
      <c r="G1094" t="s">
        <v>1748</v>
      </c>
      <c r="H1094" t="s">
        <v>4789</v>
      </c>
      <c r="I1094" t="s">
        <v>4790</v>
      </c>
    </row>
    <row r="1095" spans="2:9">
      <c r="B1095">
        <v>2011</v>
      </c>
      <c r="C1095" t="s">
        <v>4791</v>
      </c>
      <c r="D1095" t="s">
        <v>4792</v>
      </c>
      <c r="E1095" t="s">
        <v>2732</v>
      </c>
      <c r="G1095" t="s">
        <v>1525</v>
      </c>
      <c r="H1095" t="s">
        <v>4793</v>
      </c>
      <c r="I1095" t="s">
        <v>4794</v>
      </c>
    </row>
    <row r="1096" spans="2:9">
      <c r="B1096">
        <v>2012</v>
      </c>
      <c r="C1096" t="s">
        <v>4795</v>
      </c>
      <c r="D1096" t="s">
        <v>4796</v>
      </c>
      <c r="E1096" t="s">
        <v>4797</v>
      </c>
      <c r="G1096" t="s">
        <v>4798</v>
      </c>
      <c r="H1096" t="s">
        <v>4799</v>
      </c>
      <c r="I1096" t="s">
        <v>4800</v>
      </c>
    </row>
    <row r="1097" spans="2:9">
      <c r="B1097">
        <v>2006</v>
      </c>
      <c r="C1097" t="s">
        <v>4801</v>
      </c>
      <c r="D1097" t="s">
        <v>4802</v>
      </c>
      <c r="E1097" t="s">
        <v>3519</v>
      </c>
      <c r="G1097" t="s">
        <v>3520</v>
      </c>
      <c r="H1097" t="s">
        <v>4803</v>
      </c>
      <c r="I1097" t="s">
        <v>4804</v>
      </c>
    </row>
    <row r="1098" spans="2:9">
      <c r="B1098">
        <v>2005</v>
      </c>
      <c r="C1098" t="s">
        <v>4805</v>
      </c>
      <c r="D1098" t="s">
        <v>4806</v>
      </c>
      <c r="E1098" t="s">
        <v>4617</v>
      </c>
      <c r="G1098" t="s">
        <v>2767</v>
      </c>
      <c r="H1098" t="s">
        <v>4807</v>
      </c>
      <c r="I1098" t="s">
        <v>4808</v>
      </c>
    </row>
    <row r="1099" spans="2:9">
      <c r="B1099">
        <v>1996</v>
      </c>
      <c r="C1099" t="s">
        <v>4809</v>
      </c>
      <c r="D1099" t="s">
        <v>4810</v>
      </c>
      <c r="E1099" t="s">
        <v>4811</v>
      </c>
      <c r="G1099" t="s">
        <v>4812</v>
      </c>
      <c r="H1099" t="s">
        <v>4813</v>
      </c>
      <c r="I1099" t="s">
        <v>4814</v>
      </c>
    </row>
    <row r="1100" spans="2:9">
      <c r="B1100">
        <v>2016</v>
      </c>
      <c r="C1100" t="s">
        <v>4815</v>
      </c>
      <c r="D1100" t="s">
        <v>4816</v>
      </c>
      <c r="E1100" t="s">
        <v>4817</v>
      </c>
      <c r="G1100" t="s">
        <v>1549</v>
      </c>
      <c r="H1100" t="s">
        <v>4818</v>
      </c>
      <c r="I1100" t="s">
        <v>4819</v>
      </c>
    </row>
    <row r="1101" spans="2:9">
      <c r="B1101">
        <v>2018</v>
      </c>
      <c r="C1101" t="s">
        <v>4820</v>
      </c>
      <c r="D1101" t="s">
        <v>4821</v>
      </c>
      <c r="E1101" t="s">
        <v>2997</v>
      </c>
      <c r="G1101" t="s">
        <v>2998</v>
      </c>
      <c r="H1101" t="s">
        <v>4822</v>
      </c>
      <c r="I1101" t="s">
        <v>4823</v>
      </c>
    </row>
    <row r="1102" spans="2:9">
      <c r="B1102">
        <v>1993</v>
      </c>
      <c r="C1102" t="s">
        <v>4824</v>
      </c>
      <c r="D1102" t="s">
        <v>4825</v>
      </c>
      <c r="E1102" t="s">
        <v>4826</v>
      </c>
      <c r="G1102" t="s">
        <v>1889</v>
      </c>
      <c r="H1102" t="s">
        <v>4827</v>
      </c>
      <c r="I1102" t="s">
        <v>4828</v>
      </c>
    </row>
    <row r="1103" spans="2:9">
      <c r="B1103">
        <v>2018</v>
      </c>
      <c r="C1103" t="s">
        <v>4829</v>
      </c>
      <c r="D1103" t="s">
        <v>4830</v>
      </c>
      <c r="E1103" t="s">
        <v>1900</v>
      </c>
      <c r="G1103" t="s">
        <v>1901</v>
      </c>
      <c r="H1103" t="s">
        <v>4831</v>
      </c>
      <c r="I1103" t="s">
        <v>4832</v>
      </c>
    </row>
    <row r="1104" spans="2:9">
      <c r="B1104">
        <v>2013</v>
      </c>
      <c r="C1104" t="s">
        <v>4833</v>
      </c>
      <c r="D1104" t="s">
        <v>4834</v>
      </c>
      <c r="E1104" t="s">
        <v>4835</v>
      </c>
      <c r="G1104" t="s">
        <v>4836</v>
      </c>
      <c r="H1104" t="s">
        <v>4837</v>
      </c>
      <c r="I1104" t="s">
        <v>4838</v>
      </c>
    </row>
    <row r="1105" spans="2:9">
      <c r="B1105">
        <v>2008</v>
      </c>
      <c r="C1105" t="s">
        <v>4839</v>
      </c>
      <c r="D1105" t="s">
        <v>4840</v>
      </c>
      <c r="E1105" t="s">
        <v>4219</v>
      </c>
      <c r="F1105" t="s">
        <v>4220</v>
      </c>
      <c r="I1105" t="s">
        <v>4841</v>
      </c>
    </row>
    <row r="1106" spans="2:9">
      <c r="B1106">
        <v>2014</v>
      </c>
      <c r="C1106" t="s">
        <v>4842</v>
      </c>
      <c r="D1106" t="s">
        <v>4843</v>
      </c>
      <c r="E1106" t="s">
        <v>4844</v>
      </c>
      <c r="G1106" t="s">
        <v>4845</v>
      </c>
      <c r="H1106" t="s">
        <v>4846</v>
      </c>
      <c r="I1106" t="s">
        <v>4847</v>
      </c>
    </row>
    <row r="1107" spans="2:9">
      <c r="B1107">
        <v>2008</v>
      </c>
      <c r="C1107" t="s">
        <v>4848</v>
      </c>
      <c r="D1107" t="s">
        <v>4849</v>
      </c>
      <c r="E1107" t="s">
        <v>4850</v>
      </c>
      <c r="G1107" t="s">
        <v>2301</v>
      </c>
      <c r="H1107" t="s">
        <v>4851</v>
      </c>
      <c r="I1107" t="s">
        <v>4852</v>
      </c>
    </row>
    <row r="1108" spans="2:9">
      <c r="B1108">
        <v>2005</v>
      </c>
      <c r="C1108" t="s">
        <v>4853</v>
      </c>
      <c r="D1108" t="s">
        <v>4854</v>
      </c>
      <c r="E1108" t="s">
        <v>2186</v>
      </c>
      <c r="G1108" t="s">
        <v>1476</v>
      </c>
      <c r="H1108" t="s">
        <v>4855</v>
      </c>
      <c r="I1108" t="s">
        <v>4856</v>
      </c>
    </row>
    <row r="1109" spans="2:9">
      <c r="B1109">
        <v>2006</v>
      </c>
      <c r="C1109" t="s">
        <v>4857</v>
      </c>
      <c r="D1109" t="s">
        <v>4858</v>
      </c>
      <c r="E1109" t="s">
        <v>3588</v>
      </c>
      <c r="G1109" t="s">
        <v>3589</v>
      </c>
      <c r="H1109" t="s">
        <v>4859</v>
      </c>
      <c r="I1109" t="s">
        <v>4860</v>
      </c>
    </row>
    <row r="1110" spans="2:9">
      <c r="B1110">
        <v>2018</v>
      </c>
      <c r="C1110" t="s">
        <v>4861</v>
      </c>
      <c r="D1110" t="s">
        <v>4862</v>
      </c>
      <c r="E1110" t="s">
        <v>2426</v>
      </c>
      <c r="G1110" t="s">
        <v>2427</v>
      </c>
      <c r="H1110" t="s">
        <v>4863</v>
      </c>
      <c r="I1110" t="s">
        <v>4864</v>
      </c>
    </row>
    <row r="1111" spans="2:9">
      <c r="B1111">
        <v>2006</v>
      </c>
      <c r="C1111" t="s">
        <v>4865</v>
      </c>
      <c r="D1111" t="s">
        <v>4866</v>
      </c>
      <c r="E1111" t="s">
        <v>4867</v>
      </c>
      <c r="F1111" t="s">
        <v>4868</v>
      </c>
      <c r="I1111" t="s">
        <v>4869</v>
      </c>
    </row>
    <row r="1112" spans="2:9">
      <c r="B1112">
        <v>2020</v>
      </c>
      <c r="C1112" t="s">
        <v>4870</v>
      </c>
      <c r="D1112" t="s">
        <v>4871</v>
      </c>
      <c r="E1112" t="s">
        <v>4872</v>
      </c>
      <c r="G1112" t="s">
        <v>4873</v>
      </c>
      <c r="H1112" t="s">
        <v>4874</v>
      </c>
      <c r="I1112" t="s">
        <v>4875</v>
      </c>
    </row>
    <row r="1113" spans="2:9">
      <c r="B1113">
        <v>2012</v>
      </c>
      <c r="C1113" t="s">
        <v>4876</v>
      </c>
      <c r="D1113" t="s">
        <v>4877</v>
      </c>
      <c r="E1113" t="s">
        <v>1978</v>
      </c>
      <c r="G1113" t="s">
        <v>1979</v>
      </c>
      <c r="H1113" t="s">
        <v>4878</v>
      </c>
      <c r="I1113" t="s">
        <v>4879</v>
      </c>
    </row>
    <row r="1114" spans="2:9">
      <c r="B1114">
        <v>2020</v>
      </c>
      <c r="C1114" t="s">
        <v>4880</v>
      </c>
      <c r="D1114" t="s">
        <v>4881</v>
      </c>
      <c r="E1114" t="s">
        <v>4882</v>
      </c>
      <c r="G1114" t="s">
        <v>4883</v>
      </c>
      <c r="H1114" t="s">
        <v>4884</v>
      </c>
      <c r="I1114" t="s">
        <v>4885</v>
      </c>
    </row>
    <row r="1115" spans="2:9">
      <c r="B1115">
        <v>2014</v>
      </c>
      <c r="C1115" t="s">
        <v>4886</v>
      </c>
      <c r="D1115" t="s">
        <v>4887</v>
      </c>
      <c r="E1115" t="s">
        <v>4888</v>
      </c>
      <c r="G1115" t="s">
        <v>4889</v>
      </c>
      <c r="H1115" t="s">
        <v>4890</v>
      </c>
      <c r="I1115" t="s">
        <v>4891</v>
      </c>
    </row>
    <row r="1116" spans="2:9">
      <c r="B1116">
        <v>2008</v>
      </c>
      <c r="C1116" t="s">
        <v>4892</v>
      </c>
      <c r="D1116" t="s">
        <v>4893</v>
      </c>
      <c r="E1116" t="s">
        <v>4894</v>
      </c>
      <c r="G1116" t="s">
        <v>4895</v>
      </c>
      <c r="H1116" t="s">
        <v>4896</v>
      </c>
      <c r="I1116" t="s">
        <v>4897</v>
      </c>
    </row>
    <row r="1117" spans="2:9">
      <c r="B1117">
        <v>2005</v>
      </c>
      <c r="C1117" t="s">
        <v>4898</v>
      </c>
      <c r="D1117" t="s">
        <v>4899</v>
      </c>
      <c r="E1117" t="s">
        <v>4900</v>
      </c>
      <c r="G1117" t="s">
        <v>1777</v>
      </c>
      <c r="H1117" t="s">
        <v>4901</v>
      </c>
      <c r="I1117" t="s">
        <v>4902</v>
      </c>
    </row>
    <row r="1118" spans="2:9">
      <c r="B1118">
        <v>2019</v>
      </c>
      <c r="C1118" t="s">
        <v>4903</v>
      </c>
      <c r="D1118" t="s">
        <v>4904</v>
      </c>
      <c r="E1118" t="s">
        <v>4035</v>
      </c>
      <c r="G1118" t="s">
        <v>4036</v>
      </c>
      <c r="H1118" t="s">
        <v>4905</v>
      </c>
      <c r="I1118" t="s">
        <v>4906</v>
      </c>
    </row>
    <row r="1119" spans="2:9">
      <c r="B1119">
        <v>2001</v>
      </c>
      <c r="C1119" t="s">
        <v>4907</v>
      </c>
      <c r="D1119" t="e">
        <v>#NAME?</v>
      </c>
      <c r="E1119" t="s">
        <v>4908</v>
      </c>
      <c r="F1119" t="s">
        <v>4909</v>
      </c>
      <c r="I1119" t="s">
        <v>4910</v>
      </c>
    </row>
    <row r="1120" spans="2:9">
      <c r="B1120">
        <v>2019</v>
      </c>
      <c r="C1120" t="s">
        <v>4911</v>
      </c>
      <c r="D1120" t="s">
        <v>4912</v>
      </c>
      <c r="E1120" t="s">
        <v>4229</v>
      </c>
      <c r="F1120" t="s">
        <v>4230</v>
      </c>
      <c r="I1120" t="s">
        <v>4913</v>
      </c>
    </row>
    <row r="1121" spans="2:9">
      <c r="B1121">
        <v>2006</v>
      </c>
      <c r="C1121" t="s">
        <v>4914</v>
      </c>
      <c r="D1121" t="s">
        <v>4915</v>
      </c>
      <c r="E1121" t="s">
        <v>4916</v>
      </c>
      <c r="G1121" t="s">
        <v>4917</v>
      </c>
      <c r="H1121" t="s">
        <v>4918</v>
      </c>
      <c r="I1121" t="s">
        <v>4919</v>
      </c>
    </row>
    <row r="1122" spans="2:9">
      <c r="B1122">
        <v>2018</v>
      </c>
      <c r="C1122" t="s">
        <v>4920</v>
      </c>
      <c r="D1122" t="s">
        <v>4921</v>
      </c>
      <c r="E1122" t="s">
        <v>1600</v>
      </c>
      <c r="G1122" t="s">
        <v>1601</v>
      </c>
      <c r="H1122" t="s">
        <v>4922</v>
      </c>
      <c r="I1122" t="s">
        <v>4923</v>
      </c>
    </row>
    <row r="1123" spans="2:9">
      <c r="B1123">
        <v>1992</v>
      </c>
      <c r="C1123" t="s">
        <v>4924</v>
      </c>
      <c r="D1123" t="s">
        <v>4925</v>
      </c>
      <c r="E1123" t="s">
        <v>3681</v>
      </c>
      <c r="G1123" t="s">
        <v>3682</v>
      </c>
      <c r="H1123" t="s">
        <v>4926</v>
      </c>
      <c r="I1123" t="s">
        <v>4927</v>
      </c>
    </row>
    <row r="1124" spans="2:9">
      <c r="B1124">
        <v>1993</v>
      </c>
      <c r="C1124" t="s">
        <v>4928</v>
      </c>
      <c r="D1124" t="s">
        <v>4929</v>
      </c>
      <c r="E1124" t="s">
        <v>4930</v>
      </c>
      <c r="G1124" t="s">
        <v>1907</v>
      </c>
      <c r="H1124" t="s">
        <v>4931</v>
      </c>
      <c r="I1124" t="s">
        <v>4932</v>
      </c>
    </row>
    <row r="1125" spans="2:9">
      <c r="B1125">
        <v>2012</v>
      </c>
      <c r="C1125" t="s">
        <v>4933</v>
      </c>
      <c r="D1125" t="s">
        <v>4934</v>
      </c>
      <c r="E1125" t="s">
        <v>4935</v>
      </c>
      <c r="F1125" t="s">
        <v>4936</v>
      </c>
      <c r="I1125" t="s">
        <v>4937</v>
      </c>
    </row>
    <row r="1126" spans="2:9">
      <c r="B1126">
        <v>2013</v>
      </c>
      <c r="C1126" t="s">
        <v>4938</v>
      </c>
      <c r="D1126" t="s">
        <v>4939</v>
      </c>
      <c r="E1126" t="s">
        <v>1943</v>
      </c>
      <c r="G1126" t="s">
        <v>1944</v>
      </c>
      <c r="H1126" t="s">
        <v>4940</v>
      </c>
      <c r="I1126" t="s">
        <v>4941</v>
      </c>
    </row>
    <row r="1127" spans="2:9">
      <c r="B1127">
        <v>2002</v>
      </c>
      <c r="C1127" t="s">
        <v>4942</v>
      </c>
      <c r="D1127" t="s">
        <v>4943</v>
      </c>
      <c r="E1127" t="s">
        <v>4944</v>
      </c>
      <c r="G1127" t="s">
        <v>1476</v>
      </c>
      <c r="H1127" t="s">
        <v>4945</v>
      </c>
      <c r="I1127" t="s">
        <v>4946</v>
      </c>
    </row>
    <row r="1128" spans="2:9">
      <c r="B1128">
        <v>2013</v>
      </c>
      <c r="C1128" t="s">
        <v>4947</v>
      </c>
      <c r="D1128" t="s">
        <v>4948</v>
      </c>
      <c r="E1128" t="s">
        <v>4949</v>
      </c>
      <c r="G1128" t="s">
        <v>4950</v>
      </c>
      <c r="H1128" t="s">
        <v>4951</v>
      </c>
      <c r="I1128" t="s">
        <v>4952</v>
      </c>
    </row>
    <row r="1129" spans="2:9">
      <c r="B1129">
        <v>2016</v>
      </c>
      <c r="C1129" t="s">
        <v>4953</v>
      </c>
      <c r="D1129" t="s">
        <v>4954</v>
      </c>
      <c r="E1129" t="s">
        <v>4955</v>
      </c>
      <c r="G1129" t="s">
        <v>4956</v>
      </c>
      <c r="H1129" t="s">
        <v>4957</v>
      </c>
      <c r="I1129" t="s">
        <v>4958</v>
      </c>
    </row>
    <row r="1130" spans="2:9">
      <c r="B1130">
        <v>2019</v>
      </c>
      <c r="C1130" t="s">
        <v>4959</v>
      </c>
      <c r="D1130" t="s">
        <v>4960</v>
      </c>
      <c r="E1130" t="s">
        <v>2997</v>
      </c>
      <c r="G1130" t="s">
        <v>2998</v>
      </c>
      <c r="H1130" t="s">
        <v>4961</v>
      </c>
      <c r="I1130" t="s">
        <v>4962</v>
      </c>
    </row>
    <row r="1131" spans="2:9">
      <c r="B1131">
        <v>2002</v>
      </c>
      <c r="C1131" t="s">
        <v>4963</v>
      </c>
      <c r="D1131" t="s">
        <v>4964</v>
      </c>
      <c r="E1131" t="s">
        <v>4965</v>
      </c>
      <c r="F1131" t="s">
        <v>4966</v>
      </c>
      <c r="I1131" t="s">
        <v>4967</v>
      </c>
    </row>
    <row r="1132" spans="2:9">
      <c r="B1132">
        <v>2010</v>
      </c>
      <c r="C1132" t="s">
        <v>4968</v>
      </c>
      <c r="D1132" t="s">
        <v>4969</v>
      </c>
      <c r="E1132" t="s">
        <v>4970</v>
      </c>
      <c r="G1132" t="s">
        <v>3319</v>
      </c>
      <c r="H1132" t="s">
        <v>4971</v>
      </c>
      <c r="I1132" t="s">
        <v>4972</v>
      </c>
    </row>
    <row r="1133" spans="2:9">
      <c r="B1133">
        <v>2018</v>
      </c>
      <c r="C1133" t="s">
        <v>4973</v>
      </c>
      <c r="D1133" t="s">
        <v>4974</v>
      </c>
      <c r="E1133" t="s">
        <v>4975</v>
      </c>
      <c r="G1133" t="s">
        <v>4976</v>
      </c>
      <c r="H1133" t="s">
        <v>4977</v>
      </c>
      <c r="I1133" t="s">
        <v>4978</v>
      </c>
    </row>
    <row r="1134" spans="2:9">
      <c r="B1134">
        <v>2005</v>
      </c>
      <c r="C1134" t="s">
        <v>4979</v>
      </c>
      <c r="D1134" t="s">
        <v>4980</v>
      </c>
      <c r="E1134" t="s">
        <v>4981</v>
      </c>
      <c r="G1134" t="s">
        <v>4982</v>
      </c>
      <c r="H1134" t="s">
        <v>4983</v>
      </c>
      <c r="I1134" t="s">
        <v>4984</v>
      </c>
    </row>
    <row r="1135" spans="2:9">
      <c r="B1135">
        <v>2018</v>
      </c>
      <c r="C1135" t="s">
        <v>4985</v>
      </c>
      <c r="D1135" t="s">
        <v>4986</v>
      </c>
      <c r="E1135" t="s">
        <v>2317</v>
      </c>
      <c r="F1135" t="s">
        <v>2318</v>
      </c>
      <c r="I1135" t="s">
        <v>4987</v>
      </c>
    </row>
    <row r="1136" spans="2:9">
      <c r="B1136">
        <v>2018</v>
      </c>
      <c r="C1136" t="s">
        <v>4988</v>
      </c>
      <c r="D1136" t="s">
        <v>4989</v>
      </c>
      <c r="E1136" t="s">
        <v>4990</v>
      </c>
      <c r="F1136" t="s">
        <v>4991</v>
      </c>
      <c r="I1136" t="s">
        <v>4992</v>
      </c>
    </row>
    <row r="1137" spans="2:9">
      <c r="B1137">
        <v>2008</v>
      </c>
      <c r="C1137" t="s">
        <v>4993</v>
      </c>
      <c r="D1137" t="s">
        <v>4994</v>
      </c>
      <c r="E1137" t="s">
        <v>4995</v>
      </c>
      <c r="G1137" t="s">
        <v>1742</v>
      </c>
      <c r="H1137" t="s">
        <v>4996</v>
      </c>
      <c r="I1137" t="s">
        <v>4997</v>
      </c>
    </row>
    <row r="1138" spans="2:9">
      <c r="B1138">
        <v>2012</v>
      </c>
      <c r="C1138" t="s">
        <v>4998</v>
      </c>
      <c r="D1138" t="s">
        <v>4999</v>
      </c>
      <c r="E1138" t="s">
        <v>5000</v>
      </c>
      <c r="F1138" t="s">
        <v>5001</v>
      </c>
      <c r="I1138" t="s">
        <v>5002</v>
      </c>
    </row>
    <row r="1139" spans="2:9">
      <c r="B1139">
        <v>2008</v>
      </c>
      <c r="C1139" t="s">
        <v>5003</v>
      </c>
      <c r="D1139" t="s">
        <v>5004</v>
      </c>
      <c r="E1139" t="s">
        <v>5005</v>
      </c>
      <c r="G1139" t="s">
        <v>2767</v>
      </c>
      <c r="H1139" t="s">
        <v>5006</v>
      </c>
      <c r="I1139" t="s">
        <v>5007</v>
      </c>
    </row>
    <row r="1140" spans="2:9">
      <c r="B1140">
        <v>2001</v>
      </c>
      <c r="C1140" t="s">
        <v>5008</v>
      </c>
      <c r="D1140" t="s">
        <v>5009</v>
      </c>
      <c r="E1140" t="s">
        <v>2420</v>
      </c>
      <c r="G1140" t="s">
        <v>2421</v>
      </c>
      <c r="H1140" t="s">
        <v>5010</v>
      </c>
      <c r="I1140" t="s">
        <v>5011</v>
      </c>
    </row>
    <row r="1141" spans="2:9">
      <c r="B1141">
        <v>2016</v>
      </c>
      <c r="C1141" t="s">
        <v>5012</v>
      </c>
      <c r="D1141" t="s">
        <v>5013</v>
      </c>
      <c r="E1141" t="s">
        <v>1565</v>
      </c>
      <c r="G1141" t="s">
        <v>1566</v>
      </c>
      <c r="H1141" t="s">
        <v>5014</v>
      </c>
      <c r="I1141" t="s">
        <v>5015</v>
      </c>
    </row>
    <row r="1142" spans="2:9">
      <c r="B1142">
        <v>2015</v>
      </c>
      <c r="C1142" t="s">
        <v>5016</v>
      </c>
      <c r="D1142" t="s">
        <v>5017</v>
      </c>
      <c r="E1142" t="s">
        <v>1776</v>
      </c>
      <c r="G1142" t="s">
        <v>1777</v>
      </c>
      <c r="H1142" t="s">
        <v>5018</v>
      </c>
      <c r="I1142" t="s">
        <v>5019</v>
      </c>
    </row>
    <row r="1143" spans="2:9">
      <c r="B1143">
        <v>1970</v>
      </c>
      <c r="C1143" t="s">
        <v>5020</v>
      </c>
      <c r="D1143" t="s">
        <v>5021</v>
      </c>
      <c r="E1143" t="s">
        <v>1406</v>
      </c>
      <c r="G1143" t="s">
        <v>1407</v>
      </c>
      <c r="H1143" t="s">
        <v>5022</v>
      </c>
      <c r="I1143" t="s">
        <v>5023</v>
      </c>
    </row>
    <row r="1144" spans="2:9">
      <c r="B1144">
        <v>2016</v>
      </c>
      <c r="C1144" t="s">
        <v>5024</v>
      </c>
      <c r="D1144" t="s">
        <v>5025</v>
      </c>
      <c r="E1144" t="s">
        <v>3153</v>
      </c>
      <c r="G1144" t="s">
        <v>3154</v>
      </c>
      <c r="H1144" t="s">
        <v>5026</v>
      </c>
      <c r="I1144" t="s">
        <v>5027</v>
      </c>
    </row>
    <row r="1145" spans="2:9">
      <c r="B1145">
        <v>2007</v>
      </c>
      <c r="C1145" t="s">
        <v>5028</v>
      </c>
      <c r="D1145" t="s">
        <v>5029</v>
      </c>
      <c r="E1145" t="s">
        <v>5030</v>
      </c>
      <c r="G1145" t="s">
        <v>1407</v>
      </c>
      <c r="H1145" t="s">
        <v>5031</v>
      </c>
      <c r="I1145" t="s">
        <v>5032</v>
      </c>
    </row>
    <row r="1146" spans="2:9">
      <c r="B1146">
        <v>2020</v>
      </c>
      <c r="C1146" t="s">
        <v>5033</v>
      </c>
      <c r="D1146" t="s">
        <v>5034</v>
      </c>
      <c r="E1146" t="s">
        <v>5035</v>
      </c>
      <c r="F1146" t="s">
        <v>5036</v>
      </c>
      <c r="I1146" t="s">
        <v>5037</v>
      </c>
    </row>
    <row r="1147" spans="2:9">
      <c r="B1147">
        <v>1997</v>
      </c>
      <c r="C1147" t="s">
        <v>5038</v>
      </c>
      <c r="D1147" t="s">
        <v>5039</v>
      </c>
      <c r="E1147" t="s">
        <v>5040</v>
      </c>
      <c r="G1147" t="s">
        <v>5041</v>
      </c>
      <c r="H1147" t="s">
        <v>5042</v>
      </c>
      <c r="I1147" t="s">
        <v>5043</v>
      </c>
    </row>
    <row r="1148" spans="2:9">
      <c r="B1148">
        <v>1985</v>
      </c>
      <c r="C1148" t="s">
        <v>5044</v>
      </c>
      <c r="D1148" t="s">
        <v>5045</v>
      </c>
      <c r="E1148" t="s">
        <v>1776</v>
      </c>
      <c r="G1148" t="s">
        <v>1777</v>
      </c>
      <c r="H1148" t="s">
        <v>5046</v>
      </c>
      <c r="I1148" t="s">
        <v>5047</v>
      </c>
    </row>
    <row r="1149" spans="2:9">
      <c r="B1149">
        <v>2011</v>
      </c>
      <c r="C1149" t="s">
        <v>5048</v>
      </c>
      <c r="D1149" t="s">
        <v>5049</v>
      </c>
      <c r="E1149" t="s">
        <v>5050</v>
      </c>
      <c r="G1149" t="s">
        <v>2609</v>
      </c>
      <c r="H1149" t="s">
        <v>5051</v>
      </c>
      <c r="I1149" t="s">
        <v>5052</v>
      </c>
    </row>
    <row r="1150" spans="2:9">
      <c r="B1150">
        <v>2002</v>
      </c>
      <c r="C1150" t="s">
        <v>5053</v>
      </c>
      <c r="D1150" t="s">
        <v>5054</v>
      </c>
      <c r="E1150" t="s">
        <v>5055</v>
      </c>
      <c r="G1150" t="s">
        <v>3498</v>
      </c>
      <c r="H1150" t="s">
        <v>5056</v>
      </c>
      <c r="I1150" t="s">
        <v>5057</v>
      </c>
    </row>
    <row r="1151" spans="2:9">
      <c r="B1151">
        <v>2018</v>
      </c>
      <c r="C1151" t="s">
        <v>5058</v>
      </c>
      <c r="D1151" t="s">
        <v>5059</v>
      </c>
      <c r="E1151" t="s">
        <v>5060</v>
      </c>
      <c r="G1151" t="s">
        <v>5061</v>
      </c>
      <c r="H1151" t="s">
        <v>5062</v>
      </c>
      <c r="I1151" t="s">
        <v>5063</v>
      </c>
    </row>
    <row r="1152" spans="2:9">
      <c r="B1152">
        <v>1990</v>
      </c>
      <c r="D1152" t="s">
        <v>5064</v>
      </c>
      <c r="E1152" t="s">
        <v>5065</v>
      </c>
      <c r="G1152" t="s">
        <v>5066</v>
      </c>
      <c r="H1152" t="s">
        <v>5067</v>
      </c>
      <c r="I1152" t="s">
        <v>5068</v>
      </c>
    </row>
    <row r="1153" spans="2:9">
      <c r="B1153">
        <v>2017</v>
      </c>
      <c r="C1153" t="s">
        <v>5069</v>
      </c>
      <c r="D1153" t="s">
        <v>5070</v>
      </c>
      <c r="E1153" t="s">
        <v>5071</v>
      </c>
      <c r="G1153" t="s">
        <v>5072</v>
      </c>
      <c r="H1153" t="s">
        <v>5073</v>
      </c>
      <c r="I1153" t="s">
        <v>5074</v>
      </c>
    </row>
    <row r="1154" spans="2:9">
      <c r="B1154">
        <v>2002</v>
      </c>
      <c r="C1154" t="s">
        <v>5075</v>
      </c>
      <c r="D1154" t="s">
        <v>5076</v>
      </c>
      <c r="E1154" t="s">
        <v>5077</v>
      </c>
      <c r="G1154" t="s">
        <v>5078</v>
      </c>
      <c r="H1154" t="s">
        <v>5079</v>
      </c>
      <c r="I1154" t="s">
        <v>5080</v>
      </c>
    </row>
    <row r="1155" spans="2:9">
      <c r="B1155">
        <v>1995</v>
      </c>
      <c r="C1155" t="s">
        <v>5081</v>
      </c>
      <c r="D1155" t="s">
        <v>5082</v>
      </c>
      <c r="E1155" t="s">
        <v>5083</v>
      </c>
      <c r="G1155" t="s">
        <v>5084</v>
      </c>
      <c r="H1155" t="s">
        <v>5085</v>
      </c>
      <c r="I1155" t="s">
        <v>5086</v>
      </c>
    </row>
    <row r="1156" spans="2:9">
      <c r="B1156">
        <v>2011</v>
      </c>
      <c r="C1156" t="s">
        <v>5087</v>
      </c>
      <c r="D1156" t="s">
        <v>5088</v>
      </c>
      <c r="E1156" t="s">
        <v>5089</v>
      </c>
      <c r="F1156" t="s">
        <v>5090</v>
      </c>
      <c r="I1156" t="s">
        <v>5091</v>
      </c>
    </row>
    <row r="1157" spans="2:9">
      <c r="B1157">
        <v>2019</v>
      </c>
      <c r="C1157" t="s">
        <v>5092</v>
      </c>
      <c r="D1157" t="s">
        <v>5093</v>
      </c>
      <c r="E1157" t="s">
        <v>5094</v>
      </c>
      <c r="F1157" t="s">
        <v>5095</v>
      </c>
      <c r="I1157" t="s">
        <v>5096</v>
      </c>
    </row>
    <row r="1158" spans="2:9">
      <c r="B1158">
        <v>2016</v>
      </c>
      <c r="C1158" t="s">
        <v>5097</v>
      </c>
      <c r="D1158" t="s">
        <v>5098</v>
      </c>
      <c r="E1158" t="s">
        <v>5099</v>
      </c>
      <c r="G1158" t="s">
        <v>5100</v>
      </c>
      <c r="H1158" t="s">
        <v>5101</v>
      </c>
      <c r="I1158" t="s">
        <v>5102</v>
      </c>
    </row>
    <row r="1159" spans="2:9">
      <c r="B1159">
        <v>1992</v>
      </c>
      <c r="C1159" t="s">
        <v>5103</v>
      </c>
      <c r="D1159" t="s">
        <v>5104</v>
      </c>
      <c r="E1159" t="s">
        <v>5105</v>
      </c>
      <c r="G1159" t="s">
        <v>5106</v>
      </c>
      <c r="H1159" t="s">
        <v>5107</v>
      </c>
      <c r="I1159" t="s">
        <v>5108</v>
      </c>
    </row>
    <row r="1160" spans="2:9">
      <c r="B1160">
        <v>2017</v>
      </c>
      <c r="C1160" t="s">
        <v>5109</v>
      </c>
      <c r="D1160" t="s">
        <v>5110</v>
      </c>
      <c r="E1160" t="s">
        <v>5111</v>
      </c>
      <c r="G1160" t="s">
        <v>5112</v>
      </c>
      <c r="H1160" t="s">
        <v>5113</v>
      </c>
      <c r="I1160" t="s">
        <v>5114</v>
      </c>
    </row>
    <row r="1161" spans="2:9">
      <c r="B1161">
        <v>2018</v>
      </c>
      <c r="C1161" t="s">
        <v>5115</v>
      </c>
      <c r="D1161" t="s">
        <v>5116</v>
      </c>
      <c r="E1161" t="s">
        <v>5117</v>
      </c>
      <c r="F1161" t="s">
        <v>5118</v>
      </c>
      <c r="I1161" t="s">
        <v>5119</v>
      </c>
    </row>
    <row r="1162" spans="2:9">
      <c r="B1162">
        <v>2019</v>
      </c>
      <c r="C1162" t="s">
        <v>5120</v>
      </c>
      <c r="D1162" t="s">
        <v>5121</v>
      </c>
      <c r="E1162" t="s">
        <v>3842</v>
      </c>
      <c r="F1162" t="s">
        <v>3843</v>
      </c>
      <c r="I1162" t="s">
        <v>5122</v>
      </c>
    </row>
    <row r="1163" spans="2:9">
      <c r="B1163">
        <v>2020</v>
      </c>
      <c r="C1163" t="s">
        <v>5123</v>
      </c>
      <c r="D1163" t="s">
        <v>5124</v>
      </c>
      <c r="E1163" t="s">
        <v>5125</v>
      </c>
      <c r="G1163" t="s">
        <v>5126</v>
      </c>
      <c r="H1163" t="s">
        <v>5127</v>
      </c>
      <c r="I1163" t="s">
        <v>5128</v>
      </c>
    </row>
    <row r="1164" spans="2:9">
      <c r="B1164">
        <v>2007</v>
      </c>
      <c r="C1164" t="s">
        <v>5129</v>
      </c>
      <c r="D1164" t="s">
        <v>5130</v>
      </c>
      <c r="E1164" t="s">
        <v>5131</v>
      </c>
      <c r="G1164" t="s">
        <v>1924</v>
      </c>
      <c r="H1164" t="s">
        <v>5132</v>
      </c>
      <c r="I1164" t="s">
        <v>5133</v>
      </c>
    </row>
    <row r="1165" spans="2:9">
      <c r="B1165">
        <v>2017</v>
      </c>
      <c r="C1165" t="s">
        <v>5134</v>
      </c>
      <c r="D1165" t="s">
        <v>5135</v>
      </c>
      <c r="E1165" t="s">
        <v>5136</v>
      </c>
      <c r="F1165" t="s">
        <v>5137</v>
      </c>
      <c r="I1165" t="s">
        <v>5138</v>
      </c>
    </row>
    <row r="1166" spans="2:9">
      <c r="B1166">
        <v>2001</v>
      </c>
      <c r="C1166" t="s">
        <v>5139</v>
      </c>
      <c r="D1166" t="s">
        <v>5140</v>
      </c>
      <c r="E1166" t="s">
        <v>5141</v>
      </c>
      <c r="G1166" t="s">
        <v>5142</v>
      </c>
      <c r="H1166" t="s">
        <v>5143</v>
      </c>
      <c r="I1166" t="s">
        <v>5144</v>
      </c>
    </row>
    <row r="1167" spans="2:9">
      <c r="B1167">
        <v>2004</v>
      </c>
      <c r="C1167" t="s">
        <v>5145</v>
      </c>
      <c r="D1167" t="s">
        <v>5146</v>
      </c>
      <c r="E1167" t="s">
        <v>2602</v>
      </c>
      <c r="G1167" t="s">
        <v>2603</v>
      </c>
      <c r="H1167" t="s">
        <v>5147</v>
      </c>
      <c r="I1167" t="s">
        <v>5148</v>
      </c>
    </row>
    <row r="1168" spans="2:9">
      <c r="B1168">
        <v>2018</v>
      </c>
      <c r="C1168" t="s">
        <v>5149</v>
      </c>
      <c r="D1168" t="s">
        <v>5150</v>
      </c>
      <c r="E1168" t="s">
        <v>5151</v>
      </c>
      <c r="G1168" t="s">
        <v>3810</v>
      </c>
      <c r="H1168" t="s">
        <v>5152</v>
      </c>
      <c r="I1168" t="s">
        <v>5153</v>
      </c>
    </row>
    <row r="1169" spans="2:9">
      <c r="B1169">
        <v>1971</v>
      </c>
      <c r="C1169" t="s">
        <v>4749</v>
      </c>
      <c r="D1169" t="s">
        <v>5154</v>
      </c>
      <c r="E1169" t="s">
        <v>1801</v>
      </c>
      <c r="G1169" t="s">
        <v>1802</v>
      </c>
      <c r="H1169" t="s">
        <v>5155</v>
      </c>
      <c r="I1169" t="s">
        <v>5156</v>
      </c>
    </row>
    <row r="1170" spans="2:9">
      <c r="B1170">
        <v>2004</v>
      </c>
      <c r="C1170" t="s">
        <v>5157</v>
      </c>
      <c r="D1170" t="s">
        <v>5158</v>
      </c>
      <c r="E1170" t="s">
        <v>3045</v>
      </c>
      <c r="G1170" t="s">
        <v>3046</v>
      </c>
      <c r="H1170" t="s">
        <v>5159</v>
      </c>
      <c r="I1170" t="s">
        <v>5160</v>
      </c>
    </row>
    <row r="1171" spans="2:9">
      <c r="B1171">
        <v>2007</v>
      </c>
      <c r="C1171" t="s">
        <v>5161</v>
      </c>
      <c r="D1171" t="s">
        <v>5162</v>
      </c>
      <c r="E1171" t="s">
        <v>5163</v>
      </c>
      <c r="G1171" t="s">
        <v>5164</v>
      </c>
      <c r="H1171" t="s">
        <v>5165</v>
      </c>
      <c r="I1171" t="s">
        <v>5166</v>
      </c>
    </row>
    <row r="1172" spans="2:9">
      <c r="B1172">
        <v>1993</v>
      </c>
      <c r="C1172" t="s">
        <v>5167</v>
      </c>
      <c r="D1172" t="s">
        <v>5168</v>
      </c>
      <c r="E1172" t="s">
        <v>5169</v>
      </c>
      <c r="F1172">
        <v>19356617</v>
      </c>
      <c r="I1172" t="s">
        <v>5170</v>
      </c>
    </row>
    <row r="1173" spans="2:9">
      <c r="B1173">
        <v>2012</v>
      </c>
      <c r="C1173" t="s">
        <v>5171</v>
      </c>
      <c r="D1173" t="s">
        <v>5172</v>
      </c>
      <c r="E1173" t="s">
        <v>5173</v>
      </c>
      <c r="G1173" t="s">
        <v>5174</v>
      </c>
      <c r="H1173" t="s">
        <v>5175</v>
      </c>
      <c r="I1173" t="s">
        <v>5176</v>
      </c>
    </row>
    <row r="1174" spans="2:9">
      <c r="B1174">
        <v>2018</v>
      </c>
      <c r="C1174" t="s">
        <v>5177</v>
      </c>
      <c r="D1174" t="s">
        <v>5178</v>
      </c>
      <c r="E1174" t="s">
        <v>2420</v>
      </c>
      <c r="G1174" t="s">
        <v>2421</v>
      </c>
      <c r="H1174" t="s">
        <v>5179</v>
      </c>
      <c r="I1174" t="s">
        <v>5180</v>
      </c>
    </row>
    <row r="1175" spans="2:9">
      <c r="B1175">
        <v>2003</v>
      </c>
      <c r="C1175" t="s">
        <v>5181</v>
      </c>
      <c r="D1175" t="s">
        <v>5182</v>
      </c>
      <c r="E1175" t="s">
        <v>3366</v>
      </c>
      <c r="G1175" t="s">
        <v>3367</v>
      </c>
      <c r="H1175" t="s">
        <v>5183</v>
      </c>
      <c r="I1175" t="s">
        <v>5184</v>
      </c>
    </row>
    <row r="1176" spans="2:9">
      <c r="B1176">
        <v>2019</v>
      </c>
      <c r="C1176" t="s">
        <v>5185</v>
      </c>
      <c r="D1176" t="s">
        <v>5186</v>
      </c>
      <c r="E1176" t="s">
        <v>5187</v>
      </c>
      <c r="G1176" t="s">
        <v>5188</v>
      </c>
      <c r="H1176" t="s">
        <v>5189</v>
      </c>
      <c r="I1176" t="s">
        <v>5190</v>
      </c>
    </row>
    <row r="1177" spans="2:9">
      <c r="B1177">
        <v>2011</v>
      </c>
      <c r="C1177" t="s">
        <v>5191</v>
      </c>
      <c r="D1177" t="s">
        <v>5192</v>
      </c>
      <c r="E1177" t="s">
        <v>5193</v>
      </c>
      <c r="G1177" t="s">
        <v>1777</v>
      </c>
      <c r="H1177" t="s">
        <v>5194</v>
      </c>
      <c r="I1177" t="s">
        <v>5195</v>
      </c>
    </row>
    <row r="1178" spans="2:9">
      <c r="B1178">
        <v>2003</v>
      </c>
      <c r="C1178" t="s">
        <v>5196</v>
      </c>
      <c r="D1178" t="s">
        <v>5197</v>
      </c>
      <c r="E1178" t="s">
        <v>5198</v>
      </c>
      <c r="G1178" t="s">
        <v>5199</v>
      </c>
      <c r="H1178" t="s">
        <v>5200</v>
      </c>
      <c r="I1178" t="s">
        <v>5201</v>
      </c>
    </row>
    <row r="1179" spans="2:9">
      <c r="B1179">
        <v>2013</v>
      </c>
      <c r="C1179" t="s">
        <v>5202</v>
      </c>
      <c r="D1179" t="s">
        <v>5203</v>
      </c>
      <c r="E1179" t="s">
        <v>5204</v>
      </c>
      <c r="G1179" t="s">
        <v>5205</v>
      </c>
      <c r="H1179" t="s">
        <v>5206</v>
      </c>
      <c r="I1179" t="s">
        <v>5207</v>
      </c>
    </row>
    <row r="1180" spans="2:9">
      <c r="B1180">
        <v>2016</v>
      </c>
      <c r="C1180" t="s">
        <v>5208</v>
      </c>
      <c r="D1180" t="s">
        <v>5209</v>
      </c>
      <c r="E1180" t="s">
        <v>5210</v>
      </c>
      <c r="F1180" t="s">
        <v>5211</v>
      </c>
      <c r="I1180" t="s">
        <v>5212</v>
      </c>
    </row>
    <row r="1181" spans="2:9">
      <c r="B1181">
        <v>1983</v>
      </c>
      <c r="C1181" t="s">
        <v>5213</v>
      </c>
      <c r="D1181" t="s">
        <v>5214</v>
      </c>
      <c r="E1181" t="s">
        <v>4062</v>
      </c>
      <c r="F1181" t="s">
        <v>4063</v>
      </c>
      <c r="I1181" t="s">
        <v>5215</v>
      </c>
    </row>
    <row r="1182" spans="2:9">
      <c r="B1182">
        <v>2009</v>
      </c>
      <c r="C1182" t="s">
        <v>5216</v>
      </c>
      <c r="D1182" t="s">
        <v>5217</v>
      </c>
      <c r="E1182" t="s">
        <v>5218</v>
      </c>
      <c r="G1182" t="s">
        <v>1319</v>
      </c>
      <c r="H1182" t="s">
        <v>5219</v>
      </c>
      <c r="I1182" t="s">
        <v>5220</v>
      </c>
    </row>
    <row r="1183" spans="2:9">
      <c r="B1183">
        <v>2006</v>
      </c>
      <c r="C1183" t="s">
        <v>5221</v>
      </c>
      <c r="D1183" t="s">
        <v>5222</v>
      </c>
      <c r="E1183" t="s">
        <v>5223</v>
      </c>
      <c r="F1183">
        <v>15724271</v>
      </c>
      <c r="I1183" t="s">
        <v>5224</v>
      </c>
    </row>
    <row r="1184" spans="2:9">
      <c r="B1184">
        <v>2018</v>
      </c>
      <c r="C1184" t="s">
        <v>5225</v>
      </c>
      <c r="D1184" t="s">
        <v>5226</v>
      </c>
      <c r="E1184" t="s">
        <v>5227</v>
      </c>
      <c r="G1184" t="s">
        <v>5228</v>
      </c>
      <c r="H1184" t="s">
        <v>5229</v>
      </c>
      <c r="I1184" t="s">
        <v>5230</v>
      </c>
    </row>
    <row r="1185" spans="2:9">
      <c r="B1185">
        <v>2004</v>
      </c>
      <c r="C1185" t="s">
        <v>5231</v>
      </c>
      <c r="D1185" t="s">
        <v>5232</v>
      </c>
      <c r="E1185" t="s">
        <v>2549</v>
      </c>
      <c r="G1185" t="s">
        <v>2550</v>
      </c>
      <c r="H1185" t="s">
        <v>5233</v>
      </c>
      <c r="I1185" t="s">
        <v>5234</v>
      </c>
    </row>
    <row r="1186" spans="2:9">
      <c r="B1186">
        <v>2007</v>
      </c>
      <c r="D1186" t="s">
        <v>5235</v>
      </c>
      <c r="E1186" t="s">
        <v>766</v>
      </c>
      <c r="G1186" t="s">
        <v>232</v>
      </c>
      <c r="H1186" t="s">
        <v>5236</v>
      </c>
      <c r="I1186" t="s">
        <v>5237</v>
      </c>
    </row>
    <row r="1187" spans="2:9">
      <c r="B1187">
        <v>2014</v>
      </c>
      <c r="C1187" t="s">
        <v>5238</v>
      </c>
      <c r="D1187" t="s">
        <v>5239</v>
      </c>
      <c r="E1187" t="s">
        <v>2420</v>
      </c>
      <c r="G1187" t="s">
        <v>2421</v>
      </c>
      <c r="H1187" t="s">
        <v>5240</v>
      </c>
      <c r="I1187" t="s">
        <v>5241</v>
      </c>
    </row>
    <row r="1188" spans="2:9">
      <c r="B1188">
        <v>2008</v>
      </c>
      <c r="D1188" t="s">
        <v>5242</v>
      </c>
      <c r="E1188" t="s">
        <v>5243</v>
      </c>
      <c r="F1188" t="s">
        <v>5244</v>
      </c>
      <c r="I1188" t="s">
        <v>5245</v>
      </c>
    </row>
    <row r="1189" spans="2:9">
      <c r="B1189">
        <v>2017</v>
      </c>
      <c r="C1189" t="s">
        <v>5246</v>
      </c>
      <c r="D1189" t="s">
        <v>5247</v>
      </c>
      <c r="E1189" t="s">
        <v>2060</v>
      </c>
      <c r="F1189" t="s">
        <v>2061</v>
      </c>
      <c r="I1189" t="s">
        <v>5248</v>
      </c>
    </row>
    <row r="1190" spans="2:9">
      <c r="B1190">
        <v>2019</v>
      </c>
      <c r="C1190" t="s">
        <v>5249</v>
      </c>
      <c r="D1190" t="s">
        <v>5250</v>
      </c>
      <c r="E1190" t="s">
        <v>5060</v>
      </c>
      <c r="G1190" t="s">
        <v>5061</v>
      </c>
      <c r="H1190" t="s">
        <v>5251</v>
      </c>
      <c r="I1190" t="s">
        <v>5252</v>
      </c>
    </row>
    <row r="1191" spans="2:9">
      <c r="B1191">
        <v>1997</v>
      </c>
      <c r="C1191" t="s">
        <v>5253</v>
      </c>
      <c r="D1191" t="s">
        <v>5254</v>
      </c>
      <c r="E1191" t="s">
        <v>1929</v>
      </c>
      <c r="F1191" t="s">
        <v>1930</v>
      </c>
      <c r="I1191" t="s">
        <v>5255</v>
      </c>
    </row>
    <row r="1192" spans="2:9">
      <c r="B1192">
        <v>2019</v>
      </c>
      <c r="C1192" t="s">
        <v>5256</v>
      </c>
      <c r="D1192" t="s">
        <v>5257</v>
      </c>
      <c r="E1192" t="s">
        <v>5258</v>
      </c>
      <c r="G1192" t="s">
        <v>5259</v>
      </c>
      <c r="H1192" t="s">
        <v>5260</v>
      </c>
      <c r="I1192" t="s">
        <v>5261</v>
      </c>
    </row>
    <row r="1193" spans="2:9">
      <c r="B1193">
        <v>2020</v>
      </c>
      <c r="C1193" t="s">
        <v>5262</v>
      </c>
      <c r="D1193" t="s">
        <v>5263</v>
      </c>
      <c r="E1193" t="s">
        <v>5264</v>
      </c>
      <c r="G1193" t="s">
        <v>5265</v>
      </c>
      <c r="H1193" t="s">
        <v>5266</v>
      </c>
      <c r="I1193" t="s">
        <v>5267</v>
      </c>
    </row>
    <row r="1194" spans="2:9">
      <c r="B1194">
        <v>1981</v>
      </c>
      <c r="C1194" t="s">
        <v>5268</v>
      </c>
      <c r="D1194" t="s">
        <v>5269</v>
      </c>
      <c r="E1194" t="s">
        <v>1406</v>
      </c>
      <c r="G1194" t="s">
        <v>1407</v>
      </c>
      <c r="H1194" t="s">
        <v>5270</v>
      </c>
      <c r="I1194" t="s">
        <v>5271</v>
      </c>
    </row>
    <row r="1195" spans="2:9">
      <c r="B1195">
        <v>2000</v>
      </c>
      <c r="C1195" t="s">
        <v>5272</v>
      </c>
      <c r="D1195" t="s">
        <v>5273</v>
      </c>
      <c r="E1195" t="s">
        <v>5274</v>
      </c>
      <c r="F1195" t="s">
        <v>5275</v>
      </c>
      <c r="I1195" t="s">
        <v>5276</v>
      </c>
    </row>
    <row r="1196" spans="2:9">
      <c r="B1196">
        <v>2007</v>
      </c>
      <c r="C1196" t="s">
        <v>5277</v>
      </c>
      <c r="D1196" t="s">
        <v>5278</v>
      </c>
      <c r="E1196" t="s">
        <v>5279</v>
      </c>
      <c r="G1196" t="s">
        <v>4118</v>
      </c>
      <c r="H1196" t="s">
        <v>5280</v>
      </c>
      <c r="I1196" t="s">
        <v>5281</v>
      </c>
    </row>
    <row r="1197" spans="2:9">
      <c r="B1197">
        <v>2001</v>
      </c>
      <c r="C1197" t="s">
        <v>5282</v>
      </c>
      <c r="D1197" t="s">
        <v>5283</v>
      </c>
      <c r="E1197" t="s">
        <v>1776</v>
      </c>
      <c r="G1197" t="s">
        <v>1777</v>
      </c>
      <c r="H1197" t="s">
        <v>5284</v>
      </c>
      <c r="I1197" t="s">
        <v>5285</v>
      </c>
    </row>
    <row r="1198" spans="2:9">
      <c r="B1198">
        <v>2006</v>
      </c>
      <c r="C1198" t="s">
        <v>5286</v>
      </c>
      <c r="D1198" t="s">
        <v>5287</v>
      </c>
      <c r="E1198" t="s">
        <v>5288</v>
      </c>
      <c r="G1198" t="s">
        <v>5289</v>
      </c>
      <c r="H1198" t="s">
        <v>5290</v>
      </c>
      <c r="I1198" t="s">
        <v>5291</v>
      </c>
    </row>
    <row r="1199" spans="2:9">
      <c r="B1199">
        <v>2019</v>
      </c>
      <c r="C1199" t="s">
        <v>5292</v>
      </c>
      <c r="D1199" t="s">
        <v>5293</v>
      </c>
      <c r="E1199" t="s">
        <v>5294</v>
      </c>
      <c r="G1199" t="s">
        <v>5295</v>
      </c>
      <c r="H1199" t="s">
        <v>5296</v>
      </c>
      <c r="I1199" t="s">
        <v>5297</v>
      </c>
    </row>
    <row r="1200" spans="2:9">
      <c r="B1200">
        <v>2004</v>
      </c>
      <c r="C1200" t="s">
        <v>5298</v>
      </c>
      <c r="D1200" t="s">
        <v>5299</v>
      </c>
      <c r="E1200" t="s">
        <v>5300</v>
      </c>
      <c r="G1200" t="s">
        <v>5301</v>
      </c>
      <c r="H1200" t="s">
        <v>5302</v>
      </c>
      <c r="I1200" t="s">
        <v>5303</v>
      </c>
    </row>
    <row r="1201" spans="2:9">
      <c r="B1201">
        <v>2020</v>
      </c>
      <c r="C1201" t="s">
        <v>5304</v>
      </c>
      <c r="D1201" t="s">
        <v>5305</v>
      </c>
      <c r="E1201" t="s">
        <v>3664</v>
      </c>
      <c r="F1201" t="s">
        <v>3665</v>
      </c>
      <c r="I1201" t="s">
        <v>5306</v>
      </c>
    </row>
    <row r="1202" spans="2:9">
      <c r="B1202">
        <v>2012</v>
      </c>
      <c r="C1202" t="s">
        <v>5307</v>
      </c>
      <c r="D1202" t="s">
        <v>5308</v>
      </c>
      <c r="E1202" t="s">
        <v>4621</v>
      </c>
      <c r="F1202" t="s">
        <v>4622</v>
      </c>
      <c r="I1202" t="s">
        <v>5309</v>
      </c>
    </row>
    <row r="1203" spans="2:9">
      <c r="B1203">
        <v>1995</v>
      </c>
      <c r="C1203" t="s">
        <v>5310</v>
      </c>
      <c r="D1203" t="s">
        <v>5311</v>
      </c>
      <c r="E1203" t="s">
        <v>5312</v>
      </c>
      <c r="G1203" t="s">
        <v>5313</v>
      </c>
      <c r="H1203" t="s">
        <v>5314</v>
      </c>
      <c r="I1203" t="s">
        <v>5315</v>
      </c>
    </row>
    <row r="1204" spans="2:9">
      <c r="B1204">
        <v>2015</v>
      </c>
      <c r="C1204" t="s">
        <v>5316</v>
      </c>
      <c r="D1204" t="s">
        <v>5317</v>
      </c>
      <c r="E1204" t="s">
        <v>2864</v>
      </c>
      <c r="G1204" t="s">
        <v>2865</v>
      </c>
      <c r="H1204" t="s">
        <v>5318</v>
      </c>
      <c r="I1204" t="s">
        <v>5319</v>
      </c>
    </row>
    <row r="1205" spans="2:9">
      <c r="B1205">
        <v>2008</v>
      </c>
      <c r="C1205" t="s">
        <v>5320</v>
      </c>
      <c r="D1205" t="s">
        <v>5321</v>
      </c>
      <c r="E1205" t="s">
        <v>5322</v>
      </c>
      <c r="F1205" t="s">
        <v>5323</v>
      </c>
      <c r="I1205" t="s">
        <v>5324</v>
      </c>
    </row>
    <row r="1206" spans="2:9">
      <c r="B1206">
        <v>2019</v>
      </c>
      <c r="C1206" t="s">
        <v>5325</v>
      </c>
      <c r="D1206" t="s">
        <v>5326</v>
      </c>
      <c r="E1206" t="s">
        <v>3328</v>
      </c>
      <c r="F1206" t="s">
        <v>3329</v>
      </c>
      <c r="I1206" t="s">
        <v>5327</v>
      </c>
    </row>
    <row r="1207" spans="2:9">
      <c r="B1207">
        <v>2001</v>
      </c>
      <c r="C1207" t="s">
        <v>5328</v>
      </c>
      <c r="D1207" t="s">
        <v>5329</v>
      </c>
      <c r="E1207" t="s">
        <v>1757</v>
      </c>
      <c r="F1207" t="s">
        <v>1758</v>
      </c>
      <c r="I1207" t="s">
        <v>5330</v>
      </c>
    </row>
    <row r="1208" spans="2:9">
      <c r="B1208">
        <v>2020</v>
      </c>
      <c r="C1208" t="s">
        <v>5331</v>
      </c>
      <c r="D1208" t="s">
        <v>5332</v>
      </c>
      <c r="E1208" t="s">
        <v>5333</v>
      </c>
      <c r="G1208" t="s">
        <v>3274</v>
      </c>
      <c r="H1208" t="s">
        <v>5334</v>
      </c>
      <c r="I1208" t="s">
        <v>5335</v>
      </c>
    </row>
    <row r="1209" spans="2:9">
      <c r="B1209">
        <v>2013</v>
      </c>
      <c r="C1209" t="s">
        <v>5336</v>
      </c>
      <c r="D1209" t="s">
        <v>5337</v>
      </c>
      <c r="E1209" t="s">
        <v>5338</v>
      </c>
      <c r="G1209" t="s">
        <v>5339</v>
      </c>
      <c r="H1209" t="s">
        <v>5340</v>
      </c>
      <c r="I1209" t="s">
        <v>5341</v>
      </c>
    </row>
    <row r="1210" spans="2:9">
      <c r="B1210">
        <v>2012</v>
      </c>
      <c r="C1210" t="s">
        <v>5342</v>
      </c>
      <c r="D1210" t="s">
        <v>5343</v>
      </c>
      <c r="E1210" t="s">
        <v>2675</v>
      </c>
      <c r="G1210" t="s">
        <v>2676</v>
      </c>
      <c r="H1210" t="s">
        <v>5344</v>
      </c>
      <c r="I1210" t="s">
        <v>5345</v>
      </c>
    </row>
    <row r="1211" spans="2:9">
      <c r="B1211">
        <v>1987</v>
      </c>
      <c r="C1211" t="s">
        <v>5346</v>
      </c>
      <c r="D1211" t="s">
        <v>5347</v>
      </c>
      <c r="E1211" t="s">
        <v>1485</v>
      </c>
      <c r="G1211" t="s">
        <v>1486</v>
      </c>
      <c r="H1211" t="s">
        <v>5348</v>
      </c>
      <c r="I1211" t="s">
        <v>5349</v>
      </c>
    </row>
    <row r="1212" spans="2:9">
      <c r="B1212">
        <v>2013</v>
      </c>
      <c r="C1212" t="s">
        <v>5350</v>
      </c>
      <c r="D1212" t="s">
        <v>5351</v>
      </c>
      <c r="E1212" t="s">
        <v>2727</v>
      </c>
      <c r="F1212" t="s">
        <v>2728</v>
      </c>
      <c r="I1212" t="s">
        <v>5352</v>
      </c>
    </row>
    <row r="1213" spans="2:9">
      <c r="B1213">
        <v>1987</v>
      </c>
      <c r="C1213" t="s">
        <v>5353</v>
      </c>
      <c r="D1213" t="s">
        <v>5354</v>
      </c>
      <c r="E1213" t="s">
        <v>1337</v>
      </c>
      <c r="G1213" t="s">
        <v>1338</v>
      </c>
      <c r="H1213" t="s">
        <v>5355</v>
      </c>
      <c r="I1213" t="s">
        <v>5356</v>
      </c>
    </row>
    <row r="1214" spans="2:9">
      <c r="B1214">
        <v>1993</v>
      </c>
      <c r="C1214" t="s">
        <v>5357</v>
      </c>
      <c r="D1214" t="s">
        <v>5358</v>
      </c>
      <c r="E1214" t="s">
        <v>5359</v>
      </c>
      <c r="G1214" t="s">
        <v>5360</v>
      </c>
      <c r="H1214" t="s">
        <v>5361</v>
      </c>
      <c r="I1214" t="s">
        <v>5362</v>
      </c>
    </row>
    <row r="1215" spans="2:9">
      <c r="B1215">
        <v>2008</v>
      </c>
      <c r="C1215" t="s">
        <v>5363</v>
      </c>
      <c r="D1215" t="s">
        <v>5364</v>
      </c>
      <c r="E1215" t="s">
        <v>5365</v>
      </c>
      <c r="F1215" t="s">
        <v>5366</v>
      </c>
      <c r="I1215" t="s">
        <v>5367</v>
      </c>
    </row>
    <row r="1216" spans="2:9">
      <c r="B1216">
        <v>1989</v>
      </c>
      <c r="C1216" t="s">
        <v>5368</v>
      </c>
      <c r="D1216" t="s">
        <v>5369</v>
      </c>
      <c r="E1216" t="s">
        <v>2330</v>
      </c>
      <c r="F1216" t="s">
        <v>2331</v>
      </c>
      <c r="I1216" t="s">
        <v>5370</v>
      </c>
    </row>
    <row r="1217" spans="2:9">
      <c r="B1217">
        <v>2019</v>
      </c>
      <c r="C1217" t="s">
        <v>5371</v>
      </c>
      <c r="D1217" t="s">
        <v>5372</v>
      </c>
      <c r="E1217" t="s">
        <v>4300</v>
      </c>
      <c r="F1217" t="s">
        <v>4301</v>
      </c>
      <c r="I1217" t="s">
        <v>5373</v>
      </c>
    </row>
    <row r="1218" spans="2:9">
      <c r="B1218">
        <v>2013</v>
      </c>
      <c r="C1218" t="s">
        <v>5374</v>
      </c>
      <c r="D1218" t="s">
        <v>5375</v>
      </c>
      <c r="E1218" t="s">
        <v>5376</v>
      </c>
      <c r="F1218" t="s">
        <v>5377</v>
      </c>
      <c r="I1218" t="s">
        <v>5378</v>
      </c>
    </row>
    <row r="1219" spans="2:9">
      <c r="B1219">
        <v>2017</v>
      </c>
      <c r="C1219" t="s">
        <v>5379</v>
      </c>
      <c r="D1219" t="s">
        <v>5380</v>
      </c>
      <c r="E1219" t="s">
        <v>3599</v>
      </c>
      <c r="G1219" t="s">
        <v>3600</v>
      </c>
      <c r="H1219" t="s">
        <v>5381</v>
      </c>
      <c r="I1219" t="s">
        <v>5382</v>
      </c>
    </row>
    <row r="1220" spans="2:9">
      <c r="B1220">
        <v>2019</v>
      </c>
      <c r="C1220" t="s">
        <v>5383</v>
      </c>
      <c r="D1220" t="s">
        <v>5384</v>
      </c>
      <c r="E1220" t="s">
        <v>5385</v>
      </c>
      <c r="G1220" t="s">
        <v>5386</v>
      </c>
      <c r="H1220" t="s">
        <v>5387</v>
      </c>
      <c r="I1220" t="s">
        <v>5388</v>
      </c>
    </row>
    <row r="1221" spans="2:9">
      <c r="B1221">
        <v>1997</v>
      </c>
      <c r="C1221" t="s">
        <v>5389</v>
      </c>
      <c r="D1221" t="s">
        <v>5390</v>
      </c>
      <c r="E1221" t="s">
        <v>5391</v>
      </c>
      <c r="G1221" t="s">
        <v>5392</v>
      </c>
      <c r="H1221" t="s">
        <v>5393</v>
      </c>
      <c r="I1221" t="s">
        <v>5394</v>
      </c>
    </row>
    <row r="1222" spans="2:9">
      <c r="B1222">
        <v>2014</v>
      </c>
      <c r="C1222" t="s">
        <v>5395</v>
      </c>
      <c r="D1222" t="s">
        <v>5396</v>
      </c>
      <c r="E1222" t="s">
        <v>5397</v>
      </c>
      <c r="G1222" t="s">
        <v>5398</v>
      </c>
      <c r="H1222" t="s">
        <v>5399</v>
      </c>
      <c r="I1222" t="s">
        <v>5400</v>
      </c>
    </row>
    <row r="1223" spans="2:9">
      <c r="B1223">
        <v>1990</v>
      </c>
      <c r="D1223" t="s">
        <v>5401</v>
      </c>
      <c r="E1223" t="s">
        <v>5065</v>
      </c>
      <c r="G1223" t="s">
        <v>5066</v>
      </c>
      <c r="H1223" t="s">
        <v>5402</v>
      </c>
      <c r="I1223" t="s">
        <v>5403</v>
      </c>
    </row>
    <row r="1224" spans="2:9">
      <c r="B1224">
        <v>2002</v>
      </c>
      <c r="C1224" t="s">
        <v>5404</v>
      </c>
      <c r="D1224" t="s">
        <v>5405</v>
      </c>
      <c r="E1224" t="s">
        <v>2810</v>
      </c>
      <c r="G1224" t="s">
        <v>2811</v>
      </c>
      <c r="H1224" t="s">
        <v>5406</v>
      </c>
      <c r="I1224" t="s">
        <v>5407</v>
      </c>
    </row>
    <row r="1225" spans="2:9">
      <c r="B1225">
        <v>2001</v>
      </c>
      <c r="C1225" t="s">
        <v>5408</v>
      </c>
      <c r="D1225" t="s">
        <v>5409</v>
      </c>
      <c r="E1225" t="s">
        <v>1757</v>
      </c>
      <c r="F1225" t="s">
        <v>1758</v>
      </c>
      <c r="I1225" t="s">
        <v>5410</v>
      </c>
    </row>
    <row r="1226" spans="2:9">
      <c r="B1226">
        <v>1992</v>
      </c>
      <c r="C1226" t="s">
        <v>5411</v>
      </c>
      <c r="D1226" t="s">
        <v>5412</v>
      </c>
      <c r="E1226" t="s">
        <v>660</v>
      </c>
      <c r="G1226" t="s">
        <v>661</v>
      </c>
      <c r="H1226" t="s">
        <v>5413</v>
      </c>
      <c r="I1226" t="s">
        <v>5414</v>
      </c>
    </row>
    <row r="1227" spans="2:9">
      <c r="B1227">
        <v>2018</v>
      </c>
      <c r="C1227" t="s">
        <v>5415</v>
      </c>
      <c r="D1227" t="s">
        <v>5416</v>
      </c>
      <c r="E1227" t="s">
        <v>5417</v>
      </c>
      <c r="G1227" t="s">
        <v>4836</v>
      </c>
      <c r="H1227" t="s">
        <v>5418</v>
      </c>
      <c r="I1227" t="s">
        <v>5419</v>
      </c>
    </row>
    <row r="1228" spans="2:9">
      <c r="B1228">
        <v>2010</v>
      </c>
      <c r="C1228" t="s">
        <v>5420</v>
      </c>
      <c r="D1228" t="s">
        <v>5421</v>
      </c>
      <c r="E1228" t="s">
        <v>5422</v>
      </c>
      <c r="G1228" t="s">
        <v>5423</v>
      </c>
      <c r="H1228" t="s">
        <v>5424</v>
      </c>
      <c r="I1228" t="s">
        <v>5425</v>
      </c>
    </row>
    <row r="1229" spans="2:9">
      <c r="B1229">
        <v>1978</v>
      </c>
      <c r="C1229" t="s">
        <v>5426</v>
      </c>
      <c r="D1229" t="s">
        <v>5427</v>
      </c>
      <c r="E1229" t="s">
        <v>5428</v>
      </c>
      <c r="G1229" t="s">
        <v>5429</v>
      </c>
      <c r="H1229" t="s">
        <v>5430</v>
      </c>
      <c r="I1229" t="s">
        <v>5431</v>
      </c>
    </row>
    <row r="1230" spans="2:9">
      <c r="B1230">
        <v>2019</v>
      </c>
      <c r="C1230" t="s">
        <v>5432</v>
      </c>
      <c r="D1230" t="s">
        <v>5433</v>
      </c>
      <c r="E1230" t="s">
        <v>5434</v>
      </c>
      <c r="G1230" t="s">
        <v>5435</v>
      </c>
      <c r="H1230" t="s">
        <v>5436</v>
      </c>
      <c r="I1230" t="s">
        <v>5437</v>
      </c>
    </row>
    <row r="1231" spans="2:9">
      <c r="B1231">
        <v>2009</v>
      </c>
      <c r="C1231" t="s">
        <v>5438</v>
      </c>
      <c r="D1231" t="s">
        <v>5439</v>
      </c>
      <c r="E1231" t="s">
        <v>5218</v>
      </c>
      <c r="G1231" t="s">
        <v>1319</v>
      </c>
      <c r="H1231" t="s">
        <v>5440</v>
      </c>
      <c r="I1231" t="s">
        <v>5441</v>
      </c>
    </row>
    <row r="1232" spans="2:9">
      <c r="B1232">
        <v>2006</v>
      </c>
      <c r="C1232" t="s">
        <v>5442</v>
      </c>
      <c r="D1232" t="s">
        <v>5443</v>
      </c>
      <c r="E1232" t="s">
        <v>5444</v>
      </c>
      <c r="F1232" t="s">
        <v>5445</v>
      </c>
      <c r="I1232" t="s">
        <v>5446</v>
      </c>
    </row>
    <row r="1233" spans="2:9">
      <c r="B1233">
        <v>2013</v>
      </c>
      <c r="C1233" t="s">
        <v>5447</v>
      </c>
      <c r="D1233" t="s">
        <v>5448</v>
      </c>
      <c r="E1233" t="s">
        <v>5449</v>
      </c>
      <c r="G1233" t="s">
        <v>5450</v>
      </c>
      <c r="H1233" t="s">
        <v>5451</v>
      </c>
      <c r="I1233" t="s">
        <v>5452</v>
      </c>
    </row>
    <row r="1234" spans="2:9">
      <c r="B1234">
        <v>2018</v>
      </c>
      <c r="C1234" t="s">
        <v>5453</v>
      </c>
      <c r="D1234" t="s">
        <v>5454</v>
      </c>
      <c r="E1234" t="s">
        <v>5455</v>
      </c>
      <c r="F1234" t="s">
        <v>5456</v>
      </c>
      <c r="I1234" t="s">
        <v>5457</v>
      </c>
    </row>
    <row r="1235" spans="2:9">
      <c r="B1235">
        <v>2014</v>
      </c>
      <c r="C1235" t="s">
        <v>5458</v>
      </c>
      <c r="D1235" t="s">
        <v>5459</v>
      </c>
      <c r="E1235" t="s">
        <v>1337</v>
      </c>
      <c r="G1235" t="s">
        <v>1338</v>
      </c>
      <c r="H1235" t="s">
        <v>5460</v>
      </c>
      <c r="I1235" t="s">
        <v>5461</v>
      </c>
    </row>
    <row r="1236" spans="2:9">
      <c r="B1236">
        <v>2009</v>
      </c>
      <c r="C1236" t="s">
        <v>5462</v>
      </c>
      <c r="D1236" t="s">
        <v>5463</v>
      </c>
      <c r="E1236" t="s">
        <v>2352</v>
      </c>
      <c r="G1236" t="s">
        <v>2353</v>
      </c>
      <c r="H1236" t="s">
        <v>5464</v>
      </c>
      <c r="I1236" t="s">
        <v>5465</v>
      </c>
    </row>
    <row r="1237" spans="2:9">
      <c r="B1237">
        <v>2008</v>
      </c>
      <c r="C1237" t="s">
        <v>5466</v>
      </c>
      <c r="D1237" t="s">
        <v>5467</v>
      </c>
      <c r="E1237" t="s">
        <v>2317</v>
      </c>
      <c r="F1237" t="s">
        <v>2318</v>
      </c>
      <c r="I1237" t="s">
        <v>5468</v>
      </c>
    </row>
    <row r="1238" spans="2:9">
      <c r="B1238">
        <v>2019</v>
      </c>
      <c r="C1238" t="s">
        <v>5469</v>
      </c>
      <c r="D1238" t="s">
        <v>5470</v>
      </c>
      <c r="E1238" t="s">
        <v>5471</v>
      </c>
      <c r="G1238" t="s">
        <v>5472</v>
      </c>
      <c r="H1238" t="s">
        <v>5473</v>
      </c>
      <c r="I1238" t="s">
        <v>5474</v>
      </c>
    </row>
    <row r="1239" spans="2:9">
      <c r="B1239">
        <v>1989</v>
      </c>
      <c r="C1239" t="s">
        <v>5475</v>
      </c>
      <c r="D1239" t="s">
        <v>5476</v>
      </c>
      <c r="E1239" t="s">
        <v>2447</v>
      </c>
      <c r="G1239" t="s">
        <v>2448</v>
      </c>
      <c r="H1239" t="s">
        <v>5477</v>
      </c>
      <c r="I1239" t="s">
        <v>5478</v>
      </c>
    </row>
    <row r="1240" spans="2:9">
      <c r="B1240">
        <v>2010</v>
      </c>
      <c r="C1240" t="s">
        <v>5479</v>
      </c>
      <c r="D1240" t="s">
        <v>5480</v>
      </c>
      <c r="E1240" t="s">
        <v>5481</v>
      </c>
      <c r="F1240" t="s">
        <v>5482</v>
      </c>
      <c r="I1240" t="s">
        <v>5483</v>
      </c>
    </row>
    <row r="1241" spans="2:9">
      <c r="B1241">
        <v>1990</v>
      </c>
      <c r="C1241" t="s">
        <v>5484</v>
      </c>
      <c r="D1241" t="s">
        <v>5485</v>
      </c>
      <c r="E1241" t="s">
        <v>5486</v>
      </c>
      <c r="F1241" t="s">
        <v>5487</v>
      </c>
      <c r="I1241" t="s">
        <v>5488</v>
      </c>
    </row>
    <row r="1242" spans="2:9">
      <c r="B1242">
        <v>2020</v>
      </c>
      <c r="C1242" t="s">
        <v>5489</v>
      </c>
      <c r="D1242" t="s">
        <v>5490</v>
      </c>
      <c r="E1242" t="s">
        <v>5491</v>
      </c>
      <c r="F1242" t="s">
        <v>5492</v>
      </c>
      <c r="I1242" t="s">
        <v>5493</v>
      </c>
    </row>
    <row r="1243" spans="2:9">
      <c r="B1243">
        <v>2001</v>
      </c>
      <c r="C1243" t="s">
        <v>5494</v>
      </c>
      <c r="D1243" t="s">
        <v>5495</v>
      </c>
      <c r="E1243" t="s">
        <v>1757</v>
      </c>
      <c r="F1243" t="s">
        <v>1758</v>
      </c>
      <c r="I1243" t="s">
        <v>5496</v>
      </c>
    </row>
    <row r="1244" spans="2:9">
      <c r="B1244">
        <v>1998</v>
      </c>
      <c r="C1244" t="s">
        <v>5497</v>
      </c>
      <c r="D1244" t="s">
        <v>5498</v>
      </c>
      <c r="E1244" t="s">
        <v>4079</v>
      </c>
      <c r="F1244" t="s">
        <v>4080</v>
      </c>
      <c r="I1244" t="s">
        <v>5499</v>
      </c>
    </row>
    <row r="1245" spans="2:9">
      <c r="B1245">
        <v>1976</v>
      </c>
      <c r="C1245" t="s">
        <v>5500</v>
      </c>
      <c r="D1245" t="s">
        <v>5501</v>
      </c>
      <c r="E1245" t="s">
        <v>4062</v>
      </c>
      <c r="F1245" t="s">
        <v>4063</v>
      </c>
      <c r="I1245" t="s">
        <v>5502</v>
      </c>
    </row>
    <row r="1246" spans="2:9">
      <c r="B1246">
        <v>2017</v>
      </c>
      <c r="C1246" t="s">
        <v>5503</v>
      </c>
      <c r="D1246" t="s">
        <v>5504</v>
      </c>
      <c r="E1246" t="s">
        <v>5505</v>
      </c>
      <c r="G1246" t="s">
        <v>1511</v>
      </c>
      <c r="H1246" t="s">
        <v>5506</v>
      </c>
      <c r="I1246" t="s">
        <v>5507</v>
      </c>
    </row>
    <row r="1247" spans="2:9">
      <c r="B1247">
        <v>2016</v>
      </c>
      <c r="C1247" t="s">
        <v>5508</v>
      </c>
      <c r="D1247" t="s">
        <v>5509</v>
      </c>
      <c r="E1247" t="s">
        <v>3185</v>
      </c>
      <c r="G1247" t="s">
        <v>3186</v>
      </c>
      <c r="H1247" t="s">
        <v>5510</v>
      </c>
      <c r="I1247" t="s">
        <v>5511</v>
      </c>
    </row>
    <row r="1248" spans="2:9">
      <c r="B1248">
        <v>2013</v>
      </c>
      <c r="C1248" t="s">
        <v>5512</v>
      </c>
      <c r="D1248" t="s">
        <v>5513</v>
      </c>
      <c r="E1248" t="s">
        <v>5514</v>
      </c>
      <c r="F1248" t="s">
        <v>5515</v>
      </c>
      <c r="I1248" t="s">
        <v>5516</v>
      </c>
    </row>
    <row r="1249" spans="2:9">
      <c r="B1249">
        <v>2011</v>
      </c>
      <c r="C1249" t="s">
        <v>5517</v>
      </c>
      <c r="D1249" t="s">
        <v>5518</v>
      </c>
      <c r="E1249" t="s">
        <v>5519</v>
      </c>
      <c r="G1249" t="s">
        <v>5520</v>
      </c>
      <c r="H1249" t="s">
        <v>5521</v>
      </c>
      <c r="I1249" t="s">
        <v>5522</v>
      </c>
    </row>
    <row r="1250" spans="2:9">
      <c r="B1250">
        <v>1992</v>
      </c>
      <c r="D1250" t="s">
        <v>5235</v>
      </c>
      <c r="E1250" t="s">
        <v>5523</v>
      </c>
      <c r="G1250" t="s">
        <v>5524</v>
      </c>
      <c r="H1250" t="s">
        <v>5525</v>
      </c>
      <c r="I1250" t="s">
        <v>5526</v>
      </c>
    </row>
    <row r="1251" spans="2:9">
      <c r="B1251">
        <v>2007</v>
      </c>
      <c r="C1251" t="s">
        <v>5527</v>
      </c>
      <c r="D1251" t="s">
        <v>5528</v>
      </c>
      <c r="E1251" t="s">
        <v>5529</v>
      </c>
      <c r="G1251" t="s">
        <v>1748</v>
      </c>
      <c r="H1251" t="s">
        <v>5530</v>
      </c>
      <c r="I1251" t="s">
        <v>5531</v>
      </c>
    </row>
    <row r="1252" spans="2:9">
      <c r="B1252">
        <v>2014</v>
      </c>
      <c r="C1252" t="s">
        <v>5532</v>
      </c>
      <c r="D1252" t="s">
        <v>5533</v>
      </c>
      <c r="E1252" t="s">
        <v>5534</v>
      </c>
      <c r="F1252" t="s">
        <v>5535</v>
      </c>
      <c r="I1252" t="s">
        <v>5536</v>
      </c>
    </row>
    <row r="1253" spans="2:9">
      <c r="B1253">
        <v>2020</v>
      </c>
      <c r="C1253" t="s">
        <v>5537</v>
      </c>
      <c r="D1253" t="s">
        <v>5538</v>
      </c>
      <c r="E1253" t="s">
        <v>5539</v>
      </c>
      <c r="G1253" t="s">
        <v>5540</v>
      </c>
      <c r="H1253" t="s">
        <v>5541</v>
      </c>
      <c r="I1253" t="s">
        <v>5542</v>
      </c>
    </row>
    <row r="1254" spans="2:9">
      <c r="B1254">
        <v>1971</v>
      </c>
      <c r="C1254" t="s">
        <v>5543</v>
      </c>
      <c r="D1254" t="s">
        <v>5544</v>
      </c>
      <c r="E1254" t="s">
        <v>5545</v>
      </c>
      <c r="G1254" t="s">
        <v>5546</v>
      </c>
      <c r="H1254" t="s">
        <v>5547</v>
      </c>
      <c r="I1254" t="s">
        <v>5548</v>
      </c>
    </row>
    <row r="1255" spans="2:9">
      <c r="B1255">
        <v>1983</v>
      </c>
      <c r="C1255" t="s">
        <v>5549</v>
      </c>
      <c r="D1255" t="s">
        <v>5550</v>
      </c>
      <c r="E1255" t="s">
        <v>5551</v>
      </c>
      <c r="G1255" t="s">
        <v>5552</v>
      </c>
      <c r="H1255" t="s">
        <v>5553</v>
      </c>
      <c r="I1255" t="s">
        <v>5554</v>
      </c>
    </row>
    <row r="1256" spans="2:9">
      <c r="B1256">
        <v>1973</v>
      </c>
      <c r="C1256" t="s">
        <v>5555</v>
      </c>
      <c r="D1256" t="s">
        <v>5556</v>
      </c>
      <c r="E1256" t="s">
        <v>5557</v>
      </c>
      <c r="F1256" t="s">
        <v>5558</v>
      </c>
      <c r="I1256" t="s">
        <v>5559</v>
      </c>
    </row>
    <row r="1257" spans="2:9">
      <c r="B1257">
        <v>2020</v>
      </c>
      <c r="C1257" t="s">
        <v>5560</v>
      </c>
      <c r="D1257" t="s">
        <v>5561</v>
      </c>
      <c r="E1257" t="s">
        <v>1337</v>
      </c>
      <c r="G1257" t="s">
        <v>1338</v>
      </c>
      <c r="H1257" t="s">
        <v>5562</v>
      </c>
      <c r="I1257" t="s">
        <v>5563</v>
      </c>
    </row>
    <row r="1258" spans="2:9">
      <c r="B1258">
        <v>2018</v>
      </c>
      <c r="C1258" t="s">
        <v>5564</v>
      </c>
      <c r="D1258" t="s">
        <v>5565</v>
      </c>
      <c r="E1258" t="s">
        <v>5566</v>
      </c>
      <c r="G1258" t="s">
        <v>5567</v>
      </c>
      <c r="H1258" t="s">
        <v>5568</v>
      </c>
      <c r="I1258" t="s">
        <v>5569</v>
      </c>
    </row>
    <row r="1259" spans="2:9">
      <c r="B1259">
        <v>2020</v>
      </c>
      <c r="C1259" t="s">
        <v>5570</v>
      </c>
      <c r="D1259" t="s">
        <v>5571</v>
      </c>
      <c r="E1259" t="s">
        <v>5572</v>
      </c>
      <c r="G1259" t="s">
        <v>5573</v>
      </c>
      <c r="H1259" t="s">
        <v>5574</v>
      </c>
      <c r="I1259" t="s">
        <v>5575</v>
      </c>
    </row>
    <row r="1260" spans="2:9">
      <c r="B1260">
        <v>2015</v>
      </c>
      <c r="C1260" t="s">
        <v>5576</v>
      </c>
      <c r="D1260" t="s">
        <v>5577</v>
      </c>
      <c r="E1260" t="s">
        <v>5578</v>
      </c>
      <c r="G1260" t="s">
        <v>5579</v>
      </c>
      <c r="H1260" t="s">
        <v>5580</v>
      </c>
      <c r="I1260" t="s">
        <v>5581</v>
      </c>
    </row>
    <row r="1261" spans="2:9">
      <c r="B1261">
        <v>2008</v>
      </c>
      <c r="C1261" t="s">
        <v>5582</v>
      </c>
      <c r="D1261" t="s">
        <v>5583</v>
      </c>
      <c r="E1261" t="s">
        <v>5584</v>
      </c>
      <c r="F1261" t="s">
        <v>5585</v>
      </c>
      <c r="I1261" t="s">
        <v>5586</v>
      </c>
    </row>
    <row r="1262" spans="2:9">
      <c r="B1262">
        <v>2014</v>
      </c>
      <c r="D1262" t="s">
        <v>2104</v>
      </c>
      <c r="E1262" t="s">
        <v>5587</v>
      </c>
      <c r="F1262" t="s">
        <v>5588</v>
      </c>
      <c r="I1262" t="s">
        <v>5589</v>
      </c>
    </row>
    <row r="1263" spans="2:9">
      <c r="B1263">
        <v>2011</v>
      </c>
      <c r="C1263" t="s">
        <v>5590</v>
      </c>
      <c r="D1263" t="s">
        <v>5591</v>
      </c>
      <c r="E1263" t="s">
        <v>2011</v>
      </c>
      <c r="F1263" t="s">
        <v>2012</v>
      </c>
      <c r="I1263" t="s">
        <v>5592</v>
      </c>
    </row>
    <row r="1264" spans="2:9">
      <c r="B1264">
        <v>2001</v>
      </c>
      <c r="C1264" t="s">
        <v>5593</v>
      </c>
      <c r="D1264" t="s">
        <v>5594</v>
      </c>
      <c r="E1264" t="s">
        <v>1867</v>
      </c>
      <c r="G1264" t="s">
        <v>1748</v>
      </c>
      <c r="H1264" t="s">
        <v>5595</v>
      </c>
      <c r="I1264" t="s">
        <v>5596</v>
      </c>
    </row>
    <row r="1265" spans="2:9">
      <c r="B1265">
        <v>1992</v>
      </c>
      <c r="C1265" t="s">
        <v>5597</v>
      </c>
      <c r="D1265" t="s">
        <v>5598</v>
      </c>
      <c r="E1265" t="s">
        <v>5599</v>
      </c>
      <c r="F1265" t="s">
        <v>5600</v>
      </c>
      <c r="I1265" t="s">
        <v>5601</v>
      </c>
    </row>
    <row r="1266" spans="2:9">
      <c r="B1266">
        <v>2007</v>
      </c>
      <c r="C1266" t="s">
        <v>5602</v>
      </c>
      <c r="D1266" t="s">
        <v>5603</v>
      </c>
      <c r="E1266" t="s">
        <v>5604</v>
      </c>
      <c r="G1266" t="s">
        <v>4895</v>
      </c>
      <c r="H1266" t="s">
        <v>5605</v>
      </c>
      <c r="I1266" t="s">
        <v>5606</v>
      </c>
    </row>
    <row r="1267" spans="2:9">
      <c r="B1267">
        <v>2017</v>
      </c>
      <c r="C1267" t="s">
        <v>5607</v>
      </c>
      <c r="D1267" t="s">
        <v>5608</v>
      </c>
      <c r="E1267" t="s">
        <v>5609</v>
      </c>
      <c r="F1267" t="s">
        <v>5610</v>
      </c>
      <c r="I1267" t="s">
        <v>5611</v>
      </c>
    </row>
    <row r="1268" spans="2:9">
      <c r="B1268">
        <v>2020</v>
      </c>
      <c r="C1268" t="s">
        <v>5612</v>
      </c>
      <c r="D1268" t="s">
        <v>5613</v>
      </c>
      <c r="E1268" t="s">
        <v>5077</v>
      </c>
      <c r="G1268" t="s">
        <v>5078</v>
      </c>
      <c r="H1268" t="s">
        <v>5614</v>
      </c>
      <c r="I1268" t="s">
        <v>5615</v>
      </c>
    </row>
    <row r="1269" spans="2:9">
      <c r="B1269">
        <v>2005</v>
      </c>
      <c r="C1269" t="s">
        <v>5616</v>
      </c>
      <c r="D1269" t="s">
        <v>5617</v>
      </c>
      <c r="E1269" t="s">
        <v>3366</v>
      </c>
      <c r="G1269" t="s">
        <v>3367</v>
      </c>
      <c r="H1269" t="s">
        <v>5618</v>
      </c>
      <c r="I1269" t="s">
        <v>5619</v>
      </c>
    </row>
    <row r="1270" spans="2:9">
      <c r="B1270">
        <v>2012</v>
      </c>
      <c r="C1270" t="s">
        <v>5620</v>
      </c>
      <c r="D1270" t="s">
        <v>5621</v>
      </c>
      <c r="E1270" t="s">
        <v>5622</v>
      </c>
      <c r="G1270" t="s">
        <v>5623</v>
      </c>
      <c r="H1270" t="s">
        <v>5624</v>
      </c>
      <c r="I1270" t="s">
        <v>5625</v>
      </c>
    </row>
    <row r="1271" spans="2:9">
      <c r="B1271">
        <v>2014</v>
      </c>
      <c r="C1271" t="s">
        <v>5626</v>
      </c>
      <c r="D1271" t="s">
        <v>5627</v>
      </c>
      <c r="E1271" t="s">
        <v>5294</v>
      </c>
      <c r="G1271" t="s">
        <v>5295</v>
      </c>
      <c r="H1271" t="s">
        <v>5628</v>
      </c>
      <c r="I1271" t="s">
        <v>5629</v>
      </c>
    </row>
    <row r="1272" spans="2:9">
      <c r="B1272">
        <v>2016</v>
      </c>
      <c r="C1272" t="s">
        <v>5630</v>
      </c>
      <c r="D1272" t="s">
        <v>5631</v>
      </c>
      <c r="E1272" t="s">
        <v>5632</v>
      </c>
      <c r="F1272" t="s">
        <v>5633</v>
      </c>
      <c r="I1272" t="s">
        <v>5634</v>
      </c>
    </row>
    <row r="1273" spans="2:9">
      <c r="B1273">
        <v>2020</v>
      </c>
      <c r="C1273" t="s">
        <v>5635</v>
      </c>
      <c r="D1273" t="s">
        <v>5636</v>
      </c>
      <c r="E1273" t="s">
        <v>5637</v>
      </c>
      <c r="G1273" t="s">
        <v>5638</v>
      </c>
      <c r="H1273" t="s">
        <v>5639</v>
      </c>
      <c r="I1273" t="s">
        <v>5640</v>
      </c>
    </row>
    <row r="1274" spans="2:9">
      <c r="B1274">
        <v>2002</v>
      </c>
      <c r="C1274" t="s">
        <v>5641</v>
      </c>
      <c r="D1274" t="s">
        <v>5642</v>
      </c>
      <c r="E1274" t="s">
        <v>3132</v>
      </c>
      <c r="G1274" t="s">
        <v>3133</v>
      </c>
      <c r="H1274" t="s">
        <v>5643</v>
      </c>
      <c r="I1274" t="s">
        <v>5644</v>
      </c>
    </row>
    <row r="1275" spans="2:9">
      <c r="B1275">
        <v>2019</v>
      </c>
      <c r="C1275" t="s">
        <v>5645</v>
      </c>
      <c r="D1275" t="s">
        <v>5646</v>
      </c>
      <c r="E1275" t="s">
        <v>4549</v>
      </c>
      <c r="G1275" t="s">
        <v>2353</v>
      </c>
      <c r="H1275" t="s">
        <v>5647</v>
      </c>
      <c r="I1275" t="s">
        <v>5648</v>
      </c>
    </row>
    <row r="1276" spans="2:9">
      <c r="B1276">
        <v>2005</v>
      </c>
      <c r="C1276" t="s">
        <v>5649</v>
      </c>
      <c r="D1276" t="s">
        <v>5650</v>
      </c>
      <c r="E1276" t="s">
        <v>5651</v>
      </c>
      <c r="G1276" t="s">
        <v>5652</v>
      </c>
      <c r="H1276" t="s">
        <v>5653</v>
      </c>
      <c r="I1276" t="s">
        <v>5654</v>
      </c>
    </row>
    <row r="1277" spans="2:9">
      <c r="B1277">
        <v>1994</v>
      </c>
      <c r="C1277" t="s">
        <v>5655</v>
      </c>
      <c r="D1277" t="s">
        <v>5656</v>
      </c>
      <c r="E1277" t="s">
        <v>5657</v>
      </c>
      <c r="F1277" t="s">
        <v>5658</v>
      </c>
      <c r="I1277" t="s">
        <v>5659</v>
      </c>
    </row>
    <row r="1278" spans="2:9">
      <c r="B1278">
        <v>2010</v>
      </c>
      <c r="C1278" t="s">
        <v>5660</v>
      </c>
      <c r="D1278" t="s">
        <v>5661</v>
      </c>
      <c r="E1278" t="s">
        <v>3746</v>
      </c>
      <c r="G1278" t="s">
        <v>3747</v>
      </c>
      <c r="H1278" t="s">
        <v>5662</v>
      </c>
      <c r="I1278" t="s">
        <v>5663</v>
      </c>
    </row>
    <row r="1279" spans="2:9">
      <c r="B1279">
        <v>2015</v>
      </c>
      <c r="C1279" t="s">
        <v>5664</v>
      </c>
      <c r="D1279" t="s">
        <v>5665</v>
      </c>
      <c r="E1279" t="s">
        <v>1996</v>
      </c>
      <c r="F1279" t="s">
        <v>1997</v>
      </c>
      <c r="I1279" t="s">
        <v>5666</v>
      </c>
    </row>
    <row r="1280" spans="2:9">
      <c r="B1280">
        <v>2018</v>
      </c>
      <c r="C1280" t="s">
        <v>5667</v>
      </c>
      <c r="D1280" t="s">
        <v>5668</v>
      </c>
      <c r="E1280" t="s">
        <v>5669</v>
      </c>
      <c r="F1280" t="s">
        <v>5670</v>
      </c>
      <c r="I1280" t="s">
        <v>5671</v>
      </c>
    </row>
    <row r="1281" spans="2:9">
      <c r="B1281">
        <v>1987</v>
      </c>
      <c r="C1281" t="s">
        <v>5672</v>
      </c>
      <c r="D1281" t="s">
        <v>5673</v>
      </c>
      <c r="E1281" t="s">
        <v>3782</v>
      </c>
      <c r="G1281" t="s">
        <v>3783</v>
      </c>
      <c r="H1281" t="s">
        <v>5674</v>
      </c>
      <c r="I1281" t="s">
        <v>5675</v>
      </c>
    </row>
    <row r="1282" spans="2:9">
      <c r="B1282">
        <v>2001</v>
      </c>
      <c r="C1282" t="s">
        <v>5676</v>
      </c>
      <c r="D1282" t="s">
        <v>5677</v>
      </c>
      <c r="E1282" t="s">
        <v>3891</v>
      </c>
      <c r="G1282" t="s">
        <v>3892</v>
      </c>
      <c r="H1282" t="s">
        <v>5678</v>
      </c>
      <c r="I1282" t="s">
        <v>5679</v>
      </c>
    </row>
    <row r="1283" spans="2:9">
      <c r="B1283">
        <v>1997</v>
      </c>
      <c r="C1283" t="s">
        <v>5680</v>
      </c>
      <c r="D1283" t="s">
        <v>5681</v>
      </c>
      <c r="E1283" t="s">
        <v>1836</v>
      </c>
      <c r="G1283" t="s">
        <v>1837</v>
      </c>
      <c r="H1283" t="s">
        <v>5682</v>
      </c>
      <c r="I1283" t="s">
        <v>5683</v>
      </c>
    </row>
    <row r="1284" spans="2:9">
      <c r="B1284">
        <v>2020</v>
      </c>
      <c r="C1284" t="s">
        <v>5684</v>
      </c>
      <c r="D1284" t="s">
        <v>5685</v>
      </c>
      <c r="E1284" t="s">
        <v>5686</v>
      </c>
      <c r="F1284" t="s">
        <v>5687</v>
      </c>
      <c r="I1284" t="s">
        <v>5688</v>
      </c>
    </row>
    <row r="1285" spans="2:9">
      <c r="B1285">
        <v>2018</v>
      </c>
      <c r="C1285" t="s">
        <v>5689</v>
      </c>
      <c r="D1285" t="s">
        <v>5690</v>
      </c>
      <c r="E1285" t="s">
        <v>5691</v>
      </c>
      <c r="F1285" t="s">
        <v>5692</v>
      </c>
      <c r="I1285" t="s">
        <v>5693</v>
      </c>
    </row>
    <row r="1286" spans="2:9">
      <c r="B1286">
        <v>2010</v>
      </c>
      <c r="C1286" t="s">
        <v>5694</v>
      </c>
      <c r="D1286" t="s">
        <v>5695</v>
      </c>
      <c r="E1286" t="s">
        <v>2662</v>
      </c>
      <c r="G1286" t="s">
        <v>1656</v>
      </c>
      <c r="H1286" t="s">
        <v>5696</v>
      </c>
      <c r="I1286" t="s">
        <v>5697</v>
      </c>
    </row>
    <row r="1287" spans="2:9">
      <c r="B1287">
        <v>1995</v>
      </c>
      <c r="C1287" t="s">
        <v>5698</v>
      </c>
      <c r="D1287" t="s">
        <v>5699</v>
      </c>
      <c r="E1287" t="s">
        <v>2352</v>
      </c>
      <c r="G1287" t="s">
        <v>2353</v>
      </c>
      <c r="H1287" t="s">
        <v>5700</v>
      </c>
      <c r="I1287" t="s">
        <v>5701</v>
      </c>
    </row>
    <row r="1288" spans="2:9">
      <c r="B1288">
        <v>1982</v>
      </c>
      <c r="C1288" t="s">
        <v>5702</v>
      </c>
      <c r="D1288" t="s">
        <v>5703</v>
      </c>
      <c r="E1288" t="s">
        <v>1900</v>
      </c>
      <c r="G1288" t="s">
        <v>1901</v>
      </c>
      <c r="H1288" t="s">
        <v>5704</v>
      </c>
      <c r="I1288" t="s">
        <v>5705</v>
      </c>
    </row>
    <row r="1289" spans="2:9">
      <c r="B1289">
        <v>2017</v>
      </c>
      <c r="C1289" t="s">
        <v>5706</v>
      </c>
      <c r="D1289" t="s">
        <v>5707</v>
      </c>
      <c r="E1289" t="s">
        <v>5708</v>
      </c>
      <c r="G1289" t="s">
        <v>5709</v>
      </c>
      <c r="H1289" t="s">
        <v>5710</v>
      </c>
      <c r="I1289" t="s">
        <v>5711</v>
      </c>
    </row>
    <row r="1290" spans="2:9">
      <c r="B1290">
        <v>2012</v>
      </c>
      <c r="C1290" t="s">
        <v>5712</v>
      </c>
      <c r="D1290" t="s">
        <v>5713</v>
      </c>
      <c r="E1290" t="s">
        <v>5714</v>
      </c>
      <c r="F1290" t="s">
        <v>5715</v>
      </c>
      <c r="I1290" t="s">
        <v>5716</v>
      </c>
    </row>
    <row r="1291" spans="2:9">
      <c r="B1291">
        <v>1994</v>
      </c>
      <c r="C1291" t="s">
        <v>5717</v>
      </c>
      <c r="D1291" t="s">
        <v>5718</v>
      </c>
      <c r="E1291" t="s">
        <v>2747</v>
      </c>
      <c r="G1291" t="s">
        <v>2748</v>
      </c>
      <c r="H1291" t="s">
        <v>5719</v>
      </c>
      <c r="I1291" t="s">
        <v>5720</v>
      </c>
    </row>
    <row r="1292" spans="2:9">
      <c r="B1292">
        <v>2015</v>
      </c>
      <c r="C1292" t="s">
        <v>5721</v>
      </c>
      <c r="D1292" t="s">
        <v>5722</v>
      </c>
      <c r="E1292" t="s">
        <v>3891</v>
      </c>
      <c r="G1292" t="s">
        <v>3892</v>
      </c>
      <c r="H1292" t="s">
        <v>5723</v>
      </c>
      <c r="I1292" t="s">
        <v>5724</v>
      </c>
    </row>
    <row r="1293" spans="2:9">
      <c r="B1293">
        <v>2005</v>
      </c>
      <c r="C1293" t="s">
        <v>5725</v>
      </c>
      <c r="D1293" t="s">
        <v>5726</v>
      </c>
      <c r="E1293" t="s">
        <v>1900</v>
      </c>
      <c r="G1293" t="s">
        <v>1901</v>
      </c>
      <c r="H1293" t="s">
        <v>5727</v>
      </c>
      <c r="I1293" t="s">
        <v>5728</v>
      </c>
    </row>
    <row r="1294" spans="2:9">
      <c r="B1294">
        <v>2018</v>
      </c>
      <c r="C1294" t="s">
        <v>5729</v>
      </c>
      <c r="D1294" t="s">
        <v>5730</v>
      </c>
      <c r="E1294" t="s">
        <v>5117</v>
      </c>
      <c r="F1294" t="s">
        <v>5118</v>
      </c>
      <c r="I1294" t="s">
        <v>5731</v>
      </c>
    </row>
    <row r="1295" spans="2:9">
      <c r="B1295">
        <v>2004</v>
      </c>
      <c r="C1295" t="s">
        <v>5732</v>
      </c>
      <c r="D1295" t="s">
        <v>5733</v>
      </c>
      <c r="E1295" t="s">
        <v>5734</v>
      </c>
      <c r="F1295" t="s">
        <v>5735</v>
      </c>
      <c r="I1295" t="s">
        <v>5736</v>
      </c>
    </row>
    <row r="1296" spans="2:9">
      <c r="B1296">
        <v>2007</v>
      </c>
      <c r="C1296" t="s">
        <v>5737</v>
      </c>
      <c r="D1296" t="s">
        <v>5738</v>
      </c>
      <c r="E1296" t="s">
        <v>5739</v>
      </c>
      <c r="F1296" t="s">
        <v>5740</v>
      </c>
      <c r="I1296" t="s">
        <v>5741</v>
      </c>
    </row>
    <row r="1297" spans="2:9">
      <c r="B1297">
        <v>2007</v>
      </c>
      <c r="C1297" t="s">
        <v>3125</v>
      </c>
      <c r="D1297" t="s">
        <v>5742</v>
      </c>
      <c r="E1297" t="s">
        <v>3645</v>
      </c>
      <c r="F1297" t="s">
        <v>3646</v>
      </c>
      <c r="I1297" t="s">
        <v>5743</v>
      </c>
    </row>
    <row r="1298" spans="2:9">
      <c r="B1298">
        <v>2015</v>
      </c>
      <c r="C1298" t="s">
        <v>5744</v>
      </c>
      <c r="D1298" t="s">
        <v>5745</v>
      </c>
      <c r="E1298" t="s">
        <v>1741</v>
      </c>
      <c r="G1298" t="s">
        <v>1742</v>
      </c>
      <c r="H1298" t="s">
        <v>5746</v>
      </c>
      <c r="I1298" t="s">
        <v>5747</v>
      </c>
    </row>
    <row r="1299" spans="2:9">
      <c r="B1299">
        <v>2011</v>
      </c>
      <c r="C1299" t="s">
        <v>5748</v>
      </c>
      <c r="D1299" t="s">
        <v>5749</v>
      </c>
      <c r="E1299" t="s">
        <v>5750</v>
      </c>
      <c r="F1299" t="s">
        <v>5751</v>
      </c>
      <c r="I1299" t="s">
        <v>5752</v>
      </c>
    </row>
    <row r="1300" spans="2:9">
      <c r="B1300">
        <v>2018</v>
      </c>
      <c r="C1300" t="s">
        <v>5753</v>
      </c>
      <c r="D1300" t="s">
        <v>5754</v>
      </c>
      <c r="E1300" t="s">
        <v>5755</v>
      </c>
      <c r="F1300" t="s">
        <v>5756</v>
      </c>
      <c r="I1300" t="s">
        <v>5757</v>
      </c>
    </row>
    <row r="1301" spans="2:9">
      <c r="B1301">
        <v>2014</v>
      </c>
      <c r="C1301" t="s">
        <v>5758</v>
      </c>
      <c r="D1301" t="s">
        <v>5759</v>
      </c>
      <c r="E1301" t="s">
        <v>5760</v>
      </c>
      <c r="G1301" t="s">
        <v>5761</v>
      </c>
      <c r="H1301" t="s">
        <v>5762</v>
      </c>
      <c r="I1301" t="s">
        <v>5763</v>
      </c>
    </row>
    <row r="1302" spans="2:9">
      <c r="B1302">
        <v>2018</v>
      </c>
      <c r="C1302" t="s">
        <v>5764</v>
      </c>
      <c r="D1302" t="s">
        <v>5765</v>
      </c>
      <c r="E1302" t="s">
        <v>5766</v>
      </c>
      <c r="G1302" t="s">
        <v>4257</v>
      </c>
      <c r="H1302" t="s">
        <v>5767</v>
      </c>
      <c r="I1302" t="s">
        <v>5768</v>
      </c>
    </row>
    <row r="1303" spans="2:9">
      <c r="B1303">
        <v>2006</v>
      </c>
      <c r="C1303" t="s">
        <v>5769</v>
      </c>
      <c r="D1303" t="s">
        <v>5770</v>
      </c>
      <c r="E1303" t="s">
        <v>5771</v>
      </c>
      <c r="G1303" t="s">
        <v>1918</v>
      </c>
      <c r="H1303" t="s">
        <v>5772</v>
      </c>
      <c r="I1303" t="s">
        <v>5773</v>
      </c>
    </row>
    <row r="1304" spans="2:9">
      <c r="B1304">
        <v>2010</v>
      </c>
      <c r="C1304" t="s">
        <v>5774</v>
      </c>
      <c r="D1304" t="s">
        <v>5775</v>
      </c>
      <c r="E1304" t="s">
        <v>5486</v>
      </c>
      <c r="F1304" t="s">
        <v>5487</v>
      </c>
      <c r="I1304" t="s">
        <v>5776</v>
      </c>
    </row>
    <row r="1305" spans="2:9">
      <c r="B1305">
        <v>2017</v>
      </c>
      <c r="C1305" t="s">
        <v>5777</v>
      </c>
      <c r="D1305" t="s">
        <v>5778</v>
      </c>
      <c r="E1305" t="s">
        <v>3625</v>
      </c>
      <c r="G1305" t="s">
        <v>3626</v>
      </c>
      <c r="H1305" t="s">
        <v>5779</v>
      </c>
      <c r="I1305" t="s">
        <v>5780</v>
      </c>
    </row>
    <row r="1306" spans="2:9">
      <c r="B1306">
        <v>2020</v>
      </c>
      <c r="C1306" t="s">
        <v>5781</v>
      </c>
      <c r="D1306" t="s">
        <v>5782</v>
      </c>
      <c r="E1306" t="s">
        <v>5783</v>
      </c>
      <c r="G1306" t="s">
        <v>5784</v>
      </c>
      <c r="H1306" t="s">
        <v>5785</v>
      </c>
      <c r="I1306" t="s">
        <v>5786</v>
      </c>
    </row>
    <row r="1307" spans="2:9">
      <c r="B1307">
        <v>2016</v>
      </c>
      <c r="C1307" t="s">
        <v>5787</v>
      </c>
      <c r="D1307" t="s">
        <v>5788</v>
      </c>
      <c r="E1307" t="s">
        <v>1811</v>
      </c>
      <c r="G1307" t="s">
        <v>1812</v>
      </c>
      <c r="H1307" t="s">
        <v>5789</v>
      </c>
      <c r="I1307" t="s">
        <v>5790</v>
      </c>
    </row>
    <row r="1308" spans="2:9">
      <c r="B1308">
        <v>1982</v>
      </c>
      <c r="C1308" t="s">
        <v>5791</v>
      </c>
      <c r="D1308" t="s">
        <v>5792</v>
      </c>
      <c r="E1308" t="s">
        <v>5793</v>
      </c>
      <c r="G1308" t="s">
        <v>5794</v>
      </c>
      <c r="H1308" t="s">
        <v>5795</v>
      </c>
      <c r="I1308" t="s">
        <v>5796</v>
      </c>
    </row>
    <row r="1309" spans="2:9">
      <c r="B1309">
        <v>2006</v>
      </c>
      <c r="D1309" t="s">
        <v>5797</v>
      </c>
      <c r="E1309" t="s">
        <v>5798</v>
      </c>
      <c r="F1309" t="s">
        <v>5799</v>
      </c>
      <c r="I1309" t="s">
        <v>5800</v>
      </c>
    </row>
    <row r="1310" spans="2:9">
      <c r="B1310">
        <v>1997</v>
      </c>
      <c r="C1310" t="s">
        <v>5801</v>
      </c>
      <c r="D1310" t="s">
        <v>5802</v>
      </c>
      <c r="E1310" t="s">
        <v>5803</v>
      </c>
      <c r="G1310" t="s">
        <v>5804</v>
      </c>
      <c r="H1310" t="s">
        <v>5805</v>
      </c>
      <c r="I1310" t="s">
        <v>5806</v>
      </c>
    </row>
    <row r="1311" spans="2:9">
      <c r="B1311">
        <v>1987</v>
      </c>
      <c r="C1311" t="s">
        <v>5807</v>
      </c>
      <c r="D1311" t="s">
        <v>5808</v>
      </c>
      <c r="E1311" t="s">
        <v>1801</v>
      </c>
      <c r="G1311" t="s">
        <v>1802</v>
      </c>
      <c r="H1311" t="s">
        <v>5809</v>
      </c>
      <c r="I1311" t="s">
        <v>5810</v>
      </c>
    </row>
    <row r="1312" spans="2:9">
      <c r="B1312">
        <v>2010</v>
      </c>
      <c r="C1312" t="s">
        <v>5811</v>
      </c>
      <c r="D1312" t="s">
        <v>5812</v>
      </c>
      <c r="E1312" t="s">
        <v>5813</v>
      </c>
      <c r="G1312" t="s">
        <v>5814</v>
      </c>
      <c r="H1312" t="s">
        <v>5815</v>
      </c>
      <c r="I1312" t="s">
        <v>5816</v>
      </c>
    </row>
    <row r="1313" spans="2:9">
      <c r="B1313">
        <v>2015</v>
      </c>
      <c r="C1313" t="s">
        <v>5817</v>
      </c>
      <c r="D1313" t="s">
        <v>5818</v>
      </c>
      <c r="E1313" t="s">
        <v>5819</v>
      </c>
      <c r="F1313" t="s">
        <v>5820</v>
      </c>
      <c r="I1313" t="s">
        <v>5821</v>
      </c>
    </row>
    <row r="1314" spans="2:9">
      <c r="B1314">
        <v>1993</v>
      </c>
      <c r="C1314" t="s">
        <v>5822</v>
      </c>
      <c r="D1314" t="s">
        <v>5823</v>
      </c>
      <c r="E1314" t="s">
        <v>3746</v>
      </c>
      <c r="G1314" t="s">
        <v>3747</v>
      </c>
      <c r="H1314" t="s">
        <v>5824</v>
      </c>
      <c r="I1314" t="s">
        <v>5825</v>
      </c>
    </row>
    <row r="1315" spans="2:9">
      <c r="B1315">
        <v>2004</v>
      </c>
      <c r="C1315" t="s">
        <v>5826</v>
      </c>
      <c r="D1315" t="s">
        <v>5827</v>
      </c>
      <c r="E1315" t="s">
        <v>5828</v>
      </c>
      <c r="G1315" t="s">
        <v>5829</v>
      </c>
      <c r="H1315" t="s">
        <v>5830</v>
      </c>
      <c r="I1315" t="s">
        <v>5831</v>
      </c>
    </row>
    <row r="1316" spans="2:9">
      <c r="B1316">
        <v>2011</v>
      </c>
      <c r="C1316" t="s">
        <v>5832</v>
      </c>
      <c r="D1316" t="s">
        <v>5833</v>
      </c>
      <c r="E1316" t="s">
        <v>5834</v>
      </c>
      <c r="G1316" t="s">
        <v>5835</v>
      </c>
      <c r="H1316" t="s">
        <v>5836</v>
      </c>
      <c r="I1316" t="s">
        <v>5837</v>
      </c>
    </row>
    <row r="1317" spans="2:9">
      <c r="B1317">
        <v>2016</v>
      </c>
      <c r="D1317" t="s">
        <v>5797</v>
      </c>
      <c r="E1317" t="s">
        <v>5838</v>
      </c>
      <c r="F1317" t="s">
        <v>5839</v>
      </c>
      <c r="I1317" t="s">
        <v>5840</v>
      </c>
    </row>
    <row r="1318" spans="2:9">
      <c r="B1318">
        <v>1994</v>
      </c>
      <c r="C1318" t="s">
        <v>5841</v>
      </c>
      <c r="D1318" t="s">
        <v>5842</v>
      </c>
      <c r="E1318" t="s">
        <v>2447</v>
      </c>
      <c r="G1318" t="s">
        <v>2448</v>
      </c>
      <c r="H1318" t="s">
        <v>5843</v>
      </c>
      <c r="I1318" t="s">
        <v>5844</v>
      </c>
    </row>
    <row r="1319" spans="2:9">
      <c r="B1319">
        <v>2004</v>
      </c>
      <c r="C1319" t="s">
        <v>5845</v>
      </c>
      <c r="D1319" t="s">
        <v>5846</v>
      </c>
      <c r="E1319" t="s">
        <v>3625</v>
      </c>
      <c r="G1319" t="s">
        <v>3626</v>
      </c>
      <c r="H1319" t="s">
        <v>5847</v>
      </c>
      <c r="I1319" t="s">
        <v>5848</v>
      </c>
    </row>
    <row r="1320" spans="2:9">
      <c r="B1320">
        <v>2017</v>
      </c>
      <c r="C1320" t="s">
        <v>5849</v>
      </c>
      <c r="D1320" t="s">
        <v>5850</v>
      </c>
      <c r="E1320" t="s">
        <v>5851</v>
      </c>
      <c r="G1320" t="s">
        <v>5852</v>
      </c>
      <c r="H1320" t="s">
        <v>5853</v>
      </c>
      <c r="I1320" t="s">
        <v>5854</v>
      </c>
    </row>
    <row r="1321" spans="2:9">
      <c r="B1321">
        <v>2006</v>
      </c>
      <c r="C1321" t="s">
        <v>5855</v>
      </c>
      <c r="D1321" t="s">
        <v>5856</v>
      </c>
      <c r="E1321" t="s">
        <v>5857</v>
      </c>
      <c r="G1321" t="s">
        <v>5061</v>
      </c>
      <c r="H1321" t="s">
        <v>5858</v>
      </c>
      <c r="I1321" t="s">
        <v>5859</v>
      </c>
    </row>
    <row r="1322" spans="2:9">
      <c r="B1322">
        <v>2017</v>
      </c>
      <c r="C1322" t="s">
        <v>5860</v>
      </c>
      <c r="D1322" t="s">
        <v>5861</v>
      </c>
      <c r="E1322" t="s">
        <v>5862</v>
      </c>
      <c r="F1322" t="s">
        <v>5863</v>
      </c>
      <c r="I1322" t="s">
        <v>5864</v>
      </c>
    </row>
    <row r="1323" spans="2:9">
      <c r="B1323">
        <v>1993</v>
      </c>
      <c r="C1323" t="s">
        <v>5865</v>
      </c>
      <c r="D1323" t="s">
        <v>5866</v>
      </c>
      <c r="E1323" t="s">
        <v>5227</v>
      </c>
      <c r="G1323" t="s">
        <v>5228</v>
      </c>
      <c r="H1323" t="s">
        <v>5867</v>
      </c>
      <c r="I1323" t="s">
        <v>5868</v>
      </c>
    </row>
    <row r="1324" spans="2:9">
      <c r="B1324">
        <v>2017</v>
      </c>
      <c r="C1324" t="s">
        <v>5869</v>
      </c>
      <c r="D1324" t="s">
        <v>5870</v>
      </c>
      <c r="E1324" t="s">
        <v>5871</v>
      </c>
      <c r="G1324" t="s">
        <v>5872</v>
      </c>
      <c r="H1324" t="s">
        <v>5873</v>
      </c>
      <c r="I1324" t="s">
        <v>5874</v>
      </c>
    </row>
    <row r="1325" spans="2:9">
      <c r="B1325">
        <v>1995</v>
      </c>
      <c r="C1325" t="s">
        <v>5875</v>
      </c>
      <c r="D1325" t="s">
        <v>5876</v>
      </c>
      <c r="E1325" t="s">
        <v>5877</v>
      </c>
      <c r="G1325" t="s">
        <v>5878</v>
      </c>
      <c r="H1325" t="s">
        <v>5879</v>
      </c>
      <c r="I1325" t="s">
        <v>5880</v>
      </c>
    </row>
    <row r="1326" spans="2:9">
      <c r="B1326">
        <v>2015</v>
      </c>
      <c r="C1326" t="s">
        <v>5881</v>
      </c>
      <c r="D1326" t="s">
        <v>5882</v>
      </c>
      <c r="E1326" t="s">
        <v>5883</v>
      </c>
      <c r="G1326" t="s">
        <v>5804</v>
      </c>
      <c r="H1326" t="s">
        <v>5884</v>
      </c>
      <c r="I1326" t="s">
        <v>5885</v>
      </c>
    </row>
    <row r="1327" spans="2:9">
      <c r="B1327">
        <v>2019</v>
      </c>
      <c r="C1327" t="s">
        <v>5886</v>
      </c>
      <c r="D1327" t="s">
        <v>5887</v>
      </c>
      <c r="E1327" t="s">
        <v>5888</v>
      </c>
      <c r="G1327" t="s">
        <v>5889</v>
      </c>
      <c r="H1327" t="s">
        <v>5890</v>
      </c>
      <c r="I1327" t="s">
        <v>5891</v>
      </c>
    </row>
    <row r="1328" spans="2:9">
      <c r="B1328">
        <v>2017</v>
      </c>
      <c r="C1328" t="s">
        <v>5892</v>
      </c>
      <c r="D1328" t="s">
        <v>5893</v>
      </c>
      <c r="E1328" t="s">
        <v>5894</v>
      </c>
      <c r="G1328" t="s">
        <v>5895</v>
      </c>
      <c r="H1328" t="s">
        <v>5896</v>
      </c>
      <c r="I1328" t="s">
        <v>5897</v>
      </c>
    </row>
    <row r="1329" spans="2:9">
      <c r="B1329">
        <v>2009</v>
      </c>
      <c r="C1329" t="s">
        <v>5898</v>
      </c>
      <c r="D1329" t="s">
        <v>5899</v>
      </c>
      <c r="E1329" t="s">
        <v>5900</v>
      </c>
      <c r="G1329" t="s">
        <v>5901</v>
      </c>
      <c r="H1329" t="s">
        <v>5902</v>
      </c>
      <c r="I1329" t="s">
        <v>5903</v>
      </c>
    </row>
    <row r="1330" spans="2:9">
      <c r="B1330">
        <v>2017</v>
      </c>
      <c r="C1330" t="s">
        <v>5904</v>
      </c>
      <c r="D1330" t="s">
        <v>5905</v>
      </c>
      <c r="E1330" t="s">
        <v>5906</v>
      </c>
      <c r="G1330" t="s">
        <v>5907</v>
      </c>
      <c r="H1330" t="s">
        <v>5908</v>
      </c>
      <c r="I1330" t="s">
        <v>5909</v>
      </c>
    </row>
    <row r="1331" spans="2:9">
      <c r="B1331">
        <v>2014</v>
      </c>
      <c r="C1331" t="s">
        <v>5910</v>
      </c>
      <c r="D1331" t="s">
        <v>5911</v>
      </c>
      <c r="E1331" t="s">
        <v>5912</v>
      </c>
      <c r="G1331" t="s">
        <v>5913</v>
      </c>
      <c r="H1331" t="s">
        <v>5914</v>
      </c>
      <c r="I1331" t="s">
        <v>5915</v>
      </c>
    </row>
    <row r="1332" spans="2:9">
      <c r="B1332">
        <v>2007</v>
      </c>
      <c r="C1332" t="s">
        <v>5916</v>
      </c>
      <c r="D1332" t="s">
        <v>5917</v>
      </c>
      <c r="E1332" t="s">
        <v>3645</v>
      </c>
      <c r="F1332" t="s">
        <v>3646</v>
      </c>
      <c r="I1332" t="s">
        <v>5918</v>
      </c>
    </row>
    <row r="1333" spans="2:9">
      <c r="B1333">
        <v>2018</v>
      </c>
      <c r="C1333" t="s">
        <v>5919</v>
      </c>
      <c r="D1333" t="s">
        <v>5920</v>
      </c>
      <c r="E1333" t="s">
        <v>5921</v>
      </c>
      <c r="G1333" t="s">
        <v>5922</v>
      </c>
      <c r="H1333" t="s">
        <v>5923</v>
      </c>
      <c r="I1333" t="s">
        <v>5924</v>
      </c>
    </row>
    <row r="1334" spans="2:9">
      <c r="B1334">
        <v>2013</v>
      </c>
      <c r="C1334" t="s">
        <v>5925</v>
      </c>
      <c r="D1334" t="s">
        <v>5926</v>
      </c>
      <c r="E1334" t="s">
        <v>5927</v>
      </c>
      <c r="G1334" t="s">
        <v>5928</v>
      </c>
      <c r="H1334" t="s">
        <v>5929</v>
      </c>
      <c r="I1334" t="s">
        <v>5930</v>
      </c>
    </row>
    <row r="1335" spans="2:9">
      <c r="B1335">
        <v>2019</v>
      </c>
      <c r="C1335" t="s">
        <v>5931</v>
      </c>
      <c r="D1335" t="s">
        <v>5932</v>
      </c>
      <c r="E1335" t="s">
        <v>5933</v>
      </c>
      <c r="G1335" t="s">
        <v>5934</v>
      </c>
      <c r="H1335" t="s">
        <v>5935</v>
      </c>
      <c r="I1335" t="s">
        <v>5936</v>
      </c>
    </row>
    <row r="1336" spans="2:9">
      <c r="B1336">
        <v>2001</v>
      </c>
      <c r="C1336" t="s">
        <v>5937</v>
      </c>
      <c r="D1336" t="s">
        <v>5938</v>
      </c>
      <c r="E1336" t="s">
        <v>5939</v>
      </c>
      <c r="G1336" t="s">
        <v>1889</v>
      </c>
      <c r="H1336" t="s">
        <v>5940</v>
      </c>
      <c r="I1336" t="s">
        <v>5941</v>
      </c>
    </row>
    <row r="1337" spans="2:9">
      <c r="B1337">
        <v>2017</v>
      </c>
      <c r="C1337" t="s">
        <v>5942</v>
      </c>
      <c r="D1337" t="s">
        <v>5943</v>
      </c>
      <c r="E1337" t="s">
        <v>5944</v>
      </c>
      <c r="G1337" t="s">
        <v>5945</v>
      </c>
      <c r="H1337" t="s">
        <v>5946</v>
      </c>
      <c r="I1337" t="s">
        <v>5947</v>
      </c>
    </row>
    <row r="1338" spans="2:9">
      <c r="B1338">
        <v>2014</v>
      </c>
      <c r="C1338" t="s">
        <v>5948</v>
      </c>
      <c r="D1338" t="s">
        <v>5949</v>
      </c>
      <c r="E1338" t="s">
        <v>5950</v>
      </c>
      <c r="G1338" t="s">
        <v>5951</v>
      </c>
      <c r="H1338" t="s">
        <v>5952</v>
      </c>
      <c r="I1338" t="s">
        <v>5953</v>
      </c>
    </row>
    <row r="1339" spans="2:9">
      <c r="B1339">
        <v>1995</v>
      </c>
      <c r="C1339" t="s">
        <v>5954</v>
      </c>
      <c r="D1339" t="s">
        <v>5955</v>
      </c>
      <c r="E1339" t="s">
        <v>5956</v>
      </c>
      <c r="G1339" t="s">
        <v>5957</v>
      </c>
      <c r="H1339" t="s">
        <v>5958</v>
      </c>
      <c r="I1339" t="s">
        <v>5959</v>
      </c>
    </row>
    <row r="1340" spans="2:9">
      <c r="B1340">
        <v>2006</v>
      </c>
      <c r="C1340" t="s">
        <v>5960</v>
      </c>
      <c r="D1340" t="s">
        <v>5961</v>
      </c>
      <c r="E1340" t="s">
        <v>3388</v>
      </c>
      <c r="G1340" t="s">
        <v>3389</v>
      </c>
      <c r="H1340" t="s">
        <v>5962</v>
      </c>
      <c r="I1340" t="s">
        <v>5963</v>
      </c>
    </row>
    <row r="1341" spans="2:9">
      <c r="B1341">
        <v>2007</v>
      </c>
      <c r="C1341" t="s">
        <v>5374</v>
      </c>
      <c r="D1341" t="s">
        <v>5375</v>
      </c>
      <c r="E1341" t="s">
        <v>5964</v>
      </c>
      <c r="F1341" t="s">
        <v>5965</v>
      </c>
      <c r="I1341" t="s">
        <v>5966</v>
      </c>
    </row>
    <row r="1342" spans="2:9">
      <c r="B1342">
        <v>2003</v>
      </c>
      <c r="C1342" t="s">
        <v>5967</v>
      </c>
      <c r="D1342" t="s">
        <v>5968</v>
      </c>
      <c r="E1342" t="s">
        <v>5969</v>
      </c>
      <c r="G1342" t="s">
        <v>5970</v>
      </c>
      <c r="H1342" t="s">
        <v>5971</v>
      </c>
      <c r="I1342" t="s">
        <v>5972</v>
      </c>
    </row>
    <row r="1343" spans="2:9">
      <c r="B1343">
        <v>2015</v>
      </c>
      <c r="C1343" t="s">
        <v>5973</v>
      </c>
      <c r="D1343" t="s">
        <v>5974</v>
      </c>
      <c r="E1343" t="s">
        <v>5975</v>
      </c>
      <c r="F1343" t="s">
        <v>5976</v>
      </c>
      <c r="I1343" t="s">
        <v>5977</v>
      </c>
    </row>
    <row r="1344" spans="2:9">
      <c r="B1344">
        <v>2017</v>
      </c>
      <c r="C1344" t="s">
        <v>5978</v>
      </c>
      <c r="D1344" t="s">
        <v>5979</v>
      </c>
      <c r="E1344" t="s">
        <v>5980</v>
      </c>
      <c r="F1344" t="s">
        <v>5981</v>
      </c>
      <c r="I1344" t="s">
        <v>5982</v>
      </c>
    </row>
    <row r="1345" spans="2:9">
      <c r="B1345">
        <v>2007</v>
      </c>
      <c r="C1345" t="s">
        <v>5983</v>
      </c>
      <c r="D1345" t="s">
        <v>5984</v>
      </c>
      <c r="E1345" t="s">
        <v>5985</v>
      </c>
      <c r="G1345" t="s">
        <v>5986</v>
      </c>
      <c r="H1345" t="s">
        <v>5987</v>
      </c>
      <c r="I1345" t="s">
        <v>5988</v>
      </c>
    </row>
    <row r="1346" spans="2:9">
      <c r="B1346">
        <v>2014</v>
      </c>
      <c r="C1346" t="s">
        <v>5989</v>
      </c>
      <c r="D1346" t="s">
        <v>5990</v>
      </c>
      <c r="E1346" t="s">
        <v>1850</v>
      </c>
      <c r="G1346" t="s">
        <v>1851</v>
      </c>
      <c r="H1346" t="s">
        <v>5991</v>
      </c>
      <c r="I1346" t="s">
        <v>5992</v>
      </c>
    </row>
    <row r="1347" spans="2:9">
      <c r="B1347">
        <v>2012</v>
      </c>
      <c r="C1347" t="s">
        <v>5993</v>
      </c>
      <c r="D1347" t="s">
        <v>5994</v>
      </c>
      <c r="E1347" t="s">
        <v>5995</v>
      </c>
      <c r="G1347" t="s">
        <v>5996</v>
      </c>
      <c r="H1347" t="s">
        <v>5997</v>
      </c>
      <c r="I1347" t="s">
        <v>5998</v>
      </c>
    </row>
    <row r="1348" spans="2:9">
      <c r="B1348">
        <v>1989</v>
      </c>
      <c r="C1348" t="s">
        <v>5999</v>
      </c>
      <c r="D1348" t="s">
        <v>6000</v>
      </c>
      <c r="E1348" t="s">
        <v>2186</v>
      </c>
      <c r="G1348" t="s">
        <v>1476</v>
      </c>
      <c r="H1348" t="s">
        <v>6001</v>
      </c>
      <c r="I1348" t="s">
        <v>6002</v>
      </c>
    </row>
    <row r="1349" spans="2:9">
      <c r="B1349">
        <v>2012</v>
      </c>
      <c r="C1349" t="s">
        <v>6003</v>
      </c>
      <c r="D1349" t="s">
        <v>6004</v>
      </c>
      <c r="E1349" t="s">
        <v>6005</v>
      </c>
      <c r="G1349" t="s">
        <v>6006</v>
      </c>
      <c r="H1349" t="s">
        <v>6007</v>
      </c>
      <c r="I1349" t="s">
        <v>6008</v>
      </c>
    </row>
    <row r="1350" spans="2:9">
      <c r="B1350">
        <v>1995</v>
      </c>
      <c r="C1350" t="s">
        <v>6009</v>
      </c>
      <c r="D1350" t="s">
        <v>6010</v>
      </c>
      <c r="E1350" t="s">
        <v>6011</v>
      </c>
      <c r="G1350" t="s">
        <v>6012</v>
      </c>
      <c r="H1350" t="s">
        <v>6013</v>
      </c>
      <c r="I1350" t="s">
        <v>6014</v>
      </c>
    </row>
    <row r="1351" spans="2:9">
      <c r="B1351">
        <v>2006</v>
      </c>
      <c r="C1351" t="s">
        <v>6015</v>
      </c>
      <c r="D1351" t="s">
        <v>6016</v>
      </c>
      <c r="E1351" t="s">
        <v>6017</v>
      </c>
      <c r="G1351" t="s">
        <v>6018</v>
      </c>
      <c r="H1351" t="s">
        <v>6019</v>
      </c>
      <c r="I1351" t="s">
        <v>6020</v>
      </c>
    </row>
    <row r="1352" spans="2:9">
      <c r="B1352">
        <v>2013</v>
      </c>
      <c r="C1352" t="s">
        <v>6021</v>
      </c>
      <c r="D1352" t="s">
        <v>6022</v>
      </c>
      <c r="E1352" t="s">
        <v>6023</v>
      </c>
      <c r="G1352" t="s">
        <v>6024</v>
      </c>
      <c r="H1352" t="s">
        <v>6025</v>
      </c>
      <c r="I1352" t="s">
        <v>6026</v>
      </c>
    </row>
    <row r="1353" spans="2:9">
      <c r="B1353">
        <v>2019</v>
      </c>
      <c r="C1353" t="s">
        <v>6027</v>
      </c>
      <c r="D1353" t="s">
        <v>6028</v>
      </c>
      <c r="E1353" t="s">
        <v>2992</v>
      </c>
      <c r="G1353" t="s">
        <v>1720</v>
      </c>
      <c r="H1353" t="s">
        <v>6029</v>
      </c>
      <c r="I1353" t="s">
        <v>6030</v>
      </c>
    </row>
    <row r="1354" spans="2:9">
      <c r="B1354">
        <v>2018</v>
      </c>
      <c r="C1354" t="s">
        <v>6031</v>
      </c>
      <c r="D1354" t="s">
        <v>6032</v>
      </c>
      <c r="E1354" t="s">
        <v>6033</v>
      </c>
      <c r="F1354" t="s">
        <v>6034</v>
      </c>
      <c r="I1354" t="s">
        <v>6035</v>
      </c>
    </row>
    <row r="1355" spans="2:9">
      <c r="B1355">
        <v>2000</v>
      </c>
      <c r="C1355" t="s">
        <v>6036</v>
      </c>
      <c r="D1355" t="s">
        <v>6037</v>
      </c>
      <c r="E1355" t="s">
        <v>766</v>
      </c>
      <c r="G1355" t="s">
        <v>232</v>
      </c>
      <c r="H1355" t="s">
        <v>6038</v>
      </c>
      <c r="I1355" t="s">
        <v>6039</v>
      </c>
    </row>
    <row r="1356" spans="2:9">
      <c r="B1356">
        <v>1997</v>
      </c>
      <c r="C1356" t="s">
        <v>6040</v>
      </c>
      <c r="D1356" t="s">
        <v>6041</v>
      </c>
      <c r="E1356" t="s">
        <v>6042</v>
      </c>
      <c r="G1356" t="s">
        <v>6043</v>
      </c>
      <c r="H1356" t="s">
        <v>6044</v>
      </c>
      <c r="I1356" t="s">
        <v>6045</v>
      </c>
    </row>
    <row r="1357" spans="2:9">
      <c r="B1357">
        <v>2001</v>
      </c>
      <c r="C1357" t="s">
        <v>6046</v>
      </c>
      <c r="D1357" t="s">
        <v>6047</v>
      </c>
      <c r="E1357" t="s">
        <v>6048</v>
      </c>
      <c r="G1357" t="s">
        <v>6049</v>
      </c>
      <c r="H1357" t="s">
        <v>6050</v>
      </c>
      <c r="I1357" t="s">
        <v>6051</v>
      </c>
    </row>
    <row r="1358" spans="2:9">
      <c r="B1358">
        <v>2002</v>
      </c>
      <c r="C1358" t="s">
        <v>6052</v>
      </c>
      <c r="D1358" t="s">
        <v>6053</v>
      </c>
      <c r="E1358" t="s">
        <v>6054</v>
      </c>
      <c r="G1358" t="s">
        <v>4248</v>
      </c>
      <c r="H1358" t="s">
        <v>6055</v>
      </c>
      <c r="I1358" t="s">
        <v>6056</v>
      </c>
    </row>
    <row r="1359" spans="2:9">
      <c r="B1359">
        <v>2015</v>
      </c>
      <c r="C1359" t="s">
        <v>6057</v>
      </c>
      <c r="D1359" t="s">
        <v>6058</v>
      </c>
      <c r="E1359" t="s">
        <v>6059</v>
      </c>
      <c r="G1359" t="s">
        <v>6060</v>
      </c>
      <c r="H1359" t="s">
        <v>6061</v>
      </c>
      <c r="I1359" t="s">
        <v>6062</v>
      </c>
    </row>
    <row r="1360" spans="2:9">
      <c r="B1360">
        <v>2014</v>
      </c>
      <c r="C1360" t="s">
        <v>6063</v>
      </c>
      <c r="D1360" t="s">
        <v>6064</v>
      </c>
      <c r="E1360" t="s">
        <v>6065</v>
      </c>
      <c r="G1360" t="s">
        <v>6066</v>
      </c>
      <c r="H1360" t="s">
        <v>6067</v>
      </c>
      <c r="I1360" t="s">
        <v>6068</v>
      </c>
    </row>
    <row r="1361" spans="2:9">
      <c r="B1361">
        <v>2013</v>
      </c>
      <c r="C1361" t="s">
        <v>6069</v>
      </c>
      <c r="D1361" t="s">
        <v>6070</v>
      </c>
      <c r="E1361" t="s">
        <v>6071</v>
      </c>
      <c r="F1361" t="s">
        <v>6072</v>
      </c>
      <c r="I1361" t="s">
        <v>6073</v>
      </c>
    </row>
    <row r="1362" spans="2:9">
      <c r="B1362">
        <v>2006</v>
      </c>
      <c r="C1362" t="s">
        <v>6074</v>
      </c>
      <c r="D1362" t="s">
        <v>6075</v>
      </c>
      <c r="E1362" t="s">
        <v>6076</v>
      </c>
      <c r="G1362" t="s">
        <v>6077</v>
      </c>
      <c r="H1362" t="s">
        <v>6078</v>
      </c>
      <c r="I1362" t="s">
        <v>6079</v>
      </c>
    </row>
    <row r="1363" spans="2:9">
      <c r="B1363">
        <v>2008</v>
      </c>
      <c r="C1363" t="s">
        <v>6080</v>
      </c>
      <c r="D1363" t="s">
        <v>6081</v>
      </c>
      <c r="E1363" t="s">
        <v>3752</v>
      </c>
      <c r="F1363" t="s">
        <v>3753</v>
      </c>
      <c r="I1363" t="s">
        <v>6082</v>
      </c>
    </row>
    <row r="1364" spans="2:9">
      <c r="B1364">
        <v>2012</v>
      </c>
      <c r="C1364" t="s">
        <v>6083</v>
      </c>
      <c r="D1364" t="s">
        <v>6084</v>
      </c>
      <c r="E1364" t="s">
        <v>2992</v>
      </c>
      <c r="G1364" t="s">
        <v>1720</v>
      </c>
      <c r="H1364" t="s">
        <v>6085</v>
      </c>
      <c r="I1364" t="s">
        <v>6086</v>
      </c>
    </row>
    <row r="1365" spans="2:9">
      <c r="B1365">
        <v>2017</v>
      </c>
      <c r="C1365" t="s">
        <v>6087</v>
      </c>
      <c r="D1365" t="s">
        <v>6088</v>
      </c>
      <c r="E1365" t="s">
        <v>2060</v>
      </c>
      <c r="F1365" t="s">
        <v>2061</v>
      </c>
      <c r="I1365" t="s">
        <v>6089</v>
      </c>
    </row>
    <row r="1366" spans="2:9">
      <c r="B1366">
        <v>2017</v>
      </c>
      <c r="D1366" t="s">
        <v>2104</v>
      </c>
      <c r="E1366" t="s">
        <v>6090</v>
      </c>
      <c r="F1366" t="s">
        <v>6091</v>
      </c>
      <c r="I1366" t="s">
        <v>6092</v>
      </c>
    </row>
    <row r="1367" spans="2:9">
      <c r="B1367">
        <v>2011</v>
      </c>
      <c r="C1367" t="s">
        <v>6093</v>
      </c>
      <c r="D1367" t="s">
        <v>6094</v>
      </c>
      <c r="E1367" t="s">
        <v>6095</v>
      </c>
      <c r="G1367" t="s">
        <v>6096</v>
      </c>
      <c r="H1367" t="s">
        <v>6097</v>
      </c>
      <c r="I1367" t="s">
        <v>6098</v>
      </c>
    </row>
    <row r="1368" spans="2:9">
      <c r="B1368">
        <v>2012</v>
      </c>
      <c r="C1368" t="s">
        <v>6099</v>
      </c>
      <c r="D1368" t="s">
        <v>6100</v>
      </c>
      <c r="E1368" t="s">
        <v>6101</v>
      </c>
      <c r="F1368" t="s">
        <v>6102</v>
      </c>
      <c r="I1368" t="s">
        <v>6103</v>
      </c>
    </row>
    <row r="1369" spans="2:9">
      <c r="B1369">
        <v>2014</v>
      </c>
      <c r="C1369" t="s">
        <v>6104</v>
      </c>
      <c r="D1369" t="s">
        <v>6105</v>
      </c>
      <c r="E1369" t="s">
        <v>6106</v>
      </c>
      <c r="G1369" t="s">
        <v>6107</v>
      </c>
      <c r="H1369" t="s">
        <v>6108</v>
      </c>
      <c r="I1369" t="s">
        <v>6109</v>
      </c>
    </row>
    <row r="1370" spans="2:9">
      <c r="B1370">
        <v>1994</v>
      </c>
      <c r="C1370" t="s">
        <v>6110</v>
      </c>
      <c r="D1370" t="s">
        <v>6111</v>
      </c>
      <c r="E1370" t="s">
        <v>6112</v>
      </c>
      <c r="G1370" t="s">
        <v>6113</v>
      </c>
      <c r="H1370" t="s">
        <v>6114</v>
      </c>
      <c r="I1370" t="s">
        <v>6115</v>
      </c>
    </row>
    <row r="1371" spans="2:9">
      <c r="B1371">
        <v>2019</v>
      </c>
      <c r="C1371" t="s">
        <v>6116</v>
      </c>
      <c r="D1371" t="s">
        <v>6117</v>
      </c>
      <c r="E1371" t="s">
        <v>6118</v>
      </c>
      <c r="G1371" t="s">
        <v>6119</v>
      </c>
      <c r="H1371" t="s">
        <v>6120</v>
      </c>
      <c r="I1371" t="s">
        <v>6121</v>
      </c>
    </row>
    <row r="1372" spans="2:9">
      <c r="B1372">
        <v>2011</v>
      </c>
      <c r="C1372" t="s">
        <v>6122</v>
      </c>
      <c r="D1372" t="s">
        <v>6123</v>
      </c>
      <c r="E1372" t="s">
        <v>6124</v>
      </c>
      <c r="G1372" t="s">
        <v>5934</v>
      </c>
      <c r="H1372" t="s">
        <v>6125</v>
      </c>
      <c r="I1372" t="s">
        <v>6126</v>
      </c>
    </row>
    <row r="1373" spans="2:9">
      <c r="B1373">
        <v>2016</v>
      </c>
      <c r="C1373" t="s">
        <v>6127</v>
      </c>
      <c r="D1373" t="s">
        <v>6128</v>
      </c>
      <c r="E1373" t="s">
        <v>6129</v>
      </c>
      <c r="G1373" t="s">
        <v>6130</v>
      </c>
      <c r="H1373" t="s">
        <v>6131</v>
      </c>
      <c r="I1373" t="s">
        <v>6132</v>
      </c>
    </row>
    <row r="1374" spans="2:9">
      <c r="B1374">
        <v>2019</v>
      </c>
      <c r="C1374" t="s">
        <v>6133</v>
      </c>
      <c r="D1374" t="s">
        <v>6134</v>
      </c>
      <c r="E1374" t="s">
        <v>6135</v>
      </c>
      <c r="G1374" t="s">
        <v>6136</v>
      </c>
      <c r="H1374" t="s">
        <v>6137</v>
      </c>
      <c r="I1374" t="s">
        <v>6138</v>
      </c>
    </row>
    <row r="1375" spans="2:9">
      <c r="B1375">
        <v>2004</v>
      </c>
      <c r="C1375" t="s">
        <v>5960</v>
      </c>
      <c r="D1375" t="s">
        <v>6139</v>
      </c>
      <c r="E1375" t="s">
        <v>3388</v>
      </c>
      <c r="G1375" t="s">
        <v>3389</v>
      </c>
      <c r="H1375" t="s">
        <v>6140</v>
      </c>
      <c r="I1375" t="s">
        <v>6141</v>
      </c>
    </row>
    <row r="1376" spans="2:9">
      <c r="B1376">
        <v>1983</v>
      </c>
      <c r="C1376" t="s">
        <v>6142</v>
      </c>
      <c r="D1376" t="s">
        <v>6143</v>
      </c>
      <c r="E1376" t="s">
        <v>4505</v>
      </c>
      <c r="G1376" t="s">
        <v>4506</v>
      </c>
      <c r="H1376" t="s">
        <v>6144</v>
      </c>
      <c r="I1376" t="s">
        <v>6145</v>
      </c>
    </row>
    <row r="1377" spans="2:9">
      <c r="B1377">
        <v>2015</v>
      </c>
      <c r="C1377" t="s">
        <v>6146</v>
      </c>
      <c r="D1377" t="s">
        <v>6147</v>
      </c>
      <c r="E1377" t="s">
        <v>6148</v>
      </c>
      <c r="G1377" t="s">
        <v>6149</v>
      </c>
      <c r="H1377" t="s">
        <v>6150</v>
      </c>
      <c r="I1377" t="s">
        <v>6151</v>
      </c>
    </row>
    <row r="1378" spans="2:9">
      <c r="B1378">
        <v>2020</v>
      </c>
      <c r="C1378" t="s">
        <v>6152</v>
      </c>
      <c r="D1378" t="s">
        <v>6153</v>
      </c>
      <c r="E1378" t="s">
        <v>6154</v>
      </c>
      <c r="G1378" t="s">
        <v>6155</v>
      </c>
      <c r="H1378" t="s">
        <v>6156</v>
      </c>
      <c r="I1378" t="s">
        <v>6157</v>
      </c>
    </row>
    <row r="1379" spans="2:9">
      <c r="B1379">
        <v>2014</v>
      </c>
      <c r="C1379" t="s">
        <v>6158</v>
      </c>
      <c r="D1379" t="s">
        <v>6159</v>
      </c>
      <c r="E1379" t="s">
        <v>3799</v>
      </c>
      <c r="G1379" t="s">
        <v>3800</v>
      </c>
      <c r="H1379" t="s">
        <v>6160</v>
      </c>
      <c r="I1379" t="s">
        <v>6161</v>
      </c>
    </row>
    <row r="1380" spans="2:9">
      <c r="B1380">
        <v>1992</v>
      </c>
      <c r="C1380" t="s">
        <v>6162</v>
      </c>
      <c r="D1380" t="s">
        <v>6163</v>
      </c>
      <c r="E1380" t="s">
        <v>2243</v>
      </c>
      <c r="G1380" t="s">
        <v>2244</v>
      </c>
      <c r="H1380" t="s">
        <v>6164</v>
      </c>
      <c r="I1380" t="s">
        <v>6165</v>
      </c>
    </row>
    <row r="1381" spans="2:9">
      <c r="B1381">
        <v>1997</v>
      </c>
      <c r="C1381" t="s">
        <v>6166</v>
      </c>
      <c r="D1381" t="s">
        <v>6167</v>
      </c>
      <c r="E1381" t="s">
        <v>6112</v>
      </c>
      <c r="G1381" t="s">
        <v>6113</v>
      </c>
      <c r="H1381" t="s">
        <v>6168</v>
      </c>
      <c r="I1381" t="s">
        <v>6169</v>
      </c>
    </row>
    <row r="1382" spans="2:9">
      <c r="B1382">
        <v>2019</v>
      </c>
      <c r="C1382" t="s">
        <v>6170</v>
      </c>
      <c r="D1382" t="s">
        <v>6171</v>
      </c>
      <c r="E1382" t="s">
        <v>6172</v>
      </c>
      <c r="F1382" t="s">
        <v>6173</v>
      </c>
      <c r="I1382" t="s">
        <v>6174</v>
      </c>
    </row>
    <row r="1383" spans="2:9">
      <c r="B1383">
        <v>2018</v>
      </c>
      <c r="C1383" t="s">
        <v>6175</v>
      </c>
      <c r="D1383" t="s">
        <v>6176</v>
      </c>
      <c r="E1383" t="s">
        <v>5894</v>
      </c>
      <c r="G1383" t="s">
        <v>5895</v>
      </c>
      <c r="H1383" t="s">
        <v>6177</v>
      </c>
      <c r="I1383" t="s">
        <v>6178</v>
      </c>
    </row>
    <row r="1384" spans="2:9">
      <c r="B1384">
        <v>2016</v>
      </c>
      <c r="C1384" t="s">
        <v>6179</v>
      </c>
      <c r="D1384" t="s">
        <v>6180</v>
      </c>
      <c r="E1384" t="s">
        <v>6181</v>
      </c>
      <c r="G1384" t="s">
        <v>6182</v>
      </c>
      <c r="H1384" t="s">
        <v>6183</v>
      </c>
      <c r="I1384" t="s">
        <v>6184</v>
      </c>
    </row>
    <row r="1385" spans="2:9">
      <c r="B1385">
        <v>2010</v>
      </c>
      <c r="C1385" t="s">
        <v>6185</v>
      </c>
      <c r="D1385" t="s">
        <v>6186</v>
      </c>
      <c r="E1385" t="s">
        <v>6187</v>
      </c>
      <c r="G1385" t="s">
        <v>6188</v>
      </c>
      <c r="H1385" t="s">
        <v>6189</v>
      </c>
      <c r="I1385" t="s">
        <v>6190</v>
      </c>
    </row>
    <row r="1386" spans="2:9">
      <c r="B1386">
        <v>2019</v>
      </c>
      <c r="C1386" t="s">
        <v>6191</v>
      </c>
      <c r="D1386" t="s">
        <v>6192</v>
      </c>
      <c r="E1386" t="s">
        <v>6193</v>
      </c>
      <c r="G1386" t="s">
        <v>6194</v>
      </c>
      <c r="H1386" t="s">
        <v>6195</v>
      </c>
      <c r="I1386" t="s">
        <v>6196</v>
      </c>
    </row>
    <row r="1387" spans="2:9">
      <c r="B1387">
        <v>1983</v>
      </c>
      <c r="C1387" t="s">
        <v>6197</v>
      </c>
      <c r="D1387" t="s">
        <v>6198</v>
      </c>
      <c r="E1387" t="s">
        <v>3457</v>
      </c>
      <c r="G1387" t="s">
        <v>3458</v>
      </c>
      <c r="H1387" t="s">
        <v>6199</v>
      </c>
      <c r="I1387" t="s">
        <v>6200</v>
      </c>
    </row>
    <row r="1388" spans="2:9">
      <c r="B1388">
        <v>1995</v>
      </c>
      <c r="C1388" t="s">
        <v>6201</v>
      </c>
      <c r="D1388" t="s">
        <v>6202</v>
      </c>
      <c r="E1388" t="s">
        <v>1406</v>
      </c>
      <c r="G1388" t="s">
        <v>1407</v>
      </c>
      <c r="H1388" t="s">
        <v>6203</v>
      </c>
      <c r="I1388" t="s">
        <v>6204</v>
      </c>
    </row>
    <row r="1389" spans="2:9">
      <c r="B1389">
        <v>2001</v>
      </c>
      <c r="C1389" t="s">
        <v>6205</v>
      </c>
      <c r="D1389" t="s">
        <v>6206</v>
      </c>
      <c r="E1389" t="s">
        <v>1861</v>
      </c>
      <c r="G1389" t="s">
        <v>1862</v>
      </c>
      <c r="H1389" t="s">
        <v>6207</v>
      </c>
      <c r="I1389" t="s">
        <v>6208</v>
      </c>
    </row>
    <row r="1390" spans="2:9">
      <c r="B1390">
        <v>1998</v>
      </c>
      <c r="C1390" t="s">
        <v>6209</v>
      </c>
      <c r="D1390" t="s">
        <v>6210</v>
      </c>
      <c r="E1390" t="s">
        <v>6211</v>
      </c>
      <c r="G1390" t="s">
        <v>6212</v>
      </c>
      <c r="H1390" t="s">
        <v>6213</v>
      </c>
      <c r="I1390" t="s">
        <v>6214</v>
      </c>
    </row>
    <row r="1391" spans="2:9">
      <c r="B1391">
        <v>2014</v>
      </c>
      <c r="C1391" t="s">
        <v>6215</v>
      </c>
      <c r="D1391" t="s">
        <v>6216</v>
      </c>
      <c r="E1391" t="s">
        <v>6217</v>
      </c>
      <c r="G1391" t="s">
        <v>6218</v>
      </c>
      <c r="H1391" t="s">
        <v>6219</v>
      </c>
      <c r="I1391" t="s">
        <v>6220</v>
      </c>
    </row>
    <row r="1392" spans="2:9">
      <c r="B1392">
        <v>2006</v>
      </c>
      <c r="C1392" t="s">
        <v>6221</v>
      </c>
      <c r="D1392" t="s">
        <v>6222</v>
      </c>
      <c r="E1392" t="s">
        <v>6223</v>
      </c>
      <c r="G1392" t="s">
        <v>6224</v>
      </c>
      <c r="H1392" t="s">
        <v>6225</v>
      </c>
      <c r="I1392" t="s">
        <v>6226</v>
      </c>
    </row>
    <row r="1393" spans="2:9">
      <c r="B1393">
        <v>2000</v>
      </c>
      <c r="C1393" t="s">
        <v>6227</v>
      </c>
      <c r="D1393" t="s">
        <v>6228</v>
      </c>
      <c r="E1393" t="s">
        <v>2186</v>
      </c>
      <c r="G1393" t="s">
        <v>1476</v>
      </c>
      <c r="H1393" t="s">
        <v>6229</v>
      </c>
      <c r="I1393" t="s">
        <v>6230</v>
      </c>
    </row>
    <row r="1394" spans="2:9">
      <c r="B1394">
        <v>1968</v>
      </c>
      <c r="C1394" t="s">
        <v>6231</v>
      </c>
      <c r="D1394" t="s">
        <v>6232</v>
      </c>
      <c r="E1394" t="s">
        <v>6233</v>
      </c>
      <c r="G1394" t="s">
        <v>6234</v>
      </c>
      <c r="H1394" t="s">
        <v>6235</v>
      </c>
      <c r="I1394" t="s">
        <v>6236</v>
      </c>
    </row>
    <row r="1395" spans="2:9">
      <c r="B1395">
        <v>1985</v>
      </c>
      <c r="C1395" t="s">
        <v>6237</v>
      </c>
      <c r="D1395" t="s">
        <v>6238</v>
      </c>
      <c r="E1395" t="s">
        <v>4117</v>
      </c>
      <c r="G1395" t="s">
        <v>4118</v>
      </c>
      <c r="H1395" t="s">
        <v>6239</v>
      </c>
      <c r="I1395" t="s">
        <v>6240</v>
      </c>
    </row>
    <row r="1396" spans="2:9">
      <c r="B1396">
        <v>2010</v>
      </c>
      <c r="C1396" t="s">
        <v>6241</v>
      </c>
      <c r="D1396" t="s">
        <v>6242</v>
      </c>
      <c r="E1396" t="s">
        <v>6243</v>
      </c>
      <c r="G1396" t="s">
        <v>6244</v>
      </c>
      <c r="H1396" t="s">
        <v>6245</v>
      </c>
      <c r="I1396" t="s">
        <v>6246</v>
      </c>
    </row>
    <row r="1397" spans="2:9">
      <c r="B1397">
        <v>2011</v>
      </c>
      <c r="C1397" t="s">
        <v>6247</v>
      </c>
      <c r="D1397" t="s">
        <v>6248</v>
      </c>
      <c r="E1397" t="s">
        <v>4272</v>
      </c>
      <c r="G1397" t="s">
        <v>4273</v>
      </c>
      <c r="H1397" t="s">
        <v>6249</v>
      </c>
      <c r="I1397" t="s">
        <v>6250</v>
      </c>
    </row>
    <row r="1398" spans="2:9">
      <c r="B1398">
        <v>1996</v>
      </c>
      <c r="C1398" t="s">
        <v>6251</v>
      </c>
      <c r="D1398" t="s">
        <v>6252</v>
      </c>
      <c r="E1398" t="s">
        <v>6253</v>
      </c>
      <c r="G1398" t="s">
        <v>6254</v>
      </c>
      <c r="H1398" t="s">
        <v>6255</v>
      </c>
      <c r="I1398" t="s">
        <v>6256</v>
      </c>
    </row>
    <row r="1399" spans="2:9">
      <c r="B1399">
        <v>2002</v>
      </c>
      <c r="C1399" t="s">
        <v>6257</v>
      </c>
      <c r="D1399" t="s">
        <v>6258</v>
      </c>
      <c r="E1399" t="s">
        <v>5060</v>
      </c>
      <c r="G1399" t="s">
        <v>5061</v>
      </c>
      <c r="H1399" t="s">
        <v>6259</v>
      </c>
      <c r="I1399" t="s">
        <v>6260</v>
      </c>
    </row>
    <row r="1400" spans="2:9">
      <c r="B1400">
        <v>2007</v>
      </c>
      <c r="C1400" t="s">
        <v>6261</v>
      </c>
      <c r="D1400" t="s">
        <v>6262</v>
      </c>
      <c r="E1400" t="s">
        <v>6263</v>
      </c>
      <c r="G1400" t="s">
        <v>6264</v>
      </c>
      <c r="H1400" t="s">
        <v>6265</v>
      </c>
      <c r="I1400" t="s">
        <v>6266</v>
      </c>
    </row>
    <row r="1401" spans="2:9">
      <c r="B1401">
        <v>2016</v>
      </c>
      <c r="C1401" t="s">
        <v>6267</v>
      </c>
      <c r="D1401" t="s">
        <v>6268</v>
      </c>
      <c r="E1401" t="s">
        <v>6269</v>
      </c>
      <c r="G1401" t="s">
        <v>6270</v>
      </c>
      <c r="H1401" t="s">
        <v>6271</v>
      </c>
      <c r="I1401" t="s">
        <v>6272</v>
      </c>
    </row>
    <row r="1402" spans="2:9">
      <c r="B1402">
        <v>2012</v>
      </c>
      <c r="C1402" t="s">
        <v>6273</v>
      </c>
      <c r="D1402" t="s">
        <v>6274</v>
      </c>
      <c r="E1402" t="s">
        <v>2472</v>
      </c>
      <c r="G1402" t="s">
        <v>2473</v>
      </c>
      <c r="H1402" t="s">
        <v>6275</v>
      </c>
      <c r="I1402" t="s">
        <v>6276</v>
      </c>
    </row>
    <row r="1403" spans="2:9">
      <c r="B1403">
        <v>2006</v>
      </c>
      <c r="C1403" t="s">
        <v>6277</v>
      </c>
      <c r="D1403" t="s">
        <v>6278</v>
      </c>
      <c r="E1403" t="s">
        <v>6279</v>
      </c>
      <c r="G1403" t="s">
        <v>6280</v>
      </c>
      <c r="H1403" t="s">
        <v>6281</v>
      </c>
      <c r="I1403" t="s">
        <v>6282</v>
      </c>
    </row>
    <row r="1404" spans="2:9">
      <c r="B1404">
        <v>1982</v>
      </c>
      <c r="C1404" t="s">
        <v>6283</v>
      </c>
      <c r="D1404" t="s">
        <v>6284</v>
      </c>
      <c r="E1404" t="s">
        <v>4219</v>
      </c>
      <c r="F1404" t="s">
        <v>4220</v>
      </c>
      <c r="I1404" t="s">
        <v>6285</v>
      </c>
    </row>
    <row r="1405" spans="2:9">
      <c r="B1405">
        <v>2011</v>
      </c>
      <c r="C1405" t="s">
        <v>6286</v>
      </c>
      <c r="D1405" t="s">
        <v>6287</v>
      </c>
      <c r="E1405" t="s">
        <v>6288</v>
      </c>
      <c r="F1405" t="s">
        <v>6289</v>
      </c>
      <c r="I1405" t="s">
        <v>6290</v>
      </c>
    </row>
    <row r="1406" spans="2:9">
      <c r="B1406">
        <v>2015</v>
      </c>
      <c r="C1406" t="s">
        <v>6291</v>
      </c>
      <c r="D1406" t="s">
        <v>6292</v>
      </c>
      <c r="E1406" t="s">
        <v>3891</v>
      </c>
      <c r="G1406" t="s">
        <v>3892</v>
      </c>
      <c r="H1406" t="s">
        <v>6293</v>
      </c>
      <c r="I1406" t="s">
        <v>6294</v>
      </c>
    </row>
    <row r="1407" spans="2:9">
      <c r="B1407">
        <v>2015</v>
      </c>
      <c r="C1407" t="s">
        <v>6295</v>
      </c>
      <c r="D1407" t="s">
        <v>6296</v>
      </c>
      <c r="E1407" t="s">
        <v>6297</v>
      </c>
      <c r="F1407" t="s">
        <v>6298</v>
      </c>
      <c r="I1407" t="s">
        <v>6299</v>
      </c>
    </row>
    <row r="1408" spans="2:9">
      <c r="B1408">
        <v>2011</v>
      </c>
      <c r="C1408" t="s">
        <v>6300</v>
      </c>
      <c r="D1408" t="s">
        <v>6301</v>
      </c>
      <c r="E1408" t="s">
        <v>6302</v>
      </c>
      <c r="G1408" t="s">
        <v>6303</v>
      </c>
      <c r="H1408" t="s">
        <v>6304</v>
      </c>
      <c r="I1408" t="s">
        <v>6305</v>
      </c>
    </row>
    <row r="1409" spans="2:9">
      <c r="B1409">
        <v>2004</v>
      </c>
      <c r="C1409" t="s">
        <v>6306</v>
      </c>
      <c r="D1409" t="s">
        <v>6307</v>
      </c>
      <c r="E1409" t="s">
        <v>6308</v>
      </c>
      <c r="G1409" t="s">
        <v>6309</v>
      </c>
      <c r="H1409" t="s">
        <v>6310</v>
      </c>
      <c r="I1409" t="s">
        <v>6311</v>
      </c>
    </row>
    <row r="1410" spans="2:9">
      <c r="B1410">
        <v>2011</v>
      </c>
      <c r="C1410" t="s">
        <v>6312</v>
      </c>
      <c r="D1410" t="s">
        <v>6313</v>
      </c>
      <c r="E1410" t="s">
        <v>6314</v>
      </c>
      <c r="G1410" t="s">
        <v>4895</v>
      </c>
      <c r="H1410" t="s">
        <v>6315</v>
      </c>
      <c r="I1410" t="s">
        <v>6316</v>
      </c>
    </row>
    <row r="1411" spans="2:9">
      <c r="B1411">
        <v>2007</v>
      </c>
      <c r="C1411" t="s">
        <v>4469</v>
      </c>
      <c r="D1411" t="s">
        <v>6317</v>
      </c>
      <c r="E1411" t="s">
        <v>4471</v>
      </c>
      <c r="G1411" t="s">
        <v>4472</v>
      </c>
      <c r="H1411" t="s">
        <v>6318</v>
      </c>
      <c r="I1411" t="s">
        <v>6319</v>
      </c>
    </row>
    <row r="1412" spans="2:9">
      <c r="B1412">
        <v>2015</v>
      </c>
      <c r="C1412" t="s">
        <v>6320</v>
      </c>
      <c r="D1412" t="s">
        <v>6321</v>
      </c>
      <c r="E1412" t="s">
        <v>6322</v>
      </c>
      <c r="G1412" t="s">
        <v>3319</v>
      </c>
      <c r="H1412" t="s">
        <v>6323</v>
      </c>
      <c r="I1412" t="s">
        <v>6324</v>
      </c>
    </row>
    <row r="1413" spans="2:9">
      <c r="B1413">
        <v>2005</v>
      </c>
      <c r="C1413" t="s">
        <v>6325</v>
      </c>
      <c r="D1413" t="s">
        <v>6326</v>
      </c>
      <c r="E1413" t="s">
        <v>6327</v>
      </c>
      <c r="G1413" t="s">
        <v>6328</v>
      </c>
      <c r="H1413" t="s">
        <v>6329</v>
      </c>
      <c r="I1413" t="s">
        <v>6330</v>
      </c>
    </row>
    <row r="1414" spans="2:9">
      <c r="B1414">
        <v>2008</v>
      </c>
      <c r="C1414" t="s">
        <v>6331</v>
      </c>
      <c r="D1414" t="s">
        <v>6332</v>
      </c>
      <c r="E1414" t="s">
        <v>6333</v>
      </c>
      <c r="G1414" t="s">
        <v>6334</v>
      </c>
      <c r="H1414" t="s">
        <v>6335</v>
      </c>
      <c r="I1414" t="s">
        <v>6336</v>
      </c>
    </row>
    <row r="1415" spans="2:9">
      <c r="B1415">
        <v>2002</v>
      </c>
      <c r="C1415" t="s">
        <v>6337</v>
      </c>
      <c r="D1415" t="s">
        <v>6338</v>
      </c>
      <c r="E1415" t="s">
        <v>6339</v>
      </c>
      <c r="G1415" t="s">
        <v>6340</v>
      </c>
      <c r="H1415" t="s">
        <v>6341</v>
      </c>
      <c r="I1415" t="s">
        <v>6342</v>
      </c>
    </row>
    <row r="1416" spans="2:9">
      <c r="B1416">
        <v>2008</v>
      </c>
      <c r="C1416" t="s">
        <v>6343</v>
      </c>
      <c r="D1416" t="s">
        <v>6344</v>
      </c>
      <c r="E1416" t="s">
        <v>6345</v>
      </c>
      <c r="G1416" t="s">
        <v>6346</v>
      </c>
      <c r="H1416" t="s">
        <v>6347</v>
      </c>
      <c r="I1416" t="s">
        <v>6348</v>
      </c>
    </row>
    <row r="1417" spans="2:9">
      <c r="B1417">
        <v>1983</v>
      </c>
      <c r="C1417" t="s">
        <v>6349</v>
      </c>
      <c r="D1417" t="s">
        <v>6350</v>
      </c>
      <c r="E1417" t="s">
        <v>1811</v>
      </c>
      <c r="G1417" t="s">
        <v>1812</v>
      </c>
      <c r="H1417" t="s">
        <v>6351</v>
      </c>
      <c r="I1417" t="s">
        <v>6352</v>
      </c>
    </row>
    <row r="1418" spans="2:9">
      <c r="B1418">
        <v>2000</v>
      </c>
      <c r="C1418" t="s">
        <v>6353</v>
      </c>
      <c r="D1418" t="s">
        <v>6354</v>
      </c>
      <c r="E1418" t="s">
        <v>3966</v>
      </c>
      <c r="G1418" t="s">
        <v>3967</v>
      </c>
      <c r="H1418" t="s">
        <v>6355</v>
      </c>
      <c r="I1418" t="s">
        <v>6356</v>
      </c>
    </row>
    <row r="1419" spans="2:9">
      <c r="B1419">
        <v>2015</v>
      </c>
      <c r="C1419" t="s">
        <v>6357</v>
      </c>
      <c r="D1419" t="s">
        <v>6358</v>
      </c>
      <c r="E1419" t="s">
        <v>6359</v>
      </c>
      <c r="F1419" t="s">
        <v>6360</v>
      </c>
      <c r="I1419" t="s">
        <v>6361</v>
      </c>
    </row>
    <row r="1420" spans="2:9">
      <c r="B1420">
        <v>2015</v>
      </c>
      <c r="C1420" t="s">
        <v>6362</v>
      </c>
      <c r="D1420" t="s">
        <v>6363</v>
      </c>
      <c r="E1420" t="s">
        <v>4035</v>
      </c>
      <c r="G1420" t="s">
        <v>4036</v>
      </c>
      <c r="H1420" t="s">
        <v>6364</v>
      </c>
      <c r="I1420" t="s">
        <v>6365</v>
      </c>
    </row>
    <row r="1421" spans="2:9">
      <c r="B1421">
        <v>1996</v>
      </c>
      <c r="C1421" t="s">
        <v>6366</v>
      </c>
      <c r="D1421" t="s">
        <v>6367</v>
      </c>
      <c r="E1421" t="s">
        <v>2538</v>
      </c>
      <c r="G1421" t="s">
        <v>2539</v>
      </c>
      <c r="H1421" t="s">
        <v>6368</v>
      </c>
      <c r="I1421" t="s">
        <v>6369</v>
      </c>
    </row>
    <row r="1422" spans="2:9">
      <c r="B1422">
        <v>2016</v>
      </c>
      <c r="C1422" t="s">
        <v>5097</v>
      </c>
      <c r="D1422" t="s">
        <v>6370</v>
      </c>
      <c r="E1422" t="s">
        <v>6371</v>
      </c>
      <c r="F1422" t="s">
        <v>6372</v>
      </c>
      <c r="I1422" t="s">
        <v>6373</v>
      </c>
    </row>
    <row r="1423" spans="2:9">
      <c r="B1423">
        <v>1989</v>
      </c>
      <c r="C1423" t="s">
        <v>6374</v>
      </c>
      <c r="D1423" t="s">
        <v>6375</v>
      </c>
      <c r="E1423" t="s">
        <v>6376</v>
      </c>
      <c r="G1423" t="s">
        <v>6377</v>
      </c>
      <c r="H1423" t="s">
        <v>6378</v>
      </c>
      <c r="I1423" t="s">
        <v>6379</v>
      </c>
    </row>
    <row r="1424" spans="2:9">
      <c r="B1424">
        <v>2002</v>
      </c>
      <c r="C1424" t="s">
        <v>6380</v>
      </c>
      <c r="D1424" t="s">
        <v>6381</v>
      </c>
      <c r="E1424" t="s">
        <v>1006</v>
      </c>
      <c r="G1424" t="s">
        <v>1007</v>
      </c>
      <c r="H1424" t="s">
        <v>6382</v>
      </c>
      <c r="I1424" t="s">
        <v>6383</v>
      </c>
    </row>
    <row r="1425" spans="2:9">
      <c r="B1425">
        <v>2004</v>
      </c>
      <c r="C1425" t="s">
        <v>6384</v>
      </c>
      <c r="D1425" t="s">
        <v>6385</v>
      </c>
      <c r="E1425" t="s">
        <v>6386</v>
      </c>
      <c r="G1425" t="s">
        <v>2767</v>
      </c>
      <c r="H1425" t="s">
        <v>6387</v>
      </c>
      <c r="I1425" t="s">
        <v>6388</v>
      </c>
    </row>
    <row r="1426" spans="2:9">
      <c r="B1426">
        <v>2003</v>
      </c>
      <c r="C1426" t="s">
        <v>6389</v>
      </c>
      <c r="D1426" t="s">
        <v>6390</v>
      </c>
      <c r="E1426" t="s">
        <v>6391</v>
      </c>
      <c r="F1426">
        <v>14750945</v>
      </c>
      <c r="I1426" t="s">
        <v>6392</v>
      </c>
    </row>
    <row r="1427" spans="2:9">
      <c r="B1427">
        <v>1996</v>
      </c>
      <c r="C1427" t="s">
        <v>6393</v>
      </c>
      <c r="D1427" t="s">
        <v>6394</v>
      </c>
      <c r="E1427" t="s">
        <v>6395</v>
      </c>
      <c r="G1427" t="s">
        <v>6396</v>
      </c>
      <c r="H1427" t="s">
        <v>6397</v>
      </c>
      <c r="I1427" t="s">
        <v>6398</v>
      </c>
    </row>
    <row r="1428" spans="2:9">
      <c r="B1428">
        <v>2003</v>
      </c>
      <c r="C1428" t="s">
        <v>6399</v>
      </c>
      <c r="D1428" t="s">
        <v>6400</v>
      </c>
      <c r="E1428" t="s">
        <v>6401</v>
      </c>
      <c r="F1428" t="s">
        <v>6402</v>
      </c>
      <c r="I1428" t="s">
        <v>6403</v>
      </c>
    </row>
    <row r="1429" spans="2:9">
      <c r="B1429">
        <v>2009</v>
      </c>
      <c r="C1429" t="s">
        <v>6404</v>
      </c>
      <c r="D1429" t="s">
        <v>6405</v>
      </c>
      <c r="E1429" t="s">
        <v>3625</v>
      </c>
      <c r="G1429" t="s">
        <v>3626</v>
      </c>
      <c r="H1429" t="s">
        <v>6406</v>
      </c>
      <c r="I1429" t="s">
        <v>6407</v>
      </c>
    </row>
    <row r="1430" spans="2:9">
      <c r="B1430">
        <v>2006</v>
      </c>
      <c r="C1430" t="s">
        <v>6408</v>
      </c>
      <c r="D1430" t="s">
        <v>6409</v>
      </c>
      <c r="E1430" t="s">
        <v>6410</v>
      </c>
      <c r="F1430" t="s">
        <v>6411</v>
      </c>
      <c r="I1430" t="s">
        <v>6412</v>
      </c>
    </row>
    <row r="1431" spans="2:9">
      <c r="B1431">
        <v>2002</v>
      </c>
      <c r="C1431" t="s">
        <v>6413</v>
      </c>
      <c r="D1431" t="s">
        <v>6414</v>
      </c>
      <c r="E1431" t="s">
        <v>6415</v>
      </c>
      <c r="G1431" t="s">
        <v>6416</v>
      </c>
      <c r="H1431" t="s">
        <v>6417</v>
      </c>
      <c r="I1431" t="s">
        <v>6418</v>
      </c>
    </row>
    <row r="1432" spans="2:9">
      <c r="B1432">
        <v>2011</v>
      </c>
      <c r="C1432" t="s">
        <v>6419</v>
      </c>
      <c r="D1432" t="s">
        <v>6420</v>
      </c>
      <c r="E1432" t="s">
        <v>6421</v>
      </c>
      <c r="G1432" t="s">
        <v>6422</v>
      </c>
      <c r="H1432" t="s">
        <v>6423</v>
      </c>
      <c r="I1432" t="s">
        <v>6424</v>
      </c>
    </row>
    <row r="1433" spans="2:9">
      <c r="B1433">
        <v>2004</v>
      </c>
      <c r="C1433" t="s">
        <v>6425</v>
      </c>
      <c r="D1433" t="s">
        <v>6426</v>
      </c>
      <c r="E1433" t="s">
        <v>6427</v>
      </c>
      <c r="G1433" t="s">
        <v>1889</v>
      </c>
      <c r="H1433" t="s">
        <v>6428</v>
      </c>
      <c r="I1433" t="s">
        <v>6429</v>
      </c>
    </row>
    <row r="1434" spans="2:9">
      <c r="B1434">
        <v>2009</v>
      </c>
      <c r="C1434" t="s">
        <v>6430</v>
      </c>
      <c r="D1434" t="s">
        <v>6431</v>
      </c>
      <c r="E1434" t="s">
        <v>6432</v>
      </c>
      <c r="F1434" t="s">
        <v>6433</v>
      </c>
      <c r="I1434" t="s">
        <v>6434</v>
      </c>
    </row>
    <row r="1435" spans="2:9">
      <c r="B1435">
        <v>2012</v>
      </c>
      <c r="C1435" t="s">
        <v>6435</v>
      </c>
      <c r="D1435" t="s">
        <v>6436</v>
      </c>
      <c r="E1435" t="s">
        <v>6437</v>
      </c>
      <c r="G1435" t="s">
        <v>6438</v>
      </c>
      <c r="H1435" t="s">
        <v>6439</v>
      </c>
      <c r="I1435" t="s">
        <v>6440</v>
      </c>
    </row>
    <row r="1436" spans="2:9">
      <c r="B1436">
        <v>2012</v>
      </c>
      <c r="C1436" t="s">
        <v>6441</v>
      </c>
      <c r="D1436" t="s">
        <v>6442</v>
      </c>
      <c r="E1436" t="s">
        <v>6443</v>
      </c>
      <c r="G1436" t="s">
        <v>1837</v>
      </c>
      <c r="H1436" t="s">
        <v>6444</v>
      </c>
      <c r="I1436" t="s">
        <v>6445</v>
      </c>
    </row>
    <row r="1437" spans="2:9">
      <c r="B1437">
        <v>2012</v>
      </c>
      <c r="C1437" t="s">
        <v>6446</v>
      </c>
      <c r="D1437" t="s">
        <v>6447</v>
      </c>
      <c r="E1437" t="s">
        <v>6448</v>
      </c>
      <c r="F1437" t="s">
        <v>6449</v>
      </c>
      <c r="I1437" t="s">
        <v>6450</v>
      </c>
    </row>
    <row r="1438" spans="2:9">
      <c r="B1438">
        <v>2014</v>
      </c>
      <c r="C1438" t="s">
        <v>6451</v>
      </c>
      <c r="D1438" t="s">
        <v>6452</v>
      </c>
      <c r="E1438" t="s">
        <v>6453</v>
      </c>
      <c r="G1438" t="s">
        <v>6454</v>
      </c>
      <c r="H1438" t="s">
        <v>6455</v>
      </c>
      <c r="I1438" t="s">
        <v>6456</v>
      </c>
    </row>
    <row r="1439" spans="2:9">
      <c r="B1439">
        <v>1977</v>
      </c>
      <c r="C1439" t="s">
        <v>6457</v>
      </c>
      <c r="D1439" t="s">
        <v>6458</v>
      </c>
      <c r="E1439" t="s">
        <v>6459</v>
      </c>
      <c r="F1439" t="s">
        <v>6460</v>
      </c>
      <c r="I1439" t="s">
        <v>6461</v>
      </c>
    </row>
    <row r="1440" spans="2:9">
      <c r="B1440">
        <v>2003</v>
      </c>
      <c r="C1440" t="s">
        <v>6462</v>
      </c>
      <c r="D1440" t="s">
        <v>6463</v>
      </c>
      <c r="E1440" t="s">
        <v>6464</v>
      </c>
      <c r="F1440">
        <v>18730450</v>
      </c>
      <c r="I1440" t="s">
        <v>6465</v>
      </c>
    </row>
    <row r="1441" spans="2:9">
      <c r="B1441">
        <v>2006</v>
      </c>
      <c r="C1441" t="s">
        <v>6466</v>
      </c>
      <c r="D1441" t="s">
        <v>6467</v>
      </c>
      <c r="E1441" t="s">
        <v>6468</v>
      </c>
      <c r="G1441" t="s">
        <v>6469</v>
      </c>
      <c r="H1441" t="s">
        <v>6470</v>
      </c>
      <c r="I1441" t="s">
        <v>6471</v>
      </c>
    </row>
    <row r="1442" spans="2:9">
      <c r="B1442">
        <v>2017</v>
      </c>
      <c r="C1442" t="s">
        <v>6472</v>
      </c>
      <c r="D1442" t="s">
        <v>6473</v>
      </c>
      <c r="E1442" t="s">
        <v>6474</v>
      </c>
      <c r="G1442" t="s">
        <v>6475</v>
      </c>
      <c r="H1442" t="s">
        <v>6476</v>
      </c>
      <c r="I1442" t="s">
        <v>6477</v>
      </c>
    </row>
    <row r="1443" spans="2:9">
      <c r="B1443">
        <v>2011</v>
      </c>
      <c r="C1443" t="s">
        <v>6478</v>
      </c>
      <c r="D1443" t="s">
        <v>6479</v>
      </c>
      <c r="E1443" t="s">
        <v>6480</v>
      </c>
      <c r="G1443" t="s">
        <v>6481</v>
      </c>
      <c r="H1443" t="s">
        <v>6482</v>
      </c>
      <c r="I1443" t="s">
        <v>6483</v>
      </c>
    </row>
    <row r="1444" spans="2:9">
      <c r="B1444">
        <v>1992</v>
      </c>
      <c r="C1444" t="s">
        <v>6484</v>
      </c>
      <c r="D1444" t="s">
        <v>6485</v>
      </c>
      <c r="E1444" t="s">
        <v>6486</v>
      </c>
      <c r="G1444" t="s">
        <v>6487</v>
      </c>
      <c r="H1444" t="s">
        <v>6488</v>
      </c>
      <c r="I1444" t="s">
        <v>6489</v>
      </c>
    </row>
    <row r="1445" spans="2:9">
      <c r="B1445">
        <v>2013</v>
      </c>
      <c r="C1445" t="s">
        <v>6490</v>
      </c>
      <c r="D1445" t="s">
        <v>6491</v>
      </c>
      <c r="E1445" t="s">
        <v>6492</v>
      </c>
      <c r="G1445" t="s">
        <v>1486</v>
      </c>
      <c r="H1445" t="s">
        <v>6493</v>
      </c>
      <c r="I1445" t="s">
        <v>6494</v>
      </c>
    </row>
    <row r="1446" spans="2:9">
      <c r="B1446">
        <v>1998</v>
      </c>
      <c r="C1446" t="s">
        <v>6495</v>
      </c>
      <c r="D1446" t="s">
        <v>6496</v>
      </c>
      <c r="E1446" t="s">
        <v>858</v>
      </c>
      <c r="G1446" t="s">
        <v>859</v>
      </c>
      <c r="H1446" t="s">
        <v>6497</v>
      </c>
      <c r="I1446" t="s">
        <v>6498</v>
      </c>
    </row>
    <row r="1447" spans="2:9">
      <c r="B1447">
        <v>2008</v>
      </c>
      <c r="C1447" t="s">
        <v>6499</v>
      </c>
      <c r="D1447" t="s">
        <v>4599</v>
      </c>
      <c r="E1447" t="s">
        <v>2361</v>
      </c>
      <c r="F1447" t="s">
        <v>2362</v>
      </c>
      <c r="I1447" t="s">
        <v>6500</v>
      </c>
    </row>
    <row r="1448" spans="2:9">
      <c r="B1448">
        <v>1994</v>
      </c>
      <c r="C1448" t="s">
        <v>6501</v>
      </c>
      <c r="D1448" t="s">
        <v>6502</v>
      </c>
      <c r="E1448" t="s">
        <v>6503</v>
      </c>
      <c r="G1448" t="s">
        <v>6504</v>
      </c>
      <c r="H1448" t="s">
        <v>6505</v>
      </c>
      <c r="I1448" t="s">
        <v>6506</v>
      </c>
    </row>
    <row r="1449" spans="2:9">
      <c r="B1449">
        <v>1985</v>
      </c>
      <c r="C1449" t="s">
        <v>6507</v>
      </c>
      <c r="D1449" t="s">
        <v>6508</v>
      </c>
      <c r="E1449" t="s">
        <v>5551</v>
      </c>
      <c r="G1449" t="s">
        <v>5552</v>
      </c>
      <c r="H1449" t="s">
        <v>6509</v>
      </c>
      <c r="I1449" t="s">
        <v>6510</v>
      </c>
    </row>
    <row r="1450" spans="2:9">
      <c r="B1450">
        <v>1997</v>
      </c>
      <c r="C1450" t="s">
        <v>6511</v>
      </c>
      <c r="D1450" t="s">
        <v>6512</v>
      </c>
      <c r="E1450" t="s">
        <v>6513</v>
      </c>
      <c r="G1450" t="s">
        <v>6514</v>
      </c>
      <c r="H1450" t="s">
        <v>6515</v>
      </c>
      <c r="I1450" t="s">
        <v>6516</v>
      </c>
    </row>
    <row r="1451" spans="2:9">
      <c r="B1451">
        <v>1976</v>
      </c>
      <c r="C1451" t="s">
        <v>6517</v>
      </c>
      <c r="E1451" t="s">
        <v>1861</v>
      </c>
      <c r="G1451" t="s">
        <v>1862</v>
      </c>
      <c r="H1451" t="s">
        <v>6518</v>
      </c>
      <c r="I1451" t="s">
        <v>6519</v>
      </c>
    </row>
    <row r="1452" spans="2:9">
      <c r="B1452">
        <v>2018</v>
      </c>
      <c r="C1452" t="s">
        <v>6520</v>
      </c>
      <c r="D1452" t="s">
        <v>6521</v>
      </c>
      <c r="E1452" t="s">
        <v>6522</v>
      </c>
      <c r="G1452" t="s">
        <v>6523</v>
      </c>
      <c r="H1452" t="s">
        <v>6524</v>
      </c>
      <c r="I1452" t="s">
        <v>6525</v>
      </c>
    </row>
    <row r="1453" spans="2:9">
      <c r="B1453">
        <v>2020</v>
      </c>
      <c r="C1453" t="s">
        <v>6526</v>
      </c>
      <c r="D1453" t="s">
        <v>6527</v>
      </c>
      <c r="E1453" t="s">
        <v>6528</v>
      </c>
      <c r="F1453" t="s">
        <v>6529</v>
      </c>
      <c r="I1453" t="s">
        <v>6530</v>
      </c>
    </row>
    <row r="1454" spans="2:9">
      <c r="B1454">
        <v>2009</v>
      </c>
      <c r="C1454" t="s">
        <v>6531</v>
      </c>
      <c r="D1454" t="s">
        <v>6532</v>
      </c>
      <c r="E1454" t="s">
        <v>2992</v>
      </c>
      <c r="G1454" t="s">
        <v>1720</v>
      </c>
      <c r="H1454" t="s">
        <v>6533</v>
      </c>
      <c r="I1454" t="s">
        <v>6534</v>
      </c>
    </row>
    <row r="1455" spans="2:9">
      <c r="B1455">
        <v>2009</v>
      </c>
      <c r="C1455" t="s">
        <v>6535</v>
      </c>
      <c r="D1455" t="s">
        <v>6536</v>
      </c>
      <c r="E1455" t="s">
        <v>4299</v>
      </c>
      <c r="F1455" t="s">
        <v>6537</v>
      </c>
      <c r="I1455" t="s">
        <v>6538</v>
      </c>
    </row>
    <row r="1456" spans="2:9">
      <c r="B1456">
        <v>1985</v>
      </c>
      <c r="C1456" t="s">
        <v>6539</v>
      </c>
      <c r="D1456" t="s">
        <v>6540</v>
      </c>
      <c r="E1456" t="s">
        <v>6541</v>
      </c>
      <c r="F1456" t="s">
        <v>6542</v>
      </c>
      <c r="I1456" t="s">
        <v>6543</v>
      </c>
    </row>
    <row r="1457" spans="2:9">
      <c r="B1457">
        <v>2019</v>
      </c>
      <c r="C1457" t="s">
        <v>6544</v>
      </c>
      <c r="D1457" t="s">
        <v>6545</v>
      </c>
      <c r="E1457" t="s">
        <v>6546</v>
      </c>
      <c r="G1457" t="s">
        <v>4457</v>
      </c>
      <c r="H1457" t="s">
        <v>6547</v>
      </c>
      <c r="I1457" t="s">
        <v>6548</v>
      </c>
    </row>
    <row r="1458" spans="2:9">
      <c r="B1458">
        <v>1990</v>
      </c>
      <c r="C1458" t="s">
        <v>6549</v>
      </c>
      <c r="D1458" t="s">
        <v>6550</v>
      </c>
      <c r="E1458" t="s">
        <v>6551</v>
      </c>
      <c r="G1458" t="s">
        <v>6552</v>
      </c>
      <c r="H1458" t="s">
        <v>6553</v>
      </c>
      <c r="I1458" t="s">
        <v>6554</v>
      </c>
    </row>
    <row r="1459" spans="2:9">
      <c r="B1459">
        <v>2008</v>
      </c>
      <c r="C1459" t="s">
        <v>6555</v>
      </c>
      <c r="D1459" t="s">
        <v>6556</v>
      </c>
      <c r="E1459" t="s">
        <v>6557</v>
      </c>
      <c r="F1459" t="s">
        <v>6558</v>
      </c>
      <c r="I1459" t="s">
        <v>6559</v>
      </c>
    </row>
    <row r="1460" spans="2:9">
      <c r="B1460">
        <v>2011</v>
      </c>
      <c r="C1460" t="s">
        <v>6560</v>
      </c>
      <c r="D1460" t="s">
        <v>6561</v>
      </c>
      <c r="E1460" t="s">
        <v>6288</v>
      </c>
      <c r="F1460" t="s">
        <v>6289</v>
      </c>
      <c r="I1460" t="s">
        <v>6562</v>
      </c>
    </row>
    <row r="1461" spans="2:9">
      <c r="B1461">
        <v>2016</v>
      </c>
      <c r="C1461" t="s">
        <v>6563</v>
      </c>
      <c r="D1461" t="s">
        <v>6564</v>
      </c>
      <c r="E1461" t="s">
        <v>6565</v>
      </c>
      <c r="G1461" t="s">
        <v>6566</v>
      </c>
      <c r="H1461" t="s">
        <v>6567</v>
      </c>
      <c r="I1461" t="s">
        <v>6568</v>
      </c>
    </row>
    <row r="1462" spans="2:9">
      <c r="B1462">
        <v>1999</v>
      </c>
      <c r="C1462" t="s">
        <v>6569</v>
      </c>
      <c r="D1462" t="s">
        <v>6570</v>
      </c>
      <c r="E1462" t="s">
        <v>4511</v>
      </c>
      <c r="G1462" t="s">
        <v>4512</v>
      </c>
      <c r="H1462" t="s">
        <v>6571</v>
      </c>
      <c r="I1462" t="s">
        <v>6572</v>
      </c>
    </row>
    <row r="1463" spans="2:9">
      <c r="B1463">
        <v>2012</v>
      </c>
      <c r="C1463" t="s">
        <v>6573</v>
      </c>
      <c r="D1463" t="s">
        <v>6574</v>
      </c>
      <c r="E1463" t="s">
        <v>3599</v>
      </c>
      <c r="G1463" t="s">
        <v>3600</v>
      </c>
      <c r="H1463" t="s">
        <v>6575</v>
      </c>
      <c r="I1463" t="s">
        <v>6576</v>
      </c>
    </row>
    <row r="1464" spans="2:9">
      <c r="B1464">
        <v>1964</v>
      </c>
      <c r="C1464" t="s">
        <v>6577</v>
      </c>
      <c r="D1464" t="s">
        <v>6578</v>
      </c>
      <c r="E1464" t="s">
        <v>6579</v>
      </c>
      <c r="F1464" t="s">
        <v>6580</v>
      </c>
      <c r="I1464" t="s">
        <v>6581</v>
      </c>
    </row>
    <row r="1465" spans="2:9">
      <c r="B1465">
        <v>2014</v>
      </c>
      <c r="C1465" t="s">
        <v>6582</v>
      </c>
      <c r="D1465" t="s">
        <v>6583</v>
      </c>
      <c r="E1465" t="s">
        <v>6584</v>
      </c>
      <c r="F1465" t="s">
        <v>6585</v>
      </c>
      <c r="I1465" t="s">
        <v>6586</v>
      </c>
    </row>
    <row r="1466" spans="2:9">
      <c r="B1466">
        <v>1999</v>
      </c>
      <c r="C1466" t="s">
        <v>6587</v>
      </c>
      <c r="D1466" t="s">
        <v>6588</v>
      </c>
      <c r="E1466" t="s">
        <v>6589</v>
      </c>
      <c r="G1466" t="s">
        <v>6590</v>
      </c>
      <c r="H1466" t="s">
        <v>6591</v>
      </c>
      <c r="I1466" t="s">
        <v>6592</v>
      </c>
    </row>
    <row r="1467" spans="2:9">
      <c r="B1467">
        <v>2008</v>
      </c>
      <c r="C1467" t="s">
        <v>6593</v>
      </c>
      <c r="D1467" t="s">
        <v>6594</v>
      </c>
      <c r="E1467" t="s">
        <v>6595</v>
      </c>
      <c r="F1467" t="s">
        <v>6596</v>
      </c>
      <c r="I1467" t="s">
        <v>6597</v>
      </c>
    </row>
    <row r="1468" spans="2:9">
      <c r="B1468">
        <v>2009</v>
      </c>
      <c r="C1468" t="s">
        <v>6598</v>
      </c>
      <c r="D1468" t="s">
        <v>6599</v>
      </c>
      <c r="E1468" t="s">
        <v>6600</v>
      </c>
      <c r="F1468" t="s">
        <v>6601</v>
      </c>
      <c r="I1468" t="s">
        <v>6602</v>
      </c>
    </row>
    <row r="1469" spans="2:9">
      <c r="B1469">
        <v>2001</v>
      </c>
      <c r="C1469" t="s">
        <v>6603</v>
      </c>
      <c r="D1469" t="s">
        <v>6604</v>
      </c>
      <c r="E1469" t="s">
        <v>5391</v>
      </c>
      <c r="G1469" t="s">
        <v>5392</v>
      </c>
      <c r="H1469" t="s">
        <v>6605</v>
      </c>
      <c r="I1469" t="s">
        <v>6606</v>
      </c>
    </row>
    <row r="1470" spans="2:9">
      <c r="B1470">
        <v>2009</v>
      </c>
      <c r="C1470" t="s">
        <v>6607</v>
      </c>
      <c r="D1470" t="s">
        <v>6608</v>
      </c>
      <c r="E1470" t="s">
        <v>6609</v>
      </c>
      <c r="F1470" t="s">
        <v>6610</v>
      </c>
      <c r="I1470" t="s">
        <v>6611</v>
      </c>
    </row>
    <row r="1471" spans="2:9">
      <c r="B1471">
        <v>2012</v>
      </c>
      <c r="C1471" t="s">
        <v>6612</v>
      </c>
      <c r="D1471" t="s">
        <v>6613</v>
      </c>
      <c r="E1471" t="s">
        <v>6614</v>
      </c>
      <c r="G1471" t="s">
        <v>6615</v>
      </c>
      <c r="H1471" t="s">
        <v>6616</v>
      </c>
      <c r="I1471" t="s">
        <v>6617</v>
      </c>
    </row>
    <row r="1472" spans="2:9">
      <c r="B1472">
        <v>2013</v>
      </c>
      <c r="C1472" t="s">
        <v>6618</v>
      </c>
      <c r="D1472" t="s">
        <v>6619</v>
      </c>
      <c r="E1472" t="s">
        <v>5417</v>
      </c>
      <c r="G1472" t="s">
        <v>4836</v>
      </c>
      <c r="H1472" t="s">
        <v>6620</v>
      </c>
      <c r="I1472" t="s">
        <v>6621</v>
      </c>
    </row>
    <row r="1473" spans="2:9">
      <c r="B1473">
        <v>2007</v>
      </c>
      <c r="C1473" t="s">
        <v>6622</v>
      </c>
      <c r="D1473" t="s">
        <v>6623</v>
      </c>
      <c r="E1473" t="s">
        <v>3891</v>
      </c>
      <c r="G1473" t="s">
        <v>3892</v>
      </c>
      <c r="H1473" t="s">
        <v>6624</v>
      </c>
      <c r="I1473" t="s">
        <v>6625</v>
      </c>
    </row>
    <row r="1474" spans="2:9">
      <c r="B1474">
        <v>2020</v>
      </c>
      <c r="C1474" t="s">
        <v>6626</v>
      </c>
      <c r="D1474" t="s">
        <v>6627</v>
      </c>
      <c r="E1474" t="s">
        <v>3664</v>
      </c>
      <c r="F1474" t="s">
        <v>3665</v>
      </c>
      <c r="I1474" t="s">
        <v>6628</v>
      </c>
    </row>
    <row r="1475" spans="2:9">
      <c r="B1475">
        <v>1992</v>
      </c>
      <c r="D1475" t="s">
        <v>6629</v>
      </c>
      <c r="E1475" t="s">
        <v>2897</v>
      </c>
      <c r="G1475" t="s">
        <v>2898</v>
      </c>
      <c r="H1475" t="s">
        <v>6630</v>
      </c>
      <c r="I1475" t="s">
        <v>6631</v>
      </c>
    </row>
    <row r="1476" spans="2:9">
      <c r="B1476">
        <v>2012</v>
      </c>
      <c r="C1476" t="s">
        <v>6632</v>
      </c>
      <c r="D1476" t="s">
        <v>6633</v>
      </c>
      <c r="E1476" t="s">
        <v>3809</v>
      </c>
      <c r="G1476" t="s">
        <v>3810</v>
      </c>
      <c r="H1476" t="s">
        <v>6634</v>
      </c>
      <c r="I1476" t="s">
        <v>6635</v>
      </c>
    </row>
    <row r="1477" spans="2:9">
      <c r="B1477">
        <v>2015</v>
      </c>
      <c r="C1477" t="s">
        <v>6636</v>
      </c>
      <c r="D1477" t="s">
        <v>6637</v>
      </c>
      <c r="E1477" t="s">
        <v>6638</v>
      </c>
      <c r="F1477" t="s">
        <v>6639</v>
      </c>
      <c r="I1477" t="s">
        <v>6640</v>
      </c>
    </row>
    <row r="1478" spans="2:9">
      <c r="B1478">
        <v>2006</v>
      </c>
      <c r="C1478" t="s">
        <v>6641</v>
      </c>
      <c r="D1478" t="s">
        <v>6642</v>
      </c>
      <c r="E1478" t="s">
        <v>2011</v>
      </c>
      <c r="F1478" t="s">
        <v>2012</v>
      </c>
      <c r="I1478" t="s">
        <v>6643</v>
      </c>
    </row>
    <row r="1479" spans="2:9">
      <c r="B1479">
        <v>2020</v>
      </c>
      <c r="C1479" t="s">
        <v>6644</v>
      </c>
      <c r="D1479" t="s">
        <v>6645</v>
      </c>
      <c r="E1479" t="s">
        <v>6314</v>
      </c>
      <c r="G1479" t="s">
        <v>4895</v>
      </c>
      <c r="H1479" t="s">
        <v>6646</v>
      </c>
      <c r="I1479" t="s">
        <v>6647</v>
      </c>
    </row>
    <row r="1480" spans="2:9">
      <c r="B1480">
        <v>1996</v>
      </c>
      <c r="C1480" t="s">
        <v>6648</v>
      </c>
      <c r="D1480" t="s">
        <v>6649</v>
      </c>
      <c r="E1480" t="s">
        <v>3891</v>
      </c>
      <c r="G1480" t="s">
        <v>3892</v>
      </c>
      <c r="H1480" t="s">
        <v>6650</v>
      </c>
      <c r="I1480" t="s">
        <v>6651</v>
      </c>
    </row>
    <row r="1481" spans="2:9">
      <c r="B1481">
        <v>2017</v>
      </c>
      <c r="C1481" t="s">
        <v>6652</v>
      </c>
      <c r="D1481" t="s">
        <v>6653</v>
      </c>
      <c r="E1481" t="s">
        <v>5471</v>
      </c>
      <c r="G1481" t="s">
        <v>5472</v>
      </c>
      <c r="H1481" t="s">
        <v>6654</v>
      </c>
      <c r="I1481" t="s">
        <v>6655</v>
      </c>
    </row>
    <row r="1482" spans="2:9">
      <c r="B1482">
        <v>2017</v>
      </c>
      <c r="C1482" t="s">
        <v>6656</v>
      </c>
      <c r="D1482" t="s">
        <v>6657</v>
      </c>
      <c r="E1482" t="s">
        <v>5294</v>
      </c>
      <c r="G1482" t="s">
        <v>5295</v>
      </c>
      <c r="H1482" t="s">
        <v>6658</v>
      </c>
      <c r="I1482" t="s">
        <v>6659</v>
      </c>
    </row>
    <row r="1483" spans="2:9">
      <c r="B1483">
        <v>2016</v>
      </c>
      <c r="C1483" t="s">
        <v>6660</v>
      </c>
      <c r="D1483" t="s">
        <v>6661</v>
      </c>
      <c r="E1483" t="s">
        <v>6662</v>
      </c>
      <c r="G1483" t="s">
        <v>6663</v>
      </c>
      <c r="H1483" t="s">
        <v>6664</v>
      </c>
      <c r="I1483" t="s">
        <v>6665</v>
      </c>
    </row>
    <row r="1484" spans="2:9">
      <c r="B1484">
        <v>2017</v>
      </c>
      <c r="C1484" t="s">
        <v>6666</v>
      </c>
      <c r="D1484" t="s">
        <v>6667</v>
      </c>
      <c r="E1484" t="s">
        <v>6668</v>
      </c>
      <c r="G1484" t="s">
        <v>6669</v>
      </c>
      <c r="H1484" t="s">
        <v>6670</v>
      </c>
      <c r="I1484" t="s">
        <v>6671</v>
      </c>
    </row>
    <row r="1485" spans="2:9">
      <c r="B1485">
        <v>2004</v>
      </c>
      <c r="C1485" t="s">
        <v>6672</v>
      </c>
      <c r="D1485" t="s">
        <v>6673</v>
      </c>
      <c r="E1485" t="s">
        <v>6674</v>
      </c>
      <c r="G1485" t="s">
        <v>6675</v>
      </c>
      <c r="H1485" t="s">
        <v>6676</v>
      </c>
      <c r="I1485" t="s">
        <v>6677</v>
      </c>
    </row>
    <row r="1486" spans="2:9">
      <c r="B1486">
        <v>2018</v>
      </c>
      <c r="C1486" t="s">
        <v>6678</v>
      </c>
      <c r="D1486" t="s">
        <v>6679</v>
      </c>
      <c r="E1486" t="s">
        <v>6680</v>
      </c>
      <c r="G1486" t="s">
        <v>6681</v>
      </c>
      <c r="H1486" t="s">
        <v>6682</v>
      </c>
      <c r="I1486" t="s">
        <v>6683</v>
      </c>
    </row>
    <row r="1487" spans="2:9">
      <c r="B1487">
        <v>2020</v>
      </c>
      <c r="C1487" t="s">
        <v>6684</v>
      </c>
      <c r="D1487" t="s">
        <v>6685</v>
      </c>
      <c r="E1487" t="s">
        <v>6686</v>
      </c>
      <c r="G1487" t="s">
        <v>6687</v>
      </c>
      <c r="H1487" t="s">
        <v>6688</v>
      </c>
      <c r="I1487" t="s">
        <v>6689</v>
      </c>
    </row>
    <row r="1488" spans="2:9">
      <c r="B1488">
        <v>2009</v>
      </c>
      <c r="C1488" t="s">
        <v>6690</v>
      </c>
      <c r="D1488" t="s">
        <v>6691</v>
      </c>
      <c r="E1488" t="s">
        <v>5397</v>
      </c>
      <c r="G1488" t="s">
        <v>5398</v>
      </c>
      <c r="H1488" t="s">
        <v>6692</v>
      </c>
      <c r="I1488" t="s">
        <v>6693</v>
      </c>
    </row>
    <row r="1489" spans="2:9">
      <c r="B1489">
        <v>2001</v>
      </c>
      <c r="C1489" t="s">
        <v>6694</v>
      </c>
      <c r="D1489" t="s">
        <v>6695</v>
      </c>
      <c r="E1489" t="s">
        <v>5376</v>
      </c>
      <c r="F1489" t="s">
        <v>5377</v>
      </c>
      <c r="I1489" t="s">
        <v>6696</v>
      </c>
    </row>
    <row r="1490" spans="2:9">
      <c r="B1490">
        <v>1986</v>
      </c>
      <c r="C1490" t="s">
        <v>6697</v>
      </c>
      <c r="D1490" t="s">
        <v>6698</v>
      </c>
      <c r="E1490" t="s">
        <v>5486</v>
      </c>
      <c r="F1490" t="s">
        <v>5487</v>
      </c>
      <c r="I1490" t="s">
        <v>6699</v>
      </c>
    </row>
    <row r="1491" spans="2:9">
      <c r="B1491">
        <v>2014</v>
      </c>
      <c r="C1491" t="s">
        <v>6700</v>
      </c>
      <c r="D1491" t="s">
        <v>6701</v>
      </c>
      <c r="E1491" t="s">
        <v>2690</v>
      </c>
      <c r="G1491" t="s">
        <v>2691</v>
      </c>
      <c r="H1491" t="s">
        <v>6702</v>
      </c>
      <c r="I1491" t="s">
        <v>6703</v>
      </c>
    </row>
    <row r="1492" spans="2:9">
      <c r="B1492">
        <v>1972</v>
      </c>
      <c r="C1492" t="s">
        <v>6704</v>
      </c>
      <c r="E1492" t="s">
        <v>1861</v>
      </c>
      <c r="G1492" t="s">
        <v>1862</v>
      </c>
      <c r="H1492" t="s">
        <v>6705</v>
      </c>
      <c r="I1492" t="s">
        <v>6706</v>
      </c>
    </row>
    <row r="1493" spans="2:9">
      <c r="B1493">
        <v>2015</v>
      </c>
      <c r="D1493" t="s">
        <v>6707</v>
      </c>
      <c r="E1493" t="s">
        <v>2011</v>
      </c>
      <c r="F1493" t="s">
        <v>2012</v>
      </c>
      <c r="I1493" t="s">
        <v>6708</v>
      </c>
    </row>
    <row r="1494" spans="2:9">
      <c r="B1494">
        <v>2005</v>
      </c>
      <c r="C1494" t="s">
        <v>6709</v>
      </c>
      <c r="D1494" t="s">
        <v>6710</v>
      </c>
      <c r="E1494" t="s">
        <v>6711</v>
      </c>
      <c r="G1494" t="s">
        <v>6712</v>
      </c>
      <c r="H1494" t="s">
        <v>6713</v>
      </c>
      <c r="I1494" t="s">
        <v>6714</v>
      </c>
    </row>
    <row r="1495" spans="2:9">
      <c r="B1495">
        <v>2007</v>
      </c>
      <c r="C1495" t="s">
        <v>6715</v>
      </c>
      <c r="D1495" t="s">
        <v>6716</v>
      </c>
      <c r="E1495" t="s">
        <v>6717</v>
      </c>
      <c r="F1495" t="s">
        <v>6718</v>
      </c>
      <c r="I1495" t="s">
        <v>6719</v>
      </c>
    </row>
    <row r="1496" spans="2:9">
      <c r="B1496">
        <v>1999</v>
      </c>
      <c r="C1496" t="s">
        <v>6720</v>
      </c>
      <c r="D1496" t="s">
        <v>6721</v>
      </c>
      <c r="E1496" t="s">
        <v>4294</v>
      </c>
      <c r="G1496" t="s">
        <v>4295</v>
      </c>
      <c r="H1496" t="s">
        <v>6722</v>
      </c>
      <c r="I1496" t="s">
        <v>6723</v>
      </c>
    </row>
    <row r="1497" spans="2:9">
      <c r="B1497">
        <v>2015</v>
      </c>
      <c r="C1497" t="s">
        <v>6724</v>
      </c>
      <c r="D1497" t="s">
        <v>6725</v>
      </c>
      <c r="E1497" t="s">
        <v>5471</v>
      </c>
      <c r="G1497" t="s">
        <v>5472</v>
      </c>
      <c r="H1497" t="s">
        <v>6726</v>
      </c>
      <c r="I1497" t="s">
        <v>6727</v>
      </c>
    </row>
    <row r="1498" spans="2:9">
      <c r="B1498">
        <v>2001</v>
      </c>
      <c r="C1498" t="s">
        <v>6694</v>
      </c>
      <c r="D1498" t="s">
        <v>6695</v>
      </c>
      <c r="E1498" t="s">
        <v>5964</v>
      </c>
      <c r="F1498" t="s">
        <v>5965</v>
      </c>
      <c r="I1498" t="s">
        <v>6728</v>
      </c>
    </row>
    <row r="1499" spans="2:9">
      <c r="B1499">
        <v>1981</v>
      </c>
      <c r="C1499" t="s">
        <v>6729</v>
      </c>
      <c r="D1499" t="s">
        <v>6730</v>
      </c>
      <c r="E1499" t="s">
        <v>6731</v>
      </c>
      <c r="G1499" t="s">
        <v>5429</v>
      </c>
      <c r="H1499" t="s">
        <v>6732</v>
      </c>
      <c r="I1499" t="s">
        <v>6733</v>
      </c>
    </row>
    <row r="1500" spans="2:9">
      <c r="B1500">
        <v>1992</v>
      </c>
      <c r="D1500" t="s">
        <v>6734</v>
      </c>
      <c r="E1500" t="s">
        <v>2897</v>
      </c>
      <c r="G1500" t="s">
        <v>2898</v>
      </c>
      <c r="H1500" t="s">
        <v>6735</v>
      </c>
      <c r="I1500" t="s">
        <v>6736</v>
      </c>
    </row>
    <row r="1501" spans="2:9">
      <c r="B1501">
        <v>2012</v>
      </c>
      <c r="C1501" t="s">
        <v>6737</v>
      </c>
      <c r="D1501" t="s">
        <v>6738</v>
      </c>
      <c r="E1501" t="s">
        <v>6739</v>
      </c>
      <c r="G1501" t="s">
        <v>3097</v>
      </c>
      <c r="H1501" t="s">
        <v>6740</v>
      </c>
      <c r="I1501" t="s">
        <v>6741</v>
      </c>
    </row>
    <row r="1502" spans="2:9">
      <c r="B1502">
        <v>2007</v>
      </c>
      <c r="C1502" t="s">
        <v>6742</v>
      </c>
      <c r="D1502" t="s">
        <v>6743</v>
      </c>
      <c r="E1502" t="s">
        <v>6744</v>
      </c>
      <c r="G1502" t="s">
        <v>6745</v>
      </c>
      <c r="H1502" t="s">
        <v>6746</v>
      </c>
      <c r="I1502" t="s">
        <v>6747</v>
      </c>
    </row>
    <row r="1503" spans="2:9">
      <c r="B1503">
        <v>2016</v>
      </c>
      <c r="C1503" t="s">
        <v>6748</v>
      </c>
      <c r="D1503" t="s">
        <v>6749</v>
      </c>
      <c r="E1503" t="s">
        <v>6750</v>
      </c>
      <c r="F1503" t="s">
        <v>6751</v>
      </c>
      <c r="I1503" t="s">
        <v>6752</v>
      </c>
    </row>
    <row r="1504" spans="2:9">
      <c r="B1504">
        <v>1996</v>
      </c>
      <c r="C1504" t="s">
        <v>6753</v>
      </c>
      <c r="D1504" t="s">
        <v>6754</v>
      </c>
      <c r="E1504" t="s">
        <v>6755</v>
      </c>
      <c r="F1504" t="s">
        <v>6756</v>
      </c>
      <c r="I1504" t="s">
        <v>6757</v>
      </c>
    </row>
    <row r="1505" spans="2:9">
      <c r="B1505">
        <v>2009</v>
      </c>
      <c r="C1505" t="s">
        <v>6758</v>
      </c>
      <c r="D1505" t="s">
        <v>6759</v>
      </c>
      <c r="E1505" t="s">
        <v>6760</v>
      </c>
      <c r="G1505" t="s">
        <v>6761</v>
      </c>
      <c r="H1505" t="s">
        <v>6762</v>
      </c>
      <c r="I1505" t="s">
        <v>6763</v>
      </c>
    </row>
    <row r="1506" spans="2:9">
      <c r="B1506">
        <v>1987</v>
      </c>
      <c r="C1506" t="s">
        <v>6764</v>
      </c>
      <c r="D1506" t="s">
        <v>6765</v>
      </c>
      <c r="E1506" t="s">
        <v>6766</v>
      </c>
      <c r="G1506" t="s">
        <v>6767</v>
      </c>
      <c r="H1506" t="s">
        <v>6768</v>
      </c>
      <c r="I1506" t="s">
        <v>6769</v>
      </c>
    </row>
    <row r="1507" spans="2:9">
      <c r="B1507">
        <v>1996</v>
      </c>
      <c r="C1507" t="s">
        <v>6770</v>
      </c>
      <c r="D1507" t="s">
        <v>6771</v>
      </c>
      <c r="E1507" t="s">
        <v>6772</v>
      </c>
      <c r="G1507" t="s">
        <v>1777</v>
      </c>
      <c r="H1507" t="s">
        <v>6773</v>
      </c>
      <c r="I1507" t="s">
        <v>6774</v>
      </c>
    </row>
    <row r="1508" spans="2:9">
      <c r="B1508">
        <v>2009</v>
      </c>
      <c r="C1508" t="s">
        <v>6775</v>
      </c>
      <c r="D1508" t="s">
        <v>6776</v>
      </c>
      <c r="E1508" t="s">
        <v>6777</v>
      </c>
      <c r="G1508" t="s">
        <v>6778</v>
      </c>
      <c r="H1508" t="s">
        <v>6779</v>
      </c>
      <c r="I1508" t="s">
        <v>6780</v>
      </c>
    </row>
    <row r="1509" spans="2:9">
      <c r="B1509">
        <v>2015</v>
      </c>
      <c r="C1509" t="s">
        <v>6781</v>
      </c>
      <c r="D1509" t="s">
        <v>6782</v>
      </c>
      <c r="E1509" t="s">
        <v>6783</v>
      </c>
      <c r="G1509" t="s">
        <v>3186</v>
      </c>
      <c r="H1509" t="s">
        <v>6784</v>
      </c>
      <c r="I1509" t="s">
        <v>6785</v>
      </c>
    </row>
    <row r="1510" spans="2:9">
      <c r="B1510">
        <v>2019</v>
      </c>
      <c r="C1510" t="s">
        <v>6786</v>
      </c>
      <c r="D1510" t="s">
        <v>6787</v>
      </c>
      <c r="E1510" t="s">
        <v>1461</v>
      </c>
      <c r="G1510" t="s">
        <v>1462</v>
      </c>
      <c r="H1510" t="s">
        <v>6788</v>
      </c>
      <c r="I1510" t="s">
        <v>6789</v>
      </c>
    </row>
    <row r="1511" spans="2:9">
      <c r="B1511">
        <v>2019</v>
      </c>
      <c r="C1511" t="s">
        <v>6790</v>
      </c>
      <c r="D1511" t="s">
        <v>6791</v>
      </c>
      <c r="E1511" t="s">
        <v>2681</v>
      </c>
      <c r="F1511" t="s">
        <v>2682</v>
      </c>
      <c r="I1511" t="s">
        <v>6792</v>
      </c>
    </row>
    <row r="1512" spans="2:9">
      <c r="B1512">
        <v>1994</v>
      </c>
      <c r="C1512" t="s">
        <v>6793</v>
      </c>
      <c r="D1512" t="s">
        <v>6794</v>
      </c>
      <c r="E1512" t="s">
        <v>6795</v>
      </c>
      <c r="G1512" t="s">
        <v>6796</v>
      </c>
      <c r="H1512" t="s">
        <v>6797</v>
      </c>
      <c r="I1512" t="s">
        <v>6798</v>
      </c>
    </row>
    <row r="1513" spans="2:9">
      <c r="B1513">
        <v>2018</v>
      </c>
      <c r="C1513" t="s">
        <v>6799</v>
      </c>
      <c r="D1513" t="s">
        <v>6800</v>
      </c>
      <c r="E1513" t="s">
        <v>6801</v>
      </c>
      <c r="F1513" t="s">
        <v>6802</v>
      </c>
      <c r="I1513" t="s">
        <v>6803</v>
      </c>
    </row>
    <row r="1514" spans="2:9">
      <c r="B1514">
        <v>2020</v>
      </c>
      <c r="C1514" t="s">
        <v>6804</v>
      </c>
      <c r="D1514" t="s">
        <v>6805</v>
      </c>
      <c r="E1514" t="s">
        <v>6806</v>
      </c>
      <c r="G1514" t="s">
        <v>3319</v>
      </c>
      <c r="H1514" t="s">
        <v>6807</v>
      </c>
      <c r="I1514" t="s">
        <v>6808</v>
      </c>
    </row>
    <row r="1515" spans="2:9">
      <c r="B1515">
        <v>2013</v>
      </c>
      <c r="C1515" t="s">
        <v>6809</v>
      </c>
      <c r="D1515" t="s">
        <v>6810</v>
      </c>
      <c r="E1515" t="s">
        <v>5376</v>
      </c>
      <c r="F1515" t="s">
        <v>5377</v>
      </c>
      <c r="I1515" t="s">
        <v>6811</v>
      </c>
    </row>
    <row r="1516" spans="2:9">
      <c r="B1516">
        <v>2013</v>
      </c>
      <c r="C1516" t="s">
        <v>6812</v>
      </c>
      <c r="D1516" t="s">
        <v>6813</v>
      </c>
      <c r="E1516" t="s">
        <v>6814</v>
      </c>
      <c r="F1516" t="s">
        <v>6815</v>
      </c>
      <c r="I1516" t="s">
        <v>6816</v>
      </c>
    </row>
    <row r="1517" spans="2:9">
      <c r="B1517">
        <v>1980</v>
      </c>
      <c r="C1517" t="s">
        <v>6817</v>
      </c>
      <c r="D1517" t="s">
        <v>6818</v>
      </c>
      <c r="E1517" t="s">
        <v>6819</v>
      </c>
      <c r="F1517" t="s">
        <v>6820</v>
      </c>
      <c r="I1517" t="s">
        <v>6821</v>
      </c>
    </row>
    <row r="1518" spans="2:9">
      <c r="B1518">
        <v>1992</v>
      </c>
      <c r="D1518" t="s">
        <v>6822</v>
      </c>
      <c r="E1518" t="s">
        <v>2897</v>
      </c>
      <c r="G1518" t="s">
        <v>2898</v>
      </c>
      <c r="H1518" t="s">
        <v>6823</v>
      </c>
      <c r="I1518" t="s">
        <v>6824</v>
      </c>
    </row>
    <row r="1519" spans="2:9">
      <c r="B1519">
        <v>2000</v>
      </c>
      <c r="C1519" t="s">
        <v>6825</v>
      </c>
      <c r="D1519" t="s">
        <v>6826</v>
      </c>
      <c r="E1519" t="s">
        <v>3782</v>
      </c>
      <c r="G1519" t="s">
        <v>3783</v>
      </c>
      <c r="H1519" t="s">
        <v>6827</v>
      </c>
      <c r="I1519" t="s">
        <v>6828</v>
      </c>
    </row>
    <row r="1520" spans="2:9">
      <c r="B1520">
        <v>2011</v>
      </c>
      <c r="C1520" t="s">
        <v>6829</v>
      </c>
      <c r="D1520" t="s">
        <v>6830</v>
      </c>
      <c r="E1520" t="s">
        <v>6831</v>
      </c>
      <c r="G1520" t="s">
        <v>6504</v>
      </c>
      <c r="H1520" t="s">
        <v>6832</v>
      </c>
      <c r="I1520" t="s">
        <v>6833</v>
      </c>
    </row>
    <row r="1521" spans="2:9">
      <c r="B1521">
        <v>2017</v>
      </c>
      <c r="C1521" t="s">
        <v>6834</v>
      </c>
      <c r="D1521" t="s">
        <v>6835</v>
      </c>
      <c r="E1521" t="s">
        <v>6836</v>
      </c>
      <c r="G1521" t="s">
        <v>6837</v>
      </c>
      <c r="H1521" t="s">
        <v>6838</v>
      </c>
      <c r="I1521" t="s">
        <v>6839</v>
      </c>
    </row>
    <row r="1522" spans="2:9">
      <c r="B1522">
        <v>2005</v>
      </c>
      <c r="C1522" t="s">
        <v>6840</v>
      </c>
      <c r="D1522" t="s">
        <v>6841</v>
      </c>
      <c r="E1522" t="s">
        <v>4299</v>
      </c>
      <c r="G1522" t="s">
        <v>6842</v>
      </c>
      <c r="H1522" t="s">
        <v>6843</v>
      </c>
      <c r="I1522" t="s">
        <v>6844</v>
      </c>
    </row>
    <row r="1523" spans="2:9">
      <c r="B1523">
        <v>2011</v>
      </c>
      <c r="C1523" t="s">
        <v>6845</v>
      </c>
      <c r="D1523" t="s">
        <v>6846</v>
      </c>
      <c r="E1523" t="s">
        <v>4299</v>
      </c>
      <c r="G1523" t="s">
        <v>2527</v>
      </c>
      <c r="H1523" t="s">
        <v>6847</v>
      </c>
      <c r="I1523" t="s">
        <v>6848</v>
      </c>
    </row>
    <row r="1524" spans="2:9">
      <c r="B1524">
        <v>2002</v>
      </c>
      <c r="C1524" t="s">
        <v>6849</v>
      </c>
      <c r="D1524" t="s">
        <v>6850</v>
      </c>
      <c r="E1524" t="s">
        <v>5312</v>
      </c>
      <c r="G1524" t="s">
        <v>5313</v>
      </c>
      <c r="H1524" t="s">
        <v>6851</v>
      </c>
      <c r="I1524" t="s">
        <v>6852</v>
      </c>
    </row>
    <row r="1525" spans="2:9">
      <c r="B1525">
        <v>2019</v>
      </c>
      <c r="C1525" t="s">
        <v>6853</v>
      </c>
      <c r="D1525" t="s">
        <v>6854</v>
      </c>
      <c r="E1525" t="s">
        <v>2681</v>
      </c>
      <c r="F1525" t="s">
        <v>2682</v>
      </c>
      <c r="I1525" t="s">
        <v>6855</v>
      </c>
    </row>
    <row r="1526" spans="2:9">
      <c r="B1526">
        <v>2016</v>
      </c>
      <c r="C1526" t="s">
        <v>6856</v>
      </c>
      <c r="D1526" t="s">
        <v>6857</v>
      </c>
      <c r="E1526" t="s">
        <v>6858</v>
      </c>
      <c r="G1526" t="s">
        <v>6859</v>
      </c>
      <c r="H1526" t="s">
        <v>6860</v>
      </c>
      <c r="I1526" t="s">
        <v>6861</v>
      </c>
    </row>
    <row r="1527" spans="2:9">
      <c r="B1527">
        <v>2018</v>
      </c>
      <c r="C1527" t="s">
        <v>6862</v>
      </c>
      <c r="D1527" t="s">
        <v>6863</v>
      </c>
      <c r="E1527" t="s">
        <v>6864</v>
      </c>
      <c r="F1527" t="s">
        <v>6865</v>
      </c>
      <c r="I1527" t="s">
        <v>6866</v>
      </c>
    </row>
    <row r="1528" spans="2:9">
      <c r="B1528">
        <v>2013</v>
      </c>
      <c r="C1528" t="s">
        <v>6867</v>
      </c>
      <c r="D1528" t="s">
        <v>6868</v>
      </c>
      <c r="E1528" t="s">
        <v>6869</v>
      </c>
      <c r="F1528" t="s">
        <v>6870</v>
      </c>
      <c r="I1528" t="s">
        <v>6871</v>
      </c>
    </row>
    <row r="1529" spans="2:9">
      <c r="B1529">
        <v>2006</v>
      </c>
      <c r="C1529" t="s">
        <v>6872</v>
      </c>
      <c r="D1529" t="s">
        <v>6873</v>
      </c>
      <c r="E1529" t="s">
        <v>6874</v>
      </c>
      <c r="F1529" t="s">
        <v>6875</v>
      </c>
      <c r="I1529" t="s">
        <v>6876</v>
      </c>
    </row>
    <row r="1530" spans="2:9">
      <c r="B1530">
        <v>2015</v>
      </c>
      <c r="C1530" t="s">
        <v>6877</v>
      </c>
      <c r="D1530" t="s">
        <v>6878</v>
      </c>
      <c r="E1530" t="s">
        <v>6879</v>
      </c>
      <c r="G1530" t="s">
        <v>859</v>
      </c>
      <c r="H1530" t="s">
        <v>6880</v>
      </c>
      <c r="I1530" t="s">
        <v>6881</v>
      </c>
    </row>
    <row r="1531" spans="2:9">
      <c r="B1531">
        <v>1992</v>
      </c>
      <c r="D1531" t="s">
        <v>6882</v>
      </c>
      <c r="E1531" t="s">
        <v>2897</v>
      </c>
      <c r="G1531" t="s">
        <v>2898</v>
      </c>
      <c r="H1531" t="s">
        <v>6883</v>
      </c>
      <c r="I1531" t="s">
        <v>6884</v>
      </c>
    </row>
    <row r="1532" spans="2:9">
      <c r="B1532">
        <v>1998</v>
      </c>
      <c r="C1532" t="s">
        <v>6885</v>
      </c>
      <c r="D1532" t="s">
        <v>6886</v>
      </c>
      <c r="E1532" t="s">
        <v>6887</v>
      </c>
      <c r="F1532" t="s">
        <v>6888</v>
      </c>
      <c r="I1532" t="s">
        <v>6889</v>
      </c>
    </row>
    <row r="1533" spans="2:9">
      <c r="B1533">
        <v>2000</v>
      </c>
      <c r="C1533" t="s">
        <v>6890</v>
      </c>
      <c r="D1533" t="s">
        <v>6891</v>
      </c>
      <c r="E1533" t="s">
        <v>6892</v>
      </c>
      <c r="F1533">
        <v>18730450</v>
      </c>
      <c r="I1533" t="s">
        <v>6893</v>
      </c>
    </row>
    <row r="1534" spans="2:9">
      <c r="B1534">
        <v>2007</v>
      </c>
      <c r="C1534" t="s">
        <v>6894</v>
      </c>
      <c r="D1534" t="s">
        <v>6895</v>
      </c>
      <c r="E1534" t="s">
        <v>2893</v>
      </c>
      <c r="G1534" t="s">
        <v>1777</v>
      </c>
      <c r="H1534" t="s">
        <v>6896</v>
      </c>
      <c r="I1534" t="s">
        <v>6897</v>
      </c>
    </row>
    <row r="1535" spans="2:9">
      <c r="B1535">
        <v>2019</v>
      </c>
      <c r="C1535" t="s">
        <v>6898</v>
      </c>
      <c r="D1535" t="s">
        <v>6899</v>
      </c>
      <c r="E1535" t="s">
        <v>660</v>
      </c>
      <c r="G1535" t="s">
        <v>661</v>
      </c>
      <c r="H1535" t="s">
        <v>6900</v>
      </c>
      <c r="I1535" t="s">
        <v>6901</v>
      </c>
    </row>
    <row r="1536" spans="2:9">
      <c r="B1536">
        <v>1988</v>
      </c>
      <c r="C1536" t="s">
        <v>6902</v>
      </c>
      <c r="D1536" t="s">
        <v>6903</v>
      </c>
      <c r="E1536" t="s">
        <v>5486</v>
      </c>
      <c r="F1536" t="s">
        <v>5487</v>
      </c>
      <c r="I1536" t="s">
        <v>6904</v>
      </c>
    </row>
    <row r="1537" spans="2:9">
      <c r="B1537">
        <v>2002</v>
      </c>
      <c r="C1537" t="s">
        <v>6905</v>
      </c>
      <c r="D1537" t="s">
        <v>6906</v>
      </c>
      <c r="E1537" t="s">
        <v>6907</v>
      </c>
      <c r="G1537" t="s">
        <v>6908</v>
      </c>
      <c r="H1537" t="s">
        <v>6909</v>
      </c>
      <c r="I1537" t="s">
        <v>6910</v>
      </c>
    </row>
    <row r="1538" spans="2:9">
      <c r="B1538">
        <v>2016</v>
      </c>
      <c r="C1538" t="s">
        <v>6911</v>
      </c>
      <c r="D1538" t="s">
        <v>6912</v>
      </c>
      <c r="E1538" t="s">
        <v>6913</v>
      </c>
      <c r="G1538" t="s">
        <v>6914</v>
      </c>
      <c r="H1538" t="s">
        <v>6915</v>
      </c>
      <c r="I1538" t="s">
        <v>6916</v>
      </c>
    </row>
    <row r="1539" spans="2:9">
      <c r="B1539">
        <v>2006</v>
      </c>
      <c r="C1539" t="s">
        <v>6917</v>
      </c>
      <c r="D1539" t="s">
        <v>6918</v>
      </c>
      <c r="E1539" t="s">
        <v>6223</v>
      </c>
      <c r="G1539" t="s">
        <v>6224</v>
      </c>
      <c r="H1539" t="s">
        <v>6919</v>
      </c>
      <c r="I1539" t="s">
        <v>6920</v>
      </c>
    </row>
    <row r="1540" spans="2:9">
      <c r="B1540">
        <v>2015</v>
      </c>
      <c r="C1540" t="s">
        <v>6921</v>
      </c>
      <c r="D1540" t="s">
        <v>6922</v>
      </c>
      <c r="E1540" t="s">
        <v>6923</v>
      </c>
      <c r="G1540" t="s">
        <v>6924</v>
      </c>
      <c r="H1540" t="s">
        <v>6925</v>
      </c>
      <c r="I1540" t="s">
        <v>6926</v>
      </c>
    </row>
    <row r="1541" spans="2:9">
      <c r="B1541">
        <v>1992</v>
      </c>
      <c r="D1541" t="s">
        <v>6927</v>
      </c>
      <c r="E1541" t="s">
        <v>2897</v>
      </c>
      <c r="G1541" t="s">
        <v>2898</v>
      </c>
      <c r="H1541" t="s">
        <v>6928</v>
      </c>
      <c r="I1541" t="s">
        <v>6929</v>
      </c>
    </row>
    <row r="1542" spans="2:9">
      <c r="B1542">
        <v>2001</v>
      </c>
      <c r="C1542" t="s">
        <v>6930</v>
      </c>
      <c r="D1542" t="s">
        <v>6931</v>
      </c>
      <c r="E1542" t="s">
        <v>1836</v>
      </c>
      <c r="G1542" t="s">
        <v>1837</v>
      </c>
      <c r="H1542" t="s">
        <v>6932</v>
      </c>
      <c r="I1542" t="s">
        <v>6933</v>
      </c>
    </row>
    <row r="1543" spans="2:9">
      <c r="B1543">
        <v>2000</v>
      </c>
      <c r="C1543" t="s">
        <v>6934</v>
      </c>
      <c r="D1543" t="s">
        <v>6935</v>
      </c>
      <c r="E1543" t="s">
        <v>858</v>
      </c>
      <c r="G1543" t="s">
        <v>859</v>
      </c>
      <c r="H1543" t="s">
        <v>6936</v>
      </c>
      <c r="I1543" t="s">
        <v>6937</v>
      </c>
    </row>
    <row r="1544" spans="2:9">
      <c r="B1544">
        <v>2011</v>
      </c>
      <c r="C1544" t="s">
        <v>6938</v>
      </c>
      <c r="D1544" t="s">
        <v>6939</v>
      </c>
      <c r="E1544" t="s">
        <v>6589</v>
      </c>
      <c r="G1544" t="s">
        <v>6590</v>
      </c>
      <c r="H1544" t="s">
        <v>6940</v>
      </c>
      <c r="I1544" t="s">
        <v>6941</v>
      </c>
    </row>
    <row r="1545" spans="2:9">
      <c r="B1545">
        <v>2005</v>
      </c>
      <c r="C1545" t="s">
        <v>6942</v>
      </c>
      <c r="D1545" t="s">
        <v>6943</v>
      </c>
      <c r="E1545" t="s">
        <v>6944</v>
      </c>
      <c r="G1545" t="s">
        <v>6945</v>
      </c>
      <c r="H1545" t="s">
        <v>6946</v>
      </c>
      <c r="I1545" t="s">
        <v>6947</v>
      </c>
    </row>
    <row r="1546" spans="2:9">
      <c r="B1546">
        <v>2020</v>
      </c>
      <c r="C1546" t="s">
        <v>6948</v>
      </c>
      <c r="D1546" t="s">
        <v>6949</v>
      </c>
      <c r="E1546" t="s">
        <v>6950</v>
      </c>
      <c r="G1546" t="s">
        <v>6951</v>
      </c>
      <c r="H1546" t="s">
        <v>6952</v>
      </c>
      <c r="I1546" t="s">
        <v>6953</v>
      </c>
    </row>
    <row r="1547" spans="2:9">
      <c r="B1547">
        <v>2008</v>
      </c>
      <c r="C1547" t="s">
        <v>6954</v>
      </c>
      <c r="D1547" t="s">
        <v>6955</v>
      </c>
      <c r="E1547" t="s">
        <v>6956</v>
      </c>
      <c r="G1547" t="s">
        <v>2609</v>
      </c>
      <c r="H1547" t="s">
        <v>6957</v>
      </c>
      <c r="I1547" t="s">
        <v>6958</v>
      </c>
    </row>
    <row r="1548" spans="2:9">
      <c r="B1548">
        <v>2016</v>
      </c>
      <c r="C1548" t="s">
        <v>6959</v>
      </c>
      <c r="D1548" t="s">
        <v>6960</v>
      </c>
      <c r="E1548" t="s">
        <v>6961</v>
      </c>
      <c r="G1548" t="s">
        <v>6962</v>
      </c>
      <c r="H1548" t="s">
        <v>6963</v>
      </c>
      <c r="I1548" t="s">
        <v>6964</v>
      </c>
    </row>
    <row r="1549" spans="2:9">
      <c r="B1549">
        <v>1987</v>
      </c>
      <c r="D1549" t="s">
        <v>6965</v>
      </c>
      <c r="E1549" t="s">
        <v>1929</v>
      </c>
      <c r="F1549" t="s">
        <v>1930</v>
      </c>
      <c r="I1549" t="s">
        <v>6966</v>
      </c>
    </row>
    <row r="1550" spans="2:9">
      <c r="B1550">
        <v>2001</v>
      </c>
      <c r="C1550" t="s">
        <v>6967</v>
      </c>
      <c r="D1550" t="s">
        <v>6968</v>
      </c>
      <c r="E1550" t="s">
        <v>6969</v>
      </c>
      <c r="G1550" t="s">
        <v>6970</v>
      </c>
      <c r="H1550" t="s">
        <v>6971</v>
      </c>
      <c r="I1550" t="s">
        <v>6972</v>
      </c>
    </row>
    <row r="1551" spans="2:9">
      <c r="B1551">
        <v>1998</v>
      </c>
      <c r="C1551" t="s">
        <v>6973</v>
      </c>
      <c r="D1551" t="s">
        <v>6974</v>
      </c>
      <c r="E1551" t="s">
        <v>2426</v>
      </c>
      <c r="G1551" t="s">
        <v>2427</v>
      </c>
      <c r="H1551" t="s">
        <v>6975</v>
      </c>
      <c r="I1551" t="s">
        <v>6976</v>
      </c>
    </row>
    <row r="1552" spans="2:9">
      <c r="B1552">
        <v>2011</v>
      </c>
      <c r="C1552" t="s">
        <v>6977</v>
      </c>
      <c r="D1552" t="s">
        <v>6978</v>
      </c>
      <c r="E1552" t="s">
        <v>6979</v>
      </c>
      <c r="G1552" t="s">
        <v>6980</v>
      </c>
      <c r="H1552" t="s">
        <v>6981</v>
      </c>
      <c r="I1552" t="s">
        <v>6982</v>
      </c>
    </row>
    <row r="1553" spans="2:9">
      <c r="B1553">
        <v>2017</v>
      </c>
      <c r="C1553" t="s">
        <v>6983</v>
      </c>
      <c r="D1553" t="s">
        <v>6984</v>
      </c>
      <c r="E1553" t="s">
        <v>6985</v>
      </c>
      <c r="F1553" t="s">
        <v>6986</v>
      </c>
      <c r="I1553" t="s">
        <v>6987</v>
      </c>
    </row>
    <row r="1554" spans="2:9">
      <c r="B1554">
        <v>1992</v>
      </c>
      <c r="C1554" t="s">
        <v>6988</v>
      </c>
      <c r="D1554" t="s">
        <v>6989</v>
      </c>
      <c r="E1554" t="s">
        <v>1467</v>
      </c>
      <c r="G1554" t="s">
        <v>1468</v>
      </c>
      <c r="H1554" t="s">
        <v>6990</v>
      </c>
      <c r="I1554" t="s">
        <v>6991</v>
      </c>
    </row>
    <row r="1555" spans="2:9">
      <c r="B1555">
        <v>1993</v>
      </c>
      <c r="C1555" t="s">
        <v>6992</v>
      </c>
      <c r="D1555" t="s">
        <v>6993</v>
      </c>
      <c r="E1555" t="s">
        <v>5803</v>
      </c>
      <c r="G1555" t="s">
        <v>5804</v>
      </c>
      <c r="H1555" t="s">
        <v>6994</v>
      </c>
      <c r="I1555" t="s">
        <v>6995</v>
      </c>
    </row>
    <row r="1556" spans="2:9">
      <c r="B1556">
        <v>1980</v>
      </c>
      <c r="C1556" t="s">
        <v>6996</v>
      </c>
      <c r="D1556" t="s">
        <v>6997</v>
      </c>
      <c r="E1556" t="s">
        <v>6998</v>
      </c>
      <c r="F1556" t="s">
        <v>6999</v>
      </c>
      <c r="I1556" t="s">
        <v>7000</v>
      </c>
    </row>
    <row r="1557" spans="2:9">
      <c r="B1557">
        <v>2005</v>
      </c>
      <c r="C1557" t="s">
        <v>7001</v>
      </c>
      <c r="D1557" t="s">
        <v>7002</v>
      </c>
      <c r="E1557" t="s">
        <v>1861</v>
      </c>
      <c r="G1557" t="s">
        <v>1862</v>
      </c>
      <c r="H1557" t="s">
        <v>7003</v>
      </c>
      <c r="I1557" t="s">
        <v>7004</v>
      </c>
    </row>
    <row r="1558" spans="2:9">
      <c r="B1558">
        <v>2008</v>
      </c>
      <c r="C1558" t="s">
        <v>7005</v>
      </c>
      <c r="D1558" t="s">
        <v>7006</v>
      </c>
      <c r="E1558" t="s">
        <v>7007</v>
      </c>
      <c r="G1558" t="s">
        <v>7008</v>
      </c>
      <c r="H1558" t="s">
        <v>7009</v>
      </c>
      <c r="I1558" t="s">
        <v>7010</v>
      </c>
    </row>
    <row r="1559" spans="2:9">
      <c r="B1559">
        <v>2003</v>
      </c>
      <c r="C1559" t="s">
        <v>7011</v>
      </c>
      <c r="D1559" t="s">
        <v>7012</v>
      </c>
      <c r="E1559" t="s">
        <v>7013</v>
      </c>
      <c r="G1559" t="s">
        <v>7014</v>
      </c>
      <c r="H1559" t="s">
        <v>7015</v>
      </c>
      <c r="I1559" t="s">
        <v>7016</v>
      </c>
    </row>
    <row r="1560" spans="2:9">
      <c r="B1560">
        <v>2016</v>
      </c>
      <c r="C1560" t="s">
        <v>7017</v>
      </c>
      <c r="D1560" t="s">
        <v>7018</v>
      </c>
      <c r="E1560" t="s">
        <v>7019</v>
      </c>
      <c r="F1560" t="s">
        <v>7020</v>
      </c>
      <c r="I1560" t="s">
        <v>7021</v>
      </c>
    </row>
    <row r="1561" spans="2:9">
      <c r="B1561">
        <v>1982</v>
      </c>
      <c r="C1561" t="s">
        <v>7022</v>
      </c>
      <c r="D1561" t="s">
        <v>7023</v>
      </c>
      <c r="E1561" t="s">
        <v>2538</v>
      </c>
      <c r="G1561" t="s">
        <v>2539</v>
      </c>
      <c r="H1561" t="s">
        <v>7024</v>
      </c>
      <c r="I1561" t="s">
        <v>7025</v>
      </c>
    </row>
    <row r="1562" spans="2:9">
      <c r="B1562">
        <v>2019</v>
      </c>
      <c r="C1562" t="s">
        <v>7026</v>
      </c>
      <c r="D1562" t="s">
        <v>7027</v>
      </c>
      <c r="E1562" t="s">
        <v>7028</v>
      </c>
      <c r="G1562" t="s">
        <v>7029</v>
      </c>
      <c r="H1562" t="s">
        <v>7030</v>
      </c>
      <c r="I1562" t="s">
        <v>7031</v>
      </c>
    </row>
    <row r="1563" spans="2:9">
      <c r="B1563">
        <v>2008</v>
      </c>
      <c r="C1563" t="s">
        <v>7032</v>
      </c>
      <c r="D1563" t="s">
        <v>7033</v>
      </c>
      <c r="E1563" t="s">
        <v>7034</v>
      </c>
      <c r="G1563" t="s">
        <v>7035</v>
      </c>
      <c r="H1563" t="s">
        <v>7036</v>
      </c>
      <c r="I1563" t="s">
        <v>7037</v>
      </c>
    </row>
    <row r="1564" spans="2:9">
      <c r="B1564">
        <v>2012</v>
      </c>
      <c r="C1564" t="s">
        <v>7038</v>
      </c>
      <c r="D1564" t="s">
        <v>7039</v>
      </c>
      <c r="E1564" t="s">
        <v>7040</v>
      </c>
      <c r="G1564" t="s">
        <v>5520</v>
      </c>
      <c r="H1564" t="s">
        <v>7041</v>
      </c>
      <c r="I1564" t="s">
        <v>7042</v>
      </c>
    </row>
    <row r="1565" spans="2:9">
      <c r="B1565">
        <v>2014</v>
      </c>
      <c r="C1565" t="s">
        <v>7043</v>
      </c>
      <c r="D1565" t="s">
        <v>7044</v>
      </c>
      <c r="E1565" t="s">
        <v>7045</v>
      </c>
      <c r="F1565" t="s">
        <v>7046</v>
      </c>
      <c r="I1565" t="s">
        <v>7047</v>
      </c>
    </row>
    <row r="1566" spans="2:9">
      <c r="B1566">
        <v>2015</v>
      </c>
      <c r="C1566" t="s">
        <v>5973</v>
      </c>
      <c r="D1566" t="s">
        <v>7048</v>
      </c>
      <c r="E1566" t="s">
        <v>5975</v>
      </c>
      <c r="F1566" t="s">
        <v>5976</v>
      </c>
      <c r="I1566" t="s">
        <v>7049</v>
      </c>
    </row>
    <row r="1567" spans="2:9">
      <c r="B1567">
        <v>2010</v>
      </c>
      <c r="C1567" t="s">
        <v>7050</v>
      </c>
      <c r="D1567" t="s">
        <v>7051</v>
      </c>
      <c r="E1567" t="s">
        <v>7052</v>
      </c>
      <c r="F1567" t="s">
        <v>7053</v>
      </c>
      <c r="I1567" t="s">
        <v>7054</v>
      </c>
    </row>
    <row r="1568" spans="2:9">
      <c r="B1568">
        <v>1989</v>
      </c>
      <c r="C1568" t="s">
        <v>7055</v>
      </c>
      <c r="D1568" t="s">
        <v>7056</v>
      </c>
      <c r="E1568" t="s">
        <v>1929</v>
      </c>
      <c r="F1568" t="s">
        <v>1930</v>
      </c>
      <c r="I1568" t="s">
        <v>7057</v>
      </c>
    </row>
    <row r="1569" spans="2:9">
      <c r="B1569">
        <v>2004</v>
      </c>
      <c r="C1569" t="s">
        <v>7058</v>
      </c>
      <c r="D1569" t="s">
        <v>7059</v>
      </c>
      <c r="E1569" t="s">
        <v>7060</v>
      </c>
      <c r="F1569" t="s">
        <v>7061</v>
      </c>
      <c r="I1569" t="s">
        <v>7062</v>
      </c>
    </row>
    <row r="1570" spans="2:9">
      <c r="B1570">
        <v>2014</v>
      </c>
      <c r="C1570" t="s">
        <v>7063</v>
      </c>
      <c r="D1570" t="s">
        <v>7064</v>
      </c>
      <c r="E1570" t="s">
        <v>7065</v>
      </c>
      <c r="G1570" t="s">
        <v>7066</v>
      </c>
      <c r="H1570" t="s">
        <v>7067</v>
      </c>
      <c r="I1570" t="s">
        <v>7068</v>
      </c>
    </row>
    <row r="1571" spans="2:9">
      <c r="B1571">
        <v>2008</v>
      </c>
      <c r="C1571" t="s">
        <v>7069</v>
      </c>
      <c r="D1571" t="s">
        <v>7070</v>
      </c>
      <c r="E1571" t="s">
        <v>6595</v>
      </c>
      <c r="F1571" t="s">
        <v>6596</v>
      </c>
      <c r="I1571" t="s">
        <v>7071</v>
      </c>
    </row>
    <row r="1572" spans="2:9">
      <c r="B1572">
        <v>2020</v>
      </c>
      <c r="C1572" t="s">
        <v>4368</v>
      </c>
      <c r="D1572" t="s">
        <v>7072</v>
      </c>
      <c r="E1572" t="s">
        <v>4370</v>
      </c>
      <c r="G1572" t="s">
        <v>4371</v>
      </c>
      <c r="H1572" t="s">
        <v>7073</v>
      </c>
      <c r="I1572" t="s">
        <v>7074</v>
      </c>
    </row>
    <row r="1573" spans="2:9">
      <c r="B1573">
        <v>2004</v>
      </c>
      <c r="C1573" t="s">
        <v>7075</v>
      </c>
      <c r="D1573" t="s">
        <v>7076</v>
      </c>
      <c r="E1573" t="s">
        <v>3625</v>
      </c>
      <c r="G1573" t="s">
        <v>3626</v>
      </c>
      <c r="H1573" t="s">
        <v>7077</v>
      </c>
      <c r="I1573" t="s">
        <v>7078</v>
      </c>
    </row>
    <row r="1574" spans="2:9">
      <c r="B1574">
        <v>2018</v>
      </c>
      <c r="C1574" t="s">
        <v>7079</v>
      </c>
      <c r="D1574" t="s">
        <v>7080</v>
      </c>
      <c r="E1574" t="s">
        <v>7081</v>
      </c>
      <c r="F1574" t="s">
        <v>7082</v>
      </c>
      <c r="I1574" t="s">
        <v>7083</v>
      </c>
    </row>
    <row r="1575" spans="2:9">
      <c r="B1575">
        <v>2005</v>
      </c>
      <c r="C1575" t="s">
        <v>7084</v>
      </c>
      <c r="D1575" t="s">
        <v>7085</v>
      </c>
      <c r="E1575" t="s">
        <v>2346</v>
      </c>
      <c r="G1575" t="s">
        <v>2347</v>
      </c>
      <c r="H1575" t="s">
        <v>7086</v>
      </c>
      <c r="I1575" t="s">
        <v>7087</v>
      </c>
    </row>
    <row r="1576" spans="2:9">
      <c r="B1576">
        <v>2020</v>
      </c>
      <c r="C1576" t="s">
        <v>7088</v>
      </c>
      <c r="D1576" t="s">
        <v>7089</v>
      </c>
      <c r="E1576" t="s">
        <v>7090</v>
      </c>
      <c r="F1576" t="s">
        <v>7091</v>
      </c>
      <c r="I1576" t="s">
        <v>7092</v>
      </c>
    </row>
    <row r="1577" spans="2:9">
      <c r="B1577">
        <v>2007</v>
      </c>
      <c r="C1577" t="s">
        <v>7093</v>
      </c>
      <c r="D1577" t="s">
        <v>7094</v>
      </c>
      <c r="E1577" t="s">
        <v>7095</v>
      </c>
      <c r="F1577">
        <v>14750945</v>
      </c>
      <c r="I1577" t="s">
        <v>7096</v>
      </c>
    </row>
    <row r="1578" spans="2:9">
      <c r="B1578">
        <v>2019</v>
      </c>
      <c r="C1578" t="s">
        <v>7097</v>
      </c>
      <c r="D1578" t="s">
        <v>7098</v>
      </c>
      <c r="E1578" t="s">
        <v>5793</v>
      </c>
      <c r="G1578" t="s">
        <v>5794</v>
      </c>
      <c r="H1578" t="s">
        <v>7099</v>
      </c>
      <c r="I1578" t="s">
        <v>7100</v>
      </c>
    </row>
    <row r="1579" spans="2:9">
      <c r="B1579">
        <v>1964</v>
      </c>
      <c r="C1579" t="s">
        <v>7101</v>
      </c>
      <c r="D1579" t="s">
        <v>7102</v>
      </c>
      <c r="E1579" t="s">
        <v>1801</v>
      </c>
      <c r="G1579" t="s">
        <v>1802</v>
      </c>
      <c r="H1579" t="s">
        <v>7103</v>
      </c>
      <c r="I1579" t="s">
        <v>7104</v>
      </c>
    </row>
    <row r="1580" spans="2:9">
      <c r="B1580">
        <v>1991</v>
      </c>
      <c r="C1580" t="s">
        <v>7105</v>
      </c>
      <c r="E1580" t="s">
        <v>2662</v>
      </c>
      <c r="G1580" t="s">
        <v>1656</v>
      </c>
      <c r="H1580" t="s">
        <v>7106</v>
      </c>
      <c r="I1580" t="s">
        <v>7107</v>
      </c>
    </row>
    <row r="1581" spans="2:9">
      <c r="B1581">
        <v>2005</v>
      </c>
      <c r="C1581" t="s">
        <v>7108</v>
      </c>
      <c r="D1581" t="s">
        <v>7109</v>
      </c>
      <c r="E1581" t="s">
        <v>7110</v>
      </c>
      <c r="G1581" t="s">
        <v>7111</v>
      </c>
      <c r="H1581" t="s">
        <v>7112</v>
      </c>
      <c r="I1581" t="s">
        <v>7113</v>
      </c>
    </row>
    <row r="1582" spans="2:9">
      <c r="B1582">
        <v>2015</v>
      </c>
      <c r="C1582" t="s">
        <v>7114</v>
      </c>
      <c r="D1582" t="s">
        <v>7115</v>
      </c>
      <c r="E1582" t="s">
        <v>7116</v>
      </c>
      <c r="G1582" t="s">
        <v>7117</v>
      </c>
      <c r="H1582" t="s">
        <v>7118</v>
      </c>
      <c r="I1582" t="s">
        <v>7119</v>
      </c>
    </row>
    <row r="1583" spans="2:9">
      <c r="B1583">
        <v>2004</v>
      </c>
      <c r="C1583" t="s">
        <v>7120</v>
      </c>
      <c r="D1583" t="s">
        <v>7121</v>
      </c>
      <c r="E1583" t="s">
        <v>7122</v>
      </c>
      <c r="G1583" t="s">
        <v>1511</v>
      </c>
      <c r="H1583" t="s">
        <v>7123</v>
      </c>
      <c r="I1583" t="s">
        <v>7124</v>
      </c>
    </row>
    <row r="1584" spans="2:9">
      <c r="B1584">
        <v>2019</v>
      </c>
      <c r="C1584" t="s">
        <v>7125</v>
      </c>
      <c r="D1584" t="s">
        <v>7126</v>
      </c>
      <c r="E1584" t="s">
        <v>4565</v>
      </c>
      <c r="G1584" t="s">
        <v>4566</v>
      </c>
      <c r="H1584" t="s">
        <v>7127</v>
      </c>
      <c r="I1584" t="s">
        <v>7128</v>
      </c>
    </row>
    <row r="1585" spans="2:9">
      <c r="B1585">
        <v>1977</v>
      </c>
      <c r="C1585" t="s">
        <v>7129</v>
      </c>
      <c r="D1585" t="s">
        <v>7130</v>
      </c>
      <c r="E1585" t="s">
        <v>1861</v>
      </c>
      <c r="G1585" t="s">
        <v>1862</v>
      </c>
      <c r="H1585" t="s">
        <v>7131</v>
      </c>
      <c r="I1585" t="s">
        <v>7132</v>
      </c>
    </row>
    <row r="1586" spans="2:9">
      <c r="B1586">
        <v>2016</v>
      </c>
      <c r="C1586" t="s">
        <v>7133</v>
      </c>
      <c r="D1586" t="s">
        <v>7134</v>
      </c>
      <c r="E1586" t="s">
        <v>7135</v>
      </c>
      <c r="F1586" t="s">
        <v>7136</v>
      </c>
      <c r="I1586" t="s">
        <v>7137</v>
      </c>
    </row>
    <row r="1587" spans="2:9">
      <c r="B1587">
        <v>2003</v>
      </c>
      <c r="C1587" t="s">
        <v>7138</v>
      </c>
      <c r="D1587" t="s">
        <v>7139</v>
      </c>
      <c r="E1587" t="s">
        <v>7140</v>
      </c>
      <c r="G1587" t="s">
        <v>3160</v>
      </c>
      <c r="H1587" t="s">
        <v>7141</v>
      </c>
      <c r="I1587" t="s">
        <v>7142</v>
      </c>
    </row>
    <row r="1588" spans="2:9">
      <c r="B1588">
        <v>1992</v>
      </c>
      <c r="C1588" t="s">
        <v>7143</v>
      </c>
      <c r="D1588" t="s">
        <v>7144</v>
      </c>
      <c r="E1588" t="s">
        <v>7145</v>
      </c>
      <c r="G1588" t="s">
        <v>7146</v>
      </c>
      <c r="H1588" t="s">
        <v>7147</v>
      </c>
      <c r="I1588" t="s">
        <v>7148</v>
      </c>
    </row>
    <row r="1589" spans="2:9">
      <c r="B1589">
        <v>2005</v>
      </c>
      <c r="C1589" t="s">
        <v>7149</v>
      </c>
      <c r="D1589" t="s">
        <v>7150</v>
      </c>
      <c r="E1589" t="s">
        <v>1943</v>
      </c>
      <c r="G1589" t="s">
        <v>1944</v>
      </c>
      <c r="H1589" t="s">
        <v>7151</v>
      </c>
      <c r="I1589" t="s">
        <v>7152</v>
      </c>
    </row>
    <row r="1590" spans="2:9">
      <c r="B1590">
        <v>2010</v>
      </c>
      <c r="C1590" t="s">
        <v>7153</v>
      </c>
      <c r="D1590" t="s">
        <v>7154</v>
      </c>
      <c r="E1590" t="s">
        <v>7155</v>
      </c>
      <c r="F1590" t="s">
        <v>7156</v>
      </c>
      <c r="I1590" t="s">
        <v>7157</v>
      </c>
    </row>
    <row r="1591" spans="2:9">
      <c r="B1591">
        <v>2016</v>
      </c>
      <c r="C1591" t="s">
        <v>7158</v>
      </c>
      <c r="D1591" t="s">
        <v>7159</v>
      </c>
      <c r="E1591" t="s">
        <v>7160</v>
      </c>
      <c r="G1591" t="s">
        <v>7161</v>
      </c>
      <c r="H1591" t="s">
        <v>7162</v>
      </c>
      <c r="I1591" t="s">
        <v>7163</v>
      </c>
    </row>
    <row r="1592" spans="2:9">
      <c r="B1592">
        <v>1998</v>
      </c>
      <c r="C1592" t="s">
        <v>7164</v>
      </c>
      <c r="D1592" t="s">
        <v>7165</v>
      </c>
      <c r="E1592" t="s">
        <v>3765</v>
      </c>
      <c r="G1592" t="s">
        <v>2307</v>
      </c>
      <c r="H1592" t="s">
        <v>7166</v>
      </c>
      <c r="I1592" t="s">
        <v>7167</v>
      </c>
    </row>
    <row r="1593" spans="2:9">
      <c r="B1593">
        <v>2012</v>
      </c>
      <c r="C1593" t="s">
        <v>7168</v>
      </c>
      <c r="D1593" t="s">
        <v>7169</v>
      </c>
      <c r="E1593" t="s">
        <v>7170</v>
      </c>
      <c r="G1593" t="s">
        <v>7171</v>
      </c>
      <c r="H1593" t="s">
        <v>7172</v>
      </c>
      <c r="I1593" t="s">
        <v>7173</v>
      </c>
    </row>
    <row r="1594" spans="2:9">
      <c r="B1594">
        <v>2014</v>
      </c>
      <c r="C1594" t="s">
        <v>7174</v>
      </c>
      <c r="D1594" t="s">
        <v>7175</v>
      </c>
      <c r="E1594" t="s">
        <v>7176</v>
      </c>
      <c r="G1594" t="s">
        <v>7177</v>
      </c>
      <c r="H1594" t="s">
        <v>7178</v>
      </c>
      <c r="I1594" t="s">
        <v>7179</v>
      </c>
    </row>
    <row r="1595" spans="2:9">
      <c r="B1595">
        <v>2017</v>
      </c>
      <c r="C1595" t="s">
        <v>7180</v>
      </c>
      <c r="D1595" t="s">
        <v>7181</v>
      </c>
      <c r="E1595" t="s">
        <v>1735</v>
      </c>
      <c r="G1595" t="s">
        <v>1736</v>
      </c>
      <c r="H1595" t="s">
        <v>7182</v>
      </c>
      <c r="I1595" t="s">
        <v>7183</v>
      </c>
    </row>
    <row r="1596" spans="2:9">
      <c r="B1596">
        <v>2016</v>
      </c>
      <c r="C1596" t="s">
        <v>7184</v>
      </c>
      <c r="D1596" t="s">
        <v>7185</v>
      </c>
      <c r="E1596" t="s">
        <v>3625</v>
      </c>
      <c r="G1596" t="s">
        <v>3626</v>
      </c>
      <c r="H1596" t="s">
        <v>7186</v>
      </c>
      <c r="I1596" t="s">
        <v>7187</v>
      </c>
    </row>
    <row r="1597" spans="2:9">
      <c r="B1597">
        <v>2006</v>
      </c>
      <c r="C1597" t="s">
        <v>7188</v>
      </c>
      <c r="D1597" t="s">
        <v>7189</v>
      </c>
      <c r="E1597" t="s">
        <v>3891</v>
      </c>
      <c r="G1597" t="s">
        <v>3892</v>
      </c>
      <c r="H1597" t="s">
        <v>7190</v>
      </c>
      <c r="I1597" t="s">
        <v>7191</v>
      </c>
    </row>
    <row r="1598" spans="2:9">
      <c r="B1598">
        <v>2004</v>
      </c>
      <c r="C1598" t="s">
        <v>7192</v>
      </c>
      <c r="D1598" t="s">
        <v>7193</v>
      </c>
      <c r="E1598" t="s">
        <v>7194</v>
      </c>
      <c r="G1598" t="s">
        <v>7195</v>
      </c>
      <c r="H1598" t="s">
        <v>7196</v>
      </c>
      <c r="I1598" t="s">
        <v>7197</v>
      </c>
    </row>
    <row r="1599" spans="2:9">
      <c r="B1599">
        <v>2001</v>
      </c>
      <c r="C1599" t="s">
        <v>7198</v>
      </c>
      <c r="D1599" t="s">
        <v>7199</v>
      </c>
      <c r="E1599" t="s">
        <v>3765</v>
      </c>
      <c r="G1599" t="s">
        <v>2307</v>
      </c>
      <c r="H1599" t="s">
        <v>7200</v>
      </c>
      <c r="I1599" t="s">
        <v>7201</v>
      </c>
    </row>
    <row r="1600" spans="2:9">
      <c r="B1600">
        <v>2015</v>
      </c>
      <c r="C1600" t="s">
        <v>7202</v>
      </c>
      <c r="D1600" t="s">
        <v>7203</v>
      </c>
      <c r="E1600" t="s">
        <v>7204</v>
      </c>
      <c r="G1600" t="s">
        <v>7205</v>
      </c>
      <c r="H1600" t="s">
        <v>7206</v>
      </c>
      <c r="I1600" t="s">
        <v>7207</v>
      </c>
    </row>
    <row r="1601" spans="2:9">
      <c r="B1601">
        <v>2012</v>
      </c>
      <c r="C1601" t="s">
        <v>7208</v>
      </c>
      <c r="D1601" t="s">
        <v>7209</v>
      </c>
      <c r="E1601" t="s">
        <v>5714</v>
      </c>
      <c r="F1601" t="s">
        <v>5715</v>
      </c>
      <c r="I1601" t="s">
        <v>7210</v>
      </c>
    </row>
    <row r="1602" spans="2:9">
      <c r="B1602">
        <v>2006</v>
      </c>
      <c r="C1602" t="s">
        <v>7211</v>
      </c>
      <c r="D1602" t="s">
        <v>7212</v>
      </c>
      <c r="E1602" t="s">
        <v>7213</v>
      </c>
      <c r="G1602" t="s">
        <v>7214</v>
      </c>
      <c r="H1602" t="s">
        <v>7215</v>
      </c>
      <c r="I1602" t="s">
        <v>7216</v>
      </c>
    </row>
    <row r="1603" spans="2:9">
      <c r="B1603">
        <v>1994</v>
      </c>
      <c r="C1603" t="s">
        <v>7217</v>
      </c>
      <c r="D1603" t="s">
        <v>7218</v>
      </c>
      <c r="E1603" t="s">
        <v>1836</v>
      </c>
      <c r="G1603" t="s">
        <v>1837</v>
      </c>
      <c r="H1603" t="s">
        <v>7219</v>
      </c>
      <c r="I1603" t="s">
        <v>7220</v>
      </c>
    </row>
    <row r="1604" spans="2:9">
      <c r="B1604">
        <v>1971</v>
      </c>
      <c r="C1604" t="s">
        <v>7221</v>
      </c>
      <c r="D1604" t="s">
        <v>7222</v>
      </c>
      <c r="E1604" t="s">
        <v>1801</v>
      </c>
      <c r="G1604" t="s">
        <v>1802</v>
      </c>
      <c r="H1604" t="s">
        <v>7223</v>
      </c>
      <c r="I1604" t="s">
        <v>7224</v>
      </c>
    </row>
    <row r="1605" spans="2:9">
      <c r="B1605">
        <v>2004</v>
      </c>
      <c r="C1605" t="s">
        <v>7225</v>
      </c>
      <c r="D1605" t="s">
        <v>7226</v>
      </c>
      <c r="E1605" t="s">
        <v>3235</v>
      </c>
      <c r="G1605" t="s">
        <v>3236</v>
      </c>
      <c r="H1605" t="s">
        <v>7227</v>
      </c>
      <c r="I1605" t="s">
        <v>7228</v>
      </c>
    </row>
    <row r="1606" spans="2:9">
      <c r="B1606">
        <v>2012</v>
      </c>
      <c r="C1606" t="s">
        <v>7229</v>
      </c>
      <c r="D1606" t="s">
        <v>7230</v>
      </c>
      <c r="E1606" t="s">
        <v>1836</v>
      </c>
      <c r="G1606" t="s">
        <v>1837</v>
      </c>
      <c r="H1606" t="s">
        <v>7231</v>
      </c>
      <c r="I1606" t="s">
        <v>7232</v>
      </c>
    </row>
    <row r="1607" spans="2:9">
      <c r="B1607">
        <v>2012</v>
      </c>
      <c r="C1607" t="s">
        <v>7233</v>
      </c>
      <c r="D1607" t="s">
        <v>7234</v>
      </c>
      <c r="E1607" t="s">
        <v>7235</v>
      </c>
      <c r="G1607" t="s">
        <v>3319</v>
      </c>
      <c r="H1607" t="s">
        <v>7236</v>
      </c>
      <c r="I1607" t="s">
        <v>7237</v>
      </c>
    </row>
    <row r="1608" spans="2:9">
      <c r="B1608">
        <v>2011</v>
      </c>
      <c r="C1608" t="s">
        <v>4298</v>
      </c>
      <c r="D1608" t="s">
        <v>4299</v>
      </c>
      <c r="E1608" t="s">
        <v>7238</v>
      </c>
      <c r="F1608" t="s">
        <v>7239</v>
      </c>
      <c r="I1608" t="s">
        <v>7240</v>
      </c>
    </row>
    <row r="1609" spans="2:9">
      <c r="B1609">
        <v>1987</v>
      </c>
      <c r="C1609" t="s">
        <v>7241</v>
      </c>
      <c r="D1609" t="s">
        <v>7242</v>
      </c>
      <c r="E1609" t="s">
        <v>2447</v>
      </c>
      <c r="G1609" t="s">
        <v>2448</v>
      </c>
      <c r="H1609" t="s">
        <v>7243</v>
      </c>
      <c r="I1609" t="s">
        <v>7244</v>
      </c>
    </row>
    <row r="1610" spans="2:9">
      <c r="B1610">
        <v>1979</v>
      </c>
      <c r="C1610" t="s">
        <v>7101</v>
      </c>
      <c r="D1610" t="s">
        <v>7245</v>
      </c>
      <c r="E1610" t="s">
        <v>1801</v>
      </c>
      <c r="G1610" t="s">
        <v>1802</v>
      </c>
      <c r="H1610" t="s">
        <v>7246</v>
      </c>
      <c r="I1610" t="s">
        <v>7247</v>
      </c>
    </row>
    <row r="1611" spans="2:9">
      <c r="B1611">
        <v>2015</v>
      </c>
      <c r="C1611" t="s">
        <v>7248</v>
      </c>
      <c r="D1611" t="s">
        <v>7249</v>
      </c>
      <c r="E1611" t="s">
        <v>4565</v>
      </c>
      <c r="G1611" t="s">
        <v>4566</v>
      </c>
      <c r="H1611" t="s">
        <v>7250</v>
      </c>
      <c r="I1611" t="s">
        <v>7251</v>
      </c>
    </row>
    <row r="1612" spans="2:9">
      <c r="B1612">
        <v>1967</v>
      </c>
      <c r="C1612" t="s">
        <v>7252</v>
      </c>
      <c r="D1612" t="s">
        <v>7253</v>
      </c>
      <c r="E1612" t="s">
        <v>3366</v>
      </c>
      <c r="G1612" t="s">
        <v>3367</v>
      </c>
      <c r="H1612" t="s">
        <v>7254</v>
      </c>
      <c r="I1612" t="s">
        <v>7255</v>
      </c>
    </row>
    <row r="1613" spans="2:9">
      <c r="B1613">
        <v>2003</v>
      </c>
      <c r="C1613" t="s">
        <v>7256</v>
      </c>
      <c r="D1613" t="s">
        <v>7257</v>
      </c>
      <c r="E1613" t="s">
        <v>6148</v>
      </c>
      <c r="G1613" t="s">
        <v>6149</v>
      </c>
      <c r="H1613" t="s">
        <v>7258</v>
      </c>
      <c r="I1613" t="s">
        <v>7259</v>
      </c>
    </row>
    <row r="1614" spans="2:9">
      <c r="B1614">
        <v>2015</v>
      </c>
      <c r="C1614" t="s">
        <v>7260</v>
      </c>
      <c r="D1614" t="s">
        <v>7261</v>
      </c>
      <c r="E1614" t="s">
        <v>6806</v>
      </c>
      <c r="G1614" t="s">
        <v>3319</v>
      </c>
      <c r="H1614" t="s">
        <v>7262</v>
      </c>
      <c r="I1614" t="s">
        <v>7263</v>
      </c>
    </row>
    <row r="1615" spans="2:9">
      <c r="B1615">
        <v>2007</v>
      </c>
      <c r="C1615" t="s">
        <v>7264</v>
      </c>
      <c r="D1615" t="s">
        <v>7265</v>
      </c>
      <c r="E1615" t="s">
        <v>7266</v>
      </c>
      <c r="G1615" t="s">
        <v>7267</v>
      </c>
      <c r="H1615" t="s">
        <v>7268</v>
      </c>
      <c r="I1615" t="s">
        <v>7269</v>
      </c>
    </row>
    <row r="1616" spans="2:9">
      <c r="B1616">
        <v>1992</v>
      </c>
      <c r="D1616" t="s">
        <v>7270</v>
      </c>
      <c r="E1616" t="s">
        <v>2897</v>
      </c>
      <c r="G1616" t="s">
        <v>2898</v>
      </c>
      <c r="H1616" t="s">
        <v>7271</v>
      </c>
      <c r="I1616" t="s">
        <v>7272</v>
      </c>
    </row>
    <row r="1617" spans="2:9">
      <c r="B1617">
        <v>2019</v>
      </c>
      <c r="C1617" t="s">
        <v>7273</v>
      </c>
      <c r="D1617" t="s">
        <v>7274</v>
      </c>
      <c r="E1617" t="s">
        <v>6668</v>
      </c>
      <c r="G1617" t="s">
        <v>6669</v>
      </c>
      <c r="H1617" t="s">
        <v>7275</v>
      </c>
      <c r="I1617" t="s">
        <v>7276</v>
      </c>
    </row>
    <row r="1618" spans="2:9">
      <c r="B1618">
        <v>2015</v>
      </c>
      <c r="D1618" t="s">
        <v>7277</v>
      </c>
      <c r="E1618" t="s">
        <v>2011</v>
      </c>
      <c r="F1618" t="s">
        <v>2012</v>
      </c>
      <c r="I1618" t="s">
        <v>7278</v>
      </c>
    </row>
    <row r="1619" spans="2:9">
      <c r="B1619">
        <v>2013</v>
      </c>
      <c r="C1619" t="s">
        <v>7279</v>
      </c>
      <c r="D1619" t="s">
        <v>7280</v>
      </c>
      <c r="E1619" t="s">
        <v>7281</v>
      </c>
      <c r="G1619" t="s">
        <v>7282</v>
      </c>
      <c r="H1619" t="s">
        <v>7283</v>
      </c>
      <c r="I1619" t="s">
        <v>7284</v>
      </c>
    </row>
    <row r="1620" spans="2:9">
      <c r="B1620">
        <v>1997</v>
      </c>
      <c r="C1620" t="s">
        <v>7285</v>
      </c>
      <c r="D1620" t="s">
        <v>7286</v>
      </c>
      <c r="E1620" t="s">
        <v>1485</v>
      </c>
      <c r="G1620" t="s">
        <v>1486</v>
      </c>
      <c r="H1620" t="s">
        <v>7287</v>
      </c>
      <c r="I1620" t="s">
        <v>7288</v>
      </c>
    </row>
    <row r="1621" spans="2:9">
      <c r="B1621">
        <v>2018</v>
      </c>
      <c r="C1621" t="s">
        <v>7289</v>
      </c>
      <c r="D1621" t="s">
        <v>7290</v>
      </c>
      <c r="E1621" t="s">
        <v>7291</v>
      </c>
      <c r="F1621" t="s">
        <v>7292</v>
      </c>
      <c r="I1621" t="s">
        <v>7293</v>
      </c>
    </row>
    <row r="1622" spans="2:9">
      <c r="B1622">
        <v>2018</v>
      </c>
      <c r="C1622" t="s">
        <v>7294</v>
      </c>
      <c r="D1622" t="s">
        <v>7295</v>
      </c>
      <c r="E1622" t="s">
        <v>7296</v>
      </c>
      <c r="G1622" t="s">
        <v>7297</v>
      </c>
      <c r="H1622" t="s">
        <v>7298</v>
      </c>
      <c r="I1622" t="s">
        <v>7299</v>
      </c>
    </row>
    <row r="1623" spans="2:9">
      <c r="B1623">
        <v>1993</v>
      </c>
      <c r="C1623" t="s">
        <v>7300</v>
      </c>
      <c r="D1623" t="s">
        <v>7301</v>
      </c>
      <c r="E1623" t="s">
        <v>7302</v>
      </c>
      <c r="G1623" t="s">
        <v>6270</v>
      </c>
      <c r="H1623" t="s">
        <v>7303</v>
      </c>
      <c r="I1623" t="s">
        <v>7304</v>
      </c>
    </row>
    <row r="1624" spans="2:9">
      <c r="B1624">
        <v>2013</v>
      </c>
      <c r="C1624" t="s">
        <v>7305</v>
      </c>
      <c r="D1624" t="s">
        <v>7306</v>
      </c>
      <c r="E1624" t="s">
        <v>1867</v>
      </c>
      <c r="G1624" t="s">
        <v>1748</v>
      </c>
      <c r="H1624" t="s">
        <v>7307</v>
      </c>
      <c r="I1624" t="s">
        <v>7308</v>
      </c>
    </row>
    <row r="1625" spans="2:9">
      <c r="B1625">
        <v>2017</v>
      </c>
      <c r="C1625" t="s">
        <v>7309</v>
      </c>
      <c r="D1625" t="s">
        <v>7310</v>
      </c>
      <c r="E1625" t="s">
        <v>7311</v>
      </c>
      <c r="F1625" t="s">
        <v>7312</v>
      </c>
      <c r="I1625" t="s">
        <v>7313</v>
      </c>
    </row>
    <row r="1626" spans="2:9">
      <c r="B1626">
        <v>2008</v>
      </c>
      <c r="C1626" t="s">
        <v>7314</v>
      </c>
      <c r="D1626" t="s">
        <v>7315</v>
      </c>
      <c r="E1626" t="s">
        <v>7316</v>
      </c>
      <c r="G1626" t="s">
        <v>7317</v>
      </c>
      <c r="H1626" t="s">
        <v>7318</v>
      </c>
      <c r="I1626" t="s">
        <v>7319</v>
      </c>
    </row>
    <row r="1627" spans="2:9">
      <c r="B1627">
        <v>2017</v>
      </c>
      <c r="C1627" t="s">
        <v>7320</v>
      </c>
      <c r="D1627" t="s">
        <v>7321</v>
      </c>
      <c r="E1627" t="s">
        <v>2340</v>
      </c>
      <c r="G1627" t="s">
        <v>2341</v>
      </c>
      <c r="H1627" t="s">
        <v>7322</v>
      </c>
      <c r="I1627" t="s">
        <v>7323</v>
      </c>
    </row>
    <row r="1628" spans="2:9">
      <c r="B1628">
        <v>2017</v>
      </c>
      <c r="C1628" t="s">
        <v>5660</v>
      </c>
      <c r="D1628" t="s">
        <v>7324</v>
      </c>
      <c r="E1628" t="s">
        <v>3746</v>
      </c>
      <c r="G1628" t="s">
        <v>3747</v>
      </c>
      <c r="H1628" t="s">
        <v>7325</v>
      </c>
      <c r="I1628" t="s">
        <v>7326</v>
      </c>
    </row>
    <row r="1629" spans="2:9">
      <c r="B1629">
        <v>1964</v>
      </c>
      <c r="C1629" t="s">
        <v>2946</v>
      </c>
      <c r="D1629" t="s">
        <v>7327</v>
      </c>
      <c r="E1629" t="s">
        <v>1801</v>
      </c>
      <c r="G1629" t="s">
        <v>1802</v>
      </c>
      <c r="H1629" t="s">
        <v>7328</v>
      </c>
      <c r="I1629" t="s">
        <v>7329</v>
      </c>
    </row>
    <row r="1630" spans="2:9">
      <c r="B1630">
        <v>2008</v>
      </c>
      <c r="C1630" t="s">
        <v>7330</v>
      </c>
      <c r="D1630" t="s">
        <v>7331</v>
      </c>
      <c r="E1630" t="s">
        <v>7332</v>
      </c>
      <c r="F1630" t="s">
        <v>7333</v>
      </c>
      <c r="I1630" t="s">
        <v>7334</v>
      </c>
    </row>
    <row r="1631" spans="2:9">
      <c r="B1631">
        <v>2012</v>
      </c>
      <c r="C1631" t="s">
        <v>2273</v>
      </c>
      <c r="D1631" t="s">
        <v>7335</v>
      </c>
      <c r="E1631" t="s">
        <v>1530</v>
      </c>
      <c r="G1631" t="s">
        <v>1531</v>
      </c>
      <c r="H1631" t="s">
        <v>7336</v>
      </c>
      <c r="I1631" t="s">
        <v>7337</v>
      </c>
    </row>
    <row r="1632" spans="2:9">
      <c r="B1632">
        <v>2007</v>
      </c>
      <c r="C1632" t="s">
        <v>7338</v>
      </c>
      <c r="D1632" t="s">
        <v>7339</v>
      </c>
      <c r="E1632" t="s">
        <v>3645</v>
      </c>
      <c r="F1632" t="s">
        <v>3646</v>
      </c>
      <c r="I1632" t="s">
        <v>7340</v>
      </c>
    </row>
    <row r="1633" spans="2:9">
      <c r="B1633">
        <v>1998</v>
      </c>
      <c r="C1633" t="s">
        <v>7341</v>
      </c>
      <c r="D1633" t="s">
        <v>7342</v>
      </c>
      <c r="E1633" t="s">
        <v>5040</v>
      </c>
      <c r="G1633" t="s">
        <v>5041</v>
      </c>
      <c r="H1633" t="s">
        <v>7343</v>
      </c>
      <c r="I1633" t="s">
        <v>7344</v>
      </c>
    </row>
    <row r="1634" spans="2:9">
      <c r="B1634">
        <v>2018</v>
      </c>
      <c r="C1634" t="s">
        <v>5689</v>
      </c>
      <c r="D1634" t="s">
        <v>7345</v>
      </c>
      <c r="E1634" t="s">
        <v>5691</v>
      </c>
      <c r="F1634" t="s">
        <v>5692</v>
      </c>
      <c r="I1634" t="s">
        <v>7346</v>
      </c>
    </row>
    <row r="1635" spans="2:9">
      <c r="B1635">
        <v>2016</v>
      </c>
      <c r="C1635" t="s">
        <v>7347</v>
      </c>
      <c r="D1635" t="s">
        <v>7348</v>
      </c>
      <c r="E1635" t="s">
        <v>7349</v>
      </c>
      <c r="G1635" t="s">
        <v>7350</v>
      </c>
      <c r="H1635" t="s">
        <v>7351</v>
      </c>
      <c r="I1635" t="s">
        <v>7352</v>
      </c>
    </row>
    <row r="1636" spans="2:9">
      <c r="B1636">
        <v>2019</v>
      </c>
      <c r="C1636" t="s">
        <v>7353</v>
      </c>
      <c r="D1636" t="s">
        <v>7354</v>
      </c>
      <c r="E1636" t="s">
        <v>7355</v>
      </c>
      <c r="F1636" t="s">
        <v>7356</v>
      </c>
      <c r="I1636" t="s">
        <v>7357</v>
      </c>
    </row>
    <row r="1637" spans="2:9">
      <c r="B1637">
        <v>2009</v>
      </c>
      <c r="C1637" t="s">
        <v>7358</v>
      </c>
      <c r="D1637" t="s">
        <v>7359</v>
      </c>
      <c r="E1637" t="s">
        <v>5933</v>
      </c>
      <c r="G1637" t="s">
        <v>5934</v>
      </c>
      <c r="H1637" t="s">
        <v>7360</v>
      </c>
      <c r="I1637" t="s">
        <v>7361</v>
      </c>
    </row>
    <row r="1638" spans="2:9">
      <c r="B1638">
        <v>2009</v>
      </c>
      <c r="C1638" t="s">
        <v>7362</v>
      </c>
      <c r="D1638" t="s">
        <v>7363</v>
      </c>
      <c r="E1638" t="s">
        <v>6459</v>
      </c>
      <c r="F1638" t="s">
        <v>6460</v>
      </c>
      <c r="I1638" t="s">
        <v>7364</v>
      </c>
    </row>
    <row r="1639" spans="2:9">
      <c r="B1639">
        <v>2010</v>
      </c>
      <c r="C1639" t="s">
        <v>7365</v>
      </c>
      <c r="D1639" t="s">
        <v>7366</v>
      </c>
      <c r="E1639" t="s">
        <v>7367</v>
      </c>
      <c r="G1639" t="s">
        <v>7368</v>
      </c>
      <c r="H1639" t="s">
        <v>7369</v>
      </c>
      <c r="I1639" t="s">
        <v>7370</v>
      </c>
    </row>
    <row r="1640" spans="2:9">
      <c r="B1640">
        <v>2000</v>
      </c>
      <c r="C1640" t="s">
        <v>7371</v>
      </c>
      <c r="D1640" t="s">
        <v>7372</v>
      </c>
      <c r="E1640" t="s">
        <v>7373</v>
      </c>
      <c r="G1640" t="s">
        <v>7374</v>
      </c>
      <c r="H1640" t="s">
        <v>7375</v>
      </c>
      <c r="I1640" t="s">
        <v>7376</v>
      </c>
    </row>
    <row r="1641" spans="2:9">
      <c r="B1641">
        <v>2009</v>
      </c>
      <c r="C1641" t="s">
        <v>7377</v>
      </c>
      <c r="D1641" t="s">
        <v>7378</v>
      </c>
      <c r="E1641" t="s">
        <v>7379</v>
      </c>
      <c r="F1641" t="s">
        <v>7380</v>
      </c>
      <c r="I1641" t="s">
        <v>7381</v>
      </c>
    </row>
    <row r="1642" spans="2:9">
      <c r="B1642">
        <v>2018</v>
      </c>
      <c r="C1642" t="s">
        <v>7382</v>
      </c>
      <c r="D1642" t="s">
        <v>7383</v>
      </c>
      <c r="E1642" t="s">
        <v>7384</v>
      </c>
      <c r="F1642" t="s">
        <v>7385</v>
      </c>
      <c r="I1642" t="s">
        <v>7386</v>
      </c>
    </row>
    <row r="1643" spans="2:9">
      <c r="B1643">
        <v>1987</v>
      </c>
      <c r="C1643" t="s">
        <v>7387</v>
      </c>
      <c r="D1643" t="s">
        <v>7388</v>
      </c>
      <c r="E1643" t="s">
        <v>766</v>
      </c>
      <c r="G1643" t="s">
        <v>232</v>
      </c>
      <c r="H1643" t="s">
        <v>7389</v>
      </c>
      <c r="I1643" t="s">
        <v>7390</v>
      </c>
    </row>
    <row r="1644" spans="2:9">
      <c r="B1644">
        <v>2014</v>
      </c>
      <c r="C1644" t="s">
        <v>7391</v>
      </c>
      <c r="D1644" t="s">
        <v>7392</v>
      </c>
      <c r="E1644" t="s">
        <v>3525</v>
      </c>
      <c r="G1644" t="s">
        <v>3526</v>
      </c>
      <c r="H1644" t="s">
        <v>7393</v>
      </c>
      <c r="I1644" t="s">
        <v>7394</v>
      </c>
    </row>
    <row r="1645" spans="2:9">
      <c r="B1645">
        <v>2009</v>
      </c>
      <c r="C1645" t="s">
        <v>6954</v>
      </c>
      <c r="D1645" t="s">
        <v>7395</v>
      </c>
      <c r="E1645" t="s">
        <v>7396</v>
      </c>
      <c r="F1645" t="s">
        <v>7397</v>
      </c>
      <c r="I1645" t="s">
        <v>7398</v>
      </c>
    </row>
    <row r="1646" spans="2:9">
      <c r="B1646">
        <v>2016</v>
      </c>
      <c r="C1646" t="s">
        <v>7399</v>
      </c>
      <c r="D1646" t="s">
        <v>7400</v>
      </c>
      <c r="E1646" t="s">
        <v>4338</v>
      </c>
      <c r="G1646" t="s">
        <v>4339</v>
      </c>
      <c r="H1646" t="s">
        <v>7401</v>
      </c>
      <c r="I1646" t="s">
        <v>7402</v>
      </c>
    </row>
    <row r="1647" spans="2:9">
      <c r="B1647">
        <v>2002</v>
      </c>
      <c r="C1647" t="s">
        <v>7403</v>
      </c>
      <c r="D1647" t="s">
        <v>7404</v>
      </c>
      <c r="E1647" t="s">
        <v>3525</v>
      </c>
      <c r="G1647" t="s">
        <v>3526</v>
      </c>
      <c r="H1647" t="s">
        <v>7405</v>
      </c>
      <c r="I1647" t="s">
        <v>7406</v>
      </c>
    </row>
    <row r="1648" spans="2:9">
      <c r="B1648">
        <v>2019</v>
      </c>
      <c r="C1648" t="s">
        <v>7407</v>
      </c>
      <c r="D1648" t="s">
        <v>7408</v>
      </c>
      <c r="E1648" t="s">
        <v>4642</v>
      </c>
      <c r="F1648" t="s">
        <v>4643</v>
      </c>
      <c r="I1648" t="s">
        <v>7409</v>
      </c>
    </row>
    <row r="1649" spans="2:9">
      <c r="B1649">
        <v>2011</v>
      </c>
      <c r="C1649" t="s">
        <v>7410</v>
      </c>
      <c r="D1649" t="s">
        <v>7411</v>
      </c>
      <c r="E1649" t="s">
        <v>6288</v>
      </c>
      <c r="F1649" t="s">
        <v>6289</v>
      </c>
      <c r="I1649" t="s">
        <v>7412</v>
      </c>
    </row>
    <row r="1650" spans="2:9">
      <c r="B1650">
        <v>2016</v>
      </c>
      <c r="C1650" t="s">
        <v>7413</v>
      </c>
      <c r="D1650" t="s">
        <v>7414</v>
      </c>
      <c r="E1650" t="s">
        <v>7415</v>
      </c>
      <c r="G1650" t="s">
        <v>7416</v>
      </c>
      <c r="H1650" t="s">
        <v>7417</v>
      </c>
      <c r="I1650" t="s">
        <v>7418</v>
      </c>
    </row>
    <row r="1651" spans="2:9">
      <c r="B1651">
        <v>1995</v>
      </c>
      <c r="C1651" t="s">
        <v>7419</v>
      </c>
      <c r="D1651" t="s">
        <v>7420</v>
      </c>
      <c r="E1651" t="s">
        <v>2420</v>
      </c>
      <c r="G1651" t="s">
        <v>2421</v>
      </c>
      <c r="H1651" t="s">
        <v>7421</v>
      </c>
      <c r="I1651" t="s">
        <v>7422</v>
      </c>
    </row>
    <row r="1652" spans="2:9">
      <c r="B1652">
        <v>2002</v>
      </c>
      <c r="C1652" t="s">
        <v>7423</v>
      </c>
      <c r="D1652" t="s">
        <v>7424</v>
      </c>
      <c r="E1652" t="s">
        <v>7425</v>
      </c>
      <c r="G1652" t="s">
        <v>7426</v>
      </c>
      <c r="H1652" t="s">
        <v>7427</v>
      </c>
      <c r="I1652" t="s">
        <v>7428</v>
      </c>
    </row>
    <row r="1653" spans="2:9">
      <c r="B1653">
        <v>2010</v>
      </c>
      <c r="C1653" t="s">
        <v>7429</v>
      </c>
      <c r="D1653" t="s">
        <v>7430</v>
      </c>
      <c r="E1653" t="s">
        <v>7431</v>
      </c>
      <c r="G1653" t="s">
        <v>7432</v>
      </c>
      <c r="H1653" t="s">
        <v>7433</v>
      </c>
      <c r="I1653" t="s">
        <v>7434</v>
      </c>
    </row>
    <row r="1654" spans="2:9">
      <c r="B1654">
        <v>2018</v>
      </c>
      <c r="C1654" t="s">
        <v>7435</v>
      </c>
      <c r="D1654" t="s">
        <v>7436</v>
      </c>
      <c r="E1654" t="s">
        <v>7437</v>
      </c>
      <c r="F1654" t="s">
        <v>7438</v>
      </c>
      <c r="I1654" t="s">
        <v>7439</v>
      </c>
    </row>
    <row r="1655" spans="2:9">
      <c r="B1655">
        <v>2013</v>
      </c>
      <c r="C1655" t="s">
        <v>7440</v>
      </c>
      <c r="D1655" t="s">
        <v>7441</v>
      </c>
      <c r="E1655" t="s">
        <v>7442</v>
      </c>
      <c r="F1655" t="s">
        <v>7443</v>
      </c>
      <c r="I1655" t="s">
        <v>7444</v>
      </c>
    </row>
    <row r="1656" spans="2:9">
      <c r="B1656">
        <v>2017</v>
      </c>
      <c r="C1656" t="s">
        <v>7445</v>
      </c>
      <c r="D1656" t="s">
        <v>7446</v>
      </c>
      <c r="E1656" t="s">
        <v>7447</v>
      </c>
      <c r="G1656" t="s">
        <v>2101</v>
      </c>
      <c r="H1656" t="s">
        <v>7448</v>
      </c>
      <c r="I1656" t="s">
        <v>7449</v>
      </c>
    </row>
    <row r="1657" spans="2:9">
      <c r="B1657">
        <v>1987</v>
      </c>
      <c r="C1657" t="s">
        <v>7450</v>
      </c>
      <c r="D1657" t="s">
        <v>7451</v>
      </c>
      <c r="E1657" t="s">
        <v>7452</v>
      </c>
      <c r="G1657" t="s">
        <v>7453</v>
      </c>
      <c r="H1657" t="s">
        <v>7454</v>
      </c>
      <c r="I1657" t="s">
        <v>7455</v>
      </c>
    </row>
    <row r="1658" spans="2:9">
      <c r="B1658">
        <v>2002</v>
      </c>
      <c r="C1658" t="s">
        <v>7456</v>
      </c>
      <c r="D1658" t="s">
        <v>7457</v>
      </c>
      <c r="E1658" t="s">
        <v>7458</v>
      </c>
      <c r="F1658" t="s">
        <v>7459</v>
      </c>
      <c r="I1658" t="s">
        <v>7460</v>
      </c>
    </row>
    <row r="1659" spans="2:9">
      <c r="B1659">
        <v>2005</v>
      </c>
      <c r="D1659" t="s">
        <v>7461</v>
      </c>
      <c r="E1659" t="s">
        <v>7462</v>
      </c>
      <c r="F1659" t="s">
        <v>7463</v>
      </c>
      <c r="I1659" t="s">
        <v>7464</v>
      </c>
    </row>
    <row r="1660" spans="2:9">
      <c r="B1660">
        <v>2013</v>
      </c>
      <c r="C1660" t="s">
        <v>7465</v>
      </c>
      <c r="D1660" t="s">
        <v>7466</v>
      </c>
      <c r="E1660" t="s">
        <v>5376</v>
      </c>
      <c r="F1660" t="s">
        <v>5377</v>
      </c>
      <c r="I1660" t="s">
        <v>7467</v>
      </c>
    </row>
    <row r="1661" spans="2:9">
      <c r="B1661">
        <v>2015</v>
      </c>
      <c r="C1661" t="s">
        <v>7468</v>
      </c>
      <c r="D1661" t="s">
        <v>7469</v>
      </c>
      <c r="E1661" t="s">
        <v>5599</v>
      </c>
      <c r="F1661" t="s">
        <v>5600</v>
      </c>
      <c r="I1661" t="s">
        <v>7470</v>
      </c>
    </row>
    <row r="1662" spans="2:9">
      <c r="B1662">
        <v>2000</v>
      </c>
      <c r="C1662" t="s">
        <v>7471</v>
      </c>
      <c r="D1662" t="s">
        <v>7472</v>
      </c>
      <c r="E1662" t="s">
        <v>7473</v>
      </c>
      <c r="G1662" t="s">
        <v>7474</v>
      </c>
      <c r="H1662" t="s">
        <v>7475</v>
      </c>
      <c r="I1662" t="s">
        <v>7476</v>
      </c>
    </row>
    <row r="1663" spans="2:9">
      <c r="B1663">
        <v>1990</v>
      </c>
      <c r="C1663" t="s">
        <v>7477</v>
      </c>
      <c r="D1663" t="s">
        <v>7478</v>
      </c>
      <c r="E1663" t="s">
        <v>1811</v>
      </c>
      <c r="G1663" t="s">
        <v>1812</v>
      </c>
      <c r="H1663" t="s">
        <v>7479</v>
      </c>
      <c r="I1663" t="s">
        <v>7480</v>
      </c>
    </row>
    <row r="1664" spans="2:9">
      <c r="B1664">
        <v>2003</v>
      </c>
      <c r="C1664" t="s">
        <v>7481</v>
      </c>
      <c r="D1664" t="s">
        <v>7482</v>
      </c>
      <c r="E1664" t="s">
        <v>7483</v>
      </c>
      <c r="G1664" t="s">
        <v>7484</v>
      </c>
      <c r="H1664" t="s">
        <v>7485</v>
      </c>
      <c r="I1664" t="s">
        <v>7486</v>
      </c>
    </row>
    <row r="1665" spans="2:9">
      <c r="B1665">
        <v>1987</v>
      </c>
      <c r="C1665" t="s">
        <v>7487</v>
      </c>
      <c r="D1665" t="s">
        <v>7488</v>
      </c>
      <c r="E1665" t="s">
        <v>1397</v>
      </c>
      <c r="G1665" t="s">
        <v>1398</v>
      </c>
      <c r="H1665" t="s">
        <v>7489</v>
      </c>
      <c r="I1665" t="s">
        <v>7490</v>
      </c>
    </row>
    <row r="1666" spans="2:9">
      <c r="B1666">
        <v>1998</v>
      </c>
      <c r="C1666" t="s">
        <v>7491</v>
      </c>
      <c r="D1666" t="s">
        <v>7492</v>
      </c>
      <c r="E1666" t="s">
        <v>7493</v>
      </c>
      <c r="G1666" t="s">
        <v>7494</v>
      </c>
      <c r="H1666" t="s">
        <v>7495</v>
      </c>
      <c r="I1666" t="s">
        <v>7496</v>
      </c>
    </row>
    <row r="1667" spans="2:9">
      <c r="B1667">
        <v>1996</v>
      </c>
      <c r="C1667" t="s">
        <v>7497</v>
      </c>
      <c r="D1667" t="s">
        <v>7498</v>
      </c>
      <c r="E1667" t="s">
        <v>6755</v>
      </c>
      <c r="F1667" t="s">
        <v>6756</v>
      </c>
      <c r="I1667" t="s">
        <v>7499</v>
      </c>
    </row>
    <row r="1668" spans="2:9">
      <c r="B1668">
        <v>2017</v>
      </c>
      <c r="C1668" t="s">
        <v>7500</v>
      </c>
      <c r="D1668" t="s">
        <v>7501</v>
      </c>
      <c r="E1668" t="s">
        <v>7502</v>
      </c>
      <c r="G1668" t="s">
        <v>1364</v>
      </c>
      <c r="H1668" t="s">
        <v>7503</v>
      </c>
      <c r="I1668" t="s">
        <v>7504</v>
      </c>
    </row>
    <row r="1669" spans="2:9">
      <c r="B1669">
        <v>2004</v>
      </c>
      <c r="C1669" t="s">
        <v>7505</v>
      </c>
      <c r="D1669" t="s">
        <v>7506</v>
      </c>
      <c r="E1669" t="s">
        <v>7507</v>
      </c>
      <c r="G1669" t="s">
        <v>2754</v>
      </c>
      <c r="H1669" t="s">
        <v>7508</v>
      </c>
      <c r="I1669" t="s">
        <v>7509</v>
      </c>
    </row>
    <row r="1670" spans="2:9">
      <c r="B1670">
        <v>2004</v>
      </c>
      <c r="C1670" t="s">
        <v>7510</v>
      </c>
      <c r="D1670" t="s">
        <v>7511</v>
      </c>
      <c r="E1670" t="s">
        <v>7512</v>
      </c>
      <c r="F1670" t="s">
        <v>7513</v>
      </c>
      <c r="I1670" t="s">
        <v>7514</v>
      </c>
    </row>
    <row r="1671" spans="2:9">
      <c r="B1671">
        <v>1990</v>
      </c>
      <c r="C1671" t="s">
        <v>7515</v>
      </c>
      <c r="D1671" t="s">
        <v>7516</v>
      </c>
      <c r="E1671" t="s">
        <v>7517</v>
      </c>
      <c r="G1671" t="s">
        <v>7518</v>
      </c>
      <c r="H1671" t="s">
        <v>7519</v>
      </c>
      <c r="I1671" t="s">
        <v>7520</v>
      </c>
    </row>
    <row r="1672" spans="2:9">
      <c r="B1672">
        <v>2011</v>
      </c>
      <c r="C1672" t="s">
        <v>7521</v>
      </c>
      <c r="D1672" t="s">
        <v>7522</v>
      </c>
      <c r="E1672" t="s">
        <v>5750</v>
      </c>
      <c r="F1672" t="s">
        <v>5751</v>
      </c>
      <c r="I1672" t="s">
        <v>7523</v>
      </c>
    </row>
    <row r="1673" spans="2:9">
      <c r="B1673">
        <v>2005</v>
      </c>
      <c r="C1673" t="s">
        <v>7524</v>
      </c>
      <c r="D1673" t="s">
        <v>7525</v>
      </c>
      <c r="E1673" t="s">
        <v>7526</v>
      </c>
      <c r="F1673" t="s">
        <v>7527</v>
      </c>
      <c r="I1673" t="s">
        <v>7528</v>
      </c>
    </row>
    <row r="1674" spans="2:9">
      <c r="B1674">
        <v>2002</v>
      </c>
      <c r="C1674" t="s">
        <v>7529</v>
      </c>
      <c r="D1674" t="s">
        <v>7530</v>
      </c>
      <c r="E1674" t="s">
        <v>2384</v>
      </c>
      <c r="F1674" t="s">
        <v>2385</v>
      </c>
      <c r="I1674" t="s">
        <v>7531</v>
      </c>
    </row>
    <row r="1675" spans="2:9">
      <c r="B1675">
        <v>2004</v>
      </c>
      <c r="C1675" t="s">
        <v>7532</v>
      </c>
      <c r="D1675" t="s">
        <v>7533</v>
      </c>
      <c r="E1675" t="s">
        <v>7534</v>
      </c>
      <c r="G1675" t="s">
        <v>2312</v>
      </c>
      <c r="H1675" t="s">
        <v>7535</v>
      </c>
      <c r="I1675" t="s">
        <v>7536</v>
      </c>
    </row>
    <row r="1676" spans="2:9">
      <c r="B1676">
        <v>2012</v>
      </c>
      <c r="C1676" t="s">
        <v>7537</v>
      </c>
      <c r="D1676" t="s">
        <v>7538</v>
      </c>
      <c r="E1676" t="s">
        <v>1337</v>
      </c>
      <c r="G1676" t="s">
        <v>1338</v>
      </c>
      <c r="H1676" t="s">
        <v>7539</v>
      </c>
      <c r="I1676" t="s">
        <v>7540</v>
      </c>
    </row>
    <row r="1677" spans="2:9">
      <c r="B1677">
        <v>1986</v>
      </c>
      <c r="C1677" t="s">
        <v>7541</v>
      </c>
      <c r="D1677" t="s">
        <v>7542</v>
      </c>
      <c r="E1677" t="s">
        <v>7543</v>
      </c>
      <c r="F1677" t="s">
        <v>7544</v>
      </c>
      <c r="I1677" t="s">
        <v>7545</v>
      </c>
    </row>
    <row r="1678" spans="2:9">
      <c r="B1678">
        <v>2015</v>
      </c>
      <c r="C1678" t="s">
        <v>7546</v>
      </c>
      <c r="D1678" t="s">
        <v>7547</v>
      </c>
      <c r="E1678" t="s">
        <v>7548</v>
      </c>
      <c r="F1678" t="s">
        <v>7549</v>
      </c>
      <c r="I1678" t="s">
        <v>7550</v>
      </c>
    </row>
    <row r="1679" spans="2:9">
      <c r="B1679">
        <v>1993</v>
      </c>
      <c r="C1679" t="s">
        <v>7551</v>
      </c>
      <c r="D1679" t="s">
        <v>7552</v>
      </c>
      <c r="E1679" t="s">
        <v>1929</v>
      </c>
      <c r="F1679" t="s">
        <v>1930</v>
      </c>
      <c r="I1679" t="s">
        <v>7553</v>
      </c>
    </row>
    <row r="1680" spans="2:9">
      <c r="B1680">
        <v>2006</v>
      </c>
      <c r="C1680" t="s">
        <v>7554</v>
      </c>
      <c r="D1680" t="s">
        <v>7555</v>
      </c>
      <c r="E1680" t="s">
        <v>7556</v>
      </c>
      <c r="G1680" t="s">
        <v>7557</v>
      </c>
      <c r="H1680" t="s">
        <v>7558</v>
      </c>
      <c r="I1680" t="s">
        <v>7559</v>
      </c>
    </row>
    <row r="1681" spans="2:9">
      <c r="B1681">
        <v>2000</v>
      </c>
      <c r="C1681" t="s">
        <v>7560</v>
      </c>
      <c r="D1681" t="s">
        <v>7561</v>
      </c>
      <c r="E1681" t="s">
        <v>7562</v>
      </c>
      <c r="G1681" t="s">
        <v>6077</v>
      </c>
      <c r="H1681" t="s">
        <v>7563</v>
      </c>
      <c r="I1681" t="s">
        <v>7564</v>
      </c>
    </row>
    <row r="1682" spans="2:9">
      <c r="B1682">
        <v>2005</v>
      </c>
      <c r="C1682" t="s">
        <v>7565</v>
      </c>
      <c r="D1682" t="s">
        <v>7566</v>
      </c>
      <c r="E1682" t="s">
        <v>7567</v>
      </c>
      <c r="F1682" t="s">
        <v>7568</v>
      </c>
      <c r="I1682" t="s">
        <v>7569</v>
      </c>
    </row>
    <row r="1683" spans="2:9">
      <c r="B1683">
        <v>2005</v>
      </c>
      <c r="C1683" t="s">
        <v>7570</v>
      </c>
      <c r="D1683" t="s">
        <v>7571</v>
      </c>
      <c r="E1683" t="s">
        <v>7526</v>
      </c>
      <c r="F1683" t="s">
        <v>7527</v>
      </c>
      <c r="I1683" t="s">
        <v>7572</v>
      </c>
    </row>
    <row r="1684" spans="2:9">
      <c r="B1684">
        <v>2011</v>
      </c>
      <c r="C1684" t="s">
        <v>7573</v>
      </c>
      <c r="D1684" t="s">
        <v>7574</v>
      </c>
      <c r="E1684" t="s">
        <v>7575</v>
      </c>
      <c r="G1684" t="s">
        <v>6077</v>
      </c>
      <c r="H1684" t="s">
        <v>7576</v>
      </c>
      <c r="I1684" t="s">
        <v>7577</v>
      </c>
    </row>
    <row r="1685" spans="2:9">
      <c r="B1685">
        <v>1983</v>
      </c>
      <c r="C1685" t="s">
        <v>7578</v>
      </c>
      <c r="D1685" t="s">
        <v>7579</v>
      </c>
      <c r="E1685" t="s">
        <v>4062</v>
      </c>
      <c r="F1685" t="s">
        <v>4063</v>
      </c>
      <c r="I1685" t="s">
        <v>7580</v>
      </c>
    </row>
    <row r="1686" spans="2:9">
      <c r="B1686">
        <v>1995</v>
      </c>
      <c r="C1686" t="s">
        <v>7581</v>
      </c>
      <c r="D1686" t="s">
        <v>7582</v>
      </c>
      <c r="E1686" t="s">
        <v>1741</v>
      </c>
      <c r="G1686" t="s">
        <v>1742</v>
      </c>
      <c r="H1686" t="s">
        <v>7583</v>
      </c>
      <c r="I1686" t="s">
        <v>7584</v>
      </c>
    </row>
    <row r="1687" spans="2:9">
      <c r="B1687">
        <v>1996</v>
      </c>
      <c r="C1687" t="s">
        <v>7585</v>
      </c>
      <c r="D1687" t="s">
        <v>7586</v>
      </c>
      <c r="E1687" t="s">
        <v>7587</v>
      </c>
      <c r="G1687" t="s">
        <v>1720</v>
      </c>
      <c r="H1687" t="s">
        <v>7588</v>
      </c>
      <c r="I1687" t="s">
        <v>7589</v>
      </c>
    </row>
    <row r="1688" spans="2:9">
      <c r="B1688">
        <v>2005</v>
      </c>
      <c r="C1688" t="s">
        <v>7590</v>
      </c>
      <c r="D1688" t="s">
        <v>7591</v>
      </c>
      <c r="E1688" t="s">
        <v>2538</v>
      </c>
      <c r="G1688" t="s">
        <v>2539</v>
      </c>
      <c r="H1688" t="s">
        <v>7592</v>
      </c>
      <c r="I1688" t="s">
        <v>7593</v>
      </c>
    </row>
    <row r="1689" spans="2:9">
      <c r="B1689">
        <v>2006</v>
      </c>
      <c r="C1689" t="s">
        <v>7594</v>
      </c>
      <c r="D1689" t="s">
        <v>7595</v>
      </c>
      <c r="E1689" t="s">
        <v>1337</v>
      </c>
      <c r="G1689" t="s">
        <v>1338</v>
      </c>
      <c r="H1689" t="s">
        <v>7596</v>
      </c>
      <c r="I1689" t="s">
        <v>7597</v>
      </c>
    </row>
    <row r="1690" spans="2:9">
      <c r="B1690">
        <v>2017</v>
      </c>
      <c r="C1690" t="s">
        <v>7598</v>
      </c>
      <c r="D1690" t="s">
        <v>7599</v>
      </c>
      <c r="E1690" t="s">
        <v>7600</v>
      </c>
      <c r="G1690" t="s">
        <v>7601</v>
      </c>
      <c r="H1690" t="s">
        <v>7602</v>
      </c>
      <c r="I1690" t="s">
        <v>7603</v>
      </c>
    </row>
    <row r="1691" spans="2:9">
      <c r="B1691">
        <v>1987</v>
      </c>
      <c r="C1691" t="s">
        <v>7604</v>
      </c>
      <c r="D1691" t="s">
        <v>7605</v>
      </c>
      <c r="E1691" t="s">
        <v>7606</v>
      </c>
      <c r="G1691" t="s">
        <v>7607</v>
      </c>
      <c r="H1691" t="s">
        <v>7608</v>
      </c>
      <c r="I1691" t="s">
        <v>7609</v>
      </c>
    </row>
    <row r="1692" spans="2:9">
      <c r="B1692">
        <v>2007</v>
      </c>
      <c r="C1692" t="s">
        <v>7610</v>
      </c>
      <c r="D1692" t="s">
        <v>7611</v>
      </c>
      <c r="E1692" t="s">
        <v>4685</v>
      </c>
      <c r="G1692" t="s">
        <v>4686</v>
      </c>
      <c r="H1692" t="s">
        <v>7612</v>
      </c>
      <c r="I1692" t="s">
        <v>7613</v>
      </c>
    </row>
    <row r="1693" spans="2:9">
      <c r="B1693">
        <v>2006</v>
      </c>
      <c r="C1693" t="s">
        <v>7614</v>
      </c>
      <c r="D1693" t="s">
        <v>7615</v>
      </c>
      <c r="E1693" t="s">
        <v>7616</v>
      </c>
      <c r="G1693" t="s">
        <v>7617</v>
      </c>
      <c r="H1693" t="s">
        <v>7618</v>
      </c>
      <c r="I1693" t="s">
        <v>7619</v>
      </c>
    </row>
    <row r="1694" spans="2:9">
      <c r="B1694">
        <v>1975</v>
      </c>
      <c r="C1694" t="s">
        <v>7620</v>
      </c>
      <c r="D1694" t="s">
        <v>7621</v>
      </c>
      <c r="E1694" t="s">
        <v>7622</v>
      </c>
      <c r="F1694" t="s">
        <v>7623</v>
      </c>
      <c r="I1694" t="s">
        <v>7624</v>
      </c>
    </row>
    <row r="1695" spans="2:9">
      <c r="B1695">
        <v>2010</v>
      </c>
      <c r="C1695" t="s">
        <v>7625</v>
      </c>
      <c r="D1695" t="s">
        <v>7626</v>
      </c>
      <c r="E1695" t="s">
        <v>7627</v>
      </c>
      <c r="F1695" t="s">
        <v>7628</v>
      </c>
      <c r="I1695" t="s">
        <v>7629</v>
      </c>
    </row>
    <row r="1696" spans="2:9">
      <c r="B1696">
        <v>2020</v>
      </c>
      <c r="C1696" t="s">
        <v>7630</v>
      </c>
      <c r="D1696" t="s">
        <v>7631</v>
      </c>
      <c r="E1696" t="s">
        <v>2447</v>
      </c>
      <c r="G1696" t="s">
        <v>2448</v>
      </c>
      <c r="H1696" t="s">
        <v>7632</v>
      </c>
      <c r="I1696" t="s">
        <v>7633</v>
      </c>
    </row>
    <row r="1697" spans="2:9">
      <c r="B1697">
        <v>1990</v>
      </c>
      <c r="C1697" t="s">
        <v>7634</v>
      </c>
      <c r="D1697" t="s">
        <v>7635</v>
      </c>
      <c r="E1697" t="s">
        <v>7636</v>
      </c>
      <c r="F1697" t="s">
        <v>7637</v>
      </c>
      <c r="I1697" t="s">
        <v>7638</v>
      </c>
    </row>
    <row r="1698" spans="2:9">
      <c r="B1698">
        <v>1999</v>
      </c>
      <c r="C1698" t="s">
        <v>7639</v>
      </c>
      <c r="D1698" t="s">
        <v>7640</v>
      </c>
      <c r="E1698" t="s">
        <v>7641</v>
      </c>
      <c r="G1698" t="s">
        <v>7642</v>
      </c>
      <c r="H1698" t="s">
        <v>7643</v>
      </c>
      <c r="I1698" t="s">
        <v>7644</v>
      </c>
    </row>
    <row r="1699" spans="2:9">
      <c r="B1699">
        <v>1994</v>
      </c>
      <c r="C1699" t="s">
        <v>7645</v>
      </c>
      <c r="D1699" t="s">
        <v>7646</v>
      </c>
      <c r="E1699" t="s">
        <v>7647</v>
      </c>
      <c r="F1699" t="s">
        <v>7648</v>
      </c>
      <c r="I1699" t="s">
        <v>7649</v>
      </c>
    </row>
    <row r="1700" spans="2:9">
      <c r="B1700">
        <v>2012</v>
      </c>
      <c r="C1700" t="s">
        <v>7650</v>
      </c>
      <c r="D1700" t="s">
        <v>7651</v>
      </c>
      <c r="E1700" t="s">
        <v>7652</v>
      </c>
      <c r="F1700" t="s">
        <v>7653</v>
      </c>
      <c r="I1700" t="s">
        <v>7654</v>
      </c>
    </row>
    <row r="1701" spans="2:9">
      <c r="B1701">
        <v>2009</v>
      </c>
      <c r="C1701" t="s">
        <v>7655</v>
      </c>
      <c r="D1701" t="s">
        <v>7656</v>
      </c>
      <c r="E1701" t="s">
        <v>7657</v>
      </c>
      <c r="F1701" t="s">
        <v>7658</v>
      </c>
      <c r="I1701" t="s">
        <v>7659</v>
      </c>
    </row>
    <row r="1702" spans="2:9">
      <c r="B1702">
        <v>2012</v>
      </c>
      <c r="C1702" t="s">
        <v>7660</v>
      </c>
      <c r="D1702" t="s">
        <v>7661</v>
      </c>
      <c r="E1702" t="s">
        <v>3891</v>
      </c>
      <c r="G1702" t="s">
        <v>3892</v>
      </c>
      <c r="H1702" t="s">
        <v>7662</v>
      </c>
      <c r="I1702" t="s">
        <v>7663</v>
      </c>
    </row>
    <row r="1703" spans="2:9">
      <c r="B1703">
        <v>2008</v>
      </c>
      <c r="C1703" t="s">
        <v>7664</v>
      </c>
      <c r="D1703" t="s">
        <v>7665</v>
      </c>
      <c r="E1703" t="s">
        <v>5300</v>
      </c>
      <c r="G1703" t="s">
        <v>5301</v>
      </c>
      <c r="H1703" t="s">
        <v>7666</v>
      </c>
      <c r="I1703" t="s">
        <v>7667</v>
      </c>
    </row>
    <row r="1704" spans="2:9">
      <c r="B1704">
        <v>2016</v>
      </c>
      <c r="C1704" t="s">
        <v>7668</v>
      </c>
      <c r="D1704" t="s">
        <v>7669</v>
      </c>
      <c r="E1704" t="s">
        <v>7670</v>
      </c>
      <c r="G1704" t="s">
        <v>7671</v>
      </c>
      <c r="H1704" t="s">
        <v>7672</v>
      </c>
      <c r="I1704" t="s">
        <v>7673</v>
      </c>
    </row>
    <row r="1705" spans="2:9">
      <c r="B1705">
        <v>2005</v>
      </c>
      <c r="C1705" t="s">
        <v>7674</v>
      </c>
      <c r="D1705" t="s">
        <v>7675</v>
      </c>
      <c r="E1705" t="s">
        <v>7676</v>
      </c>
      <c r="G1705" t="s">
        <v>7677</v>
      </c>
      <c r="H1705" t="s">
        <v>7678</v>
      </c>
      <c r="I1705" t="s">
        <v>7679</v>
      </c>
    </row>
    <row r="1706" spans="2:9">
      <c r="B1706">
        <v>1998</v>
      </c>
      <c r="C1706" t="s">
        <v>7680</v>
      </c>
      <c r="D1706" t="s">
        <v>7681</v>
      </c>
      <c r="E1706" t="s">
        <v>1776</v>
      </c>
      <c r="G1706" t="s">
        <v>1777</v>
      </c>
      <c r="H1706" t="s">
        <v>7682</v>
      </c>
      <c r="I1706" t="s">
        <v>7683</v>
      </c>
    </row>
    <row r="1707" spans="2:9">
      <c r="B1707">
        <v>2009</v>
      </c>
      <c r="C1707" t="s">
        <v>7684</v>
      </c>
      <c r="D1707" t="s">
        <v>7685</v>
      </c>
      <c r="E1707" t="s">
        <v>3263</v>
      </c>
      <c r="G1707" t="s">
        <v>3264</v>
      </c>
      <c r="H1707" t="s">
        <v>7686</v>
      </c>
      <c r="I1707" t="s">
        <v>7687</v>
      </c>
    </row>
    <row r="1708" spans="2:9">
      <c r="B1708">
        <v>1997</v>
      </c>
      <c r="C1708" t="s">
        <v>7688</v>
      </c>
      <c r="D1708" t="s">
        <v>7689</v>
      </c>
      <c r="E1708" t="s">
        <v>1929</v>
      </c>
      <c r="F1708" t="s">
        <v>1930</v>
      </c>
      <c r="I1708" t="s">
        <v>7690</v>
      </c>
    </row>
    <row r="1709" spans="2:9">
      <c r="B1709">
        <v>2018</v>
      </c>
      <c r="C1709" t="s">
        <v>7691</v>
      </c>
      <c r="D1709" t="s">
        <v>7692</v>
      </c>
      <c r="E1709" t="s">
        <v>7693</v>
      </c>
      <c r="F1709" t="s">
        <v>7694</v>
      </c>
      <c r="I1709" t="s">
        <v>7695</v>
      </c>
    </row>
    <row r="1710" spans="2:9">
      <c r="B1710">
        <v>2016</v>
      </c>
      <c r="C1710" t="s">
        <v>7696</v>
      </c>
      <c r="D1710" t="s">
        <v>7697</v>
      </c>
      <c r="E1710" t="s">
        <v>7698</v>
      </c>
      <c r="G1710" t="s">
        <v>7699</v>
      </c>
      <c r="H1710" t="s">
        <v>7700</v>
      </c>
      <c r="I1710" t="s">
        <v>7701</v>
      </c>
    </row>
    <row r="1711" spans="2:9">
      <c r="B1711">
        <v>2007</v>
      </c>
      <c r="C1711" t="s">
        <v>7702</v>
      </c>
      <c r="D1711" t="s">
        <v>7703</v>
      </c>
      <c r="E1711" t="s">
        <v>7704</v>
      </c>
      <c r="G1711" t="s">
        <v>7705</v>
      </c>
      <c r="H1711" t="s">
        <v>7706</v>
      </c>
      <c r="I1711" t="s">
        <v>7707</v>
      </c>
    </row>
    <row r="1712" spans="2:9">
      <c r="B1712">
        <v>2000</v>
      </c>
      <c r="C1712" t="s">
        <v>7708</v>
      </c>
      <c r="D1712" t="s">
        <v>7709</v>
      </c>
      <c r="E1712" t="s">
        <v>1900</v>
      </c>
      <c r="G1712" t="s">
        <v>1901</v>
      </c>
      <c r="H1712" t="s">
        <v>7710</v>
      </c>
      <c r="I1712" t="s">
        <v>7711</v>
      </c>
    </row>
    <row r="1713" spans="2:9">
      <c r="B1713">
        <v>2021</v>
      </c>
      <c r="C1713" t="s">
        <v>7712</v>
      </c>
      <c r="D1713" t="s">
        <v>7713</v>
      </c>
      <c r="E1713" t="s">
        <v>7714</v>
      </c>
      <c r="F1713" t="s">
        <v>7715</v>
      </c>
      <c r="I1713" t="s">
        <v>7716</v>
      </c>
    </row>
    <row r="1714" spans="2:9">
      <c r="B1714">
        <v>2008</v>
      </c>
      <c r="C1714" t="s">
        <v>7717</v>
      </c>
      <c r="D1714" t="s">
        <v>7718</v>
      </c>
      <c r="E1714" t="s">
        <v>7719</v>
      </c>
      <c r="G1714" t="s">
        <v>7720</v>
      </c>
      <c r="H1714" t="s">
        <v>7721</v>
      </c>
      <c r="I1714" t="s">
        <v>7722</v>
      </c>
    </row>
    <row r="1715" spans="2:9">
      <c r="B1715">
        <v>2008</v>
      </c>
      <c r="C1715" t="s">
        <v>7723</v>
      </c>
      <c r="D1715" t="s">
        <v>7724</v>
      </c>
      <c r="E1715" t="s">
        <v>7725</v>
      </c>
      <c r="F1715" t="s">
        <v>7726</v>
      </c>
      <c r="I1715" t="s">
        <v>7727</v>
      </c>
    </row>
    <row r="1716" spans="2:9">
      <c r="B1716">
        <v>2017</v>
      </c>
      <c r="C1716" t="s">
        <v>7728</v>
      </c>
      <c r="D1716" t="s">
        <v>7729</v>
      </c>
      <c r="E1716" t="s">
        <v>7730</v>
      </c>
      <c r="G1716" t="s">
        <v>3274</v>
      </c>
      <c r="H1716" t="s">
        <v>7731</v>
      </c>
      <c r="I1716" t="s">
        <v>7732</v>
      </c>
    </row>
    <row r="1717" spans="2:9">
      <c r="B1717">
        <v>2001</v>
      </c>
      <c r="C1717" t="s">
        <v>6809</v>
      </c>
      <c r="D1717" t="s">
        <v>6810</v>
      </c>
      <c r="E1717" t="s">
        <v>5964</v>
      </c>
      <c r="F1717" t="s">
        <v>5965</v>
      </c>
      <c r="I1717" t="s">
        <v>7733</v>
      </c>
    </row>
    <row r="1718" spans="2:9">
      <c r="B1718">
        <v>2016</v>
      </c>
      <c r="C1718" t="s">
        <v>7734</v>
      </c>
      <c r="D1718" t="s">
        <v>7735</v>
      </c>
      <c r="E1718" t="s">
        <v>7736</v>
      </c>
      <c r="F1718" t="s">
        <v>7737</v>
      </c>
      <c r="I1718" t="s">
        <v>7738</v>
      </c>
    </row>
    <row r="1719" spans="2:9">
      <c r="B1719">
        <v>1996</v>
      </c>
      <c r="C1719" t="s">
        <v>7739</v>
      </c>
      <c r="D1719" t="s">
        <v>7740</v>
      </c>
      <c r="E1719" t="s">
        <v>2340</v>
      </c>
      <c r="G1719" t="s">
        <v>2341</v>
      </c>
      <c r="H1719" t="s">
        <v>7741</v>
      </c>
      <c r="I1719" t="s">
        <v>7742</v>
      </c>
    </row>
    <row r="1720" spans="2:9">
      <c r="B1720">
        <v>1987</v>
      </c>
      <c r="C1720" t="s">
        <v>7743</v>
      </c>
      <c r="D1720" t="s">
        <v>7744</v>
      </c>
      <c r="E1720" t="s">
        <v>7745</v>
      </c>
      <c r="G1720" t="s">
        <v>7746</v>
      </c>
      <c r="H1720" t="s">
        <v>7747</v>
      </c>
      <c r="I1720" t="s">
        <v>7748</v>
      </c>
    </row>
    <row r="1721" spans="2:9">
      <c r="B1721">
        <v>2008</v>
      </c>
      <c r="C1721" t="s">
        <v>7749</v>
      </c>
      <c r="D1721" t="s">
        <v>7750</v>
      </c>
      <c r="E1721" t="s">
        <v>858</v>
      </c>
      <c r="G1721" t="s">
        <v>859</v>
      </c>
      <c r="H1721" t="s">
        <v>7751</v>
      </c>
      <c r="I1721" t="s">
        <v>7752</v>
      </c>
    </row>
    <row r="1722" spans="2:9">
      <c r="B1722">
        <v>1996</v>
      </c>
      <c r="C1722" t="s">
        <v>7753</v>
      </c>
      <c r="D1722" t="s">
        <v>7754</v>
      </c>
      <c r="E1722" t="s">
        <v>1867</v>
      </c>
      <c r="G1722" t="s">
        <v>1748</v>
      </c>
      <c r="H1722" t="s">
        <v>7755</v>
      </c>
      <c r="I1722" t="s">
        <v>7756</v>
      </c>
    </row>
    <row r="1723" spans="2:9">
      <c r="B1723">
        <v>2001</v>
      </c>
      <c r="C1723" t="s">
        <v>7757</v>
      </c>
      <c r="D1723" t="s">
        <v>7758</v>
      </c>
      <c r="E1723" t="s">
        <v>1900</v>
      </c>
      <c r="G1723" t="s">
        <v>1901</v>
      </c>
      <c r="H1723" t="s">
        <v>7759</v>
      </c>
      <c r="I1723" t="s">
        <v>7760</v>
      </c>
    </row>
    <row r="1724" spans="2:9">
      <c r="B1724">
        <v>2003</v>
      </c>
      <c r="C1724" t="s">
        <v>7761</v>
      </c>
      <c r="D1724" t="s">
        <v>7762</v>
      </c>
      <c r="E1724" t="s">
        <v>6401</v>
      </c>
      <c r="F1724" t="s">
        <v>6402</v>
      </c>
      <c r="I1724" t="s">
        <v>7763</v>
      </c>
    </row>
    <row r="1725" spans="2:9">
      <c r="B1725">
        <v>2010</v>
      </c>
      <c r="C1725" t="s">
        <v>7764</v>
      </c>
      <c r="D1725" t="s">
        <v>7765</v>
      </c>
      <c r="E1725" t="s">
        <v>7766</v>
      </c>
      <c r="G1725" t="s">
        <v>7767</v>
      </c>
      <c r="H1725" t="s">
        <v>7768</v>
      </c>
      <c r="I1725" t="s">
        <v>7769</v>
      </c>
    </row>
    <row r="1726" spans="2:9">
      <c r="B1726">
        <v>1996</v>
      </c>
      <c r="C1726" t="s">
        <v>7770</v>
      </c>
      <c r="D1726" t="s">
        <v>7771</v>
      </c>
      <c r="E1726" t="s">
        <v>7772</v>
      </c>
      <c r="G1726" t="s">
        <v>6188</v>
      </c>
      <c r="H1726" t="s">
        <v>7773</v>
      </c>
      <c r="I1726" t="s">
        <v>7774</v>
      </c>
    </row>
    <row r="1727" spans="2:9">
      <c r="B1727">
        <v>2012</v>
      </c>
      <c r="C1727" t="s">
        <v>5120</v>
      </c>
      <c r="D1727" t="s">
        <v>7775</v>
      </c>
      <c r="E1727" t="s">
        <v>4621</v>
      </c>
      <c r="F1727" t="s">
        <v>4622</v>
      </c>
      <c r="I1727" t="s">
        <v>7776</v>
      </c>
    </row>
    <row r="1728" spans="2:9">
      <c r="B1728">
        <v>2007</v>
      </c>
      <c r="C1728" t="s">
        <v>7777</v>
      </c>
      <c r="D1728" t="s">
        <v>7778</v>
      </c>
      <c r="E1728" t="s">
        <v>4219</v>
      </c>
      <c r="F1728" t="s">
        <v>4220</v>
      </c>
      <c r="I1728" t="s">
        <v>7779</v>
      </c>
    </row>
    <row r="1729" spans="2:9">
      <c r="B1729">
        <v>2007</v>
      </c>
      <c r="C1729" t="s">
        <v>7780</v>
      </c>
      <c r="D1729" t="s">
        <v>7781</v>
      </c>
      <c r="E1729" t="s">
        <v>7782</v>
      </c>
      <c r="F1729" t="s">
        <v>7783</v>
      </c>
      <c r="I1729" t="s">
        <v>7784</v>
      </c>
    </row>
    <row r="1730" spans="2:9">
      <c r="B1730">
        <v>2010</v>
      </c>
      <c r="C1730" t="s">
        <v>7785</v>
      </c>
      <c r="D1730" t="s">
        <v>7786</v>
      </c>
      <c r="E1730" t="s">
        <v>7787</v>
      </c>
      <c r="G1730" t="s">
        <v>7788</v>
      </c>
      <c r="H1730" t="s">
        <v>7789</v>
      </c>
      <c r="I1730" t="s">
        <v>7790</v>
      </c>
    </row>
    <row r="1731" spans="2:9">
      <c r="B1731">
        <v>1994</v>
      </c>
      <c r="C1731" t="s">
        <v>7791</v>
      </c>
      <c r="D1731" t="s">
        <v>7792</v>
      </c>
      <c r="E1731" t="s">
        <v>2563</v>
      </c>
      <c r="G1731" t="s">
        <v>2564</v>
      </c>
      <c r="H1731" t="s">
        <v>7793</v>
      </c>
      <c r="I1731" t="s">
        <v>7794</v>
      </c>
    </row>
    <row r="1732" spans="2:9">
      <c r="B1732">
        <v>2007</v>
      </c>
      <c r="C1732" t="s">
        <v>7795</v>
      </c>
      <c r="D1732" t="s">
        <v>7796</v>
      </c>
      <c r="E1732" t="s">
        <v>7797</v>
      </c>
      <c r="G1732" t="s">
        <v>232</v>
      </c>
      <c r="H1732" t="s">
        <v>7798</v>
      </c>
      <c r="I1732" t="s">
        <v>7799</v>
      </c>
    </row>
    <row r="1733" spans="2:9">
      <c r="B1733">
        <v>2002</v>
      </c>
      <c r="C1733" t="s">
        <v>7800</v>
      </c>
      <c r="D1733" t="s">
        <v>7801</v>
      </c>
      <c r="E1733" t="s">
        <v>7458</v>
      </c>
      <c r="F1733" t="s">
        <v>7459</v>
      </c>
      <c r="I1733" t="s">
        <v>7802</v>
      </c>
    </row>
    <row r="1734" spans="2:9">
      <c r="B1734">
        <v>2014</v>
      </c>
      <c r="C1734" t="s">
        <v>7780</v>
      </c>
      <c r="D1734" t="s">
        <v>7803</v>
      </c>
      <c r="E1734" t="s">
        <v>5587</v>
      </c>
      <c r="F1734" t="s">
        <v>5588</v>
      </c>
      <c r="I1734" t="s">
        <v>7804</v>
      </c>
    </row>
    <row r="1735" spans="2:9">
      <c r="B1735">
        <v>2019</v>
      </c>
      <c r="C1735" t="s">
        <v>7805</v>
      </c>
      <c r="D1735" t="s">
        <v>7806</v>
      </c>
      <c r="E1735" t="s">
        <v>7807</v>
      </c>
      <c r="F1735" t="s">
        <v>7808</v>
      </c>
      <c r="I1735" t="s">
        <v>7809</v>
      </c>
    </row>
    <row r="1736" spans="2:9">
      <c r="B1736">
        <v>2010</v>
      </c>
      <c r="C1736" t="s">
        <v>7810</v>
      </c>
      <c r="D1736" t="s">
        <v>7811</v>
      </c>
      <c r="E1736" t="s">
        <v>7812</v>
      </c>
      <c r="G1736" t="s">
        <v>7813</v>
      </c>
      <c r="H1736" t="s">
        <v>7814</v>
      </c>
      <c r="I1736" t="s">
        <v>7815</v>
      </c>
    </row>
    <row r="1737" spans="2:9">
      <c r="B1737">
        <v>2008</v>
      </c>
      <c r="C1737" t="s">
        <v>7816</v>
      </c>
      <c r="D1737" t="s">
        <v>7817</v>
      </c>
      <c r="E1737" t="s">
        <v>4272</v>
      </c>
      <c r="G1737" t="s">
        <v>4273</v>
      </c>
      <c r="H1737" t="s">
        <v>7818</v>
      </c>
      <c r="I1737" t="s">
        <v>7819</v>
      </c>
    </row>
    <row r="1738" spans="2:9">
      <c r="B1738">
        <v>2016</v>
      </c>
      <c r="C1738" t="s">
        <v>7820</v>
      </c>
      <c r="D1738" t="s">
        <v>7821</v>
      </c>
      <c r="E1738" t="s">
        <v>7822</v>
      </c>
      <c r="G1738" t="s">
        <v>7823</v>
      </c>
      <c r="H1738" t="s">
        <v>7824</v>
      </c>
      <c r="I1738" t="s">
        <v>7825</v>
      </c>
    </row>
    <row r="1739" spans="2:9">
      <c r="B1739">
        <v>1997</v>
      </c>
      <c r="C1739" t="s">
        <v>7826</v>
      </c>
      <c r="D1739" t="s">
        <v>7827</v>
      </c>
      <c r="E1739" t="s">
        <v>7828</v>
      </c>
      <c r="G1739" t="s">
        <v>6346</v>
      </c>
      <c r="H1739" t="s">
        <v>7829</v>
      </c>
      <c r="I1739" t="s">
        <v>7830</v>
      </c>
    </row>
    <row r="1740" spans="2:9">
      <c r="B1740">
        <v>1992</v>
      </c>
      <c r="C1740" t="s">
        <v>7831</v>
      </c>
      <c r="D1740" t="s">
        <v>7832</v>
      </c>
      <c r="E1740" t="s">
        <v>3891</v>
      </c>
      <c r="G1740" t="s">
        <v>3892</v>
      </c>
      <c r="H1740" t="s">
        <v>7833</v>
      </c>
      <c r="I1740" t="s">
        <v>7834</v>
      </c>
    </row>
    <row r="1741" spans="2:9">
      <c r="B1741">
        <v>1998</v>
      </c>
      <c r="C1741" t="s">
        <v>7835</v>
      </c>
      <c r="D1741" t="s">
        <v>7836</v>
      </c>
      <c r="E1741" t="s">
        <v>7837</v>
      </c>
      <c r="G1741" t="s">
        <v>7838</v>
      </c>
      <c r="H1741" t="s">
        <v>7839</v>
      </c>
      <c r="I1741" t="s">
        <v>7840</v>
      </c>
    </row>
    <row r="1742" spans="2:9">
      <c r="B1742">
        <v>2010</v>
      </c>
      <c r="C1742" t="s">
        <v>7841</v>
      </c>
      <c r="D1742" t="s">
        <v>7842</v>
      </c>
      <c r="E1742" t="s">
        <v>2482</v>
      </c>
      <c r="G1742" t="s">
        <v>2483</v>
      </c>
      <c r="H1742" t="s">
        <v>7843</v>
      </c>
      <c r="I1742" t="s">
        <v>7844</v>
      </c>
    </row>
    <row r="1743" spans="2:9">
      <c r="B1743">
        <v>1995</v>
      </c>
      <c r="C1743" t="s">
        <v>7845</v>
      </c>
      <c r="D1743" t="s">
        <v>7846</v>
      </c>
      <c r="E1743" t="s">
        <v>3891</v>
      </c>
      <c r="G1743" t="s">
        <v>3892</v>
      </c>
      <c r="H1743" t="s">
        <v>7847</v>
      </c>
      <c r="I1743" t="s">
        <v>7848</v>
      </c>
    </row>
    <row r="1744" spans="2:9">
      <c r="B1744">
        <v>1999</v>
      </c>
      <c r="C1744" t="s">
        <v>7849</v>
      </c>
      <c r="D1744" t="s">
        <v>7850</v>
      </c>
      <c r="E1744" t="s">
        <v>2186</v>
      </c>
      <c r="G1744" t="s">
        <v>1476</v>
      </c>
      <c r="H1744" t="s">
        <v>7851</v>
      </c>
      <c r="I1744" t="s">
        <v>7852</v>
      </c>
    </row>
    <row r="1745" spans="2:9">
      <c r="B1745">
        <v>2015</v>
      </c>
      <c r="D1745" t="s">
        <v>7853</v>
      </c>
      <c r="E1745" t="s">
        <v>2011</v>
      </c>
      <c r="F1745" t="s">
        <v>2012</v>
      </c>
      <c r="I1745" t="s">
        <v>7854</v>
      </c>
    </row>
    <row r="1746" spans="2:9">
      <c r="B1746">
        <v>2016</v>
      </c>
      <c r="C1746" t="s">
        <v>7855</v>
      </c>
      <c r="D1746" t="s">
        <v>7856</v>
      </c>
      <c r="E1746" t="s">
        <v>660</v>
      </c>
      <c r="G1746" t="s">
        <v>661</v>
      </c>
      <c r="H1746" t="s">
        <v>7857</v>
      </c>
      <c r="I1746" t="s">
        <v>7858</v>
      </c>
    </row>
    <row r="1747" spans="2:9">
      <c r="B1747">
        <v>2015</v>
      </c>
      <c r="C1747" t="s">
        <v>7859</v>
      </c>
      <c r="D1747" t="s">
        <v>7860</v>
      </c>
      <c r="E1747" t="s">
        <v>7861</v>
      </c>
      <c r="G1747" t="s">
        <v>7862</v>
      </c>
      <c r="H1747" t="s">
        <v>7863</v>
      </c>
      <c r="I1747" t="s">
        <v>7864</v>
      </c>
    </row>
    <row r="1748" spans="2:9">
      <c r="B1748">
        <v>2017</v>
      </c>
      <c r="C1748" t="s">
        <v>7865</v>
      </c>
      <c r="D1748" t="s">
        <v>7866</v>
      </c>
      <c r="E1748" t="s">
        <v>1811</v>
      </c>
      <c r="G1748" t="s">
        <v>1812</v>
      </c>
      <c r="H1748" t="s">
        <v>7867</v>
      </c>
      <c r="I1748" t="s">
        <v>7868</v>
      </c>
    </row>
    <row r="1749" spans="2:9">
      <c r="B1749">
        <v>2003</v>
      </c>
      <c r="C1749" t="s">
        <v>6389</v>
      </c>
      <c r="D1749" t="s">
        <v>7869</v>
      </c>
      <c r="E1749" t="s">
        <v>6391</v>
      </c>
      <c r="F1749">
        <v>14750945</v>
      </c>
      <c r="I1749" t="s">
        <v>7870</v>
      </c>
    </row>
    <row r="1750" spans="2:9">
      <c r="B1750">
        <v>2015</v>
      </c>
      <c r="D1750" t="s">
        <v>7871</v>
      </c>
      <c r="E1750" t="s">
        <v>2011</v>
      </c>
      <c r="F1750" t="s">
        <v>2012</v>
      </c>
      <c r="I1750" t="s">
        <v>7872</v>
      </c>
    </row>
    <row r="1751" spans="2:9">
      <c r="B1751">
        <v>2011</v>
      </c>
      <c r="C1751" t="s">
        <v>7873</v>
      </c>
      <c r="D1751" t="s">
        <v>7874</v>
      </c>
      <c r="E1751" t="s">
        <v>7875</v>
      </c>
      <c r="G1751" t="s">
        <v>7171</v>
      </c>
      <c r="H1751" t="s">
        <v>7876</v>
      </c>
      <c r="I1751" t="s">
        <v>7877</v>
      </c>
    </row>
    <row r="1752" spans="2:9">
      <c r="B1752">
        <v>1996</v>
      </c>
      <c r="C1752" t="s">
        <v>7878</v>
      </c>
      <c r="D1752" t="s">
        <v>7879</v>
      </c>
      <c r="E1752" t="s">
        <v>7676</v>
      </c>
      <c r="G1752" t="s">
        <v>7677</v>
      </c>
      <c r="H1752" t="s">
        <v>7880</v>
      </c>
      <c r="I1752" t="s">
        <v>7881</v>
      </c>
    </row>
    <row r="1753" spans="2:9">
      <c r="B1753">
        <v>1987</v>
      </c>
      <c r="C1753" t="s">
        <v>7882</v>
      </c>
      <c r="D1753" t="s">
        <v>7883</v>
      </c>
      <c r="E1753" t="s">
        <v>1811</v>
      </c>
      <c r="G1753" t="s">
        <v>1812</v>
      </c>
      <c r="H1753" t="s">
        <v>7884</v>
      </c>
      <c r="I1753" t="s">
        <v>7885</v>
      </c>
    </row>
    <row r="1754" spans="2:9">
      <c r="B1754">
        <v>2008</v>
      </c>
      <c r="D1754" t="s">
        <v>7886</v>
      </c>
      <c r="E1754" t="s">
        <v>2532</v>
      </c>
      <c r="G1754" t="s">
        <v>2533</v>
      </c>
      <c r="H1754" t="s">
        <v>7887</v>
      </c>
      <c r="I1754" t="s">
        <v>7888</v>
      </c>
    </row>
    <row r="1755" spans="2:9">
      <c r="B1755">
        <v>2002</v>
      </c>
      <c r="C1755" t="s">
        <v>7889</v>
      </c>
      <c r="D1755" t="s">
        <v>7890</v>
      </c>
      <c r="E1755" t="s">
        <v>7891</v>
      </c>
      <c r="G1755" t="s">
        <v>7892</v>
      </c>
      <c r="H1755" t="s">
        <v>7893</v>
      </c>
      <c r="I1755" t="s">
        <v>7894</v>
      </c>
    </row>
    <row r="1756" spans="2:9">
      <c r="B1756">
        <v>2018</v>
      </c>
      <c r="C1756" t="s">
        <v>7895</v>
      </c>
      <c r="D1756" t="s">
        <v>7896</v>
      </c>
      <c r="E1756" t="s">
        <v>7897</v>
      </c>
      <c r="G1756" t="s">
        <v>7350</v>
      </c>
      <c r="H1756" t="s">
        <v>7898</v>
      </c>
      <c r="I1756" t="s">
        <v>7899</v>
      </c>
    </row>
    <row r="1757" spans="2:9">
      <c r="B1757">
        <v>1994</v>
      </c>
      <c r="C1757" t="s">
        <v>7900</v>
      </c>
      <c r="D1757" t="s">
        <v>7901</v>
      </c>
      <c r="E1757" t="s">
        <v>7902</v>
      </c>
      <c r="G1757" t="s">
        <v>7903</v>
      </c>
      <c r="H1757" t="s">
        <v>7904</v>
      </c>
      <c r="I1757" t="s">
        <v>7905</v>
      </c>
    </row>
    <row r="1758" spans="2:9">
      <c r="B1758">
        <v>2019</v>
      </c>
      <c r="C1758" t="s">
        <v>7906</v>
      </c>
      <c r="D1758" t="s">
        <v>7907</v>
      </c>
      <c r="E1758" t="s">
        <v>3467</v>
      </c>
      <c r="G1758" t="s">
        <v>3468</v>
      </c>
      <c r="H1758" t="s">
        <v>7908</v>
      </c>
      <c r="I1758" t="s">
        <v>7909</v>
      </c>
    </row>
    <row r="1759" spans="2:9">
      <c r="B1759">
        <v>2012</v>
      </c>
      <c r="C1759" t="s">
        <v>7910</v>
      </c>
      <c r="D1759" t="s">
        <v>7911</v>
      </c>
      <c r="E1759" t="s">
        <v>7912</v>
      </c>
      <c r="G1759" t="s">
        <v>7913</v>
      </c>
      <c r="H1759" t="s">
        <v>7914</v>
      </c>
      <c r="I1759" t="s">
        <v>7915</v>
      </c>
    </row>
    <row r="1760" spans="2:9">
      <c r="B1760">
        <v>2016</v>
      </c>
      <c r="C1760" t="s">
        <v>7916</v>
      </c>
      <c r="D1760" t="s">
        <v>7917</v>
      </c>
      <c r="E1760" t="s">
        <v>7918</v>
      </c>
      <c r="G1760" t="s">
        <v>7919</v>
      </c>
      <c r="H1760" t="s">
        <v>7920</v>
      </c>
      <c r="I1760" t="s">
        <v>7921</v>
      </c>
    </row>
    <row r="1761" spans="2:9">
      <c r="B1761">
        <v>2016</v>
      </c>
      <c r="C1761" t="s">
        <v>7922</v>
      </c>
      <c r="D1761" t="s">
        <v>7923</v>
      </c>
      <c r="E1761" t="s">
        <v>7924</v>
      </c>
      <c r="G1761" t="s">
        <v>7925</v>
      </c>
      <c r="H1761" t="s">
        <v>7926</v>
      </c>
      <c r="I1761" t="s">
        <v>7927</v>
      </c>
    </row>
    <row r="1762" spans="2:9">
      <c r="B1762">
        <v>1997</v>
      </c>
      <c r="C1762" t="s">
        <v>7928</v>
      </c>
      <c r="D1762" t="e">
        <v>#NAME?</v>
      </c>
      <c r="E1762" t="s">
        <v>7929</v>
      </c>
      <c r="F1762" t="s">
        <v>7930</v>
      </c>
      <c r="I1762" t="s">
        <v>7931</v>
      </c>
    </row>
    <row r="1763" spans="2:9">
      <c r="B1763">
        <v>2019</v>
      </c>
      <c r="C1763" t="s">
        <v>7932</v>
      </c>
      <c r="D1763" t="s">
        <v>7933</v>
      </c>
      <c r="E1763" t="s">
        <v>4872</v>
      </c>
      <c r="G1763" t="s">
        <v>4873</v>
      </c>
      <c r="H1763" t="s">
        <v>7934</v>
      </c>
      <c r="I1763" t="s">
        <v>7935</v>
      </c>
    </row>
    <row r="1764" spans="2:9">
      <c r="B1764">
        <v>1998</v>
      </c>
      <c r="C1764" t="s">
        <v>7936</v>
      </c>
      <c r="D1764" t="s">
        <v>7937</v>
      </c>
      <c r="E1764" t="s">
        <v>2538</v>
      </c>
      <c r="G1764" t="s">
        <v>2539</v>
      </c>
      <c r="H1764" t="s">
        <v>7938</v>
      </c>
      <c r="I1764" t="s">
        <v>7939</v>
      </c>
    </row>
    <row r="1765" spans="2:9">
      <c r="B1765">
        <v>2014</v>
      </c>
      <c r="C1765" t="s">
        <v>7940</v>
      </c>
      <c r="D1765" t="s">
        <v>7941</v>
      </c>
      <c r="E1765" t="s">
        <v>5060</v>
      </c>
      <c r="G1765" t="s">
        <v>5061</v>
      </c>
      <c r="H1765" t="s">
        <v>7942</v>
      </c>
      <c r="I1765" t="s">
        <v>7943</v>
      </c>
    </row>
    <row r="1766" spans="2:9">
      <c r="B1766">
        <v>2018</v>
      </c>
      <c r="C1766" t="s">
        <v>7944</v>
      </c>
      <c r="D1766" t="s">
        <v>7945</v>
      </c>
      <c r="E1766" t="s">
        <v>3625</v>
      </c>
      <c r="G1766" t="s">
        <v>3626</v>
      </c>
      <c r="H1766" t="s">
        <v>7946</v>
      </c>
      <c r="I1766" t="s">
        <v>7947</v>
      </c>
    </row>
    <row r="1767" spans="2:9">
      <c r="B1767">
        <v>2001</v>
      </c>
      <c r="C1767" t="s">
        <v>7948</v>
      </c>
      <c r="D1767" t="s">
        <v>7949</v>
      </c>
      <c r="E1767" t="s">
        <v>1757</v>
      </c>
      <c r="F1767" t="s">
        <v>1758</v>
      </c>
      <c r="I1767" t="s">
        <v>7950</v>
      </c>
    </row>
    <row r="1768" spans="2:9">
      <c r="B1768">
        <v>2015</v>
      </c>
      <c r="C1768" t="s">
        <v>7951</v>
      </c>
      <c r="D1768" t="s">
        <v>7952</v>
      </c>
      <c r="E1768" t="s">
        <v>5783</v>
      </c>
      <c r="G1768" t="s">
        <v>5784</v>
      </c>
      <c r="H1768" t="s">
        <v>7953</v>
      </c>
      <c r="I1768" t="s">
        <v>7954</v>
      </c>
    </row>
    <row r="1769" spans="2:9">
      <c r="B1769">
        <v>2003</v>
      </c>
      <c r="C1769" t="s">
        <v>7955</v>
      </c>
      <c r="D1769" t="s">
        <v>7956</v>
      </c>
      <c r="E1769" t="s">
        <v>6401</v>
      </c>
      <c r="F1769" t="s">
        <v>6402</v>
      </c>
      <c r="I1769" t="s">
        <v>7957</v>
      </c>
    </row>
    <row r="1770" spans="2:9">
      <c r="B1770">
        <v>2000</v>
      </c>
      <c r="C1770" t="s">
        <v>7958</v>
      </c>
      <c r="D1770" t="s">
        <v>7959</v>
      </c>
      <c r="E1770" t="s">
        <v>2340</v>
      </c>
      <c r="G1770" t="s">
        <v>2341</v>
      </c>
      <c r="H1770" t="s">
        <v>7960</v>
      </c>
      <c r="I1770" t="s">
        <v>7961</v>
      </c>
    </row>
    <row r="1771" spans="2:9">
      <c r="B1771">
        <v>1999</v>
      </c>
      <c r="C1771" t="s">
        <v>7962</v>
      </c>
      <c r="D1771" t="s">
        <v>7963</v>
      </c>
      <c r="E1771" t="s">
        <v>1666</v>
      </c>
      <c r="G1771" t="s">
        <v>1667</v>
      </c>
      <c r="H1771" t="s">
        <v>7964</v>
      </c>
      <c r="I1771" t="s">
        <v>7965</v>
      </c>
    </row>
    <row r="1772" spans="2:9">
      <c r="B1772">
        <v>2011</v>
      </c>
      <c r="C1772" t="s">
        <v>7966</v>
      </c>
      <c r="D1772" t="s">
        <v>7967</v>
      </c>
      <c r="E1772" t="s">
        <v>7968</v>
      </c>
      <c r="F1772" t="s">
        <v>7969</v>
      </c>
      <c r="I1772" t="s">
        <v>7970</v>
      </c>
    </row>
    <row r="1773" spans="2:9">
      <c r="B1773">
        <v>2018</v>
      </c>
      <c r="C1773" t="s">
        <v>7971</v>
      </c>
      <c r="D1773" t="s">
        <v>7972</v>
      </c>
      <c r="E1773" t="s">
        <v>7081</v>
      </c>
      <c r="F1773" t="s">
        <v>7082</v>
      </c>
      <c r="I1773" t="s">
        <v>7973</v>
      </c>
    </row>
    <row r="1774" spans="2:9">
      <c r="B1774">
        <v>2019</v>
      </c>
      <c r="C1774" t="s">
        <v>7974</v>
      </c>
      <c r="D1774" t="s">
        <v>7975</v>
      </c>
      <c r="E1774" t="s">
        <v>7976</v>
      </c>
      <c r="G1774" t="s">
        <v>7977</v>
      </c>
      <c r="H1774" t="s">
        <v>7978</v>
      </c>
      <c r="I1774" t="s">
        <v>7979</v>
      </c>
    </row>
    <row r="1775" spans="2:9">
      <c r="B1775">
        <v>1997</v>
      </c>
      <c r="C1775" t="s">
        <v>7980</v>
      </c>
      <c r="D1775" t="s">
        <v>7981</v>
      </c>
      <c r="E1775" t="s">
        <v>7982</v>
      </c>
      <c r="G1775" t="s">
        <v>7983</v>
      </c>
      <c r="H1775" t="s">
        <v>7984</v>
      </c>
      <c r="I1775" t="s">
        <v>7985</v>
      </c>
    </row>
    <row r="1776" spans="2:9">
      <c r="B1776">
        <v>2014</v>
      </c>
      <c r="C1776" t="s">
        <v>7986</v>
      </c>
      <c r="D1776" t="s">
        <v>7987</v>
      </c>
      <c r="E1776" t="s">
        <v>5534</v>
      </c>
      <c r="F1776" t="s">
        <v>5535</v>
      </c>
      <c r="I1776" t="s">
        <v>7988</v>
      </c>
    </row>
    <row r="1777" spans="2:9">
      <c r="B1777">
        <v>1993</v>
      </c>
      <c r="C1777" t="s">
        <v>7989</v>
      </c>
      <c r="D1777" t="s">
        <v>7990</v>
      </c>
      <c r="E1777" t="s">
        <v>7991</v>
      </c>
      <c r="G1777" t="s">
        <v>7992</v>
      </c>
      <c r="H1777" t="s">
        <v>7993</v>
      </c>
      <c r="I1777" t="s">
        <v>7994</v>
      </c>
    </row>
    <row r="1778" spans="2:9">
      <c r="B1778">
        <v>2011</v>
      </c>
      <c r="C1778" t="s">
        <v>7995</v>
      </c>
      <c r="D1778" t="s">
        <v>7996</v>
      </c>
      <c r="E1778" t="s">
        <v>7997</v>
      </c>
      <c r="F1778" t="s">
        <v>7998</v>
      </c>
      <c r="I1778" t="s">
        <v>7999</v>
      </c>
    </row>
    <row r="1779" spans="2:9">
      <c r="B1779">
        <v>2013</v>
      </c>
      <c r="C1779" t="s">
        <v>8000</v>
      </c>
      <c r="D1779" t="s">
        <v>8001</v>
      </c>
      <c r="E1779" t="s">
        <v>8002</v>
      </c>
      <c r="G1779" t="s">
        <v>8003</v>
      </c>
      <c r="H1779" t="s">
        <v>8004</v>
      </c>
      <c r="I1779" t="s">
        <v>8005</v>
      </c>
    </row>
    <row r="1780" spans="2:9">
      <c r="B1780">
        <v>1996</v>
      </c>
      <c r="C1780" t="s">
        <v>8006</v>
      </c>
      <c r="D1780" t="s">
        <v>8007</v>
      </c>
      <c r="E1780" t="s">
        <v>8008</v>
      </c>
      <c r="G1780" t="s">
        <v>8009</v>
      </c>
      <c r="H1780" t="s">
        <v>8010</v>
      </c>
      <c r="I1780" t="s">
        <v>8011</v>
      </c>
    </row>
    <row r="1781" spans="2:9">
      <c r="B1781">
        <v>2018</v>
      </c>
      <c r="C1781" t="s">
        <v>8012</v>
      </c>
      <c r="D1781" t="s">
        <v>8013</v>
      </c>
      <c r="E1781" t="s">
        <v>8014</v>
      </c>
      <c r="F1781" t="s">
        <v>8015</v>
      </c>
      <c r="I1781" t="s">
        <v>8016</v>
      </c>
    </row>
    <row r="1782" spans="2:9">
      <c r="B1782">
        <v>1981</v>
      </c>
      <c r="C1782" t="s">
        <v>8017</v>
      </c>
      <c r="D1782" t="s">
        <v>8018</v>
      </c>
      <c r="E1782" t="s">
        <v>5551</v>
      </c>
      <c r="G1782" t="s">
        <v>5552</v>
      </c>
      <c r="H1782" t="s">
        <v>8019</v>
      </c>
      <c r="I1782" t="s">
        <v>8020</v>
      </c>
    </row>
    <row r="1783" spans="2:9">
      <c r="B1783">
        <v>2011</v>
      </c>
      <c r="C1783" t="s">
        <v>8021</v>
      </c>
      <c r="D1783" t="s">
        <v>8022</v>
      </c>
      <c r="E1783" t="s">
        <v>8023</v>
      </c>
      <c r="F1783" t="s">
        <v>8024</v>
      </c>
      <c r="I1783" t="s">
        <v>8025</v>
      </c>
    </row>
    <row r="1784" spans="2:9">
      <c r="B1784">
        <v>2019</v>
      </c>
      <c r="C1784" t="s">
        <v>8026</v>
      </c>
      <c r="D1784" t="s">
        <v>8027</v>
      </c>
      <c r="E1784" t="s">
        <v>8028</v>
      </c>
      <c r="G1784" t="s">
        <v>7177</v>
      </c>
      <c r="H1784" t="s">
        <v>8029</v>
      </c>
      <c r="I1784" t="s">
        <v>8030</v>
      </c>
    </row>
    <row r="1785" spans="2:9">
      <c r="B1785">
        <v>1988</v>
      </c>
      <c r="C1785" t="s">
        <v>8031</v>
      </c>
      <c r="D1785" t="s">
        <v>8032</v>
      </c>
      <c r="E1785" t="s">
        <v>2405</v>
      </c>
      <c r="G1785" t="s">
        <v>2406</v>
      </c>
      <c r="H1785" t="s">
        <v>8033</v>
      </c>
      <c r="I1785" t="s">
        <v>8034</v>
      </c>
    </row>
    <row r="1786" spans="2:9">
      <c r="B1786">
        <v>2013</v>
      </c>
      <c r="C1786" t="s">
        <v>8035</v>
      </c>
      <c r="D1786" t="s">
        <v>8036</v>
      </c>
      <c r="E1786" t="s">
        <v>8037</v>
      </c>
      <c r="F1786" t="s">
        <v>8038</v>
      </c>
      <c r="I1786" t="s">
        <v>8039</v>
      </c>
    </row>
    <row r="1787" spans="2:9">
      <c r="B1787">
        <v>2017</v>
      </c>
      <c r="E1787" t="s">
        <v>3659</v>
      </c>
      <c r="F1787" t="s">
        <v>3660</v>
      </c>
      <c r="I1787" t="s">
        <v>8040</v>
      </c>
    </row>
    <row r="1788" spans="2:9">
      <c r="B1788">
        <v>2015</v>
      </c>
      <c r="C1788" t="s">
        <v>8041</v>
      </c>
      <c r="D1788" t="s">
        <v>8042</v>
      </c>
      <c r="E1788" t="s">
        <v>5471</v>
      </c>
      <c r="G1788" t="s">
        <v>5472</v>
      </c>
      <c r="H1788" t="s">
        <v>8043</v>
      </c>
      <c r="I1788" t="s">
        <v>8044</v>
      </c>
    </row>
    <row r="1789" spans="2:9">
      <c r="B1789">
        <v>1995</v>
      </c>
      <c r="C1789" t="s">
        <v>8045</v>
      </c>
      <c r="D1789" t="s">
        <v>8046</v>
      </c>
      <c r="E1789" t="s">
        <v>8047</v>
      </c>
      <c r="G1789" t="s">
        <v>8048</v>
      </c>
      <c r="H1789" t="s">
        <v>8049</v>
      </c>
      <c r="I1789" t="s">
        <v>8050</v>
      </c>
    </row>
    <row r="1790" spans="2:9">
      <c r="B1790">
        <v>2009</v>
      </c>
      <c r="C1790" t="s">
        <v>8051</v>
      </c>
      <c r="D1790" t="s">
        <v>8052</v>
      </c>
      <c r="E1790" t="s">
        <v>8053</v>
      </c>
      <c r="G1790" t="s">
        <v>8054</v>
      </c>
      <c r="H1790" t="s">
        <v>8055</v>
      </c>
      <c r="I1790" t="s">
        <v>8056</v>
      </c>
    </row>
    <row r="1791" spans="2:9">
      <c r="B1791">
        <v>2015</v>
      </c>
      <c r="C1791" t="s">
        <v>8057</v>
      </c>
      <c r="D1791" t="s">
        <v>8058</v>
      </c>
      <c r="E1791" t="s">
        <v>5294</v>
      </c>
      <c r="G1791" t="s">
        <v>5295</v>
      </c>
      <c r="H1791" t="s">
        <v>8059</v>
      </c>
      <c r="I1791" t="s">
        <v>8060</v>
      </c>
    </row>
    <row r="1792" spans="2:9">
      <c r="B1792">
        <v>2014</v>
      </c>
      <c r="C1792" t="s">
        <v>8061</v>
      </c>
      <c r="D1792" t="s">
        <v>8062</v>
      </c>
      <c r="E1792" t="s">
        <v>8063</v>
      </c>
      <c r="G1792" t="s">
        <v>8064</v>
      </c>
      <c r="H1792" t="s">
        <v>8065</v>
      </c>
      <c r="I1792" t="s">
        <v>8066</v>
      </c>
    </row>
    <row r="1793" spans="2:9">
      <c r="B1793">
        <v>2013</v>
      </c>
      <c r="C1793" t="s">
        <v>8067</v>
      </c>
      <c r="D1793" t="s">
        <v>8068</v>
      </c>
      <c r="E1793" t="s">
        <v>3891</v>
      </c>
      <c r="G1793" t="s">
        <v>3892</v>
      </c>
      <c r="H1793" t="s">
        <v>8069</v>
      </c>
      <c r="I1793" t="s">
        <v>8070</v>
      </c>
    </row>
    <row r="1794" spans="2:9">
      <c r="B1794">
        <v>2015</v>
      </c>
      <c r="C1794" t="s">
        <v>8071</v>
      </c>
      <c r="D1794" t="s">
        <v>8072</v>
      </c>
      <c r="E1794" t="s">
        <v>8073</v>
      </c>
      <c r="G1794" t="s">
        <v>8074</v>
      </c>
      <c r="H1794" t="s">
        <v>8075</v>
      </c>
      <c r="I1794" t="s">
        <v>8076</v>
      </c>
    </row>
    <row r="1795" spans="2:9">
      <c r="B1795">
        <v>2009</v>
      </c>
      <c r="C1795" t="s">
        <v>8077</v>
      </c>
      <c r="D1795" t="s">
        <v>8078</v>
      </c>
      <c r="E1795" t="s">
        <v>7396</v>
      </c>
      <c r="F1795" t="s">
        <v>7397</v>
      </c>
      <c r="I1795" t="s">
        <v>8079</v>
      </c>
    </row>
    <row r="1796" spans="2:9">
      <c r="B1796">
        <v>1983</v>
      </c>
      <c r="C1796" t="s">
        <v>8080</v>
      </c>
      <c r="D1796" t="s">
        <v>8081</v>
      </c>
      <c r="E1796" t="s">
        <v>2447</v>
      </c>
      <c r="G1796" t="s">
        <v>2448</v>
      </c>
      <c r="H1796" t="s">
        <v>8082</v>
      </c>
      <c r="I1796" t="s">
        <v>8083</v>
      </c>
    </row>
    <row r="1797" spans="2:9">
      <c r="B1797">
        <v>1999</v>
      </c>
      <c r="C1797" t="s">
        <v>8084</v>
      </c>
      <c r="D1797" t="s">
        <v>8085</v>
      </c>
      <c r="E1797" t="s">
        <v>5939</v>
      </c>
      <c r="G1797" t="s">
        <v>1889</v>
      </c>
      <c r="H1797" t="s">
        <v>8086</v>
      </c>
      <c r="I1797" t="s">
        <v>8087</v>
      </c>
    </row>
    <row r="1798" spans="2:9">
      <c r="B1798">
        <v>2003</v>
      </c>
      <c r="C1798" t="s">
        <v>8088</v>
      </c>
      <c r="D1798" t="s">
        <v>8089</v>
      </c>
      <c r="E1798" t="s">
        <v>8090</v>
      </c>
      <c r="G1798" t="s">
        <v>2647</v>
      </c>
      <c r="H1798" t="s">
        <v>8091</v>
      </c>
      <c r="I1798" t="s">
        <v>8092</v>
      </c>
    </row>
    <row r="1799" spans="2:9">
      <c r="B1799">
        <v>2016</v>
      </c>
      <c r="C1799" t="s">
        <v>8093</v>
      </c>
      <c r="D1799" t="s">
        <v>8094</v>
      </c>
      <c r="E1799" t="s">
        <v>8095</v>
      </c>
      <c r="F1799" t="s">
        <v>8096</v>
      </c>
      <c r="I1799" t="s">
        <v>8097</v>
      </c>
    </row>
    <row r="1800" spans="2:9">
      <c r="B1800">
        <v>1985</v>
      </c>
      <c r="C1800" t="s">
        <v>8098</v>
      </c>
      <c r="D1800" t="s">
        <v>8099</v>
      </c>
      <c r="E1800" t="s">
        <v>8100</v>
      </c>
      <c r="G1800" t="s">
        <v>8101</v>
      </c>
      <c r="H1800" t="s">
        <v>8102</v>
      </c>
      <c r="I1800" t="s">
        <v>8103</v>
      </c>
    </row>
    <row r="1801" spans="2:9">
      <c r="B1801">
        <v>2011</v>
      </c>
      <c r="C1801" t="s">
        <v>8104</v>
      </c>
      <c r="D1801" t="s">
        <v>8105</v>
      </c>
      <c r="E1801" t="s">
        <v>8106</v>
      </c>
      <c r="G1801" t="s">
        <v>7494</v>
      </c>
      <c r="H1801" t="s">
        <v>8107</v>
      </c>
      <c r="I1801" t="s">
        <v>8108</v>
      </c>
    </row>
    <row r="1802" spans="2:9">
      <c r="B1802">
        <v>2015</v>
      </c>
      <c r="C1802" t="s">
        <v>8109</v>
      </c>
      <c r="D1802" t="s">
        <v>8110</v>
      </c>
      <c r="E1802" t="s">
        <v>5077</v>
      </c>
      <c r="G1802" t="s">
        <v>5078</v>
      </c>
      <c r="H1802" t="s">
        <v>8111</v>
      </c>
      <c r="I1802" t="s">
        <v>8112</v>
      </c>
    </row>
    <row r="1803" spans="2:9">
      <c r="B1803">
        <v>2009</v>
      </c>
      <c r="C1803" t="s">
        <v>8113</v>
      </c>
      <c r="D1803" t="s">
        <v>8114</v>
      </c>
      <c r="E1803" t="s">
        <v>8115</v>
      </c>
      <c r="F1803" t="s">
        <v>8116</v>
      </c>
      <c r="I1803" t="s">
        <v>8117</v>
      </c>
    </row>
    <row r="1804" spans="2:9">
      <c r="B1804">
        <v>2020</v>
      </c>
      <c r="C1804" t="s">
        <v>8118</v>
      </c>
      <c r="D1804" t="s">
        <v>8119</v>
      </c>
      <c r="E1804" t="s">
        <v>8120</v>
      </c>
      <c r="G1804" t="s">
        <v>8121</v>
      </c>
      <c r="H1804" t="s">
        <v>8122</v>
      </c>
      <c r="I1804" t="s">
        <v>8123</v>
      </c>
    </row>
    <row r="1805" spans="2:9">
      <c r="B1805">
        <v>2009</v>
      </c>
      <c r="C1805" t="s">
        <v>8124</v>
      </c>
      <c r="D1805" t="s">
        <v>8125</v>
      </c>
      <c r="E1805" t="s">
        <v>8126</v>
      </c>
      <c r="G1805" t="s">
        <v>6218</v>
      </c>
      <c r="H1805" t="s">
        <v>8127</v>
      </c>
      <c r="I1805" t="s">
        <v>8128</v>
      </c>
    </row>
    <row r="1806" spans="2:9">
      <c r="B1806">
        <v>2001</v>
      </c>
      <c r="C1806" t="s">
        <v>8129</v>
      </c>
      <c r="D1806" t="s">
        <v>8130</v>
      </c>
      <c r="E1806" t="s">
        <v>5939</v>
      </c>
      <c r="G1806" t="s">
        <v>1889</v>
      </c>
      <c r="H1806" t="s">
        <v>8131</v>
      </c>
      <c r="I1806" t="s">
        <v>8132</v>
      </c>
    </row>
    <row r="1807" spans="2:9">
      <c r="B1807">
        <v>2012</v>
      </c>
      <c r="C1807" t="s">
        <v>8133</v>
      </c>
      <c r="D1807" t="s">
        <v>8134</v>
      </c>
      <c r="E1807" t="s">
        <v>8135</v>
      </c>
      <c r="F1807" t="s">
        <v>8136</v>
      </c>
      <c r="I1807" t="s">
        <v>8137</v>
      </c>
    </row>
    <row r="1808" spans="2:9">
      <c r="B1808">
        <v>2010</v>
      </c>
      <c r="C1808" t="s">
        <v>8138</v>
      </c>
      <c r="D1808" t="s">
        <v>8139</v>
      </c>
      <c r="E1808" t="s">
        <v>2317</v>
      </c>
      <c r="F1808" t="s">
        <v>2318</v>
      </c>
      <c r="I1808" t="s">
        <v>8140</v>
      </c>
    </row>
    <row r="1809" spans="2:9">
      <c r="B1809">
        <v>2013</v>
      </c>
      <c r="C1809" t="s">
        <v>8141</v>
      </c>
      <c r="D1809" t="s">
        <v>8142</v>
      </c>
      <c r="E1809" t="s">
        <v>2538</v>
      </c>
      <c r="G1809" t="s">
        <v>2539</v>
      </c>
      <c r="H1809" t="s">
        <v>8143</v>
      </c>
      <c r="I1809" t="s">
        <v>8144</v>
      </c>
    </row>
    <row r="1810" spans="2:9">
      <c r="B1810">
        <v>1992</v>
      </c>
      <c r="C1810" t="s">
        <v>8145</v>
      </c>
      <c r="D1810" t="s">
        <v>8146</v>
      </c>
      <c r="E1810" t="s">
        <v>4797</v>
      </c>
      <c r="G1810" t="s">
        <v>4798</v>
      </c>
      <c r="H1810" t="s">
        <v>8147</v>
      </c>
      <c r="I1810" t="s">
        <v>8148</v>
      </c>
    </row>
    <row r="1811" spans="2:9">
      <c r="B1811">
        <v>2020</v>
      </c>
      <c r="C1811" t="s">
        <v>8149</v>
      </c>
      <c r="D1811" t="s">
        <v>8150</v>
      </c>
      <c r="E1811" t="s">
        <v>8151</v>
      </c>
      <c r="F1811" t="s">
        <v>8152</v>
      </c>
      <c r="I1811" t="s">
        <v>8153</v>
      </c>
    </row>
    <row r="1812" spans="2:9">
      <c r="B1812">
        <v>2016</v>
      </c>
      <c r="D1812" t="s">
        <v>7277</v>
      </c>
      <c r="E1812" t="s">
        <v>2011</v>
      </c>
      <c r="F1812" t="s">
        <v>2012</v>
      </c>
      <c r="I1812" t="s">
        <v>8154</v>
      </c>
    </row>
    <row r="1813" spans="2:9">
      <c r="B1813">
        <v>1995</v>
      </c>
      <c r="C1813" t="s">
        <v>8155</v>
      </c>
      <c r="D1813" t="s">
        <v>8156</v>
      </c>
      <c r="E1813" t="s">
        <v>8157</v>
      </c>
      <c r="G1813" t="s">
        <v>8158</v>
      </c>
      <c r="H1813" t="s">
        <v>8159</v>
      </c>
      <c r="I1813" t="s">
        <v>8160</v>
      </c>
    </row>
    <row r="1814" spans="2:9">
      <c r="B1814">
        <v>2015</v>
      </c>
      <c r="C1814" t="s">
        <v>8161</v>
      </c>
      <c r="D1814" t="s">
        <v>8162</v>
      </c>
      <c r="E1814" t="s">
        <v>2825</v>
      </c>
      <c r="G1814" t="s">
        <v>2826</v>
      </c>
      <c r="H1814" t="s">
        <v>8163</v>
      </c>
      <c r="I1814" t="s">
        <v>8164</v>
      </c>
    </row>
    <row r="1815" spans="2:9">
      <c r="B1815">
        <v>2014</v>
      </c>
      <c r="C1815" t="s">
        <v>8165</v>
      </c>
      <c r="D1815" t="s">
        <v>8166</v>
      </c>
      <c r="E1815" t="s">
        <v>6668</v>
      </c>
      <c r="G1815" t="s">
        <v>6669</v>
      </c>
      <c r="H1815" t="s">
        <v>8167</v>
      </c>
      <c r="I1815" t="s">
        <v>8168</v>
      </c>
    </row>
    <row r="1816" spans="2:9">
      <c r="B1816">
        <v>2006</v>
      </c>
      <c r="C1816" t="s">
        <v>8169</v>
      </c>
      <c r="D1816" t="s">
        <v>8170</v>
      </c>
      <c r="E1816" t="s">
        <v>8171</v>
      </c>
      <c r="G1816" t="s">
        <v>8172</v>
      </c>
      <c r="H1816" t="s">
        <v>8173</v>
      </c>
      <c r="I1816" t="s">
        <v>8174</v>
      </c>
    </row>
    <row r="1817" spans="2:9">
      <c r="B1817">
        <v>2001</v>
      </c>
      <c r="C1817" t="s">
        <v>8175</v>
      </c>
      <c r="D1817" t="s">
        <v>8176</v>
      </c>
      <c r="E1817" t="s">
        <v>2538</v>
      </c>
      <c r="G1817" t="s">
        <v>2539</v>
      </c>
      <c r="H1817" t="s">
        <v>8177</v>
      </c>
      <c r="I1817" t="s">
        <v>8178</v>
      </c>
    </row>
    <row r="1818" spans="2:9">
      <c r="B1818">
        <v>2016</v>
      </c>
      <c r="D1818" t="s">
        <v>6707</v>
      </c>
      <c r="E1818" t="s">
        <v>2011</v>
      </c>
      <c r="F1818" t="s">
        <v>2012</v>
      </c>
      <c r="I1818" t="s">
        <v>8179</v>
      </c>
    </row>
    <row r="1819" spans="2:9">
      <c r="B1819">
        <v>2012</v>
      </c>
      <c r="C1819" t="s">
        <v>8180</v>
      </c>
      <c r="D1819" t="s">
        <v>8181</v>
      </c>
      <c r="E1819" t="s">
        <v>2549</v>
      </c>
      <c r="G1819" t="s">
        <v>2550</v>
      </c>
      <c r="H1819" t="s">
        <v>8182</v>
      </c>
      <c r="I1819" t="s">
        <v>8183</v>
      </c>
    </row>
    <row r="1820" spans="2:9">
      <c r="B1820">
        <v>2004</v>
      </c>
      <c r="C1820" t="s">
        <v>8184</v>
      </c>
      <c r="D1820" t="s">
        <v>8185</v>
      </c>
      <c r="E1820" t="s">
        <v>8186</v>
      </c>
      <c r="G1820" t="s">
        <v>8187</v>
      </c>
      <c r="H1820" t="s">
        <v>8188</v>
      </c>
      <c r="I1820" t="s">
        <v>8189</v>
      </c>
    </row>
    <row r="1821" spans="2:9">
      <c r="B1821">
        <v>2016</v>
      </c>
      <c r="D1821" t="s">
        <v>6707</v>
      </c>
      <c r="E1821" t="s">
        <v>2011</v>
      </c>
      <c r="F1821" t="s">
        <v>2012</v>
      </c>
      <c r="I1821" t="s">
        <v>8190</v>
      </c>
    </row>
    <row r="1822" spans="2:9">
      <c r="B1822">
        <v>2014</v>
      </c>
      <c r="C1822" t="s">
        <v>8191</v>
      </c>
      <c r="D1822" t="s">
        <v>8192</v>
      </c>
      <c r="E1822" t="s">
        <v>8193</v>
      </c>
      <c r="G1822" t="s">
        <v>8194</v>
      </c>
      <c r="H1822" t="s">
        <v>8195</v>
      </c>
      <c r="I1822" t="s">
        <v>8196</v>
      </c>
    </row>
    <row r="1823" spans="2:9">
      <c r="B1823">
        <v>2002</v>
      </c>
      <c r="C1823" t="s">
        <v>8197</v>
      </c>
      <c r="D1823" t="s">
        <v>8198</v>
      </c>
      <c r="E1823" t="s">
        <v>8199</v>
      </c>
      <c r="G1823" t="s">
        <v>3549</v>
      </c>
      <c r="H1823" t="s">
        <v>8200</v>
      </c>
      <c r="I1823" t="s">
        <v>8201</v>
      </c>
    </row>
    <row r="1824" spans="2:9">
      <c r="B1824">
        <v>2016</v>
      </c>
      <c r="D1824" t="s">
        <v>6707</v>
      </c>
      <c r="E1824" t="s">
        <v>2011</v>
      </c>
      <c r="F1824" t="s">
        <v>2012</v>
      </c>
      <c r="I1824" t="s">
        <v>8202</v>
      </c>
    </row>
    <row r="1825" spans="2:9">
      <c r="B1825">
        <v>2015</v>
      </c>
      <c r="C1825" t="s">
        <v>8203</v>
      </c>
      <c r="D1825" t="s">
        <v>8204</v>
      </c>
      <c r="E1825" t="s">
        <v>1996</v>
      </c>
      <c r="F1825" t="s">
        <v>1997</v>
      </c>
      <c r="I1825" t="s">
        <v>8205</v>
      </c>
    </row>
    <row r="1826" spans="2:9">
      <c r="B1826">
        <v>2015</v>
      </c>
      <c r="C1826" t="s">
        <v>8206</v>
      </c>
      <c r="D1826" t="s">
        <v>8207</v>
      </c>
      <c r="E1826" t="s">
        <v>5227</v>
      </c>
      <c r="G1826" t="s">
        <v>5228</v>
      </c>
      <c r="H1826" t="s">
        <v>8208</v>
      </c>
      <c r="I1826" t="s">
        <v>8209</v>
      </c>
    </row>
    <row r="1827" spans="2:9">
      <c r="B1827">
        <v>2008</v>
      </c>
      <c r="C1827" t="s">
        <v>8210</v>
      </c>
      <c r="D1827" t="s">
        <v>8211</v>
      </c>
      <c r="E1827" t="s">
        <v>1978</v>
      </c>
      <c r="G1827" t="s">
        <v>1979</v>
      </c>
      <c r="H1827" t="s">
        <v>8212</v>
      </c>
      <c r="I1827" t="s">
        <v>8213</v>
      </c>
    </row>
    <row r="1828" spans="2:9">
      <c r="B1828">
        <v>2004</v>
      </c>
      <c r="C1828" t="s">
        <v>8214</v>
      </c>
      <c r="D1828" t="s">
        <v>8215</v>
      </c>
      <c r="E1828" t="s">
        <v>7473</v>
      </c>
      <c r="G1828" t="s">
        <v>7474</v>
      </c>
      <c r="H1828" t="s">
        <v>8216</v>
      </c>
      <c r="I1828" t="s">
        <v>8217</v>
      </c>
    </row>
    <row r="1829" spans="2:9">
      <c r="B1829">
        <v>1991</v>
      </c>
      <c r="C1829" t="s">
        <v>8218</v>
      </c>
      <c r="D1829" t="s">
        <v>8219</v>
      </c>
      <c r="E1829" t="s">
        <v>8220</v>
      </c>
      <c r="G1829" t="s">
        <v>8221</v>
      </c>
      <c r="H1829" t="s">
        <v>8222</v>
      </c>
      <c r="I1829" t="s">
        <v>8223</v>
      </c>
    </row>
    <row r="1830" spans="2:9">
      <c r="B1830">
        <v>1993</v>
      </c>
      <c r="C1830" t="s">
        <v>8224</v>
      </c>
      <c r="D1830" t="s">
        <v>8225</v>
      </c>
      <c r="E1830" t="s">
        <v>766</v>
      </c>
      <c r="G1830" t="s">
        <v>232</v>
      </c>
      <c r="H1830" t="s">
        <v>8226</v>
      </c>
      <c r="I1830" t="s">
        <v>8227</v>
      </c>
    </row>
    <row r="1831" spans="2:9">
      <c r="B1831">
        <v>1985</v>
      </c>
      <c r="C1831" t="s">
        <v>8228</v>
      </c>
      <c r="D1831" t="s">
        <v>8229</v>
      </c>
      <c r="E1831" t="s">
        <v>8230</v>
      </c>
      <c r="G1831" t="s">
        <v>7350</v>
      </c>
      <c r="H1831" t="s">
        <v>8231</v>
      </c>
      <c r="I1831" t="s">
        <v>8232</v>
      </c>
    </row>
    <row r="1832" spans="2:9">
      <c r="B1832">
        <v>2001</v>
      </c>
      <c r="C1832" t="s">
        <v>5865</v>
      </c>
      <c r="D1832" t="s">
        <v>8233</v>
      </c>
      <c r="E1832" t="s">
        <v>5376</v>
      </c>
      <c r="F1832" t="s">
        <v>5377</v>
      </c>
      <c r="I1832" t="s">
        <v>8234</v>
      </c>
    </row>
    <row r="1833" spans="2:9">
      <c r="B1833">
        <v>1982</v>
      </c>
      <c r="C1833" t="s">
        <v>8235</v>
      </c>
      <c r="D1833" t="s">
        <v>8236</v>
      </c>
      <c r="E1833" t="s">
        <v>8237</v>
      </c>
      <c r="G1833" t="s">
        <v>4159</v>
      </c>
      <c r="H1833" t="s">
        <v>8238</v>
      </c>
      <c r="I1833" t="s">
        <v>8239</v>
      </c>
    </row>
    <row r="1834" spans="2:9">
      <c r="B1834">
        <v>2000</v>
      </c>
      <c r="C1834" t="s">
        <v>8240</v>
      </c>
      <c r="D1834" t="s">
        <v>8241</v>
      </c>
      <c r="E1834" t="s">
        <v>1776</v>
      </c>
      <c r="G1834" t="s">
        <v>1777</v>
      </c>
      <c r="H1834" t="s">
        <v>8242</v>
      </c>
      <c r="I1834" t="s">
        <v>8243</v>
      </c>
    </row>
    <row r="1835" spans="2:9">
      <c r="B1835">
        <v>2009</v>
      </c>
      <c r="C1835" t="s">
        <v>8244</v>
      </c>
      <c r="D1835" t="s">
        <v>8245</v>
      </c>
      <c r="E1835" t="s">
        <v>8246</v>
      </c>
      <c r="G1835" t="s">
        <v>6487</v>
      </c>
      <c r="H1835" t="s">
        <v>8247</v>
      </c>
      <c r="I1835" t="s">
        <v>8248</v>
      </c>
    </row>
    <row r="1836" spans="2:9">
      <c r="B1836">
        <v>2014</v>
      </c>
      <c r="C1836" t="s">
        <v>8249</v>
      </c>
      <c r="D1836" t="s">
        <v>8250</v>
      </c>
      <c r="E1836" t="s">
        <v>5534</v>
      </c>
      <c r="F1836" t="s">
        <v>5535</v>
      </c>
      <c r="I1836" t="s">
        <v>8251</v>
      </c>
    </row>
    <row r="1837" spans="2:9">
      <c r="B1837">
        <v>2017</v>
      </c>
      <c r="C1837" t="s">
        <v>8252</v>
      </c>
      <c r="D1837" t="s">
        <v>8253</v>
      </c>
      <c r="E1837" t="s">
        <v>2652</v>
      </c>
      <c r="G1837" t="s">
        <v>2653</v>
      </c>
      <c r="H1837" t="s">
        <v>8254</v>
      </c>
      <c r="I1837" t="s">
        <v>8255</v>
      </c>
    </row>
    <row r="1838" spans="2:9">
      <c r="B1838">
        <v>2011</v>
      </c>
      <c r="C1838" t="s">
        <v>8256</v>
      </c>
      <c r="D1838" t="s">
        <v>8257</v>
      </c>
      <c r="E1838" t="s">
        <v>6011</v>
      </c>
      <c r="G1838" t="s">
        <v>6012</v>
      </c>
      <c r="H1838" t="s">
        <v>8258</v>
      </c>
      <c r="I1838" t="s">
        <v>8259</v>
      </c>
    </row>
    <row r="1839" spans="2:9">
      <c r="B1839">
        <v>1997</v>
      </c>
      <c r="C1839" t="s">
        <v>8260</v>
      </c>
      <c r="D1839" t="s">
        <v>8261</v>
      </c>
      <c r="E1839" t="s">
        <v>8262</v>
      </c>
      <c r="F1839" t="s">
        <v>8263</v>
      </c>
      <c r="I1839" t="s">
        <v>8264</v>
      </c>
    </row>
    <row r="1840" spans="2:9">
      <c r="B1840">
        <v>2008</v>
      </c>
      <c r="C1840" t="s">
        <v>8265</v>
      </c>
      <c r="D1840" t="s">
        <v>8266</v>
      </c>
      <c r="E1840" t="s">
        <v>1973</v>
      </c>
      <c r="F1840" t="s">
        <v>1974</v>
      </c>
      <c r="I1840" t="s">
        <v>8267</v>
      </c>
    </row>
    <row r="1841" spans="2:9">
      <c r="B1841">
        <v>2007</v>
      </c>
      <c r="C1841" t="s">
        <v>8268</v>
      </c>
      <c r="D1841" t="s">
        <v>8269</v>
      </c>
      <c r="E1841" t="s">
        <v>5950</v>
      </c>
      <c r="G1841" t="s">
        <v>3907</v>
      </c>
      <c r="H1841" t="s">
        <v>8270</v>
      </c>
      <c r="I1841" t="s">
        <v>8271</v>
      </c>
    </row>
    <row r="1842" spans="2:9">
      <c r="B1842">
        <v>1999</v>
      </c>
      <c r="C1842" t="s">
        <v>8272</v>
      </c>
      <c r="D1842" t="s">
        <v>8273</v>
      </c>
      <c r="E1842" t="s">
        <v>1900</v>
      </c>
      <c r="G1842" t="s">
        <v>1901</v>
      </c>
      <c r="H1842" t="s">
        <v>8274</v>
      </c>
      <c r="I1842" t="s">
        <v>8275</v>
      </c>
    </row>
    <row r="1843" spans="2:9">
      <c r="B1843">
        <v>2019</v>
      </c>
      <c r="C1843" t="s">
        <v>8276</v>
      </c>
      <c r="D1843" t="s">
        <v>8277</v>
      </c>
      <c r="E1843" t="s">
        <v>8278</v>
      </c>
      <c r="G1843" t="s">
        <v>8279</v>
      </c>
      <c r="H1843" t="s">
        <v>8280</v>
      </c>
      <c r="I1843" t="s">
        <v>8281</v>
      </c>
    </row>
    <row r="1844" spans="2:9">
      <c r="B1844">
        <v>2007</v>
      </c>
      <c r="C1844" t="s">
        <v>8282</v>
      </c>
      <c r="D1844" t="s">
        <v>8283</v>
      </c>
      <c r="E1844" t="s">
        <v>4637</v>
      </c>
      <c r="G1844" t="s">
        <v>2972</v>
      </c>
      <c r="H1844" t="s">
        <v>8284</v>
      </c>
      <c r="I1844" t="s">
        <v>8285</v>
      </c>
    </row>
    <row r="1845" spans="2:9">
      <c r="B1845">
        <v>2014</v>
      </c>
      <c r="C1845" t="s">
        <v>8286</v>
      </c>
      <c r="D1845" t="s">
        <v>8287</v>
      </c>
      <c r="E1845" t="s">
        <v>8288</v>
      </c>
      <c r="F1845" t="s">
        <v>8289</v>
      </c>
      <c r="I1845" t="s">
        <v>8290</v>
      </c>
    </row>
    <row r="1846" spans="2:9">
      <c r="B1846">
        <v>2010</v>
      </c>
      <c r="C1846" t="s">
        <v>8291</v>
      </c>
      <c r="D1846" t="s">
        <v>8292</v>
      </c>
      <c r="E1846" t="s">
        <v>8293</v>
      </c>
      <c r="G1846" t="s">
        <v>8294</v>
      </c>
      <c r="H1846" t="s">
        <v>8295</v>
      </c>
      <c r="I1846" t="s">
        <v>8296</v>
      </c>
    </row>
    <row r="1847" spans="2:9">
      <c r="B1847">
        <v>1991</v>
      </c>
      <c r="C1847" t="s">
        <v>8297</v>
      </c>
      <c r="D1847" t="s">
        <v>8298</v>
      </c>
      <c r="E1847" t="s">
        <v>7891</v>
      </c>
      <c r="G1847" t="s">
        <v>7892</v>
      </c>
      <c r="H1847" t="s">
        <v>8299</v>
      </c>
      <c r="I1847" t="s">
        <v>8300</v>
      </c>
    </row>
    <row r="1848" spans="2:9">
      <c r="B1848">
        <v>2007</v>
      </c>
      <c r="C1848" t="s">
        <v>8301</v>
      </c>
      <c r="D1848" t="s">
        <v>8302</v>
      </c>
      <c r="E1848" t="s">
        <v>8303</v>
      </c>
      <c r="G1848" t="s">
        <v>5295</v>
      </c>
      <c r="H1848" t="s">
        <v>8304</v>
      </c>
      <c r="I1848" t="s">
        <v>8305</v>
      </c>
    </row>
    <row r="1849" spans="2:9">
      <c r="B1849">
        <v>1990</v>
      </c>
      <c r="C1849" t="s">
        <v>8306</v>
      </c>
      <c r="D1849" t="s">
        <v>8307</v>
      </c>
      <c r="E1849" t="s">
        <v>8308</v>
      </c>
      <c r="G1849" t="s">
        <v>3626</v>
      </c>
      <c r="H1849" t="s">
        <v>8309</v>
      </c>
      <c r="I1849" t="s">
        <v>8310</v>
      </c>
    </row>
    <row r="1850" spans="2:9">
      <c r="B1850">
        <v>2010</v>
      </c>
      <c r="C1850" t="s">
        <v>8311</v>
      </c>
      <c r="D1850" t="s">
        <v>8312</v>
      </c>
      <c r="E1850" t="s">
        <v>1530</v>
      </c>
      <c r="G1850" t="s">
        <v>1531</v>
      </c>
      <c r="H1850" t="s">
        <v>8313</v>
      </c>
      <c r="I1850" t="s">
        <v>8314</v>
      </c>
    </row>
    <row r="1851" spans="2:9">
      <c r="B1851">
        <v>2012</v>
      </c>
      <c r="C1851" t="s">
        <v>8315</v>
      </c>
      <c r="D1851" t="s">
        <v>8316</v>
      </c>
      <c r="E1851" t="s">
        <v>1337</v>
      </c>
      <c r="G1851" t="s">
        <v>1338</v>
      </c>
      <c r="H1851" t="s">
        <v>8317</v>
      </c>
      <c r="I1851" t="s">
        <v>8318</v>
      </c>
    </row>
    <row r="1852" spans="2:9">
      <c r="B1852">
        <v>2017</v>
      </c>
      <c r="C1852" t="s">
        <v>8319</v>
      </c>
      <c r="D1852" t="s">
        <v>8320</v>
      </c>
      <c r="E1852" t="s">
        <v>8321</v>
      </c>
      <c r="G1852" t="s">
        <v>7720</v>
      </c>
      <c r="H1852" t="s">
        <v>8322</v>
      </c>
      <c r="I1852" t="s">
        <v>8323</v>
      </c>
    </row>
    <row r="1853" spans="2:9">
      <c r="B1853">
        <v>1992</v>
      </c>
      <c r="C1853" t="s">
        <v>8324</v>
      </c>
      <c r="D1853" t="s">
        <v>8325</v>
      </c>
      <c r="E1853" t="s">
        <v>4289</v>
      </c>
      <c r="G1853" t="s">
        <v>2192</v>
      </c>
      <c r="H1853" t="s">
        <v>8326</v>
      </c>
      <c r="I1853" t="s">
        <v>8327</v>
      </c>
    </row>
    <row r="1854" spans="2:9">
      <c r="B1854">
        <v>2018</v>
      </c>
      <c r="C1854" t="s">
        <v>8328</v>
      </c>
      <c r="D1854" t="s">
        <v>8329</v>
      </c>
      <c r="E1854" t="s">
        <v>8330</v>
      </c>
      <c r="F1854" t="s">
        <v>8331</v>
      </c>
      <c r="I1854" t="s">
        <v>8332</v>
      </c>
    </row>
    <row r="1855" spans="2:9">
      <c r="B1855">
        <v>1997</v>
      </c>
      <c r="C1855" t="s">
        <v>8333</v>
      </c>
      <c r="D1855" t="s">
        <v>8334</v>
      </c>
      <c r="E1855" t="s">
        <v>8335</v>
      </c>
      <c r="G1855" t="s">
        <v>6945</v>
      </c>
      <c r="H1855" t="s">
        <v>8336</v>
      </c>
      <c r="I1855" t="s">
        <v>8337</v>
      </c>
    </row>
    <row r="1856" spans="2:9">
      <c r="B1856">
        <v>1993</v>
      </c>
      <c r="C1856" t="s">
        <v>8338</v>
      </c>
      <c r="D1856" t="s">
        <v>8339</v>
      </c>
      <c r="E1856" t="s">
        <v>8340</v>
      </c>
      <c r="G1856" t="s">
        <v>8341</v>
      </c>
      <c r="H1856" t="s">
        <v>8342</v>
      </c>
      <c r="I1856" t="s">
        <v>8343</v>
      </c>
    </row>
    <row r="1857" spans="2:9">
      <c r="B1857">
        <v>2015</v>
      </c>
      <c r="C1857" t="s">
        <v>8344</v>
      </c>
      <c r="D1857" t="s">
        <v>8345</v>
      </c>
      <c r="E1857" t="s">
        <v>8346</v>
      </c>
      <c r="G1857" t="s">
        <v>8347</v>
      </c>
      <c r="H1857" t="s">
        <v>8348</v>
      </c>
      <c r="I1857" t="s">
        <v>8349</v>
      </c>
    </row>
    <row r="1858" spans="2:9">
      <c r="B1858">
        <v>2004</v>
      </c>
      <c r="C1858" t="s">
        <v>8350</v>
      </c>
      <c r="D1858" t="s">
        <v>8351</v>
      </c>
      <c r="E1858" t="s">
        <v>8352</v>
      </c>
      <c r="G1858" t="s">
        <v>8353</v>
      </c>
      <c r="H1858" t="s">
        <v>8354</v>
      </c>
      <c r="I1858" t="s">
        <v>8355</v>
      </c>
    </row>
    <row r="1859" spans="2:9">
      <c r="B1859">
        <v>2004</v>
      </c>
      <c r="C1859" t="s">
        <v>8356</v>
      </c>
      <c r="D1859" t="s">
        <v>8357</v>
      </c>
      <c r="E1859" t="s">
        <v>2287</v>
      </c>
      <c r="G1859" t="s">
        <v>2288</v>
      </c>
      <c r="H1859" t="s">
        <v>8358</v>
      </c>
      <c r="I1859" t="s">
        <v>8359</v>
      </c>
    </row>
    <row r="1860" spans="2:9">
      <c r="B1860">
        <v>1999</v>
      </c>
      <c r="C1860" t="s">
        <v>8360</v>
      </c>
      <c r="D1860" t="s">
        <v>8361</v>
      </c>
      <c r="E1860" t="s">
        <v>2696</v>
      </c>
      <c r="G1860" t="s">
        <v>2697</v>
      </c>
      <c r="H1860" t="s">
        <v>8362</v>
      </c>
      <c r="I1860" t="s">
        <v>8363</v>
      </c>
    </row>
    <row r="1861" spans="2:9">
      <c r="B1861">
        <v>1982</v>
      </c>
      <c r="C1861" t="s">
        <v>8364</v>
      </c>
      <c r="D1861" t="s">
        <v>8365</v>
      </c>
      <c r="E1861" t="s">
        <v>1811</v>
      </c>
      <c r="G1861" t="s">
        <v>1812</v>
      </c>
      <c r="H1861" t="s">
        <v>8366</v>
      </c>
      <c r="I1861" t="s">
        <v>8367</v>
      </c>
    </row>
    <row r="1862" spans="2:9">
      <c r="B1862">
        <v>2014</v>
      </c>
      <c r="C1862" t="s">
        <v>8368</v>
      </c>
      <c r="D1862" t="s">
        <v>8369</v>
      </c>
      <c r="E1862" t="s">
        <v>3388</v>
      </c>
      <c r="G1862" t="s">
        <v>3389</v>
      </c>
      <c r="H1862" t="s">
        <v>8370</v>
      </c>
      <c r="I1862" t="s">
        <v>8371</v>
      </c>
    </row>
    <row r="1863" spans="2:9">
      <c r="B1863">
        <v>2014</v>
      </c>
      <c r="C1863" t="s">
        <v>8372</v>
      </c>
      <c r="D1863" t="s">
        <v>8373</v>
      </c>
      <c r="E1863" t="s">
        <v>8374</v>
      </c>
      <c r="F1863" t="s">
        <v>8375</v>
      </c>
      <c r="I1863" t="s">
        <v>8376</v>
      </c>
    </row>
    <row r="1864" spans="2:9">
      <c r="B1864">
        <v>1992</v>
      </c>
      <c r="C1864" t="s">
        <v>8377</v>
      </c>
      <c r="D1864" t="s">
        <v>8378</v>
      </c>
      <c r="E1864" t="s">
        <v>8379</v>
      </c>
      <c r="F1864" t="s">
        <v>8380</v>
      </c>
      <c r="I1864" t="s">
        <v>8381</v>
      </c>
    </row>
    <row r="1865" spans="2:9">
      <c r="B1865">
        <v>2010</v>
      </c>
      <c r="C1865" t="s">
        <v>8382</v>
      </c>
      <c r="D1865" t="s">
        <v>8383</v>
      </c>
      <c r="E1865" t="s">
        <v>8384</v>
      </c>
      <c r="F1865" t="s">
        <v>8385</v>
      </c>
      <c r="I1865" t="s">
        <v>8386</v>
      </c>
    </row>
    <row r="1866" spans="2:9">
      <c r="B1866">
        <v>2002</v>
      </c>
      <c r="C1866" t="s">
        <v>8387</v>
      </c>
      <c r="D1866" t="s">
        <v>8388</v>
      </c>
      <c r="E1866" t="s">
        <v>8389</v>
      </c>
      <c r="G1866" t="s">
        <v>7494</v>
      </c>
      <c r="H1866" t="s">
        <v>8390</v>
      </c>
      <c r="I1866" t="s">
        <v>8391</v>
      </c>
    </row>
    <row r="1867" spans="2:9">
      <c r="B1867">
        <v>2014</v>
      </c>
      <c r="C1867" t="s">
        <v>8392</v>
      </c>
      <c r="D1867" t="s">
        <v>8393</v>
      </c>
      <c r="E1867" t="s">
        <v>5471</v>
      </c>
      <c r="G1867" t="s">
        <v>5472</v>
      </c>
      <c r="H1867" t="s">
        <v>8394</v>
      </c>
      <c r="I1867" t="s">
        <v>8395</v>
      </c>
    </row>
    <row r="1868" spans="2:9">
      <c r="B1868">
        <v>2008</v>
      </c>
      <c r="C1868" t="s">
        <v>8396</v>
      </c>
      <c r="D1868" t="s">
        <v>8397</v>
      </c>
      <c r="E1868" t="s">
        <v>6513</v>
      </c>
      <c r="G1868" t="s">
        <v>6514</v>
      </c>
      <c r="H1868" t="s">
        <v>8398</v>
      </c>
      <c r="I1868" t="s">
        <v>8399</v>
      </c>
    </row>
    <row r="1869" spans="2:9">
      <c r="B1869">
        <v>2007</v>
      </c>
      <c r="C1869" t="s">
        <v>8400</v>
      </c>
      <c r="D1869" t="s">
        <v>8401</v>
      </c>
      <c r="E1869" t="s">
        <v>7676</v>
      </c>
      <c r="G1869" t="s">
        <v>7677</v>
      </c>
      <c r="H1869" t="s">
        <v>8402</v>
      </c>
      <c r="I1869" t="s">
        <v>8403</v>
      </c>
    </row>
    <row r="1870" spans="2:9">
      <c r="B1870">
        <v>1998</v>
      </c>
      <c r="C1870" t="s">
        <v>8404</v>
      </c>
      <c r="D1870" t="s">
        <v>8405</v>
      </c>
      <c r="E1870" t="s">
        <v>6766</v>
      </c>
      <c r="G1870" t="s">
        <v>6767</v>
      </c>
      <c r="H1870" t="s">
        <v>8406</v>
      </c>
      <c r="I1870" t="s">
        <v>8407</v>
      </c>
    </row>
    <row r="1871" spans="2:9">
      <c r="B1871">
        <v>1972</v>
      </c>
      <c r="C1871" t="s">
        <v>8408</v>
      </c>
      <c r="D1871" t="s">
        <v>8409</v>
      </c>
      <c r="E1871" t="s">
        <v>8410</v>
      </c>
      <c r="F1871">
        <v>790869</v>
      </c>
      <c r="I1871" t="s">
        <v>8411</v>
      </c>
    </row>
    <row r="1872" spans="2:9">
      <c r="B1872">
        <v>2008</v>
      </c>
      <c r="C1872" t="s">
        <v>8412</v>
      </c>
      <c r="D1872" t="s">
        <v>8413</v>
      </c>
      <c r="E1872" t="s">
        <v>8414</v>
      </c>
      <c r="F1872" t="s">
        <v>8415</v>
      </c>
      <c r="I1872" t="s">
        <v>8416</v>
      </c>
    </row>
    <row r="1873" spans="2:9">
      <c r="B1873">
        <v>1996</v>
      </c>
      <c r="C1873" t="s">
        <v>8417</v>
      </c>
      <c r="D1873" t="s">
        <v>8418</v>
      </c>
      <c r="E1873" t="s">
        <v>3003</v>
      </c>
      <c r="G1873" t="s">
        <v>3004</v>
      </c>
      <c r="H1873" t="s">
        <v>8419</v>
      </c>
      <c r="I1873" t="s">
        <v>8420</v>
      </c>
    </row>
    <row r="1874" spans="2:9">
      <c r="B1874">
        <v>2015</v>
      </c>
      <c r="C1874" t="s">
        <v>8421</v>
      </c>
      <c r="D1874" t="s">
        <v>8422</v>
      </c>
      <c r="E1874" t="s">
        <v>1461</v>
      </c>
      <c r="G1874" t="s">
        <v>1462</v>
      </c>
      <c r="H1874" t="s">
        <v>8423</v>
      </c>
      <c r="I1874" t="s">
        <v>8424</v>
      </c>
    </row>
    <row r="1875" spans="2:9">
      <c r="B1875">
        <v>2013</v>
      </c>
      <c r="C1875" t="s">
        <v>8425</v>
      </c>
      <c r="D1875" t="s">
        <v>8426</v>
      </c>
      <c r="E1875" t="s">
        <v>6744</v>
      </c>
      <c r="G1875" t="s">
        <v>6745</v>
      </c>
      <c r="H1875" t="s">
        <v>8427</v>
      </c>
      <c r="I1875" t="s">
        <v>8428</v>
      </c>
    </row>
    <row r="1876" spans="2:9">
      <c r="B1876">
        <v>1996</v>
      </c>
      <c r="C1876" t="s">
        <v>8429</v>
      </c>
      <c r="D1876" t="s">
        <v>8430</v>
      </c>
      <c r="E1876" t="s">
        <v>8431</v>
      </c>
      <c r="G1876" t="s">
        <v>8432</v>
      </c>
      <c r="H1876" t="s">
        <v>8433</v>
      </c>
      <c r="I1876" t="s">
        <v>8434</v>
      </c>
    </row>
    <row r="1877" spans="2:9">
      <c r="B1877">
        <v>1998</v>
      </c>
      <c r="C1877" t="s">
        <v>8435</v>
      </c>
      <c r="D1877" t="s">
        <v>8436</v>
      </c>
      <c r="E1877" t="s">
        <v>4511</v>
      </c>
      <c r="G1877" t="s">
        <v>4512</v>
      </c>
      <c r="H1877" t="s">
        <v>8437</v>
      </c>
      <c r="I1877" t="s">
        <v>8438</v>
      </c>
    </row>
    <row r="1878" spans="2:9">
      <c r="B1878">
        <v>2014</v>
      </c>
      <c r="C1878" t="s">
        <v>8439</v>
      </c>
      <c r="D1878" t="s">
        <v>8440</v>
      </c>
      <c r="E1878" t="s">
        <v>2864</v>
      </c>
      <c r="G1878" t="s">
        <v>2865</v>
      </c>
      <c r="H1878" t="s">
        <v>8441</v>
      </c>
      <c r="I1878" t="s">
        <v>8442</v>
      </c>
    </row>
    <row r="1879" spans="2:9">
      <c r="B1879">
        <v>1991</v>
      </c>
      <c r="C1879" t="s">
        <v>8443</v>
      </c>
      <c r="D1879" t="s">
        <v>8444</v>
      </c>
      <c r="E1879" t="s">
        <v>8445</v>
      </c>
      <c r="G1879" t="s">
        <v>8446</v>
      </c>
      <c r="H1879" t="s">
        <v>8447</v>
      </c>
      <c r="I1879" t="s">
        <v>8448</v>
      </c>
    </row>
    <row r="1880" spans="2:9">
      <c r="B1880">
        <v>2002</v>
      </c>
      <c r="C1880" t="s">
        <v>8449</v>
      </c>
      <c r="D1880" t="s">
        <v>8450</v>
      </c>
      <c r="E1880" t="s">
        <v>8451</v>
      </c>
      <c r="F1880" t="s">
        <v>8452</v>
      </c>
      <c r="I1880" t="s">
        <v>8453</v>
      </c>
    </row>
    <row r="1881" spans="2:9">
      <c r="B1881">
        <v>1996</v>
      </c>
      <c r="C1881" t="s">
        <v>8454</v>
      </c>
      <c r="D1881" t="s">
        <v>8455</v>
      </c>
      <c r="E1881" t="s">
        <v>8456</v>
      </c>
      <c r="G1881" t="s">
        <v>8457</v>
      </c>
      <c r="H1881" t="s">
        <v>8458</v>
      </c>
      <c r="I1881" t="s">
        <v>8459</v>
      </c>
    </row>
    <row r="1882" spans="2:9">
      <c r="B1882">
        <v>1991</v>
      </c>
      <c r="C1882" t="s">
        <v>8460</v>
      </c>
      <c r="D1882" t="s">
        <v>8461</v>
      </c>
      <c r="E1882" t="s">
        <v>8462</v>
      </c>
      <c r="F1882" t="s">
        <v>8463</v>
      </c>
      <c r="I1882" t="s">
        <v>8464</v>
      </c>
    </row>
    <row r="1883" spans="2:9">
      <c r="B1883">
        <v>2020</v>
      </c>
      <c r="D1883" t="s">
        <v>2104</v>
      </c>
      <c r="E1883" t="s">
        <v>8465</v>
      </c>
      <c r="F1883" t="s">
        <v>8466</v>
      </c>
      <c r="I1883" t="s">
        <v>8467</v>
      </c>
    </row>
    <row r="1884" spans="2:9">
      <c r="B1884">
        <v>1999</v>
      </c>
      <c r="C1884" t="s">
        <v>8468</v>
      </c>
      <c r="D1884" t="s">
        <v>8469</v>
      </c>
      <c r="E1884" t="s">
        <v>8470</v>
      </c>
      <c r="G1884" t="s">
        <v>8471</v>
      </c>
      <c r="H1884" t="s">
        <v>8472</v>
      </c>
      <c r="I1884" t="s">
        <v>8473</v>
      </c>
    </row>
    <row r="1885" spans="2:9">
      <c r="B1885">
        <v>1999</v>
      </c>
      <c r="C1885" t="s">
        <v>8474</v>
      </c>
      <c r="D1885" t="s">
        <v>8475</v>
      </c>
      <c r="E1885" t="s">
        <v>8476</v>
      </c>
      <c r="G1885" t="s">
        <v>8477</v>
      </c>
      <c r="H1885" t="s">
        <v>8478</v>
      </c>
      <c r="I1885" t="s">
        <v>8479</v>
      </c>
    </row>
    <row r="1886" spans="2:9">
      <c r="B1886">
        <v>2000</v>
      </c>
      <c r="C1886" t="s">
        <v>8480</v>
      </c>
      <c r="D1886" t="s">
        <v>8481</v>
      </c>
      <c r="E1886" t="s">
        <v>858</v>
      </c>
      <c r="G1886" t="s">
        <v>859</v>
      </c>
      <c r="H1886" t="s">
        <v>8482</v>
      </c>
      <c r="I1886" t="s">
        <v>8483</v>
      </c>
    </row>
    <row r="1887" spans="2:9">
      <c r="B1887">
        <v>1986</v>
      </c>
      <c r="C1887" t="s">
        <v>8484</v>
      </c>
      <c r="D1887" t="s">
        <v>8485</v>
      </c>
      <c r="E1887" t="s">
        <v>8486</v>
      </c>
      <c r="G1887" t="s">
        <v>8487</v>
      </c>
      <c r="H1887" t="s">
        <v>8488</v>
      </c>
      <c r="I1887" t="s">
        <v>8489</v>
      </c>
    </row>
    <row r="1888" spans="2:9">
      <c r="B1888">
        <v>1994</v>
      </c>
      <c r="C1888" t="s">
        <v>8490</v>
      </c>
      <c r="D1888" t="s">
        <v>8491</v>
      </c>
      <c r="E1888" t="s">
        <v>8492</v>
      </c>
      <c r="G1888" t="s">
        <v>8493</v>
      </c>
      <c r="H1888" t="s">
        <v>8494</v>
      </c>
      <c r="I1888" t="s">
        <v>8495</v>
      </c>
    </row>
    <row r="1889" spans="2:9">
      <c r="B1889">
        <v>2017</v>
      </c>
      <c r="D1889" t="s">
        <v>8496</v>
      </c>
      <c r="E1889" t="s">
        <v>8497</v>
      </c>
      <c r="F1889" t="s">
        <v>8498</v>
      </c>
      <c r="I1889" t="s">
        <v>8499</v>
      </c>
    </row>
    <row r="1890" spans="2:9">
      <c r="B1890">
        <v>1991</v>
      </c>
      <c r="C1890" t="s">
        <v>8500</v>
      </c>
      <c r="D1890" t="s">
        <v>8501</v>
      </c>
      <c r="E1890" t="s">
        <v>8502</v>
      </c>
      <c r="G1890" t="s">
        <v>8503</v>
      </c>
      <c r="H1890" t="s">
        <v>8504</v>
      </c>
      <c r="I1890" t="s">
        <v>8505</v>
      </c>
    </row>
    <row r="1891" spans="2:9">
      <c r="B1891">
        <v>2017</v>
      </c>
      <c r="D1891" t="s">
        <v>6707</v>
      </c>
      <c r="E1891" t="s">
        <v>2011</v>
      </c>
      <c r="F1891" t="s">
        <v>2012</v>
      </c>
      <c r="I1891" t="s">
        <v>8506</v>
      </c>
    </row>
    <row r="1892" spans="2:9">
      <c r="B1892">
        <v>1973</v>
      </c>
      <c r="C1892" t="s">
        <v>8507</v>
      </c>
      <c r="D1892" t="s">
        <v>8508</v>
      </c>
      <c r="E1892" t="s">
        <v>1861</v>
      </c>
      <c r="G1892" t="s">
        <v>1862</v>
      </c>
      <c r="H1892" t="s">
        <v>8509</v>
      </c>
      <c r="I1892" t="s">
        <v>8510</v>
      </c>
    </row>
    <row r="1893" spans="2:9">
      <c r="B1893">
        <v>1995</v>
      </c>
      <c r="C1893" t="s">
        <v>8511</v>
      </c>
      <c r="D1893" t="s">
        <v>8512</v>
      </c>
      <c r="E1893" t="s">
        <v>8513</v>
      </c>
      <c r="F1893" t="s">
        <v>8514</v>
      </c>
      <c r="I1893" t="s">
        <v>8515</v>
      </c>
    </row>
    <row r="1894" spans="2:9">
      <c r="B1894">
        <v>2017</v>
      </c>
      <c r="C1894" t="s">
        <v>8516</v>
      </c>
      <c r="D1894" t="s">
        <v>8517</v>
      </c>
      <c r="E1894" t="s">
        <v>8518</v>
      </c>
      <c r="F1894" t="s">
        <v>8519</v>
      </c>
      <c r="I1894" t="s">
        <v>8520</v>
      </c>
    </row>
    <row r="1895" spans="2:9">
      <c r="B1895">
        <v>2003</v>
      </c>
      <c r="C1895" t="s">
        <v>8521</v>
      </c>
      <c r="D1895" t="s">
        <v>8522</v>
      </c>
      <c r="E1895" t="s">
        <v>1836</v>
      </c>
      <c r="G1895" t="s">
        <v>1837</v>
      </c>
      <c r="H1895" t="s">
        <v>8523</v>
      </c>
      <c r="I1895" t="s">
        <v>8524</v>
      </c>
    </row>
    <row r="1896" spans="2:9">
      <c r="B1896">
        <v>1996</v>
      </c>
      <c r="C1896" t="s">
        <v>8525</v>
      </c>
      <c r="D1896" t="s">
        <v>8526</v>
      </c>
      <c r="E1896" t="s">
        <v>8527</v>
      </c>
      <c r="G1896" t="s">
        <v>8528</v>
      </c>
      <c r="H1896" t="s">
        <v>8529</v>
      </c>
      <c r="I1896" t="s">
        <v>8530</v>
      </c>
    </row>
    <row r="1897" spans="2:9">
      <c r="B1897">
        <v>2008</v>
      </c>
      <c r="C1897" t="s">
        <v>8531</v>
      </c>
      <c r="D1897" t="s">
        <v>8532</v>
      </c>
      <c r="E1897" t="s">
        <v>7968</v>
      </c>
      <c r="F1897" t="s">
        <v>7969</v>
      </c>
      <c r="I1897" t="s">
        <v>8533</v>
      </c>
    </row>
    <row r="1898" spans="2:9">
      <c r="B1898">
        <v>2012</v>
      </c>
      <c r="C1898" t="s">
        <v>8534</v>
      </c>
      <c r="D1898" t="s">
        <v>8535</v>
      </c>
      <c r="E1898" t="s">
        <v>2472</v>
      </c>
      <c r="G1898" t="s">
        <v>2473</v>
      </c>
      <c r="H1898" t="s">
        <v>8536</v>
      </c>
      <c r="I1898" t="s">
        <v>8537</v>
      </c>
    </row>
    <row r="1899" spans="2:9">
      <c r="B1899">
        <v>1992</v>
      </c>
      <c r="C1899" t="s">
        <v>8538</v>
      </c>
      <c r="D1899" t="s">
        <v>8539</v>
      </c>
      <c r="E1899" t="s">
        <v>3891</v>
      </c>
      <c r="G1899" t="s">
        <v>3892</v>
      </c>
      <c r="H1899" t="s">
        <v>8540</v>
      </c>
      <c r="I1899" t="s">
        <v>8541</v>
      </c>
    </row>
    <row r="1900" spans="2:9">
      <c r="B1900">
        <v>1978</v>
      </c>
      <c r="C1900" t="s">
        <v>8542</v>
      </c>
      <c r="D1900" t="s">
        <v>8543</v>
      </c>
      <c r="E1900" t="s">
        <v>8544</v>
      </c>
      <c r="F1900" t="s">
        <v>8545</v>
      </c>
      <c r="I1900" t="s">
        <v>8546</v>
      </c>
    </row>
    <row r="1901" spans="2:9">
      <c r="B1901">
        <v>2009</v>
      </c>
      <c r="C1901" t="s">
        <v>8547</v>
      </c>
      <c r="D1901" t="s">
        <v>8548</v>
      </c>
      <c r="E1901" t="s">
        <v>6744</v>
      </c>
      <c r="G1901" t="s">
        <v>6745</v>
      </c>
      <c r="H1901" t="s">
        <v>8549</v>
      </c>
      <c r="I1901" t="s">
        <v>8550</v>
      </c>
    </row>
    <row r="1902" spans="2:9">
      <c r="B1902">
        <v>2016</v>
      </c>
      <c r="C1902" t="s">
        <v>8551</v>
      </c>
      <c r="D1902" t="s">
        <v>8552</v>
      </c>
      <c r="E1902" t="s">
        <v>8553</v>
      </c>
      <c r="G1902" t="s">
        <v>8554</v>
      </c>
      <c r="H1902" t="s">
        <v>8555</v>
      </c>
      <c r="I1902" t="s">
        <v>8556</v>
      </c>
    </row>
    <row r="1903" spans="2:9">
      <c r="B1903">
        <v>2000</v>
      </c>
      <c r="D1903" t="s">
        <v>8557</v>
      </c>
      <c r="E1903" t="s">
        <v>3731</v>
      </c>
      <c r="G1903" t="s">
        <v>3732</v>
      </c>
      <c r="H1903" t="s">
        <v>8558</v>
      </c>
      <c r="I1903" t="s">
        <v>8559</v>
      </c>
    </row>
    <row r="1904" spans="2:9">
      <c r="B1904">
        <v>2013</v>
      </c>
      <c r="C1904" t="s">
        <v>8560</v>
      </c>
      <c r="D1904" t="s">
        <v>8561</v>
      </c>
      <c r="E1904" t="s">
        <v>7442</v>
      </c>
      <c r="F1904" t="s">
        <v>7443</v>
      </c>
      <c r="I1904" t="s">
        <v>8562</v>
      </c>
    </row>
    <row r="1905" spans="2:9">
      <c r="B1905">
        <v>2014</v>
      </c>
      <c r="C1905" t="s">
        <v>8563</v>
      </c>
      <c r="D1905" t="s">
        <v>8564</v>
      </c>
      <c r="E1905" t="s">
        <v>8565</v>
      </c>
      <c r="F1905" t="s">
        <v>8566</v>
      </c>
      <c r="I1905" t="s">
        <v>8567</v>
      </c>
    </row>
    <row r="1906" spans="2:9">
      <c r="B1906">
        <v>2017</v>
      </c>
      <c r="C1906" t="s">
        <v>8568</v>
      </c>
      <c r="D1906" t="s">
        <v>8569</v>
      </c>
      <c r="E1906" t="s">
        <v>5862</v>
      </c>
      <c r="F1906" t="s">
        <v>5863</v>
      </c>
      <c r="I1906" t="s">
        <v>8570</v>
      </c>
    </row>
    <row r="1907" spans="2:9">
      <c r="B1907">
        <v>2004</v>
      </c>
      <c r="C1907" t="s">
        <v>8571</v>
      </c>
      <c r="D1907" t="s">
        <v>8572</v>
      </c>
      <c r="E1907" t="s">
        <v>8573</v>
      </c>
      <c r="G1907" t="s">
        <v>8574</v>
      </c>
      <c r="H1907" t="s">
        <v>8575</v>
      </c>
      <c r="I1907" t="s">
        <v>8576</v>
      </c>
    </row>
    <row r="1908" spans="2:9">
      <c r="B1908">
        <v>2017</v>
      </c>
      <c r="D1908" t="s">
        <v>6707</v>
      </c>
      <c r="E1908" t="s">
        <v>2011</v>
      </c>
      <c r="F1908" t="s">
        <v>2012</v>
      </c>
      <c r="I1908" t="s">
        <v>8577</v>
      </c>
    </row>
    <row r="1909" spans="2:9">
      <c r="B1909">
        <v>2014</v>
      </c>
      <c r="C1909" t="s">
        <v>8578</v>
      </c>
      <c r="D1909" t="s">
        <v>8579</v>
      </c>
      <c r="E1909" t="s">
        <v>1850</v>
      </c>
      <c r="G1909" t="s">
        <v>1851</v>
      </c>
      <c r="H1909" t="s">
        <v>8580</v>
      </c>
      <c r="I1909" t="s">
        <v>8581</v>
      </c>
    </row>
    <row r="1910" spans="2:9">
      <c r="B1910">
        <v>2016</v>
      </c>
      <c r="C1910" t="s">
        <v>8582</v>
      </c>
      <c r="D1910" t="s">
        <v>8583</v>
      </c>
      <c r="E1910" t="s">
        <v>5077</v>
      </c>
      <c r="G1910" t="s">
        <v>5078</v>
      </c>
      <c r="H1910" t="s">
        <v>8584</v>
      </c>
      <c r="I1910" t="s">
        <v>8585</v>
      </c>
    </row>
    <row r="1911" spans="2:9">
      <c r="B1911">
        <v>2001</v>
      </c>
      <c r="C1911" t="s">
        <v>5865</v>
      </c>
      <c r="D1911" t="s">
        <v>8233</v>
      </c>
      <c r="E1911" t="s">
        <v>5964</v>
      </c>
      <c r="F1911" t="s">
        <v>5965</v>
      </c>
      <c r="I1911" t="s">
        <v>8586</v>
      </c>
    </row>
    <row r="1912" spans="2:9">
      <c r="B1912">
        <v>1996</v>
      </c>
      <c r="C1912" t="s">
        <v>8587</v>
      </c>
      <c r="D1912" t="s">
        <v>8588</v>
      </c>
      <c r="E1912" t="s">
        <v>4364</v>
      </c>
      <c r="G1912" t="s">
        <v>4365</v>
      </c>
      <c r="H1912" t="s">
        <v>8589</v>
      </c>
      <c r="I1912" t="s">
        <v>8590</v>
      </c>
    </row>
    <row r="1913" spans="2:9">
      <c r="B1913">
        <v>2004</v>
      </c>
      <c r="C1913" t="s">
        <v>8591</v>
      </c>
      <c r="D1913" t="s">
        <v>8592</v>
      </c>
      <c r="E1913" t="s">
        <v>2186</v>
      </c>
      <c r="G1913" t="s">
        <v>1476</v>
      </c>
      <c r="H1913" t="s">
        <v>8593</v>
      </c>
      <c r="I1913" t="s">
        <v>8594</v>
      </c>
    </row>
    <row r="1914" spans="2:9">
      <c r="B1914">
        <v>2018</v>
      </c>
      <c r="C1914" t="s">
        <v>7289</v>
      </c>
      <c r="D1914" t="s">
        <v>8595</v>
      </c>
      <c r="E1914" t="s">
        <v>7291</v>
      </c>
      <c r="F1914" t="s">
        <v>7292</v>
      </c>
      <c r="I1914" t="s">
        <v>8596</v>
      </c>
    </row>
    <row r="1915" spans="2:9">
      <c r="B1915">
        <v>2019</v>
      </c>
      <c r="C1915" t="s">
        <v>8597</v>
      </c>
      <c r="D1915" t="s">
        <v>8598</v>
      </c>
      <c r="E1915" t="s">
        <v>2681</v>
      </c>
      <c r="F1915" t="s">
        <v>2682</v>
      </c>
      <c r="I1915" t="s">
        <v>8599</v>
      </c>
    </row>
    <row r="1916" spans="2:9">
      <c r="B1916">
        <v>1995</v>
      </c>
      <c r="C1916" t="s">
        <v>8600</v>
      </c>
      <c r="D1916" t="s">
        <v>8601</v>
      </c>
      <c r="E1916" t="s">
        <v>3891</v>
      </c>
      <c r="G1916" t="s">
        <v>3892</v>
      </c>
      <c r="H1916" t="s">
        <v>8602</v>
      </c>
      <c r="I1916" t="s">
        <v>8603</v>
      </c>
    </row>
    <row r="1917" spans="2:9">
      <c r="B1917">
        <v>2005</v>
      </c>
      <c r="C1917" t="s">
        <v>8604</v>
      </c>
      <c r="D1917" t="s">
        <v>8605</v>
      </c>
      <c r="E1917" t="s">
        <v>4283</v>
      </c>
      <c r="G1917" t="s">
        <v>4284</v>
      </c>
      <c r="H1917" t="s">
        <v>8606</v>
      </c>
      <c r="I1917" t="s">
        <v>8607</v>
      </c>
    </row>
    <row r="1918" spans="2:9">
      <c r="B1918">
        <v>2010</v>
      </c>
      <c r="C1918" t="s">
        <v>8608</v>
      </c>
      <c r="D1918" t="s">
        <v>8609</v>
      </c>
      <c r="E1918" t="s">
        <v>8610</v>
      </c>
      <c r="G1918" t="s">
        <v>8611</v>
      </c>
      <c r="H1918" t="s">
        <v>8612</v>
      </c>
      <c r="I1918" t="s">
        <v>8613</v>
      </c>
    </row>
    <row r="1919" spans="2:9">
      <c r="B1919">
        <v>1997</v>
      </c>
      <c r="D1919" t="s">
        <v>8614</v>
      </c>
      <c r="E1919" t="s">
        <v>2997</v>
      </c>
      <c r="G1919" t="s">
        <v>2998</v>
      </c>
      <c r="H1919" t="s">
        <v>8615</v>
      </c>
      <c r="I1919" t="s">
        <v>8616</v>
      </c>
    </row>
    <row r="1920" spans="2:9">
      <c r="B1920">
        <v>2003</v>
      </c>
      <c r="C1920" t="s">
        <v>8617</v>
      </c>
      <c r="D1920" t="s">
        <v>8618</v>
      </c>
      <c r="E1920" t="s">
        <v>5258</v>
      </c>
      <c r="G1920" t="s">
        <v>5259</v>
      </c>
      <c r="H1920" t="s">
        <v>8619</v>
      </c>
      <c r="I1920" t="s">
        <v>8620</v>
      </c>
    </row>
    <row r="1921" spans="2:9">
      <c r="B1921">
        <v>2014</v>
      </c>
      <c r="C1921" t="s">
        <v>8621</v>
      </c>
      <c r="D1921" t="s">
        <v>8622</v>
      </c>
      <c r="E1921" t="s">
        <v>8623</v>
      </c>
      <c r="G1921" t="s">
        <v>8624</v>
      </c>
      <c r="H1921" t="s">
        <v>8625</v>
      </c>
      <c r="I1921" t="s">
        <v>8626</v>
      </c>
    </row>
    <row r="1922" spans="2:9">
      <c r="B1922">
        <v>1980</v>
      </c>
      <c r="C1922" t="s">
        <v>8627</v>
      </c>
      <c r="D1922" t="s">
        <v>8628</v>
      </c>
      <c r="E1922" t="s">
        <v>8629</v>
      </c>
      <c r="F1922" t="s">
        <v>8630</v>
      </c>
      <c r="I1922" t="s">
        <v>8631</v>
      </c>
    </row>
    <row r="1923" spans="2:9">
      <c r="B1923">
        <v>2011</v>
      </c>
      <c r="C1923" t="s">
        <v>8632</v>
      </c>
      <c r="D1923" t="s">
        <v>8633</v>
      </c>
      <c r="E1923" t="s">
        <v>8634</v>
      </c>
      <c r="G1923" t="s">
        <v>8635</v>
      </c>
      <c r="H1923" t="s">
        <v>8636</v>
      </c>
      <c r="I1923" t="s">
        <v>8637</v>
      </c>
    </row>
    <row r="1924" spans="2:9">
      <c r="B1924">
        <v>2020</v>
      </c>
      <c r="C1924" t="s">
        <v>8638</v>
      </c>
      <c r="D1924" t="s">
        <v>8639</v>
      </c>
      <c r="E1924" t="s">
        <v>8640</v>
      </c>
      <c r="F1924" t="s">
        <v>8641</v>
      </c>
      <c r="I1924" t="s">
        <v>8642</v>
      </c>
    </row>
    <row r="1925" spans="2:9">
      <c r="B1925">
        <v>2002</v>
      </c>
      <c r="C1925" t="s">
        <v>8643</v>
      </c>
      <c r="D1925" t="s">
        <v>8644</v>
      </c>
      <c r="E1925" t="s">
        <v>8645</v>
      </c>
      <c r="F1925" t="s">
        <v>8646</v>
      </c>
      <c r="I1925" t="s">
        <v>8647</v>
      </c>
    </row>
    <row r="1926" spans="2:9">
      <c r="B1926">
        <v>2017</v>
      </c>
      <c r="C1926" t="s">
        <v>8648</v>
      </c>
      <c r="D1926" t="s">
        <v>8649</v>
      </c>
      <c r="E1926" t="s">
        <v>8650</v>
      </c>
      <c r="F1926" t="s">
        <v>8651</v>
      </c>
      <c r="I1926" t="s">
        <v>8652</v>
      </c>
    </row>
    <row r="1927" spans="2:9">
      <c r="B1927">
        <v>2020</v>
      </c>
      <c r="C1927" t="s">
        <v>8653</v>
      </c>
      <c r="D1927" t="s">
        <v>8654</v>
      </c>
      <c r="E1927" t="s">
        <v>1906</v>
      </c>
      <c r="G1927" t="s">
        <v>1907</v>
      </c>
      <c r="H1927" t="s">
        <v>8655</v>
      </c>
      <c r="I1927" t="s">
        <v>8656</v>
      </c>
    </row>
    <row r="1928" spans="2:9">
      <c r="B1928">
        <v>1989</v>
      </c>
      <c r="C1928" t="s">
        <v>8657</v>
      </c>
      <c r="D1928" t="s">
        <v>8658</v>
      </c>
      <c r="E1928" t="s">
        <v>1861</v>
      </c>
      <c r="G1928" t="s">
        <v>1862</v>
      </c>
      <c r="H1928" t="s">
        <v>8659</v>
      </c>
      <c r="I1928" t="s">
        <v>8660</v>
      </c>
    </row>
    <row r="1929" spans="2:9">
      <c r="B1929">
        <v>2006</v>
      </c>
      <c r="C1929" t="s">
        <v>8661</v>
      </c>
      <c r="D1929" t="s">
        <v>8662</v>
      </c>
      <c r="E1929" t="s">
        <v>8663</v>
      </c>
      <c r="G1929" t="s">
        <v>8664</v>
      </c>
      <c r="H1929" t="s">
        <v>8665</v>
      </c>
      <c r="I1929" t="s">
        <v>8666</v>
      </c>
    </row>
    <row r="1930" spans="2:9">
      <c r="B1930">
        <v>1975</v>
      </c>
      <c r="C1930" t="s">
        <v>8667</v>
      </c>
      <c r="D1930" t="s">
        <v>8668</v>
      </c>
      <c r="E1930" t="s">
        <v>1861</v>
      </c>
      <c r="G1930" t="s">
        <v>1862</v>
      </c>
      <c r="H1930" t="s">
        <v>8669</v>
      </c>
      <c r="I1930" t="s">
        <v>8670</v>
      </c>
    </row>
    <row r="1931" spans="2:9">
      <c r="B1931">
        <v>2016</v>
      </c>
      <c r="C1931" t="s">
        <v>8671</v>
      </c>
      <c r="D1931" t="s">
        <v>8672</v>
      </c>
      <c r="E1931" t="s">
        <v>2317</v>
      </c>
      <c r="F1931" t="s">
        <v>2318</v>
      </c>
      <c r="I1931" t="s">
        <v>8673</v>
      </c>
    </row>
    <row r="1932" spans="2:9">
      <c r="B1932">
        <v>2012</v>
      </c>
      <c r="C1932" t="s">
        <v>8674</v>
      </c>
      <c r="D1932" t="s">
        <v>8675</v>
      </c>
      <c r="E1932" t="s">
        <v>2011</v>
      </c>
      <c r="F1932" t="s">
        <v>2012</v>
      </c>
      <c r="I1932" t="s">
        <v>8676</v>
      </c>
    </row>
    <row r="1933" spans="2:9">
      <c r="B1933">
        <v>2001</v>
      </c>
      <c r="C1933" t="s">
        <v>8677</v>
      </c>
      <c r="D1933" t="s">
        <v>8678</v>
      </c>
      <c r="E1933" t="s">
        <v>928</v>
      </c>
      <c r="G1933" t="s">
        <v>929</v>
      </c>
      <c r="H1933" t="s">
        <v>8679</v>
      </c>
      <c r="I1933" t="s">
        <v>8680</v>
      </c>
    </row>
    <row r="1934" spans="2:9">
      <c r="B1934">
        <v>2007</v>
      </c>
      <c r="C1934" t="s">
        <v>8681</v>
      </c>
      <c r="D1934" t="s">
        <v>8682</v>
      </c>
      <c r="E1934" t="s">
        <v>8683</v>
      </c>
      <c r="F1934" t="s">
        <v>8684</v>
      </c>
      <c r="I1934" t="s">
        <v>8685</v>
      </c>
    </row>
    <row r="1935" spans="2:9">
      <c r="B1935">
        <v>2013</v>
      </c>
      <c r="C1935" t="s">
        <v>8686</v>
      </c>
      <c r="D1935" t="s">
        <v>8687</v>
      </c>
      <c r="E1935" t="s">
        <v>8688</v>
      </c>
      <c r="G1935" t="s">
        <v>8689</v>
      </c>
      <c r="H1935" t="s">
        <v>8690</v>
      </c>
      <c r="I1935" t="s">
        <v>8691</v>
      </c>
    </row>
    <row r="1936" spans="2:9">
      <c r="B1936">
        <v>1998</v>
      </c>
      <c r="C1936" t="s">
        <v>8692</v>
      </c>
      <c r="D1936" t="s">
        <v>8693</v>
      </c>
      <c r="E1936" t="s">
        <v>1725</v>
      </c>
      <c r="G1936" t="s">
        <v>1726</v>
      </c>
      <c r="H1936" t="s">
        <v>8694</v>
      </c>
      <c r="I1936" t="s">
        <v>8695</v>
      </c>
    </row>
    <row r="1937" spans="2:9">
      <c r="B1937">
        <v>2014</v>
      </c>
      <c r="C1937" t="s">
        <v>8696</v>
      </c>
      <c r="D1937" t="s">
        <v>8697</v>
      </c>
      <c r="E1937" t="s">
        <v>6011</v>
      </c>
      <c r="G1937" t="s">
        <v>6012</v>
      </c>
      <c r="H1937" t="s">
        <v>8698</v>
      </c>
      <c r="I1937" t="s">
        <v>8699</v>
      </c>
    </row>
    <row r="1938" spans="2:9">
      <c r="B1938">
        <v>2012</v>
      </c>
      <c r="C1938" t="s">
        <v>8700</v>
      </c>
      <c r="D1938" t="s">
        <v>8701</v>
      </c>
      <c r="E1938" t="s">
        <v>8702</v>
      </c>
      <c r="G1938" t="s">
        <v>8703</v>
      </c>
      <c r="H1938" t="s">
        <v>8704</v>
      </c>
      <c r="I1938" t="s">
        <v>8705</v>
      </c>
    </row>
    <row r="1939" spans="2:9">
      <c r="B1939">
        <v>1989</v>
      </c>
      <c r="C1939" t="s">
        <v>8706</v>
      </c>
      <c r="D1939" t="s">
        <v>8707</v>
      </c>
      <c r="E1939" t="s">
        <v>2340</v>
      </c>
      <c r="G1939" t="s">
        <v>2341</v>
      </c>
      <c r="H1939" t="s">
        <v>8708</v>
      </c>
      <c r="I1939" t="s">
        <v>8709</v>
      </c>
    </row>
    <row r="1940" spans="2:9">
      <c r="B1940">
        <v>2019</v>
      </c>
      <c r="C1940" t="s">
        <v>8710</v>
      </c>
      <c r="D1940" t="s">
        <v>8711</v>
      </c>
      <c r="E1940" t="s">
        <v>8712</v>
      </c>
      <c r="F1940" t="s">
        <v>8713</v>
      </c>
      <c r="I1940" t="s">
        <v>8714</v>
      </c>
    </row>
    <row r="1941" spans="2:9">
      <c r="B1941">
        <v>1999</v>
      </c>
      <c r="C1941" t="s">
        <v>8715</v>
      </c>
      <c r="D1941" t="s">
        <v>8716</v>
      </c>
      <c r="E1941" t="s">
        <v>1776</v>
      </c>
      <c r="G1941" t="s">
        <v>1777</v>
      </c>
      <c r="H1941" t="s">
        <v>8717</v>
      </c>
      <c r="I1941" t="s">
        <v>8718</v>
      </c>
    </row>
    <row r="1942" spans="2:9">
      <c r="B1942">
        <v>1992</v>
      </c>
      <c r="C1942" t="s">
        <v>8719</v>
      </c>
      <c r="D1942" t="s">
        <v>8720</v>
      </c>
      <c r="E1942" t="s">
        <v>8721</v>
      </c>
      <c r="G1942" t="s">
        <v>8722</v>
      </c>
      <c r="H1942" t="s">
        <v>8723</v>
      </c>
      <c r="I1942" t="s">
        <v>8724</v>
      </c>
    </row>
    <row r="1943" spans="2:9">
      <c r="B1943">
        <v>2015</v>
      </c>
      <c r="C1943" t="s">
        <v>8725</v>
      </c>
      <c r="D1943" t="s">
        <v>8726</v>
      </c>
      <c r="E1943" t="s">
        <v>8727</v>
      </c>
      <c r="G1943" t="s">
        <v>8728</v>
      </c>
      <c r="H1943" t="s">
        <v>8729</v>
      </c>
      <c r="I1943" t="s">
        <v>8730</v>
      </c>
    </row>
    <row r="1944" spans="2:9">
      <c r="B1944">
        <v>1992</v>
      </c>
      <c r="C1944" t="s">
        <v>8731</v>
      </c>
      <c r="D1944" t="s">
        <v>8732</v>
      </c>
      <c r="E1944" t="s">
        <v>4023</v>
      </c>
      <c r="G1944" t="s">
        <v>4024</v>
      </c>
      <c r="H1944" t="s">
        <v>8733</v>
      </c>
      <c r="I1944" t="s">
        <v>8734</v>
      </c>
    </row>
    <row r="1945" spans="2:9">
      <c r="B1945">
        <v>2018</v>
      </c>
      <c r="C1945" t="s">
        <v>8735</v>
      </c>
      <c r="D1945" t="s">
        <v>8736</v>
      </c>
      <c r="E1945" t="s">
        <v>8737</v>
      </c>
      <c r="G1945" t="s">
        <v>8738</v>
      </c>
      <c r="H1945" t="s">
        <v>8739</v>
      </c>
      <c r="I1945" t="s">
        <v>8740</v>
      </c>
    </row>
    <row r="1946" spans="2:9">
      <c r="B1946">
        <v>2017</v>
      </c>
      <c r="C1946" t="s">
        <v>8741</v>
      </c>
      <c r="D1946" t="s">
        <v>8742</v>
      </c>
      <c r="E1946" t="s">
        <v>7787</v>
      </c>
      <c r="G1946" t="s">
        <v>7788</v>
      </c>
      <c r="H1946" t="s">
        <v>8743</v>
      </c>
      <c r="I1946" t="s">
        <v>8744</v>
      </c>
    </row>
    <row r="1947" spans="2:9">
      <c r="B1947">
        <v>2013</v>
      </c>
      <c r="C1947" t="s">
        <v>8745</v>
      </c>
      <c r="D1947" t="s">
        <v>8746</v>
      </c>
      <c r="E1947" t="s">
        <v>8747</v>
      </c>
      <c r="F1947" t="s">
        <v>8748</v>
      </c>
      <c r="I1947" t="s">
        <v>8749</v>
      </c>
    </row>
    <row r="1948" spans="2:9">
      <c r="B1948">
        <v>2017</v>
      </c>
      <c r="C1948" t="s">
        <v>8750</v>
      </c>
      <c r="D1948" t="s">
        <v>8751</v>
      </c>
      <c r="E1948" t="s">
        <v>8752</v>
      </c>
      <c r="G1948" t="s">
        <v>8753</v>
      </c>
      <c r="H1948" t="s">
        <v>8754</v>
      </c>
      <c r="I1948" t="s">
        <v>8755</v>
      </c>
    </row>
    <row r="1949" spans="2:9">
      <c r="B1949">
        <v>1998</v>
      </c>
      <c r="C1949" t="s">
        <v>8756</v>
      </c>
      <c r="D1949" t="s">
        <v>8757</v>
      </c>
      <c r="E1949" t="s">
        <v>8758</v>
      </c>
      <c r="F1949" t="s">
        <v>8759</v>
      </c>
      <c r="I1949" t="s">
        <v>8760</v>
      </c>
    </row>
    <row r="1950" spans="2:9">
      <c r="B1950">
        <v>2009</v>
      </c>
      <c r="C1950" t="s">
        <v>8761</v>
      </c>
      <c r="D1950" t="s">
        <v>8762</v>
      </c>
      <c r="E1950" t="s">
        <v>6308</v>
      </c>
      <c r="G1950" t="s">
        <v>6309</v>
      </c>
      <c r="H1950" t="s">
        <v>8763</v>
      </c>
      <c r="I1950" t="s">
        <v>8764</v>
      </c>
    </row>
    <row r="1951" spans="2:9">
      <c r="B1951">
        <v>2016</v>
      </c>
      <c r="C1951" t="s">
        <v>8765</v>
      </c>
      <c r="D1951" t="s">
        <v>8766</v>
      </c>
      <c r="E1951" t="s">
        <v>8767</v>
      </c>
      <c r="F1951" t="s">
        <v>8768</v>
      </c>
      <c r="I1951" t="s">
        <v>8769</v>
      </c>
    </row>
    <row r="1952" spans="2:9">
      <c r="B1952">
        <v>1988</v>
      </c>
      <c r="C1952" t="s">
        <v>8770</v>
      </c>
      <c r="D1952" t="s">
        <v>8771</v>
      </c>
      <c r="E1952" t="s">
        <v>8772</v>
      </c>
      <c r="F1952" t="s">
        <v>8773</v>
      </c>
      <c r="I1952" t="s">
        <v>8774</v>
      </c>
    </row>
    <row r="1953" spans="2:9">
      <c r="B1953">
        <v>2018</v>
      </c>
      <c r="C1953" t="s">
        <v>8775</v>
      </c>
      <c r="D1953" t="s">
        <v>8776</v>
      </c>
      <c r="E1953" t="s">
        <v>8777</v>
      </c>
      <c r="F1953" t="s">
        <v>8778</v>
      </c>
      <c r="I1953" t="s">
        <v>8779</v>
      </c>
    </row>
    <row r="1954" spans="2:9">
      <c r="B1954">
        <v>2000</v>
      </c>
      <c r="C1954" t="s">
        <v>8372</v>
      </c>
      <c r="D1954" t="s">
        <v>8780</v>
      </c>
      <c r="E1954" t="s">
        <v>8781</v>
      </c>
      <c r="F1954" t="s">
        <v>8782</v>
      </c>
      <c r="I1954" t="s">
        <v>8783</v>
      </c>
    </row>
    <row r="1955" spans="2:9">
      <c r="B1955">
        <v>2005</v>
      </c>
      <c r="C1955" t="s">
        <v>8784</v>
      </c>
      <c r="D1955" t="s">
        <v>8785</v>
      </c>
      <c r="E1955" t="s">
        <v>8786</v>
      </c>
      <c r="F1955" t="s">
        <v>8787</v>
      </c>
      <c r="I1955" t="s">
        <v>8788</v>
      </c>
    </row>
    <row r="1956" spans="2:9">
      <c r="B1956">
        <v>1981</v>
      </c>
      <c r="C1956" t="s">
        <v>8789</v>
      </c>
      <c r="D1956" t="s">
        <v>8790</v>
      </c>
      <c r="E1956" t="s">
        <v>8791</v>
      </c>
      <c r="F1956" t="s">
        <v>8792</v>
      </c>
      <c r="I1956" t="s">
        <v>8793</v>
      </c>
    </row>
    <row r="1957" spans="2:9">
      <c r="B1957">
        <v>1998</v>
      </c>
      <c r="C1957" t="s">
        <v>8794</v>
      </c>
      <c r="D1957" t="s">
        <v>8795</v>
      </c>
      <c r="E1957" t="s">
        <v>8796</v>
      </c>
      <c r="G1957" t="s">
        <v>8797</v>
      </c>
      <c r="H1957" t="s">
        <v>8798</v>
      </c>
      <c r="I1957" t="s">
        <v>8799</v>
      </c>
    </row>
    <row r="1958" spans="2:9">
      <c r="B1958">
        <v>1984</v>
      </c>
      <c r="C1958" t="s">
        <v>8800</v>
      </c>
      <c r="D1958" t="s">
        <v>8801</v>
      </c>
      <c r="E1958" t="s">
        <v>8802</v>
      </c>
      <c r="G1958" t="s">
        <v>8803</v>
      </c>
      <c r="H1958" t="s">
        <v>8804</v>
      </c>
      <c r="I1958" t="s">
        <v>8805</v>
      </c>
    </row>
    <row r="1959" spans="2:9">
      <c r="B1959">
        <v>2010</v>
      </c>
      <c r="C1959" t="s">
        <v>8806</v>
      </c>
      <c r="D1959" t="s">
        <v>8807</v>
      </c>
      <c r="E1959" t="s">
        <v>8808</v>
      </c>
      <c r="F1959" t="s">
        <v>8809</v>
      </c>
      <c r="I1959" t="s">
        <v>8810</v>
      </c>
    </row>
    <row r="1960" spans="2:9">
      <c r="B1960">
        <v>2015</v>
      </c>
      <c r="C1960" t="s">
        <v>8811</v>
      </c>
      <c r="D1960" t="s">
        <v>8812</v>
      </c>
      <c r="E1960" t="s">
        <v>8813</v>
      </c>
      <c r="F1960" t="s">
        <v>8814</v>
      </c>
      <c r="I1960" t="s">
        <v>8815</v>
      </c>
    </row>
    <row r="1961" spans="2:9">
      <c r="B1961">
        <v>2004</v>
      </c>
      <c r="C1961" t="s">
        <v>8816</v>
      </c>
      <c r="D1961" t="s">
        <v>8817</v>
      </c>
      <c r="E1961" t="s">
        <v>8818</v>
      </c>
      <c r="F1961" t="s">
        <v>8819</v>
      </c>
      <c r="I1961" t="s">
        <v>8820</v>
      </c>
    </row>
    <row r="1962" spans="2:9">
      <c r="B1962">
        <v>2016</v>
      </c>
      <c r="C1962" t="s">
        <v>8821</v>
      </c>
      <c r="D1962" t="s">
        <v>8822</v>
      </c>
      <c r="E1962" t="s">
        <v>1906</v>
      </c>
      <c r="G1962" t="s">
        <v>1907</v>
      </c>
      <c r="H1962" t="s">
        <v>8823</v>
      </c>
      <c r="I1962" t="s">
        <v>8824</v>
      </c>
    </row>
    <row r="1963" spans="2:9">
      <c r="B1963">
        <v>2013</v>
      </c>
      <c r="C1963" t="s">
        <v>8825</v>
      </c>
      <c r="D1963" t="s">
        <v>8826</v>
      </c>
      <c r="E1963" t="s">
        <v>8827</v>
      </c>
      <c r="G1963" t="s">
        <v>8828</v>
      </c>
      <c r="H1963" t="s">
        <v>8829</v>
      </c>
      <c r="I1963" t="s">
        <v>8830</v>
      </c>
    </row>
    <row r="1964" spans="2:9">
      <c r="B1964">
        <v>1999</v>
      </c>
      <c r="C1964" t="s">
        <v>8831</v>
      </c>
      <c r="D1964" t="s">
        <v>8832</v>
      </c>
      <c r="E1964" t="s">
        <v>8833</v>
      </c>
      <c r="G1964" t="s">
        <v>8834</v>
      </c>
      <c r="H1964" t="s">
        <v>8835</v>
      </c>
      <c r="I1964" t="s">
        <v>8836</v>
      </c>
    </row>
    <row r="1965" spans="2:9">
      <c r="B1965">
        <v>2015</v>
      </c>
      <c r="C1965" t="s">
        <v>8837</v>
      </c>
      <c r="D1965" t="s">
        <v>8838</v>
      </c>
      <c r="E1965" t="s">
        <v>8813</v>
      </c>
      <c r="F1965" t="s">
        <v>8814</v>
      </c>
      <c r="I1965" t="s">
        <v>8839</v>
      </c>
    </row>
    <row r="1966" spans="2:9">
      <c r="B1966">
        <v>2019</v>
      </c>
      <c r="C1966" t="s">
        <v>8840</v>
      </c>
      <c r="D1966" t="s">
        <v>8841</v>
      </c>
      <c r="E1966" t="s">
        <v>8842</v>
      </c>
      <c r="G1966" t="s">
        <v>8843</v>
      </c>
      <c r="H1966" t="s">
        <v>8844</v>
      </c>
      <c r="I1966" t="s">
        <v>8845</v>
      </c>
    </row>
    <row r="1967" spans="2:9">
      <c r="B1967">
        <v>1985</v>
      </c>
      <c r="C1967" t="s">
        <v>8846</v>
      </c>
      <c r="D1967" t="s">
        <v>8847</v>
      </c>
      <c r="E1967" t="s">
        <v>8476</v>
      </c>
      <c r="G1967" t="s">
        <v>8477</v>
      </c>
      <c r="H1967" t="s">
        <v>8848</v>
      </c>
      <c r="I1967" t="s">
        <v>8849</v>
      </c>
    </row>
    <row r="1968" spans="2:9">
      <c r="B1968">
        <v>1995</v>
      </c>
      <c r="C1968" t="s">
        <v>8850</v>
      </c>
      <c r="D1968" t="s">
        <v>8851</v>
      </c>
      <c r="E1968" t="s">
        <v>2854</v>
      </c>
      <c r="G1968" t="s">
        <v>2855</v>
      </c>
      <c r="H1968" t="s">
        <v>8852</v>
      </c>
      <c r="I1968" t="s">
        <v>8853</v>
      </c>
    </row>
    <row r="1969" spans="2:9">
      <c r="B1969">
        <v>2015</v>
      </c>
      <c r="C1969" t="s">
        <v>8854</v>
      </c>
      <c r="D1969" t="s">
        <v>8855</v>
      </c>
      <c r="E1969" t="s">
        <v>8856</v>
      </c>
      <c r="F1969" t="s">
        <v>8857</v>
      </c>
      <c r="I1969" t="s">
        <v>8858</v>
      </c>
    </row>
    <row r="1970" spans="2:9">
      <c r="B1970">
        <v>1999</v>
      </c>
      <c r="C1970" t="s">
        <v>8859</v>
      </c>
      <c r="D1970" t="s">
        <v>8860</v>
      </c>
      <c r="E1970" t="s">
        <v>8861</v>
      </c>
      <c r="F1970" t="s">
        <v>8862</v>
      </c>
      <c r="I1970" t="s">
        <v>8863</v>
      </c>
    </row>
    <row r="1971" spans="2:9">
      <c r="B1971">
        <v>1989</v>
      </c>
      <c r="C1971" t="s">
        <v>8864</v>
      </c>
      <c r="D1971" t="s">
        <v>8865</v>
      </c>
      <c r="E1971" t="s">
        <v>3891</v>
      </c>
      <c r="G1971" t="s">
        <v>3892</v>
      </c>
      <c r="H1971" t="s">
        <v>8866</v>
      </c>
      <c r="I1971" t="s">
        <v>8867</v>
      </c>
    </row>
    <row r="1972" spans="2:9">
      <c r="B1972">
        <v>2005</v>
      </c>
      <c r="C1972" t="s">
        <v>8868</v>
      </c>
      <c r="D1972" t="s">
        <v>8869</v>
      </c>
      <c r="E1972" t="s">
        <v>8870</v>
      </c>
      <c r="F1972" t="s">
        <v>8871</v>
      </c>
      <c r="I1972" t="s">
        <v>8872</v>
      </c>
    </row>
    <row r="1973" spans="2:9">
      <c r="B1973">
        <v>1999</v>
      </c>
      <c r="C1973" t="s">
        <v>8873</v>
      </c>
      <c r="D1973" t="s">
        <v>8874</v>
      </c>
      <c r="E1973" t="s">
        <v>2538</v>
      </c>
      <c r="G1973" t="s">
        <v>2539</v>
      </c>
      <c r="H1973" t="s">
        <v>8875</v>
      </c>
      <c r="I1973" t="s">
        <v>8876</v>
      </c>
    </row>
    <row r="1974" spans="2:9">
      <c r="B1974">
        <v>2013</v>
      </c>
      <c r="C1974" t="s">
        <v>8877</v>
      </c>
      <c r="D1974" t="s">
        <v>8878</v>
      </c>
      <c r="E1974" t="s">
        <v>5312</v>
      </c>
      <c r="G1974" t="s">
        <v>5313</v>
      </c>
      <c r="H1974" t="s">
        <v>8879</v>
      </c>
      <c r="I1974" t="s">
        <v>8880</v>
      </c>
    </row>
    <row r="1975" spans="2:9">
      <c r="B1975">
        <v>2008</v>
      </c>
      <c r="C1975" t="s">
        <v>8881</v>
      </c>
      <c r="D1975" t="s">
        <v>8882</v>
      </c>
      <c r="E1975" t="s">
        <v>8883</v>
      </c>
      <c r="G1975" t="s">
        <v>8884</v>
      </c>
      <c r="H1975" t="s">
        <v>8885</v>
      </c>
      <c r="I1975" t="s">
        <v>8886</v>
      </c>
    </row>
    <row r="1976" spans="2:9">
      <c r="B1976">
        <v>2009</v>
      </c>
      <c r="C1976" t="s">
        <v>8887</v>
      </c>
      <c r="D1976" t="s">
        <v>8888</v>
      </c>
      <c r="E1976" t="s">
        <v>8889</v>
      </c>
      <c r="G1976" t="s">
        <v>8890</v>
      </c>
      <c r="H1976" t="s">
        <v>8891</v>
      </c>
      <c r="I1976" t="s">
        <v>8892</v>
      </c>
    </row>
    <row r="1977" spans="2:9">
      <c r="B1977">
        <v>2003</v>
      </c>
      <c r="C1977" t="s">
        <v>8893</v>
      </c>
      <c r="D1977" t="s">
        <v>8894</v>
      </c>
      <c r="E1977" t="s">
        <v>8895</v>
      </c>
      <c r="G1977" t="s">
        <v>8896</v>
      </c>
      <c r="H1977" t="s">
        <v>8897</v>
      </c>
      <c r="I1977" t="s">
        <v>8898</v>
      </c>
    </row>
    <row r="1978" spans="2:9">
      <c r="B1978">
        <v>2007</v>
      </c>
      <c r="C1978" t="s">
        <v>8899</v>
      </c>
      <c r="D1978" t="s">
        <v>8900</v>
      </c>
      <c r="E1978" t="s">
        <v>8901</v>
      </c>
      <c r="F1978" t="s">
        <v>8902</v>
      </c>
      <c r="I1978" t="s">
        <v>8903</v>
      </c>
    </row>
    <row r="1979" spans="2:9">
      <c r="B1979">
        <v>1997</v>
      </c>
      <c r="C1979" t="s">
        <v>8904</v>
      </c>
      <c r="D1979" t="s">
        <v>8905</v>
      </c>
      <c r="E1979" t="s">
        <v>4511</v>
      </c>
      <c r="G1979" t="s">
        <v>4512</v>
      </c>
      <c r="H1979" t="s">
        <v>8906</v>
      </c>
      <c r="I1979" t="s">
        <v>8907</v>
      </c>
    </row>
    <row r="1980" spans="2:9">
      <c r="B1980">
        <v>2014</v>
      </c>
      <c r="C1980" t="s">
        <v>8908</v>
      </c>
      <c r="D1980" t="s">
        <v>8909</v>
      </c>
      <c r="E1980" t="s">
        <v>4190</v>
      </c>
      <c r="G1980" t="s">
        <v>4191</v>
      </c>
      <c r="H1980" t="s">
        <v>8910</v>
      </c>
      <c r="I1980" t="s">
        <v>8911</v>
      </c>
    </row>
    <row r="1981" spans="2:9">
      <c r="B1981">
        <v>2009</v>
      </c>
      <c r="C1981" t="s">
        <v>8912</v>
      </c>
      <c r="D1981" t="s">
        <v>8913</v>
      </c>
      <c r="E1981" t="s">
        <v>2538</v>
      </c>
      <c r="G1981" t="s">
        <v>2539</v>
      </c>
      <c r="H1981" t="s">
        <v>8914</v>
      </c>
      <c r="I1981" t="s">
        <v>8915</v>
      </c>
    </row>
    <row r="1982" spans="2:9">
      <c r="B1982">
        <v>2019</v>
      </c>
      <c r="C1982" t="s">
        <v>8916</v>
      </c>
      <c r="D1982" t="s">
        <v>8917</v>
      </c>
      <c r="E1982" t="s">
        <v>8918</v>
      </c>
      <c r="G1982" t="s">
        <v>8919</v>
      </c>
      <c r="H1982" t="s">
        <v>8920</v>
      </c>
      <c r="I1982" t="s">
        <v>8921</v>
      </c>
    </row>
    <row r="1983" spans="2:9">
      <c r="B1983">
        <v>2014</v>
      </c>
      <c r="C1983" t="s">
        <v>8922</v>
      </c>
      <c r="D1983" t="s">
        <v>8923</v>
      </c>
      <c r="E1983" t="s">
        <v>8924</v>
      </c>
      <c r="F1983" t="s">
        <v>8925</v>
      </c>
      <c r="I1983" t="s">
        <v>8926</v>
      </c>
    </row>
    <row r="1984" spans="2:9">
      <c r="B1984">
        <v>2005</v>
      </c>
      <c r="C1984" t="s">
        <v>8927</v>
      </c>
      <c r="D1984" t="s">
        <v>8928</v>
      </c>
      <c r="E1984" t="s">
        <v>8929</v>
      </c>
      <c r="F1984" t="s">
        <v>8930</v>
      </c>
      <c r="I1984" t="s">
        <v>8931</v>
      </c>
    </row>
    <row r="1985" spans="2:9">
      <c r="B1985">
        <v>2005</v>
      </c>
      <c r="C1985" t="s">
        <v>8932</v>
      </c>
      <c r="D1985" t="s">
        <v>8933</v>
      </c>
      <c r="E1985" t="s">
        <v>8934</v>
      </c>
      <c r="F1985" t="s">
        <v>7527</v>
      </c>
      <c r="I1985" t="s">
        <v>8935</v>
      </c>
    </row>
    <row r="1986" spans="2:9">
      <c r="B1986">
        <v>2010</v>
      </c>
      <c r="C1986" t="s">
        <v>8936</v>
      </c>
      <c r="D1986" t="s">
        <v>8937</v>
      </c>
      <c r="E1986" t="s">
        <v>7924</v>
      </c>
      <c r="G1986" t="s">
        <v>7925</v>
      </c>
      <c r="H1986" t="s">
        <v>8938</v>
      </c>
      <c r="I1986" t="s">
        <v>8939</v>
      </c>
    </row>
    <row r="1987" spans="2:9">
      <c r="B1987">
        <v>2007</v>
      </c>
      <c r="C1987" t="s">
        <v>8940</v>
      </c>
      <c r="D1987" t="s">
        <v>8941</v>
      </c>
      <c r="E1987" t="s">
        <v>1978</v>
      </c>
      <c r="G1987" t="s">
        <v>1979</v>
      </c>
      <c r="H1987" t="s">
        <v>8942</v>
      </c>
      <c r="I1987" t="s">
        <v>8943</v>
      </c>
    </row>
    <row r="1988" spans="2:9">
      <c r="B1988">
        <v>1997</v>
      </c>
      <c r="C1988" t="s">
        <v>8944</v>
      </c>
      <c r="D1988" t="s">
        <v>8945</v>
      </c>
      <c r="E1988" t="s">
        <v>8946</v>
      </c>
      <c r="G1988" t="s">
        <v>6552</v>
      </c>
      <c r="H1988" t="s">
        <v>8947</v>
      </c>
      <c r="I1988" t="s">
        <v>8948</v>
      </c>
    </row>
    <row r="1989" spans="2:9">
      <c r="B1989">
        <v>2009</v>
      </c>
      <c r="C1989" t="s">
        <v>8949</v>
      </c>
      <c r="D1989" t="s">
        <v>8950</v>
      </c>
      <c r="E1989" t="s">
        <v>8951</v>
      </c>
      <c r="G1989" t="s">
        <v>6224</v>
      </c>
      <c r="H1989" t="s">
        <v>8952</v>
      </c>
      <c r="I1989" t="s">
        <v>8953</v>
      </c>
    </row>
    <row r="1990" spans="2:9">
      <c r="B1990">
        <v>2016</v>
      </c>
      <c r="D1990" t="s">
        <v>8954</v>
      </c>
      <c r="E1990" t="s">
        <v>8955</v>
      </c>
      <c r="G1990" t="s">
        <v>8956</v>
      </c>
      <c r="H1990" t="s">
        <v>8957</v>
      </c>
      <c r="I1990" t="s">
        <v>8958</v>
      </c>
    </row>
    <row r="1991" spans="2:9">
      <c r="B1991">
        <v>2010</v>
      </c>
      <c r="C1991" t="s">
        <v>8959</v>
      </c>
      <c r="D1991" t="s">
        <v>8960</v>
      </c>
      <c r="E1991" t="s">
        <v>8961</v>
      </c>
      <c r="G1991" t="s">
        <v>8962</v>
      </c>
      <c r="H1991" t="s">
        <v>8963</v>
      </c>
      <c r="I1991" t="s">
        <v>8964</v>
      </c>
    </row>
    <row r="1992" spans="2:9">
      <c r="B1992">
        <v>2013</v>
      </c>
      <c r="C1992" t="s">
        <v>8965</v>
      </c>
      <c r="D1992" t="s">
        <v>8966</v>
      </c>
      <c r="E1992" t="s">
        <v>8967</v>
      </c>
      <c r="F1992" t="s">
        <v>8968</v>
      </c>
      <c r="I1992" t="s">
        <v>8969</v>
      </c>
    </row>
    <row r="1993" spans="2:9">
      <c r="B1993">
        <v>2003</v>
      </c>
      <c r="C1993" t="s">
        <v>8970</v>
      </c>
      <c r="D1993" t="s">
        <v>8971</v>
      </c>
      <c r="E1993" t="s">
        <v>7891</v>
      </c>
      <c r="G1993" t="s">
        <v>7892</v>
      </c>
      <c r="H1993" t="s">
        <v>8972</v>
      </c>
      <c r="I1993" t="s">
        <v>8973</v>
      </c>
    </row>
    <row r="1994" spans="2:9">
      <c r="B1994">
        <v>2001</v>
      </c>
      <c r="C1994" t="s">
        <v>8974</v>
      </c>
      <c r="D1994" t="s">
        <v>8975</v>
      </c>
      <c r="E1994" t="s">
        <v>8976</v>
      </c>
      <c r="F1994">
        <v>18730450</v>
      </c>
      <c r="I1994" t="s">
        <v>8977</v>
      </c>
    </row>
    <row r="1995" spans="2:9">
      <c r="B1995">
        <v>1989</v>
      </c>
      <c r="C1995" t="s">
        <v>8978</v>
      </c>
      <c r="D1995" t="s">
        <v>8979</v>
      </c>
      <c r="E1995" t="s">
        <v>8980</v>
      </c>
      <c r="F1995" t="s">
        <v>8981</v>
      </c>
      <c r="I1995" t="s">
        <v>8982</v>
      </c>
    </row>
    <row r="1996" spans="2:9">
      <c r="B1996">
        <v>2015</v>
      </c>
      <c r="C1996" t="s">
        <v>8983</v>
      </c>
      <c r="D1996" t="s">
        <v>8984</v>
      </c>
      <c r="E1996" t="s">
        <v>8985</v>
      </c>
      <c r="G1996" t="s">
        <v>8986</v>
      </c>
      <c r="H1996" t="s">
        <v>8987</v>
      </c>
      <c r="I1996" t="s">
        <v>8988</v>
      </c>
    </row>
    <row r="1997" spans="2:9">
      <c r="B1997">
        <v>2003</v>
      </c>
      <c r="C1997" t="s">
        <v>8989</v>
      </c>
      <c r="D1997" t="s">
        <v>8990</v>
      </c>
      <c r="E1997" t="s">
        <v>8991</v>
      </c>
      <c r="G1997" t="s">
        <v>8992</v>
      </c>
      <c r="H1997" t="s">
        <v>8993</v>
      </c>
      <c r="I1997" t="s">
        <v>8994</v>
      </c>
    </row>
    <row r="1998" spans="2:9">
      <c r="B1998">
        <v>2017</v>
      </c>
      <c r="C1998" t="s">
        <v>8995</v>
      </c>
      <c r="D1998" t="s">
        <v>8996</v>
      </c>
      <c r="E1998" t="s">
        <v>5862</v>
      </c>
      <c r="F1998" t="s">
        <v>5863</v>
      </c>
      <c r="I1998" t="s">
        <v>8997</v>
      </c>
    </row>
    <row r="1999" spans="2:9">
      <c r="B1999">
        <v>2017</v>
      </c>
      <c r="C1999" t="s">
        <v>8998</v>
      </c>
      <c r="D1999" t="s">
        <v>8999</v>
      </c>
      <c r="E1999" t="s">
        <v>9000</v>
      </c>
      <c r="G1999" t="s">
        <v>9001</v>
      </c>
      <c r="H1999" t="s">
        <v>9002</v>
      </c>
      <c r="I1999" t="s">
        <v>9003</v>
      </c>
    </row>
    <row r="2000" spans="2:9">
      <c r="B2000">
        <v>2013</v>
      </c>
      <c r="C2000" t="s">
        <v>9004</v>
      </c>
      <c r="D2000" t="s">
        <v>9005</v>
      </c>
      <c r="E2000" t="s">
        <v>9006</v>
      </c>
      <c r="G2000" t="s">
        <v>9007</v>
      </c>
      <c r="H2000" t="s">
        <v>9008</v>
      </c>
      <c r="I2000" t="s">
        <v>9009</v>
      </c>
    </row>
    <row r="2001" spans="2:9">
      <c r="B2001">
        <v>1978</v>
      </c>
      <c r="C2001" t="s">
        <v>9010</v>
      </c>
      <c r="D2001" t="s">
        <v>9011</v>
      </c>
      <c r="E2001" t="s">
        <v>9012</v>
      </c>
      <c r="G2001" t="s">
        <v>9013</v>
      </c>
      <c r="H2001" t="s">
        <v>9014</v>
      </c>
      <c r="I2001" t="s">
        <v>9015</v>
      </c>
    </row>
    <row r="2002" spans="2:9">
      <c r="B2002">
        <v>1989</v>
      </c>
      <c r="C2002" t="s">
        <v>9016</v>
      </c>
      <c r="D2002" t="s">
        <v>9017</v>
      </c>
      <c r="E2002" t="s">
        <v>9018</v>
      </c>
      <c r="G2002" t="s">
        <v>9019</v>
      </c>
      <c r="H2002" t="s">
        <v>9020</v>
      </c>
      <c r="I2002" t="s">
        <v>9021</v>
      </c>
    </row>
    <row r="2003" spans="2:9">
      <c r="B2003">
        <v>1991</v>
      </c>
      <c r="C2003" t="s">
        <v>9022</v>
      </c>
      <c r="D2003" t="s">
        <v>9023</v>
      </c>
      <c r="E2003" t="s">
        <v>1776</v>
      </c>
      <c r="G2003" t="s">
        <v>1777</v>
      </c>
      <c r="H2003" t="s">
        <v>9024</v>
      </c>
      <c r="I2003" t="s">
        <v>9025</v>
      </c>
    </row>
    <row r="2004" spans="2:9">
      <c r="B2004">
        <v>2001</v>
      </c>
      <c r="C2004" t="s">
        <v>9026</v>
      </c>
      <c r="D2004" t="s">
        <v>9027</v>
      </c>
      <c r="E2004" t="s">
        <v>9028</v>
      </c>
      <c r="F2004" t="s">
        <v>9029</v>
      </c>
      <c r="I2004" t="s">
        <v>9030</v>
      </c>
    </row>
    <row r="2005" spans="2:9">
      <c r="B2005">
        <v>2020</v>
      </c>
      <c r="C2005" t="s">
        <v>9031</v>
      </c>
      <c r="D2005" t="s">
        <v>9032</v>
      </c>
      <c r="E2005" t="s">
        <v>9033</v>
      </c>
      <c r="F2005" t="s">
        <v>9034</v>
      </c>
      <c r="I2005" t="s">
        <v>9035</v>
      </c>
    </row>
    <row r="2006" spans="2:9">
      <c r="B2006">
        <v>2014</v>
      </c>
      <c r="C2006" t="s">
        <v>9036</v>
      </c>
      <c r="D2006" t="s">
        <v>9037</v>
      </c>
      <c r="E2006" t="s">
        <v>9038</v>
      </c>
      <c r="G2006" t="s">
        <v>9039</v>
      </c>
      <c r="H2006" t="s">
        <v>9040</v>
      </c>
      <c r="I2006" t="s">
        <v>9041</v>
      </c>
    </row>
    <row r="2007" spans="2:9">
      <c r="B2007">
        <v>2012</v>
      </c>
      <c r="C2007" t="s">
        <v>9042</v>
      </c>
      <c r="D2007" t="s">
        <v>9043</v>
      </c>
      <c r="E2007" t="s">
        <v>2538</v>
      </c>
      <c r="G2007" t="s">
        <v>2539</v>
      </c>
      <c r="H2007" t="s">
        <v>9044</v>
      </c>
      <c r="I2007" t="s">
        <v>9045</v>
      </c>
    </row>
    <row r="2008" spans="2:9">
      <c r="B2008">
        <v>1994</v>
      </c>
      <c r="D2008" t="s">
        <v>2104</v>
      </c>
      <c r="E2008" t="s">
        <v>7647</v>
      </c>
      <c r="F2008" t="s">
        <v>7648</v>
      </c>
      <c r="I2008" t="s">
        <v>9046</v>
      </c>
    </row>
    <row r="2009" spans="2:9">
      <c r="B2009">
        <v>2005</v>
      </c>
      <c r="C2009" t="s">
        <v>9047</v>
      </c>
      <c r="D2009" t="s">
        <v>9048</v>
      </c>
      <c r="E2009" t="s">
        <v>9049</v>
      </c>
      <c r="G2009" t="s">
        <v>6767</v>
      </c>
      <c r="H2009" t="s">
        <v>9050</v>
      </c>
      <c r="I2009" t="s">
        <v>9051</v>
      </c>
    </row>
    <row r="2010" spans="2:9">
      <c r="B2010">
        <v>1992</v>
      </c>
      <c r="C2010" t="s">
        <v>9052</v>
      </c>
      <c r="D2010" t="s">
        <v>9053</v>
      </c>
      <c r="E2010" t="s">
        <v>9054</v>
      </c>
      <c r="G2010" t="s">
        <v>9055</v>
      </c>
      <c r="H2010" t="s">
        <v>9056</v>
      </c>
      <c r="I2010" t="s">
        <v>9057</v>
      </c>
    </row>
    <row r="2011" spans="2:9">
      <c r="B2011">
        <v>2008</v>
      </c>
      <c r="C2011" t="s">
        <v>9058</v>
      </c>
      <c r="D2011" t="s">
        <v>9059</v>
      </c>
      <c r="E2011" t="s">
        <v>9060</v>
      </c>
      <c r="F2011" t="s">
        <v>9061</v>
      </c>
      <c r="I2011" t="s">
        <v>9062</v>
      </c>
    </row>
    <row r="2012" spans="2:9">
      <c r="B2012">
        <v>2018</v>
      </c>
      <c r="C2012" t="s">
        <v>9063</v>
      </c>
      <c r="D2012" t="s">
        <v>9064</v>
      </c>
      <c r="E2012" t="s">
        <v>9065</v>
      </c>
      <c r="F2012" t="s">
        <v>9066</v>
      </c>
      <c r="I2012" t="s">
        <v>9067</v>
      </c>
    </row>
    <row r="2013" spans="2:9">
      <c r="B2013">
        <v>1975</v>
      </c>
      <c r="C2013" t="s">
        <v>9068</v>
      </c>
      <c r="D2013" t="s">
        <v>9069</v>
      </c>
      <c r="E2013" t="s">
        <v>1861</v>
      </c>
      <c r="G2013" t="s">
        <v>1862</v>
      </c>
      <c r="H2013" t="s">
        <v>9070</v>
      </c>
      <c r="I2013" t="s">
        <v>9071</v>
      </c>
    </row>
    <row r="2014" spans="2:9">
      <c r="B2014">
        <v>1987</v>
      </c>
      <c r="C2014" t="s">
        <v>9072</v>
      </c>
      <c r="D2014" t="s">
        <v>9073</v>
      </c>
      <c r="E2014" t="s">
        <v>7828</v>
      </c>
      <c r="G2014" t="s">
        <v>6346</v>
      </c>
      <c r="H2014" t="s">
        <v>9074</v>
      </c>
      <c r="I2014" t="s">
        <v>9075</v>
      </c>
    </row>
    <row r="2015" spans="2:9">
      <c r="B2015">
        <v>1993</v>
      </c>
      <c r="C2015" t="s">
        <v>9076</v>
      </c>
      <c r="D2015" t="s">
        <v>9077</v>
      </c>
      <c r="E2015" t="s">
        <v>9078</v>
      </c>
      <c r="G2015" t="s">
        <v>9079</v>
      </c>
      <c r="H2015" t="s">
        <v>9080</v>
      </c>
      <c r="I2015" t="s">
        <v>9081</v>
      </c>
    </row>
    <row r="2016" spans="2:9">
      <c r="B2016">
        <v>1989</v>
      </c>
      <c r="C2016" t="s">
        <v>9082</v>
      </c>
      <c r="D2016" t="s">
        <v>9083</v>
      </c>
      <c r="E2016" t="s">
        <v>9084</v>
      </c>
      <c r="G2016" t="s">
        <v>9085</v>
      </c>
      <c r="H2016" t="s">
        <v>9086</v>
      </c>
      <c r="I2016" t="s">
        <v>9087</v>
      </c>
    </row>
    <row r="2017" spans="2:9">
      <c r="B2017">
        <v>2020</v>
      </c>
      <c r="C2017" t="s">
        <v>9088</v>
      </c>
      <c r="D2017" t="s">
        <v>9089</v>
      </c>
      <c r="E2017" t="s">
        <v>3664</v>
      </c>
      <c r="F2017" t="s">
        <v>3665</v>
      </c>
      <c r="I2017" t="s">
        <v>9090</v>
      </c>
    </row>
    <row r="2018" spans="2:9">
      <c r="B2018">
        <v>1987</v>
      </c>
      <c r="C2018" t="s">
        <v>9091</v>
      </c>
      <c r="D2018" t="s">
        <v>9092</v>
      </c>
      <c r="E2018" t="s">
        <v>9093</v>
      </c>
      <c r="F2018" t="s">
        <v>9094</v>
      </c>
      <c r="I2018" t="s">
        <v>9095</v>
      </c>
    </row>
    <row r="2019" spans="2:9">
      <c r="B2019">
        <v>2019</v>
      </c>
      <c r="C2019" t="s">
        <v>9096</v>
      </c>
      <c r="D2019" t="s">
        <v>9097</v>
      </c>
      <c r="E2019" t="s">
        <v>9098</v>
      </c>
      <c r="G2019" t="s">
        <v>9099</v>
      </c>
      <c r="H2019" t="s">
        <v>9100</v>
      </c>
      <c r="I2019" t="s">
        <v>9101</v>
      </c>
    </row>
    <row r="2020" spans="2:9">
      <c r="B2020">
        <v>2013</v>
      </c>
      <c r="C2020" t="s">
        <v>9102</v>
      </c>
      <c r="D2020" t="s">
        <v>9103</v>
      </c>
      <c r="E2020" t="s">
        <v>9104</v>
      </c>
      <c r="G2020" t="s">
        <v>7494</v>
      </c>
      <c r="H2020" t="s">
        <v>9105</v>
      </c>
      <c r="I2020" t="s">
        <v>9106</v>
      </c>
    </row>
    <row r="2021" spans="2:9">
      <c r="B2021">
        <v>2014</v>
      </c>
      <c r="C2021" t="s">
        <v>9107</v>
      </c>
      <c r="D2021" t="s">
        <v>9108</v>
      </c>
      <c r="E2021" t="s">
        <v>9109</v>
      </c>
      <c r="G2021" t="s">
        <v>9110</v>
      </c>
      <c r="H2021" t="s">
        <v>9111</v>
      </c>
      <c r="I2021" t="s">
        <v>9112</v>
      </c>
    </row>
    <row r="2022" spans="2:9">
      <c r="B2022">
        <v>1995</v>
      </c>
      <c r="C2022" t="s">
        <v>9113</v>
      </c>
      <c r="D2022" t="s">
        <v>9114</v>
      </c>
      <c r="E2022" t="s">
        <v>9115</v>
      </c>
      <c r="G2022" t="s">
        <v>9116</v>
      </c>
      <c r="H2022" t="s">
        <v>9117</v>
      </c>
      <c r="I2022" t="s">
        <v>9118</v>
      </c>
    </row>
    <row r="2023" spans="2:9">
      <c r="B2023">
        <v>2000</v>
      </c>
      <c r="C2023" t="s">
        <v>9119</v>
      </c>
      <c r="D2023" t="s">
        <v>9120</v>
      </c>
      <c r="E2023" t="s">
        <v>9121</v>
      </c>
      <c r="F2023" t="s">
        <v>9122</v>
      </c>
      <c r="I2023" t="s">
        <v>9123</v>
      </c>
    </row>
    <row r="2024" spans="2:9">
      <c r="B2024">
        <v>1992</v>
      </c>
      <c r="C2024" t="s">
        <v>9124</v>
      </c>
      <c r="D2024" t="s">
        <v>9125</v>
      </c>
      <c r="E2024" t="s">
        <v>6263</v>
      </c>
      <c r="G2024" t="s">
        <v>6264</v>
      </c>
      <c r="H2024" t="s">
        <v>9126</v>
      </c>
      <c r="I2024" t="s">
        <v>9127</v>
      </c>
    </row>
    <row r="2025" spans="2:9">
      <c r="B2025">
        <v>1997</v>
      </c>
      <c r="D2025" t="s">
        <v>9128</v>
      </c>
      <c r="E2025" t="s">
        <v>9129</v>
      </c>
      <c r="G2025" t="s">
        <v>9130</v>
      </c>
      <c r="H2025" t="s">
        <v>9131</v>
      </c>
      <c r="I2025" t="s">
        <v>9132</v>
      </c>
    </row>
    <row r="2026" spans="2:9">
      <c r="B2026">
        <v>2018</v>
      </c>
      <c r="C2026" t="s">
        <v>9133</v>
      </c>
      <c r="D2026" t="s">
        <v>9134</v>
      </c>
      <c r="E2026" t="s">
        <v>9135</v>
      </c>
      <c r="G2026" t="s">
        <v>7029</v>
      </c>
      <c r="H2026" t="s">
        <v>9136</v>
      </c>
      <c r="I2026" t="s">
        <v>9137</v>
      </c>
    </row>
    <row r="2027" spans="2:9">
      <c r="B2027">
        <v>1996</v>
      </c>
      <c r="C2027" t="s">
        <v>9138</v>
      </c>
      <c r="D2027" t="s">
        <v>9139</v>
      </c>
      <c r="E2027" t="s">
        <v>9140</v>
      </c>
      <c r="G2027" t="s">
        <v>9141</v>
      </c>
      <c r="H2027" t="s">
        <v>9142</v>
      </c>
      <c r="I2027" t="s">
        <v>9143</v>
      </c>
    </row>
    <row r="2028" spans="2:9">
      <c r="B2028">
        <v>1997</v>
      </c>
      <c r="C2028" t="s">
        <v>9144</v>
      </c>
      <c r="D2028" t="s">
        <v>9145</v>
      </c>
      <c r="E2028" t="s">
        <v>2518</v>
      </c>
      <c r="G2028" t="s">
        <v>2519</v>
      </c>
      <c r="H2028" t="s">
        <v>9146</v>
      </c>
      <c r="I2028" t="s">
        <v>9147</v>
      </c>
    </row>
    <row r="2029" spans="2:9">
      <c r="B2029">
        <v>2013</v>
      </c>
      <c r="C2029" t="s">
        <v>9148</v>
      </c>
      <c r="D2029" t="s">
        <v>9149</v>
      </c>
      <c r="E2029" t="s">
        <v>9150</v>
      </c>
      <c r="G2029" t="s">
        <v>9151</v>
      </c>
      <c r="H2029" t="s">
        <v>9152</v>
      </c>
      <c r="I2029" t="s">
        <v>9153</v>
      </c>
    </row>
    <row r="2030" spans="2:9">
      <c r="B2030">
        <v>1996</v>
      </c>
      <c r="C2030" t="s">
        <v>9154</v>
      </c>
      <c r="D2030" t="s">
        <v>9155</v>
      </c>
      <c r="E2030" t="s">
        <v>8090</v>
      </c>
      <c r="G2030" t="s">
        <v>2647</v>
      </c>
      <c r="H2030" t="s">
        <v>9156</v>
      </c>
      <c r="I2030" t="s">
        <v>9157</v>
      </c>
    </row>
    <row r="2031" spans="2:9">
      <c r="B2031">
        <v>2013</v>
      </c>
      <c r="C2031" t="s">
        <v>9158</v>
      </c>
      <c r="D2031" t="s">
        <v>9159</v>
      </c>
      <c r="E2031" t="s">
        <v>9160</v>
      </c>
      <c r="F2031" t="s">
        <v>9161</v>
      </c>
      <c r="I2031" t="s">
        <v>9162</v>
      </c>
    </row>
    <row r="2032" spans="2:9">
      <c r="B2032">
        <v>1987</v>
      </c>
      <c r="C2032" t="s">
        <v>9163</v>
      </c>
      <c r="D2032" t="s">
        <v>9164</v>
      </c>
      <c r="E2032" t="s">
        <v>1836</v>
      </c>
      <c r="G2032" t="s">
        <v>1837</v>
      </c>
      <c r="H2032" t="s">
        <v>9165</v>
      </c>
      <c r="I2032" t="s">
        <v>9166</v>
      </c>
    </row>
    <row r="2033" spans="2:9">
      <c r="B2033">
        <v>2010</v>
      </c>
      <c r="D2033" t="s">
        <v>2247</v>
      </c>
      <c r="E2033" t="s">
        <v>9167</v>
      </c>
      <c r="G2033" t="s">
        <v>9168</v>
      </c>
      <c r="H2033" t="s">
        <v>9169</v>
      </c>
      <c r="I2033" t="s">
        <v>9170</v>
      </c>
    </row>
    <row r="2034" spans="2:9">
      <c r="B2034">
        <v>2006</v>
      </c>
      <c r="C2034" t="s">
        <v>9171</v>
      </c>
      <c r="D2034" t="s">
        <v>9172</v>
      </c>
      <c r="E2034" t="s">
        <v>9173</v>
      </c>
      <c r="F2034" t="s">
        <v>9174</v>
      </c>
      <c r="I2034" t="s">
        <v>9175</v>
      </c>
    </row>
    <row r="2035" spans="2:9">
      <c r="B2035">
        <v>1973</v>
      </c>
      <c r="C2035" t="s">
        <v>9176</v>
      </c>
      <c r="E2035" t="s">
        <v>1861</v>
      </c>
      <c r="G2035" t="s">
        <v>1862</v>
      </c>
      <c r="H2035" t="s">
        <v>9177</v>
      </c>
      <c r="I2035" t="s">
        <v>9178</v>
      </c>
    </row>
    <row r="2036" spans="2:9">
      <c r="B2036">
        <v>2009</v>
      </c>
      <c r="C2036" t="s">
        <v>9179</v>
      </c>
      <c r="D2036" t="s">
        <v>9180</v>
      </c>
      <c r="E2036" t="s">
        <v>4499</v>
      </c>
      <c r="G2036" t="s">
        <v>4500</v>
      </c>
      <c r="H2036" t="s">
        <v>9181</v>
      </c>
      <c r="I2036" t="s">
        <v>9182</v>
      </c>
    </row>
    <row r="2037" spans="2:9">
      <c r="B2037">
        <v>2014</v>
      </c>
      <c r="C2037" t="s">
        <v>9183</v>
      </c>
      <c r="D2037" t="s">
        <v>9184</v>
      </c>
      <c r="E2037" t="s">
        <v>9185</v>
      </c>
      <c r="F2037" t="s">
        <v>9186</v>
      </c>
      <c r="I2037" t="s">
        <v>9187</v>
      </c>
    </row>
    <row r="2038" spans="2:9">
      <c r="B2038">
        <v>2015</v>
      </c>
      <c r="C2038" t="s">
        <v>9188</v>
      </c>
      <c r="D2038" t="s">
        <v>9189</v>
      </c>
      <c r="E2038" t="s">
        <v>9190</v>
      </c>
      <c r="F2038" t="s">
        <v>9191</v>
      </c>
      <c r="I2038" t="s">
        <v>9192</v>
      </c>
    </row>
    <row r="2039" spans="2:9">
      <c r="B2039">
        <v>1997</v>
      </c>
      <c r="C2039" t="s">
        <v>9193</v>
      </c>
      <c r="D2039" t="s">
        <v>9194</v>
      </c>
      <c r="E2039" t="s">
        <v>858</v>
      </c>
      <c r="G2039" t="s">
        <v>859</v>
      </c>
      <c r="H2039" t="s">
        <v>9195</v>
      </c>
      <c r="I2039" t="s">
        <v>9196</v>
      </c>
    </row>
    <row r="2040" spans="2:9">
      <c r="B2040">
        <v>2009</v>
      </c>
      <c r="C2040" t="s">
        <v>9197</v>
      </c>
      <c r="D2040" t="s">
        <v>9198</v>
      </c>
      <c r="E2040" t="s">
        <v>9199</v>
      </c>
      <c r="F2040" t="s">
        <v>9200</v>
      </c>
      <c r="I2040" t="s">
        <v>9201</v>
      </c>
    </row>
    <row r="2041" spans="2:9">
      <c r="B2041">
        <v>1989</v>
      </c>
      <c r="C2041" t="s">
        <v>9202</v>
      </c>
      <c r="D2041" t="s">
        <v>9203</v>
      </c>
      <c r="E2041" t="s">
        <v>9129</v>
      </c>
      <c r="G2041" t="s">
        <v>9130</v>
      </c>
      <c r="H2041" t="s">
        <v>9204</v>
      </c>
      <c r="I2041" t="s">
        <v>9205</v>
      </c>
    </row>
    <row r="2042" spans="2:9">
      <c r="B2042">
        <v>1995</v>
      </c>
      <c r="C2042" t="s">
        <v>9206</v>
      </c>
      <c r="D2042" t="s">
        <v>9207</v>
      </c>
      <c r="E2042" t="s">
        <v>2011</v>
      </c>
      <c r="F2042" t="s">
        <v>2012</v>
      </c>
      <c r="I2042" t="s">
        <v>9208</v>
      </c>
    </row>
    <row r="2043" spans="2:9">
      <c r="B2043">
        <v>2008</v>
      </c>
      <c r="C2043" t="s">
        <v>9209</v>
      </c>
      <c r="D2043" t="s">
        <v>9210</v>
      </c>
      <c r="E2043" t="s">
        <v>2361</v>
      </c>
      <c r="F2043" t="s">
        <v>2362</v>
      </c>
      <c r="I2043" t="s">
        <v>9211</v>
      </c>
    </row>
    <row r="2044" spans="2:9">
      <c r="B2044">
        <v>2010</v>
      </c>
      <c r="C2044" t="s">
        <v>9212</v>
      </c>
      <c r="D2044" t="s">
        <v>9213</v>
      </c>
      <c r="E2044" t="s">
        <v>9214</v>
      </c>
      <c r="G2044" t="s">
        <v>9215</v>
      </c>
      <c r="H2044" t="s">
        <v>9216</v>
      </c>
      <c r="I2044" t="s">
        <v>9217</v>
      </c>
    </row>
    <row r="2045" spans="2:9">
      <c r="B2045">
        <v>2014</v>
      </c>
      <c r="C2045" t="s">
        <v>9218</v>
      </c>
      <c r="D2045" t="s">
        <v>9219</v>
      </c>
      <c r="E2045" t="s">
        <v>5534</v>
      </c>
      <c r="F2045" t="s">
        <v>5535</v>
      </c>
      <c r="I2045" t="s">
        <v>9220</v>
      </c>
    </row>
    <row r="2046" spans="2:9">
      <c r="B2046">
        <v>2005</v>
      </c>
      <c r="C2046" t="s">
        <v>9221</v>
      </c>
      <c r="D2046" t="s">
        <v>9222</v>
      </c>
      <c r="E2046" t="s">
        <v>3809</v>
      </c>
      <c r="G2046" t="s">
        <v>3810</v>
      </c>
      <c r="H2046" t="s">
        <v>9223</v>
      </c>
      <c r="I2046" t="s">
        <v>9224</v>
      </c>
    </row>
    <row r="2047" spans="2:9">
      <c r="B2047">
        <v>2009</v>
      </c>
      <c r="C2047" t="s">
        <v>9225</v>
      </c>
      <c r="D2047" t="s">
        <v>9226</v>
      </c>
      <c r="E2047" t="s">
        <v>9227</v>
      </c>
      <c r="F2047" t="s">
        <v>9228</v>
      </c>
      <c r="I2047" t="s">
        <v>9229</v>
      </c>
    </row>
    <row r="2048" spans="2:9">
      <c r="B2048">
        <v>2015</v>
      </c>
      <c r="C2048" t="s">
        <v>9230</v>
      </c>
      <c r="D2048" t="s">
        <v>9231</v>
      </c>
      <c r="E2048" t="s">
        <v>8813</v>
      </c>
      <c r="F2048" t="s">
        <v>8814</v>
      </c>
      <c r="I2048" t="s">
        <v>9232</v>
      </c>
    </row>
    <row r="2049" spans="2:9">
      <c r="B2049">
        <v>2013</v>
      </c>
      <c r="C2049" t="s">
        <v>9233</v>
      </c>
      <c r="D2049" t="s">
        <v>9234</v>
      </c>
      <c r="E2049" t="s">
        <v>5376</v>
      </c>
      <c r="F2049" t="s">
        <v>5377</v>
      </c>
      <c r="I2049" t="s">
        <v>9235</v>
      </c>
    </row>
    <row r="2050" spans="2:9">
      <c r="B2050">
        <v>2012</v>
      </c>
      <c r="C2050" t="s">
        <v>9236</v>
      </c>
      <c r="D2050" t="s">
        <v>9237</v>
      </c>
      <c r="E2050" t="s">
        <v>9238</v>
      </c>
      <c r="G2050" t="s">
        <v>5295</v>
      </c>
      <c r="H2050" t="s">
        <v>9239</v>
      </c>
      <c r="I2050" t="s">
        <v>9240</v>
      </c>
    </row>
    <row r="2051" spans="2:9">
      <c r="B2051">
        <v>1992</v>
      </c>
      <c r="C2051" t="s">
        <v>9241</v>
      </c>
      <c r="D2051" t="s">
        <v>9242</v>
      </c>
      <c r="E2051" t="s">
        <v>2011</v>
      </c>
      <c r="F2051" t="s">
        <v>2012</v>
      </c>
      <c r="I2051" t="s">
        <v>9243</v>
      </c>
    </row>
    <row r="2052" spans="2:9">
      <c r="B2052">
        <v>2002</v>
      </c>
      <c r="C2052" t="s">
        <v>9244</v>
      </c>
      <c r="D2052" t="s">
        <v>9245</v>
      </c>
      <c r="E2052" t="s">
        <v>7493</v>
      </c>
      <c r="G2052" t="s">
        <v>7494</v>
      </c>
      <c r="H2052" t="s">
        <v>9246</v>
      </c>
      <c r="I2052" t="s">
        <v>9247</v>
      </c>
    </row>
    <row r="2053" spans="2:9">
      <c r="B2053">
        <v>2008</v>
      </c>
      <c r="C2053" t="s">
        <v>9248</v>
      </c>
      <c r="D2053" t="s">
        <v>9249</v>
      </c>
      <c r="E2053" t="s">
        <v>9250</v>
      </c>
      <c r="F2053" t="s">
        <v>9251</v>
      </c>
      <c r="I2053" t="s">
        <v>9252</v>
      </c>
    </row>
    <row r="2054" spans="2:9">
      <c r="B2054">
        <v>1989</v>
      </c>
      <c r="C2054" t="s">
        <v>9253</v>
      </c>
      <c r="D2054" t="s">
        <v>9254</v>
      </c>
      <c r="E2054" t="s">
        <v>3891</v>
      </c>
      <c r="G2054" t="s">
        <v>3892</v>
      </c>
      <c r="H2054" t="s">
        <v>9255</v>
      </c>
      <c r="I2054" t="s">
        <v>9256</v>
      </c>
    </row>
    <row r="2055" spans="2:9">
      <c r="B2055">
        <v>1984</v>
      </c>
      <c r="C2055" t="s">
        <v>9257</v>
      </c>
      <c r="D2055" t="s">
        <v>9258</v>
      </c>
      <c r="E2055" t="s">
        <v>3457</v>
      </c>
      <c r="G2055" t="s">
        <v>3458</v>
      </c>
      <c r="H2055" t="s">
        <v>9259</v>
      </c>
      <c r="I2055" t="s">
        <v>9260</v>
      </c>
    </row>
    <row r="2056" spans="2:9">
      <c r="B2056">
        <v>2011</v>
      </c>
      <c r="C2056" t="s">
        <v>9261</v>
      </c>
      <c r="D2056" t="s">
        <v>9262</v>
      </c>
      <c r="E2056" t="s">
        <v>9263</v>
      </c>
      <c r="G2056" t="s">
        <v>8003</v>
      </c>
      <c r="H2056" t="s">
        <v>9264</v>
      </c>
      <c r="I2056" t="s">
        <v>9265</v>
      </c>
    </row>
    <row r="2057" spans="2:9">
      <c r="B2057">
        <v>2012</v>
      </c>
      <c r="C2057" t="s">
        <v>9266</v>
      </c>
      <c r="D2057" t="s">
        <v>9267</v>
      </c>
      <c r="E2057" t="s">
        <v>9268</v>
      </c>
      <c r="G2057" t="s">
        <v>9269</v>
      </c>
      <c r="H2057" t="s">
        <v>9270</v>
      </c>
      <c r="I2057" t="s">
        <v>9271</v>
      </c>
    </row>
    <row r="2058" spans="2:9">
      <c r="B2058">
        <v>1997</v>
      </c>
      <c r="C2058" t="s">
        <v>9272</v>
      </c>
      <c r="D2058" t="s">
        <v>9273</v>
      </c>
      <c r="E2058" t="s">
        <v>2924</v>
      </c>
      <c r="G2058" t="s">
        <v>2925</v>
      </c>
      <c r="H2058" t="s">
        <v>9274</v>
      </c>
      <c r="I2058" t="s">
        <v>9275</v>
      </c>
    </row>
    <row r="2059" spans="2:9">
      <c r="B2059">
        <v>1999</v>
      </c>
      <c r="C2059" t="s">
        <v>9276</v>
      </c>
      <c r="D2059" t="s">
        <v>9277</v>
      </c>
      <c r="E2059" t="s">
        <v>9278</v>
      </c>
      <c r="G2059" t="s">
        <v>9279</v>
      </c>
      <c r="H2059" t="s">
        <v>9280</v>
      </c>
      <c r="I2059" t="s">
        <v>9281</v>
      </c>
    </row>
    <row r="2060" spans="2:9">
      <c r="B2060">
        <v>2008</v>
      </c>
      <c r="C2060" t="s">
        <v>9282</v>
      </c>
      <c r="D2060" t="s">
        <v>9283</v>
      </c>
      <c r="E2060" t="s">
        <v>9284</v>
      </c>
      <c r="G2060" t="s">
        <v>4555</v>
      </c>
      <c r="H2060" t="s">
        <v>9285</v>
      </c>
      <c r="I2060" t="s">
        <v>9286</v>
      </c>
    </row>
    <row r="2061" spans="2:9">
      <c r="B2061">
        <v>1998</v>
      </c>
      <c r="C2061" t="s">
        <v>9287</v>
      </c>
      <c r="D2061" t="s">
        <v>9288</v>
      </c>
      <c r="E2061" t="s">
        <v>4079</v>
      </c>
      <c r="F2061" t="s">
        <v>4080</v>
      </c>
      <c r="I2061" t="s">
        <v>9289</v>
      </c>
    </row>
    <row r="2062" spans="2:9">
      <c r="B2062">
        <v>2016</v>
      </c>
      <c r="C2062" t="s">
        <v>9290</v>
      </c>
      <c r="D2062" t="s">
        <v>9291</v>
      </c>
      <c r="E2062" t="s">
        <v>2011</v>
      </c>
      <c r="F2062" t="s">
        <v>2012</v>
      </c>
      <c r="I2062" t="s">
        <v>9292</v>
      </c>
    </row>
    <row r="2063" spans="2:9">
      <c r="B2063">
        <v>1977</v>
      </c>
      <c r="C2063" t="s">
        <v>9293</v>
      </c>
      <c r="D2063" t="s">
        <v>9294</v>
      </c>
      <c r="E2063" t="s">
        <v>9295</v>
      </c>
      <c r="G2063" t="s">
        <v>9296</v>
      </c>
      <c r="H2063" t="s">
        <v>9297</v>
      </c>
      <c r="I2063" t="s">
        <v>9298</v>
      </c>
    </row>
    <row r="2064" spans="2:9">
      <c r="B2064">
        <v>1989</v>
      </c>
      <c r="C2064" t="s">
        <v>9299</v>
      </c>
      <c r="D2064" t="s">
        <v>9300</v>
      </c>
      <c r="E2064" t="s">
        <v>9301</v>
      </c>
      <c r="G2064" t="s">
        <v>9302</v>
      </c>
      <c r="H2064" t="s">
        <v>9303</v>
      </c>
      <c r="I2064" t="s">
        <v>9304</v>
      </c>
    </row>
    <row r="2065" spans="2:9">
      <c r="B2065">
        <v>2010</v>
      </c>
      <c r="C2065" t="s">
        <v>9305</v>
      </c>
      <c r="D2065" t="s">
        <v>9306</v>
      </c>
      <c r="E2065" t="s">
        <v>9307</v>
      </c>
      <c r="F2065" t="s">
        <v>9308</v>
      </c>
      <c r="I2065" t="s">
        <v>9309</v>
      </c>
    </row>
    <row r="2066" spans="2:9">
      <c r="B2066">
        <v>1999</v>
      </c>
      <c r="C2066" t="s">
        <v>9310</v>
      </c>
      <c r="D2066" t="s">
        <v>9311</v>
      </c>
      <c r="E2066" t="s">
        <v>9312</v>
      </c>
      <c r="G2066" t="s">
        <v>9313</v>
      </c>
      <c r="H2066" t="s">
        <v>9314</v>
      </c>
      <c r="I2066" t="s">
        <v>9315</v>
      </c>
    </row>
    <row r="2067" spans="2:9">
      <c r="B2067">
        <v>1992</v>
      </c>
      <c r="C2067" t="s">
        <v>9316</v>
      </c>
      <c r="D2067" t="s">
        <v>9317</v>
      </c>
      <c r="E2067" t="s">
        <v>9318</v>
      </c>
      <c r="G2067" t="s">
        <v>9319</v>
      </c>
      <c r="H2067" t="s">
        <v>9320</v>
      </c>
      <c r="I2067" t="s">
        <v>9321</v>
      </c>
    </row>
    <row r="2068" spans="2:9">
      <c r="B2068">
        <v>2001</v>
      </c>
      <c r="C2068" t="s">
        <v>9026</v>
      </c>
      <c r="D2068" t="s">
        <v>9322</v>
      </c>
      <c r="E2068" t="s">
        <v>9323</v>
      </c>
      <c r="F2068" t="s">
        <v>9324</v>
      </c>
      <c r="I2068" t="s">
        <v>9325</v>
      </c>
    </row>
    <row r="2069" spans="2:9">
      <c r="B2069">
        <v>1993</v>
      </c>
      <c r="D2069" t="s">
        <v>9326</v>
      </c>
      <c r="E2069" t="s">
        <v>9327</v>
      </c>
      <c r="G2069" t="s">
        <v>9328</v>
      </c>
      <c r="H2069" t="s">
        <v>9329</v>
      </c>
      <c r="I2069" t="s">
        <v>9330</v>
      </c>
    </row>
    <row r="2070" spans="2:9">
      <c r="B2070">
        <v>2013</v>
      </c>
      <c r="C2070" t="s">
        <v>9331</v>
      </c>
      <c r="D2070" t="s">
        <v>9332</v>
      </c>
      <c r="E2070" t="s">
        <v>3809</v>
      </c>
      <c r="G2070" t="s">
        <v>3810</v>
      </c>
      <c r="H2070" t="s">
        <v>9333</v>
      </c>
      <c r="I2070" t="s">
        <v>9334</v>
      </c>
    </row>
    <row r="2071" spans="2:9">
      <c r="B2071">
        <v>2008</v>
      </c>
      <c r="C2071" t="s">
        <v>9335</v>
      </c>
      <c r="D2071" t="s">
        <v>9336</v>
      </c>
      <c r="E2071" t="s">
        <v>9337</v>
      </c>
      <c r="G2071" t="s">
        <v>9338</v>
      </c>
      <c r="H2071" t="s">
        <v>9339</v>
      </c>
      <c r="I2071" t="s">
        <v>9340</v>
      </c>
    </row>
    <row r="2072" spans="2:9">
      <c r="B2072">
        <v>1998</v>
      </c>
      <c r="C2072" t="s">
        <v>9341</v>
      </c>
      <c r="D2072" t="s">
        <v>9342</v>
      </c>
      <c r="E2072" t="s">
        <v>9343</v>
      </c>
      <c r="G2072" t="s">
        <v>9344</v>
      </c>
      <c r="H2072" t="s">
        <v>9345</v>
      </c>
      <c r="I2072" t="s">
        <v>9346</v>
      </c>
    </row>
    <row r="2073" spans="2:9">
      <c r="B2073">
        <v>2007</v>
      </c>
      <c r="C2073" t="s">
        <v>9347</v>
      </c>
      <c r="D2073" t="s">
        <v>9348</v>
      </c>
      <c r="E2073" t="s">
        <v>9349</v>
      </c>
      <c r="G2073" t="s">
        <v>3498</v>
      </c>
      <c r="H2073" t="s">
        <v>9350</v>
      </c>
      <c r="I2073" t="s">
        <v>9351</v>
      </c>
    </row>
    <row r="2074" spans="2:9">
      <c r="B2074">
        <v>2008</v>
      </c>
      <c r="C2074" t="s">
        <v>9352</v>
      </c>
      <c r="D2074" t="s">
        <v>9353</v>
      </c>
      <c r="E2074" t="s">
        <v>1560</v>
      </c>
      <c r="F2074" t="s">
        <v>1561</v>
      </c>
      <c r="I2074" t="s">
        <v>9354</v>
      </c>
    </row>
    <row r="2075" spans="2:9">
      <c r="B2075">
        <v>2004</v>
      </c>
      <c r="C2075" t="s">
        <v>9355</v>
      </c>
      <c r="D2075" t="s">
        <v>9356</v>
      </c>
      <c r="E2075" t="s">
        <v>9357</v>
      </c>
      <c r="F2075" t="s">
        <v>9358</v>
      </c>
      <c r="I2075" t="s">
        <v>9359</v>
      </c>
    </row>
    <row r="2076" spans="2:9">
      <c r="B2076">
        <v>2012</v>
      </c>
      <c r="C2076" t="s">
        <v>9360</v>
      </c>
      <c r="D2076" t="s">
        <v>9361</v>
      </c>
      <c r="E2076" t="s">
        <v>9362</v>
      </c>
      <c r="F2076" t="s">
        <v>9363</v>
      </c>
      <c r="I2076" t="s">
        <v>9364</v>
      </c>
    </row>
    <row r="2077" spans="2:9">
      <c r="B2077">
        <v>1983</v>
      </c>
      <c r="C2077" t="s">
        <v>9365</v>
      </c>
      <c r="D2077" t="s">
        <v>9366</v>
      </c>
      <c r="E2077" t="s">
        <v>3966</v>
      </c>
      <c r="G2077" t="s">
        <v>3967</v>
      </c>
      <c r="H2077" t="s">
        <v>9367</v>
      </c>
      <c r="I2077" t="s">
        <v>9368</v>
      </c>
    </row>
    <row r="2078" spans="2:9">
      <c r="B2078">
        <v>1979</v>
      </c>
      <c r="C2078" t="s">
        <v>9369</v>
      </c>
      <c r="D2078" t="s">
        <v>9370</v>
      </c>
      <c r="E2078" t="s">
        <v>5551</v>
      </c>
      <c r="G2078" t="s">
        <v>5552</v>
      </c>
      <c r="H2078" t="s">
        <v>9371</v>
      </c>
      <c r="I2078" t="s">
        <v>9372</v>
      </c>
    </row>
    <row r="2079" spans="2:9">
      <c r="B2079">
        <v>2006</v>
      </c>
      <c r="C2079" t="s">
        <v>9373</v>
      </c>
      <c r="D2079" t="s">
        <v>9374</v>
      </c>
      <c r="E2079" t="s">
        <v>9375</v>
      </c>
      <c r="G2079" t="s">
        <v>3907</v>
      </c>
      <c r="H2079" t="s">
        <v>9376</v>
      </c>
      <c r="I2079" t="s">
        <v>9377</v>
      </c>
    </row>
    <row r="2080" spans="2:9">
      <c r="B2080">
        <v>2014</v>
      </c>
      <c r="C2080" t="s">
        <v>9378</v>
      </c>
      <c r="D2080" t="s">
        <v>9379</v>
      </c>
      <c r="E2080" t="s">
        <v>9380</v>
      </c>
      <c r="G2080" t="s">
        <v>9381</v>
      </c>
      <c r="H2080" t="s">
        <v>9382</v>
      </c>
      <c r="I2080" t="s">
        <v>9383</v>
      </c>
    </row>
    <row r="2081" spans="2:9">
      <c r="B2081">
        <v>2004</v>
      </c>
      <c r="C2081" t="s">
        <v>9384</v>
      </c>
      <c r="D2081" t="s">
        <v>9385</v>
      </c>
      <c r="E2081" t="s">
        <v>9386</v>
      </c>
      <c r="F2081" t="s">
        <v>9387</v>
      </c>
      <c r="I2081" t="s">
        <v>9388</v>
      </c>
    </row>
    <row r="2082" spans="2:9">
      <c r="B2082">
        <v>1989</v>
      </c>
      <c r="C2082" t="s">
        <v>9389</v>
      </c>
      <c r="D2082" t="s">
        <v>9390</v>
      </c>
      <c r="E2082" t="s">
        <v>5551</v>
      </c>
      <c r="G2082" t="s">
        <v>5552</v>
      </c>
      <c r="H2082" t="s">
        <v>9391</v>
      </c>
      <c r="I2082" t="s">
        <v>9392</v>
      </c>
    </row>
    <row r="2083" spans="2:9">
      <c r="B2083">
        <v>2010</v>
      </c>
      <c r="C2083" t="s">
        <v>9393</v>
      </c>
      <c r="D2083" t="s">
        <v>9394</v>
      </c>
      <c r="E2083" t="s">
        <v>1600</v>
      </c>
      <c r="G2083" t="s">
        <v>1601</v>
      </c>
      <c r="H2083" t="s">
        <v>9395</v>
      </c>
      <c r="I2083" t="s">
        <v>9396</v>
      </c>
    </row>
    <row r="2084" spans="2:9">
      <c r="B2084">
        <v>2009</v>
      </c>
      <c r="C2084" t="s">
        <v>9397</v>
      </c>
      <c r="D2084" t="s">
        <v>9398</v>
      </c>
      <c r="E2084" t="s">
        <v>9398</v>
      </c>
      <c r="G2084" t="s">
        <v>5804</v>
      </c>
      <c r="H2084" t="s">
        <v>9399</v>
      </c>
      <c r="I2084" t="s">
        <v>9400</v>
      </c>
    </row>
    <row r="2085" spans="2:9">
      <c r="B2085">
        <v>1985</v>
      </c>
      <c r="C2085" t="s">
        <v>9401</v>
      </c>
      <c r="D2085" t="s">
        <v>9402</v>
      </c>
      <c r="E2085" t="s">
        <v>9403</v>
      </c>
      <c r="G2085" t="s">
        <v>9404</v>
      </c>
      <c r="H2085" t="s">
        <v>9405</v>
      </c>
      <c r="I2085" t="s">
        <v>9406</v>
      </c>
    </row>
    <row r="2086" spans="2:9">
      <c r="B2086">
        <v>1993</v>
      </c>
      <c r="C2086" t="s">
        <v>9407</v>
      </c>
      <c r="D2086" t="s">
        <v>9408</v>
      </c>
      <c r="E2086" t="s">
        <v>9409</v>
      </c>
      <c r="G2086" t="s">
        <v>9410</v>
      </c>
      <c r="H2086" t="s">
        <v>9411</v>
      </c>
      <c r="I2086" t="s">
        <v>9412</v>
      </c>
    </row>
    <row r="2087" spans="2:9">
      <c r="B2087">
        <v>2000</v>
      </c>
      <c r="D2087" t="s">
        <v>9413</v>
      </c>
      <c r="E2087" t="s">
        <v>3366</v>
      </c>
      <c r="G2087" t="s">
        <v>3367</v>
      </c>
      <c r="H2087" t="s">
        <v>9414</v>
      </c>
      <c r="I2087" t="s">
        <v>9415</v>
      </c>
    </row>
    <row r="2088" spans="2:9">
      <c r="B2088">
        <v>1977</v>
      </c>
      <c r="C2088" t="s">
        <v>9416</v>
      </c>
      <c r="D2088" t="s">
        <v>9417</v>
      </c>
      <c r="E2088" t="s">
        <v>2924</v>
      </c>
      <c r="G2088" t="s">
        <v>2925</v>
      </c>
      <c r="H2088" t="s">
        <v>9418</v>
      </c>
      <c r="I2088" t="s">
        <v>9419</v>
      </c>
    </row>
    <row r="2089" spans="2:9">
      <c r="B2089">
        <v>1987</v>
      </c>
      <c r="C2089" t="s">
        <v>9420</v>
      </c>
      <c r="D2089" t="s">
        <v>9421</v>
      </c>
      <c r="E2089" t="s">
        <v>1811</v>
      </c>
      <c r="G2089" t="s">
        <v>1812</v>
      </c>
      <c r="H2089" t="s">
        <v>9422</v>
      </c>
      <c r="I2089" t="s">
        <v>9423</v>
      </c>
    </row>
    <row r="2090" spans="2:9">
      <c r="B2090">
        <v>2015</v>
      </c>
      <c r="C2090" t="s">
        <v>9424</v>
      </c>
      <c r="D2090" t="s">
        <v>9425</v>
      </c>
      <c r="E2090" t="s">
        <v>8090</v>
      </c>
      <c r="G2090" t="s">
        <v>2647</v>
      </c>
      <c r="H2090" t="s">
        <v>9426</v>
      </c>
      <c r="I2090" t="s">
        <v>9427</v>
      </c>
    </row>
    <row r="2091" spans="2:9">
      <c r="B2091">
        <v>1995</v>
      </c>
      <c r="C2091" t="s">
        <v>9428</v>
      </c>
      <c r="D2091" t="s">
        <v>9429</v>
      </c>
      <c r="E2091" t="s">
        <v>9430</v>
      </c>
      <c r="F2091" t="s">
        <v>9431</v>
      </c>
      <c r="I2091" t="s">
        <v>9432</v>
      </c>
    </row>
    <row r="2092" spans="2:9">
      <c r="B2092">
        <v>2019</v>
      </c>
      <c r="D2092" t="s">
        <v>2104</v>
      </c>
      <c r="E2092" t="s">
        <v>9433</v>
      </c>
      <c r="F2092" t="s">
        <v>9434</v>
      </c>
      <c r="I2092" t="s">
        <v>9435</v>
      </c>
    </row>
    <row r="2093" spans="2:9">
      <c r="B2093">
        <v>1986</v>
      </c>
      <c r="C2093" t="s">
        <v>9436</v>
      </c>
      <c r="D2093" t="s">
        <v>9437</v>
      </c>
      <c r="E2093" t="s">
        <v>9438</v>
      </c>
      <c r="G2093" t="s">
        <v>9439</v>
      </c>
      <c r="H2093" t="s">
        <v>9440</v>
      </c>
      <c r="I2093" t="s">
        <v>9441</v>
      </c>
    </row>
    <row r="2094" spans="2:9">
      <c r="B2094">
        <v>2017</v>
      </c>
      <c r="C2094" t="s">
        <v>9442</v>
      </c>
      <c r="D2094" t="s">
        <v>9443</v>
      </c>
      <c r="E2094" t="s">
        <v>9444</v>
      </c>
      <c r="G2094" t="s">
        <v>9445</v>
      </c>
      <c r="H2094" t="s">
        <v>9446</v>
      </c>
      <c r="I2094" t="s">
        <v>9447</v>
      </c>
    </row>
    <row r="2095" spans="2:9">
      <c r="B2095">
        <v>2018</v>
      </c>
      <c r="C2095" t="s">
        <v>9448</v>
      </c>
      <c r="D2095" t="s">
        <v>9449</v>
      </c>
      <c r="E2095" t="s">
        <v>5094</v>
      </c>
      <c r="F2095" t="s">
        <v>5095</v>
      </c>
      <c r="I2095" t="s">
        <v>9450</v>
      </c>
    </row>
    <row r="2096" spans="2:9">
      <c r="B2096">
        <v>1991</v>
      </c>
      <c r="C2096" t="s">
        <v>9451</v>
      </c>
      <c r="D2096" t="s">
        <v>9452</v>
      </c>
      <c r="E2096" t="s">
        <v>1836</v>
      </c>
      <c r="G2096" t="s">
        <v>1837</v>
      </c>
      <c r="H2096" t="s">
        <v>9453</v>
      </c>
      <c r="I2096" t="s">
        <v>9454</v>
      </c>
    </row>
    <row r="2097" spans="2:9">
      <c r="B2097">
        <v>2009</v>
      </c>
      <c r="C2097" t="s">
        <v>9455</v>
      </c>
      <c r="D2097" t="s">
        <v>9456</v>
      </c>
      <c r="E2097" t="s">
        <v>9457</v>
      </c>
      <c r="F2097" t="s">
        <v>9458</v>
      </c>
      <c r="I2097" t="s">
        <v>9459</v>
      </c>
    </row>
    <row r="2098" spans="2:9">
      <c r="B2098">
        <v>2006</v>
      </c>
      <c r="C2098" t="s">
        <v>9460</v>
      </c>
      <c r="D2098" t="s">
        <v>9461</v>
      </c>
      <c r="E2098" t="s">
        <v>6874</v>
      </c>
      <c r="F2098" t="s">
        <v>6875</v>
      </c>
      <c r="I2098" t="s">
        <v>9462</v>
      </c>
    </row>
    <row r="2099" spans="2:9">
      <c r="B2099">
        <v>2006</v>
      </c>
      <c r="C2099" t="s">
        <v>9171</v>
      </c>
      <c r="D2099" t="s">
        <v>9463</v>
      </c>
      <c r="E2099" t="s">
        <v>9173</v>
      </c>
      <c r="F2099" t="s">
        <v>9174</v>
      </c>
      <c r="I2099" t="s">
        <v>9464</v>
      </c>
    </row>
    <row r="2100" spans="2:9">
      <c r="B2100">
        <v>2014</v>
      </c>
      <c r="C2100" t="s">
        <v>9465</v>
      </c>
      <c r="D2100" t="s">
        <v>9466</v>
      </c>
      <c r="E2100" t="s">
        <v>9467</v>
      </c>
      <c r="G2100" t="s">
        <v>9468</v>
      </c>
      <c r="H2100" t="s">
        <v>9469</v>
      </c>
      <c r="I2100" t="s">
        <v>9470</v>
      </c>
    </row>
    <row r="2101" spans="2:9">
      <c r="B2101">
        <v>2005</v>
      </c>
      <c r="C2101" t="s">
        <v>9471</v>
      </c>
      <c r="D2101" t="s">
        <v>9472</v>
      </c>
      <c r="E2101" t="s">
        <v>9473</v>
      </c>
      <c r="G2101" t="s">
        <v>9474</v>
      </c>
      <c r="H2101" t="s">
        <v>9475</v>
      </c>
      <c r="I2101" t="s">
        <v>9476</v>
      </c>
    </row>
    <row r="2102" spans="2:9">
      <c r="B2102">
        <v>2011</v>
      </c>
      <c r="C2102" t="s">
        <v>9477</v>
      </c>
      <c r="D2102" t="s">
        <v>9478</v>
      </c>
      <c r="E2102" t="s">
        <v>9129</v>
      </c>
      <c r="G2102" t="s">
        <v>9130</v>
      </c>
      <c r="H2102" t="s">
        <v>9479</v>
      </c>
      <c r="I2102" t="s">
        <v>9480</v>
      </c>
    </row>
    <row r="2103" spans="2:9">
      <c r="B2103">
        <v>2007</v>
      </c>
      <c r="C2103" t="s">
        <v>9481</v>
      </c>
      <c r="D2103" t="s">
        <v>9482</v>
      </c>
      <c r="E2103" t="s">
        <v>9483</v>
      </c>
      <c r="F2103" t="s">
        <v>9484</v>
      </c>
      <c r="I2103" t="s">
        <v>9485</v>
      </c>
    </row>
    <row r="2104" spans="2:9">
      <c r="B2104">
        <v>2008</v>
      </c>
      <c r="C2104" t="s">
        <v>9486</v>
      </c>
      <c r="D2104" t="s">
        <v>8996</v>
      </c>
      <c r="E2104" t="s">
        <v>6595</v>
      </c>
      <c r="F2104" t="s">
        <v>6596</v>
      </c>
      <c r="I2104" t="s">
        <v>9487</v>
      </c>
    </row>
    <row r="2105" spans="2:9">
      <c r="B2105">
        <v>1997</v>
      </c>
      <c r="C2105" t="s">
        <v>9488</v>
      </c>
      <c r="D2105" t="s">
        <v>9489</v>
      </c>
      <c r="E2105" t="s">
        <v>9490</v>
      </c>
      <c r="G2105" t="s">
        <v>9491</v>
      </c>
      <c r="H2105" t="s">
        <v>9492</v>
      </c>
      <c r="I2105" t="s">
        <v>9493</v>
      </c>
    </row>
    <row r="2106" spans="2:9">
      <c r="B2106">
        <v>2003</v>
      </c>
      <c r="C2106" t="s">
        <v>9494</v>
      </c>
      <c r="D2106" t="s">
        <v>9495</v>
      </c>
      <c r="E2106" t="s">
        <v>5391</v>
      </c>
      <c r="G2106" t="s">
        <v>5392</v>
      </c>
      <c r="H2106" t="s">
        <v>9496</v>
      </c>
      <c r="I2106" t="s">
        <v>9497</v>
      </c>
    </row>
    <row r="2107" spans="2:9">
      <c r="B2107">
        <v>2001</v>
      </c>
      <c r="C2107" t="s">
        <v>9498</v>
      </c>
      <c r="D2107" t="s">
        <v>8204</v>
      </c>
      <c r="E2107" t="s">
        <v>1757</v>
      </c>
      <c r="F2107" t="s">
        <v>1758</v>
      </c>
      <c r="I2107" t="s">
        <v>9499</v>
      </c>
    </row>
    <row r="2108" spans="2:9">
      <c r="B2108">
        <v>2006</v>
      </c>
      <c r="C2108" t="s">
        <v>9500</v>
      </c>
      <c r="D2108" t="s">
        <v>9501</v>
      </c>
      <c r="E2108" t="s">
        <v>9502</v>
      </c>
      <c r="G2108" t="s">
        <v>9503</v>
      </c>
      <c r="H2108" t="s">
        <v>9504</v>
      </c>
      <c r="I2108" t="s">
        <v>9505</v>
      </c>
    </row>
    <row r="2109" spans="2:9">
      <c r="B2109">
        <v>1985</v>
      </c>
      <c r="C2109" t="s">
        <v>9506</v>
      </c>
      <c r="D2109" t="s">
        <v>9507</v>
      </c>
      <c r="E2109" t="s">
        <v>5417</v>
      </c>
      <c r="G2109" t="s">
        <v>4836</v>
      </c>
      <c r="H2109" t="s">
        <v>9508</v>
      </c>
      <c r="I2109" t="s">
        <v>9509</v>
      </c>
    </row>
    <row r="2110" spans="2:9">
      <c r="B2110">
        <v>1998</v>
      </c>
      <c r="C2110" t="s">
        <v>9510</v>
      </c>
      <c r="D2110" t="s">
        <v>9511</v>
      </c>
      <c r="E2110" t="s">
        <v>9512</v>
      </c>
      <c r="F2110" t="s">
        <v>9513</v>
      </c>
      <c r="I2110" t="s">
        <v>9514</v>
      </c>
    </row>
    <row r="2111" spans="2:9">
      <c r="B2111">
        <v>2011</v>
      </c>
      <c r="C2111" t="s">
        <v>9515</v>
      </c>
      <c r="D2111" t="s">
        <v>9516</v>
      </c>
      <c r="E2111" t="s">
        <v>8961</v>
      </c>
      <c r="G2111" t="s">
        <v>8962</v>
      </c>
      <c r="H2111" t="s">
        <v>9517</v>
      </c>
      <c r="I2111" t="s">
        <v>9518</v>
      </c>
    </row>
    <row r="2112" spans="2:9">
      <c r="B2112">
        <v>2008</v>
      </c>
      <c r="C2112" t="s">
        <v>9519</v>
      </c>
      <c r="D2112" t="s">
        <v>9520</v>
      </c>
      <c r="E2112" t="s">
        <v>5813</v>
      </c>
      <c r="G2112" t="s">
        <v>5814</v>
      </c>
      <c r="H2112" t="s">
        <v>9521</v>
      </c>
      <c r="I2112" t="s">
        <v>9522</v>
      </c>
    </row>
    <row r="2113" spans="2:9">
      <c r="B2113">
        <v>2004</v>
      </c>
      <c r="C2113" t="s">
        <v>9523</v>
      </c>
      <c r="D2113" t="s">
        <v>9524</v>
      </c>
      <c r="E2113" t="s">
        <v>7891</v>
      </c>
      <c r="G2113" t="s">
        <v>7892</v>
      </c>
      <c r="H2113" t="s">
        <v>9525</v>
      </c>
      <c r="I2113" t="s">
        <v>9526</v>
      </c>
    </row>
    <row r="2114" spans="2:9">
      <c r="B2114">
        <v>2004</v>
      </c>
      <c r="C2114" t="s">
        <v>9527</v>
      </c>
      <c r="D2114" t="s">
        <v>9528</v>
      </c>
      <c r="E2114" t="s">
        <v>9529</v>
      </c>
      <c r="G2114" t="s">
        <v>9530</v>
      </c>
      <c r="H2114" t="s">
        <v>9531</v>
      </c>
      <c r="I2114" t="s">
        <v>9532</v>
      </c>
    </row>
    <row r="2115" spans="2:9">
      <c r="B2115">
        <v>2000</v>
      </c>
      <c r="C2115" t="s">
        <v>9533</v>
      </c>
      <c r="D2115" t="s">
        <v>9534</v>
      </c>
      <c r="E2115" t="s">
        <v>7704</v>
      </c>
      <c r="G2115" t="s">
        <v>7705</v>
      </c>
      <c r="H2115" t="s">
        <v>9535</v>
      </c>
      <c r="I2115" t="s">
        <v>9536</v>
      </c>
    </row>
    <row r="2116" spans="2:9">
      <c r="B2116">
        <v>1987</v>
      </c>
      <c r="C2116" t="s">
        <v>9537</v>
      </c>
      <c r="D2116" t="s">
        <v>9538</v>
      </c>
      <c r="E2116" t="s">
        <v>9539</v>
      </c>
      <c r="G2116" t="s">
        <v>9540</v>
      </c>
      <c r="H2116" t="s">
        <v>9541</v>
      </c>
      <c r="I2116" t="s">
        <v>9542</v>
      </c>
    </row>
    <row r="2117" spans="2:9">
      <c r="B2117">
        <v>2002</v>
      </c>
      <c r="C2117" t="s">
        <v>9543</v>
      </c>
      <c r="D2117" t="s">
        <v>9544</v>
      </c>
      <c r="E2117" t="s">
        <v>9545</v>
      </c>
      <c r="G2117" t="s">
        <v>5951</v>
      </c>
      <c r="H2117" t="s">
        <v>9546</v>
      </c>
      <c r="I2117" t="s">
        <v>9547</v>
      </c>
    </row>
    <row r="2118" spans="2:9">
      <c r="B2118">
        <v>1988</v>
      </c>
      <c r="C2118" t="s">
        <v>9548</v>
      </c>
      <c r="D2118" t="s">
        <v>9549</v>
      </c>
      <c r="E2118" t="s">
        <v>6711</v>
      </c>
      <c r="G2118" t="s">
        <v>6712</v>
      </c>
      <c r="H2118" t="s">
        <v>9550</v>
      </c>
      <c r="I2118" t="s">
        <v>9551</v>
      </c>
    </row>
    <row r="2119" spans="2:9">
      <c r="B2119">
        <v>2015</v>
      </c>
      <c r="C2119" t="s">
        <v>9552</v>
      </c>
      <c r="D2119" t="s">
        <v>9553</v>
      </c>
      <c r="E2119" t="s">
        <v>9554</v>
      </c>
      <c r="F2119" t="s">
        <v>9555</v>
      </c>
      <c r="I2119" t="s">
        <v>9556</v>
      </c>
    </row>
    <row r="2120" spans="2:9">
      <c r="B2120">
        <v>2017</v>
      </c>
      <c r="C2120" t="s">
        <v>9557</v>
      </c>
      <c r="D2120" t="s">
        <v>9558</v>
      </c>
      <c r="E2120" t="s">
        <v>9559</v>
      </c>
      <c r="F2120" t="s">
        <v>9560</v>
      </c>
      <c r="I2120" t="s">
        <v>9561</v>
      </c>
    </row>
    <row r="2121" spans="2:9">
      <c r="B2121">
        <v>2009</v>
      </c>
      <c r="C2121" t="s">
        <v>9562</v>
      </c>
      <c r="D2121" t="s">
        <v>9563</v>
      </c>
      <c r="E2121" t="s">
        <v>6668</v>
      </c>
      <c r="G2121" t="s">
        <v>6669</v>
      </c>
      <c r="H2121" t="s">
        <v>9564</v>
      </c>
      <c r="I2121" t="s">
        <v>9565</v>
      </c>
    </row>
    <row r="2122" spans="2:9">
      <c r="B2122">
        <v>2001</v>
      </c>
      <c r="C2122" t="s">
        <v>9566</v>
      </c>
      <c r="D2122" t="s">
        <v>9567</v>
      </c>
      <c r="E2122" t="s">
        <v>1850</v>
      </c>
      <c r="G2122" t="s">
        <v>1851</v>
      </c>
      <c r="H2122" t="s">
        <v>9568</v>
      </c>
      <c r="I2122" t="s">
        <v>9569</v>
      </c>
    </row>
    <row r="2123" spans="2:9">
      <c r="B2123">
        <v>2000</v>
      </c>
      <c r="C2123" t="s">
        <v>9570</v>
      </c>
      <c r="D2123" t="s">
        <v>9571</v>
      </c>
      <c r="E2123" t="s">
        <v>1836</v>
      </c>
      <c r="G2123" t="s">
        <v>1837</v>
      </c>
      <c r="H2123" t="s">
        <v>9572</v>
      </c>
      <c r="I2123" t="s">
        <v>9573</v>
      </c>
    </row>
    <row r="2124" spans="2:9">
      <c r="B2124">
        <v>1998</v>
      </c>
      <c r="C2124" t="s">
        <v>9574</v>
      </c>
      <c r="D2124" t="s">
        <v>9575</v>
      </c>
      <c r="E2124" t="s">
        <v>4511</v>
      </c>
      <c r="G2124" t="s">
        <v>4512</v>
      </c>
      <c r="H2124" t="s">
        <v>9576</v>
      </c>
      <c r="I2124" t="s">
        <v>9577</v>
      </c>
    </row>
    <row r="2125" spans="2:9">
      <c r="B2125">
        <v>2003</v>
      </c>
      <c r="C2125" t="s">
        <v>9578</v>
      </c>
      <c r="D2125" t="s">
        <v>9579</v>
      </c>
      <c r="E2125" t="s">
        <v>9580</v>
      </c>
      <c r="G2125" t="s">
        <v>7862</v>
      </c>
      <c r="H2125" t="s">
        <v>9581</v>
      </c>
      <c r="I2125" t="s">
        <v>9582</v>
      </c>
    </row>
    <row r="2126" spans="2:9">
      <c r="B2126">
        <v>2011</v>
      </c>
      <c r="C2126" t="s">
        <v>9583</v>
      </c>
      <c r="D2126" t="s">
        <v>9584</v>
      </c>
      <c r="E2126" t="s">
        <v>9585</v>
      </c>
      <c r="F2126" t="s">
        <v>9586</v>
      </c>
      <c r="I2126" t="s">
        <v>9587</v>
      </c>
    </row>
    <row r="2127" spans="2:9">
      <c r="B2127">
        <v>1983</v>
      </c>
      <c r="C2127" t="s">
        <v>9588</v>
      </c>
      <c r="D2127" t="s">
        <v>9589</v>
      </c>
      <c r="E2127" t="s">
        <v>7982</v>
      </c>
      <c r="G2127" t="s">
        <v>7983</v>
      </c>
      <c r="H2127" t="s">
        <v>9590</v>
      </c>
      <c r="I2127" t="s">
        <v>9591</v>
      </c>
    </row>
    <row r="2128" spans="2:9">
      <c r="B2128">
        <v>2013</v>
      </c>
      <c r="C2128" t="s">
        <v>9592</v>
      </c>
      <c r="D2128" t="s">
        <v>9593</v>
      </c>
      <c r="E2128" t="s">
        <v>9594</v>
      </c>
      <c r="F2128" t="s">
        <v>9595</v>
      </c>
      <c r="I2128" t="s">
        <v>9596</v>
      </c>
    </row>
    <row r="2129" spans="2:9">
      <c r="B2129">
        <v>2008</v>
      </c>
      <c r="C2129" t="s">
        <v>9597</v>
      </c>
      <c r="D2129" t="s">
        <v>9598</v>
      </c>
      <c r="E2129" t="s">
        <v>9599</v>
      </c>
      <c r="G2129" t="s">
        <v>7720</v>
      </c>
      <c r="H2129" t="s">
        <v>9600</v>
      </c>
      <c r="I2129" t="s">
        <v>9601</v>
      </c>
    </row>
    <row r="2130" spans="2:9">
      <c r="B2130">
        <v>2005</v>
      </c>
      <c r="C2130" t="s">
        <v>9602</v>
      </c>
      <c r="D2130" t="s">
        <v>9603</v>
      </c>
      <c r="E2130" t="s">
        <v>8955</v>
      </c>
      <c r="G2130" t="s">
        <v>8956</v>
      </c>
      <c r="H2130" t="s">
        <v>9604</v>
      </c>
      <c r="I2130" t="s">
        <v>9605</v>
      </c>
    </row>
    <row r="2131" spans="2:9">
      <c r="B2131">
        <v>2004</v>
      </c>
      <c r="C2131" t="s">
        <v>9606</v>
      </c>
      <c r="D2131" t="s">
        <v>9607</v>
      </c>
      <c r="E2131" t="s">
        <v>1741</v>
      </c>
      <c r="G2131" t="s">
        <v>1742</v>
      </c>
      <c r="H2131" t="s">
        <v>9608</v>
      </c>
      <c r="I2131" t="s">
        <v>9609</v>
      </c>
    </row>
    <row r="2132" spans="2:9">
      <c r="B2132">
        <v>2011</v>
      </c>
      <c r="C2132" t="s">
        <v>9610</v>
      </c>
      <c r="D2132" t="s">
        <v>9611</v>
      </c>
      <c r="E2132" t="s">
        <v>9612</v>
      </c>
      <c r="F2132" t="s">
        <v>9613</v>
      </c>
      <c r="I2132" t="s">
        <v>9614</v>
      </c>
    </row>
    <row r="2133" spans="2:9">
      <c r="B2133">
        <v>2016</v>
      </c>
      <c r="C2133" t="s">
        <v>9615</v>
      </c>
      <c r="D2133" t="s">
        <v>9616</v>
      </c>
      <c r="E2133" t="s">
        <v>4085</v>
      </c>
      <c r="G2133" t="s">
        <v>4086</v>
      </c>
      <c r="H2133" t="s">
        <v>9617</v>
      </c>
      <c r="I2133" t="s">
        <v>9618</v>
      </c>
    </row>
    <row r="2134" spans="2:9">
      <c r="B2134">
        <v>2000</v>
      </c>
      <c r="C2134" t="s">
        <v>9619</v>
      </c>
      <c r="D2134" t="s">
        <v>9620</v>
      </c>
      <c r="E2134" t="s">
        <v>9621</v>
      </c>
      <c r="G2134" t="s">
        <v>9622</v>
      </c>
      <c r="H2134" t="s">
        <v>9623</v>
      </c>
      <c r="I2134" t="s">
        <v>9624</v>
      </c>
    </row>
    <row r="2135" spans="2:9">
      <c r="B2135">
        <v>1988</v>
      </c>
      <c r="C2135" t="s">
        <v>9625</v>
      </c>
      <c r="D2135" t="s">
        <v>9626</v>
      </c>
      <c r="E2135" t="s">
        <v>1776</v>
      </c>
      <c r="G2135" t="s">
        <v>1777</v>
      </c>
      <c r="H2135" t="s">
        <v>9627</v>
      </c>
      <c r="I2135" t="s">
        <v>9628</v>
      </c>
    </row>
    <row r="2136" spans="2:9">
      <c r="B2136">
        <v>2015</v>
      </c>
      <c r="C2136" t="s">
        <v>9629</v>
      </c>
      <c r="D2136" t="s">
        <v>9630</v>
      </c>
      <c r="E2136" t="s">
        <v>9631</v>
      </c>
      <c r="G2136" t="s">
        <v>4036</v>
      </c>
      <c r="H2136" t="s">
        <v>9632</v>
      </c>
      <c r="I2136" t="s">
        <v>9633</v>
      </c>
    </row>
    <row r="2137" spans="2:9">
      <c r="B2137">
        <v>2017</v>
      </c>
      <c r="C2137" t="s">
        <v>9634</v>
      </c>
      <c r="D2137" t="s">
        <v>9635</v>
      </c>
      <c r="E2137" t="s">
        <v>9636</v>
      </c>
      <c r="F2137" t="s">
        <v>9637</v>
      </c>
      <c r="I2137" t="s">
        <v>9638</v>
      </c>
    </row>
    <row r="2138" spans="2:9">
      <c r="B2138">
        <v>1995</v>
      </c>
      <c r="C2138" t="s">
        <v>9639</v>
      </c>
      <c r="D2138" t="s">
        <v>9640</v>
      </c>
      <c r="E2138" t="s">
        <v>9641</v>
      </c>
      <c r="G2138" t="s">
        <v>6270</v>
      </c>
      <c r="H2138" t="s">
        <v>9642</v>
      </c>
      <c r="I2138" t="s">
        <v>9643</v>
      </c>
    </row>
    <row r="2139" spans="2:9">
      <c r="B2139">
        <v>2010</v>
      </c>
      <c r="C2139" t="s">
        <v>9644</v>
      </c>
      <c r="D2139" t="s">
        <v>9645</v>
      </c>
      <c r="E2139" t="s">
        <v>9646</v>
      </c>
      <c r="G2139" t="s">
        <v>9647</v>
      </c>
      <c r="H2139" t="s">
        <v>9648</v>
      </c>
      <c r="I2139" t="s">
        <v>9649</v>
      </c>
    </row>
    <row r="2140" spans="2:9">
      <c r="B2140">
        <v>2011</v>
      </c>
      <c r="C2140" t="s">
        <v>9650</v>
      </c>
      <c r="D2140" t="s">
        <v>9651</v>
      </c>
      <c r="E2140" t="s">
        <v>9652</v>
      </c>
      <c r="F2140" t="s">
        <v>9653</v>
      </c>
      <c r="I2140" t="s">
        <v>9654</v>
      </c>
    </row>
    <row r="2141" spans="2:9">
      <c r="B2141">
        <v>1991</v>
      </c>
      <c r="C2141" t="s">
        <v>9655</v>
      </c>
      <c r="D2141" t="s">
        <v>9656</v>
      </c>
      <c r="E2141" t="s">
        <v>6614</v>
      </c>
      <c r="G2141" t="s">
        <v>6615</v>
      </c>
      <c r="H2141" t="s">
        <v>9657</v>
      </c>
      <c r="I2141" t="s">
        <v>9658</v>
      </c>
    </row>
    <row r="2142" spans="2:9">
      <c r="B2142">
        <v>1994</v>
      </c>
      <c r="C2142" t="s">
        <v>9659</v>
      </c>
      <c r="D2142" t="s">
        <v>9660</v>
      </c>
      <c r="E2142" t="s">
        <v>9661</v>
      </c>
      <c r="G2142" t="s">
        <v>9662</v>
      </c>
      <c r="H2142" t="s">
        <v>9663</v>
      </c>
      <c r="I2142" t="s">
        <v>9664</v>
      </c>
    </row>
    <row r="2143" spans="2:9">
      <c r="B2143">
        <v>2012</v>
      </c>
      <c r="D2143" t="s">
        <v>8954</v>
      </c>
      <c r="E2143" t="s">
        <v>8955</v>
      </c>
      <c r="G2143" t="s">
        <v>8956</v>
      </c>
      <c r="H2143" t="s">
        <v>9665</v>
      </c>
      <c r="I2143" t="s">
        <v>9666</v>
      </c>
    </row>
    <row r="2144" spans="2:9">
      <c r="B2144">
        <v>2018</v>
      </c>
      <c r="C2144" t="s">
        <v>9667</v>
      </c>
      <c r="D2144" t="s">
        <v>9668</v>
      </c>
      <c r="E2144" t="s">
        <v>9669</v>
      </c>
      <c r="F2144" t="s">
        <v>9670</v>
      </c>
      <c r="I2144" t="s">
        <v>9671</v>
      </c>
    </row>
    <row r="2145" spans="2:9">
      <c r="B2145">
        <v>1998</v>
      </c>
      <c r="C2145" t="s">
        <v>9672</v>
      </c>
      <c r="D2145" t="s">
        <v>9673</v>
      </c>
      <c r="E2145" t="s">
        <v>6101</v>
      </c>
      <c r="F2145" t="s">
        <v>6102</v>
      </c>
      <c r="I2145" t="s">
        <v>9674</v>
      </c>
    </row>
    <row r="2146" spans="2:9">
      <c r="B2146">
        <v>1984</v>
      </c>
      <c r="C2146" t="s">
        <v>9675</v>
      </c>
      <c r="D2146" t="s">
        <v>9676</v>
      </c>
      <c r="E2146" t="s">
        <v>3731</v>
      </c>
      <c r="G2146" t="s">
        <v>3732</v>
      </c>
      <c r="H2146" t="s">
        <v>9677</v>
      </c>
      <c r="I2146" t="s">
        <v>9678</v>
      </c>
    </row>
    <row r="2147" spans="2:9">
      <c r="B2147">
        <v>2001</v>
      </c>
      <c r="C2147" t="s">
        <v>9679</v>
      </c>
      <c r="D2147" t="s">
        <v>9680</v>
      </c>
      <c r="E2147" t="s">
        <v>9681</v>
      </c>
      <c r="F2147" t="s">
        <v>9682</v>
      </c>
      <c r="I2147" t="s">
        <v>9683</v>
      </c>
    </row>
    <row r="2148" spans="2:9">
      <c r="B2148">
        <v>1984</v>
      </c>
      <c r="C2148" t="s">
        <v>9684</v>
      </c>
      <c r="D2148" t="s">
        <v>9685</v>
      </c>
      <c r="E2148" t="s">
        <v>9686</v>
      </c>
      <c r="G2148" t="s">
        <v>9687</v>
      </c>
      <c r="H2148" t="s">
        <v>9688</v>
      </c>
      <c r="I2148" t="s">
        <v>9689</v>
      </c>
    </row>
    <row r="2149" spans="2:9">
      <c r="B2149">
        <v>2017</v>
      </c>
      <c r="C2149" t="s">
        <v>9690</v>
      </c>
      <c r="D2149" t="s">
        <v>9691</v>
      </c>
      <c r="E2149" t="s">
        <v>1776</v>
      </c>
      <c r="G2149" t="s">
        <v>1777</v>
      </c>
      <c r="H2149" t="s">
        <v>9692</v>
      </c>
      <c r="I2149" t="s">
        <v>9693</v>
      </c>
    </row>
    <row r="2150" spans="2:9">
      <c r="B2150">
        <v>2013</v>
      </c>
      <c r="C2150" t="s">
        <v>9694</v>
      </c>
      <c r="D2150" t="s">
        <v>9695</v>
      </c>
      <c r="E2150" t="s">
        <v>6662</v>
      </c>
      <c r="G2150" t="s">
        <v>6663</v>
      </c>
      <c r="H2150" t="s">
        <v>9696</v>
      </c>
      <c r="I2150" t="s">
        <v>9697</v>
      </c>
    </row>
    <row r="2151" spans="2:9">
      <c r="B2151">
        <v>2013</v>
      </c>
      <c r="C2151" t="s">
        <v>9698</v>
      </c>
      <c r="D2151" t="s">
        <v>9699</v>
      </c>
      <c r="E2151" t="s">
        <v>4565</v>
      </c>
      <c r="G2151" t="s">
        <v>4566</v>
      </c>
      <c r="H2151" t="s">
        <v>9700</v>
      </c>
      <c r="I2151" t="s">
        <v>9701</v>
      </c>
    </row>
    <row r="2152" spans="2:9">
      <c r="B2152">
        <v>1992</v>
      </c>
      <c r="C2152" t="s">
        <v>9702</v>
      </c>
      <c r="D2152" t="s">
        <v>9703</v>
      </c>
      <c r="E2152" t="s">
        <v>9129</v>
      </c>
      <c r="G2152" t="s">
        <v>9130</v>
      </c>
      <c r="H2152" t="s">
        <v>9704</v>
      </c>
      <c r="I2152" t="s">
        <v>9705</v>
      </c>
    </row>
    <row r="2153" spans="2:9">
      <c r="B2153">
        <v>2011</v>
      </c>
      <c r="C2153" t="s">
        <v>9706</v>
      </c>
      <c r="D2153" t="s">
        <v>9707</v>
      </c>
      <c r="E2153" t="s">
        <v>9708</v>
      </c>
      <c r="G2153" t="s">
        <v>6552</v>
      </c>
      <c r="H2153" t="s">
        <v>9709</v>
      </c>
      <c r="I2153" t="s">
        <v>9710</v>
      </c>
    </row>
    <row r="2154" spans="2:9">
      <c r="B2154">
        <v>2010</v>
      </c>
      <c r="C2154" t="s">
        <v>9711</v>
      </c>
      <c r="D2154" t="s">
        <v>9712</v>
      </c>
      <c r="E2154" t="s">
        <v>9713</v>
      </c>
      <c r="G2154" t="s">
        <v>9714</v>
      </c>
      <c r="H2154" t="s">
        <v>9715</v>
      </c>
      <c r="I2154" t="s">
        <v>9716</v>
      </c>
    </row>
    <row r="2155" spans="2:9">
      <c r="B2155">
        <v>1985</v>
      </c>
      <c r="C2155" t="s">
        <v>9717</v>
      </c>
      <c r="D2155" t="s">
        <v>9718</v>
      </c>
      <c r="E2155" t="s">
        <v>9719</v>
      </c>
      <c r="G2155" t="s">
        <v>1889</v>
      </c>
      <c r="H2155" t="s">
        <v>9720</v>
      </c>
      <c r="I2155" t="s">
        <v>9721</v>
      </c>
    </row>
    <row r="2156" spans="2:9">
      <c r="B2156">
        <v>1984</v>
      </c>
      <c r="C2156" t="s">
        <v>9722</v>
      </c>
      <c r="D2156" t="s">
        <v>9723</v>
      </c>
      <c r="E2156" t="s">
        <v>5486</v>
      </c>
      <c r="F2156" t="s">
        <v>5487</v>
      </c>
      <c r="I2156" t="s">
        <v>9724</v>
      </c>
    </row>
    <row r="2157" spans="2:9">
      <c r="B2157">
        <v>1993</v>
      </c>
      <c r="C2157" t="s">
        <v>9725</v>
      </c>
      <c r="D2157" t="s">
        <v>9726</v>
      </c>
      <c r="E2157" t="s">
        <v>9727</v>
      </c>
      <c r="F2157" t="s">
        <v>9728</v>
      </c>
      <c r="I2157" t="s">
        <v>9729</v>
      </c>
    </row>
    <row r="2158" spans="2:9">
      <c r="B2158">
        <v>2014</v>
      </c>
      <c r="C2158" t="s">
        <v>9730</v>
      </c>
      <c r="D2158" t="s">
        <v>9731</v>
      </c>
      <c r="E2158" t="s">
        <v>9732</v>
      </c>
      <c r="G2158" t="s">
        <v>6244</v>
      </c>
      <c r="H2158" t="s">
        <v>9733</v>
      </c>
      <c r="I2158" t="s">
        <v>9734</v>
      </c>
    </row>
    <row r="2159" spans="2:9">
      <c r="B2159">
        <v>1994</v>
      </c>
      <c r="C2159" t="s">
        <v>9735</v>
      </c>
      <c r="D2159" t="s">
        <v>9736</v>
      </c>
      <c r="E2159" t="s">
        <v>1776</v>
      </c>
      <c r="G2159" t="s">
        <v>1777</v>
      </c>
      <c r="H2159" t="s">
        <v>9737</v>
      </c>
      <c r="I2159" t="s">
        <v>9738</v>
      </c>
    </row>
    <row r="2160" spans="2:9">
      <c r="B2160">
        <v>2015</v>
      </c>
      <c r="C2160" t="s">
        <v>9739</v>
      </c>
      <c r="D2160" t="s">
        <v>9740</v>
      </c>
      <c r="E2160" t="s">
        <v>9741</v>
      </c>
      <c r="G2160" t="s">
        <v>9742</v>
      </c>
      <c r="H2160" t="s">
        <v>9743</v>
      </c>
      <c r="I2160" t="s">
        <v>9744</v>
      </c>
    </row>
    <row r="2161" spans="2:9">
      <c r="B2161">
        <v>1995</v>
      </c>
      <c r="C2161" t="s">
        <v>9745</v>
      </c>
      <c r="D2161" t="s">
        <v>9746</v>
      </c>
      <c r="E2161" t="s">
        <v>6187</v>
      </c>
      <c r="G2161" t="s">
        <v>6188</v>
      </c>
      <c r="H2161" t="s">
        <v>9747</v>
      </c>
      <c r="I2161" t="s">
        <v>9748</v>
      </c>
    </row>
    <row r="2162" spans="2:9">
      <c r="B2162">
        <v>2009</v>
      </c>
      <c r="C2162" t="s">
        <v>9749</v>
      </c>
      <c r="D2162" t="s">
        <v>9750</v>
      </c>
      <c r="E2162" t="s">
        <v>9751</v>
      </c>
      <c r="F2162" t="s">
        <v>9752</v>
      </c>
      <c r="I2162" t="s">
        <v>9753</v>
      </c>
    </row>
    <row r="2163" spans="2:9">
      <c r="B2163">
        <v>2013</v>
      </c>
      <c r="C2163" t="s">
        <v>9754</v>
      </c>
      <c r="D2163" t="s">
        <v>9755</v>
      </c>
      <c r="E2163" t="s">
        <v>7442</v>
      </c>
      <c r="F2163" t="s">
        <v>7443</v>
      </c>
      <c r="I2163" t="s">
        <v>9756</v>
      </c>
    </row>
    <row r="2164" spans="2:9">
      <c r="B2164">
        <v>2017</v>
      </c>
      <c r="C2164" t="s">
        <v>9757</v>
      </c>
      <c r="D2164" t="s">
        <v>9758</v>
      </c>
      <c r="E2164" t="s">
        <v>6680</v>
      </c>
      <c r="G2164" t="s">
        <v>6681</v>
      </c>
      <c r="H2164" t="s">
        <v>9759</v>
      </c>
      <c r="I2164" t="s">
        <v>9760</v>
      </c>
    </row>
    <row r="2165" spans="2:9">
      <c r="B2165">
        <v>2013</v>
      </c>
      <c r="C2165" t="s">
        <v>9730</v>
      </c>
      <c r="D2165" t="s">
        <v>9731</v>
      </c>
      <c r="E2165" t="s">
        <v>9761</v>
      </c>
      <c r="G2165" t="s">
        <v>6244</v>
      </c>
      <c r="H2165" t="s">
        <v>9762</v>
      </c>
      <c r="I2165" t="s">
        <v>9763</v>
      </c>
    </row>
    <row r="2166" spans="2:9">
      <c r="B2166">
        <v>2020</v>
      </c>
      <c r="C2166" t="s">
        <v>9764</v>
      </c>
      <c r="D2166" t="s">
        <v>9765</v>
      </c>
      <c r="E2166" t="s">
        <v>9766</v>
      </c>
      <c r="G2166" t="s">
        <v>9767</v>
      </c>
      <c r="H2166" t="s">
        <v>9768</v>
      </c>
      <c r="I2166" t="s">
        <v>9769</v>
      </c>
    </row>
    <row r="2167" spans="2:9">
      <c r="B2167">
        <v>2014</v>
      </c>
      <c r="C2167" t="s">
        <v>9770</v>
      </c>
      <c r="D2167" t="s">
        <v>9771</v>
      </c>
      <c r="E2167" t="s">
        <v>2011</v>
      </c>
      <c r="F2167" t="s">
        <v>2012</v>
      </c>
      <c r="I2167" t="s">
        <v>9772</v>
      </c>
    </row>
    <row r="2168" spans="2:9">
      <c r="B2168">
        <v>1991</v>
      </c>
      <c r="D2168" t="s">
        <v>2247</v>
      </c>
      <c r="E2168" t="s">
        <v>9773</v>
      </c>
      <c r="F2168" t="s">
        <v>9774</v>
      </c>
      <c r="I2168" t="s">
        <v>9775</v>
      </c>
    </row>
    <row r="2169" spans="2:9">
      <c r="B2169">
        <v>2008</v>
      </c>
      <c r="C2169" t="s">
        <v>9360</v>
      </c>
      <c r="D2169" t="s">
        <v>9776</v>
      </c>
      <c r="E2169" t="s">
        <v>7332</v>
      </c>
      <c r="F2169" t="s">
        <v>7333</v>
      </c>
      <c r="I2169" t="s">
        <v>9777</v>
      </c>
    </row>
    <row r="2170" spans="2:9">
      <c r="B2170">
        <v>2020</v>
      </c>
      <c r="D2170" t="s">
        <v>9778</v>
      </c>
      <c r="E2170" t="s">
        <v>3664</v>
      </c>
      <c r="F2170" t="s">
        <v>3665</v>
      </c>
      <c r="I2170" t="s">
        <v>9779</v>
      </c>
    </row>
    <row r="2171" spans="2:9">
      <c r="B2171">
        <v>2015</v>
      </c>
      <c r="C2171" t="s">
        <v>9780</v>
      </c>
      <c r="D2171" t="s">
        <v>9781</v>
      </c>
      <c r="E2171" t="s">
        <v>1996</v>
      </c>
      <c r="F2171" t="s">
        <v>1997</v>
      </c>
      <c r="I2171" t="s">
        <v>9782</v>
      </c>
    </row>
    <row r="2172" spans="2:9">
      <c r="B2172">
        <v>2003</v>
      </c>
      <c r="C2172" t="s">
        <v>9783</v>
      </c>
      <c r="D2172" t="s">
        <v>9784</v>
      </c>
      <c r="E2172" t="s">
        <v>9785</v>
      </c>
      <c r="F2172" t="s">
        <v>9786</v>
      </c>
      <c r="I2172" t="s">
        <v>9787</v>
      </c>
    </row>
    <row r="2173" spans="2:9">
      <c r="B2173">
        <v>2007</v>
      </c>
      <c r="C2173" t="s">
        <v>9788</v>
      </c>
      <c r="D2173" t="s">
        <v>9789</v>
      </c>
      <c r="E2173" t="s">
        <v>9790</v>
      </c>
      <c r="F2173" t="s">
        <v>9791</v>
      </c>
      <c r="I2173" t="s">
        <v>9792</v>
      </c>
    </row>
    <row r="2174" spans="2:9">
      <c r="B2174">
        <v>2003</v>
      </c>
      <c r="C2174" t="s">
        <v>9793</v>
      </c>
      <c r="D2174" t="s">
        <v>9794</v>
      </c>
      <c r="E2174" t="s">
        <v>8090</v>
      </c>
      <c r="G2174" t="s">
        <v>2647</v>
      </c>
      <c r="H2174" t="s">
        <v>9795</v>
      </c>
      <c r="I2174" t="s">
        <v>9796</v>
      </c>
    </row>
    <row r="2175" spans="2:9">
      <c r="B2175">
        <v>2009</v>
      </c>
      <c r="C2175" t="s">
        <v>9797</v>
      </c>
      <c r="D2175" t="s">
        <v>9798</v>
      </c>
      <c r="E2175" t="s">
        <v>9799</v>
      </c>
      <c r="G2175" t="s">
        <v>9800</v>
      </c>
      <c r="H2175" t="s">
        <v>9801</v>
      </c>
      <c r="I2175" t="s">
        <v>9802</v>
      </c>
    </row>
    <row r="2176" spans="2:9">
      <c r="B2176">
        <v>2008</v>
      </c>
      <c r="C2176" t="s">
        <v>9803</v>
      </c>
      <c r="D2176" t="s">
        <v>9804</v>
      </c>
      <c r="E2176" t="s">
        <v>9805</v>
      </c>
      <c r="F2176" t="s">
        <v>9806</v>
      </c>
      <c r="I2176" t="s">
        <v>9807</v>
      </c>
    </row>
    <row r="2177" spans="2:9">
      <c r="B2177">
        <v>1994</v>
      </c>
      <c r="C2177" t="s">
        <v>9808</v>
      </c>
      <c r="D2177" t="s">
        <v>9809</v>
      </c>
      <c r="E2177" t="s">
        <v>9810</v>
      </c>
      <c r="G2177" t="s">
        <v>4350</v>
      </c>
      <c r="H2177" t="s">
        <v>9811</v>
      </c>
      <c r="I2177" t="s">
        <v>9812</v>
      </c>
    </row>
    <row r="2178" spans="2:9">
      <c r="B2178">
        <v>2000</v>
      </c>
      <c r="C2178" t="s">
        <v>9813</v>
      </c>
      <c r="D2178" t="s">
        <v>9814</v>
      </c>
      <c r="E2178" t="s">
        <v>8237</v>
      </c>
      <c r="G2178" t="s">
        <v>4159</v>
      </c>
      <c r="H2178" t="s">
        <v>9815</v>
      </c>
      <c r="I2178" t="s">
        <v>9816</v>
      </c>
    </row>
    <row r="2179" spans="2:9">
      <c r="B2179">
        <v>1997</v>
      </c>
      <c r="C2179" t="s">
        <v>9817</v>
      </c>
      <c r="D2179" t="s">
        <v>9818</v>
      </c>
      <c r="E2179" t="s">
        <v>2538</v>
      </c>
      <c r="G2179" t="s">
        <v>2539</v>
      </c>
      <c r="H2179" t="s">
        <v>9819</v>
      </c>
      <c r="I2179" t="s">
        <v>9820</v>
      </c>
    </row>
    <row r="2180" spans="2:9">
      <c r="B2180">
        <v>2017</v>
      </c>
      <c r="C2180" t="s">
        <v>9821</v>
      </c>
      <c r="D2180" t="s">
        <v>9822</v>
      </c>
      <c r="E2180" t="s">
        <v>4584</v>
      </c>
      <c r="G2180" t="s">
        <v>4585</v>
      </c>
      <c r="H2180" t="s">
        <v>9823</v>
      </c>
      <c r="I2180" t="s">
        <v>9824</v>
      </c>
    </row>
    <row r="2181" spans="2:9">
      <c r="B2181">
        <v>2015</v>
      </c>
      <c r="C2181" t="s">
        <v>9825</v>
      </c>
      <c r="D2181" t="s">
        <v>9826</v>
      </c>
      <c r="E2181" t="s">
        <v>6806</v>
      </c>
      <c r="G2181" t="s">
        <v>3319</v>
      </c>
      <c r="H2181" t="s">
        <v>9827</v>
      </c>
      <c r="I2181" t="s">
        <v>9828</v>
      </c>
    </row>
    <row r="2182" spans="2:9">
      <c r="B2182">
        <v>1981</v>
      </c>
      <c r="C2182" t="s">
        <v>9829</v>
      </c>
      <c r="D2182" t="s">
        <v>9830</v>
      </c>
      <c r="E2182" t="s">
        <v>2197</v>
      </c>
      <c r="G2182" t="s">
        <v>2198</v>
      </c>
      <c r="H2182" t="s">
        <v>9831</v>
      </c>
      <c r="I2182" t="s">
        <v>9832</v>
      </c>
    </row>
    <row r="2183" spans="2:9">
      <c r="B2183">
        <v>1992</v>
      </c>
      <c r="C2183" t="s">
        <v>9833</v>
      </c>
      <c r="D2183" t="s">
        <v>9834</v>
      </c>
      <c r="E2183" t="s">
        <v>2538</v>
      </c>
      <c r="G2183" t="s">
        <v>2539</v>
      </c>
      <c r="H2183" t="s">
        <v>9835</v>
      </c>
      <c r="I2183" t="s">
        <v>9836</v>
      </c>
    </row>
    <row r="2184" spans="2:9">
      <c r="B2184">
        <v>2007</v>
      </c>
      <c r="C2184" t="s">
        <v>9837</v>
      </c>
      <c r="D2184" t="e">
        <v>#NAME?</v>
      </c>
      <c r="E2184" t="s">
        <v>9838</v>
      </c>
      <c r="F2184">
        <v>18789846</v>
      </c>
      <c r="I2184" t="s">
        <v>9839</v>
      </c>
    </row>
    <row r="2185" spans="2:9">
      <c r="B2185">
        <v>2011</v>
      </c>
      <c r="C2185" t="s">
        <v>9840</v>
      </c>
      <c r="D2185" t="s">
        <v>9841</v>
      </c>
      <c r="E2185" t="s">
        <v>6308</v>
      </c>
      <c r="G2185" t="s">
        <v>6309</v>
      </c>
      <c r="H2185" t="s">
        <v>9842</v>
      </c>
      <c r="I2185" t="s">
        <v>9843</v>
      </c>
    </row>
    <row r="2186" spans="2:9">
      <c r="B2186">
        <v>1985</v>
      </c>
      <c r="C2186" t="s">
        <v>9844</v>
      </c>
      <c r="D2186" t="s">
        <v>9845</v>
      </c>
      <c r="E2186" t="s">
        <v>1337</v>
      </c>
      <c r="G2186" t="s">
        <v>1338</v>
      </c>
      <c r="H2186" t="s">
        <v>9846</v>
      </c>
      <c r="I2186" t="s">
        <v>9847</v>
      </c>
    </row>
    <row r="2187" spans="2:9">
      <c r="B2187">
        <v>2005</v>
      </c>
      <c r="C2187" t="s">
        <v>9848</v>
      </c>
      <c r="D2187" t="s">
        <v>9849</v>
      </c>
      <c r="E2187" t="s">
        <v>5055</v>
      </c>
      <c r="G2187" t="s">
        <v>3498</v>
      </c>
      <c r="H2187" t="s">
        <v>9850</v>
      </c>
      <c r="I2187" t="s">
        <v>9851</v>
      </c>
    </row>
    <row r="2188" spans="2:9">
      <c r="B2188">
        <v>2002</v>
      </c>
      <c r="C2188" t="s">
        <v>9852</v>
      </c>
      <c r="D2188" t="s">
        <v>9853</v>
      </c>
      <c r="E2188" t="s">
        <v>1352</v>
      </c>
      <c r="F2188" t="s">
        <v>1353</v>
      </c>
      <c r="I2188" t="s">
        <v>9854</v>
      </c>
    </row>
    <row r="2189" spans="2:9">
      <c r="B2189">
        <v>1977</v>
      </c>
      <c r="C2189" t="s">
        <v>9855</v>
      </c>
      <c r="D2189" t="s">
        <v>9856</v>
      </c>
      <c r="E2189" t="s">
        <v>9857</v>
      </c>
      <c r="F2189" t="s">
        <v>9858</v>
      </c>
      <c r="I2189" t="s">
        <v>9859</v>
      </c>
    </row>
    <row r="2190" spans="2:9">
      <c r="B2190">
        <v>2015</v>
      </c>
      <c r="C2190" t="s">
        <v>9860</v>
      </c>
      <c r="D2190" t="s">
        <v>9861</v>
      </c>
      <c r="E2190" t="s">
        <v>9862</v>
      </c>
      <c r="F2190" t="s">
        <v>9863</v>
      </c>
      <c r="I2190" t="s">
        <v>9864</v>
      </c>
    </row>
    <row r="2191" spans="2:9">
      <c r="B2191">
        <v>2018</v>
      </c>
      <c r="C2191" t="s">
        <v>9865</v>
      </c>
      <c r="D2191" t="s">
        <v>9866</v>
      </c>
      <c r="E2191" t="s">
        <v>9867</v>
      </c>
      <c r="F2191" t="s">
        <v>9868</v>
      </c>
      <c r="I2191" t="s">
        <v>9869</v>
      </c>
    </row>
    <row r="2192" spans="2:9">
      <c r="B2192">
        <v>2018</v>
      </c>
      <c r="C2192" t="s">
        <v>9870</v>
      </c>
      <c r="D2192" t="s">
        <v>9871</v>
      </c>
      <c r="E2192" t="s">
        <v>9872</v>
      </c>
      <c r="F2192" t="s">
        <v>9873</v>
      </c>
      <c r="I2192" t="s">
        <v>9874</v>
      </c>
    </row>
    <row r="2193" spans="2:9">
      <c r="B2193">
        <v>2020</v>
      </c>
      <c r="C2193" t="s">
        <v>9875</v>
      </c>
      <c r="D2193" t="s">
        <v>9876</v>
      </c>
      <c r="E2193" t="s">
        <v>7090</v>
      </c>
      <c r="F2193" t="s">
        <v>9877</v>
      </c>
      <c r="I2193" t="s">
        <v>9878</v>
      </c>
    </row>
    <row r="2194" spans="2:9">
      <c r="B2194">
        <v>2011</v>
      </c>
      <c r="C2194" t="s">
        <v>9879</v>
      </c>
      <c r="D2194" t="s">
        <v>9880</v>
      </c>
      <c r="E2194" t="s">
        <v>9881</v>
      </c>
      <c r="F2194" t="s">
        <v>9882</v>
      </c>
      <c r="I2194" t="s">
        <v>9883</v>
      </c>
    </row>
    <row r="2195" spans="2:9">
      <c r="B2195">
        <v>2014</v>
      </c>
      <c r="C2195" t="s">
        <v>9884</v>
      </c>
      <c r="D2195" t="s">
        <v>9885</v>
      </c>
      <c r="E2195" t="s">
        <v>9886</v>
      </c>
      <c r="G2195" t="s">
        <v>9887</v>
      </c>
      <c r="H2195" t="s">
        <v>9888</v>
      </c>
      <c r="I2195" t="s">
        <v>9889</v>
      </c>
    </row>
    <row r="2196" spans="2:9">
      <c r="B2196">
        <v>1991</v>
      </c>
      <c r="C2196" t="s">
        <v>9890</v>
      </c>
      <c r="D2196" t="s">
        <v>9891</v>
      </c>
      <c r="E2196" t="s">
        <v>3891</v>
      </c>
      <c r="G2196" t="s">
        <v>3892</v>
      </c>
      <c r="H2196" t="s">
        <v>9892</v>
      </c>
      <c r="I2196" t="s">
        <v>9893</v>
      </c>
    </row>
    <row r="2197" spans="2:9">
      <c r="B2197">
        <v>1970</v>
      </c>
      <c r="C2197" t="s">
        <v>9894</v>
      </c>
      <c r="D2197" t="s">
        <v>9895</v>
      </c>
      <c r="E2197" t="s">
        <v>2330</v>
      </c>
      <c r="F2197" t="s">
        <v>2331</v>
      </c>
      <c r="I2197" t="s">
        <v>9896</v>
      </c>
    </row>
    <row r="2198" spans="2:9">
      <c r="B2198">
        <v>1997</v>
      </c>
      <c r="C2198" t="s">
        <v>9897</v>
      </c>
      <c r="D2198" t="s">
        <v>9898</v>
      </c>
      <c r="E2198" t="s">
        <v>9899</v>
      </c>
      <c r="G2198" t="s">
        <v>9900</v>
      </c>
      <c r="H2198" t="s">
        <v>9901</v>
      </c>
      <c r="I2198" t="s">
        <v>9902</v>
      </c>
    </row>
    <row r="2199" spans="2:9">
      <c r="B2199">
        <v>2018</v>
      </c>
      <c r="C2199" t="s">
        <v>9903</v>
      </c>
      <c r="D2199" t="s">
        <v>9904</v>
      </c>
      <c r="E2199" t="s">
        <v>4711</v>
      </c>
      <c r="G2199" t="s">
        <v>4712</v>
      </c>
      <c r="H2199" t="s">
        <v>9905</v>
      </c>
      <c r="I2199" t="s">
        <v>9906</v>
      </c>
    </row>
    <row r="2200" spans="2:9">
      <c r="B2200">
        <v>2020</v>
      </c>
      <c r="C2200" t="s">
        <v>9907</v>
      </c>
      <c r="D2200" t="s">
        <v>9908</v>
      </c>
      <c r="E2200" t="s">
        <v>8991</v>
      </c>
      <c r="G2200" t="s">
        <v>8992</v>
      </c>
      <c r="H2200" t="s">
        <v>9909</v>
      </c>
      <c r="I2200" t="s">
        <v>9910</v>
      </c>
    </row>
    <row r="2201" spans="2:9">
      <c r="B2201">
        <v>2014</v>
      </c>
      <c r="C2201" t="s">
        <v>9911</v>
      </c>
      <c r="D2201" t="s">
        <v>9912</v>
      </c>
      <c r="E2201" t="s">
        <v>5534</v>
      </c>
      <c r="F2201" t="s">
        <v>5535</v>
      </c>
      <c r="I2201" t="s">
        <v>9913</v>
      </c>
    </row>
    <row r="2202" spans="2:9">
      <c r="B2202">
        <v>2005</v>
      </c>
      <c r="C2202" t="s">
        <v>9914</v>
      </c>
      <c r="D2202" t="s">
        <v>9915</v>
      </c>
      <c r="E2202" t="s">
        <v>9916</v>
      </c>
      <c r="G2202" t="s">
        <v>5205</v>
      </c>
      <c r="H2202" t="s">
        <v>9917</v>
      </c>
      <c r="I2202" t="s">
        <v>9918</v>
      </c>
    </row>
    <row r="2203" spans="2:9">
      <c r="B2203">
        <v>2014</v>
      </c>
      <c r="C2203" t="s">
        <v>9919</v>
      </c>
      <c r="D2203" t="s">
        <v>9920</v>
      </c>
      <c r="E2203" t="s">
        <v>3740</v>
      </c>
      <c r="G2203" t="s">
        <v>3741</v>
      </c>
      <c r="H2203" t="s">
        <v>9921</v>
      </c>
      <c r="I2203" t="s">
        <v>9922</v>
      </c>
    </row>
    <row r="2204" spans="2:9">
      <c r="B2204">
        <v>2011</v>
      </c>
      <c r="C2204" t="s">
        <v>9923</v>
      </c>
      <c r="D2204" t="s">
        <v>9924</v>
      </c>
      <c r="E2204" t="s">
        <v>9925</v>
      </c>
      <c r="G2204" t="s">
        <v>9926</v>
      </c>
      <c r="H2204" t="s">
        <v>9927</v>
      </c>
      <c r="I2204" t="s">
        <v>9928</v>
      </c>
    </row>
    <row r="2205" spans="2:9">
      <c r="B2205">
        <v>2019</v>
      </c>
      <c r="C2205" t="s">
        <v>7043</v>
      </c>
      <c r="D2205" t="s">
        <v>9929</v>
      </c>
      <c r="E2205" t="s">
        <v>9930</v>
      </c>
      <c r="F2205" t="s">
        <v>9931</v>
      </c>
      <c r="I2205" t="s">
        <v>9932</v>
      </c>
    </row>
    <row r="2206" spans="2:9">
      <c r="B2206">
        <v>1986</v>
      </c>
      <c r="C2206" t="s">
        <v>9933</v>
      </c>
      <c r="D2206" t="s">
        <v>9934</v>
      </c>
      <c r="E2206" t="s">
        <v>1900</v>
      </c>
      <c r="G2206" t="s">
        <v>1901</v>
      </c>
      <c r="H2206" t="s">
        <v>9935</v>
      </c>
      <c r="I2206" t="s">
        <v>9936</v>
      </c>
    </row>
    <row r="2207" spans="2:9">
      <c r="B2207">
        <v>1995</v>
      </c>
      <c r="C2207" t="s">
        <v>9937</v>
      </c>
      <c r="D2207" t="s">
        <v>9938</v>
      </c>
      <c r="E2207" t="s">
        <v>9939</v>
      </c>
      <c r="G2207" t="s">
        <v>8493</v>
      </c>
      <c r="H2207" t="s">
        <v>9940</v>
      </c>
      <c r="I2207" t="s">
        <v>9941</v>
      </c>
    </row>
    <row r="2208" spans="2:9">
      <c r="B2208">
        <v>2008</v>
      </c>
      <c r="C2208" t="s">
        <v>9942</v>
      </c>
      <c r="D2208" t="s">
        <v>9943</v>
      </c>
      <c r="E2208" t="s">
        <v>9944</v>
      </c>
      <c r="G2208" t="s">
        <v>9945</v>
      </c>
      <c r="H2208" t="s">
        <v>9946</v>
      </c>
      <c r="I2208" t="s">
        <v>9947</v>
      </c>
    </row>
    <row r="2209" spans="2:9">
      <c r="B2209">
        <v>2014</v>
      </c>
      <c r="C2209" t="s">
        <v>9948</v>
      </c>
      <c r="D2209" t="s">
        <v>9949</v>
      </c>
      <c r="E2209" t="s">
        <v>9950</v>
      </c>
      <c r="G2209" t="s">
        <v>4769</v>
      </c>
      <c r="H2209" t="s">
        <v>9951</v>
      </c>
      <c r="I2209" t="s">
        <v>9952</v>
      </c>
    </row>
    <row r="2210" spans="2:9">
      <c r="B2210">
        <v>2018</v>
      </c>
      <c r="C2210" t="s">
        <v>9953</v>
      </c>
      <c r="D2210" t="s">
        <v>9954</v>
      </c>
      <c r="E2210" t="s">
        <v>9955</v>
      </c>
      <c r="G2210" t="s">
        <v>9956</v>
      </c>
      <c r="H2210" t="s">
        <v>9957</v>
      </c>
      <c r="I2210" t="s">
        <v>9958</v>
      </c>
    </row>
    <row r="2211" spans="2:9">
      <c r="B2211">
        <v>1992</v>
      </c>
      <c r="C2211" t="s">
        <v>9959</v>
      </c>
      <c r="D2211" t="s">
        <v>9960</v>
      </c>
      <c r="E2211" t="s">
        <v>9961</v>
      </c>
      <c r="F2211" t="s">
        <v>9962</v>
      </c>
      <c r="I2211" t="s">
        <v>9963</v>
      </c>
    </row>
    <row r="2212" spans="2:9">
      <c r="B2212">
        <v>1991</v>
      </c>
      <c r="C2212" t="s">
        <v>9964</v>
      </c>
      <c r="D2212" t="s">
        <v>9965</v>
      </c>
      <c r="E2212" t="s">
        <v>9966</v>
      </c>
      <c r="F2212">
        <v>19356617</v>
      </c>
      <c r="I2212" t="s">
        <v>9967</v>
      </c>
    </row>
    <row r="2213" spans="2:9">
      <c r="B2213">
        <v>2004</v>
      </c>
      <c r="C2213" t="s">
        <v>9968</v>
      </c>
      <c r="D2213" t="s">
        <v>9969</v>
      </c>
      <c r="E2213" t="s">
        <v>9970</v>
      </c>
      <c r="G2213" t="s">
        <v>9971</v>
      </c>
      <c r="H2213" t="s">
        <v>9972</v>
      </c>
      <c r="I2213" t="s">
        <v>9973</v>
      </c>
    </row>
    <row r="2214" spans="2:9">
      <c r="B2214">
        <v>2006</v>
      </c>
      <c r="C2214" t="s">
        <v>9974</v>
      </c>
      <c r="D2214" t="s">
        <v>9975</v>
      </c>
      <c r="E2214" t="s">
        <v>9976</v>
      </c>
      <c r="G2214" t="s">
        <v>9977</v>
      </c>
      <c r="H2214" t="s">
        <v>9978</v>
      </c>
      <c r="I2214" t="s">
        <v>9979</v>
      </c>
    </row>
    <row r="2215" spans="2:9">
      <c r="B2215">
        <v>2000</v>
      </c>
      <c r="C2215" t="s">
        <v>9980</v>
      </c>
      <c r="D2215" t="s">
        <v>9981</v>
      </c>
      <c r="E2215" t="s">
        <v>9982</v>
      </c>
      <c r="G2215" t="s">
        <v>9983</v>
      </c>
      <c r="H2215" t="s">
        <v>9984</v>
      </c>
      <c r="I2215" t="s">
        <v>9985</v>
      </c>
    </row>
    <row r="2216" spans="2:9">
      <c r="B2216">
        <v>2017</v>
      </c>
      <c r="C2216" t="s">
        <v>9986</v>
      </c>
      <c r="D2216" t="s">
        <v>9987</v>
      </c>
      <c r="E2216" t="s">
        <v>9988</v>
      </c>
      <c r="G2216" t="s">
        <v>9989</v>
      </c>
      <c r="H2216" t="s">
        <v>9990</v>
      </c>
      <c r="I2216" t="s">
        <v>9991</v>
      </c>
    </row>
    <row r="2217" spans="2:9">
      <c r="B2217">
        <v>1996</v>
      </c>
      <c r="C2217" t="s">
        <v>9992</v>
      </c>
      <c r="D2217" t="s">
        <v>9993</v>
      </c>
      <c r="E2217" t="s">
        <v>9994</v>
      </c>
      <c r="G2217" t="s">
        <v>9995</v>
      </c>
      <c r="H2217" t="s">
        <v>9996</v>
      </c>
      <c r="I2217" t="s">
        <v>9997</v>
      </c>
    </row>
    <row r="2218" spans="2:9">
      <c r="B2218">
        <v>1986</v>
      </c>
      <c r="C2218" t="s">
        <v>9998</v>
      </c>
      <c r="D2218" t="s">
        <v>9999</v>
      </c>
      <c r="E2218" t="s">
        <v>5055</v>
      </c>
      <c r="G2218" t="s">
        <v>3498</v>
      </c>
      <c r="H2218" t="s">
        <v>10000</v>
      </c>
      <c r="I2218" t="s">
        <v>10001</v>
      </c>
    </row>
    <row r="2219" spans="2:9">
      <c r="B2219">
        <v>2007</v>
      </c>
      <c r="C2219" t="s">
        <v>10002</v>
      </c>
      <c r="D2219" t="s">
        <v>10003</v>
      </c>
      <c r="E2219" t="s">
        <v>2352</v>
      </c>
      <c r="G2219" t="s">
        <v>2353</v>
      </c>
      <c r="H2219" t="s">
        <v>10004</v>
      </c>
      <c r="I2219" t="s">
        <v>10005</v>
      </c>
    </row>
    <row r="2220" spans="2:9">
      <c r="B2220">
        <v>1984</v>
      </c>
      <c r="C2220" t="s">
        <v>10006</v>
      </c>
      <c r="D2220" t="s">
        <v>10007</v>
      </c>
      <c r="E2220" t="s">
        <v>10008</v>
      </c>
      <c r="G2220" t="s">
        <v>1777</v>
      </c>
      <c r="H2220" t="s">
        <v>10009</v>
      </c>
      <c r="I2220" t="s">
        <v>10010</v>
      </c>
    </row>
    <row r="2221" spans="2:9">
      <c r="B2221">
        <v>1978</v>
      </c>
      <c r="C2221" t="s">
        <v>10011</v>
      </c>
      <c r="D2221" t="s">
        <v>10012</v>
      </c>
      <c r="E2221" t="s">
        <v>10013</v>
      </c>
      <c r="F2221" t="s">
        <v>10014</v>
      </c>
      <c r="I2221" t="s">
        <v>10015</v>
      </c>
    </row>
    <row r="2222" spans="2:9">
      <c r="B2222">
        <v>2007</v>
      </c>
      <c r="C2222" t="s">
        <v>10016</v>
      </c>
      <c r="D2222" t="s">
        <v>10017</v>
      </c>
      <c r="E2222" t="s">
        <v>10018</v>
      </c>
      <c r="G2222" t="s">
        <v>10019</v>
      </c>
      <c r="H2222" t="s">
        <v>10020</v>
      </c>
      <c r="I2222" t="s">
        <v>10021</v>
      </c>
    </row>
    <row r="2223" spans="2:9">
      <c r="B2223">
        <v>1988</v>
      </c>
      <c r="C2223" t="s">
        <v>10022</v>
      </c>
      <c r="D2223" t="s">
        <v>10023</v>
      </c>
      <c r="E2223" t="s">
        <v>10024</v>
      </c>
      <c r="F2223" t="s">
        <v>10025</v>
      </c>
      <c r="I2223" t="s">
        <v>10026</v>
      </c>
    </row>
    <row r="2224" spans="2:9">
      <c r="B2224">
        <v>2011</v>
      </c>
      <c r="C2224" t="s">
        <v>10027</v>
      </c>
      <c r="D2224" t="s">
        <v>10028</v>
      </c>
      <c r="E2224" t="s">
        <v>10029</v>
      </c>
      <c r="F2224" t="s">
        <v>10030</v>
      </c>
      <c r="I2224" t="s">
        <v>10031</v>
      </c>
    </row>
    <row r="2225" spans="2:9">
      <c r="B2225">
        <v>2005</v>
      </c>
      <c r="C2225" t="s">
        <v>10032</v>
      </c>
      <c r="D2225" t="s">
        <v>10033</v>
      </c>
      <c r="E2225" t="s">
        <v>10034</v>
      </c>
      <c r="G2225" t="s">
        <v>10035</v>
      </c>
      <c r="H2225" t="s">
        <v>10036</v>
      </c>
      <c r="I2225" t="s">
        <v>10037</v>
      </c>
    </row>
    <row r="2226" spans="2:9">
      <c r="B2226">
        <v>1984</v>
      </c>
      <c r="C2226" t="s">
        <v>10038</v>
      </c>
      <c r="D2226" t="s">
        <v>10039</v>
      </c>
      <c r="E2226" t="s">
        <v>10040</v>
      </c>
      <c r="F2226" t="s">
        <v>10041</v>
      </c>
      <c r="I2226" t="s">
        <v>10042</v>
      </c>
    </row>
    <row r="2227" spans="2:9">
      <c r="B2227">
        <v>2002</v>
      </c>
      <c r="C2227" t="s">
        <v>10043</v>
      </c>
      <c r="D2227" t="s">
        <v>10044</v>
      </c>
      <c r="E2227" t="s">
        <v>3138</v>
      </c>
      <c r="G2227" t="s">
        <v>3139</v>
      </c>
      <c r="H2227" t="s">
        <v>10045</v>
      </c>
      <c r="I2227" t="s">
        <v>10046</v>
      </c>
    </row>
    <row r="2228" spans="2:9">
      <c r="B2228">
        <v>2007</v>
      </c>
      <c r="C2228" t="s">
        <v>10047</v>
      </c>
      <c r="D2228" t="s">
        <v>10048</v>
      </c>
      <c r="E2228" t="s">
        <v>4565</v>
      </c>
      <c r="G2228" t="s">
        <v>4566</v>
      </c>
      <c r="H2228" t="s">
        <v>10049</v>
      </c>
      <c r="I2228" t="s">
        <v>10050</v>
      </c>
    </row>
    <row r="2229" spans="2:9">
      <c r="B2229">
        <v>2012</v>
      </c>
      <c r="C2229" t="s">
        <v>10051</v>
      </c>
      <c r="D2229" t="s">
        <v>10052</v>
      </c>
      <c r="E2229" t="s">
        <v>5969</v>
      </c>
      <c r="G2229" t="s">
        <v>5970</v>
      </c>
      <c r="H2229" t="s">
        <v>10053</v>
      </c>
      <c r="I2229" t="s">
        <v>10054</v>
      </c>
    </row>
    <row r="2230" spans="2:9">
      <c r="B2230">
        <v>2005</v>
      </c>
      <c r="E2230" t="s">
        <v>10055</v>
      </c>
      <c r="F2230">
        <v>14750945</v>
      </c>
      <c r="I2230" t="s">
        <v>10056</v>
      </c>
    </row>
    <row r="2231" spans="2:9">
      <c r="B2231">
        <v>2014</v>
      </c>
      <c r="C2231" t="s">
        <v>10057</v>
      </c>
      <c r="D2231" t="s">
        <v>10058</v>
      </c>
      <c r="E2231" t="s">
        <v>10059</v>
      </c>
      <c r="F2231" t="s">
        <v>10060</v>
      </c>
      <c r="I2231" t="s">
        <v>10061</v>
      </c>
    </row>
    <row r="2232" spans="2:9">
      <c r="B2232">
        <v>2009</v>
      </c>
      <c r="C2232" t="s">
        <v>10062</v>
      </c>
      <c r="D2232" t="s">
        <v>10063</v>
      </c>
      <c r="E2232" t="s">
        <v>7891</v>
      </c>
      <c r="G2232" t="s">
        <v>7892</v>
      </c>
      <c r="H2232" t="s">
        <v>10064</v>
      </c>
      <c r="I2232" t="s">
        <v>10065</v>
      </c>
    </row>
    <row r="2233" spans="2:9">
      <c r="B2233">
        <v>2011</v>
      </c>
      <c r="C2233" t="s">
        <v>10066</v>
      </c>
      <c r="D2233" t="s">
        <v>10067</v>
      </c>
      <c r="E2233" t="s">
        <v>10068</v>
      </c>
      <c r="G2233" t="s">
        <v>5392</v>
      </c>
      <c r="H2233" t="s">
        <v>10069</v>
      </c>
      <c r="I2233" t="s">
        <v>10070</v>
      </c>
    </row>
    <row r="2234" spans="2:9">
      <c r="B2234">
        <v>2018</v>
      </c>
      <c r="C2234" t="s">
        <v>10071</v>
      </c>
      <c r="D2234" t="s">
        <v>10072</v>
      </c>
      <c r="E2234" t="s">
        <v>10073</v>
      </c>
      <c r="F2234" t="s">
        <v>10074</v>
      </c>
      <c r="I2234" t="s">
        <v>10075</v>
      </c>
    </row>
    <row r="2235" spans="2:9">
      <c r="B2235">
        <v>2003</v>
      </c>
      <c r="C2235" t="s">
        <v>10076</v>
      </c>
      <c r="D2235" t="s">
        <v>10077</v>
      </c>
      <c r="E2235" t="s">
        <v>3451</v>
      </c>
      <c r="G2235" t="s">
        <v>3452</v>
      </c>
      <c r="H2235" t="s">
        <v>10078</v>
      </c>
      <c r="I2235" t="s">
        <v>10079</v>
      </c>
    </row>
    <row r="2236" spans="2:9">
      <c r="B2236">
        <v>1986</v>
      </c>
      <c r="C2236" t="s">
        <v>10080</v>
      </c>
      <c r="D2236" t="s">
        <v>10081</v>
      </c>
      <c r="E2236" t="s">
        <v>1836</v>
      </c>
      <c r="G2236" t="s">
        <v>1837</v>
      </c>
      <c r="H2236" t="s">
        <v>10082</v>
      </c>
      <c r="I2236" t="s">
        <v>10083</v>
      </c>
    </row>
    <row r="2237" spans="2:9">
      <c r="B2237">
        <v>2006</v>
      </c>
      <c r="C2237" t="s">
        <v>10084</v>
      </c>
      <c r="D2237" t="s">
        <v>10085</v>
      </c>
      <c r="E2237" t="s">
        <v>6874</v>
      </c>
      <c r="F2237" t="s">
        <v>6875</v>
      </c>
      <c r="I2237" t="s">
        <v>10086</v>
      </c>
    </row>
    <row r="2238" spans="2:9">
      <c r="B2238">
        <v>2013</v>
      </c>
      <c r="C2238" t="s">
        <v>10087</v>
      </c>
      <c r="D2238" t="s">
        <v>10088</v>
      </c>
      <c r="E2238" t="s">
        <v>6193</v>
      </c>
      <c r="G2238" t="s">
        <v>6194</v>
      </c>
      <c r="H2238" t="s">
        <v>10089</v>
      </c>
      <c r="I2238" t="s">
        <v>10090</v>
      </c>
    </row>
    <row r="2239" spans="2:9">
      <c r="B2239">
        <v>1998</v>
      </c>
      <c r="C2239" t="s">
        <v>10091</v>
      </c>
      <c r="D2239" t="s">
        <v>10092</v>
      </c>
      <c r="E2239" t="s">
        <v>9214</v>
      </c>
      <c r="G2239" t="s">
        <v>9215</v>
      </c>
      <c r="H2239" t="s">
        <v>10093</v>
      </c>
      <c r="I2239" t="s">
        <v>10094</v>
      </c>
    </row>
    <row r="2240" spans="2:9">
      <c r="B2240">
        <v>2002</v>
      </c>
      <c r="C2240" t="s">
        <v>10095</v>
      </c>
      <c r="D2240" t="s">
        <v>10096</v>
      </c>
      <c r="E2240" t="s">
        <v>7458</v>
      </c>
      <c r="F2240" t="s">
        <v>7459</v>
      </c>
      <c r="I2240" t="s">
        <v>10097</v>
      </c>
    </row>
    <row r="2241" spans="2:9">
      <c r="B2241">
        <v>1998</v>
      </c>
      <c r="C2241" t="s">
        <v>10098</v>
      </c>
      <c r="D2241" t="s">
        <v>10099</v>
      </c>
      <c r="E2241" t="s">
        <v>4079</v>
      </c>
      <c r="F2241" t="s">
        <v>4080</v>
      </c>
      <c r="I2241" t="s">
        <v>10100</v>
      </c>
    </row>
    <row r="2242" spans="2:9">
      <c r="B2242">
        <v>2017</v>
      </c>
      <c r="C2242" t="s">
        <v>10101</v>
      </c>
      <c r="D2242" t="s">
        <v>10102</v>
      </c>
      <c r="E2242" t="s">
        <v>10103</v>
      </c>
      <c r="G2242" t="s">
        <v>10104</v>
      </c>
      <c r="H2242" t="s">
        <v>10105</v>
      </c>
      <c r="I2242" t="s">
        <v>10106</v>
      </c>
    </row>
    <row r="2243" spans="2:9">
      <c r="B2243">
        <v>2000</v>
      </c>
      <c r="C2243" t="s">
        <v>10107</v>
      </c>
      <c r="D2243" t="s">
        <v>10108</v>
      </c>
      <c r="E2243" t="s">
        <v>10109</v>
      </c>
      <c r="G2243" t="s">
        <v>10110</v>
      </c>
      <c r="H2243" t="s">
        <v>10111</v>
      </c>
      <c r="I2243" t="s">
        <v>10112</v>
      </c>
    </row>
    <row r="2244" spans="2:9">
      <c r="B2244">
        <v>2000</v>
      </c>
      <c r="C2244" t="s">
        <v>10113</v>
      </c>
      <c r="D2244" t="s">
        <v>10114</v>
      </c>
      <c r="E2244" t="s">
        <v>10115</v>
      </c>
      <c r="G2244" t="s">
        <v>6767</v>
      </c>
      <c r="H2244" t="s">
        <v>10116</v>
      </c>
      <c r="I2244" t="s">
        <v>10117</v>
      </c>
    </row>
    <row r="2245" spans="2:9">
      <c r="B2245">
        <v>1993</v>
      </c>
      <c r="C2245" t="s">
        <v>10118</v>
      </c>
      <c r="D2245" t="s">
        <v>10119</v>
      </c>
      <c r="E2245" t="s">
        <v>10120</v>
      </c>
      <c r="G2245" t="s">
        <v>4248</v>
      </c>
      <c r="H2245" t="s">
        <v>10121</v>
      </c>
      <c r="I2245" t="s">
        <v>10122</v>
      </c>
    </row>
    <row r="2246" spans="2:9">
      <c r="B2246">
        <v>2004</v>
      </c>
      <c r="C2246" t="s">
        <v>10123</v>
      </c>
      <c r="D2246" t="s">
        <v>10124</v>
      </c>
      <c r="E2246" t="s">
        <v>10125</v>
      </c>
      <c r="F2246" t="s">
        <v>10126</v>
      </c>
      <c r="I2246" t="s">
        <v>10127</v>
      </c>
    </row>
    <row r="2247" spans="2:9">
      <c r="B2247">
        <v>2020</v>
      </c>
      <c r="C2247" t="s">
        <v>10128</v>
      </c>
      <c r="D2247" t="s">
        <v>10129</v>
      </c>
      <c r="E2247" t="s">
        <v>10130</v>
      </c>
      <c r="F2247" t="s">
        <v>10131</v>
      </c>
      <c r="I2247" t="s">
        <v>10132</v>
      </c>
    </row>
    <row r="2248" spans="2:9">
      <c r="B2248">
        <v>2014</v>
      </c>
      <c r="C2248" t="s">
        <v>10133</v>
      </c>
      <c r="D2248" t="s">
        <v>10134</v>
      </c>
      <c r="E2248" t="s">
        <v>10135</v>
      </c>
      <c r="F2248" t="s">
        <v>10136</v>
      </c>
      <c r="I2248" t="s">
        <v>10137</v>
      </c>
    </row>
    <row r="2249" spans="2:9">
      <c r="B2249">
        <v>2008</v>
      </c>
      <c r="C2249" t="s">
        <v>10138</v>
      </c>
      <c r="D2249" t="s">
        <v>10139</v>
      </c>
      <c r="E2249" t="s">
        <v>3752</v>
      </c>
      <c r="F2249" t="s">
        <v>3753</v>
      </c>
      <c r="I2249" t="s">
        <v>10140</v>
      </c>
    </row>
    <row r="2250" spans="2:9">
      <c r="B2250">
        <v>2008</v>
      </c>
      <c r="C2250" t="s">
        <v>10141</v>
      </c>
      <c r="D2250" t="s">
        <v>10142</v>
      </c>
      <c r="E2250" t="s">
        <v>9403</v>
      </c>
      <c r="G2250" t="s">
        <v>9404</v>
      </c>
      <c r="H2250" t="s">
        <v>10143</v>
      </c>
      <c r="I2250" t="s">
        <v>10144</v>
      </c>
    </row>
    <row r="2251" spans="2:9">
      <c r="B2251">
        <v>1982</v>
      </c>
      <c r="C2251" t="s">
        <v>10145</v>
      </c>
      <c r="D2251" t="s">
        <v>10146</v>
      </c>
      <c r="E2251" t="s">
        <v>1776</v>
      </c>
      <c r="G2251" t="s">
        <v>1777</v>
      </c>
      <c r="H2251" t="s">
        <v>10147</v>
      </c>
      <c r="I2251" t="s">
        <v>10148</v>
      </c>
    </row>
    <row r="2252" spans="2:9">
      <c r="B2252">
        <v>1977</v>
      </c>
      <c r="D2252" t="s">
        <v>2219</v>
      </c>
      <c r="E2252" t="s">
        <v>10149</v>
      </c>
      <c r="G2252" t="s">
        <v>10150</v>
      </c>
      <c r="H2252" t="s">
        <v>10151</v>
      </c>
      <c r="I2252" t="s">
        <v>10152</v>
      </c>
    </row>
    <row r="2253" spans="2:9">
      <c r="B2253">
        <v>2015</v>
      </c>
      <c r="C2253" t="s">
        <v>10153</v>
      </c>
      <c r="D2253" t="s">
        <v>10154</v>
      </c>
      <c r="E2253" t="s">
        <v>8813</v>
      </c>
      <c r="F2253" t="s">
        <v>8814</v>
      </c>
      <c r="I2253" t="s">
        <v>10155</v>
      </c>
    </row>
    <row r="2254" spans="2:9">
      <c r="B2254">
        <v>1975</v>
      </c>
      <c r="C2254" t="s">
        <v>10156</v>
      </c>
      <c r="D2254" t="s">
        <v>10157</v>
      </c>
      <c r="E2254" t="s">
        <v>675</v>
      </c>
      <c r="G2254" t="s">
        <v>372</v>
      </c>
      <c r="H2254" t="s">
        <v>10158</v>
      </c>
      <c r="I2254" t="s">
        <v>10159</v>
      </c>
    </row>
    <row r="2255" spans="2:9">
      <c r="B2255">
        <v>2008</v>
      </c>
      <c r="C2255" t="s">
        <v>10160</v>
      </c>
      <c r="D2255" t="s">
        <v>10161</v>
      </c>
      <c r="E2255" t="s">
        <v>4127</v>
      </c>
      <c r="G2255" t="s">
        <v>4128</v>
      </c>
      <c r="H2255" t="s">
        <v>10162</v>
      </c>
      <c r="I2255" t="s">
        <v>10163</v>
      </c>
    </row>
    <row r="2256" spans="2:9">
      <c r="B2256">
        <v>2001</v>
      </c>
      <c r="C2256" t="s">
        <v>10164</v>
      </c>
      <c r="D2256" t="s">
        <v>10165</v>
      </c>
      <c r="E2256" t="s">
        <v>10166</v>
      </c>
      <c r="G2256" t="s">
        <v>3274</v>
      </c>
      <c r="H2256" t="s">
        <v>10167</v>
      </c>
      <c r="I2256" t="s">
        <v>10168</v>
      </c>
    </row>
    <row r="2257" spans="2:9">
      <c r="B2257">
        <v>1979</v>
      </c>
      <c r="C2257" t="s">
        <v>10169</v>
      </c>
      <c r="D2257" t="s">
        <v>10170</v>
      </c>
      <c r="E2257" t="s">
        <v>10171</v>
      </c>
      <c r="F2257" t="s">
        <v>10172</v>
      </c>
      <c r="I2257" t="s">
        <v>10173</v>
      </c>
    </row>
    <row r="2258" spans="2:9">
      <c r="B2258">
        <v>1982</v>
      </c>
      <c r="C2258" t="s">
        <v>10174</v>
      </c>
      <c r="D2258" t="s">
        <v>10175</v>
      </c>
      <c r="E2258" t="s">
        <v>2420</v>
      </c>
      <c r="G2258" t="s">
        <v>2421</v>
      </c>
      <c r="H2258" t="s">
        <v>10176</v>
      </c>
      <c r="I2258" t="s">
        <v>10177</v>
      </c>
    </row>
    <row r="2259" spans="2:9">
      <c r="B2259">
        <v>1980</v>
      </c>
      <c r="C2259" t="s">
        <v>10178</v>
      </c>
      <c r="D2259" t="s">
        <v>10179</v>
      </c>
      <c r="E2259" t="s">
        <v>10180</v>
      </c>
      <c r="F2259" t="s">
        <v>10181</v>
      </c>
      <c r="I2259" t="s">
        <v>10182</v>
      </c>
    </row>
    <row r="2260" spans="2:9">
      <c r="B2260">
        <v>2003</v>
      </c>
      <c r="C2260" t="s">
        <v>10183</v>
      </c>
      <c r="D2260" t="s">
        <v>10184</v>
      </c>
      <c r="E2260" t="s">
        <v>9785</v>
      </c>
      <c r="F2260" t="s">
        <v>9786</v>
      </c>
      <c r="I2260" t="s">
        <v>10185</v>
      </c>
    </row>
    <row r="2261" spans="2:9">
      <c r="B2261">
        <v>2010</v>
      </c>
      <c r="C2261" t="s">
        <v>10186</v>
      </c>
      <c r="D2261" t="s">
        <v>10187</v>
      </c>
      <c r="E2261" t="s">
        <v>7627</v>
      </c>
      <c r="F2261" t="s">
        <v>7628</v>
      </c>
      <c r="I2261" t="s">
        <v>10188</v>
      </c>
    </row>
    <row r="2262" spans="2:9">
      <c r="B2262">
        <v>1992</v>
      </c>
      <c r="C2262" t="s">
        <v>10189</v>
      </c>
      <c r="D2262" t="s">
        <v>10190</v>
      </c>
      <c r="E2262" t="s">
        <v>5294</v>
      </c>
      <c r="G2262" t="s">
        <v>5295</v>
      </c>
      <c r="H2262" t="s">
        <v>10191</v>
      </c>
      <c r="I2262" t="s">
        <v>10192</v>
      </c>
    </row>
    <row r="2263" spans="2:9">
      <c r="B2263">
        <v>1997</v>
      </c>
      <c r="C2263" t="s">
        <v>10193</v>
      </c>
      <c r="D2263" t="s">
        <v>10194</v>
      </c>
      <c r="E2263" t="s">
        <v>10195</v>
      </c>
      <c r="G2263" t="s">
        <v>10196</v>
      </c>
      <c r="H2263" t="s">
        <v>10197</v>
      </c>
      <c r="I2263" t="s">
        <v>10198</v>
      </c>
    </row>
    <row r="2264" spans="2:9">
      <c r="B2264">
        <v>1985</v>
      </c>
      <c r="C2264" t="s">
        <v>10199</v>
      </c>
      <c r="D2264" t="s">
        <v>10200</v>
      </c>
      <c r="E2264" t="s">
        <v>5551</v>
      </c>
      <c r="G2264" t="s">
        <v>5552</v>
      </c>
      <c r="H2264" t="s">
        <v>10201</v>
      </c>
      <c r="I2264" t="s">
        <v>10202</v>
      </c>
    </row>
    <row r="2265" spans="2:9">
      <c r="B2265">
        <v>2015</v>
      </c>
      <c r="C2265" t="s">
        <v>10203</v>
      </c>
      <c r="D2265" t="s">
        <v>10204</v>
      </c>
      <c r="E2265" t="s">
        <v>10205</v>
      </c>
      <c r="F2265" t="s">
        <v>10206</v>
      </c>
      <c r="I2265" t="s">
        <v>10207</v>
      </c>
    </row>
    <row r="2266" spans="2:9">
      <c r="B2266">
        <v>2015</v>
      </c>
      <c r="C2266" t="s">
        <v>10208</v>
      </c>
      <c r="D2266" t="s">
        <v>10209</v>
      </c>
      <c r="E2266" t="s">
        <v>2652</v>
      </c>
      <c r="G2266" t="s">
        <v>2653</v>
      </c>
      <c r="H2266" t="s">
        <v>10210</v>
      </c>
      <c r="I2266" t="s">
        <v>10211</v>
      </c>
    </row>
    <row r="2267" spans="2:9">
      <c r="B2267">
        <v>1994</v>
      </c>
      <c r="C2267" t="s">
        <v>10212</v>
      </c>
      <c r="D2267" t="s">
        <v>10213</v>
      </c>
      <c r="E2267" t="s">
        <v>2011</v>
      </c>
      <c r="F2267" t="s">
        <v>2012</v>
      </c>
      <c r="I2267" t="s">
        <v>10214</v>
      </c>
    </row>
    <row r="2268" spans="2:9">
      <c r="B2268">
        <v>2004</v>
      </c>
      <c r="C2268" t="s">
        <v>10215</v>
      </c>
      <c r="D2268" t="s">
        <v>10216</v>
      </c>
      <c r="E2268" t="s">
        <v>10217</v>
      </c>
      <c r="F2268" t="s">
        <v>10218</v>
      </c>
      <c r="I2268" t="s">
        <v>10219</v>
      </c>
    </row>
    <row r="2269" spans="2:9">
      <c r="B2269">
        <v>2009</v>
      </c>
      <c r="C2269" t="s">
        <v>10220</v>
      </c>
      <c r="D2269" t="s">
        <v>10221</v>
      </c>
      <c r="E2269" t="s">
        <v>8237</v>
      </c>
      <c r="G2269" t="s">
        <v>4159</v>
      </c>
      <c r="H2269" t="s">
        <v>10222</v>
      </c>
      <c r="I2269" t="s">
        <v>10223</v>
      </c>
    </row>
    <row r="2270" spans="2:9">
      <c r="B2270">
        <v>2011</v>
      </c>
      <c r="C2270" t="s">
        <v>10224</v>
      </c>
      <c r="D2270" t="s">
        <v>10225</v>
      </c>
      <c r="E2270" t="s">
        <v>10226</v>
      </c>
      <c r="F2270" t="s">
        <v>10227</v>
      </c>
      <c r="I2270" t="s">
        <v>10228</v>
      </c>
    </row>
    <row r="2271" spans="2:9">
      <c r="B2271">
        <v>1984</v>
      </c>
      <c r="C2271" t="s">
        <v>10229</v>
      </c>
      <c r="D2271" t="s">
        <v>10230</v>
      </c>
      <c r="E2271" t="s">
        <v>2447</v>
      </c>
      <c r="G2271" t="s">
        <v>2448</v>
      </c>
      <c r="H2271" t="s">
        <v>10231</v>
      </c>
      <c r="I2271" t="s">
        <v>10232</v>
      </c>
    </row>
    <row r="2272" spans="2:9">
      <c r="B2272">
        <v>1990</v>
      </c>
      <c r="C2272" t="s">
        <v>10233</v>
      </c>
      <c r="D2272" t="s">
        <v>10234</v>
      </c>
      <c r="E2272" t="s">
        <v>7828</v>
      </c>
      <c r="G2272" t="s">
        <v>6346</v>
      </c>
      <c r="H2272" t="s">
        <v>10235</v>
      </c>
      <c r="I2272" t="s">
        <v>10236</v>
      </c>
    </row>
    <row r="2273" spans="2:9">
      <c r="B2273">
        <v>1997</v>
      </c>
      <c r="C2273" t="s">
        <v>10237</v>
      </c>
      <c r="D2273" t="s">
        <v>10238</v>
      </c>
      <c r="E2273" t="s">
        <v>10239</v>
      </c>
      <c r="F2273" t="s">
        <v>10240</v>
      </c>
      <c r="I2273" t="s">
        <v>10241</v>
      </c>
    </row>
    <row r="2274" spans="2:9">
      <c r="B2274">
        <v>2008</v>
      </c>
      <c r="C2274" t="s">
        <v>10242</v>
      </c>
      <c r="D2274" t="s">
        <v>10243</v>
      </c>
      <c r="E2274" t="s">
        <v>3752</v>
      </c>
      <c r="F2274" t="s">
        <v>3753</v>
      </c>
      <c r="I2274" t="s">
        <v>10244</v>
      </c>
    </row>
    <row r="2275" spans="2:9">
      <c r="B2275">
        <v>2016</v>
      </c>
      <c r="C2275" t="s">
        <v>10245</v>
      </c>
      <c r="D2275" t="s">
        <v>10246</v>
      </c>
      <c r="E2275" t="s">
        <v>10247</v>
      </c>
      <c r="F2275" t="s">
        <v>10248</v>
      </c>
      <c r="I2275" t="s">
        <v>10249</v>
      </c>
    </row>
    <row r="2276" spans="2:9">
      <c r="B2276">
        <v>2007</v>
      </c>
      <c r="C2276" t="s">
        <v>10250</v>
      </c>
      <c r="D2276" t="s">
        <v>10251</v>
      </c>
      <c r="E2276" t="s">
        <v>10252</v>
      </c>
      <c r="F2276" t="s">
        <v>10253</v>
      </c>
      <c r="I2276" t="s">
        <v>10254</v>
      </c>
    </row>
    <row r="2277" spans="2:9">
      <c r="B2277">
        <v>2001</v>
      </c>
      <c r="C2277" t="s">
        <v>10255</v>
      </c>
      <c r="D2277" t="s">
        <v>10256</v>
      </c>
      <c r="E2277" t="s">
        <v>2652</v>
      </c>
      <c r="G2277" t="s">
        <v>2653</v>
      </c>
      <c r="H2277" t="s">
        <v>10257</v>
      </c>
      <c r="I2277" t="s">
        <v>10258</v>
      </c>
    </row>
    <row r="2278" spans="2:9">
      <c r="B2278">
        <v>2012</v>
      </c>
      <c r="C2278" t="s">
        <v>10259</v>
      </c>
      <c r="D2278" t="s">
        <v>10260</v>
      </c>
      <c r="E2278" t="s">
        <v>10261</v>
      </c>
      <c r="F2278" t="s">
        <v>10262</v>
      </c>
      <c r="I2278" t="s">
        <v>10263</v>
      </c>
    </row>
    <row r="2279" spans="2:9">
      <c r="B2279">
        <v>2014</v>
      </c>
      <c r="C2279" t="s">
        <v>10264</v>
      </c>
      <c r="D2279" t="s">
        <v>10265</v>
      </c>
      <c r="E2279" t="s">
        <v>10266</v>
      </c>
      <c r="G2279" t="s">
        <v>8753</v>
      </c>
      <c r="H2279" t="s">
        <v>10267</v>
      </c>
      <c r="I2279" t="s">
        <v>10268</v>
      </c>
    </row>
    <row r="2280" spans="2:9">
      <c r="B2280">
        <v>2005</v>
      </c>
      <c r="C2280" t="s">
        <v>10269</v>
      </c>
      <c r="D2280" t="s">
        <v>10270</v>
      </c>
      <c r="E2280" t="s">
        <v>10271</v>
      </c>
      <c r="G2280" t="s">
        <v>10272</v>
      </c>
      <c r="H2280" t="s">
        <v>10273</v>
      </c>
      <c r="I2280" t="s">
        <v>10274</v>
      </c>
    </row>
    <row r="2281" spans="2:9">
      <c r="B2281">
        <v>1997</v>
      </c>
      <c r="C2281" t="s">
        <v>10275</v>
      </c>
      <c r="D2281" t="s">
        <v>10276</v>
      </c>
      <c r="E2281" t="s">
        <v>10277</v>
      </c>
      <c r="F2281" t="s">
        <v>10278</v>
      </c>
      <c r="I2281" t="s">
        <v>10279</v>
      </c>
    </row>
    <row r="2282" spans="2:9">
      <c r="B2282">
        <v>1981</v>
      </c>
      <c r="C2282" t="s">
        <v>10280</v>
      </c>
      <c r="D2282" t="s">
        <v>10281</v>
      </c>
      <c r="E2282" t="s">
        <v>3731</v>
      </c>
      <c r="G2282" t="s">
        <v>3732</v>
      </c>
      <c r="H2282" t="s">
        <v>10282</v>
      </c>
      <c r="I2282" t="s">
        <v>10283</v>
      </c>
    </row>
    <row r="2283" spans="2:9">
      <c r="B2283">
        <v>1981</v>
      </c>
      <c r="C2283" t="s">
        <v>10284</v>
      </c>
      <c r="D2283" t="s">
        <v>10285</v>
      </c>
      <c r="E2283" t="s">
        <v>10286</v>
      </c>
      <c r="G2283" t="s">
        <v>5520</v>
      </c>
      <c r="H2283" t="s">
        <v>10287</v>
      </c>
      <c r="I2283" t="s">
        <v>10288</v>
      </c>
    </row>
    <row r="2284" spans="2:9">
      <c r="B2284">
        <v>2019</v>
      </c>
      <c r="C2284" t="s">
        <v>10289</v>
      </c>
      <c r="D2284" t="s">
        <v>10290</v>
      </c>
      <c r="E2284" t="s">
        <v>10290</v>
      </c>
      <c r="G2284" t="s">
        <v>4159</v>
      </c>
      <c r="H2284" t="s">
        <v>10291</v>
      </c>
      <c r="I2284" t="s">
        <v>10292</v>
      </c>
    </row>
    <row r="2285" spans="2:9">
      <c r="B2285">
        <v>2014</v>
      </c>
      <c r="C2285" t="s">
        <v>9948</v>
      </c>
      <c r="D2285" t="s">
        <v>10293</v>
      </c>
      <c r="E2285" t="s">
        <v>10293</v>
      </c>
      <c r="G2285" t="s">
        <v>5804</v>
      </c>
      <c r="H2285" t="s">
        <v>10294</v>
      </c>
      <c r="I2285" t="s">
        <v>10295</v>
      </c>
    </row>
    <row r="2286" spans="2:9">
      <c r="B2286">
        <v>1977</v>
      </c>
      <c r="C2286" t="s">
        <v>10296</v>
      </c>
      <c r="D2286" t="s">
        <v>10297</v>
      </c>
      <c r="E2286" t="s">
        <v>10298</v>
      </c>
      <c r="F2286" t="s">
        <v>10299</v>
      </c>
      <c r="I2286" t="s">
        <v>10300</v>
      </c>
    </row>
    <row r="2287" spans="2:9">
      <c r="B2287">
        <v>1974</v>
      </c>
      <c r="C2287" t="s">
        <v>10301</v>
      </c>
      <c r="D2287" t="s">
        <v>10302</v>
      </c>
      <c r="E2287" t="s">
        <v>2330</v>
      </c>
      <c r="F2287" t="s">
        <v>2331</v>
      </c>
      <c r="I2287" t="s">
        <v>10303</v>
      </c>
    </row>
    <row r="2288" spans="2:9">
      <c r="B2288">
        <v>1993</v>
      </c>
      <c r="C2288" t="s">
        <v>10304</v>
      </c>
      <c r="D2288" t="s">
        <v>10305</v>
      </c>
      <c r="E2288" t="s">
        <v>10306</v>
      </c>
      <c r="G2288" t="s">
        <v>10307</v>
      </c>
      <c r="H2288" t="s">
        <v>10308</v>
      </c>
      <c r="I2288" t="s">
        <v>10309</v>
      </c>
    </row>
    <row r="2289" spans="2:9">
      <c r="B2289">
        <v>2001</v>
      </c>
      <c r="C2289" t="s">
        <v>10310</v>
      </c>
      <c r="D2289" t="s">
        <v>10311</v>
      </c>
      <c r="E2289" t="s">
        <v>6042</v>
      </c>
      <c r="G2289" t="s">
        <v>6043</v>
      </c>
      <c r="H2289" t="s">
        <v>10312</v>
      </c>
      <c r="I2289" t="s">
        <v>10313</v>
      </c>
    </row>
    <row r="2290" spans="2:9">
      <c r="B2290">
        <v>1983</v>
      </c>
      <c r="C2290" t="s">
        <v>10314</v>
      </c>
      <c r="D2290" t="s">
        <v>10315</v>
      </c>
      <c r="E2290" t="s">
        <v>5486</v>
      </c>
      <c r="F2290" t="s">
        <v>5487</v>
      </c>
      <c r="I2290" t="s">
        <v>10316</v>
      </c>
    </row>
    <row r="2291" spans="2:9">
      <c r="B2291">
        <v>2002</v>
      </c>
      <c r="C2291" t="s">
        <v>10317</v>
      </c>
      <c r="D2291" t="s">
        <v>10318</v>
      </c>
      <c r="E2291" t="s">
        <v>10319</v>
      </c>
      <c r="F2291" t="s">
        <v>10320</v>
      </c>
      <c r="I2291" t="s">
        <v>10321</v>
      </c>
    </row>
    <row r="2292" spans="2:9">
      <c r="B2292">
        <v>2008</v>
      </c>
      <c r="C2292" t="s">
        <v>10322</v>
      </c>
      <c r="D2292" t="s">
        <v>10323</v>
      </c>
      <c r="E2292" t="s">
        <v>9060</v>
      </c>
      <c r="F2292" t="s">
        <v>9061</v>
      </c>
      <c r="I2292" t="s">
        <v>10324</v>
      </c>
    </row>
    <row r="2293" spans="2:9">
      <c r="B2293">
        <v>1992</v>
      </c>
      <c r="C2293" t="s">
        <v>10325</v>
      </c>
      <c r="D2293" t="s">
        <v>10326</v>
      </c>
      <c r="E2293" t="s">
        <v>5486</v>
      </c>
      <c r="F2293" t="s">
        <v>5487</v>
      </c>
      <c r="I2293" t="s">
        <v>10327</v>
      </c>
    </row>
    <row r="2294" spans="2:9">
      <c r="B2294">
        <v>2010</v>
      </c>
      <c r="C2294" t="s">
        <v>10328</v>
      </c>
      <c r="D2294" t="s">
        <v>10329</v>
      </c>
      <c r="E2294" t="s">
        <v>10330</v>
      </c>
      <c r="G2294" t="s">
        <v>4555</v>
      </c>
      <c r="H2294" t="s">
        <v>10331</v>
      </c>
      <c r="I2294" t="s">
        <v>10332</v>
      </c>
    </row>
    <row r="2295" spans="2:9">
      <c r="B2295">
        <v>2008</v>
      </c>
      <c r="C2295" t="s">
        <v>10333</v>
      </c>
      <c r="D2295" t="s">
        <v>10334</v>
      </c>
      <c r="E2295" t="s">
        <v>1741</v>
      </c>
      <c r="G2295" t="s">
        <v>1742</v>
      </c>
      <c r="H2295" t="s">
        <v>10335</v>
      </c>
      <c r="I2295" t="s">
        <v>10336</v>
      </c>
    </row>
    <row r="2296" spans="2:9">
      <c r="B2296">
        <v>1988</v>
      </c>
      <c r="C2296" t="s">
        <v>10337</v>
      </c>
      <c r="D2296" t="s">
        <v>10338</v>
      </c>
      <c r="E2296" t="s">
        <v>9343</v>
      </c>
      <c r="G2296" t="s">
        <v>9344</v>
      </c>
      <c r="H2296" t="s">
        <v>10339</v>
      </c>
      <c r="I2296" t="s">
        <v>10340</v>
      </c>
    </row>
    <row r="2297" spans="2:9">
      <c r="B2297">
        <v>1985</v>
      </c>
      <c r="C2297" t="s">
        <v>10341</v>
      </c>
      <c r="D2297" t="s">
        <v>10342</v>
      </c>
      <c r="E2297" t="s">
        <v>10343</v>
      </c>
      <c r="G2297" t="s">
        <v>9296</v>
      </c>
      <c r="H2297" t="s">
        <v>10344</v>
      </c>
      <c r="I2297" t="s">
        <v>10345</v>
      </c>
    </row>
    <row r="2298" spans="2:9">
      <c r="B2298">
        <v>2007</v>
      </c>
      <c r="C2298" t="s">
        <v>10346</v>
      </c>
      <c r="D2298" t="s">
        <v>10347</v>
      </c>
      <c r="E2298" t="s">
        <v>10348</v>
      </c>
      <c r="F2298" t="s">
        <v>10349</v>
      </c>
      <c r="I2298" t="s">
        <v>10350</v>
      </c>
    </row>
    <row r="2299" spans="2:9">
      <c r="B2299">
        <v>2019</v>
      </c>
      <c r="C2299" t="s">
        <v>10351</v>
      </c>
      <c r="D2299" t="s">
        <v>10352</v>
      </c>
      <c r="E2299" t="s">
        <v>3625</v>
      </c>
      <c r="G2299" t="s">
        <v>3626</v>
      </c>
      <c r="H2299" t="s">
        <v>10353</v>
      </c>
      <c r="I2299" t="s">
        <v>10354</v>
      </c>
    </row>
    <row r="2300" spans="2:9">
      <c r="B2300">
        <v>2013</v>
      </c>
      <c r="C2300" t="s">
        <v>10355</v>
      </c>
      <c r="D2300" t="s">
        <v>10356</v>
      </c>
      <c r="E2300" t="s">
        <v>10357</v>
      </c>
      <c r="F2300" t="s">
        <v>10358</v>
      </c>
      <c r="I2300" t="s">
        <v>10359</v>
      </c>
    </row>
    <row r="2301" spans="2:9">
      <c r="B2301">
        <v>2000</v>
      </c>
      <c r="C2301" t="s">
        <v>10360</v>
      </c>
      <c r="D2301" t="s">
        <v>10361</v>
      </c>
      <c r="E2301" t="s">
        <v>10362</v>
      </c>
      <c r="G2301" t="s">
        <v>10363</v>
      </c>
      <c r="H2301" t="s">
        <v>10364</v>
      </c>
      <c r="I2301" t="s">
        <v>10365</v>
      </c>
    </row>
    <row r="2302" spans="2:9">
      <c r="B2302">
        <v>2012</v>
      </c>
      <c r="C2302" t="s">
        <v>10366</v>
      </c>
      <c r="D2302" t="s">
        <v>10260</v>
      </c>
      <c r="E2302" t="s">
        <v>10261</v>
      </c>
      <c r="F2302" t="s">
        <v>10262</v>
      </c>
      <c r="I2302" t="s">
        <v>10367</v>
      </c>
    </row>
    <row r="2303" spans="2:9">
      <c r="B2303">
        <v>2004</v>
      </c>
      <c r="C2303" t="s">
        <v>10368</v>
      </c>
      <c r="D2303" t="s">
        <v>10369</v>
      </c>
      <c r="E2303" t="s">
        <v>10370</v>
      </c>
      <c r="G2303" t="s">
        <v>10371</v>
      </c>
      <c r="H2303" t="s">
        <v>10372</v>
      </c>
      <c r="I2303" t="s">
        <v>10373</v>
      </c>
    </row>
    <row r="2304" spans="2:9">
      <c r="B2304">
        <v>1989</v>
      </c>
      <c r="C2304" t="s">
        <v>10374</v>
      </c>
      <c r="D2304" t="s">
        <v>10375</v>
      </c>
      <c r="E2304" t="s">
        <v>10376</v>
      </c>
      <c r="G2304" t="s">
        <v>6188</v>
      </c>
      <c r="H2304" t="s">
        <v>10377</v>
      </c>
      <c r="I2304" t="s">
        <v>10378</v>
      </c>
    </row>
    <row r="2305" spans="2:9">
      <c r="B2305">
        <v>2001</v>
      </c>
      <c r="C2305" t="s">
        <v>10379</v>
      </c>
      <c r="D2305" t="s">
        <v>10380</v>
      </c>
      <c r="E2305" t="s">
        <v>10381</v>
      </c>
      <c r="G2305" t="s">
        <v>10382</v>
      </c>
      <c r="H2305" t="s">
        <v>10383</v>
      </c>
      <c r="I2305" t="s">
        <v>10384</v>
      </c>
    </row>
    <row r="2306" spans="2:9">
      <c r="B2306">
        <v>2008</v>
      </c>
      <c r="C2306" t="s">
        <v>9455</v>
      </c>
      <c r="D2306" t="s">
        <v>10385</v>
      </c>
      <c r="E2306" t="s">
        <v>10386</v>
      </c>
      <c r="F2306" t="s">
        <v>10387</v>
      </c>
      <c r="I2306" t="s">
        <v>10388</v>
      </c>
    </row>
    <row r="2307" spans="2:9">
      <c r="B2307">
        <v>2010</v>
      </c>
      <c r="D2307" t="s">
        <v>10389</v>
      </c>
      <c r="E2307" t="s">
        <v>10390</v>
      </c>
      <c r="G2307" t="s">
        <v>10391</v>
      </c>
      <c r="H2307" t="s">
        <v>10392</v>
      </c>
      <c r="I2307" t="s">
        <v>10393</v>
      </c>
    </row>
    <row r="2308" spans="2:9">
      <c r="B2308">
        <v>2018</v>
      </c>
      <c r="C2308" t="s">
        <v>10394</v>
      </c>
      <c r="D2308" t="s">
        <v>10395</v>
      </c>
      <c r="E2308" t="s">
        <v>10396</v>
      </c>
      <c r="F2308" t="s">
        <v>10397</v>
      </c>
      <c r="I2308" t="s">
        <v>10398</v>
      </c>
    </row>
    <row r="2309" spans="2:9">
      <c r="B2309">
        <v>2017</v>
      </c>
      <c r="C2309" t="s">
        <v>10399</v>
      </c>
      <c r="D2309" t="s">
        <v>10400</v>
      </c>
      <c r="E2309" t="s">
        <v>10401</v>
      </c>
      <c r="G2309" t="s">
        <v>10402</v>
      </c>
      <c r="H2309" t="s">
        <v>10403</v>
      </c>
      <c r="I2309" t="s">
        <v>10404</v>
      </c>
    </row>
    <row r="2310" spans="2:9">
      <c r="B2310">
        <v>1992</v>
      </c>
      <c r="C2310" t="s">
        <v>10405</v>
      </c>
      <c r="D2310" t="s">
        <v>10406</v>
      </c>
      <c r="E2310" t="s">
        <v>10407</v>
      </c>
      <c r="G2310" t="s">
        <v>8347</v>
      </c>
      <c r="H2310" t="s">
        <v>10408</v>
      </c>
      <c r="I2310" t="s">
        <v>10409</v>
      </c>
    </row>
    <row r="2311" spans="2:9">
      <c r="B2311">
        <v>1993</v>
      </c>
      <c r="C2311" t="s">
        <v>10410</v>
      </c>
      <c r="D2311" t="s">
        <v>10411</v>
      </c>
      <c r="E2311" t="s">
        <v>10412</v>
      </c>
      <c r="F2311" t="s">
        <v>10413</v>
      </c>
      <c r="I2311" t="s">
        <v>10414</v>
      </c>
    </row>
    <row r="2312" spans="2:9">
      <c r="B2312">
        <v>2002</v>
      </c>
      <c r="C2312" t="s">
        <v>10415</v>
      </c>
      <c r="D2312" t="s">
        <v>10416</v>
      </c>
      <c r="E2312" t="s">
        <v>1352</v>
      </c>
      <c r="F2312" t="s">
        <v>1353</v>
      </c>
      <c r="I2312" t="s">
        <v>10417</v>
      </c>
    </row>
    <row r="2313" spans="2:9">
      <c r="B2313">
        <v>2002</v>
      </c>
      <c r="C2313" t="s">
        <v>10418</v>
      </c>
      <c r="D2313" t="s">
        <v>10419</v>
      </c>
      <c r="E2313" t="s">
        <v>10420</v>
      </c>
      <c r="F2313" t="s">
        <v>10421</v>
      </c>
      <c r="I2313" t="s">
        <v>10422</v>
      </c>
    </row>
    <row r="2314" spans="2:9">
      <c r="B2314">
        <v>2010</v>
      </c>
      <c r="C2314" t="s">
        <v>10423</v>
      </c>
      <c r="D2314" t="s">
        <v>10424</v>
      </c>
      <c r="E2314" t="s">
        <v>1900</v>
      </c>
      <c r="G2314" t="s">
        <v>1901</v>
      </c>
      <c r="H2314" t="s">
        <v>10425</v>
      </c>
      <c r="I2314" t="s">
        <v>10426</v>
      </c>
    </row>
    <row r="2315" spans="2:9">
      <c r="B2315">
        <v>2016</v>
      </c>
      <c r="C2315" t="s">
        <v>10427</v>
      </c>
      <c r="D2315" t="s">
        <v>10428</v>
      </c>
      <c r="E2315" t="s">
        <v>10429</v>
      </c>
      <c r="F2315" t="s">
        <v>10430</v>
      </c>
      <c r="I2315" t="s">
        <v>10431</v>
      </c>
    </row>
    <row r="2316" spans="2:9">
      <c r="B2316">
        <v>1990</v>
      </c>
      <c r="C2316" t="s">
        <v>10432</v>
      </c>
      <c r="D2316" t="s">
        <v>10433</v>
      </c>
      <c r="E2316" t="s">
        <v>6668</v>
      </c>
      <c r="G2316" t="s">
        <v>6669</v>
      </c>
      <c r="H2316" t="s">
        <v>10434</v>
      </c>
      <c r="I2316" t="s">
        <v>10435</v>
      </c>
    </row>
    <row r="2317" spans="2:9">
      <c r="B2317">
        <v>2017</v>
      </c>
      <c r="C2317" t="s">
        <v>10436</v>
      </c>
      <c r="D2317" t="s">
        <v>10437</v>
      </c>
      <c r="E2317" t="s">
        <v>10438</v>
      </c>
      <c r="G2317" t="s">
        <v>10439</v>
      </c>
      <c r="H2317" t="s">
        <v>10440</v>
      </c>
      <c r="I2317" t="s">
        <v>10441</v>
      </c>
    </row>
    <row r="2318" spans="2:9">
      <c r="B2318">
        <v>2005</v>
      </c>
      <c r="C2318" t="s">
        <v>10442</v>
      </c>
      <c r="D2318" t="s">
        <v>10443</v>
      </c>
      <c r="E2318" t="s">
        <v>10444</v>
      </c>
      <c r="F2318" t="s">
        <v>10445</v>
      </c>
      <c r="I2318" t="s">
        <v>10446</v>
      </c>
    </row>
    <row r="2319" spans="2:9">
      <c r="B2319">
        <v>2018</v>
      </c>
      <c r="C2319" t="s">
        <v>10447</v>
      </c>
      <c r="D2319" t="s">
        <v>10448</v>
      </c>
      <c r="E2319" t="s">
        <v>10449</v>
      </c>
      <c r="F2319" t="s">
        <v>10450</v>
      </c>
      <c r="I2319" t="s">
        <v>10451</v>
      </c>
    </row>
    <row r="2320" spans="2:9">
      <c r="B2320">
        <v>1971</v>
      </c>
      <c r="C2320" t="s">
        <v>10452</v>
      </c>
      <c r="D2320" t="s">
        <v>10453</v>
      </c>
      <c r="E2320" t="s">
        <v>4349</v>
      </c>
      <c r="G2320" t="s">
        <v>4350</v>
      </c>
      <c r="H2320" t="s">
        <v>10454</v>
      </c>
      <c r="I2320" t="s">
        <v>10455</v>
      </c>
    </row>
    <row r="2321" spans="2:9">
      <c r="B2321">
        <v>2005</v>
      </c>
      <c r="C2321" t="s">
        <v>10456</v>
      </c>
      <c r="D2321" t="s">
        <v>10457</v>
      </c>
      <c r="E2321" t="s">
        <v>10458</v>
      </c>
      <c r="F2321" t="s">
        <v>10459</v>
      </c>
      <c r="I2321" t="s">
        <v>10460</v>
      </c>
    </row>
    <row r="2322" spans="2:9">
      <c r="B2322">
        <v>1998</v>
      </c>
      <c r="C2322" t="s">
        <v>6992</v>
      </c>
      <c r="D2322" t="s">
        <v>10461</v>
      </c>
      <c r="E2322" t="s">
        <v>9140</v>
      </c>
      <c r="G2322" t="s">
        <v>9141</v>
      </c>
      <c r="H2322" t="s">
        <v>10462</v>
      </c>
      <c r="I2322" t="s">
        <v>10463</v>
      </c>
    </row>
    <row r="2323" spans="2:9">
      <c r="B2323">
        <v>1981</v>
      </c>
      <c r="D2323" t="s">
        <v>10464</v>
      </c>
      <c r="E2323" t="s">
        <v>7296</v>
      </c>
      <c r="G2323" t="s">
        <v>7297</v>
      </c>
      <c r="H2323" t="s">
        <v>10465</v>
      </c>
      <c r="I2323" t="s">
        <v>10466</v>
      </c>
    </row>
    <row r="2324" spans="2:9">
      <c r="B2324">
        <v>1998</v>
      </c>
      <c r="C2324" t="s">
        <v>10467</v>
      </c>
      <c r="D2324" t="s">
        <v>10468</v>
      </c>
      <c r="E2324" t="s">
        <v>10469</v>
      </c>
      <c r="G2324" t="s">
        <v>10470</v>
      </c>
      <c r="H2324" t="s">
        <v>10471</v>
      </c>
      <c r="I2324" t="s">
        <v>10472</v>
      </c>
    </row>
    <row r="2325" spans="2:9">
      <c r="B2325">
        <v>2000</v>
      </c>
      <c r="C2325" t="s">
        <v>10473</v>
      </c>
      <c r="D2325" t="s">
        <v>10474</v>
      </c>
      <c r="E2325" t="s">
        <v>5939</v>
      </c>
      <c r="G2325" t="s">
        <v>1889</v>
      </c>
      <c r="H2325" t="s">
        <v>10475</v>
      </c>
      <c r="I2325" t="s">
        <v>10476</v>
      </c>
    </row>
    <row r="2326" spans="2:9">
      <c r="B2326">
        <v>2012</v>
      </c>
      <c r="C2326" t="s">
        <v>10477</v>
      </c>
      <c r="D2326" t="s">
        <v>10478</v>
      </c>
      <c r="E2326" t="s">
        <v>1906</v>
      </c>
      <c r="G2326" t="s">
        <v>1907</v>
      </c>
      <c r="H2326" t="s">
        <v>10479</v>
      </c>
      <c r="I2326" t="s">
        <v>10480</v>
      </c>
    </row>
    <row r="2327" spans="2:9">
      <c r="B2327">
        <v>2015</v>
      </c>
      <c r="C2327" t="s">
        <v>10481</v>
      </c>
      <c r="D2327" t="s">
        <v>10482</v>
      </c>
      <c r="E2327" t="s">
        <v>7924</v>
      </c>
      <c r="G2327" t="s">
        <v>7925</v>
      </c>
      <c r="H2327" t="s">
        <v>10483</v>
      </c>
      <c r="I2327" t="s">
        <v>10484</v>
      </c>
    </row>
    <row r="2328" spans="2:9">
      <c r="B2328">
        <v>2016</v>
      </c>
      <c r="C2328" t="s">
        <v>10485</v>
      </c>
      <c r="D2328" t="s">
        <v>10486</v>
      </c>
      <c r="E2328" t="s">
        <v>10487</v>
      </c>
      <c r="G2328" t="s">
        <v>10488</v>
      </c>
      <c r="H2328" t="s">
        <v>10489</v>
      </c>
      <c r="I2328" t="s">
        <v>10490</v>
      </c>
    </row>
    <row r="2329" spans="2:9">
      <c r="B2329">
        <v>1973</v>
      </c>
      <c r="D2329" t="s">
        <v>10491</v>
      </c>
      <c r="E2329" t="s">
        <v>10492</v>
      </c>
      <c r="G2329" t="s">
        <v>3626</v>
      </c>
      <c r="H2329" t="s">
        <v>10493</v>
      </c>
      <c r="I2329" t="s">
        <v>10494</v>
      </c>
    </row>
    <row r="2330" spans="2:9">
      <c r="B2330">
        <v>2000</v>
      </c>
      <c r="C2330" t="s">
        <v>10495</v>
      </c>
      <c r="D2330" t="s">
        <v>10496</v>
      </c>
      <c r="E2330" t="s">
        <v>6263</v>
      </c>
      <c r="G2330" t="s">
        <v>6264</v>
      </c>
      <c r="H2330" t="s">
        <v>10497</v>
      </c>
      <c r="I2330" t="s">
        <v>10498</v>
      </c>
    </row>
    <row r="2331" spans="2:9">
      <c r="B2331">
        <v>1999</v>
      </c>
      <c r="C2331" t="s">
        <v>10499</v>
      </c>
      <c r="D2331" t="s">
        <v>10500</v>
      </c>
      <c r="E2331" t="s">
        <v>10501</v>
      </c>
      <c r="F2331" t="s">
        <v>10502</v>
      </c>
      <c r="I2331" t="s">
        <v>10503</v>
      </c>
    </row>
    <row r="2332" spans="2:9">
      <c r="B2332">
        <v>2015</v>
      </c>
      <c r="C2332" t="s">
        <v>10504</v>
      </c>
      <c r="D2332" t="s">
        <v>10505</v>
      </c>
      <c r="E2332" t="s">
        <v>10506</v>
      </c>
      <c r="G2332" t="s">
        <v>10507</v>
      </c>
      <c r="H2332" t="s">
        <v>10508</v>
      </c>
      <c r="I2332" t="s">
        <v>10509</v>
      </c>
    </row>
    <row r="2333" spans="2:9">
      <c r="B2333">
        <v>1993</v>
      </c>
      <c r="C2333" t="s">
        <v>10510</v>
      </c>
      <c r="D2333" t="s">
        <v>10511</v>
      </c>
      <c r="E2333" t="s">
        <v>10512</v>
      </c>
      <c r="F2333" t="s">
        <v>10513</v>
      </c>
      <c r="I2333" t="s">
        <v>10514</v>
      </c>
    </row>
    <row r="2334" spans="2:9">
      <c r="B2334">
        <v>1997</v>
      </c>
      <c r="C2334" t="s">
        <v>10515</v>
      </c>
      <c r="D2334" t="s">
        <v>10516</v>
      </c>
      <c r="E2334" t="s">
        <v>10517</v>
      </c>
      <c r="G2334" t="s">
        <v>10518</v>
      </c>
      <c r="H2334" t="s">
        <v>10519</v>
      </c>
      <c r="I2334" t="s">
        <v>10520</v>
      </c>
    </row>
    <row r="2335" spans="2:9">
      <c r="B2335">
        <v>1988</v>
      </c>
      <c r="C2335" t="s">
        <v>10521</v>
      </c>
      <c r="D2335" t="s">
        <v>10522</v>
      </c>
      <c r="E2335" t="s">
        <v>1569</v>
      </c>
      <c r="G2335" t="s">
        <v>1224</v>
      </c>
      <c r="H2335" t="s">
        <v>10523</v>
      </c>
      <c r="I2335" t="s">
        <v>10524</v>
      </c>
    </row>
    <row r="2336" spans="2:9">
      <c r="B2336">
        <v>2017</v>
      </c>
      <c r="C2336" t="s">
        <v>10525</v>
      </c>
      <c r="D2336" t="s">
        <v>10526</v>
      </c>
      <c r="E2336" t="s">
        <v>10527</v>
      </c>
      <c r="F2336" t="s">
        <v>10528</v>
      </c>
      <c r="I2336" t="s">
        <v>10529</v>
      </c>
    </row>
    <row r="2337" spans="2:9">
      <c r="B2337">
        <v>1995</v>
      </c>
      <c r="C2337" t="s">
        <v>10530</v>
      </c>
      <c r="D2337" t="s">
        <v>10531</v>
      </c>
      <c r="E2337" t="s">
        <v>10487</v>
      </c>
      <c r="G2337" t="s">
        <v>10488</v>
      </c>
      <c r="H2337" t="s">
        <v>10532</v>
      </c>
      <c r="I2337" t="s">
        <v>10533</v>
      </c>
    </row>
    <row r="2338" spans="2:9">
      <c r="B2338">
        <v>1998</v>
      </c>
      <c r="C2338" t="s">
        <v>10534</v>
      </c>
      <c r="D2338" t="s">
        <v>10535</v>
      </c>
      <c r="E2338" t="s">
        <v>10536</v>
      </c>
      <c r="G2338" t="s">
        <v>10537</v>
      </c>
      <c r="H2338" t="s">
        <v>10538</v>
      </c>
      <c r="I2338" t="s">
        <v>10539</v>
      </c>
    </row>
    <row r="2339" spans="2:9">
      <c r="B2339">
        <v>1993</v>
      </c>
      <c r="C2339" t="s">
        <v>10540</v>
      </c>
      <c r="D2339" t="s">
        <v>10541</v>
      </c>
      <c r="E2339" t="s">
        <v>7828</v>
      </c>
      <c r="G2339" t="s">
        <v>6346</v>
      </c>
      <c r="H2339" t="s">
        <v>10542</v>
      </c>
      <c r="I2339" t="s">
        <v>10543</v>
      </c>
    </row>
    <row r="2340" spans="2:9">
      <c r="B2340">
        <v>1998</v>
      </c>
      <c r="C2340" t="s">
        <v>10544</v>
      </c>
      <c r="D2340" t="s">
        <v>10545</v>
      </c>
      <c r="E2340" t="s">
        <v>9899</v>
      </c>
      <c r="G2340" t="s">
        <v>9900</v>
      </c>
      <c r="H2340" t="s">
        <v>10546</v>
      </c>
      <c r="I2340" t="s">
        <v>10547</v>
      </c>
    </row>
    <row r="2341" spans="2:9">
      <c r="B2341">
        <v>1977</v>
      </c>
      <c r="C2341" t="s">
        <v>10548</v>
      </c>
      <c r="D2341" t="s">
        <v>10549</v>
      </c>
      <c r="E2341" t="s">
        <v>10550</v>
      </c>
      <c r="F2341" t="s">
        <v>10551</v>
      </c>
      <c r="I2341" t="s">
        <v>10552</v>
      </c>
    </row>
    <row r="2342" spans="2:9">
      <c r="B2342">
        <v>2010</v>
      </c>
      <c r="C2342" t="s">
        <v>10553</v>
      </c>
      <c r="D2342" t="s">
        <v>10554</v>
      </c>
      <c r="E2342" t="s">
        <v>10555</v>
      </c>
      <c r="G2342" t="s">
        <v>10556</v>
      </c>
      <c r="H2342" t="s">
        <v>10557</v>
      </c>
      <c r="I2342" t="s">
        <v>10558</v>
      </c>
    </row>
    <row r="2343" spans="2:9">
      <c r="B2343">
        <v>1992</v>
      </c>
      <c r="D2343" t="s">
        <v>10559</v>
      </c>
      <c r="E2343" t="s">
        <v>10560</v>
      </c>
      <c r="F2343" t="s">
        <v>10561</v>
      </c>
      <c r="I2343" t="s">
        <v>10562</v>
      </c>
    </row>
    <row r="2344" spans="2:9">
      <c r="B2344">
        <v>2013</v>
      </c>
      <c r="D2344" t="s">
        <v>10563</v>
      </c>
      <c r="E2344" t="s">
        <v>10564</v>
      </c>
      <c r="G2344" t="s">
        <v>10565</v>
      </c>
      <c r="H2344" t="s">
        <v>10566</v>
      </c>
      <c r="I2344" t="s">
        <v>10567</v>
      </c>
    </row>
    <row r="2345" spans="2:9">
      <c r="B2345">
        <v>1995</v>
      </c>
      <c r="C2345" t="s">
        <v>10568</v>
      </c>
      <c r="D2345" t="s">
        <v>10569</v>
      </c>
      <c r="E2345" t="s">
        <v>9988</v>
      </c>
      <c r="G2345" t="s">
        <v>9989</v>
      </c>
      <c r="H2345" t="s">
        <v>10570</v>
      </c>
      <c r="I2345" t="s">
        <v>10571</v>
      </c>
    </row>
    <row r="2346" spans="2:9">
      <c r="B2346">
        <v>1999</v>
      </c>
      <c r="C2346" t="s">
        <v>10572</v>
      </c>
      <c r="D2346" t="s">
        <v>10573</v>
      </c>
      <c r="E2346" t="s">
        <v>3235</v>
      </c>
      <c r="G2346" t="s">
        <v>3236</v>
      </c>
      <c r="H2346" t="s">
        <v>10574</v>
      </c>
      <c r="I2346" t="s">
        <v>10575</v>
      </c>
    </row>
    <row r="2347" spans="2:9">
      <c r="B2347">
        <v>2014</v>
      </c>
      <c r="C2347" t="s">
        <v>10576</v>
      </c>
      <c r="D2347" t="s">
        <v>10577</v>
      </c>
      <c r="E2347" t="s">
        <v>10578</v>
      </c>
      <c r="F2347" t="s">
        <v>10579</v>
      </c>
      <c r="I2347" t="s">
        <v>10580</v>
      </c>
    </row>
    <row r="2348" spans="2:9">
      <c r="B2348">
        <v>2009</v>
      </c>
      <c r="C2348" t="s">
        <v>10581</v>
      </c>
      <c r="D2348" t="s">
        <v>10582</v>
      </c>
      <c r="E2348" t="s">
        <v>10583</v>
      </c>
      <c r="G2348" t="s">
        <v>7350</v>
      </c>
      <c r="H2348" t="s">
        <v>10584</v>
      </c>
      <c r="I2348" t="s">
        <v>10585</v>
      </c>
    </row>
    <row r="2349" spans="2:9">
      <c r="B2349">
        <v>2011</v>
      </c>
      <c r="C2349" t="s">
        <v>10586</v>
      </c>
      <c r="D2349" t="s">
        <v>10587</v>
      </c>
      <c r="E2349" t="s">
        <v>1384</v>
      </c>
      <c r="F2349" t="s">
        <v>1385</v>
      </c>
      <c r="I2349" t="s">
        <v>10588</v>
      </c>
    </row>
    <row r="2350" spans="2:9">
      <c r="B2350">
        <v>2007</v>
      </c>
      <c r="C2350" t="s">
        <v>10589</v>
      </c>
      <c r="D2350" t="s">
        <v>10590</v>
      </c>
      <c r="E2350" t="s">
        <v>5055</v>
      </c>
      <c r="G2350" t="s">
        <v>3498</v>
      </c>
      <c r="H2350" t="s">
        <v>10591</v>
      </c>
      <c r="I2350" t="s">
        <v>10592</v>
      </c>
    </row>
    <row r="2351" spans="2:9">
      <c r="B2351">
        <v>2014</v>
      </c>
      <c r="C2351" t="s">
        <v>10593</v>
      </c>
      <c r="D2351" t="s">
        <v>10594</v>
      </c>
      <c r="E2351" t="s">
        <v>2727</v>
      </c>
      <c r="F2351" t="s">
        <v>2728</v>
      </c>
      <c r="I2351" t="s">
        <v>10595</v>
      </c>
    </row>
    <row r="2352" spans="2:9">
      <c r="B2352">
        <v>1992</v>
      </c>
      <c r="C2352" t="s">
        <v>10596</v>
      </c>
      <c r="D2352" t="s">
        <v>10597</v>
      </c>
      <c r="E2352" t="s">
        <v>7316</v>
      </c>
      <c r="G2352" t="s">
        <v>7317</v>
      </c>
      <c r="H2352" t="s">
        <v>10598</v>
      </c>
      <c r="I2352" t="s">
        <v>10599</v>
      </c>
    </row>
    <row r="2353" spans="2:9">
      <c r="B2353">
        <v>2014</v>
      </c>
      <c r="C2353" t="s">
        <v>8372</v>
      </c>
      <c r="D2353" t="s">
        <v>10600</v>
      </c>
      <c r="E2353" t="s">
        <v>8374</v>
      </c>
      <c r="F2353" t="s">
        <v>8375</v>
      </c>
      <c r="I2353" t="s">
        <v>10601</v>
      </c>
    </row>
    <row r="2354" spans="2:9">
      <c r="B2354">
        <v>2015</v>
      </c>
      <c r="C2354" t="s">
        <v>10602</v>
      </c>
      <c r="D2354" t="s">
        <v>10603</v>
      </c>
      <c r="E2354" t="s">
        <v>10604</v>
      </c>
      <c r="F2354" t="s">
        <v>10605</v>
      </c>
      <c r="I2354" t="s">
        <v>10606</v>
      </c>
    </row>
    <row r="2355" spans="2:9">
      <c r="B2355">
        <v>1998</v>
      </c>
      <c r="C2355" t="s">
        <v>10607</v>
      </c>
      <c r="D2355" t="s">
        <v>10608</v>
      </c>
      <c r="E2355" t="s">
        <v>9386</v>
      </c>
      <c r="F2355" t="s">
        <v>9387</v>
      </c>
      <c r="I2355" t="s">
        <v>10609</v>
      </c>
    </row>
    <row r="2356" spans="2:9">
      <c r="B2356">
        <v>2011</v>
      </c>
      <c r="C2356" t="s">
        <v>10610</v>
      </c>
      <c r="D2356" t="s">
        <v>10611</v>
      </c>
      <c r="E2356" t="s">
        <v>10612</v>
      </c>
      <c r="F2356" t="s">
        <v>10613</v>
      </c>
      <c r="I2356" t="s">
        <v>10614</v>
      </c>
    </row>
    <row r="2357" spans="2:9">
      <c r="B2357">
        <v>2001</v>
      </c>
      <c r="C2357" t="s">
        <v>10615</v>
      </c>
      <c r="D2357" t="s">
        <v>10616</v>
      </c>
      <c r="E2357" t="s">
        <v>10617</v>
      </c>
      <c r="G2357" t="s">
        <v>1468</v>
      </c>
      <c r="H2357" t="s">
        <v>10618</v>
      </c>
      <c r="I2357" t="s">
        <v>10619</v>
      </c>
    </row>
    <row r="2358" spans="2:9">
      <c r="B2358">
        <v>2013</v>
      </c>
      <c r="C2358" t="s">
        <v>10620</v>
      </c>
      <c r="D2358" t="s">
        <v>10621</v>
      </c>
      <c r="E2358" t="s">
        <v>3852</v>
      </c>
      <c r="G2358" t="s">
        <v>3853</v>
      </c>
      <c r="H2358" t="s">
        <v>10622</v>
      </c>
      <c r="I2358" t="s">
        <v>10623</v>
      </c>
    </row>
    <row r="2359" spans="2:9">
      <c r="B2359">
        <v>2008</v>
      </c>
      <c r="C2359" t="s">
        <v>10624</v>
      </c>
      <c r="D2359" t="s">
        <v>10625</v>
      </c>
      <c r="E2359" t="s">
        <v>10626</v>
      </c>
      <c r="G2359" t="s">
        <v>5295</v>
      </c>
      <c r="H2359" t="s">
        <v>10627</v>
      </c>
      <c r="I2359" t="s">
        <v>10628</v>
      </c>
    </row>
    <row r="2360" spans="2:9">
      <c r="B2360">
        <v>1991</v>
      </c>
      <c r="C2360" t="s">
        <v>10629</v>
      </c>
      <c r="D2360" t="s">
        <v>10630</v>
      </c>
      <c r="E2360" t="s">
        <v>7698</v>
      </c>
      <c r="G2360" t="s">
        <v>7699</v>
      </c>
      <c r="H2360" t="s">
        <v>10631</v>
      </c>
      <c r="I2360" t="s">
        <v>10632</v>
      </c>
    </row>
    <row r="2361" spans="2:9">
      <c r="B2361">
        <v>2000</v>
      </c>
      <c r="C2361" t="s">
        <v>10633</v>
      </c>
      <c r="D2361" t="s">
        <v>10634</v>
      </c>
      <c r="E2361" t="s">
        <v>10635</v>
      </c>
      <c r="G2361" t="s">
        <v>10636</v>
      </c>
      <c r="H2361" t="s">
        <v>10637</v>
      </c>
      <c r="I2361" t="s">
        <v>10638</v>
      </c>
    </row>
    <row r="2362" spans="2:9">
      <c r="B2362">
        <v>1992</v>
      </c>
      <c r="C2362" t="s">
        <v>10639</v>
      </c>
      <c r="D2362" t="s">
        <v>10640</v>
      </c>
      <c r="E2362" t="s">
        <v>10362</v>
      </c>
      <c r="G2362" t="s">
        <v>10363</v>
      </c>
      <c r="H2362" t="s">
        <v>10641</v>
      </c>
      <c r="I2362" t="s">
        <v>10642</v>
      </c>
    </row>
    <row r="2363" spans="2:9">
      <c r="B2363">
        <v>1976</v>
      </c>
      <c r="C2363" t="s">
        <v>10643</v>
      </c>
      <c r="D2363" t="s">
        <v>10644</v>
      </c>
      <c r="E2363" t="s">
        <v>10645</v>
      </c>
      <c r="F2363" t="s">
        <v>10646</v>
      </c>
      <c r="I2363" t="s">
        <v>10647</v>
      </c>
    </row>
    <row r="2364" spans="2:9">
      <c r="B2364">
        <v>1967</v>
      </c>
      <c r="C2364" t="s">
        <v>10648</v>
      </c>
      <c r="D2364" t="s">
        <v>10649</v>
      </c>
      <c r="E2364" t="s">
        <v>10612</v>
      </c>
      <c r="F2364" t="s">
        <v>10613</v>
      </c>
      <c r="I2364" t="s">
        <v>10650</v>
      </c>
    </row>
    <row r="2365" spans="2:9">
      <c r="B2365">
        <v>1988</v>
      </c>
      <c r="C2365" t="s">
        <v>10651</v>
      </c>
      <c r="D2365" t="s">
        <v>10652</v>
      </c>
      <c r="E2365" t="s">
        <v>3599</v>
      </c>
      <c r="G2365" t="s">
        <v>3600</v>
      </c>
      <c r="H2365" t="s">
        <v>10653</v>
      </c>
      <c r="I2365" t="s">
        <v>10654</v>
      </c>
    </row>
    <row r="2366" spans="2:9">
      <c r="B2366">
        <v>2011</v>
      </c>
      <c r="D2366" t="s">
        <v>2104</v>
      </c>
      <c r="E2366" t="s">
        <v>3258</v>
      </c>
      <c r="F2366" t="s">
        <v>3259</v>
      </c>
      <c r="I2366" t="s">
        <v>10655</v>
      </c>
    </row>
    <row r="2367" spans="2:9">
      <c r="B2367">
        <v>1981</v>
      </c>
      <c r="C2367" t="s">
        <v>10656</v>
      </c>
      <c r="D2367" t="s">
        <v>10657</v>
      </c>
      <c r="E2367" t="s">
        <v>10658</v>
      </c>
      <c r="G2367" t="s">
        <v>10659</v>
      </c>
      <c r="H2367" t="s">
        <v>10660</v>
      </c>
      <c r="I2367" t="s">
        <v>10661</v>
      </c>
    </row>
    <row r="2368" spans="2:9">
      <c r="B2368">
        <v>1984</v>
      </c>
      <c r="C2368" t="s">
        <v>10662</v>
      </c>
      <c r="D2368" t="s">
        <v>10663</v>
      </c>
      <c r="E2368" t="s">
        <v>10664</v>
      </c>
      <c r="G2368" t="s">
        <v>8528</v>
      </c>
      <c r="H2368" t="s">
        <v>10665</v>
      </c>
      <c r="I2368" t="s">
        <v>10666</v>
      </c>
    </row>
    <row r="2369" spans="2:9">
      <c r="B2369">
        <v>1971</v>
      </c>
      <c r="C2369" t="s">
        <v>10667</v>
      </c>
      <c r="D2369" t="s">
        <v>10668</v>
      </c>
      <c r="E2369" t="s">
        <v>10669</v>
      </c>
      <c r="F2369" t="s">
        <v>10670</v>
      </c>
      <c r="I2369" t="s">
        <v>10671</v>
      </c>
    </row>
    <row r="2370" spans="2:9">
      <c r="B2370">
        <v>2003</v>
      </c>
      <c r="C2370" t="s">
        <v>10672</v>
      </c>
      <c r="D2370" t="s">
        <v>10673</v>
      </c>
      <c r="E2370" t="s">
        <v>2652</v>
      </c>
      <c r="G2370" t="s">
        <v>2653</v>
      </c>
      <c r="H2370" t="s">
        <v>10674</v>
      </c>
      <c r="I2370" t="s">
        <v>10675</v>
      </c>
    </row>
    <row r="2371" spans="2:9">
      <c r="B2371">
        <v>2011</v>
      </c>
      <c r="C2371" t="s">
        <v>10676</v>
      </c>
      <c r="D2371" t="s">
        <v>10677</v>
      </c>
      <c r="E2371" t="s">
        <v>5294</v>
      </c>
      <c r="G2371" t="s">
        <v>5295</v>
      </c>
      <c r="H2371" t="s">
        <v>10678</v>
      </c>
      <c r="I2371" t="s">
        <v>10679</v>
      </c>
    </row>
    <row r="2372" spans="2:9">
      <c r="B2372">
        <v>2009</v>
      </c>
      <c r="C2372" t="s">
        <v>10680</v>
      </c>
      <c r="D2372" t="s">
        <v>10681</v>
      </c>
      <c r="E2372" t="s">
        <v>10612</v>
      </c>
      <c r="F2372" t="s">
        <v>10613</v>
      </c>
      <c r="I2372" t="s">
        <v>10682</v>
      </c>
    </row>
    <row r="2373" spans="2:9">
      <c r="B2373">
        <v>2004</v>
      </c>
      <c r="C2373" t="s">
        <v>10683</v>
      </c>
      <c r="D2373" t="s">
        <v>10684</v>
      </c>
      <c r="E2373" t="s">
        <v>1836</v>
      </c>
      <c r="G2373" t="s">
        <v>1837</v>
      </c>
      <c r="H2373" t="s">
        <v>10685</v>
      </c>
      <c r="I2373" t="s">
        <v>10686</v>
      </c>
    </row>
    <row r="2374" spans="2:9">
      <c r="B2374">
        <v>2006</v>
      </c>
      <c r="C2374" t="s">
        <v>10687</v>
      </c>
      <c r="D2374" t="s">
        <v>10688</v>
      </c>
      <c r="E2374" t="s">
        <v>10689</v>
      </c>
      <c r="F2374" t="s">
        <v>10690</v>
      </c>
      <c r="I2374" t="s">
        <v>10691</v>
      </c>
    </row>
    <row r="2375" spans="2:9">
      <c r="B2375">
        <v>2008</v>
      </c>
      <c r="C2375" t="s">
        <v>10692</v>
      </c>
      <c r="D2375" t="s">
        <v>10693</v>
      </c>
      <c r="E2375" t="s">
        <v>10694</v>
      </c>
      <c r="G2375" t="s">
        <v>10695</v>
      </c>
      <c r="H2375" t="s">
        <v>10696</v>
      </c>
      <c r="I2375" t="s">
        <v>10697</v>
      </c>
    </row>
    <row r="2376" spans="2:9">
      <c r="B2376">
        <v>1980</v>
      </c>
      <c r="C2376" t="s">
        <v>10698</v>
      </c>
      <c r="D2376" t="s">
        <v>10699</v>
      </c>
      <c r="E2376" t="s">
        <v>5551</v>
      </c>
      <c r="G2376" t="s">
        <v>5552</v>
      </c>
      <c r="H2376" t="s">
        <v>10700</v>
      </c>
      <c r="I2376" t="s">
        <v>10701</v>
      </c>
    </row>
    <row r="2377" spans="2:9">
      <c r="B2377">
        <v>2017</v>
      </c>
      <c r="C2377" t="s">
        <v>10702</v>
      </c>
      <c r="D2377" t="s">
        <v>10703</v>
      </c>
      <c r="E2377" t="s">
        <v>10704</v>
      </c>
      <c r="F2377" t="s">
        <v>10705</v>
      </c>
      <c r="I2377" t="s">
        <v>10706</v>
      </c>
    </row>
    <row r="2378" spans="2:9">
      <c r="B2378">
        <v>2009</v>
      </c>
      <c r="C2378" t="s">
        <v>10707</v>
      </c>
      <c r="D2378" t="s">
        <v>10708</v>
      </c>
      <c r="E2378" t="s">
        <v>10709</v>
      </c>
      <c r="F2378" t="s">
        <v>10710</v>
      </c>
      <c r="I2378" t="s">
        <v>10711</v>
      </c>
    </row>
    <row r="2379" spans="2:9">
      <c r="B2379">
        <v>1981</v>
      </c>
      <c r="C2379" t="s">
        <v>10712</v>
      </c>
      <c r="D2379" t="s">
        <v>10713</v>
      </c>
      <c r="E2379" t="s">
        <v>9084</v>
      </c>
      <c r="G2379" t="s">
        <v>9085</v>
      </c>
      <c r="H2379" t="s">
        <v>10714</v>
      </c>
      <c r="I2379" t="s">
        <v>10715</v>
      </c>
    </row>
    <row r="2380" spans="2:9">
      <c r="B2380">
        <v>2009</v>
      </c>
      <c r="D2380" t="s">
        <v>10716</v>
      </c>
      <c r="E2380" t="s">
        <v>10564</v>
      </c>
      <c r="G2380" t="s">
        <v>10565</v>
      </c>
      <c r="H2380" t="s">
        <v>10717</v>
      </c>
      <c r="I2380" t="s">
        <v>10718</v>
      </c>
    </row>
    <row r="2381" spans="2:9">
      <c r="B2381">
        <v>1999</v>
      </c>
      <c r="C2381" t="s">
        <v>10719</v>
      </c>
      <c r="D2381" t="s">
        <v>10720</v>
      </c>
      <c r="E2381" t="s">
        <v>8861</v>
      </c>
      <c r="F2381" t="s">
        <v>8862</v>
      </c>
      <c r="I2381" t="s">
        <v>10721</v>
      </c>
    </row>
    <row r="2382" spans="2:9">
      <c r="B2382">
        <v>1995</v>
      </c>
      <c r="C2382" t="s">
        <v>10722</v>
      </c>
      <c r="D2382" t="s">
        <v>10723</v>
      </c>
      <c r="E2382" t="s">
        <v>10724</v>
      </c>
      <c r="G2382" t="s">
        <v>10725</v>
      </c>
      <c r="H2382" t="s">
        <v>10726</v>
      </c>
      <c r="I2382" t="s">
        <v>10727</v>
      </c>
    </row>
    <row r="2383" spans="2:9">
      <c r="B2383">
        <v>2002</v>
      </c>
      <c r="C2383" t="s">
        <v>10728</v>
      </c>
      <c r="D2383" t="s">
        <v>10729</v>
      </c>
      <c r="E2383" t="s">
        <v>7458</v>
      </c>
      <c r="F2383" t="s">
        <v>7459</v>
      </c>
      <c r="I2383" t="s">
        <v>10730</v>
      </c>
    </row>
    <row r="2384" spans="2:9">
      <c r="B2384">
        <v>1978</v>
      </c>
      <c r="C2384" t="s">
        <v>10731</v>
      </c>
      <c r="D2384" t="s">
        <v>10732</v>
      </c>
      <c r="E2384" t="s">
        <v>4219</v>
      </c>
      <c r="F2384" t="s">
        <v>4220</v>
      </c>
      <c r="I2384" t="s">
        <v>10733</v>
      </c>
    </row>
    <row r="2385" spans="2:9">
      <c r="B2385">
        <v>1991</v>
      </c>
      <c r="C2385" t="s">
        <v>10734</v>
      </c>
      <c r="D2385" t="s">
        <v>10735</v>
      </c>
      <c r="E2385" t="s">
        <v>10736</v>
      </c>
      <c r="G2385" t="s">
        <v>1777</v>
      </c>
      <c r="H2385" t="s">
        <v>10737</v>
      </c>
      <c r="I2385" t="s">
        <v>10738</v>
      </c>
    </row>
    <row r="2386" spans="2:9">
      <c r="B2386">
        <v>2009</v>
      </c>
      <c r="D2386" t="s">
        <v>10739</v>
      </c>
      <c r="E2386" t="s">
        <v>10740</v>
      </c>
      <c r="G2386" t="s">
        <v>10741</v>
      </c>
      <c r="H2386" t="s">
        <v>10742</v>
      </c>
      <c r="I2386" t="s">
        <v>10743</v>
      </c>
    </row>
    <row r="2387" spans="2:9">
      <c r="B2387">
        <v>2011</v>
      </c>
      <c r="C2387" t="s">
        <v>10744</v>
      </c>
      <c r="D2387" t="s">
        <v>10745</v>
      </c>
      <c r="E2387" t="s">
        <v>10746</v>
      </c>
      <c r="F2387" t="s">
        <v>10747</v>
      </c>
      <c r="I2387" t="s">
        <v>10748</v>
      </c>
    </row>
    <row r="2388" spans="2:9">
      <c r="B2388">
        <v>2012</v>
      </c>
      <c r="C2388" t="s">
        <v>10749</v>
      </c>
      <c r="D2388" t="s">
        <v>10750</v>
      </c>
      <c r="E2388" t="s">
        <v>10751</v>
      </c>
      <c r="F2388" t="s">
        <v>10752</v>
      </c>
      <c r="I2388" t="s">
        <v>10753</v>
      </c>
    </row>
    <row r="2389" spans="2:9">
      <c r="B2389">
        <v>2014</v>
      </c>
      <c r="D2389" t="s">
        <v>10754</v>
      </c>
      <c r="E2389" t="s">
        <v>10755</v>
      </c>
      <c r="F2389" t="s">
        <v>10756</v>
      </c>
      <c r="I2389" t="s">
        <v>10757</v>
      </c>
    </row>
    <row r="2390" spans="2:9">
      <c r="B2390">
        <v>2004</v>
      </c>
      <c r="C2390" t="s">
        <v>10758</v>
      </c>
      <c r="D2390" t="s">
        <v>10759</v>
      </c>
      <c r="E2390" t="s">
        <v>10760</v>
      </c>
      <c r="G2390" t="s">
        <v>10761</v>
      </c>
      <c r="H2390" t="s">
        <v>10762</v>
      </c>
      <c r="I2390" t="s">
        <v>10763</v>
      </c>
    </row>
    <row r="2391" spans="2:9">
      <c r="B2391">
        <v>2015</v>
      </c>
      <c r="C2391" t="s">
        <v>10764</v>
      </c>
      <c r="D2391" t="s">
        <v>10765</v>
      </c>
      <c r="E2391" t="s">
        <v>10766</v>
      </c>
      <c r="G2391" t="s">
        <v>3837</v>
      </c>
      <c r="H2391" t="s">
        <v>10767</v>
      </c>
      <c r="I2391" t="s">
        <v>10768</v>
      </c>
    </row>
    <row r="2392" spans="2:9">
      <c r="B2392">
        <v>1973</v>
      </c>
      <c r="C2392" t="s">
        <v>10769</v>
      </c>
      <c r="D2392" t="s">
        <v>10770</v>
      </c>
      <c r="E2392" t="s">
        <v>10771</v>
      </c>
      <c r="G2392" t="s">
        <v>10772</v>
      </c>
      <c r="H2392" t="s">
        <v>10773</v>
      </c>
      <c r="I2392" t="s">
        <v>10774</v>
      </c>
    </row>
    <row r="2393" spans="2:9">
      <c r="B2393">
        <v>2018</v>
      </c>
      <c r="C2393" t="s">
        <v>10775</v>
      </c>
      <c r="D2393" t="s">
        <v>10776</v>
      </c>
      <c r="E2393" t="s">
        <v>8777</v>
      </c>
      <c r="F2393" t="s">
        <v>8778</v>
      </c>
      <c r="I2393" t="s">
        <v>10777</v>
      </c>
    </row>
    <row r="2394" spans="2:9">
      <c r="B2394">
        <v>1996</v>
      </c>
      <c r="C2394" t="s">
        <v>10778</v>
      </c>
      <c r="D2394" t="s">
        <v>10779</v>
      </c>
      <c r="E2394" t="s">
        <v>5055</v>
      </c>
      <c r="G2394" t="s">
        <v>3498</v>
      </c>
      <c r="H2394" t="s">
        <v>10780</v>
      </c>
      <c r="I2394" t="s">
        <v>10781</v>
      </c>
    </row>
    <row r="2395" spans="2:9">
      <c r="B2395">
        <v>2019</v>
      </c>
      <c r="C2395" t="s">
        <v>10782</v>
      </c>
      <c r="D2395" t="s">
        <v>10783</v>
      </c>
      <c r="E2395" t="s">
        <v>10784</v>
      </c>
      <c r="G2395" t="s">
        <v>10785</v>
      </c>
      <c r="H2395" t="s">
        <v>10786</v>
      </c>
      <c r="I2395" t="s">
        <v>10787</v>
      </c>
    </row>
    <row r="2396" spans="2:9">
      <c r="B2396">
        <v>1987</v>
      </c>
      <c r="C2396" t="s">
        <v>10788</v>
      </c>
      <c r="D2396" t="s">
        <v>10789</v>
      </c>
      <c r="E2396" t="s">
        <v>10790</v>
      </c>
      <c r="F2396" t="s">
        <v>10791</v>
      </c>
      <c r="I2396" t="s">
        <v>10792</v>
      </c>
    </row>
    <row r="2397" spans="2:9">
      <c r="B2397">
        <v>2010</v>
      </c>
      <c r="C2397" t="s">
        <v>10793</v>
      </c>
      <c r="D2397" t="s">
        <v>10794</v>
      </c>
      <c r="E2397" t="s">
        <v>10795</v>
      </c>
      <c r="F2397" t="s">
        <v>10796</v>
      </c>
      <c r="I2397" t="s">
        <v>10797</v>
      </c>
    </row>
    <row r="2398" spans="2:9">
      <c r="B2398">
        <v>2009</v>
      </c>
      <c r="C2398" t="s">
        <v>10798</v>
      </c>
      <c r="D2398" t="s">
        <v>10799</v>
      </c>
      <c r="E2398" t="s">
        <v>10800</v>
      </c>
      <c r="F2398" t="s">
        <v>10801</v>
      </c>
      <c r="I2398" t="s">
        <v>10802</v>
      </c>
    </row>
    <row r="2399" spans="2:9">
      <c r="B2399">
        <v>2006</v>
      </c>
      <c r="C2399" t="s">
        <v>10803</v>
      </c>
      <c r="D2399" t="s">
        <v>10804</v>
      </c>
      <c r="E2399" t="s">
        <v>10805</v>
      </c>
      <c r="G2399" t="s">
        <v>10806</v>
      </c>
      <c r="H2399" t="s">
        <v>10807</v>
      </c>
      <c r="I2399" t="s">
        <v>10808</v>
      </c>
    </row>
    <row r="2400" spans="2:9">
      <c r="B2400">
        <v>1996</v>
      </c>
      <c r="C2400" t="s">
        <v>10809</v>
      </c>
      <c r="D2400" t="s">
        <v>10810</v>
      </c>
      <c r="E2400" t="s">
        <v>3235</v>
      </c>
      <c r="G2400" t="s">
        <v>3236</v>
      </c>
      <c r="H2400" t="s">
        <v>10811</v>
      </c>
      <c r="I2400" t="s">
        <v>10812</v>
      </c>
    </row>
    <row r="2401" spans="2:9">
      <c r="B2401">
        <v>2009</v>
      </c>
      <c r="C2401" t="s">
        <v>10813</v>
      </c>
      <c r="D2401" t="s">
        <v>10814</v>
      </c>
      <c r="E2401" t="s">
        <v>10815</v>
      </c>
      <c r="G2401" t="s">
        <v>10816</v>
      </c>
      <c r="H2401" t="s">
        <v>10817</v>
      </c>
      <c r="I2401" t="s">
        <v>10818</v>
      </c>
    </row>
    <row r="2402" spans="2:9">
      <c r="B2402">
        <v>2014</v>
      </c>
      <c r="C2402" t="s">
        <v>10819</v>
      </c>
      <c r="D2402" t="s">
        <v>10820</v>
      </c>
      <c r="E2402" t="s">
        <v>10821</v>
      </c>
      <c r="F2402" t="s">
        <v>10822</v>
      </c>
      <c r="I2402" t="s">
        <v>10823</v>
      </c>
    </row>
    <row r="2403" spans="2:9">
      <c r="B2403">
        <v>2008</v>
      </c>
      <c r="C2403" t="s">
        <v>10824</v>
      </c>
      <c r="D2403" t="s">
        <v>10825</v>
      </c>
      <c r="E2403" t="s">
        <v>10826</v>
      </c>
      <c r="F2403" t="s">
        <v>10827</v>
      </c>
      <c r="I2403" t="s">
        <v>10828</v>
      </c>
    </row>
    <row r="2404" spans="2:9">
      <c r="B2404">
        <v>1994</v>
      </c>
      <c r="C2404" t="s">
        <v>10829</v>
      </c>
      <c r="D2404" t="s">
        <v>10830</v>
      </c>
      <c r="E2404" t="s">
        <v>4811</v>
      </c>
      <c r="G2404" t="s">
        <v>4812</v>
      </c>
      <c r="H2404" t="s">
        <v>10831</v>
      </c>
      <c r="I2404" t="s">
        <v>10832</v>
      </c>
    </row>
    <row r="2405" spans="2:9">
      <c r="B2405">
        <v>2018</v>
      </c>
      <c r="D2405" t="s">
        <v>2104</v>
      </c>
      <c r="E2405" t="s">
        <v>10833</v>
      </c>
      <c r="F2405" t="s">
        <v>10834</v>
      </c>
      <c r="I2405" t="s">
        <v>10835</v>
      </c>
    </row>
    <row r="2406" spans="2:9">
      <c r="B2406">
        <v>2006</v>
      </c>
      <c r="C2406" t="s">
        <v>10836</v>
      </c>
      <c r="D2406" t="s">
        <v>10837</v>
      </c>
      <c r="E2406" t="s">
        <v>5223</v>
      </c>
      <c r="F2406">
        <v>15724271</v>
      </c>
      <c r="I2406" t="s">
        <v>10838</v>
      </c>
    </row>
    <row r="2407" spans="2:9">
      <c r="B2407">
        <v>1994</v>
      </c>
      <c r="C2407" t="s">
        <v>10839</v>
      </c>
      <c r="D2407" t="s">
        <v>10840</v>
      </c>
      <c r="E2407" t="s">
        <v>10841</v>
      </c>
      <c r="F2407" t="s">
        <v>10842</v>
      </c>
      <c r="I2407" t="s">
        <v>10843</v>
      </c>
    </row>
    <row r="2408" spans="2:9">
      <c r="B2408">
        <v>2016</v>
      </c>
      <c r="C2408" t="s">
        <v>10844</v>
      </c>
      <c r="D2408" t="s">
        <v>10845</v>
      </c>
      <c r="E2408" t="s">
        <v>10846</v>
      </c>
      <c r="G2408" t="s">
        <v>10847</v>
      </c>
      <c r="H2408" t="s">
        <v>10848</v>
      </c>
      <c r="I2408" t="s">
        <v>10849</v>
      </c>
    </row>
    <row r="2409" spans="2:9">
      <c r="B2409">
        <v>2000</v>
      </c>
      <c r="C2409" t="s">
        <v>10850</v>
      </c>
      <c r="D2409" t="s">
        <v>10851</v>
      </c>
      <c r="E2409" t="s">
        <v>10852</v>
      </c>
      <c r="G2409" t="s">
        <v>10853</v>
      </c>
      <c r="H2409" t="s">
        <v>10854</v>
      </c>
      <c r="I2409" t="s">
        <v>10855</v>
      </c>
    </row>
    <row r="2410" spans="2:9">
      <c r="B2410">
        <v>1981</v>
      </c>
      <c r="C2410" t="s">
        <v>10856</v>
      </c>
      <c r="D2410" t="s">
        <v>10857</v>
      </c>
      <c r="E2410" t="s">
        <v>10858</v>
      </c>
      <c r="F2410" t="s">
        <v>10859</v>
      </c>
      <c r="I2410" t="s">
        <v>10860</v>
      </c>
    </row>
    <row r="2411" spans="2:9">
      <c r="B2411">
        <v>2004</v>
      </c>
      <c r="C2411" t="s">
        <v>10861</v>
      </c>
      <c r="D2411" t="s">
        <v>10862</v>
      </c>
      <c r="E2411" t="s">
        <v>10863</v>
      </c>
      <c r="G2411" t="s">
        <v>7494</v>
      </c>
      <c r="H2411" t="s">
        <v>10864</v>
      </c>
      <c r="I2411" t="s">
        <v>10865</v>
      </c>
    </row>
    <row r="2412" spans="2:9">
      <c r="B2412">
        <v>2001</v>
      </c>
      <c r="C2412" t="s">
        <v>10866</v>
      </c>
      <c r="D2412" t="s">
        <v>10867</v>
      </c>
      <c r="E2412" t="s">
        <v>10868</v>
      </c>
      <c r="G2412" t="s">
        <v>10869</v>
      </c>
      <c r="H2412" t="s">
        <v>10870</v>
      </c>
      <c r="I2412" t="s">
        <v>10871</v>
      </c>
    </row>
    <row r="2413" spans="2:9">
      <c r="B2413">
        <v>1987</v>
      </c>
      <c r="C2413" t="s">
        <v>10872</v>
      </c>
      <c r="D2413" t="s">
        <v>10873</v>
      </c>
      <c r="E2413" t="s">
        <v>10874</v>
      </c>
      <c r="G2413" t="s">
        <v>10875</v>
      </c>
      <c r="H2413" t="s">
        <v>10876</v>
      </c>
      <c r="I2413" t="s">
        <v>10877</v>
      </c>
    </row>
    <row r="2414" spans="2:9">
      <c r="B2414">
        <v>1992</v>
      </c>
      <c r="C2414" t="s">
        <v>10878</v>
      </c>
      <c r="D2414" t="s">
        <v>10879</v>
      </c>
      <c r="E2414" t="s">
        <v>9438</v>
      </c>
      <c r="G2414" t="s">
        <v>9439</v>
      </c>
      <c r="H2414" t="s">
        <v>10880</v>
      </c>
      <c r="I2414" t="s">
        <v>10881</v>
      </c>
    </row>
    <row r="2415" spans="2:9">
      <c r="B2415">
        <v>2014</v>
      </c>
      <c r="C2415" t="s">
        <v>10882</v>
      </c>
      <c r="D2415" t="s">
        <v>10883</v>
      </c>
      <c r="E2415" t="s">
        <v>10884</v>
      </c>
      <c r="F2415" t="s">
        <v>10885</v>
      </c>
      <c r="I2415" t="s">
        <v>10886</v>
      </c>
    </row>
    <row r="2416" spans="2:9">
      <c r="B2416">
        <v>1985</v>
      </c>
      <c r="C2416" t="s">
        <v>10887</v>
      </c>
      <c r="D2416" t="s">
        <v>10888</v>
      </c>
      <c r="E2416" t="s">
        <v>1836</v>
      </c>
      <c r="G2416" t="s">
        <v>1837</v>
      </c>
      <c r="H2416" t="s">
        <v>10889</v>
      </c>
      <c r="I2416" t="s">
        <v>10890</v>
      </c>
    </row>
    <row r="2417" spans="2:9">
      <c r="B2417">
        <v>2016</v>
      </c>
      <c r="C2417" t="s">
        <v>10891</v>
      </c>
      <c r="D2417" t="s">
        <v>10892</v>
      </c>
      <c r="E2417" t="s">
        <v>10893</v>
      </c>
      <c r="G2417" t="s">
        <v>4181</v>
      </c>
      <c r="H2417" t="s">
        <v>10894</v>
      </c>
      <c r="I2417" t="s">
        <v>10895</v>
      </c>
    </row>
    <row r="2418" spans="2:9">
      <c r="B2418">
        <v>1992</v>
      </c>
      <c r="C2418" t="s">
        <v>10896</v>
      </c>
      <c r="D2418" t="s">
        <v>10897</v>
      </c>
      <c r="E2418" t="s">
        <v>10898</v>
      </c>
      <c r="F2418" t="s">
        <v>10899</v>
      </c>
      <c r="I2418" t="s">
        <v>10900</v>
      </c>
    </row>
    <row r="2419" spans="2:9">
      <c r="B2419">
        <v>2000</v>
      </c>
      <c r="C2419" t="s">
        <v>10901</v>
      </c>
      <c r="D2419" t="s">
        <v>10902</v>
      </c>
      <c r="E2419" t="s">
        <v>10903</v>
      </c>
      <c r="G2419" t="s">
        <v>10904</v>
      </c>
      <c r="H2419" t="s">
        <v>10905</v>
      </c>
      <c r="I2419" t="s">
        <v>10906</v>
      </c>
    </row>
    <row r="2420" spans="2:9">
      <c r="B2420">
        <v>1989</v>
      </c>
      <c r="C2420" t="s">
        <v>10907</v>
      </c>
      <c r="D2420" t="s">
        <v>10908</v>
      </c>
      <c r="E2420" t="s">
        <v>10909</v>
      </c>
      <c r="G2420" t="s">
        <v>10910</v>
      </c>
      <c r="H2420" t="s">
        <v>10911</v>
      </c>
      <c r="I2420" t="s">
        <v>10912</v>
      </c>
    </row>
    <row r="2421" spans="2:9">
      <c r="B2421">
        <v>1983</v>
      </c>
      <c r="D2421" t="s">
        <v>10913</v>
      </c>
      <c r="E2421" t="s">
        <v>4349</v>
      </c>
      <c r="G2421" t="s">
        <v>4350</v>
      </c>
      <c r="H2421" t="s">
        <v>10914</v>
      </c>
      <c r="I2421" t="s">
        <v>10915</v>
      </c>
    </row>
    <row r="2422" spans="2:9">
      <c r="B2422">
        <v>2007</v>
      </c>
      <c r="C2422" t="s">
        <v>10916</v>
      </c>
      <c r="D2422" t="e">
        <v>#NAME?</v>
      </c>
      <c r="E2422" t="s">
        <v>9838</v>
      </c>
      <c r="F2422">
        <v>18789846</v>
      </c>
      <c r="I2422" t="s">
        <v>10917</v>
      </c>
    </row>
    <row r="2423" spans="2:9">
      <c r="B2423">
        <v>2018</v>
      </c>
      <c r="C2423" t="s">
        <v>10918</v>
      </c>
      <c r="D2423" t="s">
        <v>10919</v>
      </c>
      <c r="E2423" t="s">
        <v>10920</v>
      </c>
      <c r="F2423" t="s">
        <v>10921</v>
      </c>
      <c r="I2423" t="s">
        <v>10922</v>
      </c>
    </row>
    <row r="2424" spans="2:9">
      <c r="B2424">
        <v>1976</v>
      </c>
      <c r="C2424" t="s">
        <v>10923</v>
      </c>
      <c r="D2424" t="s">
        <v>10924</v>
      </c>
      <c r="E2424" t="s">
        <v>10925</v>
      </c>
      <c r="G2424" t="s">
        <v>10926</v>
      </c>
      <c r="H2424" t="s">
        <v>10927</v>
      </c>
      <c r="I2424" t="s">
        <v>10928</v>
      </c>
    </row>
    <row r="2425" spans="2:9">
      <c r="B2425">
        <v>1996</v>
      </c>
      <c r="C2425" t="s">
        <v>10929</v>
      </c>
      <c r="D2425" t="s">
        <v>10930</v>
      </c>
      <c r="E2425" t="s">
        <v>10931</v>
      </c>
      <c r="F2425" t="s">
        <v>10932</v>
      </c>
      <c r="I2425" t="s">
        <v>10933</v>
      </c>
    </row>
    <row r="2426" spans="2:9">
      <c r="B2426">
        <v>1999</v>
      </c>
      <c r="D2426" t="s">
        <v>2247</v>
      </c>
      <c r="E2426" t="s">
        <v>8861</v>
      </c>
      <c r="F2426" t="s">
        <v>8862</v>
      </c>
      <c r="I2426" t="s">
        <v>10934</v>
      </c>
    </row>
    <row r="2427" spans="2:9">
      <c r="B2427">
        <v>2016</v>
      </c>
      <c r="C2427" t="s">
        <v>10935</v>
      </c>
      <c r="D2427" t="s">
        <v>10936</v>
      </c>
      <c r="E2427" t="s">
        <v>10937</v>
      </c>
      <c r="F2427" t="s">
        <v>10938</v>
      </c>
      <c r="I2427" t="s">
        <v>10939</v>
      </c>
    </row>
    <row r="2428" spans="2:9">
      <c r="B2428">
        <v>2013</v>
      </c>
      <c r="D2428" t="s">
        <v>10940</v>
      </c>
      <c r="E2428" t="s">
        <v>10941</v>
      </c>
      <c r="F2428" t="s">
        <v>10942</v>
      </c>
      <c r="I2428" t="s">
        <v>10943</v>
      </c>
    </row>
    <row r="2429" spans="2:9">
      <c r="B2429">
        <v>2010</v>
      </c>
      <c r="C2429" t="s">
        <v>9865</v>
      </c>
      <c r="D2429" t="s">
        <v>10944</v>
      </c>
      <c r="E2429" t="s">
        <v>10945</v>
      </c>
      <c r="F2429" t="s">
        <v>10946</v>
      </c>
      <c r="I2429" t="s">
        <v>10947</v>
      </c>
    </row>
    <row r="2430" spans="2:9">
      <c r="B2430">
        <v>1991</v>
      </c>
      <c r="C2430" t="s">
        <v>10948</v>
      </c>
      <c r="D2430" t="s">
        <v>10949</v>
      </c>
      <c r="E2430" t="s">
        <v>9773</v>
      </c>
      <c r="F2430" t="s">
        <v>9774</v>
      </c>
      <c r="I2430" t="s">
        <v>10950</v>
      </c>
    </row>
    <row r="2431" spans="2:9">
      <c r="B2431">
        <v>1976</v>
      </c>
      <c r="C2431" t="s">
        <v>10951</v>
      </c>
      <c r="D2431" t="s">
        <v>10952</v>
      </c>
      <c r="E2431" t="s">
        <v>10953</v>
      </c>
      <c r="F2431">
        <v>766054</v>
      </c>
      <c r="I2431" t="s">
        <v>10954</v>
      </c>
    </row>
    <row r="2432" spans="2:9">
      <c r="B2432">
        <v>1988</v>
      </c>
      <c r="C2432" t="s">
        <v>10955</v>
      </c>
      <c r="D2432" t="s">
        <v>10956</v>
      </c>
      <c r="E2432" t="s">
        <v>8883</v>
      </c>
      <c r="G2432" t="s">
        <v>8884</v>
      </c>
      <c r="H2432" t="s">
        <v>10957</v>
      </c>
      <c r="I2432" t="s">
        <v>10958</v>
      </c>
    </row>
    <row r="2433" spans="2:9">
      <c r="B2433">
        <v>1974</v>
      </c>
      <c r="C2433" t="s">
        <v>10959</v>
      </c>
      <c r="D2433" t="s">
        <v>10960</v>
      </c>
      <c r="E2433" t="s">
        <v>5218</v>
      </c>
      <c r="G2433" t="s">
        <v>1319</v>
      </c>
      <c r="H2433" t="s">
        <v>10961</v>
      </c>
      <c r="I2433" t="s">
        <v>10962</v>
      </c>
    </row>
    <row r="2434" spans="2:9">
      <c r="B2434">
        <v>2002</v>
      </c>
      <c r="C2434" t="s">
        <v>10963</v>
      </c>
      <c r="D2434" t="s">
        <v>10964</v>
      </c>
      <c r="E2434" t="s">
        <v>10965</v>
      </c>
      <c r="F2434" t="s">
        <v>10966</v>
      </c>
      <c r="I2434" t="s">
        <v>10967</v>
      </c>
    </row>
    <row r="2435" spans="2:9">
      <c r="B2435">
        <v>2000</v>
      </c>
      <c r="C2435" t="s">
        <v>10968</v>
      </c>
      <c r="D2435" t="s">
        <v>10969</v>
      </c>
      <c r="E2435" t="s">
        <v>1285</v>
      </c>
      <c r="G2435" t="s">
        <v>2312</v>
      </c>
      <c r="H2435" t="s">
        <v>10970</v>
      </c>
      <c r="I2435" t="s">
        <v>10971</v>
      </c>
    </row>
    <row r="2436" spans="2:9">
      <c r="B2436">
        <v>1995</v>
      </c>
      <c r="C2436" t="s">
        <v>10972</v>
      </c>
      <c r="D2436" t="s">
        <v>10973</v>
      </c>
      <c r="E2436" t="s">
        <v>5793</v>
      </c>
      <c r="G2436" t="s">
        <v>5794</v>
      </c>
      <c r="H2436" t="s">
        <v>10974</v>
      </c>
      <c r="I2436" t="s">
        <v>10975</v>
      </c>
    </row>
    <row r="2437" spans="2:9">
      <c r="B2437">
        <v>1986</v>
      </c>
      <c r="C2437" t="s">
        <v>10976</v>
      </c>
      <c r="D2437" t="s">
        <v>10977</v>
      </c>
      <c r="E2437" t="s">
        <v>10978</v>
      </c>
      <c r="G2437" t="s">
        <v>10979</v>
      </c>
      <c r="H2437" t="s">
        <v>10980</v>
      </c>
      <c r="I2437" t="s">
        <v>10981</v>
      </c>
    </row>
    <row r="2438" spans="2:9">
      <c r="B2438">
        <v>1977</v>
      </c>
      <c r="C2438" t="s">
        <v>10982</v>
      </c>
      <c r="D2438" t="s">
        <v>10983</v>
      </c>
      <c r="E2438" t="s">
        <v>10984</v>
      </c>
      <c r="G2438" t="s">
        <v>10985</v>
      </c>
      <c r="H2438" t="s">
        <v>10986</v>
      </c>
      <c r="I2438" t="s">
        <v>10987</v>
      </c>
    </row>
    <row r="2439" spans="2:9">
      <c r="B2439">
        <v>2020</v>
      </c>
      <c r="D2439" t="s">
        <v>2104</v>
      </c>
      <c r="E2439" t="s">
        <v>4203</v>
      </c>
      <c r="F2439" t="s">
        <v>4204</v>
      </c>
      <c r="I2439" t="s">
        <v>10988</v>
      </c>
    </row>
    <row r="2440" spans="2:9">
      <c r="B2440">
        <v>2007</v>
      </c>
      <c r="C2440" t="s">
        <v>10989</v>
      </c>
      <c r="D2440" t="s">
        <v>10990</v>
      </c>
      <c r="E2440" t="s">
        <v>4691</v>
      </c>
      <c r="F2440" t="s">
        <v>4692</v>
      </c>
      <c r="I2440" t="s">
        <v>10991</v>
      </c>
    </row>
    <row r="2441" spans="2:9">
      <c r="B2441">
        <v>1961</v>
      </c>
      <c r="C2441" t="s">
        <v>10992</v>
      </c>
      <c r="D2441" t="s">
        <v>10993</v>
      </c>
      <c r="E2441" t="s">
        <v>3263</v>
      </c>
      <c r="G2441" t="s">
        <v>3264</v>
      </c>
      <c r="H2441" t="s">
        <v>10994</v>
      </c>
      <c r="I2441" t="s">
        <v>10995</v>
      </c>
    </row>
    <row r="2442" spans="2:9">
      <c r="B2442">
        <v>2006</v>
      </c>
      <c r="C2442" t="s">
        <v>10996</v>
      </c>
      <c r="D2442" t="s">
        <v>10997</v>
      </c>
      <c r="E2442" t="s">
        <v>10998</v>
      </c>
      <c r="F2442" t="s">
        <v>10999</v>
      </c>
      <c r="I2442" t="s">
        <v>11000</v>
      </c>
    </row>
    <row r="2443" spans="2:9">
      <c r="B2443">
        <v>1990</v>
      </c>
      <c r="C2443" t="s">
        <v>11001</v>
      </c>
      <c r="D2443" t="s">
        <v>11002</v>
      </c>
      <c r="E2443" t="s">
        <v>1569</v>
      </c>
      <c r="G2443" t="s">
        <v>1224</v>
      </c>
      <c r="H2443" t="s">
        <v>11003</v>
      </c>
      <c r="I2443" t="s">
        <v>11004</v>
      </c>
    </row>
    <row r="2444" spans="2:9">
      <c r="B2444">
        <v>1997</v>
      </c>
      <c r="C2444" t="s">
        <v>11005</v>
      </c>
      <c r="D2444" t="s">
        <v>11006</v>
      </c>
      <c r="E2444" t="s">
        <v>9545</v>
      </c>
      <c r="G2444" t="s">
        <v>5951</v>
      </c>
      <c r="H2444" t="s">
        <v>11007</v>
      </c>
      <c r="I2444" t="s">
        <v>11008</v>
      </c>
    </row>
    <row r="2445" spans="2:9">
      <c r="B2445">
        <v>2009</v>
      </c>
      <c r="C2445" t="s">
        <v>11009</v>
      </c>
      <c r="D2445" t="s">
        <v>11010</v>
      </c>
      <c r="E2445" t="s">
        <v>8492</v>
      </c>
      <c r="G2445" t="s">
        <v>8493</v>
      </c>
      <c r="H2445" t="s">
        <v>11011</v>
      </c>
      <c r="I2445" t="s">
        <v>11012</v>
      </c>
    </row>
    <row r="2446" spans="2:9">
      <c r="B2446">
        <v>1993</v>
      </c>
      <c r="C2446" t="s">
        <v>10778</v>
      </c>
      <c r="D2446" t="s">
        <v>11013</v>
      </c>
      <c r="E2446" t="s">
        <v>5055</v>
      </c>
      <c r="G2446" t="s">
        <v>3498</v>
      </c>
      <c r="H2446" t="s">
        <v>11014</v>
      </c>
      <c r="I2446" t="s">
        <v>11015</v>
      </c>
    </row>
    <row r="2447" spans="2:9">
      <c r="B2447">
        <v>2016</v>
      </c>
      <c r="C2447" t="s">
        <v>11016</v>
      </c>
      <c r="D2447" t="s">
        <v>11017</v>
      </c>
      <c r="E2447" t="s">
        <v>2538</v>
      </c>
      <c r="G2447" t="s">
        <v>2539</v>
      </c>
      <c r="H2447" t="s">
        <v>11018</v>
      </c>
      <c r="I2447" t="s">
        <v>11019</v>
      </c>
    </row>
    <row r="2448" spans="2:9">
      <c r="B2448">
        <v>1972</v>
      </c>
      <c r="C2448" t="s">
        <v>11020</v>
      </c>
      <c r="D2448" t="s">
        <v>11021</v>
      </c>
      <c r="E2448" t="s">
        <v>6662</v>
      </c>
      <c r="G2448" t="s">
        <v>6663</v>
      </c>
      <c r="H2448" t="s">
        <v>11022</v>
      </c>
      <c r="I2448" t="s">
        <v>11023</v>
      </c>
    </row>
    <row r="2449" spans="2:9">
      <c r="B2449">
        <v>1976</v>
      </c>
      <c r="D2449" t="s">
        <v>11024</v>
      </c>
      <c r="E2449" t="s">
        <v>5218</v>
      </c>
      <c r="G2449" t="s">
        <v>1319</v>
      </c>
      <c r="H2449" t="s">
        <v>11025</v>
      </c>
      <c r="I2449" t="s">
        <v>11026</v>
      </c>
    </row>
    <row r="2450" spans="2:9">
      <c r="B2450">
        <v>1997</v>
      </c>
      <c r="C2450" t="s">
        <v>11027</v>
      </c>
      <c r="D2450" t="s">
        <v>11028</v>
      </c>
      <c r="E2450" t="s">
        <v>7828</v>
      </c>
      <c r="G2450" t="s">
        <v>6346</v>
      </c>
      <c r="H2450" t="s">
        <v>11029</v>
      </c>
      <c r="I2450" t="s">
        <v>11030</v>
      </c>
    </row>
    <row r="2451" spans="2:9">
      <c r="B2451">
        <v>2014</v>
      </c>
      <c r="C2451" t="s">
        <v>11031</v>
      </c>
      <c r="D2451" t="s">
        <v>11032</v>
      </c>
      <c r="E2451" t="s">
        <v>11033</v>
      </c>
      <c r="G2451" t="s">
        <v>11034</v>
      </c>
      <c r="H2451" t="s">
        <v>11035</v>
      </c>
      <c r="I2451" t="s">
        <v>11036</v>
      </c>
    </row>
    <row r="2452" spans="2:9">
      <c r="B2452">
        <v>2011</v>
      </c>
      <c r="C2452" t="s">
        <v>11037</v>
      </c>
      <c r="D2452" t="s">
        <v>11038</v>
      </c>
      <c r="E2452" t="s">
        <v>6288</v>
      </c>
      <c r="F2452" t="s">
        <v>6289</v>
      </c>
      <c r="I2452" t="s">
        <v>11039</v>
      </c>
    </row>
    <row r="2453" spans="2:9">
      <c r="B2453">
        <v>1991</v>
      </c>
      <c r="C2453" t="s">
        <v>11040</v>
      </c>
      <c r="D2453" t="s">
        <v>11041</v>
      </c>
      <c r="E2453" t="s">
        <v>5871</v>
      </c>
      <c r="G2453" t="s">
        <v>5872</v>
      </c>
      <c r="H2453" t="s">
        <v>11042</v>
      </c>
      <c r="I2453" t="s">
        <v>11043</v>
      </c>
    </row>
    <row r="2454" spans="2:9">
      <c r="B2454">
        <v>2020</v>
      </c>
      <c r="C2454" t="s">
        <v>11044</v>
      </c>
      <c r="D2454" t="s">
        <v>11045</v>
      </c>
      <c r="E2454" t="s">
        <v>6950</v>
      </c>
      <c r="G2454" t="s">
        <v>6951</v>
      </c>
      <c r="H2454" t="s">
        <v>11046</v>
      </c>
      <c r="I2454" t="s">
        <v>11047</v>
      </c>
    </row>
    <row r="2455" spans="2:9">
      <c r="B2455">
        <v>1978</v>
      </c>
      <c r="C2455" t="s">
        <v>11048</v>
      </c>
      <c r="D2455" t="s">
        <v>11049</v>
      </c>
      <c r="E2455" t="s">
        <v>8544</v>
      </c>
      <c r="F2455" t="s">
        <v>8545</v>
      </c>
      <c r="I2455" t="s">
        <v>11050</v>
      </c>
    </row>
    <row r="2456" spans="2:9">
      <c r="B2456">
        <v>2010</v>
      </c>
      <c r="C2456" t="s">
        <v>11051</v>
      </c>
      <c r="D2456" t="s">
        <v>11052</v>
      </c>
      <c r="E2456" t="s">
        <v>7627</v>
      </c>
      <c r="F2456" t="s">
        <v>7628</v>
      </c>
      <c r="I2456" t="s">
        <v>11053</v>
      </c>
    </row>
    <row r="2457" spans="2:9">
      <c r="B2457">
        <v>1983</v>
      </c>
      <c r="C2457" t="s">
        <v>11054</v>
      </c>
      <c r="D2457" t="s">
        <v>11055</v>
      </c>
      <c r="E2457" t="s">
        <v>1776</v>
      </c>
      <c r="G2457" t="s">
        <v>1777</v>
      </c>
      <c r="H2457" t="s">
        <v>11056</v>
      </c>
      <c r="I2457" t="s">
        <v>11057</v>
      </c>
    </row>
    <row r="2458" spans="2:9">
      <c r="B2458">
        <v>1992</v>
      </c>
      <c r="C2458" t="s">
        <v>10896</v>
      </c>
      <c r="D2458" t="s">
        <v>10897</v>
      </c>
      <c r="E2458" t="s">
        <v>10898</v>
      </c>
      <c r="F2458" t="s">
        <v>11058</v>
      </c>
      <c r="I2458" t="s">
        <v>11059</v>
      </c>
    </row>
    <row r="2459" spans="2:9">
      <c r="B2459">
        <v>2013</v>
      </c>
      <c r="C2459" t="s">
        <v>11060</v>
      </c>
      <c r="D2459" t="s">
        <v>11061</v>
      </c>
      <c r="E2459" t="s">
        <v>11062</v>
      </c>
      <c r="F2459" t="s">
        <v>11063</v>
      </c>
      <c r="I2459" t="s">
        <v>11064</v>
      </c>
    </row>
    <row r="2460" spans="2:9">
      <c r="B2460">
        <v>2006</v>
      </c>
      <c r="C2460" t="s">
        <v>11065</v>
      </c>
      <c r="D2460" t="s">
        <v>11066</v>
      </c>
      <c r="E2460" t="s">
        <v>6874</v>
      </c>
      <c r="F2460" t="s">
        <v>6875</v>
      </c>
      <c r="I2460" t="s">
        <v>11067</v>
      </c>
    </row>
    <row r="2461" spans="2:9">
      <c r="B2461">
        <v>1965</v>
      </c>
      <c r="C2461" t="s">
        <v>11068</v>
      </c>
      <c r="D2461" t="s">
        <v>11069</v>
      </c>
      <c r="E2461" t="s">
        <v>2197</v>
      </c>
      <c r="G2461" t="s">
        <v>2198</v>
      </c>
      <c r="H2461" t="s">
        <v>11070</v>
      </c>
      <c r="I2461" t="s">
        <v>11071</v>
      </c>
    </row>
    <row r="2462" spans="2:9">
      <c r="B2462">
        <v>2002</v>
      </c>
      <c r="C2462" t="s">
        <v>11072</v>
      </c>
      <c r="D2462" t="s">
        <v>11073</v>
      </c>
      <c r="E2462" t="s">
        <v>11074</v>
      </c>
      <c r="G2462" t="s">
        <v>11075</v>
      </c>
      <c r="H2462" t="s">
        <v>11076</v>
      </c>
      <c r="I2462" t="s">
        <v>11077</v>
      </c>
    </row>
    <row r="2463" spans="2:9">
      <c r="B2463">
        <v>1998</v>
      </c>
      <c r="C2463" t="s">
        <v>11078</v>
      </c>
      <c r="D2463" t="s">
        <v>11079</v>
      </c>
      <c r="E2463" t="s">
        <v>5294</v>
      </c>
      <c r="G2463" t="s">
        <v>5295</v>
      </c>
      <c r="H2463" t="s">
        <v>11080</v>
      </c>
      <c r="I2463" t="s">
        <v>11081</v>
      </c>
    </row>
    <row r="2464" spans="2:9">
      <c r="B2464">
        <v>1993</v>
      </c>
      <c r="C2464" t="s">
        <v>11082</v>
      </c>
      <c r="D2464" t="s">
        <v>11083</v>
      </c>
      <c r="E2464" t="s">
        <v>1836</v>
      </c>
      <c r="G2464" t="s">
        <v>1837</v>
      </c>
      <c r="H2464" t="s">
        <v>11084</v>
      </c>
      <c r="I2464" t="s">
        <v>11085</v>
      </c>
    </row>
    <row r="2465" spans="2:9">
      <c r="B2465">
        <v>1988</v>
      </c>
      <c r="C2465" t="s">
        <v>11086</v>
      </c>
      <c r="D2465" t="s">
        <v>11087</v>
      </c>
      <c r="E2465" t="s">
        <v>5040</v>
      </c>
      <c r="G2465" t="s">
        <v>5041</v>
      </c>
      <c r="H2465" t="s">
        <v>11088</v>
      </c>
      <c r="I2465" t="s">
        <v>11089</v>
      </c>
    </row>
    <row r="2466" spans="2:9">
      <c r="B2466">
        <v>2002</v>
      </c>
      <c r="C2466" t="s">
        <v>10317</v>
      </c>
      <c r="D2466" t="s">
        <v>11090</v>
      </c>
      <c r="E2466" t="s">
        <v>10319</v>
      </c>
      <c r="F2466" t="s">
        <v>10320</v>
      </c>
      <c r="I2466" t="s">
        <v>11091</v>
      </c>
    </row>
    <row r="2467" spans="2:9">
      <c r="B2467">
        <v>1981</v>
      </c>
      <c r="C2467" t="s">
        <v>11092</v>
      </c>
      <c r="D2467" t="s">
        <v>11093</v>
      </c>
      <c r="E2467" t="s">
        <v>11094</v>
      </c>
      <c r="F2467" t="s">
        <v>11095</v>
      </c>
      <c r="I2467" t="s">
        <v>11096</v>
      </c>
    </row>
    <row r="2468" spans="2:9">
      <c r="B2468">
        <v>2007</v>
      </c>
      <c r="C2468" t="s">
        <v>11097</v>
      </c>
      <c r="D2468" t="s">
        <v>11098</v>
      </c>
      <c r="E2468" t="s">
        <v>6717</v>
      </c>
      <c r="F2468" t="s">
        <v>6718</v>
      </c>
      <c r="I2468" t="s">
        <v>11099</v>
      </c>
    </row>
    <row r="2469" spans="2:9">
      <c r="B2469">
        <v>2008</v>
      </c>
      <c r="C2469" t="s">
        <v>11100</v>
      </c>
      <c r="D2469" t="s">
        <v>11101</v>
      </c>
      <c r="E2469" t="s">
        <v>11102</v>
      </c>
      <c r="G2469" t="s">
        <v>11103</v>
      </c>
      <c r="H2469" t="s">
        <v>11104</v>
      </c>
      <c r="I2469" t="s">
        <v>11105</v>
      </c>
    </row>
    <row r="2470" spans="2:9">
      <c r="B2470">
        <v>1998</v>
      </c>
      <c r="C2470" t="s">
        <v>11106</v>
      </c>
      <c r="D2470" t="s">
        <v>11107</v>
      </c>
      <c r="E2470" t="s">
        <v>4079</v>
      </c>
      <c r="F2470" t="s">
        <v>4080</v>
      </c>
      <c r="I2470" t="s">
        <v>11108</v>
      </c>
    </row>
    <row r="2471" spans="2:9">
      <c r="B2471">
        <v>2004</v>
      </c>
      <c r="D2471" t="s">
        <v>11109</v>
      </c>
      <c r="E2471" t="s">
        <v>8456</v>
      </c>
      <c r="G2471" t="s">
        <v>8457</v>
      </c>
      <c r="H2471" t="s">
        <v>11110</v>
      </c>
      <c r="I2471" t="s">
        <v>11111</v>
      </c>
    </row>
    <row r="2472" spans="2:9">
      <c r="B2472">
        <v>2014</v>
      </c>
      <c r="C2472" t="s">
        <v>11112</v>
      </c>
      <c r="D2472" t="s">
        <v>11113</v>
      </c>
      <c r="E2472" t="s">
        <v>11114</v>
      </c>
      <c r="F2472" t="s">
        <v>11115</v>
      </c>
      <c r="I2472" t="s">
        <v>11116</v>
      </c>
    </row>
    <row r="2473" spans="2:9">
      <c r="B2473">
        <v>1999</v>
      </c>
      <c r="C2473" t="s">
        <v>11117</v>
      </c>
      <c r="D2473" t="s">
        <v>11118</v>
      </c>
      <c r="E2473" t="s">
        <v>11119</v>
      </c>
      <c r="G2473" t="s">
        <v>11120</v>
      </c>
      <c r="H2473" t="s">
        <v>11121</v>
      </c>
      <c r="I2473" t="s">
        <v>11122</v>
      </c>
    </row>
    <row r="2474" spans="2:9">
      <c r="B2474">
        <v>1980</v>
      </c>
      <c r="C2474" t="s">
        <v>11123</v>
      </c>
      <c r="D2474" t="s">
        <v>11124</v>
      </c>
      <c r="E2474" t="s">
        <v>11125</v>
      </c>
      <c r="G2474" t="s">
        <v>11126</v>
      </c>
      <c r="H2474" t="s">
        <v>11127</v>
      </c>
      <c r="I2474" t="s">
        <v>11128</v>
      </c>
    </row>
    <row r="2475" spans="2:9">
      <c r="B2475">
        <v>1982</v>
      </c>
      <c r="C2475" t="s">
        <v>11129</v>
      </c>
      <c r="D2475" t="s">
        <v>11130</v>
      </c>
      <c r="E2475" t="s">
        <v>8758</v>
      </c>
      <c r="F2475" t="s">
        <v>8759</v>
      </c>
      <c r="I2475" t="s">
        <v>11131</v>
      </c>
    </row>
    <row r="2476" spans="2:9">
      <c r="B2476">
        <v>2018</v>
      </c>
      <c r="C2476" t="s">
        <v>11132</v>
      </c>
      <c r="D2476" t="s">
        <v>11133</v>
      </c>
      <c r="E2476" t="s">
        <v>11134</v>
      </c>
      <c r="F2476" t="s">
        <v>11135</v>
      </c>
      <c r="I2476" t="s">
        <v>11136</v>
      </c>
    </row>
    <row r="2477" spans="2:9">
      <c r="B2477">
        <v>2014</v>
      </c>
      <c r="C2477" t="s">
        <v>11137</v>
      </c>
      <c r="D2477" t="s">
        <v>11138</v>
      </c>
      <c r="E2477" t="s">
        <v>11139</v>
      </c>
      <c r="G2477" t="s">
        <v>7813</v>
      </c>
      <c r="H2477" t="s">
        <v>11140</v>
      </c>
      <c r="I2477" t="s">
        <v>11141</v>
      </c>
    </row>
    <row r="2478" spans="2:9">
      <c r="B2478">
        <v>1999</v>
      </c>
      <c r="D2478" t="s">
        <v>11142</v>
      </c>
      <c r="E2478" t="s">
        <v>10195</v>
      </c>
      <c r="G2478" t="s">
        <v>10196</v>
      </c>
      <c r="H2478" t="s">
        <v>11143</v>
      </c>
      <c r="I2478" t="s">
        <v>11144</v>
      </c>
    </row>
    <row r="2479" spans="2:9">
      <c r="B2479">
        <v>1989</v>
      </c>
      <c r="C2479" t="s">
        <v>11145</v>
      </c>
      <c r="D2479" t="s">
        <v>11146</v>
      </c>
      <c r="E2479" t="s">
        <v>11147</v>
      </c>
      <c r="F2479" t="s">
        <v>11148</v>
      </c>
      <c r="I2479" t="s">
        <v>11149</v>
      </c>
    </row>
    <row r="2480" spans="2:9">
      <c r="B2480">
        <v>1992</v>
      </c>
      <c r="C2480" t="s">
        <v>11150</v>
      </c>
      <c r="D2480" t="s">
        <v>11151</v>
      </c>
      <c r="E2480" t="s">
        <v>11152</v>
      </c>
      <c r="G2480" t="s">
        <v>3160</v>
      </c>
      <c r="H2480" t="s">
        <v>11153</v>
      </c>
      <c r="I2480" t="s">
        <v>11154</v>
      </c>
    </row>
    <row r="2481" spans="2:9">
      <c r="B2481">
        <v>2012</v>
      </c>
      <c r="C2481" t="s">
        <v>11155</v>
      </c>
      <c r="D2481" t="s">
        <v>11156</v>
      </c>
      <c r="E2481" t="s">
        <v>11157</v>
      </c>
      <c r="F2481" t="s">
        <v>11158</v>
      </c>
      <c r="I2481" t="s">
        <v>11159</v>
      </c>
    </row>
    <row r="2482" spans="2:9">
      <c r="B2482">
        <v>2013</v>
      </c>
      <c r="C2482" t="s">
        <v>11160</v>
      </c>
      <c r="D2482" t="s">
        <v>11161</v>
      </c>
      <c r="E2482" t="s">
        <v>11162</v>
      </c>
      <c r="F2482" t="s">
        <v>11163</v>
      </c>
      <c r="I2482" t="s">
        <v>11164</v>
      </c>
    </row>
    <row r="2483" spans="2:9">
      <c r="B2483">
        <v>2006</v>
      </c>
      <c r="D2483" t="s">
        <v>11165</v>
      </c>
      <c r="E2483" t="s">
        <v>11166</v>
      </c>
      <c r="F2483" t="s">
        <v>11167</v>
      </c>
      <c r="I2483" t="s">
        <v>11168</v>
      </c>
    </row>
    <row r="2484" spans="2:9">
      <c r="B2484">
        <v>2011</v>
      </c>
      <c r="C2484" t="s">
        <v>11169</v>
      </c>
      <c r="D2484" t="s">
        <v>11170</v>
      </c>
      <c r="E2484" t="s">
        <v>11171</v>
      </c>
      <c r="G2484" t="s">
        <v>11172</v>
      </c>
      <c r="H2484" t="s">
        <v>11173</v>
      </c>
      <c r="I2484" t="s">
        <v>11174</v>
      </c>
    </row>
    <row r="2485" spans="2:9">
      <c r="B2485">
        <v>2012</v>
      </c>
      <c r="C2485" t="s">
        <v>11175</v>
      </c>
      <c r="D2485" t="s">
        <v>11176</v>
      </c>
      <c r="E2485" t="s">
        <v>11177</v>
      </c>
      <c r="F2485" t="s">
        <v>11178</v>
      </c>
      <c r="I2485" t="s">
        <v>11179</v>
      </c>
    </row>
    <row r="2486" spans="2:9">
      <c r="B2486">
        <v>1993</v>
      </c>
      <c r="C2486" t="s">
        <v>11180</v>
      </c>
      <c r="D2486" t="s">
        <v>11181</v>
      </c>
      <c r="E2486" t="s">
        <v>6048</v>
      </c>
      <c r="G2486" t="s">
        <v>6049</v>
      </c>
      <c r="H2486" t="s">
        <v>11182</v>
      </c>
      <c r="I2486" t="s">
        <v>11183</v>
      </c>
    </row>
    <row r="2487" spans="2:9">
      <c r="B2487">
        <v>1966</v>
      </c>
      <c r="C2487" t="s">
        <v>11184</v>
      </c>
      <c r="D2487" t="s">
        <v>11185</v>
      </c>
      <c r="E2487" t="s">
        <v>11186</v>
      </c>
      <c r="F2487" t="s">
        <v>11187</v>
      </c>
      <c r="I2487" t="s">
        <v>11188</v>
      </c>
    </row>
    <row r="2488" spans="2:9">
      <c r="B2488">
        <v>1982</v>
      </c>
      <c r="C2488" t="s">
        <v>11189</v>
      </c>
      <c r="D2488" t="s">
        <v>11190</v>
      </c>
      <c r="E2488" t="s">
        <v>11191</v>
      </c>
      <c r="F2488" t="s">
        <v>11192</v>
      </c>
      <c r="I2488" t="s">
        <v>11193</v>
      </c>
    </row>
    <row r="2489" spans="2:9">
      <c r="B2489">
        <v>2015</v>
      </c>
      <c r="D2489" t="s">
        <v>2104</v>
      </c>
      <c r="E2489" t="s">
        <v>11194</v>
      </c>
      <c r="F2489" t="s">
        <v>11195</v>
      </c>
      <c r="I2489" t="s">
        <v>11196</v>
      </c>
    </row>
    <row r="2490" spans="2:9">
      <c r="B2490">
        <v>2020</v>
      </c>
      <c r="C2490" t="s">
        <v>11197</v>
      </c>
      <c r="D2490" t="s">
        <v>11198</v>
      </c>
      <c r="E2490" t="s">
        <v>10130</v>
      </c>
      <c r="F2490" t="s">
        <v>10131</v>
      </c>
      <c r="I2490" t="s">
        <v>11199</v>
      </c>
    </row>
    <row r="2491" spans="2:9">
      <c r="B2491">
        <v>2006</v>
      </c>
      <c r="C2491" t="s">
        <v>11200</v>
      </c>
      <c r="D2491" t="s">
        <v>11201</v>
      </c>
      <c r="E2491" t="s">
        <v>6148</v>
      </c>
      <c r="G2491" t="s">
        <v>6149</v>
      </c>
      <c r="H2491" t="s">
        <v>11202</v>
      </c>
      <c r="I2491" t="s">
        <v>11203</v>
      </c>
    </row>
    <row r="2492" spans="2:9">
      <c r="B2492">
        <v>1983</v>
      </c>
      <c r="C2492" t="s">
        <v>11204</v>
      </c>
      <c r="D2492" t="s">
        <v>11205</v>
      </c>
      <c r="E2492" t="s">
        <v>11206</v>
      </c>
      <c r="G2492" t="s">
        <v>11207</v>
      </c>
      <c r="H2492" t="s">
        <v>11208</v>
      </c>
      <c r="I2492" t="s">
        <v>11209</v>
      </c>
    </row>
    <row r="2493" spans="2:9">
      <c r="B2493">
        <v>2004</v>
      </c>
      <c r="C2493" t="s">
        <v>11210</v>
      </c>
      <c r="D2493" t="s">
        <v>11211</v>
      </c>
      <c r="E2493" t="s">
        <v>11212</v>
      </c>
      <c r="F2493" t="s">
        <v>11213</v>
      </c>
      <c r="I2493" t="s">
        <v>11214</v>
      </c>
    </row>
    <row r="2494" spans="2:9">
      <c r="B2494">
        <v>2000</v>
      </c>
      <c r="C2494" t="s">
        <v>11215</v>
      </c>
      <c r="D2494" t="s">
        <v>11216</v>
      </c>
      <c r="E2494" t="s">
        <v>11217</v>
      </c>
      <c r="G2494" t="s">
        <v>11218</v>
      </c>
      <c r="H2494" t="s">
        <v>11219</v>
      </c>
      <c r="I2494" t="s">
        <v>11220</v>
      </c>
    </row>
    <row r="2495" spans="2:9">
      <c r="B2495">
        <v>2008</v>
      </c>
      <c r="C2495" t="s">
        <v>11221</v>
      </c>
      <c r="D2495" t="s">
        <v>11222</v>
      </c>
      <c r="E2495" t="s">
        <v>3788</v>
      </c>
      <c r="F2495" t="s">
        <v>3789</v>
      </c>
      <c r="I2495" t="s">
        <v>11223</v>
      </c>
    </row>
    <row r="2496" spans="2:9">
      <c r="B2496">
        <v>2003</v>
      </c>
      <c r="C2496" t="s">
        <v>11224</v>
      </c>
      <c r="D2496" t="s">
        <v>11225</v>
      </c>
      <c r="E2496" t="s">
        <v>1836</v>
      </c>
      <c r="G2496" t="s">
        <v>1837</v>
      </c>
      <c r="H2496" t="s">
        <v>11226</v>
      </c>
      <c r="I2496" t="s">
        <v>11227</v>
      </c>
    </row>
    <row r="2497" spans="2:9">
      <c r="B2497">
        <v>1989</v>
      </c>
      <c r="C2497" t="s">
        <v>11228</v>
      </c>
      <c r="D2497" t="s">
        <v>11229</v>
      </c>
      <c r="E2497" t="s">
        <v>6112</v>
      </c>
      <c r="G2497" t="s">
        <v>6113</v>
      </c>
      <c r="H2497" t="s">
        <v>11230</v>
      </c>
      <c r="I2497" t="s">
        <v>11231</v>
      </c>
    </row>
    <row r="2498" spans="2:9">
      <c r="B2498">
        <v>1960</v>
      </c>
      <c r="C2498" t="s">
        <v>11232</v>
      </c>
      <c r="D2498" t="s">
        <v>11233</v>
      </c>
      <c r="E2498" t="s">
        <v>3731</v>
      </c>
      <c r="G2498" t="s">
        <v>3732</v>
      </c>
      <c r="H2498" t="s">
        <v>11234</v>
      </c>
      <c r="I2498" t="s">
        <v>11235</v>
      </c>
    </row>
    <row r="2499" spans="2:9">
      <c r="B2499">
        <v>2002</v>
      </c>
      <c r="C2499" t="s">
        <v>11236</v>
      </c>
      <c r="D2499" t="s">
        <v>11237</v>
      </c>
      <c r="E2499" t="s">
        <v>11238</v>
      </c>
      <c r="G2499" t="s">
        <v>7919</v>
      </c>
      <c r="H2499" t="s">
        <v>11239</v>
      </c>
      <c r="I2499" t="s">
        <v>11240</v>
      </c>
    </row>
    <row r="2500" spans="2:9">
      <c r="B2500">
        <v>2012</v>
      </c>
      <c r="C2500" t="s">
        <v>11241</v>
      </c>
      <c r="D2500" t="s">
        <v>11242</v>
      </c>
      <c r="E2500" t="s">
        <v>11243</v>
      </c>
      <c r="G2500" t="s">
        <v>7453</v>
      </c>
      <c r="H2500" t="s">
        <v>11244</v>
      </c>
      <c r="I2500" t="s">
        <v>11245</v>
      </c>
    </row>
    <row r="2501" spans="2:9">
      <c r="B2501">
        <v>2019</v>
      </c>
      <c r="C2501" t="s">
        <v>11246</v>
      </c>
      <c r="D2501" t="s">
        <v>11247</v>
      </c>
      <c r="E2501" t="s">
        <v>11248</v>
      </c>
      <c r="F2501" t="s">
        <v>11249</v>
      </c>
      <c r="I2501" t="s">
        <v>11250</v>
      </c>
    </row>
    <row r="2502" spans="2:9">
      <c r="B2502">
        <v>2011</v>
      </c>
      <c r="C2502" t="s">
        <v>11251</v>
      </c>
      <c r="D2502" t="s">
        <v>11252</v>
      </c>
      <c r="E2502" t="s">
        <v>4481</v>
      </c>
      <c r="F2502" t="s">
        <v>4482</v>
      </c>
      <c r="I2502" t="s">
        <v>11253</v>
      </c>
    </row>
    <row r="2503" spans="2:9">
      <c r="B2503">
        <v>2004</v>
      </c>
      <c r="C2503" t="s">
        <v>11254</v>
      </c>
      <c r="D2503" t="s">
        <v>11255</v>
      </c>
      <c r="E2503" t="s">
        <v>5793</v>
      </c>
      <c r="G2503" t="s">
        <v>5794</v>
      </c>
      <c r="H2503" t="s">
        <v>11256</v>
      </c>
      <c r="I2503" t="s">
        <v>11257</v>
      </c>
    </row>
    <row r="2504" spans="2:9">
      <c r="B2504">
        <v>1997</v>
      </c>
      <c r="C2504" t="s">
        <v>11258</v>
      </c>
      <c r="D2504" t="s">
        <v>11259</v>
      </c>
      <c r="E2504" t="s">
        <v>1836</v>
      </c>
      <c r="G2504" t="s">
        <v>1837</v>
      </c>
      <c r="H2504" t="s">
        <v>11260</v>
      </c>
      <c r="I2504" t="s">
        <v>11261</v>
      </c>
    </row>
    <row r="2505" spans="2:9">
      <c r="B2505">
        <v>2007</v>
      </c>
      <c r="C2505" t="s">
        <v>11262</v>
      </c>
      <c r="D2505" t="s">
        <v>11263</v>
      </c>
      <c r="E2505" t="s">
        <v>11264</v>
      </c>
      <c r="G2505" t="s">
        <v>11265</v>
      </c>
      <c r="H2505" t="s">
        <v>11266</v>
      </c>
      <c r="I2505" t="s">
        <v>11267</v>
      </c>
    </row>
    <row r="2506" spans="2:9">
      <c r="B2506">
        <v>2013</v>
      </c>
      <c r="C2506" t="s">
        <v>11268</v>
      </c>
      <c r="D2506" t="s">
        <v>11269</v>
      </c>
      <c r="E2506" t="s">
        <v>11270</v>
      </c>
      <c r="F2506" t="s">
        <v>11271</v>
      </c>
      <c r="I2506" t="s">
        <v>11272</v>
      </c>
    </row>
    <row r="2507" spans="2:9">
      <c r="B2507">
        <v>1995</v>
      </c>
      <c r="C2507" t="s">
        <v>11273</v>
      </c>
      <c r="D2507" t="s">
        <v>11274</v>
      </c>
      <c r="E2507" t="s">
        <v>5055</v>
      </c>
      <c r="G2507" t="s">
        <v>3498</v>
      </c>
      <c r="H2507" t="s">
        <v>11275</v>
      </c>
      <c r="I2507" t="s">
        <v>11276</v>
      </c>
    </row>
    <row r="2508" spans="2:9">
      <c r="B2508">
        <v>2002</v>
      </c>
      <c r="C2508" t="s">
        <v>11277</v>
      </c>
      <c r="D2508" t="s">
        <v>11278</v>
      </c>
      <c r="E2508" t="s">
        <v>7458</v>
      </c>
      <c r="F2508" t="s">
        <v>7459</v>
      </c>
      <c r="I2508" t="s">
        <v>11279</v>
      </c>
    </row>
    <row r="2509" spans="2:9">
      <c r="B2509">
        <v>2005</v>
      </c>
      <c r="C2509" t="s">
        <v>11280</v>
      </c>
      <c r="D2509" t="s">
        <v>11281</v>
      </c>
      <c r="E2509" t="s">
        <v>11282</v>
      </c>
      <c r="F2509" t="s">
        <v>11283</v>
      </c>
      <c r="I2509" t="s">
        <v>11284</v>
      </c>
    </row>
    <row r="2510" spans="2:9">
      <c r="B2510">
        <v>2007</v>
      </c>
      <c r="C2510" t="s">
        <v>11285</v>
      </c>
      <c r="D2510" t="s">
        <v>11286</v>
      </c>
      <c r="E2510" t="s">
        <v>11287</v>
      </c>
      <c r="F2510" t="s">
        <v>11288</v>
      </c>
      <c r="I2510" t="s">
        <v>11289</v>
      </c>
    </row>
    <row r="2511" spans="2:9">
      <c r="B2511">
        <v>1975</v>
      </c>
      <c r="C2511" t="s">
        <v>11290</v>
      </c>
      <c r="D2511" t="s">
        <v>11291</v>
      </c>
      <c r="E2511" t="s">
        <v>11292</v>
      </c>
      <c r="G2511" t="s">
        <v>11293</v>
      </c>
      <c r="H2511" t="s">
        <v>11294</v>
      </c>
      <c r="I2511" t="s">
        <v>11295</v>
      </c>
    </row>
    <row r="2512" spans="2:9">
      <c r="B2512">
        <v>2018</v>
      </c>
      <c r="C2512" t="s">
        <v>11296</v>
      </c>
      <c r="D2512" t="s">
        <v>11297</v>
      </c>
      <c r="E2512" t="s">
        <v>11298</v>
      </c>
      <c r="F2512" t="s">
        <v>11299</v>
      </c>
      <c r="I2512" t="s">
        <v>11300</v>
      </c>
    </row>
    <row r="2513" spans="2:9">
      <c r="B2513">
        <v>1971</v>
      </c>
      <c r="C2513" t="s">
        <v>7900</v>
      </c>
      <c r="D2513" t="s">
        <v>11301</v>
      </c>
      <c r="E2513" t="s">
        <v>11302</v>
      </c>
      <c r="F2513" t="s">
        <v>11303</v>
      </c>
      <c r="I2513" t="s">
        <v>11304</v>
      </c>
    </row>
    <row r="2514" spans="2:9">
      <c r="B2514">
        <v>1977</v>
      </c>
      <c r="C2514" t="s">
        <v>11305</v>
      </c>
      <c r="D2514" t="s">
        <v>11306</v>
      </c>
      <c r="E2514" t="s">
        <v>3366</v>
      </c>
      <c r="G2514" t="s">
        <v>3367</v>
      </c>
      <c r="H2514" t="s">
        <v>11307</v>
      </c>
      <c r="I2514" t="s">
        <v>11308</v>
      </c>
    </row>
    <row r="2515" spans="2:9">
      <c r="B2515">
        <v>1984</v>
      </c>
      <c r="C2515" t="s">
        <v>11309</v>
      </c>
      <c r="D2515" t="s">
        <v>11310</v>
      </c>
      <c r="E2515" t="s">
        <v>11311</v>
      </c>
      <c r="G2515" t="s">
        <v>11312</v>
      </c>
      <c r="H2515" t="s">
        <v>11313</v>
      </c>
      <c r="I2515" t="s">
        <v>11314</v>
      </c>
    </row>
    <row r="2516" spans="2:9">
      <c r="B2516">
        <v>2003</v>
      </c>
      <c r="C2516" t="s">
        <v>11315</v>
      </c>
      <c r="D2516" t="s">
        <v>11316</v>
      </c>
      <c r="E2516" t="s">
        <v>11317</v>
      </c>
      <c r="F2516" t="s">
        <v>11318</v>
      </c>
      <c r="I2516" t="s">
        <v>11319</v>
      </c>
    </row>
    <row r="2517" spans="2:9">
      <c r="B2517">
        <v>2018</v>
      </c>
      <c r="C2517" t="s">
        <v>11320</v>
      </c>
      <c r="D2517" t="s">
        <v>11321</v>
      </c>
      <c r="E2517" t="s">
        <v>11322</v>
      </c>
      <c r="F2517" t="s">
        <v>11323</v>
      </c>
      <c r="I2517" t="s">
        <v>11324</v>
      </c>
    </row>
    <row r="2518" spans="2:9">
      <c r="B2518">
        <v>2012</v>
      </c>
      <c r="C2518" t="s">
        <v>4509</v>
      </c>
      <c r="D2518" t="s">
        <v>11325</v>
      </c>
      <c r="E2518" t="s">
        <v>11326</v>
      </c>
      <c r="F2518" t="s">
        <v>11327</v>
      </c>
      <c r="I2518" t="s">
        <v>11328</v>
      </c>
    </row>
    <row r="2519" spans="2:9">
      <c r="B2519">
        <v>2003</v>
      </c>
      <c r="C2519" t="s">
        <v>11329</v>
      </c>
      <c r="D2519" t="s">
        <v>11330</v>
      </c>
      <c r="E2519" t="s">
        <v>11331</v>
      </c>
      <c r="F2519" t="s">
        <v>11332</v>
      </c>
      <c r="I2519" t="s">
        <v>11333</v>
      </c>
    </row>
    <row r="2520" spans="2:9">
      <c r="B2520">
        <v>1990</v>
      </c>
      <c r="C2520" t="s">
        <v>11334</v>
      </c>
      <c r="D2520" t="s">
        <v>11335</v>
      </c>
      <c r="E2520" t="s">
        <v>3445</v>
      </c>
      <c r="G2520" t="s">
        <v>3446</v>
      </c>
      <c r="H2520" t="s">
        <v>11336</v>
      </c>
      <c r="I2520" t="s">
        <v>11337</v>
      </c>
    </row>
    <row r="2521" spans="2:9">
      <c r="B2521">
        <v>2003</v>
      </c>
      <c r="D2521" t="s">
        <v>11338</v>
      </c>
      <c r="E2521" t="s">
        <v>11339</v>
      </c>
      <c r="F2521" t="s">
        <v>11340</v>
      </c>
      <c r="I2521" t="s">
        <v>11341</v>
      </c>
    </row>
    <row r="2522" spans="2:9">
      <c r="B2522">
        <v>2015</v>
      </c>
      <c r="C2522" t="s">
        <v>11342</v>
      </c>
      <c r="D2522" t="s">
        <v>11343</v>
      </c>
      <c r="E2522" t="s">
        <v>8813</v>
      </c>
      <c r="F2522" t="s">
        <v>8814</v>
      </c>
      <c r="I2522" t="s">
        <v>11344</v>
      </c>
    </row>
    <row r="2523" spans="2:9">
      <c r="B2523">
        <v>2019</v>
      </c>
      <c r="C2523" t="s">
        <v>11345</v>
      </c>
      <c r="D2523" t="s">
        <v>11346</v>
      </c>
      <c r="E2523" t="s">
        <v>11347</v>
      </c>
      <c r="F2523" t="s">
        <v>11348</v>
      </c>
      <c r="I2523" t="s">
        <v>11349</v>
      </c>
    </row>
    <row r="2524" spans="2:9">
      <c r="B2524">
        <v>1987</v>
      </c>
      <c r="C2524" t="s">
        <v>11350</v>
      </c>
      <c r="D2524" t="s">
        <v>11351</v>
      </c>
      <c r="E2524" t="s">
        <v>1836</v>
      </c>
      <c r="G2524" t="s">
        <v>1837</v>
      </c>
      <c r="H2524" t="s">
        <v>11352</v>
      </c>
      <c r="I2524" t="s">
        <v>11353</v>
      </c>
    </row>
    <row r="2525" spans="2:9">
      <c r="B2525">
        <v>1981</v>
      </c>
      <c r="C2525" t="s">
        <v>11354</v>
      </c>
      <c r="D2525" t="s">
        <v>11355</v>
      </c>
      <c r="E2525" t="s">
        <v>7902</v>
      </c>
      <c r="G2525" t="s">
        <v>7903</v>
      </c>
      <c r="H2525" t="s">
        <v>11356</v>
      </c>
      <c r="I2525" t="s">
        <v>11357</v>
      </c>
    </row>
    <row r="2526" spans="2:9">
      <c r="B2526">
        <v>2019</v>
      </c>
      <c r="C2526" t="s">
        <v>11358</v>
      </c>
      <c r="D2526" t="s">
        <v>11359</v>
      </c>
      <c r="E2526" t="s">
        <v>11360</v>
      </c>
      <c r="G2526" t="s">
        <v>4555</v>
      </c>
      <c r="H2526" t="s">
        <v>11361</v>
      </c>
      <c r="I2526" t="s">
        <v>11362</v>
      </c>
    </row>
    <row r="2527" spans="2:9">
      <c r="B2527">
        <v>2018</v>
      </c>
      <c r="C2527" t="s">
        <v>11363</v>
      </c>
      <c r="D2527" t="s">
        <v>11364</v>
      </c>
      <c r="E2527" t="s">
        <v>4990</v>
      </c>
      <c r="F2527" t="s">
        <v>4991</v>
      </c>
      <c r="I2527" t="s">
        <v>11365</v>
      </c>
    </row>
    <row r="2528" spans="2:9">
      <c r="B2528">
        <v>1989</v>
      </c>
      <c r="D2528" t="s">
        <v>11366</v>
      </c>
      <c r="E2528" t="s">
        <v>6614</v>
      </c>
      <c r="G2528" t="s">
        <v>6615</v>
      </c>
      <c r="H2528" t="s">
        <v>11367</v>
      </c>
      <c r="I2528" t="s">
        <v>11368</v>
      </c>
    </row>
    <row r="2529" spans="2:9">
      <c r="B2529">
        <v>2020</v>
      </c>
      <c r="C2529" t="s">
        <v>11369</v>
      </c>
      <c r="D2529" t="s">
        <v>11370</v>
      </c>
      <c r="E2529" t="s">
        <v>11371</v>
      </c>
      <c r="F2529" t="s">
        <v>11372</v>
      </c>
      <c r="I2529" t="s">
        <v>11373</v>
      </c>
    </row>
    <row r="2530" spans="2:9">
      <c r="B2530">
        <v>2010</v>
      </c>
      <c r="C2530" t="s">
        <v>11374</v>
      </c>
      <c r="D2530" t="s">
        <v>11375</v>
      </c>
      <c r="E2530" t="s">
        <v>11376</v>
      </c>
      <c r="G2530" t="s">
        <v>11377</v>
      </c>
      <c r="H2530" t="s">
        <v>11378</v>
      </c>
      <c r="I2530" t="s">
        <v>11379</v>
      </c>
    </row>
    <row r="2531" spans="2:9">
      <c r="B2531">
        <v>2004</v>
      </c>
      <c r="C2531" t="s">
        <v>11380</v>
      </c>
      <c r="D2531" t="s">
        <v>11381</v>
      </c>
      <c r="E2531" t="s">
        <v>3599</v>
      </c>
      <c r="G2531" t="s">
        <v>3600</v>
      </c>
      <c r="H2531" t="s">
        <v>11382</v>
      </c>
      <c r="I2531" t="s">
        <v>11383</v>
      </c>
    </row>
    <row r="2532" spans="2:9">
      <c r="B2532">
        <v>2015</v>
      </c>
      <c r="C2532" t="s">
        <v>11384</v>
      </c>
      <c r="D2532" t="s">
        <v>11385</v>
      </c>
      <c r="E2532" t="s">
        <v>4626</v>
      </c>
      <c r="G2532" t="s">
        <v>4627</v>
      </c>
      <c r="H2532" t="s">
        <v>11386</v>
      </c>
      <c r="I2532" t="s">
        <v>11387</v>
      </c>
    </row>
    <row r="2533" spans="2:9">
      <c r="B2533">
        <v>1981</v>
      </c>
      <c r="C2533" t="s">
        <v>11388</v>
      </c>
      <c r="D2533" t="s">
        <v>11146</v>
      </c>
      <c r="E2533" t="s">
        <v>11147</v>
      </c>
      <c r="F2533" t="s">
        <v>11148</v>
      </c>
      <c r="I2533" t="s">
        <v>11389</v>
      </c>
    </row>
    <row r="2534" spans="2:9">
      <c r="B2534">
        <v>1993</v>
      </c>
      <c r="C2534" t="s">
        <v>11390</v>
      </c>
      <c r="D2534" t="s">
        <v>11391</v>
      </c>
      <c r="E2534" t="s">
        <v>11392</v>
      </c>
      <c r="G2534" t="s">
        <v>11393</v>
      </c>
      <c r="H2534" t="s">
        <v>11394</v>
      </c>
      <c r="I2534" t="s">
        <v>11395</v>
      </c>
    </row>
    <row r="2535" spans="2:9">
      <c r="B2535">
        <v>1995</v>
      </c>
      <c r="C2535" t="s">
        <v>11396</v>
      </c>
      <c r="D2535" t="s">
        <v>11397</v>
      </c>
      <c r="E2535" t="s">
        <v>7828</v>
      </c>
      <c r="G2535" t="s">
        <v>6346</v>
      </c>
      <c r="H2535" t="s">
        <v>11398</v>
      </c>
      <c r="I2535" t="s">
        <v>11399</v>
      </c>
    </row>
    <row r="2536" spans="2:9">
      <c r="B2536">
        <v>1984</v>
      </c>
      <c r="C2536" t="s">
        <v>11400</v>
      </c>
      <c r="D2536" t="s">
        <v>11401</v>
      </c>
      <c r="E2536" t="s">
        <v>11402</v>
      </c>
      <c r="G2536" t="s">
        <v>7913</v>
      </c>
      <c r="H2536" t="s">
        <v>11403</v>
      </c>
      <c r="I2536" t="s">
        <v>11404</v>
      </c>
    </row>
    <row r="2537" spans="2:9">
      <c r="B2537">
        <v>2010</v>
      </c>
      <c r="C2537" t="s">
        <v>11060</v>
      </c>
      <c r="D2537" t="s">
        <v>11405</v>
      </c>
      <c r="E2537" t="s">
        <v>11406</v>
      </c>
      <c r="F2537" t="s">
        <v>11407</v>
      </c>
      <c r="I2537" t="s">
        <v>11408</v>
      </c>
    </row>
    <row r="2538" spans="2:9">
      <c r="B2538">
        <v>2014</v>
      </c>
      <c r="C2538" t="s">
        <v>11409</v>
      </c>
      <c r="D2538" t="s">
        <v>11410</v>
      </c>
      <c r="E2538" t="s">
        <v>11411</v>
      </c>
      <c r="F2538" t="s">
        <v>11412</v>
      </c>
      <c r="I2538" t="s">
        <v>11413</v>
      </c>
    </row>
    <row r="2539" spans="2:9">
      <c r="B2539">
        <v>1988</v>
      </c>
      <c r="D2539" t="s">
        <v>11414</v>
      </c>
      <c r="E2539" t="s">
        <v>11415</v>
      </c>
      <c r="F2539" t="s">
        <v>11416</v>
      </c>
      <c r="I2539" t="s">
        <v>11417</v>
      </c>
    </row>
    <row r="2540" spans="2:9">
      <c r="B2540">
        <v>2006</v>
      </c>
      <c r="C2540" t="s">
        <v>11418</v>
      </c>
      <c r="D2540" t="s">
        <v>11419</v>
      </c>
      <c r="E2540" t="s">
        <v>3625</v>
      </c>
      <c r="G2540" t="s">
        <v>3626</v>
      </c>
      <c r="H2540" t="s">
        <v>11420</v>
      </c>
      <c r="I2540" t="s">
        <v>11421</v>
      </c>
    </row>
    <row r="2541" spans="2:9">
      <c r="B2541">
        <v>1971</v>
      </c>
      <c r="C2541" t="s">
        <v>11422</v>
      </c>
      <c r="D2541" t="s">
        <v>11423</v>
      </c>
      <c r="E2541" t="s">
        <v>11424</v>
      </c>
      <c r="F2541" t="s">
        <v>11425</v>
      </c>
      <c r="I2541" t="s">
        <v>11426</v>
      </c>
    </row>
    <row r="2542" spans="2:9">
      <c r="B2542">
        <v>2017</v>
      </c>
      <c r="C2542" t="s">
        <v>11427</v>
      </c>
      <c r="D2542" t="s">
        <v>11428</v>
      </c>
      <c r="E2542" t="s">
        <v>10704</v>
      </c>
      <c r="F2542" t="s">
        <v>10705</v>
      </c>
      <c r="I2542" t="s">
        <v>11429</v>
      </c>
    </row>
    <row r="2543" spans="2:9">
      <c r="B2543">
        <v>2013</v>
      </c>
      <c r="C2543" t="s">
        <v>11430</v>
      </c>
      <c r="D2543" t="s">
        <v>11431</v>
      </c>
      <c r="E2543" t="s">
        <v>11432</v>
      </c>
      <c r="F2543" t="s">
        <v>11433</v>
      </c>
      <c r="I2543" t="s">
        <v>11434</v>
      </c>
    </row>
    <row r="2544" spans="2:9">
      <c r="B2544">
        <v>2014</v>
      </c>
      <c r="C2544" t="s">
        <v>11435</v>
      </c>
      <c r="D2544" t="s">
        <v>11436</v>
      </c>
      <c r="E2544" t="s">
        <v>9916</v>
      </c>
      <c r="G2544" t="s">
        <v>5205</v>
      </c>
      <c r="H2544" t="s">
        <v>11437</v>
      </c>
      <c r="I2544" t="s">
        <v>11438</v>
      </c>
    </row>
    <row r="2545" spans="2:9">
      <c r="B2545">
        <v>1985</v>
      </c>
      <c r="C2545" t="s">
        <v>11439</v>
      </c>
      <c r="D2545" t="s">
        <v>11440</v>
      </c>
      <c r="E2545" t="s">
        <v>1978</v>
      </c>
      <c r="G2545" t="s">
        <v>1979</v>
      </c>
      <c r="H2545" t="s">
        <v>11441</v>
      </c>
      <c r="I2545" t="s">
        <v>11442</v>
      </c>
    </row>
    <row r="2546" spans="2:9">
      <c r="B2546">
        <v>1989</v>
      </c>
      <c r="C2546" t="s">
        <v>11443</v>
      </c>
      <c r="D2546" t="s">
        <v>11444</v>
      </c>
      <c r="E2546" t="s">
        <v>8980</v>
      </c>
      <c r="F2546" t="s">
        <v>8981</v>
      </c>
      <c r="I2546" t="s">
        <v>11445</v>
      </c>
    </row>
    <row r="2547" spans="2:9">
      <c r="B2547">
        <v>1997</v>
      </c>
      <c r="C2547" t="s">
        <v>11446</v>
      </c>
      <c r="D2547" t="s">
        <v>11447</v>
      </c>
      <c r="E2547" t="s">
        <v>4811</v>
      </c>
      <c r="G2547" t="s">
        <v>4812</v>
      </c>
      <c r="H2547" t="s">
        <v>11448</v>
      </c>
      <c r="I2547" t="s">
        <v>11449</v>
      </c>
    </row>
    <row r="2548" spans="2:9">
      <c r="B2548">
        <v>1983</v>
      </c>
      <c r="C2548" t="s">
        <v>11450</v>
      </c>
      <c r="D2548" t="s">
        <v>11451</v>
      </c>
      <c r="E2548" t="s">
        <v>11452</v>
      </c>
      <c r="G2548" t="s">
        <v>11453</v>
      </c>
      <c r="H2548" t="s">
        <v>11454</v>
      </c>
      <c r="I2548" t="s">
        <v>11455</v>
      </c>
    </row>
    <row r="2549" spans="2:9">
      <c r="B2549">
        <v>2013</v>
      </c>
      <c r="C2549" t="s">
        <v>11456</v>
      </c>
      <c r="D2549" t="s">
        <v>11457</v>
      </c>
      <c r="E2549" t="s">
        <v>11458</v>
      </c>
      <c r="F2549" t="s">
        <v>11459</v>
      </c>
      <c r="I2549" t="s">
        <v>11460</v>
      </c>
    </row>
    <row r="2550" spans="2:9">
      <c r="B2550">
        <v>1980</v>
      </c>
      <c r="C2550" t="s">
        <v>11461</v>
      </c>
      <c r="D2550" t="s">
        <v>11462</v>
      </c>
      <c r="E2550" t="s">
        <v>11463</v>
      </c>
      <c r="G2550" t="s">
        <v>9215</v>
      </c>
      <c r="H2550" t="s">
        <v>11464</v>
      </c>
      <c r="I2550" t="s">
        <v>11465</v>
      </c>
    </row>
    <row r="2551" spans="2:9">
      <c r="B2551">
        <v>2004</v>
      </c>
      <c r="C2551" t="s">
        <v>11466</v>
      </c>
      <c r="D2551" t="s">
        <v>11467</v>
      </c>
      <c r="E2551" t="s">
        <v>1461</v>
      </c>
      <c r="G2551" t="s">
        <v>1462</v>
      </c>
      <c r="H2551" t="s">
        <v>11468</v>
      </c>
      <c r="I2551" t="s">
        <v>11469</v>
      </c>
    </row>
    <row r="2552" spans="2:9">
      <c r="B2552">
        <v>1993</v>
      </c>
      <c r="C2552" t="s">
        <v>11470</v>
      </c>
      <c r="D2552" t="s">
        <v>11471</v>
      </c>
      <c r="E2552" t="s">
        <v>11472</v>
      </c>
      <c r="F2552" t="s">
        <v>11473</v>
      </c>
      <c r="I2552" t="s">
        <v>11474</v>
      </c>
    </row>
    <row r="2553" spans="2:9">
      <c r="B2553">
        <v>2010</v>
      </c>
      <c r="C2553" t="s">
        <v>11475</v>
      </c>
      <c r="D2553" t="s">
        <v>11476</v>
      </c>
      <c r="E2553" t="s">
        <v>5094</v>
      </c>
      <c r="F2553" t="s">
        <v>5095</v>
      </c>
      <c r="I2553" t="s">
        <v>11477</v>
      </c>
    </row>
    <row r="2554" spans="2:9">
      <c r="B2554">
        <v>1984</v>
      </c>
      <c r="C2554" t="s">
        <v>11478</v>
      </c>
      <c r="D2554" t="s">
        <v>11479</v>
      </c>
      <c r="E2554" t="s">
        <v>11480</v>
      </c>
      <c r="G2554" t="s">
        <v>11481</v>
      </c>
      <c r="H2554" t="s">
        <v>11482</v>
      </c>
      <c r="I2554" t="s">
        <v>11483</v>
      </c>
    </row>
    <row r="2555" spans="2:9">
      <c r="B2555">
        <v>1993</v>
      </c>
      <c r="C2555" t="s">
        <v>11484</v>
      </c>
      <c r="D2555" t="s">
        <v>11485</v>
      </c>
      <c r="E2555" t="s">
        <v>11486</v>
      </c>
      <c r="F2555" t="s">
        <v>11487</v>
      </c>
      <c r="I2555" t="s">
        <v>11488</v>
      </c>
    </row>
    <row r="2556" spans="2:9">
      <c r="B2556">
        <v>1989</v>
      </c>
      <c r="C2556" t="s">
        <v>11489</v>
      </c>
      <c r="D2556" t="s">
        <v>11490</v>
      </c>
      <c r="E2556" t="s">
        <v>11491</v>
      </c>
      <c r="G2556" t="s">
        <v>11492</v>
      </c>
      <c r="H2556" t="s">
        <v>11493</v>
      </c>
      <c r="I2556" t="s">
        <v>11494</v>
      </c>
    </row>
    <row r="2557" spans="2:9">
      <c r="B2557">
        <v>2017</v>
      </c>
      <c r="C2557" t="s">
        <v>11495</v>
      </c>
      <c r="D2557" t="s">
        <v>11496</v>
      </c>
      <c r="E2557" t="s">
        <v>11497</v>
      </c>
      <c r="F2557" t="s">
        <v>11498</v>
      </c>
      <c r="I2557" t="s">
        <v>11499</v>
      </c>
    </row>
    <row r="2558" spans="2:9">
      <c r="B2558">
        <v>2007</v>
      </c>
      <c r="C2558" t="s">
        <v>11500</v>
      </c>
      <c r="D2558" t="s">
        <v>11501</v>
      </c>
      <c r="E2558" t="s">
        <v>11502</v>
      </c>
      <c r="F2558" t="s">
        <v>11503</v>
      </c>
      <c r="I2558" t="s">
        <v>11504</v>
      </c>
    </row>
    <row r="2559" spans="2:9">
      <c r="B2559">
        <v>2009</v>
      </c>
      <c r="C2559" t="s">
        <v>11505</v>
      </c>
      <c r="D2559" t="s">
        <v>11506</v>
      </c>
      <c r="E2559" t="s">
        <v>11507</v>
      </c>
      <c r="F2559" t="s">
        <v>11508</v>
      </c>
      <c r="I2559" t="s">
        <v>11509</v>
      </c>
    </row>
    <row r="2560" spans="2:9">
      <c r="B2560">
        <v>2001</v>
      </c>
      <c r="C2560" t="s">
        <v>11510</v>
      </c>
      <c r="D2560" t="s">
        <v>11511</v>
      </c>
      <c r="E2560" t="s">
        <v>11512</v>
      </c>
      <c r="F2560" t="s">
        <v>11513</v>
      </c>
      <c r="I2560" t="s">
        <v>11514</v>
      </c>
    </row>
    <row r="2561" spans="2:9">
      <c r="B2561">
        <v>1989</v>
      </c>
      <c r="C2561" t="s">
        <v>11515</v>
      </c>
      <c r="D2561" t="s">
        <v>11516</v>
      </c>
      <c r="E2561" t="s">
        <v>1836</v>
      </c>
      <c r="G2561" t="s">
        <v>1837</v>
      </c>
      <c r="H2561" t="s">
        <v>11517</v>
      </c>
      <c r="I2561" t="s">
        <v>11518</v>
      </c>
    </row>
    <row r="2562" spans="2:9">
      <c r="B2562">
        <v>2016</v>
      </c>
      <c r="C2562" t="s">
        <v>11519</v>
      </c>
      <c r="D2562" t="s">
        <v>11520</v>
      </c>
      <c r="E2562" t="s">
        <v>11521</v>
      </c>
      <c r="F2562" t="s">
        <v>11522</v>
      </c>
      <c r="I2562" t="s">
        <v>11523</v>
      </c>
    </row>
    <row r="2563" spans="2:9">
      <c r="B2563">
        <v>1993</v>
      </c>
      <c r="C2563" t="s">
        <v>11524</v>
      </c>
      <c r="D2563" t="s">
        <v>11525</v>
      </c>
      <c r="E2563" t="s">
        <v>9490</v>
      </c>
      <c r="G2563" t="s">
        <v>9491</v>
      </c>
      <c r="H2563" t="s">
        <v>11526</v>
      </c>
      <c r="I2563" t="s">
        <v>11527</v>
      </c>
    </row>
    <row r="2564" spans="2:9">
      <c r="B2564">
        <v>2009</v>
      </c>
      <c r="C2564" t="s">
        <v>11528</v>
      </c>
      <c r="D2564" t="s">
        <v>11529</v>
      </c>
      <c r="E2564" t="s">
        <v>11530</v>
      </c>
      <c r="G2564" t="s">
        <v>11531</v>
      </c>
      <c r="H2564" t="s">
        <v>11532</v>
      </c>
      <c r="I2564" t="s">
        <v>11533</v>
      </c>
    </row>
    <row r="2565" spans="2:9">
      <c r="B2565">
        <v>2018</v>
      </c>
      <c r="C2565" t="s">
        <v>11534</v>
      </c>
      <c r="D2565" t="s">
        <v>11535</v>
      </c>
      <c r="E2565" t="s">
        <v>11536</v>
      </c>
      <c r="F2565" t="s">
        <v>11537</v>
      </c>
      <c r="I2565" t="s">
        <v>11538</v>
      </c>
    </row>
    <row r="2566" spans="2:9">
      <c r="B2566">
        <v>1988</v>
      </c>
      <c r="D2566" t="s">
        <v>11539</v>
      </c>
      <c r="E2566" t="s">
        <v>11540</v>
      </c>
      <c r="G2566" t="s">
        <v>11541</v>
      </c>
      <c r="H2566" t="s">
        <v>11542</v>
      </c>
      <c r="I2566" t="s">
        <v>11543</v>
      </c>
    </row>
    <row r="2567" spans="2:9">
      <c r="B2567">
        <v>1979</v>
      </c>
      <c r="C2567" t="s">
        <v>11544</v>
      </c>
      <c r="D2567" t="s">
        <v>11545</v>
      </c>
      <c r="E2567" t="s">
        <v>11546</v>
      </c>
      <c r="F2567" t="s">
        <v>11547</v>
      </c>
      <c r="I2567" t="s">
        <v>11548</v>
      </c>
    </row>
    <row r="2568" spans="2:9">
      <c r="B2568">
        <v>1983</v>
      </c>
      <c r="C2568" t="s">
        <v>11549</v>
      </c>
      <c r="D2568" t="s">
        <v>11550</v>
      </c>
      <c r="E2568" t="s">
        <v>11206</v>
      </c>
      <c r="G2568" t="s">
        <v>11207</v>
      </c>
      <c r="H2568" t="s">
        <v>11551</v>
      </c>
      <c r="I2568" t="s">
        <v>11552</v>
      </c>
    </row>
    <row r="2569" spans="2:9">
      <c r="B2569">
        <v>2005</v>
      </c>
      <c r="D2569" t="s">
        <v>11553</v>
      </c>
      <c r="E2569" t="s">
        <v>11554</v>
      </c>
      <c r="F2569" t="s">
        <v>11555</v>
      </c>
      <c r="I2569" t="s">
        <v>11556</v>
      </c>
    </row>
    <row r="2570" spans="2:9">
      <c r="B2570">
        <v>2001</v>
      </c>
      <c r="C2570" t="s">
        <v>11557</v>
      </c>
      <c r="D2570" t="s">
        <v>11558</v>
      </c>
      <c r="E2570" t="s">
        <v>11559</v>
      </c>
      <c r="F2570" t="s">
        <v>11560</v>
      </c>
      <c r="I2570" t="s">
        <v>11561</v>
      </c>
    </row>
    <row r="2571" spans="2:9">
      <c r="B2571">
        <v>1997</v>
      </c>
      <c r="C2571" t="s">
        <v>11562</v>
      </c>
      <c r="D2571" t="s">
        <v>11563</v>
      </c>
      <c r="E2571" t="s">
        <v>11564</v>
      </c>
      <c r="G2571" t="s">
        <v>11565</v>
      </c>
      <c r="H2571" t="s">
        <v>11566</v>
      </c>
      <c r="I2571" t="s">
        <v>11567</v>
      </c>
    </row>
    <row r="2572" spans="2:9">
      <c r="B2572">
        <v>2012</v>
      </c>
      <c r="C2572" t="s">
        <v>11568</v>
      </c>
      <c r="D2572" t="s">
        <v>11569</v>
      </c>
      <c r="E2572" t="s">
        <v>11570</v>
      </c>
      <c r="G2572" t="s">
        <v>11571</v>
      </c>
      <c r="H2572" t="s">
        <v>11572</v>
      </c>
      <c r="I2572" t="s">
        <v>11573</v>
      </c>
    </row>
    <row r="2573" spans="2:9">
      <c r="B2573">
        <v>2018</v>
      </c>
      <c r="C2573" t="s">
        <v>11574</v>
      </c>
      <c r="D2573" t="s">
        <v>11575</v>
      </c>
      <c r="E2573" t="s">
        <v>11576</v>
      </c>
      <c r="F2573" t="s">
        <v>11577</v>
      </c>
      <c r="I2573" t="s">
        <v>11578</v>
      </c>
    </row>
    <row r="2574" spans="2:9">
      <c r="B2574">
        <v>1989</v>
      </c>
      <c r="C2574" t="s">
        <v>11579</v>
      </c>
      <c r="D2574" t="s">
        <v>11580</v>
      </c>
      <c r="E2574" t="s">
        <v>9357</v>
      </c>
      <c r="F2574" t="s">
        <v>9358</v>
      </c>
      <c r="I2574" t="s">
        <v>11581</v>
      </c>
    </row>
    <row r="2575" spans="2:9">
      <c r="B2575">
        <v>2008</v>
      </c>
      <c r="C2575" t="s">
        <v>11582</v>
      </c>
      <c r="D2575" t="s">
        <v>11583</v>
      </c>
      <c r="E2575" t="s">
        <v>11584</v>
      </c>
      <c r="G2575" t="s">
        <v>7171</v>
      </c>
      <c r="H2575" t="s">
        <v>11585</v>
      </c>
      <c r="I2575" t="s">
        <v>11586</v>
      </c>
    </row>
    <row r="2576" spans="2:9">
      <c r="B2576">
        <v>2006</v>
      </c>
      <c r="C2576" t="s">
        <v>11587</v>
      </c>
      <c r="D2576" t="s">
        <v>11588</v>
      </c>
      <c r="E2576" t="s">
        <v>11589</v>
      </c>
      <c r="F2576" t="s">
        <v>11590</v>
      </c>
      <c r="I2576" t="s">
        <v>11591</v>
      </c>
    </row>
    <row r="2577" spans="2:9">
      <c r="B2577">
        <v>1998</v>
      </c>
      <c r="C2577" t="s">
        <v>11592</v>
      </c>
      <c r="D2577" t="s">
        <v>11593</v>
      </c>
      <c r="E2577" t="s">
        <v>11594</v>
      </c>
      <c r="F2577" t="s">
        <v>11595</v>
      </c>
      <c r="I2577" t="s">
        <v>11596</v>
      </c>
    </row>
    <row r="2578" spans="2:9">
      <c r="B2578">
        <v>2015</v>
      </c>
      <c r="C2578" t="s">
        <v>11597</v>
      </c>
      <c r="D2578" t="s">
        <v>11598</v>
      </c>
      <c r="E2578" t="s">
        <v>6359</v>
      </c>
      <c r="F2578" t="s">
        <v>6360</v>
      </c>
      <c r="I2578" t="s">
        <v>11599</v>
      </c>
    </row>
    <row r="2579" spans="2:9">
      <c r="B2579">
        <v>2007</v>
      </c>
      <c r="C2579" t="s">
        <v>11600</v>
      </c>
      <c r="D2579" t="s">
        <v>11601</v>
      </c>
      <c r="E2579" t="s">
        <v>11602</v>
      </c>
      <c r="F2579" t="s">
        <v>11603</v>
      </c>
      <c r="I2579" t="s">
        <v>11604</v>
      </c>
    </row>
    <row r="2580" spans="2:9">
      <c r="B2580">
        <v>1974</v>
      </c>
      <c r="C2580" t="s">
        <v>11605</v>
      </c>
      <c r="D2580" t="s">
        <v>11606</v>
      </c>
      <c r="E2580" t="s">
        <v>11607</v>
      </c>
      <c r="F2580" t="s">
        <v>11608</v>
      </c>
      <c r="I2580" t="s">
        <v>11609</v>
      </c>
    </row>
    <row r="2581" spans="2:9">
      <c r="B2581">
        <v>1997</v>
      </c>
      <c r="C2581" t="s">
        <v>11610</v>
      </c>
      <c r="D2581" t="s">
        <v>11611</v>
      </c>
      <c r="E2581" t="s">
        <v>11612</v>
      </c>
      <c r="G2581" t="s">
        <v>11613</v>
      </c>
      <c r="H2581" t="s">
        <v>11614</v>
      </c>
      <c r="I2581" t="s">
        <v>11615</v>
      </c>
    </row>
    <row r="2582" spans="2:9">
      <c r="B2582">
        <v>1996</v>
      </c>
      <c r="C2582" t="s">
        <v>11616</v>
      </c>
      <c r="D2582" t="s">
        <v>11617</v>
      </c>
      <c r="E2582" t="s">
        <v>11618</v>
      </c>
      <c r="G2582" t="s">
        <v>2754</v>
      </c>
      <c r="H2582" t="s">
        <v>11619</v>
      </c>
      <c r="I2582" t="s">
        <v>11620</v>
      </c>
    </row>
    <row r="2583" spans="2:9">
      <c r="B2583">
        <v>2002</v>
      </c>
      <c r="C2583" t="s">
        <v>10317</v>
      </c>
      <c r="D2583" t="s">
        <v>11621</v>
      </c>
      <c r="E2583" t="s">
        <v>10319</v>
      </c>
      <c r="F2583" t="s">
        <v>10320</v>
      </c>
      <c r="I2583" t="s">
        <v>11622</v>
      </c>
    </row>
    <row r="2584" spans="2:9">
      <c r="B2584">
        <v>2018</v>
      </c>
      <c r="C2584" t="s">
        <v>11623</v>
      </c>
      <c r="D2584" t="s">
        <v>11624</v>
      </c>
      <c r="E2584" t="s">
        <v>11625</v>
      </c>
      <c r="G2584" t="s">
        <v>11626</v>
      </c>
      <c r="H2584" t="s">
        <v>11627</v>
      </c>
      <c r="I2584" t="s">
        <v>11628</v>
      </c>
    </row>
    <row r="2585" spans="2:9">
      <c r="B2585">
        <v>1980</v>
      </c>
      <c r="C2585" t="s">
        <v>11629</v>
      </c>
      <c r="D2585" t="s">
        <v>11630</v>
      </c>
      <c r="E2585" t="s">
        <v>5397</v>
      </c>
      <c r="G2585" t="s">
        <v>5398</v>
      </c>
      <c r="H2585" t="s">
        <v>11631</v>
      </c>
      <c r="I2585" t="s">
        <v>11632</v>
      </c>
    </row>
    <row r="2586" spans="2:9">
      <c r="B2586">
        <v>2009</v>
      </c>
      <c r="C2586" t="s">
        <v>11633</v>
      </c>
      <c r="D2586" t="s">
        <v>11634</v>
      </c>
      <c r="E2586" t="s">
        <v>11635</v>
      </c>
      <c r="G2586" t="s">
        <v>2805</v>
      </c>
      <c r="H2586" t="s">
        <v>11636</v>
      </c>
      <c r="I2586" t="s">
        <v>11637</v>
      </c>
    </row>
    <row r="2587" spans="2:9">
      <c r="B2587">
        <v>2006</v>
      </c>
      <c r="C2587" t="s">
        <v>10749</v>
      </c>
      <c r="D2587" t="s">
        <v>11638</v>
      </c>
      <c r="E2587" t="s">
        <v>11639</v>
      </c>
      <c r="F2587" t="s">
        <v>11640</v>
      </c>
      <c r="I2587" t="s">
        <v>11641</v>
      </c>
    </row>
    <row r="2588" spans="2:9">
      <c r="B2588">
        <v>2010</v>
      </c>
      <c r="C2588" t="s">
        <v>11642</v>
      </c>
      <c r="D2588" t="s">
        <v>11643</v>
      </c>
      <c r="E2588" t="s">
        <v>9585</v>
      </c>
      <c r="F2588" t="s">
        <v>9586</v>
      </c>
      <c r="I2588" t="s">
        <v>11644</v>
      </c>
    </row>
    <row r="2589" spans="2:9">
      <c r="B2589">
        <v>2017</v>
      </c>
      <c r="C2589" t="s">
        <v>11645</v>
      </c>
      <c r="D2589" t="s">
        <v>11646</v>
      </c>
      <c r="E2589" t="s">
        <v>11647</v>
      </c>
      <c r="F2589" t="s">
        <v>11648</v>
      </c>
      <c r="I2589" t="s">
        <v>11649</v>
      </c>
    </row>
    <row r="2590" spans="2:9">
      <c r="B2590">
        <v>1990</v>
      </c>
      <c r="C2590" t="s">
        <v>11650</v>
      </c>
      <c r="D2590" t="s">
        <v>11651</v>
      </c>
      <c r="E2590" t="s">
        <v>3599</v>
      </c>
      <c r="G2590" t="s">
        <v>3600</v>
      </c>
      <c r="H2590" t="s">
        <v>11652</v>
      </c>
      <c r="I2590" t="s">
        <v>11653</v>
      </c>
    </row>
    <row r="2591" spans="2:9">
      <c r="B2591">
        <v>2014</v>
      </c>
      <c r="C2591" t="s">
        <v>11654</v>
      </c>
      <c r="D2591" t="s">
        <v>11655</v>
      </c>
      <c r="E2591" t="s">
        <v>9886</v>
      </c>
      <c r="G2591" t="s">
        <v>9887</v>
      </c>
      <c r="H2591" t="s">
        <v>11656</v>
      </c>
      <c r="I2591" t="s">
        <v>11657</v>
      </c>
    </row>
    <row r="2592" spans="2:9">
      <c r="B2592">
        <v>2013</v>
      </c>
      <c r="C2592" t="s">
        <v>11658</v>
      </c>
      <c r="D2592" t="s">
        <v>11659</v>
      </c>
      <c r="E2592" t="s">
        <v>11660</v>
      </c>
      <c r="G2592" t="s">
        <v>11661</v>
      </c>
      <c r="H2592" t="s">
        <v>11662</v>
      </c>
      <c r="I2592" t="s">
        <v>11663</v>
      </c>
    </row>
    <row r="2593" spans="2:9">
      <c r="B2593">
        <v>2007</v>
      </c>
      <c r="C2593" t="s">
        <v>11664</v>
      </c>
      <c r="D2593" t="s">
        <v>11665</v>
      </c>
      <c r="E2593" t="s">
        <v>11666</v>
      </c>
      <c r="F2593" t="s">
        <v>11667</v>
      </c>
      <c r="I2593" t="s">
        <v>11668</v>
      </c>
    </row>
    <row r="2594" spans="2:9">
      <c r="B2594">
        <v>2011</v>
      </c>
      <c r="C2594" t="s">
        <v>11669</v>
      </c>
      <c r="D2594" t="s">
        <v>11670</v>
      </c>
      <c r="E2594" t="s">
        <v>11671</v>
      </c>
      <c r="F2594" t="s">
        <v>11672</v>
      </c>
      <c r="I2594" t="s">
        <v>11673</v>
      </c>
    </row>
    <row r="2595" spans="2:9">
      <c r="B2595">
        <v>2004</v>
      </c>
      <c r="C2595" t="s">
        <v>11674</v>
      </c>
      <c r="D2595" t="s">
        <v>11675</v>
      </c>
      <c r="E2595" t="s">
        <v>11676</v>
      </c>
      <c r="G2595" t="s">
        <v>11677</v>
      </c>
      <c r="H2595" t="s">
        <v>11678</v>
      </c>
      <c r="I2595" t="s">
        <v>11679</v>
      </c>
    </row>
    <row r="2596" spans="2:9">
      <c r="B2596">
        <v>1993</v>
      </c>
      <c r="C2596" t="s">
        <v>11680</v>
      </c>
      <c r="D2596" t="s">
        <v>11681</v>
      </c>
      <c r="E2596" t="s">
        <v>9054</v>
      </c>
      <c r="G2596" t="s">
        <v>9055</v>
      </c>
      <c r="H2596" t="s">
        <v>11682</v>
      </c>
      <c r="I2596" t="s">
        <v>11683</v>
      </c>
    </row>
    <row r="2597" spans="2:9">
      <c r="B2597">
        <v>1999</v>
      </c>
      <c r="D2597" t="s">
        <v>11109</v>
      </c>
      <c r="E2597" t="s">
        <v>11684</v>
      </c>
      <c r="G2597" t="s">
        <v>11685</v>
      </c>
      <c r="H2597" t="s">
        <v>11686</v>
      </c>
      <c r="I2597" t="s">
        <v>11687</v>
      </c>
    </row>
    <row r="2598" spans="2:9">
      <c r="B2598">
        <v>1977</v>
      </c>
      <c r="C2598" t="s">
        <v>11688</v>
      </c>
      <c r="D2598" t="s">
        <v>11689</v>
      </c>
      <c r="E2598" t="s">
        <v>11690</v>
      </c>
      <c r="F2598" t="s">
        <v>11691</v>
      </c>
      <c r="I2598" t="s">
        <v>11692</v>
      </c>
    </row>
    <row r="2599" spans="2:9">
      <c r="B2599">
        <v>1982</v>
      </c>
      <c r="C2599" t="s">
        <v>11693</v>
      </c>
      <c r="D2599" t="s">
        <v>11694</v>
      </c>
      <c r="E2599" t="s">
        <v>11695</v>
      </c>
      <c r="G2599" t="s">
        <v>11696</v>
      </c>
      <c r="H2599" t="s">
        <v>11697</v>
      </c>
      <c r="I2599" t="s">
        <v>11698</v>
      </c>
    </row>
    <row r="2600" spans="2:9">
      <c r="B2600">
        <v>2006</v>
      </c>
      <c r="C2600" t="s">
        <v>11699</v>
      </c>
      <c r="D2600" t="s">
        <v>11700</v>
      </c>
      <c r="E2600" t="s">
        <v>10125</v>
      </c>
      <c r="F2600" t="s">
        <v>10126</v>
      </c>
      <c r="I2600" t="s">
        <v>11701</v>
      </c>
    </row>
    <row r="2601" spans="2:9">
      <c r="B2601">
        <v>2015</v>
      </c>
      <c r="C2601" t="s">
        <v>11702</v>
      </c>
      <c r="D2601" t="s">
        <v>11703</v>
      </c>
      <c r="E2601" t="s">
        <v>11704</v>
      </c>
      <c r="G2601" t="s">
        <v>11705</v>
      </c>
      <c r="H2601" t="s">
        <v>11706</v>
      </c>
      <c r="I2601" t="s">
        <v>11707</v>
      </c>
    </row>
    <row r="2602" spans="2:9">
      <c r="B2602">
        <v>1980</v>
      </c>
      <c r="C2602" t="s">
        <v>11708</v>
      </c>
      <c r="D2602" t="s">
        <v>11709</v>
      </c>
      <c r="E2602" t="s">
        <v>11710</v>
      </c>
      <c r="F2602" t="s">
        <v>11711</v>
      </c>
      <c r="I2602" t="s">
        <v>11712</v>
      </c>
    </row>
    <row r="2603" spans="2:9">
      <c r="B2603">
        <v>2020</v>
      </c>
      <c r="C2603" t="s">
        <v>11713</v>
      </c>
      <c r="D2603" t="s">
        <v>11714</v>
      </c>
      <c r="E2603" t="s">
        <v>10130</v>
      </c>
      <c r="F2603" t="s">
        <v>10131</v>
      </c>
      <c r="I2603" t="s">
        <v>11715</v>
      </c>
    </row>
    <row r="2604" spans="2:9">
      <c r="B2604">
        <v>1999</v>
      </c>
      <c r="C2604" t="s">
        <v>11716</v>
      </c>
      <c r="D2604" t="s">
        <v>11717</v>
      </c>
      <c r="E2604" t="s">
        <v>11718</v>
      </c>
      <c r="F2604" t="s">
        <v>11719</v>
      </c>
      <c r="I2604" t="s">
        <v>11720</v>
      </c>
    </row>
    <row r="2605" spans="2:9">
      <c r="B2605">
        <v>2017</v>
      </c>
      <c r="C2605" t="s">
        <v>11721</v>
      </c>
      <c r="D2605" t="s">
        <v>11722</v>
      </c>
      <c r="E2605" t="s">
        <v>11723</v>
      </c>
      <c r="F2605" t="s">
        <v>11724</v>
      </c>
      <c r="I2605" t="s">
        <v>11725</v>
      </c>
    </row>
    <row r="2606" spans="2:9">
      <c r="B2606">
        <v>1998</v>
      </c>
      <c r="D2606" t="s">
        <v>11726</v>
      </c>
      <c r="E2606" t="s">
        <v>10195</v>
      </c>
      <c r="G2606" t="s">
        <v>10196</v>
      </c>
      <c r="H2606" t="s">
        <v>11727</v>
      </c>
      <c r="I2606" t="s">
        <v>11728</v>
      </c>
    </row>
    <row r="2607" spans="2:9">
      <c r="B2607">
        <v>2008</v>
      </c>
      <c r="D2607" t="s">
        <v>11729</v>
      </c>
      <c r="E2607" t="s">
        <v>11730</v>
      </c>
      <c r="G2607" t="s">
        <v>7474</v>
      </c>
      <c r="H2607" t="s">
        <v>11731</v>
      </c>
      <c r="I2607" t="s">
        <v>11732</v>
      </c>
    </row>
    <row r="2608" spans="2:9">
      <c r="B2608">
        <v>2018</v>
      </c>
      <c r="C2608" t="s">
        <v>11733</v>
      </c>
      <c r="D2608" t="s">
        <v>11325</v>
      </c>
      <c r="E2608" t="s">
        <v>9065</v>
      </c>
      <c r="F2608" t="s">
        <v>9066</v>
      </c>
      <c r="I2608" t="s">
        <v>11734</v>
      </c>
    </row>
    <row r="2609" spans="2:9">
      <c r="B2609">
        <v>1971</v>
      </c>
      <c r="C2609" t="s">
        <v>11735</v>
      </c>
      <c r="D2609" t="s">
        <v>11736</v>
      </c>
      <c r="E2609" t="s">
        <v>11298</v>
      </c>
      <c r="F2609" t="s">
        <v>11299</v>
      </c>
      <c r="I2609" t="s">
        <v>11737</v>
      </c>
    </row>
    <row r="2610" spans="2:9">
      <c r="B2610">
        <v>1979</v>
      </c>
      <c r="D2610" t="s">
        <v>11738</v>
      </c>
      <c r="E2610" t="s">
        <v>11739</v>
      </c>
      <c r="F2610" t="s">
        <v>11740</v>
      </c>
      <c r="I2610" t="s">
        <v>11741</v>
      </c>
    </row>
    <row r="2611" spans="2:9">
      <c r="B2611">
        <v>2017</v>
      </c>
      <c r="D2611" t="s">
        <v>2104</v>
      </c>
      <c r="E2611" t="s">
        <v>2262</v>
      </c>
      <c r="F2611" t="s">
        <v>2263</v>
      </c>
      <c r="I2611" t="s">
        <v>11742</v>
      </c>
    </row>
    <row r="2612" spans="2:9">
      <c r="B2612">
        <v>2012</v>
      </c>
      <c r="C2612" t="s">
        <v>10707</v>
      </c>
      <c r="D2612" t="s">
        <v>10708</v>
      </c>
      <c r="E2612" t="s">
        <v>11743</v>
      </c>
      <c r="F2612" t="s">
        <v>11744</v>
      </c>
      <c r="I2612" t="s">
        <v>11745</v>
      </c>
    </row>
    <row r="2613" spans="2:9">
      <c r="B2613">
        <v>2007</v>
      </c>
      <c r="C2613" t="s">
        <v>11746</v>
      </c>
      <c r="D2613" t="s">
        <v>11747</v>
      </c>
      <c r="E2613" t="s">
        <v>3740</v>
      </c>
      <c r="G2613" t="s">
        <v>3741</v>
      </c>
      <c r="H2613" t="s">
        <v>11748</v>
      </c>
      <c r="I2613" t="s">
        <v>11749</v>
      </c>
    </row>
    <row r="2614" spans="2:9">
      <c r="B2614">
        <v>2011</v>
      </c>
      <c r="C2614" t="s">
        <v>11664</v>
      </c>
      <c r="D2614" t="s">
        <v>11665</v>
      </c>
      <c r="E2614" t="s">
        <v>11750</v>
      </c>
      <c r="F2614" t="s">
        <v>11751</v>
      </c>
      <c r="I2614" t="s">
        <v>11752</v>
      </c>
    </row>
    <row r="2615" spans="2:9">
      <c r="B2615">
        <v>2015</v>
      </c>
      <c r="C2615" t="s">
        <v>11753</v>
      </c>
      <c r="D2615" t="s">
        <v>11754</v>
      </c>
      <c r="E2615" t="s">
        <v>11755</v>
      </c>
      <c r="F2615" t="s">
        <v>11756</v>
      </c>
      <c r="I2615" t="s">
        <v>11757</v>
      </c>
    </row>
    <row r="2616" spans="2:9">
      <c r="B2616">
        <v>1960</v>
      </c>
      <c r="C2616" t="s">
        <v>11232</v>
      </c>
      <c r="D2616" t="s">
        <v>11758</v>
      </c>
      <c r="E2616" t="s">
        <v>3731</v>
      </c>
      <c r="G2616" t="s">
        <v>3732</v>
      </c>
      <c r="H2616" t="s">
        <v>11759</v>
      </c>
      <c r="I2616" t="s">
        <v>11760</v>
      </c>
    </row>
    <row r="2617" spans="2:9">
      <c r="B2617">
        <v>2005</v>
      </c>
      <c r="C2617" t="s">
        <v>11761</v>
      </c>
      <c r="D2617" t="s">
        <v>11156</v>
      </c>
      <c r="E2617" t="s">
        <v>11762</v>
      </c>
      <c r="F2617" t="s">
        <v>11763</v>
      </c>
      <c r="I2617" t="s">
        <v>11764</v>
      </c>
    </row>
    <row r="2618" spans="2:9">
      <c r="B2618">
        <v>1976</v>
      </c>
      <c r="C2618" t="s">
        <v>11765</v>
      </c>
      <c r="D2618" t="s">
        <v>11766</v>
      </c>
      <c r="E2618" t="s">
        <v>6668</v>
      </c>
      <c r="G2618" t="s">
        <v>6669</v>
      </c>
      <c r="H2618" t="s">
        <v>11767</v>
      </c>
      <c r="I2618" t="s">
        <v>11768</v>
      </c>
    </row>
    <row r="2619" spans="2:9">
      <c r="B2619">
        <v>1992</v>
      </c>
      <c r="D2619" t="s">
        <v>3511</v>
      </c>
      <c r="E2619" t="s">
        <v>2197</v>
      </c>
      <c r="G2619" t="s">
        <v>2198</v>
      </c>
      <c r="H2619" t="s">
        <v>11769</v>
      </c>
      <c r="I2619" t="s">
        <v>11770</v>
      </c>
    </row>
    <row r="2620" spans="2:9">
      <c r="B2620">
        <v>2003</v>
      </c>
      <c r="C2620" t="s">
        <v>11771</v>
      </c>
      <c r="D2620" t="s">
        <v>11772</v>
      </c>
      <c r="E2620" t="s">
        <v>7891</v>
      </c>
      <c r="G2620" t="s">
        <v>7892</v>
      </c>
      <c r="H2620" t="s">
        <v>11773</v>
      </c>
      <c r="I2620" t="s">
        <v>11774</v>
      </c>
    </row>
    <row r="2621" spans="2:9">
      <c r="B2621">
        <v>1993</v>
      </c>
      <c r="C2621" t="s">
        <v>11775</v>
      </c>
      <c r="D2621" t="s">
        <v>11776</v>
      </c>
      <c r="E2621" t="s">
        <v>11777</v>
      </c>
      <c r="F2621" t="s">
        <v>11778</v>
      </c>
      <c r="I2621" t="s">
        <v>11779</v>
      </c>
    </row>
    <row r="2622" spans="2:9">
      <c r="B2622">
        <v>1992</v>
      </c>
      <c r="C2622" t="s">
        <v>11780</v>
      </c>
      <c r="D2622" t="s">
        <v>11781</v>
      </c>
      <c r="E2622" t="s">
        <v>8120</v>
      </c>
      <c r="G2622" t="s">
        <v>8121</v>
      </c>
      <c r="H2622" t="s">
        <v>11782</v>
      </c>
      <c r="I2622" t="s">
        <v>11783</v>
      </c>
    </row>
    <row r="2623" spans="2:9">
      <c r="B2623">
        <v>2012</v>
      </c>
      <c r="C2623" t="s">
        <v>11784</v>
      </c>
      <c r="D2623" t="s">
        <v>11785</v>
      </c>
      <c r="E2623" t="s">
        <v>11786</v>
      </c>
      <c r="F2623" t="s">
        <v>11787</v>
      </c>
      <c r="I2623" t="s">
        <v>11788</v>
      </c>
    </row>
    <row r="2624" spans="2:9">
      <c r="B2624">
        <v>1979</v>
      </c>
      <c r="D2624" t="s">
        <v>11789</v>
      </c>
      <c r="E2624" t="s">
        <v>11790</v>
      </c>
      <c r="F2624" t="s">
        <v>11791</v>
      </c>
      <c r="I2624" t="s">
        <v>11792</v>
      </c>
    </row>
    <row r="2625" spans="2:9">
      <c r="B2625">
        <v>2014</v>
      </c>
      <c r="C2625" t="s">
        <v>11793</v>
      </c>
      <c r="D2625" t="s">
        <v>11794</v>
      </c>
      <c r="E2625" t="s">
        <v>11795</v>
      </c>
      <c r="G2625" t="s">
        <v>5199</v>
      </c>
      <c r="H2625" t="s">
        <v>11796</v>
      </c>
      <c r="I2625" t="s">
        <v>11797</v>
      </c>
    </row>
    <row r="2626" spans="2:9">
      <c r="B2626">
        <v>1977</v>
      </c>
      <c r="C2626" t="s">
        <v>11798</v>
      </c>
      <c r="D2626" t="s">
        <v>11799</v>
      </c>
      <c r="E2626" t="s">
        <v>6668</v>
      </c>
      <c r="G2626" t="s">
        <v>6669</v>
      </c>
      <c r="H2626" t="s">
        <v>11800</v>
      </c>
      <c r="I2626" t="s">
        <v>11801</v>
      </c>
    </row>
    <row r="2627" spans="2:9">
      <c r="B2627">
        <v>1983</v>
      </c>
      <c r="C2627" t="s">
        <v>11802</v>
      </c>
      <c r="D2627" t="s">
        <v>11803</v>
      </c>
      <c r="E2627" t="s">
        <v>11804</v>
      </c>
      <c r="F2627" t="s">
        <v>11805</v>
      </c>
      <c r="I2627" t="s">
        <v>11806</v>
      </c>
    </row>
    <row r="2628" spans="2:9">
      <c r="B2628">
        <v>1973</v>
      </c>
      <c r="C2628" t="s">
        <v>11807</v>
      </c>
      <c r="D2628" t="s">
        <v>11808</v>
      </c>
      <c r="E2628" t="s">
        <v>10771</v>
      </c>
      <c r="G2628" t="s">
        <v>10772</v>
      </c>
      <c r="H2628" t="s">
        <v>11809</v>
      </c>
      <c r="I2628" t="s">
        <v>11810</v>
      </c>
    </row>
    <row r="2629" spans="2:9">
      <c r="B2629">
        <v>1990</v>
      </c>
      <c r="D2629" t="s">
        <v>11811</v>
      </c>
      <c r="E2629" t="s">
        <v>1929</v>
      </c>
      <c r="F2629" t="s">
        <v>1930</v>
      </c>
      <c r="I2629" t="s">
        <v>11812</v>
      </c>
    </row>
    <row r="2630" spans="2:9">
      <c r="B2630">
        <v>1975</v>
      </c>
      <c r="C2630" t="s">
        <v>11813</v>
      </c>
      <c r="D2630" t="s">
        <v>11814</v>
      </c>
      <c r="E2630" t="s">
        <v>5294</v>
      </c>
      <c r="G2630" t="s">
        <v>5295</v>
      </c>
      <c r="H2630" t="s">
        <v>11815</v>
      </c>
      <c r="I2630" t="s">
        <v>11816</v>
      </c>
    </row>
    <row r="2631" spans="2:9">
      <c r="B2631">
        <v>1999</v>
      </c>
      <c r="D2631" t="s">
        <v>11817</v>
      </c>
      <c r="E2631" t="s">
        <v>2186</v>
      </c>
      <c r="G2631" t="s">
        <v>1476</v>
      </c>
      <c r="H2631" t="s">
        <v>11818</v>
      </c>
      <c r="I2631" t="s">
        <v>11819</v>
      </c>
    </row>
    <row r="2632" spans="2:9">
      <c r="B2632">
        <v>1969</v>
      </c>
      <c r="C2632" t="s">
        <v>11820</v>
      </c>
      <c r="D2632" t="s">
        <v>11821</v>
      </c>
      <c r="E2632" t="s">
        <v>11822</v>
      </c>
      <c r="G2632" t="s">
        <v>3626</v>
      </c>
      <c r="H2632" t="s">
        <v>11823</v>
      </c>
      <c r="I2632" t="s">
        <v>11824</v>
      </c>
    </row>
    <row r="2633" spans="2:9">
      <c r="B2633">
        <v>2016</v>
      </c>
      <c r="C2633" t="s">
        <v>11825</v>
      </c>
      <c r="D2633" t="s">
        <v>11826</v>
      </c>
      <c r="E2633" t="s">
        <v>11827</v>
      </c>
      <c r="F2633" t="s">
        <v>11828</v>
      </c>
      <c r="I2633" t="s">
        <v>11829</v>
      </c>
    </row>
    <row r="2634" spans="2:9">
      <c r="B2634">
        <v>1987</v>
      </c>
      <c r="C2634" t="s">
        <v>11830</v>
      </c>
      <c r="D2634" t="s">
        <v>11831</v>
      </c>
      <c r="E2634" t="s">
        <v>9093</v>
      </c>
      <c r="F2634" t="s">
        <v>9094</v>
      </c>
      <c r="I2634" t="s">
        <v>11832</v>
      </c>
    </row>
    <row r="2635" spans="2:9">
      <c r="B2635">
        <v>1947</v>
      </c>
      <c r="C2635" t="s">
        <v>11833</v>
      </c>
      <c r="D2635" t="s">
        <v>11834</v>
      </c>
      <c r="E2635" t="s">
        <v>11835</v>
      </c>
      <c r="G2635" t="s">
        <v>3626</v>
      </c>
      <c r="H2635" t="s">
        <v>11836</v>
      </c>
      <c r="I2635" t="s">
        <v>11837</v>
      </c>
    </row>
    <row r="2636" spans="2:9">
      <c r="B2636">
        <v>2002</v>
      </c>
      <c r="C2636" t="s">
        <v>11838</v>
      </c>
      <c r="D2636" t="s">
        <v>11839</v>
      </c>
      <c r="E2636" t="s">
        <v>10487</v>
      </c>
      <c r="G2636" t="s">
        <v>10488</v>
      </c>
      <c r="H2636" t="s">
        <v>11840</v>
      </c>
      <c r="I2636" t="s">
        <v>11841</v>
      </c>
    </row>
    <row r="2637" spans="2:9">
      <c r="B2637">
        <v>1964</v>
      </c>
      <c r="C2637" t="s">
        <v>11842</v>
      </c>
      <c r="D2637" t="s">
        <v>11843</v>
      </c>
      <c r="E2637" t="s">
        <v>11844</v>
      </c>
      <c r="F2637" t="s">
        <v>11845</v>
      </c>
      <c r="I2637" t="s">
        <v>11846</v>
      </c>
    </row>
    <row r="2638" spans="2:9">
      <c r="B2638">
        <v>1996</v>
      </c>
      <c r="D2638" t="s">
        <v>11847</v>
      </c>
      <c r="E2638" t="s">
        <v>11848</v>
      </c>
      <c r="G2638" t="s">
        <v>11849</v>
      </c>
      <c r="H2638" t="s">
        <v>11850</v>
      </c>
      <c r="I2638" t="s">
        <v>11851</v>
      </c>
    </row>
    <row r="2639" spans="2:9">
      <c r="B2639">
        <v>1987</v>
      </c>
      <c r="D2639" t="s">
        <v>3511</v>
      </c>
      <c r="E2639" t="s">
        <v>11540</v>
      </c>
      <c r="G2639" t="s">
        <v>11541</v>
      </c>
      <c r="H2639" t="s">
        <v>11852</v>
      </c>
      <c r="I2639" t="s">
        <v>11853</v>
      </c>
    </row>
    <row r="2640" spans="2:9">
      <c r="B2640">
        <v>1994</v>
      </c>
      <c r="C2640" t="s">
        <v>11854</v>
      </c>
      <c r="D2640" t="s">
        <v>11855</v>
      </c>
      <c r="E2640" t="s">
        <v>11856</v>
      </c>
      <c r="F2640" t="s">
        <v>11857</v>
      </c>
      <c r="I2640" t="s">
        <v>11858</v>
      </c>
    </row>
    <row r="2641" spans="2:9">
      <c r="B2641">
        <v>1983</v>
      </c>
      <c r="C2641" t="s">
        <v>11859</v>
      </c>
      <c r="D2641" t="s">
        <v>11860</v>
      </c>
      <c r="E2641" t="s">
        <v>11861</v>
      </c>
      <c r="F2641" t="s">
        <v>11862</v>
      </c>
      <c r="I2641" t="s">
        <v>11863</v>
      </c>
    </row>
    <row r="2642" spans="2:9">
      <c r="B2642">
        <v>2012</v>
      </c>
      <c r="C2642" t="s">
        <v>11864</v>
      </c>
      <c r="D2642" t="s">
        <v>11865</v>
      </c>
      <c r="E2642" t="s">
        <v>11866</v>
      </c>
      <c r="F2642" t="s">
        <v>11867</v>
      </c>
      <c r="I2642" t="s">
        <v>11868</v>
      </c>
    </row>
    <row r="2643" spans="2:9">
      <c r="B2643">
        <v>2012</v>
      </c>
      <c r="C2643" t="s">
        <v>11869</v>
      </c>
      <c r="D2643" t="s">
        <v>11870</v>
      </c>
      <c r="E2643" t="s">
        <v>11870</v>
      </c>
      <c r="G2643" t="s">
        <v>9141</v>
      </c>
      <c r="H2643" t="s">
        <v>11871</v>
      </c>
      <c r="I2643" t="s">
        <v>11872</v>
      </c>
    </row>
    <row r="2644" spans="2:9">
      <c r="B2644">
        <v>2012</v>
      </c>
      <c r="C2644" t="s">
        <v>11873</v>
      </c>
      <c r="D2644" t="s">
        <v>11874</v>
      </c>
      <c r="E2644" t="s">
        <v>11875</v>
      </c>
      <c r="G2644" t="s">
        <v>7111</v>
      </c>
      <c r="H2644" t="s">
        <v>11876</v>
      </c>
      <c r="I2644" t="s">
        <v>11877</v>
      </c>
    </row>
    <row r="2645" spans="2:9">
      <c r="B2645">
        <v>2013</v>
      </c>
      <c r="C2645" t="s">
        <v>11878</v>
      </c>
      <c r="D2645" t="s">
        <v>11879</v>
      </c>
      <c r="E2645" t="s">
        <v>9594</v>
      </c>
      <c r="F2645" t="s">
        <v>9595</v>
      </c>
      <c r="I2645" t="s">
        <v>11880</v>
      </c>
    </row>
    <row r="2646" spans="2:9">
      <c r="B2646">
        <v>2015</v>
      </c>
      <c r="C2646" t="s">
        <v>11881</v>
      </c>
      <c r="D2646" t="s">
        <v>11882</v>
      </c>
      <c r="E2646" t="s">
        <v>11883</v>
      </c>
      <c r="F2646" t="s">
        <v>11884</v>
      </c>
      <c r="I2646" t="s">
        <v>11885</v>
      </c>
    </row>
    <row r="2647" spans="2:9">
      <c r="B2647">
        <v>2014</v>
      </c>
      <c r="C2647" t="s">
        <v>11886</v>
      </c>
      <c r="D2647" t="s">
        <v>11887</v>
      </c>
      <c r="E2647" t="s">
        <v>11888</v>
      </c>
      <c r="G2647" t="s">
        <v>11889</v>
      </c>
      <c r="H2647" t="s">
        <v>11890</v>
      </c>
      <c r="I2647" t="s">
        <v>11891</v>
      </c>
    </row>
    <row r="2648" spans="2:9">
      <c r="B2648">
        <v>2013</v>
      </c>
      <c r="C2648" t="s">
        <v>11892</v>
      </c>
      <c r="D2648" t="s">
        <v>11893</v>
      </c>
      <c r="E2648" t="s">
        <v>11894</v>
      </c>
      <c r="G2648" t="s">
        <v>4159</v>
      </c>
      <c r="H2648" t="s">
        <v>11895</v>
      </c>
      <c r="I2648" t="s">
        <v>11896</v>
      </c>
    </row>
    <row r="2649" spans="2:9">
      <c r="B2649">
        <v>1988</v>
      </c>
      <c r="C2649" t="s">
        <v>11897</v>
      </c>
      <c r="D2649" t="s">
        <v>11898</v>
      </c>
      <c r="E2649" t="s">
        <v>11899</v>
      </c>
      <c r="F2649" t="s">
        <v>11900</v>
      </c>
      <c r="I2649" t="s">
        <v>11901</v>
      </c>
    </row>
    <row r="2650" spans="2:9">
      <c r="B2650">
        <v>2004</v>
      </c>
      <c r="C2650" t="s">
        <v>11902</v>
      </c>
      <c r="D2650" t="s">
        <v>11903</v>
      </c>
      <c r="E2650" t="s">
        <v>11904</v>
      </c>
      <c r="F2650" t="s">
        <v>11905</v>
      </c>
      <c r="I2650" t="s">
        <v>11906</v>
      </c>
    </row>
    <row r="2651" spans="2:9">
      <c r="B2651">
        <v>2020</v>
      </c>
      <c r="D2651" t="s">
        <v>11109</v>
      </c>
      <c r="E2651" t="s">
        <v>9167</v>
      </c>
      <c r="G2651" t="s">
        <v>9168</v>
      </c>
      <c r="H2651" t="s">
        <v>11907</v>
      </c>
      <c r="I2651" t="s">
        <v>11908</v>
      </c>
    </row>
    <row r="2652" spans="2:9">
      <c r="B2652">
        <v>1990</v>
      </c>
      <c r="C2652" t="s">
        <v>11909</v>
      </c>
      <c r="D2652" t="s">
        <v>11910</v>
      </c>
      <c r="E2652" t="s">
        <v>6969</v>
      </c>
      <c r="G2652" t="s">
        <v>6970</v>
      </c>
      <c r="H2652" t="s">
        <v>11911</v>
      </c>
      <c r="I2652" t="s">
        <v>11912</v>
      </c>
    </row>
    <row r="2653" spans="2:9">
      <c r="B2653">
        <v>1986</v>
      </c>
      <c r="C2653" t="s">
        <v>11913</v>
      </c>
      <c r="D2653" t="s">
        <v>11914</v>
      </c>
      <c r="E2653" t="s">
        <v>8955</v>
      </c>
      <c r="G2653" t="s">
        <v>8956</v>
      </c>
      <c r="H2653" t="s">
        <v>11915</v>
      </c>
      <c r="I2653" t="s">
        <v>11916</v>
      </c>
    </row>
    <row r="2654" spans="2:9">
      <c r="B2654">
        <v>2015</v>
      </c>
      <c r="C2654" t="s">
        <v>11917</v>
      </c>
      <c r="D2654" t="s">
        <v>11918</v>
      </c>
      <c r="E2654" t="s">
        <v>8813</v>
      </c>
      <c r="F2654" t="s">
        <v>8814</v>
      </c>
      <c r="I2654" t="s">
        <v>11919</v>
      </c>
    </row>
    <row r="2655" spans="2:9">
      <c r="B2655">
        <v>1999</v>
      </c>
      <c r="C2655" t="s">
        <v>11920</v>
      </c>
      <c r="D2655" t="s">
        <v>11921</v>
      </c>
      <c r="E2655" t="s">
        <v>11922</v>
      </c>
      <c r="F2655" t="s">
        <v>11923</v>
      </c>
      <c r="I2655" t="s">
        <v>11924</v>
      </c>
    </row>
    <row r="2656" spans="2:9">
      <c r="B2656">
        <v>2007</v>
      </c>
      <c r="C2656" t="s">
        <v>11925</v>
      </c>
      <c r="D2656" t="s">
        <v>11926</v>
      </c>
      <c r="E2656" t="s">
        <v>11927</v>
      </c>
      <c r="F2656" t="s">
        <v>11928</v>
      </c>
      <c r="I2656" t="s">
        <v>11929</v>
      </c>
    </row>
    <row r="2657" spans="2:9">
      <c r="B2657">
        <v>1988</v>
      </c>
      <c r="C2657" t="s">
        <v>11930</v>
      </c>
      <c r="D2657" t="s">
        <v>11931</v>
      </c>
      <c r="E2657" t="s">
        <v>11932</v>
      </c>
      <c r="G2657" t="s">
        <v>8471</v>
      </c>
      <c r="H2657" t="s">
        <v>11933</v>
      </c>
      <c r="I2657" t="s">
        <v>11934</v>
      </c>
    </row>
    <row r="2658" spans="2:9">
      <c r="B2658">
        <v>1980</v>
      </c>
      <c r="C2658" t="s">
        <v>11935</v>
      </c>
      <c r="D2658" t="s">
        <v>11936</v>
      </c>
      <c r="E2658" t="s">
        <v>11937</v>
      </c>
      <c r="F2658" t="s">
        <v>11938</v>
      </c>
      <c r="I2658" t="s">
        <v>11939</v>
      </c>
    </row>
    <row r="2659" spans="2:9">
      <c r="B2659">
        <v>1991</v>
      </c>
      <c r="C2659" t="s">
        <v>11940</v>
      </c>
      <c r="D2659" t="s">
        <v>11941</v>
      </c>
      <c r="E2659" t="s">
        <v>11942</v>
      </c>
      <c r="G2659" t="s">
        <v>11943</v>
      </c>
      <c r="H2659" t="s">
        <v>11944</v>
      </c>
      <c r="I2659" t="s">
        <v>11945</v>
      </c>
    </row>
    <row r="2660" spans="2:9">
      <c r="B2660">
        <v>2007</v>
      </c>
      <c r="D2660" t="e">
        <v>#NAME?</v>
      </c>
      <c r="E2660" t="s">
        <v>11946</v>
      </c>
      <c r="F2660" t="s">
        <v>11947</v>
      </c>
      <c r="I2660" t="s">
        <v>11948</v>
      </c>
    </row>
    <row r="2661" spans="2:9">
      <c r="B2661">
        <v>1999</v>
      </c>
      <c r="C2661" t="s">
        <v>11949</v>
      </c>
      <c r="D2661" t="s">
        <v>11950</v>
      </c>
      <c r="E2661" t="s">
        <v>11951</v>
      </c>
      <c r="G2661" t="s">
        <v>8471</v>
      </c>
      <c r="H2661" t="s">
        <v>11952</v>
      </c>
      <c r="I2661" t="s">
        <v>11953</v>
      </c>
    </row>
    <row r="2662" spans="2:9">
      <c r="B2662">
        <v>2013</v>
      </c>
      <c r="C2662" t="s">
        <v>11954</v>
      </c>
      <c r="D2662" t="s">
        <v>11955</v>
      </c>
      <c r="E2662" t="s">
        <v>11956</v>
      </c>
      <c r="F2662" t="s">
        <v>11957</v>
      </c>
      <c r="I2662" t="s">
        <v>11958</v>
      </c>
    </row>
    <row r="2663" spans="2:9">
      <c r="B2663">
        <v>1994</v>
      </c>
      <c r="C2663" t="s">
        <v>11959</v>
      </c>
      <c r="D2663" t="s">
        <v>11960</v>
      </c>
      <c r="E2663" t="s">
        <v>1906</v>
      </c>
      <c r="G2663" t="s">
        <v>1907</v>
      </c>
      <c r="H2663" t="s">
        <v>11961</v>
      </c>
      <c r="I2663" t="s">
        <v>11962</v>
      </c>
    </row>
    <row r="2664" spans="2:9">
      <c r="B2664">
        <v>2014</v>
      </c>
      <c r="C2664" t="s">
        <v>8372</v>
      </c>
      <c r="D2664" t="s">
        <v>11963</v>
      </c>
      <c r="E2664" t="s">
        <v>8374</v>
      </c>
      <c r="F2664" t="s">
        <v>8375</v>
      </c>
      <c r="I2664" t="s">
        <v>11964</v>
      </c>
    </row>
    <row r="2665" spans="2:9">
      <c r="B2665">
        <v>2006</v>
      </c>
      <c r="C2665" t="s">
        <v>11965</v>
      </c>
      <c r="D2665" t="s">
        <v>11966</v>
      </c>
      <c r="E2665" t="s">
        <v>11967</v>
      </c>
      <c r="G2665" t="s">
        <v>8003</v>
      </c>
      <c r="H2665" t="s">
        <v>11968</v>
      </c>
      <c r="I2665" t="s">
        <v>11969</v>
      </c>
    </row>
    <row r="2666" spans="2:9">
      <c r="B2666">
        <v>1983</v>
      </c>
      <c r="C2666" t="s">
        <v>11970</v>
      </c>
      <c r="D2666" t="s">
        <v>11971</v>
      </c>
      <c r="E2666" t="s">
        <v>11972</v>
      </c>
      <c r="G2666" t="s">
        <v>11973</v>
      </c>
      <c r="H2666" t="s">
        <v>11974</v>
      </c>
      <c r="I2666" t="s">
        <v>11975</v>
      </c>
    </row>
    <row r="2667" spans="2:9">
      <c r="B2667">
        <v>2017</v>
      </c>
      <c r="C2667" t="s">
        <v>11976</v>
      </c>
      <c r="D2667" t="s">
        <v>11977</v>
      </c>
      <c r="E2667" t="s">
        <v>11978</v>
      </c>
      <c r="G2667" t="s">
        <v>3600</v>
      </c>
      <c r="H2667" t="s">
        <v>11979</v>
      </c>
      <c r="I2667" t="s">
        <v>11980</v>
      </c>
    </row>
    <row r="2668" spans="2:9">
      <c r="B2668">
        <v>1988</v>
      </c>
      <c r="C2668" t="s">
        <v>11981</v>
      </c>
      <c r="D2668" t="s">
        <v>11982</v>
      </c>
      <c r="E2668" t="s">
        <v>11983</v>
      </c>
      <c r="F2668" t="s">
        <v>11984</v>
      </c>
      <c r="I2668" t="s">
        <v>11985</v>
      </c>
    </row>
    <row r="2669" spans="2:9">
      <c r="B2669">
        <v>1964</v>
      </c>
      <c r="C2669" t="s">
        <v>11986</v>
      </c>
      <c r="D2669" t="s">
        <v>11987</v>
      </c>
      <c r="E2669" t="s">
        <v>6579</v>
      </c>
      <c r="F2669" t="s">
        <v>6580</v>
      </c>
      <c r="I2669" t="s">
        <v>11988</v>
      </c>
    </row>
    <row r="2670" spans="2:9">
      <c r="B2670">
        <v>1989</v>
      </c>
      <c r="C2670" t="s">
        <v>11989</v>
      </c>
      <c r="D2670" t="s">
        <v>11990</v>
      </c>
      <c r="E2670" t="s">
        <v>11991</v>
      </c>
      <c r="F2670" t="s">
        <v>11992</v>
      </c>
      <c r="I2670" t="s">
        <v>11993</v>
      </c>
    </row>
    <row r="2671" spans="2:9">
      <c r="B2671">
        <v>2011</v>
      </c>
      <c r="C2671" t="s">
        <v>11994</v>
      </c>
      <c r="D2671" t="s">
        <v>11995</v>
      </c>
      <c r="E2671" t="s">
        <v>9886</v>
      </c>
      <c r="G2671" t="s">
        <v>9887</v>
      </c>
      <c r="H2671" t="s">
        <v>11996</v>
      </c>
      <c r="I2671" t="s">
        <v>11997</v>
      </c>
    </row>
    <row r="2672" spans="2:9">
      <c r="B2672">
        <v>2005</v>
      </c>
      <c r="C2672" t="s">
        <v>11998</v>
      </c>
      <c r="D2672" t="s">
        <v>11999</v>
      </c>
      <c r="E2672" t="s">
        <v>8929</v>
      </c>
      <c r="F2672" t="s">
        <v>8930</v>
      </c>
      <c r="I2672" t="s">
        <v>12000</v>
      </c>
    </row>
    <row r="2673" spans="2:9">
      <c r="B2673">
        <v>2007</v>
      </c>
      <c r="C2673" t="s">
        <v>12001</v>
      </c>
      <c r="D2673" t="s">
        <v>12002</v>
      </c>
      <c r="E2673" t="s">
        <v>12003</v>
      </c>
      <c r="F2673" t="s">
        <v>12004</v>
      </c>
      <c r="I2673" t="s">
        <v>12005</v>
      </c>
    </row>
    <row r="2674" spans="2:9">
      <c r="B2674">
        <v>1963</v>
      </c>
      <c r="C2674" t="s">
        <v>11184</v>
      </c>
      <c r="D2674" t="s">
        <v>12006</v>
      </c>
      <c r="E2674" t="s">
        <v>12007</v>
      </c>
      <c r="F2674" t="s">
        <v>12008</v>
      </c>
      <c r="I2674" t="s">
        <v>12009</v>
      </c>
    </row>
    <row r="2675" spans="2:9">
      <c r="B2675">
        <v>1986</v>
      </c>
      <c r="C2675" t="s">
        <v>12010</v>
      </c>
      <c r="D2675" t="s">
        <v>12011</v>
      </c>
      <c r="E2675" t="s">
        <v>12012</v>
      </c>
      <c r="G2675" t="s">
        <v>4248</v>
      </c>
      <c r="H2675" t="s">
        <v>12013</v>
      </c>
      <c r="I2675" t="s">
        <v>12014</v>
      </c>
    </row>
    <row r="2676" spans="2:9">
      <c r="B2676">
        <v>1969</v>
      </c>
      <c r="C2676" t="s">
        <v>12015</v>
      </c>
      <c r="D2676" t="s">
        <v>12016</v>
      </c>
      <c r="E2676" t="s">
        <v>6112</v>
      </c>
      <c r="G2676" t="s">
        <v>6113</v>
      </c>
      <c r="H2676" t="s">
        <v>12017</v>
      </c>
      <c r="I2676" t="s">
        <v>12018</v>
      </c>
    </row>
    <row r="2677" spans="2:9">
      <c r="B2677">
        <v>1990</v>
      </c>
      <c r="D2677" t="s">
        <v>12019</v>
      </c>
      <c r="E2677" t="s">
        <v>12020</v>
      </c>
      <c r="F2677" t="s">
        <v>12021</v>
      </c>
      <c r="I2677" t="s">
        <v>12022</v>
      </c>
    </row>
    <row r="2678" spans="2:9">
      <c r="B2678">
        <v>1980</v>
      </c>
      <c r="D2678" t="s">
        <v>12023</v>
      </c>
      <c r="E2678" t="s">
        <v>12024</v>
      </c>
      <c r="G2678" t="s">
        <v>1376</v>
      </c>
      <c r="H2678" t="s">
        <v>12025</v>
      </c>
      <c r="I2678" t="s">
        <v>12026</v>
      </c>
    </row>
    <row r="2679" spans="2:9">
      <c r="B2679">
        <v>1998</v>
      </c>
      <c r="C2679" t="s">
        <v>12027</v>
      </c>
      <c r="D2679" t="s">
        <v>12028</v>
      </c>
      <c r="E2679" t="s">
        <v>12029</v>
      </c>
      <c r="F2679" t="s">
        <v>12030</v>
      </c>
      <c r="I2679" t="s">
        <v>12031</v>
      </c>
    </row>
    <row r="2680" spans="2:9">
      <c r="B2680">
        <v>2012</v>
      </c>
      <c r="C2680" t="s">
        <v>12032</v>
      </c>
      <c r="D2680" t="s">
        <v>12033</v>
      </c>
      <c r="E2680" t="s">
        <v>9318</v>
      </c>
      <c r="G2680" t="s">
        <v>9319</v>
      </c>
      <c r="H2680" t="s">
        <v>12034</v>
      </c>
      <c r="I2680" t="s">
        <v>12035</v>
      </c>
    </row>
    <row r="2681" spans="2:9">
      <c r="B2681">
        <v>1977</v>
      </c>
      <c r="C2681" t="s">
        <v>12036</v>
      </c>
      <c r="D2681" t="s">
        <v>12037</v>
      </c>
      <c r="E2681" t="s">
        <v>10550</v>
      </c>
      <c r="F2681" t="s">
        <v>10551</v>
      </c>
      <c r="I2681" t="s">
        <v>12038</v>
      </c>
    </row>
    <row r="2682" spans="2:9">
      <c r="B2682">
        <v>1971</v>
      </c>
      <c r="C2682" t="s">
        <v>12039</v>
      </c>
      <c r="D2682" t="s">
        <v>12040</v>
      </c>
      <c r="E2682" t="s">
        <v>12041</v>
      </c>
      <c r="G2682" t="s">
        <v>12042</v>
      </c>
      <c r="H2682" t="s">
        <v>12043</v>
      </c>
      <c r="I2682" t="s">
        <v>12044</v>
      </c>
    </row>
    <row r="2683" spans="2:9">
      <c r="B2683">
        <v>1989</v>
      </c>
      <c r="C2683" t="s">
        <v>12045</v>
      </c>
      <c r="D2683" t="s">
        <v>12046</v>
      </c>
      <c r="E2683" t="s">
        <v>12047</v>
      </c>
      <c r="G2683" t="s">
        <v>12048</v>
      </c>
      <c r="H2683" t="s">
        <v>12049</v>
      </c>
      <c r="I2683" t="s">
        <v>12050</v>
      </c>
    </row>
    <row r="2684" spans="2:9">
      <c r="B2684">
        <v>1988</v>
      </c>
      <c r="C2684" t="s">
        <v>12051</v>
      </c>
      <c r="D2684" t="s">
        <v>12052</v>
      </c>
      <c r="E2684" t="s">
        <v>6023</v>
      </c>
      <c r="G2684" t="s">
        <v>6024</v>
      </c>
      <c r="H2684" t="s">
        <v>12053</v>
      </c>
      <c r="I2684" t="s">
        <v>12054</v>
      </c>
    </row>
    <row r="2685" spans="2:9">
      <c r="B2685">
        <v>2014</v>
      </c>
      <c r="C2685" t="s">
        <v>12055</v>
      </c>
      <c r="D2685" t="s">
        <v>12056</v>
      </c>
      <c r="E2685" t="s">
        <v>11411</v>
      </c>
      <c r="F2685" t="s">
        <v>11412</v>
      </c>
      <c r="I2685" t="s">
        <v>12057</v>
      </c>
    </row>
    <row r="2686" spans="2:9">
      <c r="B2686">
        <v>1983</v>
      </c>
      <c r="C2686" t="s">
        <v>12058</v>
      </c>
      <c r="D2686" t="s">
        <v>12059</v>
      </c>
      <c r="E2686" t="s">
        <v>12060</v>
      </c>
      <c r="F2686" t="s">
        <v>12061</v>
      </c>
      <c r="I2686" t="s">
        <v>12062</v>
      </c>
    </row>
    <row r="2687" spans="2:9">
      <c r="B2687">
        <v>2011</v>
      </c>
      <c r="C2687" t="s">
        <v>12063</v>
      </c>
      <c r="D2687" t="s">
        <v>12064</v>
      </c>
      <c r="E2687" t="s">
        <v>12065</v>
      </c>
      <c r="F2687" t="s">
        <v>12066</v>
      </c>
      <c r="I2687" t="s">
        <v>12067</v>
      </c>
    </row>
    <row r="2688" spans="2:9">
      <c r="B2688">
        <v>2013</v>
      </c>
      <c r="C2688" t="s">
        <v>12068</v>
      </c>
      <c r="D2688" t="s">
        <v>12069</v>
      </c>
      <c r="E2688" t="s">
        <v>12070</v>
      </c>
      <c r="G2688" t="s">
        <v>12071</v>
      </c>
      <c r="H2688" t="s">
        <v>12072</v>
      </c>
      <c r="I2688" t="s">
        <v>12073</v>
      </c>
    </row>
    <row r="2689" spans="2:9">
      <c r="B2689">
        <v>1987</v>
      </c>
      <c r="C2689" t="s">
        <v>12074</v>
      </c>
      <c r="D2689" t="s">
        <v>12075</v>
      </c>
      <c r="E2689" t="s">
        <v>3279</v>
      </c>
      <c r="F2689" t="s">
        <v>12076</v>
      </c>
      <c r="I2689" t="s">
        <v>12077</v>
      </c>
    </row>
    <row r="2690" spans="2:9">
      <c r="B2690">
        <v>1986</v>
      </c>
      <c r="C2690" t="s">
        <v>12078</v>
      </c>
      <c r="D2690" t="s">
        <v>12079</v>
      </c>
      <c r="E2690" t="s">
        <v>1836</v>
      </c>
      <c r="G2690" t="s">
        <v>1837</v>
      </c>
      <c r="H2690" t="s">
        <v>12080</v>
      </c>
      <c r="I2690" t="s">
        <v>12081</v>
      </c>
    </row>
    <row r="2691" spans="2:9">
      <c r="B2691">
        <v>2009</v>
      </c>
      <c r="E2691" t="s">
        <v>12082</v>
      </c>
      <c r="F2691" t="s">
        <v>12083</v>
      </c>
      <c r="I2691" t="s">
        <v>12084</v>
      </c>
    </row>
    <row r="2692" spans="2:9">
      <c r="B2692">
        <v>2007</v>
      </c>
      <c r="C2692" t="s">
        <v>12085</v>
      </c>
      <c r="D2692" t="s">
        <v>12086</v>
      </c>
      <c r="E2692" t="s">
        <v>12087</v>
      </c>
      <c r="G2692" t="s">
        <v>10307</v>
      </c>
      <c r="H2692" t="s">
        <v>12088</v>
      </c>
      <c r="I2692" t="s">
        <v>12089</v>
      </c>
    </row>
    <row r="2693" spans="2:9">
      <c r="B2693">
        <v>2013</v>
      </c>
      <c r="C2693" t="s">
        <v>12090</v>
      </c>
      <c r="D2693" t="s">
        <v>12091</v>
      </c>
      <c r="E2693" t="s">
        <v>12092</v>
      </c>
      <c r="G2693" t="s">
        <v>10910</v>
      </c>
      <c r="H2693" t="s">
        <v>12093</v>
      </c>
      <c r="I2693" t="s">
        <v>12094</v>
      </c>
    </row>
    <row r="2694" spans="2:9">
      <c r="B2694">
        <v>1999</v>
      </c>
      <c r="C2694" t="s">
        <v>4509</v>
      </c>
      <c r="D2694" t="s">
        <v>12095</v>
      </c>
      <c r="E2694" t="s">
        <v>10790</v>
      </c>
      <c r="G2694" t="s">
        <v>7111</v>
      </c>
      <c r="H2694" t="s">
        <v>12096</v>
      </c>
      <c r="I2694" t="s">
        <v>12097</v>
      </c>
    </row>
    <row r="2695" spans="2:9">
      <c r="B2695">
        <v>2009</v>
      </c>
      <c r="C2695" t="s">
        <v>12098</v>
      </c>
      <c r="D2695" t="s">
        <v>12099</v>
      </c>
      <c r="E2695" t="s">
        <v>12100</v>
      </c>
      <c r="F2695" t="s">
        <v>12101</v>
      </c>
      <c r="I2695" t="s">
        <v>12102</v>
      </c>
    </row>
    <row r="2696" spans="2:9">
      <c r="B2696">
        <v>1974</v>
      </c>
      <c r="C2696" t="s">
        <v>12103</v>
      </c>
      <c r="D2696" t="s">
        <v>12104</v>
      </c>
      <c r="E2696" t="s">
        <v>10612</v>
      </c>
      <c r="F2696" t="s">
        <v>10613</v>
      </c>
      <c r="I2696" t="s">
        <v>12105</v>
      </c>
    </row>
    <row r="2697" spans="2:9">
      <c r="B2697">
        <v>2018</v>
      </c>
      <c r="C2697" t="s">
        <v>12106</v>
      </c>
      <c r="D2697" t="s">
        <v>12107</v>
      </c>
      <c r="E2697" t="s">
        <v>12107</v>
      </c>
      <c r="G2697" t="s">
        <v>4159</v>
      </c>
      <c r="H2697" t="s">
        <v>12108</v>
      </c>
      <c r="I2697" t="s">
        <v>12109</v>
      </c>
    </row>
    <row r="2698" spans="2:9">
      <c r="B2698">
        <v>2008</v>
      </c>
      <c r="C2698" t="s">
        <v>12110</v>
      </c>
      <c r="D2698" t="s">
        <v>12111</v>
      </c>
      <c r="E2698" t="s">
        <v>12112</v>
      </c>
      <c r="F2698" t="s">
        <v>12113</v>
      </c>
      <c r="I2698" t="s">
        <v>12114</v>
      </c>
    </row>
    <row r="2699" spans="2:9">
      <c r="B2699">
        <v>2015</v>
      </c>
      <c r="D2699" t="s">
        <v>2104</v>
      </c>
      <c r="E2699" t="s">
        <v>12115</v>
      </c>
      <c r="F2699" t="s">
        <v>12116</v>
      </c>
      <c r="I2699" t="s">
        <v>12117</v>
      </c>
    </row>
    <row r="2700" spans="2:9">
      <c r="B2700">
        <v>1992</v>
      </c>
      <c r="C2700" t="s">
        <v>12118</v>
      </c>
      <c r="D2700" t="s">
        <v>12119</v>
      </c>
      <c r="E2700" t="s">
        <v>5793</v>
      </c>
      <c r="G2700" t="s">
        <v>5794</v>
      </c>
      <c r="H2700" t="s">
        <v>12120</v>
      </c>
      <c r="I2700" t="s">
        <v>12121</v>
      </c>
    </row>
    <row r="2701" spans="2:9">
      <c r="B2701">
        <v>1971</v>
      </c>
      <c r="D2701" t="s">
        <v>12122</v>
      </c>
      <c r="E2701" t="s">
        <v>12123</v>
      </c>
      <c r="F2701" t="s">
        <v>12124</v>
      </c>
      <c r="I2701" t="s">
        <v>12125</v>
      </c>
    </row>
    <row r="2702" spans="2:9">
      <c r="B2702">
        <v>2013</v>
      </c>
      <c r="D2702" t="s">
        <v>12126</v>
      </c>
      <c r="E2702" t="s">
        <v>7442</v>
      </c>
      <c r="F2702" t="s">
        <v>7443</v>
      </c>
      <c r="I2702" t="s">
        <v>12127</v>
      </c>
    </row>
    <row r="2703" spans="2:9">
      <c r="B2703">
        <v>2009</v>
      </c>
      <c r="C2703" t="s">
        <v>12128</v>
      </c>
      <c r="D2703" t="s">
        <v>12129</v>
      </c>
      <c r="E2703" t="s">
        <v>12130</v>
      </c>
      <c r="F2703" t="s">
        <v>12131</v>
      </c>
      <c r="I2703" t="s">
        <v>12132</v>
      </c>
    </row>
    <row r="2704" spans="2:9">
      <c r="B2704">
        <v>1983</v>
      </c>
      <c r="C2704" t="s">
        <v>12133</v>
      </c>
      <c r="D2704" t="s">
        <v>12134</v>
      </c>
      <c r="E2704" t="s">
        <v>2580</v>
      </c>
      <c r="G2704" t="s">
        <v>2581</v>
      </c>
      <c r="H2704" t="s">
        <v>12135</v>
      </c>
      <c r="I2704" t="s">
        <v>12136</v>
      </c>
    </row>
    <row r="2705" spans="2:9">
      <c r="B2705">
        <v>1980</v>
      </c>
      <c r="C2705" t="s">
        <v>12137</v>
      </c>
      <c r="D2705" t="s">
        <v>12138</v>
      </c>
      <c r="E2705" t="s">
        <v>12139</v>
      </c>
      <c r="F2705" t="s">
        <v>12140</v>
      </c>
      <c r="I2705" t="s">
        <v>12141</v>
      </c>
    </row>
    <row r="2706" spans="2:9">
      <c r="B2706">
        <v>1989</v>
      </c>
      <c r="D2706" t="s">
        <v>12142</v>
      </c>
      <c r="E2706" t="s">
        <v>9140</v>
      </c>
      <c r="G2706" t="s">
        <v>9141</v>
      </c>
      <c r="H2706" t="s">
        <v>12143</v>
      </c>
      <c r="I2706" t="s">
        <v>12144</v>
      </c>
    </row>
    <row r="2707" spans="2:9">
      <c r="B2707">
        <v>2009</v>
      </c>
      <c r="D2707" t="s">
        <v>12145</v>
      </c>
      <c r="E2707" t="s">
        <v>12146</v>
      </c>
      <c r="G2707" t="s">
        <v>11453</v>
      </c>
      <c r="H2707" t="s">
        <v>12147</v>
      </c>
      <c r="I2707" t="s">
        <v>12148</v>
      </c>
    </row>
    <row r="2708" spans="2:9">
      <c r="B2708">
        <v>2007</v>
      </c>
      <c r="C2708" t="s">
        <v>12149</v>
      </c>
      <c r="D2708" t="s">
        <v>12150</v>
      </c>
      <c r="E2708" t="s">
        <v>12151</v>
      </c>
      <c r="G2708" t="s">
        <v>12152</v>
      </c>
      <c r="H2708" t="s">
        <v>12153</v>
      </c>
      <c r="I2708" t="s">
        <v>12154</v>
      </c>
    </row>
    <row r="2709" spans="2:9">
      <c r="B2709">
        <v>1980</v>
      </c>
      <c r="C2709" t="s">
        <v>12155</v>
      </c>
      <c r="D2709" t="s">
        <v>12156</v>
      </c>
      <c r="E2709" t="s">
        <v>12157</v>
      </c>
      <c r="F2709" t="s">
        <v>12158</v>
      </c>
      <c r="I2709" t="s">
        <v>12159</v>
      </c>
    </row>
    <row r="2710" spans="2:9">
      <c r="B2710">
        <v>2016</v>
      </c>
      <c r="C2710" t="s">
        <v>12160</v>
      </c>
      <c r="D2710" t="s">
        <v>12161</v>
      </c>
      <c r="E2710" t="s">
        <v>10125</v>
      </c>
      <c r="F2710" t="s">
        <v>10126</v>
      </c>
      <c r="I2710" t="s">
        <v>12162</v>
      </c>
    </row>
    <row r="2711" spans="2:9">
      <c r="B2711">
        <v>1982</v>
      </c>
      <c r="C2711" t="s">
        <v>12163</v>
      </c>
      <c r="D2711" t="s">
        <v>12164</v>
      </c>
      <c r="E2711" t="s">
        <v>12165</v>
      </c>
      <c r="F2711" t="s">
        <v>12166</v>
      </c>
      <c r="I2711" t="s">
        <v>12167</v>
      </c>
    </row>
    <row r="2712" spans="2:9">
      <c r="B2712">
        <v>1978</v>
      </c>
      <c r="D2712" t="s">
        <v>12168</v>
      </c>
      <c r="E2712" t="s">
        <v>12169</v>
      </c>
      <c r="G2712" t="s">
        <v>12170</v>
      </c>
      <c r="H2712" t="s">
        <v>12171</v>
      </c>
      <c r="I2712" t="s">
        <v>12172</v>
      </c>
    </row>
    <row r="2713" spans="2:9">
      <c r="B2713">
        <v>1993</v>
      </c>
      <c r="C2713" t="s">
        <v>12173</v>
      </c>
      <c r="D2713" t="s">
        <v>12174</v>
      </c>
      <c r="E2713" t="s">
        <v>12175</v>
      </c>
      <c r="G2713" t="s">
        <v>12176</v>
      </c>
      <c r="H2713" t="s">
        <v>12177</v>
      </c>
      <c r="I2713" t="s">
        <v>12178</v>
      </c>
    </row>
    <row r="2714" spans="2:9">
      <c r="B2714">
        <v>1970</v>
      </c>
      <c r="C2714" t="s">
        <v>12179</v>
      </c>
      <c r="D2714" t="s">
        <v>12180</v>
      </c>
      <c r="E2714" t="s">
        <v>12181</v>
      </c>
      <c r="F2714" t="s">
        <v>12182</v>
      </c>
      <c r="I2714" t="s">
        <v>12183</v>
      </c>
    </row>
    <row r="2715" spans="2:9">
      <c r="B2715">
        <v>1996</v>
      </c>
      <c r="C2715" t="s">
        <v>12184</v>
      </c>
      <c r="D2715" t="s">
        <v>12185</v>
      </c>
      <c r="E2715" t="s">
        <v>11102</v>
      </c>
      <c r="G2715" t="s">
        <v>11103</v>
      </c>
      <c r="H2715" t="s">
        <v>12186</v>
      </c>
      <c r="I2715" t="s">
        <v>12187</v>
      </c>
    </row>
    <row r="2716" spans="2:9">
      <c r="B2716">
        <v>1979</v>
      </c>
      <c r="C2716" t="s">
        <v>12188</v>
      </c>
      <c r="D2716" t="s">
        <v>12189</v>
      </c>
      <c r="E2716" t="s">
        <v>12190</v>
      </c>
      <c r="G2716" t="s">
        <v>12191</v>
      </c>
      <c r="H2716" t="s">
        <v>12192</v>
      </c>
      <c r="I2716" t="s">
        <v>12193</v>
      </c>
    </row>
    <row r="2717" spans="2:9">
      <c r="B2717">
        <v>1991</v>
      </c>
      <c r="D2717" t="s">
        <v>12194</v>
      </c>
      <c r="E2717" t="s">
        <v>5551</v>
      </c>
      <c r="G2717" t="s">
        <v>5552</v>
      </c>
      <c r="H2717" t="s">
        <v>12195</v>
      </c>
      <c r="I2717" t="s">
        <v>12196</v>
      </c>
    </row>
    <row r="2718" spans="2:9">
      <c r="B2718">
        <v>1976</v>
      </c>
      <c r="C2718" t="s">
        <v>12197</v>
      </c>
      <c r="D2718" t="s">
        <v>12198</v>
      </c>
      <c r="E2718" t="s">
        <v>12199</v>
      </c>
      <c r="F2718" t="s">
        <v>12200</v>
      </c>
      <c r="I2718" t="s">
        <v>12201</v>
      </c>
    </row>
    <row r="2719" spans="2:9">
      <c r="B2719">
        <v>2015</v>
      </c>
      <c r="D2719" t="s">
        <v>12202</v>
      </c>
      <c r="E2719" t="s">
        <v>12203</v>
      </c>
      <c r="G2719" t="s">
        <v>12204</v>
      </c>
      <c r="H2719" t="s">
        <v>12205</v>
      </c>
      <c r="I2719" t="s">
        <v>12206</v>
      </c>
    </row>
    <row r="2720" spans="2:9">
      <c r="B2720">
        <v>2013</v>
      </c>
      <c r="C2720" t="s">
        <v>12207</v>
      </c>
      <c r="D2720" t="s">
        <v>12208</v>
      </c>
      <c r="E2720" t="s">
        <v>9160</v>
      </c>
      <c r="F2720" t="s">
        <v>9161</v>
      </c>
      <c r="I2720" t="s">
        <v>12209</v>
      </c>
    </row>
    <row r="2721" spans="2:9">
      <c r="B2721">
        <v>2009</v>
      </c>
      <c r="C2721" t="s">
        <v>12210</v>
      </c>
      <c r="D2721" t="s">
        <v>12211</v>
      </c>
      <c r="E2721" t="s">
        <v>6609</v>
      </c>
      <c r="F2721" t="s">
        <v>6610</v>
      </c>
      <c r="I2721" t="s">
        <v>12212</v>
      </c>
    </row>
    <row r="2722" spans="2:9">
      <c r="B2722">
        <v>1979</v>
      </c>
      <c r="D2722" t="s">
        <v>12213</v>
      </c>
      <c r="E2722" t="s">
        <v>12214</v>
      </c>
      <c r="G2722" t="s">
        <v>12215</v>
      </c>
      <c r="H2722" t="s">
        <v>12216</v>
      </c>
      <c r="I2722" t="s">
        <v>12217</v>
      </c>
    </row>
    <row r="2723" spans="2:9">
      <c r="B2723">
        <v>2020</v>
      </c>
      <c r="C2723" t="s">
        <v>12218</v>
      </c>
      <c r="D2723" t="s">
        <v>12219</v>
      </c>
      <c r="E2723" t="s">
        <v>10487</v>
      </c>
      <c r="G2723" t="s">
        <v>10488</v>
      </c>
      <c r="H2723" t="s">
        <v>12220</v>
      </c>
      <c r="I2723" t="s">
        <v>12221</v>
      </c>
    </row>
    <row r="2724" spans="2:9">
      <c r="B2724">
        <v>2013</v>
      </c>
      <c r="C2724" t="s">
        <v>12222</v>
      </c>
      <c r="D2724" t="s">
        <v>12223</v>
      </c>
      <c r="E2724" t="s">
        <v>5060</v>
      </c>
      <c r="G2724" t="s">
        <v>5061</v>
      </c>
      <c r="H2724" t="s">
        <v>12224</v>
      </c>
      <c r="I2724" t="s">
        <v>12225</v>
      </c>
    </row>
    <row r="2725" spans="2:9">
      <c r="B2725">
        <v>1989</v>
      </c>
      <c r="C2725" t="s">
        <v>12226</v>
      </c>
      <c r="D2725" t="s">
        <v>12227</v>
      </c>
      <c r="E2725" t="s">
        <v>9641</v>
      </c>
      <c r="G2725" t="s">
        <v>6270</v>
      </c>
      <c r="H2725" t="s">
        <v>12228</v>
      </c>
      <c r="I2725" t="s">
        <v>12229</v>
      </c>
    </row>
    <row r="2726" spans="2:9">
      <c r="B2726">
        <v>1997</v>
      </c>
      <c r="C2726" t="s">
        <v>12230</v>
      </c>
      <c r="D2726" t="s">
        <v>12231</v>
      </c>
      <c r="E2726" t="s">
        <v>12232</v>
      </c>
      <c r="F2726" t="s">
        <v>12233</v>
      </c>
      <c r="I2726" t="s">
        <v>12234</v>
      </c>
    </row>
    <row r="2727" spans="2:9">
      <c r="B2727">
        <v>2019</v>
      </c>
      <c r="D2727" t="s">
        <v>12235</v>
      </c>
      <c r="E2727" t="s">
        <v>12236</v>
      </c>
      <c r="G2727" t="s">
        <v>8172</v>
      </c>
      <c r="H2727" t="s">
        <v>12237</v>
      </c>
      <c r="I2727" t="s">
        <v>12238</v>
      </c>
    </row>
    <row r="2728" spans="2:9">
      <c r="B2728">
        <v>1996</v>
      </c>
      <c r="C2728" t="s">
        <v>12239</v>
      </c>
      <c r="D2728" t="s">
        <v>12240</v>
      </c>
      <c r="E2728" t="s">
        <v>5599</v>
      </c>
      <c r="F2728" t="s">
        <v>5600</v>
      </c>
      <c r="I2728" t="s">
        <v>12241</v>
      </c>
    </row>
    <row r="2729" spans="2:9">
      <c r="B2729">
        <v>2017</v>
      </c>
      <c r="C2729" t="s">
        <v>12242</v>
      </c>
      <c r="D2729" t="s">
        <v>12243</v>
      </c>
      <c r="E2729" t="s">
        <v>10125</v>
      </c>
      <c r="F2729" t="s">
        <v>10126</v>
      </c>
      <c r="I2729" t="s">
        <v>12244</v>
      </c>
    </row>
    <row r="2730" spans="2:9">
      <c r="B2730">
        <v>2010</v>
      </c>
      <c r="D2730" t="s">
        <v>11109</v>
      </c>
      <c r="E2730" t="s">
        <v>9167</v>
      </c>
      <c r="G2730" t="s">
        <v>9168</v>
      </c>
      <c r="H2730" t="s">
        <v>12245</v>
      </c>
      <c r="I2730" t="s">
        <v>12246</v>
      </c>
    </row>
    <row r="2731" spans="2:9">
      <c r="B2731">
        <v>1988</v>
      </c>
      <c r="C2731" t="s">
        <v>12247</v>
      </c>
      <c r="D2731" t="s">
        <v>12248</v>
      </c>
      <c r="E2731" t="s">
        <v>12249</v>
      </c>
      <c r="F2731" t="s">
        <v>12250</v>
      </c>
      <c r="I2731" t="s">
        <v>12251</v>
      </c>
    </row>
    <row r="2732" spans="2:9">
      <c r="B2732">
        <v>2010</v>
      </c>
      <c r="C2732" t="s">
        <v>12252</v>
      </c>
      <c r="D2732" t="s">
        <v>12253</v>
      </c>
      <c r="E2732" t="s">
        <v>12254</v>
      </c>
      <c r="G2732" t="s">
        <v>4555</v>
      </c>
      <c r="H2732" t="s">
        <v>12255</v>
      </c>
      <c r="I2732" t="s">
        <v>12256</v>
      </c>
    </row>
    <row r="2733" spans="2:9">
      <c r="B2733">
        <v>2008</v>
      </c>
      <c r="C2733" t="s">
        <v>12257</v>
      </c>
      <c r="D2733" t="s">
        <v>12258</v>
      </c>
      <c r="E2733" t="s">
        <v>2675</v>
      </c>
      <c r="G2733" t="s">
        <v>2676</v>
      </c>
      <c r="H2733" t="s">
        <v>12259</v>
      </c>
      <c r="I2733" t="s">
        <v>12260</v>
      </c>
    </row>
    <row r="2734" spans="2:9">
      <c r="B2734">
        <v>2003</v>
      </c>
      <c r="D2734" t="s">
        <v>12261</v>
      </c>
      <c r="E2734" t="s">
        <v>12262</v>
      </c>
      <c r="G2734" t="s">
        <v>12263</v>
      </c>
      <c r="H2734" t="s">
        <v>12264</v>
      </c>
      <c r="I2734" t="s">
        <v>12265</v>
      </c>
    </row>
    <row r="2735" spans="2:9">
      <c r="B2735">
        <v>1982</v>
      </c>
      <c r="D2735" t="s">
        <v>12266</v>
      </c>
      <c r="E2735" t="s">
        <v>12267</v>
      </c>
      <c r="G2735" t="s">
        <v>12268</v>
      </c>
      <c r="H2735" t="s">
        <v>12269</v>
      </c>
      <c r="I2735" t="s">
        <v>12270</v>
      </c>
    </row>
    <row r="2736" spans="2:9">
      <c r="B2736">
        <v>2008</v>
      </c>
      <c r="C2736" t="s">
        <v>12271</v>
      </c>
      <c r="D2736" t="s">
        <v>12272</v>
      </c>
      <c r="E2736" t="s">
        <v>12273</v>
      </c>
      <c r="F2736" t="s">
        <v>12274</v>
      </c>
      <c r="I2736" t="s">
        <v>12275</v>
      </c>
    </row>
    <row r="2737" spans="2:9">
      <c r="B2737">
        <v>2015</v>
      </c>
      <c r="C2737" t="s">
        <v>12276</v>
      </c>
      <c r="D2737" t="s">
        <v>12277</v>
      </c>
      <c r="E2737" t="s">
        <v>11102</v>
      </c>
      <c r="G2737" t="s">
        <v>11103</v>
      </c>
      <c r="H2737" t="s">
        <v>12278</v>
      </c>
      <c r="I2737" t="s">
        <v>12279</v>
      </c>
    </row>
    <row r="2738" spans="2:9">
      <c r="B2738">
        <v>2014</v>
      </c>
      <c r="C2738" t="s">
        <v>12280</v>
      </c>
      <c r="D2738" t="s">
        <v>12281</v>
      </c>
      <c r="E2738" t="s">
        <v>5534</v>
      </c>
      <c r="F2738" t="s">
        <v>5535</v>
      </c>
      <c r="I2738" t="s">
        <v>12282</v>
      </c>
    </row>
    <row r="2739" spans="2:9">
      <c r="B2739">
        <v>1989</v>
      </c>
      <c r="D2739" t="s">
        <v>12283</v>
      </c>
      <c r="E2739" t="s">
        <v>12284</v>
      </c>
      <c r="F2739" t="s">
        <v>12285</v>
      </c>
      <c r="I2739" t="s">
        <v>12286</v>
      </c>
    </row>
    <row r="2740" spans="2:9">
      <c r="B2740">
        <v>1973</v>
      </c>
      <c r="C2740" t="s">
        <v>12287</v>
      </c>
      <c r="D2740" t="s">
        <v>12288</v>
      </c>
      <c r="E2740" t="s">
        <v>12289</v>
      </c>
      <c r="F2740" t="s">
        <v>12290</v>
      </c>
      <c r="I2740" t="s">
        <v>12291</v>
      </c>
    </row>
    <row r="2741" spans="2:9">
      <c r="B2741">
        <v>2002</v>
      </c>
      <c r="D2741" t="s">
        <v>12292</v>
      </c>
      <c r="E2741" t="s">
        <v>3366</v>
      </c>
      <c r="G2741" t="s">
        <v>3367</v>
      </c>
      <c r="H2741" t="s">
        <v>12293</v>
      </c>
      <c r="I2741" t="s">
        <v>12294</v>
      </c>
    </row>
    <row r="2742" spans="2:9">
      <c r="B2742">
        <v>2014</v>
      </c>
      <c r="C2742" t="s">
        <v>12295</v>
      </c>
      <c r="D2742" t="s">
        <v>12296</v>
      </c>
      <c r="E2742" t="s">
        <v>12297</v>
      </c>
      <c r="G2742" t="s">
        <v>12298</v>
      </c>
      <c r="H2742" t="s">
        <v>12299</v>
      </c>
      <c r="I2742" t="s">
        <v>12300</v>
      </c>
    </row>
    <row r="2743" spans="2:9">
      <c r="B2743">
        <v>1987</v>
      </c>
      <c r="D2743" t="s">
        <v>3511</v>
      </c>
      <c r="E2743" t="s">
        <v>12301</v>
      </c>
      <c r="G2743" t="s">
        <v>11541</v>
      </c>
      <c r="H2743" t="s">
        <v>12302</v>
      </c>
      <c r="I2743" t="s">
        <v>12303</v>
      </c>
    </row>
    <row r="2744" spans="2:9">
      <c r="B2744">
        <v>1999</v>
      </c>
      <c r="C2744" t="s">
        <v>11920</v>
      </c>
      <c r="D2744" t="s">
        <v>12304</v>
      </c>
      <c r="E2744" t="s">
        <v>11922</v>
      </c>
      <c r="F2744" t="s">
        <v>11923</v>
      </c>
      <c r="I2744" t="s">
        <v>12305</v>
      </c>
    </row>
    <row r="2745" spans="2:9">
      <c r="B2745">
        <v>2012</v>
      </c>
      <c r="D2745" t="s">
        <v>11109</v>
      </c>
      <c r="E2745" t="s">
        <v>9167</v>
      </c>
      <c r="G2745" t="s">
        <v>9168</v>
      </c>
      <c r="H2745" t="s">
        <v>12306</v>
      </c>
      <c r="I2745" t="s">
        <v>12307</v>
      </c>
    </row>
    <row r="2746" spans="2:9">
      <c r="B2746">
        <v>2010</v>
      </c>
      <c r="C2746" t="s">
        <v>11597</v>
      </c>
      <c r="D2746" t="s">
        <v>12308</v>
      </c>
      <c r="E2746" t="s">
        <v>12309</v>
      </c>
      <c r="F2746" t="s">
        <v>12310</v>
      </c>
      <c r="I2746" t="s">
        <v>12311</v>
      </c>
    </row>
    <row r="2747" spans="2:9">
      <c r="B2747">
        <v>1980</v>
      </c>
      <c r="C2747" t="s">
        <v>12312</v>
      </c>
      <c r="D2747" t="s">
        <v>12313</v>
      </c>
      <c r="E2747" t="s">
        <v>6263</v>
      </c>
      <c r="G2747" t="s">
        <v>6264</v>
      </c>
      <c r="H2747" t="s">
        <v>12314</v>
      </c>
      <c r="I2747" t="s">
        <v>12315</v>
      </c>
    </row>
    <row r="2748" spans="2:9">
      <c r="B2748">
        <v>2007</v>
      </c>
      <c r="C2748" t="s">
        <v>12316</v>
      </c>
      <c r="D2748" t="s">
        <v>12317</v>
      </c>
      <c r="E2748" t="s">
        <v>12318</v>
      </c>
      <c r="G2748" t="s">
        <v>7171</v>
      </c>
      <c r="H2748" t="s">
        <v>12319</v>
      </c>
      <c r="I2748" t="s">
        <v>12320</v>
      </c>
    </row>
    <row r="2749" spans="2:9">
      <c r="B2749">
        <v>1996</v>
      </c>
      <c r="C2749" t="s">
        <v>12321</v>
      </c>
      <c r="D2749" t="s">
        <v>12322</v>
      </c>
      <c r="E2749" t="s">
        <v>12323</v>
      </c>
      <c r="G2749" t="s">
        <v>8528</v>
      </c>
      <c r="H2749" t="s">
        <v>12324</v>
      </c>
      <c r="I2749" t="s">
        <v>12325</v>
      </c>
    </row>
    <row r="2750" spans="2:9">
      <c r="B2750">
        <v>1966</v>
      </c>
      <c r="C2750" t="s">
        <v>12326</v>
      </c>
      <c r="D2750" t="s">
        <v>12327</v>
      </c>
      <c r="E2750" t="s">
        <v>3731</v>
      </c>
      <c r="G2750" t="s">
        <v>3732</v>
      </c>
      <c r="H2750" t="s">
        <v>12328</v>
      </c>
      <c r="I2750" t="s">
        <v>12329</v>
      </c>
    </row>
    <row r="2751" spans="2:9">
      <c r="B2751">
        <v>1984</v>
      </c>
      <c r="C2751" t="s">
        <v>12330</v>
      </c>
      <c r="D2751" t="s">
        <v>12331</v>
      </c>
      <c r="E2751" t="s">
        <v>5803</v>
      </c>
      <c r="G2751" t="s">
        <v>5804</v>
      </c>
      <c r="H2751" t="s">
        <v>12332</v>
      </c>
      <c r="I2751" t="s">
        <v>12333</v>
      </c>
    </row>
    <row r="2752" spans="2:9">
      <c r="B2752">
        <v>2006</v>
      </c>
      <c r="C2752" t="s">
        <v>12334</v>
      </c>
      <c r="D2752" t="s">
        <v>12335</v>
      </c>
      <c r="E2752" t="s">
        <v>12336</v>
      </c>
      <c r="F2752" t="s">
        <v>12337</v>
      </c>
      <c r="I2752" t="s">
        <v>12338</v>
      </c>
    </row>
    <row r="2753" spans="2:9">
      <c r="B2753">
        <v>2013</v>
      </c>
      <c r="C2753" t="s">
        <v>12339</v>
      </c>
      <c r="D2753" t="s">
        <v>12340</v>
      </c>
      <c r="E2753" t="s">
        <v>12341</v>
      </c>
      <c r="F2753" t="s">
        <v>12342</v>
      </c>
      <c r="I2753" t="s">
        <v>12343</v>
      </c>
    </row>
    <row r="2754" spans="2:9">
      <c r="B2754">
        <v>1977</v>
      </c>
      <c r="C2754" t="s">
        <v>12344</v>
      </c>
      <c r="D2754" t="s">
        <v>12345</v>
      </c>
      <c r="E2754" t="s">
        <v>8772</v>
      </c>
      <c r="F2754" t="s">
        <v>8773</v>
      </c>
      <c r="I2754" t="s">
        <v>12346</v>
      </c>
    </row>
    <row r="2755" spans="2:9">
      <c r="B2755">
        <v>2004</v>
      </c>
      <c r="C2755" t="s">
        <v>12347</v>
      </c>
      <c r="D2755" t="s">
        <v>12348</v>
      </c>
      <c r="E2755" t="s">
        <v>7891</v>
      </c>
      <c r="G2755" t="s">
        <v>7892</v>
      </c>
      <c r="H2755" t="s">
        <v>12349</v>
      </c>
      <c r="I2755" t="s">
        <v>12350</v>
      </c>
    </row>
    <row r="2756" spans="2:9">
      <c r="B2756">
        <v>2018</v>
      </c>
      <c r="C2756" t="s">
        <v>12351</v>
      </c>
      <c r="D2756" t="s">
        <v>12352</v>
      </c>
      <c r="E2756" t="s">
        <v>8777</v>
      </c>
      <c r="F2756" t="s">
        <v>8778</v>
      </c>
      <c r="I2756" t="s">
        <v>12353</v>
      </c>
    </row>
    <row r="2757" spans="2:9">
      <c r="B2757">
        <v>1996</v>
      </c>
      <c r="C2757" t="s">
        <v>12354</v>
      </c>
      <c r="D2757" t="s">
        <v>12355</v>
      </c>
      <c r="E2757" t="s">
        <v>10724</v>
      </c>
      <c r="G2757" t="s">
        <v>10725</v>
      </c>
      <c r="H2757" t="s">
        <v>12356</v>
      </c>
      <c r="I2757" t="s">
        <v>12357</v>
      </c>
    </row>
    <row r="2758" spans="2:9">
      <c r="B2758">
        <v>1978</v>
      </c>
      <c r="C2758" t="s">
        <v>12358</v>
      </c>
      <c r="D2758" t="s">
        <v>12359</v>
      </c>
      <c r="E2758" t="s">
        <v>2602</v>
      </c>
      <c r="G2758" t="s">
        <v>2603</v>
      </c>
      <c r="H2758" t="s">
        <v>12360</v>
      </c>
      <c r="I2758" t="s">
        <v>12361</v>
      </c>
    </row>
    <row r="2759" spans="2:9">
      <c r="B2759">
        <v>2019</v>
      </c>
      <c r="C2759" t="s">
        <v>12362</v>
      </c>
      <c r="D2759" t="s">
        <v>12363</v>
      </c>
      <c r="E2759" t="s">
        <v>12364</v>
      </c>
      <c r="G2759" t="s">
        <v>12365</v>
      </c>
      <c r="H2759" t="s">
        <v>12366</v>
      </c>
      <c r="I2759" t="s">
        <v>12367</v>
      </c>
    </row>
    <row r="2760" spans="2:9">
      <c r="B2760">
        <v>1977</v>
      </c>
      <c r="C2760" t="s">
        <v>12368</v>
      </c>
      <c r="D2760" t="s">
        <v>12369</v>
      </c>
      <c r="E2760" t="s">
        <v>6263</v>
      </c>
      <c r="G2760" t="s">
        <v>6264</v>
      </c>
      <c r="H2760" t="s">
        <v>12370</v>
      </c>
      <c r="I2760" t="s">
        <v>12371</v>
      </c>
    </row>
    <row r="2761" spans="2:9">
      <c r="B2761">
        <v>1985</v>
      </c>
      <c r="C2761" t="s">
        <v>12372</v>
      </c>
      <c r="D2761" t="s">
        <v>12373</v>
      </c>
      <c r="E2761" t="s">
        <v>8090</v>
      </c>
      <c r="G2761" t="s">
        <v>2647</v>
      </c>
      <c r="H2761" t="s">
        <v>12374</v>
      </c>
      <c r="I2761" t="s">
        <v>12375</v>
      </c>
    </row>
    <row r="2762" spans="2:9">
      <c r="B2762">
        <v>1989</v>
      </c>
      <c r="C2762" t="s">
        <v>12376</v>
      </c>
      <c r="D2762" t="s">
        <v>12377</v>
      </c>
      <c r="E2762" t="s">
        <v>12378</v>
      </c>
      <c r="G2762" t="s">
        <v>12379</v>
      </c>
      <c r="H2762" t="s">
        <v>12380</v>
      </c>
      <c r="I2762" t="s">
        <v>12381</v>
      </c>
    </row>
    <row r="2763" spans="2:9">
      <c r="B2763">
        <v>2007</v>
      </c>
      <c r="C2763" t="s">
        <v>12382</v>
      </c>
      <c r="D2763" t="s">
        <v>12383</v>
      </c>
      <c r="E2763" t="s">
        <v>12384</v>
      </c>
      <c r="F2763" t="s">
        <v>12385</v>
      </c>
      <c r="I2763" t="s">
        <v>12386</v>
      </c>
    </row>
    <row r="2764" spans="2:9">
      <c r="B2764">
        <v>1987</v>
      </c>
      <c r="C2764" t="s">
        <v>12387</v>
      </c>
      <c r="D2764" t="s">
        <v>12388</v>
      </c>
      <c r="E2764" t="s">
        <v>12389</v>
      </c>
      <c r="F2764" t="s">
        <v>12390</v>
      </c>
      <c r="I2764" t="s">
        <v>12391</v>
      </c>
    </row>
    <row r="2765" spans="2:9">
      <c r="B2765">
        <v>2009</v>
      </c>
      <c r="E2765" t="s">
        <v>12392</v>
      </c>
      <c r="F2765" t="s">
        <v>12393</v>
      </c>
      <c r="I2765" t="s">
        <v>12394</v>
      </c>
    </row>
    <row r="2766" spans="2:9">
      <c r="B2766">
        <v>2008</v>
      </c>
      <c r="C2766" t="s">
        <v>12395</v>
      </c>
      <c r="D2766" t="s">
        <v>12396</v>
      </c>
      <c r="E2766" t="s">
        <v>12397</v>
      </c>
      <c r="F2766" t="s">
        <v>12398</v>
      </c>
      <c r="I2766" t="s">
        <v>12399</v>
      </c>
    </row>
    <row r="2767" spans="2:9">
      <c r="B2767">
        <v>2011</v>
      </c>
      <c r="C2767" t="s">
        <v>12400</v>
      </c>
      <c r="D2767" t="s">
        <v>12401</v>
      </c>
      <c r="E2767" t="s">
        <v>12402</v>
      </c>
      <c r="F2767" t="s">
        <v>12403</v>
      </c>
      <c r="I2767" t="s">
        <v>12404</v>
      </c>
    </row>
    <row r="2768" spans="2:9">
      <c r="B2768">
        <v>1976</v>
      </c>
      <c r="C2768" t="s">
        <v>12405</v>
      </c>
      <c r="D2768" t="s">
        <v>12406</v>
      </c>
      <c r="E2768" t="s">
        <v>12407</v>
      </c>
      <c r="F2768" t="s">
        <v>12408</v>
      </c>
      <c r="I2768" t="s">
        <v>12409</v>
      </c>
    </row>
    <row r="2769" spans="2:9">
      <c r="B2769">
        <v>1987</v>
      </c>
      <c r="C2769" t="s">
        <v>12410</v>
      </c>
      <c r="D2769" t="s">
        <v>12411</v>
      </c>
      <c r="E2769" t="s">
        <v>2992</v>
      </c>
      <c r="G2769" t="s">
        <v>1720</v>
      </c>
      <c r="H2769" t="s">
        <v>12412</v>
      </c>
      <c r="I2769" t="s">
        <v>12413</v>
      </c>
    </row>
    <row r="2770" spans="2:9">
      <c r="B2770">
        <v>1985</v>
      </c>
      <c r="C2770" t="s">
        <v>12414</v>
      </c>
      <c r="D2770" t="s">
        <v>12415</v>
      </c>
      <c r="E2770" t="s">
        <v>7924</v>
      </c>
      <c r="G2770" t="s">
        <v>7925</v>
      </c>
      <c r="H2770" t="s">
        <v>12416</v>
      </c>
      <c r="I2770" t="s">
        <v>12417</v>
      </c>
    </row>
    <row r="2771" spans="2:9">
      <c r="B2771">
        <v>2008</v>
      </c>
      <c r="C2771" t="s">
        <v>12339</v>
      </c>
      <c r="D2771" t="s">
        <v>12418</v>
      </c>
      <c r="E2771" t="s">
        <v>12419</v>
      </c>
      <c r="F2771" t="s">
        <v>12420</v>
      </c>
      <c r="I2771" t="s">
        <v>12421</v>
      </c>
    </row>
    <row r="2772" spans="2:9">
      <c r="B2772">
        <v>2012</v>
      </c>
      <c r="C2772" t="s">
        <v>12422</v>
      </c>
      <c r="D2772" t="s">
        <v>12423</v>
      </c>
      <c r="E2772" t="s">
        <v>7924</v>
      </c>
      <c r="G2772" t="s">
        <v>7925</v>
      </c>
      <c r="H2772" t="s">
        <v>12424</v>
      </c>
      <c r="I2772" t="s">
        <v>12425</v>
      </c>
    </row>
    <row r="2773" spans="2:9">
      <c r="B2773">
        <v>2008</v>
      </c>
      <c r="D2773" t="s">
        <v>2247</v>
      </c>
      <c r="E2773" t="s">
        <v>2361</v>
      </c>
      <c r="F2773" t="s">
        <v>2362</v>
      </c>
      <c r="I2773" t="s">
        <v>12426</v>
      </c>
    </row>
    <row r="2774" spans="2:9">
      <c r="B2774">
        <v>2008</v>
      </c>
      <c r="D2774" t="s">
        <v>11109</v>
      </c>
      <c r="E2774" t="s">
        <v>12427</v>
      </c>
      <c r="G2774" t="s">
        <v>12428</v>
      </c>
      <c r="H2774" t="s">
        <v>12429</v>
      </c>
      <c r="I2774" t="s">
        <v>12430</v>
      </c>
    </row>
    <row r="2775" spans="2:9">
      <c r="B2775">
        <v>1993</v>
      </c>
      <c r="D2775" t="s">
        <v>12194</v>
      </c>
      <c r="E2775" t="s">
        <v>5551</v>
      </c>
      <c r="G2775" t="s">
        <v>5552</v>
      </c>
      <c r="H2775" t="s">
        <v>12431</v>
      </c>
      <c r="I2775" t="s">
        <v>12432</v>
      </c>
    </row>
    <row r="2776" spans="2:9">
      <c r="B2776">
        <v>2010</v>
      </c>
      <c r="C2776" t="s">
        <v>12433</v>
      </c>
      <c r="D2776" t="s">
        <v>12434</v>
      </c>
      <c r="E2776" t="s">
        <v>12435</v>
      </c>
      <c r="F2776" t="s">
        <v>12436</v>
      </c>
      <c r="I2776" t="s">
        <v>12437</v>
      </c>
    </row>
    <row r="2777" spans="2:9">
      <c r="B2777">
        <v>1994</v>
      </c>
      <c r="D2777" t="s">
        <v>12438</v>
      </c>
      <c r="E2777" t="s">
        <v>12439</v>
      </c>
      <c r="G2777" t="s">
        <v>12440</v>
      </c>
      <c r="H2777" t="s">
        <v>12441</v>
      </c>
      <c r="I2777" t="s">
        <v>12442</v>
      </c>
    </row>
    <row r="2778" spans="2:9">
      <c r="B2778">
        <v>2007</v>
      </c>
      <c r="C2778" t="s">
        <v>12443</v>
      </c>
      <c r="D2778" t="s">
        <v>12444</v>
      </c>
      <c r="E2778" t="s">
        <v>6717</v>
      </c>
      <c r="F2778" t="s">
        <v>6718</v>
      </c>
      <c r="I2778" t="s">
        <v>12445</v>
      </c>
    </row>
    <row r="2779" spans="2:9">
      <c r="B2779">
        <v>1995</v>
      </c>
      <c r="C2779" t="s">
        <v>12446</v>
      </c>
      <c r="D2779" t="s">
        <v>12447</v>
      </c>
      <c r="E2779" t="s">
        <v>12448</v>
      </c>
      <c r="G2779" t="s">
        <v>12449</v>
      </c>
      <c r="H2779" t="s">
        <v>12450</v>
      </c>
      <c r="I2779" t="s">
        <v>12451</v>
      </c>
    </row>
    <row r="2780" spans="2:9">
      <c r="B2780">
        <v>2005</v>
      </c>
      <c r="C2780" t="s">
        <v>12452</v>
      </c>
      <c r="D2780" t="s">
        <v>12453</v>
      </c>
      <c r="E2780" t="s">
        <v>12454</v>
      </c>
      <c r="F2780" t="s">
        <v>12455</v>
      </c>
      <c r="I2780" t="s">
        <v>12456</v>
      </c>
    </row>
    <row r="2781" spans="2:9">
      <c r="B2781">
        <v>1981</v>
      </c>
      <c r="C2781" t="s">
        <v>12457</v>
      </c>
      <c r="D2781" t="s">
        <v>12458</v>
      </c>
      <c r="E2781" t="s">
        <v>4219</v>
      </c>
      <c r="F2781" t="s">
        <v>4220</v>
      </c>
      <c r="I2781" t="s">
        <v>12459</v>
      </c>
    </row>
    <row r="2782" spans="2:9">
      <c r="B2782">
        <v>1995</v>
      </c>
      <c r="D2782" t="s">
        <v>12460</v>
      </c>
      <c r="E2782" t="s">
        <v>10195</v>
      </c>
      <c r="G2782" t="s">
        <v>10196</v>
      </c>
      <c r="H2782" t="s">
        <v>12461</v>
      </c>
      <c r="I2782" t="s">
        <v>12462</v>
      </c>
    </row>
    <row r="2783" spans="2:9">
      <c r="B2783">
        <v>2014</v>
      </c>
      <c r="C2783" t="s">
        <v>12463</v>
      </c>
      <c r="D2783" t="s">
        <v>12464</v>
      </c>
      <c r="E2783" t="s">
        <v>12465</v>
      </c>
      <c r="G2783" t="s">
        <v>12466</v>
      </c>
      <c r="H2783" t="s">
        <v>12467</v>
      </c>
      <c r="I2783" t="s">
        <v>12468</v>
      </c>
    </row>
    <row r="2784" spans="2:9">
      <c r="B2784">
        <v>2002</v>
      </c>
      <c r="C2784" t="s">
        <v>12469</v>
      </c>
      <c r="D2784" t="s">
        <v>12470</v>
      </c>
      <c r="E2784" t="s">
        <v>12471</v>
      </c>
      <c r="F2784" t="s">
        <v>12472</v>
      </c>
      <c r="I2784" t="s">
        <v>12473</v>
      </c>
    </row>
    <row r="2785" spans="2:9">
      <c r="B2785">
        <v>1980</v>
      </c>
      <c r="C2785" t="s">
        <v>12474</v>
      </c>
      <c r="D2785" t="s">
        <v>12475</v>
      </c>
      <c r="E2785" t="s">
        <v>10180</v>
      </c>
      <c r="F2785" t="s">
        <v>10181</v>
      </c>
      <c r="I2785" t="s">
        <v>12476</v>
      </c>
    </row>
    <row r="2786" spans="2:9">
      <c r="B2786">
        <v>1984</v>
      </c>
      <c r="C2786" t="s">
        <v>12477</v>
      </c>
      <c r="D2786" t="s">
        <v>12478</v>
      </c>
      <c r="E2786" t="s">
        <v>12479</v>
      </c>
      <c r="F2786" t="s">
        <v>12480</v>
      </c>
      <c r="I2786" t="s">
        <v>12481</v>
      </c>
    </row>
    <row r="2787" spans="2:9">
      <c r="B2787">
        <v>2014</v>
      </c>
      <c r="C2787" t="s">
        <v>12482</v>
      </c>
      <c r="D2787" t="s">
        <v>12483</v>
      </c>
      <c r="E2787" t="s">
        <v>12483</v>
      </c>
      <c r="G2787" t="s">
        <v>12365</v>
      </c>
      <c r="H2787" t="s">
        <v>12484</v>
      </c>
      <c r="I2787" t="s">
        <v>12485</v>
      </c>
    </row>
    <row r="2788" spans="2:9">
      <c r="B2788">
        <v>1986</v>
      </c>
      <c r="C2788" t="s">
        <v>12486</v>
      </c>
      <c r="D2788" t="s">
        <v>12487</v>
      </c>
      <c r="E2788" t="s">
        <v>12488</v>
      </c>
      <c r="G2788" t="s">
        <v>12489</v>
      </c>
      <c r="H2788" t="s">
        <v>12490</v>
      </c>
      <c r="I2788" t="s">
        <v>12491</v>
      </c>
    </row>
    <row r="2789" spans="2:9">
      <c r="B2789">
        <v>2000</v>
      </c>
      <c r="D2789" t="s">
        <v>12492</v>
      </c>
      <c r="E2789" t="s">
        <v>9167</v>
      </c>
      <c r="G2789" t="s">
        <v>9168</v>
      </c>
      <c r="H2789" t="s">
        <v>12493</v>
      </c>
      <c r="I2789" t="s">
        <v>12494</v>
      </c>
    </row>
    <row r="2790" spans="2:9">
      <c r="B2790">
        <v>2002</v>
      </c>
      <c r="C2790" t="s">
        <v>12495</v>
      </c>
      <c r="D2790" t="s">
        <v>12496</v>
      </c>
      <c r="E2790" t="s">
        <v>2330</v>
      </c>
      <c r="F2790" t="s">
        <v>2331</v>
      </c>
      <c r="I2790" t="s">
        <v>12497</v>
      </c>
    </row>
    <row r="2791" spans="2:9">
      <c r="B2791">
        <v>2006</v>
      </c>
      <c r="C2791" t="s">
        <v>12498</v>
      </c>
      <c r="D2791" t="s">
        <v>12499</v>
      </c>
      <c r="E2791" t="s">
        <v>11612</v>
      </c>
      <c r="G2791" t="s">
        <v>11613</v>
      </c>
      <c r="H2791" t="s">
        <v>12500</v>
      </c>
      <c r="I2791" t="s">
        <v>12501</v>
      </c>
    </row>
    <row r="2792" spans="2:9">
      <c r="B2792">
        <v>1980</v>
      </c>
      <c r="C2792" t="s">
        <v>4928</v>
      </c>
      <c r="D2792" t="s">
        <v>12502</v>
      </c>
      <c r="E2792" t="s">
        <v>1906</v>
      </c>
      <c r="G2792" t="s">
        <v>1907</v>
      </c>
      <c r="H2792" t="s">
        <v>12503</v>
      </c>
      <c r="I2792" t="s">
        <v>12504</v>
      </c>
    </row>
    <row r="2793" spans="2:9">
      <c r="B2793">
        <v>1997</v>
      </c>
      <c r="C2793" t="s">
        <v>12505</v>
      </c>
      <c r="D2793" t="s">
        <v>12506</v>
      </c>
      <c r="E2793" t="s">
        <v>12507</v>
      </c>
      <c r="G2793" t="s">
        <v>12508</v>
      </c>
      <c r="H2793" t="s">
        <v>12509</v>
      </c>
      <c r="I2793" t="s">
        <v>12510</v>
      </c>
    </row>
    <row r="2794" spans="2:9">
      <c r="B2794">
        <v>2011</v>
      </c>
      <c r="C2794" t="s">
        <v>12511</v>
      </c>
      <c r="D2794" t="s">
        <v>12512</v>
      </c>
      <c r="E2794" t="s">
        <v>12513</v>
      </c>
      <c r="F2794" t="s">
        <v>12514</v>
      </c>
      <c r="I2794" t="s">
        <v>12515</v>
      </c>
    </row>
    <row r="2795" spans="2:9">
      <c r="B2795">
        <v>2019</v>
      </c>
      <c r="D2795" t="s">
        <v>11109</v>
      </c>
      <c r="E2795" t="s">
        <v>9167</v>
      </c>
      <c r="G2795" t="s">
        <v>9168</v>
      </c>
      <c r="H2795" t="s">
        <v>12516</v>
      </c>
      <c r="I2795" t="s">
        <v>12517</v>
      </c>
    </row>
    <row r="2796" spans="2:9">
      <c r="B2796">
        <v>2002</v>
      </c>
      <c r="C2796" t="s">
        <v>10317</v>
      </c>
      <c r="D2796" t="s">
        <v>12518</v>
      </c>
      <c r="E2796" t="s">
        <v>10319</v>
      </c>
      <c r="F2796" t="s">
        <v>10320</v>
      </c>
      <c r="I2796" t="s">
        <v>12519</v>
      </c>
    </row>
    <row r="2797" spans="2:9">
      <c r="B2797">
        <v>2006</v>
      </c>
      <c r="D2797" t="s">
        <v>12520</v>
      </c>
      <c r="E2797" t="s">
        <v>5385</v>
      </c>
      <c r="G2797" t="s">
        <v>5386</v>
      </c>
      <c r="H2797" t="s">
        <v>12521</v>
      </c>
      <c r="I2797" t="s">
        <v>12522</v>
      </c>
    </row>
    <row r="2798" spans="2:9">
      <c r="B2798">
        <v>2013</v>
      </c>
      <c r="C2798" t="s">
        <v>12523</v>
      </c>
      <c r="D2798" t="s">
        <v>12524</v>
      </c>
      <c r="E2798" t="s">
        <v>12525</v>
      </c>
      <c r="F2798">
        <v>15575837</v>
      </c>
      <c r="I2798" t="s">
        <v>12526</v>
      </c>
    </row>
    <row r="2799" spans="2:9">
      <c r="B2799">
        <v>2013</v>
      </c>
      <c r="C2799" t="s">
        <v>12527</v>
      </c>
      <c r="D2799" t="s">
        <v>12528</v>
      </c>
      <c r="E2799" t="s">
        <v>12529</v>
      </c>
      <c r="F2799" t="s">
        <v>12530</v>
      </c>
      <c r="I2799" t="s">
        <v>12531</v>
      </c>
    </row>
    <row r="2800" spans="2:9">
      <c r="B2800">
        <v>2004</v>
      </c>
      <c r="C2800" t="s">
        <v>12532</v>
      </c>
      <c r="D2800" t="s">
        <v>12533</v>
      </c>
      <c r="E2800" t="s">
        <v>12534</v>
      </c>
      <c r="G2800" t="s">
        <v>6346</v>
      </c>
      <c r="H2800" t="s">
        <v>12535</v>
      </c>
      <c r="I2800" t="s">
        <v>12536</v>
      </c>
    </row>
    <row r="2801" spans="2:9">
      <c r="B2801">
        <v>1977</v>
      </c>
      <c r="C2801" t="s">
        <v>12537</v>
      </c>
      <c r="D2801" t="s">
        <v>12538</v>
      </c>
      <c r="E2801" t="s">
        <v>12539</v>
      </c>
      <c r="F2801" t="s">
        <v>12540</v>
      </c>
      <c r="I2801" t="s">
        <v>12541</v>
      </c>
    </row>
    <row r="2802" spans="2:9">
      <c r="B2802">
        <v>2018</v>
      </c>
      <c r="C2802" t="s">
        <v>12542</v>
      </c>
      <c r="D2802" t="s">
        <v>12543</v>
      </c>
      <c r="E2802" t="s">
        <v>12544</v>
      </c>
      <c r="G2802" t="s">
        <v>12545</v>
      </c>
      <c r="H2802" t="s">
        <v>12546</v>
      </c>
      <c r="I2802" t="s">
        <v>12547</v>
      </c>
    </row>
    <row r="2803" spans="2:9">
      <c r="B2803">
        <v>1993</v>
      </c>
      <c r="C2803" t="s">
        <v>12548</v>
      </c>
      <c r="D2803" t="s">
        <v>12549</v>
      </c>
      <c r="E2803" t="s">
        <v>11777</v>
      </c>
      <c r="F2803" t="s">
        <v>12550</v>
      </c>
      <c r="I2803" t="s">
        <v>12551</v>
      </c>
    </row>
    <row r="2804" spans="2:9">
      <c r="B2804">
        <v>1996</v>
      </c>
      <c r="C2804" t="s">
        <v>12552</v>
      </c>
      <c r="D2804" t="s">
        <v>12553</v>
      </c>
      <c r="E2804" t="s">
        <v>4370</v>
      </c>
      <c r="G2804" t="s">
        <v>4371</v>
      </c>
      <c r="H2804" t="s">
        <v>12554</v>
      </c>
      <c r="I2804" t="s">
        <v>12555</v>
      </c>
    </row>
    <row r="2805" spans="2:9">
      <c r="B2805">
        <v>2005</v>
      </c>
      <c r="D2805" t="s">
        <v>12556</v>
      </c>
      <c r="E2805" t="s">
        <v>12557</v>
      </c>
      <c r="G2805" t="s">
        <v>2615</v>
      </c>
      <c r="H2805" t="s">
        <v>12558</v>
      </c>
      <c r="I2805" t="s">
        <v>12559</v>
      </c>
    </row>
    <row r="2806" spans="2:9">
      <c r="B2806">
        <v>2012</v>
      </c>
      <c r="C2806" t="s">
        <v>12560</v>
      </c>
      <c r="D2806" t="s">
        <v>12561</v>
      </c>
      <c r="E2806" t="s">
        <v>12562</v>
      </c>
      <c r="F2806" t="s">
        <v>12563</v>
      </c>
      <c r="I2806" t="s">
        <v>12564</v>
      </c>
    </row>
    <row r="2807" spans="2:9">
      <c r="B2807">
        <v>2005</v>
      </c>
      <c r="D2807" t="s">
        <v>12565</v>
      </c>
      <c r="E2807" t="s">
        <v>12566</v>
      </c>
      <c r="G2807" t="s">
        <v>8471</v>
      </c>
      <c r="H2807" t="s">
        <v>12567</v>
      </c>
      <c r="I2807" t="s">
        <v>12568</v>
      </c>
    </row>
    <row r="2808" spans="2:9">
      <c r="B2808">
        <v>1981</v>
      </c>
      <c r="C2808" t="s">
        <v>12569</v>
      </c>
      <c r="D2808" t="s">
        <v>12570</v>
      </c>
      <c r="E2808" t="s">
        <v>12571</v>
      </c>
      <c r="F2808" t="s">
        <v>12572</v>
      </c>
      <c r="I2808" t="s">
        <v>12573</v>
      </c>
    </row>
    <row r="2809" spans="2:9">
      <c r="B2809">
        <v>2017</v>
      </c>
      <c r="C2809" t="s">
        <v>12574</v>
      </c>
      <c r="D2809" t="s">
        <v>12575</v>
      </c>
      <c r="E2809" t="s">
        <v>10704</v>
      </c>
      <c r="F2809" t="s">
        <v>10705</v>
      </c>
      <c r="I2809" t="s">
        <v>12576</v>
      </c>
    </row>
    <row r="2810" spans="2:9">
      <c r="B2810">
        <v>1977</v>
      </c>
      <c r="C2810" t="s">
        <v>12577</v>
      </c>
      <c r="D2810" t="s">
        <v>12578</v>
      </c>
      <c r="E2810" t="s">
        <v>12579</v>
      </c>
      <c r="F2810" t="s">
        <v>12580</v>
      </c>
      <c r="I2810" t="s">
        <v>12581</v>
      </c>
    </row>
    <row r="2811" spans="2:9">
      <c r="B2811">
        <v>2012</v>
      </c>
      <c r="D2811" t="s">
        <v>12582</v>
      </c>
      <c r="E2811" t="s">
        <v>12583</v>
      </c>
      <c r="G2811" t="s">
        <v>12584</v>
      </c>
      <c r="H2811" t="s">
        <v>12585</v>
      </c>
      <c r="I2811" t="s">
        <v>12586</v>
      </c>
    </row>
    <row r="2812" spans="2:9">
      <c r="B2812">
        <v>1992</v>
      </c>
      <c r="C2812" t="s">
        <v>12587</v>
      </c>
      <c r="D2812" t="s">
        <v>12588</v>
      </c>
      <c r="E2812" t="s">
        <v>12589</v>
      </c>
      <c r="G2812" t="s">
        <v>12590</v>
      </c>
      <c r="H2812" t="s">
        <v>12591</v>
      </c>
      <c r="I2812" t="s">
        <v>12592</v>
      </c>
    </row>
    <row r="2813" spans="2:9">
      <c r="B2813">
        <v>2018</v>
      </c>
      <c r="C2813" t="s">
        <v>12593</v>
      </c>
      <c r="D2813" t="s">
        <v>12594</v>
      </c>
      <c r="E2813" t="s">
        <v>7384</v>
      </c>
      <c r="F2813" t="s">
        <v>7385</v>
      </c>
      <c r="I2813" t="s">
        <v>12595</v>
      </c>
    </row>
    <row r="2814" spans="2:9">
      <c r="B2814">
        <v>1982</v>
      </c>
      <c r="C2814" t="s">
        <v>12596</v>
      </c>
      <c r="D2814" t="s">
        <v>12597</v>
      </c>
      <c r="E2814" t="s">
        <v>6668</v>
      </c>
      <c r="G2814" t="s">
        <v>6669</v>
      </c>
      <c r="H2814" t="s">
        <v>12598</v>
      </c>
      <c r="I2814" t="s">
        <v>12599</v>
      </c>
    </row>
    <row r="2815" spans="2:9">
      <c r="B2815">
        <v>1990</v>
      </c>
      <c r="D2815" t="s">
        <v>12194</v>
      </c>
      <c r="E2815" t="s">
        <v>5551</v>
      </c>
      <c r="G2815" t="s">
        <v>5552</v>
      </c>
      <c r="H2815" t="s">
        <v>12600</v>
      </c>
      <c r="I2815" t="s">
        <v>12601</v>
      </c>
    </row>
    <row r="2816" spans="2:9">
      <c r="B2816">
        <v>1961</v>
      </c>
      <c r="C2816" t="s">
        <v>12602</v>
      </c>
      <c r="D2816" t="s">
        <v>12603</v>
      </c>
      <c r="E2816" t="s">
        <v>12604</v>
      </c>
      <c r="F2816" t="s">
        <v>12605</v>
      </c>
      <c r="I2816" t="s">
        <v>12606</v>
      </c>
    </row>
    <row r="2817" spans="2:9">
      <c r="B2817">
        <v>2008</v>
      </c>
      <c r="C2817" t="s">
        <v>12607</v>
      </c>
      <c r="D2817" t="s">
        <v>12608</v>
      </c>
      <c r="E2817" t="s">
        <v>5365</v>
      </c>
      <c r="F2817" t="s">
        <v>5366</v>
      </c>
      <c r="I2817" t="s">
        <v>12609</v>
      </c>
    </row>
    <row r="2818" spans="2:9">
      <c r="B2818">
        <v>1984</v>
      </c>
      <c r="C2818" t="s">
        <v>12610</v>
      </c>
      <c r="D2818" t="s">
        <v>12611</v>
      </c>
      <c r="E2818" t="s">
        <v>12612</v>
      </c>
      <c r="F2818" t="s">
        <v>12613</v>
      </c>
      <c r="I2818" t="s">
        <v>12614</v>
      </c>
    </row>
    <row r="2819" spans="2:9">
      <c r="B2819">
        <v>1995</v>
      </c>
      <c r="C2819" t="s">
        <v>11920</v>
      </c>
      <c r="D2819" t="s">
        <v>11921</v>
      </c>
      <c r="E2819" t="s">
        <v>12615</v>
      </c>
      <c r="F2819" t="s">
        <v>12616</v>
      </c>
      <c r="I2819" t="s">
        <v>12617</v>
      </c>
    </row>
    <row r="2820" spans="2:9">
      <c r="B2820">
        <v>2017</v>
      </c>
      <c r="D2820" t="s">
        <v>12618</v>
      </c>
      <c r="E2820" t="s">
        <v>12619</v>
      </c>
      <c r="G2820" t="s">
        <v>12620</v>
      </c>
      <c r="H2820" t="s">
        <v>12621</v>
      </c>
      <c r="I2820" t="s">
        <v>12622</v>
      </c>
    </row>
    <row r="2821" spans="2:9">
      <c r="B2821">
        <v>1978</v>
      </c>
      <c r="C2821" t="s">
        <v>12623</v>
      </c>
      <c r="D2821" t="s">
        <v>12624</v>
      </c>
      <c r="E2821" t="s">
        <v>12625</v>
      </c>
      <c r="G2821" t="s">
        <v>11571</v>
      </c>
      <c r="H2821" t="s">
        <v>12626</v>
      </c>
      <c r="I2821" t="s">
        <v>12627</v>
      </c>
    </row>
    <row r="2822" spans="2:9">
      <c r="B2822">
        <v>2004</v>
      </c>
      <c r="D2822" t="s">
        <v>12628</v>
      </c>
      <c r="E2822" t="s">
        <v>12629</v>
      </c>
      <c r="G2822" t="s">
        <v>12630</v>
      </c>
      <c r="H2822" t="s">
        <v>12631</v>
      </c>
      <c r="I2822" t="s">
        <v>12632</v>
      </c>
    </row>
    <row r="2823" spans="2:9">
      <c r="B2823">
        <v>2016</v>
      </c>
      <c r="C2823" t="s">
        <v>12633</v>
      </c>
      <c r="D2823" t="s">
        <v>12634</v>
      </c>
      <c r="E2823" t="s">
        <v>4711</v>
      </c>
      <c r="G2823" t="s">
        <v>4712</v>
      </c>
      <c r="H2823" t="s">
        <v>12635</v>
      </c>
      <c r="I2823" t="s">
        <v>12636</v>
      </c>
    </row>
    <row r="2824" spans="2:9">
      <c r="B2824">
        <v>1985</v>
      </c>
      <c r="C2824" t="s">
        <v>12637</v>
      </c>
      <c r="D2824" t="s">
        <v>12638</v>
      </c>
      <c r="E2824" t="s">
        <v>5312</v>
      </c>
      <c r="G2824" t="s">
        <v>5313</v>
      </c>
      <c r="H2824" t="s">
        <v>12639</v>
      </c>
      <c r="I2824" t="s">
        <v>12640</v>
      </c>
    </row>
    <row r="2825" spans="2:9">
      <c r="B2825">
        <v>2012</v>
      </c>
      <c r="E2825" t="s">
        <v>6101</v>
      </c>
      <c r="F2825" t="s">
        <v>6102</v>
      </c>
      <c r="I2825" t="s">
        <v>12641</v>
      </c>
    </row>
    <row r="2826" spans="2:9">
      <c r="B2826">
        <v>2007</v>
      </c>
      <c r="C2826" t="s">
        <v>12642</v>
      </c>
      <c r="D2826" t="s">
        <v>12643</v>
      </c>
      <c r="E2826" t="s">
        <v>12644</v>
      </c>
      <c r="F2826" t="s">
        <v>12645</v>
      </c>
      <c r="I2826" t="s">
        <v>12646</v>
      </c>
    </row>
    <row r="2827" spans="2:9">
      <c r="B2827">
        <v>2006</v>
      </c>
      <c r="C2827" t="s">
        <v>12647</v>
      </c>
      <c r="D2827" t="s">
        <v>12648</v>
      </c>
      <c r="E2827" t="s">
        <v>12649</v>
      </c>
      <c r="F2827" t="s">
        <v>12650</v>
      </c>
      <c r="I2827" t="s">
        <v>12651</v>
      </c>
    </row>
    <row r="2828" spans="2:9">
      <c r="B2828">
        <v>1996</v>
      </c>
      <c r="D2828" t="s">
        <v>12652</v>
      </c>
      <c r="E2828" t="s">
        <v>12653</v>
      </c>
      <c r="G2828" t="s">
        <v>5552</v>
      </c>
      <c r="H2828" t="s">
        <v>12654</v>
      </c>
      <c r="I2828" t="s">
        <v>12655</v>
      </c>
    </row>
    <row r="2829" spans="2:9">
      <c r="B2829">
        <v>2005</v>
      </c>
      <c r="D2829" t="s">
        <v>12656</v>
      </c>
      <c r="E2829" t="s">
        <v>11554</v>
      </c>
      <c r="F2829" t="s">
        <v>11555</v>
      </c>
      <c r="I2829" t="s">
        <v>12657</v>
      </c>
    </row>
    <row r="2830" spans="2:9">
      <c r="B2830">
        <v>1973</v>
      </c>
      <c r="C2830" t="s">
        <v>10959</v>
      </c>
      <c r="D2830" t="s">
        <v>12658</v>
      </c>
      <c r="E2830" t="s">
        <v>6969</v>
      </c>
      <c r="G2830" t="s">
        <v>6970</v>
      </c>
      <c r="H2830" t="s">
        <v>12659</v>
      </c>
      <c r="I2830" t="s">
        <v>12660</v>
      </c>
    </row>
    <row r="2831" spans="2:9">
      <c r="B2831">
        <v>2016</v>
      </c>
      <c r="C2831" t="s">
        <v>12661</v>
      </c>
      <c r="D2831" t="s">
        <v>12662</v>
      </c>
      <c r="E2831" t="s">
        <v>12663</v>
      </c>
      <c r="F2831" t="s">
        <v>12664</v>
      </c>
      <c r="I2831" t="s">
        <v>12665</v>
      </c>
    </row>
    <row r="2832" spans="2:9">
      <c r="B2832">
        <v>2016</v>
      </c>
      <c r="C2832" t="s">
        <v>12666</v>
      </c>
      <c r="D2832" t="s">
        <v>12667</v>
      </c>
      <c r="E2832" t="s">
        <v>10937</v>
      </c>
      <c r="F2832" t="s">
        <v>10938</v>
      </c>
      <c r="I2832" t="s">
        <v>12668</v>
      </c>
    </row>
    <row r="2833" spans="2:9">
      <c r="B2833">
        <v>1995</v>
      </c>
      <c r="C2833" t="s">
        <v>12669</v>
      </c>
      <c r="D2833" t="s">
        <v>12670</v>
      </c>
      <c r="E2833" t="s">
        <v>12671</v>
      </c>
      <c r="G2833" t="s">
        <v>12672</v>
      </c>
      <c r="H2833" t="s">
        <v>12673</v>
      </c>
      <c r="I2833" t="s">
        <v>12674</v>
      </c>
    </row>
    <row r="2834" spans="2:9">
      <c r="B2834">
        <v>1980</v>
      </c>
      <c r="C2834" t="s">
        <v>12675</v>
      </c>
      <c r="D2834" t="s">
        <v>12676</v>
      </c>
      <c r="E2834" t="s">
        <v>7447</v>
      </c>
      <c r="G2834" t="s">
        <v>2101</v>
      </c>
      <c r="H2834" t="s">
        <v>12677</v>
      </c>
      <c r="I2834" t="s">
        <v>12678</v>
      </c>
    </row>
    <row r="2835" spans="2:9">
      <c r="B2835">
        <v>1979</v>
      </c>
      <c r="C2835" t="s">
        <v>12679</v>
      </c>
      <c r="D2835" t="s">
        <v>12680</v>
      </c>
      <c r="E2835" t="s">
        <v>12681</v>
      </c>
      <c r="F2835" t="s">
        <v>12682</v>
      </c>
      <c r="I2835" t="s">
        <v>12683</v>
      </c>
    </row>
    <row r="2836" spans="2:9">
      <c r="B2836">
        <v>2015</v>
      </c>
      <c r="C2836" t="s">
        <v>12684</v>
      </c>
      <c r="D2836" t="s">
        <v>12685</v>
      </c>
      <c r="E2836" t="s">
        <v>12685</v>
      </c>
      <c r="G2836" t="s">
        <v>4159</v>
      </c>
      <c r="H2836" t="s">
        <v>12686</v>
      </c>
      <c r="I2836" t="s">
        <v>12687</v>
      </c>
    </row>
    <row r="2837" spans="2:9">
      <c r="B2837">
        <v>1985</v>
      </c>
      <c r="C2837" t="s">
        <v>12688</v>
      </c>
      <c r="D2837" t="s">
        <v>12689</v>
      </c>
      <c r="E2837" t="s">
        <v>12690</v>
      </c>
      <c r="F2837" t="s">
        <v>12691</v>
      </c>
      <c r="I2837" t="s">
        <v>12692</v>
      </c>
    </row>
    <row r="2838" spans="2:9">
      <c r="B2838">
        <v>2017</v>
      </c>
      <c r="C2838" t="s">
        <v>12693</v>
      </c>
      <c r="D2838" t="s">
        <v>12694</v>
      </c>
      <c r="E2838" t="s">
        <v>12695</v>
      </c>
      <c r="F2838" t="s">
        <v>12696</v>
      </c>
      <c r="I2838" t="s">
        <v>12697</v>
      </c>
    </row>
    <row r="2839" spans="2:9">
      <c r="B2839">
        <v>2015</v>
      </c>
      <c r="C2839" t="s">
        <v>12698</v>
      </c>
      <c r="D2839" t="s">
        <v>12699</v>
      </c>
      <c r="E2839" t="s">
        <v>8346</v>
      </c>
      <c r="G2839" t="s">
        <v>8347</v>
      </c>
      <c r="H2839" t="s">
        <v>12700</v>
      </c>
      <c r="I2839" t="s">
        <v>12701</v>
      </c>
    </row>
    <row r="2840" spans="2:9">
      <c r="B2840">
        <v>1995</v>
      </c>
      <c r="C2840" t="s">
        <v>11920</v>
      </c>
      <c r="D2840" t="s">
        <v>12304</v>
      </c>
      <c r="E2840" t="s">
        <v>12615</v>
      </c>
      <c r="F2840" t="s">
        <v>12616</v>
      </c>
      <c r="I2840" t="s">
        <v>12702</v>
      </c>
    </row>
    <row r="2841" spans="2:9">
      <c r="B2841">
        <v>2009</v>
      </c>
      <c r="C2841" t="s">
        <v>12703</v>
      </c>
      <c r="D2841" t="s">
        <v>12704</v>
      </c>
      <c r="E2841" t="s">
        <v>12705</v>
      </c>
      <c r="F2841" t="s">
        <v>12706</v>
      </c>
      <c r="I2841" t="s">
        <v>12707</v>
      </c>
    </row>
    <row r="2842" spans="2:9">
      <c r="B2842">
        <v>1991</v>
      </c>
      <c r="C2842" t="s">
        <v>12708</v>
      </c>
      <c r="D2842" t="s">
        <v>12709</v>
      </c>
      <c r="E2842" t="s">
        <v>3599</v>
      </c>
      <c r="G2842" t="s">
        <v>3600</v>
      </c>
      <c r="H2842" t="s">
        <v>12710</v>
      </c>
      <c r="I2842" t="s">
        <v>12711</v>
      </c>
    </row>
    <row r="2843" spans="2:9">
      <c r="B2843">
        <v>1990</v>
      </c>
      <c r="C2843" t="s">
        <v>12712</v>
      </c>
      <c r="D2843" t="s">
        <v>12713</v>
      </c>
      <c r="E2843" t="s">
        <v>12714</v>
      </c>
      <c r="F2843" t="s">
        <v>12715</v>
      </c>
      <c r="I2843" t="s">
        <v>12716</v>
      </c>
    </row>
    <row r="2844" spans="2:9">
      <c r="B2844">
        <v>1983</v>
      </c>
      <c r="C2844" t="s">
        <v>12717</v>
      </c>
      <c r="D2844" t="s">
        <v>12718</v>
      </c>
      <c r="E2844" t="s">
        <v>12719</v>
      </c>
      <c r="F2844" t="s">
        <v>12720</v>
      </c>
      <c r="I2844" t="s">
        <v>12721</v>
      </c>
    </row>
    <row r="2845" spans="2:9">
      <c r="B2845">
        <v>2011</v>
      </c>
      <c r="C2845" t="s">
        <v>12722</v>
      </c>
      <c r="D2845" t="s">
        <v>12723</v>
      </c>
      <c r="E2845" t="s">
        <v>12724</v>
      </c>
      <c r="F2845" t="s">
        <v>12725</v>
      </c>
      <c r="I2845" t="s">
        <v>12726</v>
      </c>
    </row>
    <row r="2846" spans="2:9">
      <c r="B2846">
        <v>1993</v>
      </c>
      <c r="C2846" t="s">
        <v>12727</v>
      </c>
      <c r="D2846" t="s">
        <v>12728</v>
      </c>
      <c r="E2846" t="s">
        <v>1461</v>
      </c>
      <c r="G2846" t="s">
        <v>1462</v>
      </c>
      <c r="H2846" t="s">
        <v>12729</v>
      </c>
      <c r="I2846" t="s">
        <v>12730</v>
      </c>
    </row>
    <row r="2847" spans="2:9">
      <c r="B2847">
        <v>1984</v>
      </c>
      <c r="C2847" t="s">
        <v>12731</v>
      </c>
      <c r="D2847" t="s">
        <v>12732</v>
      </c>
      <c r="E2847" t="s">
        <v>12733</v>
      </c>
      <c r="G2847" t="s">
        <v>12734</v>
      </c>
      <c r="H2847" t="s">
        <v>12735</v>
      </c>
      <c r="I2847" t="s">
        <v>12736</v>
      </c>
    </row>
    <row r="2848" spans="2:9">
      <c r="B2848">
        <v>1973</v>
      </c>
      <c r="C2848" t="s">
        <v>12737</v>
      </c>
      <c r="D2848" t="s">
        <v>12738</v>
      </c>
      <c r="E2848" t="s">
        <v>12739</v>
      </c>
      <c r="F2848" t="s">
        <v>12740</v>
      </c>
      <c r="I2848" t="s">
        <v>12741</v>
      </c>
    </row>
    <row r="2849" spans="2:9">
      <c r="B2849">
        <v>2008</v>
      </c>
      <c r="C2849" t="s">
        <v>12742</v>
      </c>
      <c r="D2849" t="s">
        <v>12743</v>
      </c>
      <c r="E2849" t="s">
        <v>10386</v>
      </c>
      <c r="F2849" t="s">
        <v>10387</v>
      </c>
      <c r="I2849" t="s">
        <v>12744</v>
      </c>
    </row>
    <row r="2850" spans="2:9">
      <c r="B2850">
        <v>1979</v>
      </c>
      <c r="C2850" t="s">
        <v>12679</v>
      </c>
      <c r="D2850" t="s">
        <v>12745</v>
      </c>
      <c r="E2850" t="s">
        <v>12681</v>
      </c>
      <c r="F2850" t="s">
        <v>12682</v>
      </c>
      <c r="I2850" t="s">
        <v>12746</v>
      </c>
    </row>
    <row r="2851" spans="2:9">
      <c r="B2851">
        <v>2010</v>
      </c>
      <c r="C2851" t="s">
        <v>12747</v>
      </c>
      <c r="D2851" t="s">
        <v>12748</v>
      </c>
      <c r="E2851" t="s">
        <v>12749</v>
      </c>
      <c r="F2851" t="s">
        <v>12750</v>
      </c>
      <c r="I2851" t="s">
        <v>12751</v>
      </c>
    </row>
    <row r="2852" spans="2:9">
      <c r="B2852">
        <v>1976</v>
      </c>
      <c r="C2852" t="s">
        <v>12752</v>
      </c>
      <c r="D2852" t="s">
        <v>12753</v>
      </c>
      <c r="E2852" t="s">
        <v>8090</v>
      </c>
      <c r="G2852" t="s">
        <v>2647</v>
      </c>
      <c r="H2852" t="s">
        <v>12754</v>
      </c>
      <c r="I2852" t="s">
        <v>12755</v>
      </c>
    </row>
    <row r="2853" spans="2:9">
      <c r="B2853">
        <v>1970</v>
      </c>
      <c r="C2853" t="s">
        <v>12756</v>
      </c>
      <c r="D2853" t="s">
        <v>12757</v>
      </c>
      <c r="E2853" t="s">
        <v>12758</v>
      </c>
      <c r="F2853" t="s">
        <v>12759</v>
      </c>
      <c r="I2853" t="s">
        <v>12760</v>
      </c>
    </row>
    <row r="2854" spans="2:9">
      <c r="B2854">
        <v>2002</v>
      </c>
      <c r="C2854" t="s">
        <v>10317</v>
      </c>
      <c r="D2854" t="s">
        <v>12761</v>
      </c>
      <c r="E2854" t="s">
        <v>10319</v>
      </c>
      <c r="F2854" t="s">
        <v>10320</v>
      </c>
      <c r="I2854" t="s">
        <v>12762</v>
      </c>
    </row>
    <row r="2855" spans="2:9">
      <c r="B2855">
        <v>2002</v>
      </c>
      <c r="D2855" t="s">
        <v>12763</v>
      </c>
      <c r="E2855" t="s">
        <v>2887</v>
      </c>
      <c r="G2855" t="s">
        <v>2888</v>
      </c>
      <c r="H2855" t="s">
        <v>12764</v>
      </c>
      <c r="I2855" t="s">
        <v>12765</v>
      </c>
    </row>
    <row r="2856" spans="2:9">
      <c r="B2856">
        <v>1995</v>
      </c>
      <c r="C2856" t="s">
        <v>12766</v>
      </c>
      <c r="D2856" t="s">
        <v>12767</v>
      </c>
      <c r="E2856" t="s">
        <v>12768</v>
      </c>
      <c r="G2856" t="s">
        <v>4371</v>
      </c>
      <c r="H2856" t="s">
        <v>12769</v>
      </c>
      <c r="I2856" t="s">
        <v>12770</v>
      </c>
    </row>
    <row r="2857" spans="2:9">
      <c r="B2857">
        <v>2002</v>
      </c>
      <c r="C2857" t="s">
        <v>12771</v>
      </c>
      <c r="D2857" t="s">
        <v>12772</v>
      </c>
      <c r="E2857" t="s">
        <v>12773</v>
      </c>
      <c r="F2857" t="s">
        <v>12774</v>
      </c>
      <c r="I2857" t="s">
        <v>12775</v>
      </c>
    </row>
    <row r="2858" spans="2:9">
      <c r="B2858">
        <v>2016</v>
      </c>
      <c r="C2858" t="s">
        <v>12776</v>
      </c>
      <c r="D2858" t="s">
        <v>12777</v>
      </c>
      <c r="E2858" t="s">
        <v>12778</v>
      </c>
      <c r="F2858" t="s">
        <v>12779</v>
      </c>
      <c r="I2858" t="s">
        <v>12780</v>
      </c>
    </row>
    <row r="2859" spans="2:9">
      <c r="B2859">
        <v>1987</v>
      </c>
      <c r="C2859" t="s">
        <v>12781</v>
      </c>
      <c r="D2859" t="s">
        <v>12782</v>
      </c>
      <c r="E2859" t="s">
        <v>9093</v>
      </c>
      <c r="F2859" t="s">
        <v>9094</v>
      </c>
      <c r="I2859" t="s">
        <v>12783</v>
      </c>
    </row>
    <row r="2860" spans="2:9">
      <c r="B2860">
        <v>2002</v>
      </c>
      <c r="C2860" t="s">
        <v>10317</v>
      </c>
      <c r="D2860" t="s">
        <v>12784</v>
      </c>
      <c r="E2860" t="s">
        <v>10319</v>
      </c>
      <c r="F2860" t="s">
        <v>10320</v>
      </c>
      <c r="I2860" t="s">
        <v>12785</v>
      </c>
    </row>
    <row r="2861" spans="2:9">
      <c r="B2861">
        <v>1982</v>
      </c>
      <c r="C2861" t="s">
        <v>12786</v>
      </c>
      <c r="D2861" t="s">
        <v>12787</v>
      </c>
      <c r="E2861" t="s">
        <v>12788</v>
      </c>
      <c r="F2861" t="s">
        <v>12789</v>
      </c>
      <c r="I2861" t="s">
        <v>12790</v>
      </c>
    </row>
    <row r="2862" spans="2:9">
      <c r="B2862">
        <v>2000</v>
      </c>
      <c r="C2862" t="s">
        <v>12791</v>
      </c>
      <c r="D2862" t="s">
        <v>12792</v>
      </c>
      <c r="E2862" t="s">
        <v>12793</v>
      </c>
      <c r="F2862" t="s">
        <v>12794</v>
      </c>
      <c r="I2862" t="s">
        <v>12795</v>
      </c>
    </row>
    <row r="2863" spans="2:9">
      <c r="B2863">
        <v>2014</v>
      </c>
      <c r="C2863" t="s">
        <v>12796</v>
      </c>
      <c r="D2863" t="s">
        <v>12797</v>
      </c>
      <c r="E2863" t="s">
        <v>11411</v>
      </c>
      <c r="F2863" t="s">
        <v>11412</v>
      </c>
      <c r="I2863" t="s">
        <v>12798</v>
      </c>
    </row>
    <row r="2864" spans="2:9">
      <c r="B2864">
        <v>2018</v>
      </c>
      <c r="C2864" t="s">
        <v>12799</v>
      </c>
      <c r="D2864" t="s">
        <v>12800</v>
      </c>
      <c r="E2864" t="s">
        <v>10449</v>
      </c>
      <c r="F2864" t="s">
        <v>10450</v>
      </c>
      <c r="I2864" t="s">
        <v>12801</v>
      </c>
    </row>
    <row r="2865" spans="2:9">
      <c r="B2865">
        <v>2017</v>
      </c>
      <c r="C2865" t="s">
        <v>12802</v>
      </c>
      <c r="D2865" t="s">
        <v>12803</v>
      </c>
      <c r="E2865" t="s">
        <v>12804</v>
      </c>
      <c r="F2865" t="s">
        <v>12805</v>
      </c>
      <c r="I2865" t="s">
        <v>12806</v>
      </c>
    </row>
    <row r="2866" spans="2:9">
      <c r="B2866">
        <v>1995</v>
      </c>
      <c r="C2866" t="s">
        <v>12807</v>
      </c>
      <c r="D2866" t="s">
        <v>12808</v>
      </c>
      <c r="E2866" t="s">
        <v>8237</v>
      </c>
      <c r="G2866" t="s">
        <v>4159</v>
      </c>
      <c r="H2866" t="s">
        <v>12809</v>
      </c>
      <c r="I2866" t="s">
        <v>12810</v>
      </c>
    </row>
    <row r="2867" spans="2:9">
      <c r="B2867">
        <v>2002</v>
      </c>
      <c r="C2867" t="s">
        <v>12811</v>
      </c>
      <c r="D2867" t="s">
        <v>12812</v>
      </c>
      <c r="E2867" t="s">
        <v>10420</v>
      </c>
      <c r="F2867" t="s">
        <v>10421</v>
      </c>
      <c r="I2867" t="s">
        <v>12813</v>
      </c>
    </row>
    <row r="2868" spans="2:9">
      <c r="B2868">
        <v>2012</v>
      </c>
      <c r="E2868" t="s">
        <v>11326</v>
      </c>
      <c r="F2868" t="s">
        <v>11327</v>
      </c>
      <c r="I2868" t="s">
        <v>12814</v>
      </c>
    </row>
    <row r="2869" spans="2:9">
      <c r="B2869">
        <v>1982</v>
      </c>
      <c r="D2869" t="s">
        <v>2104</v>
      </c>
      <c r="E2869" t="s">
        <v>12815</v>
      </c>
      <c r="G2869" t="s">
        <v>12816</v>
      </c>
      <c r="H2869" t="s">
        <v>12817</v>
      </c>
      <c r="I2869" t="s">
        <v>12818</v>
      </c>
    </row>
    <row r="2870" spans="2:9">
      <c r="B2870">
        <v>2012</v>
      </c>
      <c r="C2870" t="s">
        <v>12819</v>
      </c>
      <c r="D2870" t="s">
        <v>12820</v>
      </c>
      <c r="E2870" t="s">
        <v>6448</v>
      </c>
      <c r="F2870" t="s">
        <v>6449</v>
      </c>
      <c r="I2870" t="s">
        <v>12821</v>
      </c>
    </row>
    <row r="2871" spans="2:9">
      <c r="B2871">
        <v>2006</v>
      </c>
      <c r="C2871" t="s">
        <v>12822</v>
      </c>
      <c r="D2871" t="s">
        <v>12823</v>
      </c>
      <c r="E2871" t="s">
        <v>12824</v>
      </c>
      <c r="F2871" t="s">
        <v>12825</v>
      </c>
      <c r="I2871" t="s">
        <v>12826</v>
      </c>
    </row>
    <row r="2872" spans="2:9">
      <c r="B2872">
        <v>2004</v>
      </c>
      <c r="D2872" t="s">
        <v>12827</v>
      </c>
      <c r="E2872" t="s">
        <v>12828</v>
      </c>
      <c r="G2872" t="s">
        <v>12829</v>
      </c>
      <c r="H2872" t="s">
        <v>12830</v>
      </c>
      <c r="I2872" t="s">
        <v>12831</v>
      </c>
    </row>
    <row r="2873" spans="2:9">
      <c r="B2873">
        <v>1962</v>
      </c>
      <c r="C2873" t="s">
        <v>12832</v>
      </c>
      <c r="D2873" t="s">
        <v>12833</v>
      </c>
      <c r="E2873" t="s">
        <v>3366</v>
      </c>
      <c r="G2873" t="s">
        <v>3367</v>
      </c>
      <c r="H2873" t="s">
        <v>12834</v>
      </c>
      <c r="I2873" t="s">
        <v>12835</v>
      </c>
    </row>
    <row r="2874" spans="2:9">
      <c r="B2874">
        <v>2002</v>
      </c>
      <c r="C2874" t="s">
        <v>10317</v>
      </c>
      <c r="D2874" t="s">
        <v>12836</v>
      </c>
      <c r="E2874" t="s">
        <v>10319</v>
      </c>
      <c r="F2874" t="s">
        <v>10320</v>
      </c>
      <c r="I2874" t="s">
        <v>12837</v>
      </c>
    </row>
    <row r="2875" spans="2:9">
      <c r="B2875">
        <v>2009</v>
      </c>
      <c r="D2875" t="s">
        <v>12838</v>
      </c>
      <c r="E2875" t="s">
        <v>12839</v>
      </c>
      <c r="F2875" t="s">
        <v>12840</v>
      </c>
      <c r="I2875" t="s">
        <v>12841</v>
      </c>
    </row>
    <row r="2876" spans="2:9">
      <c r="B2876">
        <v>1974</v>
      </c>
      <c r="C2876" t="s">
        <v>12842</v>
      </c>
      <c r="D2876" t="s">
        <v>12843</v>
      </c>
      <c r="E2876" t="s">
        <v>12844</v>
      </c>
      <c r="F2876" t="s">
        <v>12845</v>
      </c>
      <c r="I2876" t="s">
        <v>12846</v>
      </c>
    </row>
    <row r="2877" spans="2:9">
      <c r="B2877">
        <v>1995</v>
      </c>
      <c r="C2877" t="s">
        <v>12847</v>
      </c>
      <c r="D2877" t="s">
        <v>12848</v>
      </c>
      <c r="E2877" t="s">
        <v>12625</v>
      </c>
      <c r="G2877" t="s">
        <v>11571</v>
      </c>
      <c r="H2877" t="s">
        <v>12849</v>
      </c>
      <c r="I2877" t="s">
        <v>12850</v>
      </c>
    </row>
    <row r="2878" spans="2:9">
      <c r="B2878">
        <v>2017</v>
      </c>
      <c r="D2878" t="s">
        <v>12851</v>
      </c>
      <c r="E2878" t="s">
        <v>12852</v>
      </c>
      <c r="F2878" t="s">
        <v>12853</v>
      </c>
      <c r="I2878" t="s">
        <v>12854</v>
      </c>
    </row>
    <row r="2879" spans="2:9">
      <c r="B2879">
        <v>2007</v>
      </c>
      <c r="C2879" t="s">
        <v>12855</v>
      </c>
      <c r="D2879" t="s">
        <v>12856</v>
      </c>
      <c r="E2879" t="s">
        <v>12857</v>
      </c>
      <c r="F2879" t="s">
        <v>12858</v>
      </c>
      <c r="I2879" t="s">
        <v>12859</v>
      </c>
    </row>
    <row r="2880" spans="2:9">
      <c r="B2880">
        <v>2017</v>
      </c>
      <c r="C2880" t="s">
        <v>12860</v>
      </c>
      <c r="D2880" t="s">
        <v>12861</v>
      </c>
      <c r="E2880" t="s">
        <v>12862</v>
      </c>
      <c r="G2880" t="s">
        <v>5804</v>
      </c>
      <c r="H2880" t="s">
        <v>12863</v>
      </c>
      <c r="I2880" t="s">
        <v>12864</v>
      </c>
    </row>
    <row r="2881" spans="2:9">
      <c r="B2881">
        <v>1985</v>
      </c>
      <c r="C2881" t="s">
        <v>12865</v>
      </c>
      <c r="D2881" t="s">
        <v>12866</v>
      </c>
      <c r="E2881" t="s">
        <v>12867</v>
      </c>
      <c r="F2881" t="s">
        <v>12868</v>
      </c>
      <c r="I2881" t="s">
        <v>12869</v>
      </c>
    </row>
    <row r="2882" spans="2:9">
      <c r="B2882">
        <v>2006</v>
      </c>
      <c r="D2882" t="s">
        <v>12870</v>
      </c>
      <c r="E2882" t="s">
        <v>2887</v>
      </c>
      <c r="G2882" t="s">
        <v>2888</v>
      </c>
      <c r="H2882" t="s">
        <v>12871</v>
      </c>
      <c r="I2882" t="s">
        <v>12872</v>
      </c>
    </row>
    <row r="2883" spans="2:9">
      <c r="B2883">
        <v>2014</v>
      </c>
      <c r="D2883" t="s">
        <v>11109</v>
      </c>
      <c r="E2883" t="s">
        <v>9167</v>
      </c>
      <c r="G2883" t="s">
        <v>9168</v>
      </c>
      <c r="H2883" t="s">
        <v>12873</v>
      </c>
      <c r="I2883" t="s">
        <v>12874</v>
      </c>
    </row>
    <row r="2884" spans="2:9">
      <c r="B2884">
        <v>2002</v>
      </c>
      <c r="C2884" t="s">
        <v>12875</v>
      </c>
      <c r="D2884" t="s">
        <v>12876</v>
      </c>
      <c r="E2884" t="s">
        <v>12877</v>
      </c>
      <c r="F2884">
        <v>15575837</v>
      </c>
      <c r="I2884" t="s">
        <v>12878</v>
      </c>
    </row>
    <row r="2885" spans="2:9">
      <c r="B2885">
        <v>2006</v>
      </c>
      <c r="C2885" t="s">
        <v>12879</v>
      </c>
      <c r="D2885" t="s">
        <v>12880</v>
      </c>
      <c r="E2885" t="s">
        <v>12881</v>
      </c>
      <c r="F2885" t="s">
        <v>12882</v>
      </c>
      <c r="I2885" t="s">
        <v>12883</v>
      </c>
    </row>
    <row r="2886" spans="2:9">
      <c r="B2886">
        <v>1974</v>
      </c>
      <c r="C2886" t="s">
        <v>12884</v>
      </c>
      <c r="D2886" t="s">
        <v>12885</v>
      </c>
      <c r="E2886" t="s">
        <v>10953</v>
      </c>
      <c r="F2886">
        <v>766054</v>
      </c>
      <c r="I2886" t="s">
        <v>12886</v>
      </c>
    </row>
    <row r="2887" spans="2:9">
      <c r="B2887">
        <v>1983</v>
      </c>
      <c r="C2887" t="s">
        <v>12887</v>
      </c>
      <c r="D2887" t="s">
        <v>12888</v>
      </c>
      <c r="E2887" t="s">
        <v>11612</v>
      </c>
      <c r="G2887" t="s">
        <v>11613</v>
      </c>
      <c r="H2887" t="s">
        <v>12889</v>
      </c>
      <c r="I2887" t="s">
        <v>12890</v>
      </c>
    </row>
    <row r="2888" spans="2:9">
      <c r="B2888">
        <v>2005</v>
      </c>
      <c r="D2888" t="s">
        <v>12891</v>
      </c>
      <c r="E2888" t="s">
        <v>11452</v>
      </c>
      <c r="G2888" t="s">
        <v>11453</v>
      </c>
      <c r="H2888" t="s">
        <v>12892</v>
      </c>
      <c r="I2888" t="s">
        <v>12893</v>
      </c>
    </row>
    <row r="2889" spans="2:9">
      <c r="B2889">
        <v>1981</v>
      </c>
      <c r="C2889" t="s">
        <v>12894</v>
      </c>
      <c r="D2889" t="s">
        <v>12895</v>
      </c>
      <c r="E2889" t="s">
        <v>12896</v>
      </c>
      <c r="F2889" t="s">
        <v>12897</v>
      </c>
      <c r="I2889" t="s">
        <v>12898</v>
      </c>
    </row>
    <row r="2890" spans="2:9">
      <c r="B2890">
        <v>2006</v>
      </c>
      <c r="D2890" t="s">
        <v>12899</v>
      </c>
      <c r="E2890" t="s">
        <v>12900</v>
      </c>
      <c r="F2890" t="s">
        <v>12901</v>
      </c>
      <c r="I2890" t="s">
        <v>12902</v>
      </c>
    </row>
    <row r="2891" spans="2:9">
      <c r="B2891">
        <v>2003</v>
      </c>
      <c r="C2891" t="s">
        <v>12903</v>
      </c>
      <c r="D2891" t="s">
        <v>12904</v>
      </c>
      <c r="E2891" t="s">
        <v>12905</v>
      </c>
      <c r="F2891" t="s">
        <v>12906</v>
      </c>
      <c r="I2891" t="s">
        <v>12907</v>
      </c>
    </row>
    <row r="2892" spans="2:9">
      <c r="B2892">
        <v>2019</v>
      </c>
      <c r="D2892" t="s">
        <v>12908</v>
      </c>
      <c r="E2892" t="s">
        <v>9433</v>
      </c>
      <c r="F2892" t="s">
        <v>9434</v>
      </c>
      <c r="I2892" t="s">
        <v>12909</v>
      </c>
    </row>
    <row r="2893" spans="2:9">
      <c r="B2893">
        <v>1993</v>
      </c>
      <c r="C2893" t="s">
        <v>12910</v>
      </c>
      <c r="D2893" t="s">
        <v>12911</v>
      </c>
      <c r="E2893" t="s">
        <v>9773</v>
      </c>
      <c r="F2893" t="s">
        <v>9774</v>
      </c>
      <c r="I2893" t="s">
        <v>12912</v>
      </c>
    </row>
    <row r="2894" spans="2:9">
      <c r="B2894">
        <v>1988</v>
      </c>
      <c r="C2894" t="s">
        <v>12913</v>
      </c>
      <c r="D2894" t="s">
        <v>12914</v>
      </c>
      <c r="E2894" t="s">
        <v>12915</v>
      </c>
      <c r="F2894" t="s">
        <v>12916</v>
      </c>
      <c r="I2894" t="s">
        <v>12917</v>
      </c>
    </row>
    <row r="2895" spans="2:9">
      <c r="B2895">
        <v>1996</v>
      </c>
      <c r="C2895" t="s">
        <v>12918</v>
      </c>
      <c r="D2895" t="s">
        <v>12919</v>
      </c>
      <c r="E2895" t="s">
        <v>6459</v>
      </c>
      <c r="F2895" t="s">
        <v>6460</v>
      </c>
      <c r="I2895" t="s">
        <v>12920</v>
      </c>
    </row>
    <row r="2896" spans="2:9">
      <c r="B2896">
        <v>2002</v>
      </c>
      <c r="D2896" t="s">
        <v>12921</v>
      </c>
      <c r="E2896" t="s">
        <v>10319</v>
      </c>
      <c r="F2896" t="s">
        <v>10320</v>
      </c>
      <c r="I2896" t="s">
        <v>12922</v>
      </c>
    </row>
    <row r="2897" spans="2:9">
      <c r="B2897">
        <v>1973</v>
      </c>
      <c r="C2897" t="s">
        <v>12923</v>
      </c>
      <c r="D2897" t="s">
        <v>12924</v>
      </c>
      <c r="E2897" t="s">
        <v>2011</v>
      </c>
      <c r="F2897" t="s">
        <v>2012</v>
      </c>
      <c r="I2897" t="s">
        <v>12925</v>
      </c>
    </row>
    <row r="2898" spans="2:9">
      <c r="B2898">
        <v>1994</v>
      </c>
      <c r="C2898" t="s">
        <v>12926</v>
      </c>
      <c r="D2898" t="s">
        <v>12927</v>
      </c>
      <c r="E2898" t="s">
        <v>11298</v>
      </c>
      <c r="F2898" t="s">
        <v>11299</v>
      </c>
      <c r="I2898" t="s">
        <v>12928</v>
      </c>
    </row>
    <row r="2899" spans="2:9">
      <c r="B2899">
        <v>2014</v>
      </c>
      <c r="C2899" t="s">
        <v>12210</v>
      </c>
      <c r="D2899" t="s">
        <v>12929</v>
      </c>
      <c r="E2899" t="s">
        <v>3027</v>
      </c>
      <c r="F2899" t="s">
        <v>3028</v>
      </c>
      <c r="I2899" t="s">
        <v>12930</v>
      </c>
    </row>
    <row r="2900" spans="2:9">
      <c r="B2900">
        <v>2011</v>
      </c>
      <c r="D2900" t="s">
        <v>2247</v>
      </c>
      <c r="E2900" t="s">
        <v>7238</v>
      </c>
      <c r="F2900" t="s">
        <v>7239</v>
      </c>
      <c r="I2900" t="s">
        <v>12931</v>
      </c>
    </row>
    <row r="2901" spans="2:9">
      <c r="B2901">
        <v>2009</v>
      </c>
      <c r="D2901" t="s">
        <v>2247</v>
      </c>
      <c r="E2901" t="s">
        <v>12932</v>
      </c>
      <c r="F2901" t="s">
        <v>12933</v>
      </c>
      <c r="I2901" t="s">
        <v>12934</v>
      </c>
    </row>
    <row r="2902" spans="2:9">
      <c r="B2902">
        <v>2006</v>
      </c>
      <c r="D2902" t="s">
        <v>12935</v>
      </c>
      <c r="E2902" t="s">
        <v>11166</v>
      </c>
      <c r="F2902" t="s">
        <v>11167</v>
      </c>
      <c r="I2902" t="s">
        <v>12936</v>
      </c>
    </row>
    <row r="2903" spans="2:9">
      <c r="B2903">
        <v>2006</v>
      </c>
      <c r="C2903" t="s">
        <v>12937</v>
      </c>
      <c r="D2903" t="s">
        <v>12938</v>
      </c>
      <c r="E2903" t="s">
        <v>12939</v>
      </c>
      <c r="G2903" t="s">
        <v>11453</v>
      </c>
      <c r="H2903" t="s">
        <v>12940</v>
      </c>
      <c r="I2903" t="s">
        <v>12941</v>
      </c>
    </row>
    <row r="2904" spans="2:9">
      <c r="B2904">
        <v>1992</v>
      </c>
      <c r="D2904" t="s">
        <v>2104</v>
      </c>
      <c r="E2904" t="s">
        <v>10560</v>
      </c>
      <c r="F2904" t="s">
        <v>10561</v>
      </c>
      <c r="I2904" t="s">
        <v>12942</v>
      </c>
    </row>
    <row r="2905" spans="2:9">
      <c r="B2905">
        <v>2002</v>
      </c>
      <c r="D2905" t="s">
        <v>12943</v>
      </c>
      <c r="E2905" t="s">
        <v>10319</v>
      </c>
      <c r="F2905" t="s">
        <v>10320</v>
      </c>
      <c r="I2905" t="s">
        <v>12944</v>
      </c>
    </row>
    <row r="2906" spans="2:9">
      <c r="B2906">
        <v>1986</v>
      </c>
      <c r="C2906" t="s">
        <v>12945</v>
      </c>
      <c r="D2906" t="s">
        <v>12946</v>
      </c>
      <c r="E2906" t="s">
        <v>12947</v>
      </c>
      <c r="G2906" t="s">
        <v>12948</v>
      </c>
      <c r="H2906" t="s">
        <v>12949</v>
      </c>
      <c r="I2906" t="s">
        <v>12950</v>
      </c>
    </row>
    <row r="2907" spans="2:9">
      <c r="B2907">
        <v>1989</v>
      </c>
      <c r="C2907" t="s">
        <v>12951</v>
      </c>
      <c r="D2907" t="s">
        <v>12952</v>
      </c>
      <c r="E2907" t="s">
        <v>12284</v>
      </c>
      <c r="F2907" t="s">
        <v>12285</v>
      </c>
      <c r="I2907" t="s">
        <v>12953</v>
      </c>
    </row>
    <row r="2908" spans="2:9">
      <c r="B2908">
        <v>2015</v>
      </c>
      <c r="C2908" t="s">
        <v>12954</v>
      </c>
      <c r="D2908" t="s">
        <v>12955</v>
      </c>
      <c r="E2908" t="s">
        <v>12956</v>
      </c>
      <c r="F2908" t="s">
        <v>12957</v>
      </c>
      <c r="I2908" t="s">
        <v>12958</v>
      </c>
    </row>
    <row r="2909" spans="2:9">
      <c r="B2909">
        <v>2015</v>
      </c>
      <c r="D2909" t="s">
        <v>2104</v>
      </c>
      <c r="E2909" t="s">
        <v>8813</v>
      </c>
      <c r="F2909" t="s">
        <v>8814</v>
      </c>
      <c r="I2909" t="s">
        <v>12959</v>
      </c>
    </row>
    <row r="2910" spans="2:9">
      <c r="B2910">
        <v>1981</v>
      </c>
      <c r="C2910" t="s">
        <v>12960</v>
      </c>
      <c r="D2910" t="s">
        <v>12961</v>
      </c>
      <c r="E2910" t="s">
        <v>12962</v>
      </c>
      <c r="F2910" t="s">
        <v>12963</v>
      </c>
      <c r="I2910" t="s">
        <v>12964</v>
      </c>
    </row>
    <row r="2911" spans="2:9">
      <c r="B2911">
        <v>2006</v>
      </c>
      <c r="C2911" t="s">
        <v>12965</v>
      </c>
      <c r="D2911" t="s">
        <v>12966</v>
      </c>
      <c r="E2911" t="s">
        <v>12967</v>
      </c>
      <c r="F2911" t="s">
        <v>12968</v>
      </c>
      <c r="I2911" t="s">
        <v>12969</v>
      </c>
    </row>
    <row r="2912" spans="2:9">
      <c r="B2912">
        <v>1981</v>
      </c>
      <c r="C2912" t="s">
        <v>12970</v>
      </c>
      <c r="D2912" t="s">
        <v>12971</v>
      </c>
      <c r="E2912" t="s">
        <v>6711</v>
      </c>
      <c r="G2912" t="s">
        <v>6712</v>
      </c>
      <c r="H2912" t="s">
        <v>12972</v>
      </c>
      <c r="I2912" t="s">
        <v>12973</v>
      </c>
    </row>
    <row r="2913" spans="2:9">
      <c r="B2913">
        <v>2017</v>
      </c>
      <c r="C2913" t="s">
        <v>12974</v>
      </c>
      <c r="D2913" t="s">
        <v>12975</v>
      </c>
      <c r="E2913" t="s">
        <v>1461</v>
      </c>
      <c r="G2913" t="s">
        <v>1462</v>
      </c>
      <c r="H2913" t="s">
        <v>12976</v>
      </c>
      <c r="I2913" t="s">
        <v>12977</v>
      </c>
    </row>
    <row r="2914" spans="2:9">
      <c r="B2914">
        <v>1963</v>
      </c>
      <c r="C2914" t="s">
        <v>12978</v>
      </c>
      <c r="D2914" t="s">
        <v>12979</v>
      </c>
      <c r="E2914" t="s">
        <v>12980</v>
      </c>
      <c r="G2914" t="s">
        <v>12981</v>
      </c>
      <c r="H2914" t="s">
        <v>12982</v>
      </c>
      <c r="I2914" t="s">
        <v>12983</v>
      </c>
    </row>
    <row r="2915" spans="2:9">
      <c r="B2915">
        <v>2020</v>
      </c>
      <c r="C2915" t="s">
        <v>12984</v>
      </c>
      <c r="D2915" t="s">
        <v>12985</v>
      </c>
      <c r="E2915" t="s">
        <v>10130</v>
      </c>
      <c r="F2915" t="s">
        <v>10131</v>
      </c>
      <c r="I2915" t="s">
        <v>12986</v>
      </c>
    </row>
    <row r="2916" spans="2:9">
      <c r="B2916">
        <v>2003</v>
      </c>
      <c r="C2916" t="s">
        <v>12987</v>
      </c>
      <c r="D2916" t="s">
        <v>12988</v>
      </c>
      <c r="E2916" t="s">
        <v>6401</v>
      </c>
      <c r="F2916" t="s">
        <v>6402</v>
      </c>
      <c r="I2916" t="s">
        <v>12989</v>
      </c>
    </row>
    <row r="2917" spans="2:9">
      <c r="B2917">
        <v>2016</v>
      </c>
      <c r="C2917" t="s">
        <v>12990</v>
      </c>
      <c r="D2917" t="s">
        <v>12991</v>
      </c>
      <c r="E2917" t="s">
        <v>12947</v>
      </c>
      <c r="G2917" t="s">
        <v>12948</v>
      </c>
      <c r="H2917" t="s">
        <v>12992</v>
      </c>
      <c r="I2917" t="s">
        <v>12993</v>
      </c>
    </row>
    <row r="2918" spans="2:9">
      <c r="B2918">
        <v>1979</v>
      </c>
      <c r="D2918" t="s">
        <v>12994</v>
      </c>
      <c r="E2918" t="s">
        <v>12995</v>
      </c>
      <c r="F2918" t="s">
        <v>12996</v>
      </c>
      <c r="I2918" t="s">
        <v>12997</v>
      </c>
    </row>
    <row r="2919" spans="2:9">
      <c r="B2919">
        <v>2008</v>
      </c>
      <c r="D2919" t="s">
        <v>12998</v>
      </c>
      <c r="E2919" t="s">
        <v>12999</v>
      </c>
      <c r="G2919" t="s">
        <v>11453</v>
      </c>
      <c r="H2919" t="s">
        <v>13000</v>
      </c>
      <c r="I2919" t="s">
        <v>13001</v>
      </c>
    </row>
    <row r="2920" spans="2:9">
      <c r="B2920">
        <v>2000</v>
      </c>
      <c r="D2920" t="s">
        <v>11109</v>
      </c>
      <c r="E2920" t="s">
        <v>13002</v>
      </c>
      <c r="G2920" t="s">
        <v>13003</v>
      </c>
      <c r="H2920" t="s">
        <v>13004</v>
      </c>
      <c r="I2920" t="s">
        <v>13005</v>
      </c>
    </row>
    <row r="2921" spans="2:9">
      <c r="B2921">
        <v>2009</v>
      </c>
      <c r="D2921" t="s">
        <v>2247</v>
      </c>
      <c r="E2921" t="s">
        <v>13006</v>
      </c>
      <c r="F2921" t="s">
        <v>13007</v>
      </c>
      <c r="I2921" t="s">
        <v>13008</v>
      </c>
    </row>
    <row r="2922" spans="2:9">
      <c r="B2922">
        <v>1985</v>
      </c>
      <c r="C2922" t="s">
        <v>13009</v>
      </c>
      <c r="D2922" t="s">
        <v>13010</v>
      </c>
      <c r="E2922" t="s">
        <v>13011</v>
      </c>
      <c r="G2922" t="s">
        <v>13012</v>
      </c>
      <c r="H2922" t="s">
        <v>13013</v>
      </c>
      <c r="I2922" t="s">
        <v>13014</v>
      </c>
    </row>
    <row r="2923" spans="2:9">
      <c r="B2923">
        <v>1995</v>
      </c>
      <c r="C2923" t="s">
        <v>13015</v>
      </c>
      <c r="D2923" t="s">
        <v>13016</v>
      </c>
      <c r="E2923" t="s">
        <v>13017</v>
      </c>
      <c r="G2923" t="s">
        <v>6024</v>
      </c>
      <c r="H2923" t="s">
        <v>13018</v>
      </c>
      <c r="I2923" t="s">
        <v>13019</v>
      </c>
    </row>
    <row r="2924" spans="2:9">
      <c r="B2924">
        <v>2005</v>
      </c>
      <c r="D2924" t="s">
        <v>11109</v>
      </c>
      <c r="E2924" t="s">
        <v>2887</v>
      </c>
      <c r="G2924" t="s">
        <v>2888</v>
      </c>
      <c r="H2924" t="s">
        <v>13020</v>
      </c>
      <c r="I2924" t="s">
        <v>13021</v>
      </c>
    </row>
    <row r="2925" spans="2:9">
      <c r="B2925">
        <v>2015</v>
      </c>
      <c r="C2925" t="s">
        <v>12722</v>
      </c>
      <c r="D2925" t="s">
        <v>13022</v>
      </c>
      <c r="E2925" t="s">
        <v>13023</v>
      </c>
      <c r="F2925" t="s">
        <v>13024</v>
      </c>
      <c r="I2925" t="s">
        <v>13025</v>
      </c>
    </row>
    <row r="2926" spans="2:9">
      <c r="B2926">
        <v>1991</v>
      </c>
      <c r="C2926" t="s">
        <v>13026</v>
      </c>
      <c r="D2926" t="s">
        <v>13027</v>
      </c>
      <c r="E2926" t="s">
        <v>13028</v>
      </c>
      <c r="G2926" t="s">
        <v>10307</v>
      </c>
      <c r="H2926" t="s">
        <v>13029</v>
      </c>
      <c r="I2926" t="s">
        <v>13030</v>
      </c>
    </row>
    <row r="2927" spans="2:9">
      <c r="B2927">
        <v>2003</v>
      </c>
      <c r="C2927" t="s">
        <v>13031</v>
      </c>
      <c r="D2927" t="s">
        <v>13032</v>
      </c>
      <c r="E2927" t="s">
        <v>11331</v>
      </c>
      <c r="F2927" t="s">
        <v>11332</v>
      </c>
      <c r="I2927" t="s">
        <v>13033</v>
      </c>
    </row>
    <row r="2928" spans="2:9">
      <c r="B2928">
        <v>2002</v>
      </c>
      <c r="D2928" t="s">
        <v>13034</v>
      </c>
      <c r="E2928" t="s">
        <v>10319</v>
      </c>
      <c r="F2928" t="s">
        <v>10320</v>
      </c>
      <c r="I2928" t="s">
        <v>13035</v>
      </c>
    </row>
    <row r="2929" spans="2:9">
      <c r="B2929">
        <v>1987</v>
      </c>
      <c r="C2929" t="s">
        <v>13036</v>
      </c>
      <c r="D2929" t="s">
        <v>13037</v>
      </c>
      <c r="E2929" t="s">
        <v>12364</v>
      </c>
      <c r="G2929" t="s">
        <v>12365</v>
      </c>
      <c r="H2929" t="s">
        <v>13038</v>
      </c>
      <c r="I2929" t="s">
        <v>13039</v>
      </c>
    </row>
    <row r="2930" spans="2:9">
      <c r="B2930">
        <v>1981</v>
      </c>
      <c r="C2930" t="s">
        <v>13040</v>
      </c>
      <c r="D2930" t="s">
        <v>13041</v>
      </c>
      <c r="E2930" t="s">
        <v>13042</v>
      </c>
      <c r="G2930" t="s">
        <v>13043</v>
      </c>
      <c r="H2930" t="s">
        <v>13044</v>
      </c>
      <c r="I2930" t="s">
        <v>13045</v>
      </c>
    </row>
    <row r="2931" spans="2:9">
      <c r="B2931">
        <v>2009</v>
      </c>
      <c r="D2931" t="s">
        <v>13046</v>
      </c>
      <c r="E2931" t="s">
        <v>12839</v>
      </c>
      <c r="F2931" t="s">
        <v>12840</v>
      </c>
      <c r="I2931" t="s">
        <v>13047</v>
      </c>
    </row>
    <row r="2932" spans="2:9">
      <c r="B2932">
        <v>1992</v>
      </c>
      <c r="C2932" t="s">
        <v>13048</v>
      </c>
      <c r="D2932" t="s">
        <v>13049</v>
      </c>
      <c r="E2932" t="s">
        <v>13050</v>
      </c>
      <c r="G2932" t="s">
        <v>13051</v>
      </c>
      <c r="H2932" t="s">
        <v>13052</v>
      </c>
      <c r="I2932" t="s">
        <v>13053</v>
      </c>
    </row>
    <row r="2933" spans="2:9">
      <c r="B2933">
        <v>2001</v>
      </c>
      <c r="D2933" t="s">
        <v>13054</v>
      </c>
      <c r="E2933" t="s">
        <v>7991</v>
      </c>
      <c r="G2933" t="s">
        <v>7992</v>
      </c>
      <c r="H2933" t="s">
        <v>13055</v>
      </c>
      <c r="I2933" t="s">
        <v>13056</v>
      </c>
    </row>
    <row r="2934" spans="2:9">
      <c r="B2934">
        <v>2007</v>
      </c>
      <c r="C2934" t="s">
        <v>12400</v>
      </c>
      <c r="D2934" t="s">
        <v>13057</v>
      </c>
      <c r="E2934" t="s">
        <v>13058</v>
      </c>
      <c r="F2934" t="s">
        <v>13059</v>
      </c>
      <c r="I2934" t="s">
        <v>13060</v>
      </c>
    </row>
    <row r="2935" spans="2:9">
      <c r="B2935">
        <v>2015</v>
      </c>
      <c r="D2935" t="s">
        <v>13061</v>
      </c>
      <c r="E2935" t="s">
        <v>13062</v>
      </c>
      <c r="G2935" t="s">
        <v>3543</v>
      </c>
      <c r="H2935" t="s">
        <v>13063</v>
      </c>
      <c r="I2935" t="s">
        <v>13064</v>
      </c>
    </row>
    <row r="2936" spans="2:9">
      <c r="B2936">
        <v>2002</v>
      </c>
      <c r="C2936" t="s">
        <v>10317</v>
      </c>
      <c r="D2936" t="s">
        <v>13065</v>
      </c>
      <c r="E2936" t="s">
        <v>10319</v>
      </c>
      <c r="F2936" t="s">
        <v>10320</v>
      </c>
      <c r="I2936" t="s">
        <v>13066</v>
      </c>
    </row>
    <row r="2937" spans="2:9">
      <c r="B2937">
        <v>1991</v>
      </c>
      <c r="C2937" t="s">
        <v>13067</v>
      </c>
      <c r="D2937" t="s">
        <v>13068</v>
      </c>
      <c r="E2937" t="s">
        <v>7698</v>
      </c>
      <c r="G2937" t="s">
        <v>7699</v>
      </c>
      <c r="H2937" t="s">
        <v>13069</v>
      </c>
      <c r="I2937" t="s">
        <v>13070</v>
      </c>
    </row>
    <row r="2938" spans="2:9">
      <c r="B2938">
        <v>2012</v>
      </c>
      <c r="C2938" t="s">
        <v>13071</v>
      </c>
      <c r="D2938" t="s">
        <v>13072</v>
      </c>
      <c r="E2938" t="s">
        <v>7837</v>
      </c>
      <c r="G2938" t="s">
        <v>7838</v>
      </c>
      <c r="H2938" t="s">
        <v>13073</v>
      </c>
      <c r="I2938" t="s">
        <v>13074</v>
      </c>
    </row>
    <row r="2939" spans="2:9">
      <c r="B2939">
        <v>2017</v>
      </c>
      <c r="D2939" t="s">
        <v>13075</v>
      </c>
      <c r="E2939" t="s">
        <v>13076</v>
      </c>
      <c r="G2939" t="s">
        <v>13077</v>
      </c>
      <c r="H2939" t="s">
        <v>13078</v>
      </c>
      <c r="I2939" t="s">
        <v>13079</v>
      </c>
    </row>
    <row r="2940" spans="2:9">
      <c r="B2940">
        <v>2002</v>
      </c>
      <c r="C2940" t="s">
        <v>10317</v>
      </c>
      <c r="D2940" t="s">
        <v>13080</v>
      </c>
      <c r="E2940" t="s">
        <v>10319</v>
      </c>
      <c r="F2940" t="s">
        <v>10320</v>
      </c>
      <c r="I2940" t="s">
        <v>13081</v>
      </c>
    </row>
    <row r="2941" spans="2:9">
      <c r="B2941">
        <v>2002</v>
      </c>
      <c r="C2941" t="s">
        <v>13082</v>
      </c>
      <c r="D2941" t="s">
        <v>13083</v>
      </c>
      <c r="E2941" t="s">
        <v>2011</v>
      </c>
      <c r="F2941" t="s">
        <v>2012</v>
      </c>
      <c r="I2941" t="s">
        <v>13084</v>
      </c>
    </row>
    <row r="2942" spans="2:9">
      <c r="B2942">
        <v>2012</v>
      </c>
      <c r="C2942" t="s">
        <v>12879</v>
      </c>
      <c r="D2942" t="s">
        <v>13085</v>
      </c>
      <c r="E2942" t="s">
        <v>13086</v>
      </c>
      <c r="F2942" t="s">
        <v>13087</v>
      </c>
      <c r="I2942" t="s">
        <v>13088</v>
      </c>
    </row>
    <row r="2943" spans="2:9">
      <c r="B2943">
        <v>2002</v>
      </c>
      <c r="C2943" t="s">
        <v>13089</v>
      </c>
      <c r="D2943" t="s">
        <v>13090</v>
      </c>
      <c r="E2943" t="s">
        <v>13091</v>
      </c>
      <c r="G2943" t="s">
        <v>13092</v>
      </c>
      <c r="H2943" t="s">
        <v>13093</v>
      </c>
      <c r="I2943" t="s">
        <v>13094</v>
      </c>
    </row>
    <row r="2944" spans="2:9">
      <c r="B2944">
        <v>1976</v>
      </c>
      <c r="C2944" t="s">
        <v>13095</v>
      </c>
      <c r="D2944" t="s">
        <v>13096</v>
      </c>
      <c r="E2944" t="s">
        <v>13097</v>
      </c>
      <c r="F2944" t="s">
        <v>13098</v>
      </c>
      <c r="I2944" t="s">
        <v>13099</v>
      </c>
    </row>
    <row r="2945" spans="2:9">
      <c r="B2945">
        <v>2009</v>
      </c>
      <c r="C2945" t="s">
        <v>13100</v>
      </c>
      <c r="D2945" t="s">
        <v>13101</v>
      </c>
      <c r="E2945" t="s">
        <v>13102</v>
      </c>
      <c r="F2945" t="s">
        <v>13103</v>
      </c>
      <c r="I2945" t="s">
        <v>13104</v>
      </c>
    </row>
    <row r="2946" spans="2:9">
      <c r="B2946">
        <v>1977</v>
      </c>
      <c r="C2946" t="s">
        <v>13105</v>
      </c>
      <c r="D2946" t="s">
        <v>13106</v>
      </c>
      <c r="E2946" t="s">
        <v>13107</v>
      </c>
      <c r="G2946" t="s">
        <v>13108</v>
      </c>
      <c r="H2946" t="s">
        <v>13109</v>
      </c>
      <c r="I2946" t="s">
        <v>13110</v>
      </c>
    </row>
    <row r="2947" spans="2:9">
      <c r="B2947">
        <v>2004</v>
      </c>
      <c r="C2947" t="s">
        <v>13111</v>
      </c>
      <c r="D2947" t="s">
        <v>13112</v>
      </c>
      <c r="E2947" t="s">
        <v>13113</v>
      </c>
      <c r="F2947" t="s">
        <v>13114</v>
      </c>
      <c r="I2947" t="s">
        <v>13115</v>
      </c>
    </row>
    <row r="2948" spans="2:9">
      <c r="B2948">
        <v>1997</v>
      </c>
      <c r="C2948" t="s">
        <v>13116</v>
      </c>
      <c r="D2948" t="s">
        <v>13117</v>
      </c>
      <c r="E2948" t="s">
        <v>13118</v>
      </c>
      <c r="G2948" t="s">
        <v>13119</v>
      </c>
      <c r="H2948" t="s">
        <v>13120</v>
      </c>
      <c r="I2948" t="s">
        <v>13121</v>
      </c>
    </row>
    <row r="2949" spans="2:9">
      <c r="B2949">
        <v>2010</v>
      </c>
      <c r="D2949" t="s">
        <v>13122</v>
      </c>
      <c r="E2949" t="s">
        <v>13123</v>
      </c>
      <c r="G2949" t="s">
        <v>7474</v>
      </c>
      <c r="H2949" t="s">
        <v>13124</v>
      </c>
      <c r="I2949" t="s">
        <v>13125</v>
      </c>
    </row>
    <row r="2950" spans="2:9">
      <c r="B2950">
        <v>1998</v>
      </c>
      <c r="C2950" t="s">
        <v>13126</v>
      </c>
      <c r="D2950" t="s">
        <v>13127</v>
      </c>
      <c r="E2950" t="s">
        <v>13128</v>
      </c>
      <c r="G2950" t="s">
        <v>5567</v>
      </c>
      <c r="H2950" t="s">
        <v>13129</v>
      </c>
      <c r="I2950" t="s">
        <v>13130</v>
      </c>
    </row>
    <row r="2951" spans="2:9">
      <c r="B2951">
        <v>1986</v>
      </c>
      <c r="C2951" t="s">
        <v>13131</v>
      </c>
      <c r="D2951" t="s">
        <v>13132</v>
      </c>
      <c r="E2951" t="s">
        <v>12012</v>
      </c>
      <c r="G2951" t="s">
        <v>4248</v>
      </c>
      <c r="H2951" t="s">
        <v>13133</v>
      </c>
      <c r="I2951" t="s">
        <v>13134</v>
      </c>
    </row>
    <row r="2952" spans="2:9">
      <c r="B2952">
        <v>2009</v>
      </c>
      <c r="D2952" t="s">
        <v>11109</v>
      </c>
      <c r="E2952" t="s">
        <v>9167</v>
      </c>
      <c r="G2952" t="s">
        <v>9168</v>
      </c>
      <c r="H2952" t="s">
        <v>13135</v>
      </c>
      <c r="I2952" t="s">
        <v>13136</v>
      </c>
    </row>
    <row r="2953" spans="2:9">
      <c r="B2953">
        <v>1988</v>
      </c>
      <c r="E2953" t="s">
        <v>13137</v>
      </c>
      <c r="G2953" t="s">
        <v>13138</v>
      </c>
      <c r="H2953" t="s">
        <v>13139</v>
      </c>
      <c r="I2953" t="s">
        <v>13140</v>
      </c>
    </row>
    <row r="2954" spans="2:9">
      <c r="B2954">
        <v>2015</v>
      </c>
      <c r="C2954" t="s">
        <v>13141</v>
      </c>
      <c r="D2954" t="s">
        <v>13142</v>
      </c>
      <c r="E2954" t="s">
        <v>8813</v>
      </c>
      <c r="F2954" t="s">
        <v>8814</v>
      </c>
      <c r="I2954" t="s">
        <v>13143</v>
      </c>
    </row>
    <row r="2955" spans="2:9">
      <c r="B2955">
        <v>1987</v>
      </c>
      <c r="C2955" t="s">
        <v>13144</v>
      </c>
      <c r="D2955" t="s">
        <v>13145</v>
      </c>
      <c r="E2955" t="s">
        <v>10560</v>
      </c>
      <c r="F2955" t="s">
        <v>10561</v>
      </c>
      <c r="I2955" t="s">
        <v>13146</v>
      </c>
    </row>
    <row r="2956" spans="2:9">
      <c r="B2956">
        <v>1982</v>
      </c>
      <c r="D2956" t="s">
        <v>13147</v>
      </c>
      <c r="E2956" t="s">
        <v>13148</v>
      </c>
      <c r="F2956" t="s">
        <v>13149</v>
      </c>
      <c r="I2956" t="s">
        <v>13150</v>
      </c>
    </row>
    <row r="2957" spans="2:9">
      <c r="B2957">
        <v>1972</v>
      </c>
      <c r="C2957" t="s">
        <v>13151</v>
      </c>
      <c r="D2957" t="s">
        <v>13152</v>
      </c>
      <c r="E2957" t="s">
        <v>10252</v>
      </c>
      <c r="F2957" t="s">
        <v>13153</v>
      </c>
      <c r="I2957" t="s">
        <v>13154</v>
      </c>
    </row>
    <row r="2958" spans="2:9">
      <c r="B2958">
        <v>2014</v>
      </c>
      <c r="D2958" t="s">
        <v>13155</v>
      </c>
      <c r="E2958" t="s">
        <v>8445</v>
      </c>
      <c r="G2958" t="s">
        <v>8446</v>
      </c>
      <c r="H2958" t="s">
        <v>13156</v>
      </c>
      <c r="I2958" t="s">
        <v>13157</v>
      </c>
    </row>
    <row r="2959" spans="2:9">
      <c r="B2959">
        <v>2007</v>
      </c>
      <c r="D2959" t="s">
        <v>13158</v>
      </c>
      <c r="E2959" t="s">
        <v>13159</v>
      </c>
      <c r="G2959" t="s">
        <v>13160</v>
      </c>
      <c r="H2959" t="s">
        <v>13161</v>
      </c>
      <c r="I2959" t="s">
        <v>13162</v>
      </c>
    </row>
    <row r="2960" spans="2:9">
      <c r="B2960">
        <v>1987</v>
      </c>
      <c r="C2960" t="s">
        <v>13163</v>
      </c>
      <c r="D2960" t="s">
        <v>13164</v>
      </c>
      <c r="E2960" t="s">
        <v>1906</v>
      </c>
      <c r="G2960" t="s">
        <v>1907</v>
      </c>
      <c r="H2960" t="s">
        <v>13165</v>
      </c>
      <c r="I2960" t="s">
        <v>13166</v>
      </c>
    </row>
    <row r="2961" spans="2:9">
      <c r="B2961">
        <v>1966</v>
      </c>
      <c r="C2961" t="s">
        <v>13167</v>
      </c>
      <c r="D2961" t="s">
        <v>13168</v>
      </c>
      <c r="E2961" t="s">
        <v>13169</v>
      </c>
      <c r="F2961" t="s">
        <v>13170</v>
      </c>
      <c r="I2961" t="s">
        <v>13171</v>
      </c>
    </row>
    <row r="2962" spans="2:9">
      <c r="B2962">
        <v>1997</v>
      </c>
      <c r="D2962" t="s">
        <v>13172</v>
      </c>
      <c r="E2962" t="s">
        <v>13173</v>
      </c>
      <c r="G2962" t="s">
        <v>10979</v>
      </c>
      <c r="H2962" t="s">
        <v>13174</v>
      </c>
      <c r="I2962" t="s">
        <v>13175</v>
      </c>
    </row>
    <row r="2963" spans="2:9">
      <c r="B2963">
        <v>1964</v>
      </c>
      <c r="C2963" t="s">
        <v>13176</v>
      </c>
      <c r="D2963" t="s">
        <v>13177</v>
      </c>
      <c r="E2963" t="s">
        <v>13178</v>
      </c>
      <c r="F2963" t="s">
        <v>13179</v>
      </c>
      <c r="I2963" t="s">
        <v>13180</v>
      </c>
    </row>
    <row r="2964" spans="2:9">
      <c r="B2964">
        <v>1989</v>
      </c>
      <c r="C2964" t="s">
        <v>13181</v>
      </c>
      <c r="D2964" t="s">
        <v>13182</v>
      </c>
      <c r="E2964" t="s">
        <v>13183</v>
      </c>
      <c r="F2964" t="s">
        <v>13184</v>
      </c>
      <c r="I2964" t="s">
        <v>13185</v>
      </c>
    </row>
    <row r="2965" spans="2:9">
      <c r="B2965">
        <v>2016</v>
      </c>
      <c r="C2965" t="s">
        <v>13186</v>
      </c>
      <c r="D2965" t="s">
        <v>13187</v>
      </c>
      <c r="E2965" t="s">
        <v>13188</v>
      </c>
      <c r="F2965" t="s">
        <v>13189</v>
      </c>
      <c r="I2965" t="s">
        <v>13190</v>
      </c>
    </row>
    <row r="2966" spans="2:9">
      <c r="B2966">
        <v>2010</v>
      </c>
      <c r="D2966" t="s">
        <v>13122</v>
      </c>
      <c r="E2966" t="s">
        <v>13123</v>
      </c>
      <c r="G2966" t="s">
        <v>7474</v>
      </c>
      <c r="H2966" t="s">
        <v>13191</v>
      </c>
      <c r="I2966" t="s">
        <v>13192</v>
      </c>
    </row>
    <row r="2967" spans="2:9">
      <c r="B2967">
        <v>1973</v>
      </c>
      <c r="C2967" t="s">
        <v>13193</v>
      </c>
      <c r="D2967" t="s">
        <v>13194</v>
      </c>
      <c r="E2967" t="s">
        <v>13195</v>
      </c>
      <c r="F2967" t="s">
        <v>13196</v>
      </c>
      <c r="I2967" t="s">
        <v>13197</v>
      </c>
    </row>
    <row r="2968" spans="2:9">
      <c r="B2968">
        <v>1982</v>
      </c>
      <c r="C2968" t="s">
        <v>13198</v>
      </c>
      <c r="D2968" t="s">
        <v>13199</v>
      </c>
      <c r="E2968" t="s">
        <v>13200</v>
      </c>
      <c r="F2968" t="s">
        <v>13201</v>
      </c>
      <c r="I2968" t="s">
        <v>13202</v>
      </c>
    </row>
    <row r="2969" spans="2:9">
      <c r="B2969">
        <v>2006</v>
      </c>
      <c r="C2969" t="s">
        <v>13203</v>
      </c>
      <c r="D2969" t="s">
        <v>13204</v>
      </c>
      <c r="E2969" t="s">
        <v>13205</v>
      </c>
      <c r="F2969" t="s">
        <v>13206</v>
      </c>
      <c r="I2969" t="s">
        <v>13207</v>
      </c>
    </row>
    <row r="2970" spans="2:9">
      <c r="B2970">
        <v>2003</v>
      </c>
      <c r="D2970" t="s">
        <v>13208</v>
      </c>
      <c r="E2970" t="s">
        <v>2887</v>
      </c>
      <c r="G2970" t="s">
        <v>2888</v>
      </c>
      <c r="H2970" t="s">
        <v>13209</v>
      </c>
      <c r="I2970" t="s">
        <v>13210</v>
      </c>
    </row>
    <row r="2971" spans="2:9">
      <c r="B2971">
        <v>1979</v>
      </c>
      <c r="C2971" t="s">
        <v>13211</v>
      </c>
      <c r="D2971" t="s">
        <v>13212</v>
      </c>
      <c r="E2971" t="s">
        <v>13213</v>
      </c>
      <c r="G2971" t="s">
        <v>13214</v>
      </c>
      <c r="H2971" t="s">
        <v>13215</v>
      </c>
      <c r="I2971" t="s">
        <v>13216</v>
      </c>
    </row>
    <row r="2972" spans="2:9">
      <c r="B2972">
        <v>1993</v>
      </c>
      <c r="C2972" t="s">
        <v>13217</v>
      </c>
      <c r="D2972" t="s">
        <v>13218</v>
      </c>
      <c r="E2972" t="s">
        <v>11212</v>
      </c>
      <c r="F2972" t="s">
        <v>11213</v>
      </c>
      <c r="I2972" t="s">
        <v>13219</v>
      </c>
    </row>
    <row r="2973" spans="2:9">
      <c r="B2973">
        <v>2005</v>
      </c>
      <c r="D2973" t="s">
        <v>13220</v>
      </c>
      <c r="E2973" t="s">
        <v>13221</v>
      </c>
      <c r="G2973" t="s">
        <v>3794</v>
      </c>
      <c r="H2973" t="s">
        <v>13222</v>
      </c>
      <c r="I2973" t="s">
        <v>13223</v>
      </c>
    </row>
    <row r="2974" spans="2:9">
      <c r="B2974">
        <v>1993</v>
      </c>
      <c r="D2974" t="s">
        <v>13224</v>
      </c>
      <c r="E2974" t="s">
        <v>3153</v>
      </c>
      <c r="G2974" t="s">
        <v>3154</v>
      </c>
      <c r="H2974" t="s">
        <v>13225</v>
      </c>
      <c r="I2974" t="s">
        <v>13226</v>
      </c>
    </row>
    <row r="2975" spans="2:9">
      <c r="B2975">
        <v>1980</v>
      </c>
      <c r="C2975" t="s">
        <v>13227</v>
      </c>
      <c r="D2975" t="s">
        <v>13228</v>
      </c>
      <c r="E2975" t="s">
        <v>11206</v>
      </c>
      <c r="G2975" t="s">
        <v>11207</v>
      </c>
      <c r="H2975" t="s">
        <v>13229</v>
      </c>
      <c r="I2975" t="s">
        <v>13230</v>
      </c>
    </row>
    <row r="2976" spans="2:9">
      <c r="B2976">
        <v>2004</v>
      </c>
      <c r="D2976" t="s">
        <v>13231</v>
      </c>
      <c r="E2976" t="s">
        <v>13232</v>
      </c>
      <c r="F2976" t="s">
        <v>13233</v>
      </c>
      <c r="I2976" t="s">
        <v>13234</v>
      </c>
    </row>
    <row r="2977" spans="2:9">
      <c r="B2977">
        <v>2014</v>
      </c>
      <c r="C2977" t="s">
        <v>13235</v>
      </c>
      <c r="D2977" t="s">
        <v>13236</v>
      </c>
      <c r="E2977" t="s">
        <v>13236</v>
      </c>
      <c r="G2977" t="s">
        <v>5804</v>
      </c>
      <c r="H2977" t="s">
        <v>13237</v>
      </c>
      <c r="I2977" t="s">
        <v>13238</v>
      </c>
    </row>
    <row r="2978" spans="2:9">
      <c r="B2978">
        <v>1968</v>
      </c>
      <c r="C2978" t="s">
        <v>13239</v>
      </c>
      <c r="D2978" t="s">
        <v>13240</v>
      </c>
      <c r="E2978" t="s">
        <v>13241</v>
      </c>
      <c r="F2978" t="s">
        <v>13242</v>
      </c>
      <c r="I2978" t="s">
        <v>13243</v>
      </c>
    </row>
    <row r="2979" spans="2:9">
      <c r="B2979">
        <v>1989</v>
      </c>
      <c r="C2979" t="s">
        <v>13244</v>
      </c>
      <c r="D2979" t="s">
        <v>13245</v>
      </c>
      <c r="E2979" t="s">
        <v>3599</v>
      </c>
      <c r="G2979" t="s">
        <v>3600</v>
      </c>
      <c r="H2979" t="s">
        <v>13246</v>
      </c>
      <c r="I2979" t="s">
        <v>13247</v>
      </c>
    </row>
    <row r="2980" spans="2:9">
      <c r="B2980">
        <v>2004</v>
      </c>
      <c r="C2980" t="s">
        <v>13248</v>
      </c>
      <c r="D2980" t="s">
        <v>13249</v>
      </c>
      <c r="E2980" t="s">
        <v>5734</v>
      </c>
      <c r="F2980" t="s">
        <v>5735</v>
      </c>
      <c r="I2980" t="s">
        <v>13250</v>
      </c>
    </row>
    <row r="2981" spans="2:9">
      <c r="B2981">
        <v>1990</v>
      </c>
      <c r="C2981" t="s">
        <v>13251</v>
      </c>
      <c r="D2981" t="s">
        <v>13252</v>
      </c>
      <c r="E2981" t="s">
        <v>13253</v>
      </c>
      <c r="F2981" t="s">
        <v>13254</v>
      </c>
      <c r="I2981" t="s">
        <v>13255</v>
      </c>
    </row>
    <row r="2982" spans="2:9">
      <c r="B2982">
        <v>2010</v>
      </c>
      <c r="D2982" t="s">
        <v>13122</v>
      </c>
      <c r="E2982" t="s">
        <v>13123</v>
      </c>
      <c r="G2982" t="s">
        <v>7474</v>
      </c>
      <c r="H2982" t="s">
        <v>13256</v>
      </c>
      <c r="I2982" t="s">
        <v>13257</v>
      </c>
    </row>
    <row r="2983" spans="2:9">
      <c r="B2983">
        <v>1984</v>
      </c>
      <c r="C2983" t="s">
        <v>13258</v>
      </c>
      <c r="D2983" t="s">
        <v>13259</v>
      </c>
      <c r="E2983" t="s">
        <v>11102</v>
      </c>
      <c r="G2983" t="s">
        <v>11103</v>
      </c>
      <c r="H2983" t="s">
        <v>13260</v>
      </c>
      <c r="I2983" t="s">
        <v>13261</v>
      </c>
    </row>
    <row r="2984" spans="2:9">
      <c r="B2984">
        <v>1985</v>
      </c>
      <c r="C2984" t="s">
        <v>13262</v>
      </c>
      <c r="D2984" t="s">
        <v>13263</v>
      </c>
      <c r="E2984" t="s">
        <v>13264</v>
      </c>
      <c r="F2984" t="s">
        <v>13265</v>
      </c>
      <c r="I2984" t="s">
        <v>13266</v>
      </c>
    </row>
    <row r="2985" spans="2:9">
      <c r="B2985">
        <v>2007</v>
      </c>
      <c r="C2985" t="s">
        <v>13267</v>
      </c>
      <c r="D2985" t="s">
        <v>13268</v>
      </c>
      <c r="E2985" t="s">
        <v>12003</v>
      </c>
      <c r="F2985" t="s">
        <v>12004</v>
      </c>
      <c r="I2985" t="s">
        <v>13269</v>
      </c>
    </row>
    <row r="2986" spans="2:9">
      <c r="B2986">
        <v>2014</v>
      </c>
      <c r="D2986" t="s">
        <v>11109</v>
      </c>
      <c r="E2986" t="s">
        <v>13270</v>
      </c>
      <c r="G2986" t="s">
        <v>13160</v>
      </c>
      <c r="H2986" t="s">
        <v>13271</v>
      </c>
      <c r="I2986" t="s">
        <v>13272</v>
      </c>
    </row>
    <row r="2987" spans="2:9">
      <c r="B2987">
        <v>1993</v>
      </c>
      <c r="C2987" t="s">
        <v>13273</v>
      </c>
      <c r="D2987" t="s">
        <v>13274</v>
      </c>
      <c r="E2987" t="s">
        <v>13275</v>
      </c>
      <c r="F2987" t="s">
        <v>13276</v>
      </c>
      <c r="I2987" t="s">
        <v>13277</v>
      </c>
    </row>
    <row r="2988" spans="2:9">
      <c r="B2988">
        <v>2006</v>
      </c>
      <c r="C2988" t="s">
        <v>13278</v>
      </c>
      <c r="D2988" t="s">
        <v>13279</v>
      </c>
      <c r="E2988" t="s">
        <v>10998</v>
      </c>
      <c r="F2988" t="s">
        <v>10999</v>
      </c>
      <c r="I2988" t="s">
        <v>13280</v>
      </c>
    </row>
    <row r="2989" spans="2:9">
      <c r="B2989">
        <v>2005</v>
      </c>
      <c r="C2989" t="s">
        <v>13281</v>
      </c>
      <c r="D2989" t="s">
        <v>13282</v>
      </c>
      <c r="E2989" t="s">
        <v>13283</v>
      </c>
      <c r="F2989" t="s">
        <v>13284</v>
      </c>
      <c r="I2989" t="s">
        <v>13285</v>
      </c>
    </row>
    <row r="2990" spans="2:9">
      <c r="B2990">
        <v>2017</v>
      </c>
      <c r="D2990" t="s">
        <v>13286</v>
      </c>
      <c r="E2990" t="s">
        <v>12852</v>
      </c>
      <c r="F2990" t="s">
        <v>12853</v>
      </c>
      <c r="I2990" t="s">
        <v>13287</v>
      </c>
    </row>
    <row r="2991" spans="2:9">
      <c r="B2991">
        <v>2013</v>
      </c>
      <c r="C2991" t="s">
        <v>13288</v>
      </c>
      <c r="D2991" t="s">
        <v>13289</v>
      </c>
      <c r="E2991" t="s">
        <v>11270</v>
      </c>
      <c r="F2991" t="s">
        <v>11271</v>
      </c>
      <c r="I2991" t="s">
        <v>13290</v>
      </c>
    </row>
    <row r="2992" spans="2:9">
      <c r="B2992">
        <v>1976</v>
      </c>
      <c r="C2992" t="s">
        <v>13291</v>
      </c>
      <c r="D2992" t="s">
        <v>13292</v>
      </c>
      <c r="E2992" t="s">
        <v>13293</v>
      </c>
      <c r="F2992" t="s">
        <v>13294</v>
      </c>
      <c r="I2992" t="s">
        <v>13295</v>
      </c>
    </row>
    <row r="2993" spans="2:9">
      <c r="B2993">
        <v>1981</v>
      </c>
      <c r="C2993" t="s">
        <v>13296</v>
      </c>
      <c r="D2993" t="s">
        <v>13297</v>
      </c>
      <c r="E2993" t="s">
        <v>8090</v>
      </c>
      <c r="G2993" t="s">
        <v>2647</v>
      </c>
      <c r="H2993" t="s">
        <v>13298</v>
      </c>
      <c r="I2993" t="s">
        <v>13299</v>
      </c>
    </row>
    <row r="2994" spans="2:9">
      <c r="B2994">
        <v>1989</v>
      </c>
      <c r="C2994" t="s">
        <v>13300</v>
      </c>
      <c r="D2994" t="s">
        <v>13301</v>
      </c>
      <c r="E2994" t="s">
        <v>10724</v>
      </c>
      <c r="G2994" t="s">
        <v>10725</v>
      </c>
      <c r="H2994" t="s">
        <v>13302</v>
      </c>
      <c r="I2994" t="s">
        <v>13303</v>
      </c>
    </row>
    <row r="2995" spans="2:9">
      <c r="B2995">
        <v>2006</v>
      </c>
      <c r="C2995" t="s">
        <v>13304</v>
      </c>
      <c r="D2995" t="s">
        <v>13305</v>
      </c>
      <c r="E2995" t="s">
        <v>13306</v>
      </c>
      <c r="G2995" t="s">
        <v>13307</v>
      </c>
      <c r="H2995" t="s">
        <v>13308</v>
      </c>
      <c r="I2995" t="s">
        <v>13309</v>
      </c>
    </row>
    <row r="2996" spans="2:9">
      <c r="B2996">
        <v>2011</v>
      </c>
      <c r="C2996" t="s">
        <v>12776</v>
      </c>
      <c r="D2996" t="s">
        <v>13310</v>
      </c>
      <c r="E2996" t="s">
        <v>13311</v>
      </c>
      <c r="F2996" t="s">
        <v>13312</v>
      </c>
      <c r="I2996" t="s">
        <v>13313</v>
      </c>
    </row>
    <row r="2997" spans="2:9">
      <c r="B2997">
        <v>2005</v>
      </c>
      <c r="D2997" t="s">
        <v>13314</v>
      </c>
      <c r="E2997" t="s">
        <v>13315</v>
      </c>
      <c r="G2997" t="s">
        <v>3319</v>
      </c>
      <c r="H2997" t="s">
        <v>13316</v>
      </c>
      <c r="I2997" t="s">
        <v>13317</v>
      </c>
    </row>
    <row r="2998" spans="2:9">
      <c r="B2998">
        <v>2012</v>
      </c>
      <c r="D2998" t="s">
        <v>11109</v>
      </c>
      <c r="E2998" t="s">
        <v>9167</v>
      </c>
      <c r="G2998" t="s">
        <v>9168</v>
      </c>
      <c r="H2998" t="s">
        <v>13318</v>
      </c>
      <c r="I2998" t="s">
        <v>13319</v>
      </c>
    </row>
    <row r="2999" spans="2:9">
      <c r="B2999">
        <v>1977</v>
      </c>
      <c r="C2999" t="s">
        <v>13320</v>
      </c>
      <c r="D2999" t="s">
        <v>13321</v>
      </c>
      <c r="E2999" t="s">
        <v>13322</v>
      </c>
      <c r="F2999" t="s">
        <v>13323</v>
      </c>
      <c r="I2999" t="s">
        <v>13324</v>
      </c>
    </row>
    <row r="3000" spans="2:9">
      <c r="B3000">
        <v>2011</v>
      </c>
      <c r="C3000" t="s">
        <v>13325</v>
      </c>
      <c r="D3000" t="s">
        <v>13326</v>
      </c>
      <c r="E3000" t="s">
        <v>4481</v>
      </c>
      <c r="F3000" t="s">
        <v>4482</v>
      </c>
      <c r="I3000" t="s">
        <v>13327</v>
      </c>
    </row>
    <row r="3001" spans="2:9">
      <c r="B3001">
        <v>1973</v>
      </c>
      <c r="C3001" t="s">
        <v>13328</v>
      </c>
      <c r="D3001" t="s">
        <v>13329</v>
      </c>
      <c r="E3001" t="s">
        <v>1906</v>
      </c>
      <c r="G3001" t="s">
        <v>1907</v>
      </c>
      <c r="H3001" t="s">
        <v>13330</v>
      </c>
      <c r="I3001" t="s">
        <v>13331</v>
      </c>
    </row>
    <row r="3002" spans="2:9">
      <c r="B3002">
        <v>1988</v>
      </c>
      <c r="C3002" t="s">
        <v>13332</v>
      </c>
      <c r="D3002" t="s">
        <v>13333</v>
      </c>
      <c r="E3002" t="s">
        <v>1929</v>
      </c>
      <c r="F3002" t="s">
        <v>1930</v>
      </c>
      <c r="I3002" t="s">
        <v>13334</v>
      </c>
    </row>
    <row r="3003" spans="2:9">
      <c r="B3003">
        <v>2010</v>
      </c>
      <c r="D3003" t="s">
        <v>13335</v>
      </c>
      <c r="E3003" t="s">
        <v>2887</v>
      </c>
      <c r="G3003" t="s">
        <v>2888</v>
      </c>
      <c r="H3003" t="s">
        <v>13336</v>
      </c>
      <c r="I3003" t="s">
        <v>13337</v>
      </c>
    </row>
    <row r="3004" spans="2:9">
      <c r="B3004">
        <v>1999</v>
      </c>
      <c r="D3004" t="s">
        <v>13338</v>
      </c>
      <c r="E3004" t="s">
        <v>8991</v>
      </c>
      <c r="G3004" t="s">
        <v>8992</v>
      </c>
      <c r="H3004" t="s">
        <v>13339</v>
      </c>
      <c r="I3004" t="s">
        <v>13340</v>
      </c>
    </row>
    <row r="3005" spans="2:9">
      <c r="B3005">
        <v>1982</v>
      </c>
      <c r="C3005" t="s">
        <v>13341</v>
      </c>
      <c r="D3005" t="s">
        <v>13342</v>
      </c>
      <c r="E3005" t="s">
        <v>13343</v>
      </c>
      <c r="F3005" t="s">
        <v>13344</v>
      </c>
      <c r="I3005" t="s">
        <v>13345</v>
      </c>
    </row>
    <row r="3006" spans="2:9">
      <c r="B3006">
        <v>2013</v>
      </c>
      <c r="D3006" t="s">
        <v>2104</v>
      </c>
      <c r="E3006" t="s">
        <v>13346</v>
      </c>
      <c r="F3006" t="s">
        <v>13347</v>
      </c>
      <c r="I3006" t="s">
        <v>13348</v>
      </c>
    </row>
    <row r="3007" spans="2:9">
      <c r="B3007">
        <v>1984</v>
      </c>
      <c r="C3007" t="s">
        <v>13349</v>
      </c>
      <c r="D3007" t="s">
        <v>13350</v>
      </c>
      <c r="E3007" t="s">
        <v>13351</v>
      </c>
      <c r="G3007" t="s">
        <v>13352</v>
      </c>
      <c r="H3007" t="s">
        <v>13353</v>
      </c>
      <c r="I3007" t="s">
        <v>13354</v>
      </c>
    </row>
    <row r="3008" spans="2:9">
      <c r="B3008">
        <v>1990</v>
      </c>
      <c r="C3008" t="s">
        <v>13355</v>
      </c>
      <c r="D3008" t="s">
        <v>13356</v>
      </c>
      <c r="E3008" t="s">
        <v>3366</v>
      </c>
      <c r="G3008" t="s">
        <v>3367</v>
      </c>
      <c r="H3008" t="s">
        <v>13357</v>
      </c>
      <c r="I3008" t="s">
        <v>13358</v>
      </c>
    </row>
    <row r="3009" spans="2:9">
      <c r="B3009">
        <v>1973</v>
      </c>
      <c r="C3009" t="s">
        <v>13359</v>
      </c>
      <c r="D3009" t="s">
        <v>13360</v>
      </c>
      <c r="E3009" t="s">
        <v>13361</v>
      </c>
      <c r="F3009" t="s">
        <v>13362</v>
      </c>
      <c r="I3009" t="s">
        <v>13363</v>
      </c>
    </row>
    <row r="3010" spans="2:9">
      <c r="B3010">
        <v>1985</v>
      </c>
      <c r="C3010" t="s">
        <v>13364</v>
      </c>
      <c r="D3010" t="s">
        <v>13365</v>
      </c>
      <c r="E3010" t="s">
        <v>1906</v>
      </c>
      <c r="G3010" t="s">
        <v>1907</v>
      </c>
      <c r="H3010" t="s">
        <v>13366</v>
      </c>
      <c r="I3010" t="s">
        <v>13367</v>
      </c>
    </row>
    <row r="3011" spans="2:9">
      <c r="B3011">
        <v>2019</v>
      </c>
      <c r="E3011" t="s">
        <v>13368</v>
      </c>
      <c r="F3011" t="s">
        <v>13369</v>
      </c>
      <c r="I3011" t="s">
        <v>13370</v>
      </c>
    </row>
    <row r="3012" spans="2:9">
      <c r="B3012">
        <v>2004</v>
      </c>
      <c r="D3012" t="s">
        <v>11109</v>
      </c>
      <c r="E3012" t="s">
        <v>2887</v>
      </c>
      <c r="G3012" t="s">
        <v>2888</v>
      </c>
      <c r="H3012" t="s">
        <v>13371</v>
      </c>
      <c r="I3012" t="s">
        <v>13372</v>
      </c>
    </row>
    <row r="3013" spans="2:9">
      <c r="B3013">
        <v>1979</v>
      </c>
      <c r="C3013" t="s">
        <v>13373</v>
      </c>
      <c r="D3013" t="s">
        <v>13374</v>
      </c>
      <c r="E3013" t="s">
        <v>13375</v>
      </c>
      <c r="F3013" t="s">
        <v>13376</v>
      </c>
      <c r="I3013" t="s">
        <v>13377</v>
      </c>
    </row>
    <row r="3014" spans="2:9">
      <c r="B3014">
        <v>1978</v>
      </c>
      <c r="C3014" t="s">
        <v>13378</v>
      </c>
      <c r="D3014" t="s">
        <v>13379</v>
      </c>
      <c r="E3014" t="s">
        <v>11298</v>
      </c>
      <c r="F3014" t="s">
        <v>11299</v>
      </c>
      <c r="I3014" t="s">
        <v>13380</v>
      </c>
    </row>
    <row r="3015" spans="2:9">
      <c r="B3015">
        <v>1970</v>
      </c>
      <c r="C3015" t="s">
        <v>13381</v>
      </c>
      <c r="D3015" t="s">
        <v>13382</v>
      </c>
      <c r="E3015" t="s">
        <v>13383</v>
      </c>
      <c r="F3015" t="s">
        <v>13384</v>
      </c>
      <c r="I3015" t="s">
        <v>13385</v>
      </c>
    </row>
    <row r="3016" spans="2:9">
      <c r="B3016">
        <v>2004</v>
      </c>
      <c r="D3016" t="s">
        <v>13386</v>
      </c>
      <c r="E3016" t="s">
        <v>2887</v>
      </c>
      <c r="G3016" t="s">
        <v>2888</v>
      </c>
      <c r="H3016" t="s">
        <v>13387</v>
      </c>
      <c r="I3016" t="s">
        <v>13388</v>
      </c>
    </row>
    <row r="3017" spans="2:9">
      <c r="B3017">
        <v>2010</v>
      </c>
      <c r="D3017" t="s">
        <v>13389</v>
      </c>
      <c r="E3017" t="s">
        <v>13390</v>
      </c>
      <c r="G3017" t="s">
        <v>13391</v>
      </c>
      <c r="H3017" t="s">
        <v>13392</v>
      </c>
      <c r="I3017" t="s">
        <v>13393</v>
      </c>
    </row>
    <row r="3018" spans="2:9">
      <c r="B3018">
        <v>1982</v>
      </c>
      <c r="C3018" t="s">
        <v>13394</v>
      </c>
      <c r="D3018" t="s">
        <v>13395</v>
      </c>
      <c r="E3018" t="s">
        <v>8237</v>
      </c>
      <c r="G3018" t="s">
        <v>4159</v>
      </c>
      <c r="H3018" t="s">
        <v>13396</v>
      </c>
      <c r="I3018" t="s">
        <v>13397</v>
      </c>
    </row>
    <row r="3019" spans="2:9">
      <c r="B3019">
        <v>2000</v>
      </c>
      <c r="D3019" t="s">
        <v>13398</v>
      </c>
      <c r="E3019" t="s">
        <v>2675</v>
      </c>
      <c r="G3019" t="s">
        <v>2676</v>
      </c>
      <c r="H3019" t="s">
        <v>13399</v>
      </c>
      <c r="I3019" t="s">
        <v>13400</v>
      </c>
    </row>
    <row r="3020" spans="2:9">
      <c r="B3020">
        <v>1969</v>
      </c>
      <c r="C3020" t="s">
        <v>13401</v>
      </c>
      <c r="D3020" t="s">
        <v>13402</v>
      </c>
      <c r="E3020" t="s">
        <v>10612</v>
      </c>
      <c r="F3020" t="s">
        <v>10613</v>
      </c>
      <c r="I3020" t="s">
        <v>13403</v>
      </c>
    </row>
    <row r="3021" spans="2:9">
      <c r="B3021">
        <v>1972</v>
      </c>
      <c r="C3021" t="s">
        <v>13404</v>
      </c>
      <c r="D3021" t="s">
        <v>13405</v>
      </c>
      <c r="E3021" t="s">
        <v>6668</v>
      </c>
      <c r="G3021" t="s">
        <v>6669</v>
      </c>
      <c r="H3021" t="s">
        <v>13406</v>
      </c>
      <c r="I3021" t="s">
        <v>13407</v>
      </c>
    </row>
    <row r="3022" spans="2:9">
      <c r="B3022">
        <v>1996</v>
      </c>
      <c r="D3022" t="s">
        <v>13408</v>
      </c>
      <c r="E3022" t="s">
        <v>8991</v>
      </c>
      <c r="G3022" t="s">
        <v>8992</v>
      </c>
      <c r="H3022" t="s">
        <v>13409</v>
      </c>
      <c r="I3022" t="s">
        <v>13410</v>
      </c>
    </row>
    <row r="3023" spans="2:9">
      <c r="B3023">
        <v>2004</v>
      </c>
      <c r="D3023" t="s">
        <v>13386</v>
      </c>
      <c r="E3023" t="s">
        <v>2887</v>
      </c>
      <c r="G3023" t="s">
        <v>2888</v>
      </c>
      <c r="H3023" t="s">
        <v>13411</v>
      </c>
      <c r="I3023" t="s">
        <v>13412</v>
      </c>
    </row>
    <row r="3024" spans="2:9">
      <c r="B3024">
        <v>1974</v>
      </c>
      <c r="C3024" t="s">
        <v>13413</v>
      </c>
      <c r="D3024" t="s">
        <v>13414</v>
      </c>
      <c r="E3024" t="s">
        <v>13415</v>
      </c>
      <c r="F3024" t="s">
        <v>13416</v>
      </c>
      <c r="I3024" t="s">
        <v>13417</v>
      </c>
    </row>
    <row r="3025" spans="2:9">
      <c r="B3025">
        <v>1999</v>
      </c>
      <c r="D3025" t="s">
        <v>2247</v>
      </c>
      <c r="E3025" t="s">
        <v>9773</v>
      </c>
      <c r="F3025" t="s">
        <v>9774</v>
      </c>
      <c r="I3025" t="s">
        <v>13418</v>
      </c>
    </row>
    <row r="3026" spans="2:9">
      <c r="B3026">
        <v>1989</v>
      </c>
      <c r="D3026" t="s">
        <v>13419</v>
      </c>
      <c r="E3026" t="s">
        <v>13420</v>
      </c>
      <c r="G3026" t="s">
        <v>3626</v>
      </c>
      <c r="H3026" t="s">
        <v>13421</v>
      </c>
      <c r="I3026" t="s">
        <v>13422</v>
      </c>
    </row>
    <row r="3027" spans="2:9">
      <c r="B3027">
        <v>1969</v>
      </c>
      <c r="C3027" t="s">
        <v>13423</v>
      </c>
      <c r="D3027" t="s">
        <v>13424</v>
      </c>
      <c r="E3027" t="s">
        <v>4430</v>
      </c>
      <c r="G3027" t="s">
        <v>4431</v>
      </c>
      <c r="H3027" t="s">
        <v>13425</v>
      </c>
      <c r="I3027" t="s">
        <v>13426</v>
      </c>
    </row>
    <row r="3028" spans="2:9">
      <c r="B3028">
        <v>1952</v>
      </c>
      <c r="C3028" t="s">
        <v>13427</v>
      </c>
      <c r="D3028" t="s">
        <v>13428</v>
      </c>
      <c r="E3028" t="s">
        <v>13429</v>
      </c>
      <c r="G3028" t="s">
        <v>13430</v>
      </c>
      <c r="H3028" t="s">
        <v>13431</v>
      </c>
      <c r="I3028" t="s">
        <v>13432</v>
      </c>
    </row>
    <row r="3029" spans="2:9">
      <c r="B3029">
        <v>2000</v>
      </c>
      <c r="C3029" t="s">
        <v>13355</v>
      </c>
      <c r="D3029" t="s">
        <v>13433</v>
      </c>
      <c r="E3029" t="s">
        <v>3366</v>
      </c>
      <c r="G3029" t="s">
        <v>3367</v>
      </c>
      <c r="H3029" t="s">
        <v>13434</v>
      </c>
      <c r="I3029" t="s">
        <v>13435</v>
      </c>
    </row>
    <row r="3030" spans="2:9">
      <c r="B3030">
        <v>1963</v>
      </c>
      <c r="C3030" t="s">
        <v>13436</v>
      </c>
      <c r="D3030" t="s">
        <v>13437</v>
      </c>
      <c r="E3030" t="s">
        <v>10512</v>
      </c>
      <c r="F3030" t="s">
        <v>10513</v>
      </c>
      <c r="I3030" t="s">
        <v>13438</v>
      </c>
    </row>
    <row r="3031" spans="2:9">
      <c r="B3031">
        <v>2006</v>
      </c>
      <c r="D3031" t="s">
        <v>13439</v>
      </c>
      <c r="E3031" t="s">
        <v>13440</v>
      </c>
      <c r="F3031" t="s">
        <v>13441</v>
      </c>
      <c r="I3031" t="s">
        <v>13442</v>
      </c>
    </row>
    <row r="3032" spans="2:9">
      <c r="B3032">
        <v>1996</v>
      </c>
      <c r="C3032" t="s">
        <v>13443</v>
      </c>
      <c r="D3032" t="s">
        <v>13444</v>
      </c>
      <c r="E3032" t="s">
        <v>13445</v>
      </c>
      <c r="G3032" t="s">
        <v>13446</v>
      </c>
      <c r="H3032" t="s">
        <v>13447</v>
      </c>
      <c r="I3032" t="s">
        <v>13448</v>
      </c>
    </row>
    <row r="3033" spans="2:9">
      <c r="B3033">
        <v>2019</v>
      </c>
      <c r="C3033" t="s">
        <v>13449</v>
      </c>
      <c r="D3033" t="s">
        <v>4716</v>
      </c>
      <c r="E3033" t="s">
        <v>13450</v>
      </c>
      <c r="F3033" t="s">
        <v>13451</v>
      </c>
      <c r="I3033" t="s">
        <v>13452</v>
      </c>
    </row>
    <row r="3034" spans="2:9">
      <c r="B3034">
        <v>1977</v>
      </c>
      <c r="C3034" t="s">
        <v>13453</v>
      </c>
      <c r="D3034" t="s">
        <v>13454</v>
      </c>
      <c r="E3034" t="s">
        <v>6969</v>
      </c>
      <c r="G3034" t="s">
        <v>6970</v>
      </c>
      <c r="H3034" t="s">
        <v>13455</v>
      </c>
      <c r="I3034" t="s">
        <v>13456</v>
      </c>
    </row>
    <row r="3035" spans="2:9">
      <c r="B3035">
        <v>2006</v>
      </c>
      <c r="D3035" t="s">
        <v>13457</v>
      </c>
      <c r="E3035" t="s">
        <v>2887</v>
      </c>
      <c r="G3035" t="s">
        <v>2888</v>
      </c>
      <c r="H3035" t="s">
        <v>13458</v>
      </c>
      <c r="I3035" t="s">
        <v>13459</v>
      </c>
    </row>
    <row r="3036" spans="2:9">
      <c r="B3036">
        <v>2003</v>
      </c>
      <c r="C3036" t="s">
        <v>13460</v>
      </c>
      <c r="D3036" t="s">
        <v>13461</v>
      </c>
      <c r="E3036" t="s">
        <v>13462</v>
      </c>
      <c r="F3036" t="s">
        <v>13463</v>
      </c>
      <c r="I3036" t="s">
        <v>13464</v>
      </c>
    </row>
    <row r="3037" spans="2:9">
      <c r="B3037">
        <v>2013</v>
      </c>
      <c r="C3037" t="s">
        <v>13465</v>
      </c>
      <c r="D3037" t="s">
        <v>13466</v>
      </c>
      <c r="E3037" t="s">
        <v>6814</v>
      </c>
      <c r="F3037" t="s">
        <v>6815</v>
      </c>
      <c r="I3037" t="s">
        <v>13467</v>
      </c>
    </row>
    <row r="3038" spans="2:9">
      <c r="B3038">
        <v>1994</v>
      </c>
      <c r="C3038" t="s">
        <v>11854</v>
      </c>
      <c r="D3038" t="s">
        <v>13468</v>
      </c>
      <c r="E3038" t="s">
        <v>11856</v>
      </c>
      <c r="F3038" t="s">
        <v>11857</v>
      </c>
      <c r="I3038" t="s">
        <v>13469</v>
      </c>
    </row>
    <row r="3039" spans="2:9">
      <c r="B3039">
        <v>1988</v>
      </c>
      <c r="D3039" t="s">
        <v>13470</v>
      </c>
      <c r="E3039" t="s">
        <v>13471</v>
      </c>
      <c r="G3039" t="s">
        <v>13472</v>
      </c>
      <c r="H3039" t="s">
        <v>13473</v>
      </c>
      <c r="I3039" t="s">
        <v>13474</v>
      </c>
    </row>
    <row r="3040" spans="2:9">
      <c r="B3040">
        <v>1999</v>
      </c>
      <c r="D3040" t="s">
        <v>13475</v>
      </c>
      <c r="E3040" t="s">
        <v>13476</v>
      </c>
      <c r="G3040" t="s">
        <v>13477</v>
      </c>
      <c r="H3040" t="s">
        <v>13478</v>
      </c>
      <c r="I3040" t="s">
        <v>13479</v>
      </c>
    </row>
    <row r="3041" spans="2:9">
      <c r="B3041">
        <v>2006</v>
      </c>
      <c r="C3041" t="s">
        <v>13480</v>
      </c>
      <c r="D3041" t="s">
        <v>13481</v>
      </c>
      <c r="E3041" t="s">
        <v>13482</v>
      </c>
      <c r="F3041" t="s">
        <v>13483</v>
      </c>
      <c r="I3041" t="s">
        <v>13484</v>
      </c>
    </row>
    <row r="3042" spans="2:9">
      <c r="B3042">
        <v>2016</v>
      </c>
      <c r="C3042" t="s">
        <v>13485</v>
      </c>
      <c r="D3042" t="s">
        <v>13486</v>
      </c>
      <c r="E3042" t="s">
        <v>12778</v>
      </c>
      <c r="F3042" t="s">
        <v>12779</v>
      </c>
      <c r="I3042" t="s">
        <v>13487</v>
      </c>
    </row>
    <row r="3043" spans="2:9">
      <c r="B3043">
        <v>1982</v>
      </c>
      <c r="C3043" t="s">
        <v>13488</v>
      </c>
      <c r="D3043" t="s">
        <v>13489</v>
      </c>
      <c r="E3043" t="s">
        <v>13490</v>
      </c>
      <c r="F3043" t="s">
        <v>13491</v>
      </c>
      <c r="I3043" t="s">
        <v>13492</v>
      </c>
    </row>
    <row r="3044" spans="2:9">
      <c r="B3044">
        <v>1998</v>
      </c>
      <c r="C3044" t="s">
        <v>13493</v>
      </c>
      <c r="D3044" t="s">
        <v>13494</v>
      </c>
      <c r="E3044" t="s">
        <v>2675</v>
      </c>
      <c r="G3044" t="s">
        <v>2676</v>
      </c>
      <c r="H3044" t="s">
        <v>13495</v>
      </c>
      <c r="I3044" t="s">
        <v>13496</v>
      </c>
    </row>
    <row r="3045" spans="2:9">
      <c r="B3045">
        <v>2010</v>
      </c>
      <c r="C3045" t="s">
        <v>13497</v>
      </c>
      <c r="D3045" t="s">
        <v>13498</v>
      </c>
      <c r="E3045" t="s">
        <v>13499</v>
      </c>
      <c r="F3045" t="s">
        <v>13500</v>
      </c>
      <c r="I3045" t="s">
        <v>13501</v>
      </c>
    </row>
    <row r="3046" spans="2:9">
      <c r="B3046">
        <v>2017</v>
      </c>
      <c r="D3046" t="s">
        <v>13502</v>
      </c>
      <c r="E3046" t="s">
        <v>12852</v>
      </c>
      <c r="F3046" t="s">
        <v>12853</v>
      </c>
      <c r="I3046" t="s">
        <v>13503</v>
      </c>
    </row>
    <row r="3047" spans="2:9">
      <c r="B3047">
        <v>1989</v>
      </c>
      <c r="C3047" t="s">
        <v>13504</v>
      </c>
      <c r="E3047" t="s">
        <v>7991</v>
      </c>
      <c r="G3047" t="s">
        <v>7992</v>
      </c>
      <c r="H3047" t="s">
        <v>13505</v>
      </c>
      <c r="I3047" t="s">
        <v>13506</v>
      </c>
    </row>
    <row r="3048" spans="2:9">
      <c r="B3048">
        <v>1993</v>
      </c>
      <c r="C3048" t="s">
        <v>13507</v>
      </c>
      <c r="D3048" t="s">
        <v>13508</v>
      </c>
      <c r="E3048" t="s">
        <v>11612</v>
      </c>
      <c r="G3048" t="s">
        <v>11613</v>
      </c>
      <c r="H3048" t="s">
        <v>13509</v>
      </c>
      <c r="I3048" t="s">
        <v>13510</v>
      </c>
    </row>
    <row r="3049" spans="2:9">
      <c r="B3049">
        <v>1999</v>
      </c>
      <c r="C3049" t="s">
        <v>13511</v>
      </c>
      <c r="D3049" t="s">
        <v>13512</v>
      </c>
      <c r="E3049" t="s">
        <v>13513</v>
      </c>
      <c r="G3049" t="s">
        <v>12048</v>
      </c>
      <c r="H3049" t="s">
        <v>13514</v>
      </c>
      <c r="I3049" t="s">
        <v>13515</v>
      </c>
    </row>
    <row r="3050" spans="2:9">
      <c r="B3050">
        <v>1998</v>
      </c>
      <c r="C3050" t="s">
        <v>13516</v>
      </c>
      <c r="D3050" t="s">
        <v>13517</v>
      </c>
      <c r="E3050" t="s">
        <v>7431</v>
      </c>
      <c r="G3050" t="s">
        <v>7432</v>
      </c>
      <c r="H3050" t="s">
        <v>13518</v>
      </c>
      <c r="I3050" t="s">
        <v>13519</v>
      </c>
    </row>
    <row r="3051" spans="2:9">
      <c r="B3051">
        <v>2013</v>
      </c>
      <c r="D3051" t="s">
        <v>11109</v>
      </c>
      <c r="E3051" t="s">
        <v>13520</v>
      </c>
      <c r="G3051" t="s">
        <v>13521</v>
      </c>
      <c r="H3051" t="s">
        <v>13522</v>
      </c>
      <c r="I3051" t="s">
        <v>13523</v>
      </c>
    </row>
    <row r="3052" spans="2:9">
      <c r="B3052">
        <v>1983</v>
      </c>
      <c r="C3052" t="s">
        <v>13524</v>
      </c>
      <c r="D3052" t="s">
        <v>13525</v>
      </c>
      <c r="E3052" t="s">
        <v>13526</v>
      </c>
      <c r="F3052" t="s">
        <v>13527</v>
      </c>
      <c r="I3052" t="s">
        <v>13528</v>
      </c>
    </row>
    <row r="3053" spans="2:9">
      <c r="B3053">
        <v>2012</v>
      </c>
      <c r="C3053" t="s">
        <v>13529</v>
      </c>
      <c r="D3053" t="s">
        <v>13530</v>
      </c>
      <c r="E3053" t="s">
        <v>13531</v>
      </c>
      <c r="G3053" t="s">
        <v>13532</v>
      </c>
      <c r="H3053" t="s">
        <v>13533</v>
      </c>
      <c r="I3053" t="s">
        <v>13534</v>
      </c>
    </row>
    <row r="3054" spans="2:9">
      <c r="B3054">
        <v>2016</v>
      </c>
      <c r="C3054" t="s">
        <v>13535</v>
      </c>
      <c r="D3054" t="s">
        <v>13536</v>
      </c>
      <c r="E3054" t="s">
        <v>13537</v>
      </c>
      <c r="F3054" t="s">
        <v>13538</v>
      </c>
      <c r="I3054" t="s">
        <v>13539</v>
      </c>
    </row>
    <row r="3055" spans="2:9">
      <c r="B3055">
        <v>2013</v>
      </c>
      <c r="C3055" t="s">
        <v>13540</v>
      </c>
      <c r="D3055" t="s">
        <v>13541</v>
      </c>
      <c r="E3055" t="s">
        <v>11270</v>
      </c>
      <c r="F3055" t="s">
        <v>11271</v>
      </c>
      <c r="I3055" t="s">
        <v>13542</v>
      </c>
    </row>
    <row r="3056" spans="2:9">
      <c r="B3056">
        <v>2005</v>
      </c>
      <c r="D3056" t="s">
        <v>13386</v>
      </c>
      <c r="E3056" t="s">
        <v>2887</v>
      </c>
      <c r="G3056" t="s">
        <v>2888</v>
      </c>
      <c r="H3056" t="s">
        <v>13543</v>
      </c>
      <c r="I3056" t="s">
        <v>13544</v>
      </c>
    </row>
    <row r="3057" spans="2:9">
      <c r="B3057">
        <v>1961</v>
      </c>
      <c r="D3057" t="s">
        <v>13545</v>
      </c>
      <c r="E3057" t="s">
        <v>13546</v>
      </c>
      <c r="G3057" t="s">
        <v>13547</v>
      </c>
      <c r="H3057" t="s">
        <v>13548</v>
      </c>
      <c r="I3057" t="s">
        <v>13549</v>
      </c>
    </row>
    <row r="3058" spans="2:9">
      <c r="B3058">
        <v>1985</v>
      </c>
      <c r="C3058" t="s">
        <v>13550</v>
      </c>
      <c r="D3058" t="s">
        <v>13551</v>
      </c>
      <c r="E3058" t="s">
        <v>13552</v>
      </c>
      <c r="G3058" t="s">
        <v>13553</v>
      </c>
      <c r="H3058" t="s">
        <v>13554</v>
      </c>
      <c r="I3058" t="s">
        <v>13555</v>
      </c>
    </row>
    <row r="3059" spans="2:9">
      <c r="B3059">
        <v>1971</v>
      </c>
      <c r="C3059" t="s">
        <v>13556</v>
      </c>
      <c r="D3059" t="s">
        <v>13557</v>
      </c>
      <c r="E3059" t="s">
        <v>13558</v>
      </c>
      <c r="F3059" t="s">
        <v>13559</v>
      </c>
      <c r="I3059" t="s">
        <v>13560</v>
      </c>
    </row>
    <row r="3060" spans="2:9">
      <c r="B3060">
        <v>2002</v>
      </c>
      <c r="C3060" t="s">
        <v>13561</v>
      </c>
      <c r="D3060" t="s">
        <v>13562</v>
      </c>
      <c r="E3060" t="s">
        <v>13563</v>
      </c>
      <c r="F3060" t="s">
        <v>13564</v>
      </c>
      <c r="I3060" t="s">
        <v>13565</v>
      </c>
    </row>
    <row r="3061" spans="2:9">
      <c r="B3061">
        <v>1977</v>
      </c>
      <c r="D3061" t="s">
        <v>13566</v>
      </c>
      <c r="E3061" t="s">
        <v>13567</v>
      </c>
      <c r="F3061" t="s">
        <v>13568</v>
      </c>
      <c r="I3061" t="s">
        <v>13569</v>
      </c>
    </row>
    <row r="3062" spans="2:9">
      <c r="B3062">
        <v>2018</v>
      </c>
      <c r="C3062" t="s">
        <v>13570</v>
      </c>
      <c r="D3062" t="s">
        <v>13571</v>
      </c>
      <c r="E3062" t="s">
        <v>10449</v>
      </c>
      <c r="F3062" t="s">
        <v>10450</v>
      </c>
      <c r="I3062" t="s">
        <v>13572</v>
      </c>
    </row>
    <row r="3063" spans="2:9">
      <c r="B3063">
        <v>2009</v>
      </c>
      <c r="D3063" t="s">
        <v>13573</v>
      </c>
      <c r="E3063" t="s">
        <v>13574</v>
      </c>
      <c r="G3063" t="s">
        <v>13575</v>
      </c>
      <c r="H3063" t="s">
        <v>13576</v>
      </c>
      <c r="I3063" t="s">
        <v>13577</v>
      </c>
    </row>
    <row r="3064" spans="2:9">
      <c r="B3064">
        <v>1986</v>
      </c>
      <c r="C3064" t="s">
        <v>13578</v>
      </c>
      <c r="D3064" t="s">
        <v>13579</v>
      </c>
      <c r="E3064" t="s">
        <v>13580</v>
      </c>
      <c r="F3064" t="s">
        <v>13581</v>
      </c>
      <c r="I3064" t="s">
        <v>13582</v>
      </c>
    </row>
    <row r="3065" spans="2:9">
      <c r="B3065">
        <v>1983</v>
      </c>
      <c r="D3065" t="s">
        <v>13583</v>
      </c>
      <c r="E3065" t="s">
        <v>13584</v>
      </c>
      <c r="G3065" t="s">
        <v>13585</v>
      </c>
      <c r="H3065" t="s">
        <v>13586</v>
      </c>
      <c r="I3065" t="s">
        <v>13587</v>
      </c>
    </row>
    <row r="3066" spans="2:9">
      <c r="B3066">
        <v>1990</v>
      </c>
      <c r="C3066" t="s">
        <v>13588</v>
      </c>
      <c r="D3066" t="s">
        <v>13589</v>
      </c>
      <c r="E3066" t="s">
        <v>1461</v>
      </c>
      <c r="G3066" t="s">
        <v>1462</v>
      </c>
      <c r="H3066" t="s">
        <v>13590</v>
      </c>
      <c r="I3066" t="s">
        <v>13591</v>
      </c>
    </row>
    <row r="3067" spans="2:9">
      <c r="B3067">
        <v>1965</v>
      </c>
      <c r="C3067" t="s">
        <v>13592</v>
      </c>
      <c r="D3067" t="s">
        <v>13593</v>
      </c>
      <c r="E3067" t="s">
        <v>13594</v>
      </c>
      <c r="F3067" t="s">
        <v>13595</v>
      </c>
      <c r="I3067" t="s">
        <v>13596</v>
      </c>
    </row>
    <row r="3068" spans="2:9">
      <c r="B3068">
        <v>2000</v>
      </c>
      <c r="D3068" t="s">
        <v>11109</v>
      </c>
      <c r="E3068" t="s">
        <v>13597</v>
      </c>
      <c r="G3068" t="s">
        <v>13598</v>
      </c>
      <c r="H3068" t="s">
        <v>13599</v>
      </c>
      <c r="I3068" t="s">
        <v>13600</v>
      </c>
    </row>
    <row r="3069" spans="2:9">
      <c r="B3069">
        <v>1986</v>
      </c>
      <c r="C3069" t="s">
        <v>13601</v>
      </c>
      <c r="D3069" t="s">
        <v>13602</v>
      </c>
      <c r="E3069" t="s">
        <v>11102</v>
      </c>
      <c r="G3069" t="s">
        <v>11103</v>
      </c>
      <c r="H3069" t="s">
        <v>13603</v>
      </c>
      <c r="I3069" t="s">
        <v>13604</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E3569B-F665-4B9A-998E-A2CAC9261A47}">
  <dimension ref="A1:O3649"/>
  <sheetViews>
    <sheetView topLeftCell="A50" workbookViewId="0">
      <selection activeCell="H7" sqref="H7"/>
    </sheetView>
  </sheetViews>
  <sheetFormatPr defaultColWidth="8.85546875" defaultRowHeight="15"/>
  <cols>
    <col min="1" max="1" width="3.140625" customWidth="1"/>
    <col min="2" max="2" width="3.28515625" customWidth="1"/>
    <col min="4" max="4" width="126" customWidth="1"/>
    <col min="5" max="5" width="25" customWidth="1"/>
    <col min="11" max="11" width="19.42578125" customWidth="1"/>
    <col min="12" max="12" width="16.85546875" customWidth="1"/>
    <col min="13" max="13" width="18.140625" customWidth="1"/>
  </cols>
  <sheetData>
    <row r="1" spans="1:15">
      <c r="A1" t="s">
        <v>84</v>
      </c>
    </row>
    <row r="2" spans="1:15">
      <c r="A2" t="s">
        <v>85</v>
      </c>
    </row>
    <row r="3" spans="1:15">
      <c r="A3" t="s">
        <v>86</v>
      </c>
    </row>
    <row r="4" spans="1:15">
      <c r="K4" s="1" t="s">
        <v>87</v>
      </c>
    </row>
    <row r="5" spans="1:15">
      <c r="A5" s="1" t="s">
        <v>14</v>
      </c>
      <c r="B5" s="1"/>
      <c r="C5" s="1"/>
      <c r="D5" s="1"/>
      <c r="E5" s="1"/>
      <c r="F5" s="1"/>
      <c r="G5" s="1"/>
      <c r="H5" s="1" t="s">
        <v>88</v>
      </c>
      <c r="I5" t="s">
        <v>89</v>
      </c>
      <c r="K5" t="s">
        <v>90</v>
      </c>
      <c r="L5">
        <v>1</v>
      </c>
    </row>
    <row r="6" spans="1:15">
      <c r="A6" s="1" t="str">
        <f>'ScienceDirect - Initial'!A9</f>
        <v>ID</v>
      </c>
      <c r="B6" s="1" t="str">
        <f>'ScienceDirect - Initial'!B9</f>
        <v>Publication Year</v>
      </c>
      <c r="C6" s="1" t="str">
        <f>'ScienceDirect - Initial'!C9</f>
        <v>Author</v>
      </c>
      <c r="D6" s="1" t="str">
        <f>'ScienceDirect - Initial'!D9</f>
        <v>Title</v>
      </c>
      <c r="E6" s="1" t="str">
        <f>'ScienceDirect - Initial'!E9</f>
        <v>Publication Title</v>
      </c>
      <c r="F6" s="1" t="str">
        <f>'ScienceDirect - Initial'!F9</f>
        <v>ISBN</v>
      </c>
      <c r="G6" s="1"/>
      <c r="H6" s="1" t="s">
        <v>91</v>
      </c>
      <c r="I6" s="1" t="s">
        <v>91</v>
      </c>
      <c r="J6" t="s">
        <v>92</v>
      </c>
      <c r="K6" s="1" t="s">
        <v>21</v>
      </c>
      <c r="L6" s="1" t="s">
        <v>93</v>
      </c>
      <c r="M6" s="1" t="s">
        <v>18</v>
      </c>
      <c r="N6" s="1" t="s">
        <v>94</v>
      </c>
      <c r="O6" s="1" t="s">
        <v>20</v>
      </c>
    </row>
    <row r="7" spans="1:15">
      <c r="A7" s="1">
        <f>'ScienceDirect - Initial'!A10</f>
        <v>0</v>
      </c>
      <c r="B7" s="1">
        <f>'ScienceDirect - Initial'!B10</f>
        <v>2018</v>
      </c>
      <c r="C7" s="1" t="str">
        <f>'ScienceDirect - Initial'!C10</f>
        <v>Briggs; Adam M; Fisher; Wayne W; Greer; Brian D; Kimball; Ryan T</v>
      </c>
      <c r="D7" s="1" t="str">
        <f>'ScienceDirect - Initial'!D10</f>
        <v>Prevalence of Resurgence of Destructive Behavior When Thinning Reinforcement Schedules during Functional Communication Training</v>
      </c>
      <c r="E7" s="1">
        <f>'ScienceDirect - Initial'!E10</f>
        <v>0</v>
      </c>
      <c r="F7" s="1">
        <f>'ScienceDirect - Initial'!F10</f>
        <v>0</v>
      </c>
      <c r="G7" s="1"/>
      <c r="H7" s="1">
        <v>1</v>
      </c>
      <c r="I7" s="1">
        <v>1</v>
      </c>
      <c r="J7" t="b">
        <f>IF(ISBLANK(I7),FALSE,IF(EXACT(H7, I7),TRUE,FALSE))</f>
        <v>1</v>
      </c>
      <c r="K7">
        <f t="array" ref="K7">INDEX($A$7:$F$3066,SMALL(IF(COUNTIF($L$5,$H$7:$H$3066)*COUNTIF($L$5,$I$7:$I$3066),MATCH(ROW($A$7:$A$3066),ROW($A$7:$A$3066)),""),ROWS($B$1:B1)),COLUMNS($A$1:B3))</f>
        <v>2018</v>
      </c>
      <c r="L7" t="str">
        <f t="array" ref="L7">INDEX($A$7:$F$3066,SMALL(IF(COUNTIF($L$5,$H$7:$H$3066)*COUNTIF($L$5,$I$7:$I$3066),MATCH(ROW($A$7:$A$3066),ROW($A$7:$A$3066)),""),ROWS($B$1:C1)),COLUMNS($A$1:C3))</f>
        <v>Briggs; Adam M; Fisher; Wayne W; Greer; Brian D; Kimball; Ryan T</v>
      </c>
      <c r="M7" t="str">
        <f t="array" ref="M7">INDEX($A$7:$F$3066,SMALL(IF(COUNTIF($L$5,$H$7:$H$3066)*COUNTIF($L$5,$I$7:$I$3066),MATCH(ROW($A$7:$A$3066),ROW($A$7:$A$3066)),""),ROWS($B$1:D1)),COLUMNS($A$1:D3))</f>
        <v>Prevalence of Resurgence of Destructive Behavior When Thinning Reinforcement Schedules during Functional Communication Training</v>
      </c>
      <c r="N7">
        <f t="array" ref="N7">INDEX($A$7:$F$3066,SMALL(IF(COUNTIF($L$5,$H$7:$H$3066)*COUNTIF($L$5,$I$7:$I$3066),MATCH(ROW($A$7:$A$3066),ROW($A$7:$A$3066)),""),ROWS($B$1:E1)),COLUMNS($A$1:E3))</f>
        <v>0</v>
      </c>
      <c r="O7">
        <f t="array" ref="O7">INDEX($A$7:$F$3066,SMALL(IF(COUNTIF($L$5,$H$7:$H$3066)*COUNTIF($L$5,$I$7:$I$3066),MATCH(ROW($A$7:$A$3066),ROW($A$7:$A$3066)),""),ROWS($B$1:F1)),COLUMNS($A$1:F3))</f>
        <v>0</v>
      </c>
    </row>
    <row r="8" spans="1:15">
      <c r="A8" s="1">
        <f>'ScienceDirect - Initial'!A11</f>
        <v>0</v>
      </c>
      <c r="B8" s="1">
        <f>'ScienceDirect - Initial'!B11</f>
        <v>2009</v>
      </c>
      <c r="C8" s="1" t="str">
        <f>'ScienceDirect - Initial'!C11</f>
        <v>Bruzek; Jennifer L; Thompson; Rachel H; Peters; Lindsay C</v>
      </c>
      <c r="D8" s="1" t="str">
        <f>'ScienceDirect - Initial'!D11</f>
        <v>Resurgence of Infant Caregiving Responses</v>
      </c>
      <c r="E8" s="1">
        <f>'ScienceDirect - Initial'!E11</f>
        <v>0</v>
      </c>
      <c r="F8" s="1">
        <f>'ScienceDirect - Initial'!F11</f>
        <v>0</v>
      </c>
      <c r="G8" s="1"/>
      <c r="H8" s="1">
        <v>1</v>
      </c>
      <c r="I8" s="1">
        <v>1</v>
      </c>
      <c r="J8" t="b">
        <f t="shared" ref="J8:J71" si="0">IF(ISBLANK(I8),FALSE,IF(EXACT(H8, I8),TRUE,FALSE))</f>
        <v>1</v>
      </c>
      <c r="K8">
        <f t="array" ref="K8">INDEX($A$7:$F$3066,SMALL(IF(COUNTIF($L$5,$H$7:$H$3066)*COUNTIF($L$5,$I$7:$I$3066),MATCH(ROW($A$7:$A$3066),ROW($A$7:$A$3066)),""),ROWS($B$1:B2)),COLUMNS($A$1:B4))</f>
        <v>2009</v>
      </c>
      <c r="L8" t="str">
        <f t="array" ref="L8">INDEX($A$7:$F$3066,SMALL(IF(COUNTIF($L$5,$H$7:$H$3066)*COUNTIF($L$5,$I$7:$I$3066),MATCH(ROW($A$7:$A$3066),ROW($A$7:$A$3066)),""),ROWS($B$1:C2)),COLUMNS($A$1:C4))</f>
        <v>Bruzek; Jennifer L; Thompson; Rachel H; Peters; Lindsay C</v>
      </c>
      <c r="M8" t="str">
        <f t="array" ref="M8">INDEX($A$7:$F$3066,SMALL(IF(COUNTIF($L$5,$H$7:$H$3066)*COUNTIF($L$5,$I$7:$I$3066),MATCH(ROW($A$7:$A$3066),ROW($A$7:$A$3066)),""),ROWS($B$1:D2)),COLUMNS($A$1:D4))</f>
        <v>Resurgence of Infant Caregiving Responses</v>
      </c>
      <c r="N8">
        <f t="array" ref="N8">INDEX($A$7:$F$3066,SMALL(IF(COUNTIF($L$5,$H$7:$H$3066)*COUNTIF($L$5,$I$7:$I$3066),MATCH(ROW($A$7:$A$3066),ROW($A$7:$A$3066)),""),ROWS($B$1:E2)),COLUMNS($A$1:E4))</f>
        <v>0</v>
      </c>
      <c r="O8">
        <f t="array" ref="O8">INDEX($A$7:$F$3066,SMALL(IF(COUNTIF($L$5,$H$7:$H$3066)*COUNTIF($L$5,$I$7:$I$3066),MATCH(ROW($A$7:$A$3066),ROW($A$7:$A$3066)),""),ROWS($B$1:F2)),COLUMNS($A$1:F4))</f>
        <v>0</v>
      </c>
    </row>
    <row r="9" spans="1:15">
      <c r="A9" s="1">
        <f>'ScienceDirect - Initial'!A12</f>
        <v>0</v>
      </c>
      <c r="B9" s="1">
        <f>'ScienceDirect - Initial'!B12</f>
        <v>2011</v>
      </c>
      <c r="C9" s="1" t="str">
        <f>'ScienceDirect - Initial'!C12</f>
        <v>Cancado; Carlos R. X; Lattal; Kennon A</v>
      </c>
      <c r="D9" s="1" t="str">
        <f>'ScienceDirect - Initial'!D12</f>
        <v>Resurgence of Temporal Patterns of Responding</v>
      </c>
      <c r="E9" s="1">
        <f>'ScienceDirect - Initial'!E12</f>
        <v>0</v>
      </c>
      <c r="F9" s="1">
        <f>'ScienceDirect - Initial'!F12</f>
        <v>0</v>
      </c>
      <c r="G9" s="1"/>
      <c r="H9" s="1">
        <v>1</v>
      </c>
      <c r="I9" s="1">
        <v>1</v>
      </c>
      <c r="J9" t="b">
        <f t="shared" si="0"/>
        <v>1</v>
      </c>
      <c r="K9">
        <f t="array" ref="K9">INDEX($A$7:$F$3066,SMALL(IF(COUNTIF($L$5,$H$7:$H$3066)*COUNTIF($L$5,$I$7:$I$3066),MATCH(ROW($A$7:$A$3066),ROW($A$7:$A$3066)),""),ROWS($B$1:B3)),COLUMNS($A$1:B5))</f>
        <v>2011</v>
      </c>
      <c r="L9" t="str">
        <f t="array" ref="L9">INDEX($A$7:$F$3066,SMALL(IF(COUNTIF($L$5,$H$7:$H$3066)*COUNTIF($L$5,$I$7:$I$3066),MATCH(ROW($A$7:$A$3066),ROW($A$7:$A$3066)),""),ROWS($B$1:C3)),COLUMNS($A$1:C5))</f>
        <v>Cancado; Carlos R. X; Lattal; Kennon A</v>
      </c>
      <c r="M9" t="str">
        <f t="array" ref="M9">INDEX($A$7:$F$3066,SMALL(IF(COUNTIF($L$5,$H$7:$H$3066)*COUNTIF($L$5,$I$7:$I$3066),MATCH(ROW($A$7:$A$3066),ROW($A$7:$A$3066)),""),ROWS($B$1:D3)),COLUMNS($A$1:D5))</f>
        <v>Resurgence of Temporal Patterns of Responding</v>
      </c>
      <c r="N9">
        <f t="array" ref="N9">INDEX($A$7:$F$3066,SMALL(IF(COUNTIF($L$5,$H$7:$H$3066)*COUNTIF($L$5,$I$7:$I$3066),MATCH(ROW($A$7:$A$3066),ROW($A$7:$A$3066)),""),ROWS($B$1:E3)),COLUMNS($A$1:E5))</f>
        <v>0</v>
      </c>
      <c r="O9">
        <f t="array" ref="O9">INDEX($A$7:$F$3066,SMALL(IF(COUNTIF($L$5,$H$7:$H$3066)*COUNTIF($L$5,$I$7:$I$3066),MATCH(ROW($A$7:$A$3066),ROW($A$7:$A$3066)),""),ROWS($B$1:F3)),COLUMNS($A$1:F5))</f>
        <v>0</v>
      </c>
    </row>
    <row r="10" spans="1:15">
      <c r="A10" s="1">
        <f>'ScienceDirect - Initial'!A13</f>
        <v>0</v>
      </c>
      <c r="B10" s="1">
        <f>'ScienceDirect - Initial'!B13</f>
        <v>0</v>
      </c>
      <c r="C10" s="1" t="str">
        <f>'ScienceDirect - Initial'!C13</f>
        <v>Copeland; Gary A; Slater; Dan</v>
      </c>
      <c r="D10" s="1" t="str">
        <f>'ScienceDirect - Initial'!D13</f>
        <v>Catharsis and Fantasy</v>
      </c>
      <c r="E10" s="1">
        <f>'ScienceDirect - Initial'!E13</f>
        <v>0</v>
      </c>
      <c r="F10" s="1">
        <f>'ScienceDirect - Initial'!F13</f>
        <v>0</v>
      </c>
      <c r="H10" s="1">
        <v>0</v>
      </c>
      <c r="I10" s="1">
        <v>0</v>
      </c>
      <c r="J10" t="b">
        <f t="shared" si="0"/>
        <v>1</v>
      </c>
      <c r="K10">
        <f t="array" ref="K10">INDEX($A$7:$F$3066,SMALL(IF(COUNTIF($L$5,$H$7:$H$3066)*COUNTIF($L$5,$I$7:$I$3066),MATCH(ROW($A$7:$A$3066),ROW($A$7:$A$3066)),""),ROWS($B$1:B4)),COLUMNS($A$1:B6))</f>
        <v>2008</v>
      </c>
      <c r="L10" t="str">
        <f t="array" ref="L10">INDEX($A$7:$F$3066,SMALL(IF(COUNTIF($L$5,$H$7:$H$3066)*COUNTIF($L$5,$I$7:$I$3066),MATCH(ROW($A$7:$A$3066),ROW($A$7:$A$3066)),""),ROWS($B$1:C4)),COLUMNS($A$1:C6))</f>
        <v>Doughty; Adam H; Oken; Gabriella</v>
      </c>
      <c r="M10" t="str">
        <f t="array" ref="M10">INDEX($A$7:$F$3066,SMALL(IF(COUNTIF($L$5,$H$7:$H$3066)*COUNTIF($L$5,$I$7:$I$3066),MATCH(ROW($A$7:$A$3066),ROW($A$7:$A$3066)),""),ROWS($B$1:D4)),COLUMNS($A$1:D6))</f>
        <v>extinction-Induced response Resurgence: a Selective Review</v>
      </c>
      <c r="N10">
        <f t="array" ref="N10">INDEX($A$7:$F$3066,SMALL(IF(COUNTIF($L$5,$H$7:$H$3066)*COUNTIF($L$5,$I$7:$I$3066),MATCH(ROW($A$7:$A$3066),ROW($A$7:$A$3066)),""),ROWS($B$1:E4)),COLUMNS($A$1:E6))</f>
        <v>0</v>
      </c>
      <c r="O10">
        <f t="array" ref="O10">INDEX($A$7:$F$3066,SMALL(IF(COUNTIF($L$5,$H$7:$H$3066)*COUNTIF($L$5,$I$7:$I$3066),MATCH(ROW($A$7:$A$3066),ROW($A$7:$A$3066)),""),ROWS($B$1:F4)),COLUMNS($A$1:F6))</f>
        <v>0</v>
      </c>
    </row>
    <row r="11" spans="1:15">
      <c r="A11" s="1">
        <f>'ScienceDirect - Initial'!A14</f>
        <v>0</v>
      </c>
      <c r="B11" s="1">
        <f>'ScienceDirect - Initial'!B14</f>
        <v>2008</v>
      </c>
      <c r="C11" s="1" t="str">
        <f>'ScienceDirect - Initial'!C14</f>
        <v>Doughty; Adam H; Oken; Gabriella</v>
      </c>
      <c r="D11" s="1" t="str">
        <f>'ScienceDirect - Initial'!D14</f>
        <v>extinction-Induced response Resurgence: a Selective Review</v>
      </c>
      <c r="E11" s="1">
        <f>'ScienceDirect - Initial'!E14</f>
        <v>0</v>
      </c>
      <c r="F11" s="1">
        <f>'ScienceDirect - Initial'!F14</f>
        <v>0</v>
      </c>
      <c r="H11" s="1">
        <v>1</v>
      </c>
      <c r="I11" s="1">
        <v>1</v>
      </c>
      <c r="J11" t="b">
        <f t="shared" si="0"/>
        <v>1</v>
      </c>
      <c r="K11">
        <f t="array" ref="K11">INDEX($A$7:$F$3066,SMALL(IF(COUNTIF($L$5,$H$7:$H$3066)*COUNTIF($L$5,$I$7:$I$3066),MATCH(ROW($A$7:$A$3066),ROW($A$7:$A$3066)),""),ROWS($B$1:B5)),COLUMNS($A$1:B7))</f>
        <v>2018</v>
      </c>
      <c r="L11" t="str">
        <f t="array" ref="L11">INDEX($A$7:$F$3066,SMALL(IF(COUNTIF($L$5,$H$7:$H$3066)*COUNTIF($L$5,$I$7:$I$3066),MATCH(ROW($A$7:$A$3066),ROW($A$7:$A$3066)),""),ROWS($B$1:C5)),COLUMNS($A$1:C7))</f>
        <v>Fisher; Wayne W; Greer; Brian D; Fuhrman; Ashley M; Saini; Valdeep; Simmons; Christina A</v>
      </c>
      <c r="M11" t="str">
        <f t="array" ref="M11">INDEX($A$7:$F$3066,SMALL(IF(COUNTIF($L$5,$H$7:$H$3066)*COUNTIF($L$5,$I$7:$I$3066),MATCH(ROW($A$7:$A$3066),ROW($A$7:$A$3066)),""),ROWS($B$1:D5)),COLUMNS($A$1:D7))</f>
        <v>Minimizing Resurgence of Destructive Behavior Using Behavioral Momentum Theory</v>
      </c>
      <c r="N11">
        <f t="array" ref="N11">INDEX($A$7:$F$3066,SMALL(IF(COUNTIF($L$5,$H$7:$H$3066)*COUNTIF($L$5,$I$7:$I$3066),MATCH(ROW($A$7:$A$3066),ROW($A$7:$A$3066)),""),ROWS($B$1:E5)),COLUMNS($A$1:E7))</f>
        <v>0</v>
      </c>
      <c r="O11">
        <f t="array" ref="O11">INDEX($A$7:$F$3066,SMALL(IF(COUNTIF($L$5,$H$7:$H$3066)*COUNTIF($L$5,$I$7:$I$3066),MATCH(ROW($A$7:$A$3066),ROW($A$7:$A$3066)),""),ROWS($B$1:F5)),COLUMNS($A$1:F7))</f>
        <v>0</v>
      </c>
    </row>
    <row r="12" spans="1:15">
      <c r="A12" s="1">
        <f>'ScienceDirect - Initial'!A15</f>
        <v>0</v>
      </c>
      <c r="B12" s="1">
        <f>'ScienceDirect - Initial'!B15</f>
        <v>2018</v>
      </c>
      <c r="C12" s="1" t="str">
        <f>'ScienceDirect - Initial'!C15</f>
        <v>Fisher; Wayne W; Greer; Brian D; Fuhrman; Ashley M; Saini; Valdeep; Simmons; Christina A</v>
      </c>
      <c r="D12" s="1" t="str">
        <f>'ScienceDirect - Initial'!D15</f>
        <v>Minimizing Resurgence of Destructive Behavior Using Behavioral Momentum Theory</v>
      </c>
      <c r="E12" s="1">
        <f>'ScienceDirect - Initial'!E15</f>
        <v>0</v>
      </c>
      <c r="F12" s="1">
        <f>'ScienceDirect - Initial'!F15</f>
        <v>0</v>
      </c>
      <c r="H12" s="1">
        <v>1</v>
      </c>
      <c r="I12" s="1">
        <v>1</v>
      </c>
      <c r="J12" t="b">
        <f t="shared" si="0"/>
        <v>1</v>
      </c>
      <c r="K12">
        <f t="array" ref="K12">INDEX($A$7:$F$3066,SMALL(IF(COUNTIF($L$5,$H$7:$H$3066)*COUNTIF($L$5,$I$7:$I$3066),MATCH(ROW($A$7:$A$3066),ROW($A$7:$A$3066)),""),ROWS($B$1:B6)),COLUMNS($A$1:B8))</f>
        <v>2016</v>
      </c>
      <c r="L12" t="str">
        <f t="array" ref="L12">INDEX($A$7:$F$3066,SMALL(IF(COUNTIF($L$5,$H$7:$H$3066)*COUNTIF($L$5,$I$7:$I$3066),MATCH(ROW($A$7:$A$3066),ROW($A$7:$A$3066)),""),ROWS($B$1:C6)),COLUMNS($A$1:C8))</f>
        <v>Fuhrman; Ashley M; Fisher; Wayne W; Greer; Brian D</v>
      </c>
      <c r="M12" t="str">
        <f t="array" ref="M12">INDEX($A$7:$F$3066,SMALL(IF(COUNTIF($L$5,$H$7:$H$3066)*COUNTIF($L$5,$I$7:$I$3066),MATCH(ROW($A$7:$A$3066),ROW($A$7:$A$3066)),""),ROWS($B$1:D6)),COLUMNS($A$1:D8))</f>
        <v>a Preliminary Investigation on Improving Functional Communication Training by Mitigating Resurgence of Destructive Behavior</v>
      </c>
      <c r="N12">
        <f t="array" ref="N12">INDEX($A$7:$F$3066,SMALL(IF(COUNTIF($L$5,$H$7:$H$3066)*COUNTIF($L$5,$I$7:$I$3066),MATCH(ROW($A$7:$A$3066),ROW($A$7:$A$3066)),""),ROWS($B$1:E6)),COLUMNS($A$1:E8))</f>
        <v>0</v>
      </c>
      <c r="O12">
        <f t="array" ref="O12">INDEX($A$7:$F$3066,SMALL(IF(COUNTIF($L$5,$H$7:$H$3066)*COUNTIF($L$5,$I$7:$I$3066),MATCH(ROW($A$7:$A$3066),ROW($A$7:$A$3066)),""),ROWS($B$1:F6)),COLUMNS($A$1:F8))</f>
        <v>0</v>
      </c>
    </row>
    <row r="13" spans="1:15">
      <c r="A13" s="1">
        <f>'ScienceDirect - Initial'!A16</f>
        <v>0</v>
      </c>
      <c r="B13" s="1">
        <f>'ScienceDirect - Initial'!B16</f>
        <v>2016</v>
      </c>
      <c r="C13" s="1" t="str">
        <f>'ScienceDirect - Initial'!C16</f>
        <v>Fuhrman; Ashley M; Fisher; Wayne W; Greer; Brian D</v>
      </c>
      <c r="D13" s="1" t="str">
        <f>'ScienceDirect - Initial'!D16</f>
        <v>a Preliminary Investigation on Improving Functional Communication Training by Mitigating Resurgence of Destructive Behavior</v>
      </c>
      <c r="E13" s="1">
        <f>'ScienceDirect - Initial'!E16</f>
        <v>0</v>
      </c>
      <c r="F13" s="1">
        <f>'ScienceDirect - Initial'!F16</f>
        <v>0</v>
      </c>
      <c r="H13" s="1">
        <v>1</v>
      </c>
      <c r="I13" s="1">
        <v>1</v>
      </c>
      <c r="J13" t="b">
        <f t="shared" si="0"/>
        <v>1</v>
      </c>
      <c r="K13">
        <f t="array" ref="K13">INDEX($A$7:$F$3066,SMALL(IF(COUNTIF($L$5,$H$7:$H$3066)*COUNTIF($L$5,$I$7:$I$3066),MATCH(ROW($A$7:$A$3066),ROW($A$7:$A$3066)),""),ROWS($B$1:B7)),COLUMNS($A$1:B9))</f>
        <v>2018</v>
      </c>
      <c r="L13" t="str">
        <f t="array" ref="L13">INDEX($A$7:$F$3066,SMALL(IF(COUNTIF($L$5,$H$7:$H$3066)*COUNTIF($L$5,$I$7:$I$3066),MATCH(ROW($A$7:$A$3066),ROW($A$7:$A$3066)),""),ROWS($B$1:C7)),COLUMNS($A$1:C9))</f>
        <v>Garner; Joshua; Neef; Nancy A; Gardner; Ralph</v>
      </c>
      <c r="M13" t="str">
        <f t="array" ref="M13">INDEX($A$7:$F$3066,SMALL(IF(COUNTIF($L$5,$H$7:$H$3066)*COUNTIF($L$5,$I$7:$I$3066),MATCH(ROW($A$7:$A$3066),ROW($A$7:$A$3066)),""),ROWS($B$1:D7)),COLUMNS($A$1:D9))</f>
        <v>Recurrence of Phonetic Responding</v>
      </c>
      <c r="N13">
        <f t="array" ref="N13">INDEX($A$7:$F$3066,SMALL(IF(COUNTIF($L$5,$H$7:$H$3066)*COUNTIF($L$5,$I$7:$I$3066),MATCH(ROW($A$7:$A$3066),ROW($A$7:$A$3066)),""),ROWS($B$1:E7)),COLUMNS($A$1:E9))</f>
        <v>0</v>
      </c>
      <c r="O13">
        <f t="array" ref="O13">INDEX($A$7:$F$3066,SMALL(IF(COUNTIF($L$5,$H$7:$H$3066)*COUNTIF($L$5,$I$7:$I$3066),MATCH(ROW($A$7:$A$3066),ROW($A$7:$A$3066)),""),ROWS($B$1:F7)),COLUMNS($A$1:F9))</f>
        <v>0</v>
      </c>
    </row>
    <row r="14" spans="1:15">
      <c r="A14" s="1">
        <f>'ScienceDirect - Initial'!A17</f>
        <v>0</v>
      </c>
      <c r="B14" s="1">
        <f>'ScienceDirect - Initial'!B17</f>
        <v>2018</v>
      </c>
      <c r="C14" s="1" t="str">
        <f>'ScienceDirect - Initial'!C17</f>
        <v>Garner; Joshua; Neef; Nancy A; Gardner; Ralph</v>
      </c>
      <c r="D14" s="1" t="str">
        <f>'ScienceDirect - Initial'!D17</f>
        <v>Recurrence of Phonetic Responding</v>
      </c>
      <c r="E14" s="1">
        <f>'ScienceDirect - Initial'!E17</f>
        <v>0</v>
      </c>
      <c r="F14" s="1">
        <f>'ScienceDirect - Initial'!F17</f>
        <v>0</v>
      </c>
      <c r="H14" s="1">
        <v>1</v>
      </c>
      <c r="I14" s="1">
        <v>1</v>
      </c>
      <c r="J14" t="b">
        <f t="shared" si="0"/>
        <v>1</v>
      </c>
      <c r="K14">
        <f t="array" ref="K14">INDEX($A$7:$F$3066,SMALL(IF(COUNTIF($L$5,$H$7:$H$3066)*COUNTIF($L$5,$I$7:$I$3066),MATCH(ROW($A$7:$A$3066),ROW($A$7:$A$3066)),""),ROWS($B$1:B8)),COLUMNS($A$1:B10))</f>
        <v>2005</v>
      </c>
      <c r="L14" t="str">
        <f t="array" ref="L14">INDEX($A$7:$F$3066,SMALL(IF(COUNTIF($L$5,$H$7:$H$3066)*COUNTIF($L$5,$I$7:$I$3066),MATCH(ROW($A$7:$A$3066),ROW($A$7:$A$3066)),""),ROWS($B$1:C8)),COLUMNS($A$1:C10))</f>
        <v>Houmanfar; R; Hayes; L. J; Herbst; S. A</v>
      </c>
      <c r="M14" t="str">
        <f t="array" ref="M14">INDEX($A$7:$F$3066,SMALL(IF(COUNTIF($L$5,$H$7:$H$3066)*COUNTIF($L$5,$I$7:$I$3066),MATCH(ROW($A$7:$A$3066),ROW($A$7:$A$3066)),""),ROWS($B$1:D8)),COLUMNS($A$1:D10))</f>
        <v>an Analog study of First Language Dominance and Interference over Second Language</v>
      </c>
      <c r="N14">
        <f t="array" ref="N14">INDEX($A$7:$F$3066,SMALL(IF(COUNTIF($L$5,$H$7:$H$3066)*COUNTIF($L$5,$I$7:$I$3066),MATCH(ROW($A$7:$A$3066),ROW($A$7:$A$3066)),""),ROWS($B$1:E8)),COLUMNS($A$1:E10))</f>
        <v>0</v>
      </c>
      <c r="O14">
        <f t="array" ref="O14">INDEX($A$7:$F$3066,SMALL(IF(COUNTIF($L$5,$H$7:$H$3066)*COUNTIF($L$5,$I$7:$I$3066),MATCH(ROW($A$7:$A$3066),ROW($A$7:$A$3066)),""),ROWS($B$1:F8)),COLUMNS($A$1:F10))</f>
        <v>0</v>
      </c>
    </row>
    <row r="15" spans="1:15">
      <c r="A15" s="1">
        <f>'ScienceDirect - Initial'!A18</f>
        <v>0</v>
      </c>
      <c r="B15" s="1">
        <f>'ScienceDirect - Initial'!B18</f>
        <v>2018</v>
      </c>
      <c r="C15" s="1" t="str">
        <f>'ScienceDirect - Initial'!C18</f>
        <v>Ghaemmaghami; Mahshid; Hanley; Gregory P; Jessel; Joshua; Landa; Robin</v>
      </c>
      <c r="D15" s="1" t="str">
        <f>'ScienceDirect - Initial'!D18</f>
        <v>Shaping Complex Functional Communication Responses</v>
      </c>
      <c r="E15" s="1">
        <f>'ScienceDirect - Initial'!E18</f>
        <v>0</v>
      </c>
      <c r="F15" s="1">
        <f>'ScienceDirect - Initial'!F18</f>
        <v>0</v>
      </c>
      <c r="H15" s="1">
        <v>0</v>
      </c>
      <c r="I15" s="1">
        <v>0</v>
      </c>
      <c r="J15" t="b">
        <f t="shared" si="0"/>
        <v>1</v>
      </c>
      <c r="K15">
        <f t="array" ref="K15">INDEX($A$7:$F$3066,SMALL(IF(COUNTIF($L$5,$H$7:$H$3066)*COUNTIF($L$5,$I$7:$I$3066),MATCH(ROW($A$7:$A$3066),ROW($A$7:$A$3066)),""),ROWS($B$1:B9)),COLUMNS($A$1:B11))</f>
        <v>2017</v>
      </c>
      <c r="L15" t="str">
        <f t="array" ref="L15">INDEX($A$7:$F$3066,SMALL(IF(COUNTIF($L$5,$H$7:$H$3066)*COUNTIF($L$5,$I$7:$I$3066),MATCH(ROW($A$7:$A$3066),ROW($A$7:$A$3066)),""),ROWS($B$1:C9)),COLUMNS($A$1:C11))</f>
        <v>Kestner; Kathryn M; Peterson; Stephanie M; Wacker; David P</v>
      </c>
      <c r="M15" t="str">
        <f t="array" ref="M15">INDEX($A$7:$F$3066,SMALL(IF(COUNTIF($L$5,$H$7:$H$3066)*COUNTIF($L$5,$I$7:$I$3066),MATCH(ROW($A$7:$A$3066),ROW($A$7:$A$3066)),""),ROWS($B$1:D9)),COLUMNS($A$1:D11))</f>
        <v>Introduction to the Special Section on Resurgence</v>
      </c>
      <c r="N15">
        <f t="array" ref="N15">INDEX($A$7:$F$3066,SMALL(IF(COUNTIF($L$5,$H$7:$H$3066)*COUNTIF($L$5,$I$7:$I$3066),MATCH(ROW($A$7:$A$3066),ROW($A$7:$A$3066)),""),ROWS($B$1:E9)),COLUMNS($A$1:E11))</f>
        <v>0</v>
      </c>
      <c r="O15">
        <f t="array" ref="O15">INDEX($A$7:$F$3066,SMALL(IF(COUNTIF($L$5,$H$7:$H$3066)*COUNTIF($L$5,$I$7:$I$3066),MATCH(ROW($A$7:$A$3066),ROW($A$7:$A$3066)),""),ROWS($B$1:F9)),COLUMNS($A$1:F11))</f>
        <v>0</v>
      </c>
    </row>
    <row r="16" spans="1:15">
      <c r="A16" s="1">
        <f>'ScienceDirect - Initial'!A19</f>
        <v>0</v>
      </c>
      <c r="B16" s="1">
        <f>'ScienceDirect - Initial'!B19</f>
        <v>2005</v>
      </c>
      <c r="C16" s="1" t="str">
        <f>'ScienceDirect - Initial'!C19</f>
        <v>Houmanfar; R; Hayes; L. J; Herbst; S. A</v>
      </c>
      <c r="D16" s="1" t="str">
        <f>'ScienceDirect - Initial'!D19</f>
        <v>an Analog study of First Language Dominance and Interference over Second Language</v>
      </c>
      <c r="E16" s="1">
        <f>'ScienceDirect - Initial'!E19</f>
        <v>0</v>
      </c>
      <c r="F16" s="1">
        <f>'ScienceDirect - Initial'!F19</f>
        <v>0</v>
      </c>
      <c r="H16" s="1">
        <v>1</v>
      </c>
      <c r="I16" s="1">
        <v>1</v>
      </c>
      <c r="J16" t="b">
        <f t="shared" si="0"/>
        <v>1</v>
      </c>
      <c r="K16">
        <f t="array" ref="K16">INDEX($A$7:$F$3066,SMALL(IF(COUNTIF($L$5,$H$7:$H$3066)*COUNTIF($L$5,$I$7:$I$3066),MATCH(ROW($A$7:$A$3066),ROW($A$7:$A$3066)),""),ROWS($B$1:B10)),COLUMNS($A$1:B12))</f>
        <v>2004</v>
      </c>
      <c r="L16" t="str">
        <f t="array" ref="L16">INDEX($A$7:$F$3066,SMALL(IF(COUNTIF($L$5,$H$7:$H$3066)*COUNTIF($L$5,$I$7:$I$3066),MATCH(ROW($A$7:$A$3066),ROW($A$7:$A$3066)),""),ROWS($B$1:C10)),COLUMNS($A$1:C12))</f>
        <v>Lieving; Gregory A; Hagopian; Louis P; Long; Ethan S; O'Connor; Julia</v>
      </c>
      <c r="M16" t="str">
        <f t="array" ref="M16">INDEX($A$7:$F$3066,SMALL(IF(COUNTIF($L$5,$H$7:$H$3066)*COUNTIF($L$5,$I$7:$I$3066),MATCH(ROW($A$7:$A$3066),ROW($A$7:$A$3066)),""),ROWS($B$1:D10)),COLUMNS($A$1:D12))</f>
        <v>response-Class Hierarchies and Resurgence of severe problem Behavior</v>
      </c>
      <c r="N16">
        <f t="array" ref="N16">INDEX($A$7:$F$3066,SMALL(IF(COUNTIF($L$5,$H$7:$H$3066)*COUNTIF($L$5,$I$7:$I$3066),MATCH(ROW($A$7:$A$3066),ROW($A$7:$A$3066)),""),ROWS($B$1:E10)),COLUMNS($A$1:E12))</f>
        <v>0</v>
      </c>
      <c r="O16">
        <f t="array" ref="O16">INDEX($A$7:$F$3066,SMALL(IF(COUNTIF($L$5,$H$7:$H$3066)*COUNTIF($L$5,$I$7:$I$3066),MATCH(ROW($A$7:$A$3066),ROW($A$7:$A$3066)),""),ROWS($B$1:F10)),COLUMNS($A$1:F12))</f>
        <v>0</v>
      </c>
    </row>
    <row r="17" spans="1:15">
      <c r="A17" s="1">
        <f>'ScienceDirect - Initial'!A20</f>
        <v>0</v>
      </c>
      <c r="B17" s="1">
        <f>'ScienceDirect - Initial'!B20</f>
        <v>2011</v>
      </c>
      <c r="C17" s="1" t="str">
        <f>'ScienceDirect - Initial'!C20</f>
        <v>Kanter; Jonathan W; Cautilli; Joseph D; Busch; Andrew M; Baruch; David E</v>
      </c>
      <c r="D17" s="1" t="str">
        <f>'ScienceDirect - Initial'!D20</f>
        <v>Toward a Comprehensive Functional Analysis of Depressive Behavior: Five Environmental Factors and a Possible Sixth and Seventh</v>
      </c>
      <c r="E17" s="1">
        <f>'ScienceDirect - Initial'!E20</f>
        <v>0</v>
      </c>
      <c r="F17" s="1">
        <f>'ScienceDirect - Initial'!F20</f>
        <v>0</v>
      </c>
      <c r="H17" s="1">
        <v>0</v>
      </c>
      <c r="I17" s="1">
        <v>0</v>
      </c>
      <c r="J17" t="b">
        <f t="shared" si="0"/>
        <v>1</v>
      </c>
      <c r="K17">
        <f t="array" ref="K17">INDEX($A$7:$F$3066,SMALL(IF(COUNTIF($L$5,$H$7:$H$3066)*COUNTIF($L$5,$I$7:$I$3066),MATCH(ROW($A$7:$A$3066),ROW($A$7:$A$3066)),""),ROWS($B$1:B11)),COLUMNS($A$1:B13))</f>
        <v>2007</v>
      </c>
      <c r="L17" t="str">
        <f t="array" ref="L17">INDEX($A$7:$F$3066,SMALL(IF(COUNTIF($L$5,$H$7:$H$3066)*COUNTIF($L$5,$I$7:$I$3066),MATCH(ROW($A$7:$A$3066),ROW($A$7:$A$3066)),""),ROWS($B$1:C11)),COLUMNS($A$1:C13))</f>
        <v>Bacha Mendez; Gustavo; Reid; Alliston K; Mendoza Soylovna; Adela</v>
      </c>
      <c r="M17" t="str">
        <f t="array" ref="M17">INDEX($A$7:$F$3066,SMALL(IF(COUNTIF($L$5,$H$7:$H$3066)*COUNTIF($L$5,$I$7:$I$3066),MATCH(ROW($A$7:$A$3066),ROW($A$7:$A$3066)),""),ROWS($B$1:D11)),COLUMNS($A$1:D13))</f>
        <v>Resurgence of Integrated Behavioral Units</v>
      </c>
      <c r="N17">
        <f t="array" ref="N17">INDEX($A$7:$F$3066,SMALL(IF(COUNTIF($L$5,$H$7:$H$3066)*COUNTIF($L$5,$I$7:$I$3066),MATCH(ROW($A$7:$A$3066),ROW($A$7:$A$3066)),""),ROWS($B$1:E11)),COLUMNS($A$1:E13))</f>
        <v>0</v>
      </c>
      <c r="O17">
        <f t="array" ref="O17">INDEX($A$7:$F$3066,SMALL(IF(COUNTIF($L$5,$H$7:$H$3066)*COUNTIF($L$5,$I$7:$I$3066),MATCH(ROW($A$7:$A$3066),ROW($A$7:$A$3066)),""),ROWS($B$1:F11)),COLUMNS($A$1:F13))</f>
        <v>0</v>
      </c>
    </row>
    <row r="18" spans="1:15">
      <c r="A18" s="1">
        <f>'ScienceDirect - Initial'!A21</f>
        <v>0</v>
      </c>
      <c r="B18" s="1">
        <f>'ScienceDirect - Initial'!B21</f>
        <v>2017</v>
      </c>
      <c r="C18" s="1" t="str">
        <f>'ScienceDirect - Initial'!C21</f>
        <v>Kestner; Kathryn M; Peterson; Stephanie M; Wacker; David P</v>
      </c>
      <c r="D18" s="1" t="str">
        <f>'ScienceDirect - Initial'!D21</f>
        <v>Introduction to the Special Section on Resurgence</v>
      </c>
      <c r="E18" s="1">
        <f>'ScienceDirect - Initial'!E21</f>
        <v>0</v>
      </c>
      <c r="F18" s="1">
        <f>'ScienceDirect - Initial'!F21</f>
        <v>0</v>
      </c>
      <c r="H18" s="1">
        <v>1</v>
      </c>
      <c r="I18" s="1">
        <v>1</v>
      </c>
      <c r="J18" t="b">
        <f t="shared" si="0"/>
        <v>1</v>
      </c>
      <c r="K18">
        <f t="array" ref="K18">INDEX($A$7:$F$3066,SMALL(IF(COUNTIF($L$5,$H$7:$H$3066)*COUNTIF($L$5,$I$7:$I$3066),MATCH(ROW($A$7:$A$3066),ROW($A$7:$A$3066)),""),ROWS($B$1:B12)),COLUMNS($A$1:B14))</f>
        <v>2011</v>
      </c>
      <c r="L18" t="str">
        <f t="array" ref="L18">INDEX($A$7:$F$3066,SMALL(IF(COUNTIF($L$5,$H$7:$H$3066)*COUNTIF($L$5,$I$7:$I$3066),MATCH(ROW($A$7:$A$3066),ROW($A$7:$A$3066)),""),ROWS($B$1:C12)),COLUMNS($A$1:C14))</f>
        <v>Nevin; John A; Shahan; Timothy A</v>
      </c>
      <c r="M18" t="str">
        <f t="array" ref="M18">INDEX($A$7:$F$3066,SMALL(IF(COUNTIF($L$5,$H$7:$H$3066)*COUNTIF($L$5,$I$7:$I$3066),MATCH(ROW($A$7:$A$3066),ROW($A$7:$A$3066)),""),ROWS($B$1:D12)),COLUMNS($A$1:D14))</f>
        <v>Behavioral Momentum Theory: Equations and Applications</v>
      </c>
      <c r="N18">
        <f t="array" ref="N18">INDEX($A$7:$F$3066,SMALL(IF(COUNTIF($L$5,$H$7:$H$3066)*COUNTIF($L$5,$I$7:$I$3066),MATCH(ROW($A$7:$A$3066),ROW($A$7:$A$3066)),""),ROWS($B$1:E12)),COLUMNS($A$1:E14))</f>
        <v>0</v>
      </c>
      <c r="O18">
        <f t="array" ref="O18">INDEX($A$7:$F$3066,SMALL(IF(COUNTIF($L$5,$H$7:$H$3066)*COUNTIF($L$5,$I$7:$I$3066),MATCH(ROW($A$7:$A$3066),ROW($A$7:$A$3066)),""),ROWS($B$1:F12)),COLUMNS($A$1:F14))</f>
        <v>0</v>
      </c>
    </row>
    <row r="19" spans="1:15">
      <c r="A19" s="1">
        <f>'ScienceDirect - Initial'!A22</f>
        <v>0</v>
      </c>
      <c r="B19" s="1">
        <f>'ScienceDirect - Initial'!B22</f>
        <v>2004</v>
      </c>
      <c r="C19" s="1" t="str">
        <f>'ScienceDirect - Initial'!C22</f>
        <v>Lieving; Gregory A; Hagopian; Louis P; Long; Ethan S; O'Connor; Julia</v>
      </c>
      <c r="D19" s="1" t="str">
        <f>'ScienceDirect - Initial'!D22</f>
        <v>response-Class Hierarchies and Resurgence of severe problem Behavior</v>
      </c>
      <c r="E19" s="1">
        <f>'ScienceDirect - Initial'!E22</f>
        <v>0</v>
      </c>
      <c r="F19" s="1">
        <f>'ScienceDirect - Initial'!F22</f>
        <v>0</v>
      </c>
      <c r="H19" s="1">
        <v>1</v>
      </c>
      <c r="I19" s="1">
        <v>1</v>
      </c>
      <c r="J19" t="b">
        <f t="shared" si="0"/>
        <v>1</v>
      </c>
      <c r="K19">
        <f t="array" ref="K19">INDEX($A$7:$F$3066,SMALL(IF(COUNTIF($L$5,$H$7:$H$3066)*COUNTIF($L$5,$I$7:$I$3066),MATCH(ROW($A$7:$A$3066),ROW($A$7:$A$3066)),""),ROWS($B$1:B13)),COLUMNS($A$1:B15))</f>
        <v>2017</v>
      </c>
      <c r="L19" t="str">
        <f t="array" ref="L19">INDEX($A$7:$F$3066,SMALL(IF(COUNTIF($L$5,$H$7:$H$3066)*COUNTIF($L$5,$I$7:$I$3066),MATCH(ROW($A$7:$A$3066),ROW($A$7:$A$3066)),""),ROWS($B$1:C13)),COLUMNS($A$1:C15))</f>
        <v>Peterson; Stephanie M; Frieder; Jessica E; Quigley; Shawn P; Kestner; Kathryn M; Goyal; Manish; Smith; Shilo L; Dayton; Elizabeth; Brower Breitwieser; Carrie</v>
      </c>
      <c r="M19" t="str">
        <f t="array" ref="M19">INDEX($A$7:$F$3066,SMALL(IF(COUNTIF($L$5,$H$7:$H$3066)*COUNTIF($L$5,$I$7:$I$3066),MATCH(ROW($A$7:$A$3066),ROW($A$7:$A$3066)),""),ROWS($B$1:D13)),COLUMNS($A$1:D15))</f>
        <v>Concurrent Schedules of Reinforcement as "Challenges" to Maintenance</v>
      </c>
      <c r="N19">
        <f t="array" ref="N19">INDEX($A$7:$F$3066,SMALL(IF(COUNTIF($L$5,$H$7:$H$3066)*COUNTIF($L$5,$I$7:$I$3066),MATCH(ROW($A$7:$A$3066),ROW($A$7:$A$3066)),""),ROWS($B$1:E13)),COLUMNS($A$1:E15))</f>
        <v>0</v>
      </c>
      <c r="O19">
        <f t="array" ref="O19">INDEX($A$7:$F$3066,SMALL(IF(COUNTIF($L$5,$H$7:$H$3066)*COUNTIF($L$5,$I$7:$I$3066),MATCH(ROW($A$7:$A$3066),ROW($A$7:$A$3066)),""),ROWS($B$1:F13)),COLUMNS($A$1:F15))</f>
        <v>0</v>
      </c>
    </row>
    <row r="20" spans="1:15">
      <c r="A20" s="1">
        <f>'ScienceDirect - Initial'!A23</f>
        <v>0</v>
      </c>
      <c r="B20" s="1">
        <f>'ScienceDirect - Initial'!B23</f>
        <v>2007</v>
      </c>
      <c r="C20" s="1" t="str">
        <f>'ScienceDirect - Initial'!C23</f>
        <v>Bacha Mendez; Gustavo; Reid; Alliston K; Mendoza Soylovna; Adela</v>
      </c>
      <c r="D20" s="1" t="str">
        <f>'ScienceDirect - Initial'!D23</f>
        <v>Resurgence of Integrated Behavioral Units</v>
      </c>
      <c r="E20" s="1">
        <f>'ScienceDirect - Initial'!E23</f>
        <v>0</v>
      </c>
      <c r="F20" s="1">
        <f>'ScienceDirect - Initial'!F23</f>
        <v>0</v>
      </c>
      <c r="H20" s="1">
        <v>1</v>
      </c>
      <c r="I20" s="1">
        <v>1</v>
      </c>
      <c r="J20" t="b">
        <f t="shared" si="0"/>
        <v>1</v>
      </c>
      <c r="K20">
        <f t="array" ref="K20">INDEX($A$7:$F$3066,SMALL(IF(COUNTIF($L$5,$H$7:$H$3066)*COUNTIF($L$5,$I$7:$I$3066),MATCH(ROW($A$7:$A$3066),ROW($A$7:$A$3066)),""),ROWS($B$1:B14)),COLUMNS($A$1:B16))</f>
        <v>2006</v>
      </c>
      <c r="L20" t="str">
        <f t="array" ref="L20">INDEX($A$7:$F$3066,SMALL(IF(COUNTIF($L$5,$H$7:$H$3066)*COUNTIF($L$5,$I$7:$I$3066),MATCH(ROW($A$7:$A$3066),ROW($A$7:$A$3066)),""),ROWS($B$1:C14)),COLUMNS($A$1:C16))</f>
        <v>Reed; Phil; Morgan; Theresa A</v>
      </c>
      <c r="M20" t="str">
        <f t="array" ref="M20">INDEX($A$7:$F$3066,SMALL(IF(COUNTIF($L$5,$H$7:$H$3066)*COUNTIF($L$5,$I$7:$I$3066),MATCH(ROW($A$7:$A$3066),ROW($A$7:$A$3066)),""),ROWS($B$1:D14)),COLUMNS($A$1:D16))</f>
        <v>Resurgence of response sequences during extinction in rats Shows a Primacy effect</v>
      </c>
      <c r="N20">
        <f t="array" ref="N20">INDEX($A$7:$F$3066,SMALL(IF(COUNTIF($L$5,$H$7:$H$3066)*COUNTIF($L$5,$I$7:$I$3066),MATCH(ROW($A$7:$A$3066),ROW($A$7:$A$3066)),""),ROWS($B$1:E14)),COLUMNS($A$1:E16))</f>
        <v>0</v>
      </c>
      <c r="O20">
        <f t="array" ref="O20">INDEX($A$7:$F$3066,SMALL(IF(COUNTIF($L$5,$H$7:$H$3066)*COUNTIF($L$5,$I$7:$I$3066),MATCH(ROW($A$7:$A$3066),ROW($A$7:$A$3066)),""),ROWS($B$1:F14)),COLUMNS($A$1:F16))</f>
        <v>0</v>
      </c>
    </row>
    <row r="21" spans="1:15">
      <c r="A21" s="1">
        <f>'ScienceDirect - Initial'!A24</f>
        <v>0</v>
      </c>
      <c r="B21" s="1">
        <f>'ScienceDirect - Initial'!B24</f>
        <v>2010</v>
      </c>
      <c r="C21" s="1" t="str">
        <f>'ScienceDirect - Initial'!C24</f>
        <v>Mendres; Amber E; Borrero; John C</v>
      </c>
      <c r="D21" s="1" t="str">
        <f>'ScienceDirect - Initial'!D24</f>
        <v>Development and Modification of a response Class via Positive and negative Reinforcement: a Translational Approach</v>
      </c>
      <c r="E21" s="1">
        <f>'ScienceDirect - Initial'!E24</f>
        <v>0</v>
      </c>
      <c r="F21" s="1">
        <f>'ScienceDirect - Initial'!F24</f>
        <v>0</v>
      </c>
      <c r="H21" s="1">
        <v>0</v>
      </c>
      <c r="I21" s="1">
        <v>0</v>
      </c>
      <c r="J21" t="b">
        <f t="shared" si="0"/>
        <v>1</v>
      </c>
      <c r="K21">
        <f t="array" ref="K21">INDEX($A$7:$F$3066,SMALL(IF(COUNTIF($L$5,$H$7:$H$3066)*COUNTIF($L$5,$I$7:$I$3066),MATCH(ROW($A$7:$A$3066),ROW($A$7:$A$3066)),""),ROWS($B$1:B15)),COLUMNS($A$1:B17))</f>
        <v>2017</v>
      </c>
      <c r="L21" t="str">
        <f t="array" ref="L21">INDEX($A$7:$F$3066,SMALL(IF(COUNTIF($L$5,$H$7:$H$3066)*COUNTIF($L$5,$I$7:$I$3066),MATCH(ROW($A$7:$A$3066),ROW($A$7:$A$3066)),""),ROWS($B$1:C15)),COLUMNS($A$1:C17))</f>
        <v>Ringdahl; Joel E; St Peter; Claire</v>
      </c>
      <c r="M21" t="str">
        <f t="array" ref="M21">INDEX($A$7:$F$3066,SMALL(IF(COUNTIF($L$5,$H$7:$H$3066)*COUNTIF($L$5,$I$7:$I$3066),MATCH(ROW($A$7:$A$3066),ROW($A$7:$A$3066)),""),ROWS($B$1:D15)),COLUMNS($A$1:D17))</f>
        <v>Resurgence: the Unintended Maintenance of problem Behavior</v>
      </c>
      <c r="N21">
        <f t="array" ref="N21">INDEX($A$7:$F$3066,SMALL(IF(COUNTIF($L$5,$H$7:$H$3066)*COUNTIF($L$5,$I$7:$I$3066),MATCH(ROW($A$7:$A$3066),ROW($A$7:$A$3066)),""),ROWS($B$1:E15)),COLUMNS($A$1:E17))</f>
        <v>0</v>
      </c>
      <c r="O21">
        <f t="array" ref="O21">INDEX($A$7:$F$3066,SMALL(IF(COUNTIF($L$5,$H$7:$H$3066)*COUNTIF($L$5,$I$7:$I$3066),MATCH(ROW($A$7:$A$3066),ROW($A$7:$A$3066)),""),ROWS($B$1:F15)),COLUMNS($A$1:F17))</f>
        <v>0</v>
      </c>
    </row>
    <row r="22" spans="1:15">
      <c r="A22" s="1">
        <f>'ScienceDirect - Initial'!A25</f>
        <v>0</v>
      </c>
      <c r="B22" s="1">
        <f>'ScienceDirect - Initial'!B25</f>
        <v>2011</v>
      </c>
      <c r="C22" s="1" t="str">
        <f>'ScienceDirect - Initial'!C25</f>
        <v>Nevin; John A; Shahan; Timothy A</v>
      </c>
      <c r="D22" s="1" t="str">
        <f>'ScienceDirect - Initial'!D25</f>
        <v>Behavioral Momentum Theory: Equations and Applications</v>
      </c>
      <c r="E22" s="1">
        <f>'ScienceDirect - Initial'!E25</f>
        <v>0</v>
      </c>
      <c r="F22" s="1">
        <f>'ScienceDirect - Initial'!F25</f>
        <v>0</v>
      </c>
      <c r="H22" s="1">
        <v>1</v>
      </c>
      <c r="I22" s="1">
        <v>1</v>
      </c>
      <c r="J22" t="b">
        <f t="shared" si="0"/>
        <v>1</v>
      </c>
      <c r="K22">
        <f t="array" ref="K22">INDEX($A$7:$F$3066,SMALL(IF(COUNTIF($L$5,$H$7:$H$3066)*COUNTIF($L$5,$I$7:$I$3066),MATCH(ROW($A$7:$A$3066),ROW($A$7:$A$3066)),""),ROWS($B$1:B16)),COLUMNS($A$1:B18))</f>
        <v>2011</v>
      </c>
      <c r="L22" t="str">
        <f t="array" ref="L22">INDEX($A$7:$F$3066,SMALL(IF(COUNTIF($L$5,$H$7:$H$3066)*COUNTIF($L$5,$I$7:$I$3066),MATCH(ROW($A$7:$A$3066),ROW($A$7:$A$3066)),""),ROWS($B$1:C16)),COLUMNS($A$1:C18))</f>
        <v>Shahan; Timothy A; Sweeney; Mary M</v>
      </c>
      <c r="M22" t="str">
        <f t="array" ref="M22">INDEX($A$7:$F$3066,SMALL(IF(COUNTIF($L$5,$H$7:$H$3066)*COUNTIF($L$5,$I$7:$I$3066),MATCH(ROW($A$7:$A$3066),ROW($A$7:$A$3066)),""),ROWS($B$1:D16)),COLUMNS($A$1:D18))</f>
        <v>a model of Resurgence Based on Behavioral Momentum Theory</v>
      </c>
      <c r="N22">
        <f t="array" ref="N22">INDEX($A$7:$F$3066,SMALL(IF(COUNTIF($L$5,$H$7:$H$3066)*COUNTIF($L$5,$I$7:$I$3066),MATCH(ROW($A$7:$A$3066),ROW($A$7:$A$3066)),""),ROWS($B$1:E16)),COLUMNS($A$1:E18))</f>
        <v>0</v>
      </c>
      <c r="O22">
        <f t="array" ref="O22">INDEX($A$7:$F$3066,SMALL(IF(COUNTIF($L$5,$H$7:$H$3066)*COUNTIF($L$5,$I$7:$I$3066),MATCH(ROW($A$7:$A$3066),ROW($A$7:$A$3066)),""),ROWS($B$1:F16)),COLUMNS($A$1:F18))</f>
        <v>0</v>
      </c>
    </row>
    <row r="23" spans="1:15">
      <c r="A23" s="1">
        <f>'ScienceDirect - Initial'!A26</f>
        <v>0</v>
      </c>
      <c r="B23" s="1">
        <f>'ScienceDirect - Initial'!B26</f>
        <v>2017</v>
      </c>
      <c r="C23" s="1" t="str">
        <f>'ScienceDirect - Initial'!C26</f>
        <v>Peterson; Stephanie M; Frieder; Jessica E; Quigley; Shawn P; Kestner; Kathryn M; Goyal; Manish; Smith; Shilo L; Dayton; Elizabeth; Brower Breitwieser; Carrie</v>
      </c>
      <c r="D23" s="1" t="str">
        <f>'ScienceDirect - Initial'!D26</f>
        <v>Concurrent Schedules of Reinforcement as "Challenges" to Maintenance</v>
      </c>
      <c r="E23" s="1">
        <f>'ScienceDirect - Initial'!E26</f>
        <v>0</v>
      </c>
      <c r="F23" s="1">
        <f>'ScienceDirect - Initial'!F26</f>
        <v>0</v>
      </c>
      <c r="H23" s="1">
        <v>1</v>
      </c>
      <c r="I23" s="1">
        <v>1</v>
      </c>
      <c r="J23" t="b">
        <f t="shared" si="0"/>
        <v>1</v>
      </c>
      <c r="K23">
        <f t="array" ref="K23">INDEX($A$7:$F$3066,SMALL(IF(COUNTIF($L$5,$H$7:$H$3066)*COUNTIF($L$5,$I$7:$I$3066),MATCH(ROW($A$7:$A$3066),ROW($A$7:$A$3066)),""),ROWS($B$1:B17)),COLUMNS($A$1:B19))</f>
        <v>2008</v>
      </c>
      <c r="L23" t="str">
        <f t="array" ref="L23">INDEX($A$7:$F$3066,SMALL(IF(COUNTIF($L$5,$H$7:$H$3066)*COUNTIF($L$5,$I$7:$I$3066),MATCH(ROW($A$7:$A$3066),ROW($A$7:$A$3066)),""),ROWS($B$1:C17)),COLUMNS($A$1:C19))</f>
        <v>da Silva; Stephanie P; Maxwell; Megan E; Lattal; Kennon A</v>
      </c>
      <c r="M23" t="str">
        <f t="array" ref="M23">INDEX($A$7:$F$3066,SMALL(IF(COUNTIF($L$5,$H$7:$H$3066)*COUNTIF($L$5,$I$7:$I$3066),MATCH(ROW($A$7:$A$3066),ROW($A$7:$A$3066)),""),ROWS($B$1:D17)),COLUMNS($A$1:D19))</f>
        <v>Concurrent Resurgence and Behavioral history</v>
      </c>
      <c r="N23">
        <f t="array" ref="N23">INDEX($A$7:$F$3066,SMALL(IF(COUNTIF($L$5,$H$7:$H$3066)*COUNTIF($L$5,$I$7:$I$3066),MATCH(ROW($A$7:$A$3066),ROW($A$7:$A$3066)),""),ROWS($B$1:E17)),COLUMNS($A$1:E19))</f>
        <v>0</v>
      </c>
      <c r="O23">
        <f t="array" ref="O23">INDEX($A$7:$F$3066,SMALL(IF(COUNTIF($L$5,$H$7:$H$3066)*COUNTIF($L$5,$I$7:$I$3066),MATCH(ROW($A$7:$A$3066),ROW($A$7:$A$3066)),""),ROWS($B$1:F17)),COLUMNS($A$1:F19))</f>
        <v>0</v>
      </c>
    </row>
    <row r="24" spans="1:15">
      <c r="A24" s="1">
        <f>'ScienceDirect - Initial'!A27</f>
        <v>0</v>
      </c>
      <c r="B24" s="1">
        <f>'ScienceDirect - Initial'!B27</f>
        <v>2006</v>
      </c>
      <c r="C24" s="1" t="str">
        <f>'ScienceDirect - Initial'!C27</f>
        <v>Reed; Phil; Morgan; Theresa A</v>
      </c>
      <c r="D24" s="1" t="str">
        <f>'ScienceDirect - Initial'!D27</f>
        <v>Resurgence of response sequences during extinction in rats Shows a Primacy effect</v>
      </c>
      <c r="E24" s="1">
        <f>'ScienceDirect - Initial'!E27</f>
        <v>0</v>
      </c>
      <c r="F24" s="1">
        <f>'ScienceDirect - Initial'!F27</f>
        <v>0</v>
      </c>
      <c r="H24" s="1">
        <v>1</v>
      </c>
      <c r="I24" s="1">
        <v>1</v>
      </c>
      <c r="J24" t="b">
        <f t="shared" si="0"/>
        <v>1</v>
      </c>
      <c r="K24">
        <f t="array" ref="K24">INDEX($A$7:$F$3066,SMALL(IF(COUNTIF($L$5,$H$7:$H$3066)*COUNTIF($L$5,$I$7:$I$3066),MATCH(ROW($A$7:$A$3066),ROW($A$7:$A$3066)),""),ROWS($B$1:B18)),COLUMNS($A$1:B20))</f>
        <v>2012</v>
      </c>
      <c r="L24" t="str">
        <f t="array" ref="L24">INDEX($A$7:$F$3066,SMALL(IF(COUNTIF($L$5,$H$7:$H$3066)*COUNTIF($L$5,$I$7:$I$3066),MATCH(ROW($A$7:$A$3066),ROW($A$7:$A$3066)),""),ROWS($B$1:C18)),COLUMNS($A$1:C20))</f>
        <v>Thrailkill; Eric A; Shahan; Timothy A</v>
      </c>
      <c r="M24" t="str">
        <f t="array" ref="M24">INDEX($A$7:$F$3066,SMALL(IF(COUNTIF($L$5,$H$7:$H$3066)*COUNTIF($L$5,$I$7:$I$3066),MATCH(ROW($A$7:$A$3066),ROW($A$7:$A$3066)),""),ROWS($B$1:D18)),COLUMNS($A$1:D20))</f>
        <v>resistance to change and relapse of Observing</v>
      </c>
      <c r="N24">
        <f t="array" ref="N24">INDEX($A$7:$F$3066,SMALL(IF(COUNTIF($L$5,$H$7:$H$3066)*COUNTIF($L$5,$I$7:$I$3066),MATCH(ROW($A$7:$A$3066),ROW($A$7:$A$3066)),""),ROWS($B$1:E18)),COLUMNS($A$1:E20))</f>
        <v>0</v>
      </c>
      <c r="O24">
        <f t="array" ref="O24">INDEX($A$7:$F$3066,SMALL(IF(COUNTIF($L$5,$H$7:$H$3066)*COUNTIF($L$5,$I$7:$I$3066),MATCH(ROW($A$7:$A$3066),ROW($A$7:$A$3066)),""),ROWS($B$1:F18)),COLUMNS($A$1:F20))</f>
        <v>0</v>
      </c>
    </row>
    <row r="25" spans="1:15">
      <c r="A25" s="1">
        <f>'ScienceDirect - Initial'!A28</f>
        <v>0</v>
      </c>
      <c r="B25" s="1">
        <f>'ScienceDirect - Initial'!B28</f>
        <v>2017</v>
      </c>
      <c r="C25" s="1" t="str">
        <f>'ScienceDirect - Initial'!C28</f>
        <v>Ringdahl; Joel E; St Peter; Claire</v>
      </c>
      <c r="D25" s="1" t="str">
        <f>'ScienceDirect - Initial'!D28</f>
        <v>Resurgence: the Unintended Maintenance of problem Behavior</v>
      </c>
      <c r="E25" s="1">
        <f>'ScienceDirect - Initial'!E28</f>
        <v>0</v>
      </c>
      <c r="F25" s="1">
        <f>'ScienceDirect - Initial'!F28</f>
        <v>0</v>
      </c>
      <c r="H25" s="1">
        <v>1</v>
      </c>
      <c r="I25" s="1">
        <v>1</v>
      </c>
      <c r="J25" t="b">
        <f t="shared" si="0"/>
        <v>1</v>
      </c>
      <c r="K25">
        <f t="array" ref="K25">INDEX($A$7:$F$3066,SMALL(IF(COUNTIF($L$5,$H$7:$H$3066)*COUNTIF($L$5,$I$7:$I$3066),MATCH(ROW($A$7:$A$3066),ROW($A$7:$A$3066)),""),ROWS($B$1:B19)),COLUMNS($A$1:B21))</f>
        <v>2009</v>
      </c>
      <c r="L25" t="str">
        <f t="array" ref="L25">INDEX($A$7:$F$3066,SMALL(IF(COUNTIF($L$5,$H$7:$H$3066)*COUNTIF($L$5,$I$7:$I$3066),MATCH(ROW($A$7:$A$3066),ROW($A$7:$A$3066)),""),ROWS($B$1:C19)),COLUMNS($A$1:C21))</f>
        <v>Volkert; Valerie M; Lerman; Dorothea C; Call; Nathan A; Trosclair Lasserre; Nicole</v>
      </c>
      <c r="M25" t="str">
        <f t="array" ref="M25">INDEX($A$7:$F$3066,SMALL(IF(COUNTIF($L$5,$H$7:$H$3066)*COUNTIF($L$5,$I$7:$I$3066),MATCH(ROW($A$7:$A$3066),ROW($A$7:$A$3066)),""),ROWS($B$1:D19)),COLUMNS($A$1:D21))</f>
        <v>an Evaluation of Resurgence during treatment with Functional Communication Training</v>
      </c>
      <c r="N25">
        <f t="array" ref="N25">INDEX($A$7:$F$3066,SMALL(IF(COUNTIF($L$5,$H$7:$H$3066)*COUNTIF($L$5,$I$7:$I$3066),MATCH(ROW($A$7:$A$3066),ROW($A$7:$A$3066)),""),ROWS($B$1:E19)),COLUMNS($A$1:E21))</f>
        <v>0</v>
      </c>
      <c r="O25">
        <f t="array" ref="O25">INDEX($A$7:$F$3066,SMALL(IF(COUNTIF($L$5,$H$7:$H$3066)*COUNTIF($L$5,$I$7:$I$3066),MATCH(ROW($A$7:$A$3066),ROW($A$7:$A$3066)),""),ROWS($B$1:F19)),COLUMNS($A$1:F21))</f>
        <v>0</v>
      </c>
    </row>
    <row r="26" spans="1:15">
      <c r="A26" s="1">
        <f>'ScienceDirect - Initial'!A29</f>
        <v>0</v>
      </c>
      <c r="B26" s="1">
        <f>'ScienceDirect - Initial'!B29</f>
        <v>2011</v>
      </c>
      <c r="C26" s="1" t="str">
        <f>'ScienceDirect - Initial'!C29</f>
        <v>Shahan; Timothy A; Sweeney; Mary M</v>
      </c>
      <c r="D26" s="1" t="str">
        <f>'ScienceDirect - Initial'!D29</f>
        <v>a model of Resurgence Based on Behavioral Momentum Theory</v>
      </c>
      <c r="E26" s="1">
        <f>'ScienceDirect - Initial'!E29</f>
        <v>0</v>
      </c>
      <c r="F26" s="1">
        <f>'ScienceDirect - Initial'!F29</f>
        <v>0</v>
      </c>
      <c r="H26" s="1">
        <v>1</v>
      </c>
      <c r="I26" s="1">
        <v>1</v>
      </c>
      <c r="J26" t="b">
        <f t="shared" si="0"/>
        <v>1</v>
      </c>
      <c r="K26">
        <f t="array" ref="K26">INDEX($A$7:$F$3066,SMALL(IF(COUNTIF($L$5,$H$7:$H$3066)*COUNTIF($L$5,$I$7:$I$3066),MATCH(ROW($A$7:$A$3066),ROW($A$7:$A$3066)),""),ROWS($B$1:B20)),COLUMNS($A$1:B22))</f>
        <v>2013</v>
      </c>
      <c r="L26" t="str">
        <f t="array" ref="L26">INDEX($A$7:$F$3066,SMALL(IF(COUNTIF($L$5,$H$7:$H$3066)*COUNTIF($L$5,$I$7:$I$3066),MATCH(ROW($A$7:$A$3066),ROW($A$7:$A$3066)),""),ROWS($B$1:C20)),COLUMNS($A$1:C22))</f>
        <v>Wacker; David P; Harding; Jay W; Morgan; Theresa A; Berg; Wendy K; Schieltz; Kelly M; Lee; John F; Padilla; Yaniz C</v>
      </c>
      <c r="M26" t="str">
        <f t="array" ref="M26">INDEX($A$7:$F$3066,SMALL(IF(COUNTIF($L$5,$H$7:$H$3066)*COUNTIF($L$5,$I$7:$I$3066),MATCH(ROW($A$7:$A$3066),ROW($A$7:$A$3066)),""),ROWS($B$1:D20)),COLUMNS($A$1:D22))</f>
        <v>an Evaluation of Resurgence during Functional Communication Training</v>
      </c>
      <c r="N26">
        <f t="array" ref="N26">INDEX($A$7:$F$3066,SMALL(IF(COUNTIF($L$5,$H$7:$H$3066)*COUNTIF($L$5,$I$7:$I$3066),MATCH(ROW($A$7:$A$3066),ROW($A$7:$A$3066)),""),ROWS($B$1:E20)),COLUMNS($A$1:E22))</f>
        <v>0</v>
      </c>
      <c r="O26">
        <f t="array" ref="O26">INDEX($A$7:$F$3066,SMALL(IF(COUNTIF($L$5,$H$7:$H$3066)*COUNTIF($L$5,$I$7:$I$3066),MATCH(ROW($A$7:$A$3066),ROW($A$7:$A$3066)),""),ROWS($B$1:F20)),COLUMNS($A$1:F22))</f>
        <v>0</v>
      </c>
    </row>
    <row r="27" spans="1:15">
      <c r="A27" s="1">
        <f>'ScienceDirect - Initial'!A30</f>
        <v>0</v>
      </c>
      <c r="B27" s="1">
        <f>'ScienceDirect - Initial'!B30</f>
        <v>2016</v>
      </c>
      <c r="C27" s="1" t="str">
        <f>'ScienceDirect - Initial'!C30</f>
        <v>Shyman; Eric</v>
      </c>
      <c r="D27" s="1" t="str">
        <f>'ScienceDirect - Initial'!D30</f>
        <v>the Reinforcement of Ableism: Normality, the medical model of Disability, and Humanism in applied Behavior Analysis and ASD</v>
      </c>
      <c r="E27" s="1">
        <f>'ScienceDirect - Initial'!E30</f>
        <v>0</v>
      </c>
      <c r="F27" s="1">
        <f>'ScienceDirect - Initial'!F30</f>
        <v>0</v>
      </c>
      <c r="H27" s="1">
        <v>0</v>
      </c>
      <c r="I27" s="1">
        <v>0</v>
      </c>
      <c r="J27" t="b">
        <f t="shared" si="0"/>
        <v>1</v>
      </c>
      <c r="K27">
        <f t="array" ref="K27">INDEX($A$7:$F$3066,SMALL(IF(COUNTIF($L$5,$H$7:$H$3066)*COUNTIF($L$5,$I$7:$I$3066),MATCH(ROW($A$7:$A$3066),ROW($A$7:$A$3066)),""),ROWS($B$1:B21)),COLUMNS($A$1:B23))</f>
        <v>2011</v>
      </c>
      <c r="L27" t="str">
        <f t="array" ref="L27">INDEX($A$7:$F$3066,SMALL(IF(COUNTIF($L$5,$H$7:$H$3066)*COUNTIF($L$5,$I$7:$I$3066),MATCH(ROW($A$7:$A$3066),ROW($A$7:$A$3066)),""),ROWS($B$1:C21)),COLUMNS($A$1:C23))</f>
        <v>Winterbauer; Neil E; Bouton; Mark E</v>
      </c>
      <c r="M27" t="str">
        <f t="array" ref="M27">INDEX($A$7:$F$3066,SMALL(IF(COUNTIF($L$5,$H$7:$H$3066)*COUNTIF($L$5,$I$7:$I$3066),MATCH(ROW($A$7:$A$3066),ROW($A$7:$A$3066)),""),ROWS($B$1:D21)),COLUMNS($A$1:D23))</f>
        <v>Mechanisms of Resurgence II: response-contingent reinforcers can Reinstate a Second extinguished Behavior</v>
      </c>
      <c r="N27">
        <f t="array" ref="N27">INDEX($A$7:$F$3066,SMALL(IF(COUNTIF($L$5,$H$7:$H$3066)*COUNTIF($L$5,$I$7:$I$3066),MATCH(ROW($A$7:$A$3066),ROW($A$7:$A$3066)),""),ROWS($B$1:E21)),COLUMNS($A$1:E23))</f>
        <v>0</v>
      </c>
      <c r="O27">
        <f t="array" ref="O27">INDEX($A$7:$F$3066,SMALL(IF(COUNTIF($L$5,$H$7:$H$3066)*COUNTIF($L$5,$I$7:$I$3066),MATCH(ROW($A$7:$A$3066),ROW($A$7:$A$3066)),""),ROWS($B$1:F21)),COLUMNS($A$1:F23))</f>
        <v>0</v>
      </c>
    </row>
    <row r="28" spans="1:15">
      <c r="A28" s="1">
        <f>'ScienceDirect - Initial'!A31</f>
        <v>0</v>
      </c>
      <c r="B28" s="1">
        <f>'ScienceDirect - Initial'!B31</f>
        <v>2008</v>
      </c>
      <c r="C28" s="1" t="str">
        <f>'ScienceDirect - Initial'!C31</f>
        <v>da Silva; Stephanie P; Maxwell; Megan E; Lattal; Kennon A</v>
      </c>
      <c r="D28" s="1" t="str">
        <f>'ScienceDirect - Initial'!D31</f>
        <v>Concurrent Resurgence and Behavioral history</v>
      </c>
      <c r="E28" s="1">
        <f>'ScienceDirect - Initial'!E31</f>
        <v>0</v>
      </c>
      <c r="F28" s="1">
        <f>'ScienceDirect - Initial'!F31</f>
        <v>0</v>
      </c>
      <c r="H28" s="1">
        <v>1</v>
      </c>
      <c r="I28" s="1">
        <v>1</v>
      </c>
      <c r="J28" t="b">
        <f t="shared" si="0"/>
        <v>1</v>
      </c>
      <c r="K28">
        <f t="array" ref="K28">INDEX($A$7:$F$3066,SMALL(IF(COUNTIF($L$5,$H$7:$H$3066)*COUNTIF($L$5,$I$7:$I$3066),MATCH(ROW($A$7:$A$3066),ROW($A$7:$A$3066)),""),ROWS($B$1:B22)),COLUMNS($A$1:B24))</f>
        <v>2013</v>
      </c>
      <c r="L28" t="str">
        <f t="array" ref="L28">INDEX($A$7:$F$3066,SMALL(IF(COUNTIF($L$5,$H$7:$H$3066)*COUNTIF($L$5,$I$7:$I$3066),MATCH(ROW($A$7:$A$3066),ROW($A$7:$A$3066)),""),ROWS($B$1:C22)),COLUMNS($A$1:C24))</f>
        <v>Winterbauer; Neil E; Lucke; Sara; Bouton; Mark E</v>
      </c>
      <c r="M28" t="str">
        <f t="array" ref="M28">INDEX($A$7:$F$3066,SMALL(IF(COUNTIF($L$5,$H$7:$H$3066)*COUNTIF($L$5,$I$7:$I$3066),MATCH(ROW($A$7:$A$3066),ROW($A$7:$A$3066)),""),ROWS($B$1:D22)),COLUMNS($A$1:D24))</f>
        <v>some Factors Modulating the strength of Resurgence After extinction of an instrumental Behavior</v>
      </c>
      <c r="N28">
        <f t="array" ref="N28">INDEX($A$7:$F$3066,SMALL(IF(COUNTIF($L$5,$H$7:$H$3066)*COUNTIF($L$5,$I$7:$I$3066),MATCH(ROW($A$7:$A$3066),ROW($A$7:$A$3066)),""),ROWS($B$1:E22)),COLUMNS($A$1:E24))</f>
        <v>0</v>
      </c>
      <c r="O28">
        <f t="array" ref="O28">INDEX($A$7:$F$3066,SMALL(IF(COUNTIF($L$5,$H$7:$H$3066)*COUNTIF($L$5,$I$7:$I$3066),MATCH(ROW($A$7:$A$3066),ROW($A$7:$A$3066)),""),ROWS($B$1:F22)),COLUMNS($A$1:F24))</f>
        <v>0</v>
      </c>
    </row>
    <row r="29" spans="1:15">
      <c r="A29" s="1">
        <f>'ScienceDirect - Initial'!A32</f>
        <v>0</v>
      </c>
      <c r="B29" s="1">
        <f>'ScienceDirect - Initial'!B32</f>
        <v>2012</v>
      </c>
      <c r="C29" s="1" t="str">
        <f>'ScienceDirect - Initial'!C32</f>
        <v>Thrailkill; Eric A; Shahan; Timothy A</v>
      </c>
      <c r="D29" s="1" t="str">
        <f>'ScienceDirect - Initial'!D32</f>
        <v>resistance to change and relapse of Observing</v>
      </c>
      <c r="E29" s="1">
        <f>'ScienceDirect - Initial'!E32</f>
        <v>0</v>
      </c>
      <c r="F29" s="1">
        <f>'ScienceDirect - Initial'!F32</f>
        <v>0</v>
      </c>
      <c r="H29" s="1">
        <v>1</v>
      </c>
      <c r="I29" s="1">
        <v>1</v>
      </c>
      <c r="J29" t="b">
        <f t="shared" si="0"/>
        <v>1</v>
      </c>
      <c r="K29">
        <f t="array" ref="K29">INDEX($A$7:$F$3066,SMALL(IF(COUNTIF($L$5,$H$7:$H$3066)*COUNTIF($L$5,$I$7:$I$3066),MATCH(ROW($A$7:$A$3066),ROW($A$7:$A$3066)),""),ROWS($B$1:B23)),COLUMNS($A$1:B25))</f>
        <v>2011</v>
      </c>
      <c r="L29" t="str">
        <f t="array" ref="L29">INDEX($A$7:$F$3066,SMALL(IF(COUNTIF($L$5,$H$7:$H$3066)*COUNTIF($L$5,$I$7:$I$3066),MATCH(ROW($A$7:$A$3066),ROW($A$7:$A$3066)),""),ROWS($B$1:C23)),COLUMNS($A$1:C25))</f>
        <v>Shahan, Timothy A; Sweeney, Mary M</v>
      </c>
      <c r="M29" t="str">
        <f t="array" ref="M29">INDEX($A$7:$F$3066,SMALL(IF(COUNTIF($L$5,$H$7:$H$3066)*COUNTIF($L$5,$I$7:$I$3066),MATCH(ROW($A$7:$A$3066),ROW($A$7:$A$3066)),""),ROWS($B$1:D23)),COLUMNS($A$1:D25))</f>
        <v>A model of resurgence based on behavioral momentum theory.</v>
      </c>
      <c r="N29" t="str">
        <f t="array" ref="N29">INDEX($A$7:$F$3066,SMALL(IF(COUNTIF($L$5,$H$7:$H$3066)*COUNTIF($L$5,$I$7:$I$3066),MATCH(ROW($A$7:$A$3066),ROW($A$7:$A$3066)),""),ROWS($B$1:E23)),COLUMNS($A$1:E25))</f>
        <v>Journal of the experimental analysis of behavior</v>
      </c>
      <c r="O29">
        <f t="array" ref="O29">INDEX($A$7:$F$3066,SMALL(IF(COUNTIF($L$5,$H$7:$H$3066)*COUNTIF($L$5,$I$7:$I$3066),MATCH(ROW($A$7:$A$3066),ROW($A$7:$A$3066)),""),ROWS($B$1:F23)),COLUMNS($A$1:F25))</f>
        <v>0</v>
      </c>
    </row>
    <row r="30" spans="1:15">
      <c r="A30" s="1">
        <f>'ScienceDirect - Initial'!A33</f>
        <v>0</v>
      </c>
      <c r="B30" s="1">
        <f>'ScienceDirect - Initial'!B33</f>
        <v>2009</v>
      </c>
      <c r="C30" s="1" t="str">
        <f>'ScienceDirect - Initial'!C33</f>
        <v>Volkert; Valerie M; Lerman; Dorothea C; Call; Nathan A; Trosclair Lasserre; Nicole</v>
      </c>
      <c r="D30" s="1" t="str">
        <f>'ScienceDirect - Initial'!D33</f>
        <v>an Evaluation of Resurgence during treatment with Functional Communication Training</v>
      </c>
      <c r="E30" s="1">
        <f>'ScienceDirect - Initial'!E33</f>
        <v>0</v>
      </c>
      <c r="F30" s="1">
        <f>'ScienceDirect - Initial'!F33</f>
        <v>0</v>
      </c>
      <c r="H30" s="1">
        <v>1</v>
      </c>
      <c r="I30" s="1">
        <v>1</v>
      </c>
      <c r="J30" t="b">
        <f t="shared" si="0"/>
        <v>1</v>
      </c>
      <c r="K30">
        <f t="array" ref="K30">INDEX($A$7:$F$3066,SMALL(IF(COUNTIF($L$5,$H$7:$H$3066)*COUNTIF($L$5,$I$7:$I$3066),MATCH(ROW($A$7:$A$3066),ROW($A$7:$A$3066)),""),ROWS($B$1:B24)),COLUMNS($A$1:B26))</f>
        <v>2020</v>
      </c>
      <c r="L30" t="str">
        <f t="array" ref="L30">INDEX($A$7:$F$3066,SMALL(IF(COUNTIF($L$5,$H$7:$H$3066)*COUNTIF($L$5,$I$7:$I$3066),MATCH(ROW($A$7:$A$3066),ROW($A$7:$A$3066)),""),ROWS($B$1:C24)),COLUMNS($A$1:C26))</f>
        <v>Greer, Brian D; Fisher, Wayne W; Retzlaff, Billie J; Fuhrman, Ashley M</v>
      </c>
      <c r="M30" t="str">
        <f t="array" ref="M30">INDEX($A$7:$F$3066,SMALL(IF(COUNTIF($L$5,$H$7:$H$3066)*COUNTIF($L$5,$I$7:$I$3066),MATCH(ROW($A$7:$A$3066),ROW($A$7:$A$3066)),""),ROWS($B$1:D24)),COLUMNS($A$1:D26))</f>
        <v>A preliminary evaluation of treatment duration on the resurgence of destructive behavior.</v>
      </c>
      <c r="N30" t="str">
        <f t="array" ref="N30">INDEX($A$7:$F$3066,SMALL(IF(COUNTIF($L$5,$H$7:$H$3066)*COUNTIF($L$5,$I$7:$I$3066),MATCH(ROW($A$7:$A$3066),ROW($A$7:$A$3066)),""),ROWS($B$1:E24)),COLUMNS($A$1:E26))</f>
        <v>Journal of the experimental analysis of behavior</v>
      </c>
      <c r="O30">
        <f t="array" ref="O30">INDEX($A$7:$F$3066,SMALL(IF(COUNTIF($L$5,$H$7:$H$3066)*COUNTIF($L$5,$I$7:$I$3066),MATCH(ROW($A$7:$A$3066),ROW($A$7:$A$3066)),""),ROWS($B$1:F24)),COLUMNS($A$1:F26))</f>
        <v>0</v>
      </c>
    </row>
    <row r="31" spans="1:15">
      <c r="A31" s="1">
        <f>'ScienceDirect - Initial'!A34</f>
        <v>0</v>
      </c>
      <c r="B31" s="1">
        <f>'ScienceDirect - Initial'!B34</f>
        <v>2013</v>
      </c>
      <c r="C31" s="1" t="str">
        <f>'ScienceDirect - Initial'!C34</f>
        <v>Wacker; David P; Harding; Jay W; Morgan; Theresa A; Berg; Wendy K; Schieltz; Kelly M; Lee; John F; Padilla; Yaniz C</v>
      </c>
      <c r="D31" s="1" t="str">
        <f>'ScienceDirect - Initial'!D34</f>
        <v>an Evaluation of Resurgence during Functional Communication Training</v>
      </c>
      <c r="E31" s="1">
        <f>'ScienceDirect - Initial'!E34</f>
        <v>0</v>
      </c>
      <c r="F31" s="1">
        <f>'ScienceDirect - Initial'!F34</f>
        <v>0</v>
      </c>
      <c r="H31" s="1">
        <v>1</v>
      </c>
      <c r="I31" s="1">
        <v>1</v>
      </c>
      <c r="J31" t="b">
        <f t="shared" si="0"/>
        <v>1</v>
      </c>
      <c r="K31">
        <f t="array" ref="K31">INDEX($A$7:$F$3066,SMALL(IF(COUNTIF($L$5,$H$7:$H$3066)*COUNTIF($L$5,$I$7:$I$3066),MATCH(ROW($A$7:$A$3066),ROW($A$7:$A$3066)),""),ROWS($B$1:B25)),COLUMNS($A$1:B27))</f>
        <v>2016</v>
      </c>
      <c r="L31" t="str">
        <f t="array" ref="L31">INDEX($A$7:$F$3066,SMALL(IF(COUNTIF($L$5,$H$7:$H$3066)*COUNTIF($L$5,$I$7:$I$3066),MATCH(ROW($A$7:$A$3066),ROW($A$7:$A$3066)),""),ROWS($B$1:C25)),COLUMNS($A$1:C27))</f>
        <v>Fuhrman, Ashley M; Fisher, Wayne W; Greer, Brian D</v>
      </c>
      <c r="M31" t="str">
        <f t="array" ref="M31">INDEX($A$7:$F$3066,SMALL(IF(COUNTIF($L$5,$H$7:$H$3066)*COUNTIF($L$5,$I$7:$I$3066),MATCH(ROW($A$7:$A$3066),ROW($A$7:$A$3066)),""),ROWS($B$1:D25)),COLUMNS($A$1:D27))</f>
        <v>A preliminary investigation on improving functional communication training by mitigating resurgence of destructive behavior.</v>
      </c>
      <c r="N31" t="str">
        <f t="array" ref="N31">INDEX($A$7:$F$3066,SMALL(IF(COUNTIF($L$5,$H$7:$H$3066)*COUNTIF($L$5,$I$7:$I$3066),MATCH(ROW($A$7:$A$3066),ROW($A$7:$A$3066)),""),ROWS($B$1:E25)),COLUMNS($A$1:E27))</f>
        <v>Journal of applied behavior analysis</v>
      </c>
      <c r="O31">
        <f t="array" ref="O31">INDEX($A$7:$F$3066,SMALL(IF(COUNTIF($L$5,$H$7:$H$3066)*COUNTIF($L$5,$I$7:$I$3066),MATCH(ROW($A$7:$A$3066),ROW($A$7:$A$3066)),""),ROWS($B$1:F25)),COLUMNS($A$1:F27))</f>
        <v>0</v>
      </c>
    </row>
    <row r="32" spans="1:15">
      <c r="A32" s="1">
        <f>'ScienceDirect - Initial'!A35</f>
        <v>0</v>
      </c>
      <c r="B32" s="1">
        <f>'ScienceDirect - Initial'!B35</f>
        <v>2011</v>
      </c>
      <c r="C32" s="1" t="str">
        <f>'ScienceDirect - Initial'!C35</f>
        <v>Winterbauer; Neil E; Bouton; Mark E</v>
      </c>
      <c r="D32" s="1" t="str">
        <f>'ScienceDirect - Initial'!D35</f>
        <v>Mechanisms of Resurgence II: response-contingent reinforcers can Reinstate a Second extinguished Behavior</v>
      </c>
      <c r="E32" s="1">
        <f>'ScienceDirect - Initial'!E35</f>
        <v>0</v>
      </c>
      <c r="F32" s="1">
        <f>'ScienceDirect - Initial'!F35</f>
        <v>0</v>
      </c>
      <c r="H32" s="1">
        <v>1</v>
      </c>
      <c r="I32" s="1">
        <v>1</v>
      </c>
      <c r="J32" t="b">
        <f t="shared" si="0"/>
        <v>1</v>
      </c>
      <c r="K32">
        <f t="array" ref="K32">INDEX($A$7:$F$3066,SMALL(IF(COUNTIF($L$5,$H$7:$H$3066)*COUNTIF($L$5,$I$7:$I$3066),MATCH(ROW($A$7:$A$3066),ROW($A$7:$A$3066)),""),ROWS($B$1:B26)),COLUMNS($A$1:B28))</f>
        <v>2017</v>
      </c>
      <c r="L32" t="str">
        <f t="array" ref="L32">INDEX($A$7:$F$3066,SMALL(IF(COUNTIF($L$5,$H$7:$H$3066)*COUNTIF($L$5,$I$7:$I$3066),MATCH(ROW($A$7:$A$3066),ROW($A$7:$A$3066)),""),ROWS($B$1:C26)),COLUMNS($A$1:C28))</f>
        <v>Adami, Summer; Falcomata, Terry S; Muething, Colin S; Hoffman, Katherine</v>
      </c>
      <c r="M32" t="str">
        <f t="array" ref="M32">INDEX($A$7:$F$3066,SMALL(IF(COUNTIF($L$5,$H$7:$H$3066)*COUNTIF($L$5,$I$7:$I$3066),MATCH(ROW($A$7:$A$3066),ROW($A$7:$A$3066)),""),ROWS($B$1:D26)),COLUMNS($A$1:D28))</f>
        <v>An Evaluation of Lag Schedules of Reinforcement During Functional Communication Training: Effects on Varied Mand Responding and Challenging Behavior.</v>
      </c>
      <c r="N32" t="str">
        <f t="array" ref="N32">INDEX($A$7:$F$3066,SMALL(IF(COUNTIF($L$5,$H$7:$H$3066)*COUNTIF($L$5,$I$7:$I$3066),MATCH(ROW($A$7:$A$3066),ROW($A$7:$A$3066)),""),ROWS($B$1:E26)),COLUMNS($A$1:E28))</f>
        <v>Behavior analysis in practice</v>
      </c>
      <c r="O32">
        <f t="array" ref="O32">INDEX($A$7:$F$3066,SMALL(IF(COUNTIF($L$5,$H$7:$H$3066)*COUNTIF($L$5,$I$7:$I$3066),MATCH(ROW($A$7:$A$3066),ROW($A$7:$A$3066)),""),ROWS($B$1:F26)),COLUMNS($A$1:F28))</f>
        <v>0</v>
      </c>
    </row>
    <row r="33" spans="1:15">
      <c r="A33" s="1">
        <f>'ScienceDirect - Initial'!A36</f>
        <v>0</v>
      </c>
      <c r="B33" s="1">
        <f>'ScienceDirect - Initial'!B36</f>
        <v>2013</v>
      </c>
      <c r="C33" s="1" t="str">
        <f>'ScienceDirect - Initial'!C36</f>
        <v>Winterbauer; Neil E; Lucke; Sara; Bouton; Mark E</v>
      </c>
      <c r="D33" s="1" t="str">
        <f>'ScienceDirect - Initial'!D36</f>
        <v>some Factors Modulating the strength of Resurgence After extinction of an instrumental Behavior</v>
      </c>
      <c r="E33" s="1">
        <f>'ScienceDirect - Initial'!E36</f>
        <v>0</v>
      </c>
      <c r="F33" s="1">
        <f>'ScienceDirect - Initial'!F36</f>
        <v>0</v>
      </c>
      <c r="H33" s="1">
        <v>1</v>
      </c>
      <c r="I33" s="1">
        <v>1</v>
      </c>
      <c r="J33" t="b">
        <f t="shared" si="0"/>
        <v>1</v>
      </c>
      <c r="K33">
        <f t="array" ref="K33">INDEX($A$7:$F$3066,SMALL(IF(COUNTIF($L$5,$H$7:$H$3066)*COUNTIF($L$5,$I$7:$I$3066),MATCH(ROW($A$7:$A$3066),ROW($A$7:$A$3066)),""),ROWS($B$1:B27)),COLUMNS($A$1:B29))</f>
        <v>2009</v>
      </c>
      <c r="L33" t="str">
        <f t="array" ref="L33">INDEX($A$7:$F$3066,SMALL(IF(COUNTIF($L$5,$H$7:$H$3066)*COUNTIF($L$5,$I$7:$I$3066),MATCH(ROW($A$7:$A$3066),ROW($A$7:$A$3066)),""),ROWS($B$1:C27)),COLUMNS($A$1:C29))</f>
        <v>Volkert, Valerie M; Lerman, Dorothea C; Call, Nathan A; Trosclair-Lasserre, Nicole</v>
      </c>
      <c r="M33" t="str">
        <f t="array" ref="M33">INDEX($A$7:$F$3066,SMALL(IF(COUNTIF($L$5,$H$7:$H$3066)*COUNTIF($L$5,$I$7:$I$3066),MATCH(ROW($A$7:$A$3066),ROW($A$7:$A$3066)),""),ROWS($B$1:D27)),COLUMNS($A$1:D29))</f>
        <v>An evaluation of resurgence during treatment with functional communication training.</v>
      </c>
      <c r="N33" t="str">
        <f t="array" ref="N33">INDEX($A$7:$F$3066,SMALL(IF(COUNTIF($L$5,$H$7:$H$3066)*COUNTIF($L$5,$I$7:$I$3066),MATCH(ROW($A$7:$A$3066),ROW($A$7:$A$3066)),""),ROWS($B$1:E27)),COLUMNS($A$1:E29))</f>
        <v>Journal of applied behavior analysis</v>
      </c>
      <c r="O33">
        <f t="array" ref="O33">INDEX($A$7:$F$3066,SMALL(IF(COUNTIF($L$5,$H$7:$H$3066)*COUNTIF($L$5,$I$7:$I$3066),MATCH(ROW($A$7:$A$3066),ROW($A$7:$A$3066)),""),ROWS($B$1:F27)),COLUMNS($A$1:F29))</f>
        <v>0</v>
      </c>
    </row>
    <row r="34" spans="1:15">
      <c r="A34" s="1">
        <f>'ScienceDirect - Initial'!A37</f>
        <v>0</v>
      </c>
      <c r="B34" s="1">
        <f>'ScienceDirect - Initial'!B37</f>
        <v>2002</v>
      </c>
      <c r="C34" s="1" t="str">
        <f>'ScienceDirect - Initial'!C37</f>
        <v>Shaw, Frank H; Geyer, Charles J; Shaw, Ruth G</v>
      </c>
      <c r="D34" s="1" t="str">
        <f>'ScienceDirect - Initial'!D37</f>
        <v>A comprehensive model of mutations affecting fitness and inferences for Arabidopsis thaliana.</v>
      </c>
      <c r="E34" s="1" t="str">
        <f>'ScienceDirect - Initial'!E37</f>
        <v>Evolution; international journal of organic evolution</v>
      </c>
      <c r="F34" s="1">
        <f>'ScienceDirect - Initial'!F37</f>
        <v>0</v>
      </c>
      <c r="H34" s="1">
        <v>0</v>
      </c>
      <c r="I34" s="1">
        <v>0</v>
      </c>
      <c r="J34" t="b">
        <f t="shared" si="0"/>
        <v>1</v>
      </c>
      <c r="K34">
        <f t="array" ref="K34">INDEX($A$7:$F$3066,SMALL(IF(COUNTIF($L$5,$H$7:$H$3066)*COUNTIF($L$5,$I$7:$I$3066),MATCH(ROW($A$7:$A$3066),ROW($A$7:$A$3066)),""),ROWS($B$1:B28)),COLUMNS($A$1:B30))</f>
        <v>2020</v>
      </c>
      <c r="L34" t="str">
        <f t="array" ref="L34">INDEX($A$7:$F$3066,SMALL(IF(COUNTIF($L$5,$H$7:$H$3066)*COUNTIF($L$5,$I$7:$I$3066),MATCH(ROW($A$7:$A$3066),ROW($A$7:$A$3066)),""),ROWS($B$1:C28)),COLUMNS($A$1:C30))</f>
        <v>Suess, Alyssa N; Schieltz, Kelly M; Wacker, David P; Detrick, Jessica; Podlesnik, Christopher A</v>
      </c>
      <c r="M34" t="str">
        <f t="array" ref="M34">INDEX($A$7:$F$3066,SMALL(IF(COUNTIF($L$5,$H$7:$H$3066)*COUNTIF($L$5,$I$7:$I$3066),MATCH(ROW($A$7:$A$3066),ROW($A$7:$A$3066)),""),ROWS($B$1:D28)),COLUMNS($A$1:D30))</f>
        <v>An evaluation of resurgence following functional communication training conducted in alternative antecedent contexts via telehealth.</v>
      </c>
      <c r="N34" t="str">
        <f t="array" ref="N34">INDEX($A$7:$F$3066,SMALL(IF(COUNTIF($L$5,$H$7:$H$3066)*COUNTIF($L$5,$I$7:$I$3066),MATCH(ROW($A$7:$A$3066),ROW($A$7:$A$3066)),""),ROWS($B$1:E28)),COLUMNS($A$1:E30))</f>
        <v>Journal of the experimental analysis of behavior</v>
      </c>
      <c r="O34">
        <f t="array" ref="O34">INDEX($A$7:$F$3066,SMALL(IF(COUNTIF($L$5,$H$7:$H$3066)*COUNTIF($L$5,$I$7:$I$3066),MATCH(ROW($A$7:$A$3066),ROW($A$7:$A$3066)),""),ROWS($B$1:F28)),COLUMNS($A$1:F30))</f>
        <v>0</v>
      </c>
    </row>
    <row r="35" spans="1:15">
      <c r="A35" s="1">
        <f>'ScienceDirect - Initial'!A38</f>
        <v>0</v>
      </c>
      <c r="B35" s="1">
        <f>'ScienceDirect - Initial'!B38</f>
        <v>2011</v>
      </c>
      <c r="C35" s="1" t="str">
        <f>'ScienceDirect - Initial'!C38</f>
        <v>Shahan, Timothy A; Sweeney, Mary M</v>
      </c>
      <c r="D35" s="1" t="str">
        <f>'ScienceDirect - Initial'!D38</f>
        <v>A model of resurgence based on behavioral momentum theory.</v>
      </c>
      <c r="E35" s="1" t="str">
        <f>'ScienceDirect - Initial'!E38</f>
        <v>Journal of the experimental analysis of behavior</v>
      </c>
      <c r="F35" s="1">
        <f>'ScienceDirect - Initial'!F38</f>
        <v>0</v>
      </c>
      <c r="H35" s="1">
        <v>1</v>
      </c>
      <c r="I35" s="1">
        <v>1</v>
      </c>
      <c r="J35" t="b">
        <f t="shared" si="0"/>
        <v>1</v>
      </c>
      <c r="K35">
        <f t="array" ref="K35">INDEX($A$7:$F$3066,SMALL(IF(COUNTIF($L$5,$H$7:$H$3066)*COUNTIF($L$5,$I$7:$I$3066),MATCH(ROW($A$7:$A$3066),ROW($A$7:$A$3066)),""),ROWS($B$1:B29)),COLUMNS($A$1:B31))</f>
        <v>2014</v>
      </c>
      <c r="L35" t="str">
        <f t="array" ref="L35">INDEX($A$7:$F$3066,SMALL(IF(COUNTIF($L$5,$H$7:$H$3066)*COUNTIF($L$5,$I$7:$I$3066),MATCH(ROW($A$7:$A$3066),ROW($A$7:$A$3066)),""),ROWS($B$1:C29)),COLUMNS($A$1:C31))</f>
        <v>Hoffman, Katherine; Falcomata, Terry S</v>
      </c>
      <c r="M35" t="str">
        <f t="array" ref="M35">INDEX($A$7:$F$3066,SMALL(IF(COUNTIF($L$5,$H$7:$H$3066)*COUNTIF($L$5,$I$7:$I$3066),MATCH(ROW($A$7:$A$3066),ROW($A$7:$A$3066)),""),ROWS($B$1:D29)),COLUMNS($A$1:D31))</f>
        <v>An evaluation of resurgence of appropriate communication in individuals with autism who exhibit severe problem behavior.</v>
      </c>
      <c r="N35" t="str">
        <f t="array" ref="N35">INDEX($A$7:$F$3066,SMALL(IF(COUNTIF($L$5,$H$7:$H$3066)*COUNTIF($L$5,$I$7:$I$3066),MATCH(ROW($A$7:$A$3066),ROW($A$7:$A$3066)),""),ROWS($B$1:E29)),COLUMNS($A$1:E31))</f>
        <v>Journal of applied behavior analysis</v>
      </c>
      <c r="O35">
        <f t="array" ref="O35">INDEX($A$7:$F$3066,SMALL(IF(COUNTIF($L$5,$H$7:$H$3066)*COUNTIF($L$5,$I$7:$I$3066),MATCH(ROW($A$7:$A$3066),ROW($A$7:$A$3066)),""),ROWS($B$1:F29)),COLUMNS($A$1:F31))</f>
        <v>0</v>
      </c>
    </row>
    <row r="36" spans="1:15">
      <c r="A36" s="1">
        <f>'ScienceDirect - Initial'!A39</f>
        <v>0</v>
      </c>
      <c r="B36" s="1">
        <f>'ScienceDirect - Initial'!B39</f>
        <v>2020</v>
      </c>
      <c r="C36" s="1" t="str">
        <f>'ScienceDirect - Initial'!C39</f>
        <v>Greer, Brian D; Fisher, Wayne W; Retzlaff, Billie J; Fuhrman, Ashley M</v>
      </c>
      <c r="D36" s="1" t="str">
        <f>'ScienceDirect - Initial'!D39</f>
        <v>A preliminary evaluation of treatment duration on the resurgence of destructive behavior.</v>
      </c>
      <c r="E36" s="1" t="str">
        <f>'ScienceDirect - Initial'!E39</f>
        <v>Journal of the experimental analysis of behavior</v>
      </c>
      <c r="F36" s="1">
        <f>'ScienceDirect - Initial'!F39</f>
        <v>0</v>
      </c>
      <c r="H36" s="1">
        <v>1</v>
      </c>
      <c r="I36" s="1">
        <v>1</v>
      </c>
      <c r="J36" t="b">
        <f t="shared" si="0"/>
        <v>1</v>
      </c>
      <c r="K36">
        <f t="array" ref="K36">INDEX($A$7:$F$3066,SMALL(IF(COUNTIF($L$5,$H$7:$H$3066)*COUNTIF($L$5,$I$7:$I$3066),MATCH(ROW($A$7:$A$3066),ROW($A$7:$A$3066)),""),ROWS($B$1:B30)),COLUMNS($A$1:B32))</f>
        <v>2016</v>
      </c>
      <c r="L36" t="str">
        <f t="array" ref="L36">INDEX($A$7:$F$3066,SMALL(IF(COUNTIF($L$5,$H$7:$H$3066)*COUNTIF($L$5,$I$7:$I$3066),MATCH(ROW($A$7:$A$3066),ROW($A$7:$A$3066)),""),ROWS($B$1:C30)),COLUMNS($A$1:C32))</f>
        <v>Venniro, Marco; Caprioli, Daniele; Shaham, Yavin</v>
      </c>
      <c r="M36" t="str">
        <f t="array" ref="M36">INDEX($A$7:$F$3066,SMALL(IF(COUNTIF($L$5,$H$7:$H$3066)*COUNTIF($L$5,$I$7:$I$3066),MATCH(ROW($A$7:$A$3066),ROW($A$7:$A$3066)),""),ROWS($B$1:D30)),COLUMNS($A$1:D32))</f>
        <v>Animal models of drug relapse and craving: From drug priming-induced reinstatement to incubation of craving after voluntary abstinence.</v>
      </c>
      <c r="N36" t="str">
        <f t="array" ref="N36">INDEX($A$7:$F$3066,SMALL(IF(COUNTIF($L$5,$H$7:$H$3066)*COUNTIF($L$5,$I$7:$I$3066),MATCH(ROW($A$7:$A$3066),ROW($A$7:$A$3066)),""),ROWS($B$1:E30)),COLUMNS($A$1:E32))</f>
        <v>Progress in brain research</v>
      </c>
      <c r="O36">
        <f t="array" ref="O36">INDEX($A$7:$F$3066,SMALL(IF(COUNTIF($L$5,$H$7:$H$3066)*COUNTIF($L$5,$I$7:$I$3066),MATCH(ROW($A$7:$A$3066),ROW($A$7:$A$3066)),""),ROWS($B$1:F30)),COLUMNS($A$1:F32))</f>
        <v>0</v>
      </c>
    </row>
    <row r="37" spans="1:15">
      <c r="A37" s="1">
        <f>'ScienceDirect - Initial'!A40</f>
        <v>0</v>
      </c>
      <c r="B37" s="1">
        <f>'ScienceDirect - Initial'!B40</f>
        <v>2016</v>
      </c>
      <c r="C37" s="1" t="str">
        <f>'ScienceDirect - Initial'!C40</f>
        <v>Fuhrman, Ashley M; Fisher, Wayne W; Greer, Brian D</v>
      </c>
      <c r="D37" s="1" t="str">
        <f>'ScienceDirect - Initial'!D40</f>
        <v>A preliminary investigation on improving functional communication training by mitigating resurgence of destructive behavior.</v>
      </c>
      <c r="E37" s="1" t="str">
        <f>'ScienceDirect - Initial'!E40</f>
        <v>Journal of applied behavior analysis</v>
      </c>
      <c r="F37" s="1">
        <f>'ScienceDirect - Initial'!F40</f>
        <v>0</v>
      </c>
      <c r="H37" s="1">
        <v>1</v>
      </c>
      <c r="I37" s="1">
        <v>1</v>
      </c>
      <c r="J37" t="b">
        <f t="shared" si="0"/>
        <v>1</v>
      </c>
      <c r="K37">
        <f t="array" ref="K37">INDEX($A$7:$F$3066,SMALL(IF(COUNTIF($L$5,$H$7:$H$3066)*COUNTIF($L$5,$I$7:$I$3066),MATCH(ROW($A$7:$A$3066),ROW($A$7:$A$3066)),""),ROWS($B$1:B31)),COLUMNS($A$1:B33))</f>
        <v>2018</v>
      </c>
      <c r="L37" t="str">
        <f t="array" ref="L37">INDEX($A$7:$F$3066,SMALL(IF(COUNTIF($L$5,$H$7:$H$3066)*COUNTIF($L$5,$I$7:$I$3066),MATCH(ROW($A$7:$A$3066),ROW($A$7:$A$3066)),""),ROWS($B$1:C31)),COLUMNS($A$1:C33))</f>
        <v>Liggett, Ashley P; Nastri, Regina; Podlesnik, Christopher A</v>
      </c>
      <c r="M37" t="str">
        <f t="array" ref="M37">INDEX($A$7:$F$3066,SMALL(IF(COUNTIF($L$5,$H$7:$H$3066)*COUNTIF($L$5,$I$7:$I$3066),MATCH(ROW($A$7:$A$3066),ROW($A$7:$A$3066)),""),ROWS($B$1:D31)),COLUMNS($A$1:D33))</f>
        <v>Assessing the combined effects of resurgence and reinstatement in children diagnosed with autism spectrum disorder.</v>
      </c>
      <c r="N37" t="str">
        <f t="array" ref="N37">INDEX($A$7:$F$3066,SMALL(IF(COUNTIF($L$5,$H$7:$H$3066)*COUNTIF($L$5,$I$7:$I$3066),MATCH(ROW($A$7:$A$3066),ROW($A$7:$A$3066)),""),ROWS($B$1:E31)),COLUMNS($A$1:E33))</f>
        <v>Journal of the experimental analysis of behavior</v>
      </c>
      <c r="O37">
        <f t="array" ref="O37">INDEX($A$7:$F$3066,SMALL(IF(COUNTIF($L$5,$H$7:$H$3066)*COUNTIF($L$5,$I$7:$I$3066),MATCH(ROW($A$7:$A$3066),ROW($A$7:$A$3066)),""),ROWS($B$1:F31)),COLUMNS($A$1:F33))</f>
        <v>0</v>
      </c>
    </row>
    <row r="38" spans="1:15">
      <c r="A38" s="1">
        <f>'ScienceDirect - Initial'!A41</f>
        <v>0</v>
      </c>
      <c r="B38" s="1">
        <f>'ScienceDirect - Initial'!B41</f>
        <v>2016</v>
      </c>
      <c r="C38" s="1" t="str">
        <f>'ScienceDirect - Initial'!C41</f>
        <v>Saunders, Kathryn J; Hine, Kathleen; Hayashi, Yusuke; Williams, Dean C</v>
      </c>
      <c r="D38" s="1" t="str">
        <f>'ScienceDirect - Initial'!D41</f>
        <v>Adventitious Reinforcement of Maladaptive Stimulus Control Interferes with Learning.</v>
      </c>
      <c r="E38" s="1" t="str">
        <f>'ScienceDirect - Initial'!E41</f>
        <v>Behavior analysis in practice</v>
      </c>
      <c r="F38" s="1">
        <f>'ScienceDirect - Initial'!F41</f>
        <v>0</v>
      </c>
      <c r="H38" s="1">
        <v>0</v>
      </c>
      <c r="I38" s="1">
        <v>0</v>
      </c>
      <c r="J38" t="b">
        <f t="shared" si="0"/>
        <v>1</v>
      </c>
      <c r="K38">
        <f t="array" ref="K38">INDEX($A$7:$F$3066,SMALL(IF(COUNTIF($L$5,$H$7:$H$3066)*COUNTIF($L$5,$I$7:$I$3066),MATCH(ROW($A$7:$A$3066),ROW($A$7:$A$3066)),""),ROWS($B$1:B32)),COLUMNS($A$1:B34))</f>
        <v>2018</v>
      </c>
      <c r="L38" t="str">
        <f t="array" ref="L38">INDEX($A$7:$F$3066,SMALL(IF(COUNTIF($L$5,$H$7:$H$3066)*COUNTIF($L$5,$I$7:$I$3066),MATCH(ROW($A$7:$A$3066),ROW($A$7:$A$3066)),""),ROWS($B$1:C32)),COLUMNS($A$1:C34))</f>
        <v>Kestner, Kathryn M; Diaz-Salvat, Claudia C; St Peter, Claire C; Peterson, Stephanie M</v>
      </c>
      <c r="M38" t="str">
        <f t="array" ref="M38">INDEX($A$7:$F$3066,SMALL(IF(COUNTIF($L$5,$H$7:$H$3066)*COUNTIF($L$5,$I$7:$I$3066),MATCH(ROW($A$7:$A$3066),ROW($A$7:$A$3066)),""),ROWS($B$1:D32)),COLUMNS($A$1:D34))</f>
        <v>Assessing the repeatability of resurgence in humans: Implications for the use of within-subject designs.</v>
      </c>
      <c r="N38" t="str">
        <f t="array" ref="N38">INDEX($A$7:$F$3066,SMALL(IF(COUNTIF($L$5,$H$7:$H$3066)*COUNTIF($L$5,$I$7:$I$3066),MATCH(ROW($A$7:$A$3066),ROW($A$7:$A$3066)),""),ROWS($B$1:E32)),COLUMNS($A$1:E34))</f>
        <v>Journal of the experimental analysis of behavior</v>
      </c>
      <c r="O38">
        <f t="array" ref="O38">INDEX($A$7:$F$3066,SMALL(IF(COUNTIF($L$5,$H$7:$H$3066)*COUNTIF($L$5,$I$7:$I$3066),MATCH(ROW($A$7:$A$3066),ROW($A$7:$A$3066)),""),ROWS($B$1:F32)),COLUMNS($A$1:F34))</f>
        <v>0</v>
      </c>
    </row>
    <row r="39" spans="1:15">
      <c r="A39" s="1">
        <f>'ScienceDirect - Initial'!A42</f>
        <v>0</v>
      </c>
      <c r="B39" s="1">
        <f>'ScienceDirect - Initial'!B42</f>
        <v>2017</v>
      </c>
      <c r="C39" s="1" t="str">
        <f>'ScienceDirect - Initial'!C42</f>
        <v>Adami, Summer; Falcomata, Terry S; Muething, Colin S; Hoffman, Katherine</v>
      </c>
      <c r="D39" s="1" t="str">
        <f>'ScienceDirect - Initial'!D42</f>
        <v>An Evaluation of Lag Schedules of Reinforcement During Functional Communication Training: Effects on Varied Mand Responding and Challenging Behavior.</v>
      </c>
      <c r="E39" s="1" t="str">
        <f>'ScienceDirect - Initial'!E42</f>
        <v>Behavior analysis in practice</v>
      </c>
      <c r="F39" s="1">
        <f>'ScienceDirect - Initial'!F42</f>
        <v>0</v>
      </c>
      <c r="H39" s="1">
        <v>1</v>
      </c>
      <c r="I39" s="1">
        <v>1</v>
      </c>
      <c r="J39" t="b">
        <f t="shared" si="0"/>
        <v>1</v>
      </c>
      <c r="K39">
        <f t="array" ref="K39">INDEX($A$7:$F$3066,SMALL(IF(COUNTIF($L$5,$H$7:$H$3066)*COUNTIF($L$5,$I$7:$I$3066),MATCH(ROW($A$7:$A$3066),ROW($A$7:$A$3066)),""),ROWS($B$1:B33)),COLUMNS($A$1:B35))</f>
        <v>2019</v>
      </c>
      <c r="L39" t="str">
        <f t="array" ref="L39">INDEX($A$7:$F$3066,SMALL(IF(COUNTIF($L$5,$H$7:$H$3066)*COUNTIF($L$5,$I$7:$I$3066),MATCH(ROW($A$7:$A$3066),ROW($A$7:$A$3066)),""),ROWS($B$1:C33)),COLUMNS($A$1:C35))</f>
        <v>Fisher, Wayne W; Saini, Valdeep; Greer, Brian D; Sullivan, William E; Roane, Henry S; Fuhrman, Ashley M; Craig, Andrew R; Kimball, Ryan T</v>
      </c>
      <c r="M39" t="str">
        <f t="array" ref="M39">INDEX($A$7:$F$3066,SMALL(IF(COUNTIF($L$5,$H$7:$H$3066)*COUNTIF($L$5,$I$7:$I$3066),MATCH(ROW($A$7:$A$3066),ROW($A$7:$A$3066)),""),ROWS($B$1:D33)),COLUMNS($A$1:D35))</f>
        <v>Baseline reinforcement rate and resurgence of destructive behavior.</v>
      </c>
      <c r="N39" t="str">
        <f t="array" ref="N39">INDEX($A$7:$F$3066,SMALL(IF(COUNTIF($L$5,$H$7:$H$3066)*COUNTIF($L$5,$I$7:$I$3066),MATCH(ROW($A$7:$A$3066),ROW($A$7:$A$3066)),""),ROWS($B$1:E33)),COLUMNS($A$1:E35))</f>
        <v>Journal of the experimental analysis of behavior</v>
      </c>
      <c r="O39">
        <f t="array" ref="O39">INDEX($A$7:$F$3066,SMALL(IF(COUNTIF($L$5,$H$7:$H$3066)*COUNTIF($L$5,$I$7:$I$3066),MATCH(ROW($A$7:$A$3066),ROW($A$7:$A$3066)),""),ROWS($B$1:F33)),COLUMNS($A$1:F35))</f>
        <v>0</v>
      </c>
    </row>
    <row r="40" spans="1:15">
      <c r="A40" s="1">
        <f>'ScienceDirect - Initial'!A43</f>
        <v>0</v>
      </c>
      <c r="B40" s="1">
        <f>'ScienceDirect - Initial'!B43</f>
        <v>2009</v>
      </c>
      <c r="C40" s="1" t="str">
        <f>'ScienceDirect - Initial'!C43</f>
        <v>Volkert, Valerie M; Lerman, Dorothea C; Call, Nathan A; Trosclair-Lasserre, Nicole</v>
      </c>
      <c r="D40" s="1" t="str">
        <f>'ScienceDirect - Initial'!D43</f>
        <v>An evaluation of resurgence during treatment with functional communication training.</v>
      </c>
      <c r="E40" s="1" t="str">
        <f>'ScienceDirect - Initial'!E43</f>
        <v>Journal of applied behavior analysis</v>
      </c>
      <c r="F40" s="1">
        <f>'ScienceDirect - Initial'!F43</f>
        <v>0</v>
      </c>
      <c r="H40" s="1">
        <v>1</v>
      </c>
      <c r="I40" s="1">
        <v>1</v>
      </c>
      <c r="J40" t="b">
        <f t="shared" si="0"/>
        <v>1</v>
      </c>
      <c r="K40">
        <f t="array" ref="K40">INDEX($A$7:$F$3066,SMALL(IF(COUNTIF($L$5,$H$7:$H$3066)*COUNTIF($L$5,$I$7:$I$3066),MATCH(ROW($A$7:$A$3066),ROW($A$7:$A$3066)),""),ROWS($B$1:B34)),COLUMNS($A$1:B36))</f>
        <v>2009</v>
      </c>
      <c r="L40" t="str">
        <f t="array" ref="L40">INDEX($A$7:$F$3066,SMALL(IF(COUNTIF($L$5,$H$7:$H$3066)*COUNTIF($L$5,$I$7:$I$3066),MATCH(ROW($A$7:$A$3066),ROW($A$7:$A$3066)),""),ROWS($B$1:C34)),COLUMNS($A$1:C36))</f>
        <v>Podlesnik, Christopher A; Shahan, Timothy A</v>
      </c>
      <c r="M40" t="str">
        <f t="array" ref="M40">INDEX($A$7:$F$3066,SMALL(IF(COUNTIF($L$5,$H$7:$H$3066)*COUNTIF($L$5,$I$7:$I$3066),MATCH(ROW($A$7:$A$3066),ROW($A$7:$A$3066)),""),ROWS($B$1:D34)),COLUMNS($A$1:D36))</f>
        <v>Behavioral momentum and relapse of extinguished operant responding.</v>
      </c>
      <c r="N40" t="str">
        <f t="array" ref="N40">INDEX($A$7:$F$3066,SMALL(IF(COUNTIF($L$5,$H$7:$H$3066)*COUNTIF($L$5,$I$7:$I$3066),MATCH(ROW($A$7:$A$3066),ROW($A$7:$A$3066)),""),ROWS($B$1:E34)),COLUMNS($A$1:E36))</f>
        <v>Learning &amp; behavior</v>
      </c>
      <c r="O40">
        <f t="array" ref="O40">INDEX($A$7:$F$3066,SMALL(IF(COUNTIF($L$5,$H$7:$H$3066)*COUNTIF($L$5,$I$7:$I$3066),MATCH(ROW($A$7:$A$3066),ROW($A$7:$A$3066)),""),ROWS($B$1:F34)),COLUMNS($A$1:F36))</f>
        <v>0</v>
      </c>
    </row>
    <row r="41" spans="1:15">
      <c r="A41" s="1">
        <f>'ScienceDirect - Initial'!A44</f>
        <v>0</v>
      </c>
      <c r="B41" s="1">
        <f>'ScienceDirect - Initial'!B44</f>
        <v>2020</v>
      </c>
      <c r="C41" s="1" t="str">
        <f>'ScienceDirect - Initial'!C44</f>
        <v>Suess, Alyssa N; Schieltz, Kelly M; Wacker, David P; Detrick, Jessica; Podlesnik, Christopher A</v>
      </c>
      <c r="D41" s="1" t="str">
        <f>'ScienceDirect - Initial'!D44</f>
        <v>An evaluation of resurgence following functional communication training conducted in alternative antecedent contexts via telehealth.</v>
      </c>
      <c r="E41" s="1" t="str">
        <f>'ScienceDirect - Initial'!E44</f>
        <v>Journal of the experimental analysis of behavior</v>
      </c>
      <c r="F41" s="1">
        <f>'ScienceDirect - Initial'!F44</f>
        <v>0</v>
      </c>
      <c r="H41" s="1">
        <v>1</v>
      </c>
      <c r="I41" s="1">
        <v>1</v>
      </c>
      <c r="J41" t="b">
        <f t="shared" si="0"/>
        <v>1</v>
      </c>
      <c r="K41">
        <f t="array" ref="K41">INDEX($A$7:$F$3066,SMALL(IF(COUNTIF($L$5,$H$7:$H$3066)*COUNTIF($L$5,$I$7:$I$3066),MATCH(ROW($A$7:$A$3066),ROW($A$7:$A$3066)),""),ROWS($B$1:B35)),COLUMNS($A$1:B37))</f>
        <v>2016</v>
      </c>
      <c r="L41" t="str">
        <f t="array" ref="L41">INDEX($A$7:$F$3066,SMALL(IF(COUNTIF($L$5,$H$7:$H$3066)*COUNTIF($L$5,$I$7:$I$3066),MATCH(ROW($A$7:$A$3066),ROW($A$7:$A$3066)),""),ROWS($B$1:C35)),COLUMNS($A$1:C37))</f>
        <v>Craig, Andrew R; Shahan, Timothy A</v>
      </c>
      <c r="M41" t="str">
        <f t="array" ref="M41">INDEX($A$7:$F$3066,SMALL(IF(COUNTIF($L$5,$H$7:$H$3066)*COUNTIF($L$5,$I$7:$I$3066),MATCH(ROW($A$7:$A$3066),ROW($A$7:$A$3066)),""),ROWS($B$1:D35)),COLUMNS($A$1:D37))</f>
        <v>Behavioral momentum theory fails to account for the effects of reinforcement rate on resurgence.</v>
      </c>
      <c r="N41" t="str">
        <f t="array" ref="N41">INDEX($A$7:$F$3066,SMALL(IF(COUNTIF($L$5,$H$7:$H$3066)*COUNTIF($L$5,$I$7:$I$3066),MATCH(ROW($A$7:$A$3066),ROW($A$7:$A$3066)),""),ROWS($B$1:E35)),COLUMNS($A$1:E37))</f>
        <v>Journal of the experimental analysis of behavior</v>
      </c>
      <c r="O41">
        <f t="array" ref="O41">INDEX($A$7:$F$3066,SMALL(IF(COUNTIF($L$5,$H$7:$H$3066)*COUNTIF($L$5,$I$7:$I$3066),MATCH(ROW($A$7:$A$3066),ROW($A$7:$A$3066)),""),ROWS($B$1:F35)),COLUMNS($A$1:F37))</f>
        <v>0</v>
      </c>
    </row>
    <row r="42" spans="1:15">
      <c r="A42" s="1">
        <f>'ScienceDirect - Initial'!A45</f>
        <v>0</v>
      </c>
      <c r="B42" s="1">
        <f>'ScienceDirect - Initial'!B45</f>
        <v>2014</v>
      </c>
      <c r="C42" s="1" t="str">
        <f>'ScienceDirect - Initial'!C45</f>
        <v>Hoffman, Katherine; Falcomata, Terry S</v>
      </c>
      <c r="D42" s="1" t="str">
        <f>'ScienceDirect - Initial'!D45</f>
        <v>An evaluation of resurgence of appropriate communication in individuals with autism who exhibit severe problem behavior.</v>
      </c>
      <c r="E42" s="1" t="str">
        <f>'ScienceDirect - Initial'!E45</f>
        <v>Journal of applied behavior analysis</v>
      </c>
      <c r="F42" s="1">
        <f>'ScienceDirect - Initial'!F45</f>
        <v>0</v>
      </c>
      <c r="H42" s="1">
        <v>1</v>
      </c>
      <c r="I42" s="1">
        <v>1</v>
      </c>
      <c r="J42" t="b">
        <f t="shared" si="0"/>
        <v>1</v>
      </c>
      <c r="K42">
        <f t="array" ref="K42">INDEX($A$7:$F$3066,SMALL(IF(COUNTIF($L$5,$H$7:$H$3066)*COUNTIF($L$5,$I$7:$I$3066),MATCH(ROW($A$7:$A$3066),ROW($A$7:$A$3066)),""),ROWS($B$1:B36)),COLUMNS($A$1:B38))</f>
        <v>2011</v>
      </c>
      <c r="L42" t="str">
        <f t="array" ref="L42">INDEX($A$7:$F$3066,SMALL(IF(COUNTIF($L$5,$H$7:$H$3066)*COUNTIF($L$5,$I$7:$I$3066),MATCH(ROW($A$7:$A$3066),ROW($A$7:$A$3066)),""),ROWS($B$1:C36)),COLUMNS($A$1:C38))</f>
        <v>Nevin, John A; Shahan, Timothy A</v>
      </c>
      <c r="M42" t="str">
        <f t="array" ref="M42">INDEX($A$7:$F$3066,SMALL(IF(COUNTIF($L$5,$H$7:$H$3066)*COUNTIF($L$5,$I$7:$I$3066),MATCH(ROW($A$7:$A$3066),ROW($A$7:$A$3066)),""),ROWS($B$1:D36)),COLUMNS($A$1:D38))</f>
        <v>Behavioral momentum theory: equations and applications.</v>
      </c>
      <c r="N42" t="str">
        <f t="array" ref="N42">INDEX($A$7:$F$3066,SMALL(IF(COUNTIF($L$5,$H$7:$H$3066)*COUNTIF($L$5,$I$7:$I$3066),MATCH(ROW($A$7:$A$3066),ROW($A$7:$A$3066)),""),ROWS($B$1:E36)),COLUMNS($A$1:E38))</f>
        <v>Journal of applied behavior analysis</v>
      </c>
      <c r="O42">
        <f t="array" ref="O42">INDEX($A$7:$F$3066,SMALL(IF(COUNTIF($L$5,$H$7:$H$3066)*COUNTIF($L$5,$I$7:$I$3066),MATCH(ROW($A$7:$A$3066),ROW($A$7:$A$3066)),""),ROWS($B$1:F36)),COLUMNS($A$1:F38))</f>
        <v>0</v>
      </c>
    </row>
    <row r="43" spans="1:15">
      <c r="A43" s="1">
        <f>'ScienceDirect - Initial'!A46</f>
        <v>0</v>
      </c>
      <c r="B43" s="1">
        <f>'ScienceDirect - Initial'!B46</f>
        <v>2016</v>
      </c>
      <c r="C43" s="1" t="str">
        <f>'ScienceDirect - Initial'!C46</f>
        <v>Venniro, Marco; Caprioli, Daniele; Shaham, Yavin</v>
      </c>
      <c r="D43" s="1" t="str">
        <f>'ScienceDirect - Initial'!D46</f>
        <v>Animal models of drug relapse and craving: From drug priming-induced reinstatement to incubation of craving after voluntary abstinence.</v>
      </c>
      <c r="E43" s="1" t="str">
        <f>'ScienceDirect - Initial'!E46</f>
        <v>Progress in brain research</v>
      </c>
      <c r="F43" s="1">
        <f>'ScienceDirect - Initial'!F46</f>
        <v>0</v>
      </c>
      <c r="H43" s="1">
        <v>1</v>
      </c>
      <c r="I43" s="1">
        <v>1</v>
      </c>
      <c r="J43" t="b">
        <f t="shared" si="0"/>
        <v>1</v>
      </c>
      <c r="K43">
        <f t="array" ref="K43">INDEX($A$7:$F$3066,SMALL(IF(COUNTIF($L$5,$H$7:$H$3066)*COUNTIF($L$5,$I$7:$I$3066),MATCH(ROW($A$7:$A$3066),ROW($A$7:$A$3066)),""),ROWS($B$1:B37)),COLUMNS($A$1:B39))</f>
        <v>2018</v>
      </c>
      <c r="L43" t="str">
        <f t="array" ref="L43">INDEX($A$7:$F$3066,SMALL(IF(COUNTIF($L$5,$H$7:$H$3066)*COUNTIF($L$5,$I$7:$I$3066),MATCH(ROW($A$7:$A$3066),ROW($A$7:$A$3066)),""),ROWS($B$1:C37)),COLUMNS($A$1:C39))</f>
        <v>Kincaid, Stephanie L; Lattal, Kennon A</v>
      </c>
      <c r="M43" t="str">
        <f t="array" ref="M43">INDEX($A$7:$F$3066,SMALL(IF(COUNTIF($L$5,$H$7:$H$3066)*COUNTIF($L$5,$I$7:$I$3066),MATCH(ROW($A$7:$A$3066),ROW($A$7:$A$3066)),""),ROWS($B$1:D37)),COLUMNS($A$1:D39))</f>
        <v>Beyond the breakpoint: reinstatement, renewal, and resurgence of ratio-strained behavior.</v>
      </c>
      <c r="N43" t="str">
        <f t="array" ref="N43">INDEX($A$7:$F$3066,SMALL(IF(COUNTIF($L$5,$H$7:$H$3066)*COUNTIF($L$5,$I$7:$I$3066),MATCH(ROW($A$7:$A$3066),ROW($A$7:$A$3066)),""),ROWS($B$1:E37)),COLUMNS($A$1:E39))</f>
        <v>Journal of the experimental analysis of behavior</v>
      </c>
      <c r="O43">
        <f t="array" ref="O43">INDEX($A$7:$F$3066,SMALL(IF(COUNTIF($L$5,$H$7:$H$3066)*COUNTIF($L$5,$I$7:$I$3066),MATCH(ROW($A$7:$A$3066),ROW($A$7:$A$3066)),""),ROWS($B$1:F37)),COLUMNS($A$1:F39))</f>
        <v>0</v>
      </c>
    </row>
    <row r="44" spans="1:15">
      <c r="A44" s="1">
        <f>'ScienceDirect - Initial'!A47</f>
        <v>0</v>
      </c>
      <c r="B44" s="1">
        <f>'ScienceDirect - Initial'!B47</f>
        <v>2018</v>
      </c>
      <c r="C44" s="1" t="str">
        <f>'ScienceDirect - Initial'!C47</f>
        <v>Liggett, Ashley P; Nastri, Regina; Podlesnik, Christopher A</v>
      </c>
      <c r="D44" s="1" t="str">
        <f>'ScienceDirect - Initial'!D47</f>
        <v>Assessing the combined effects of resurgence and reinstatement in children diagnosed with autism spectrum disorder.</v>
      </c>
      <c r="E44" s="1" t="str">
        <f>'ScienceDirect - Initial'!E47</f>
        <v>Journal of the experimental analysis of behavior</v>
      </c>
      <c r="F44" s="1">
        <f>'ScienceDirect - Initial'!F47</f>
        <v>0</v>
      </c>
      <c r="H44" s="1">
        <v>1</v>
      </c>
      <c r="I44" s="1">
        <v>1</v>
      </c>
      <c r="J44" t="b">
        <f t="shared" si="0"/>
        <v>1</v>
      </c>
      <c r="K44">
        <f t="array" ref="K44">INDEX($A$7:$F$3066,SMALL(IF(COUNTIF($L$5,$H$7:$H$3066)*COUNTIF($L$5,$I$7:$I$3066),MATCH(ROW($A$7:$A$3066),ROW($A$7:$A$3066)),""),ROWS($B$1:B38)),COLUMNS($A$1:B40))</f>
        <v>2020</v>
      </c>
      <c r="L44" t="str">
        <f t="array" ref="L44">INDEX($A$7:$F$3066,SMALL(IF(COUNTIF($L$5,$H$7:$H$3066)*COUNTIF($L$5,$I$7:$I$3066),MATCH(ROW($A$7:$A$3066),ROW($A$7:$A$3066)),""),ROWS($B$1:C38)),COLUMNS($A$1:C40))</f>
        <v>Cook, Jemma E; Chandler, Cassie; Rüedi-Bettschen, Daniela; Taylor, Ian; Patterson, Sean; Platt, Donna M</v>
      </c>
      <c r="M44" t="str">
        <f t="array" ref="M44">INDEX($A$7:$F$3066,SMALL(IF(COUNTIF($L$5,$H$7:$H$3066)*COUNTIF($L$5,$I$7:$I$3066),MATCH(ROW($A$7:$A$3066),ROW($A$7:$A$3066)),""),ROWS($B$1:D38)),COLUMNS($A$1:D40))</f>
        <v>Changes in the elimination and resurgence of alcohol-maintained behavior in rats and the effects of naltrexone.</v>
      </c>
      <c r="N44" t="str">
        <f t="array" ref="N44">INDEX($A$7:$F$3066,SMALL(IF(COUNTIF($L$5,$H$7:$H$3066)*COUNTIF($L$5,$I$7:$I$3066),MATCH(ROW($A$7:$A$3066),ROW($A$7:$A$3066)),""),ROWS($B$1:E38)),COLUMNS($A$1:E40))</f>
        <v>Psychology of addictive behaviors : journal of the Society of Psychologists in Addictive Behaviors</v>
      </c>
      <c r="O44">
        <f t="array" ref="O44">INDEX($A$7:$F$3066,SMALL(IF(COUNTIF($L$5,$H$7:$H$3066)*COUNTIF($L$5,$I$7:$I$3066),MATCH(ROW($A$7:$A$3066),ROW($A$7:$A$3066)),""),ROWS($B$1:F38)),COLUMNS($A$1:F40))</f>
        <v>0</v>
      </c>
    </row>
    <row r="45" spans="1:15">
      <c r="A45" s="1">
        <f>'ScienceDirect - Initial'!A48</f>
        <v>0</v>
      </c>
      <c r="B45" s="1">
        <f>'ScienceDirect - Initial'!B48</f>
        <v>2018</v>
      </c>
      <c r="C45" s="1" t="str">
        <f>'ScienceDirect - Initial'!C48</f>
        <v>Kestner, Kathryn M; Diaz-Salvat, Claudia C; St Peter, Claire C; Peterson, Stephanie M</v>
      </c>
      <c r="D45" s="1" t="str">
        <f>'ScienceDirect - Initial'!D48</f>
        <v>Assessing the repeatability of resurgence in humans: Implications for the use of within-subject designs.</v>
      </c>
      <c r="E45" s="1" t="str">
        <f>'ScienceDirect - Initial'!E48</f>
        <v>Journal of the experimental analysis of behavior</v>
      </c>
      <c r="F45" s="1">
        <f>'ScienceDirect - Initial'!F48</f>
        <v>0</v>
      </c>
      <c r="H45" s="1">
        <v>1</v>
      </c>
      <c r="I45" s="1">
        <v>1</v>
      </c>
      <c r="J45" t="b">
        <f t="shared" si="0"/>
        <v>1</v>
      </c>
      <c r="K45">
        <f t="array" ref="K45">INDEX($A$7:$F$3066,SMALL(IF(COUNTIF($L$5,$H$7:$H$3066)*COUNTIF($L$5,$I$7:$I$3066),MATCH(ROW($A$7:$A$3066),ROW($A$7:$A$3066)),""),ROWS($B$1:B39)),COLUMNS($A$1:B41))</f>
        <v>2014</v>
      </c>
      <c r="L45" t="str">
        <f t="array" ref="L45">INDEX($A$7:$F$3066,SMALL(IF(COUNTIF($L$5,$H$7:$H$3066)*COUNTIF($L$5,$I$7:$I$3066),MATCH(ROW($A$7:$A$3066),ROW($A$7:$A$3066)),""),ROWS($B$1:C39)),COLUMNS($A$1:C41))</f>
        <v>Pritchard, Duncan; Hoerger, Marguerite; Mace, F Charles; Penney, Heather; Harris, Brian</v>
      </c>
      <c r="M45" t="str">
        <f t="array" ref="M45">INDEX($A$7:$F$3066,SMALL(IF(COUNTIF($L$5,$H$7:$H$3066)*COUNTIF($L$5,$I$7:$I$3066),MATCH(ROW($A$7:$A$3066),ROW($A$7:$A$3066)),""),ROWS($B$1:D39)),COLUMNS($A$1:D41))</f>
        <v>Clinical translation of animal models of treatment relapse.</v>
      </c>
      <c r="N45" t="str">
        <f t="array" ref="N45">INDEX($A$7:$F$3066,SMALL(IF(COUNTIF($L$5,$H$7:$H$3066)*COUNTIF($L$5,$I$7:$I$3066),MATCH(ROW($A$7:$A$3066),ROW($A$7:$A$3066)),""),ROWS($B$1:E39)),COLUMNS($A$1:E41))</f>
        <v>Journal of the experimental analysis of behavior</v>
      </c>
      <c r="O45">
        <f t="array" ref="O45">INDEX($A$7:$F$3066,SMALL(IF(COUNTIF($L$5,$H$7:$H$3066)*COUNTIF($L$5,$I$7:$I$3066),MATCH(ROW($A$7:$A$3066),ROW($A$7:$A$3066)),""),ROWS($B$1:F39)),COLUMNS($A$1:F41))</f>
        <v>0</v>
      </c>
    </row>
    <row r="46" spans="1:15">
      <c r="A46" s="1">
        <f>'ScienceDirect - Initial'!A49</f>
        <v>0</v>
      </c>
      <c r="B46" s="1">
        <f>'ScienceDirect - Initial'!B49</f>
        <v>2019</v>
      </c>
      <c r="C46" s="1" t="str">
        <f>'ScienceDirect - Initial'!C49</f>
        <v>Fisher, Wayne W; Saini, Valdeep; Greer, Brian D; Sullivan, William E; Roane, Henry S; Fuhrman, Ashley M; Craig, Andrew R; Kimball, Ryan T</v>
      </c>
      <c r="D46" s="1" t="str">
        <f>'ScienceDirect - Initial'!D49</f>
        <v>Baseline reinforcement rate and resurgence of destructive behavior.</v>
      </c>
      <c r="E46" s="1" t="str">
        <f>'ScienceDirect - Initial'!E49</f>
        <v>Journal of the experimental analysis of behavior</v>
      </c>
      <c r="F46" s="1">
        <f>'ScienceDirect - Initial'!F49</f>
        <v>0</v>
      </c>
      <c r="H46" s="1">
        <v>1</v>
      </c>
      <c r="I46" s="1">
        <v>1</v>
      </c>
      <c r="J46" t="b">
        <f t="shared" si="0"/>
        <v>1</v>
      </c>
      <c r="K46">
        <f t="array" ref="K46">INDEX($A$7:$F$3066,SMALL(IF(COUNTIF($L$5,$H$7:$H$3066)*COUNTIF($L$5,$I$7:$I$3066),MATCH(ROW($A$7:$A$3066),ROW($A$7:$A$3066)),""),ROWS($B$1:B40)),COLUMNS($A$1:B42))</f>
        <v>2008</v>
      </c>
      <c r="L46" t="str">
        <f t="array" ref="L46">INDEX($A$7:$F$3066,SMALL(IF(COUNTIF($L$5,$H$7:$H$3066)*COUNTIF($L$5,$I$7:$I$3066),MATCH(ROW($A$7:$A$3066),ROW($A$7:$A$3066)),""),ROWS($B$1:C40)),COLUMNS($A$1:C42))</f>
        <v>Silva, Stephanie P; Maxwell, Megan E; Lattal, Kennon A</v>
      </c>
      <c r="M46" t="str">
        <f t="array" ref="M46">INDEX($A$7:$F$3066,SMALL(IF(COUNTIF($L$5,$H$7:$H$3066)*COUNTIF($L$5,$I$7:$I$3066),MATCH(ROW($A$7:$A$3066),ROW($A$7:$A$3066)),""),ROWS($B$1:D40)),COLUMNS($A$1:D42))</f>
        <v>Concurrent resurgence and behavioral history.</v>
      </c>
      <c r="N46" t="str">
        <f t="array" ref="N46">INDEX($A$7:$F$3066,SMALL(IF(COUNTIF($L$5,$H$7:$H$3066)*COUNTIF($L$5,$I$7:$I$3066),MATCH(ROW($A$7:$A$3066),ROW($A$7:$A$3066)),""),ROWS($B$1:E40)),COLUMNS($A$1:E42))</f>
        <v>Journal of the experimental analysis of behavior</v>
      </c>
      <c r="O46">
        <f t="array" ref="O46">INDEX($A$7:$F$3066,SMALL(IF(COUNTIF($L$5,$H$7:$H$3066)*COUNTIF($L$5,$I$7:$I$3066),MATCH(ROW($A$7:$A$3066),ROW($A$7:$A$3066)),""),ROWS($B$1:F40)),COLUMNS($A$1:F42))</f>
        <v>0</v>
      </c>
    </row>
    <row r="47" spans="1:15">
      <c r="A47" s="1">
        <f>'ScienceDirect - Initial'!A50</f>
        <v>0</v>
      </c>
      <c r="B47" s="1">
        <f>'ScienceDirect - Initial'!B50</f>
        <v>2009</v>
      </c>
      <c r="C47" s="1" t="str">
        <f>'ScienceDirect - Initial'!C50</f>
        <v>Podlesnik, Christopher A; Shahan, Timothy A</v>
      </c>
      <c r="D47" s="1" t="str">
        <f>'ScienceDirect - Initial'!D50</f>
        <v>Behavioral momentum and relapse of extinguished operant responding.</v>
      </c>
      <c r="E47" s="1" t="str">
        <f>'ScienceDirect - Initial'!E50</f>
        <v>Learning &amp; behavior</v>
      </c>
      <c r="F47" s="1">
        <f>'ScienceDirect - Initial'!F50</f>
        <v>0</v>
      </c>
      <c r="H47" s="1">
        <v>1</v>
      </c>
      <c r="I47" s="1">
        <v>1</v>
      </c>
      <c r="J47" t="b">
        <f t="shared" si="0"/>
        <v>1</v>
      </c>
      <c r="K47">
        <f t="array" ref="K47">INDEX($A$7:$F$3066,SMALL(IF(COUNTIF($L$5,$H$7:$H$3066)*COUNTIF($L$5,$I$7:$I$3066),MATCH(ROW($A$7:$A$3066),ROW($A$7:$A$3066)),""),ROWS($B$1:B41)),COLUMNS($A$1:B43))</f>
        <v>2020</v>
      </c>
      <c r="L47" t="str">
        <f t="array" ref="L47">INDEX($A$7:$F$3066,SMALL(IF(COUNTIF($L$5,$H$7:$H$3066)*COUNTIF($L$5,$I$7:$I$3066),MATCH(ROW($A$7:$A$3066),ROW($A$7:$A$3066)),""),ROWS($B$1:C41)),COLUMNS($A$1:C43))</f>
        <v>Alessandri, Jérôme; Cançado, Carlos R X</v>
      </c>
      <c r="M47" t="str">
        <f t="array" ref="M47">INDEX($A$7:$F$3066,SMALL(IF(COUNTIF($L$5,$H$7:$H$3066)*COUNTIF($L$5,$I$7:$I$3066),MATCH(ROW($A$7:$A$3066),ROW($A$7:$A$3066)),""),ROWS($B$1:D41)),COLUMNS($A$1:D43))</f>
        <v>Context affects resurgence of negatively reinforced human behavior.</v>
      </c>
      <c r="N47" t="str">
        <f t="array" ref="N47">INDEX($A$7:$F$3066,SMALL(IF(COUNTIF($L$5,$H$7:$H$3066)*COUNTIF($L$5,$I$7:$I$3066),MATCH(ROW($A$7:$A$3066),ROW($A$7:$A$3066)),""),ROWS($B$1:E41)),COLUMNS($A$1:E43))</f>
        <v>Behavioural processes</v>
      </c>
      <c r="O47">
        <f t="array" ref="O47">INDEX($A$7:$F$3066,SMALL(IF(COUNTIF($L$5,$H$7:$H$3066)*COUNTIF($L$5,$I$7:$I$3066),MATCH(ROW($A$7:$A$3066),ROW($A$7:$A$3066)),""),ROWS($B$1:F41)),COLUMNS($A$1:F43))</f>
        <v>0</v>
      </c>
    </row>
    <row r="48" spans="1:15">
      <c r="A48" s="1">
        <f>'ScienceDirect - Initial'!A51</f>
        <v>0</v>
      </c>
      <c r="B48" s="1">
        <f>'ScienceDirect - Initial'!B51</f>
        <v>2016</v>
      </c>
      <c r="C48" s="1" t="str">
        <f>'ScienceDirect - Initial'!C51</f>
        <v>Craig, Andrew R; Shahan, Timothy A</v>
      </c>
      <c r="D48" s="1" t="str">
        <f>'ScienceDirect - Initial'!D51</f>
        <v>Behavioral momentum theory fails to account for the effects of reinforcement rate on resurgence.</v>
      </c>
      <c r="E48" s="1" t="str">
        <f>'ScienceDirect - Initial'!E51</f>
        <v>Journal of the experimental analysis of behavior</v>
      </c>
      <c r="F48" s="1">
        <f>'ScienceDirect - Initial'!F51</f>
        <v>0</v>
      </c>
      <c r="H48" s="1">
        <v>1</v>
      </c>
      <c r="I48" s="1">
        <v>1</v>
      </c>
      <c r="J48" t="b">
        <f t="shared" si="0"/>
        <v>1</v>
      </c>
      <c r="K48">
        <f t="array" ref="K48">INDEX($A$7:$F$3066,SMALL(IF(COUNTIF($L$5,$H$7:$H$3066)*COUNTIF($L$5,$I$7:$I$3066),MATCH(ROW($A$7:$A$3066),ROW($A$7:$A$3066)),""),ROWS($B$1:B42)),COLUMNS($A$1:B44))</f>
        <v>2015</v>
      </c>
      <c r="L48" t="str">
        <f t="array" ref="L48">INDEX($A$7:$F$3066,SMALL(IF(COUNTIF($L$5,$H$7:$H$3066)*COUNTIF($L$5,$I$7:$I$3066),MATCH(ROW($A$7:$A$3066),ROW($A$7:$A$3066)),""),ROWS($B$1:C42)),COLUMNS($A$1:C44))</f>
        <v>Trask, Sydney; Schepers, Scott T; Bouton, Mark E</v>
      </c>
      <c r="M48" t="str">
        <f t="array" ref="M48">INDEX($A$7:$F$3066,SMALL(IF(COUNTIF($L$5,$H$7:$H$3066)*COUNTIF($L$5,$I$7:$I$3066),MATCH(ROW($A$7:$A$3066),ROW($A$7:$A$3066)),""),ROWS($B$1:D42)),COLUMNS($A$1:D44))</f>
        <v>Context change explains resurgence after the extinction of operant behavior.</v>
      </c>
      <c r="N48" t="str">
        <f t="array" ref="N48">INDEX($A$7:$F$3066,SMALL(IF(COUNTIF($L$5,$H$7:$H$3066)*COUNTIF($L$5,$I$7:$I$3066),MATCH(ROW($A$7:$A$3066),ROW($A$7:$A$3066)),""),ROWS($B$1:E42)),COLUMNS($A$1:E44))</f>
        <v>Revista mexicana de analisis de la conducta = Mexican journal of behavior analysis</v>
      </c>
      <c r="O48">
        <f t="array" ref="O48">INDEX($A$7:$F$3066,SMALL(IF(COUNTIF($L$5,$H$7:$H$3066)*COUNTIF($L$5,$I$7:$I$3066),MATCH(ROW($A$7:$A$3066),ROW($A$7:$A$3066)),""),ROWS($B$1:F42)),COLUMNS($A$1:F44))</f>
        <v>0</v>
      </c>
    </row>
    <row r="49" spans="1:15">
      <c r="A49" s="1">
        <f>'ScienceDirect - Initial'!A52</f>
        <v>0</v>
      </c>
      <c r="B49" s="1">
        <f>'ScienceDirect - Initial'!B52</f>
        <v>2011</v>
      </c>
      <c r="C49" s="1" t="str">
        <f>'ScienceDirect - Initial'!C52</f>
        <v>Nevin, John A; Shahan, Timothy A</v>
      </c>
      <c r="D49" s="1" t="str">
        <f>'ScienceDirect - Initial'!D52</f>
        <v>Behavioral momentum theory: equations and applications.</v>
      </c>
      <c r="E49" s="1" t="str">
        <f>'ScienceDirect - Initial'!E52</f>
        <v>Journal of applied behavior analysis</v>
      </c>
      <c r="F49" s="1">
        <f>'ScienceDirect - Initial'!F52</f>
        <v>0</v>
      </c>
      <c r="H49" s="1">
        <v>1</v>
      </c>
      <c r="I49" s="1">
        <v>1</v>
      </c>
      <c r="J49" t="b">
        <f t="shared" si="0"/>
        <v>1</v>
      </c>
      <c r="K49">
        <f t="array" ref="K49">INDEX($A$7:$F$3066,SMALL(IF(COUNTIF($L$5,$H$7:$H$3066)*COUNTIF($L$5,$I$7:$I$3066),MATCH(ROW($A$7:$A$3066),ROW($A$7:$A$3066)),""),ROWS($B$1:B43)),COLUMNS($A$1:B45))</f>
        <v>2016</v>
      </c>
      <c r="L49" t="str">
        <f t="array" ref="L49">INDEX($A$7:$F$3066,SMALL(IF(COUNTIF($L$5,$H$7:$H$3066)*COUNTIF($L$5,$I$7:$I$3066),MATCH(ROW($A$7:$A$3066),ROW($A$7:$A$3066)),""),ROWS($B$1:C43)),COLUMNS($A$1:C45))</f>
        <v>Ghaemmaghami, Mahshid; Hanley, Gregory P; Jessel, Joshua</v>
      </c>
      <c r="M49" t="str">
        <f t="array" ref="M49">INDEX($A$7:$F$3066,SMALL(IF(COUNTIF($L$5,$H$7:$H$3066)*COUNTIF($L$5,$I$7:$I$3066),MATCH(ROW($A$7:$A$3066),ROW($A$7:$A$3066)),""),ROWS($B$1:D43)),COLUMNS($A$1:D45))</f>
        <v>Contingencies promote delay tolerance.</v>
      </c>
      <c r="N49" t="str">
        <f t="array" ref="N49">INDEX($A$7:$F$3066,SMALL(IF(COUNTIF($L$5,$H$7:$H$3066)*COUNTIF($L$5,$I$7:$I$3066),MATCH(ROW($A$7:$A$3066),ROW($A$7:$A$3066)),""),ROWS($B$1:E43)),COLUMNS($A$1:E45))</f>
        <v>Journal of applied behavior analysis</v>
      </c>
      <c r="O49">
        <f t="array" ref="O49">INDEX($A$7:$F$3066,SMALL(IF(COUNTIF($L$5,$H$7:$H$3066)*COUNTIF($L$5,$I$7:$I$3066),MATCH(ROW($A$7:$A$3066),ROW($A$7:$A$3066)),""),ROWS($B$1:F43)),COLUMNS($A$1:F45))</f>
        <v>0</v>
      </c>
    </row>
    <row r="50" spans="1:15">
      <c r="A50" s="1">
        <f>'ScienceDirect - Initial'!A53</f>
        <v>0</v>
      </c>
      <c r="B50" s="1">
        <f>'ScienceDirect - Initial'!B53</f>
        <v>2018</v>
      </c>
      <c r="C50" s="1" t="str">
        <f>'ScienceDirect - Initial'!C53</f>
        <v>Kincaid, Stephanie L; Lattal, Kennon A</v>
      </c>
      <c r="D50" s="1" t="str">
        <f>'ScienceDirect - Initial'!D53</f>
        <v>Beyond the breakpoint: reinstatement, renewal, and resurgence of ratio-strained behavior.</v>
      </c>
      <c r="E50" s="1" t="str">
        <f>'ScienceDirect - Initial'!E53</f>
        <v>Journal of the experimental analysis of behavior</v>
      </c>
      <c r="F50" s="1">
        <f>'ScienceDirect - Initial'!F53</f>
        <v>0</v>
      </c>
      <c r="H50" s="1">
        <v>1</v>
      </c>
      <c r="I50" s="1">
        <v>1</v>
      </c>
      <c r="J50" t="b">
        <f t="shared" si="0"/>
        <v>1</v>
      </c>
      <c r="K50">
        <f t="array" ref="K50">INDEX($A$7:$F$3066,SMALL(IF(COUNTIF($L$5,$H$7:$H$3066)*COUNTIF($L$5,$I$7:$I$3066),MATCH(ROW($A$7:$A$3066),ROW($A$7:$A$3066)),""),ROWS($B$1:B44)),COLUMNS($A$1:B46))</f>
        <v>2018</v>
      </c>
      <c r="L50" t="str">
        <f t="array" ref="L50">INDEX($A$7:$F$3066,SMALL(IF(COUNTIF($L$5,$H$7:$H$3066)*COUNTIF($L$5,$I$7:$I$3066),MATCH(ROW($A$7:$A$3066),ROW($A$7:$A$3066)),""),ROWS($B$1:C44)),COLUMNS($A$1:C46))</f>
        <v>Frye, Charles C J; Rung, Jillian M; Nall, Rusty W; Galizio, Ann; Haynes, Jeremy M; Odum, Amy L</v>
      </c>
      <c r="M50" t="str">
        <f t="array" ref="M50">INDEX($A$7:$F$3066,SMALL(IF(COUNTIF($L$5,$H$7:$H$3066)*COUNTIF($L$5,$I$7:$I$3066),MATCH(ROW($A$7:$A$3066),ROW($A$7:$A$3066)),""),ROWS($B$1:D44)),COLUMNS($A$1:D46))</f>
        <v>Continuous nicotine exposure does not affect resurgence of alcohol seeking in rats.</v>
      </c>
      <c r="N50" t="str">
        <f t="array" ref="N50">INDEX($A$7:$F$3066,SMALL(IF(COUNTIF($L$5,$H$7:$H$3066)*COUNTIF($L$5,$I$7:$I$3066),MATCH(ROW($A$7:$A$3066),ROW($A$7:$A$3066)),""),ROWS($B$1:E44)),COLUMNS($A$1:E46))</f>
        <v>PloS one</v>
      </c>
      <c r="O50">
        <f t="array" ref="O50">INDEX($A$7:$F$3066,SMALL(IF(COUNTIF($L$5,$H$7:$H$3066)*COUNTIF($L$5,$I$7:$I$3066),MATCH(ROW($A$7:$A$3066),ROW($A$7:$A$3066)),""),ROWS($B$1:F44)),COLUMNS($A$1:F46))</f>
        <v>0</v>
      </c>
    </row>
    <row r="51" spans="1:15">
      <c r="A51" s="1">
        <f>'ScienceDirect - Initial'!A54</f>
        <v>0</v>
      </c>
      <c r="B51" s="1">
        <f>'ScienceDirect - Initial'!B54</f>
        <v>2020</v>
      </c>
      <c r="C51" s="1" t="str">
        <f>'ScienceDirect - Initial'!C54</f>
        <v>Cook, Jemma E; Chandler, Cassie; Rüedi-Bettschen, Daniela; Taylor, Ian; Patterson, Sean; Platt, Donna M</v>
      </c>
      <c r="D51" s="1" t="str">
        <f>'ScienceDirect - Initial'!D54</f>
        <v>Changes in the elimination and resurgence of alcohol-maintained behavior in rats and the effects of naltrexone.</v>
      </c>
      <c r="E51" s="1" t="str">
        <f>'ScienceDirect - Initial'!E54</f>
        <v>Psychology of addictive behaviors : journal of the Society of Psychologists in Addictive Behaviors</v>
      </c>
      <c r="F51" s="1">
        <f>'ScienceDirect - Initial'!F54</f>
        <v>0</v>
      </c>
      <c r="H51" s="1">
        <v>1</v>
      </c>
      <c r="I51" s="1">
        <v>1</v>
      </c>
      <c r="J51" t="b">
        <f t="shared" si="0"/>
        <v>1</v>
      </c>
      <c r="K51">
        <f t="array" ref="K51">INDEX($A$7:$F$3066,SMALL(IF(COUNTIF($L$5,$H$7:$H$3066)*COUNTIF($L$5,$I$7:$I$3066),MATCH(ROW($A$7:$A$3066),ROW($A$7:$A$3066)),""),ROWS($B$1:B45)),COLUMNS($A$1:B47))</f>
        <v>2019</v>
      </c>
      <c r="L51" t="str">
        <f t="array" ref="L51">INDEX($A$7:$F$3066,SMALL(IF(COUNTIF($L$5,$H$7:$H$3066)*COUNTIF($L$5,$I$7:$I$3066),MATCH(ROW($A$7:$A$3066),ROW($A$7:$A$3066)),""),ROWS($B$1:C45)),COLUMNS($A$1:C47))</f>
        <v>Trask, Sydney</v>
      </c>
      <c r="M51" t="str">
        <f t="array" ref="M51">INDEX($A$7:$F$3066,SMALL(IF(COUNTIF($L$5,$H$7:$H$3066)*COUNTIF($L$5,$I$7:$I$3066),MATCH(ROW($A$7:$A$3066),ROW($A$7:$A$3066)),""),ROWS($B$1:D45)),COLUMNS($A$1:D47))</f>
        <v>Cues Associated with Alternative Reinforcement During Extinction Can Attenuate Resurgence of an Extinguished Instrumental Response.</v>
      </c>
      <c r="N51" t="str">
        <f t="array" ref="N51">INDEX($A$7:$F$3066,SMALL(IF(COUNTIF($L$5,$H$7:$H$3066)*COUNTIF($L$5,$I$7:$I$3066),MATCH(ROW($A$7:$A$3066),ROW($A$7:$A$3066)),""),ROWS($B$1:E45)),COLUMNS($A$1:E47))</f>
        <v>Learning &amp; behavior</v>
      </c>
      <c r="O51">
        <f t="array" ref="O51">INDEX($A$7:$F$3066,SMALL(IF(COUNTIF($L$5,$H$7:$H$3066)*COUNTIF($L$5,$I$7:$I$3066),MATCH(ROW($A$7:$A$3066),ROW($A$7:$A$3066)),""),ROWS($B$1:F45)),COLUMNS($A$1:F47))</f>
        <v>0</v>
      </c>
    </row>
    <row r="52" spans="1:15">
      <c r="A52" s="1">
        <f>'ScienceDirect - Initial'!A55</f>
        <v>0</v>
      </c>
      <c r="B52" s="1">
        <f>'ScienceDirect - Initial'!B55</f>
        <v>2014</v>
      </c>
      <c r="C52" s="1" t="str">
        <f>'ScienceDirect - Initial'!C55</f>
        <v>Pritchard, Duncan; Hoerger, Marguerite; Mace, F Charles; Penney, Heather; Harris, Brian</v>
      </c>
      <c r="D52" s="1" t="str">
        <f>'ScienceDirect - Initial'!D55</f>
        <v>Clinical translation of animal models of treatment relapse.</v>
      </c>
      <c r="E52" s="1" t="str">
        <f>'ScienceDirect - Initial'!E55</f>
        <v>Journal of the experimental analysis of behavior</v>
      </c>
      <c r="F52" s="1">
        <f>'ScienceDirect - Initial'!F55</f>
        <v>0</v>
      </c>
      <c r="H52" s="1">
        <v>1</v>
      </c>
      <c r="I52" s="1">
        <v>1</v>
      </c>
      <c r="J52" t="b">
        <f t="shared" si="0"/>
        <v>1</v>
      </c>
      <c r="K52">
        <f t="array" ref="K52">INDEX($A$7:$F$3066,SMALL(IF(COUNTIF($L$5,$H$7:$H$3066)*COUNTIF($L$5,$I$7:$I$3066),MATCH(ROW($A$7:$A$3066),ROW($A$7:$A$3066)),""),ROWS($B$1:B46)),COLUMNS($A$1:B48))</f>
        <v>2018</v>
      </c>
      <c r="L52" t="str">
        <f t="array" ref="L52">INDEX($A$7:$F$3066,SMALL(IF(COUNTIF($L$5,$H$7:$H$3066)*COUNTIF($L$5,$I$7:$I$3066),MATCH(ROW($A$7:$A$3066),ROW($A$7:$A$3066)),""),ROWS($B$1:C46)),COLUMNS($A$1:C48))</f>
        <v>Craig, Andrew R; Cunningham, Paul J; Sweeney, Mary M; Shahan, Timothy A; Nevin, John A</v>
      </c>
      <c r="M52" t="str">
        <f t="array" ref="M52">INDEX($A$7:$F$3066,SMALL(IF(COUNTIF($L$5,$H$7:$H$3066)*COUNTIF($L$5,$I$7:$I$3066),MATCH(ROW($A$7:$A$3066),ROW($A$7:$A$3066)),""),ROWS($B$1:D46)),COLUMNS($A$1:D48))</f>
        <v>Delivering alternative reinforcement in a distinct context reduces its counter-therapeutic effects on relapse.</v>
      </c>
      <c r="N52" t="str">
        <f t="array" ref="N52">INDEX($A$7:$F$3066,SMALL(IF(COUNTIF($L$5,$H$7:$H$3066)*COUNTIF($L$5,$I$7:$I$3066),MATCH(ROW($A$7:$A$3066),ROW($A$7:$A$3066)),""),ROWS($B$1:E46)),COLUMNS($A$1:E48))</f>
        <v>Journal of the experimental analysis of behavior</v>
      </c>
      <c r="O52">
        <f t="array" ref="O52">INDEX($A$7:$F$3066,SMALL(IF(COUNTIF($L$5,$H$7:$H$3066)*COUNTIF($L$5,$I$7:$I$3066),MATCH(ROW($A$7:$A$3066),ROW($A$7:$A$3066)),""),ROWS($B$1:F46)),COLUMNS($A$1:F48))</f>
        <v>0</v>
      </c>
    </row>
    <row r="53" spans="1:15">
      <c r="A53" s="1">
        <f>'ScienceDirect - Initial'!A56</f>
        <v>0</v>
      </c>
      <c r="B53" s="1">
        <f>'ScienceDirect - Initial'!B56</f>
        <v>2010</v>
      </c>
      <c r="C53" s="1" t="str">
        <f>'ScienceDirect - Initial'!C56</f>
        <v>Taylor, Alex H; Elliffe, Douglas; Hunt, Gavin R; Gray, Russell D</v>
      </c>
      <c r="D53" s="1" t="str">
        <f>'ScienceDirect - Initial'!D56</f>
        <v>Complex cognition and behavioural innovation in New Caledonian crows.</v>
      </c>
      <c r="E53" s="1" t="str">
        <f>'ScienceDirect - Initial'!E56</f>
        <v>Proceedings. Biological sciences</v>
      </c>
      <c r="F53" s="1">
        <f>'ScienceDirect - Initial'!F56</f>
        <v>0</v>
      </c>
      <c r="H53" s="1">
        <v>0</v>
      </c>
      <c r="I53" s="1">
        <v>0</v>
      </c>
      <c r="J53" t="b">
        <f t="shared" si="0"/>
        <v>1</v>
      </c>
      <c r="K53">
        <f t="array" ref="K53">INDEX($A$7:$F$3066,SMALL(IF(COUNTIF($L$5,$H$7:$H$3066)*COUNTIF($L$5,$I$7:$I$3066),MATCH(ROW($A$7:$A$3066),ROW($A$7:$A$3066)),""),ROWS($B$1:B47)),COLUMNS($A$1:B49))</f>
        <v>2007</v>
      </c>
      <c r="L53" t="str">
        <f t="array" ref="L53">INDEX($A$7:$F$3066,SMALL(IF(COUNTIF($L$5,$H$7:$H$3066)*COUNTIF($L$5,$I$7:$I$3066),MATCH(ROW($A$7:$A$3066),ROW($A$7:$A$3066)),""),ROWS($B$1:C47)),COLUMNS($A$1:C49))</f>
        <v>Doughty, Adam H; da Silva, Stephanie P; Lattal, Kennon A</v>
      </c>
      <c r="M53" t="str">
        <f t="array" ref="M53">INDEX($A$7:$F$3066,SMALL(IF(COUNTIF($L$5,$H$7:$H$3066)*COUNTIF($L$5,$I$7:$I$3066),MATCH(ROW($A$7:$A$3066),ROW($A$7:$A$3066)),""),ROWS($B$1:D47)),COLUMNS($A$1:D49))</f>
        <v>Differential resurgence and response elimination.</v>
      </c>
      <c r="N53" t="str">
        <f t="array" ref="N53">INDEX($A$7:$F$3066,SMALL(IF(COUNTIF($L$5,$H$7:$H$3066)*COUNTIF($L$5,$I$7:$I$3066),MATCH(ROW($A$7:$A$3066),ROW($A$7:$A$3066)),""),ROWS($B$1:E47)),COLUMNS($A$1:E49))</f>
        <v>Behavioural processes</v>
      </c>
      <c r="O53">
        <f t="array" ref="O53">INDEX($A$7:$F$3066,SMALL(IF(COUNTIF($L$5,$H$7:$H$3066)*COUNTIF($L$5,$I$7:$I$3066),MATCH(ROW($A$7:$A$3066),ROW($A$7:$A$3066)),""),ROWS($B$1:F47)),COLUMNS($A$1:F49))</f>
        <v>0</v>
      </c>
    </row>
    <row r="54" spans="1:15">
      <c r="A54" s="1">
        <f>'ScienceDirect - Initial'!A57</f>
        <v>0</v>
      </c>
      <c r="B54" s="1">
        <f>'ScienceDirect - Initial'!B57</f>
        <v>2008</v>
      </c>
      <c r="C54" s="1" t="str">
        <f>'ScienceDirect - Initial'!C57</f>
        <v>Silva, Stephanie P; Maxwell, Megan E; Lattal, Kennon A</v>
      </c>
      <c r="D54" s="1" t="str">
        <f>'ScienceDirect - Initial'!D57</f>
        <v>Concurrent resurgence and behavioral history.</v>
      </c>
      <c r="E54" s="1" t="str">
        <f>'ScienceDirect - Initial'!E57</f>
        <v>Journal of the experimental analysis of behavior</v>
      </c>
      <c r="F54" s="1">
        <f>'ScienceDirect - Initial'!F57</f>
        <v>0</v>
      </c>
      <c r="H54" s="1">
        <v>1</v>
      </c>
      <c r="I54" s="1">
        <v>1</v>
      </c>
      <c r="J54" t="b">
        <f t="shared" si="0"/>
        <v>1</v>
      </c>
      <c r="K54">
        <f t="array" ref="K54">INDEX($A$7:$F$3066,SMALL(IF(COUNTIF($L$5,$H$7:$H$3066)*COUNTIF($L$5,$I$7:$I$3066),MATCH(ROW($A$7:$A$3066),ROW($A$7:$A$3066)),""),ROWS($B$1:B48)),COLUMNS($A$1:B50))</f>
        <v>2016</v>
      </c>
      <c r="L54" t="str">
        <f t="array" ref="L54">INDEX($A$7:$F$3066,SMALL(IF(COUNTIF($L$5,$H$7:$H$3066)*COUNTIF($L$5,$I$7:$I$3066),MATCH(ROW($A$7:$A$3066),ROW($A$7:$A$3066)),""),ROWS($B$1:C48)),COLUMNS($A$1:C50))</f>
        <v>Trask, Sydney; Bouton, Mark E</v>
      </c>
      <c r="M54" t="str">
        <f t="array" ref="M54">INDEX($A$7:$F$3066,SMALL(IF(COUNTIF($L$5,$H$7:$H$3066)*COUNTIF($L$5,$I$7:$I$3066),MATCH(ROW($A$7:$A$3066),ROW($A$7:$A$3066)),""),ROWS($B$1:D48)),COLUMNS($A$1:D50))</f>
        <v>Discriminative properties of the reinforcer can be used to attenuate the renewal of extinguished operant behavior.</v>
      </c>
      <c r="N54" t="str">
        <f t="array" ref="N54">INDEX($A$7:$F$3066,SMALL(IF(COUNTIF($L$5,$H$7:$H$3066)*COUNTIF($L$5,$I$7:$I$3066),MATCH(ROW($A$7:$A$3066),ROW($A$7:$A$3066)),""),ROWS($B$1:E48)),COLUMNS($A$1:E50))</f>
        <v>Learning &amp; behavior</v>
      </c>
      <c r="O54">
        <f t="array" ref="O54">INDEX($A$7:$F$3066,SMALL(IF(COUNTIF($L$5,$H$7:$H$3066)*COUNTIF($L$5,$I$7:$I$3066),MATCH(ROW($A$7:$A$3066),ROW($A$7:$A$3066)),""),ROWS($B$1:F48)),COLUMNS($A$1:F50))</f>
        <v>0</v>
      </c>
    </row>
    <row r="55" spans="1:15">
      <c r="A55" s="1">
        <f>'ScienceDirect - Initial'!A58</f>
        <v>0</v>
      </c>
      <c r="B55" s="1">
        <f>'ScienceDirect - Initial'!B58</f>
        <v>2020</v>
      </c>
      <c r="C55" s="1" t="str">
        <f>'ScienceDirect - Initial'!C58</f>
        <v>Alessandri, Jérôme; Cançado, Carlos R X</v>
      </c>
      <c r="D55" s="1" t="str">
        <f>'ScienceDirect - Initial'!D58</f>
        <v>Context affects resurgence of negatively reinforced human behavior.</v>
      </c>
      <c r="E55" s="1" t="str">
        <f>'ScienceDirect - Initial'!E58</f>
        <v>Behavioural processes</v>
      </c>
      <c r="F55" s="1">
        <f>'ScienceDirect - Initial'!F58</f>
        <v>0</v>
      </c>
      <c r="H55" s="1">
        <v>1</v>
      </c>
      <c r="I55" s="1">
        <v>1</v>
      </c>
      <c r="J55" t="b">
        <f t="shared" si="0"/>
        <v>1</v>
      </c>
      <c r="K55">
        <f t="array" ref="K55">INDEX($A$7:$F$3066,SMALL(IF(COUNTIF($L$5,$H$7:$H$3066)*COUNTIF($L$5,$I$7:$I$3066),MATCH(ROW($A$7:$A$3066),ROW($A$7:$A$3066)),""),ROWS($B$1:B49)),COLUMNS($A$1:B51))</f>
        <v>2020</v>
      </c>
      <c r="L55" t="str">
        <f t="array" ref="L55">INDEX($A$7:$F$3066,SMALL(IF(COUNTIF($L$5,$H$7:$H$3066)*COUNTIF($L$5,$I$7:$I$3066),MATCH(ROW($A$7:$A$3066),ROW($A$7:$A$3066)),""),ROWS($B$1:C49)),COLUMNS($A$1:C51))</f>
        <v>Drifke, Melissa A; Tiger, Jeffrey H; Lillie, Madelynn A</v>
      </c>
      <c r="M55" t="str">
        <f t="array" ref="M55">INDEX($A$7:$F$3066,SMALL(IF(COUNTIF($L$5,$H$7:$H$3066)*COUNTIF($L$5,$I$7:$I$3066),MATCH(ROW($A$7:$A$3066),ROW($A$7:$A$3066)),""),ROWS($B$1:D49)),COLUMNS($A$1:D51))</f>
        <v>DRA contingencies promote improved tolerance to delayed reinforcement during FCT Compared to DRO and fixed-time schedules.</v>
      </c>
      <c r="N55" t="str">
        <f t="array" ref="N55">INDEX($A$7:$F$3066,SMALL(IF(COUNTIF($L$5,$H$7:$H$3066)*COUNTIF($L$5,$I$7:$I$3066),MATCH(ROW($A$7:$A$3066),ROW($A$7:$A$3066)),""),ROWS($B$1:E49)),COLUMNS($A$1:E51))</f>
        <v>Journal of applied behavior analysis</v>
      </c>
      <c r="O55">
        <f t="array" ref="O55">INDEX($A$7:$F$3066,SMALL(IF(COUNTIF($L$5,$H$7:$H$3066)*COUNTIF($L$5,$I$7:$I$3066),MATCH(ROW($A$7:$A$3066),ROW($A$7:$A$3066)),""),ROWS($B$1:F49)),COLUMNS($A$1:F51))</f>
        <v>0</v>
      </c>
    </row>
    <row r="56" spans="1:15">
      <c r="A56" s="1">
        <f>'ScienceDirect - Initial'!A59</f>
        <v>0</v>
      </c>
      <c r="B56" s="1">
        <f>'ScienceDirect - Initial'!B59</f>
        <v>2015</v>
      </c>
      <c r="C56" s="1" t="str">
        <f>'ScienceDirect - Initial'!C59</f>
        <v>Trask, Sydney; Schepers, Scott T; Bouton, Mark E</v>
      </c>
      <c r="D56" s="1" t="str">
        <f>'ScienceDirect - Initial'!D59</f>
        <v>Context change explains resurgence after the extinction of operant behavior.</v>
      </c>
      <c r="E56" s="1" t="str">
        <f>'ScienceDirect - Initial'!E59</f>
        <v>Revista mexicana de analisis de la conducta = Mexican journal of behavior analysis</v>
      </c>
      <c r="F56" s="1">
        <f>'ScienceDirect - Initial'!F59</f>
        <v>0</v>
      </c>
      <c r="H56" s="1">
        <v>1</v>
      </c>
      <c r="I56" s="1">
        <v>1</v>
      </c>
      <c r="J56" t="b">
        <f t="shared" si="0"/>
        <v>1</v>
      </c>
      <c r="K56">
        <f t="array" ref="K56">INDEX($A$7:$F$3066,SMALL(IF(COUNTIF($L$5,$H$7:$H$3066)*COUNTIF($L$5,$I$7:$I$3066),MATCH(ROW($A$7:$A$3066),ROW($A$7:$A$3066)),""),ROWS($B$1:B50)),COLUMNS($A$1:B52))</f>
        <v>2017</v>
      </c>
      <c r="L56" t="str">
        <f t="array" ref="L56">INDEX($A$7:$F$3066,SMALL(IF(COUNTIF($L$5,$H$7:$H$3066)*COUNTIF($L$5,$I$7:$I$3066),MATCH(ROW($A$7:$A$3066),ROW($A$7:$A$3066)),""),ROWS($B$1:C50)),COLUMNS($A$1:C52))</f>
        <v>Smith, Brooke M; Smith, Gregory S; Shahan, Timothy A; Madden, Gregory J; Twohig, Michael P</v>
      </c>
      <c r="M56" t="str">
        <f t="array" ref="M56">INDEX($A$7:$F$3066,SMALL(IF(COUNTIF($L$5,$H$7:$H$3066)*COUNTIF($L$5,$I$7:$I$3066),MATCH(ROW($A$7:$A$3066),ROW($A$7:$A$3066)),""),ROWS($B$1:D50)),COLUMNS($A$1:D52))</f>
        <v>Effects of differential rates of alternative reinforcement on resurgence of human behavior.</v>
      </c>
      <c r="N56" t="str">
        <f t="array" ref="N56">INDEX($A$7:$F$3066,SMALL(IF(COUNTIF($L$5,$H$7:$H$3066)*COUNTIF($L$5,$I$7:$I$3066),MATCH(ROW($A$7:$A$3066),ROW($A$7:$A$3066)),""),ROWS($B$1:E50)),COLUMNS($A$1:E52))</f>
        <v>Journal of the experimental analysis of behavior</v>
      </c>
      <c r="O56">
        <f t="array" ref="O56">INDEX($A$7:$F$3066,SMALL(IF(COUNTIF($L$5,$H$7:$H$3066)*COUNTIF($L$5,$I$7:$I$3066),MATCH(ROW($A$7:$A$3066),ROW($A$7:$A$3066)),""),ROWS($B$1:F50)),COLUMNS($A$1:F52))</f>
        <v>0</v>
      </c>
    </row>
    <row r="57" spans="1:15">
      <c r="A57" s="1">
        <f>'ScienceDirect - Initial'!A60</f>
        <v>0</v>
      </c>
      <c r="B57" s="1">
        <f>'ScienceDirect - Initial'!B60</f>
        <v>2016</v>
      </c>
      <c r="C57" s="1" t="str">
        <f>'ScienceDirect - Initial'!C60</f>
        <v>Ghaemmaghami, Mahshid; Hanley, Gregory P; Jessel, Joshua</v>
      </c>
      <c r="D57" s="1" t="str">
        <f>'ScienceDirect - Initial'!D60</f>
        <v>Contingencies promote delay tolerance.</v>
      </c>
      <c r="E57" s="1" t="str">
        <f>'ScienceDirect - Initial'!E60</f>
        <v>Journal of applied behavior analysis</v>
      </c>
      <c r="F57" s="1">
        <f>'ScienceDirect - Initial'!F60</f>
        <v>0</v>
      </c>
      <c r="H57" s="1">
        <v>1</v>
      </c>
      <c r="I57" s="1">
        <v>1</v>
      </c>
      <c r="J57" t="b">
        <f t="shared" si="0"/>
        <v>1</v>
      </c>
      <c r="K57">
        <f t="array" ref="K57">INDEX($A$7:$F$3066,SMALL(IF(COUNTIF($L$5,$H$7:$H$3066)*COUNTIF($L$5,$I$7:$I$3066),MATCH(ROW($A$7:$A$3066),ROW($A$7:$A$3066)),""),ROWS($B$1:B51)),COLUMNS($A$1:B53))</f>
        <v>2014</v>
      </c>
      <c r="L57" t="str">
        <f t="array" ref="L57">INDEX($A$7:$F$3066,SMALL(IF(COUNTIF($L$5,$H$7:$H$3066)*COUNTIF($L$5,$I$7:$I$3066),MATCH(ROW($A$7:$A$3066),ROW($A$7:$A$3066)),""),ROWS($B$1:C51)),COLUMNS($A$1:C53))</f>
        <v>Marsteller, Tonya M; St Peter, Claire C</v>
      </c>
      <c r="M57" t="str">
        <f t="array" ref="M57">INDEX($A$7:$F$3066,SMALL(IF(COUNTIF($L$5,$H$7:$H$3066)*COUNTIF($L$5,$I$7:$I$3066),MATCH(ROW($A$7:$A$3066),ROW($A$7:$A$3066)),""),ROWS($B$1:D51)),COLUMNS($A$1:D53))</f>
        <v>Effects of fixed-time reinforcement schedules on resurgence of problem behavior.</v>
      </c>
      <c r="N57" t="str">
        <f t="array" ref="N57">INDEX($A$7:$F$3066,SMALL(IF(COUNTIF($L$5,$H$7:$H$3066)*COUNTIF($L$5,$I$7:$I$3066),MATCH(ROW($A$7:$A$3066),ROW($A$7:$A$3066)),""),ROWS($B$1:E51)),COLUMNS($A$1:E53))</f>
        <v>Journal of applied behavior analysis</v>
      </c>
      <c r="O57">
        <f t="array" ref="O57">INDEX($A$7:$F$3066,SMALL(IF(COUNTIF($L$5,$H$7:$H$3066)*COUNTIF($L$5,$I$7:$I$3066),MATCH(ROW($A$7:$A$3066),ROW($A$7:$A$3066)),""),ROWS($B$1:F51)),COLUMNS($A$1:F53))</f>
        <v>0</v>
      </c>
    </row>
    <row r="58" spans="1:15">
      <c r="A58" s="1">
        <f>'ScienceDirect - Initial'!A61</f>
        <v>0</v>
      </c>
      <c r="B58" s="1">
        <f>'ScienceDirect - Initial'!B61</f>
        <v>2018</v>
      </c>
      <c r="C58" s="1" t="str">
        <f>'ScienceDirect - Initial'!C61</f>
        <v>Frye, Charles C J; Rung, Jillian M; Nall, Rusty W; Galizio, Ann; Haynes, Jeremy M; Odum, Amy L</v>
      </c>
      <c r="D58" s="1" t="str">
        <f>'ScienceDirect - Initial'!D61</f>
        <v>Continuous nicotine exposure does not affect resurgence of alcohol seeking in rats.</v>
      </c>
      <c r="E58" s="1" t="str">
        <f>'ScienceDirect - Initial'!E61</f>
        <v>PloS one</v>
      </c>
      <c r="F58" s="1">
        <f>'ScienceDirect - Initial'!F61</f>
        <v>0</v>
      </c>
      <c r="H58" s="1">
        <v>1</v>
      </c>
      <c r="I58" s="1">
        <v>1</v>
      </c>
      <c r="J58" t="b">
        <f t="shared" si="0"/>
        <v>1</v>
      </c>
      <c r="K58">
        <f t="array" ref="K58">INDEX($A$7:$F$3066,SMALL(IF(COUNTIF($L$5,$H$7:$H$3066)*COUNTIF($L$5,$I$7:$I$3066),MATCH(ROW($A$7:$A$3066),ROW($A$7:$A$3066)),""),ROWS($B$1:B52)),COLUMNS($A$1:B54))</f>
        <v>2013</v>
      </c>
      <c r="L58" t="str">
        <f t="array" ref="L58">INDEX($A$7:$F$3066,SMALL(IF(COUNTIF($L$5,$H$7:$H$3066)*COUNTIF($L$5,$I$7:$I$3066),MATCH(ROW($A$7:$A$3066),ROW($A$7:$A$3066)),""),ROWS($B$1:C52)),COLUMNS($A$1:C54))</f>
        <v>Sweeney, Mary M; Shahan, Timothy A</v>
      </c>
      <c r="M58" t="str">
        <f t="array" ref="M58">INDEX($A$7:$F$3066,SMALL(IF(COUNTIF($L$5,$H$7:$H$3066)*COUNTIF($L$5,$I$7:$I$3066),MATCH(ROW($A$7:$A$3066),ROW($A$7:$A$3066)),""),ROWS($B$1:D52)),COLUMNS($A$1:D54))</f>
        <v>Effects of high, low, and thinning rates of alternative reinforcement on response elimination and resurgence.</v>
      </c>
      <c r="N58" t="str">
        <f t="array" ref="N58">INDEX($A$7:$F$3066,SMALL(IF(COUNTIF($L$5,$H$7:$H$3066)*COUNTIF($L$5,$I$7:$I$3066),MATCH(ROW($A$7:$A$3066),ROW($A$7:$A$3066)),""),ROWS($B$1:E52)),COLUMNS($A$1:E54))</f>
        <v>Journal of the experimental analysis of behavior</v>
      </c>
      <c r="O58">
        <f t="array" ref="O58">INDEX($A$7:$F$3066,SMALL(IF(COUNTIF($L$5,$H$7:$H$3066)*COUNTIF($L$5,$I$7:$I$3066),MATCH(ROW($A$7:$A$3066),ROW($A$7:$A$3066)),""),ROWS($B$1:F52)),COLUMNS($A$1:F54))</f>
        <v>0</v>
      </c>
    </row>
    <row r="59" spans="1:15">
      <c r="A59" s="1">
        <f>'ScienceDirect - Initial'!A62</f>
        <v>0</v>
      </c>
      <c r="B59" s="1">
        <f>'ScienceDirect - Initial'!B62</f>
        <v>2019</v>
      </c>
      <c r="C59" s="1" t="str">
        <f>'ScienceDirect - Initial'!C62</f>
        <v>Trask, Sydney</v>
      </c>
      <c r="D59" s="1" t="str">
        <f>'ScienceDirect - Initial'!D62</f>
        <v>Cues Associated with Alternative Reinforcement During Extinction Can Attenuate Resurgence of an Extinguished Instrumental Response.</v>
      </c>
      <c r="E59" s="1" t="str">
        <f>'ScienceDirect - Initial'!E62</f>
        <v>Learning &amp; behavior</v>
      </c>
      <c r="F59" s="1">
        <f>'ScienceDirect - Initial'!F62</f>
        <v>0</v>
      </c>
      <c r="H59" s="1">
        <v>1</v>
      </c>
      <c r="I59" s="1">
        <v>1</v>
      </c>
      <c r="J59" t="b">
        <f t="shared" si="0"/>
        <v>1</v>
      </c>
      <c r="K59">
        <f t="array" ref="K59">INDEX($A$7:$F$3066,SMALL(IF(COUNTIF($L$5,$H$7:$H$3066)*COUNTIF($L$5,$I$7:$I$3066),MATCH(ROW($A$7:$A$3066),ROW($A$7:$A$3066)),""),ROWS($B$1:B53)),COLUMNS($A$1:B55))</f>
        <v>2015</v>
      </c>
      <c r="L59" t="str">
        <f t="array" ref="L59">INDEX($A$7:$F$3066,SMALL(IF(COUNTIF($L$5,$H$7:$H$3066)*COUNTIF($L$5,$I$7:$I$3066),MATCH(ROW($A$7:$A$3066),ROW($A$7:$A$3066)),""),ROWS($B$1:C53)),COLUMNS($A$1:C55))</f>
        <v>Schepers, Scott T; Bouton, Mark E</v>
      </c>
      <c r="M59" t="str">
        <f t="array" ref="M59">INDEX($A$7:$F$3066,SMALL(IF(COUNTIF($L$5,$H$7:$H$3066)*COUNTIF($L$5,$I$7:$I$3066),MATCH(ROW($A$7:$A$3066),ROW($A$7:$A$3066)),""),ROWS($B$1:D53)),COLUMNS($A$1:D55))</f>
        <v>Effects of reinforcer distribution during response elimination on resurgence of an instrumental behavior.</v>
      </c>
      <c r="N59" t="str">
        <f t="array" ref="N59">INDEX($A$7:$F$3066,SMALL(IF(COUNTIF($L$5,$H$7:$H$3066)*COUNTIF($L$5,$I$7:$I$3066),MATCH(ROW($A$7:$A$3066),ROW($A$7:$A$3066)),""),ROWS($B$1:E53)),COLUMNS($A$1:E55))</f>
        <v>Journal of experimental psychology. Animal learning and cognition</v>
      </c>
      <c r="O59">
        <f t="array" ref="O59">INDEX($A$7:$F$3066,SMALL(IF(COUNTIF($L$5,$H$7:$H$3066)*COUNTIF($L$5,$I$7:$I$3066),MATCH(ROW($A$7:$A$3066),ROW($A$7:$A$3066)),""),ROWS($B$1:F53)),COLUMNS($A$1:F55))</f>
        <v>0</v>
      </c>
    </row>
    <row r="60" spans="1:15">
      <c r="A60" s="1">
        <f>'ScienceDirect - Initial'!A63</f>
        <v>0</v>
      </c>
      <c r="B60" s="1">
        <f>'ScienceDirect - Initial'!B63</f>
        <v>2018</v>
      </c>
      <c r="C60" s="1" t="str">
        <f>'ScienceDirect - Initial'!C63</f>
        <v>Craig, Andrew R; Cunningham, Paul J; Sweeney, Mary M; Shahan, Timothy A; Nevin, John A</v>
      </c>
      <c r="D60" s="1" t="str">
        <f>'ScienceDirect - Initial'!D63</f>
        <v>Delivering alternative reinforcement in a distinct context reduces its counter-therapeutic effects on relapse.</v>
      </c>
      <c r="E60" s="1" t="str">
        <f>'ScienceDirect - Initial'!E63</f>
        <v>Journal of the experimental analysis of behavior</v>
      </c>
      <c r="F60" s="1">
        <f>'ScienceDirect - Initial'!F63</f>
        <v>0</v>
      </c>
      <c r="H60" s="1">
        <v>1</v>
      </c>
      <c r="I60" s="1">
        <v>1</v>
      </c>
      <c r="J60" t="b">
        <f t="shared" si="0"/>
        <v>1</v>
      </c>
      <c r="K60">
        <f t="array" ref="K60">INDEX($A$7:$F$3066,SMALL(IF(COUNTIF($L$5,$H$7:$H$3066)*COUNTIF($L$5,$I$7:$I$3066),MATCH(ROW($A$7:$A$3066),ROW($A$7:$A$3066)),""),ROWS($B$1:B54)),COLUMNS($A$1:B56))</f>
        <v>2016</v>
      </c>
      <c r="L60" t="str">
        <f t="array" ref="L60">INDEX($A$7:$F$3066,SMALL(IF(COUNTIF($L$5,$H$7:$H$3066)*COUNTIF($L$5,$I$7:$I$3066),MATCH(ROW($A$7:$A$3066),ROW($A$7:$A$3066)),""),ROWS($B$1:C54)),COLUMNS($A$1:C56))</f>
        <v>Wilson, Alyssa N; Glassford, Tyler S; Koerkenmeier, Sarah M</v>
      </c>
      <c r="M60" t="str">
        <f t="array" ref="M60">INDEX($A$7:$F$3066,SMALL(IF(COUNTIF($L$5,$H$7:$H$3066)*COUNTIF($L$5,$I$7:$I$3066),MATCH(ROW($A$7:$A$3066),ROW($A$7:$A$3066)),""),ROWS($B$1:D54)),COLUMNS($A$1:D56))</f>
        <v>Effects of Response Effort on Resurgence.</v>
      </c>
      <c r="N60" t="str">
        <f t="array" ref="N60">INDEX($A$7:$F$3066,SMALL(IF(COUNTIF($L$5,$H$7:$H$3066)*COUNTIF($L$5,$I$7:$I$3066),MATCH(ROW($A$7:$A$3066),ROW($A$7:$A$3066)),""),ROWS($B$1:E54)),COLUMNS($A$1:E56))</f>
        <v>Behavior analysis in practice</v>
      </c>
      <c r="O60">
        <f t="array" ref="O60">INDEX($A$7:$F$3066,SMALL(IF(COUNTIF($L$5,$H$7:$H$3066)*COUNTIF($L$5,$I$7:$I$3066),MATCH(ROW($A$7:$A$3066),ROW($A$7:$A$3066)),""),ROWS($B$1:F54)),COLUMNS($A$1:F56))</f>
        <v>0</v>
      </c>
    </row>
    <row r="61" spans="1:15">
      <c r="A61" s="1">
        <f>'ScienceDirect - Initial'!A64</f>
        <v>0</v>
      </c>
      <c r="B61" s="1">
        <f>'ScienceDirect - Initial'!B64</f>
        <v>2010</v>
      </c>
      <c r="C61" s="1" t="str">
        <f>'ScienceDirect - Initial'!C64</f>
        <v>Mendres, Amber E; Borrero, John C</v>
      </c>
      <c r="D61" s="1" t="str">
        <f>'ScienceDirect - Initial'!D64</f>
        <v>Development and modification of a response class via positive and negative reinforcement: a translational approach.</v>
      </c>
      <c r="E61" s="1" t="str">
        <f>'ScienceDirect - Initial'!E64</f>
        <v>Journal of applied behavior analysis</v>
      </c>
      <c r="F61" s="1">
        <f>'ScienceDirect - Initial'!F64</f>
        <v>0</v>
      </c>
      <c r="H61" s="1">
        <v>0</v>
      </c>
      <c r="I61" s="1">
        <v>0</v>
      </c>
      <c r="J61" t="b">
        <f t="shared" si="0"/>
        <v>1</v>
      </c>
      <c r="K61">
        <f t="array" ref="K61">INDEX($A$7:$F$3066,SMALL(IF(COUNTIF($L$5,$H$7:$H$3066)*COUNTIF($L$5,$I$7:$I$3066),MATCH(ROW($A$7:$A$3066),ROW($A$7:$A$3066)),""),ROWS($B$1:B55)),COLUMNS($A$1:B57))</f>
        <v>2016</v>
      </c>
      <c r="L61" t="str">
        <f t="array" ref="L61">INDEX($A$7:$F$3066,SMALL(IF(COUNTIF($L$5,$H$7:$H$3066)*COUNTIF($L$5,$I$7:$I$3066),MATCH(ROW($A$7:$A$3066),ROW($A$7:$A$3066)),""),ROWS($B$1:C55)),COLUMNS($A$1:C57))</f>
        <v>Nevin, John A; Mace, F Charles; DeLeon, Iser G; Shahan, Timothy A; Shamlian, Kenneth D; Lit, Keith; Sheehan, Tara; Frank-Crawford, Michelle A; Trauschke, Stephanie L; Sweeney, Mary M; Tarver, Danielle R; Craig, Andrew R</v>
      </c>
      <c r="M61" t="str">
        <f t="array" ref="M61">INDEX($A$7:$F$3066,SMALL(IF(COUNTIF($L$5,$H$7:$H$3066)*COUNTIF($L$5,$I$7:$I$3066),MATCH(ROW($A$7:$A$3066),ROW($A$7:$A$3066)),""),ROWS($B$1:D55)),COLUMNS($A$1:D57))</f>
        <v>Effects of signaled and unsignaled alternative reinforcement on persistence and relapse in children and pigeons.</v>
      </c>
      <c r="N61" t="str">
        <f t="array" ref="N61">INDEX($A$7:$F$3066,SMALL(IF(COUNTIF($L$5,$H$7:$H$3066)*COUNTIF($L$5,$I$7:$I$3066),MATCH(ROW($A$7:$A$3066),ROW($A$7:$A$3066)),""),ROWS($B$1:E55)),COLUMNS($A$1:E57))</f>
        <v>Journal of the experimental analysis of behavior</v>
      </c>
      <c r="O61">
        <f t="array" ref="O61">INDEX($A$7:$F$3066,SMALL(IF(COUNTIF($L$5,$H$7:$H$3066)*COUNTIF($L$5,$I$7:$I$3066),MATCH(ROW($A$7:$A$3066),ROW($A$7:$A$3066)),""),ROWS($B$1:F55)),COLUMNS($A$1:F57))</f>
        <v>0</v>
      </c>
    </row>
    <row r="62" spans="1:15">
      <c r="A62" s="1">
        <f>'ScienceDirect - Initial'!A65</f>
        <v>0</v>
      </c>
      <c r="B62" s="1">
        <f>'ScienceDirect - Initial'!B65</f>
        <v>2007</v>
      </c>
      <c r="C62" s="1" t="str">
        <f>'ScienceDirect - Initial'!C65</f>
        <v>Doughty, Adam H; da Silva, Stephanie P; Lattal, Kennon A</v>
      </c>
      <c r="D62" s="1" t="str">
        <f>'ScienceDirect - Initial'!D65</f>
        <v>Differential resurgence and response elimination.</v>
      </c>
      <c r="E62" s="1" t="str">
        <f>'ScienceDirect - Initial'!E65</f>
        <v>Behavioural processes</v>
      </c>
      <c r="F62" s="1">
        <f>'ScienceDirect - Initial'!F65</f>
        <v>0</v>
      </c>
      <c r="H62" s="1">
        <v>1</v>
      </c>
      <c r="I62" s="1">
        <v>1</v>
      </c>
      <c r="J62" t="b">
        <f t="shared" si="0"/>
        <v>1</v>
      </c>
      <c r="K62">
        <f t="array" ref="K62">INDEX($A$7:$F$3066,SMALL(IF(COUNTIF($L$5,$H$7:$H$3066)*COUNTIF($L$5,$I$7:$I$3066),MATCH(ROW($A$7:$A$3066),ROW($A$7:$A$3066)),""),ROWS($B$1:B56)),COLUMNS($A$1:B58))</f>
        <v>2012</v>
      </c>
      <c r="L62" t="str">
        <f t="array" ref="L62">INDEX($A$7:$F$3066,SMALL(IF(COUNTIF($L$5,$H$7:$H$3066)*COUNTIF($L$5,$I$7:$I$3066),MATCH(ROW($A$7:$A$3066),ROW($A$7:$A$3066)),""),ROWS($B$1:C56)),COLUMNS($A$1:C58))</f>
        <v>Winterbauer, Neil E; Bouton, Mark E</v>
      </c>
      <c r="M62" t="str">
        <f t="array" ref="M62">INDEX($A$7:$F$3066,SMALL(IF(COUNTIF($L$5,$H$7:$H$3066)*COUNTIF($L$5,$I$7:$I$3066),MATCH(ROW($A$7:$A$3066),ROW($A$7:$A$3066)),""),ROWS($B$1:D56)),COLUMNS($A$1:D58))</f>
        <v>Effects of thinning the rate at which the alternative behavior is reinforced on resurgence of an extinguished instrumental response.</v>
      </c>
      <c r="N62" t="str">
        <f t="array" ref="N62">INDEX($A$7:$F$3066,SMALL(IF(COUNTIF($L$5,$H$7:$H$3066)*COUNTIF($L$5,$I$7:$I$3066),MATCH(ROW($A$7:$A$3066),ROW($A$7:$A$3066)),""),ROWS($B$1:E56)),COLUMNS($A$1:E58))</f>
        <v>Journal of experimental psychology. Animal behavior processes</v>
      </c>
      <c r="O62">
        <f t="array" ref="O62">INDEX($A$7:$F$3066,SMALL(IF(COUNTIF($L$5,$H$7:$H$3066)*COUNTIF($L$5,$I$7:$I$3066),MATCH(ROW($A$7:$A$3066),ROW($A$7:$A$3066)),""),ROWS($B$1:F56)),COLUMNS($A$1:F58))</f>
        <v>0</v>
      </c>
    </row>
    <row r="63" spans="1:15">
      <c r="A63" s="1">
        <f>'ScienceDirect - Initial'!A66</f>
        <v>0</v>
      </c>
      <c r="B63" s="1">
        <f>'ScienceDirect - Initial'!B66</f>
        <v>2016</v>
      </c>
      <c r="C63" s="1" t="str">
        <f>'ScienceDirect - Initial'!C66</f>
        <v>Trask, Sydney; Bouton, Mark E</v>
      </c>
      <c r="D63" s="1" t="str">
        <f>'ScienceDirect - Initial'!D66</f>
        <v>Discriminative properties of the reinforcer can be used to attenuate the renewal of extinguished operant behavior.</v>
      </c>
      <c r="E63" s="1" t="str">
        <f>'ScienceDirect - Initial'!E66</f>
        <v>Learning &amp; behavior</v>
      </c>
      <c r="F63" s="1">
        <f>'ScienceDirect - Initial'!F66</f>
        <v>0</v>
      </c>
      <c r="H63" s="1">
        <v>1</v>
      </c>
      <c r="I63" s="1">
        <v>1</v>
      </c>
      <c r="J63" t="b">
        <f t="shared" si="0"/>
        <v>1</v>
      </c>
      <c r="K63">
        <f t="array" ref="K63">INDEX($A$7:$F$3066,SMALL(IF(COUNTIF($L$5,$H$7:$H$3066)*COUNTIF($L$5,$I$7:$I$3066),MATCH(ROW($A$7:$A$3066),ROW($A$7:$A$3066)),""),ROWS($B$1:B57)),COLUMNS($A$1:B59))</f>
        <v>2017</v>
      </c>
      <c r="L63" t="str">
        <f t="array" ref="L63">INDEX($A$7:$F$3066,SMALL(IF(COUNTIF($L$5,$H$7:$H$3066)*COUNTIF($L$5,$I$7:$I$3066),MATCH(ROW($A$7:$A$3066),ROW($A$7:$A$3066)),""),ROWS($B$1:C57)),COLUMNS($A$1:C59))</f>
        <v>Bolívar, Hypatia A; Cox, David J; Barlow, Molly A; Dallery, Jesse</v>
      </c>
      <c r="M63" t="str">
        <f t="array" ref="M63">INDEX($A$7:$F$3066,SMALL(IF(COUNTIF($L$5,$H$7:$H$3066)*COUNTIF($L$5,$I$7:$I$3066),MATCH(ROW($A$7:$A$3066),ROW($A$7:$A$3066)),""),ROWS($B$1:D57)),COLUMNS($A$1:D59))</f>
        <v>Evaluating resurgence procedures in a human operant laboratory.</v>
      </c>
      <c r="N63" t="str">
        <f t="array" ref="N63">INDEX($A$7:$F$3066,SMALL(IF(COUNTIF($L$5,$H$7:$H$3066)*COUNTIF($L$5,$I$7:$I$3066),MATCH(ROW($A$7:$A$3066),ROW($A$7:$A$3066)),""),ROWS($B$1:E57)),COLUMNS($A$1:E59))</f>
        <v>Behavioural processes</v>
      </c>
      <c r="O63">
        <f t="array" ref="O63">INDEX($A$7:$F$3066,SMALL(IF(COUNTIF($L$5,$H$7:$H$3066)*COUNTIF($L$5,$I$7:$I$3066),MATCH(ROW($A$7:$A$3066),ROW($A$7:$A$3066)),""),ROWS($B$1:F57)),COLUMNS($A$1:F59))</f>
        <v>0</v>
      </c>
    </row>
    <row r="64" spans="1:15">
      <c r="A64" s="1">
        <f>'ScienceDirect - Initial'!A67</f>
        <v>0</v>
      </c>
      <c r="B64" s="1">
        <f>'ScienceDirect - Initial'!B67</f>
        <v>2020</v>
      </c>
      <c r="C64" s="1" t="str">
        <f>'ScienceDirect - Initial'!C67</f>
        <v>Drifke, Melissa A; Tiger, Jeffrey H; Lillie, Madelynn A</v>
      </c>
      <c r="D64" s="1" t="str">
        <f>'ScienceDirect - Initial'!D67</f>
        <v>DRA contingencies promote improved tolerance to delayed reinforcement during FCT Compared to DRO and fixed-time schedules.</v>
      </c>
      <c r="E64" s="1" t="str">
        <f>'ScienceDirect - Initial'!E67</f>
        <v>Journal of applied behavior analysis</v>
      </c>
      <c r="F64" s="1">
        <f>'ScienceDirect - Initial'!F67</f>
        <v>0</v>
      </c>
      <c r="H64" s="1">
        <v>1</v>
      </c>
      <c r="I64" s="1">
        <v>1</v>
      </c>
      <c r="J64" t="b">
        <f t="shared" si="0"/>
        <v>1</v>
      </c>
      <c r="K64">
        <f t="array" ref="K64">INDEX($A$7:$F$3066,SMALL(IF(COUNTIF($L$5,$H$7:$H$3066)*COUNTIF($L$5,$I$7:$I$3066),MATCH(ROW($A$7:$A$3066),ROW($A$7:$A$3066)),""),ROWS($B$1:B58)),COLUMNS($A$1:B60))</f>
        <v>2016</v>
      </c>
      <c r="L64" t="str">
        <f t="array" ref="L64">INDEX($A$7:$F$3066,SMALL(IF(COUNTIF($L$5,$H$7:$H$3066)*COUNTIF($L$5,$I$7:$I$3066),MATCH(ROW($A$7:$A$3066),ROW($A$7:$A$3066)),""),ROWS($B$1:C58)),COLUMNS($A$1:C60))</f>
        <v>Shamlian, Kenneth D; Fisher, Wayne W; Steege, Mark W; Cavanaugh, Brenna M; Samour, Kristina; Querim, Angie C</v>
      </c>
      <c r="M64" t="str">
        <f t="array" ref="M64">INDEX($A$7:$F$3066,SMALL(IF(COUNTIF($L$5,$H$7:$H$3066)*COUNTIF($L$5,$I$7:$I$3066),MATCH(ROW($A$7:$A$3066),ROW($A$7:$A$3066)),""),ROWS($B$1:D58)),COLUMNS($A$1:D60))</f>
        <v>Evaluation of multiple schedules with naturally occurring and therapist-arranged discriminative stimuli following functional communication training.</v>
      </c>
      <c r="N64" t="str">
        <f t="array" ref="N64">INDEX($A$7:$F$3066,SMALL(IF(COUNTIF($L$5,$H$7:$H$3066)*COUNTIF($L$5,$I$7:$I$3066),MATCH(ROW($A$7:$A$3066),ROW($A$7:$A$3066)),""),ROWS($B$1:E58)),COLUMNS($A$1:E60))</f>
        <v>Journal of applied behavior analysis</v>
      </c>
      <c r="O64">
        <f t="array" ref="O64">INDEX($A$7:$F$3066,SMALL(IF(COUNTIF($L$5,$H$7:$H$3066)*COUNTIF($L$5,$I$7:$I$3066),MATCH(ROW($A$7:$A$3066),ROW($A$7:$A$3066)),""),ROWS($B$1:F58)),COLUMNS($A$1:F60))</f>
        <v>0</v>
      </c>
    </row>
    <row r="65" spans="1:15">
      <c r="A65" s="1">
        <f>'ScienceDirect - Initial'!A68</f>
        <v>0</v>
      </c>
      <c r="B65" s="1">
        <f>'ScienceDirect - Initial'!B68</f>
        <v>2017</v>
      </c>
      <c r="C65" s="1" t="str">
        <f>'ScienceDirect - Initial'!C68</f>
        <v>Smith, Brooke M; Smith, Gregory S; Shahan, Timothy A; Madden, Gregory J; Twohig, Michael P</v>
      </c>
      <c r="D65" s="1" t="str">
        <f>'ScienceDirect - Initial'!D68</f>
        <v>Effects of differential rates of alternative reinforcement on resurgence of human behavior.</v>
      </c>
      <c r="E65" s="1" t="str">
        <f>'ScienceDirect - Initial'!E68</f>
        <v>Journal of the experimental analysis of behavior</v>
      </c>
      <c r="F65" s="1">
        <f>'ScienceDirect - Initial'!F68</f>
        <v>0</v>
      </c>
      <c r="H65" s="1">
        <v>1</v>
      </c>
      <c r="I65" s="1">
        <v>1</v>
      </c>
      <c r="J65" t="b">
        <f t="shared" si="0"/>
        <v>1</v>
      </c>
      <c r="K65">
        <f t="array" ref="K65">INDEX($A$7:$F$3066,SMALL(IF(COUNTIF($L$5,$H$7:$H$3066)*COUNTIF($L$5,$I$7:$I$3066),MATCH(ROW($A$7:$A$3066),ROW($A$7:$A$3066)),""),ROWS($B$1:B59)),COLUMNS($A$1:B61))</f>
        <v>2014</v>
      </c>
      <c r="L65" t="str">
        <f t="array" ref="L65">INDEX($A$7:$F$3066,SMALL(IF(COUNTIF($L$5,$H$7:$H$3066)*COUNTIF($L$5,$I$7:$I$3066),MATCH(ROW($A$7:$A$3066),ROW($A$7:$A$3066)),""),ROWS($B$1:C59)),COLUMNS($A$1:C61))</f>
        <v>Pyszczynski, Adam D; Shahan, Timothy A</v>
      </c>
      <c r="M65" t="str">
        <f t="array" ref="M65">INDEX($A$7:$F$3066,SMALL(IF(COUNTIF($L$5,$H$7:$H$3066)*COUNTIF($L$5,$I$7:$I$3066),MATCH(ROW($A$7:$A$3066),ROW($A$7:$A$3066)),""),ROWS($B$1:D59)),COLUMNS($A$1:D61))</f>
        <v>Examination of the role of dopamine D₂ and adrenergic α₂ receptors in resurgence of food seeking.</v>
      </c>
      <c r="N65" t="str">
        <f t="array" ref="N65">INDEX($A$7:$F$3066,SMALL(IF(COUNTIF($L$5,$H$7:$H$3066)*COUNTIF($L$5,$I$7:$I$3066),MATCH(ROW($A$7:$A$3066),ROW($A$7:$A$3066)),""),ROWS($B$1:E59)),COLUMNS($A$1:E61))</f>
        <v>Behavioural brain research</v>
      </c>
      <c r="O65">
        <f t="array" ref="O65">INDEX($A$7:$F$3066,SMALL(IF(COUNTIF($L$5,$H$7:$H$3066)*COUNTIF($L$5,$I$7:$I$3066),MATCH(ROW($A$7:$A$3066),ROW($A$7:$A$3066)),""),ROWS($B$1:F59)),COLUMNS($A$1:F61))</f>
        <v>0</v>
      </c>
    </row>
    <row r="66" spans="1:15">
      <c r="A66" s="1">
        <f>'ScienceDirect - Initial'!A69</f>
        <v>0</v>
      </c>
      <c r="B66" s="1">
        <f>'ScienceDirect - Initial'!B69</f>
        <v>2014</v>
      </c>
      <c r="C66" s="1" t="str">
        <f>'ScienceDirect - Initial'!C69</f>
        <v>Marsteller, Tonya M; St Peter, Claire C</v>
      </c>
      <c r="D66" s="1" t="str">
        <f>'ScienceDirect - Initial'!D69</f>
        <v>Effects of fixed-time reinforcement schedules on resurgence of problem behavior.</v>
      </c>
      <c r="E66" s="1" t="str">
        <f>'ScienceDirect - Initial'!E69</f>
        <v>Journal of applied behavior analysis</v>
      </c>
      <c r="F66" s="1">
        <f>'ScienceDirect - Initial'!F69</f>
        <v>0</v>
      </c>
      <c r="H66" s="1">
        <v>1</v>
      </c>
      <c r="I66" s="1">
        <v>1</v>
      </c>
      <c r="J66" t="b">
        <f t="shared" si="0"/>
        <v>1</v>
      </c>
      <c r="K66">
        <f t="array" ref="K66">INDEX($A$7:$F$3066,SMALL(IF(COUNTIF($L$5,$H$7:$H$3066)*COUNTIF($L$5,$I$7:$I$3066),MATCH(ROW($A$7:$A$3066),ROW($A$7:$A$3066)),""),ROWS($B$1:B60)),COLUMNS($A$1:B62))</f>
        <v>2020</v>
      </c>
      <c r="L66" t="str">
        <f t="array" ref="L66">INDEX($A$7:$F$3066,SMALL(IF(COUNTIF($L$5,$H$7:$H$3066)*COUNTIF($L$5,$I$7:$I$3066),MATCH(ROW($A$7:$A$3066),ROW($A$7:$A$3066)),""),ROWS($B$1:C60)),COLUMNS($A$1:C62))</f>
        <v>Shvarts, Samuel; Jimenez-Gomez, Corina; Bai, John Y H; Thomas, Rachel R; Oskam, James J; Podlesnik, Christopher A</v>
      </c>
      <c r="M66" t="str">
        <f t="array" ref="M66">INDEX($A$7:$F$3066,SMALL(IF(COUNTIF($L$5,$H$7:$H$3066)*COUNTIF($L$5,$I$7:$I$3066),MATCH(ROW($A$7:$A$3066),ROW($A$7:$A$3066)),""),ROWS($B$1:D60)),COLUMNS($A$1:D62))</f>
        <v>Examining stimuli paired with alternative reinforcement to mitigate resurgence in children diagnosed with autism spectrum disorder and pigeons.</v>
      </c>
      <c r="N66" t="str">
        <f t="array" ref="N66">INDEX($A$7:$F$3066,SMALL(IF(COUNTIF($L$5,$H$7:$H$3066)*COUNTIF($L$5,$I$7:$I$3066),MATCH(ROW($A$7:$A$3066),ROW($A$7:$A$3066)),""),ROWS($B$1:E60)),COLUMNS($A$1:E62))</f>
        <v>Journal of the experimental analysis of behavior</v>
      </c>
      <c r="O66">
        <f t="array" ref="O66">INDEX($A$7:$F$3066,SMALL(IF(COUNTIF($L$5,$H$7:$H$3066)*COUNTIF($L$5,$I$7:$I$3066),MATCH(ROW($A$7:$A$3066),ROW($A$7:$A$3066)),""),ROWS($B$1:F60)),COLUMNS($A$1:F62))</f>
        <v>0</v>
      </c>
    </row>
    <row r="67" spans="1:15">
      <c r="A67" s="1">
        <f>'ScienceDirect - Initial'!A70</f>
        <v>0</v>
      </c>
      <c r="B67" s="1">
        <f>'ScienceDirect - Initial'!B70</f>
        <v>2013</v>
      </c>
      <c r="C67" s="1" t="str">
        <f>'ScienceDirect - Initial'!C70</f>
        <v>Sweeney, Mary M; Shahan, Timothy A</v>
      </c>
      <c r="D67" s="1" t="str">
        <f>'ScienceDirect - Initial'!D70</f>
        <v>Effects of high, low, and thinning rates of alternative reinforcement on response elimination and resurgence.</v>
      </c>
      <c r="E67" s="1" t="str">
        <f>'ScienceDirect - Initial'!E70</f>
        <v>Journal of the experimental analysis of behavior</v>
      </c>
      <c r="F67" s="1">
        <f>'ScienceDirect - Initial'!F70</f>
        <v>0</v>
      </c>
      <c r="H67" s="1">
        <v>1</v>
      </c>
      <c r="I67" s="1">
        <v>1</v>
      </c>
      <c r="J67" t="b">
        <f t="shared" si="0"/>
        <v>1</v>
      </c>
      <c r="K67">
        <f t="array" ref="K67">INDEX($A$7:$F$3066,SMALL(IF(COUNTIF($L$5,$H$7:$H$3066)*COUNTIF($L$5,$I$7:$I$3066),MATCH(ROW($A$7:$A$3066),ROW($A$7:$A$3066)),""),ROWS($B$1:B61)),COLUMNS($A$1:B63))</f>
        <v>2010</v>
      </c>
      <c r="L67" t="str">
        <f t="array" ref="L67">INDEX($A$7:$F$3066,SMALL(IF(COUNTIF($L$5,$H$7:$H$3066)*COUNTIF($L$5,$I$7:$I$3066),MATCH(ROW($A$7:$A$3066),ROW($A$7:$A$3066)),""),ROWS($B$1:C61)),COLUMNS($A$1:C63))</f>
        <v>Podlesnik, Christopher A; Shahan, Timothy A</v>
      </c>
      <c r="M67" t="str">
        <f t="array" ref="M67">INDEX($A$7:$F$3066,SMALL(IF(COUNTIF($L$5,$H$7:$H$3066)*COUNTIF($L$5,$I$7:$I$3066),MATCH(ROW($A$7:$A$3066),ROW($A$7:$A$3066)),""),ROWS($B$1:D61)),COLUMNS($A$1:D63))</f>
        <v>Extinction, relapse, and behavioral momentum.</v>
      </c>
      <c r="N67" t="str">
        <f t="array" ref="N67">INDEX($A$7:$F$3066,SMALL(IF(COUNTIF($L$5,$H$7:$H$3066)*COUNTIF($L$5,$I$7:$I$3066),MATCH(ROW($A$7:$A$3066),ROW($A$7:$A$3066)),""),ROWS($B$1:E61)),COLUMNS($A$1:E63))</f>
        <v>Behavioural processes</v>
      </c>
      <c r="O67">
        <f t="array" ref="O67">INDEX($A$7:$F$3066,SMALL(IF(COUNTIF($L$5,$H$7:$H$3066)*COUNTIF($L$5,$I$7:$I$3066),MATCH(ROW($A$7:$A$3066),ROW($A$7:$A$3066)),""),ROWS($B$1:F61)),COLUMNS($A$1:F63))</f>
        <v>0</v>
      </c>
    </row>
    <row r="68" spans="1:15">
      <c r="A68" s="1">
        <f>'ScienceDirect - Initial'!A71</f>
        <v>0</v>
      </c>
      <c r="B68" s="1">
        <f>'ScienceDirect - Initial'!B71</f>
        <v>2015</v>
      </c>
      <c r="C68" s="1" t="str">
        <f>'ScienceDirect - Initial'!C71</f>
        <v>Schepers, Scott T; Bouton, Mark E</v>
      </c>
      <c r="D68" s="1" t="str">
        <f>'ScienceDirect - Initial'!D71</f>
        <v>Effects of reinforcer distribution during response elimination on resurgence of an instrumental behavior.</v>
      </c>
      <c r="E68" s="1" t="str">
        <f>'ScienceDirect - Initial'!E71</f>
        <v>Journal of experimental psychology. Animal learning and cognition</v>
      </c>
      <c r="F68" s="1">
        <f>'ScienceDirect - Initial'!F71</f>
        <v>0</v>
      </c>
      <c r="H68" s="1">
        <v>1</v>
      </c>
      <c r="I68" s="1">
        <v>1</v>
      </c>
      <c r="J68" t="b">
        <f t="shared" si="0"/>
        <v>1</v>
      </c>
      <c r="K68">
        <f t="array" ref="K68">INDEX($A$7:$F$3066,SMALL(IF(COUNTIF($L$5,$H$7:$H$3066)*COUNTIF($L$5,$I$7:$I$3066),MATCH(ROW($A$7:$A$3066),ROW($A$7:$A$3066)),""),ROWS($B$1:B62)),COLUMNS($A$1:B64))</f>
        <v>2018</v>
      </c>
      <c r="L68" t="str">
        <f t="array" ref="L68">INDEX($A$7:$F$3066,SMALL(IF(COUNTIF($L$5,$H$7:$H$3066)*COUNTIF($L$5,$I$7:$I$3066),MATCH(ROW($A$7:$A$3066),ROW($A$7:$A$3066)),""),ROWS($B$1:C62)),COLUMNS($A$1:C64))</f>
        <v>Trask, Sydney; Keim, Christopher L; Bouton, Mark E</v>
      </c>
      <c r="M68" t="str">
        <f t="array" ref="M68">INDEX($A$7:$F$3066,SMALL(IF(COUNTIF($L$5,$H$7:$H$3066)*COUNTIF($L$5,$I$7:$I$3066),MATCH(ROW($A$7:$A$3066),ROW($A$7:$A$3066)),""),ROWS($B$1:D62)),COLUMNS($A$1:D64))</f>
        <v>Factors that encourage generalization from extinction to test reduce resurgence of an extinguished operant response.</v>
      </c>
      <c r="N68" t="str">
        <f t="array" ref="N68">INDEX($A$7:$F$3066,SMALL(IF(COUNTIF($L$5,$H$7:$H$3066)*COUNTIF($L$5,$I$7:$I$3066),MATCH(ROW($A$7:$A$3066),ROW($A$7:$A$3066)),""),ROWS($B$1:E62)),COLUMNS($A$1:E64))</f>
        <v>Journal of the experimental analysis of behavior</v>
      </c>
      <c r="O68">
        <f t="array" ref="O68">INDEX($A$7:$F$3066,SMALL(IF(COUNTIF($L$5,$H$7:$H$3066)*COUNTIF($L$5,$I$7:$I$3066),MATCH(ROW($A$7:$A$3066),ROW($A$7:$A$3066)),""),ROWS($B$1:F62)),COLUMNS($A$1:F64))</f>
        <v>0</v>
      </c>
    </row>
    <row r="69" spans="1:15">
      <c r="A69" s="1">
        <f>'ScienceDirect - Initial'!A72</f>
        <v>0</v>
      </c>
      <c r="B69" s="1">
        <f>'ScienceDirect - Initial'!B72</f>
        <v>2016</v>
      </c>
      <c r="C69" s="1" t="str">
        <f>'ScienceDirect - Initial'!C72</f>
        <v>Wilson, Alyssa N; Glassford, Tyler S; Koerkenmeier, Sarah M</v>
      </c>
      <c r="D69" s="1" t="str">
        <f>'ScienceDirect - Initial'!D72</f>
        <v>Effects of Response Effort on Resurgence.</v>
      </c>
      <c r="E69" s="1" t="str">
        <f>'ScienceDirect - Initial'!E72</f>
        <v>Behavior analysis in practice</v>
      </c>
      <c r="F69" s="1">
        <f>'ScienceDirect - Initial'!F72</f>
        <v>0</v>
      </c>
      <c r="H69" s="1">
        <v>1</v>
      </c>
      <c r="I69" s="1">
        <v>1</v>
      </c>
      <c r="J69" t="b">
        <f t="shared" si="0"/>
        <v>1</v>
      </c>
      <c r="K69">
        <f t="array" ref="K69">INDEX($A$7:$F$3066,SMALL(IF(COUNTIF($L$5,$H$7:$H$3066)*COUNTIF($L$5,$I$7:$I$3066),MATCH(ROW($A$7:$A$3066),ROW($A$7:$A$3066)),""),ROWS($B$1:B63)),COLUMNS($A$1:B65))</f>
        <v>2014</v>
      </c>
      <c r="L69" t="str">
        <f t="array" ref="L69">INDEX($A$7:$F$3066,SMALL(IF(COUNTIF($L$5,$H$7:$H$3066)*COUNTIF($L$5,$I$7:$I$3066),MATCH(ROW($A$7:$A$3066),ROW($A$7:$A$3066)),""),ROWS($B$1:C63)),COLUMNS($A$1:C65))</f>
        <v>Doughty, Adam H; Leake, Lesley W; Stoudemire, M Lee</v>
      </c>
      <c r="M69" t="str">
        <f t="array" ref="M69">INDEX($A$7:$F$3066,SMALL(IF(COUNTIF($L$5,$H$7:$H$3066)*COUNTIF($L$5,$I$7:$I$3066),MATCH(ROW($A$7:$A$3066),ROW($A$7:$A$3066)),""),ROWS($B$1:D63)),COLUMNS($A$1:D65))</f>
        <v>Failure to observe untested derived stimulus relations in extinction: implications for understanding stimulus-equivalence formation.</v>
      </c>
      <c r="N69" t="str">
        <f t="array" ref="N69">INDEX($A$7:$F$3066,SMALL(IF(COUNTIF($L$5,$H$7:$H$3066)*COUNTIF($L$5,$I$7:$I$3066),MATCH(ROW($A$7:$A$3066),ROW($A$7:$A$3066)),""),ROWS($B$1:E63)),COLUMNS($A$1:E65))</f>
        <v>Journal of the experimental analysis of behavior</v>
      </c>
      <c r="O69">
        <f t="array" ref="O69">INDEX($A$7:$F$3066,SMALL(IF(COUNTIF($L$5,$H$7:$H$3066)*COUNTIF($L$5,$I$7:$I$3066),MATCH(ROW($A$7:$A$3066),ROW($A$7:$A$3066)),""),ROWS($B$1:F63)),COLUMNS($A$1:F65))</f>
        <v>0</v>
      </c>
    </row>
    <row r="70" spans="1:15">
      <c r="A70" s="1">
        <f>'ScienceDirect - Initial'!A73</f>
        <v>0</v>
      </c>
      <c r="B70" s="1">
        <f>'ScienceDirect - Initial'!B73</f>
        <v>2016</v>
      </c>
      <c r="C70" s="1" t="str">
        <f>'ScienceDirect - Initial'!C73</f>
        <v>Nevin, John A; Mace, F Charles; DeLeon, Iser G; Shahan, Timothy A; Shamlian, Kenneth D; Lit, Keith; Sheehan, Tara; Frank-Crawford, Michelle A; Trauschke, Stephanie L; Sweeney, Mary M; Tarver, Danielle R; Craig, Andrew R</v>
      </c>
      <c r="D70" s="1" t="str">
        <f>'ScienceDirect - Initial'!D73</f>
        <v>Effects of signaled and unsignaled alternative reinforcement on persistence and relapse in children and pigeons.</v>
      </c>
      <c r="E70" s="1" t="str">
        <f>'ScienceDirect - Initial'!E73</f>
        <v>Journal of the experimental analysis of behavior</v>
      </c>
      <c r="F70" s="1">
        <f>'ScienceDirect - Initial'!F73</f>
        <v>0</v>
      </c>
      <c r="H70" s="1">
        <v>1</v>
      </c>
      <c r="I70" s="1">
        <v>1</v>
      </c>
      <c r="J70" t="b">
        <f t="shared" si="0"/>
        <v>1</v>
      </c>
      <c r="K70">
        <f t="array" ref="K70">INDEX($A$7:$F$3066,SMALL(IF(COUNTIF($L$5,$H$7:$H$3066)*COUNTIF($L$5,$I$7:$I$3066),MATCH(ROW($A$7:$A$3066),ROW($A$7:$A$3066)),""),ROWS($B$1:B64)),COLUMNS($A$1:B66))</f>
        <v>2014</v>
      </c>
      <c r="L70" t="str">
        <f t="array" ref="L70">INDEX($A$7:$F$3066,SMALL(IF(COUNTIF($L$5,$H$7:$H$3066)*COUNTIF($L$5,$I$7:$I$3066),MATCH(ROW($A$7:$A$3066),ROW($A$7:$A$3066)),""),ROWS($B$1:C64)),COLUMNS($A$1:C66))</f>
        <v>Rispoli, Mandy; Camargo, Síglia; Machalicek, Wendy; Lang, Russell; Sigafoos, Jeff</v>
      </c>
      <c r="M70" t="str">
        <f t="array" ref="M70">INDEX($A$7:$F$3066,SMALL(IF(COUNTIF($L$5,$H$7:$H$3066)*COUNTIF($L$5,$I$7:$I$3066),MATCH(ROW($A$7:$A$3066),ROW($A$7:$A$3066)),""),ROWS($B$1:D64)),COLUMNS($A$1:D66))</f>
        <v>Functional communication training in the treatment of problem behavior maintained by access to rituals.</v>
      </c>
      <c r="N70" t="str">
        <f t="array" ref="N70">INDEX($A$7:$F$3066,SMALL(IF(COUNTIF($L$5,$H$7:$H$3066)*COUNTIF($L$5,$I$7:$I$3066),MATCH(ROW($A$7:$A$3066),ROW($A$7:$A$3066)),""),ROWS($B$1:E64)),COLUMNS($A$1:E66))</f>
        <v>Journal of applied behavior analysis</v>
      </c>
      <c r="O70">
        <f t="array" ref="O70">INDEX($A$7:$F$3066,SMALL(IF(COUNTIF($L$5,$H$7:$H$3066)*COUNTIF($L$5,$I$7:$I$3066),MATCH(ROW($A$7:$A$3066),ROW($A$7:$A$3066)),""),ROWS($B$1:F64)),COLUMNS($A$1:F66))</f>
        <v>0</v>
      </c>
    </row>
    <row r="71" spans="1:15">
      <c r="A71" s="1">
        <f>'ScienceDirect - Initial'!A74</f>
        <v>0</v>
      </c>
      <c r="B71" s="1">
        <f>'ScienceDirect - Initial'!B74</f>
        <v>2012</v>
      </c>
      <c r="C71" s="1" t="str">
        <f>'ScienceDirect - Initial'!C74</f>
        <v>Winterbauer, Neil E; Bouton, Mark E</v>
      </c>
      <c r="D71" s="1" t="str">
        <f>'ScienceDirect - Initial'!D74</f>
        <v>Effects of thinning the rate at which the alternative behavior is reinforced on resurgence of an extinguished instrumental response.</v>
      </c>
      <c r="E71" s="1" t="str">
        <f>'ScienceDirect - Initial'!E74</f>
        <v>Journal of experimental psychology. Animal behavior processes</v>
      </c>
      <c r="F71" s="1">
        <f>'ScienceDirect - Initial'!F74</f>
        <v>0</v>
      </c>
      <c r="H71" s="1">
        <v>1</v>
      </c>
      <c r="I71" s="1">
        <v>1</v>
      </c>
      <c r="J71" t="b">
        <f t="shared" si="0"/>
        <v>1</v>
      </c>
      <c r="K71">
        <f t="array" ref="K71">INDEX($A$7:$F$3066,SMALL(IF(COUNTIF($L$5,$H$7:$H$3066)*COUNTIF($L$5,$I$7:$I$3066),MATCH(ROW($A$7:$A$3066),ROW($A$7:$A$3066)),""),ROWS($B$1:B65)),COLUMNS($A$1:B67))</f>
        <v>2016</v>
      </c>
      <c r="L71" t="str">
        <f t="array" ref="L71">INDEX($A$7:$F$3066,SMALL(IF(COUNTIF($L$5,$H$7:$H$3066)*COUNTIF($L$5,$I$7:$I$3066),MATCH(ROW($A$7:$A$3066),ROW($A$7:$A$3066)),""),ROWS($B$1:C65)),COLUMNS($A$1:C67))</f>
        <v>Craig, Andrew R; Nall, Rusty W; Madden, Gregory J; Shahan, Timothy A</v>
      </c>
      <c r="M71" t="str">
        <f t="array" ref="M71">INDEX($A$7:$F$3066,SMALL(IF(COUNTIF($L$5,$H$7:$H$3066)*COUNTIF($L$5,$I$7:$I$3066),MATCH(ROW($A$7:$A$3066),ROW($A$7:$A$3066)),""),ROWS($B$1:D65)),COLUMNS($A$1:D67))</f>
        <v>Higher rate alternative non-drug reinforcement produces faster suppression of cocaine seeking but more resurgence when removed.</v>
      </c>
      <c r="N71" t="str">
        <f t="array" ref="N71">INDEX($A$7:$F$3066,SMALL(IF(COUNTIF($L$5,$H$7:$H$3066)*COUNTIF($L$5,$I$7:$I$3066),MATCH(ROW($A$7:$A$3066),ROW($A$7:$A$3066)),""),ROWS($B$1:E65)),COLUMNS($A$1:E67))</f>
        <v>Behavioural brain research</v>
      </c>
      <c r="O71">
        <f t="array" ref="O71">INDEX($A$7:$F$3066,SMALL(IF(COUNTIF($L$5,$H$7:$H$3066)*COUNTIF($L$5,$I$7:$I$3066),MATCH(ROW($A$7:$A$3066),ROW($A$7:$A$3066)),""),ROWS($B$1:F65)),COLUMNS($A$1:F67))</f>
        <v>0</v>
      </c>
    </row>
    <row r="72" spans="1:15">
      <c r="A72" s="1">
        <f>'ScienceDirect - Initial'!A75</f>
        <v>0</v>
      </c>
      <c r="B72" s="1">
        <f>'ScienceDirect - Initial'!B75</f>
        <v>2017</v>
      </c>
      <c r="C72" s="1" t="str">
        <f>'ScienceDirect - Initial'!C75</f>
        <v>Bolívar, Hypatia A; Cox, David J; Barlow, Molly A; Dallery, Jesse</v>
      </c>
      <c r="D72" s="1" t="str">
        <f>'ScienceDirect - Initial'!D75</f>
        <v>Evaluating resurgence procedures in a human operant laboratory.</v>
      </c>
      <c r="E72" s="1" t="str">
        <f>'ScienceDirect - Initial'!E75</f>
        <v>Behavioural processes</v>
      </c>
      <c r="F72" s="1">
        <f>'ScienceDirect - Initial'!F75</f>
        <v>0</v>
      </c>
      <c r="H72" s="1">
        <v>1</v>
      </c>
      <c r="I72" s="1">
        <v>1</v>
      </c>
      <c r="J72" t="b">
        <f t="shared" ref="J72:J135" si="1">IF(ISBLANK(I72),FALSE,IF(EXACT(H72, I72),TRUE,FALSE))</f>
        <v>1</v>
      </c>
      <c r="K72">
        <f t="array" ref="K72">INDEX($A$7:$F$3066,SMALL(IF(COUNTIF($L$5,$H$7:$H$3066)*COUNTIF($L$5,$I$7:$I$3066),MATCH(ROW($A$7:$A$3066),ROW($A$7:$A$3066)),""),ROWS($B$1:B66)),COLUMNS($A$1:B68))</f>
        <v>2011</v>
      </c>
      <c r="L72" t="str">
        <f t="array" ref="L72">INDEX($A$7:$F$3066,SMALL(IF(COUNTIF($L$5,$H$7:$H$3066)*COUNTIF($L$5,$I$7:$I$3066),MATCH(ROW($A$7:$A$3066),ROW($A$7:$A$3066)),""),ROWS($B$1:C66)),COLUMNS($A$1:C68))</f>
        <v>Reed, Phil; Clark, Charlotte</v>
      </c>
      <c r="M72" t="str">
        <f t="array" ref="M72">INDEX($A$7:$F$3066,SMALL(IF(COUNTIF($L$5,$H$7:$H$3066)*COUNTIF($L$5,$I$7:$I$3066),MATCH(ROW($A$7:$A$3066),ROW($A$7:$A$3066)),""),ROWS($B$1:D66)),COLUMNS($A$1:D68))</f>
        <v>Impact of intervening learning on resurgence in humans with Autism Spectrum Disorders.</v>
      </c>
      <c r="N72" t="str">
        <f t="array" ref="N72">INDEX($A$7:$F$3066,SMALL(IF(COUNTIF($L$5,$H$7:$H$3066)*COUNTIF($L$5,$I$7:$I$3066),MATCH(ROW($A$7:$A$3066),ROW($A$7:$A$3066)),""),ROWS($B$1:E66)),COLUMNS($A$1:E68))</f>
        <v>Learning &amp; behavior</v>
      </c>
      <c r="O72">
        <f t="array" ref="O72">INDEX($A$7:$F$3066,SMALL(IF(COUNTIF($L$5,$H$7:$H$3066)*COUNTIF($L$5,$I$7:$I$3066),MATCH(ROW($A$7:$A$3066),ROW($A$7:$A$3066)),""),ROWS($B$1:F66)),COLUMNS($A$1:F68))</f>
        <v>0</v>
      </c>
    </row>
    <row r="73" spans="1:15">
      <c r="A73" s="1">
        <f>'ScienceDirect - Initial'!A76</f>
        <v>0</v>
      </c>
      <c r="B73" s="1">
        <f>'ScienceDirect - Initial'!B76</f>
        <v>2016</v>
      </c>
      <c r="C73" s="1" t="str">
        <f>'ScienceDirect - Initial'!C76</f>
        <v>Shamlian, Kenneth D; Fisher, Wayne W; Steege, Mark W; Cavanaugh, Brenna M; Samour, Kristina; Querim, Angie C</v>
      </c>
      <c r="D73" s="1" t="str">
        <f>'ScienceDirect - Initial'!D76</f>
        <v>Evaluation of multiple schedules with naturally occurring and therapist-arranged discriminative stimuli following functional communication training.</v>
      </c>
      <c r="E73" s="1" t="str">
        <f>'ScienceDirect - Initial'!E76</f>
        <v>Journal of applied behavior analysis</v>
      </c>
      <c r="F73" s="1">
        <f>'ScienceDirect - Initial'!F76</f>
        <v>0</v>
      </c>
      <c r="H73" s="1">
        <v>1</v>
      </c>
      <c r="I73" s="1">
        <v>1</v>
      </c>
      <c r="J73" t="b">
        <f t="shared" si="1"/>
        <v>1</v>
      </c>
      <c r="K73">
        <f t="array" ref="K73">INDEX($A$7:$F$3066,SMALL(IF(COUNTIF($L$5,$H$7:$H$3066)*COUNTIF($L$5,$I$7:$I$3066),MATCH(ROW($A$7:$A$3066),ROW($A$7:$A$3066)),""),ROWS($B$1:B67)),COLUMNS($A$1:B69))</f>
        <v>2015</v>
      </c>
      <c r="L73" t="str">
        <f t="array" ref="L73">INDEX($A$7:$F$3066,SMALL(IF(COUNTIF($L$5,$H$7:$H$3066)*COUNTIF($L$5,$I$7:$I$3066),MATCH(ROW($A$7:$A$3066),ROW($A$7:$A$3066)),""),ROWS($B$1:C67)),COLUMNS($A$1:C69))</f>
        <v>Bloom, Sarah E; Lambert, Joseph M</v>
      </c>
      <c r="M73" t="str">
        <f t="array" ref="M73">INDEX($A$7:$F$3066,SMALL(IF(COUNTIF($L$5,$H$7:$H$3066)*COUNTIF($L$5,$I$7:$I$3066),MATCH(ROW($A$7:$A$3066),ROW($A$7:$A$3066)),""),ROWS($B$1:D67)),COLUMNS($A$1:D69))</f>
        <v>Implications for practice: Resurgence and differential reinforcement of alternative responding.</v>
      </c>
      <c r="N73" t="str">
        <f t="array" ref="N73">INDEX($A$7:$F$3066,SMALL(IF(COUNTIF($L$5,$H$7:$H$3066)*COUNTIF($L$5,$I$7:$I$3066),MATCH(ROW($A$7:$A$3066),ROW($A$7:$A$3066)),""),ROWS($B$1:E67)),COLUMNS($A$1:E69))</f>
        <v>Journal of applied behavior analysis</v>
      </c>
      <c r="O73">
        <f t="array" ref="O73">INDEX($A$7:$F$3066,SMALL(IF(COUNTIF($L$5,$H$7:$H$3066)*COUNTIF($L$5,$I$7:$I$3066),MATCH(ROW($A$7:$A$3066),ROW($A$7:$A$3066)),""),ROWS($B$1:F67)),COLUMNS($A$1:F69))</f>
        <v>0</v>
      </c>
    </row>
    <row r="74" spans="1:15">
      <c r="A74" s="1">
        <f>'ScienceDirect - Initial'!A77</f>
        <v>0</v>
      </c>
      <c r="B74" s="1">
        <f>'ScienceDirect - Initial'!B77</f>
        <v>2014</v>
      </c>
      <c r="C74" s="1" t="str">
        <f>'ScienceDirect - Initial'!C77</f>
        <v>Pyszczynski, Adam D; Shahan, Timothy A</v>
      </c>
      <c r="D74" s="1" t="str">
        <f>'ScienceDirect - Initial'!D77</f>
        <v>Examination of the role of dopamine D₂ and adrenergic α₂ receptors in resurgence of food seeking.</v>
      </c>
      <c r="E74" s="1" t="str">
        <f>'ScienceDirect - Initial'!E77</f>
        <v>Behavioural brain research</v>
      </c>
      <c r="F74" s="1">
        <f>'ScienceDirect - Initial'!F77</f>
        <v>0</v>
      </c>
      <c r="H74" s="1">
        <v>1</v>
      </c>
      <c r="I74" s="1">
        <v>1</v>
      </c>
      <c r="J74" t="b">
        <f t="shared" si="1"/>
        <v>1</v>
      </c>
      <c r="K74">
        <f t="array" ref="K74">INDEX($A$7:$F$3066,SMALL(IF(COUNTIF($L$5,$H$7:$H$3066)*COUNTIF($L$5,$I$7:$I$3066),MATCH(ROW($A$7:$A$3066),ROW($A$7:$A$3066)),""),ROWS($B$1:B68)),COLUMNS($A$1:B70))</f>
        <v>2020</v>
      </c>
      <c r="L74" t="str">
        <f t="array" ref="L74">INDEX($A$7:$F$3066,SMALL(IF(COUNTIF($L$5,$H$7:$H$3066)*COUNTIF($L$5,$I$7:$I$3066),MATCH(ROW($A$7:$A$3066),ROW($A$7:$A$3066)),""),ROWS($B$1:C68)),COLUMNS($A$1:C70))</f>
        <v>Diaz-Salvat, Claudia C; St Peter, Claire C; Shuler, Natalie J</v>
      </c>
      <c r="M74" t="str">
        <f t="array" ref="M74">INDEX($A$7:$F$3066,SMALL(IF(COUNTIF($L$5,$H$7:$H$3066)*COUNTIF($L$5,$I$7:$I$3066),MATCH(ROW($A$7:$A$3066),ROW($A$7:$A$3066)),""),ROWS($B$1:D68)),COLUMNS($A$1:D70))</f>
        <v>Increased number of responses may account for reduced resurgence following serial training.</v>
      </c>
      <c r="N74" t="str">
        <f t="array" ref="N74">INDEX($A$7:$F$3066,SMALL(IF(COUNTIF($L$5,$H$7:$H$3066)*COUNTIF($L$5,$I$7:$I$3066),MATCH(ROW($A$7:$A$3066),ROW($A$7:$A$3066)),""),ROWS($B$1:E68)),COLUMNS($A$1:E70))</f>
        <v>Journal of applied behavior analysis</v>
      </c>
      <c r="O74">
        <f t="array" ref="O74">INDEX($A$7:$F$3066,SMALL(IF(COUNTIF($L$5,$H$7:$H$3066)*COUNTIF($L$5,$I$7:$I$3066),MATCH(ROW($A$7:$A$3066),ROW($A$7:$A$3066)),""),ROWS($B$1:F68)),COLUMNS($A$1:F70))</f>
        <v>0</v>
      </c>
    </row>
    <row r="75" spans="1:15">
      <c r="A75" s="1">
        <f>'ScienceDirect - Initial'!A78</f>
        <v>0</v>
      </c>
      <c r="B75" s="1">
        <f>'ScienceDirect - Initial'!B78</f>
        <v>2020</v>
      </c>
      <c r="C75" s="1" t="str">
        <f>'ScienceDirect - Initial'!C78</f>
        <v>Shvarts, Samuel; Jimenez-Gomez, Corina; Bai, John Y H; Thomas, Rachel R; Oskam, James J; Podlesnik, Christopher A</v>
      </c>
      <c r="D75" s="1" t="str">
        <f>'ScienceDirect - Initial'!D78</f>
        <v>Examining stimuli paired with alternative reinforcement to mitigate resurgence in children diagnosed with autism spectrum disorder and pigeons.</v>
      </c>
      <c r="E75" s="1" t="str">
        <f>'ScienceDirect - Initial'!E78</f>
        <v>Journal of the experimental analysis of behavior</v>
      </c>
      <c r="F75" s="1">
        <f>'ScienceDirect - Initial'!F78</f>
        <v>0</v>
      </c>
      <c r="H75" s="1">
        <v>1</v>
      </c>
      <c r="I75" s="1">
        <v>1</v>
      </c>
      <c r="J75" t="b">
        <f t="shared" si="1"/>
        <v>1</v>
      </c>
      <c r="K75">
        <f t="array" ref="K75">INDEX($A$7:$F$3066,SMALL(IF(COUNTIF($L$5,$H$7:$H$3066)*COUNTIF($L$5,$I$7:$I$3066),MATCH(ROW($A$7:$A$3066),ROW($A$7:$A$3066)),""),ROWS($B$1:B69)),COLUMNS($A$1:B71))</f>
        <v>2018</v>
      </c>
      <c r="L75" t="str">
        <f t="array" ref="L75">INDEX($A$7:$F$3066,SMALL(IF(COUNTIF($L$5,$H$7:$H$3066)*COUNTIF($L$5,$I$7:$I$3066),MATCH(ROW($A$7:$A$3066),ROW($A$7:$A$3066)),""),ROWS($B$1:C69)),COLUMNS($A$1:C71))</f>
        <v>Falcomata, Terry S; Muething, Colin S; Silbaugh, Bryant C; Adami, Summer; Hoffman, Katherine; Shpall, Cayenne; Ringdahl, Joel E</v>
      </c>
      <c r="M75" t="str">
        <f t="array" ref="M75">INDEX($A$7:$F$3066,SMALL(IF(COUNTIF($L$5,$H$7:$H$3066)*COUNTIF($L$5,$I$7:$I$3066),MATCH(ROW($A$7:$A$3066),ROW($A$7:$A$3066)),""),ROWS($B$1:D69)),COLUMNS($A$1:D71))</f>
        <v>Lag Schedules and Functional Communication Training: Persistence of Mands and Relapse of Problem Behavior.</v>
      </c>
      <c r="N75" t="str">
        <f t="array" ref="N75">INDEX($A$7:$F$3066,SMALL(IF(COUNTIF($L$5,$H$7:$H$3066)*COUNTIF($L$5,$I$7:$I$3066),MATCH(ROW($A$7:$A$3066),ROW($A$7:$A$3066)),""),ROWS($B$1:E69)),COLUMNS($A$1:E71))</f>
        <v>Behavior modification</v>
      </c>
      <c r="O75">
        <f t="array" ref="O75">INDEX($A$7:$F$3066,SMALL(IF(COUNTIF($L$5,$H$7:$H$3066)*COUNTIF($L$5,$I$7:$I$3066),MATCH(ROW($A$7:$A$3066),ROW($A$7:$A$3066)),""),ROWS($B$1:F69)),COLUMNS($A$1:F71))</f>
        <v>0</v>
      </c>
    </row>
    <row r="76" spans="1:15">
      <c r="A76" s="1">
        <f>'ScienceDirect - Initial'!A79</f>
        <v>0</v>
      </c>
      <c r="B76" s="1">
        <f>'ScienceDirect - Initial'!B79</f>
        <v>2010</v>
      </c>
      <c r="C76" s="1" t="str">
        <f>'ScienceDirect - Initial'!C79</f>
        <v>Podlesnik, Christopher A; Shahan, Timothy A</v>
      </c>
      <c r="D76" s="1" t="str">
        <f>'ScienceDirect - Initial'!D79</f>
        <v>Extinction, relapse, and behavioral momentum.</v>
      </c>
      <c r="E76" s="1" t="str">
        <f>'ScienceDirect - Initial'!E79</f>
        <v>Behavioural processes</v>
      </c>
      <c r="F76" s="1">
        <f>'ScienceDirect - Initial'!F79</f>
        <v>0</v>
      </c>
      <c r="H76" s="1">
        <v>1</v>
      </c>
      <c r="I76" s="1">
        <v>1</v>
      </c>
      <c r="J76" t="b">
        <f t="shared" si="1"/>
        <v>1</v>
      </c>
      <c r="K76">
        <f t="array" ref="K76">INDEX($A$7:$F$3066,SMALL(IF(COUNTIF($L$5,$H$7:$H$3066)*COUNTIF($L$5,$I$7:$I$3066),MATCH(ROW($A$7:$A$3066),ROW($A$7:$A$3066)),""),ROWS($B$1:B70)),COLUMNS($A$1:B72))</f>
        <v>2011</v>
      </c>
      <c r="L76" t="str">
        <f t="array" ref="L76">INDEX($A$7:$F$3066,SMALL(IF(COUNTIF($L$5,$H$7:$H$3066)*COUNTIF($L$5,$I$7:$I$3066),MATCH(ROW($A$7:$A$3066),ROW($A$7:$A$3066)),""),ROWS($B$1:C70)),COLUMNS($A$1:C72))</f>
        <v>Bouton, Mark E</v>
      </c>
      <c r="M76" t="str">
        <f t="array" ref="M76">INDEX($A$7:$F$3066,SMALL(IF(COUNTIF($L$5,$H$7:$H$3066)*COUNTIF($L$5,$I$7:$I$3066),MATCH(ROW($A$7:$A$3066),ROW($A$7:$A$3066)),""),ROWS($B$1:D70)),COLUMNS($A$1:D72))</f>
        <v>Learning and the persistence of appetite: extinction and the motivation to eat and overeat.</v>
      </c>
      <c r="N76" t="str">
        <f t="array" ref="N76">INDEX($A$7:$F$3066,SMALL(IF(COUNTIF($L$5,$H$7:$H$3066)*COUNTIF($L$5,$I$7:$I$3066),MATCH(ROW($A$7:$A$3066),ROW($A$7:$A$3066)),""),ROWS($B$1:E70)),COLUMNS($A$1:E72))</f>
        <v>Physiology &amp; behavior</v>
      </c>
      <c r="O76">
        <f t="array" ref="O76">INDEX($A$7:$F$3066,SMALL(IF(COUNTIF($L$5,$H$7:$H$3066)*COUNTIF($L$5,$I$7:$I$3066),MATCH(ROW($A$7:$A$3066),ROW($A$7:$A$3066)),""),ROWS($B$1:F70)),COLUMNS($A$1:F72))</f>
        <v>0</v>
      </c>
    </row>
    <row r="77" spans="1:15">
      <c r="A77" s="1">
        <f>'ScienceDirect - Initial'!A80</f>
        <v>0</v>
      </c>
      <c r="B77" s="1">
        <f>'ScienceDirect - Initial'!B80</f>
        <v>2018</v>
      </c>
      <c r="C77" s="1" t="str">
        <f>'ScienceDirect - Initial'!C80</f>
        <v>Trask, Sydney; Keim, Christopher L; Bouton, Mark E</v>
      </c>
      <c r="D77" s="1" t="str">
        <f>'ScienceDirect - Initial'!D80</f>
        <v>Factors that encourage generalization from extinction to test reduce resurgence of an extinguished operant response.</v>
      </c>
      <c r="E77" s="1" t="str">
        <f>'ScienceDirect - Initial'!E80</f>
        <v>Journal of the experimental analysis of behavior</v>
      </c>
      <c r="F77" s="1">
        <f>'ScienceDirect - Initial'!F80</f>
        <v>0</v>
      </c>
      <c r="H77" s="1">
        <v>1</v>
      </c>
      <c r="I77" s="1">
        <v>1</v>
      </c>
      <c r="J77" t="b">
        <f t="shared" si="1"/>
        <v>1</v>
      </c>
      <c r="K77">
        <f t="array" ref="K77">INDEX($A$7:$F$3066,SMALL(IF(COUNTIF($L$5,$H$7:$H$3066)*COUNTIF($L$5,$I$7:$I$3066),MATCH(ROW($A$7:$A$3066),ROW($A$7:$A$3066)),""),ROWS($B$1:B71)),COLUMNS($A$1:B73))</f>
        <v>2018</v>
      </c>
      <c r="L77" t="str">
        <f t="array" ref="L77">INDEX($A$7:$F$3066,SMALL(IF(COUNTIF($L$5,$H$7:$H$3066)*COUNTIF($L$5,$I$7:$I$3066),MATCH(ROW($A$7:$A$3066),ROW($A$7:$A$3066)),""),ROWS($B$1:C71)),COLUMNS($A$1:C73))</f>
        <v>Nall, Rusty W; Craig, Andrew R; Browning, Kaitlyn O; Shahan, Timothy A</v>
      </c>
      <c r="M77" t="str">
        <f t="array" ref="M77">INDEX($A$7:$F$3066,SMALL(IF(COUNTIF($L$5,$H$7:$H$3066)*COUNTIF($L$5,$I$7:$I$3066),MATCH(ROW($A$7:$A$3066),ROW($A$7:$A$3066)),""),ROWS($B$1:D71)),COLUMNS($A$1:D73))</f>
        <v>Longer treatment with alternative non-drug reinforcement fails to reduce resurgence of cocaine or alcohol seeking in rats.</v>
      </c>
      <c r="N77" t="str">
        <f t="array" ref="N77">INDEX($A$7:$F$3066,SMALL(IF(COUNTIF($L$5,$H$7:$H$3066)*COUNTIF($L$5,$I$7:$I$3066),MATCH(ROW($A$7:$A$3066),ROW($A$7:$A$3066)),""),ROWS($B$1:E71)),COLUMNS($A$1:E73))</f>
        <v>Behavioural brain research</v>
      </c>
      <c r="O77">
        <f t="array" ref="O77">INDEX($A$7:$F$3066,SMALL(IF(COUNTIF($L$5,$H$7:$H$3066)*COUNTIF($L$5,$I$7:$I$3066),MATCH(ROW($A$7:$A$3066),ROW($A$7:$A$3066)),""),ROWS($B$1:F71)),COLUMNS($A$1:F73))</f>
        <v>0</v>
      </c>
    </row>
    <row r="78" spans="1:15">
      <c r="A78" s="1">
        <f>'ScienceDirect - Initial'!A81</f>
        <v>0</v>
      </c>
      <c r="B78" s="1">
        <f>'ScienceDirect - Initial'!B81</f>
        <v>2014</v>
      </c>
      <c r="C78" s="1" t="str">
        <f>'ScienceDirect - Initial'!C81</f>
        <v>Doughty, Adam H; Leake, Lesley W; Stoudemire, M Lee</v>
      </c>
      <c r="D78" s="1" t="str">
        <f>'ScienceDirect - Initial'!D81</f>
        <v>Failure to observe untested derived stimulus relations in extinction: implications for understanding stimulus-equivalence formation.</v>
      </c>
      <c r="E78" s="1" t="str">
        <f>'ScienceDirect - Initial'!E81</f>
        <v>Journal of the experimental analysis of behavior</v>
      </c>
      <c r="F78" s="1">
        <f>'ScienceDirect - Initial'!F81</f>
        <v>0</v>
      </c>
      <c r="H78" s="1">
        <v>1</v>
      </c>
      <c r="I78" s="1">
        <v>1</v>
      </c>
      <c r="J78" t="b">
        <f t="shared" si="1"/>
        <v>1</v>
      </c>
      <c r="K78">
        <f t="array" ref="K78">INDEX($A$7:$F$3066,SMALL(IF(COUNTIF($L$5,$H$7:$H$3066)*COUNTIF($L$5,$I$7:$I$3066),MATCH(ROW($A$7:$A$3066),ROW($A$7:$A$3066)),""),ROWS($B$1:B72)),COLUMNS($A$1:B74))</f>
        <v>2011</v>
      </c>
      <c r="L78" t="str">
        <f t="array" ref="L78">INDEX($A$7:$F$3066,SMALL(IF(COUNTIF($L$5,$H$7:$H$3066)*COUNTIF($L$5,$I$7:$I$3066),MATCH(ROW($A$7:$A$3066),ROW($A$7:$A$3066)),""),ROWS($B$1:C72)),COLUMNS($A$1:C74))</f>
        <v>Quick, Stacey L; Pyszczynski, Adam D; Colston, Kelli A; Shahan, Timothy A</v>
      </c>
      <c r="M78" t="str">
        <f t="array" ref="M78">INDEX($A$7:$F$3066,SMALL(IF(COUNTIF($L$5,$H$7:$H$3066)*COUNTIF($L$5,$I$7:$I$3066),MATCH(ROW($A$7:$A$3066),ROW($A$7:$A$3066)),""),ROWS($B$1:D72)),COLUMNS($A$1:D74))</f>
        <v>Loss of alternative non-drug reinforcement induces relapse of cocaine-seeking in rats: role of dopamine D(1) receptors.</v>
      </c>
      <c r="N78" t="str">
        <f t="array" ref="N78">INDEX($A$7:$F$3066,SMALL(IF(COUNTIF($L$5,$H$7:$H$3066)*COUNTIF($L$5,$I$7:$I$3066),MATCH(ROW($A$7:$A$3066),ROW($A$7:$A$3066)),""),ROWS($B$1:E72)),COLUMNS($A$1:E74))</f>
        <v>Neuropsychopharmacology : official publication of the American College of Neuropsychopharmacology</v>
      </c>
      <c r="O78">
        <f t="array" ref="O78">INDEX($A$7:$F$3066,SMALL(IF(COUNTIF($L$5,$H$7:$H$3066)*COUNTIF($L$5,$I$7:$I$3066),MATCH(ROW($A$7:$A$3066),ROW($A$7:$A$3066)),""),ROWS($B$1:F72)),COLUMNS($A$1:F74))</f>
        <v>0</v>
      </c>
    </row>
    <row r="79" spans="1:15">
      <c r="A79" s="1">
        <f>'ScienceDirect - Initial'!A82</f>
        <v>0</v>
      </c>
      <c r="B79" s="1">
        <f>'ScienceDirect - Initial'!B82</f>
        <v>2014</v>
      </c>
      <c r="C79" s="1" t="str">
        <f>'ScienceDirect - Initial'!C82</f>
        <v>Rispoli, Mandy; Camargo, Síglia; Machalicek, Wendy; Lang, Russell; Sigafoos, Jeff</v>
      </c>
      <c r="D79" s="1" t="str">
        <f>'ScienceDirect - Initial'!D82</f>
        <v>Functional communication training in the treatment of problem behavior maintained by access to rituals.</v>
      </c>
      <c r="E79" s="1" t="str">
        <f>'ScienceDirect - Initial'!E82</f>
        <v>Journal of applied behavior analysis</v>
      </c>
      <c r="F79" s="1">
        <f>'ScienceDirect - Initial'!F82</f>
        <v>0</v>
      </c>
      <c r="H79" s="1">
        <v>1</v>
      </c>
      <c r="I79" s="1">
        <v>1</v>
      </c>
      <c r="J79" t="b">
        <f t="shared" si="1"/>
        <v>1</v>
      </c>
      <c r="K79">
        <f t="array" ref="K79">INDEX($A$7:$F$3066,SMALL(IF(COUNTIF($L$5,$H$7:$H$3066)*COUNTIF($L$5,$I$7:$I$3066),MATCH(ROW($A$7:$A$3066),ROW($A$7:$A$3066)),""),ROWS($B$1:B73)),COLUMNS($A$1:B75))</f>
        <v>2013</v>
      </c>
      <c r="L79" t="str">
        <f t="array" ref="L79">INDEX($A$7:$F$3066,SMALL(IF(COUNTIF($L$5,$H$7:$H$3066)*COUNTIF($L$5,$I$7:$I$3066),MATCH(ROW($A$7:$A$3066),ROW($A$7:$A$3066)),""),ROWS($B$1:C73)),COLUMNS($A$1:C75))</f>
        <v>Pyszczynski, Adam D; Shahan, Timothy A</v>
      </c>
      <c r="M79" t="str">
        <f t="array" ref="M79">INDEX($A$7:$F$3066,SMALL(IF(COUNTIF($L$5,$H$7:$H$3066)*COUNTIF($L$5,$I$7:$I$3066),MATCH(ROW($A$7:$A$3066),ROW($A$7:$A$3066)),""),ROWS($B$1:D73)),COLUMNS($A$1:D75))</f>
        <v>Loss of nondrug reinforcement in one context produces alcohol seeking in another context.</v>
      </c>
      <c r="N79" t="str">
        <f t="array" ref="N79">INDEX($A$7:$F$3066,SMALL(IF(COUNTIF($L$5,$H$7:$H$3066)*COUNTIF($L$5,$I$7:$I$3066),MATCH(ROW($A$7:$A$3066),ROW($A$7:$A$3066)),""),ROWS($B$1:E73)),COLUMNS($A$1:E75))</f>
        <v>Behavioural pharmacology</v>
      </c>
      <c r="O79">
        <f t="array" ref="O79">INDEX($A$7:$F$3066,SMALL(IF(COUNTIF($L$5,$H$7:$H$3066)*COUNTIF($L$5,$I$7:$I$3066),MATCH(ROW($A$7:$A$3066),ROW($A$7:$A$3066)),""),ROWS($B$1:F73)),COLUMNS($A$1:F75))</f>
        <v>0</v>
      </c>
    </row>
    <row r="80" spans="1:15">
      <c r="A80" s="1">
        <f>'ScienceDirect - Initial'!A83</f>
        <v>0</v>
      </c>
      <c r="B80" s="1">
        <f>'ScienceDirect - Initial'!B83</f>
        <v>2010</v>
      </c>
      <c r="C80" s="1" t="str">
        <f>'ScienceDirect - Initial'!C83</f>
        <v>Barch, Deanna M; Dowd, Erin C</v>
      </c>
      <c r="D80" s="1" t="str">
        <f>'ScienceDirect - Initial'!D83</f>
        <v>Goal representations and motivational drive in schizophrenia: the role of prefrontal-striatal interactions.</v>
      </c>
      <c r="E80" s="1" t="str">
        <f>'ScienceDirect - Initial'!E83</f>
        <v>Schizophrenia bulletin</v>
      </c>
      <c r="F80" s="1">
        <f>'ScienceDirect - Initial'!F83</f>
        <v>0</v>
      </c>
      <c r="H80" s="1">
        <v>0</v>
      </c>
      <c r="I80" s="1">
        <v>0</v>
      </c>
      <c r="J80" t="b">
        <f t="shared" si="1"/>
        <v>1</v>
      </c>
      <c r="K80">
        <f t="array" ref="K80">INDEX($A$7:$F$3066,SMALL(IF(COUNTIF($L$5,$H$7:$H$3066)*COUNTIF($L$5,$I$7:$I$3066),MATCH(ROW($A$7:$A$3066),ROW($A$7:$A$3066)),""),ROWS($B$1:B74)),COLUMNS($A$1:B76))</f>
        <v>2020</v>
      </c>
      <c r="L80" t="str">
        <f t="array" ref="L80">INDEX($A$7:$F$3066,SMALL(IF(COUNTIF($L$5,$H$7:$H$3066)*COUNTIF($L$5,$I$7:$I$3066),MATCH(ROW($A$7:$A$3066),ROW($A$7:$A$3066)),""),ROWS($B$1:C74)),COLUMNS($A$1:C76))</f>
        <v>Sullivan, William E; Saini, Valdeep; DeRosa, Nicole M; Craig, Andrew R; Ringdahl, Joel E; Roane, Henry S</v>
      </c>
      <c r="M80" t="str">
        <f t="array" ref="M80">INDEX($A$7:$F$3066,SMALL(IF(COUNTIF($L$5,$H$7:$H$3066)*COUNTIF($L$5,$I$7:$I$3066),MATCH(ROW($A$7:$A$3066),ROW($A$7:$A$3066)),""),ROWS($B$1:D74)),COLUMNS($A$1:D76))</f>
        <v>Measurement of nontargeted problem behavior during investigations of resurgence.</v>
      </c>
      <c r="N80" t="str">
        <f t="array" ref="N80">INDEX($A$7:$F$3066,SMALL(IF(COUNTIF($L$5,$H$7:$H$3066)*COUNTIF($L$5,$I$7:$I$3066),MATCH(ROW($A$7:$A$3066),ROW($A$7:$A$3066)),""),ROWS($B$1:E74)),COLUMNS($A$1:E76))</f>
        <v>Journal of applied behavior analysis</v>
      </c>
      <c r="O80">
        <f t="array" ref="O80">INDEX($A$7:$F$3066,SMALL(IF(COUNTIF($L$5,$H$7:$H$3066)*COUNTIF($L$5,$I$7:$I$3066),MATCH(ROW($A$7:$A$3066),ROW($A$7:$A$3066)),""),ROWS($B$1:F74)),COLUMNS($A$1:F76))</f>
        <v>0</v>
      </c>
    </row>
    <row r="81" spans="1:15">
      <c r="A81" s="1">
        <f>'ScienceDirect - Initial'!A84</f>
        <v>0</v>
      </c>
      <c r="B81" s="1">
        <f>'ScienceDirect - Initial'!B84</f>
        <v>2016</v>
      </c>
      <c r="C81" s="1" t="str">
        <f>'ScienceDirect - Initial'!C84</f>
        <v>Craig, Andrew R; Nall, Rusty W; Madden, Gregory J; Shahan, Timothy A</v>
      </c>
      <c r="D81" s="1" t="str">
        <f>'ScienceDirect - Initial'!D84</f>
        <v>Higher rate alternative non-drug reinforcement produces faster suppression of cocaine seeking but more resurgence when removed.</v>
      </c>
      <c r="E81" s="1" t="str">
        <f>'ScienceDirect - Initial'!E84</f>
        <v>Behavioural brain research</v>
      </c>
      <c r="F81" s="1">
        <f>'ScienceDirect - Initial'!F84</f>
        <v>0</v>
      </c>
      <c r="H81" s="1">
        <v>1</v>
      </c>
      <c r="I81" s="1">
        <v>1</v>
      </c>
      <c r="J81" t="b">
        <f t="shared" si="1"/>
        <v>1</v>
      </c>
      <c r="K81">
        <f t="array" ref="K81">INDEX($A$7:$F$3066,SMALL(IF(COUNTIF($L$5,$H$7:$H$3066)*COUNTIF($L$5,$I$7:$I$3066),MATCH(ROW($A$7:$A$3066),ROW($A$7:$A$3066)),""),ROWS($B$1:B75)),COLUMNS($A$1:B77))</f>
        <v>2011</v>
      </c>
      <c r="L81" t="str">
        <f t="array" ref="L81">INDEX($A$7:$F$3066,SMALL(IF(COUNTIF($L$5,$H$7:$H$3066)*COUNTIF($L$5,$I$7:$I$3066),MATCH(ROW($A$7:$A$3066),ROW($A$7:$A$3066)),""),ROWS($B$1:C75)),COLUMNS($A$1:C77))</f>
        <v>Winterbauer, Neil E; Bouton, Mark E</v>
      </c>
      <c r="M81" t="str">
        <f t="array" ref="M81">INDEX($A$7:$F$3066,SMALL(IF(COUNTIF($L$5,$H$7:$H$3066)*COUNTIF($L$5,$I$7:$I$3066),MATCH(ROW($A$7:$A$3066),ROW($A$7:$A$3066)),""),ROWS($B$1:D75)),COLUMNS($A$1:D77))</f>
        <v>Mechanisms of resurgence II: Response-contingent reinforcers can reinstate a second extinguished behavior.</v>
      </c>
      <c r="N81" t="str">
        <f t="array" ref="N81">INDEX($A$7:$F$3066,SMALL(IF(COUNTIF($L$5,$H$7:$H$3066)*COUNTIF($L$5,$I$7:$I$3066),MATCH(ROW($A$7:$A$3066),ROW($A$7:$A$3066)),""),ROWS($B$1:E75)),COLUMNS($A$1:E77))</f>
        <v>Learning and motivation</v>
      </c>
      <c r="O81">
        <f t="array" ref="O81">INDEX($A$7:$F$3066,SMALL(IF(COUNTIF($L$5,$H$7:$H$3066)*COUNTIF($L$5,$I$7:$I$3066),MATCH(ROW($A$7:$A$3066),ROW($A$7:$A$3066)),""),ROWS($B$1:F75)),COLUMNS($A$1:F77))</f>
        <v>0</v>
      </c>
    </row>
    <row r="82" spans="1:15">
      <c r="A82" s="1">
        <f>'ScienceDirect - Initial'!A85</f>
        <v>0</v>
      </c>
      <c r="B82" s="1">
        <f>'ScienceDirect - Initial'!B85</f>
        <v>2011</v>
      </c>
      <c r="C82" s="1" t="str">
        <f>'ScienceDirect - Initial'!C85</f>
        <v>Reed, Phil; Clark, Charlotte</v>
      </c>
      <c r="D82" s="1" t="str">
        <f>'ScienceDirect - Initial'!D85</f>
        <v>Impact of intervening learning on resurgence in humans with Autism Spectrum Disorders.</v>
      </c>
      <c r="E82" s="1" t="str">
        <f>'ScienceDirect - Initial'!E85</f>
        <v>Learning &amp; behavior</v>
      </c>
      <c r="F82" s="1">
        <f>'ScienceDirect - Initial'!F85</f>
        <v>0</v>
      </c>
      <c r="H82" s="1">
        <v>1</v>
      </c>
      <c r="I82" s="1">
        <v>1</v>
      </c>
      <c r="J82" t="b">
        <f t="shared" si="1"/>
        <v>1</v>
      </c>
      <c r="K82">
        <f t="array" ref="K82">INDEX($A$7:$F$3066,SMALL(IF(COUNTIF($L$5,$H$7:$H$3066)*COUNTIF($L$5,$I$7:$I$3066),MATCH(ROW($A$7:$A$3066),ROW($A$7:$A$3066)),""),ROWS($B$1:B76)),COLUMNS($A$1:B78))</f>
        <v>2010</v>
      </c>
      <c r="L82" t="str">
        <f t="array" ref="L82">INDEX($A$7:$F$3066,SMALL(IF(COUNTIF($L$5,$H$7:$H$3066)*COUNTIF($L$5,$I$7:$I$3066),MATCH(ROW($A$7:$A$3066),ROW($A$7:$A$3066)),""),ROWS($B$1:C76)),COLUMNS($A$1:C78))</f>
        <v>Winterbauer, Neil E; Bouton, Mark E</v>
      </c>
      <c r="M82" t="str">
        <f t="array" ref="M82">INDEX($A$7:$F$3066,SMALL(IF(COUNTIF($L$5,$H$7:$H$3066)*COUNTIF($L$5,$I$7:$I$3066),MATCH(ROW($A$7:$A$3066),ROW($A$7:$A$3066)),""),ROWS($B$1:D76)),COLUMNS($A$1:D78))</f>
        <v>Mechanisms of resurgence of an extinguished instrumental behavior.</v>
      </c>
      <c r="N82" t="str">
        <f t="array" ref="N82">INDEX($A$7:$F$3066,SMALL(IF(COUNTIF($L$5,$H$7:$H$3066)*COUNTIF($L$5,$I$7:$I$3066),MATCH(ROW($A$7:$A$3066),ROW($A$7:$A$3066)),""),ROWS($B$1:E76)),COLUMNS($A$1:E78))</f>
        <v>Journal of experimental psychology. Animal behavior processes</v>
      </c>
      <c r="O82">
        <f t="array" ref="O82">INDEX($A$7:$F$3066,SMALL(IF(COUNTIF($L$5,$H$7:$H$3066)*COUNTIF($L$5,$I$7:$I$3066),MATCH(ROW($A$7:$A$3066),ROW($A$7:$A$3066)),""),ROWS($B$1:F76)),COLUMNS($A$1:F78))</f>
        <v>0</v>
      </c>
    </row>
    <row r="83" spans="1:15">
      <c r="A83" s="1">
        <f>'ScienceDirect - Initial'!A86</f>
        <v>0</v>
      </c>
      <c r="B83" s="1">
        <f>'ScienceDirect - Initial'!B86</f>
        <v>2020</v>
      </c>
      <c r="C83" s="1" t="str">
        <f>'ScienceDirect - Initial'!C86</f>
        <v>Neely, Leslie; Graber, Jessica; Kunnavatana, Shanun; Cantrell, Katherine</v>
      </c>
      <c r="D83" s="1" t="str">
        <f>'ScienceDirect - Initial'!D86</f>
        <v>Impact of language on behavior treatment outcomes.</v>
      </c>
      <c r="E83" s="1" t="str">
        <f>'ScienceDirect - Initial'!E86</f>
        <v>Journal of applied behavior analysis</v>
      </c>
      <c r="F83" s="1">
        <f>'ScienceDirect - Initial'!F86</f>
        <v>0</v>
      </c>
      <c r="H83" s="1">
        <v>0</v>
      </c>
      <c r="I83" s="1">
        <v>0</v>
      </c>
      <c r="J83" t="b">
        <f t="shared" si="1"/>
        <v>1</v>
      </c>
      <c r="K83">
        <f t="array" ref="K83">INDEX($A$7:$F$3066,SMALL(IF(COUNTIF($L$5,$H$7:$H$3066)*COUNTIF($L$5,$I$7:$I$3066),MATCH(ROW($A$7:$A$3066),ROW($A$7:$A$3066)),""),ROWS($B$1:B77)),COLUMNS($A$1:B79))</f>
        <v>2018</v>
      </c>
      <c r="L83" t="str">
        <f t="array" ref="L83">INDEX($A$7:$F$3066,SMALL(IF(COUNTIF($L$5,$H$7:$H$3066)*COUNTIF($L$5,$I$7:$I$3066),MATCH(ROW($A$7:$A$3066),ROW($A$7:$A$3066)),""),ROWS($B$1:C77)),COLUMNS($A$1:C79))</f>
        <v>Fisher, Wayne W; Greer, Brian D; Fuhrman, Ashley M; Saini, Valdeep; Simmons, Christina A</v>
      </c>
      <c r="M83" t="str">
        <f t="array" ref="M83">INDEX($A$7:$F$3066,SMALL(IF(COUNTIF($L$5,$H$7:$H$3066)*COUNTIF($L$5,$I$7:$I$3066),MATCH(ROW($A$7:$A$3066),ROW($A$7:$A$3066)),""),ROWS($B$1:D77)),COLUMNS($A$1:D79))</f>
        <v>Minimizing resurgence of destructive behavior using behavioral momentum theory.</v>
      </c>
      <c r="N83" t="str">
        <f t="array" ref="N83">INDEX($A$7:$F$3066,SMALL(IF(COUNTIF($L$5,$H$7:$H$3066)*COUNTIF($L$5,$I$7:$I$3066),MATCH(ROW($A$7:$A$3066),ROW($A$7:$A$3066)),""),ROWS($B$1:E77)),COLUMNS($A$1:E79))</f>
        <v>Journal of applied behavior analysis</v>
      </c>
      <c r="O83">
        <f t="array" ref="O83">INDEX($A$7:$F$3066,SMALL(IF(COUNTIF($L$5,$H$7:$H$3066)*COUNTIF($L$5,$I$7:$I$3066),MATCH(ROW($A$7:$A$3066),ROW($A$7:$A$3066)),""),ROWS($B$1:F77)),COLUMNS($A$1:F79))</f>
        <v>0</v>
      </c>
    </row>
    <row r="84" spans="1:15">
      <c r="A84" s="1">
        <f>'ScienceDirect - Initial'!A87</f>
        <v>0</v>
      </c>
      <c r="B84" s="1">
        <f>'ScienceDirect - Initial'!B87</f>
        <v>2015</v>
      </c>
      <c r="C84" s="1" t="str">
        <f>'ScienceDirect - Initial'!C87</f>
        <v>Bloom, Sarah E; Lambert, Joseph M</v>
      </c>
      <c r="D84" s="1" t="str">
        <f>'ScienceDirect - Initial'!D87</f>
        <v>Implications for practice: Resurgence and differential reinforcement of alternative responding.</v>
      </c>
      <c r="E84" s="1" t="str">
        <f>'ScienceDirect - Initial'!E87</f>
        <v>Journal of applied behavior analysis</v>
      </c>
      <c r="F84" s="1">
        <f>'ScienceDirect - Initial'!F87</f>
        <v>0</v>
      </c>
      <c r="H84" s="1">
        <v>1</v>
      </c>
      <c r="I84" s="1">
        <v>1</v>
      </c>
      <c r="J84" t="b">
        <f t="shared" si="1"/>
        <v>1</v>
      </c>
      <c r="K84">
        <f t="array" ref="K84">INDEX($A$7:$F$3066,SMALL(IF(COUNTIF($L$5,$H$7:$H$3066)*COUNTIF($L$5,$I$7:$I$3066),MATCH(ROW($A$7:$A$3066),ROW($A$7:$A$3066)),""),ROWS($B$1:B78)),COLUMNS($A$1:B80))</f>
        <v>2020</v>
      </c>
      <c r="L84" t="str">
        <f t="array" ref="L84">INDEX($A$7:$F$3066,SMALL(IF(COUNTIF($L$5,$H$7:$H$3066)*COUNTIF($L$5,$I$7:$I$3066),MATCH(ROW($A$7:$A$3066),ROW($A$7:$A$3066)),""),ROWS($B$1:C78)),COLUMNS($A$1:C80))</f>
        <v>Fisher, Wayne W; Fuhrman, Ashley M; Greer, Brian D; Mitteer, Daniel R; Piazza, Cathleen C</v>
      </c>
      <c r="M84" t="str">
        <f t="array" ref="M84">INDEX($A$7:$F$3066,SMALL(IF(COUNTIF($L$5,$H$7:$H$3066)*COUNTIF($L$5,$I$7:$I$3066),MATCH(ROW($A$7:$A$3066),ROW($A$7:$A$3066)),""),ROWS($B$1:D78)),COLUMNS($A$1:D80))</f>
        <v>Mitigating resurgence of destructive behavior using the discriminative stimuli of a multiple schedule.</v>
      </c>
      <c r="N84" t="str">
        <f t="array" ref="N84">INDEX($A$7:$F$3066,SMALL(IF(COUNTIF($L$5,$H$7:$H$3066)*COUNTIF($L$5,$I$7:$I$3066),MATCH(ROW($A$7:$A$3066),ROW($A$7:$A$3066)),""),ROWS($B$1:E78)),COLUMNS($A$1:E80))</f>
        <v>Journal of the experimental analysis of behavior</v>
      </c>
      <c r="O84">
        <f t="array" ref="O84">INDEX($A$7:$F$3066,SMALL(IF(COUNTIF($L$5,$H$7:$H$3066)*COUNTIF($L$5,$I$7:$I$3066),MATCH(ROW($A$7:$A$3066),ROW($A$7:$A$3066)),""),ROWS($B$1:F78)),COLUMNS($A$1:F80))</f>
        <v>0</v>
      </c>
    </row>
    <row r="85" spans="1:15">
      <c r="A85" s="1">
        <f>'ScienceDirect - Initial'!A88</f>
        <v>0</v>
      </c>
      <c r="B85" s="1">
        <f>'ScienceDirect - Initial'!B88</f>
        <v>2020</v>
      </c>
      <c r="C85" s="1" t="str">
        <f>'ScienceDirect - Initial'!C88</f>
        <v>Diaz-Salvat, Claudia C; St Peter, Claire C; Shuler, Natalie J</v>
      </c>
      <c r="D85" s="1" t="str">
        <f>'ScienceDirect - Initial'!D88</f>
        <v>Increased number of responses may account for reduced resurgence following serial training.</v>
      </c>
      <c r="E85" s="1" t="str">
        <f>'ScienceDirect - Initial'!E88</f>
        <v>Journal of applied behavior analysis</v>
      </c>
      <c r="F85" s="1">
        <f>'ScienceDirect - Initial'!F88</f>
        <v>0</v>
      </c>
      <c r="H85" s="1">
        <v>1</v>
      </c>
      <c r="I85" s="1">
        <v>1</v>
      </c>
      <c r="J85" t="b">
        <f t="shared" si="1"/>
        <v>1</v>
      </c>
      <c r="K85">
        <f t="array" ref="K85">INDEX($A$7:$F$3066,SMALL(IF(COUNTIF($L$5,$H$7:$H$3066)*COUNTIF($L$5,$I$7:$I$3066),MATCH(ROW($A$7:$A$3066),ROW($A$7:$A$3066)),""),ROWS($B$1:B79)),COLUMNS($A$1:B81))</f>
        <v>2019</v>
      </c>
      <c r="L85" t="str">
        <f t="array" ref="L85">INDEX($A$7:$F$3066,SMALL(IF(COUNTIF($L$5,$H$7:$H$3066)*COUNTIF($L$5,$I$7:$I$3066),MATCH(ROW($A$7:$A$3066),ROW($A$7:$A$3066)),""),ROWS($B$1:C79)),COLUMNS($A$1:C81))</f>
        <v>Cox, David J; Bolívar, Hypatia A; Barlow, Molly A</v>
      </c>
      <c r="M85" t="str">
        <f t="array" ref="M85">INDEX($A$7:$F$3066,SMALL(IF(COUNTIF($L$5,$H$7:$H$3066)*COUNTIF($L$5,$I$7:$I$3066),MATCH(ROW($A$7:$A$3066),ROW($A$7:$A$3066)),""),ROWS($B$1:D79)),COLUMNS($A$1:D81))</f>
        <v>Multiple control responses and resurgence of human behavior.</v>
      </c>
      <c r="N85" t="str">
        <f t="array" ref="N85">INDEX($A$7:$F$3066,SMALL(IF(COUNTIF($L$5,$H$7:$H$3066)*COUNTIF($L$5,$I$7:$I$3066),MATCH(ROW($A$7:$A$3066),ROW($A$7:$A$3066)),""),ROWS($B$1:E79)),COLUMNS($A$1:E81))</f>
        <v>Behavioural processes</v>
      </c>
      <c r="O85">
        <f t="array" ref="O85">INDEX($A$7:$F$3066,SMALL(IF(COUNTIF($L$5,$H$7:$H$3066)*COUNTIF($L$5,$I$7:$I$3066),MATCH(ROW($A$7:$A$3066),ROW($A$7:$A$3066)),""),ROWS($B$1:F79)),COLUMNS($A$1:F81))</f>
        <v>0</v>
      </c>
    </row>
    <row r="86" spans="1:15">
      <c r="A86" s="1">
        <f>'ScienceDirect - Initial'!A89</f>
        <v>0</v>
      </c>
      <c r="B86" s="1">
        <f>'ScienceDirect - Initial'!B89</f>
        <v>2018</v>
      </c>
      <c r="C86" s="1" t="str">
        <f>'ScienceDirect - Initial'!C89</f>
        <v>Falcomata, Terry S; Muething, Colin S; Silbaugh, Bryant C; Adami, Summer; Hoffman, Katherine; Shpall, Cayenne; Ringdahl, Joel E</v>
      </c>
      <c r="D86" s="1" t="str">
        <f>'ScienceDirect - Initial'!D89</f>
        <v>Lag Schedules and Functional Communication Training: Persistence of Mands and Relapse of Problem Behavior.</v>
      </c>
      <c r="E86" s="1" t="str">
        <f>'ScienceDirect - Initial'!E89</f>
        <v>Behavior modification</v>
      </c>
      <c r="F86" s="1">
        <f>'ScienceDirect - Initial'!F89</f>
        <v>0</v>
      </c>
      <c r="H86" s="1">
        <v>1</v>
      </c>
      <c r="I86" s="1">
        <v>1</v>
      </c>
      <c r="J86" t="b">
        <f t="shared" si="1"/>
        <v>1</v>
      </c>
      <c r="K86">
        <f t="array" ref="K86">INDEX($A$7:$F$3066,SMALL(IF(COUNTIF($L$5,$H$7:$H$3066)*COUNTIF($L$5,$I$7:$I$3066),MATCH(ROW($A$7:$A$3066),ROW($A$7:$A$3066)),""),ROWS($B$1:B80)),COLUMNS($A$1:B82))</f>
        <v>2016</v>
      </c>
      <c r="L86" t="str">
        <f t="array" ref="L86">INDEX($A$7:$F$3066,SMALL(IF(COUNTIF($L$5,$H$7:$H$3066)*COUNTIF($L$5,$I$7:$I$3066),MATCH(ROW($A$7:$A$3066),ROW($A$7:$A$3066)),""),ROWS($B$1:C80)),COLUMNS($A$1:C82))</f>
        <v>Chezan, Laura C; Drasgow, Erik; Martin, Christian A; Halle, James W</v>
      </c>
      <c r="M86" t="str">
        <f t="array" ref="M86">INDEX($A$7:$F$3066,SMALL(IF(COUNTIF($L$5,$H$7:$H$3066)*COUNTIF($L$5,$I$7:$I$3066),MATCH(ROW($A$7:$A$3066),ROW($A$7:$A$3066)),""),ROWS($B$1:D80)),COLUMNS($A$1:D82))</f>
        <v>Negatively-Reinforced Mands: An Examination of Resurgence to Existing Mands in Two Children With Autism and Language Delays.</v>
      </c>
      <c r="N86" t="str">
        <f t="array" ref="N86">INDEX($A$7:$F$3066,SMALL(IF(COUNTIF($L$5,$H$7:$H$3066)*COUNTIF($L$5,$I$7:$I$3066),MATCH(ROW($A$7:$A$3066),ROW($A$7:$A$3066)),""),ROWS($B$1:E80)),COLUMNS($A$1:E82))</f>
        <v>Behavior modification</v>
      </c>
      <c r="O86">
        <f t="array" ref="O86">INDEX($A$7:$F$3066,SMALL(IF(COUNTIF($L$5,$H$7:$H$3066)*COUNTIF($L$5,$I$7:$I$3066),MATCH(ROW($A$7:$A$3066),ROW($A$7:$A$3066)),""),ROWS($B$1:F80)),COLUMNS($A$1:F82))</f>
        <v>0</v>
      </c>
    </row>
    <row r="87" spans="1:15">
      <c r="A87" s="1">
        <f>'ScienceDirect - Initial'!A90</f>
        <v>0</v>
      </c>
      <c r="B87" s="1">
        <f>'ScienceDirect - Initial'!B90</f>
        <v>2011</v>
      </c>
      <c r="C87" s="1" t="str">
        <f>'ScienceDirect - Initial'!C90</f>
        <v>Bouton, Mark E</v>
      </c>
      <c r="D87" s="1" t="str">
        <f>'ScienceDirect - Initial'!D90</f>
        <v>Learning and the persistence of appetite: extinction and the motivation to eat and overeat.</v>
      </c>
      <c r="E87" s="1" t="str">
        <f>'ScienceDirect - Initial'!E90</f>
        <v>Physiology &amp; behavior</v>
      </c>
      <c r="F87" s="1">
        <f>'ScienceDirect - Initial'!F90</f>
        <v>0</v>
      </c>
      <c r="H87" s="1">
        <v>1</v>
      </c>
      <c r="I87" s="1">
        <v>1</v>
      </c>
      <c r="J87" t="b">
        <f t="shared" si="1"/>
        <v>1</v>
      </c>
      <c r="K87">
        <f t="array" ref="K87">INDEX($A$7:$F$3066,SMALL(IF(COUNTIF($L$5,$H$7:$H$3066)*COUNTIF($L$5,$I$7:$I$3066),MATCH(ROW($A$7:$A$3066),ROW($A$7:$A$3066)),""),ROWS($B$1:B81)),COLUMNS($A$1:B83))</f>
        <v>2017</v>
      </c>
      <c r="L87" t="str">
        <f t="array" ref="L87">INDEX($A$7:$F$3066,SMALL(IF(COUNTIF($L$5,$H$7:$H$3066)*COUNTIF($L$5,$I$7:$I$3066),MATCH(ROW($A$7:$A$3066),ROW($A$7:$A$3066)),""),ROWS($B$1:C81)),COLUMNS($A$1:C83))</f>
        <v>Lattal, Kennon A; Cançado, Carlos R X; Cook, James E; Kincaid, Stephanie L; Nighbor, Tyler D; Oliver, Anthony C</v>
      </c>
      <c r="M87" t="str">
        <f t="array" ref="M87">INDEX($A$7:$F$3066,SMALL(IF(COUNTIF($L$5,$H$7:$H$3066)*COUNTIF($L$5,$I$7:$I$3066),MATCH(ROW($A$7:$A$3066),ROW($A$7:$A$3066)),""),ROWS($B$1:D81)),COLUMNS($A$1:D83))</f>
        <v>On defining resurgence.</v>
      </c>
      <c r="N87" t="str">
        <f t="array" ref="N87">INDEX($A$7:$F$3066,SMALL(IF(COUNTIF($L$5,$H$7:$H$3066)*COUNTIF($L$5,$I$7:$I$3066),MATCH(ROW($A$7:$A$3066),ROW($A$7:$A$3066)),""),ROWS($B$1:E81)),COLUMNS($A$1:E83))</f>
        <v>Behavioural processes</v>
      </c>
      <c r="O87">
        <f t="array" ref="O87">INDEX($A$7:$F$3066,SMALL(IF(COUNTIF($L$5,$H$7:$H$3066)*COUNTIF($L$5,$I$7:$I$3066),MATCH(ROW($A$7:$A$3066),ROW($A$7:$A$3066)),""),ROWS($B$1:F81)),COLUMNS($A$1:F83))</f>
        <v>0</v>
      </c>
    </row>
    <row r="88" spans="1:15">
      <c r="A88" s="1">
        <f>'ScienceDirect - Initial'!A91</f>
        <v>0</v>
      </c>
      <c r="B88" s="1">
        <f>'ScienceDirect - Initial'!B91</f>
        <v>2018</v>
      </c>
      <c r="C88" s="1" t="str">
        <f>'ScienceDirect - Initial'!C91</f>
        <v>Nall, Rusty W; Craig, Andrew R; Browning, Kaitlyn O; Shahan, Timothy A</v>
      </c>
      <c r="D88" s="1" t="str">
        <f>'ScienceDirect - Initial'!D91</f>
        <v>Longer treatment with alternative non-drug reinforcement fails to reduce resurgence of cocaine or alcohol seeking in rats.</v>
      </c>
      <c r="E88" s="1" t="str">
        <f>'ScienceDirect - Initial'!E91</f>
        <v>Behavioural brain research</v>
      </c>
      <c r="F88" s="1">
        <f>'ScienceDirect - Initial'!F91</f>
        <v>0</v>
      </c>
      <c r="H88" s="1">
        <v>1</v>
      </c>
      <c r="I88" s="1">
        <v>1</v>
      </c>
      <c r="J88" t="b">
        <f t="shared" si="1"/>
        <v>1</v>
      </c>
      <c r="K88">
        <f t="array" ref="K88">INDEX($A$7:$F$3066,SMALL(IF(COUNTIF($L$5,$H$7:$H$3066)*COUNTIF($L$5,$I$7:$I$3066),MATCH(ROW($A$7:$A$3066),ROW($A$7:$A$3066)),""),ROWS($B$1:B82)),COLUMNS($A$1:B84))</f>
        <v>2018</v>
      </c>
      <c r="L88" t="str">
        <f t="array" ref="L88">INDEX($A$7:$F$3066,SMALL(IF(COUNTIF($L$5,$H$7:$H$3066)*COUNTIF($L$5,$I$7:$I$3066),MATCH(ROW($A$7:$A$3066),ROW($A$7:$A$3066)),""),ROWS($B$1:C82)),COLUMNS($A$1:C84))</f>
        <v>Fisher, Wayne W; Greer, Brian D; Craig, Andrew R; Retzlaff, Billie J; Fuhrman, Ashley M; Lichtblau, Katherine R; Saini, Valdeep</v>
      </c>
      <c r="M88" t="str">
        <f t="array" ref="M88">INDEX($A$7:$F$3066,SMALL(IF(COUNTIF($L$5,$H$7:$H$3066)*COUNTIF($L$5,$I$7:$I$3066),MATCH(ROW($A$7:$A$3066),ROW($A$7:$A$3066)),""),ROWS($B$1:D82)),COLUMNS($A$1:D84))</f>
        <v>On the predictive validity of behavioral momentum theory for mitigating resurgence of problem behavior.</v>
      </c>
      <c r="N88" t="str">
        <f t="array" ref="N88">INDEX($A$7:$F$3066,SMALL(IF(COUNTIF($L$5,$H$7:$H$3066)*COUNTIF($L$5,$I$7:$I$3066),MATCH(ROW($A$7:$A$3066),ROW($A$7:$A$3066)),""),ROWS($B$1:E82)),COLUMNS($A$1:E84))</f>
        <v>Journal of the experimental analysis of behavior</v>
      </c>
      <c r="O88">
        <f t="array" ref="O88">INDEX($A$7:$F$3066,SMALL(IF(COUNTIF($L$5,$H$7:$H$3066)*COUNTIF($L$5,$I$7:$I$3066),MATCH(ROW($A$7:$A$3066),ROW($A$7:$A$3066)),""),ROWS($B$1:F82)),COLUMNS($A$1:F84))</f>
        <v>0</v>
      </c>
    </row>
    <row r="89" spans="1:15">
      <c r="A89" s="1">
        <f>'ScienceDirect - Initial'!A92</f>
        <v>0</v>
      </c>
      <c r="B89" s="1">
        <f>'ScienceDirect - Initial'!B92</f>
        <v>2011</v>
      </c>
      <c r="C89" s="1" t="str">
        <f>'ScienceDirect - Initial'!C92</f>
        <v>Quick, Stacey L; Pyszczynski, Adam D; Colston, Kelli A; Shahan, Timothy A</v>
      </c>
      <c r="D89" s="1" t="str">
        <f>'ScienceDirect - Initial'!D92</f>
        <v>Loss of alternative non-drug reinforcement induces relapse of cocaine-seeking in rats: role of dopamine D(1) receptors.</v>
      </c>
      <c r="E89" s="1" t="str">
        <f>'ScienceDirect - Initial'!E92</f>
        <v>Neuropsychopharmacology : official publication of the American College of Neuropsychopharmacology</v>
      </c>
      <c r="F89" s="1">
        <f>'ScienceDirect - Initial'!F92</f>
        <v>0</v>
      </c>
      <c r="H89" s="1">
        <v>1</v>
      </c>
      <c r="I89" s="1">
        <v>1</v>
      </c>
      <c r="J89" t="b">
        <f t="shared" si="1"/>
        <v>1</v>
      </c>
      <c r="K89">
        <f t="array" ref="K89">INDEX($A$7:$F$3066,SMALL(IF(COUNTIF($L$5,$H$7:$H$3066)*COUNTIF($L$5,$I$7:$I$3066),MATCH(ROW($A$7:$A$3066),ROW($A$7:$A$3066)),""),ROWS($B$1:B83)),COLUMNS($A$1:B85))</f>
        <v>2017</v>
      </c>
      <c r="L89" t="str">
        <f t="array" ref="L89">INDEX($A$7:$F$3066,SMALL(IF(COUNTIF($L$5,$H$7:$H$3066)*COUNTIF($L$5,$I$7:$I$3066),MATCH(ROW($A$7:$A$3066),ROW($A$7:$A$3066)),""),ROWS($B$1:C83)),COLUMNS($A$1:C85))</f>
        <v>Kuroda, Toshikazu; Mizutani, Yuto; Cançado, Carlos R X; Podlesnik, Christopher A</v>
      </c>
      <c r="M89" t="str">
        <f t="array" ref="M89">INDEX($A$7:$F$3066,SMALL(IF(COUNTIF($L$5,$H$7:$H$3066)*COUNTIF($L$5,$I$7:$I$3066),MATCH(ROW($A$7:$A$3066),ROW($A$7:$A$3066)),""),ROWS($B$1:D83)),COLUMNS($A$1:D85))</f>
        <v>Operant models of relapse in zebrafish (Danio rerio): Resurgence, renewal, and reinstatement.</v>
      </c>
      <c r="N89" t="str">
        <f t="array" ref="N89">INDEX($A$7:$F$3066,SMALL(IF(COUNTIF($L$5,$H$7:$H$3066)*COUNTIF($L$5,$I$7:$I$3066),MATCH(ROW($A$7:$A$3066),ROW($A$7:$A$3066)),""),ROWS($B$1:E83)),COLUMNS($A$1:E85))</f>
        <v>Behavioural brain research</v>
      </c>
      <c r="O89">
        <f t="array" ref="O89">INDEX($A$7:$F$3066,SMALL(IF(COUNTIF($L$5,$H$7:$H$3066)*COUNTIF($L$5,$I$7:$I$3066),MATCH(ROW($A$7:$A$3066),ROW($A$7:$A$3066)),""),ROWS($B$1:F83)),COLUMNS($A$1:F85))</f>
        <v>0</v>
      </c>
    </row>
    <row r="90" spans="1:15">
      <c r="A90" s="1">
        <f>'ScienceDirect - Initial'!A93</f>
        <v>0</v>
      </c>
      <c r="B90" s="1">
        <f>'ScienceDirect - Initial'!B93</f>
        <v>2013</v>
      </c>
      <c r="C90" s="1" t="str">
        <f>'ScienceDirect - Initial'!C93</f>
        <v>Pyszczynski, Adam D; Shahan, Timothy A</v>
      </c>
      <c r="D90" s="1" t="str">
        <f>'ScienceDirect - Initial'!D93</f>
        <v>Loss of nondrug reinforcement in one context produces alcohol seeking in another context.</v>
      </c>
      <c r="E90" s="1" t="str">
        <f>'ScienceDirect - Initial'!E93</f>
        <v>Behavioural pharmacology</v>
      </c>
      <c r="F90" s="1">
        <f>'ScienceDirect - Initial'!F93</f>
        <v>0</v>
      </c>
      <c r="H90" s="1">
        <v>1</v>
      </c>
      <c r="I90" s="1">
        <v>1</v>
      </c>
      <c r="J90" t="b">
        <f t="shared" si="1"/>
        <v>1</v>
      </c>
      <c r="K90">
        <f t="array" ref="K90">INDEX($A$7:$F$3066,SMALL(IF(COUNTIF($L$5,$H$7:$H$3066)*COUNTIF($L$5,$I$7:$I$3066),MATCH(ROW($A$7:$A$3066),ROW($A$7:$A$3066)),""),ROWS($B$1:B84)),COLUMNS($A$1:B86))</f>
        <v>2018</v>
      </c>
      <c r="L90" t="str">
        <f t="array" ref="L90">INDEX($A$7:$F$3066,SMALL(IF(COUNTIF($L$5,$H$7:$H$3066)*COUNTIF($L$5,$I$7:$I$3066),MATCH(ROW($A$7:$A$3066),ROW($A$7:$A$3066)),""),ROWS($B$1:C84)),COLUMNS($A$1:C86))</f>
        <v>Galizio, Ann; Frye, Charles C J; Haynes, Jeremy M; Friedel, Jonathan E; Smith, Brooke M; Odum, Amy L</v>
      </c>
      <c r="M90" t="str">
        <f t="array" ref="M90">INDEX($A$7:$F$3066,SMALL(IF(COUNTIF($L$5,$H$7:$H$3066)*COUNTIF($L$5,$I$7:$I$3066),MATCH(ROW($A$7:$A$3066),ROW($A$7:$A$3066)),""),ROWS($B$1:D84)),COLUMNS($A$1:D86))</f>
        <v>Persistence and relapse of reinforced behavioral variability.</v>
      </c>
      <c r="N90" t="str">
        <f t="array" ref="N90">INDEX($A$7:$F$3066,SMALL(IF(COUNTIF($L$5,$H$7:$H$3066)*COUNTIF($L$5,$I$7:$I$3066),MATCH(ROW($A$7:$A$3066),ROW($A$7:$A$3066)),""),ROWS($B$1:E84)),COLUMNS($A$1:E86))</f>
        <v>Journal of the experimental analysis of behavior</v>
      </c>
      <c r="O90">
        <f t="array" ref="O90">INDEX($A$7:$F$3066,SMALL(IF(COUNTIF($L$5,$H$7:$H$3066)*COUNTIF($L$5,$I$7:$I$3066),MATCH(ROW($A$7:$A$3066),ROW($A$7:$A$3066)),""),ROWS($B$1:F84)),COLUMNS($A$1:F86))</f>
        <v>0</v>
      </c>
    </row>
    <row r="91" spans="1:15">
      <c r="A91" s="1">
        <f>'ScienceDirect - Initial'!A94</f>
        <v>0</v>
      </c>
      <c r="B91" s="1">
        <f>'ScienceDirect - Initial'!B94</f>
        <v>2020</v>
      </c>
      <c r="C91" s="1" t="str">
        <f>'ScienceDirect - Initial'!C94</f>
        <v>Sullivan, William E; Saini, Valdeep; DeRosa, Nicole M; Craig, Andrew R; Ringdahl, Joel E; Roane, Henry S</v>
      </c>
      <c r="D91" s="1" t="str">
        <f>'ScienceDirect - Initial'!D94</f>
        <v>Measurement of nontargeted problem behavior during investigations of resurgence.</v>
      </c>
      <c r="E91" s="1" t="str">
        <f>'ScienceDirect - Initial'!E94</f>
        <v>Journal of applied behavior analysis</v>
      </c>
      <c r="F91" s="1">
        <f>'ScienceDirect - Initial'!F94</f>
        <v>0</v>
      </c>
      <c r="H91" s="1">
        <v>1</v>
      </c>
      <c r="I91" s="1">
        <v>1</v>
      </c>
      <c r="J91" t="b">
        <f t="shared" si="1"/>
        <v>1</v>
      </c>
      <c r="K91">
        <f t="array" ref="K91">INDEX($A$7:$F$3066,SMALL(IF(COUNTIF($L$5,$H$7:$H$3066)*COUNTIF($L$5,$I$7:$I$3066),MATCH(ROW($A$7:$A$3066),ROW($A$7:$A$3066)),""),ROWS($B$1:B85)),COLUMNS($A$1:B87))</f>
        <v>2017</v>
      </c>
      <c r="L91" t="str">
        <f t="array" ref="L91">INDEX($A$7:$F$3066,SMALL(IF(COUNTIF($L$5,$H$7:$H$3066)*COUNTIF($L$5,$I$7:$I$3066),MATCH(ROW($A$7:$A$3066),ROW($A$7:$A$3066)),""),ROWS($B$1:C85)),COLUMNS($A$1:C87))</f>
        <v>Saini, Valdeep; Fisher, Wayne W; Pisman, Maegan D</v>
      </c>
      <c r="M91" t="str">
        <f t="array" ref="M91">INDEX($A$7:$F$3066,SMALL(IF(COUNTIF($L$5,$H$7:$H$3066)*COUNTIF($L$5,$I$7:$I$3066),MATCH(ROW($A$7:$A$3066),ROW($A$7:$A$3066)),""),ROWS($B$1:D85)),COLUMNS($A$1:D87))</f>
        <v>Persistence during and resurgence following noncontingent reinforcement implemented with and without extinction.</v>
      </c>
      <c r="N91" t="str">
        <f t="array" ref="N91">INDEX($A$7:$F$3066,SMALL(IF(COUNTIF($L$5,$H$7:$H$3066)*COUNTIF($L$5,$I$7:$I$3066),MATCH(ROW($A$7:$A$3066),ROW($A$7:$A$3066)),""),ROWS($B$1:E85)),COLUMNS($A$1:E87))</f>
        <v>Journal of applied behavior analysis</v>
      </c>
      <c r="O91">
        <f t="array" ref="O91">INDEX($A$7:$F$3066,SMALL(IF(COUNTIF($L$5,$H$7:$H$3066)*COUNTIF($L$5,$I$7:$I$3066),MATCH(ROW($A$7:$A$3066),ROW($A$7:$A$3066)),""),ROWS($B$1:F85)),COLUMNS($A$1:F87))</f>
        <v>0</v>
      </c>
    </row>
    <row r="92" spans="1:15">
      <c r="A92" s="1">
        <f>'ScienceDirect - Initial'!A95</f>
        <v>0</v>
      </c>
      <c r="B92" s="1">
        <f>'ScienceDirect - Initial'!B95</f>
        <v>2013</v>
      </c>
      <c r="C92" s="1" t="str">
        <f>'ScienceDirect - Initial'!C95</f>
        <v>Flavell, Charlotte R; Lambert, Elliot A; Winters, Boyer D; Bredy, Timothy W</v>
      </c>
      <c r="D92" s="1" t="str">
        <f>'ScienceDirect - Initial'!D95</f>
        <v>Mechanisms governing the reactivation-dependent destabilization of memories and their role in extinction.</v>
      </c>
      <c r="E92" s="1" t="str">
        <f>'ScienceDirect - Initial'!E95</f>
        <v>Frontiers in behavioral neuroscience</v>
      </c>
      <c r="F92" s="1">
        <f>'ScienceDirect - Initial'!F95</f>
        <v>0</v>
      </c>
      <c r="H92" s="1">
        <v>0</v>
      </c>
      <c r="I92" s="1">
        <v>0</v>
      </c>
      <c r="J92" t="b">
        <f t="shared" si="1"/>
        <v>1</v>
      </c>
      <c r="K92">
        <f t="array" ref="K92">INDEX($A$7:$F$3066,SMALL(IF(COUNTIF($L$5,$H$7:$H$3066)*COUNTIF($L$5,$I$7:$I$3066),MATCH(ROW($A$7:$A$3066),ROW($A$7:$A$3066)),""),ROWS($B$1:B86)),COLUMNS($A$1:B88))</f>
        <v>2018</v>
      </c>
      <c r="L92" t="str">
        <f t="array" ref="L92">INDEX($A$7:$F$3066,SMALL(IF(COUNTIF($L$5,$H$7:$H$3066)*COUNTIF($L$5,$I$7:$I$3066),MATCH(ROW($A$7:$A$3066),ROW($A$7:$A$3066)),""),ROWS($B$1:C86)),COLUMNS($A$1:C88))</f>
        <v>Briggs, Adam M; Fisher, Wayne W; Greer, Brian D; Kimball, Ryan T</v>
      </c>
      <c r="M92" t="str">
        <f t="array" ref="M92">INDEX($A$7:$F$3066,SMALL(IF(COUNTIF($L$5,$H$7:$H$3066)*COUNTIF($L$5,$I$7:$I$3066),MATCH(ROW($A$7:$A$3066),ROW($A$7:$A$3066)),""),ROWS($B$1:D86)),COLUMNS($A$1:D88))</f>
        <v>Prevalence of resurgence of destructive behavior when thinning reinforcement schedules during functional communication training.</v>
      </c>
      <c r="N92" t="str">
        <f t="array" ref="N92">INDEX($A$7:$F$3066,SMALL(IF(COUNTIF($L$5,$H$7:$H$3066)*COUNTIF($L$5,$I$7:$I$3066),MATCH(ROW($A$7:$A$3066),ROW($A$7:$A$3066)),""),ROWS($B$1:E86)),COLUMNS($A$1:E88))</f>
        <v>Journal of applied behavior analysis</v>
      </c>
      <c r="O92">
        <f t="array" ref="O92">INDEX($A$7:$F$3066,SMALL(IF(COUNTIF($L$5,$H$7:$H$3066)*COUNTIF($L$5,$I$7:$I$3066),MATCH(ROW($A$7:$A$3066),ROW($A$7:$A$3066)),""),ROWS($B$1:F86)),COLUMNS($A$1:F88))</f>
        <v>0</v>
      </c>
    </row>
    <row r="93" spans="1:15">
      <c r="A93" s="1">
        <f>'ScienceDirect - Initial'!A96</f>
        <v>0</v>
      </c>
      <c r="B93" s="1">
        <f>'ScienceDirect - Initial'!B96</f>
        <v>2011</v>
      </c>
      <c r="C93" s="1" t="str">
        <f>'ScienceDirect - Initial'!C96</f>
        <v>Winterbauer, Neil E; Bouton, Mark E</v>
      </c>
      <c r="D93" s="1" t="str">
        <f>'ScienceDirect - Initial'!D96</f>
        <v>Mechanisms of resurgence II: Response-contingent reinforcers can reinstate a second extinguished behavior.</v>
      </c>
      <c r="E93" s="1" t="str">
        <f>'ScienceDirect - Initial'!E96</f>
        <v>Learning and motivation</v>
      </c>
      <c r="F93" s="1">
        <f>'ScienceDirect - Initial'!F96</f>
        <v>0</v>
      </c>
      <c r="H93" s="1">
        <v>1</v>
      </c>
      <c r="I93" s="1">
        <v>1</v>
      </c>
      <c r="J93" t="b">
        <f t="shared" si="1"/>
        <v>1</v>
      </c>
      <c r="K93">
        <f t="array" ref="K93">INDEX($A$7:$F$3066,SMALL(IF(COUNTIF($L$5,$H$7:$H$3066)*COUNTIF($L$5,$I$7:$I$3066),MATCH(ROW($A$7:$A$3066),ROW($A$7:$A$3066)),""),ROWS($B$1:B87)),COLUMNS($A$1:B89))</f>
        <v>2017</v>
      </c>
      <c r="L93" t="str">
        <f t="array" ref="L93">INDEX($A$7:$F$3066,SMALL(IF(COUNTIF($L$5,$H$7:$H$3066)*COUNTIF($L$5,$I$7:$I$3066),MATCH(ROW($A$7:$A$3066),ROW($A$7:$A$3066)),""),ROWS($B$1:C87)),COLUMNS($A$1:C89))</f>
        <v>Bouton, Mark E; Thrailkill, Eric A; Bergeria, Cecilia L; Davis, Danielle R</v>
      </c>
      <c r="M93" t="str">
        <f t="array" ref="M93">INDEX($A$7:$F$3066,SMALL(IF(COUNTIF($L$5,$H$7:$H$3066)*COUNTIF($L$5,$I$7:$I$3066),MATCH(ROW($A$7:$A$3066),ROW($A$7:$A$3066)),""),ROWS($B$1:D87)),COLUMNS($A$1:D89))</f>
        <v>Preventing relapse after incentivized choice treatment: A laboratory model.</v>
      </c>
      <c r="N93" t="str">
        <f t="array" ref="N93">INDEX($A$7:$F$3066,SMALL(IF(COUNTIF($L$5,$H$7:$H$3066)*COUNTIF($L$5,$I$7:$I$3066),MATCH(ROW($A$7:$A$3066),ROW($A$7:$A$3066)),""),ROWS($B$1:E87)),COLUMNS($A$1:E89))</f>
        <v>Behavioural processes</v>
      </c>
      <c r="O93">
        <f t="array" ref="O93">INDEX($A$7:$F$3066,SMALL(IF(COUNTIF($L$5,$H$7:$H$3066)*COUNTIF($L$5,$I$7:$I$3066),MATCH(ROW($A$7:$A$3066),ROW($A$7:$A$3066)),""),ROWS($B$1:F87)),COLUMNS($A$1:F89))</f>
        <v>0</v>
      </c>
    </row>
    <row r="94" spans="1:15">
      <c r="A94" s="1">
        <f>'ScienceDirect - Initial'!A97</f>
        <v>0</v>
      </c>
      <c r="B94" s="1">
        <f>'ScienceDirect - Initial'!B97</f>
        <v>2010</v>
      </c>
      <c r="C94" s="1" t="str">
        <f>'ScienceDirect - Initial'!C97</f>
        <v>Winterbauer, Neil E; Bouton, Mark E</v>
      </c>
      <c r="D94" s="1" t="str">
        <f>'ScienceDirect - Initial'!D97</f>
        <v>Mechanisms of resurgence of an extinguished instrumental behavior.</v>
      </c>
      <c r="E94" s="1" t="str">
        <f>'ScienceDirect - Initial'!E97</f>
        <v>Journal of experimental psychology. Animal behavior processes</v>
      </c>
      <c r="F94" s="1">
        <f>'ScienceDirect - Initial'!F97</f>
        <v>0</v>
      </c>
      <c r="H94" s="1">
        <v>1</v>
      </c>
      <c r="I94" s="1">
        <v>1</v>
      </c>
      <c r="J94" t="b">
        <f t="shared" si="1"/>
        <v>1</v>
      </c>
      <c r="K94">
        <f t="array" ref="K94">INDEX($A$7:$F$3066,SMALL(IF(COUNTIF($L$5,$H$7:$H$3066)*COUNTIF($L$5,$I$7:$I$3066),MATCH(ROW($A$7:$A$3066),ROW($A$7:$A$3066)),""),ROWS($B$1:B88)),COLUMNS($A$1:B90))</f>
        <v>2018</v>
      </c>
      <c r="L94" t="str">
        <f t="array" ref="L94">INDEX($A$7:$F$3066,SMALL(IF(COUNTIF($L$5,$H$7:$H$3066)*COUNTIF($L$5,$I$7:$I$3066),MATCH(ROW($A$7:$A$3066),ROW($A$7:$A$3066)),""),ROWS($B$1:C88)),COLUMNS($A$1:C90))</f>
        <v>Fontes, Rafaela M; Todorov, João C; Shahan, Timothy A</v>
      </c>
      <c r="M94" t="str">
        <f t="array" ref="M94">INDEX($A$7:$F$3066,SMALL(IF(COUNTIF($L$5,$H$7:$H$3066)*COUNTIF($L$5,$I$7:$I$3066),MATCH(ROW($A$7:$A$3066),ROW($A$7:$A$3066)),""),ROWS($B$1:D88)),COLUMNS($A$1:D90))</f>
        <v>Punishment of an alternative behavior generates resurgence of a previously extinguished target behavior.</v>
      </c>
      <c r="N94" t="str">
        <f t="array" ref="N94">INDEX($A$7:$F$3066,SMALL(IF(COUNTIF($L$5,$H$7:$H$3066)*COUNTIF($L$5,$I$7:$I$3066),MATCH(ROW($A$7:$A$3066),ROW($A$7:$A$3066)),""),ROWS($B$1:E88)),COLUMNS($A$1:E90))</f>
        <v>Journal of the experimental analysis of behavior</v>
      </c>
      <c r="O94">
        <f t="array" ref="O94">INDEX($A$7:$F$3066,SMALL(IF(COUNTIF($L$5,$H$7:$H$3066)*COUNTIF($L$5,$I$7:$I$3066),MATCH(ROW($A$7:$A$3066),ROW($A$7:$A$3066)),""),ROWS($B$1:F88)),COLUMNS($A$1:F90))</f>
        <v>0</v>
      </c>
    </row>
    <row r="95" spans="1:15">
      <c r="A95" s="1">
        <f>'ScienceDirect - Initial'!A98</f>
        <v>0</v>
      </c>
      <c r="B95" s="1">
        <f>'ScienceDirect - Initial'!B98</f>
        <v>2018</v>
      </c>
      <c r="C95" s="1" t="str">
        <f>'ScienceDirect - Initial'!C98</f>
        <v>Fisher, Wayne W; Greer, Brian D; Fuhrman, Ashley M; Saini, Valdeep; Simmons, Christina A</v>
      </c>
      <c r="D95" s="1" t="str">
        <f>'ScienceDirect - Initial'!D98</f>
        <v>Minimizing resurgence of destructive behavior using behavioral momentum theory.</v>
      </c>
      <c r="E95" s="1" t="str">
        <f>'ScienceDirect - Initial'!E98</f>
        <v>Journal of applied behavior analysis</v>
      </c>
      <c r="F95" s="1">
        <f>'ScienceDirect - Initial'!F98</f>
        <v>0</v>
      </c>
      <c r="H95" s="1">
        <v>1</v>
      </c>
      <c r="I95" s="1">
        <v>1</v>
      </c>
      <c r="J95" t="b">
        <f t="shared" si="1"/>
        <v>1</v>
      </c>
      <c r="K95">
        <f t="array" ref="K95">INDEX($A$7:$F$3066,SMALL(IF(COUNTIF($L$5,$H$7:$H$3066)*COUNTIF($L$5,$I$7:$I$3066),MATCH(ROW($A$7:$A$3066),ROW($A$7:$A$3066)),""),ROWS($B$1:B89)),COLUMNS($A$1:B91))</f>
        <v>2017</v>
      </c>
      <c r="L95" t="str">
        <f t="array" ref="L95">INDEX($A$7:$F$3066,SMALL(IF(COUNTIF($L$5,$H$7:$H$3066)*COUNTIF($L$5,$I$7:$I$3066),MATCH(ROW($A$7:$A$3066),ROW($A$7:$A$3066)),""),ROWS($B$1:C89)),COLUMNS($A$1:C91))</f>
        <v>Bai, John Y H; Cowie, Sarah; Podlesnik, Christopher A</v>
      </c>
      <c r="M95" t="str">
        <f t="array" ref="M95">INDEX($A$7:$F$3066,SMALL(IF(COUNTIF($L$5,$H$7:$H$3066)*COUNTIF($L$5,$I$7:$I$3066),MATCH(ROW($A$7:$A$3066),ROW($A$7:$A$3066)),""),ROWS($B$1:D89)),COLUMNS($A$1:D91))</f>
        <v>Quantitative analysis of local-level resurgence.</v>
      </c>
      <c r="N95" t="str">
        <f t="array" ref="N95">INDEX($A$7:$F$3066,SMALL(IF(COUNTIF($L$5,$H$7:$H$3066)*COUNTIF($L$5,$I$7:$I$3066),MATCH(ROW($A$7:$A$3066),ROW($A$7:$A$3066)),""),ROWS($B$1:E89)),COLUMNS($A$1:E91))</f>
        <v>Learning &amp; behavior</v>
      </c>
      <c r="O95">
        <f t="array" ref="O95">INDEX($A$7:$F$3066,SMALL(IF(COUNTIF($L$5,$H$7:$H$3066)*COUNTIF($L$5,$I$7:$I$3066),MATCH(ROW($A$7:$A$3066),ROW($A$7:$A$3066)),""),ROWS($B$1:F89)),COLUMNS($A$1:F91))</f>
        <v>0</v>
      </c>
    </row>
    <row r="96" spans="1:15">
      <c r="A96" s="1">
        <f>'ScienceDirect - Initial'!A99</f>
        <v>0</v>
      </c>
      <c r="B96" s="1">
        <f>'ScienceDirect - Initial'!B99</f>
        <v>2020</v>
      </c>
      <c r="C96" s="1" t="str">
        <f>'ScienceDirect - Initial'!C99</f>
        <v>Fisher, Wayne W; Fuhrman, Ashley M; Greer, Brian D; Mitteer, Daniel R; Piazza, Cathleen C</v>
      </c>
      <c r="D96" s="1" t="str">
        <f>'ScienceDirect - Initial'!D99</f>
        <v>Mitigating resurgence of destructive behavior using the discriminative stimuli of a multiple schedule.</v>
      </c>
      <c r="E96" s="1" t="str">
        <f>'ScienceDirect - Initial'!E99</f>
        <v>Journal of the experimental analysis of behavior</v>
      </c>
      <c r="F96" s="1">
        <f>'ScienceDirect - Initial'!F99</f>
        <v>0</v>
      </c>
      <c r="H96" s="1">
        <v>1</v>
      </c>
      <c r="I96" s="1">
        <v>1</v>
      </c>
      <c r="J96" t="b">
        <f t="shared" si="1"/>
        <v>1</v>
      </c>
      <c r="K96">
        <f t="array" ref="K96">INDEX($A$7:$F$3066,SMALL(IF(COUNTIF($L$5,$H$7:$H$3066)*COUNTIF($L$5,$I$7:$I$3066),MATCH(ROW($A$7:$A$3066),ROW($A$7:$A$3066)),""),ROWS($B$1:B90)),COLUMNS($A$1:B92))</f>
        <v>2017</v>
      </c>
      <c r="L96" t="str">
        <f t="array" ref="L96">INDEX($A$7:$F$3066,SMALL(IF(COUNTIF($L$5,$H$7:$H$3066)*COUNTIF($L$5,$I$7:$I$3066),MATCH(ROW($A$7:$A$3066),ROW($A$7:$A$3066)),""),ROWS($B$1:C90)),COLUMNS($A$1:C92))</f>
        <v>Nevin, John A; Craig, Andrew R; Cunningham, Paul J; Podlesnik, Christopher A; Shahan, Timothy A; Sweeney, Mary M</v>
      </c>
      <c r="M96" t="str">
        <f t="array" ref="M96">INDEX($A$7:$F$3066,SMALL(IF(COUNTIF($L$5,$H$7:$H$3066)*COUNTIF($L$5,$I$7:$I$3066),MATCH(ROW($A$7:$A$3066),ROW($A$7:$A$3066)),""),ROWS($B$1:D90)),COLUMNS($A$1:D92))</f>
        <v>Quantitative models of persistence and relapse from the perspective of behavioral momentum theory: Fits and misfits.</v>
      </c>
      <c r="N96" t="str">
        <f t="array" ref="N96">INDEX($A$7:$F$3066,SMALL(IF(COUNTIF($L$5,$H$7:$H$3066)*COUNTIF($L$5,$I$7:$I$3066),MATCH(ROW($A$7:$A$3066),ROW($A$7:$A$3066)),""),ROWS($B$1:E90)),COLUMNS($A$1:E92))</f>
        <v>Behavioural processes</v>
      </c>
      <c r="O96">
        <f t="array" ref="O96">INDEX($A$7:$F$3066,SMALL(IF(COUNTIF($L$5,$H$7:$H$3066)*COUNTIF($L$5,$I$7:$I$3066),MATCH(ROW($A$7:$A$3066),ROW($A$7:$A$3066)),""),ROWS($B$1:F90)),COLUMNS($A$1:F92))</f>
        <v>0</v>
      </c>
    </row>
    <row r="97" spans="1:15">
      <c r="A97" s="1">
        <f>'ScienceDirect - Initial'!A100</f>
        <v>0</v>
      </c>
      <c r="B97" s="1">
        <f>'ScienceDirect - Initial'!B100</f>
        <v>2019</v>
      </c>
      <c r="C97" s="1" t="str">
        <f>'ScienceDirect - Initial'!C100</f>
        <v>Cox, David J; Bolívar, Hypatia A; Barlow, Molly A</v>
      </c>
      <c r="D97" s="1" t="str">
        <f>'ScienceDirect - Initial'!D100</f>
        <v>Multiple control responses and resurgence of human behavior.</v>
      </c>
      <c r="E97" s="1" t="str">
        <f>'ScienceDirect - Initial'!E100</f>
        <v>Behavioural processes</v>
      </c>
      <c r="F97" s="1">
        <f>'ScienceDirect - Initial'!F100</f>
        <v>0</v>
      </c>
      <c r="H97" s="1">
        <v>1</v>
      </c>
      <c r="I97" s="1">
        <v>1</v>
      </c>
      <c r="J97" t="b">
        <f t="shared" si="1"/>
        <v>1</v>
      </c>
      <c r="K97">
        <f t="array" ref="K97">INDEX($A$7:$F$3066,SMALL(IF(COUNTIF($L$5,$H$7:$H$3066)*COUNTIF($L$5,$I$7:$I$3066),MATCH(ROW($A$7:$A$3066),ROW($A$7:$A$3066)),""),ROWS($B$1:B91)),COLUMNS($A$1:B93))</f>
        <v>2003</v>
      </c>
      <c r="L97" t="str">
        <f t="array" ref="L97">INDEX($A$7:$F$3066,SMALL(IF(COUNTIF($L$5,$H$7:$H$3066)*COUNTIF($L$5,$I$7:$I$3066),MATCH(ROW($A$7:$A$3066),ROW($A$7:$A$3066)),""),ROWS($B$1:C91)),COLUMNS($A$1:C93))</f>
        <v>Lieving, Gregory A; Lattal, Kennon A</v>
      </c>
      <c r="M97" t="str">
        <f t="array" ref="M97">INDEX($A$7:$F$3066,SMALL(IF(COUNTIF($L$5,$H$7:$H$3066)*COUNTIF($L$5,$I$7:$I$3066),MATCH(ROW($A$7:$A$3066),ROW($A$7:$A$3066)),""),ROWS($B$1:D91)),COLUMNS($A$1:D93))</f>
        <v>Recency, repeatability, and reinforcer retrenchment: an experimental analysis of resurgence.</v>
      </c>
      <c r="N97" t="str">
        <f t="array" ref="N97">INDEX($A$7:$F$3066,SMALL(IF(COUNTIF($L$5,$H$7:$H$3066)*COUNTIF($L$5,$I$7:$I$3066),MATCH(ROW($A$7:$A$3066),ROW($A$7:$A$3066)),""),ROWS($B$1:E91)),COLUMNS($A$1:E93))</f>
        <v>Journal of the experimental analysis of behavior</v>
      </c>
      <c r="O97">
        <f t="array" ref="O97">INDEX($A$7:$F$3066,SMALL(IF(COUNTIF($L$5,$H$7:$H$3066)*COUNTIF($L$5,$I$7:$I$3066),MATCH(ROW($A$7:$A$3066),ROW($A$7:$A$3066)),""),ROWS($B$1:F91)),COLUMNS($A$1:F93))</f>
        <v>0</v>
      </c>
    </row>
    <row r="98" spans="1:15">
      <c r="A98" s="1">
        <f>'ScienceDirect - Initial'!A101</f>
        <v>0</v>
      </c>
      <c r="B98" s="1">
        <f>'ScienceDirect - Initial'!B101</f>
        <v>2016</v>
      </c>
      <c r="C98" s="1" t="str">
        <f>'ScienceDirect - Initial'!C101</f>
        <v>Chezan, Laura C; Drasgow, Erik; Martin, Christian A; Halle, James W</v>
      </c>
      <c r="D98" s="1" t="str">
        <f>'ScienceDirect - Initial'!D101</f>
        <v>Negatively-Reinforced Mands: An Examination of Resurgence to Existing Mands in Two Children With Autism and Language Delays.</v>
      </c>
      <c r="E98" s="1" t="str">
        <f>'ScienceDirect - Initial'!E101</f>
        <v>Behavior modification</v>
      </c>
      <c r="F98" s="1">
        <f>'ScienceDirect - Initial'!F101</f>
        <v>0</v>
      </c>
      <c r="H98" s="1">
        <v>1</v>
      </c>
      <c r="I98" s="1">
        <v>1</v>
      </c>
      <c r="J98" t="b">
        <f t="shared" si="1"/>
        <v>1</v>
      </c>
      <c r="K98">
        <f t="array" ref="K98">INDEX($A$7:$F$3066,SMALL(IF(COUNTIF($L$5,$H$7:$H$3066)*COUNTIF($L$5,$I$7:$I$3066),MATCH(ROW($A$7:$A$3066),ROW($A$7:$A$3066)),""),ROWS($B$1:B92)),COLUMNS($A$1:B94))</f>
        <v>2013</v>
      </c>
      <c r="L98" t="str">
        <f t="array" ref="L98">INDEX($A$7:$F$3066,SMALL(IF(COUNTIF($L$5,$H$7:$H$3066)*COUNTIF($L$5,$I$7:$I$3066),MATCH(ROW($A$7:$A$3066),ROW($A$7:$A$3066)),""),ROWS($B$1:C92)),COLUMNS($A$1:C94))</f>
        <v>Marchant, Nathan J; Li, Xuan; Shaham, Yavin</v>
      </c>
      <c r="M98" t="str">
        <f t="array" ref="M98">INDEX($A$7:$F$3066,SMALL(IF(COUNTIF($L$5,$H$7:$H$3066)*COUNTIF($L$5,$I$7:$I$3066),MATCH(ROW($A$7:$A$3066),ROW($A$7:$A$3066)),""),ROWS($B$1:D92)),COLUMNS($A$1:D94))</f>
        <v>Recent developments in animal models of drug relapse.</v>
      </c>
      <c r="N98" t="str">
        <f t="array" ref="N98">INDEX($A$7:$F$3066,SMALL(IF(COUNTIF($L$5,$H$7:$H$3066)*COUNTIF($L$5,$I$7:$I$3066),MATCH(ROW($A$7:$A$3066),ROW($A$7:$A$3066)),""),ROWS($B$1:E92)),COLUMNS($A$1:E94))</f>
        <v>Current opinion in neurobiology</v>
      </c>
      <c r="O98">
        <f t="array" ref="O98">INDEX($A$7:$F$3066,SMALL(IF(COUNTIF($L$5,$H$7:$H$3066)*COUNTIF($L$5,$I$7:$I$3066),MATCH(ROW($A$7:$A$3066),ROW($A$7:$A$3066)),""),ROWS($B$1:F92)),COLUMNS($A$1:F94))</f>
        <v>0</v>
      </c>
    </row>
    <row r="99" spans="1:15">
      <c r="A99" s="1">
        <f>'ScienceDirect - Initial'!A102</f>
        <v>0</v>
      </c>
      <c r="B99" s="1">
        <f>'ScienceDirect - Initial'!B102</f>
        <v>2017</v>
      </c>
      <c r="C99" s="1" t="str">
        <f>'ScienceDirect - Initial'!C102</f>
        <v>Lattal, Kennon A; Cançado, Carlos R X; Cook, James E; Kincaid, Stephanie L; Nighbor, Tyler D; Oliver, Anthony C</v>
      </c>
      <c r="D99" s="1" t="str">
        <f>'ScienceDirect - Initial'!D102</f>
        <v>On defining resurgence.</v>
      </c>
      <c r="E99" s="1" t="str">
        <f>'ScienceDirect - Initial'!E102</f>
        <v>Behavioural processes</v>
      </c>
      <c r="F99" s="1">
        <f>'ScienceDirect - Initial'!F102</f>
        <v>0</v>
      </c>
      <c r="H99" s="1">
        <v>1</v>
      </c>
      <c r="I99" s="1">
        <v>1</v>
      </c>
      <c r="J99" t="b">
        <f t="shared" si="1"/>
        <v>1</v>
      </c>
      <c r="K99">
        <f t="array" ref="K99">INDEX($A$7:$F$3066,SMALL(IF(COUNTIF($L$5,$H$7:$H$3066)*COUNTIF($L$5,$I$7:$I$3066),MATCH(ROW($A$7:$A$3066),ROW($A$7:$A$3066)),""),ROWS($B$1:B93)),COLUMNS($A$1:B95))</f>
        <v>2018</v>
      </c>
      <c r="L99" t="str">
        <f t="array" ref="L99">INDEX($A$7:$F$3066,SMALL(IF(COUNTIF($L$5,$H$7:$H$3066)*COUNTIF($L$5,$I$7:$I$3066),MATCH(ROW($A$7:$A$3066),ROW($A$7:$A$3066)),""),ROWS($B$1:C93)),COLUMNS($A$1:C95))</f>
        <v>Garner, Joshua; Neef, Nancy A; Gardner, Ralph</v>
      </c>
      <c r="M99" t="str">
        <f t="array" ref="M99">INDEX($A$7:$F$3066,SMALL(IF(COUNTIF($L$5,$H$7:$H$3066)*COUNTIF($L$5,$I$7:$I$3066),MATCH(ROW($A$7:$A$3066),ROW($A$7:$A$3066)),""),ROWS($B$1:D93)),COLUMNS($A$1:D95))</f>
        <v>Recurrence of phonetic responding.</v>
      </c>
      <c r="N99" t="str">
        <f t="array" ref="N99">INDEX($A$7:$F$3066,SMALL(IF(COUNTIF($L$5,$H$7:$H$3066)*COUNTIF($L$5,$I$7:$I$3066),MATCH(ROW($A$7:$A$3066),ROW($A$7:$A$3066)),""),ROWS($B$1:E93)),COLUMNS($A$1:E95))</f>
        <v>Journal of applied behavior analysis</v>
      </c>
      <c r="O99">
        <f t="array" ref="O99">INDEX($A$7:$F$3066,SMALL(IF(COUNTIF($L$5,$H$7:$H$3066)*COUNTIF($L$5,$I$7:$I$3066),MATCH(ROW($A$7:$A$3066),ROW($A$7:$A$3066)),""),ROWS($B$1:F93)),COLUMNS($A$1:F95))</f>
        <v>0</v>
      </c>
    </row>
    <row r="100" spans="1:15">
      <c r="A100" s="1">
        <f>'ScienceDirect - Initial'!A103</f>
        <v>0</v>
      </c>
      <c r="B100" s="1">
        <f>'ScienceDirect - Initial'!B103</f>
        <v>2018</v>
      </c>
      <c r="C100" s="1" t="str">
        <f>'ScienceDirect - Initial'!C103</f>
        <v>Fisher, Wayne W; Greer, Brian D; Craig, Andrew R; Retzlaff, Billie J; Fuhrman, Ashley M; Lichtblau, Katherine R; Saini, Valdeep</v>
      </c>
      <c r="D100" s="1" t="str">
        <f>'ScienceDirect - Initial'!D103</f>
        <v>On the predictive validity of behavioral momentum theory for mitigating resurgence of problem behavior.</v>
      </c>
      <c r="E100" s="1" t="str">
        <f>'ScienceDirect - Initial'!E103</f>
        <v>Journal of the experimental analysis of behavior</v>
      </c>
      <c r="F100" s="1">
        <f>'ScienceDirect - Initial'!F103</f>
        <v>0</v>
      </c>
      <c r="H100" s="1">
        <v>1</v>
      </c>
      <c r="I100" s="1">
        <v>1</v>
      </c>
      <c r="J100" t="b">
        <f t="shared" si="1"/>
        <v>1</v>
      </c>
      <c r="K100">
        <f t="array" ref="K100">INDEX($A$7:$F$3066,SMALL(IF(COUNTIF($L$5,$H$7:$H$3066)*COUNTIF($L$5,$I$7:$I$3066),MATCH(ROW($A$7:$A$3066),ROW($A$7:$A$3066)),""),ROWS($B$1:B94)),COLUMNS($A$1:B96))</f>
        <v>2012</v>
      </c>
      <c r="L100" t="str">
        <f t="array" ref="L100">INDEX($A$7:$F$3066,SMALL(IF(COUNTIF($L$5,$H$7:$H$3066)*COUNTIF($L$5,$I$7:$I$3066),MATCH(ROW($A$7:$A$3066),ROW($A$7:$A$3066)),""),ROWS($B$1:C94)),COLUMNS($A$1:C96))</f>
        <v>Bouton, Mark E; Winterbauer, Neil E; Todd, Travis P</v>
      </c>
      <c r="M100" t="str">
        <f t="array" ref="M100">INDEX($A$7:$F$3066,SMALL(IF(COUNTIF($L$5,$H$7:$H$3066)*COUNTIF($L$5,$I$7:$I$3066),MATCH(ROW($A$7:$A$3066),ROW($A$7:$A$3066)),""),ROWS($B$1:D94)),COLUMNS($A$1:D96))</f>
        <v>Relapse processes after the extinction of instrumental learning: renewal, resurgence, and reacquisition.</v>
      </c>
      <c r="N100" t="str">
        <f t="array" ref="N100">INDEX($A$7:$F$3066,SMALL(IF(COUNTIF($L$5,$H$7:$H$3066)*COUNTIF($L$5,$I$7:$I$3066),MATCH(ROW($A$7:$A$3066),ROW($A$7:$A$3066)),""),ROWS($B$1:E94)),COLUMNS($A$1:E96))</f>
        <v>Behavioural processes</v>
      </c>
      <c r="O100">
        <f t="array" ref="O100">INDEX($A$7:$F$3066,SMALL(IF(COUNTIF($L$5,$H$7:$H$3066)*COUNTIF($L$5,$I$7:$I$3066),MATCH(ROW($A$7:$A$3066),ROW($A$7:$A$3066)),""),ROWS($B$1:F94)),COLUMNS($A$1:F96))</f>
        <v>0</v>
      </c>
    </row>
    <row r="101" spans="1:15">
      <c r="A101" s="1">
        <f>'ScienceDirect - Initial'!A104</f>
        <v>0</v>
      </c>
      <c r="B101" s="1">
        <f>'ScienceDirect - Initial'!B104</f>
        <v>2017</v>
      </c>
      <c r="C101" s="1" t="str">
        <f>'ScienceDirect - Initial'!C104</f>
        <v>Kuroda, Toshikazu; Mizutani, Yuto; Cançado, Carlos R X; Podlesnik, Christopher A</v>
      </c>
      <c r="D101" s="1" t="str">
        <f>'ScienceDirect - Initial'!D104</f>
        <v>Operant models of relapse in zebrafish (Danio rerio): Resurgence, renewal, and reinstatement.</v>
      </c>
      <c r="E101" s="1" t="str">
        <f>'ScienceDirect - Initial'!E104</f>
        <v>Behavioural brain research</v>
      </c>
      <c r="F101" s="1">
        <f>'ScienceDirect - Initial'!F104</f>
        <v>0</v>
      </c>
      <c r="H101" s="1">
        <v>1</v>
      </c>
      <c r="I101" s="1">
        <v>1</v>
      </c>
      <c r="J101" t="b">
        <f t="shared" si="1"/>
        <v>1</v>
      </c>
      <c r="K101">
        <f t="array" ref="K101">INDEX($A$7:$F$3066,SMALL(IF(COUNTIF($L$5,$H$7:$H$3066)*COUNTIF($L$5,$I$7:$I$3066),MATCH(ROW($A$7:$A$3066),ROW($A$7:$A$3066)),""),ROWS($B$1:B95)),COLUMNS($A$1:B97))</f>
        <v>2015</v>
      </c>
      <c r="L101" t="str">
        <f t="array" ref="L101">INDEX($A$7:$F$3066,SMALL(IF(COUNTIF($L$5,$H$7:$H$3066)*COUNTIF($L$5,$I$7:$I$3066),MATCH(ROW($A$7:$A$3066),ROW($A$7:$A$3066)),""),ROWS($B$1:C95)),COLUMNS($A$1:C97))</f>
        <v>Sweeney, Mary M; Shahan, Timothy A</v>
      </c>
      <c r="M101" t="str">
        <f t="array" ref="M101">INDEX($A$7:$F$3066,SMALL(IF(COUNTIF($L$5,$H$7:$H$3066)*COUNTIF($L$5,$I$7:$I$3066),MATCH(ROW($A$7:$A$3066),ROW($A$7:$A$3066)),""),ROWS($B$1:D95)),COLUMNS($A$1:D97))</f>
        <v>Renewal, resurgence, and alternative reinforcement context.</v>
      </c>
      <c r="N101" t="str">
        <f t="array" ref="N101">INDEX($A$7:$F$3066,SMALL(IF(COUNTIF($L$5,$H$7:$H$3066)*COUNTIF($L$5,$I$7:$I$3066),MATCH(ROW($A$7:$A$3066),ROW($A$7:$A$3066)),""),ROWS($B$1:E95)),COLUMNS($A$1:E97))</f>
        <v>Behavioural processes</v>
      </c>
      <c r="O101">
        <f t="array" ref="O101">INDEX($A$7:$F$3066,SMALL(IF(COUNTIF($L$5,$H$7:$H$3066)*COUNTIF($L$5,$I$7:$I$3066),MATCH(ROW($A$7:$A$3066),ROW($A$7:$A$3066)),""),ROWS($B$1:F95)),COLUMNS($A$1:F97))</f>
        <v>0</v>
      </c>
    </row>
    <row r="102" spans="1:15">
      <c r="A102" s="1">
        <f>'ScienceDirect - Initial'!A105</f>
        <v>0</v>
      </c>
      <c r="B102" s="1">
        <f>'ScienceDirect - Initial'!B105</f>
        <v>2013</v>
      </c>
      <c r="C102" s="1" t="str">
        <f>'ScienceDirect - Initial'!C105</f>
        <v>Troisi, Joseph R, 2nd</v>
      </c>
      <c r="D102" s="1" t="str">
        <f>'ScienceDirect - Initial'!D105</f>
        <v>Perhaps More Consideration of Pavlovian-Operant Interaction May Improve the Clinical Efficacy of Behaviorally Based Drug Treatment Programs.</v>
      </c>
      <c r="E102" s="1" t="str">
        <f>'ScienceDirect - Initial'!E105</f>
        <v>The Psychological record</v>
      </c>
      <c r="F102" s="1">
        <f>'ScienceDirect - Initial'!F105</f>
        <v>0</v>
      </c>
      <c r="H102" s="1">
        <v>0</v>
      </c>
      <c r="I102" s="1">
        <v>0</v>
      </c>
      <c r="J102" t="b">
        <f t="shared" si="1"/>
        <v>1</v>
      </c>
      <c r="K102">
        <f t="array" ref="K102">INDEX($A$7:$F$3066,SMALL(IF(COUNTIF($L$5,$H$7:$H$3066)*COUNTIF($L$5,$I$7:$I$3066),MATCH(ROW($A$7:$A$3066),ROW($A$7:$A$3066)),""),ROWS($B$1:B96)),COLUMNS($A$1:B98))</f>
        <v>2012</v>
      </c>
      <c r="L102" t="str">
        <f t="array" ref="L102">INDEX($A$7:$F$3066,SMALL(IF(COUNTIF($L$5,$H$7:$H$3066)*COUNTIF($L$5,$I$7:$I$3066),MATCH(ROW($A$7:$A$3066),ROW($A$7:$A$3066)),""),ROWS($B$1:C96)),COLUMNS($A$1:C98))</f>
        <v>Thrailkill, Eric A; Shahan, Timothy A</v>
      </c>
      <c r="M102" t="str">
        <f t="array" ref="M102">INDEX($A$7:$F$3066,SMALL(IF(COUNTIF($L$5,$H$7:$H$3066)*COUNTIF($L$5,$I$7:$I$3066),MATCH(ROW($A$7:$A$3066),ROW($A$7:$A$3066)),""),ROWS($B$1:D96)),COLUMNS($A$1:D98))</f>
        <v>Resistance to change and relapse of observing.</v>
      </c>
      <c r="N102" t="str">
        <f t="array" ref="N102">INDEX($A$7:$F$3066,SMALL(IF(COUNTIF($L$5,$H$7:$H$3066)*COUNTIF($L$5,$I$7:$I$3066),MATCH(ROW($A$7:$A$3066),ROW($A$7:$A$3066)),""),ROWS($B$1:E96)),COLUMNS($A$1:E98))</f>
        <v>Journal of the experimental analysis of behavior</v>
      </c>
      <c r="O102">
        <f t="array" ref="O102">INDEX($A$7:$F$3066,SMALL(IF(COUNTIF($L$5,$H$7:$H$3066)*COUNTIF($L$5,$I$7:$I$3066),MATCH(ROW($A$7:$A$3066),ROW($A$7:$A$3066)),""),ROWS($B$1:F96)),COLUMNS($A$1:F98))</f>
        <v>0</v>
      </c>
    </row>
    <row r="103" spans="1:15">
      <c r="A103" s="1">
        <f>'ScienceDirect - Initial'!A106</f>
        <v>0</v>
      </c>
      <c r="B103" s="1">
        <f>'ScienceDirect - Initial'!B106</f>
        <v>2018</v>
      </c>
      <c r="C103" s="1" t="str">
        <f>'ScienceDirect - Initial'!C106</f>
        <v>Galizio, Ann; Frye, Charles C J; Haynes, Jeremy M; Friedel, Jonathan E; Smith, Brooke M; Odum, Amy L</v>
      </c>
      <c r="D103" s="1" t="str">
        <f>'ScienceDirect - Initial'!D106</f>
        <v>Persistence and relapse of reinforced behavioral variability.</v>
      </c>
      <c r="E103" s="1" t="str">
        <f>'ScienceDirect - Initial'!E106</f>
        <v>Journal of the experimental analysis of behavior</v>
      </c>
      <c r="F103" s="1">
        <f>'ScienceDirect - Initial'!F106</f>
        <v>0</v>
      </c>
      <c r="H103" s="1">
        <v>1</v>
      </c>
      <c r="I103" s="1">
        <v>1</v>
      </c>
      <c r="J103" t="b">
        <f t="shared" si="1"/>
        <v>1</v>
      </c>
      <c r="K103">
        <f t="array" ref="K103">INDEX($A$7:$F$3066,SMALL(IF(COUNTIF($L$5,$H$7:$H$3066)*COUNTIF($L$5,$I$7:$I$3066),MATCH(ROW($A$7:$A$3066),ROW($A$7:$A$3066)),""),ROWS($B$1:B97)),COLUMNS($A$1:B99))</f>
        <v>2013</v>
      </c>
      <c r="L103" t="str">
        <f t="array" ref="L103">INDEX($A$7:$F$3066,SMALL(IF(COUNTIF($L$5,$H$7:$H$3066)*COUNTIF($L$5,$I$7:$I$3066),MATCH(ROW($A$7:$A$3066),ROW($A$7:$A$3066)),""),ROWS($B$1:C97)),COLUMNS($A$1:C99))</f>
        <v>Cançado, Carlos R X; Lattal, Kennon A</v>
      </c>
      <c r="M103" t="str">
        <f t="array" ref="M103">INDEX($A$7:$F$3066,SMALL(IF(COUNTIF($L$5,$H$7:$H$3066)*COUNTIF($L$5,$I$7:$I$3066),MATCH(ROW($A$7:$A$3066),ROW($A$7:$A$3066)),""),ROWS($B$1:D97)),COLUMNS($A$1:D99))</f>
        <v>Response elimination, reinforcement rate and resurgence of operant behavior.</v>
      </c>
      <c r="N103" t="str">
        <f t="array" ref="N103">INDEX($A$7:$F$3066,SMALL(IF(COUNTIF($L$5,$H$7:$H$3066)*COUNTIF($L$5,$I$7:$I$3066),MATCH(ROW($A$7:$A$3066),ROW($A$7:$A$3066)),""),ROWS($B$1:E97)),COLUMNS($A$1:E99))</f>
        <v>Behavioural processes</v>
      </c>
      <c r="O103">
        <f t="array" ref="O103">INDEX($A$7:$F$3066,SMALL(IF(COUNTIF($L$5,$H$7:$H$3066)*COUNTIF($L$5,$I$7:$I$3066),MATCH(ROW($A$7:$A$3066),ROW($A$7:$A$3066)),""),ROWS($B$1:F97)),COLUMNS($A$1:F99))</f>
        <v>0</v>
      </c>
    </row>
    <row r="104" spans="1:15">
      <c r="A104" s="1">
        <f>'ScienceDirect - Initial'!A107</f>
        <v>0</v>
      </c>
      <c r="B104" s="1">
        <f>'ScienceDirect - Initial'!B107</f>
        <v>2017</v>
      </c>
      <c r="C104" s="1" t="str">
        <f>'ScienceDirect - Initial'!C107</f>
        <v>Saini, Valdeep; Fisher, Wayne W; Pisman, Maegan D</v>
      </c>
      <c r="D104" s="1" t="str">
        <f>'ScienceDirect - Initial'!D107</f>
        <v>Persistence during and resurgence following noncontingent reinforcement implemented with and without extinction.</v>
      </c>
      <c r="E104" s="1" t="str">
        <f>'ScienceDirect - Initial'!E107</f>
        <v>Journal of applied behavior analysis</v>
      </c>
      <c r="F104" s="1">
        <f>'ScienceDirect - Initial'!F107</f>
        <v>0</v>
      </c>
      <c r="H104" s="1">
        <v>1</v>
      </c>
      <c r="I104" s="1">
        <v>1</v>
      </c>
      <c r="J104" t="b">
        <f t="shared" si="1"/>
        <v>1</v>
      </c>
      <c r="K104">
        <f t="array" ref="K104">INDEX($A$7:$F$3066,SMALL(IF(COUNTIF($L$5,$H$7:$H$3066)*COUNTIF($L$5,$I$7:$I$3066),MATCH(ROW($A$7:$A$3066),ROW($A$7:$A$3066)),""),ROWS($B$1:B98)),COLUMNS($A$1:B100))</f>
        <v>2017</v>
      </c>
      <c r="L104" t="str">
        <f t="array" ref="L104">INDEX($A$7:$F$3066,SMALL(IF(COUNTIF($L$5,$H$7:$H$3066)*COUNTIF($L$5,$I$7:$I$3066),MATCH(ROW($A$7:$A$3066),ROW($A$7:$A$3066)),""),ROWS($B$1:C98)),COLUMNS($A$1:C100))</f>
        <v>Craig, Andrew R; Browning, Kaitlyn O; Nall, Rusty W; Marshall, Ciara M; Shahan, Timothy A</v>
      </c>
      <c r="M104" t="str">
        <f t="array" ref="M104">INDEX($A$7:$F$3066,SMALL(IF(COUNTIF($L$5,$H$7:$H$3066)*COUNTIF($L$5,$I$7:$I$3066),MATCH(ROW($A$7:$A$3066),ROW($A$7:$A$3066)),""),ROWS($B$1:D98)),COLUMNS($A$1:D100))</f>
        <v>Resurgence and alternative-reinforcer magnitude.</v>
      </c>
      <c r="N104" t="str">
        <f t="array" ref="N104">INDEX($A$7:$F$3066,SMALL(IF(COUNTIF($L$5,$H$7:$H$3066)*COUNTIF($L$5,$I$7:$I$3066),MATCH(ROW($A$7:$A$3066),ROW($A$7:$A$3066)),""),ROWS($B$1:E98)),COLUMNS($A$1:E100))</f>
        <v>Journal of the experimental analysis of behavior</v>
      </c>
      <c r="O104">
        <f t="array" ref="O104">INDEX($A$7:$F$3066,SMALL(IF(COUNTIF($L$5,$H$7:$H$3066)*COUNTIF($L$5,$I$7:$I$3066),MATCH(ROW($A$7:$A$3066),ROW($A$7:$A$3066)),""),ROWS($B$1:F98)),COLUMNS($A$1:F100))</f>
        <v>0</v>
      </c>
    </row>
    <row r="105" spans="1:15">
      <c r="A105" s="1">
        <f>'ScienceDirect - Initial'!A108</f>
        <v>0</v>
      </c>
      <c r="B105" s="1">
        <f>'ScienceDirect - Initial'!B108</f>
        <v>2015</v>
      </c>
      <c r="C105" s="1" t="str">
        <f>'ScienceDirect - Initial'!C108</f>
        <v>Terry, Alan J</v>
      </c>
      <c r="D105" s="1" t="str">
        <f>'ScienceDirect - Initial'!D108</f>
        <v>Predator-prey models with component Allee effect for predator reproduction.</v>
      </c>
      <c r="E105" s="1" t="str">
        <f>'ScienceDirect - Initial'!E108</f>
        <v>Journal of mathematical biology</v>
      </c>
      <c r="F105" s="1">
        <f>'ScienceDirect - Initial'!F108</f>
        <v>0</v>
      </c>
      <c r="H105" s="1">
        <v>0</v>
      </c>
      <c r="I105" s="1">
        <v>0</v>
      </c>
      <c r="J105" t="b">
        <f t="shared" si="1"/>
        <v>1</v>
      </c>
      <c r="K105">
        <f t="array" ref="K105">INDEX($A$7:$F$3066,SMALL(IF(COUNTIF($L$5,$H$7:$H$3066)*COUNTIF($L$5,$I$7:$I$3066),MATCH(ROW($A$7:$A$3066),ROW($A$7:$A$3066)),""),ROWS($B$1:B99)),COLUMNS($A$1:B101))</f>
        <v>2020</v>
      </c>
      <c r="L105" t="str">
        <f t="array" ref="L105">INDEX($A$7:$F$3066,SMALL(IF(COUNTIF($L$5,$H$7:$H$3066)*COUNTIF($L$5,$I$7:$I$3066),MATCH(ROW($A$7:$A$3066),ROW($A$7:$A$3066)),""),ROWS($B$1:C99)),COLUMNS($A$1:C101))</f>
        <v>Shahan, Timothy A; Browning, Kaitlyn O; Nall, Rusty W</v>
      </c>
      <c r="M105" t="str">
        <f t="array" ref="M105">INDEX($A$7:$F$3066,SMALL(IF(COUNTIF($L$5,$H$7:$H$3066)*COUNTIF($L$5,$I$7:$I$3066),MATCH(ROW($A$7:$A$3066),ROW($A$7:$A$3066)),""),ROWS($B$1:D99)),COLUMNS($A$1:D101))</f>
        <v>Resurgence as Choice in Context: Treatment duration and on/off alternative reinforcement.</v>
      </c>
      <c r="N105" t="str">
        <f t="array" ref="N105">INDEX($A$7:$F$3066,SMALL(IF(COUNTIF($L$5,$H$7:$H$3066)*COUNTIF($L$5,$I$7:$I$3066),MATCH(ROW($A$7:$A$3066),ROW($A$7:$A$3066)),""),ROWS($B$1:E99)),COLUMNS($A$1:E101))</f>
        <v>Journal of the experimental analysis of behavior</v>
      </c>
      <c r="O105">
        <f t="array" ref="O105">INDEX($A$7:$F$3066,SMALL(IF(COUNTIF($L$5,$H$7:$H$3066)*COUNTIF($L$5,$I$7:$I$3066),MATCH(ROW($A$7:$A$3066),ROW($A$7:$A$3066)),""),ROWS($B$1:F99)),COLUMNS($A$1:F101))</f>
        <v>0</v>
      </c>
    </row>
    <row r="106" spans="1:15">
      <c r="A106" s="1">
        <f>'ScienceDirect - Initial'!A109</f>
        <v>0</v>
      </c>
      <c r="B106" s="1">
        <f>'ScienceDirect - Initial'!B109</f>
        <v>2018</v>
      </c>
      <c r="C106" s="1" t="str">
        <f>'ScienceDirect - Initial'!C109</f>
        <v>Briggs, Adam M; Fisher, Wayne W; Greer, Brian D; Kimball, Ryan T</v>
      </c>
      <c r="D106" s="1" t="str">
        <f>'ScienceDirect - Initial'!D109</f>
        <v>Prevalence of resurgence of destructive behavior when thinning reinforcement schedules during functional communication training.</v>
      </c>
      <c r="E106" s="1" t="str">
        <f>'ScienceDirect - Initial'!E109</f>
        <v>Journal of applied behavior analysis</v>
      </c>
      <c r="F106" s="1">
        <f>'ScienceDirect - Initial'!F109</f>
        <v>0</v>
      </c>
      <c r="H106" s="1">
        <v>1</v>
      </c>
      <c r="I106" s="1">
        <v>1</v>
      </c>
      <c r="J106" t="b">
        <f t="shared" si="1"/>
        <v>1</v>
      </c>
      <c r="K106">
        <f t="array" ref="K106">INDEX($A$7:$F$3066,SMALL(IF(COUNTIF($L$5,$H$7:$H$3066)*COUNTIF($L$5,$I$7:$I$3066),MATCH(ROW($A$7:$A$3066),ROW($A$7:$A$3066)),""),ROWS($B$1:B100)),COLUMNS($A$1:B102))</f>
        <v>2017</v>
      </c>
      <c r="L106" t="str">
        <f t="array" ref="L106">INDEX($A$7:$F$3066,SMALL(IF(COUNTIF($L$5,$H$7:$H$3066)*COUNTIF($L$5,$I$7:$I$3066),MATCH(ROW($A$7:$A$3066),ROW($A$7:$A$3066)),""),ROWS($B$1:C100)),COLUMNS($A$1:C102))</f>
        <v>Shahan, Timothy A; Craig, Andrew R</v>
      </c>
      <c r="M106" t="str">
        <f t="array" ref="M106">INDEX($A$7:$F$3066,SMALL(IF(COUNTIF($L$5,$H$7:$H$3066)*COUNTIF($L$5,$I$7:$I$3066),MATCH(ROW($A$7:$A$3066),ROW($A$7:$A$3066)),""),ROWS($B$1:D100)),COLUMNS($A$1:D102))</f>
        <v>Resurgence as Choice.</v>
      </c>
      <c r="N106" t="str">
        <f t="array" ref="N106">INDEX($A$7:$F$3066,SMALL(IF(COUNTIF($L$5,$H$7:$H$3066)*COUNTIF($L$5,$I$7:$I$3066),MATCH(ROW($A$7:$A$3066),ROW($A$7:$A$3066)),""),ROWS($B$1:E100)),COLUMNS($A$1:E102))</f>
        <v>Behavioural processes</v>
      </c>
      <c r="O106">
        <f t="array" ref="O106">INDEX($A$7:$F$3066,SMALL(IF(COUNTIF($L$5,$H$7:$H$3066)*COUNTIF($L$5,$I$7:$I$3066),MATCH(ROW($A$7:$A$3066),ROW($A$7:$A$3066)),""),ROWS($B$1:F100)),COLUMNS($A$1:F102))</f>
        <v>0</v>
      </c>
    </row>
    <row r="107" spans="1:15">
      <c r="A107" s="1">
        <f>'ScienceDirect - Initial'!A110</f>
        <v>0</v>
      </c>
      <c r="B107" s="1">
        <f>'ScienceDirect - Initial'!B110</f>
        <v>2017</v>
      </c>
      <c r="C107" s="1" t="str">
        <f>'ScienceDirect - Initial'!C110</f>
        <v>Bouton, Mark E; Thrailkill, Eric A; Bergeria, Cecilia L; Davis, Danielle R</v>
      </c>
      <c r="D107" s="1" t="str">
        <f>'ScienceDirect - Initial'!D110</f>
        <v>Preventing relapse after incentivized choice treatment: A laboratory model.</v>
      </c>
      <c r="E107" s="1" t="str">
        <f>'ScienceDirect - Initial'!E110</f>
        <v>Behavioural processes</v>
      </c>
      <c r="F107" s="1">
        <f>'ScienceDirect - Initial'!F110</f>
        <v>0</v>
      </c>
      <c r="H107" s="1">
        <v>1</v>
      </c>
      <c r="I107" s="1">
        <v>1</v>
      </c>
      <c r="J107" t="b">
        <f t="shared" si="1"/>
        <v>1</v>
      </c>
      <c r="K107">
        <f t="array" ref="K107">INDEX($A$7:$F$3066,SMALL(IF(COUNTIF($L$5,$H$7:$H$3066)*COUNTIF($L$5,$I$7:$I$3066),MATCH(ROW($A$7:$A$3066),ROW($A$7:$A$3066)),""),ROWS($B$1:B101)),COLUMNS($A$1:B103))</f>
        <v>2019</v>
      </c>
      <c r="L107" t="str">
        <f t="array" ref="L107">INDEX($A$7:$F$3066,SMALL(IF(COUNTIF($L$5,$H$7:$H$3066)*COUNTIF($L$5,$I$7:$I$3066),MATCH(ROW($A$7:$A$3066),ROW($A$7:$A$3066)),""),ROWS($B$1:C101)),COLUMNS($A$1:C103))</f>
        <v>Greer, Brian D; Shahan, Timothy A</v>
      </c>
      <c r="M107" t="str">
        <f t="array" ref="M107">INDEX($A$7:$F$3066,SMALL(IF(COUNTIF($L$5,$H$7:$H$3066)*COUNTIF($L$5,$I$7:$I$3066),MATCH(ROW($A$7:$A$3066),ROW($A$7:$A$3066)),""),ROWS($B$1:D101)),COLUMNS($A$1:D103))</f>
        <v>Resurgence as Choice: Implications for promoting durable behavior change.</v>
      </c>
      <c r="N107" t="str">
        <f t="array" ref="N107">INDEX($A$7:$F$3066,SMALL(IF(COUNTIF($L$5,$H$7:$H$3066)*COUNTIF($L$5,$I$7:$I$3066),MATCH(ROW($A$7:$A$3066),ROW($A$7:$A$3066)),""),ROWS($B$1:E101)),COLUMNS($A$1:E103))</f>
        <v>Journal of applied behavior analysis</v>
      </c>
      <c r="O107">
        <f t="array" ref="O107">INDEX($A$7:$F$3066,SMALL(IF(COUNTIF($L$5,$H$7:$H$3066)*COUNTIF($L$5,$I$7:$I$3066),MATCH(ROW($A$7:$A$3066),ROW($A$7:$A$3066)),""),ROWS($B$1:F101)),COLUMNS($A$1:F103))</f>
        <v>0</v>
      </c>
    </row>
    <row r="108" spans="1:15">
      <c r="A108" s="1">
        <f>'ScienceDirect - Initial'!A111</f>
        <v>0</v>
      </c>
      <c r="B108" s="1">
        <f>'ScienceDirect - Initial'!B111</f>
        <v>2018</v>
      </c>
      <c r="C108" s="1" t="str">
        <f>'ScienceDirect - Initial'!C111</f>
        <v>Fontes, Rafaela M; Todorov, João C; Shahan, Timothy A</v>
      </c>
      <c r="D108" s="1" t="str">
        <f>'ScienceDirect - Initial'!D111</f>
        <v>Punishment of an alternative behavior generates resurgence of a previously extinguished target behavior.</v>
      </c>
      <c r="E108" s="1" t="str">
        <f>'ScienceDirect - Initial'!E111</f>
        <v>Journal of the experimental analysis of behavior</v>
      </c>
      <c r="F108" s="1">
        <f>'ScienceDirect - Initial'!F111</f>
        <v>0</v>
      </c>
      <c r="H108" s="1">
        <v>1</v>
      </c>
      <c r="I108" s="1">
        <v>1</v>
      </c>
      <c r="J108" t="b">
        <f t="shared" si="1"/>
        <v>1</v>
      </c>
      <c r="K108">
        <f t="array" ref="K108">INDEX($A$7:$F$3066,SMALL(IF(COUNTIF($L$5,$H$7:$H$3066)*COUNTIF($L$5,$I$7:$I$3066),MATCH(ROW($A$7:$A$3066),ROW($A$7:$A$3066)),""),ROWS($B$1:B102)),COLUMNS($A$1:B104))</f>
        <v>2020</v>
      </c>
      <c r="L108" t="str">
        <f t="array" ref="L108">INDEX($A$7:$F$3066,SMALL(IF(COUNTIF($L$5,$H$7:$H$3066)*COUNTIF($L$5,$I$7:$I$3066),MATCH(ROW($A$7:$A$3066),ROW($A$7:$A$3066)),""),ROWS($B$1:C102)),COLUMNS($A$1:C104))</f>
        <v>Brown, Katherine R; Greer, Brian D; Craig, Andrew R; Sullivan, William E; Fisher, Wayne W; Roane, Henry S</v>
      </c>
      <c r="M108" t="str">
        <f t="array" ref="M108">INDEX($A$7:$F$3066,SMALL(IF(COUNTIF($L$5,$H$7:$H$3066)*COUNTIF($L$5,$I$7:$I$3066),MATCH(ROW($A$7:$A$3066),ROW($A$7:$A$3066)),""),ROWS($B$1:D102)),COLUMNS($A$1:D104))</f>
        <v>Resurgence following differential reinforcement of alternative behavior implemented with and without extinction.</v>
      </c>
      <c r="N108" t="str">
        <f t="array" ref="N108">INDEX($A$7:$F$3066,SMALL(IF(COUNTIF($L$5,$H$7:$H$3066)*COUNTIF($L$5,$I$7:$I$3066),MATCH(ROW($A$7:$A$3066),ROW($A$7:$A$3066)),""),ROWS($B$1:E102)),COLUMNS($A$1:E104))</f>
        <v>Journal of the experimental analysis of behavior</v>
      </c>
      <c r="O108">
        <f t="array" ref="O108">INDEX($A$7:$F$3066,SMALL(IF(COUNTIF($L$5,$H$7:$H$3066)*COUNTIF($L$5,$I$7:$I$3066),MATCH(ROW($A$7:$A$3066),ROW($A$7:$A$3066)),""),ROWS($B$1:F102)),COLUMNS($A$1:F104))</f>
        <v>0</v>
      </c>
    </row>
    <row r="109" spans="1:15">
      <c r="A109" s="1">
        <f>'ScienceDirect - Initial'!A112</f>
        <v>0</v>
      </c>
      <c r="B109" s="1">
        <f>'ScienceDirect - Initial'!B112</f>
        <v>2017</v>
      </c>
      <c r="C109" s="1" t="str">
        <f>'ScienceDirect - Initial'!C112</f>
        <v>Bai, John Y H; Cowie, Sarah; Podlesnik, Christopher A</v>
      </c>
      <c r="D109" s="1" t="str">
        <f>'ScienceDirect - Initial'!D112</f>
        <v>Quantitative analysis of local-level resurgence.</v>
      </c>
      <c r="E109" s="1" t="str">
        <f>'ScienceDirect - Initial'!E112</f>
        <v>Learning &amp; behavior</v>
      </c>
      <c r="F109" s="1">
        <f>'ScienceDirect - Initial'!F112</f>
        <v>0</v>
      </c>
      <c r="H109" s="1">
        <v>1</v>
      </c>
      <c r="I109" s="1">
        <v>1</v>
      </c>
      <c r="J109" t="b">
        <f t="shared" si="1"/>
        <v>1</v>
      </c>
      <c r="K109">
        <f t="array" ref="K109">INDEX($A$7:$F$3066,SMALL(IF(COUNTIF($L$5,$H$7:$H$3066)*COUNTIF($L$5,$I$7:$I$3066),MATCH(ROW($A$7:$A$3066),ROW($A$7:$A$3066)),""),ROWS($B$1:B103)),COLUMNS($A$1:B105))</f>
        <v>2014</v>
      </c>
      <c r="L109" t="str">
        <f t="array" ref="L109">INDEX($A$7:$F$3066,SMALL(IF(COUNTIF($L$5,$H$7:$H$3066)*COUNTIF($L$5,$I$7:$I$3066),MATCH(ROW($A$7:$A$3066),ROW($A$7:$A$3066)),""),ROWS($B$1:C103)),COLUMNS($A$1:C105))</f>
        <v>da Silva, Stephanie P; Cançado, Carlos R X; Lattal, Kennon A</v>
      </c>
      <c r="M109" t="str">
        <f t="array" ref="M109">INDEX($A$7:$F$3066,SMALL(IF(COUNTIF($L$5,$H$7:$H$3066)*COUNTIF($L$5,$I$7:$I$3066),MATCH(ROW($A$7:$A$3066),ROW($A$7:$A$3066)),""),ROWS($B$1:D103)),COLUMNS($A$1:D105))</f>
        <v>Resurgence in Siamese fighting fish, Betta splendens.</v>
      </c>
      <c r="N109" t="str">
        <f t="array" ref="N109">INDEX($A$7:$F$3066,SMALL(IF(COUNTIF($L$5,$H$7:$H$3066)*COUNTIF($L$5,$I$7:$I$3066),MATCH(ROW($A$7:$A$3066),ROW($A$7:$A$3066)),""),ROWS($B$1:E103)),COLUMNS($A$1:E105))</f>
        <v>Behavioural processes</v>
      </c>
      <c r="O109">
        <f t="array" ref="O109">INDEX($A$7:$F$3066,SMALL(IF(COUNTIF($L$5,$H$7:$H$3066)*COUNTIF($L$5,$I$7:$I$3066),MATCH(ROW($A$7:$A$3066),ROW($A$7:$A$3066)),""),ROWS($B$1:F103)),COLUMNS($A$1:F105))</f>
        <v>0</v>
      </c>
    </row>
    <row r="110" spans="1:15">
      <c r="A110" s="1">
        <f>'ScienceDirect - Initial'!A113</f>
        <v>0</v>
      </c>
      <c r="B110" s="1">
        <f>'ScienceDirect - Initial'!B113</f>
        <v>2017</v>
      </c>
      <c r="C110" s="1" t="str">
        <f>'ScienceDirect - Initial'!C113</f>
        <v>Nevin, John A; Craig, Andrew R; Cunningham, Paul J; Podlesnik, Christopher A; Shahan, Timothy A; Sweeney, Mary M</v>
      </c>
      <c r="D110" s="1" t="str">
        <f>'ScienceDirect - Initial'!D113</f>
        <v>Quantitative models of persistence and relapse from the perspective of behavioral momentum theory: Fits and misfits.</v>
      </c>
      <c r="E110" s="1" t="str">
        <f>'ScienceDirect - Initial'!E113</f>
        <v>Behavioural processes</v>
      </c>
      <c r="F110" s="1">
        <f>'ScienceDirect - Initial'!F113</f>
        <v>0</v>
      </c>
      <c r="H110" s="1">
        <v>1</v>
      </c>
      <c r="I110" s="1">
        <v>1</v>
      </c>
      <c r="J110" t="b">
        <f t="shared" si="1"/>
        <v>1</v>
      </c>
      <c r="K110">
        <f t="array" ref="K110">INDEX($A$7:$F$3066,SMALL(IF(COUNTIF($L$5,$H$7:$H$3066)*COUNTIF($L$5,$I$7:$I$3066),MATCH(ROW($A$7:$A$3066),ROW($A$7:$A$3066)),""),ROWS($B$1:B104)),COLUMNS($A$1:B106))</f>
        <v>2019</v>
      </c>
      <c r="L110" t="str">
        <f t="array" ref="L110">INDEX($A$7:$F$3066,SMALL(IF(COUNTIF($L$5,$H$7:$H$3066)*COUNTIF($L$5,$I$7:$I$3066),MATCH(ROW($A$7:$A$3066),ROW($A$7:$A$3066)),""),ROWS($B$1:C104)),COLUMNS($A$1:C106))</f>
        <v>Podlesnik, Christopher A; Kuroda, Toshikazu; Jimenez-Gomez, Corina; Abreu-Rodrigues, Josele; Cançado, Carlos R X; Blackman, Abigail L; Silverman, Karli; Villegas-Barker, Jamie; Galbato, Melinda; Teixeira, Italo S C</v>
      </c>
      <c r="M110" t="str">
        <f t="array" ref="M110">INDEX($A$7:$F$3066,SMALL(IF(COUNTIF($L$5,$H$7:$H$3066)*COUNTIF($L$5,$I$7:$I$3066),MATCH(ROW($A$7:$A$3066),ROW($A$7:$A$3066)),""),ROWS($B$1:D104)),COLUMNS($A$1:D106))</f>
        <v>Resurgence is greater following a return to the training context than remaining in the extinction context.</v>
      </c>
      <c r="N110" t="str">
        <f t="array" ref="N110">INDEX($A$7:$F$3066,SMALL(IF(COUNTIF($L$5,$H$7:$H$3066)*COUNTIF($L$5,$I$7:$I$3066),MATCH(ROW($A$7:$A$3066),ROW($A$7:$A$3066)),""),ROWS($B$1:E104)),COLUMNS($A$1:E106))</f>
        <v>Journal of the experimental analysis of behavior</v>
      </c>
      <c r="O110">
        <f t="array" ref="O110">INDEX($A$7:$F$3066,SMALL(IF(COUNTIF($L$5,$H$7:$H$3066)*COUNTIF($L$5,$I$7:$I$3066),MATCH(ROW($A$7:$A$3066),ROW($A$7:$A$3066)),""),ROWS($B$1:F104)),COLUMNS($A$1:F106))</f>
        <v>0</v>
      </c>
    </row>
    <row r="111" spans="1:15">
      <c r="A111" s="1">
        <f>'ScienceDirect - Initial'!A114</f>
        <v>0</v>
      </c>
      <c r="B111" s="1">
        <f>'ScienceDirect - Initial'!B114</f>
        <v>2003</v>
      </c>
      <c r="C111" s="1" t="str">
        <f>'ScienceDirect - Initial'!C114</f>
        <v>Lieving, Gregory A; Lattal, Kennon A</v>
      </c>
      <c r="D111" s="1" t="str">
        <f>'ScienceDirect - Initial'!D114</f>
        <v>Recency, repeatability, and reinforcer retrenchment: an experimental analysis of resurgence.</v>
      </c>
      <c r="E111" s="1" t="str">
        <f>'ScienceDirect - Initial'!E114</f>
        <v>Journal of the experimental analysis of behavior</v>
      </c>
      <c r="F111" s="1">
        <f>'ScienceDirect - Initial'!F114</f>
        <v>0</v>
      </c>
      <c r="H111" s="1">
        <v>1</v>
      </c>
      <c r="I111" s="1">
        <v>1</v>
      </c>
      <c r="J111" t="b">
        <f t="shared" si="1"/>
        <v>1</v>
      </c>
      <c r="K111">
        <f t="array" ref="K111">INDEX($A$7:$F$3066,SMALL(IF(COUNTIF($L$5,$H$7:$H$3066)*COUNTIF($L$5,$I$7:$I$3066),MATCH(ROW($A$7:$A$3066),ROW($A$7:$A$3066)),""),ROWS($B$1:B105)),COLUMNS($A$1:B107))</f>
        <v>2019</v>
      </c>
      <c r="L111" t="str">
        <f t="array" ref="L111">INDEX($A$7:$F$3066,SMALL(IF(COUNTIF($L$5,$H$7:$H$3066)*COUNTIF($L$5,$I$7:$I$3066),MATCH(ROW($A$7:$A$3066),ROW($A$7:$A$3066)),""),ROWS($B$1:C105)),COLUMNS($A$1:C107))</f>
        <v>Nall, Rusty W; Rung, Jillian M; Shahan, Timothy A</v>
      </c>
      <c r="M111" t="str">
        <f t="array" ref="M111">INDEX($A$7:$F$3066,SMALL(IF(COUNTIF($L$5,$H$7:$H$3066)*COUNTIF($L$5,$I$7:$I$3066),MATCH(ROW($A$7:$A$3066),ROW($A$7:$A$3066)),""),ROWS($B$1:D105)),COLUMNS($A$1:D107))</f>
        <v>Resurgence of a target behavior suppressed by a combination of punishment and alternative reinforcement.</v>
      </c>
      <c r="N111" t="str">
        <f t="array" ref="N111">INDEX($A$7:$F$3066,SMALL(IF(COUNTIF($L$5,$H$7:$H$3066)*COUNTIF($L$5,$I$7:$I$3066),MATCH(ROW($A$7:$A$3066),ROW($A$7:$A$3066)),""),ROWS($B$1:E105)),COLUMNS($A$1:E107))</f>
        <v>Behavioural processes</v>
      </c>
      <c r="O111">
        <f t="array" ref="O111">INDEX($A$7:$F$3066,SMALL(IF(COUNTIF($L$5,$H$7:$H$3066)*COUNTIF($L$5,$I$7:$I$3066),MATCH(ROW($A$7:$A$3066),ROW($A$7:$A$3066)),""),ROWS($B$1:F105)),COLUMNS($A$1:F107))</f>
        <v>0</v>
      </c>
    </row>
    <row r="112" spans="1:15">
      <c r="A112" s="1">
        <f>'ScienceDirect - Initial'!A115</f>
        <v>0</v>
      </c>
      <c r="B112" s="1">
        <f>'ScienceDirect - Initial'!B115</f>
        <v>2013</v>
      </c>
      <c r="C112" s="1" t="str">
        <f>'ScienceDirect - Initial'!C115</f>
        <v>Marchant, Nathan J; Li, Xuan; Shaham, Yavin</v>
      </c>
      <c r="D112" s="1" t="str">
        <f>'ScienceDirect - Initial'!D115</f>
        <v>Recent developments in animal models of drug relapse.</v>
      </c>
      <c r="E112" s="1" t="str">
        <f>'ScienceDirect - Initial'!E115</f>
        <v>Current opinion in neurobiology</v>
      </c>
      <c r="F112" s="1">
        <f>'ScienceDirect - Initial'!F115</f>
        <v>0</v>
      </c>
      <c r="H112" s="1">
        <v>1</v>
      </c>
      <c r="I112" s="1">
        <v>1</v>
      </c>
      <c r="J112" t="b">
        <f t="shared" si="1"/>
        <v>1</v>
      </c>
      <c r="K112">
        <f t="array" ref="K112">INDEX($A$7:$F$3066,SMALL(IF(COUNTIF($L$5,$H$7:$H$3066)*COUNTIF($L$5,$I$7:$I$3066),MATCH(ROW($A$7:$A$3066),ROW($A$7:$A$3066)),""),ROWS($B$1:B106)),COLUMNS($A$1:B108))</f>
        <v>2006</v>
      </c>
      <c r="L112" t="str">
        <f t="array" ref="L112">INDEX($A$7:$F$3066,SMALL(IF(COUNTIF($L$5,$H$7:$H$3066)*COUNTIF($L$5,$I$7:$I$3066),MATCH(ROW($A$7:$A$3066),ROW($A$7:$A$3066)),""),ROWS($B$1:C106)),COLUMNS($A$1:C108))</f>
        <v>Podlesnik, Christopher A; Jimenez-Gomez, Corina; Shahan, Timothy A</v>
      </c>
      <c r="M112" t="str">
        <f t="array" ref="M112">INDEX($A$7:$F$3066,SMALL(IF(COUNTIF($L$5,$H$7:$H$3066)*COUNTIF($L$5,$I$7:$I$3066),MATCH(ROW($A$7:$A$3066),ROW($A$7:$A$3066)),""),ROWS($B$1:D106)),COLUMNS($A$1:D108))</f>
        <v>Resurgence of alcohol seeking produced by discontinuing non-drug reinforcement as an animal model of drug relapse.</v>
      </c>
      <c r="N112" t="str">
        <f t="array" ref="N112">INDEX($A$7:$F$3066,SMALL(IF(COUNTIF($L$5,$H$7:$H$3066)*COUNTIF($L$5,$I$7:$I$3066),MATCH(ROW($A$7:$A$3066),ROW($A$7:$A$3066)),""),ROWS($B$1:E106)),COLUMNS($A$1:E108))</f>
        <v>Behavioural pharmacology</v>
      </c>
      <c r="O112">
        <f t="array" ref="O112">INDEX($A$7:$F$3066,SMALL(IF(COUNTIF($L$5,$H$7:$H$3066)*COUNTIF($L$5,$I$7:$I$3066),MATCH(ROW($A$7:$A$3066),ROW($A$7:$A$3066)),""),ROWS($B$1:F106)),COLUMNS($A$1:F108))</f>
        <v>0</v>
      </c>
    </row>
    <row r="113" spans="1:15">
      <c r="A113" s="1">
        <f>'ScienceDirect - Initial'!A116</f>
        <v>0</v>
      </c>
      <c r="B113" s="1">
        <f>'ScienceDirect - Initial'!B116</f>
        <v>2007</v>
      </c>
      <c r="C113" s="1" t="str">
        <f>'ScienceDirect - Initial'!C116</f>
        <v>Kearns, David N; Weiss, Stanley J</v>
      </c>
      <c r="D113" s="1" t="str">
        <f>'ScienceDirect - Initial'!D116</f>
        <v>Recovery of Pavlovian sign-tracking (autoshaping) following the discontinuation of inter-trial interval food in rats.</v>
      </c>
      <c r="E113" s="1" t="str">
        <f>'ScienceDirect - Initial'!E116</f>
        <v>Behavioural processes</v>
      </c>
      <c r="F113" s="1">
        <f>'ScienceDirect - Initial'!F116</f>
        <v>0</v>
      </c>
      <c r="H113" s="1">
        <v>0</v>
      </c>
      <c r="I113" s="1">
        <v>0</v>
      </c>
      <c r="J113" t="b">
        <f t="shared" si="1"/>
        <v>1</v>
      </c>
      <c r="K113">
        <f t="array" ref="K113">INDEX($A$7:$F$3066,SMALL(IF(COUNTIF($L$5,$H$7:$H$3066)*COUNTIF($L$5,$I$7:$I$3066),MATCH(ROW($A$7:$A$3066),ROW($A$7:$A$3066)),""),ROWS($B$1:B107)),COLUMNS($A$1:B109))</f>
        <v>2007</v>
      </c>
      <c r="L113" t="str">
        <f t="array" ref="L113">INDEX($A$7:$F$3066,SMALL(IF(COUNTIF($L$5,$H$7:$H$3066)*COUNTIF($L$5,$I$7:$I$3066),MATCH(ROW($A$7:$A$3066),ROW($A$7:$A$3066)),""),ROWS($B$1:C107)),COLUMNS($A$1:C109))</f>
        <v>Reed, Phil; Morgan, Theresa A</v>
      </c>
      <c r="M113" t="str">
        <f t="array" ref="M113">INDEX($A$7:$F$3066,SMALL(IF(COUNTIF($L$5,$H$7:$H$3066)*COUNTIF($L$5,$I$7:$I$3066),MATCH(ROW($A$7:$A$3066),ROW($A$7:$A$3066)),""),ROWS($B$1:D107)),COLUMNS($A$1:D109))</f>
        <v>Resurgence of behavior during extinction depends on previous rate of response.</v>
      </c>
      <c r="N113" t="str">
        <f t="array" ref="N113">INDEX($A$7:$F$3066,SMALL(IF(COUNTIF($L$5,$H$7:$H$3066)*COUNTIF($L$5,$I$7:$I$3066),MATCH(ROW($A$7:$A$3066),ROW($A$7:$A$3066)),""),ROWS($B$1:E107)),COLUMNS($A$1:E109))</f>
        <v>Learning &amp; behavior</v>
      </c>
      <c r="O113">
        <f t="array" ref="O113">INDEX($A$7:$F$3066,SMALL(IF(COUNTIF($L$5,$H$7:$H$3066)*COUNTIF($L$5,$I$7:$I$3066),MATCH(ROW($A$7:$A$3066),ROW($A$7:$A$3066)),""),ROWS($B$1:F107)),COLUMNS($A$1:F109))</f>
        <v>0</v>
      </c>
    </row>
    <row r="114" spans="1:15">
      <c r="A114" s="1">
        <f>'ScienceDirect - Initial'!A117</f>
        <v>0</v>
      </c>
      <c r="B114" s="1">
        <f>'ScienceDirect - Initial'!B117</f>
        <v>2018</v>
      </c>
      <c r="C114" s="1" t="str">
        <f>'ScienceDirect - Initial'!C117</f>
        <v>Garner, Joshua; Neef, Nancy A; Gardner, Ralph</v>
      </c>
      <c r="D114" s="1" t="str">
        <f>'ScienceDirect - Initial'!D117</f>
        <v>Recurrence of phonetic responding.</v>
      </c>
      <c r="E114" s="1" t="str">
        <f>'ScienceDirect - Initial'!E117</f>
        <v>Journal of applied behavior analysis</v>
      </c>
      <c r="F114" s="1">
        <f>'ScienceDirect - Initial'!F117</f>
        <v>0</v>
      </c>
      <c r="H114" s="1">
        <v>1</v>
      </c>
      <c r="I114" s="1">
        <v>1</v>
      </c>
      <c r="J114" t="b">
        <f t="shared" si="1"/>
        <v>1</v>
      </c>
      <c r="K114">
        <f t="array" ref="K114">INDEX($A$7:$F$3066,SMALL(IF(COUNTIF($L$5,$H$7:$H$3066)*COUNTIF($L$5,$I$7:$I$3066),MATCH(ROW($A$7:$A$3066),ROW($A$7:$A$3066)),""),ROWS($B$1:B108)),COLUMNS($A$1:B110))</f>
        <v>1996</v>
      </c>
      <c r="L114" t="str">
        <f t="array" ref="L114">INDEX($A$7:$F$3066,SMALL(IF(COUNTIF($L$5,$H$7:$H$3066)*COUNTIF($L$5,$I$7:$I$3066),MATCH(ROW($A$7:$A$3066),ROW($A$7:$A$3066)),""),ROWS($B$1:C108)),COLUMNS($A$1:C110))</f>
        <v>Wilson, K G; Hayes, S C</v>
      </c>
      <c r="M114" t="str">
        <f t="array" ref="M114">INDEX($A$7:$F$3066,SMALL(IF(COUNTIF($L$5,$H$7:$H$3066)*COUNTIF($L$5,$I$7:$I$3066),MATCH(ROW($A$7:$A$3066),ROW($A$7:$A$3066)),""),ROWS($B$1:D108)),COLUMNS($A$1:D110))</f>
        <v>Resurgence of derived stimulus relations.</v>
      </c>
      <c r="N114" t="str">
        <f t="array" ref="N114">INDEX($A$7:$F$3066,SMALL(IF(COUNTIF($L$5,$H$7:$H$3066)*COUNTIF($L$5,$I$7:$I$3066),MATCH(ROW($A$7:$A$3066),ROW($A$7:$A$3066)),""),ROWS($B$1:E108)),COLUMNS($A$1:E110))</f>
        <v>Journal of the experimental analysis of behavior</v>
      </c>
      <c r="O114">
        <f t="array" ref="O114">INDEX($A$7:$F$3066,SMALL(IF(COUNTIF($L$5,$H$7:$H$3066)*COUNTIF($L$5,$I$7:$I$3066),MATCH(ROW($A$7:$A$3066),ROW($A$7:$A$3066)),""),ROWS($B$1:F108)),COLUMNS($A$1:F110))</f>
        <v>0</v>
      </c>
    </row>
    <row r="115" spans="1:15">
      <c r="A115" s="1">
        <f>'ScienceDirect - Initial'!A118</f>
        <v>0</v>
      </c>
      <c r="B115" s="1">
        <f>'ScienceDirect - Initial'!B118</f>
        <v>2012</v>
      </c>
      <c r="C115" s="1" t="str">
        <f>'ScienceDirect - Initial'!C118</f>
        <v>Bouton, Mark E; Winterbauer, Neil E; Todd, Travis P</v>
      </c>
      <c r="D115" s="1" t="str">
        <f>'ScienceDirect - Initial'!D118</f>
        <v>Relapse processes after the extinction of instrumental learning: renewal, resurgence, and reacquisition.</v>
      </c>
      <c r="E115" s="1" t="str">
        <f>'ScienceDirect - Initial'!E118</f>
        <v>Behavioural processes</v>
      </c>
      <c r="F115" s="1">
        <f>'ScienceDirect - Initial'!F118</f>
        <v>0</v>
      </c>
      <c r="H115" s="1">
        <v>1</v>
      </c>
      <c r="I115" s="1">
        <v>1</v>
      </c>
      <c r="J115" t="b">
        <f t="shared" si="1"/>
        <v>1</v>
      </c>
      <c r="K115">
        <f t="array" ref="K115">INDEX($A$7:$F$3066,SMALL(IF(COUNTIF($L$5,$H$7:$H$3066)*COUNTIF($L$5,$I$7:$I$3066),MATCH(ROW($A$7:$A$3066),ROW($A$7:$A$3066)),""),ROWS($B$1:B109)),COLUMNS($A$1:B111))</f>
        <v>2014</v>
      </c>
      <c r="L115" t="str">
        <f t="array" ref="L115">INDEX($A$7:$F$3066,SMALL(IF(COUNTIF($L$5,$H$7:$H$3066)*COUNTIF($L$5,$I$7:$I$3066),MATCH(ROW($A$7:$A$3066),ROW($A$7:$A$3066)),""),ROWS($B$1:C109)),COLUMNS($A$1:C111))</f>
        <v>Bouton, Mark E; Schepers, Scott T</v>
      </c>
      <c r="M115" t="str">
        <f t="array" ref="M115">INDEX($A$7:$F$3066,SMALL(IF(COUNTIF($L$5,$H$7:$H$3066)*COUNTIF($L$5,$I$7:$I$3066),MATCH(ROW($A$7:$A$3066),ROW($A$7:$A$3066)),""),ROWS($B$1:D109)),COLUMNS($A$1:D111))</f>
        <v>Resurgence of instrumental behavior after an abstinence contingency.</v>
      </c>
      <c r="N115" t="str">
        <f t="array" ref="N115">INDEX($A$7:$F$3066,SMALL(IF(COUNTIF($L$5,$H$7:$H$3066)*COUNTIF($L$5,$I$7:$I$3066),MATCH(ROW($A$7:$A$3066),ROW($A$7:$A$3066)),""),ROWS($B$1:E109)),COLUMNS($A$1:E111))</f>
        <v>Learning &amp; behavior</v>
      </c>
      <c r="O115">
        <f t="array" ref="O115">INDEX($A$7:$F$3066,SMALL(IF(COUNTIF($L$5,$H$7:$H$3066)*COUNTIF($L$5,$I$7:$I$3066),MATCH(ROW($A$7:$A$3066),ROW($A$7:$A$3066)),""),ROWS($B$1:F109)),COLUMNS($A$1:F111))</f>
        <v>0</v>
      </c>
    </row>
    <row r="116" spans="1:15">
      <c r="A116" s="1">
        <f>'ScienceDirect - Initial'!A119</f>
        <v>0</v>
      </c>
      <c r="B116" s="1">
        <f>'ScienceDirect - Initial'!B119</f>
        <v>2015</v>
      </c>
      <c r="C116" s="1" t="str">
        <f>'ScienceDirect - Initial'!C119</f>
        <v>Sweeney, Mary M; Shahan, Timothy A</v>
      </c>
      <c r="D116" s="1" t="str">
        <f>'ScienceDirect - Initial'!D119</f>
        <v>Renewal, resurgence, and alternative reinforcement context.</v>
      </c>
      <c r="E116" s="1" t="str">
        <f>'ScienceDirect - Initial'!E119</f>
        <v>Behavioural processes</v>
      </c>
      <c r="F116" s="1">
        <f>'ScienceDirect - Initial'!F119</f>
        <v>0</v>
      </c>
      <c r="H116" s="1">
        <v>1</v>
      </c>
      <c r="I116" s="1">
        <v>1</v>
      </c>
      <c r="J116" t="b">
        <f t="shared" si="1"/>
        <v>1</v>
      </c>
      <c r="K116">
        <f t="array" ref="K116">INDEX($A$7:$F$3066,SMALL(IF(COUNTIF($L$5,$H$7:$H$3066)*COUNTIF($L$5,$I$7:$I$3066),MATCH(ROW($A$7:$A$3066),ROW($A$7:$A$3066)),""),ROWS($B$1:B110)),COLUMNS($A$1:B112))</f>
        <v>2007</v>
      </c>
      <c r="L116" t="str">
        <f t="array" ref="L116">INDEX($A$7:$F$3066,SMALL(IF(COUNTIF($L$5,$H$7:$H$3066)*COUNTIF($L$5,$I$7:$I$3066),MATCH(ROW($A$7:$A$3066),ROW($A$7:$A$3066)),""),ROWS($B$1:C110)),COLUMNS($A$1:C112))</f>
        <v>Bachá-Méndez, Gustavo; Reid, Alliston K; Mendoza-Soylovna, Adela</v>
      </c>
      <c r="M116" t="str">
        <f t="array" ref="M116">INDEX($A$7:$F$3066,SMALL(IF(COUNTIF($L$5,$H$7:$H$3066)*COUNTIF($L$5,$I$7:$I$3066),MATCH(ROW($A$7:$A$3066),ROW($A$7:$A$3066)),""),ROWS($B$1:D110)),COLUMNS($A$1:D112))</f>
        <v>Resurgence of integrated behavioral units.</v>
      </c>
      <c r="N116" t="str">
        <f t="array" ref="N116">INDEX($A$7:$F$3066,SMALL(IF(COUNTIF($L$5,$H$7:$H$3066)*COUNTIF($L$5,$I$7:$I$3066),MATCH(ROW($A$7:$A$3066),ROW($A$7:$A$3066)),""),ROWS($B$1:E110)),COLUMNS($A$1:E112))</f>
        <v>Journal of the experimental analysis of behavior</v>
      </c>
      <c r="O116">
        <f t="array" ref="O116">INDEX($A$7:$F$3066,SMALL(IF(COUNTIF($L$5,$H$7:$H$3066)*COUNTIF($L$5,$I$7:$I$3066),MATCH(ROW($A$7:$A$3066),ROW($A$7:$A$3066)),""),ROWS($B$1:F110)),COLUMNS($A$1:F112))</f>
        <v>0</v>
      </c>
    </row>
    <row r="117" spans="1:15">
      <c r="A117" s="1">
        <f>'ScienceDirect - Initial'!A120</f>
        <v>0</v>
      </c>
      <c r="B117" s="1">
        <f>'ScienceDirect - Initial'!B120</f>
        <v>2003</v>
      </c>
      <c r="C117" s="1" t="str">
        <f>'ScienceDirect - Initial'!C120</f>
        <v>Nosil, P; Crespi, B J; Sandoval, C P</v>
      </c>
      <c r="D117" s="1" t="str">
        <f>'ScienceDirect - Initial'!D120</f>
        <v>Reproductive isolation driven by the combined effects of ecological adaptation and reinforcement.</v>
      </c>
      <c r="E117" s="1" t="str">
        <f>'ScienceDirect - Initial'!E120</f>
        <v>Proceedings. Biological sciences</v>
      </c>
      <c r="F117" s="1">
        <f>'ScienceDirect - Initial'!F120</f>
        <v>0</v>
      </c>
      <c r="H117" s="1">
        <v>0</v>
      </c>
      <c r="I117" s="1">
        <v>0</v>
      </c>
      <c r="J117" t="b">
        <f t="shared" si="1"/>
        <v>1</v>
      </c>
      <c r="K117">
        <f t="array" ref="K117">INDEX($A$7:$F$3066,SMALL(IF(COUNTIF($L$5,$H$7:$H$3066)*COUNTIF($L$5,$I$7:$I$3066),MATCH(ROW($A$7:$A$3066),ROW($A$7:$A$3066)),""),ROWS($B$1:B111)),COLUMNS($A$1:B113))</f>
        <v>2015</v>
      </c>
      <c r="L117" t="str">
        <f t="array" ref="L117">INDEX($A$7:$F$3066,SMALL(IF(COUNTIF($L$5,$H$7:$H$3066)*COUNTIF($L$5,$I$7:$I$3066),MATCH(ROW($A$7:$A$3066),ROW($A$7:$A$3066)),""),ROWS($B$1:C111)),COLUMNS($A$1:C113))</f>
        <v>Berg, Wendy K; Ringdahl, Joel E; Ryan, Stephen E; Ing, Anna D; Lustig, Nicole; Romani, Patrick; Wacker, David P; Andersen, Jennifer K; Durako, Emily</v>
      </c>
      <c r="M117" t="str">
        <f t="array" ref="M117">INDEX($A$7:$F$3066,SMALL(IF(COUNTIF($L$5,$H$7:$H$3066)*COUNTIF($L$5,$I$7:$I$3066),MATCH(ROW($A$7:$A$3066),ROW($A$7:$A$3066)),""),ROWS($B$1:D111)),COLUMNS($A$1:D113))</f>
        <v>RESURGENCE OF MANDS FOLLOWING FUNCTIONAL COMMUNICATION TRAINING.</v>
      </c>
      <c r="N117" t="str">
        <f t="array" ref="N117">INDEX($A$7:$F$3066,SMALL(IF(COUNTIF($L$5,$H$7:$H$3066)*COUNTIF($L$5,$I$7:$I$3066),MATCH(ROW($A$7:$A$3066),ROW($A$7:$A$3066)),""),ROWS($B$1:E111)),COLUMNS($A$1:E113))</f>
        <v>Revista mexicana de analisis de la conducta = Mexican journal of behavior analysis</v>
      </c>
      <c r="O117">
        <f t="array" ref="O117">INDEX($A$7:$F$3066,SMALL(IF(COUNTIF($L$5,$H$7:$H$3066)*COUNTIF($L$5,$I$7:$I$3066),MATCH(ROW($A$7:$A$3066),ROW($A$7:$A$3066)),""),ROWS($B$1:F111)),COLUMNS($A$1:F113))</f>
        <v>0</v>
      </c>
    </row>
    <row r="118" spans="1:15">
      <c r="A118" s="1">
        <f>'ScienceDirect - Initial'!A121</f>
        <v>0</v>
      </c>
      <c r="B118" s="1">
        <f>'ScienceDirect - Initial'!B121</f>
        <v>2012</v>
      </c>
      <c r="C118" s="1" t="str">
        <f>'ScienceDirect - Initial'!C121</f>
        <v>Thrailkill, Eric A; Shahan, Timothy A</v>
      </c>
      <c r="D118" s="1" t="str">
        <f>'ScienceDirect - Initial'!D121</f>
        <v>Resistance to change and relapse of observing.</v>
      </c>
      <c r="E118" s="1" t="str">
        <f>'ScienceDirect - Initial'!E121</f>
        <v>Journal of the experimental analysis of behavior</v>
      </c>
      <c r="F118" s="1">
        <f>'ScienceDirect - Initial'!F121</f>
        <v>0</v>
      </c>
      <c r="H118" s="1">
        <v>1</v>
      </c>
      <c r="I118" s="1">
        <v>1</v>
      </c>
      <c r="J118" t="b">
        <f t="shared" si="1"/>
        <v>1</v>
      </c>
      <c r="K118">
        <f t="array" ref="K118">INDEX($A$7:$F$3066,SMALL(IF(COUNTIF($L$5,$H$7:$H$3066)*COUNTIF($L$5,$I$7:$I$3066),MATCH(ROW($A$7:$A$3066),ROW($A$7:$A$3066)),""),ROWS($B$1:B112)),COLUMNS($A$1:B114))</f>
        <v>2020</v>
      </c>
      <c r="L118" t="str">
        <f t="array" ref="L118">INDEX($A$7:$F$3066,SMALL(IF(COUNTIF($L$5,$H$7:$H$3066)*COUNTIF($L$5,$I$7:$I$3066),MATCH(ROW($A$7:$A$3066),ROW($A$7:$A$3066)),""),ROWS($B$1:C112)),COLUMNS($A$1:C114))</f>
        <v>Williams, Catherine L; St Peter, Claire C</v>
      </c>
      <c r="M118" t="str">
        <f t="array" ref="M118">INDEX($A$7:$F$3066,SMALL(IF(COUNTIF($L$5,$H$7:$H$3066)*COUNTIF($L$5,$I$7:$I$3066),MATCH(ROW($A$7:$A$3066),ROW($A$7:$A$3066)),""),ROWS($B$1:D112)),COLUMNS($A$1:D114))</f>
        <v>Resurgence of previously taught academic responses.</v>
      </c>
      <c r="N118" t="str">
        <f t="array" ref="N118">INDEX($A$7:$F$3066,SMALL(IF(COUNTIF($L$5,$H$7:$H$3066)*COUNTIF($L$5,$I$7:$I$3066),MATCH(ROW($A$7:$A$3066),ROW($A$7:$A$3066)),""),ROWS($B$1:E112)),COLUMNS($A$1:E114))</f>
        <v>Journal of the experimental analysis of behavior</v>
      </c>
      <c r="O118">
        <f t="array" ref="O118">INDEX($A$7:$F$3066,SMALL(IF(COUNTIF($L$5,$H$7:$H$3066)*COUNTIF($L$5,$I$7:$I$3066),MATCH(ROW($A$7:$A$3066),ROW($A$7:$A$3066)),""),ROWS($B$1:F112)),COLUMNS($A$1:F114))</f>
        <v>0</v>
      </c>
    </row>
    <row r="119" spans="1:15">
      <c r="A119" s="1">
        <f>'ScienceDirect - Initial'!A122</f>
        <v>0</v>
      </c>
      <c r="B119" s="1">
        <f>'ScienceDirect - Initial'!B122</f>
        <v>2013</v>
      </c>
      <c r="C119" s="1" t="str">
        <f>'ScienceDirect - Initial'!C122</f>
        <v>Cançado, Carlos R X; Lattal, Kennon A</v>
      </c>
      <c r="D119" s="1" t="str">
        <f>'ScienceDirect - Initial'!D122</f>
        <v>Response elimination, reinforcement rate and resurgence of operant behavior.</v>
      </c>
      <c r="E119" s="1" t="str">
        <f>'ScienceDirect - Initial'!E122</f>
        <v>Behavioural processes</v>
      </c>
      <c r="F119" s="1">
        <f>'ScienceDirect - Initial'!F122</f>
        <v>0</v>
      </c>
      <c r="H119" s="1">
        <v>1</v>
      </c>
      <c r="I119" s="1">
        <v>1</v>
      </c>
      <c r="J119" t="b">
        <f t="shared" si="1"/>
        <v>1</v>
      </c>
      <c r="K119">
        <f t="array" ref="K119">INDEX($A$7:$F$3066,SMALL(IF(COUNTIF($L$5,$H$7:$H$3066)*COUNTIF($L$5,$I$7:$I$3066),MATCH(ROW($A$7:$A$3066),ROW($A$7:$A$3066)),""),ROWS($B$1:B113)),COLUMNS($A$1:B115))</f>
        <v>2019</v>
      </c>
      <c r="L119" t="str">
        <f t="array" ref="L119">INDEX($A$7:$F$3066,SMALL(IF(COUNTIF($L$5,$H$7:$H$3066)*COUNTIF($L$5,$I$7:$I$3066),MATCH(ROW($A$7:$A$3066),ROW($A$7:$A$3066)),""),ROWS($B$1:C113)),COLUMNS($A$1:C115))</f>
        <v>Nall, Rusty W; Shahan, Timothy A</v>
      </c>
      <c r="M119" t="str">
        <f t="array" ref="M119">INDEX($A$7:$F$3066,SMALL(IF(COUNTIF($L$5,$H$7:$H$3066)*COUNTIF($L$5,$I$7:$I$3066),MATCH(ROW($A$7:$A$3066),ROW($A$7:$A$3066)),""),ROWS($B$1:D113)),COLUMNS($A$1:D115))</f>
        <v>Resurgence of punishment-suppressed cocaine seeking in rats.</v>
      </c>
      <c r="N119" t="str">
        <f t="array" ref="N119">INDEX($A$7:$F$3066,SMALL(IF(COUNTIF($L$5,$H$7:$H$3066)*COUNTIF($L$5,$I$7:$I$3066),MATCH(ROW($A$7:$A$3066),ROW($A$7:$A$3066)),""),ROWS($B$1:E113)),COLUMNS($A$1:E115))</f>
        <v>Experimental and clinical psychopharmacology</v>
      </c>
      <c r="O119">
        <f t="array" ref="O119">INDEX($A$7:$F$3066,SMALL(IF(COUNTIF($L$5,$H$7:$H$3066)*COUNTIF($L$5,$I$7:$I$3066),MATCH(ROW($A$7:$A$3066),ROW($A$7:$A$3066)),""),ROWS($B$1:F113)),COLUMNS($A$1:F115))</f>
        <v>0</v>
      </c>
    </row>
    <row r="120" spans="1:15">
      <c r="A120" s="1">
        <f>'ScienceDirect - Initial'!A123</f>
        <v>0</v>
      </c>
      <c r="B120" s="1">
        <f>'ScienceDirect - Initial'!B123</f>
        <v>2017</v>
      </c>
      <c r="C120" s="1" t="str">
        <f>'ScienceDirect - Initial'!C123</f>
        <v>Craig, Andrew R; Browning, Kaitlyn O; Nall, Rusty W; Marshall, Ciara M; Shahan, Timothy A</v>
      </c>
      <c r="D120" s="1" t="str">
        <f>'ScienceDirect - Initial'!D123</f>
        <v>Resurgence and alternative-reinforcer magnitude.</v>
      </c>
      <c r="E120" s="1" t="str">
        <f>'ScienceDirect - Initial'!E123</f>
        <v>Journal of the experimental analysis of behavior</v>
      </c>
      <c r="F120" s="1">
        <f>'ScienceDirect - Initial'!F123</f>
        <v>0</v>
      </c>
      <c r="H120" s="1">
        <v>1</v>
      </c>
      <c r="I120" s="1">
        <v>1</v>
      </c>
      <c r="J120" t="b">
        <f t="shared" si="1"/>
        <v>1</v>
      </c>
      <c r="K120">
        <f t="array" ref="K120">INDEX($A$7:$F$3066,SMALL(IF(COUNTIF($L$5,$H$7:$H$3066)*COUNTIF($L$5,$I$7:$I$3066),MATCH(ROW($A$7:$A$3066),ROW($A$7:$A$3066)),""),ROWS($B$1:B114)),COLUMNS($A$1:B116))</f>
        <v>1980</v>
      </c>
      <c r="L120" t="str">
        <f t="array" ref="L120">INDEX($A$7:$F$3066,SMALL(IF(COUNTIF($L$5,$H$7:$H$3066)*COUNTIF($L$5,$I$7:$I$3066),MATCH(ROW($A$7:$A$3066),ROW($A$7:$A$3066)),""),ROWS($B$1:C114)),COLUMNS($A$1:C116))</f>
        <v>Epstein, R; Skinner, B F</v>
      </c>
      <c r="M120" t="str">
        <f t="array" ref="M120">INDEX($A$7:$F$3066,SMALL(IF(COUNTIF($L$5,$H$7:$H$3066)*COUNTIF($L$5,$I$7:$I$3066),MATCH(ROW($A$7:$A$3066),ROW($A$7:$A$3066)),""),ROWS($B$1:D114)),COLUMNS($A$1:D116))</f>
        <v>Resurgence of responding after the cessation of response-independent reinforcement.</v>
      </c>
      <c r="N120" t="str">
        <f t="array" ref="N120">INDEX($A$7:$F$3066,SMALL(IF(COUNTIF($L$5,$H$7:$H$3066)*COUNTIF($L$5,$I$7:$I$3066),MATCH(ROW($A$7:$A$3066),ROW($A$7:$A$3066)),""),ROWS($B$1:E114)),COLUMNS($A$1:E116))</f>
        <v>Proceedings of the National Academy of Sciences of the United States of America</v>
      </c>
      <c r="O120">
        <f t="array" ref="O120">INDEX($A$7:$F$3066,SMALL(IF(COUNTIF($L$5,$H$7:$H$3066)*COUNTIF($L$5,$I$7:$I$3066),MATCH(ROW($A$7:$A$3066),ROW($A$7:$A$3066)),""),ROWS($B$1:F114)),COLUMNS($A$1:F116))</f>
        <v>0</v>
      </c>
    </row>
    <row r="121" spans="1:15">
      <c r="A121" s="1">
        <f>'ScienceDirect - Initial'!A124</f>
        <v>0</v>
      </c>
      <c r="B121" s="1">
        <f>'ScienceDirect - Initial'!B124</f>
        <v>2020</v>
      </c>
      <c r="C121" s="1" t="str">
        <f>'ScienceDirect - Initial'!C124</f>
        <v>Shahan, Timothy A; Browning, Kaitlyn O; Nall, Rusty W</v>
      </c>
      <c r="D121" s="1" t="str">
        <f>'ScienceDirect - Initial'!D124</f>
        <v>Resurgence as Choice in Context: Treatment duration and on/off alternative reinforcement.</v>
      </c>
      <c r="E121" s="1" t="str">
        <f>'ScienceDirect - Initial'!E124</f>
        <v>Journal of the experimental analysis of behavior</v>
      </c>
      <c r="F121" s="1">
        <f>'ScienceDirect - Initial'!F124</f>
        <v>0</v>
      </c>
      <c r="H121" s="1">
        <v>1</v>
      </c>
      <c r="I121" s="1">
        <v>1</v>
      </c>
      <c r="J121" t="b">
        <f t="shared" si="1"/>
        <v>1</v>
      </c>
      <c r="K121">
        <f t="array" ref="K121">INDEX($A$7:$F$3066,SMALL(IF(COUNTIF($L$5,$H$7:$H$3066)*COUNTIF($L$5,$I$7:$I$3066),MATCH(ROW($A$7:$A$3066),ROW($A$7:$A$3066)),""),ROWS($B$1:B115)),COLUMNS($A$1:B117))</f>
        <v>2006</v>
      </c>
      <c r="L121" t="str">
        <f t="array" ref="L121">INDEX($A$7:$F$3066,SMALL(IF(COUNTIF($L$5,$H$7:$H$3066)*COUNTIF($L$5,$I$7:$I$3066),MATCH(ROW($A$7:$A$3066),ROW($A$7:$A$3066)),""),ROWS($B$1:C115)),COLUMNS($A$1:C117))</f>
        <v>Reed, Phil; Morgan, Theresa A</v>
      </c>
      <c r="M121" t="str">
        <f t="array" ref="M121">INDEX($A$7:$F$3066,SMALL(IF(COUNTIF($L$5,$H$7:$H$3066)*COUNTIF($L$5,$I$7:$I$3066),MATCH(ROW($A$7:$A$3066),ROW($A$7:$A$3066)),""),ROWS($B$1:D115)),COLUMNS($A$1:D117))</f>
        <v>Resurgence of response sequences during extinction in rats shows a primacy effect.</v>
      </c>
      <c r="N121" t="str">
        <f t="array" ref="N121">INDEX($A$7:$F$3066,SMALL(IF(COUNTIF($L$5,$H$7:$H$3066)*COUNTIF($L$5,$I$7:$I$3066),MATCH(ROW($A$7:$A$3066),ROW($A$7:$A$3066)),""),ROWS($B$1:E115)),COLUMNS($A$1:E117))</f>
        <v>Journal of the experimental analysis of behavior</v>
      </c>
      <c r="O121">
        <f t="array" ref="O121">INDEX($A$7:$F$3066,SMALL(IF(COUNTIF($L$5,$H$7:$H$3066)*COUNTIF($L$5,$I$7:$I$3066),MATCH(ROW($A$7:$A$3066),ROW($A$7:$A$3066)),""),ROWS($B$1:F115)),COLUMNS($A$1:F117))</f>
        <v>0</v>
      </c>
    </row>
    <row r="122" spans="1:15">
      <c r="A122" s="1">
        <f>'ScienceDirect - Initial'!A125</f>
        <v>0</v>
      </c>
      <c r="B122" s="1">
        <f>'ScienceDirect - Initial'!B125</f>
        <v>2017</v>
      </c>
      <c r="C122" s="1" t="str">
        <f>'ScienceDirect - Initial'!C125</f>
        <v>Shahan, Timothy A; Craig, Andrew R</v>
      </c>
      <c r="D122" s="1" t="str">
        <f>'ScienceDirect - Initial'!D125</f>
        <v>Resurgence as Choice.</v>
      </c>
      <c r="E122" s="1" t="str">
        <f>'ScienceDirect - Initial'!E125</f>
        <v>Behavioural processes</v>
      </c>
      <c r="F122" s="1">
        <f>'ScienceDirect - Initial'!F125</f>
        <v>0</v>
      </c>
      <c r="H122" s="1">
        <v>1</v>
      </c>
      <c r="I122" s="1">
        <v>1</v>
      </c>
      <c r="J122" t="b">
        <f t="shared" si="1"/>
        <v>1</v>
      </c>
      <c r="K122">
        <f t="array" ref="K122">INDEX($A$7:$F$3066,SMALL(IF(COUNTIF($L$5,$H$7:$H$3066)*COUNTIF($L$5,$I$7:$I$3066),MATCH(ROW($A$7:$A$3066),ROW($A$7:$A$3066)),""),ROWS($B$1:B116)),COLUMNS($A$1:B118))</f>
        <v>2015</v>
      </c>
      <c r="L122" t="str">
        <f t="array" ref="L122">INDEX($A$7:$F$3066,SMALL(IF(COUNTIF($L$5,$H$7:$H$3066)*COUNTIF($L$5,$I$7:$I$3066),MATCH(ROW($A$7:$A$3066),ROW($A$7:$A$3066)),""),ROWS($B$1:C116)),COLUMNS($A$1:C118))</f>
        <v>Shahan, Timothy A; Craig, Andrew R; Sweeney, Mary M</v>
      </c>
      <c r="M122" t="str">
        <f t="array" ref="M122">INDEX($A$7:$F$3066,SMALL(IF(COUNTIF($L$5,$H$7:$H$3066)*COUNTIF($L$5,$I$7:$I$3066),MATCH(ROW($A$7:$A$3066),ROW($A$7:$A$3066)),""),ROWS($B$1:D116)),COLUMNS($A$1:D118))</f>
        <v>Resurgence of sucrose and cocaine seeking in free-feeding rats.</v>
      </c>
      <c r="N122" t="str">
        <f t="array" ref="N122">INDEX($A$7:$F$3066,SMALL(IF(COUNTIF($L$5,$H$7:$H$3066)*COUNTIF($L$5,$I$7:$I$3066),MATCH(ROW($A$7:$A$3066),ROW($A$7:$A$3066)),""),ROWS($B$1:E116)),COLUMNS($A$1:E118))</f>
        <v>Behavioural brain research</v>
      </c>
      <c r="O122">
        <f t="array" ref="O122">INDEX($A$7:$F$3066,SMALL(IF(COUNTIF($L$5,$H$7:$H$3066)*COUNTIF($L$5,$I$7:$I$3066),MATCH(ROW($A$7:$A$3066),ROW($A$7:$A$3066)),""),ROWS($B$1:F116)),COLUMNS($A$1:F118))</f>
        <v>0</v>
      </c>
    </row>
    <row r="123" spans="1:15">
      <c r="A123" s="1">
        <f>'ScienceDirect - Initial'!A126</f>
        <v>0</v>
      </c>
      <c r="B123" s="1">
        <f>'ScienceDirect - Initial'!B126</f>
        <v>2019</v>
      </c>
      <c r="C123" s="1" t="str">
        <f>'ScienceDirect - Initial'!C126</f>
        <v>Greer, Brian D; Shahan, Timothy A</v>
      </c>
      <c r="D123" s="1" t="str">
        <f>'ScienceDirect - Initial'!D126</f>
        <v>Resurgence as Choice: Implications for promoting durable behavior change.</v>
      </c>
      <c r="E123" s="1" t="str">
        <f>'ScienceDirect - Initial'!E126</f>
        <v>Journal of applied behavior analysis</v>
      </c>
      <c r="F123" s="1">
        <f>'ScienceDirect - Initial'!F126</f>
        <v>0</v>
      </c>
      <c r="H123" s="1">
        <v>1</v>
      </c>
      <c r="I123" s="1">
        <v>1</v>
      </c>
      <c r="J123" t="b">
        <f t="shared" si="1"/>
        <v>1</v>
      </c>
      <c r="K123">
        <f t="array" ref="K123">INDEX($A$7:$F$3066,SMALL(IF(COUNTIF($L$5,$H$7:$H$3066)*COUNTIF($L$5,$I$7:$I$3066),MATCH(ROW($A$7:$A$3066),ROW($A$7:$A$3066)),""),ROWS($B$1:B117)),COLUMNS($A$1:B119))</f>
        <v>2016</v>
      </c>
      <c r="L123" t="str">
        <f t="array" ref="L123">INDEX($A$7:$F$3066,SMALL(IF(COUNTIF($L$5,$H$7:$H$3066)*COUNTIF($L$5,$I$7:$I$3066),MATCH(ROW($A$7:$A$3066),ROW($A$7:$A$3066)),""),ROWS($B$1:C117)),COLUMNS($A$1:C119))</f>
        <v>Sweeney, Mary M; Shahan, Timothy A</v>
      </c>
      <c r="M123" t="str">
        <f t="array" ref="M123">INDEX($A$7:$F$3066,SMALL(IF(COUNTIF($L$5,$H$7:$H$3066)*COUNTIF($L$5,$I$7:$I$3066),MATCH(ROW($A$7:$A$3066),ROW($A$7:$A$3066)),""),ROWS($B$1:D117)),COLUMNS($A$1:D119))</f>
        <v>Resurgence of target responding does not exceed increases in inactive responding in a forced-choice alternative reinforcement procedure in humans.</v>
      </c>
      <c r="N123" t="str">
        <f t="array" ref="N123">INDEX($A$7:$F$3066,SMALL(IF(COUNTIF($L$5,$H$7:$H$3066)*COUNTIF($L$5,$I$7:$I$3066),MATCH(ROW($A$7:$A$3066),ROW($A$7:$A$3066)),""),ROWS($B$1:E117)),COLUMNS($A$1:E119))</f>
        <v>Behavioural processes</v>
      </c>
      <c r="O123">
        <f t="array" ref="O123">INDEX($A$7:$F$3066,SMALL(IF(COUNTIF($L$5,$H$7:$H$3066)*COUNTIF($L$5,$I$7:$I$3066),MATCH(ROW($A$7:$A$3066),ROW($A$7:$A$3066)),""),ROWS($B$1:F117)),COLUMNS($A$1:F119))</f>
        <v>0</v>
      </c>
    </row>
    <row r="124" spans="1:15">
      <c r="A124" s="1">
        <f>'ScienceDirect - Initial'!A127</f>
        <v>0</v>
      </c>
      <c r="B124" s="1">
        <f>'ScienceDirect - Initial'!B127</f>
        <v>2020</v>
      </c>
      <c r="C124" s="1" t="str">
        <f>'ScienceDirect - Initial'!C127</f>
        <v>Brown, Katherine R; Greer, Brian D; Craig, Andrew R; Sullivan, William E; Fisher, Wayne W; Roane, Henry S</v>
      </c>
      <c r="D124" s="1" t="str">
        <f>'ScienceDirect - Initial'!D127</f>
        <v>Resurgence following differential reinforcement of alternative behavior implemented with and without extinction.</v>
      </c>
      <c r="E124" s="1" t="str">
        <f>'ScienceDirect - Initial'!E127</f>
        <v>Journal of the experimental analysis of behavior</v>
      </c>
      <c r="F124" s="1">
        <f>'ScienceDirect - Initial'!F127</f>
        <v>0</v>
      </c>
      <c r="H124" s="1">
        <v>1</v>
      </c>
      <c r="I124" s="1">
        <v>1</v>
      </c>
      <c r="J124" t="b">
        <f t="shared" si="1"/>
        <v>1</v>
      </c>
      <c r="K124">
        <f t="array" ref="K124">INDEX($A$7:$F$3066,SMALL(IF(COUNTIF($L$5,$H$7:$H$3066)*COUNTIF($L$5,$I$7:$I$3066),MATCH(ROW($A$7:$A$3066),ROW($A$7:$A$3066)),""),ROWS($B$1:B118)),COLUMNS($A$1:B120))</f>
        <v>2018</v>
      </c>
      <c r="L124" t="str">
        <f t="array" ref="L124">INDEX($A$7:$F$3066,SMALL(IF(COUNTIF($L$5,$H$7:$H$3066)*COUNTIF($L$5,$I$7:$I$3066),MATCH(ROW($A$7:$A$3066),ROW($A$7:$A$3066)),""),ROWS($B$1:C118)),COLUMNS($A$1:C120))</f>
        <v>Ho, Thuong; Bai, John Y H; Keevy, Madeleine; Podlesnik, Christopher A</v>
      </c>
      <c r="M124" t="str">
        <f t="array" ref="M124">INDEX($A$7:$F$3066,SMALL(IF(COUNTIF($L$5,$H$7:$H$3066)*COUNTIF($L$5,$I$7:$I$3066),MATCH(ROW($A$7:$A$3066),ROW($A$7:$A$3066)),""),ROWS($B$1:D118)),COLUMNS($A$1:D120))</f>
        <v>Resurgence when challenging alternative behavior with progressive ratios in children and pigeons.</v>
      </c>
      <c r="N124" t="str">
        <f t="array" ref="N124">INDEX($A$7:$F$3066,SMALL(IF(COUNTIF($L$5,$H$7:$H$3066)*COUNTIF($L$5,$I$7:$I$3066),MATCH(ROW($A$7:$A$3066),ROW($A$7:$A$3066)),""),ROWS($B$1:E118)),COLUMNS($A$1:E120))</f>
        <v>Journal of the experimental analysis of behavior</v>
      </c>
      <c r="O124">
        <f t="array" ref="O124">INDEX($A$7:$F$3066,SMALL(IF(COUNTIF($L$5,$H$7:$H$3066)*COUNTIF($L$5,$I$7:$I$3066),MATCH(ROW($A$7:$A$3066),ROW($A$7:$A$3066)),""),ROWS($B$1:F118)),COLUMNS($A$1:F120))</f>
        <v>0</v>
      </c>
    </row>
    <row r="125" spans="1:15">
      <c r="A125" s="1">
        <f>'ScienceDirect - Initial'!A128</f>
        <v>0</v>
      </c>
      <c r="B125" s="1">
        <f>'ScienceDirect - Initial'!B128</f>
        <v>2014</v>
      </c>
      <c r="C125" s="1" t="str">
        <f>'ScienceDirect - Initial'!C128</f>
        <v>da Silva, Stephanie P; Cançado, Carlos R X; Lattal, Kennon A</v>
      </c>
      <c r="D125" s="1" t="str">
        <f>'ScienceDirect - Initial'!D128</f>
        <v>Resurgence in Siamese fighting fish, Betta splendens.</v>
      </c>
      <c r="E125" s="1" t="str">
        <f>'ScienceDirect - Initial'!E128</f>
        <v>Behavioural processes</v>
      </c>
      <c r="F125" s="1">
        <f>'ScienceDirect - Initial'!F128</f>
        <v>0</v>
      </c>
      <c r="H125" s="1">
        <v>1</v>
      </c>
      <c r="I125" s="1">
        <v>1</v>
      </c>
      <c r="J125" t="b">
        <f t="shared" si="1"/>
        <v>1</v>
      </c>
      <c r="K125">
        <f t="array" ref="K125">INDEX($A$7:$F$3066,SMALL(IF(COUNTIF($L$5,$H$7:$H$3066)*COUNTIF($L$5,$I$7:$I$3066),MATCH(ROW($A$7:$A$3066),ROW($A$7:$A$3066)),""),ROWS($B$1:B119)),COLUMNS($A$1:B121))</f>
        <v>2018</v>
      </c>
      <c r="L125" t="str">
        <f t="array" ref="L125">INDEX($A$7:$F$3066,SMALL(IF(COUNTIF($L$5,$H$7:$H$3066)*COUNTIF($L$5,$I$7:$I$3066),MATCH(ROW($A$7:$A$3066),ROW($A$7:$A$3066)),""),ROWS($B$1:C119)),COLUMNS($A$1:C121))</f>
        <v>Kimball, Ryan T; Kelley, Michael E; Podlesnik, Christopher A; Forton, Alex; Hinkle, Brandy</v>
      </c>
      <c r="M125" t="str">
        <f t="array" ref="M125">INDEX($A$7:$F$3066,SMALL(IF(COUNTIF($L$5,$H$7:$H$3066)*COUNTIF($L$5,$I$7:$I$3066),MATCH(ROW($A$7:$A$3066),ROW($A$7:$A$3066)),""),ROWS($B$1:D119)),COLUMNS($A$1:D121))</f>
        <v>Resurgence with and without an alternative response.</v>
      </c>
      <c r="N125" t="str">
        <f t="array" ref="N125">INDEX($A$7:$F$3066,SMALL(IF(COUNTIF($L$5,$H$7:$H$3066)*COUNTIF($L$5,$I$7:$I$3066),MATCH(ROW($A$7:$A$3066),ROW($A$7:$A$3066)),""),ROWS($B$1:E119)),COLUMNS($A$1:E121))</f>
        <v>Journal of applied behavior analysis</v>
      </c>
      <c r="O125">
        <f t="array" ref="O125">INDEX($A$7:$F$3066,SMALL(IF(COUNTIF($L$5,$H$7:$H$3066)*COUNTIF($L$5,$I$7:$I$3066),MATCH(ROW($A$7:$A$3066),ROW($A$7:$A$3066)),""),ROWS($B$1:F119)),COLUMNS($A$1:F121))</f>
        <v>0</v>
      </c>
    </row>
    <row r="126" spans="1:15">
      <c r="A126" s="1">
        <f>'ScienceDirect - Initial'!A129</f>
        <v>0</v>
      </c>
      <c r="B126" s="1">
        <f>'ScienceDirect - Initial'!B129</f>
        <v>2019</v>
      </c>
      <c r="C126" s="1" t="str">
        <f>'ScienceDirect - Initial'!C129</f>
        <v>Podlesnik, Christopher A; Kuroda, Toshikazu; Jimenez-Gomez, Corina; Abreu-Rodrigues, Josele; Cançado, Carlos R X; Blackman, Abigail L; Silverman, Karli; Villegas-Barker, Jamie; Galbato, Melinda; Teixeira, Italo S C</v>
      </c>
      <c r="D126" s="1" t="str">
        <f>'ScienceDirect - Initial'!D129</f>
        <v>Resurgence is greater following a return to the training context than remaining in the extinction context.</v>
      </c>
      <c r="E126" s="1" t="str">
        <f>'ScienceDirect - Initial'!E129</f>
        <v>Journal of the experimental analysis of behavior</v>
      </c>
      <c r="F126" s="1">
        <f>'ScienceDirect - Initial'!F129</f>
        <v>0</v>
      </c>
      <c r="H126" s="1">
        <v>1</v>
      </c>
      <c r="I126" s="1">
        <v>1</v>
      </c>
      <c r="J126" t="b">
        <f t="shared" si="1"/>
        <v>1</v>
      </c>
      <c r="K126">
        <f t="array" ref="K126">INDEX($A$7:$F$3066,SMALL(IF(COUNTIF($L$5,$H$7:$H$3066)*COUNTIF($L$5,$I$7:$I$3066),MATCH(ROW($A$7:$A$3066),ROW($A$7:$A$3066)),""),ROWS($B$1:B120)),COLUMNS($A$1:B122))</f>
        <v>2017</v>
      </c>
      <c r="L126" t="str">
        <f t="array" ref="L126">INDEX($A$7:$F$3066,SMALL(IF(COUNTIF($L$5,$H$7:$H$3066)*COUNTIF($L$5,$I$7:$I$3066),MATCH(ROW($A$7:$A$3066),ROW($A$7:$A$3066)),""),ROWS($B$1:C120)),COLUMNS($A$1:C122))</f>
        <v>Kuroda, Toshikazu; Mizutani, Yuto; Cançado, Carlos R X; Podlesnik, Christopher A</v>
      </c>
      <c r="M126" t="str">
        <f t="array" ref="M126">INDEX($A$7:$F$3066,SMALL(IF(COUNTIF($L$5,$H$7:$H$3066)*COUNTIF($L$5,$I$7:$I$3066),MATCH(ROW($A$7:$A$3066),ROW($A$7:$A$3066)),""),ROWS($B$1:D120)),COLUMNS($A$1:D122))</f>
        <v>Reversal learning and resurgence of operant behavior in zebrafish (Danio rerio).</v>
      </c>
      <c r="N126" t="str">
        <f t="array" ref="N126">INDEX($A$7:$F$3066,SMALL(IF(COUNTIF($L$5,$H$7:$H$3066)*COUNTIF($L$5,$I$7:$I$3066),MATCH(ROW($A$7:$A$3066),ROW($A$7:$A$3066)),""),ROWS($B$1:E120)),COLUMNS($A$1:E122))</f>
        <v>Behavioural processes</v>
      </c>
      <c r="O126">
        <f t="array" ref="O126">INDEX($A$7:$F$3066,SMALL(IF(COUNTIF($L$5,$H$7:$H$3066)*COUNTIF($L$5,$I$7:$I$3066),MATCH(ROW($A$7:$A$3066),ROW($A$7:$A$3066)),""),ROWS($B$1:F120)),COLUMNS($A$1:F122))</f>
        <v>0</v>
      </c>
    </row>
    <row r="127" spans="1:15">
      <c r="A127" s="1">
        <f>'ScienceDirect - Initial'!A130</f>
        <v>0</v>
      </c>
      <c r="B127" s="1">
        <f>'ScienceDirect - Initial'!B130</f>
        <v>2019</v>
      </c>
      <c r="C127" s="1" t="str">
        <f>'ScienceDirect - Initial'!C130</f>
        <v>Nall, Rusty W; Rung, Jillian M; Shahan, Timothy A</v>
      </c>
      <c r="D127" s="1" t="str">
        <f>'ScienceDirect - Initial'!D130</f>
        <v>Resurgence of a target behavior suppressed by a combination of punishment and alternative reinforcement.</v>
      </c>
      <c r="E127" s="1" t="str">
        <f>'ScienceDirect - Initial'!E130</f>
        <v>Behavioural processes</v>
      </c>
      <c r="F127" s="1">
        <f>'ScienceDirect - Initial'!F130</f>
        <v>0</v>
      </c>
      <c r="H127" s="1">
        <v>1</v>
      </c>
      <c r="I127" s="1">
        <v>1</v>
      </c>
      <c r="J127" t="b">
        <f t="shared" si="1"/>
        <v>1</v>
      </c>
      <c r="K127">
        <f t="array" ref="K127">INDEX($A$7:$F$3066,SMALL(IF(COUNTIF($L$5,$H$7:$H$3066)*COUNTIF($L$5,$I$7:$I$3066),MATCH(ROW($A$7:$A$3066),ROW($A$7:$A$3066)),""),ROWS($B$1:B121)),COLUMNS($A$1:B123))</f>
        <v>2016</v>
      </c>
      <c r="L127" t="str">
        <f t="array" ref="L127">INDEX($A$7:$F$3066,SMALL(IF(COUNTIF($L$5,$H$7:$H$3066)*COUNTIF($L$5,$I$7:$I$3066),MATCH(ROW($A$7:$A$3066),ROW($A$7:$A$3066)),""),ROWS($B$1:C121)),COLUMNS($A$1:C123))</f>
        <v>Bouton, Mark E; Trask, Sydney</v>
      </c>
      <c r="M127" t="str">
        <f t="array" ref="M127">INDEX($A$7:$F$3066,SMALL(IF(COUNTIF($L$5,$H$7:$H$3066)*COUNTIF($L$5,$I$7:$I$3066),MATCH(ROW($A$7:$A$3066),ROW($A$7:$A$3066)),""),ROWS($B$1:D121)),COLUMNS($A$1:D123))</f>
        <v>Role of the discriminative properties of the reinforcer in resurgence.</v>
      </c>
      <c r="N127" t="str">
        <f t="array" ref="N127">INDEX($A$7:$F$3066,SMALL(IF(COUNTIF($L$5,$H$7:$H$3066)*COUNTIF($L$5,$I$7:$I$3066),MATCH(ROW($A$7:$A$3066),ROW($A$7:$A$3066)),""),ROWS($B$1:E121)),COLUMNS($A$1:E123))</f>
        <v>Learning &amp; behavior</v>
      </c>
      <c r="O127">
        <f t="array" ref="O127">INDEX($A$7:$F$3066,SMALL(IF(COUNTIF($L$5,$H$7:$H$3066)*COUNTIF($L$5,$I$7:$I$3066),MATCH(ROW($A$7:$A$3066),ROW($A$7:$A$3066)),""),ROWS($B$1:F121)),COLUMNS($A$1:F123))</f>
        <v>0</v>
      </c>
    </row>
    <row r="128" spans="1:15">
      <c r="A128" s="1">
        <f>'ScienceDirect - Initial'!A131</f>
        <v>0</v>
      </c>
      <c r="B128" s="1">
        <f>'ScienceDirect - Initial'!B131</f>
        <v>2006</v>
      </c>
      <c r="C128" s="1" t="str">
        <f>'ScienceDirect - Initial'!C131</f>
        <v>Podlesnik, Christopher A; Jimenez-Gomez, Corina; Shahan, Timothy A</v>
      </c>
      <c r="D128" s="1" t="str">
        <f>'ScienceDirect - Initial'!D131</f>
        <v>Resurgence of alcohol seeking produced by discontinuing non-drug reinforcement as an animal model of drug relapse.</v>
      </c>
      <c r="E128" s="1" t="str">
        <f>'ScienceDirect - Initial'!E131</f>
        <v>Behavioural pharmacology</v>
      </c>
      <c r="F128" s="1">
        <f>'ScienceDirect - Initial'!F131</f>
        <v>0</v>
      </c>
      <c r="H128" s="1">
        <v>1</v>
      </c>
      <c r="I128" s="1">
        <v>1</v>
      </c>
      <c r="J128" t="b">
        <f t="shared" si="1"/>
        <v>1</v>
      </c>
      <c r="K128">
        <f t="array" ref="K128">INDEX($A$7:$F$3066,SMALL(IF(COUNTIF($L$5,$H$7:$H$3066)*COUNTIF($L$5,$I$7:$I$3066),MATCH(ROW($A$7:$A$3066),ROW($A$7:$A$3066)),""),ROWS($B$1:B122)),COLUMNS($A$1:B124))</f>
        <v>2015</v>
      </c>
      <c r="L128" t="str">
        <f t="array" ref="L128">INDEX($A$7:$F$3066,SMALL(IF(COUNTIF($L$5,$H$7:$H$3066)*COUNTIF($L$5,$I$7:$I$3066),MATCH(ROW($A$7:$A$3066),ROW($A$7:$A$3066)),""),ROWS($B$1:C122)),COLUMNS($A$1:C124))</f>
        <v>Lambert, Joseph M; Bloom, Sarah E; Samaha, Andrew L; Dayton, Elizabeth; Rodewald, Andrew M</v>
      </c>
      <c r="M128" t="str">
        <f t="array" ref="M128">INDEX($A$7:$F$3066,SMALL(IF(COUNTIF($L$5,$H$7:$H$3066)*COUNTIF($L$5,$I$7:$I$3066),MATCH(ROW($A$7:$A$3066),ROW($A$7:$A$3066)),""),ROWS($B$1:D122)),COLUMNS($A$1:D124))</f>
        <v>Serial alternative response training as intervention for target response resurgence.</v>
      </c>
      <c r="N128" t="str">
        <f t="array" ref="N128">INDEX($A$7:$F$3066,SMALL(IF(COUNTIF($L$5,$H$7:$H$3066)*COUNTIF($L$5,$I$7:$I$3066),MATCH(ROW($A$7:$A$3066),ROW($A$7:$A$3066)),""),ROWS($B$1:E122)),COLUMNS($A$1:E124))</f>
        <v>Journal of applied behavior analysis</v>
      </c>
      <c r="O128">
        <f t="array" ref="O128">INDEX($A$7:$F$3066,SMALL(IF(COUNTIF($L$5,$H$7:$H$3066)*COUNTIF($L$5,$I$7:$I$3066),MATCH(ROW($A$7:$A$3066),ROW($A$7:$A$3066)),""),ROWS($B$1:F122)),COLUMNS($A$1:F124))</f>
        <v>0</v>
      </c>
    </row>
    <row r="129" spans="1:15">
      <c r="A129" s="1">
        <f>'ScienceDirect - Initial'!A132</f>
        <v>0</v>
      </c>
      <c r="B129" s="1">
        <f>'ScienceDirect - Initial'!B132</f>
        <v>2007</v>
      </c>
      <c r="C129" s="1" t="str">
        <f>'ScienceDirect - Initial'!C132</f>
        <v>Reed, Phil; Morgan, Theresa A</v>
      </c>
      <c r="D129" s="1" t="str">
        <f>'ScienceDirect - Initial'!D132</f>
        <v>Resurgence of behavior during extinction depends on previous rate of response.</v>
      </c>
      <c r="E129" s="1" t="str">
        <f>'ScienceDirect - Initial'!E132</f>
        <v>Learning &amp; behavior</v>
      </c>
      <c r="F129" s="1">
        <f>'ScienceDirect - Initial'!F132</f>
        <v>0</v>
      </c>
      <c r="H129" s="1">
        <v>1</v>
      </c>
      <c r="I129" s="1">
        <v>1</v>
      </c>
      <c r="J129" t="b">
        <f t="shared" si="1"/>
        <v>1</v>
      </c>
      <c r="K129">
        <f t="array" ref="K129">INDEX($A$7:$F$3066,SMALL(IF(COUNTIF($L$5,$H$7:$H$3066)*COUNTIF($L$5,$I$7:$I$3066),MATCH(ROW($A$7:$A$3066),ROW($A$7:$A$3066)),""),ROWS($B$1:B123)),COLUMNS($A$1:B125))</f>
        <v>2018</v>
      </c>
      <c r="L129" t="str">
        <f t="array" ref="L129">INDEX($A$7:$F$3066,SMALL(IF(COUNTIF($L$5,$H$7:$H$3066)*COUNTIF($L$5,$I$7:$I$3066),MATCH(ROW($A$7:$A$3066),ROW($A$7:$A$3066)),""),ROWS($B$1:C123)),COLUMNS($A$1:C125))</f>
        <v>Ghaemmaghami, Mahshid; Hanley, Gregory P; Jessel, Joshua; Landa, Robin</v>
      </c>
      <c r="M129" t="str">
        <f t="array" ref="M129">INDEX($A$7:$F$3066,SMALL(IF(COUNTIF($L$5,$H$7:$H$3066)*COUNTIF($L$5,$I$7:$I$3066),MATCH(ROW($A$7:$A$3066),ROW($A$7:$A$3066)),""),ROWS($B$1:D123)),COLUMNS($A$1:D125))</f>
        <v>Shaping complex functional communication responses.</v>
      </c>
      <c r="N129" t="str">
        <f t="array" ref="N129">INDEX($A$7:$F$3066,SMALL(IF(COUNTIF($L$5,$H$7:$H$3066)*COUNTIF($L$5,$I$7:$I$3066),MATCH(ROW($A$7:$A$3066),ROW($A$7:$A$3066)),""),ROWS($B$1:E123)),COLUMNS($A$1:E125))</f>
        <v>Journal of applied behavior analysis</v>
      </c>
      <c r="O129">
        <f t="array" ref="O129">INDEX($A$7:$F$3066,SMALL(IF(COUNTIF($L$5,$H$7:$H$3066)*COUNTIF($L$5,$I$7:$I$3066),MATCH(ROW($A$7:$A$3066),ROW($A$7:$A$3066)),""),ROWS($B$1:F123)),COLUMNS($A$1:F125))</f>
        <v>0</v>
      </c>
    </row>
    <row r="130" spans="1:15">
      <c r="A130" s="1">
        <f>'ScienceDirect - Initial'!A133</f>
        <v>0</v>
      </c>
      <c r="B130" s="1">
        <f>'ScienceDirect - Initial'!B133</f>
        <v>1996</v>
      </c>
      <c r="C130" s="1" t="str">
        <f>'ScienceDirect - Initial'!C133</f>
        <v>Wilson, K G; Hayes, S C</v>
      </c>
      <c r="D130" s="1" t="str">
        <f>'ScienceDirect - Initial'!D133</f>
        <v>Resurgence of derived stimulus relations.</v>
      </c>
      <c r="E130" s="1" t="str">
        <f>'ScienceDirect - Initial'!E133</f>
        <v>Journal of the experimental analysis of behavior</v>
      </c>
      <c r="F130" s="1">
        <f>'ScienceDirect - Initial'!F133</f>
        <v>0</v>
      </c>
      <c r="H130" s="1">
        <v>1</v>
      </c>
      <c r="I130" s="1">
        <v>1</v>
      </c>
      <c r="J130" t="b">
        <f t="shared" si="1"/>
        <v>1</v>
      </c>
      <c r="K130">
        <f t="array" ref="K130">INDEX($A$7:$F$3066,SMALL(IF(COUNTIF($L$5,$H$7:$H$3066)*COUNTIF($L$5,$I$7:$I$3066),MATCH(ROW($A$7:$A$3066),ROW($A$7:$A$3066)),""),ROWS($B$1:B124)),COLUMNS($A$1:B126))</f>
        <v>2013</v>
      </c>
      <c r="L130" t="str">
        <f t="array" ref="L130">INDEX($A$7:$F$3066,SMALL(IF(COUNTIF($L$5,$H$7:$H$3066)*COUNTIF($L$5,$I$7:$I$3066),MATCH(ROW($A$7:$A$3066),ROW($A$7:$A$3066)),""),ROWS($B$1:C124)),COLUMNS($A$1:C126))</f>
        <v>Winterbauer, Neil E; Lucke, Sara; Bouton, Mark E</v>
      </c>
      <c r="M130" t="str">
        <f t="array" ref="M130">INDEX($A$7:$F$3066,SMALL(IF(COUNTIF($L$5,$H$7:$H$3066)*COUNTIF($L$5,$I$7:$I$3066),MATCH(ROW($A$7:$A$3066),ROW($A$7:$A$3066)),""),ROWS($B$1:D124)),COLUMNS($A$1:D126))</f>
        <v>Some Factors Modulating the Strength of Resurgence After Extinction of an Instrumental Behavior.</v>
      </c>
      <c r="N130" t="str">
        <f t="array" ref="N130">INDEX($A$7:$F$3066,SMALL(IF(COUNTIF($L$5,$H$7:$H$3066)*COUNTIF($L$5,$I$7:$I$3066),MATCH(ROW($A$7:$A$3066),ROW($A$7:$A$3066)),""),ROWS($B$1:E124)),COLUMNS($A$1:E126))</f>
        <v>Learning and motivation</v>
      </c>
      <c r="O130">
        <f t="array" ref="O130">INDEX($A$7:$F$3066,SMALL(IF(COUNTIF($L$5,$H$7:$H$3066)*COUNTIF($L$5,$I$7:$I$3066),MATCH(ROW($A$7:$A$3066),ROW($A$7:$A$3066)),""),ROWS($B$1:F124)),COLUMNS($A$1:F126))</f>
        <v>0</v>
      </c>
    </row>
    <row r="131" spans="1:15">
      <c r="A131" s="1">
        <f>'ScienceDirect - Initial'!A134</f>
        <v>0</v>
      </c>
      <c r="B131" s="1">
        <f>'ScienceDirect - Initial'!B134</f>
        <v>2014</v>
      </c>
      <c r="C131" s="1" t="str">
        <f>'ScienceDirect - Initial'!C134</f>
        <v>Bouton, Mark E; Schepers, Scott T</v>
      </c>
      <c r="D131" s="1" t="str">
        <f>'ScienceDirect - Initial'!D134</f>
        <v>Resurgence of instrumental behavior after an abstinence contingency.</v>
      </c>
      <c r="E131" s="1" t="str">
        <f>'ScienceDirect - Initial'!E134</f>
        <v>Learning &amp; behavior</v>
      </c>
      <c r="F131" s="1">
        <f>'ScienceDirect - Initial'!F134</f>
        <v>0</v>
      </c>
      <c r="H131" s="1">
        <v>1</v>
      </c>
      <c r="I131" s="1">
        <v>1</v>
      </c>
      <c r="J131" t="b">
        <f t="shared" si="1"/>
        <v>1</v>
      </c>
      <c r="K131">
        <f t="array" ref="K131">INDEX($A$7:$F$3066,SMALL(IF(COUNTIF($L$5,$H$7:$H$3066)*COUNTIF($L$5,$I$7:$I$3066),MATCH(ROW($A$7:$A$3066),ROW($A$7:$A$3066)),""),ROWS($B$1:B125)),COLUMNS($A$1:B127))</f>
        <v>2017</v>
      </c>
      <c r="L131" t="str">
        <f t="array" ref="L131">INDEX($A$7:$F$3066,SMALL(IF(COUNTIF($L$5,$H$7:$H$3066)*COUNTIF($L$5,$I$7:$I$3066),MATCH(ROW($A$7:$A$3066),ROW($A$7:$A$3066)),""),ROWS($B$1:C125)),COLUMNS($A$1:C127))</f>
        <v>Craig, Andrew R; Browning, Kaitlyn O; Shahan, Timothy A</v>
      </c>
      <c r="M131" t="str">
        <f t="array" ref="M131">INDEX($A$7:$F$3066,SMALL(IF(COUNTIF($L$5,$H$7:$H$3066)*COUNTIF($L$5,$I$7:$I$3066),MATCH(ROW($A$7:$A$3066),ROW($A$7:$A$3066)),""),ROWS($B$1:D125)),COLUMNS($A$1:D127))</f>
        <v>Stimuli previously associated with reinforcement mitigate resurgence.</v>
      </c>
      <c r="N131" t="str">
        <f t="array" ref="N131">INDEX($A$7:$F$3066,SMALL(IF(COUNTIF($L$5,$H$7:$H$3066)*COUNTIF($L$5,$I$7:$I$3066),MATCH(ROW($A$7:$A$3066),ROW($A$7:$A$3066)),""),ROWS($B$1:E125)),COLUMNS($A$1:E127))</f>
        <v>Journal of the experimental analysis of behavior</v>
      </c>
      <c r="O131">
        <f t="array" ref="O131">INDEX($A$7:$F$3066,SMALL(IF(COUNTIF($L$5,$H$7:$H$3066)*COUNTIF($L$5,$I$7:$I$3066),MATCH(ROW($A$7:$A$3066),ROW($A$7:$A$3066)),""),ROWS($B$1:F125)),COLUMNS($A$1:F127))</f>
        <v>0</v>
      </c>
    </row>
    <row r="132" spans="1:15">
      <c r="A132" s="1">
        <f>'ScienceDirect - Initial'!A135</f>
        <v>0</v>
      </c>
      <c r="B132" s="1">
        <f>'ScienceDirect - Initial'!B135</f>
        <v>2007</v>
      </c>
      <c r="C132" s="1" t="str">
        <f>'ScienceDirect - Initial'!C135</f>
        <v>Bachá-Méndez, Gustavo; Reid, Alliston K; Mendoza-Soylovna, Adela</v>
      </c>
      <c r="D132" s="1" t="str">
        <f>'ScienceDirect - Initial'!D135</f>
        <v>Resurgence of integrated behavioral units.</v>
      </c>
      <c r="E132" s="1" t="str">
        <f>'ScienceDirect - Initial'!E135</f>
        <v>Journal of the experimental analysis of behavior</v>
      </c>
      <c r="F132" s="1">
        <f>'ScienceDirect - Initial'!F135</f>
        <v>0</v>
      </c>
      <c r="H132" s="1">
        <v>1</v>
      </c>
      <c r="I132" s="1">
        <v>1</v>
      </c>
      <c r="J132" t="b">
        <f t="shared" si="1"/>
        <v>1</v>
      </c>
      <c r="K132">
        <f t="array" ref="K132">INDEX($A$7:$F$3066,SMALL(IF(COUNTIF($L$5,$H$7:$H$3066)*COUNTIF($L$5,$I$7:$I$3066),MATCH(ROW($A$7:$A$3066),ROW($A$7:$A$3066)),""),ROWS($B$1:B126)),COLUMNS($A$1:B128))</f>
        <v>2015</v>
      </c>
      <c r="L132" t="str">
        <f t="array" ref="L132">INDEX($A$7:$F$3066,SMALL(IF(COUNTIF($L$5,$H$7:$H$3066)*COUNTIF($L$5,$I$7:$I$3066),MATCH(ROW($A$7:$A$3066),ROW($A$7:$A$3066)),""),ROWS($B$1:C126)),COLUMNS($A$1:C128))</f>
        <v>Kincaid, Stephanie L; Lattal, Kennon A; Spence, Jake</v>
      </c>
      <c r="M132" t="str">
        <f t="array" ref="M132">INDEX($A$7:$F$3066,SMALL(IF(COUNTIF($L$5,$H$7:$H$3066)*COUNTIF($L$5,$I$7:$I$3066),MATCH(ROW($A$7:$A$3066),ROW($A$7:$A$3066)),""),ROWS($B$1:D126)),COLUMNS($A$1:D128))</f>
        <v>Super-resurgence: ABA renewal increases resurgence.</v>
      </c>
      <c r="N132" t="str">
        <f t="array" ref="N132">INDEX($A$7:$F$3066,SMALL(IF(COUNTIF($L$5,$H$7:$H$3066)*COUNTIF($L$5,$I$7:$I$3066),MATCH(ROW($A$7:$A$3066),ROW($A$7:$A$3066)),""),ROWS($B$1:E126)),COLUMNS($A$1:E128))</f>
        <v>Behavioural processes</v>
      </c>
      <c r="O132">
        <f t="array" ref="O132">INDEX($A$7:$F$3066,SMALL(IF(COUNTIF($L$5,$H$7:$H$3066)*COUNTIF($L$5,$I$7:$I$3066),MATCH(ROW($A$7:$A$3066),ROW($A$7:$A$3066)),""),ROWS($B$1:F126)),COLUMNS($A$1:F128))</f>
        <v>0</v>
      </c>
    </row>
    <row r="133" spans="1:15">
      <c r="A133" s="1">
        <f>'ScienceDirect - Initial'!A136</f>
        <v>0</v>
      </c>
      <c r="B133" s="1">
        <f>'ScienceDirect - Initial'!B136</f>
        <v>2015</v>
      </c>
      <c r="C133" s="1" t="str">
        <f>'ScienceDirect - Initial'!C136</f>
        <v>Berg, Wendy K; Ringdahl, Joel E; Ryan, Stephen E; Ing, Anna D; Lustig, Nicole; Romani, Patrick; Wacker, David P; Andersen, Jennifer K; Durako, Emily</v>
      </c>
      <c r="D133" s="1" t="str">
        <f>'ScienceDirect - Initial'!D136</f>
        <v>RESURGENCE OF MANDS FOLLOWING FUNCTIONAL COMMUNICATION TRAINING.</v>
      </c>
      <c r="E133" s="1" t="str">
        <f>'ScienceDirect - Initial'!E136</f>
        <v>Revista mexicana de analisis de la conducta = Mexican journal of behavior analysis</v>
      </c>
      <c r="F133" s="1">
        <f>'ScienceDirect - Initial'!F136</f>
        <v>0</v>
      </c>
      <c r="H133" s="1">
        <v>1</v>
      </c>
      <c r="I133" s="1">
        <v>1</v>
      </c>
      <c r="J133" t="b">
        <f t="shared" si="1"/>
        <v>1</v>
      </c>
      <c r="K133">
        <f t="array" ref="K133">INDEX($A$7:$F$3066,SMALL(IF(COUNTIF($L$5,$H$7:$H$3066)*COUNTIF($L$5,$I$7:$I$3066),MATCH(ROW($A$7:$A$3066),ROW($A$7:$A$3066)),""),ROWS($B$1:B127)),COLUMNS($A$1:B129))</f>
        <v>2012</v>
      </c>
      <c r="L133" t="str">
        <f t="array" ref="L133">INDEX($A$7:$F$3066,SMALL(IF(COUNTIF($L$5,$H$7:$H$3066)*COUNTIF($L$5,$I$7:$I$3066),MATCH(ROW($A$7:$A$3066),ROW($A$7:$A$3066)),""),ROWS($B$1:C127)),COLUMNS($A$1:C129))</f>
        <v>McHugh, Louise; Procter, Jonathan; Herzog, Michaela; Schock, Anne-Kathrin; Reed, Phil</v>
      </c>
      <c r="M133" t="str">
        <f t="array" ref="M133">INDEX($A$7:$F$3066,SMALL(IF(COUNTIF($L$5,$H$7:$H$3066)*COUNTIF($L$5,$I$7:$I$3066),MATCH(ROW($A$7:$A$3066),ROW($A$7:$A$3066)),""),ROWS($B$1:D127)),COLUMNS($A$1:D129))</f>
        <v>The effect of mindfulness on extinction and behavioral resurgence.</v>
      </c>
      <c r="N133" t="str">
        <f t="array" ref="N133">INDEX($A$7:$F$3066,SMALL(IF(COUNTIF($L$5,$H$7:$H$3066)*COUNTIF($L$5,$I$7:$I$3066),MATCH(ROW($A$7:$A$3066),ROW($A$7:$A$3066)),""),ROWS($B$1:E127)),COLUMNS($A$1:E129))</f>
        <v>Learning &amp; behavior</v>
      </c>
      <c r="O133">
        <f t="array" ref="O133">INDEX($A$7:$F$3066,SMALL(IF(COUNTIF($L$5,$H$7:$H$3066)*COUNTIF($L$5,$I$7:$I$3066),MATCH(ROW($A$7:$A$3066),ROW($A$7:$A$3066)),""),ROWS($B$1:F127)),COLUMNS($A$1:F129))</f>
        <v>0</v>
      </c>
    </row>
    <row r="134" spans="1:15">
      <c r="A134" s="1">
        <f>'ScienceDirect - Initial'!A137</f>
        <v>0</v>
      </c>
      <c r="B134" s="1">
        <f>'ScienceDirect - Initial'!B137</f>
        <v>2020</v>
      </c>
      <c r="C134" s="1" t="str">
        <f>'ScienceDirect - Initial'!C137</f>
        <v>Williams, Catherine L; St Peter, Claire C</v>
      </c>
      <c r="D134" s="1" t="str">
        <f>'ScienceDirect - Initial'!D137</f>
        <v>Resurgence of previously taught academic responses.</v>
      </c>
      <c r="E134" s="1" t="str">
        <f>'ScienceDirect - Initial'!E137</f>
        <v>Journal of the experimental analysis of behavior</v>
      </c>
      <c r="F134" s="1">
        <f>'ScienceDirect - Initial'!F137</f>
        <v>0</v>
      </c>
      <c r="H134" s="1">
        <v>1</v>
      </c>
      <c r="I134" s="1">
        <v>1</v>
      </c>
      <c r="J134" t="b">
        <f t="shared" si="1"/>
        <v>1</v>
      </c>
      <c r="K134">
        <f t="array" ref="K134">INDEX($A$7:$F$3066,SMALL(IF(COUNTIF($L$5,$H$7:$H$3066)*COUNTIF($L$5,$I$7:$I$3066),MATCH(ROW($A$7:$A$3066),ROW($A$7:$A$3066)),""),ROWS($B$1:B128)),COLUMNS($A$1:B130))</f>
        <v>2015</v>
      </c>
      <c r="L134" t="str">
        <f t="array" ref="L134">INDEX($A$7:$F$3066,SMALL(IF(COUNTIF($L$5,$H$7:$H$3066)*COUNTIF($L$5,$I$7:$I$3066),MATCH(ROW($A$7:$A$3066),ROW($A$7:$A$3066)),""),ROWS($B$1:C128)),COLUMNS($A$1:C130))</f>
        <v>Alessandri, Jérôme; Lattal, Kennon A; Cançado, Carlos R X</v>
      </c>
      <c r="M134" t="str">
        <f t="array" ref="M134">INDEX($A$7:$F$3066,SMALL(IF(COUNTIF($L$5,$H$7:$H$3066)*COUNTIF($L$5,$I$7:$I$3066),MATCH(ROW($A$7:$A$3066),ROW($A$7:$A$3066)),""),ROWS($B$1:D128)),COLUMNS($A$1:D130))</f>
        <v>The recurrence of negatively reinforced responding of humans.</v>
      </c>
      <c r="N134" t="str">
        <f t="array" ref="N134">INDEX($A$7:$F$3066,SMALL(IF(COUNTIF($L$5,$H$7:$H$3066)*COUNTIF($L$5,$I$7:$I$3066),MATCH(ROW($A$7:$A$3066),ROW($A$7:$A$3066)),""),ROWS($B$1:E128)),COLUMNS($A$1:E130))</f>
        <v>Journal of the experimental analysis of behavior</v>
      </c>
      <c r="O134">
        <f t="array" ref="O134">INDEX($A$7:$F$3066,SMALL(IF(COUNTIF($L$5,$H$7:$H$3066)*COUNTIF($L$5,$I$7:$I$3066),MATCH(ROW($A$7:$A$3066),ROW($A$7:$A$3066)),""),ROWS($B$1:F128)),COLUMNS($A$1:F130))</f>
        <v>0</v>
      </c>
    </row>
    <row r="135" spans="1:15">
      <c r="A135" s="1">
        <f>'ScienceDirect - Initial'!A138</f>
        <v>0</v>
      </c>
      <c r="B135" s="1">
        <f>'ScienceDirect - Initial'!B138</f>
        <v>2019</v>
      </c>
      <c r="C135" s="1" t="str">
        <f>'ScienceDirect - Initial'!C138</f>
        <v>Nall, Rusty W; Shahan, Timothy A</v>
      </c>
      <c r="D135" s="1" t="str">
        <f>'ScienceDirect - Initial'!D138</f>
        <v>Resurgence of punishment-suppressed cocaine seeking in rats.</v>
      </c>
      <c r="E135" s="1" t="str">
        <f>'ScienceDirect - Initial'!E138</f>
        <v>Experimental and clinical psychopharmacology</v>
      </c>
      <c r="F135" s="1">
        <f>'ScienceDirect - Initial'!F138</f>
        <v>0</v>
      </c>
      <c r="H135" s="1">
        <v>1</v>
      </c>
      <c r="I135" s="1">
        <v>1</v>
      </c>
      <c r="J135" t="b">
        <f t="shared" si="1"/>
        <v>1</v>
      </c>
      <c r="K135">
        <f t="array" ref="K135">INDEX($A$7:$F$3066,SMALL(IF(COUNTIF($L$5,$H$7:$H$3066)*COUNTIF($L$5,$I$7:$I$3066),MATCH(ROW($A$7:$A$3066),ROW($A$7:$A$3066)),""),ROWS($B$1:B129)),COLUMNS($A$1:B131))</f>
        <v>2014</v>
      </c>
      <c r="L135" t="str">
        <f t="array" ref="L135">INDEX($A$7:$F$3066,SMALL(IF(COUNTIF($L$5,$H$7:$H$3066)*COUNTIF($L$5,$I$7:$I$3066),MATCH(ROW($A$7:$A$3066),ROW($A$7:$A$3066)),""),ROWS($B$1:C129)),COLUMNS($A$1:C131))</f>
        <v>Pritchard, Duncan; Hoerger, Marguerite; Mace, F Charles</v>
      </c>
      <c r="M135" t="str">
        <f t="array" ref="M135">INDEX($A$7:$F$3066,SMALL(IF(COUNTIF($L$5,$H$7:$H$3066)*COUNTIF($L$5,$I$7:$I$3066),MATCH(ROW($A$7:$A$3066),ROW($A$7:$A$3066)),""),ROWS($B$1:D129)),COLUMNS($A$1:D131))</f>
        <v>Treatment relapse and behavioral momentum theory.</v>
      </c>
      <c r="N135" t="str">
        <f t="array" ref="N135">INDEX($A$7:$F$3066,SMALL(IF(COUNTIF($L$5,$H$7:$H$3066)*COUNTIF($L$5,$I$7:$I$3066),MATCH(ROW($A$7:$A$3066),ROW($A$7:$A$3066)),""),ROWS($B$1:E129)),COLUMNS($A$1:E131))</f>
        <v>Journal of applied behavior analysis</v>
      </c>
      <c r="O135">
        <f t="array" ref="O135">INDEX($A$7:$F$3066,SMALL(IF(COUNTIF($L$5,$H$7:$H$3066)*COUNTIF($L$5,$I$7:$I$3066),MATCH(ROW($A$7:$A$3066),ROW($A$7:$A$3066)),""),ROWS($B$1:F129)),COLUMNS($A$1:F131))</f>
        <v>0</v>
      </c>
    </row>
    <row r="136" spans="1:15">
      <c r="A136" s="1">
        <f>'ScienceDirect - Initial'!A139</f>
        <v>0</v>
      </c>
      <c r="B136" s="1">
        <f>'ScienceDirect - Initial'!B139</f>
        <v>1980</v>
      </c>
      <c r="C136" s="1" t="str">
        <f>'ScienceDirect - Initial'!C139</f>
        <v>Epstein, R; Skinner, B F</v>
      </c>
      <c r="D136" s="1" t="str">
        <f>'ScienceDirect - Initial'!D139</f>
        <v>Resurgence of responding after the cessation of response-independent reinforcement.</v>
      </c>
      <c r="E136" s="1" t="str">
        <f>'ScienceDirect - Initial'!E139</f>
        <v>Proceedings of the National Academy of Sciences of the United States of America</v>
      </c>
      <c r="F136" s="1">
        <f>'ScienceDirect - Initial'!F139</f>
        <v>0</v>
      </c>
      <c r="H136" s="1">
        <v>1</v>
      </c>
      <c r="I136" s="1">
        <v>1</v>
      </c>
      <c r="J136" t="b">
        <f t="shared" ref="J136:J199" si="2">IF(ISBLANK(I136),FALSE,IF(EXACT(H136, I136),TRUE,FALSE))</f>
        <v>1</v>
      </c>
      <c r="K136">
        <f t="array" ref="K136">INDEX($A$7:$F$3066,SMALL(IF(COUNTIF($L$5,$H$7:$H$3066)*COUNTIF($L$5,$I$7:$I$3066),MATCH(ROW($A$7:$A$3066),ROW($A$7:$A$3066)),""),ROWS($B$1:B130)),COLUMNS($A$1:B132))</f>
        <v>2014</v>
      </c>
      <c r="L136" t="str">
        <f t="array" ref="L136">INDEX($A$7:$F$3066,SMALL(IF(COUNTIF($L$5,$H$7:$H$3066)*COUNTIF($L$5,$I$7:$I$3066),MATCH(ROW($A$7:$A$3066),ROW($A$7:$A$3066)),""),ROWS($B$1:C130)),COLUMNS($A$1:C132))</f>
        <v>Bouton, Mark E</v>
      </c>
      <c r="M136" t="str">
        <f t="array" ref="M136">INDEX($A$7:$F$3066,SMALL(IF(COUNTIF($L$5,$H$7:$H$3066)*COUNTIF($L$5,$I$7:$I$3066),MATCH(ROW($A$7:$A$3066),ROW($A$7:$A$3066)),""),ROWS($B$1:D130)),COLUMNS($A$1:D132))</f>
        <v>Why behavior change is difficult to sustain.</v>
      </c>
      <c r="N136" t="str">
        <f t="array" ref="N136">INDEX($A$7:$F$3066,SMALL(IF(COUNTIF($L$5,$H$7:$H$3066)*COUNTIF($L$5,$I$7:$I$3066),MATCH(ROW($A$7:$A$3066),ROW($A$7:$A$3066)),""),ROWS($B$1:E130)),COLUMNS($A$1:E132))</f>
        <v>Preventive medicine</v>
      </c>
      <c r="O136">
        <f t="array" ref="O136">INDEX($A$7:$F$3066,SMALL(IF(COUNTIF($L$5,$H$7:$H$3066)*COUNTIF($L$5,$I$7:$I$3066),MATCH(ROW($A$7:$A$3066),ROW($A$7:$A$3066)),""),ROWS($B$1:F130)),COLUMNS($A$1:F132))</f>
        <v>0</v>
      </c>
    </row>
    <row r="137" spans="1:15">
      <c r="A137" s="1">
        <f>'ScienceDirect - Initial'!A140</f>
        <v>0</v>
      </c>
      <c r="B137" s="1">
        <f>'ScienceDirect - Initial'!B140</f>
        <v>2006</v>
      </c>
      <c r="C137" s="1" t="str">
        <f>'ScienceDirect - Initial'!C140</f>
        <v>Reed, Phil; Morgan, Theresa A</v>
      </c>
      <c r="D137" s="1" t="str">
        <f>'ScienceDirect - Initial'!D140</f>
        <v>Resurgence of response sequences during extinction in rats shows a primacy effect.</v>
      </c>
      <c r="E137" s="1" t="str">
        <f>'ScienceDirect - Initial'!E140</f>
        <v>Journal of the experimental analysis of behavior</v>
      </c>
      <c r="F137" s="1">
        <f>'ScienceDirect - Initial'!F140</f>
        <v>0</v>
      </c>
      <c r="H137" s="1">
        <v>1</v>
      </c>
      <c r="I137" s="1">
        <v>1</v>
      </c>
      <c r="J137" t="b">
        <f t="shared" si="2"/>
        <v>1</v>
      </c>
      <c r="K137">
        <f t="array" ref="K137">INDEX($A$7:$F$3066,SMALL(IF(COUNTIF($L$5,$H$7:$H$3066)*COUNTIF($L$5,$I$7:$I$3066),MATCH(ROW($A$7:$A$3066),ROW($A$7:$A$3066)),""),ROWS($B$1:B131)),COLUMNS($A$1:B133))</f>
        <v>2015</v>
      </c>
      <c r="L137" t="str">
        <f t="array" ref="L137">INDEX($A$7:$F$3066,SMALL(IF(COUNTIF($L$5,$H$7:$H$3066)*COUNTIF($L$5,$I$7:$I$3066),MATCH(ROW($A$7:$A$3066),ROW($A$7:$A$3066)),""),ROWS($B$1:C131)),COLUMNS($A$1:C133))</f>
        <v>Fujimaki, Shun; Lattal, Kennon A.; Sakagami, Takayuki</v>
      </c>
      <c r="M137" t="str">
        <f t="array" ref="M137">INDEX($A$7:$F$3066,SMALL(IF(COUNTIF($L$5,$H$7:$H$3066)*COUNTIF($L$5,$I$7:$I$3066),MATCH(ROW($A$7:$A$3066),ROW($A$7:$A$3066)),""),ROWS($B$1:D131)),COLUMNS($A$1:D133))</f>
        <v>A further look at reinforcement rate and resurgence</v>
      </c>
      <c r="N137" t="str">
        <f t="array" ref="N137">INDEX($A$7:$F$3066,SMALL(IF(COUNTIF($L$5,$H$7:$H$3066)*COUNTIF($L$5,$I$7:$I$3066),MATCH(ROW($A$7:$A$3066),ROW($A$7:$A$3066)),""),ROWS($B$1:E131)),COLUMNS($A$1:E133))</f>
        <v>Revista Mexicana de Análisis de la Conducta</v>
      </c>
      <c r="O137">
        <f t="array" ref="O137">INDEX($A$7:$F$3066,SMALL(IF(COUNTIF($L$5,$H$7:$H$3066)*COUNTIF($L$5,$I$7:$I$3066),MATCH(ROW($A$7:$A$3066),ROW($A$7:$A$3066)),""),ROWS($B$1:F131)),COLUMNS($A$1:F133))</f>
        <v>0</v>
      </c>
    </row>
    <row r="138" spans="1:15">
      <c r="A138" s="1">
        <f>'ScienceDirect - Initial'!A141</f>
        <v>0</v>
      </c>
      <c r="B138" s="1">
        <f>'ScienceDirect - Initial'!B141</f>
        <v>2015</v>
      </c>
      <c r="C138" s="1" t="str">
        <f>'ScienceDirect - Initial'!C141</f>
        <v>Shahan, Timothy A; Craig, Andrew R; Sweeney, Mary M</v>
      </c>
      <c r="D138" s="1" t="str">
        <f>'ScienceDirect - Initial'!D141</f>
        <v>Resurgence of sucrose and cocaine seeking in free-feeding rats.</v>
      </c>
      <c r="E138" s="1" t="str">
        <f>'ScienceDirect - Initial'!E141</f>
        <v>Behavioural brain research</v>
      </c>
      <c r="F138" s="1">
        <f>'ScienceDirect - Initial'!F141</f>
        <v>0</v>
      </c>
      <c r="H138" s="1">
        <v>1</v>
      </c>
      <c r="I138" s="1">
        <v>1</v>
      </c>
      <c r="J138" t="b">
        <f t="shared" si="2"/>
        <v>1</v>
      </c>
      <c r="K138">
        <f t="array" ref="K138">INDEX($A$7:$F$3066,SMALL(IF(COUNTIF($L$5,$H$7:$H$3066)*COUNTIF($L$5,$I$7:$I$3066),MATCH(ROW($A$7:$A$3066),ROW($A$7:$A$3066)),""),ROWS($B$1:B132)),COLUMNS($A$1:B134))</f>
        <v>2011</v>
      </c>
      <c r="L138" t="str">
        <f t="array" ref="L138">INDEX($A$7:$F$3066,SMALL(IF(COUNTIF($L$5,$H$7:$H$3066)*COUNTIF($L$5,$I$7:$I$3066),MATCH(ROW($A$7:$A$3066),ROW($A$7:$A$3066)),""),ROWS($B$1:C132)),COLUMNS($A$1:C134))</f>
        <v>Shahan, Timothy A.; Sweeney, Mary M.</v>
      </c>
      <c r="M138" t="str">
        <f t="array" ref="M138">INDEX($A$7:$F$3066,SMALL(IF(COUNTIF($L$5,$H$7:$H$3066)*COUNTIF($L$5,$I$7:$I$3066),MATCH(ROW($A$7:$A$3066),ROW($A$7:$A$3066)),""),ROWS($B$1:D132)),COLUMNS($A$1:D134))</f>
        <v>A model of resurgence based on behavioral momentum theory</v>
      </c>
      <c r="N138" t="str">
        <f t="array" ref="N138">INDEX($A$7:$F$3066,SMALL(IF(COUNTIF($L$5,$H$7:$H$3066)*COUNTIF($L$5,$I$7:$I$3066),MATCH(ROW($A$7:$A$3066),ROW($A$7:$A$3066)),""),ROWS($B$1:E132)),COLUMNS($A$1:E134))</f>
        <v>Journal of the Experimental Analysis of Behavior</v>
      </c>
      <c r="O138">
        <f t="array" ref="O138">INDEX($A$7:$F$3066,SMALL(IF(COUNTIF($L$5,$H$7:$H$3066)*COUNTIF($L$5,$I$7:$I$3066),MATCH(ROW($A$7:$A$3066),ROW($A$7:$A$3066)),""),ROWS($B$1:F132)),COLUMNS($A$1:F134))</f>
        <v>0</v>
      </c>
    </row>
    <row r="139" spans="1:15">
      <c r="A139" s="1">
        <f>'ScienceDirect - Initial'!A142</f>
        <v>0</v>
      </c>
      <c r="B139" s="1">
        <f>'ScienceDirect - Initial'!B142</f>
        <v>2016</v>
      </c>
      <c r="C139" s="1" t="str">
        <f>'ScienceDirect - Initial'!C142</f>
        <v>Sweeney, Mary M; Shahan, Timothy A</v>
      </c>
      <c r="D139" s="1" t="str">
        <f>'ScienceDirect - Initial'!D142</f>
        <v>Resurgence of target responding does not exceed increases in inactive responding in a forced-choice alternative reinforcement procedure in humans.</v>
      </c>
      <c r="E139" s="1" t="str">
        <f>'ScienceDirect - Initial'!E142</f>
        <v>Behavioural processes</v>
      </c>
      <c r="F139" s="1">
        <f>'ScienceDirect - Initial'!F142</f>
        <v>0</v>
      </c>
      <c r="H139" s="1">
        <v>1</v>
      </c>
      <c r="I139" s="1">
        <v>1</v>
      </c>
      <c r="J139" t="b">
        <f t="shared" si="2"/>
        <v>1</v>
      </c>
      <c r="K139">
        <f t="array" ref="K139">INDEX($A$7:$F$3066,SMALL(IF(COUNTIF($L$5,$H$7:$H$3066)*COUNTIF($L$5,$I$7:$I$3066),MATCH(ROW($A$7:$A$3066),ROW($A$7:$A$3066)),""),ROWS($B$1:B133)),COLUMNS($A$1:B135))</f>
        <v>2020</v>
      </c>
      <c r="L139" t="str">
        <f t="array" ref="L139">INDEX($A$7:$F$3066,SMALL(IF(COUNTIF($L$5,$H$7:$H$3066)*COUNTIF($L$5,$I$7:$I$3066),MATCH(ROW($A$7:$A$3066),ROW($A$7:$A$3066)),""),ROWS($B$1:C133)),COLUMNS($A$1:C135))</f>
        <v>Greer, Brian D.; Fisher, Wayne W.; Retzlaff, Billie J.; Fuhrman, Ashley M.</v>
      </c>
      <c r="M139" t="str">
        <f t="array" ref="M139">INDEX($A$7:$F$3066,SMALL(IF(COUNTIF($L$5,$H$7:$H$3066)*COUNTIF($L$5,$I$7:$I$3066),MATCH(ROW($A$7:$A$3066),ROW($A$7:$A$3066)),""),ROWS($B$1:D133)),COLUMNS($A$1:D135))</f>
        <v>A preliminary evaluation of treatment duration on the resurgence of destructive behavior</v>
      </c>
      <c r="N139" t="str">
        <f t="array" ref="N139">INDEX($A$7:$F$3066,SMALL(IF(COUNTIF($L$5,$H$7:$H$3066)*COUNTIF($L$5,$I$7:$I$3066),MATCH(ROW($A$7:$A$3066),ROW($A$7:$A$3066)),""),ROWS($B$1:E133)),COLUMNS($A$1:E135))</f>
        <v>Journal of the Experimental Analysis of Behavior</v>
      </c>
      <c r="O139">
        <f t="array" ref="O139">INDEX($A$7:$F$3066,SMALL(IF(COUNTIF($L$5,$H$7:$H$3066)*COUNTIF($L$5,$I$7:$I$3066),MATCH(ROW($A$7:$A$3066),ROW($A$7:$A$3066)),""),ROWS($B$1:F133)),COLUMNS($A$1:F135))</f>
        <v>0</v>
      </c>
    </row>
    <row r="140" spans="1:15">
      <c r="A140" s="1">
        <f>'ScienceDirect - Initial'!A143</f>
        <v>0</v>
      </c>
      <c r="B140" s="1">
        <f>'ScienceDirect - Initial'!B143</f>
        <v>2018</v>
      </c>
      <c r="C140" s="1" t="str">
        <f>'ScienceDirect - Initial'!C143</f>
        <v>Ho, Thuong; Bai, John Y H; Keevy, Madeleine; Podlesnik, Christopher A</v>
      </c>
      <c r="D140" s="1" t="str">
        <f>'ScienceDirect - Initial'!D143</f>
        <v>Resurgence when challenging alternative behavior with progressive ratios in children and pigeons.</v>
      </c>
      <c r="E140" s="1" t="str">
        <f>'ScienceDirect - Initial'!E143</f>
        <v>Journal of the experimental analysis of behavior</v>
      </c>
      <c r="F140" s="1">
        <f>'ScienceDirect - Initial'!F143</f>
        <v>0</v>
      </c>
      <c r="H140" s="1">
        <v>1</v>
      </c>
      <c r="I140" s="1">
        <v>1</v>
      </c>
      <c r="J140" t="b">
        <f t="shared" si="2"/>
        <v>1</v>
      </c>
      <c r="K140">
        <f t="array" ref="K140">INDEX($A$7:$F$3066,SMALL(IF(COUNTIF($L$5,$H$7:$H$3066)*COUNTIF($L$5,$I$7:$I$3066),MATCH(ROW($A$7:$A$3066),ROW($A$7:$A$3066)),""),ROWS($B$1:B134)),COLUMNS($A$1:B136))</f>
        <v>2016</v>
      </c>
      <c r="L140" t="str">
        <f t="array" ref="L140">INDEX($A$7:$F$3066,SMALL(IF(COUNTIF($L$5,$H$7:$H$3066)*COUNTIF($L$5,$I$7:$I$3066),MATCH(ROW($A$7:$A$3066),ROW($A$7:$A$3066)),""),ROWS($B$1:C134)),COLUMNS($A$1:C136))</f>
        <v>Fuhrman, Ashley M.; Fisher, Wayne W.; Greer, Brian D.</v>
      </c>
      <c r="M140" t="str">
        <f t="array" ref="M140">INDEX($A$7:$F$3066,SMALL(IF(COUNTIF($L$5,$H$7:$H$3066)*COUNTIF($L$5,$I$7:$I$3066),MATCH(ROW($A$7:$A$3066),ROW($A$7:$A$3066)),""),ROWS($B$1:D134)),COLUMNS($A$1:D136))</f>
        <v>A preliminary investigation on improving functional communication training by mitigating resurgence of destructive behavior</v>
      </c>
      <c r="N140" t="str">
        <f t="array" ref="N140">INDEX($A$7:$F$3066,SMALL(IF(COUNTIF($L$5,$H$7:$H$3066)*COUNTIF($L$5,$I$7:$I$3066),MATCH(ROW($A$7:$A$3066),ROW($A$7:$A$3066)),""),ROWS($B$1:E134)),COLUMNS($A$1:E136))</f>
        <v>Journal of Applied Behavior Analysis</v>
      </c>
      <c r="O140">
        <f t="array" ref="O140">INDEX($A$7:$F$3066,SMALL(IF(COUNTIF($L$5,$H$7:$H$3066)*COUNTIF($L$5,$I$7:$I$3066),MATCH(ROW($A$7:$A$3066),ROW($A$7:$A$3066)),""),ROWS($B$1:F134)),COLUMNS($A$1:F136))</f>
        <v>0</v>
      </c>
    </row>
    <row r="141" spans="1:15">
      <c r="A141" s="1">
        <f>'ScienceDirect - Initial'!A144</f>
        <v>0</v>
      </c>
      <c r="B141" s="1">
        <f>'ScienceDirect - Initial'!B144</f>
        <v>2018</v>
      </c>
      <c r="C141" s="1" t="str">
        <f>'ScienceDirect - Initial'!C144</f>
        <v>Kimball, Ryan T; Kelley, Michael E; Podlesnik, Christopher A; Forton, Alex; Hinkle, Brandy</v>
      </c>
      <c r="D141" s="1" t="str">
        <f>'ScienceDirect - Initial'!D144</f>
        <v>Resurgence with and without an alternative response.</v>
      </c>
      <c r="E141" s="1" t="str">
        <f>'ScienceDirect - Initial'!E144</f>
        <v>Journal of applied behavior analysis</v>
      </c>
      <c r="F141" s="1">
        <f>'ScienceDirect - Initial'!F144</f>
        <v>0</v>
      </c>
      <c r="H141" s="1">
        <v>1</v>
      </c>
      <c r="I141" s="1">
        <v>1</v>
      </c>
      <c r="J141" t="b">
        <f t="shared" si="2"/>
        <v>1</v>
      </c>
      <c r="K141">
        <f t="array" ref="K141">INDEX($A$7:$F$3066,SMALL(IF(COUNTIF($L$5,$H$7:$H$3066)*COUNTIF($L$5,$I$7:$I$3066),MATCH(ROW($A$7:$A$3066),ROW($A$7:$A$3066)),""),ROWS($B$1:B135)),COLUMNS($A$1:B137))</f>
        <v>2017</v>
      </c>
      <c r="L141" t="str">
        <f t="array" ref="L141">INDEX($A$7:$F$3066,SMALL(IF(COUNTIF($L$5,$H$7:$H$3066)*COUNTIF($L$5,$I$7:$I$3066),MATCH(ROW($A$7:$A$3066),ROW($A$7:$A$3066)),""),ROWS($B$1:C135)),COLUMNS($A$1:C137))</f>
        <v>Kestner, Kathryn M.; Peterson, Stephanie M.</v>
      </c>
      <c r="M141" t="str">
        <f t="array" ref="M141">INDEX($A$7:$F$3066,SMALL(IF(COUNTIF($L$5,$H$7:$H$3066)*COUNTIF($L$5,$I$7:$I$3066),MATCH(ROW($A$7:$A$3066),ROW($A$7:$A$3066)),""),ROWS($B$1:D135)),COLUMNS($A$1:D137))</f>
        <v>A review of resurgence literature with human participants</v>
      </c>
      <c r="N141" t="str">
        <f t="array" ref="N141">INDEX($A$7:$F$3066,SMALL(IF(COUNTIF($L$5,$H$7:$H$3066)*COUNTIF($L$5,$I$7:$I$3066),MATCH(ROW($A$7:$A$3066),ROW($A$7:$A$3066)),""),ROWS($B$1:E135)),COLUMNS($A$1:E137))</f>
        <v>Behavior Analysis: Research and Practice</v>
      </c>
      <c r="O141">
        <f t="array" ref="O141">INDEX($A$7:$F$3066,SMALL(IF(COUNTIF($L$5,$H$7:$H$3066)*COUNTIF($L$5,$I$7:$I$3066),MATCH(ROW($A$7:$A$3066),ROW($A$7:$A$3066)),""),ROWS($B$1:F135)),COLUMNS($A$1:F137))</f>
        <v>0</v>
      </c>
    </row>
    <row r="142" spans="1:15">
      <c r="A142" s="1">
        <f>'ScienceDirect - Initial'!A145</f>
        <v>0</v>
      </c>
      <c r="B142" s="1">
        <f>'ScienceDirect - Initial'!B145</f>
        <v>2017</v>
      </c>
      <c r="C142" s="1" t="str">
        <f>'ScienceDirect - Initial'!C145</f>
        <v>Kuroda, Toshikazu; Mizutani, Yuto; Cançado, Carlos R X; Podlesnik, Christopher A</v>
      </c>
      <c r="D142" s="1" t="str">
        <f>'ScienceDirect - Initial'!D145</f>
        <v>Reversal learning and resurgence of operant behavior in zebrafish (Danio rerio).</v>
      </c>
      <c r="E142" s="1" t="str">
        <f>'ScienceDirect - Initial'!E145</f>
        <v>Behavioural processes</v>
      </c>
      <c r="F142" s="1">
        <f>'ScienceDirect - Initial'!F145</f>
        <v>0</v>
      </c>
      <c r="H142" s="1">
        <v>1</v>
      </c>
      <c r="I142" s="1">
        <v>1</v>
      </c>
      <c r="J142" t="b">
        <f t="shared" si="2"/>
        <v>1</v>
      </c>
      <c r="K142">
        <f t="array" ref="K142">INDEX($A$7:$F$3066,SMALL(IF(COUNTIF($L$5,$H$7:$H$3066)*COUNTIF($L$5,$I$7:$I$3066),MATCH(ROW($A$7:$A$3066),ROW($A$7:$A$3066)),""),ROWS($B$1:B136)),COLUMNS($A$1:B138))</f>
        <v>2019</v>
      </c>
      <c r="L142" t="str">
        <f t="array" ref="L142">INDEX($A$7:$F$3066,SMALL(IF(COUNTIF($L$5,$H$7:$H$3066)*COUNTIF($L$5,$I$7:$I$3066),MATCH(ROW($A$7:$A$3066),ROW($A$7:$A$3066)),""),ROWS($B$1:C136)),COLUMNS($A$1:C138))</f>
        <v>Friedel, Jonathan E.; Galizio, Ann; Berry, Meredith S.; Sweeney, Mary M.; Odum, Amy L.</v>
      </c>
      <c r="M142" t="str">
        <f t="array" ref="M142">INDEX($A$7:$F$3066,SMALL(IF(COUNTIF($L$5,$H$7:$H$3066)*COUNTIF($L$5,$I$7:$I$3066),MATCH(ROW($A$7:$A$3066),ROW($A$7:$A$3066)),""),ROWS($B$1:D136)),COLUMNS($A$1:D138))</f>
        <v>An alternative approach to relapse analysis: Using Monte Carlo methods and proportional rates of response</v>
      </c>
      <c r="N142" t="str">
        <f t="array" ref="N142">INDEX($A$7:$F$3066,SMALL(IF(COUNTIF($L$5,$H$7:$H$3066)*COUNTIF($L$5,$I$7:$I$3066),MATCH(ROW($A$7:$A$3066),ROW($A$7:$A$3066)),""),ROWS($B$1:E136)),COLUMNS($A$1:E138))</f>
        <v>Journal of the Experimental Analysis of Behavior</v>
      </c>
      <c r="O142">
        <f t="array" ref="O142">INDEX($A$7:$F$3066,SMALL(IF(COUNTIF($L$5,$H$7:$H$3066)*COUNTIF($L$5,$I$7:$I$3066),MATCH(ROW($A$7:$A$3066),ROW($A$7:$A$3066)),""),ROWS($B$1:F136)),COLUMNS($A$1:F138))</f>
        <v>0</v>
      </c>
    </row>
    <row r="143" spans="1:15">
      <c r="A143" s="1">
        <f>'ScienceDirect - Initial'!A146</f>
        <v>0</v>
      </c>
      <c r="B143" s="1">
        <f>'ScienceDirect - Initial'!B146</f>
        <v>2016</v>
      </c>
      <c r="C143" s="1" t="str">
        <f>'ScienceDirect - Initial'!C146</f>
        <v>Bouton, Mark E; Trask, Sydney</v>
      </c>
      <c r="D143" s="1" t="str">
        <f>'ScienceDirect - Initial'!D146</f>
        <v>Role of the discriminative properties of the reinforcer in resurgence.</v>
      </c>
      <c r="E143" s="1" t="str">
        <f>'ScienceDirect - Initial'!E146</f>
        <v>Learning &amp; behavior</v>
      </c>
      <c r="F143" s="1">
        <f>'ScienceDirect - Initial'!F146</f>
        <v>0</v>
      </c>
      <c r="H143" s="1">
        <v>1</v>
      </c>
      <c r="I143" s="1">
        <v>1</v>
      </c>
      <c r="J143" t="b">
        <f t="shared" si="2"/>
        <v>1</v>
      </c>
      <c r="K143">
        <f t="array" ref="K143">INDEX($A$7:$F$3066,SMALL(IF(COUNTIF($L$5,$H$7:$H$3066)*COUNTIF($L$5,$I$7:$I$3066),MATCH(ROW($A$7:$A$3066),ROW($A$7:$A$3066)),""),ROWS($B$1:B137)),COLUMNS($A$1:B139))</f>
        <v>2005</v>
      </c>
      <c r="L143" t="str">
        <f t="array" ref="L143">INDEX($A$7:$F$3066,SMALL(IF(COUNTIF($L$5,$H$7:$H$3066)*COUNTIF($L$5,$I$7:$I$3066),MATCH(ROW($A$7:$A$3066),ROW($A$7:$A$3066)),""),ROWS($B$1:C137)),COLUMNS($A$1:C139))</f>
        <v>Houmanfar, Ramona; Hayes, Linda J.; Herbst, Scott A.</v>
      </c>
      <c r="M143" t="str">
        <f t="array" ref="M143">INDEX($A$7:$F$3066,SMALL(IF(COUNTIF($L$5,$H$7:$H$3066)*COUNTIF($L$5,$I$7:$I$3066),MATCH(ROW($A$7:$A$3066),ROW($A$7:$A$3066)),""),ROWS($B$1:D137)),COLUMNS($A$1:D139))</f>
        <v>An analog study of first language dominance and interference over second language</v>
      </c>
      <c r="N143" t="str">
        <f t="array" ref="N143">INDEX($A$7:$F$3066,SMALL(IF(COUNTIF($L$5,$H$7:$H$3066)*COUNTIF($L$5,$I$7:$I$3066),MATCH(ROW($A$7:$A$3066),ROW($A$7:$A$3066)),""),ROWS($B$1:E137)),COLUMNS($A$1:E139))</f>
        <v>Analysis of Verbal Behavior</v>
      </c>
      <c r="O143">
        <f t="array" ref="O143">INDEX($A$7:$F$3066,SMALL(IF(COUNTIF($L$5,$H$7:$H$3066)*COUNTIF($L$5,$I$7:$I$3066),MATCH(ROW($A$7:$A$3066),ROW($A$7:$A$3066)),""),ROWS($B$1:F137)),COLUMNS($A$1:F139))</f>
        <v>0</v>
      </c>
    </row>
    <row r="144" spans="1:15">
      <c r="A144" s="1">
        <f>'ScienceDirect - Initial'!A147</f>
        <v>0</v>
      </c>
      <c r="B144" s="1">
        <f>'ScienceDirect - Initial'!B147</f>
        <v>2015</v>
      </c>
      <c r="C144" s="1" t="str">
        <f>'ScienceDirect - Initial'!C147</f>
        <v>Lambert, Joseph M; Bloom, Sarah E; Samaha, Andrew L; Dayton, Elizabeth; Rodewald, Andrew M</v>
      </c>
      <c r="D144" s="1" t="str">
        <f>'ScienceDirect - Initial'!D147</f>
        <v>Serial alternative response training as intervention for target response resurgence.</v>
      </c>
      <c r="E144" s="1" t="str">
        <f>'ScienceDirect - Initial'!E147</f>
        <v>Journal of applied behavior analysis</v>
      </c>
      <c r="F144" s="1">
        <f>'ScienceDirect - Initial'!F147</f>
        <v>0</v>
      </c>
      <c r="H144" s="1">
        <v>1</v>
      </c>
      <c r="I144" s="1">
        <v>1</v>
      </c>
      <c r="J144" t="b">
        <f t="shared" si="2"/>
        <v>1</v>
      </c>
      <c r="K144">
        <f t="array" ref="K144">INDEX($A$7:$F$3066,SMALL(IF(COUNTIF($L$5,$H$7:$H$3066)*COUNTIF($L$5,$I$7:$I$3066),MATCH(ROW($A$7:$A$3066),ROW($A$7:$A$3066)),""),ROWS($B$1:B138)),COLUMNS($A$1:B140))</f>
        <v>2017</v>
      </c>
      <c r="L144" t="str">
        <f t="array" ref="L144">INDEX($A$7:$F$3066,SMALL(IF(COUNTIF($L$5,$H$7:$H$3066)*COUNTIF($L$5,$I$7:$I$3066),MATCH(ROW($A$7:$A$3066),ROW($A$7:$A$3066)),""),ROWS($B$1:C138)),COLUMNS($A$1:C140))</f>
        <v>Liddon, Clare J.; Kelley, Michael E.; Podlesnik, Christopher A.</v>
      </c>
      <c r="M144" t="str">
        <f t="array" ref="M144">INDEX($A$7:$F$3066,SMALL(IF(COUNTIF($L$5,$H$7:$H$3066)*COUNTIF($L$5,$I$7:$I$3066),MATCH(ROW($A$7:$A$3066),ROW($A$7:$A$3066)),""),ROWS($B$1:D138)),COLUMNS($A$1:D140))</f>
        <v>An animal model of differential reinforcement of alternative behavior</v>
      </c>
      <c r="N144" t="str">
        <f t="array" ref="N144">INDEX($A$7:$F$3066,SMALL(IF(COUNTIF($L$5,$H$7:$H$3066)*COUNTIF($L$5,$I$7:$I$3066),MATCH(ROW($A$7:$A$3066),ROW($A$7:$A$3066)),""),ROWS($B$1:E138)),COLUMNS($A$1:E140))</f>
        <v>Learning and Motivation</v>
      </c>
      <c r="O144">
        <f t="array" ref="O144">INDEX($A$7:$F$3066,SMALL(IF(COUNTIF($L$5,$H$7:$H$3066)*COUNTIF($L$5,$I$7:$I$3066),MATCH(ROW($A$7:$A$3066),ROW($A$7:$A$3066)),""),ROWS($B$1:F138)),COLUMNS($A$1:F140))</f>
        <v>0</v>
      </c>
    </row>
    <row r="145" spans="1:15">
      <c r="A145" s="1">
        <f>'ScienceDirect - Initial'!A148</f>
        <v>0</v>
      </c>
      <c r="B145" s="1">
        <f>'ScienceDirect - Initial'!B148</f>
        <v>2003</v>
      </c>
      <c r="C145" s="1" t="str">
        <f>'ScienceDirect - Initial'!C148</f>
        <v>Ciesielski, Carol A.</v>
      </c>
      <c r="D145" s="1" t="str">
        <f>'ScienceDirect - Initial'!D148</f>
        <v>Sexually Transmitted Diseases in Men Who Have Sex with Men: An Epidemiologic Review.</v>
      </c>
      <c r="E145" s="1" t="str">
        <f>'ScienceDirect - Initial'!E148</f>
        <v>Current infectious disease reports</v>
      </c>
      <c r="F145" s="1">
        <f>'ScienceDirect - Initial'!F148</f>
        <v>0</v>
      </c>
      <c r="H145" s="1">
        <v>0</v>
      </c>
      <c r="I145" s="1">
        <v>0</v>
      </c>
      <c r="J145" t="b">
        <f t="shared" si="2"/>
        <v>1</v>
      </c>
      <c r="K145">
        <f t="array" ref="K145">INDEX($A$7:$F$3066,SMALL(IF(COUNTIF($L$5,$H$7:$H$3066)*COUNTIF($L$5,$I$7:$I$3066),MATCH(ROW($A$7:$A$3066),ROW($A$7:$A$3066)),""),ROWS($B$1:B139)),COLUMNS($A$1:B141))</f>
        <v>2008</v>
      </c>
      <c r="L145" t="str">
        <f t="array" ref="L145">INDEX($A$7:$F$3066,SMALL(IF(COUNTIF($L$5,$H$7:$H$3066)*COUNTIF($L$5,$I$7:$I$3066),MATCH(ROW($A$7:$A$3066),ROW($A$7:$A$3066)),""),ROWS($B$1:C139)),COLUMNS($A$1:C141))</f>
        <v>Volkert, Valerie M.</v>
      </c>
      <c r="M145" t="str">
        <f t="array" ref="M145">INDEX($A$7:$F$3066,SMALL(IF(COUNTIF($L$5,$H$7:$H$3066)*COUNTIF($L$5,$I$7:$I$3066),MATCH(ROW($A$7:$A$3066),ROW($A$7:$A$3066)),""),ROWS($B$1:D139)),COLUMNS($A$1:D141))</f>
        <v>An applied evaluation of resurgence: Functional communication training (FCT) and treatment relapse</v>
      </c>
      <c r="N145">
        <f t="array" ref="N145">INDEX($A$7:$F$3066,SMALL(IF(COUNTIF($L$5,$H$7:$H$3066)*COUNTIF($L$5,$I$7:$I$3066),MATCH(ROW($A$7:$A$3066),ROW($A$7:$A$3066)),""),ROWS($B$1:E139)),COLUMNS($A$1:E141))</f>
        <v>0</v>
      </c>
      <c r="O145">
        <f t="array" ref="O145">INDEX($A$7:$F$3066,SMALL(IF(COUNTIF($L$5,$H$7:$H$3066)*COUNTIF($L$5,$I$7:$I$3066),MATCH(ROW($A$7:$A$3066),ROW($A$7:$A$3066)),""),ROWS($B$1:F139)),COLUMNS($A$1:F141))</f>
        <v>0</v>
      </c>
    </row>
    <row r="146" spans="1:15">
      <c r="A146" s="1">
        <f>'ScienceDirect - Initial'!A149</f>
        <v>0</v>
      </c>
      <c r="B146" s="1">
        <f>'ScienceDirect - Initial'!B149</f>
        <v>2018</v>
      </c>
      <c r="C146" s="1" t="str">
        <f>'ScienceDirect - Initial'!C149</f>
        <v>Ghaemmaghami, Mahshid; Hanley, Gregory P; Jessel, Joshua; Landa, Robin</v>
      </c>
      <c r="D146" s="1" t="str">
        <f>'ScienceDirect - Initial'!D149</f>
        <v>Shaping complex functional communication responses.</v>
      </c>
      <c r="E146" s="1" t="str">
        <f>'ScienceDirect - Initial'!E149</f>
        <v>Journal of applied behavior analysis</v>
      </c>
      <c r="F146" s="1">
        <f>'ScienceDirect - Initial'!F149</f>
        <v>0</v>
      </c>
      <c r="H146" s="1">
        <v>1</v>
      </c>
      <c r="I146" s="1">
        <v>1</v>
      </c>
      <c r="J146" t="b">
        <f t="shared" si="2"/>
        <v>1</v>
      </c>
      <c r="K146">
        <f t="array" ref="K146">INDEX($A$7:$F$3066,SMALL(IF(COUNTIF($L$5,$H$7:$H$3066)*COUNTIF($L$5,$I$7:$I$3066),MATCH(ROW($A$7:$A$3066),ROW($A$7:$A$3066)),""),ROWS($B$1:B140)),COLUMNS($A$1:B142))</f>
        <v>2016</v>
      </c>
      <c r="L146" t="str">
        <f t="array" ref="L146">INDEX($A$7:$F$3066,SMALL(IF(COUNTIF($L$5,$H$7:$H$3066)*COUNTIF($L$5,$I$7:$I$3066),MATCH(ROW($A$7:$A$3066),ROW($A$7:$A$3066)),""),ROWS($B$1:C140)),COLUMNS($A$1:C142))</f>
        <v>Suess, Alyssa Nicole</v>
      </c>
      <c r="M146" t="str">
        <f t="array" ref="M146">INDEX($A$7:$F$3066,SMALL(IF(COUNTIF($L$5,$H$7:$H$3066)*COUNTIF($L$5,$I$7:$I$3066),MATCH(ROW($A$7:$A$3066),ROW($A$7:$A$3066)),""),ROWS($B$1:D140)),COLUMNS($A$1:D142))</f>
        <v>An evaluation of generalization, renewal, and resurgence during functional communication training conducted via telehealth</v>
      </c>
      <c r="N146">
        <f t="array" ref="N146">INDEX($A$7:$F$3066,SMALL(IF(COUNTIF($L$5,$H$7:$H$3066)*COUNTIF($L$5,$I$7:$I$3066),MATCH(ROW($A$7:$A$3066),ROW($A$7:$A$3066)),""),ROWS($B$1:E140)),COLUMNS($A$1:E142))</f>
        <v>0</v>
      </c>
      <c r="O146">
        <f t="array" ref="O146">INDEX($A$7:$F$3066,SMALL(IF(COUNTIF($L$5,$H$7:$H$3066)*COUNTIF($L$5,$I$7:$I$3066),MATCH(ROW($A$7:$A$3066),ROW($A$7:$A$3066)),""),ROWS($B$1:F140)),COLUMNS($A$1:F142))</f>
        <v>0</v>
      </c>
    </row>
    <row r="147" spans="1:15">
      <c r="A147" s="1">
        <f>'ScienceDirect - Initial'!A150</f>
        <v>0</v>
      </c>
      <c r="B147" s="1">
        <f>'ScienceDirect - Initial'!B150</f>
        <v>2013</v>
      </c>
      <c r="C147" s="1" t="str">
        <f>'ScienceDirect - Initial'!C150</f>
        <v>Winterbauer, Neil E; Lucke, Sara; Bouton, Mark E</v>
      </c>
      <c r="D147" s="1" t="str">
        <f>'ScienceDirect - Initial'!D150</f>
        <v>Some Factors Modulating the Strength of Resurgence After Extinction of an Instrumental Behavior.</v>
      </c>
      <c r="E147" s="1" t="str">
        <f>'ScienceDirect - Initial'!E150</f>
        <v>Learning and motivation</v>
      </c>
      <c r="F147" s="1">
        <f>'ScienceDirect - Initial'!F150</f>
        <v>0</v>
      </c>
      <c r="H147" s="1">
        <v>1</v>
      </c>
      <c r="I147" s="1">
        <v>1</v>
      </c>
      <c r="J147" t="b">
        <f t="shared" si="2"/>
        <v>1</v>
      </c>
      <c r="K147">
        <f t="array" ref="K147">INDEX($A$7:$F$3066,SMALL(IF(COUNTIF($L$5,$H$7:$H$3066)*COUNTIF($L$5,$I$7:$I$3066),MATCH(ROW($A$7:$A$3066),ROW($A$7:$A$3066)),""),ROWS($B$1:B141)),COLUMNS($A$1:B143))</f>
        <v>2017</v>
      </c>
      <c r="L147" t="str">
        <f t="array" ref="L147">INDEX($A$7:$F$3066,SMALL(IF(COUNTIF($L$5,$H$7:$H$3066)*COUNTIF($L$5,$I$7:$I$3066),MATCH(ROW($A$7:$A$3066),ROW($A$7:$A$3066)),""),ROWS($B$1:C141)),COLUMNS($A$1:C143))</f>
        <v>Adami, Summer; Falcomata, Terry S.; Muething, Colin S.; Hoffman, Katherine</v>
      </c>
      <c r="M147" t="str">
        <f t="array" ref="M147">INDEX($A$7:$F$3066,SMALL(IF(COUNTIF($L$5,$H$7:$H$3066)*COUNTIF($L$5,$I$7:$I$3066),MATCH(ROW($A$7:$A$3066),ROW($A$7:$A$3066)),""),ROWS($B$1:D141)),COLUMNS($A$1:D143))</f>
        <v>An evaluation of lag schedules of reinforcement during functional communication training: Effects on varied mand responding and challenging behavior</v>
      </c>
      <c r="N147" t="str">
        <f t="array" ref="N147">INDEX($A$7:$F$3066,SMALL(IF(COUNTIF($L$5,$H$7:$H$3066)*COUNTIF($L$5,$I$7:$I$3066),MATCH(ROW($A$7:$A$3066),ROW($A$7:$A$3066)),""),ROWS($B$1:E141)),COLUMNS($A$1:E143))</f>
        <v>Behavior Analysis in Practice</v>
      </c>
      <c r="O147">
        <f t="array" ref="O147">INDEX($A$7:$F$3066,SMALL(IF(COUNTIF($L$5,$H$7:$H$3066)*COUNTIF($L$5,$I$7:$I$3066),MATCH(ROW($A$7:$A$3066),ROW($A$7:$A$3066)),""),ROWS($B$1:F141)),COLUMNS($A$1:F143))</f>
        <v>0</v>
      </c>
    </row>
    <row r="148" spans="1:15">
      <c r="A148" s="1">
        <f>'ScienceDirect - Initial'!A151</f>
        <v>0</v>
      </c>
      <c r="B148" s="1">
        <f>'ScienceDirect - Initial'!B151</f>
        <v>2019</v>
      </c>
      <c r="C148" s="1" t="str">
        <f>'ScienceDirect - Initial'!C151</f>
        <v>Corne, R; Leconte, C; Ouradou, M; Fassina, V; Zhu, Y; Déou, E; Besson, V; Plotkine, M; Marchand-Leroux, C; Mongeau, R</v>
      </c>
      <c r="D148" s="1" t="str">
        <f>'ScienceDirect - Initial'!D151</f>
        <v>Spontaneous resurgence of conditioned fear weeks after successful extinction in brain injured mice.</v>
      </c>
      <c r="E148" s="1" t="str">
        <f>'ScienceDirect - Initial'!E151</f>
        <v>Progress in neuro-psychopharmacology &amp; biological psychiatry</v>
      </c>
      <c r="F148" s="1">
        <f>'ScienceDirect - Initial'!F151</f>
        <v>0</v>
      </c>
      <c r="H148" s="1">
        <v>0</v>
      </c>
      <c r="I148" s="1">
        <v>0</v>
      </c>
      <c r="J148" t="b">
        <f t="shared" si="2"/>
        <v>1</v>
      </c>
      <c r="K148">
        <f t="array" ref="K148">INDEX($A$7:$F$3066,SMALL(IF(COUNTIF($L$5,$H$7:$H$3066)*COUNTIF($L$5,$I$7:$I$3066),MATCH(ROW($A$7:$A$3066),ROW($A$7:$A$3066)),""),ROWS($B$1:B142)),COLUMNS($A$1:B144))</f>
        <v>2013</v>
      </c>
      <c r="L148" t="str">
        <f t="array" ref="L148">INDEX($A$7:$F$3066,SMALL(IF(COUNTIF($L$5,$H$7:$H$3066)*COUNTIF($L$5,$I$7:$I$3066),MATCH(ROW($A$7:$A$3066),ROW($A$7:$A$3066)),""),ROWS($B$1:C142)),COLUMNS($A$1:C144))</f>
        <v>Wacker, David P.; Harding, Jay W.; Morgan, Theresa A.; Berg, Wendy K.; Schieltz, Kelly M.; Lee, John F.; Padilla, Yaniz C.</v>
      </c>
      <c r="M148" t="str">
        <f t="array" ref="M148">INDEX($A$7:$F$3066,SMALL(IF(COUNTIF($L$5,$H$7:$H$3066)*COUNTIF($L$5,$I$7:$I$3066),MATCH(ROW($A$7:$A$3066),ROW($A$7:$A$3066)),""),ROWS($B$1:D142)),COLUMNS($A$1:D144))</f>
        <v>An evaluation of resurgence during functional communication training</v>
      </c>
      <c r="N148" t="str">
        <f t="array" ref="N148">INDEX($A$7:$F$3066,SMALL(IF(COUNTIF($L$5,$H$7:$H$3066)*COUNTIF($L$5,$I$7:$I$3066),MATCH(ROW($A$7:$A$3066),ROW($A$7:$A$3066)),""),ROWS($B$1:E142)),COLUMNS($A$1:E144))</f>
        <v>The Psychological Record</v>
      </c>
      <c r="O148">
        <f t="array" ref="O148">INDEX($A$7:$F$3066,SMALL(IF(COUNTIF($L$5,$H$7:$H$3066)*COUNTIF($L$5,$I$7:$I$3066),MATCH(ROW($A$7:$A$3066),ROW($A$7:$A$3066)),""),ROWS($B$1:F142)),COLUMNS($A$1:F144))</f>
        <v>0</v>
      </c>
    </row>
    <row r="149" spans="1:15">
      <c r="A149" s="1">
        <f>'ScienceDirect - Initial'!A152</f>
        <v>0</v>
      </c>
      <c r="B149" s="1">
        <f>'ScienceDirect - Initial'!B152</f>
        <v>2017</v>
      </c>
      <c r="C149" s="1" t="str">
        <f>'ScienceDirect - Initial'!C152</f>
        <v>Craig, Andrew R; Browning, Kaitlyn O; Shahan, Timothy A</v>
      </c>
      <c r="D149" s="1" t="str">
        <f>'ScienceDirect - Initial'!D152</f>
        <v>Stimuli previously associated with reinforcement mitigate resurgence.</v>
      </c>
      <c r="E149" s="1" t="str">
        <f>'ScienceDirect - Initial'!E152</f>
        <v>Journal of the experimental analysis of behavior</v>
      </c>
      <c r="F149" s="1">
        <f>'ScienceDirect - Initial'!F152</f>
        <v>0</v>
      </c>
      <c r="H149" s="1">
        <v>1</v>
      </c>
      <c r="I149" s="1">
        <v>1</v>
      </c>
      <c r="J149" t="b">
        <f t="shared" si="2"/>
        <v>1</v>
      </c>
      <c r="K149">
        <f t="array" ref="K149">INDEX($A$7:$F$3066,SMALL(IF(COUNTIF($L$5,$H$7:$H$3066)*COUNTIF($L$5,$I$7:$I$3066),MATCH(ROW($A$7:$A$3066),ROW($A$7:$A$3066)),""),ROWS($B$1:B143)),COLUMNS($A$1:B145))</f>
        <v>2009</v>
      </c>
      <c r="L149" t="str">
        <f t="array" ref="L149">INDEX($A$7:$F$3066,SMALL(IF(COUNTIF($L$5,$H$7:$H$3066)*COUNTIF($L$5,$I$7:$I$3066),MATCH(ROW($A$7:$A$3066),ROW($A$7:$A$3066)),""),ROWS($B$1:C143)),COLUMNS($A$1:C145))</f>
        <v>Volkert, Valerie M.; Lerman, Dorothea C.; Call, Nathan A.; Trosclair-Lasserre, Nicole</v>
      </c>
      <c r="M149" t="str">
        <f t="array" ref="M149">INDEX($A$7:$F$3066,SMALL(IF(COUNTIF($L$5,$H$7:$H$3066)*COUNTIF($L$5,$I$7:$I$3066),MATCH(ROW($A$7:$A$3066),ROW($A$7:$A$3066)),""),ROWS($B$1:D143)),COLUMNS($A$1:D145))</f>
        <v>An evaluation of resurgence during treatment with functional communication training</v>
      </c>
      <c r="N149" t="str">
        <f t="array" ref="N149">INDEX($A$7:$F$3066,SMALL(IF(COUNTIF($L$5,$H$7:$H$3066)*COUNTIF($L$5,$I$7:$I$3066),MATCH(ROW($A$7:$A$3066),ROW($A$7:$A$3066)),""),ROWS($B$1:E143)),COLUMNS($A$1:E145))</f>
        <v>Journal of Applied Behavior Analysis</v>
      </c>
      <c r="O149">
        <f t="array" ref="O149">INDEX($A$7:$F$3066,SMALL(IF(COUNTIF($L$5,$H$7:$H$3066)*COUNTIF($L$5,$I$7:$I$3066),MATCH(ROW($A$7:$A$3066),ROW($A$7:$A$3066)),""),ROWS($B$1:F143)),COLUMNS($A$1:F145))</f>
        <v>0</v>
      </c>
    </row>
    <row r="150" spans="1:15">
      <c r="A150" s="1">
        <f>'ScienceDirect - Initial'!A153</f>
        <v>0</v>
      </c>
      <c r="B150" s="1">
        <f>'ScienceDirect - Initial'!B153</f>
        <v>2015</v>
      </c>
      <c r="C150" s="1" t="str">
        <f>'ScienceDirect - Initial'!C153</f>
        <v>Kincaid, Stephanie L; Lattal, Kennon A; Spence, Jake</v>
      </c>
      <c r="D150" s="1" t="str">
        <f>'ScienceDirect - Initial'!D153</f>
        <v>Super-resurgence: ABA renewal increases resurgence.</v>
      </c>
      <c r="E150" s="1" t="str">
        <f>'ScienceDirect - Initial'!E153</f>
        <v>Behavioural processes</v>
      </c>
      <c r="F150" s="1">
        <f>'ScienceDirect - Initial'!F153</f>
        <v>0</v>
      </c>
      <c r="H150" s="1">
        <v>1</v>
      </c>
      <c r="I150" s="1">
        <v>1</v>
      </c>
      <c r="J150" t="b">
        <f t="shared" si="2"/>
        <v>1</v>
      </c>
      <c r="K150">
        <f t="array" ref="K150">INDEX($A$7:$F$3066,SMALL(IF(COUNTIF($L$5,$H$7:$H$3066)*COUNTIF($L$5,$I$7:$I$3066),MATCH(ROW($A$7:$A$3066),ROW($A$7:$A$3066)),""),ROWS($B$1:B144)),COLUMNS($A$1:B146))</f>
        <v>2020</v>
      </c>
      <c r="L150" t="str">
        <f t="array" ref="L150">INDEX($A$7:$F$3066,SMALL(IF(COUNTIF($L$5,$H$7:$H$3066)*COUNTIF($L$5,$I$7:$I$3066),MATCH(ROW($A$7:$A$3066),ROW($A$7:$A$3066)),""),ROWS($B$1:C144)),COLUMNS($A$1:C146))</f>
        <v>Suess, Alyssa N.; Schieltz, Kelly M.; Wacker, David P.; Detrick, Jessica; Podlesnik, Christopher A.</v>
      </c>
      <c r="M150" t="str">
        <f t="array" ref="M150">INDEX($A$7:$F$3066,SMALL(IF(COUNTIF($L$5,$H$7:$H$3066)*COUNTIF($L$5,$I$7:$I$3066),MATCH(ROW($A$7:$A$3066),ROW($A$7:$A$3066)),""),ROWS($B$1:D144)),COLUMNS($A$1:D146))</f>
        <v>An evaluation of resurgence following functional communication training conducted in alternative antecedent contexts via telehealth</v>
      </c>
      <c r="N150" t="str">
        <f t="array" ref="N150">INDEX($A$7:$F$3066,SMALL(IF(COUNTIF($L$5,$H$7:$H$3066)*COUNTIF($L$5,$I$7:$I$3066),MATCH(ROW($A$7:$A$3066),ROW($A$7:$A$3066)),""),ROWS($B$1:E144)),COLUMNS($A$1:E146))</f>
        <v>Journal of the Experimental Analysis of Behavior</v>
      </c>
      <c r="O150">
        <f t="array" ref="O150">INDEX($A$7:$F$3066,SMALL(IF(COUNTIF($L$5,$H$7:$H$3066)*COUNTIF($L$5,$I$7:$I$3066),MATCH(ROW($A$7:$A$3066),ROW($A$7:$A$3066)),""),ROWS($B$1:F144)),COLUMNS($A$1:F146))</f>
        <v>0</v>
      </c>
    </row>
    <row r="151" spans="1:15">
      <c r="A151" s="1">
        <f>'ScienceDirect - Initial'!A154</f>
        <v>0</v>
      </c>
      <c r="B151" s="1">
        <f>'ScienceDirect - Initial'!B154</f>
        <v>2012</v>
      </c>
      <c r="C151" s="1" t="str">
        <f>'ScienceDirect - Initial'!C154</f>
        <v>McHugh, Louise; Procter, Jonathan; Herzog, Michaela; Schock, Anne-Kathrin; Reed, Phil</v>
      </c>
      <c r="D151" s="1" t="str">
        <f>'ScienceDirect - Initial'!D154</f>
        <v>The effect of mindfulness on extinction and behavioral resurgence.</v>
      </c>
      <c r="E151" s="1" t="str">
        <f>'ScienceDirect - Initial'!E154</f>
        <v>Learning &amp; behavior</v>
      </c>
      <c r="F151" s="1">
        <f>'ScienceDirect - Initial'!F154</f>
        <v>0</v>
      </c>
      <c r="H151" s="1">
        <v>1</v>
      </c>
      <c r="I151" s="1">
        <v>1</v>
      </c>
      <c r="J151" t="b">
        <f t="shared" si="2"/>
        <v>1</v>
      </c>
      <c r="K151">
        <f t="array" ref="K151">INDEX($A$7:$F$3066,SMALL(IF(COUNTIF($L$5,$H$7:$H$3066)*COUNTIF($L$5,$I$7:$I$3066),MATCH(ROW($A$7:$A$3066),ROW($A$7:$A$3066)),""),ROWS($B$1:B145)),COLUMNS($A$1:B147))</f>
        <v>2014</v>
      </c>
      <c r="L151" t="str">
        <f t="array" ref="L151">INDEX($A$7:$F$3066,SMALL(IF(COUNTIF($L$5,$H$7:$H$3066)*COUNTIF($L$5,$I$7:$I$3066),MATCH(ROW($A$7:$A$3066),ROW($A$7:$A$3066)),""),ROWS($B$1:C145)),COLUMNS($A$1:C147))</f>
        <v>Hoffman, Katherine; Falcomata, Terry S.</v>
      </c>
      <c r="M151" t="str">
        <f t="array" ref="M151">INDEX($A$7:$F$3066,SMALL(IF(COUNTIF($L$5,$H$7:$H$3066)*COUNTIF($L$5,$I$7:$I$3066),MATCH(ROW($A$7:$A$3066),ROW($A$7:$A$3066)),""),ROWS($B$1:D145)),COLUMNS($A$1:D147))</f>
        <v>An evaluation of resurgence of appropriate communication in individuals with autism who exhibit severe problem behavior</v>
      </c>
      <c r="N151" t="str">
        <f t="array" ref="N151">INDEX($A$7:$F$3066,SMALL(IF(COUNTIF($L$5,$H$7:$H$3066)*COUNTIF($L$5,$I$7:$I$3066),MATCH(ROW($A$7:$A$3066),ROW($A$7:$A$3066)),""),ROWS($B$1:E145)),COLUMNS($A$1:E147))</f>
        <v>Journal of Applied Behavior Analysis</v>
      </c>
      <c r="O151">
        <f t="array" ref="O151">INDEX($A$7:$F$3066,SMALL(IF(COUNTIF($L$5,$H$7:$H$3066)*COUNTIF($L$5,$I$7:$I$3066),MATCH(ROW($A$7:$A$3066),ROW($A$7:$A$3066)),""),ROWS($B$1:F145)),COLUMNS($A$1:F147))</f>
        <v>0</v>
      </c>
    </row>
    <row r="152" spans="1:15">
      <c r="A152" s="1">
        <f>'ScienceDirect - Initial'!A155</f>
        <v>0</v>
      </c>
      <c r="B152" s="1">
        <f>'ScienceDirect - Initial'!B155</f>
        <v>2000</v>
      </c>
      <c r="C152" s="1" t="str">
        <f>'ScienceDirect - Initial'!C155</f>
        <v>Mueller, M M; Moore, J W; Doggett, R A; Tingstrom, D H</v>
      </c>
      <c r="D152" s="1" t="str">
        <f>'ScienceDirect - Initial'!D155</f>
        <v>The effectiveness of contingency-specific and contingency-nonspecific prompts in controlling bathroom graffiti.</v>
      </c>
      <c r="E152" s="1" t="str">
        <f>'ScienceDirect - Initial'!E155</f>
        <v>Journal of applied behavior analysis</v>
      </c>
      <c r="F152" s="1">
        <f>'ScienceDirect - Initial'!F155</f>
        <v>0</v>
      </c>
      <c r="H152" s="1">
        <v>0</v>
      </c>
      <c r="I152" s="1">
        <v>0</v>
      </c>
      <c r="J152" t="b">
        <f t="shared" si="2"/>
        <v>1</v>
      </c>
      <c r="K152">
        <f t="array" ref="K152">INDEX($A$7:$F$3066,SMALL(IF(COUNTIF($L$5,$H$7:$H$3066)*COUNTIF($L$5,$I$7:$I$3066),MATCH(ROW($A$7:$A$3066),ROW($A$7:$A$3066)),""),ROWS($B$1:B146)),COLUMNS($A$1:B148))</f>
        <v>2018</v>
      </c>
      <c r="L152" t="str">
        <f t="array" ref="L152">INDEX($A$7:$F$3066,SMALL(IF(COUNTIF($L$5,$H$7:$H$3066)*COUNTIF($L$5,$I$7:$I$3066),MATCH(ROW($A$7:$A$3066),ROW($A$7:$A$3066)),""),ROWS($B$1:C146)),COLUMNS($A$1:C148))</f>
        <v>Liggett, Ashley P.; Nastri, Regina; Podlesnik, Christopher A.</v>
      </c>
      <c r="M152" t="str">
        <f t="array" ref="M152">INDEX($A$7:$F$3066,SMALL(IF(COUNTIF($L$5,$H$7:$H$3066)*COUNTIF($L$5,$I$7:$I$3066),MATCH(ROW($A$7:$A$3066),ROW($A$7:$A$3066)),""),ROWS($B$1:D146)),COLUMNS($A$1:D148))</f>
        <v>Assessing the combined effects of resurgence and reinstatement in children diagnosed with autism spectrum disorder</v>
      </c>
      <c r="N152" t="str">
        <f t="array" ref="N152">INDEX($A$7:$F$3066,SMALL(IF(COUNTIF($L$5,$H$7:$H$3066)*COUNTIF($L$5,$I$7:$I$3066),MATCH(ROW($A$7:$A$3066),ROW($A$7:$A$3066)),""),ROWS($B$1:E146)),COLUMNS($A$1:E148))</f>
        <v>Journal of the Experimental Analysis of Behavior</v>
      </c>
      <c r="O152">
        <f t="array" ref="O152">INDEX($A$7:$F$3066,SMALL(IF(COUNTIF($L$5,$H$7:$H$3066)*COUNTIF($L$5,$I$7:$I$3066),MATCH(ROW($A$7:$A$3066),ROW($A$7:$A$3066)),""),ROWS($B$1:F146)),COLUMNS($A$1:F148))</f>
        <v>0</v>
      </c>
    </row>
    <row r="153" spans="1:15">
      <c r="A153" s="1">
        <f>'ScienceDirect - Initial'!A156</f>
        <v>0</v>
      </c>
      <c r="B153" s="1">
        <f>'ScienceDirect - Initial'!B156</f>
        <v>2015</v>
      </c>
      <c r="C153" s="1" t="str">
        <f>'ScienceDirect - Initial'!C156</f>
        <v>Alessandri, Jérôme; Lattal, Kennon A; Cançado, Carlos R X</v>
      </c>
      <c r="D153" s="1" t="str">
        <f>'ScienceDirect - Initial'!D156</f>
        <v>The recurrence of negatively reinforced responding of humans.</v>
      </c>
      <c r="E153" s="1" t="str">
        <f>'ScienceDirect - Initial'!E156</f>
        <v>Journal of the experimental analysis of behavior</v>
      </c>
      <c r="F153" s="1">
        <f>'ScienceDirect - Initial'!F156</f>
        <v>0</v>
      </c>
      <c r="H153" s="1">
        <v>1</v>
      </c>
      <c r="I153" s="1">
        <v>1</v>
      </c>
      <c r="J153" t="b">
        <f t="shared" si="2"/>
        <v>1</v>
      </c>
      <c r="K153">
        <f t="array" ref="K153">INDEX($A$7:$F$3066,SMALL(IF(COUNTIF($L$5,$H$7:$H$3066)*COUNTIF($L$5,$I$7:$I$3066),MATCH(ROW($A$7:$A$3066),ROW($A$7:$A$3066)),""),ROWS($B$1:B147)),COLUMNS($A$1:B149))</f>
        <v>2018</v>
      </c>
      <c r="L153" t="str">
        <f t="array" ref="L153">INDEX($A$7:$F$3066,SMALL(IF(COUNTIF($L$5,$H$7:$H$3066)*COUNTIF($L$5,$I$7:$I$3066),MATCH(ROW($A$7:$A$3066),ROW($A$7:$A$3066)),""),ROWS($B$1:C147)),COLUMNS($A$1:C149))</f>
        <v>Kestner, Kathryn M.; Diaz‐Salvat, Claudia C.; St. Peter, Claire C.; Peterson, Stephanie M.</v>
      </c>
      <c r="M153" t="str">
        <f t="array" ref="M153">INDEX($A$7:$F$3066,SMALL(IF(COUNTIF($L$5,$H$7:$H$3066)*COUNTIF($L$5,$I$7:$I$3066),MATCH(ROW($A$7:$A$3066),ROW($A$7:$A$3066)),""),ROWS($B$1:D147)),COLUMNS($A$1:D149))</f>
        <v>Assessing the repeatability of resurgence in humans: Implications for the use of within‐subject designs</v>
      </c>
      <c r="N153" t="str">
        <f t="array" ref="N153">INDEX($A$7:$F$3066,SMALL(IF(COUNTIF($L$5,$H$7:$H$3066)*COUNTIF($L$5,$I$7:$I$3066),MATCH(ROW($A$7:$A$3066),ROW($A$7:$A$3066)),""),ROWS($B$1:E147)),COLUMNS($A$1:E149))</f>
        <v>Journal of the Experimental Analysis of Behavior</v>
      </c>
      <c r="O153">
        <f t="array" ref="O153">INDEX($A$7:$F$3066,SMALL(IF(COUNTIF($L$5,$H$7:$H$3066)*COUNTIF($L$5,$I$7:$I$3066),MATCH(ROW($A$7:$A$3066),ROW($A$7:$A$3066)),""),ROWS($B$1:F147)),COLUMNS($A$1:F149))</f>
        <v>0</v>
      </c>
    </row>
    <row r="154" spans="1:15">
      <c r="A154" s="1">
        <f>'ScienceDirect - Initial'!A157</f>
        <v>0</v>
      </c>
      <c r="B154" s="1">
        <f>'ScienceDirect - Initial'!B157</f>
        <v>2016</v>
      </c>
      <c r="C154" s="1" t="str">
        <f>'ScienceDirect - Initial'!C157</f>
        <v>Shyman, Eric</v>
      </c>
      <c r="D154" s="1" t="str">
        <f>'ScienceDirect - Initial'!D157</f>
        <v>The Reinforcement of Ableism: Normality, the Medical Model of Disability, and Humanism in Applied Behavior Analysis and ASD.</v>
      </c>
      <c r="E154" s="1" t="str">
        <f>'ScienceDirect - Initial'!E157</f>
        <v>Intellectual and developmental disabilities</v>
      </c>
      <c r="F154" s="1">
        <f>'ScienceDirect - Initial'!F157</f>
        <v>0</v>
      </c>
      <c r="H154" s="1">
        <v>0</v>
      </c>
      <c r="I154" s="1">
        <v>0</v>
      </c>
      <c r="J154" t="b">
        <f t="shared" si="2"/>
        <v>1</v>
      </c>
      <c r="K154">
        <f t="array" ref="K154">INDEX($A$7:$F$3066,SMALL(IF(COUNTIF($L$5,$H$7:$H$3066)*COUNTIF($L$5,$I$7:$I$3066),MATCH(ROW($A$7:$A$3066),ROW($A$7:$A$3066)),""),ROWS($B$1:B148)),COLUMNS($A$1:B150))</f>
        <v>2019</v>
      </c>
      <c r="L154" t="str">
        <f t="array" ref="L154">INDEX($A$7:$F$3066,SMALL(IF(COUNTIF($L$5,$H$7:$H$3066)*COUNTIF($L$5,$I$7:$I$3066),MATCH(ROW($A$7:$A$3066),ROW($A$7:$A$3066)),""),ROWS($B$1:C148)),COLUMNS($A$1:C150))</f>
        <v>Fisher, Wayne W.; Saini, Valdeep; Greer, Brian D.; Sullivan, William E.; Roane, Henry S.; Fuhrman, Ashley M.; Craig, Andrew R.; Kimball, Ryan T.</v>
      </c>
      <c r="M154" t="str">
        <f t="array" ref="M154">INDEX($A$7:$F$3066,SMALL(IF(COUNTIF($L$5,$H$7:$H$3066)*COUNTIF($L$5,$I$7:$I$3066),MATCH(ROW($A$7:$A$3066),ROW($A$7:$A$3066)),""),ROWS($B$1:D148)),COLUMNS($A$1:D150))</f>
        <v>Baseline reinforcement rate and resurgence of destructive behavior</v>
      </c>
      <c r="N154" t="str">
        <f t="array" ref="N154">INDEX($A$7:$F$3066,SMALL(IF(COUNTIF($L$5,$H$7:$H$3066)*COUNTIF($L$5,$I$7:$I$3066),MATCH(ROW($A$7:$A$3066),ROW($A$7:$A$3066)),""),ROWS($B$1:E148)),COLUMNS($A$1:E150))</f>
        <v>Journal of the Experimental Analysis of Behavior</v>
      </c>
      <c r="O154">
        <f t="array" ref="O154">INDEX($A$7:$F$3066,SMALL(IF(COUNTIF($L$5,$H$7:$H$3066)*COUNTIF($L$5,$I$7:$I$3066),MATCH(ROW($A$7:$A$3066),ROW($A$7:$A$3066)),""),ROWS($B$1:F148)),COLUMNS($A$1:F150))</f>
        <v>0</v>
      </c>
    </row>
    <row r="155" spans="1:15">
      <c r="A155" s="1">
        <f>'ScienceDirect - Initial'!A158</f>
        <v>0</v>
      </c>
      <c r="B155" s="1">
        <f>'ScienceDirect - Initial'!B158</f>
        <v>2014</v>
      </c>
      <c r="C155" s="1" t="str">
        <f>'ScienceDirect - Initial'!C158</f>
        <v>Pritchard, Duncan; Hoerger, Marguerite; Mace, F Charles</v>
      </c>
      <c r="D155" s="1" t="str">
        <f>'ScienceDirect - Initial'!D158</f>
        <v>Treatment relapse and behavioral momentum theory.</v>
      </c>
      <c r="E155" s="1" t="str">
        <f>'ScienceDirect - Initial'!E158</f>
        <v>Journal of applied behavior analysis</v>
      </c>
      <c r="F155" s="1">
        <f>'ScienceDirect - Initial'!F158</f>
        <v>0</v>
      </c>
      <c r="H155" s="1">
        <v>1</v>
      </c>
      <c r="I155" s="1">
        <v>1</v>
      </c>
      <c r="J155" t="b">
        <f t="shared" si="2"/>
        <v>1</v>
      </c>
      <c r="K155">
        <f t="array" ref="K155">INDEX($A$7:$F$3066,SMALL(IF(COUNTIF($L$5,$H$7:$H$3066)*COUNTIF($L$5,$I$7:$I$3066),MATCH(ROW($A$7:$A$3066),ROW($A$7:$A$3066)),""),ROWS($B$1:B149)),COLUMNS($A$1:B151))</f>
        <v>2009</v>
      </c>
      <c r="L155" t="str">
        <f t="array" ref="L155">INDEX($A$7:$F$3066,SMALL(IF(COUNTIF($L$5,$H$7:$H$3066)*COUNTIF($L$5,$I$7:$I$3066),MATCH(ROW($A$7:$A$3066),ROW($A$7:$A$3066)),""),ROWS($B$1:C149)),COLUMNS($A$1:C151))</f>
        <v>Podlesnik, Christopher A.; Shahan, Timothy A.</v>
      </c>
      <c r="M155" t="str">
        <f t="array" ref="M155">INDEX($A$7:$F$3066,SMALL(IF(COUNTIF($L$5,$H$7:$H$3066)*COUNTIF($L$5,$I$7:$I$3066),MATCH(ROW($A$7:$A$3066),ROW($A$7:$A$3066)),""),ROWS($B$1:D149)),COLUMNS($A$1:D151))</f>
        <v>Behavioral momentum and relapse of extinguished operant responding</v>
      </c>
      <c r="N155" t="str">
        <f t="array" ref="N155">INDEX($A$7:$F$3066,SMALL(IF(COUNTIF($L$5,$H$7:$H$3066)*COUNTIF($L$5,$I$7:$I$3066),MATCH(ROW($A$7:$A$3066),ROW($A$7:$A$3066)),""),ROWS($B$1:E149)),COLUMNS($A$1:E151))</f>
        <v>Learning &amp; Behavior</v>
      </c>
      <c r="O155">
        <f t="array" ref="O155">INDEX($A$7:$F$3066,SMALL(IF(COUNTIF($L$5,$H$7:$H$3066)*COUNTIF($L$5,$I$7:$I$3066),MATCH(ROW($A$7:$A$3066),ROW($A$7:$A$3066)),""),ROWS($B$1:F149)),COLUMNS($A$1:F151))</f>
        <v>0</v>
      </c>
    </row>
    <row r="156" spans="1:15">
      <c r="A156" s="1">
        <f>'ScienceDirect - Initial'!A159</f>
        <v>0</v>
      </c>
      <c r="B156" s="1">
        <f>'ScienceDirect - Initial'!B159</f>
        <v>2014</v>
      </c>
      <c r="C156" s="1" t="str">
        <f>'ScienceDirect - Initial'!C159</f>
        <v>Bouton, Mark E</v>
      </c>
      <c r="D156" s="1" t="str">
        <f>'ScienceDirect - Initial'!D159</f>
        <v>Why behavior change is difficult to sustain.</v>
      </c>
      <c r="E156" s="1" t="str">
        <f>'ScienceDirect - Initial'!E159</f>
        <v>Preventive medicine</v>
      </c>
      <c r="F156" s="1">
        <f>'ScienceDirect - Initial'!F159</f>
        <v>0</v>
      </c>
      <c r="H156" s="1">
        <v>1</v>
      </c>
      <c r="I156" s="1">
        <v>1</v>
      </c>
      <c r="J156" t="b">
        <f t="shared" si="2"/>
        <v>1</v>
      </c>
      <c r="K156">
        <f t="array" ref="K156">INDEX($A$7:$F$3066,SMALL(IF(COUNTIF($L$5,$H$7:$H$3066)*COUNTIF($L$5,$I$7:$I$3066),MATCH(ROW($A$7:$A$3066),ROW($A$7:$A$3066)),""),ROWS($B$1:B150)),COLUMNS($A$1:B152))</f>
        <v>2013</v>
      </c>
      <c r="L156" t="str">
        <f t="array" ref="L156">INDEX($A$7:$F$3066,SMALL(IF(COUNTIF($L$5,$H$7:$H$3066)*COUNTIF($L$5,$I$7:$I$3066),MATCH(ROW($A$7:$A$3066),ROW($A$7:$A$3066)),""),ROWS($B$1:C150)),COLUMNS($A$1:C152))</f>
        <v>Sweeney, Mary M.; Shahan, Timothy A.</v>
      </c>
      <c r="M156" t="str">
        <f t="array" ref="M156">INDEX($A$7:$F$3066,SMALL(IF(COUNTIF($L$5,$H$7:$H$3066)*COUNTIF($L$5,$I$7:$I$3066),MATCH(ROW($A$7:$A$3066),ROW($A$7:$A$3066)),""),ROWS($B$1:D150)),COLUMNS($A$1:D152))</f>
        <v>Behavioral momentum and resurgence: Effects of time in extinction and repeated resurgence tests</v>
      </c>
      <c r="N156" t="str">
        <f t="array" ref="N156">INDEX($A$7:$F$3066,SMALL(IF(COUNTIF($L$5,$H$7:$H$3066)*COUNTIF($L$5,$I$7:$I$3066),MATCH(ROW($A$7:$A$3066),ROW($A$7:$A$3066)),""),ROWS($B$1:E150)),COLUMNS($A$1:E152))</f>
        <v>Learning &amp; Behavior</v>
      </c>
      <c r="O156">
        <f t="array" ref="O156">INDEX($A$7:$F$3066,SMALL(IF(COUNTIF($L$5,$H$7:$H$3066)*COUNTIF($L$5,$I$7:$I$3066),MATCH(ROW($A$7:$A$3066),ROW($A$7:$A$3066)),""),ROWS($B$1:F150)),COLUMNS($A$1:F152))</f>
        <v>0</v>
      </c>
    </row>
    <row r="157" spans="1:15">
      <c r="A157" s="1">
        <f>'ScienceDirect - Initial'!A160</f>
        <v>0</v>
      </c>
      <c r="B157" s="1">
        <f>'ScienceDirect - Initial'!B160</f>
        <v>2015</v>
      </c>
      <c r="C157" s="1" t="str">
        <f>'ScienceDirect - Initial'!C160</f>
        <v>Fujimaki, Shun; Lattal, Kennon A.; Sakagami, Takayuki</v>
      </c>
      <c r="D157" s="1" t="str">
        <f>'ScienceDirect - Initial'!D160</f>
        <v>A further look at reinforcement rate and resurgence</v>
      </c>
      <c r="E157" s="1" t="str">
        <f>'ScienceDirect - Initial'!E160</f>
        <v>Revista Mexicana de Análisis de la Conducta</v>
      </c>
      <c r="F157" s="1">
        <f>'ScienceDirect - Initial'!F160</f>
        <v>0</v>
      </c>
      <c r="H157" s="1">
        <v>1</v>
      </c>
      <c r="I157" s="1">
        <v>1</v>
      </c>
      <c r="J157" t="b">
        <f t="shared" si="2"/>
        <v>1</v>
      </c>
      <c r="K157">
        <f t="array" ref="K157">INDEX($A$7:$F$3066,SMALL(IF(COUNTIF($L$5,$H$7:$H$3066)*COUNTIF($L$5,$I$7:$I$3066),MATCH(ROW($A$7:$A$3066),ROW($A$7:$A$3066)),""),ROWS($B$1:B151)),COLUMNS($A$1:B153))</f>
        <v>2016</v>
      </c>
      <c r="L157" t="str">
        <f t="array" ref="L157">INDEX($A$7:$F$3066,SMALL(IF(COUNTIF($L$5,$H$7:$H$3066)*COUNTIF($L$5,$I$7:$I$3066),MATCH(ROW($A$7:$A$3066),ROW($A$7:$A$3066)),""),ROWS($B$1:C151)),COLUMNS($A$1:C153))</f>
        <v>Craig, Andrew R.; Shahan, Timothy A.</v>
      </c>
      <c r="M157" t="str">
        <f t="array" ref="M157">INDEX($A$7:$F$3066,SMALL(IF(COUNTIF($L$5,$H$7:$H$3066)*COUNTIF($L$5,$I$7:$I$3066),MATCH(ROW($A$7:$A$3066),ROW($A$7:$A$3066)),""),ROWS($B$1:D151)),COLUMNS($A$1:D153))</f>
        <v>Behavioral momentum theory fails to account for the effects of reinforcement rate on resurgence</v>
      </c>
      <c r="N157" t="str">
        <f t="array" ref="N157">INDEX($A$7:$F$3066,SMALL(IF(COUNTIF($L$5,$H$7:$H$3066)*COUNTIF($L$5,$I$7:$I$3066),MATCH(ROW($A$7:$A$3066),ROW($A$7:$A$3066)),""),ROWS($B$1:E151)),COLUMNS($A$1:E153))</f>
        <v>Journal of the Experimental Analysis of Behavior</v>
      </c>
      <c r="O157">
        <f t="array" ref="O157">INDEX($A$7:$F$3066,SMALL(IF(COUNTIF($L$5,$H$7:$H$3066)*COUNTIF($L$5,$I$7:$I$3066),MATCH(ROW($A$7:$A$3066),ROW($A$7:$A$3066)),""),ROWS($B$1:F151)),COLUMNS($A$1:F153))</f>
        <v>0</v>
      </c>
    </row>
    <row r="158" spans="1:15">
      <c r="A158" s="1">
        <f>'ScienceDirect - Initial'!A161</f>
        <v>0</v>
      </c>
      <c r="B158" s="1">
        <f>'ScienceDirect - Initial'!B161</f>
        <v>2011</v>
      </c>
      <c r="C158" s="1" t="str">
        <f>'ScienceDirect - Initial'!C161</f>
        <v>Feuerbacher, Erica N.; Wynne, C. D. L.</v>
      </c>
      <c r="D158" s="1" t="str">
        <f>'ScienceDirect - Initial'!D161</f>
        <v>A history of dogs as subjects in North American experimental psychological research</v>
      </c>
      <c r="E158" s="1" t="str">
        <f>'ScienceDirect - Initial'!E161</f>
        <v>Comparative Cognition &amp; Behavior Reviews</v>
      </c>
      <c r="F158" s="1">
        <f>'ScienceDirect - Initial'!F161</f>
        <v>0</v>
      </c>
      <c r="H158" s="1">
        <v>0</v>
      </c>
      <c r="I158" s="1">
        <v>0</v>
      </c>
      <c r="J158" t="b">
        <f t="shared" si="2"/>
        <v>1</v>
      </c>
      <c r="K158">
        <f t="array" ref="K158">INDEX($A$7:$F$3066,SMALL(IF(COUNTIF($L$5,$H$7:$H$3066)*COUNTIF($L$5,$I$7:$I$3066),MATCH(ROW($A$7:$A$3066),ROW($A$7:$A$3066)),""),ROWS($B$1:B152)),COLUMNS($A$1:B154))</f>
        <v>2016</v>
      </c>
      <c r="L158" t="str">
        <f t="array" ref="L158">INDEX($A$7:$F$3066,SMALL(IF(COUNTIF($L$5,$H$7:$H$3066)*COUNTIF($L$5,$I$7:$I$3066),MATCH(ROW($A$7:$A$3066),ROW($A$7:$A$3066)),""),ROWS($B$1:C152)),COLUMNS($A$1:C154))</f>
        <v>Greer, Brian D.; Fisher, Wayne W.; Romani, Patrick W.; Saini, Valdeep</v>
      </c>
      <c r="M158" t="str">
        <f t="array" ref="M158">INDEX($A$7:$F$3066,SMALL(IF(COUNTIF($L$5,$H$7:$H$3066)*COUNTIF($L$5,$I$7:$I$3066),MATCH(ROW($A$7:$A$3066),ROW($A$7:$A$3066)),""),ROWS($B$1:D152)),COLUMNS($A$1:D154))</f>
        <v>Behavioral momentum theory: A tutorial on response persistence</v>
      </c>
      <c r="N158" t="str">
        <f t="array" ref="N158">INDEX($A$7:$F$3066,SMALL(IF(COUNTIF($L$5,$H$7:$H$3066)*COUNTIF($L$5,$I$7:$I$3066),MATCH(ROW($A$7:$A$3066),ROW($A$7:$A$3066)),""),ROWS($B$1:E152)),COLUMNS($A$1:E154))</f>
        <v>The Behavior Analyst</v>
      </c>
      <c r="O158">
        <f t="array" ref="O158">INDEX($A$7:$F$3066,SMALL(IF(COUNTIF($L$5,$H$7:$H$3066)*COUNTIF($L$5,$I$7:$I$3066),MATCH(ROW($A$7:$A$3066),ROW($A$7:$A$3066)),""),ROWS($B$1:F152)),COLUMNS($A$1:F154))</f>
        <v>0</v>
      </c>
    </row>
    <row r="159" spans="1:15">
      <c r="A159" s="1">
        <f>'ScienceDirect - Initial'!A162</f>
        <v>0</v>
      </c>
      <c r="B159" s="1">
        <f>'ScienceDirect - Initial'!B162</f>
        <v>2011</v>
      </c>
      <c r="C159" s="1" t="str">
        <f>'ScienceDirect - Initial'!C162</f>
        <v>Shahan, Timothy A.; Sweeney, Mary M.</v>
      </c>
      <c r="D159" s="1" t="str">
        <f>'ScienceDirect - Initial'!D162</f>
        <v>A model of resurgence based on behavioral momentum theory</v>
      </c>
      <c r="E159" s="1" t="str">
        <f>'ScienceDirect - Initial'!E162</f>
        <v>Journal of the Experimental Analysis of Behavior</v>
      </c>
      <c r="F159" s="1">
        <f>'ScienceDirect - Initial'!F162</f>
        <v>0</v>
      </c>
      <c r="H159" s="1">
        <v>1</v>
      </c>
      <c r="I159" s="1">
        <v>1</v>
      </c>
      <c r="J159" t="b">
        <f t="shared" si="2"/>
        <v>1</v>
      </c>
      <c r="K159">
        <f t="array" ref="K159">INDEX($A$7:$F$3066,SMALL(IF(COUNTIF($L$5,$H$7:$H$3066)*COUNTIF($L$5,$I$7:$I$3066),MATCH(ROW($A$7:$A$3066),ROW($A$7:$A$3066)),""),ROWS($B$1:B153)),COLUMNS($A$1:B155))</f>
        <v>2011</v>
      </c>
      <c r="L159" t="str">
        <f t="array" ref="L159">INDEX($A$7:$F$3066,SMALL(IF(COUNTIF($L$5,$H$7:$H$3066)*COUNTIF($L$5,$I$7:$I$3066),MATCH(ROW($A$7:$A$3066),ROW($A$7:$A$3066)),""),ROWS($B$1:C153)),COLUMNS($A$1:C155))</f>
        <v>Nevin, John A.; Shahan, Timothy A.</v>
      </c>
      <c r="M159" t="str">
        <f t="array" ref="M159">INDEX($A$7:$F$3066,SMALL(IF(COUNTIF($L$5,$H$7:$H$3066)*COUNTIF($L$5,$I$7:$I$3066),MATCH(ROW($A$7:$A$3066),ROW($A$7:$A$3066)),""),ROWS($B$1:D153)),COLUMNS($A$1:D155))</f>
        <v>Behavioral momentum theory: Equations and applications</v>
      </c>
      <c r="N159" t="str">
        <f t="array" ref="N159">INDEX($A$7:$F$3066,SMALL(IF(COUNTIF($L$5,$H$7:$H$3066)*COUNTIF($L$5,$I$7:$I$3066),MATCH(ROW($A$7:$A$3066),ROW($A$7:$A$3066)),""),ROWS($B$1:E153)),COLUMNS($A$1:E155))</f>
        <v>Journal of Applied Behavior Analysis</v>
      </c>
      <c r="O159">
        <f t="array" ref="O159">INDEX($A$7:$F$3066,SMALL(IF(COUNTIF($L$5,$H$7:$H$3066)*COUNTIF($L$5,$I$7:$I$3066),MATCH(ROW($A$7:$A$3066),ROW($A$7:$A$3066)),""),ROWS($B$1:F153)),COLUMNS($A$1:F155))</f>
        <v>0</v>
      </c>
    </row>
    <row r="160" spans="1:15">
      <c r="A160" s="1">
        <f>'ScienceDirect - Initial'!A163</f>
        <v>0</v>
      </c>
      <c r="B160" s="1">
        <f>'ScienceDirect - Initial'!B163</f>
        <v>2020</v>
      </c>
      <c r="C160" s="1" t="str">
        <f>'ScienceDirect - Initial'!C163</f>
        <v>Greer, Brian D.; Fisher, Wayne W.; Retzlaff, Billie J.; Fuhrman, Ashley M.</v>
      </c>
      <c r="D160" s="1" t="str">
        <f>'ScienceDirect - Initial'!D163</f>
        <v>A preliminary evaluation of treatment duration on the resurgence of destructive behavior</v>
      </c>
      <c r="E160" s="1" t="str">
        <f>'ScienceDirect - Initial'!E163</f>
        <v>Journal of the Experimental Analysis of Behavior</v>
      </c>
      <c r="F160" s="1">
        <f>'ScienceDirect - Initial'!F163</f>
        <v>0</v>
      </c>
      <c r="H160" s="1">
        <v>1</v>
      </c>
      <c r="I160" s="1">
        <v>1</v>
      </c>
      <c r="J160" t="b">
        <f t="shared" si="2"/>
        <v>1</v>
      </c>
      <c r="K160">
        <f t="array" ref="K160">INDEX($A$7:$F$3066,SMALL(IF(COUNTIF($L$5,$H$7:$H$3066)*COUNTIF($L$5,$I$7:$I$3066),MATCH(ROW($A$7:$A$3066),ROW($A$7:$A$3066)),""),ROWS($B$1:B154)),COLUMNS($A$1:B156))</f>
        <v>2015</v>
      </c>
      <c r="L160" t="str">
        <f t="array" ref="L160">INDEX($A$7:$F$3066,SMALL(IF(COUNTIF($L$5,$H$7:$H$3066)*COUNTIF($L$5,$I$7:$I$3066),MATCH(ROW($A$7:$A$3066),ROW($A$7:$A$3066)),""),ROWS($B$1:C154)),COLUMNS($A$1:C156))</f>
        <v>Podlesnik, Christopher A.; DeLeon, Iser G.</v>
      </c>
      <c r="M160" t="str">
        <f t="array" ref="M160">INDEX($A$7:$F$3066,SMALL(IF(COUNTIF($L$5,$H$7:$H$3066)*COUNTIF($L$5,$I$7:$I$3066),MATCH(ROW($A$7:$A$3066),ROW($A$7:$A$3066)),""),ROWS($B$1:D154)),COLUMNS($A$1:D156))</f>
        <v>Behavioral momentum theory: Understanding persistence and improving treatment</v>
      </c>
      <c r="N160" t="str">
        <f t="array" ref="N160">INDEX($A$7:$F$3066,SMALL(IF(COUNTIF($L$5,$H$7:$H$3066)*COUNTIF($L$5,$I$7:$I$3066),MATCH(ROW($A$7:$A$3066),ROW($A$7:$A$3066)),""),ROWS($B$1:E154)),COLUMNS($A$1:E156))</f>
        <v>Autism service delivery: Bridging the gap between science and practice.</v>
      </c>
      <c r="O160" t="str">
        <f t="array" ref="O160">INDEX($A$7:$F$3066,SMALL(IF(COUNTIF($L$5,$H$7:$H$3066)*COUNTIF($L$5,$I$7:$I$3066),MATCH(ROW($A$7:$A$3066),ROW($A$7:$A$3066)),""),ROWS($B$1:F154)),COLUMNS($A$1:F156))</f>
        <v>2192-922X</v>
      </c>
    </row>
    <row r="161" spans="1:15">
      <c r="A161" s="1">
        <f>'ScienceDirect - Initial'!A164</f>
        <v>0</v>
      </c>
      <c r="B161" s="1">
        <f>'ScienceDirect - Initial'!B164</f>
        <v>2016</v>
      </c>
      <c r="C161" s="1" t="str">
        <f>'ScienceDirect - Initial'!C164</f>
        <v>Fuhrman, Ashley M.; Fisher, Wayne W.; Greer, Brian D.</v>
      </c>
      <c r="D161" s="1" t="str">
        <f>'ScienceDirect - Initial'!D164</f>
        <v>A preliminary investigation on improving functional communication training by mitigating resurgence of destructive behavior</v>
      </c>
      <c r="E161" s="1" t="str">
        <f>'ScienceDirect - Initial'!E164</f>
        <v>Journal of Applied Behavior Analysis</v>
      </c>
      <c r="F161" s="1">
        <f>'ScienceDirect - Initial'!F164</f>
        <v>0</v>
      </c>
      <c r="H161" s="1">
        <v>1</v>
      </c>
      <c r="I161" s="1">
        <v>1</v>
      </c>
      <c r="J161" t="b">
        <f t="shared" si="2"/>
        <v>1</v>
      </c>
      <c r="K161">
        <f t="array" ref="K161">INDEX($A$7:$F$3066,SMALL(IF(COUNTIF($L$5,$H$7:$H$3066)*COUNTIF($L$5,$I$7:$I$3066),MATCH(ROW($A$7:$A$3066),ROW($A$7:$A$3066)),""),ROWS($B$1:B155)),COLUMNS($A$1:B157))</f>
        <v>2018</v>
      </c>
      <c r="L161" t="str">
        <f t="array" ref="L161">INDEX($A$7:$F$3066,SMALL(IF(COUNTIF($L$5,$H$7:$H$3066)*COUNTIF($L$5,$I$7:$I$3066),MATCH(ROW($A$7:$A$3066),ROW($A$7:$A$3066)),""),ROWS($B$1:C155)),COLUMNS($A$1:C157))</f>
        <v>Kincaid, Stephanie L.; Lattal, Kennon A.</v>
      </c>
      <c r="M161" t="str">
        <f t="array" ref="M161">INDEX($A$7:$F$3066,SMALL(IF(COUNTIF($L$5,$H$7:$H$3066)*COUNTIF($L$5,$I$7:$I$3066),MATCH(ROW($A$7:$A$3066),ROW($A$7:$A$3066)),""),ROWS($B$1:D155)),COLUMNS($A$1:D157))</f>
        <v>Beyond the breakpoint: Reinstatement, renewal, and resurgence of ratio‐strained behavior</v>
      </c>
      <c r="N161" t="str">
        <f t="array" ref="N161">INDEX($A$7:$F$3066,SMALL(IF(COUNTIF($L$5,$H$7:$H$3066)*COUNTIF($L$5,$I$7:$I$3066),MATCH(ROW($A$7:$A$3066),ROW($A$7:$A$3066)),""),ROWS($B$1:E155)),COLUMNS($A$1:E157))</f>
        <v>Journal of the Experimental Analysis of Behavior</v>
      </c>
      <c r="O161">
        <f t="array" ref="O161">INDEX($A$7:$F$3066,SMALL(IF(COUNTIF($L$5,$H$7:$H$3066)*COUNTIF($L$5,$I$7:$I$3066),MATCH(ROW($A$7:$A$3066),ROW($A$7:$A$3066)),""),ROWS($B$1:F155)),COLUMNS($A$1:F157))</f>
        <v>0</v>
      </c>
    </row>
    <row r="162" spans="1:15">
      <c r="A162" s="1">
        <f>'ScienceDirect - Initial'!A165</f>
        <v>0</v>
      </c>
      <c r="B162" s="1">
        <f>'ScienceDirect - Initial'!B165</f>
        <v>2017</v>
      </c>
      <c r="C162" s="1" t="str">
        <f>'ScienceDirect - Initial'!C165</f>
        <v>Kestner, Kathryn M.; Peterson, Stephanie M.</v>
      </c>
      <c r="D162" s="1" t="str">
        <f>'ScienceDirect - Initial'!D165</f>
        <v>A review of resurgence literature with human participants</v>
      </c>
      <c r="E162" s="1" t="str">
        <f>'ScienceDirect - Initial'!E165</f>
        <v>Behavior Analysis: Research and Practice</v>
      </c>
      <c r="F162" s="1">
        <f>'ScienceDirect - Initial'!F165</f>
        <v>0</v>
      </c>
      <c r="H162" s="1">
        <v>1</v>
      </c>
      <c r="I162" s="1">
        <v>1</v>
      </c>
      <c r="J162" t="b">
        <f t="shared" si="2"/>
        <v>1</v>
      </c>
      <c r="K162">
        <f t="array" ref="K162">INDEX($A$7:$F$3066,SMALL(IF(COUNTIF($L$5,$H$7:$H$3066)*COUNTIF($L$5,$I$7:$I$3066),MATCH(ROW($A$7:$A$3066),ROW($A$7:$A$3066)),""),ROWS($B$1:B156)),COLUMNS($A$1:B158))</f>
        <v>2020</v>
      </c>
      <c r="L162" t="str">
        <f t="array" ref="L162">INDEX($A$7:$F$3066,SMALL(IF(COUNTIF($L$5,$H$7:$H$3066)*COUNTIF($L$5,$I$7:$I$3066),MATCH(ROW($A$7:$A$3066),ROW($A$7:$A$3066)),""),ROWS($B$1:C156)),COLUMNS($A$1:C158))</f>
        <v>Cook, Jemma E.; Chandler, Cassie; Rüedi-Bettschen, Daniela; Taylor, Ian; Patterson, Sean; Platt, Donna M.</v>
      </c>
      <c r="M162" t="str">
        <f t="array" ref="M162">INDEX($A$7:$F$3066,SMALL(IF(COUNTIF($L$5,$H$7:$H$3066)*COUNTIF($L$5,$I$7:$I$3066),MATCH(ROW($A$7:$A$3066),ROW($A$7:$A$3066)),""),ROWS($B$1:D156)),COLUMNS($A$1:D158))</f>
        <v>Changes in the elimination and resurgence of alcohol-maintained behavior in rats and the effects of naltrexone</v>
      </c>
      <c r="N162" t="str">
        <f t="array" ref="N162">INDEX($A$7:$F$3066,SMALL(IF(COUNTIF($L$5,$H$7:$H$3066)*COUNTIF($L$5,$I$7:$I$3066),MATCH(ROW($A$7:$A$3066),ROW($A$7:$A$3066)),""),ROWS($B$1:E156)),COLUMNS($A$1:E158))</f>
        <v>Psychology of Addictive Behaviors</v>
      </c>
      <c r="O162">
        <f t="array" ref="O162">INDEX($A$7:$F$3066,SMALL(IF(COUNTIF($L$5,$H$7:$H$3066)*COUNTIF($L$5,$I$7:$I$3066),MATCH(ROW($A$7:$A$3066),ROW($A$7:$A$3066)),""),ROWS($B$1:F156)),COLUMNS($A$1:F158))</f>
        <v>0</v>
      </c>
    </row>
    <row r="163" spans="1:15">
      <c r="A163" s="1">
        <f>'ScienceDirect - Initial'!A166</f>
        <v>0</v>
      </c>
      <c r="B163" s="1">
        <f>'ScienceDirect - Initial'!B166</f>
        <v>2016</v>
      </c>
      <c r="C163" s="1" t="str">
        <f>'ScienceDirect - Initial'!C166</f>
        <v>Saunders, Kathryn J.; Hine, Kathleen; Hayashi, Yusuke; Williams, Dean C.</v>
      </c>
      <c r="D163" s="1" t="str">
        <f>'ScienceDirect - Initial'!D166</f>
        <v>Adventitious reinforcement of maladaptive stimulus control interferes with learning</v>
      </c>
      <c r="E163" s="1" t="str">
        <f>'ScienceDirect - Initial'!E166</f>
        <v>Behavior Analysis in Practice</v>
      </c>
      <c r="F163" s="1">
        <f>'ScienceDirect - Initial'!F166</f>
        <v>0</v>
      </c>
      <c r="H163" s="1">
        <v>0</v>
      </c>
      <c r="I163" s="1">
        <v>0</v>
      </c>
      <c r="J163" t="b">
        <f t="shared" si="2"/>
        <v>1</v>
      </c>
      <c r="K163">
        <f t="array" ref="K163">INDEX($A$7:$F$3066,SMALL(IF(COUNTIF($L$5,$H$7:$H$3066)*COUNTIF($L$5,$I$7:$I$3066),MATCH(ROW($A$7:$A$3066),ROW($A$7:$A$3066)),""),ROWS($B$1:B157)),COLUMNS($A$1:B159))</f>
        <v>2014</v>
      </c>
      <c r="L163" t="str">
        <f t="array" ref="L163">INDEX($A$7:$F$3066,SMALL(IF(COUNTIF($L$5,$H$7:$H$3066)*COUNTIF($L$5,$I$7:$I$3066),MATCH(ROW($A$7:$A$3066),ROW($A$7:$A$3066)),""),ROWS($B$1:C157)),COLUMNS($A$1:C159))</f>
        <v>Pritchard, Duncan; Hoerger, Marguerite; Mace, F. Charles; Penney, Heather; Harris, Brian</v>
      </c>
      <c r="M163" t="str">
        <f t="array" ref="M163">INDEX($A$7:$F$3066,SMALL(IF(COUNTIF($L$5,$H$7:$H$3066)*COUNTIF($L$5,$I$7:$I$3066),MATCH(ROW($A$7:$A$3066),ROW($A$7:$A$3066)),""),ROWS($B$1:D157)),COLUMNS($A$1:D159))</f>
        <v>Clinical translation of animal models of treatment relapse</v>
      </c>
      <c r="N163" t="str">
        <f t="array" ref="N163">INDEX($A$7:$F$3066,SMALL(IF(COUNTIF($L$5,$H$7:$H$3066)*COUNTIF($L$5,$I$7:$I$3066),MATCH(ROW($A$7:$A$3066),ROW($A$7:$A$3066)),""),ROWS($B$1:E157)),COLUMNS($A$1:E159))</f>
        <v>Journal of the Experimental Analysis of Behavior</v>
      </c>
      <c r="O163">
        <f t="array" ref="O163">INDEX($A$7:$F$3066,SMALL(IF(COUNTIF($L$5,$H$7:$H$3066)*COUNTIF($L$5,$I$7:$I$3066),MATCH(ROW($A$7:$A$3066),ROW($A$7:$A$3066)),""),ROWS($B$1:F157)),COLUMNS($A$1:F159))</f>
        <v>0</v>
      </c>
    </row>
    <row r="164" spans="1:15">
      <c r="A164" s="1">
        <f>'ScienceDirect - Initial'!A167</f>
        <v>0</v>
      </c>
      <c r="B164" s="1">
        <f>'ScienceDirect - Initial'!B167</f>
        <v>2010</v>
      </c>
      <c r="C164" s="1" t="str">
        <f>'ScienceDirect - Initial'!C167</f>
        <v>Anderson, Kristen G.; Ramo, Danielle E.; Cummins, Kevin M.; Brown, Sandra A.</v>
      </c>
      <c r="D164" s="1" t="str">
        <f>'ScienceDirect - Initial'!D167</f>
        <v>Alcohol and drug involvement after adolescent treatment and functioning during emerging adulthood</v>
      </c>
      <c r="E164" s="1" t="str">
        <f>'ScienceDirect - Initial'!E167</f>
        <v>Drug and Alcohol Dependence</v>
      </c>
      <c r="F164" s="1">
        <f>'ScienceDirect - Initial'!F167</f>
        <v>0</v>
      </c>
      <c r="H164" s="1">
        <v>0</v>
      </c>
      <c r="I164" s="1">
        <v>0</v>
      </c>
      <c r="J164" t="b">
        <f t="shared" si="2"/>
        <v>1</v>
      </c>
      <c r="K164">
        <f t="array" ref="K164">INDEX($A$7:$F$3066,SMALL(IF(COUNTIF($L$5,$H$7:$H$3066)*COUNTIF($L$5,$I$7:$I$3066),MATCH(ROW($A$7:$A$3066),ROW($A$7:$A$3066)),""),ROWS($B$1:B158)),COLUMNS($A$1:B160))</f>
        <v>2008</v>
      </c>
      <c r="L164" t="str">
        <f t="array" ref="L164">INDEX($A$7:$F$3066,SMALL(IF(COUNTIF($L$5,$H$7:$H$3066)*COUNTIF($L$5,$I$7:$I$3066),MATCH(ROW($A$7:$A$3066),ROW($A$7:$A$3066)),""),ROWS($B$1:C158)),COLUMNS($A$1:C160))</f>
        <v>da Silva, Stephanie P.; Maxwell, Megan E.; Lattal, Kennon A.</v>
      </c>
      <c r="M164" t="str">
        <f t="array" ref="M164">INDEX($A$7:$F$3066,SMALL(IF(COUNTIF($L$5,$H$7:$H$3066)*COUNTIF($L$5,$I$7:$I$3066),MATCH(ROW($A$7:$A$3066),ROW($A$7:$A$3066)),""),ROWS($B$1:D158)),COLUMNS($A$1:D160))</f>
        <v>Concurrent resurgence and behavioral history</v>
      </c>
      <c r="N164" t="str">
        <f t="array" ref="N164">INDEX($A$7:$F$3066,SMALL(IF(COUNTIF($L$5,$H$7:$H$3066)*COUNTIF($L$5,$I$7:$I$3066),MATCH(ROW($A$7:$A$3066),ROW($A$7:$A$3066)),""),ROWS($B$1:E158)),COLUMNS($A$1:E160))</f>
        <v>Journal of the Experimental Analysis of Behavior</v>
      </c>
      <c r="O164">
        <f t="array" ref="O164">INDEX($A$7:$F$3066,SMALL(IF(COUNTIF($L$5,$H$7:$H$3066)*COUNTIF($L$5,$I$7:$I$3066),MATCH(ROW($A$7:$A$3066),ROW($A$7:$A$3066)),""),ROWS($B$1:F158)),COLUMNS($A$1:F160))</f>
        <v>0</v>
      </c>
    </row>
    <row r="165" spans="1:15">
      <c r="A165" s="1">
        <f>'ScienceDirect - Initial'!A168</f>
        <v>0</v>
      </c>
      <c r="B165" s="1">
        <f>'ScienceDirect - Initial'!B168</f>
        <v>2019</v>
      </c>
      <c r="C165" s="1" t="str">
        <f>'ScienceDirect - Initial'!C168</f>
        <v>Friedel, Jonathan E.; Galizio, Ann; Berry, Meredith S.; Sweeney, Mary M.; Odum, Amy L.</v>
      </c>
      <c r="D165" s="1" t="str">
        <f>'ScienceDirect - Initial'!D168</f>
        <v>An alternative approach to relapse analysis: Using Monte Carlo methods and proportional rates of response</v>
      </c>
      <c r="E165" s="1" t="str">
        <f>'ScienceDirect - Initial'!E168</f>
        <v>Journal of the Experimental Analysis of Behavior</v>
      </c>
      <c r="F165" s="1">
        <f>'ScienceDirect - Initial'!F168</f>
        <v>0</v>
      </c>
      <c r="H165" s="1">
        <v>1</v>
      </c>
      <c r="I165" s="1">
        <v>1</v>
      </c>
      <c r="J165" t="b">
        <f t="shared" si="2"/>
        <v>1</v>
      </c>
      <c r="K165">
        <f t="array" ref="K165">INDEX($A$7:$F$3066,SMALL(IF(COUNTIF($L$5,$H$7:$H$3066)*COUNTIF($L$5,$I$7:$I$3066),MATCH(ROW($A$7:$A$3066),ROW($A$7:$A$3066)),""),ROWS($B$1:B159)),COLUMNS($A$1:B161))</f>
        <v>2017</v>
      </c>
      <c r="L165" t="str">
        <f t="array" ref="L165">INDEX($A$7:$F$3066,SMALL(IF(COUNTIF($L$5,$H$7:$H$3066)*COUNTIF($L$5,$I$7:$I$3066),MATCH(ROW($A$7:$A$3066),ROW($A$7:$A$3066)),""),ROWS($B$1:C159)),COLUMNS($A$1:C161))</f>
        <v>Peterson, Stephanie M.; Frieder, Jessica E.; Quigley, Shawn P.; Kestner, Kathryn M.; Goyal, Manish; Smith, Shilo L.; Dayton, Elizabeth; Brower-Breitwieser, Carrie</v>
      </c>
      <c r="M165" t="str">
        <f t="array" ref="M165">INDEX($A$7:$F$3066,SMALL(IF(COUNTIF($L$5,$H$7:$H$3066)*COUNTIF($L$5,$I$7:$I$3066),MATCH(ROW($A$7:$A$3066),ROW($A$7:$A$3066)),""),ROWS($B$1:D159)),COLUMNS($A$1:D161))</f>
        <v>Concurrent schedules of reinforcement as 'challenges' to maintenance</v>
      </c>
      <c r="N165" t="str">
        <f t="array" ref="N165">INDEX($A$7:$F$3066,SMALL(IF(COUNTIF($L$5,$H$7:$H$3066)*COUNTIF($L$5,$I$7:$I$3066),MATCH(ROW($A$7:$A$3066),ROW($A$7:$A$3066)),""),ROWS($B$1:E159)),COLUMNS($A$1:E161))</f>
        <v>Education &amp; Treatment of Children</v>
      </c>
      <c r="O165">
        <f t="array" ref="O165">INDEX($A$7:$F$3066,SMALL(IF(COUNTIF($L$5,$H$7:$H$3066)*COUNTIF($L$5,$I$7:$I$3066),MATCH(ROW($A$7:$A$3066),ROW($A$7:$A$3066)),""),ROWS($B$1:F159)),COLUMNS($A$1:F161))</f>
        <v>0</v>
      </c>
    </row>
    <row r="166" spans="1:15">
      <c r="A166" s="1">
        <f>'ScienceDirect - Initial'!A169</f>
        <v>0</v>
      </c>
      <c r="B166" s="1">
        <f>'ScienceDirect - Initial'!B169</f>
        <v>2005</v>
      </c>
      <c r="C166" s="1" t="str">
        <f>'ScienceDirect - Initial'!C169</f>
        <v>Houmanfar, Ramona; Hayes, Linda J.; Herbst, Scott A.</v>
      </c>
      <c r="D166" s="1" t="str">
        <f>'ScienceDirect - Initial'!D169</f>
        <v>An analog study of first language dominance and interference over second language</v>
      </c>
      <c r="E166" s="1" t="str">
        <f>'ScienceDirect - Initial'!E169</f>
        <v>Analysis of Verbal Behavior</v>
      </c>
      <c r="F166" s="1">
        <f>'ScienceDirect - Initial'!F169</f>
        <v>0</v>
      </c>
      <c r="H166" s="1">
        <v>1</v>
      </c>
      <c r="I166" s="1">
        <v>1</v>
      </c>
      <c r="J166" t="b">
        <f t="shared" si="2"/>
        <v>1</v>
      </c>
      <c r="K166">
        <f t="array" ref="K166">INDEX($A$7:$F$3066,SMALL(IF(COUNTIF($L$5,$H$7:$H$3066)*COUNTIF($L$5,$I$7:$I$3066),MATCH(ROW($A$7:$A$3066),ROW($A$7:$A$3066)),""),ROWS($B$1:B160)),COLUMNS($A$1:B162))</f>
        <v>2020</v>
      </c>
      <c r="L166" t="str">
        <f t="array" ref="L166">INDEX($A$7:$F$3066,SMALL(IF(COUNTIF($L$5,$H$7:$H$3066)*COUNTIF($L$5,$I$7:$I$3066),MATCH(ROW($A$7:$A$3066),ROW($A$7:$A$3066)),""),ROWS($B$1:C160)),COLUMNS($A$1:C162))</f>
        <v>Alessandri, Jérôme; Cançado, Carlos R. X.</v>
      </c>
      <c r="M166" t="str">
        <f t="array" ref="M166">INDEX($A$7:$F$3066,SMALL(IF(COUNTIF($L$5,$H$7:$H$3066)*COUNTIF($L$5,$I$7:$I$3066),MATCH(ROW($A$7:$A$3066),ROW($A$7:$A$3066)),""),ROWS($B$1:D160)),COLUMNS($A$1:D162))</f>
        <v>Context affects resurgence of negatively reinforced human behavior</v>
      </c>
      <c r="N166" t="str">
        <f t="array" ref="N166">INDEX($A$7:$F$3066,SMALL(IF(COUNTIF($L$5,$H$7:$H$3066)*COUNTIF($L$5,$I$7:$I$3066),MATCH(ROW($A$7:$A$3066),ROW($A$7:$A$3066)),""),ROWS($B$1:E160)),COLUMNS($A$1:E162))</f>
        <v>Behavioural Processes</v>
      </c>
      <c r="O166">
        <f t="array" ref="O166">INDEX($A$7:$F$3066,SMALL(IF(COUNTIF($L$5,$H$7:$H$3066)*COUNTIF($L$5,$I$7:$I$3066),MATCH(ROW($A$7:$A$3066),ROW($A$7:$A$3066)),""),ROWS($B$1:F160)),COLUMNS($A$1:F162))</f>
        <v>0</v>
      </c>
    </row>
    <row r="167" spans="1:15">
      <c r="A167" s="1">
        <f>'ScienceDirect - Initial'!A170</f>
        <v>0</v>
      </c>
      <c r="B167" s="1">
        <f>'ScienceDirect - Initial'!B170</f>
        <v>2017</v>
      </c>
      <c r="C167" s="1" t="str">
        <f>'ScienceDirect - Initial'!C170</f>
        <v>Liddon, Clare J.; Kelley, Michael E.; Podlesnik, Christopher A.</v>
      </c>
      <c r="D167" s="1" t="str">
        <f>'ScienceDirect - Initial'!D170</f>
        <v>An animal model of differential reinforcement of alternative behavior</v>
      </c>
      <c r="E167" s="1" t="str">
        <f>'ScienceDirect - Initial'!E170</f>
        <v>Learning and Motivation</v>
      </c>
      <c r="F167" s="1">
        <f>'ScienceDirect - Initial'!F170</f>
        <v>0</v>
      </c>
      <c r="H167" s="1">
        <v>1</v>
      </c>
      <c r="I167" s="1">
        <v>1</v>
      </c>
      <c r="J167" t="b">
        <f t="shared" si="2"/>
        <v>1</v>
      </c>
      <c r="K167">
        <f t="array" ref="K167">INDEX($A$7:$F$3066,SMALL(IF(COUNTIF($L$5,$H$7:$H$3066)*COUNTIF($L$5,$I$7:$I$3066),MATCH(ROW($A$7:$A$3066),ROW($A$7:$A$3066)),""),ROWS($B$1:B161)),COLUMNS($A$1:B163))</f>
        <v>2015</v>
      </c>
      <c r="L167" t="str">
        <f t="array" ref="L167">INDEX($A$7:$F$3066,SMALL(IF(COUNTIF($L$5,$H$7:$H$3066)*COUNTIF($L$5,$I$7:$I$3066),MATCH(ROW($A$7:$A$3066),ROW($A$7:$A$3066)),""),ROWS($B$1:C161)),COLUMNS($A$1:C163))</f>
        <v>Trask, Sydney; Schepers, Scott T.; Bouton, Mark E.</v>
      </c>
      <c r="M167" t="str">
        <f t="array" ref="M167">INDEX($A$7:$F$3066,SMALL(IF(COUNTIF($L$5,$H$7:$H$3066)*COUNTIF($L$5,$I$7:$I$3066),MATCH(ROW($A$7:$A$3066),ROW($A$7:$A$3066)),""),ROWS($B$1:D161)),COLUMNS($A$1:D163))</f>
        <v>Context change explains resurgence after the extinction of operant behavior</v>
      </c>
      <c r="N167" t="str">
        <f t="array" ref="N167">INDEX($A$7:$F$3066,SMALL(IF(COUNTIF($L$5,$H$7:$H$3066)*COUNTIF($L$5,$I$7:$I$3066),MATCH(ROW($A$7:$A$3066),ROW($A$7:$A$3066)),""),ROWS($B$1:E161)),COLUMNS($A$1:E163))</f>
        <v>Revista Mexicana de Análisis de la Conducta</v>
      </c>
      <c r="O167">
        <f t="array" ref="O167">INDEX($A$7:$F$3066,SMALL(IF(COUNTIF($L$5,$H$7:$H$3066)*COUNTIF($L$5,$I$7:$I$3066),MATCH(ROW($A$7:$A$3066),ROW($A$7:$A$3066)),""),ROWS($B$1:F161)),COLUMNS($A$1:F163))</f>
        <v>0</v>
      </c>
    </row>
    <row r="168" spans="1:15">
      <c r="A168" s="1">
        <f>'ScienceDirect - Initial'!A171</f>
        <v>0</v>
      </c>
      <c r="B168" s="1">
        <f>'ScienceDirect - Initial'!B171</f>
        <v>2008</v>
      </c>
      <c r="C168" s="1" t="str">
        <f>'ScienceDirect - Initial'!C171</f>
        <v>Volkert, Valerie M.</v>
      </c>
      <c r="D168" s="1" t="str">
        <f>'ScienceDirect - Initial'!D171</f>
        <v>An applied evaluation of resurgence: Functional communication training (FCT) and treatment relapse</v>
      </c>
      <c r="E168" s="1">
        <f>'ScienceDirect - Initial'!E171</f>
        <v>0</v>
      </c>
      <c r="F168" s="1">
        <f>'ScienceDirect - Initial'!F171</f>
        <v>0</v>
      </c>
      <c r="H168" s="1">
        <v>1</v>
      </c>
      <c r="I168" s="1">
        <v>1</v>
      </c>
      <c r="J168" t="b">
        <f t="shared" si="2"/>
        <v>1</v>
      </c>
      <c r="K168">
        <f t="array" ref="K168">INDEX($A$7:$F$3066,SMALL(IF(COUNTIF($L$5,$H$7:$H$3066)*COUNTIF($L$5,$I$7:$I$3066),MATCH(ROW($A$7:$A$3066),ROW($A$7:$A$3066)),""),ROWS($B$1:B162)),COLUMNS($A$1:B164))</f>
        <v>2016</v>
      </c>
      <c r="L168" t="str">
        <f t="array" ref="L168">INDEX($A$7:$F$3066,SMALL(IF(COUNTIF($L$5,$H$7:$H$3066)*COUNTIF($L$5,$I$7:$I$3066),MATCH(ROW($A$7:$A$3066),ROW($A$7:$A$3066)),""),ROWS($B$1:C162)),COLUMNS($A$1:C164))</f>
        <v>Ghaemmaghami, Mahshid; Hanley, Gregory P.; Jessel, Joshua</v>
      </c>
      <c r="M168" t="str">
        <f t="array" ref="M168">INDEX($A$7:$F$3066,SMALL(IF(COUNTIF($L$5,$H$7:$H$3066)*COUNTIF($L$5,$I$7:$I$3066),MATCH(ROW($A$7:$A$3066),ROW($A$7:$A$3066)),""),ROWS($B$1:D162)),COLUMNS($A$1:D164))</f>
        <v>Contingencies promote delay tolerance</v>
      </c>
      <c r="N168" t="str">
        <f t="array" ref="N168">INDEX($A$7:$F$3066,SMALL(IF(COUNTIF($L$5,$H$7:$H$3066)*COUNTIF($L$5,$I$7:$I$3066),MATCH(ROW($A$7:$A$3066),ROW($A$7:$A$3066)),""),ROWS($B$1:E162)),COLUMNS($A$1:E164))</f>
        <v>Journal of Applied Behavior Analysis</v>
      </c>
      <c r="O168">
        <f t="array" ref="O168">INDEX($A$7:$F$3066,SMALL(IF(COUNTIF($L$5,$H$7:$H$3066)*COUNTIF($L$5,$I$7:$I$3066),MATCH(ROW($A$7:$A$3066),ROW($A$7:$A$3066)),""),ROWS($B$1:F162)),COLUMNS($A$1:F164))</f>
        <v>0</v>
      </c>
    </row>
    <row r="169" spans="1:15">
      <c r="A169" s="1">
        <f>'ScienceDirect - Initial'!A172</f>
        <v>0</v>
      </c>
      <c r="B169" s="1">
        <f>'ScienceDirect - Initial'!B172</f>
        <v>2016</v>
      </c>
      <c r="C169" s="1" t="str">
        <f>'ScienceDirect - Initial'!C172</f>
        <v>Suess, Alyssa Nicole</v>
      </c>
      <c r="D169" s="1" t="str">
        <f>'ScienceDirect - Initial'!D172</f>
        <v>An evaluation of generalization, renewal, and resurgence during functional communication training conducted via telehealth</v>
      </c>
      <c r="E169" s="1">
        <f>'ScienceDirect - Initial'!E172</f>
        <v>0</v>
      </c>
      <c r="F169" s="1">
        <f>'ScienceDirect - Initial'!F172</f>
        <v>0</v>
      </c>
      <c r="H169" s="1">
        <v>1</v>
      </c>
      <c r="I169" s="1">
        <v>1</v>
      </c>
      <c r="J169" t="b">
        <f t="shared" si="2"/>
        <v>1</v>
      </c>
      <c r="K169">
        <f t="array" ref="K169">INDEX($A$7:$F$3066,SMALL(IF(COUNTIF($L$5,$H$7:$H$3066)*COUNTIF($L$5,$I$7:$I$3066),MATCH(ROW($A$7:$A$3066),ROW($A$7:$A$3066)),""),ROWS($B$1:B163)),COLUMNS($A$1:B165))</f>
        <v>2018</v>
      </c>
      <c r="L169" t="str">
        <f t="array" ref="L169">INDEX($A$7:$F$3066,SMALL(IF(COUNTIF($L$5,$H$7:$H$3066)*COUNTIF($L$5,$I$7:$I$3066),MATCH(ROW($A$7:$A$3066),ROW($A$7:$A$3066)),""),ROWS($B$1:C163)),COLUMNS($A$1:C165))</f>
        <v>Trask, Sydney</v>
      </c>
      <c r="M169" t="str">
        <f t="array" ref="M169">INDEX($A$7:$F$3066,SMALL(IF(COUNTIF($L$5,$H$7:$H$3066)*COUNTIF($L$5,$I$7:$I$3066),MATCH(ROW($A$7:$A$3066),ROW($A$7:$A$3066)),""),ROWS($B$1:D163)),COLUMNS($A$1:D165))</f>
        <v>Cues associated with alternative reinforcement can attenuate resurgence of an extinguished instrumental response</v>
      </c>
      <c r="N169">
        <f t="array" ref="N169">INDEX($A$7:$F$3066,SMALL(IF(COUNTIF($L$5,$H$7:$H$3066)*COUNTIF($L$5,$I$7:$I$3066),MATCH(ROW($A$7:$A$3066),ROW($A$7:$A$3066)),""),ROWS($B$1:E163)),COLUMNS($A$1:E165))</f>
        <v>0</v>
      </c>
      <c r="O169">
        <f t="array" ref="O169">INDEX($A$7:$F$3066,SMALL(IF(COUNTIF($L$5,$H$7:$H$3066)*COUNTIF($L$5,$I$7:$I$3066),MATCH(ROW($A$7:$A$3066),ROW($A$7:$A$3066)),""),ROWS($B$1:F163)),COLUMNS($A$1:F165))</f>
        <v>0</v>
      </c>
    </row>
    <row r="170" spans="1:15">
      <c r="A170" s="1">
        <f>'ScienceDirect - Initial'!A173</f>
        <v>0</v>
      </c>
      <c r="B170" s="1">
        <f>'ScienceDirect - Initial'!B173</f>
        <v>2017</v>
      </c>
      <c r="C170" s="1" t="str">
        <f>'ScienceDirect - Initial'!C173</f>
        <v>Adami, Summer; Falcomata, Terry S.; Muething, Colin S.; Hoffman, Katherine</v>
      </c>
      <c r="D170" s="1" t="str">
        <f>'ScienceDirect - Initial'!D173</f>
        <v>An evaluation of lag schedules of reinforcement during functional communication training: Effects on varied mand responding and challenging behavior</v>
      </c>
      <c r="E170" s="1" t="str">
        <f>'ScienceDirect - Initial'!E173</f>
        <v>Behavior Analysis in Practice</v>
      </c>
      <c r="F170" s="1">
        <f>'ScienceDirect - Initial'!F173</f>
        <v>0</v>
      </c>
      <c r="H170" s="1">
        <v>1</v>
      </c>
      <c r="I170" s="1">
        <v>1</v>
      </c>
      <c r="J170" t="b">
        <f t="shared" si="2"/>
        <v>1</v>
      </c>
      <c r="K170">
        <f t="array" ref="K170">INDEX($A$7:$F$3066,SMALL(IF(COUNTIF($L$5,$H$7:$H$3066)*COUNTIF($L$5,$I$7:$I$3066),MATCH(ROW($A$7:$A$3066),ROW($A$7:$A$3066)),""),ROWS($B$1:B164)),COLUMNS($A$1:B166))</f>
        <v>2019</v>
      </c>
      <c r="L170" t="str">
        <f t="array" ref="L170">INDEX($A$7:$F$3066,SMALL(IF(COUNTIF($L$5,$H$7:$H$3066)*COUNTIF($L$5,$I$7:$I$3066),MATCH(ROW($A$7:$A$3066),ROW($A$7:$A$3066)),""),ROWS($B$1:C164)),COLUMNS($A$1:C166))</f>
        <v>Trask, Sydney</v>
      </c>
      <c r="M170" t="str">
        <f t="array" ref="M170">INDEX($A$7:$F$3066,SMALL(IF(COUNTIF($L$5,$H$7:$H$3066)*COUNTIF($L$5,$I$7:$I$3066),MATCH(ROW($A$7:$A$3066),ROW($A$7:$A$3066)),""),ROWS($B$1:D164)),COLUMNS($A$1:D166))</f>
        <v>Cues associated with alternative reinforcement during extinction can attenuate resurgence of an extinguished instrumental response</v>
      </c>
      <c r="N170" t="str">
        <f t="array" ref="N170">INDEX($A$7:$F$3066,SMALL(IF(COUNTIF($L$5,$H$7:$H$3066)*COUNTIF($L$5,$I$7:$I$3066),MATCH(ROW($A$7:$A$3066),ROW($A$7:$A$3066)),""),ROWS($B$1:E164)),COLUMNS($A$1:E166))</f>
        <v>Learning &amp; Behavior</v>
      </c>
      <c r="O170">
        <f t="array" ref="O170">INDEX($A$7:$F$3066,SMALL(IF(COUNTIF($L$5,$H$7:$H$3066)*COUNTIF($L$5,$I$7:$I$3066),MATCH(ROW($A$7:$A$3066),ROW($A$7:$A$3066)),""),ROWS($B$1:F164)),COLUMNS($A$1:F166))</f>
        <v>0</v>
      </c>
    </row>
    <row r="171" spans="1:15">
      <c r="A171" s="1">
        <f>'ScienceDirect - Initial'!A174</f>
        <v>0</v>
      </c>
      <c r="B171" s="1">
        <f>'ScienceDirect - Initial'!B174</f>
        <v>2013</v>
      </c>
      <c r="C171" s="1" t="str">
        <f>'ScienceDirect - Initial'!C174</f>
        <v>Wacker, David P.; Harding, Jay W.; Morgan, Theresa A.; Berg, Wendy K.; Schieltz, Kelly M.; Lee, John F.; Padilla, Yaniz C.</v>
      </c>
      <c r="D171" s="1" t="str">
        <f>'ScienceDirect - Initial'!D174</f>
        <v>An evaluation of resurgence during functional communication training</v>
      </c>
      <c r="E171" s="1" t="str">
        <f>'ScienceDirect - Initial'!E174</f>
        <v>The Psychological Record</v>
      </c>
      <c r="F171" s="1">
        <f>'ScienceDirect - Initial'!F174</f>
        <v>0</v>
      </c>
      <c r="H171" s="1">
        <v>1</v>
      </c>
      <c r="I171" s="1">
        <v>1</v>
      </c>
      <c r="J171" t="b">
        <f t="shared" si="2"/>
        <v>1</v>
      </c>
      <c r="K171">
        <f t="array" ref="K171">INDEX($A$7:$F$3066,SMALL(IF(COUNTIF($L$5,$H$7:$H$3066)*COUNTIF($L$5,$I$7:$I$3066),MATCH(ROW($A$7:$A$3066),ROW($A$7:$A$3066)),""),ROWS($B$1:B165)),COLUMNS($A$1:B167))</f>
        <v>2018</v>
      </c>
      <c r="L171" t="str">
        <f t="array" ref="L171">INDEX($A$7:$F$3066,SMALL(IF(COUNTIF($L$5,$H$7:$H$3066)*COUNTIF($L$5,$I$7:$I$3066),MATCH(ROW($A$7:$A$3066),ROW($A$7:$A$3066)),""),ROWS($B$1:C165)),COLUMNS($A$1:C167))</f>
        <v>Craig, Andrew R.; Cunningham, Paul J.; Sweeney, Mary M.; Shahan, Timothy A.; Nevin, John A.</v>
      </c>
      <c r="M171" t="str">
        <f t="array" ref="M171">INDEX($A$7:$F$3066,SMALL(IF(COUNTIF($L$5,$H$7:$H$3066)*COUNTIF($L$5,$I$7:$I$3066),MATCH(ROW($A$7:$A$3066),ROW($A$7:$A$3066)),""),ROWS($B$1:D165)),COLUMNS($A$1:D167))</f>
        <v>Delivering alternative reinforcement in a distinct context reduces its counter‐therapeutic effects on relapse</v>
      </c>
      <c r="N171" t="str">
        <f t="array" ref="N171">INDEX($A$7:$F$3066,SMALL(IF(COUNTIF($L$5,$H$7:$H$3066)*COUNTIF($L$5,$I$7:$I$3066),MATCH(ROW($A$7:$A$3066),ROW($A$7:$A$3066)),""),ROWS($B$1:E165)),COLUMNS($A$1:E167))</f>
        <v>Journal of the Experimental Analysis of Behavior</v>
      </c>
      <c r="O171">
        <f t="array" ref="O171">INDEX($A$7:$F$3066,SMALL(IF(COUNTIF($L$5,$H$7:$H$3066)*COUNTIF($L$5,$I$7:$I$3066),MATCH(ROW($A$7:$A$3066),ROW($A$7:$A$3066)),""),ROWS($B$1:F165)),COLUMNS($A$1:F167))</f>
        <v>0</v>
      </c>
    </row>
    <row r="172" spans="1:15">
      <c r="A172" s="1">
        <f>'ScienceDirect - Initial'!A175</f>
        <v>0</v>
      </c>
      <c r="B172" s="1">
        <f>'ScienceDirect - Initial'!B175</f>
        <v>2009</v>
      </c>
      <c r="C172" s="1" t="str">
        <f>'ScienceDirect - Initial'!C175</f>
        <v>Volkert, Valerie M.; Lerman, Dorothea C.; Call, Nathan A.; Trosclair-Lasserre, Nicole</v>
      </c>
      <c r="D172" s="1" t="str">
        <f>'ScienceDirect - Initial'!D175</f>
        <v>An evaluation of resurgence during treatment with functional communication training</v>
      </c>
      <c r="E172" s="1" t="str">
        <f>'ScienceDirect - Initial'!E175</f>
        <v>Journal of Applied Behavior Analysis</v>
      </c>
      <c r="F172" s="1">
        <f>'ScienceDirect - Initial'!F175</f>
        <v>0</v>
      </c>
      <c r="H172" s="1">
        <v>1</v>
      </c>
      <c r="I172" s="1">
        <v>1</v>
      </c>
      <c r="J172" t="b">
        <f t="shared" si="2"/>
        <v>1</v>
      </c>
      <c r="K172">
        <f t="array" ref="K172">INDEX($A$7:$F$3066,SMALL(IF(COUNTIF($L$5,$H$7:$H$3066)*COUNTIF($L$5,$I$7:$I$3066),MATCH(ROW($A$7:$A$3066),ROW($A$7:$A$3066)),""),ROWS($B$1:B166)),COLUMNS($A$1:B168))</f>
        <v>2017</v>
      </c>
      <c r="L172" t="str">
        <f t="array" ref="L172">INDEX($A$7:$F$3066,SMALL(IF(COUNTIF($L$5,$H$7:$H$3066)*COUNTIF($L$5,$I$7:$I$3066),MATCH(ROW($A$7:$A$3066),ROW($A$7:$A$3066)),""),ROWS($B$1:C166)),COLUMNS($A$1:C168))</f>
        <v>Garner, Joshua; Brown, Chelsey; Levy, Sonia</v>
      </c>
      <c r="M172" t="str">
        <f t="array" ref="M172">INDEX($A$7:$F$3066,SMALL(IF(COUNTIF($L$5,$H$7:$H$3066)*COUNTIF($L$5,$I$7:$I$3066),MATCH(ROW($A$7:$A$3066),ROW($A$7:$A$3066)),""),ROWS($B$1:D166)),COLUMNS($A$1:D168))</f>
        <v>Diet and exercise failures: A theoretical extension of relapse</v>
      </c>
      <c r="N172" t="str">
        <f t="array" ref="N172">INDEX($A$7:$F$3066,SMALL(IF(COUNTIF($L$5,$H$7:$H$3066)*COUNTIF($L$5,$I$7:$I$3066),MATCH(ROW($A$7:$A$3066),ROW($A$7:$A$3066)),""),ROWS($B$1:E166)),COLUMNS($A$1:E168))</f>
        <v>The Psychological Record</v>
      </c>
      <c r="O172">
        <f t="array" ref="O172">INDEX($A$7:$F$3066,SMALL(IF(COUNTIF($L$5,$H$7:$H$3066)*COUNTIF($L$5,$I$7:$I$3066),MATCH(ROW($A$7:$A$3066),ROW($A$7:$A$3066)),""),ROWS($B$1:F166)),COLUMNS($A$1:F168))</f>
        <v>0</v>
      </c>
    </row>
    <row r="173" spans="1:15">
      <c r="A173" s="1">
        <f>'ScienceDirect - Initial'!A176</f>
        <v>0</v>
      </c>
      <c r="B173" s="1">
        <f>'ScienceDirect - Initial'!B176</f>
        <v>2020</v>
      </c>
      <c r="C173" s="1" t="str">
        <f>'ScienceDirect - Initial'!C176</f>
        <v>Suess, Alyssa N.; Schieltz, Kelly M.; Wacker, David P.; Detrick, Jessica; Podlesnik, Christopher A.</v>
      </c>
      <c r="D173" s="1" t="str">
        <f>'ScienceDirect - Initial'!D176</f>
        <v>An evaluation of resurgence following functional communication training conducted in alternative antecedent contexts via telehealth</v>
      </c>
      <c r="E173" s="1" t="str">
        <f>'ScienceDirect - Initial'!E176</f>
        <v>Journal of the Experimental Analysis of Behavior</v>
      </c>
      <c r="F173" s="1">
        <f>'ScienceDirect - Initial'!F176</f>
        <v>0</v>
      </c>
      <c r="H173" s="1">
        <v>1</v>
      </c>
      <c r="I173" s="1">
        <v>1</v>
      </c>
      <c r="J173" t="b">
        <f t="shared" si="2"/>
        <v>1</v>
      </c>
      <c r="K173">
        <f t="array" ref="K173">INDEX($A$7:$F$3066,SMALL(IF(COUNTIF($L$5,$H$7:$H$3066)*COUNTIF($L$5,$I$7:$I$3066),MATCH(ROW($A$7:$A$3066),ROW($A$7:$A$3066)),""),ROWS($B$1:B167)),COLUMNS($A$1:B169))</f>
        <v>2007</v>
      </c>
      <c r="L173" t="str">
        <f t="array" ref="L173">INDEX($A$7:$F$3066,SMALL(IF(COUNTIF($L$5,$H$7:$H$3066)*COUNTIF($L$5,$I$7:$I$3066),MATCH(ROW($A$7:$A$3066),ROW($A$7:$A$3066)),""),ROWS($B$1:C167)),COLUMNS($A$1:C169))</f>
        <v>Doughty, Adam H.; da Silva, Stephanie P.; Lattal, Kennon A.</v>
      </c>
      <c r="M173" t="str">
        <f t="array" ref="M173">INDEX($A$7:$F$3066,SMALL(IF(COUNTIF($L$5,$H$7:$H$3066)*COUNTIF($L$5,$I$7:$I$3066),MATCH(ROW($A$7:$A$3066),ROW($A$7:$A$3066)),""),ROWS($B$1:D167)),COLUMNS($A$1:D169))</f>
        <v>Differential resurgence and response elimination</v>
      </c>
      <c r="N173" t="str">
        <f t="array" ref="N173">INDEX($A$7:$F$3066,SMALL(IF(COUNTIF($L$5,$H$7:$H$3066)*COUNTIF($L$5,$I$7:$I$3066),MATCH(ROW($A$7:$A$3066),ROW($A$7:$A$3066)),""),ROWS($B$1:E167)),COLUMNS($A$1:E169))</f>
        <v>Behavioural Processes</v>
      </c>
      <c r="O173">
        <f t="array" ref="O173">INDEX($A$7:$F$3066,SMALL(IF(COUNTIF($L$5,$H$7:$H$3066)*COUNTIF($L$5,$I$7:$I$3066),MATCH(ROW($A$7:$A$3066),ROW($A$7:$A$3066)),""),ROWS($B$1:F167)),COLUMNS($A$1:F169))</f>
        <v>0</v>
      </c>
    </row>
    <row r="174" spans="1:15">
      <c r="A174" s="1">
        <f>'ScienceDirect - Initial'!A177</f>
        <v>0</v>
      </c>
      <c r="B174" s="1">
        <f>'ScienceDirect - Initial'!B177</f>
        <v>2014</v>
      </c>
      <c r="C174" s="1" t="str">
        <f>'ScienceDirect - Initial'!C177</f>
        <v>Hoffman, Katherine; Falcomata, Terry S.</v>
      </c>
      <c r="D174" s="1" t="str">
        <f>'ScienceDirect - Initial'!D177</f>
        <v>An evaluation of resurgence of appropriate communication in individuals with autism who exhibit severe problem behavior</v>
      </c>
      <c r="E174" s="1" t="str">
        <f>'ScienceDirect - Initial'!E177</f>
        <v>Journal of Applied Behavior Analysis</v>
      </c>
      <c r="F174" s="1">
        <f>'ScienceDirect - Initial'!F177</f>
        <v>0</v>
      </c>
      <c r="H174" s="1">
        <v>1</v>
      </c>
      <c r="I174" s="1">
        <v>1</v>
      </c>
      <c r="J174" t="b">
        <f t="shared" si="2"/>
        <v>1</v>
      </c>
      <c r="K174">
        <f t="array" ref="K174">INDEX($A$7:$F$3066,SMALL(IF(COUNTIF($L$5,$H$7:$H$3066)*COUNTIF($L$5,$I$7:$I$3066),MATCH(ROW($A$7:$A$3066),ROW($A$7:$A$3066)),""),ROWS($B$1:B168)),COLUMNS($A$1:B170))</f>
        <v>2016</v>
      </c>
      <c r="L174" t="str">
        <f t="array" ref="L174">INDEX($A$7:$F$3066,SMALL(IF(COUNTIF($L$5,$H$7:$H$3066)*COUNTIF($L$5,$I$7:$I$3066),MATCH(ROW($A$7:$A$3066),ROW($A$7:$A$3066)),""),ROWS($B$1:C168)),COLUMNS($A$1:C170))</f>
        <v>Trask, Sydney; Bouton, Mark E.</v>
      </c>
      <c r="M174" t="str">
        <f t="array" ref="M174">INDEX($A$7:$F$3066,SMALL(IF(COUNTIF($L$5,$H$7:$H$3066)*COUNTIF($L$5,$I$7:$I$3066),MATCH(ROW($A$7:$A$3066),ROW($A$7:$A$3066)),""),ROWS($B$1:D168)),COLUMNS($A$1:D170))</f>
        <v>Discriminative properties of the reinforcer can be used to attenuate the renewal of extinguished operant behavior</v>
      </c>
      <c r="N174" t="str">
        <f t="array" ref="N174">INDEX($A$7:$F$3066,SMALL(IF(COUNTIF($L$5,$H$7:$H$3066)*COUNTIF($L$5,$I$7:$I$3066),MATCH(ROW($A$7:$A$3066),ROW($A$7:$A$3066)),""),ROWS($B$1:E168)),COLUMNS($A$1:E170))</f>
        <v>Learning &amp; Behavior</v>
      </c>
      <c r="O174">
        <f t="array" ref="O174">INDEX($A$7:$F$3066,SMALL(IF(COUNTIF($L$5,$H$7:$H$3066)*COUNTIF($L$5,$I$7:$I$3066),MATCH(ROW($A$7:$A$3066),ROW($A$7:$A$3066)),""),ROWS($B$1:F168)),COLUMNS($A$1:F170))</f>
        <v>0</v>
      </c>
    </row>
    <row r="175" spans="1:15">
      <c r="A175" s="1">
        <f>'ScienceDirect - Initial'!A178</f>
        <v>0</v>
      </c>
      <c r="B175" s="1">
        <f>'ScienceDirect - Initial'!B178</f>
        <v>2018</v>
      </c>
      <c r="C175" s="1" t="str">
        <f>'ScienceDirect - Initial'!C178</f>
        <v>Liggett, Ashley P.; Nastri, Regina; Podlesnik, Christopher A.</v>
      </c>
      <c r="D175" s="1" t="str">
        <f>'ScienceDirect - Initial'!D178</f>
        <v>Assessing the combined effects of resurgence and reinstatement in children diagnosed with autism spectrum disorder</v>
      </c>
      <c r="E175" s="1" t="str">
        <f>'ScienceDirect - Initial'!E178</f>
        <v>Journal of the Experimental Analysis of Behavior</v>
      </c>
      <c r="F175" s="1">
        <f>'ScienceDirect - Initial'!F178</f>
        <v>0</v>
      </c>
      <c r="H175" s="1">
        <v>1</v>
      </c>
      <c r="I175" s="1">
        <v>1</v>
      </c>
      <c r="J175" t="b">
        <f t="shared" si="2"/>
        <v>1</v>
      </c>
      <c r="K175">
        <f t="array" ref="K175">INDEX($A$7:$F$3066,SMALL(IF(COUNTIF($L$5,$H$7:$H$3066)*COUNTIF($L$5,$I$7:$I$3066),MATCH(ROW($A$7:$A$3066),ROW($A$7:$A$3066)),""),ROWS($B$1:B169)),COLUMNS($A$1:B171))</f>
        <v>2011</v>
      </c>
      <c r="L175" t="str">
        <f t="array" ref="L175">INDEX($A$7:$F$3066,SMALL(IF(COUNTIF($L$5,$H$7:$H$3066)*COUNTIF($L$5,$I$7:$I$3066),MATCH(ROW($A$7:$A$3066),ROW($A$7:$A$3066)),""),ROWS($B$1:C169)),COLUMNS($A$1:C171))</f>
        <v>Mechner, Francis; Jones, Laurilyn</v>
      </c>
      <c r="M175" t="str">
        <f t="array" ref="M175">INDEX($A$7:$F$3066,SMALL(IF(COUNTIF($L$5,$H$7:$H$3066)*COUNTIF($L$5,$I$7:$I$3066),MATCH(ROW($A$7:$A$3066),ROW($A$7:$A$3066)),""),ROWS($B$1:D169)),COLUMNS($A$1:D171))</f>
        <v>Efectos de los aspectos secuenciales de la historia de aprendizaje = Effects of sequential aspects of learning history</v>
      </c>
      <c r="N175" t="str">
        <f t="array" ref="N175">INDEX($A$7:$F$3066,SMALL(IF(COUNTIF($L$5,$H$7:$H$3066)*COUNTIF($L$5,$I$7:$I$3066),MATCH(ROW($A$7:$A$3066),ROW($A$7:$A$3066)),""),ROWS($B$1:E169)),COLUMNS($A$1:E171))</f>
        <v>Revista Mexicana de Análisis de la Conducta</v>
      </c>
      <c r="O175">
        <f t="array" ref="O175">INDEX($A$7:$F$3066,SMALL(IF(COUNTIF($L$5,$H$7:$H$3066)*COUNTIF($L$5,$I$7:$I$3066),MATCH(ROW($A$7:$A$3066),ROW($A$7:$A$3066)),""),ROWS($B$1:F169)),COLUMNS($A$1:F171))</f>
        <v>0</v>
      </c>
    </row>
    <row r="176" spans="1:15">
      <c r="A176" s="1">
        <f>'ScienceDirect - Initial'!A179</f>
        <v>0</v>
      </c>
      <c r="B176" s="1">
        <f>'ScienceDirect - Initial'!B179</f>
        <v>2018</v>
      </c>
      <c r="C176" s="1" t="str">
        <f>'ScienceDirect - Initial'!C179</f>
        <v>Kestner, Kathryn M.; Diaz‐Salvat, Claudia C.; St. Peter, Claire C.; Peterson, Stephanie M.</v>
      </c>
      <c r="D176" s="1" t="str">
        <f>'ScienceDirect - Initial'!D179</f>
        <v>Assessing the repeatability of resurgence in humans: Implications for the use of within‐subject designs</v>
      </c>
      <c r="E176" s="1" t="str">
        <f>'ScienceDirect - Initial'!E179</f>
        <v>Journal of the Experimental Analysis of Behavior</v>
      </c>
      <c r="F176" s="1">
        <f>'ScienceDirect - Initial'!F179</f>
        <v>0</v>
      </c>
      <c r="H176" s="1">
        <v>1</v>
      </c>
      <c r="I176" s="1">
        <v>1</v>
      </c>
      <c r="J176" t="b">
        <f t="shared" si="2"/>
        <v>1</v>
      </c>
      <c r="K176">
        <f t="array" ref="K176">INDEX($A$7:$F$3066,SMALL(IF(COUNTIF($L$5,$H$7:$H$3066)*COUNTIF($L$5,$I$7:$I$3066),MATCH(ROW($A$7:$A$3066),ROW($A$7:$A$3066)),""),ROWS($B$1:B170)),COLUMNS($A$1:B172))</f>
        <v>2017</v>
      </c>
      <c r="L176" t="str">
        <f t="array" ref="L176">INDEX($A$7:$F$3066,SMALL(IF(COUNTIF($L$5,$H$7:$H$3066)*COUNTIF($L$5,$I$7:$I$3066),MATCH(ROW($A$7:$A$3066),ROW($A$7:$A$3066)),""),ROWS($B$1:C170)),COLUMNS($A$1:C172))</f>
        <v>Smith, Brooke M.; Smith, Gregory S.; Shahan, Timothy A.; Madden, Gregory J.; Twohig, Michael P.</v>
      </c>
      <c r="M176" t="str">
        <f t="array" ref="M176">INDEX($A$7:$F$3066,SMALL(IF(COUNTIF($L$5,$H$7:$H$3066)*COUNTIF($L$5,$I$7:$I$3066),MATCH(ROW($A$7:$A$3066),ROW($A$7:$A$3066)),""),ROWS($B$1:D170)),COLUMNS($A$1:D172))</f>
        <v>Effects of differential rates of alternative reinforcement on resurgence of human behavior</v>
      </c>
      <c r="N176" t="str">
        <f t="array" ref="N176">INDEX($A$7:$F$3066,SMALL(IF(COUNTIF($L$5,$H$7:$H$3066)*COUNTIF($L$5,$I$7:$I$3066),MATCH(ROW($A$7:$A$3066),ROW($A$7:$A$3066)),""),ROWS($B$1:E170)),COLUMNS($A$1:E172))</f>
        <v>Journal of the Experimental Analysis of Behavior</v>
      </c>
      <c r="O176">
        <f t="array" ref="O176">INDEX($A$7:$F$3066,SMALL(IF(COUNTIF($L$5,$H$7:$H$3066)*COUNTIF($L$5,$I$7:$I$3066),MATCH(ROW($A$7:$A$3066),ROW($A$7:$A$3066)),""),ROWS($B$1:F170)),COLUMNS($A$1:F172))</f>
        <v>0</v>
      </c>
    </row>
    <row r="177" spans="1:15">
      <c r="A177" s="1">
        <f>'ScienceDirect - Initial'!A180</f>
        <v>0</v>
      </c>
      <c r="B177" s="1">
        <f>'ScienceDirect - Initial'!B180</f>
        <v>2019</v>
      </c>
      <c r="C177" s="1" t="str">
        <f>'ScienceDirect - Initial'!C180</f>
        <v>Fisher, Wayne W.; Saini, Valdeep; Greer, Brian D.; Sullivan, William E.; Roane, Henry S.; Fuhrman, Ashley M.; Craig, Andrew R.; Kimball, Ryan T.</v>
      </c>
      <c r="D177" s="1" t="str">
        <f>'ScienceDirect - Initial'!D180</f>
        <v>Baseline reinforcement rate and resurgence of destructive behavior</v>
      </c>
      <c r="E177" s="1" t="str">
        <f>'ScienceDirect - Initial'!E180</f>
        <v>Journal of the Experimental Analysis of Behavior</v>
      </c>
      <c r="F177" s="1">
        <f>'ScienceDirect - Initial'!F180</f>
        <v>0</v>
      </c>
      <c r="H177" s="1">
        <v>1</v>
      </c>
      <c r="I177" s="1">
        <v>1</v>
      </c>
      <c r="J177" t="b">
        <f t="shared" si="2"/>
        <v>1</v>
      </c>
      <c r="K177">
        <f t="array" ref="K177">INDEX($A$7:$F$3066,SMALL(IF(COUNTIF($L$5,$H$7:$H$3066)*COUNTIF($L$5,$I$7:$I$3066),MATCH(ROW($A$7:$A$3066),ROW($A$7:$A$3066)),""),ROWS($B$1:B171)),COLUMNS($A$1:B173))</f>
        <v>2014</v>
      </c>
      <c r="L177" t="str">
        <f t="array" ref="L177">INDEX($A$7:$F$3066,SMALL(IF(COUNTIF($L$5,$H$7:$H$3066)*COUNTIF($L$5,$I$7:$I$3066),MATCH(ROW($A$7:$A$3066),ROW($A$7:$A$3066)),""),ROWS($B$1:C171)),COLUMNS($A$1:C173))</f>
        <v>Marsteller, Tonya M.; St. Peter, Claire C.</v>
      </c>
      <c r="M177" t="str">
        <f t="array" ref="M177">INDEX($A$7:$F$3066,SMALL(IF(COUNTIF($L$5,$H$7:$H$3066)*COUNTIF($L$5,$I$7:$I$3066),MATCH(ROW($A$7:$A$3066),ROW($A$7:$A$3066)),""),ROWS($B$1:D171)),COLUMNS($A$1:D173))</f>
        <v>Effects of fixed‐time reinforcement schedules on resurgence of problem behavior</v>
      </c>
      <c r="N177" t="str">
        <f t="array" ref="N177">INDEX($A$7:$F$3066,SMALL(IF(COUNTIF($L$5,$H$7:$H$3066)*COUNTIF($L$5,$I$7:$I$3066),MATCH(ROW($A$7:$A$3066),ROW($A$7:$A$3066)),""),ROWS($B$1:E171)),COLUMNS($A$1:E173))</f>
        <v>Journal of Applied Behavior Analysis</v>
      </c>
      <c r="O177">
        <f t="array" ref="O177">INDEX($A$7:$F$3066,SMALL(IF(COUNTIF($L$5,$H$7:$H$3066)*COUNTIF($L$5,$I$7:$I$3066),MATCH(ROW($A$7:$A$3066),ROW($A$7:$A$3066)),""),ROWS($B$1:F171)),COLUMNS($A$1:F173))</f>
        <v>0</v>
      </c>
    </row>
    <row r="178" spans="1:15">
      <c r="A178" s="1">
        <f>'ScienceDirect - Initial'!A181</f>
        <v>0</v>
      </c>
      <c r="B178" s="1">
        <f>'ScienceDirect - Initial'!B181</f>
        <v>2009</v>
      </c>
      <c r="C178" s="1" t="str">
        <f>'ScienceDirect - Initial'!C181</f>
        <v>Podlesnik, Christopher A.; Shahan, Timothy A.</v>
      </c>
      <c r="D178" s="1" t="str">
        <f>'ScienceDirect - Initial'!D181</f>
        <v>Behavioral momentum and relapse of extinguished operant responding</v>
      </c>
      <c r="E178" s="1" t="str">
        <f>'ScienceDirect - Initial'!E181</f>
        <v>Learning &amp; Behavior</v>
      </c>
      <c r="F178" s="1">
        <f>'ScienceDirect - Initial'!F181</f>
        <v>0</v>
      </c>
      <c r="H178" s="1">
        <v>1</v>
      </c>
      <c r="I178" s="1">
        <v>1</v>
      </c>
      <c r="J178" t="b">
        <f t="shared" si="2"/>
        <v>1</v>
      </c>
      <c r="K178">
        <f t="array" ref="K178">INDEX($A$7:$F$3066,SMALL(IF(COUNTIF($L$5,$H$7:$H$3066)*COUNTIF($L$5,$I$7:$I$3066),MATCH(ROW($A$7:$A$3066),ROW($A$7:$A$3066)),""),ROWS($B$1:B172)),COLUMNS($A$1:B174))</f>
        <v>2013</v>
      </c>
      <c r="L178" t="str">
        <f t="array" ref="L178">INDEX($A$7:$F$3066,SMALL(IF(COUNTIF($L$5,$H$7:$H$3066)*COUNTIF($L$5,$I$7:$I$3066),MATCH(ROW($A$7:$A$3066),ROW($A$7:$A$3066)),""),ROWS($B$1:C172)),COLUMNS($A$1:C174))</f>
        <v>Sweeney, Mary M.; Shahan, Timothy A.</v>
      </c>
      <c r="M178" t="str">
        <f t="array" ref="M178">INDEX($A$7:$F$3066,SMALL(IF(COUNTIF($L$5,$H$7:$H$3066)*COUNTIF($L$5,$I$7:$I$3066),MATCH(ROW($A$7:$A$3066),ROW($A$7:$A$3066)),""),ROWS($B$1:D172)),COLUMNS($A$1:D174))</f>
        <v>Effects of high, low, and thinning rates of alternative reinforcement on response elimination and resurgence</v>
      </c>
      <c r="N178" t="str">
        <f t="array" ref="N178">INDEX($A$7:$F$3066,SMALL(IF(COUNTIF($L$5,$H$7:$H$3066)*COUNTIF($L$5,$I$7:$I$3066),MATCH(ROW($A$7:$A$3066),ROW($A$7:$A$3066)),""),ROWS($B$1:E172)),COLUMNS($A$1:E174))</f>
        <v>Journal of the Experimental Analysis of Behavior</v>
      </c>
      <c r="O178">
        <f t="array" ref="O178">INDEX($A$7:$F$3066,SMALL(IF(COUNTIF($L$5,$H$7:$H$3066)*COUNTIF($L$5,$I$7:$I$3066),MATCH(ROW($A$7:$A$3066),ROW($A$7:$A$3066)),""),ROWS($B$1:F172)),COLUMNS($A$1:F174))</f>
        <v>0</v>
      </c>
    </row>
    <row r="179" spans="1:15">
      <c r="A179" s="1">
        <f>'ScienceDirect - Initial'!A182</f>
        <v>0</v>
      </c>
      <c r="B179" s="1">
        <f>'ScienceDirect - Initial'!B182</f>
        <v>2013</v>
      </c>
      <c r="C179" s="1" t="str">
        <f>'ScienceDirect - Initial'!C182</f>
        <v>Sweeney, Mary M.; Shahan, Timothy A.</v>
      </c>
      <c r="D179" s="1" t="str">
        <f>'ScienceDirect - Initial'!D182</f>
        <v>Behavioral momentum and resurgence: Effects of time in extinction and repeated resurgence tests</v>
      </c>
      <c r="E179" s="1" t="str">
        <f>'ScienceDirect - Initial'!E182</f>
        <v>Learning &amp; Behavior</v>
      </c>
      <c r="F179" s="1">
        <f>'ScienceDirect - Initial'!F182</f>
        <v>0</v>
      </c>
      <c r="H179" s="1">
        <v>1</v>
      </c>
      <c r="I179" s="1">
        <v>1</v>
      </c>
      <c r="J179" t="b">
        <f t="shared" si="2"/>
        <v>1</v>
      </c>
      <c r="K179">
        <f t="array" ref="K179">INDEX($A$7:$F$3066,SMALL(IF(COUNTIF($L$5,$H$7:$H$3066)*COUNTIF($L$5,$I$7:$I$3066),MATCH(ROW($A$7:$A$3066),ROW($A$7:$A$3066)),""),ROWS($B$1:B173)),COLUMNS($A$1:B175))</f>
        <v>2019</v>
      </c>
      <c r="L179" t="str">
        <f t="array" ref="L179">INDEX($A$7:$F$3066,SMALL(IF(COUNTIF($L$5,$H$7:$H$3066)*COUNTIF($L$5,$I$7:$I$3066),MATCH(ROW($A$7:$A$3066),ROW($A$7:$A$3066)),""),ROWS($B$1:C173)),COLUMNS($A$1:C175))</f>
        <v>Silbaugh, Bryant Cashious</v>
      </c>
      <c r="M179" t="str">
        <f t="array" ref="M179">INDEX($A$7:$F$3066,SMALL(IF(COUNTIF($L$5,$H$7:$H$3066)*COUNTIF($L$5,$I$7:$I$3066),MATCH(ROW($A$7:$A$3066),ROW($A$7:$A$3066)),""),ROWS($B$1:D173)),COLUMNS($A$1:D175))</f>
        <v>Effects of lag schedules on vocal mand variability and challenging behavior during functional communication training</v>
      </c>
      <c r="N179">
        <f t="array" ref="N179">INDEX($A$7:$F$3066,SMALL(IF(COUNTIF($L$5,$H$7:$H$3066)*COUNTIF($L$5,$I$7:$I$3066),MATCH(ROW($A$7:$A$3066),ROW($A$7:$A$3066)),""),ROWS($B$1:E173)),COLUMNS($A$1:E175))</f>
        <v>0</v>
      </c>
      <c r="O179">
        <f t="array" ref="O179">INDEX($A$7:$F$3066,SMALL(IF(COUNTIF($L$5,$H$7:$H$3066)*COUNTIF($L$5,$I$7:$I$3066),MATCH(ROW($A$7:$A$3066),ROW($A$7:$A$3066)),""),ROWS($B$1:F173)),COLUMNS($A$1:F175))</f>
        <v>0</v>
      </c>
    </row>
    <row r="180" spans="1:15">
      <c r="A180" s="1">
        <f>'ScienceDirect - Initial'!A183</f>
        <v>0</v>
      </c>
      <c r="B180" s="1">
        <f>'ScienceDirect - Initial'!B183</f>
        <v>2016</v>
      </c>
      <c r="C180" s="1" t="str">
        <f>'ScienceDirect - Initial'!C183</f>
        <v>Craig, Andrew R.; Shahan, Timothy A.</v>
      </c>
      <c r="D180" s="1" t="str">
        <f>'ScienceDirect - Initial'!D183</f>
        <v>Behavioral momentum theory fails to account for the effects of reinforcement rate on resurgence</v>
      </c>
      <c r="E180" s="1" t="str">
        <f>'ScienceDirect - Initial'!E183</f>
        <v>Journal of the Experimental Analysis of Behavior</v>
      </c>
      <c r="F180" s="1">
        <f>'ScienceDirect - Initial'!F183</f>
        <v>0</v>
      </c>
      <c r="H180" s="1">
        <v>1</v>
      </c>
      <c r="I180" s="1">
        <v>1</v>
      </c>
      <c r="J180" t="b">
        <f t="shared" si="2"/>
        <v>1</v>
      </c>
      <c r="K180">
        <f t="array" ref="K180">INDEX($A$7:$F$3066,SMALL(IF(COUNTIF($L$5,$H$7:$H$3066)*COUNTIF($L$5,$I$7:$I$3066),MATCH(ROW($A$7:$A$3066),ROW($A$7:$A$3066)),""),ROWS($B$1:B174)),COLUMNS($A$1:B176))</f>
        <v>2016</v>
      </c>
      <c r="L180" t="str">
        <f t="array" ref="L180">INDEX($A$7:$F$3066,SMALL(IF(COUNTIF($L$5,$H$7:$H$3066)*COUNTIF($L$5,$I$7:$I$3066),MATCH(ROW($A$7:$A$3066),ROW($A$7:$A$3066)),""),ROWS($B$1:C174)),COLUMNS($A$1:C176))</f>
        <v>Lambert, Joseph M.; Bloom, Sarah E.; Samaha, Andrew L.; Dayton, Elizabeth; Kunnavatana, S. Shanun</v>
      </c>
      <c r="M180" t="str">
        <f t="array" ref="M180">INDEX($A$7:$F$3066,SMALL(IF(COUNTIF($L$5,$H$7:$H$3066)*COUNTIF($L$5,$I$7:$I$3066),MATCH(ROW($A$7:$A$3066),ROW($A$7:$A$3066)),""),ROWS($B$1:D174)),COLUMNS($A$1:D176))</f>
        <v>Effects of noncontingent reinforcement on the persistence and resurgence of mild aggression</v>
      </c>
      <c r="N180" t="str">
        <f t="array" ref="N180">INDEX($A$7:$F$3066,SMALL(IF(COUNTIF($L$5,$H$7:$H$3066)*COUNTIF($L$5,$I$7:$I$3066),MATCH(ROW($A$7:$A$3066),ROW($A$7:$A$3066)),""),ROWS($B$1:E174)),COLUMNS($A$1:E176))</f>
        <v>The Psychological Record</v>
      </c>
      <c r="O180">
        <f t="array" ref="O180">INDEX($A$7:$F$3066,SMALL(IF(COUNTIF($L$5,$H$7:$H$3066)*COUNTIF($L$5,$I$7:$I$3066),MATCH(ROW($A$7:$A$3066),ROW($A$7:$A$3066)),""),ROWS($B$1:F174)),COLUMNS($A$1:F176))</f>
        <v>0</v>
      </c>
    </row>
    <row r="181" spans="1:15">
      <c r="A181" s="1">
        <f>'ScienceDirect - Initial'!A184</f>
        <v>0</v>
      </c>
      <c r="B181" s="1">
        <f>'ScienceDirect - Initial'!B184</f>
        <v>2016</v>
      </c>
      <c r="C181" s="1" t="str">
        <f>'ScienceDirect - Initial'!C184</f>
        <v>Greer, Brian D.; Fisher, Wayne W.; Romani, Patrick W.; Saini, Valdeep</v>
      </c>
      <c r="D181" s="1" t="str">
        <f>'ScienceDirect - Initial'!D184</f>
        <v>Behavioral momentum theory: A tutorial on response persistence</v>
      </c>
      <c r="E181" s="1" t="str">
        <f>'ScienceDirect - Initial'!E184</f>
        <v>The Behavior Analyst</v>
      </c>
      <c r="F181" s="1">
        <f>'ScienceDirect - Initial'!F184</f>
        <v>0</v>
      </c>
      <c r="H181" s="1">
        <v>1</v>
      </c>
      <c r="I181" s="1">
        <v>1</v>
      </c>
      <c r="J181" t="b">
        <f t="shared" si="2"/>
        <v>1</v>
      </c>
      <c r="K181">
        <f t="array" ref="K181">INDEX($A$7:$F$3066,SMALL(IF(COUNTIF($L$5,$H$7:$H$3066)*COUNTIF($L$5,$I$7:$I$3066),MATCH(ROW($A$7:$A$3066),ROW($A$7:$A$3066)),""),ROWS($B$1:B175)),COLUMNS($A$1:B177))</f>
        <v>2015</v>
      </c>
      <c r="L181" t="str">
        <f t="array" ref="L181">INDEX($A$7:$F$3066,SMALL(IF(COUNTIF($L$5,$H$7:$H$3066)*COUNTIF($L$5,$I$7:$I$3066),MATCH(ROW($A$7:$A$3066),ROW($A$7:$A$3066)),""),ROWS($B$1:C175)),COLUMNS($A$1:C177))</f>
        <v>Schepers, Scott T.; Bouton, Mark E.</v>
      </c>
      <c r="M181" t="str">
        <f t="array" ref="M181">INDEX($A$7:$F$3066,SMALL(IF(COUNTIF($L$5,$H$7:$H$3066)*COUNTIF($L$5,$I$7:$I$3066),MATCH(ROW($A$7:$A$3066),ROW($A$7:$A$3066)),""),ROWS($B$1:D175)),COLUMNS($A$1:D177))</f>
        <v>Effects of reinforcer distribution during response elimination on resurgence of an instrumental behavior</v>
      </c>
      <c r="N181" t="str">
        <f t="array" ref="N181">INDEX($A$7:$F$3066,SMALL(IF(COUNTIF($L$5,$H$7:$H$3066)*COUNTIF($L$5,$I$7:$I$3066),MATCH(ROW($A$7:$A$3066),ROW($A$7:$A$3066)),""),ROWS($B$1:E175)),COLUMNS($A$1:E177))</f>
        <v>Journal of Experimental Psychology: Animal Learning and Cognition</v>
      </c>
      <c r="O181">
        <f t="array" ref="O181">INDEX($A$7:$F$3066,SMALL(IF(COUNTIF($L$5,$H$7:$H$3066)*COUNTIF($L$5,$I$7:$I$3066),MATCH(ROW($A$7:$A$3066),ROW($A$7:$A$3066)),""),ROWS($B$1:F175)),COLUMNS($A$1:F177))</f>
        <v>0</v>
      </c>
    </row>
    <row r="182" spans="1:15">
      <c r="A182" s="1">
        <f>'ScienceDirect - Initial'!A185</f>
        <v>0</v>
      </c>
      <c r="B182" s="1">
        <f>'ScienceDirect - Initial'!B185</f>
        <v>2011</v>
      </c>
      <c r="C182" s="1" t="str">
        <f>'ScienceDirect - Initial'!C185</f>
        <v>Nevin, John A.; Shahan, Timothy A.</v>
      </c>
      <c r="D182" s="1" t="str">
        <f>'ScienceDirect - Initial'!D185</f>
        <v>Behavioral momentum theory: Equations and applications</v>
      </c>
      <c r="E182" s="1" t="str">
        <f>'ScienceDirect - Initial'!E185</f>
        <v>Journal of Applied Behavior Analysis</v>
      </c>
      <c r="F182" s="1">
        <f>'ScienceDirect - Initial'!F185</f>
        <v>0</v>
      </c>
      <c r="H182" s="1">
        <v>1</v>
      </c>
      <c r="I182" s="1">
        <v>1</v>
      </c>
      <c r="J182" t="b">
        <f t="shared" si="2"/>
        <v>1</v>
      </c>
      <c r="K182">
        <f t="array" ref="K182">INDEX($A$7:$F$3066,SMALL(IF(COUNTIF($L$5,$H$7:$H$3066)*COUNTIF($L$5,$I$7:$I$3066),MATCH(ROW($A$7:$A$3066),ROW($A$7:$A$3066)),""),ROWS($B$1:B176)),COLUMNS($A$1:B178))</f>
        <v>2015</v>
      </c>
      <c r="L182" t="str">
        <f t="array" ref="L182">INDEX($A$7:$F$3066,SMALL(IF(COUNTIF($L$5,$H$7:$H$3066)*COUNTIF($L$5,$I$7:$I$3066),MATCH(ROW($A$7:$A$3066),ROW($A$7:$A$3066)),""),ROWS($B$1:C176)),COLUMNS($A$1:C178))</f>
        <v>Mechner, Francis; Jones, Laurilyn D.</v>
      </c>
      <c r="M182" t="str">
        <f t="array" ref="M182">INDEX($A$7:$F$3066,SMALL(IF(COUNTIF($L$5,$H$7:$H$3066)*COUNTIF($L$5,$I$7:$I$3066),MATCH(ROW($A$7:$A$3066),ROW($A$7:$A$3066)),""),ROWS($B$1:D176)),COLUMNS($A$1:D178))</f>
        <v>Effects of repetition frequency on operant strength and resurgence of non-criterial features of operants</v>
      </c>
      <c r="N182" t="str">
        <f t="array" ref="N182">INDEX($A$7:$F$3066,SMALL(IF(COUNTIF($L$5,$H$7:$H$3066)*COUNTIF($L$5,$I$7:$I$3066),MATCH(ROW($A$7:$A$3066),ROW($A$7:$A$3066)),""),ROWS($B$1:E176)),COLUMNS($A$1:E178))</f>
        <v>Revista Mexicana de Análisis de la Conducta</v>
      </c>
      <c r="O182">
        <f t="array" ref="O182">INDEX($A$7:$F$3066,SMALL(IF(COUNTIF($L$5,$H$7:$H$3066)*COUNTIF($L$5,$I$7:$I$3066),MATCH(ROW($A$7:$A$3066),ROW($A$7:$A$3066)),""),ROWS($B$1:F176)),COLUMNS($A$1:F178))</f>
        <v>0</v>
      </c>
    </row>
    <row r="183" spans="1:15">
      <c r="A183" s="1">
        <f>'ScienceDirect - Initial'!A186</f>
        <v>0</v>
      </c>
      <c r="B183" s="1">
        <f>'ScienceDirect - Initial'!B186</f>
        <v>2013</v>
      </c>
      <c r="C183" s="1" t="str">
        <f>'ScienceDirect - Initial'!C186</f>
        <v>Nevin, John A.; Shahan, Timothy A.</v>
      </c>
      <c r="D183" s="1" t="str">
        <f>'ScienceDirect - Initial'!D186</f>
        <v>Behavioral momentum theory: Equations and applications': Erratum</v>
      </c>
      <c r="E183" s="1" t="str">
        <f>'ScienceDirect - Initial'!E186</f>
        <v>Journal of Applied Behavior Analysis</v>
      </c>
      <c r="F183" s="1">
        <f>'ScienceDirect - Initial'!F186</f>
        <v>0</v>
      </c>
      <c r="H183" s="1">
        <v>0</v>
      </c>
      <c r="I183" s="1">
        <v>0</v>
      </c>
      <c r="J183" t="b">
        <f t="shared" si="2"/>
        <v>1</v>
      </c>
      <c r="K183">
        <f t="array" ref="K183">INDEX($A$7:$F$3066,SMALL(IF(COUNTIF($L$5,$H$7:$H$3066)*COUNTIF($L$5,$I$7:$I$3066),MATCH(ROW($A$7:$A$3066),ROW($A$7:$A$3066)),""),ROWS($B$1:B177)),COLUMNS($A$1:B179))</f>
        <v>2016</v>
      </c>
      <c r="L183" t="str">
        <f t="array" ref="L183">INDEX($A$7:$F$3066,SMALL(IF(COUNTIF($L$5,$H$7:$H$3066)*COUNTIF($L$5,$I$7:$I$3066),MATCH(ROW($A$7:$A$3066),ROW($A$7:$A$3066)),""),ROWS($B$1:C177)),COLUMNS($A$1:C179))</f>
        <v>Wilson, Alyssa N.; Glassford, Tyler S.; Koerkenmeier, Sarah M.</v>
      </c>
      <c r="M183" t="str">
        <f t="array" ref="M183">INDEX($A$7:$F$3066,SMALL(IF(COUNTIF($L$5,$H$7:$H$3066)*COUNTIF($L$5,$I$7:$I$3066),MATCH(ROW($A$7:$A$3066),ROW($A$7:$A$3066)),""),ROWS($B$1:D177)),COLUMNS($A$1:D179))</f>
        <v>Effects of response effort on resurgence</v>
      </c>
      <c r="N183" t="str">
        <f t="array" ref="N183">INDEX($A$7:$F$3066,SMALL(IF(COUNTIF($L$5,$H$7:$H$3066)*COUNTIF($L$5,$I$7:$I$3066),MATCH(ROW($A$7:$A$3066),ROW($A$7:$A$3066)),""),ROWS($B$1:E177)),COLUMNS($A$1:E179))</f>
        <v>Behavior Analysis in Practice</v>
      </c>
      <c r="O183">
        <f t="array" ref="O183">INDEX($A$7:$F$3066,SMALL(IF(COUNTIF($L$5,$H$7:$H$3066)*COUNTIF($L$5,$I$7:$I$3066),MATCH(ROW($A$7:$A$3066),ROW($A$7:$A$3066)),""),ROWS($B$1:F177)),COLUMNS($A$1:F179))</f>
        <v>0</v>
      </c>
    </row>
    <row r="184" spans="1:15">
      <c r="A184" s="1">
        <f>'ScienceDirect - Initial'!A187</f>
        <v>0</v>
      </c>
      <c r="B184" s="1">
        <f>'ScienceDirect - Initial'!B187</f>
        <v>2015</v>
      </c>
      <c r="C184" s="1" t="str">
        <f>'ScienceDirect - Initial'!C187</f>
        <v>Podlesnik, Christopher A.; DeLeon, Iser G.</v>
      </c>
      <c r="D184" s="1" t="str">
        <f>'ScienceDirect - Initial'!D187</f>
        <v>Behavioral momentum theory: Understanding persistence and improving treatment</v>
      </c>
      <c r="E184" s="1" t="str">
        <f>'ScienceDirect - Initial'!E187</f>
        <v>Autism service delivery: Bridging the gap between science and practice.</v>
      </c>
      <c r="F184" s="1" t="str">
        <f>'ScienceDirect - Initial'!F187</f>
        <v>2192-922X</v>
      </c>
      <c r="H184" s="1">
        <v>1</v>
      </c>
      <c r="I184" s="1">
        <v>1</v>
      </c>
      <c r="J184" t="b">
        <f t="shared" si="2"/>
        <v>1</v>
      </c>
      <c r="K184">
        <f t="array" ref="K184">INDEX($A$7:$F$3066,SMALL(IF(COUNTIF($L$5,$H$7:$H$3066)*COUNTIF($L$5,$I$7:$I$3066),MATCH(ROW($A$7:$A$3066),ROW($A$7:$A$3066)),""),ROWS($B$1:B178)),COLUMNS($A$1:B180))</f>
        <v>2016</v>
      </c>
      <c r="L184" t="str">
        <f t="array" ref="L184">INDEX($A$7:$F$3066,SMALL(IF(COUNTIF($L$5,$H$7:$H$3066)*COUNTIF($L$5,$I$7:$I$3066),MATCH(ROW($A$7:$A$3066),ROW($A$7:$A$3066)),""),ROWS($B$1:C178)),COLUMNS($A$1:C180))</f>
        <v>Nevin, John A.; Mace, F. Charles; DeLeon, Iser G.; Shahan, Timothy A.; Shamlian, Kenneth D.; Lit, Keith; Sheehan, Tara; Frank‐Crawford, Michelle A.; Trauschke, Stephanie L.; Sweeney, Mary M.; Tarver, Danielle R.; Craig, Andrew R.</v>
      </c>
      <c r="M184" t="str">
        <f t="array" ref="M184">INDEX($A$7:$F$3066,SMALL(IF(COUNTIF($L$5,$H$7:$H$3066)*COUNTIF($L$5,$I$7:$I$3066),MATCH(ROW($A$7:$A$3066),ROW($A$7:$A$3066)),""),ROWS($B$1:D178)),COLUMNS($A$1:D180))</f>
        <v>Effects of signaled and unsignaled alternative reinforcement on persistence and relapse in children and pigeons</v>
      </c>
      <c r="N184" t="str">
        <f t="array" ref="N184">INDEX($A$7:$F$3066,SMALL(IF(COUNTIF($L$5,$H$7:$H$3066)*COUNTIF($L$5,$I$7:$I$3066),MATCH(ROW($A$7:$A$3066),ROW($A$7:$A$3066)),""),ROWS($B$1:E178)),COLUMNS($A$1:E180))</f>
        <v>Journal of the Experimental Analysis of Behavior</v>
      </c>
      <c r="O184">
        <f t="array" ref="O184">INDEX($A$7:$F$3066,SMALL(IF(COUNTIF($L$5,$H$7:$H$3066)*COUNTIF($L$5,$I$7:$I$3066),MATCH(ROW($A$7:$A$3066),ROW($A$7:$A$3066)),""),ROWS($B$1:F178)),COLUMNS($A$1:F180))</f>
        <v>0</v>
      </c>
    </row>
    <row r="185" spans="1:15">
      <c r="A185" s="1">
        <f>'ScienceDirect - Initial'!A188</f>
        <v>0</v>
      </c>
      <c r="B185" s="1">
        <f>'ScienceDirect - Initial'!B188</f>
        <v>2013</v>
      </c>
      <c r="C185" s="1" t="str">
        <f>'ScienceDirect - Initial'!C188</f>
        <v>Budney, Alan J.; Brown, Pamela C.; Stanger, Catherine</v>
      </c>
      <c r="D185" s="1" t="str">
        <f>'ScienceDirect - Initial'!D188</f>
        <v>Behavioral treatments</v>
      </c>
      <c r="E185" s="1" t="str">
        <f>'ScienceDirect - Initial'!E188</f>
        <v>Addictions: A comprehensive guidebook., 2nd ed.</v>
      </c>
      <c r="F185" s="1" t="str">
        <f>'ScienceDirect - Initial'!F188</f>
        <v>978-0-19-975366-6</v>
      </c>
      <c r="H185" s="1">
        <v>0</v>
      </c>
      <c r="I185" s="1">
        <v>0</v>
      </c>
      <c r="J185" t="b">
        <f t="shared" si="2"/>
        <v>1</v>
      </c>
      <c r="K185">
        <f t="array" ref="K185">INDEX($A$7:$F$3066,SMALL(IF(COUNTIF($L$5,$H$7:$H$3066)*COUNTIF($L$5,$I$7:$I$3066),MATCH(ROW($A$7:$A$3066),ROW($A$7:$A$3066)),""),ROWS($B$1:B179)),COLUMNS($A$1:B181))</f>
        <v>2012</v>
      </c>
      <c r="L185" t="str">
        <f t="array" ref="L185">INDEX($A$7:$F$3066,SMALL(IF(COUNTIF($L$5,$H$7:$H$3066)*COUNTIF($L$5,$I$7:$I$3066),MATCH(ROW($A$7:$A$3066),ROW($A$7:$A$3066)),""),ROWS($B$1:C179)),COLUMNS($A$1:C181))</f>
        <v>Winterbauer, Neil E.; Bouton, Mark E.</v>
      </c>
      <c r="M185" t="str">
        <f t="array" ref="M185">INDEX($A$7:$F$3066,SMALL(IF(COUNTIF($L$5,$H$7:$H$3066)*COUNTIF($L$5,$I$7:$I$3066),MATCH(ROW($A$7:$A$3066),ROW($A$7:$A$3066)),""),ROWS($B$1:D179)),COLUMNS($A$1:D181))</f>
        <v>Effects of thinning the rate at which the alternative behavior is reinforced on resurgence of an extinguished instrumental response</v>
      </c>
      <c r="N185" t="str">
        <f t="array" ref="N185">INDEX($A$7:$F$3066,SMALL(IF(COUNTIF($L$5,$H$7:$H$3066)*COUNTIF($L$5,$I$7:$I$3066),MATCH(ROW($A$7:$A$3066),ROW($A$7:$A$3066)),""),ROWS($B$1:E179)),COLUMNS($A$1:E181))</f>
        <v>Journal of Experimental Psychology: Animal Behavior Processes</v>
      </c>
      <c r="O185">
        <f t="array" ref="O185">INDEX($A$7:$F$3066,SMALL(IF(COUNTIF($L$5,$H$7:$H$3066)*COUNTIF($L$5,$I$7:$I$3066),MATCH(ROW($A$7:$A$3066),ROW($A$7:$A$3066)),""),ROWS($B$1:F179)),COLUMNS($A$1:F181))</f>
        <v>0</v>
      </c>
    </row>
    <row r="186" spans="1:15">
      <c r="A186" s="1">
        <f>'ScienceDirect - Initial'!A189</f>
        <v>0</v>
      </c>
      <c r="B186" s="1">
        <f>'ScienceDirect - Initial'!B189</f>
        <v>2018</v>
      </c>
      <c r="C186" s="1" t="str">
        <f>'ScienceDirect - Initial'!C189</f>
        <v>Kincaid, Stephanie L.; Lattal, Kennon A.</v>
      </c>
      <c r="D186" s="1" t="str">
        <f>'ScienceDirect - Initial'!D189</f>
        <v>Beyond the breakpoint: Reinstatement, renewal, and resurgence of ratio‐strained behavior</v>
      </c>
      <c r="E186" s="1" t="str">
        <f>'ScienceDirect - Initial'!E189</f>
        <v>Journal of the Experimental Analysis of Behavior</v>
      </c>
      <c r="F186" s="1">
        <f>'ScienceDirect - Initial'!F189</f>
        <v>0</v>
      </c>
      <c r="H186" s="1">
        <v>1</v>
      </c>
      <c r="I186" s="1">
        <v>1</v>
      </c>
      <c r="J186" t="b">
        <f t="shared" si="2"/>
        <v>1</v>
      </c>
      <c r="K186">
        <f t="array" ref="K186">INDEX($A$7:$F$3066,SMALL(IF(COUNTIF($L$5,$H$7:$H$3066)*COUNTIF($L$5,$I$7:$I$3066),MATCH(ROW($A$7:$A$3066),ROW($A$7:$A$3066)),""),ROWS($B$1:B180)),COLUMNS($A$1:B182))</f>
        <v>2010</v>
      </c>
      <c r="L186" t="str">
        <f t="array" ref="L186">INDEX($A$7:$F$3066,SMALL(IF(COUNTIF($L$5,$H$7:$H$3066)*COUNTIF($L$5,$I$7:$I$3066),MATCH(ROW($A$7:$A$3066),ROW($A$7:$A$3066)),""),ROWS($B$1:C180)),COLUMNS($A$1:C182))</f>
        <v>Doughty, Adam H.; Cash, Jeffrey D.; Finch, Elizabeth A.; Holloway, Chrisey; Wallington, Laura K.</v>
      </c>
      <c r="M186" t="str">
        <f t="array" ref="M186">INDEX($A$7:$F$3066,SMALL(IF(COUNTIF($L$5,$H$7:$H$3066)*COUNTIF($L$5,$I$7:$I$3066),MATCH(ROW($A$7:$A$3066),ROW($A$7:$A$3066)),""),ROWS($B$1:D180)),COLUMNS($A$1:D182))</f>
        <v>Effects of training history on resurgence in humans</v>
      </c>
      <c r="N186" t="str">
        <f t="array" ref="N186">INDEX($A$7:$F$3066,SMALL(IF(COUNTIF($L$5,$H$7:$H$3066)*COUNTIF($L$5,$I$7:$I$3066),MATCH(ROW($A$7:$A$3066),ROW($A$7:$A$3066)),""),ROWS($B$1:E180)),COLUMNS($A$1:E182))</f>
        <v>Behavioural Processes</v>
      </c>
      <c r="O186">
        <f t="array" ref="O186">INDEX($A$7:$F$3066,SMALL(IF(COUNTIF($L$5,$H$7:$H$3066)*COUNTIF($L$5,$I$7:$I$3066),MATCH(ROW($A$7:$A$3066),ROW($A$7:$A$3066)),""),ROWS($B$1:F180)),COLUMNS($A$1:F182))</f>
        <v>0</v>
      </c>
    </row>
    <row r="187" spans="1:15">
      <c r="A187" s="1">
        <f>'ScienceDirect - Initial'!A190</f>
        <v>0</v>
      </c>
      <c r="B187" s="1">
        <f>'ScienceDirect - Initial'!B190</f>
        <v>2020</v>
      </c>
      <c r="C187" s="1" t="str">
        <f>'ScienceDirect - Initial'!C190</f>
        <v>Cook, Jemma E.; Chandler, Cassie; Rüedi-Bettschen, Daniela; Taylor, Ian; Patterson, Sean; Platt, Donna M.</v>
      </c>
      <c r="D187" s="1" t="str">
        <f>'ScienceDirect - Initial'!D190</f>
        <v>Changes in the elimination and resurgence of alcohol-maintained behavior in rats and the effects of naltrexone</v>
      </c>
      <c r="E187" s="1" t="str">
        <f>'ScienceDirect - Initial'!E190</f>
        <v>Psychology of Addictive Behaviors</v>
      </c>
      <c r="F187" s="1">
        <f>'ScienceDirect - Initial'!F190</f>
        <v>0</v>
      </c>
      <c r="H187" s="1">
        <v>1</v>
      </c>
      <c r="I187" s="1">
        <v>1</v>
      </c>
      <c r="J187" t="b">
        <f t="shared" si="2"/>
        <v>1</v>
      </c>
      <c r="K187">
        <f t="array" ref="K187">INDEX($A$7:$F$3066,SMALL(IF(COUNTIF($L$5,$H$7:$H$3066)*COUNTIF($L$5,$I$7:$I$3066),MATCH(ROW($A$7:$A$3066),ROW($A$7:$A$3066)),""),ROWS($B$1:B181)),COLUMNS($A$1:B183))</f>
        <v>2019</v>
      </c>
      <c r="L187" t="str">
        <f t="array" ref="L187">INDEX($A$7:$F$3066,SMALL(IF(COUNTIF($L$5,$H$7:$H$3066)*COUNTIF($L$5,$I$7:$I$3066),MATCH(ROW($A$7:$A$3066),ROW($A$7:$A$3066)),""),ROWS($B$1:C181)),COLUMNS($A$1:C183))</f>
        <v>Mullane, Michael P.</v>
      </c>
      <c r="M187" t="str">
        <f t="array" ref="M187">INDEX($A$7:$F$3066,SMALL(IF(COUNTIF($L$5,$H$7:$H$3066)*COUNTIF($L$5,$I$7:$I$3066),MATCH(ROW($A$7:$A$3066),ROW($A$7:$A$3066)),""),ROWS($B$1:D181)),COLUMNS($A$1:D183))</f>
        <v>Effects of variable reinforcement delays on children's use of Mands: An application of risky choice to functional communication training</v>
      </c>
      <c r="N187">
        <f t="array" ref="N187">INDEX($A$7:$F$3066,SMALL(IF(COUNTIF($L$5,$H$7:$H$3066)*COUNTIF($L$5,$I$7:$I$3066),MATCH(ROW($A$7:$A$3066),ROW($A$7:$A$3066)),""),ROWS($B$1:E181)),COLUMNS($A$1:E183))</f>
        <v>0</v>
      </c>
      <c r="O187">
        <f t="array" ref="O187">INDEX($A$7:$F$3066,SMALL(IF(COUNTIF($L$5,$H$7:$H$3066)*COUNTIF($L$5,$I$7:$I$3066),MATCH(ROW($A$7:$A$3066),ROW($A$7:$A$3066)),""),ROWS($B$1:F181)),COLUMNS($A$1:F183))</f>
        <v>0</v>
      </c>
    </row>
    <row r="188" spans="1:15">
      <c r="A188" s="1">
        <f>'ScienceDirect - Initial'!A191</f>
        <v>0</v>
      </c>
      <c r="B188" s="1">
        <f>'ScienceDirect - Initial'!B191</f>
        <v>2014</v>
      </c>
      <c r="C188" s="1" t="str">
        <f>'ScienceDirect - Initial'!C191</f>
        <v>Pritchard, Duncan; Hoerger, Marguerite; Mace, F. Charles; Penney, Heather; Harris, Brian</v>
      </c>
      <c r="D188" s="1" t="str">
        <f>'ScienceDirect - Initial'!D191</f>
        <v>Clinical translation of animal models of treatment relapse</v>
      </c>
      <c r="E188" s="1" t="str">
        <f>'ScienceDirect - Initial'!E191</f>
        <v>Journal of the Experimental Analysis of Behavior</v>
      </c>
      <c r="F188" s="1">
        <f>'ScienceDirect - Initial'!F191</f>
        <v>0</v>
      </c>
      <c r="H188" s="1">
        <v>1</v>
      </c>
      <c r="I188" s="1">
        <v>1</v>
      </c>
      <c r="J188" t="b">
        <f t="shared" si="2"/>
        <v>1</v>
      </c>
      <c r="K188">
        <f t="array" ref="K188">INDEX($A$7:$F$3066,SMALL(IF(COUNTIF($L$5,$H$7:$H$3066)*COUNTIF($L$5,$I$7:$I$3066),MATCH(ROW($A$7:$A$3066),ROW($A$7:$A$3066)),""),ROWS($B$1:B182)),COLUMNS($A$1:B184))</f>
        <v>2017</v>
      </c>
      <c r="L188" t="str">
        <f t="array" ref="L188">INDEX($A$7:$F$3066,SMALL(IF(COUNTIF($L$5,$H$7:$H$3066)*COUNTIF($L$5,$I$7:$I$3066),MATCH(ROW($A$7:$A$3066),ROW($A$7:$A$3066)),""),ROWS($B$1:C182)),COLUMNS($A$1:C184))</f>
        <v>Bolívar, Hypatia A.; Cox, David J.; Barlow, Molly A.; Dallery, Jesse</v>
      </c>
      <c r="M188" t="str">
        <f t="array" ref="M188">INDEX($A$7:$F$3066,SMALL(IF(COUNTIF($L$5,$H$7:$H$3066)*COUNTIF($L$5,$I$7:$I$3066),MATCH(ROW($A$7:$A$3066),ROW($A$7:$A$3066)),""),ROWS($B$1:D182)),COLUMNS($A$1:D184))</f>
        <v>Evaluating resurgence procedures in a human operant laboratory</v>
      </c>
      <c r="N188" t="str">
        <f t="array" ref="N188">INDEX($A$7:$F$3066,SMALL(IF(COUNTIF($L$5,$H$7:$H$3066)*COUNTIF($L$5,$I$7:$I$3066),MATCH(ROW($A$7:$A$3066),ROW($A$7:$A$3066)),""),ROWS($B$1:E182)),COLUMNS($A$1:E184))</f>
        <v>Behavioural Processes</v>
      </c>
      <c r="O188">
        <f t="array" ref="O188">INDEX($A$7:$F$3066,SMALL(IF(COUNTIF($L$5,$H$7:$H$3066)*COUNTIF($L$5,$I$7:$I$3066),MATCH(ROW($A$7:$A$3066),ROW($A$7:$A$3066)),""),ROWS($B$1:F182)),COLUMNS($A$1:F184))</f>
        <v>0</v>
      </c>
    </row>
    <row r="189" spans="1:15">
      <c r="A189" s="1">
        <f>'ScienceDirect - Initial'!A192</f>
        <v>0</v>
      </c>
      <c r="B189" s="1">
        <f>'ScienceDirect - Initial'!B192</f>
        <v>2008</v>
      </c>
      <c r="C189" s="1" t="str">
        <f>'ScienceDirect - Initial'!C192</f>
        <v>da Silva, Stephanie P.; Maxwell, Megan E.; Lattal, Kennon A.</v>
      </c>
      <c r="D189" s="1" t="str">
        <f>'ScienceDirect - Initial'!D192</f>
        <v>Concurrent resurgence and behavioral history</v>
      </c>
      <c r="E189" s="1" t="str">
        <f>'ScienceDirect - Initial'!E192</f>
        <v>Journal of the Experimental Analysis of Behavior</v>
      </c>
      <c r="F189" s="1">
        <f>'ScienceDirect - Initial'!F192</f>
        <v>0</v>
      </c>
      <c r="H189" s="1">
        <v>1</v>
      </c>
      <c r="I189" s="1">
        <v>1</v>
      </c>
      <c r="J189" t="b">
        <f t="shared" si="2"/>
        <v>1</v>
      </c>
      <c r="K189">
        <f t="array" ref="K189">INDEX($A$7:$F$3066,SMALL(IF(COUNTIF($L$5,$H$7:$H$3066)*COUNTIF($L$5,$I$7:$I$3066),MATCH(ROW($A$7:$A$3066),ROW($A$7:$A$3066)),""),ROWS($B$1:B183)),COLUMNS($A$1:B185))</f>
        <v>2019</v>
      </c>
      <c r="L189" t="str">
        <f t="array" ref="L189">INDEX($A$7:$F$3066,SMALL(IF(COUNTIF($L$5,$H$7:$H$3066)*COUNTIF($L$5,$I$7:$I$3066),MATCH(ROW($A$7:$A$3066),ROW($A$7:$A$3066)),""),ROWS($B$1:C183)),COLUMNS($A$1:C185))</f>
        <v>Gratz, Olivia Hansen; Wilson, Alyssa N.; Glassford, Tyler</v>
      </c>
      <c r="M189" t="str">
        <f t="array" ref="M189">INDEX($A$7:$F$3066,SMALL(IF(COUNTIF($L$5,$H$7:$H$3066)*COUNTIF($L$5,$I$7:$I$3066),MATCH(ROW($A$7:$A$3066),ROW($A$7:$A$3066)),""),ROWS($B$1:D183)),COLUMNS($A$1:D185))</f>
        <v>Evaluating the resurgence of problem behavior with three functionally equivalent discriminated operants</v>
      </c>
      <c r="N189" t="str">
        <f t="array" ref="N189">INDEX($A$7:$F$3066,SMALL(IF(COUNTIF($L$5,$H$7:$H$3066)*COUNTIF($L$5,$I$7:$I$3066),MATCH(ROW($A$7:$A$3066),ROW($A$7:$A$3066)),""),ROWS($B$1:E183)),COLUMNS($A$1:E185))</f>
        <v>The Psychological Record</v>
      </c>
      <c r="O189">
        <f t="array" ref="O189">INDEX($A$7:$F$3066,SMALL(IF(COUNTIF($L$5,$H$7:$H$3066)*COUNTIF($L$5,$I$7:$I$3066),MATCH(ROW($A$7:$A$3066),ROW($A$7:$A$3066)),""),ROWS($B$1:F183)),COLUMNS($A$1:F185))</f>
        <v>0</v>
      </c>
    </row>
    <row r="190" spans="1:15">
      <c r="A190" s="1">
        <f>'ScienceDirect - Initial'!A193</f>
        <v>0</v>
      </c>
      <c r="B190" s="1">
        <f>'ScienceDirect - Initial'!B193</f>
        <v>2017</v>
      </c>
      <c r="C190" s="1" t="str">
        <f>'ScienceDirect - Initial'!C193</f>
        <v>Peterson, Stephanie M.; Frieder, Jessica E.; Quigley, Shawn P.; Kestner, Kathryn M.; Goyal, Manish; Smith, Shilo L.; Dayton, Elizabeth; Brower-Breitwieser, Carrie</v>
      </c>
      <c r="D190" s="1" t="str">
        <f>'ScienceDirect - Initial'!D193</f>
        <v>Concurrent schedules of reinforcement as 'challenges' to maintenance</v>
      </c>
      <c r="E190" s="1" t="str">
        <f>'ScienceDirect - Initial'!E193</f>
        <v>Education &amp; Treatment of Children</v>
      </c>
      <c r="F190" s="1">
        <f>'ScienceDirect - Initial'!F193</f>
        <v>0</v>
      </c>
      <c r="H190" s="1">
        <v>1</v>
      </c>
      <c r="I190" s="1">
        <v>1</v>
      </c>
      <c r="J190" t="b">
        <f t="shared" si="2"/>
        <v>1</v>
      </c>
      <c r="K190">
        <f t="array" ref="K190">INDEX($A$7:$F$3066,SMALL(IF(COUNTIF($L$5,$H$7:$H$3066)*COUNTIF($L$5,$I$7:$I$3066),MATCH(ROW($A$7:$A$3066),ROW($A$7:$A$3066)),""),ROWS($B$1:B184)),COLUMNS($A$1:B186))</f>
        <v>2016</v>
      </c>
      <c r="L190" t="str">
        <f t="array" ref="L190">INDEX($A$7:$F$3066,SMALL(IF(COUNTIF($L$5,$H$7:$H$3066)*COUNTIF($L$5,$I$7:$I$3066),MATCH(ROW($A$7:$A$3066),ROW($A$7:$A$3066)),""),ROWS($B$1:C184)),COLUMNS($A$1:C186))</f>
        <v>Shamlian, Kenneth D.; Fisher, Wayne W.; Steege, Mark W.; Cavanaugh, Brenna M.; Samour, Kristina; Querim, Angie C.</v>
      </c>
      <c r="M190" t="str">
        <f t="array" ref="M190">INDEX($A$7:$F$3066,SMALL(IF(COUNTIF($L$5,$H$7:$H$3066)*COUNTIF($L$5,$I$7:$I$3066),MATCH(ROW($A$7:$A$3066),ROW($A$7:$A$3066)),""),ROWS($B$1:D184)),COLUMNS($A$1:D186))</f>
        <v>Evaluation of multiple schedules with naturally occurring and therapist‐arranged discriminative stimuli following functional communication training</v>
      </c>
      <c r="N190" t="str">
        <f t="array" ref="N190">INDEX($A$7:$F$3066,SMALL(IF(COUNTIF($L$5,$H$7:$H$3066)*COUNTIF($L$5,$I$7:$I$3066),MATCH(ROW($A$7:$A$3066),ROW($A$7:$A$3066)),""),ROWS($B$1:E184)),COLUMNS($A$1:E186))</f>
        <v>Journal of Applied Behavior Analysis</v>
      </c>
      <c r="O190">
        <f t="array" ref="O190">INDEX($A$7:$F$3066,SMALL(IF(COUNTIF($L$5,$H$7:$H$3066)*COUNTIF($L$5,$I$7:$I$3066),MATCH(ROW($A$7:$A$3066),ROW($A$7:$A$3066)),""),ROWS($B$1:F184)),COLUMNS($A$1:F186))</f>
        <v>0</v>
      </c>
    </row>
    <row r="191" spans="1:15">
      <c r="A191" s="1">
        <f>'ScienceDirect - Initial'!A194</f>
        <v>0</v>
      </c>
      <c r="B191" s="1">
        <f>'ScienceDirect - Initial'!B194</f>
        <v>2020</v>
      </c>
      <c r="C191" s="1" t="str">
        <f>'ScienceDirect - Initial'!C194</f>
        <v>Alessandri, Jérôme; Cançado, Carlos R. X.</v>
      </c>
      <c r="D191" s="1" t="str">
        <f>'ScienceDirect - Initial'!D194</f>
        <v>Context affects resurgence of negatively reinforced human behavior</v>
      </c>
      <c r="E191" s="1" t="str">
        <f>'ScienceDirect - Initial'!E194</f>
        <v>Behavioural Processes</v>
      </c>
      <c r="F191" s="1">
        <f>'ScienceDirect - Initial'!F194</f>
        <v>0</v>
      </c>
      <c r="H191" s="1">
        <v>1</v>
      </c>
      <c r="I191" s="1">
        <v>1</v>
      </c>
      <c r="J191" t="b">
        <f t="shared" si="2"/>
        <v>1</v>
      </c>
      <c r="K191">
        <f t="array" ref="K191">INDEX($A$7:$F$3066,SMALL(IF(COUNTIF($L$5,$H$7:$H$3066)*COUNTIF($L$5,$I$7:$I$3066),MATCH(ROW($A$7:$A$3066),ROW($A$7:$A$3066)),""),ROWS($B$1:B185)),COLUMNS($A$1:B187))</f>
        <v>2014</v>
      </c>
      <c r="L191" t="str">
        <f t="array" ref="L191">INDEX($A$7:$F$3066,SMALL(IF(COUNTIF($L$5,$H$7:$H$3066)*COUNTIF($L$5,$I$7:$I$3066),MATCH(ROW($A$7:$A$3066),ROW($A$7:$A$3066)),""),ROWS($B$1:C185)),COLUMNS($A$1:C187))</f>
        <v>Pyszczynski, Adam D.; Shahan, Timothy A.</v>
      </c>
      <c r="M191" t="str">
        <f t="array" ref="M191">INDEX($A$7:$F$3066,SMALL(IF(COUNTIF($L$5,$H$7:$H$3066)*COUNTIF($L$5,$I$7:$I$3066),MATCH(ROW($A$7:$A$3066),ROW($A$7:$A$3066)),""),ROWS($B$1:D185)),COLUMNS($A$1:D187))</f>
        <v>Examination of the role of dopamine D₂ and adrenergic α₂ receptors in resurgence of food seeking</v>
      </c>
      <c r="N191" t="str">
        <f t="array" ref="N191">INDEX($A$7:$F$3066,SMALL(IF(COUNTIF($L$5,$H$7:$H$3066)*COUNTIF($L$5,$I$7:$I$3066),MATCH(ROW($A$7:$A$3066),ROW($A$7:$A$3066)),""),ROWS($B$1:E185)),COLUMNS($A$1:E187))</f>
        <v>Behavioural Brain Research</v>
      </c>
      <c r="O191">
        <f t="array" ref="O191">INDEX($A$7:$F$3066,SMALL(IF(COUNTIF($L$5,$H$7:$H$3066)*COUNTIF($L$5,$I$7:$I$3066),MATCH(ROW($A$7:$A$3066),ROW($A$7:$A$3066)),""),ROWS($B$1:F185)),COLUMNS($A$1:F187))</f>
        <v>0</v>
      </c>
    </row>
    <row r="192" spans="1:15">
      <c r="A192" s="1">
        <f>'ScienceDirect - Initial'!A195</f>
        <v>0</v>
      </c>
      <c r="B192" s="1">
        <f>'ScienceDirect - Initial'!B195</f>
        <v>2015</v>
      </c>
      <c r="C192" s="1" t="str">
        <f>'ScienceDirect - Initial'!C195</f>
        <v>Trask, Sydney; Schepers, Scott T.; Bouton, Mark E.</v>
      </c>
      <c r="D192" s="1" t="str">
        <f>'ScienceDirect - Initial'!D195</f>
        <v>Context change explains resurgence after the extinction of operant behavior</v>
      </c>
      <c r="E192" s="1" t="str">
        <f>'ScienceDirect - Initial'!E195</f>
        <v>Revista Mexicana de Análisis de la Conducta</v>
      </c>
      <c r="F192" s="1">
        <f>'ScienceDirect - Initial'!F195</f>
        <v>0</v>
      </c>
      <c r="H192" s="1">
        <v>1</v>
      </c>
      <c r="I192" s="1">
        <v>1</v>
      </c>
      <c r="J192" t="b">
        <f t="shared" si="2"/>
        <v>1</v>
      </c>
      <c r="K192">
        <f t="array" ref="K192">INDEX($A$7:$F$3066,SMALL(IF(COUNTIF($L$5,$H$7:$H$3066)*COUNTIF($L$5,$I$7:$I$3066),MATCH(ROW($A$7:$A$3066),ROW($A$7:$A$3066)),""),ROWS($B$1:B186)),COLUMNS($A$1:B188))</f>
        <v>2020</v>
      </c>
      <c r="L192" t="str">
        <f t="array" ref="L192">INDEX($A$7:$F$3066,SMALL(IF(COUNTIF($L$5,$H$7:$H$3066)*COUNTIF($L$5,$I$7:$I$3066),MATCH(ROW($A$7:$A$3066),ROW($A$7:$A$3066)),""),ROWS($B$1:C186)),COLUMNS($A$1:C188))</f>
        <v>Shvarts, Samuel; Jimenez‐Gomez, Corina; Bai, John Y. H.; Thomas, Rachel R.; Oskam, James J; Podlesnik, Christopher A.</v>
      </c>
      <c r="M192" t="str">
        <f t="array" ref="M192">INDEX($A$7:$F$3066,SMALL(IF(COUNTIF($L$5,$H$7:$H$3066)*COUNTIF($L$5,$I$7:$I$3066),MATCH(ROW($A$7:$A$3066),ROW($A$7:$A$3066)),""),ROWS($B$1:D186)),COLUMNS($A$1:D188))</f>
        <v>Examining stimuli paired with alternative reinforcement to mitigate resurgence in children diagnosed with autism spectrum disorder and pigeons</v>
      </c>
      <c r="N192" t="str">
        <f t="array" ref="N192">INDEX($A$7:$F$3066,SMALL(IF(COUNTIF($L$5,$H$7:$H$3066)*COUNTIF($L$5,$I$7:$I$3066),MATCH(ROW($A$7:$A$3066),ROW($A$7:$A$3066)),""),ROWS($B$1:E186)),COLUMNS($A$1:E188))</f>
        <v>Journal of the Experimental Analysis of Behavior</v>
      </c>
      <c r="O192">
        <f t="array" ref="O192">INDEX($A$7:$F$3066,SMALL(IF(COUNTIF($L$5,$H$7:$H$3066)*COUNTIF($L$5,$I$7:$I$3066),MATCH(ROW($A$7:$A$3066),ROW($A$7:$A$3066)),""),ROWS($B$1:F186)),COLUMNS($A$1:F188))</f>
        <v>0</v>
      </c>
    </row>
    <row r="193" spans="1:15">
      <c r="A193" s="1">
        <f>'ScienceDirect - Initial'!A196</f>
        <v>0</v>
      </c>
      <c r="B193" s="1">
        <f>'ScienceDirect - Initial'!B196</f>
        <v>2016</v>
      </c>
      <c r="C193" s="1" t="str">
        <f>'ScienceDirect - Initial'!C196</f>
        <v>Ghaemmaghami, Mahshid</v>
      </c>
      <c r="D193" s="1" t="str">
        <f>'ScienceDirect - Initial'!D196</f>
        <v>Contingencies are necessary for promoting delay tolerance</v>
      </c>
      <c r="E193" s="1">
        <f>'ScienceDirect - Initial'!E196</f>
        <v>0</v>
      </c>
      <c r="F193" s="1">
        <f>'ScienceDirect - Initial'!F196</f>
        <v>0</v>
      </c>
      <c r="H193" s="1">
        <v>0</v>
      </c>
      <c r="I193" s="1">
        <v>0</v>
      </c>
      <c r="J193" t="b">
        <f t="shared" si="2"/>
        <v>1</v>
      </c>
      <c r="K193">
        <f t="array" ref="K193">INDEX($A$7:$F$3066,SMALL(IF(COUNTIF($L$5,$H$7:$H$3066)*COUNTIF($L$5,$I$7:$I$3066),MATCH(ROW($A$7:$A$3066),ROW($A$7:$A$3066)),""),ROWS($B$1:B187)),COLUMNS($A$1:B189))</f>
        <v>2010</v>
      </c>
      <c r="L193" t="str">
        <f t="array" ref="L193">INDEX($A$7:$F$3066,SMALL(IF(COUNTIF($L$5,$H$7:$H$3066)*COUNTIF($L$5,$I$7:$I$3066),MATCH(ROW($A$7:$A$3066),ROW($A$7:$A$3066)),""),ROWS($B$1:C187)),COLUMNS($A$1:C189))</f>
        <v>Podlesnik, Christopher A.; Shahan, Timothy A.</v>
      </c>
      <c r="M193" t="str">
        <f t="array" ref="M193">INDEX($A$7:$F$3066,SMALL(IF(COUNTIF($L$5,$H$7:$H$3066)*COUNTIF($L$5,$I$7:$I$3066),MATCH(ROW($A$7:$A$3066),ROW($A$7:$A$3066)),""),ROWS($B$1:D187)),COLUMNS($A$1:D189))</f>
        <v>Extinction, relapse, and behavioral momentum</v>
      </c>
      <c r="N193" t="str">
        <f t="array" ref="N193">INDEX($A$7:$F$3066,SMALL(IF(COUNTIF($L$5,$H$7:$H$3066)*COUNTIF($L$5,$I$7:$I$3066),MATCH(ROW($A$7:$A$3066),ROW($A$7:$A$3066)),""),ROWS($B$1:E187)),COLUMNS($A$1:E189))</f>
        <v>Behavioural Processes</v>
      </c>
      <c r="O193">
        <f t="array" ref="O193">INDEX($A$7:$F$3066,SMALL(IF(COUNTIF($L$5,$H$7:$H$3066)*COUNTIF($L$5,$I$7:$I$3066),MATCH(ROW($A$7:$A$3066),ROW($A$7:$A$3066)),""),ROWS($B$1:F187)),COLUMNS($A$1:F189))</f>
        <v>0</v>
      </c>
    </row>
    <row r="194" spans="1:15">
      <c r="A194" s="1">
        <f>'ScienceDirect - Initial'!A197</f>
        <v>0</v>
      </c>
      <c r="B194" s="1">
        <f>'ScienceDirect - Initial'!B197</f>
        <v>2016</v>
      </c>
      <c r="C194" s="1" t="str">
        <f>'ScienceDirect - Initial'!C197</f>
        <v>Ghaemmaghami, Mahshid; Hanley, Gregory P.; Jessel, Joshua</v>
      </c>
      <c r="D194" s="1" t="str">
        <f>'ScienceDirect - Initial'!D197</f>
        <v>Contingencies promote delay tolerance</v>
      </c>
      <c r="E194" s="1" t="str">
        <f>'ScienceDirect - Initial'!E197</f>
        <v>Journal of Applied Behavior Analysis</v>
      </c>
      <c r="F194" s="1">
        <f>'ScienceDirect - Initial'!F197</f>
        <v>0</v>
      </c>
      <c r="H194" s="1">
        <v>1</v>
      </c>
      <c r="I194" s="1">
        <v>1</v>
      </c>
      <c r="J194" t="b">
        <f t="shared" si="2"/>
        <v>1</v>
      </c>
      <c r="K194">
        <f t="array" ref="K194">INDEX($A$7:$F$3066,SMALL(IF(COUNTIF($L$5,$H$7:$H$3066)*COUNTIF($L$5,$I$7:$I$3066),MATCH(ROW($A$7:$A$3066),ROW($A$7:$A$3066)),""),ROWS($B$1:B188)),COLUMNS($A$1:B190))</f>
        <v>2008</v>
      </c>
      <c r="L194" t="str">
        <f t="array" ref="L194">INDEX($A$7:$F$3066,SMALL(IF(COUNTIF($L$5,$H$7:$H$3066)*COUNTIF($L$5,$I$7:$I$3066),MATCH(ROW($A$7:$A$3066),ROW($A$7:$A$3066)),""),ROWS($B$1:C188)),COLUMNS($A$1:C190))</f>
        <v>Doughty, Adam H.; Oken, Gabriella</v>
      </c>
      <c r="M194" t="str">
        <f t="array" ref="M194">INDEX($A$7:$F$3066,SMALL(IF(COUNTIF($L$5,$H$7:$H$3066)*COUNTIF($L$5,$I$7:$I$3066),MATCH(ROW($A$7:$A$3066),ROW($A$7:$A$3066)),""),ROWS($B$1:D188)),COLUMNS($A$1:D190))</f>
        <v>Extinction-induced response resurgence: A selective review</v>
      </c>
      <c r="N194" t="str">
        <f t="array" ref="N194">INDEX($A$7:$F$3066,SMALL(IF(COUNTIF($L$5,$H$7:$H$3066)*COUNTIF($L$5,$I$7:$I$3066),MATCH(ROW($A$7:$A$3066),ROW($A$7:$A$3066)),""),ROWS($B$1:E188)),COLUMNS($A$1:E190))</f>
        <v>The Behavior Analyst Today</v>
      </c>
      <c r="O194">
        <f t="array" ref="O194">INDEX($A$7:$F$3066,SMALL(IF(COUNTIF($L$5,$H$7:$H$3066)*COUNTIF($L$5,$I$7:$I$3066),MATCH(ROW($A$7:$A$3066),ROW($A$7:$A$3066)),""),ROWS($B$1:F188)),COLUMNS($A$1:F190))</f>
        <v>0</v>
      </c>
    </row>
    <row r="195" spans="1:15">
      <c r="A195" s="1">
        <f>'ScienceDirect - Initial'!A198</f>
        <v>0</v>
      </c>
      <c r="B195" s="1">
        <f>'ScienceDirect - Initial'!B198</f>
        <v>2018</v>
      </c>
      <c r="C195" s="1" t="str">
        <f>'ScienceDirect - Initial'!C198</f>
        <v>Trask, Sydney</v>
      </c>
      <c r="D195" s="1" t="str">
        <f>'ScienceDirect - Initial'!D198</f>
        <v>Cues associated with alternative reinforcement can attenuate resurgence of an extinguished instrumental response</v>
      </c>
      <c r="E195" s="1">
        <f>'ScienceDirect - Initial'!E198</f>
        <v>0</v>
      </c>
      <c r="F195" s="1">
        <f>'ScienceDirect - Initial'!F198</f>
        <v>0</v>
      </c>
      <c r="H195" s="1">
        <v>1</v>
      </c>
      <c r="I195" s="1">
        <v>1</v>
      </c>
      <c r="J195" t="b">
        <f t="shared" si="2"/>
        <v>1</v>
      </c>
      <c r="K195">
        <f t="array" ref="K195">INDEX($A$7:$F$3066,SMALL(IF(COUNTIF($L$5,$H$7:$H$3066)*COUNTIF($L$5,$I$7:$I$3066),MATCH(ROW($A$7:$A$3066),ROW($A$7:$A$3066)),""),ROWS($B$1:B189)),COLUMNS($A$1:B191))</f>
        <v>1985</v>
      </c>
      <c r="L195" t="str">
        <f t="array" ref="L195">INDEX($A$7:$F$3066,SMALL(IF(COUNTIF($L$5,$H$7:$H$3066)*COUNTIF($L$5,$I$7:$I$3066),MATCH(ROW($A$7:$A$3066),ROW($A$7:$A$3066)),""),ROWS($B$1:C189)),COLUMNS($A$1:C191))</f>
        <v>Epstein, Robert</v>
      </c>
      <c r="M195" t="str">
        <f t="array" ref="M195">INDEX($A$7:$F$3066,SMALL(IF(COUNTIF($L$5,$H$7:$H$3066)*COUNTIF($L$5,$I$7:$I$3066),MATCH(ROW($A$7:$A$3066),ROW($A$7:$A$3066)),""),ROWS($B$1:D189)),COLUMNS($A$1:D191))</f>
        <v>Extinction-induced resurgence: Preliminary investigations and possible applications</v>
      </c>
      <c r="N195" t="str">
        <f t="array" ref="N195">INDEX($A$7:$F$3066,SMALL(IF(COUNTIF($L$5,$H$7:$H$3066)*COUNTIF($L$5,$I$7:$I$3066),MATCH(ROW($A$7:$A$3066),ROW($A$7:$A$3066)),""),ROWS($B$1:E189)),COLUMNS($A$1:E191))</f>
        <v>The Psychological Record</v>
      </c>
      <c r="O195">
        <f t="array" ref="O195">INDEX($A$7:$F$3066,SMALL(IF(COUNTIF($L$5,$H$7:$H$3066)*COUNTIF($L$5,$I$7:$I$3066),MATCH(ROW($A$7:$A$3066),ROW($A$7:$A$3066)),""),ROWS($B$1:F189)),COLUMNS($A$1:F191))</f>
        <v>0</v>
      </c>
    </row>
    <row r="196" spans="1:15">
      <c r="A196" s="1">
        <f>'ScienceDirect - Initial'!A199</f>
        <v>0</v>
      </c>
      <c r="B196" s="1">
        <f>'ScienceDirect - Initial'!B199</f>
        <v>2019</v>
      </c>
      <c r="C196" s="1" t="str">
        <f>'ScienceDirect - Initial'!C199</f>
        <v>Trask, Sydney</v>
      </c>
      <c r="D196" s="1" t="str">
        <f>'ScienceDirect - Initial'!D199</f>
        <v>Cues associated with alternative reinforcement during extinction can attenuate resurgence of an extinguished instrumental response</v>
      </c>
      <c r="E196" s="1" t="str">
        <f>'ScienceDirect - Initial'!E199</f>
        <v>Learning &amp; Behavior</v>
      </c>
      <c r="F196" s="1">
        <f>'ScienceDirect - Initial'!F199</f>
        <v>0</v>
      </c>
      <c r="H196" s="1">
        <v>1</v>
      </c>
      <c r="I196" s="1">
        <v>1</v>
      </c>
      <c r="J196" t="b">
        <f t="shared" si="2"/>
        <v>1</v>
      </c>
      <c r="K196">
        <f t="array" ref="K196">INDEX($A$7:$F$3066,SMALL(IF(COUNTIF($L$5,$H$7:$H$3066)*COUNTIF($L$5,$I$7:$I$3066),MATCH(ROW($A$7:$A$3066),ROW($A$7:$A$3066)),""),ROWS($B$1:B190)),COLUMNS($A$1:B192))</f>
        <v>2018</v>
      </c>
      <c r="L196" t="str">
        <f t="array" ref="L196">INDEX($A$7:$F$3066,SMALL(IF(COUNTIF($L$5,$H$7:$H$3066)*COUNTIF($L$5,$I$7:$I$3066),MATCH(ROW($A$7:$A$3066),ROW($A$7:$A$3066)),""),ROWS($B$1:C190)),COLUMNS($A$1:C192))</f>
        <v>Trask, Sydney; Keim, Christopher L.; Bouton, Mark E.</v>
      </c>
      <c r="M196" t="str">
        <f t="array" ref="M196">INDEX($A$7:$F$3066,SMALL(IF(COUNTIF($L$5,$H$7:$H$3066)*COUNTIF($L$5,$I$7:$I$3066),MATCH(ROW($A$7:$A$3066),ROW($A$7:$A$3066)),""),ROWS($B$1:D190)),COLUMNS($A$1:D192))</f>
        <v>Factors that encourage generalization from extinction to test reduce resurgence of an extinguished operant response</v>
      </c>
      <c r="N196" t="str">
        <f t="array" ref="N196">INDEX($A$7:$F$3066,SMALL(IF(COUNTIF($L$5,$H$7:$H$3066)*COUNTIF($L$5,$I$7:$I$3066),MATCH(ROW($A$7:$A$3066),ROW($A$7:$A$3066)),""),ROWS($B$1:E190)),COLUMNS($A$1:E192))</f>
        <v>Journal of the Experimental Analysis of Behavior</v>
      </c>
      <c r="O196">
        <f t="array" ref="O196">INDEX($A$7:$F$3066,SMALL(IF(COUNTIF($L$5,$H$7:$H$3066)*COUNTIF($L$5,$I$7:$I$3066),MATCH(ROW($A$7:$A$3066),ROW($A$7:$A$3066)),""),ROWS($B$1:F190)),COLUMNS($A$1:F192))</f>
        <v>0</v>
      </c>
    </row>
    <row r="197" spans="1:15">
      <c r="A197" s="1">
        <f>'ScienceDirect - Initial'!A200</f>
        <v>0</v>
      </c>
      <c r="B197" s="1">
        <f>'ScienceDirect - Initial'!B200</f>
        <v>2018</v>
      </c>
      <c r="C197" s="1" t="str">
        <f>'ScienceDirect - Initial'!C200</f>
        <v>Craig, Andrew R.; Cunningham, Paul J.; Sweeney, Mary M.; Shahan, Timothy A.; Nevin, John A.</v>
      </c>
      <c r="D197" s="1" t="str">
        <f>'ScienceDirect - Initial'!D200</f>
        <v>Delivering alternative reinforcement in a distinct context reduces its counter‐therapeutic effects on relapse</v>
      </c>
      <c r="E197" s="1" t="str">
        <f>'ScienceDirect - Initial'!E200</f>
        <v>Journal of the Experimental Analysis of Behavior</v>
      </c>
      <c r="F197" s="1">
        <f>'ScienceDirect - Initial'!F200</f>
        <v>0</v>
      </c>
      <c r="H197" s="1">
        <v>1</v>
      </c>
      <c r="I197" s="1">
        <v>1</v>
      </c>
      <c r="J197" t="b">
        <f t="shared" si="2"/>
        <v>1</v>
      </c>
      <c r="K197">
        <f t="array" ref="K197">INDEX($A$7:$F$3066,SMALL(IF(COUNTIF($L$5,$H$7:$H$3066)*COUNTIF($L$5,$I$7:$I$3066),MATCH(ROW($A$7:$A$3066),ROW($A$7:$A$3066)),""),ROWS($B$1:B191)),COLUMNS($A$1:B193))</f>
        <v>2014</v>
      </c>
      <c r="L197" t="str">
        <f t="array" ref="L197">INDEX($A$7:$F$3066,SMALL(IF(COUNTIF($L$5,$H$7:$H$3066)*COUNTIF($L$5,$I$7:$I$3066),MATCH(ROW($A$7:$A$3066),ROW($A$7:$A$3066)),""),ROWS($B$1:C191)),COLUMNS($A$1:C193))</f>
        <v>Doughty, Adam H.; Leake, Lesley W.; Stoudemire, M. Lee</v>
      </c>
      <c r="M197" t="str">
        <f t="array" ref="M197">INDEX($A$7:$F$3066,SMALL(IF(COUNTIF($L$5,$H$7:$H$3066)*COUNTIF($L$5,$I$7:$I$3066),MATCH(ROW($A$7:$A$3066),ROW($A$7:$A$3066)),""),ROWS($B$1:D191)),COLUMNS($A$1:D193))</f>
        <v>Failure to observe untested derived stimulus relations in extinction: Implications for understanding stimulus‐equivalence formation</v>
      </c>
      <c r="N197" t="str">
        <f t="array" ref="N197">INDEX($A$7:$F$3066,SMALL(IF(COUNTIF($L$5,$H$7:$H$3066)*COUNTIF($L$5,$I$7:$I$3066),MATCH(ROW($A$7:$A$3066),ROW($A$7:$A$3066)),""),ROWS($B$1:E191)),COLUMNS($A$1:E193))</f>
        <v>Journal of the Experimental Analysis of Behavior</v>
      </c>
      <c r="O197">
        <f t="array" ref="O197">INDEX($A$7:$F$3066,SMALL(IF(COUNTIF($L$5,$H$7:$H$3066)*COUNTIF($L$5,$I$7:$I$3066),MATCH(ROW($A$7:$A$3066),ROW($A$7:$A$3066)),""),ROWS($B$1:F191)),COLUMNS($A$1:F193))</f>
        <v>0</v>
      </c>
    </row>
    <row r="198" spans="1:15">
      <c r="A198" s="1">
        <f>'ScienceDirect - Initial'!A201</f>
        <v>0</v>
      </c>
      <c r="B198" s="1">
        <f>'ScienceDirect - Initial'!B201</f>
        <v>2010</v>
      </c>
      <c r="C198" s="1" t="str">
        <f>'ScienceDirect - Initial'!C201</f>
        <v>Mendres, Amber E.; Borrero, John C.</v>
      </c>
      <c r="D198" s="1" t="str">
        <f>'ScienceDirect - Initial'!D201</f>
        <v>Development and modification of a response class via positive and negative reinforcement: A translational approach</v>
      </c>
      <c r="E198" s="1" t="str">
        <f>'ScienceDirect - Initial'!E201</f>
        <v>Journal of Applied Behavior Analysis</v>
      </c>
      <c r="F198" s="1">
        <f>'ScienceDirect - Initial'!F201</f>
        <v>0</v>
      </c>
      <c r="H198" s="1">
        <v>0</v>
      </c>
      <c r="I198" s="1">
        <v>0</v>
      </c>
      <c r="J198" t="b">
        <f t="shared" si="2"/>
        <v>1</v>
      </c>
      <c r="K198">
        <f t="array" ref="K198">INDEX($A$7:$F$3066,SMALL(IF(COUNTIF($L$5,$H$7:$H$3066)*COUNTIF($L$5,$I$7:$I$3066),MATCH(ROW($A$7:$A$3066),ROW($A$7:$A$3066)),""),ROWS($B$1:B192)),COLUMNS($A$1:B194))</f>
        <v>2019</v>
      </c>
      <c r="L198" t="str">
        <f t="array" ref="L198">INDEX($A$7:$F$3066,SMALL(IF(COUNTIF($L$5,$H$7:$H$3066)*COUNTIF($L$5,$I$7:$I$3066),MATCH(ROW($A$7:$A$3066),ROW($A$7:$A$3066)),""),ROWS($B$1:C192)),COLUMNS($A$1:C194))</f>
        <v>Lattal, Kennon A.; Solley, Elizabeth A.; Cançado, Carlos R. X.; Oliver, Anthony C.</v>
      </c>
      <c r="M198" t="str">
        <f t="array" ref="M198">INDEX($A$7:$F$3066,SMALL(IF(COUNTIF($L$5,$H$7:$H$3066)*COUNTIF($L$5,$I$7:$I$3066),MATCH(ROW($A$7:$A$3066),ROW($A$7:$A$3066)),""),ROWS($B$1:D192)),COLUMNS($A$1:D194))</f>
        <v>Hierarchical resurgence</v>
      </c>
      <c r="N198" t="str">
        <f t="array" ref="N198">INDEX($A$7:$F$3066,SMALL(IF(COUNTIF($L$5,$H$7:$H$3066)*COUNTIF($L$5,$I$7:$I$3066),MATCH(ROW($A$7:$A$3066),ROW($A$7:$A$3066)),""),ROWS($B$1:E192)),COLUMNS($A$1:E194))</f>
        <v>Journal of the Experimental Analysis of Behavior</v>
      </c>
      <c r="O198">
        <f t="array" ref="O198">INDEX($A$7:$F$3066,SMALL(IF(COUNTIF($L$5,$H$7:$H$3066)*COUNTIF($L$5,$I$7:$I$3066),MATCH(ROW($A$7:$A$3066),ROW($A$7:$A$3066)),""),ROWS($B$1:F192)),COLUMNS($A$1:F194))</f>
        <v>0</v>
      </c>
    </row>
    <row r="199" spans="1:15">
      <c r="A199" s="1">
        <f>'ScienceDirect - Initial'!A202</f>
        <v>0</v>
      </c>
      <c r="B199" s="1">
        <f>'ScienceDirect - Initial'!B202</f>
        <v>2017</v>
      </c>
      <c r="C199" s="1" t="str">
        <f>'ScienceDirect - Initial'!C202</f>
        <v>Garner, Joshua; Brown, Chelsey; Levy, Sonia</v>
      </c>
      <c r="D199" s="1" t="str">
        <f>'ScienceDirect - Initial'!D202</f>
        <v>Diet and exercise failures: A theoretical extension of relapse</v>
      </c>
      <c r="E199" s="1" t="str">
        <f>'ScienceDirect - Initial'!E202</f>
        <v>The Psychological Record</v>
      </c>
      <c r="F199" s="1">
        <f>'ScienceDirect - Initial'!F202</f>
        <v>0</v>
      </c>
      <c r="H199" s="1">
        <v>1</v>
      </c>
      <c r="I199" s="1">
        <v>1</v>
      </c>
      <c r="J199" t="b">
        <f t="shared" si="2"/>
        <v>1</v>
      </c>
      <c r="K199">
        <f t="array" ref="K199">INDEX($A$7:$F$3066,SMALL(IF(COUNTIF($L$5,$H$7:$H$3066)*COUNTIF($L$5,$I$7:$I$3066),MATCH(ROW($A$7:$A$3066),ROW($A$7:$A$3066)),""),ROWS($B$1:B193)),COLUMNS($A$1:B195))</f>
        <v>2016</v>
      </c>
      <c r="L199" t="str">
        <f t="array" ref="L199">INDEX($A$7:$F$3066,SMALL(IF(COUNTIF($L$5,$H$7:$H$3066)*COUNTIF($L$5,$I$7:$I$3066),MATCH(ROW($A$7:$A$3066),ROW($A$7:$A$3066)),""),ROWS($B$1:C193)),COLUMNS($A$1:C195))</f>
        <v>Craig, Andrew R.; Nall, Rusty W.; Madden, Gregory J.; Shahan, Timothy A.</v>
      </c>
      <c r="M199" t="str">
        <f t="array" ref="M199">INDEX($A$7:$F$3066,SMALL(IF(COUNTIF($L$5,$H$7:$H$3066)*COUNTIF($L$5,$I$7:$I$3066),MATCH(ROW($A$7:$A$3066),ROW($A$7:$A$3066)),""),ROWS($B$1:D193)),COLUMNS($A$1:D195))</f>
        <v>Higher rate alternative non-drug reinforcement produces faster suppression of cocaine seeking but more resurgence when removed</v>
      </c>
      <c r="N199" t="str">
        <f t="array" ref="N199">INDEX($A$7:$F$3066,SMALL(IF(COUNTIF($L$5,$H$7:$H$3066)*COUNTIF($L$5,$I$7:$I$3066),MATCH(ROW($A$7:$A$3066),ROW($A$7:$A$3066)),""),ROWS($B$1:E193)),COLUMNS($A$1:E195))</f>
        <v>Behavioural Brain Research</v>
      </c>
      <c r="O199">
        <f t="array" ref="O199">INDEX($A$7:$F$3066,SMALL(IF(COUNTIF($L$5,$H$7:$H$3066)*COUNTIF($L$5,$I$7:$I$3066),MATCH(ROW($A$7:$A$3066),ROW($A$7:$A$3066)),""),ROWS($B$1:F193)),COLUMNS($A$1:F195))</f>
        <v>0</v>
      </c>
    </row>
    <row r="200" spans="1:15">
      <c r="A200" s="1">
        <f>'ScienceDirect - Initial'!A203</f>
        <v>0</v>
      </c>
      <c r="B200" s="1">
        <f>'ScienceDirect - Initial'!B203</f>
        <v>2007</v>
      </c>
      <c r="C200" s="1" t="str">
        <f>'ScienceDirect - Initial'!C203</f>
        <v>Doughty, Adam H.; da Silva, Stephanie P.; Lattal, Kennon A.</v>
      </c>
      <c r="D200" s="1" t="str">
        <f>'ScienceDirect - Initial'!D203</f>
        <v>Differential resurgence and response elimination</v>
      </c>
      <c r="E200" s="1" t="str">
        <f>'ScienceDirect - Initial'!E203</f>
        <v>Behavioural Processes</v>
      </c>
      <c r="F200" s="1">
        <f>'ScienceDirect - Initial'!F203</f>
        <v>0</v>
      </c>
      <c r="H200" s="1">
        <v>1</v>
      </c>
      <c r="I200" s="1">
        <v>1</v>
      </c>
      <c r="J200" t="b">
        <f t="shared" ref="J200:J263" si="3">IF(ISBLANK(I200),FALSE,IF(EXACT(H200, I200),TRUE,FALSE))</f>
        <v>1</v>
      </c>
      <c r="K200">
        <f t="array" ref="K200">INDEX($A$7:$F$3066,SMALL(IF(COUNTIF($L$5,$H$7:$H$3066)*COUNTIF($L$5,$I$7:$I$3066),MATCH(ROW($A$7:$A$3066),ROW($A$7:$A$3066)),""),ROWS($B$1:B194)),COLUMNS($A$1:B196))</f>
        <v>2011</v>
      </c>
      <c r="L200" t="str">
        <f t="array" ref="L200">INDEX($A$7:$F$3066,SMALL(IF(COUNTIF($L$5,$H$7:$H$3066)*COUNTIF($L$5,$I$7:$I$3066),MATCH(ROW($A$7:$A$3066),ROW($A$7:$A$3066)),""),ROWS($B$1:C194)),COLUMNS($A$1:C196))</f>
        <v>Reed, Phil; Clark, Charlotte</v>
      </c>
      <c r="M200" t="str">
        <f t="array" ref="M200">INDEX($A$7:$F$3066,SMALL(IF(COUNTIF($L$5,$H$7:$H$3066)*COUNTIF($L$5,$I$7:$I$3066),MATCH(ROW($A$7:$A$3066),ROW($A$7:$A$3066)),""),ROWS($B$1:D194)),COLUMNS($A$1:D196))</f>
        <v>Impact of intervening learning on resurgence in humans with autism spectrum disorders</v>
      </c>
      <c r="N200" t="str">
        <f t="array" ref="N200">INDEX($A$7:$F$3066,SMALL(IF(COUNTIF($L$5,$H$7:$H$3066)*COUNTIF($L$5,$I$7:$I$3066),MATCH(ROW($A$7:$A$3066),ROW($A$7:$A$3066)),""),ROWS($B$1:E194)),COLUMNS($A$1:E196))</f>
        <v>Learning &amp; Behavior</v>
      </c>
      <c r="O200">
        <f t="array" ref="O200">INDEX($A$7:$F$3066,SMALL(IF(COUNTIF($L$5,$H$7:$H$3066)*COUNTIF($L$5,$I$7:$I$3066),MATCH(ROW($A$7:$A$3066),ROW($A$7:$A$3066)),""),ROWS($B$1:F194)),COLUMNS($A$1:F196))</f>
        <v>0</v>
      </c>
    </row>
    <row r="201" spans="1:15">
      <c r="A201" s="1">
        <f>'ScienceDirect - Initial'!A204</f>
        <v>0</v>
      </c>
      <c r="B201" s="1">
        <f>'ScienceDirect - Initial'!B204</f>
        <v>2016</v>
      </c>
      <c r="C201" s="1" t="str">
        <f>'ScienceDirect - Initial'!C204</f>
        <v>Trask, Sydney; Bouton, Mark E.</v>
      </c>
      <c r="D201" s="1" t="str">
        <f>'ScienceDirect - Initial'!D204</f>
        <v>Discriminative properties of the reinforcer can be used to attenuate the renewal of extinguished operant behavior</v>
      </c>
      <c r="E201" s="1" t="str">
        <f>'ScienceDirect - Initial'!E204</f>
        <v>Learning &amp; Behavior</v>
      </c>
      <c r="F201" s="1">
        <f>'ScienceDirect - Initial'!F204</f>
        <v>0</v>
      </c>
      <c r="H201" s="1">
        <v>1</v>
      </c>
      <c r="I201" s="1">
        <v>1</v>
      </c>
      <c r="J201" t="b">
        <f t="shared" si="3"/>
        <v>1</v>
      </c>
      <c r="K201">
        <f t="array" ref="K201">INDEX($A$7:$F$3066,SMALL(IF(COUNTIF($L$5,$H$7:$H$3066)*COUNTIF($L$5,$I$7:$I$3066),MATCH(ROW($A$7:$A$3066),ROW($A$7:$A$3066)),""),ROWS($B$1:B195)),COLUMNS($A$1:B197))</f>
        <v>2015</v>
      </c>
      <c r="L201" t="str">
        <f t="array" ref="L201">INDEX($A$7:$F$3066,SMALL(IF(COUNTIF($L$5,$H$7:$H$3066)*COUNTIF($L$5,$I$7:$I$3066),MATCH(ROW($A$7:$A$3066),ROW($A$7:$A$3066)),""),ROWS($B$1:C195)),COLUMNS($A$1:C197))</f>
        <v>Bloom, Sarah E.; Lambert, Joseph M.</v>
      </c>
      <c r="M201" t="str">
        <f t="array" ref="M201">INDEX($A$7:$F$3066,SMALL(IF(COUNTIF($L$5,$H$7:$H$3066)*COUNTIF($L$5,$I$7:$I$3066),MATCH(ROW($A$7:$A$3066),ROW($A$7:$A$3066)),""),ROWS($B$1:D195)),COLUMNS($A$1:D197))</f>
        <v>Implications for practice: Resurgence and differential reinforcement of alternative responding</v>
      </c>
      <c r="N201" t="str">
        <f t="array" ref="N201">INDEX($A$7:$F$3066,SMALL(IF(COUNTIF($L$5,$H$7:$H$3066)*COUNTIF($L$5,$I$7:$I$3066),MATCH(ROW($A$7:$A$3066),ROW($A$7:$A$3066)),""),ROWS($B$1:E195)),COLUMNS($A$1:E197))</f>
        <v>Journal of Applied Behavior Analysis</v>
      </c>
      <c r="O201">
        <f t="array" ref="O201">INDEX($A$7:$F$3066,SMALL(IF(COUNTIF($L$5,$H$7:$H$3066)*COUNTIF($L$5,$I$7:$I$3066),MATCH(ROW($A$7:$A$3066),ROW($A$7:$A$3066)),""),ROWS($B$1:F195)),COLUMNS($A$1:F197))</f>
        <v>0</v>
      </c>
    </row>
    <row r="202" spans="1:15">
      <c r="A202" s="1">
        <f>'ScienceDirect - Initial'!A205</f>
        <v>0</v>
      </c>
      <c r="B202" s="1">
        <f>'ScienceDirect - Initial'!B205</f>
        <v>2011</v>
      </c>
      <c r="C202" s="1" t="str">
        <f>'ScienceDirect - Initial'!C205</f>
        <v>Mechner, Francis; Jones, Laurilyn</v>
      </c>
      <c r="D202" s="1" t="str">
        <f>'ScienceDirect - Initial'!D205</f>
        <v>Efectos de los aspectos secuenciales de la historia de aprendizaje = Effects of sequential aspects of learning history</v>
      </c>
      <c r="E202" s="1" t="str">
        <f>'ScienceDirect - Initial'!E205</f>
        <v>Revista Mexicana de Análisis de la Conducta</v>
      </c>
      <c r="F202" s="1">
        <f>'ScienceDirect - Initial'!F205</f>
        <v>0</v>
      </c>
      <c r="H202" s="1">
        <v>1</v>
      </c>
      <c r="I202" s="1">
        <v>1</v>
      </c>
      <c r="J202" t="b">
        <f t="shared" si="3"/>
        <v>1</v>
      </c>
      <c r="K202">
        <f t="array" ref="K202">INDEX($A$7:$F$3066,SMALL(IF(COUNTIF($L$5,$H$7:$H$3066)*COUNTIF($L$5,$I$7:$I$3066),MATCH(ROW($A$7:$A$3066),ROW($A$7:$A$3066)),""),ROWS($B$1:B196)),COLUMNS($A$1:B198))</f>
        <v>2017</v>
      </c>
      <c r="L202" t="str">
        <f t="array" ref="L202">INDEX($A$7:$F$3066,SMALL(IF(COUNTIF($L$5,$H$7:$H$3066)*COUNTIF($L$5,$I$7:$I$3066),MATCH(ROW($A$7:$A$3066),ROW($A$7:$A$3066)),""),ROWS($B$1:C196)),COLUMNS($A$1:C198))</f>
        <v>Kestner, Kathryn M.; Peterson, Stephanie M.; Wacker, David P.</v>
      </c>
      <c r="M202" t="str">
        <f t="array" ref="M202">INDEX($A$7:$F$3066,SMALL(IF(COUNTIF($L$5,$H$7:$H$3066)*COUNTIF($L$5,$I$7:$I$3066),MATCH(ROW($A$7:$A$3066),ROW($A$7:$A$3066)),""),ROWS($B$1:D196)),COLUMNS($A$1:D198))</f>
        <v>Introduction to the special section on resurgence</v>
      </c>
      <c r="N202" t="str">
        <f t="array" ref="N202">INDEX($A$7:$F$3066,SMALL(IF(COUNTIF($L$5,$H$7:$H$3066)*COUNTIF($L$5,$I$7:$I$3066),MATCH(ROW($A$7:$A$3066),ROW($A$7:$A$3066)),""),ROWS($B$1:E196)),COLUMNS($A$1:E198))</f>
        <v>Education &amp; Treatment of Children</v>
      </c>
      <c r="O202">
        <f t="array" ref="O202">INDEX($A$7:$F$3066,SMALL(IF(COUNTIF($L$5,$H$7:$H$3066)*COUNTIF($L$5,$I$7:$I$3066),MATCH(ROW($A$7:$A$3066),ROW($A$7:$A$3066)),""),ROWS($B$1:F196)),COLUMNS($A$1:F198))</f>
        <v>0</v>
      </c>
    </row>
    <row r="203" spans="1:15">
      <c r="A203" s="1">
        <f>'ScienceDirect - Initial'!A206</f>
        <v>0</v>
      </c>
      <c r="B203" s="1">
        <f>'ScienceDirect - Initial'!B206</f>
        <v>2017</v>
      </c>
      <c r="C203" s="1" t="str">
        <f>'ScienceDirect - Initial'!C206</f>
        <v>Smith, Brooke M.; Smith, Gregory S.; Shahan, Timothy A.; Madden, Gregory J.; Twohig, Michael P.</v>
      </c>
      <c r="D203" s="1" t="str">
        <f>'ScienceDirect - Initial'!D206</f>
        <v>Effects of differential rates of alternative reinforcement on resurgence of human behavior</v>
      </c>
      <c r="E203" s="1" t="str">
        <f>'ScienceDirect - Initial'!E206</f>
        <v>Journal of the Experimental Analysis of Behavior</v>
      </c>
      <c r="F203" s="1">
        <f>'ScienceDirect - Initial'!F206</f>
        <v>0</v>
      </c>
      <c r="H203" s="1">
        <v>1</v>
      </c>
      <c r="I203" s="1">
        <v>1</v>
      </c>
      <c r="J203" t="b">
        <f t="shared" si="3"/>
        <v>1</v>
      </c>
      <c r="K203">
        <f t="array" ref="K203">INDEX($A$7:$F$3066,SMALL(IF(COUNTIF($L$5,$H$7:$H$3066)*COUNTIF($L$5,$I$7:$I$3066),MATCH(ROW($A$7:$A$3066),ROW($A$7:$A$3066)),""),ROWS($B$1:B197)),COLUMNS($A$1:B199))</f>
        <v>2019</v>
      </c>
      <c r="L203" t="str">
        <f t="array" ref="L203">INDEX($A$7:$F$3066,SMALL(IF(COUNTIF($L$5,$H$7:$H$3066)*COUNTIF($L$5,$I$7:$I$3066),MATCH(ROW($A$7:$A$3066),ROW($A$7:$A$3066)),""),ROWS($B$1:C197)),COLUMNS($A$1:C199))</f>
        <v>Diaz, Juan A.; Bruner, Carlos A.; Flores, R. Andrea</v>
      </c>
      <c r="M203" t="str">
        <f t="array" ref="M203">INDEX($A$7:$F$3066,SMALL(IF(COUNTIF($L$5,$H$7:$H$3066)*COUNTIF($L$5,$I$7:$I$3066),MATCH(ROW($A$7:$A$3066),ROW($A$7:$A$3066)),""),ROWS($B$1:D197)),COLUMNS($A$1:D199))</f>
        <v>La Resurgencia de Conducta Inducida = The resurgence of induced behavior</v>
      </c>
      <c r="N203" t="str">
        <f t="array" ref="N203">INDEX($A$7:$F$3066,SMALL(IF(COUNTIF($L$5,$H$7:$H$3066)*COUNTIF($L$5,$I$7:$I$3066),MATCH(ROW($A$7:$A$3066),ROW($A$7:$A$3066)),""),ROWS($B$1:E197)),COLUMNS($A$1:E199))</f>
        <v>Acta Comportamentalia</v>
      </c>
      <c r="O203">
        <f t="array" ref="O203">INDEX($A$7:$F$3066,SMALL(IF(COUNTIF($L$5,$H$7:$H$3066)*COUNTIF($L$5,$I$7:$I$3066),MATCH(ROW($A$7:$A$3066),ROW($A$7:$A$3066)),""),ROWS($B$1:F197)),COLUMNS($A$1:F199))</f>
        <v>0</v>
      </c>
    </row>
    <row r="204" spans="1:15">
      <c r="A204" s="1">
        <f>'ScienceDirect - Initial'!A207</f>
        <v>0</v>
      </c>
      <c r="B204" s="1">
        <f>'ScienceDirect - Initial'!B207</f>
        <v>2014</v>
      </c>
      <c r="C204" s="1" t="str">
        <f>'ScienceDirect - Initial'!C207</f>
        <v>Marsteller, Tonya M.; St. Peter, Claire C.</v>
      </c>
      <c r="D204" s="1" t="str">
        <f>'ScienceDirect - Initial'!D207</f>
        <v>Effects of fixed‐time reinforcement schedules on resurgence of problem behavior</v>
      </c>
      <c r="E204" s="1" t="str">
        <f>'ScienceDirect - Initial'!E207</f>
        <v>Journal of Applied Behavior Analysis</v>
      </c>
      <c r="F204" s="1">
        <f>'ScienceDirect - Initial'!F207</f>
        <v>0</v>
      </c>
      <c r="H204" s="1">
        <v>1</v>
      </c>
      <c r="I204" s="1">
        <v>1</v>
      </c>
      <c r="J204" t="b">
        <f t="shared" si="3"/>
        <v>1</v>
      </c>
      <c r="K204">
        <f t="array" ref="K204">INDEX($A$7:$F$3066,SMALL(IF(COUNTIF($L$5,$H$7:$H$3066)*COUNTIF($L$5,$I$7:$I$3066),MATCH(ROW($A$7:$A$3066),ROW($A$7:$A$3066)),""),ROWS($B$1:B198)),COLUMNS($A$1:B200))</f>
        <v>2018</v>
      </c>
      <c r="L204" t="str">
        <f t="array" ref="L204">INDEX($A$7:$F$3066,SMALL(IF(COUNTIF($L$5,$H$7:$H$3066)*COUNTIF($L$5,$I$7:$I$3066),MATCH(ROW($A$7:$A$3066),ROW($A$7:$A$3066)),""),ROWS($B$1:C198)),COLUMNS($A$1:C200))</f>
        <v>Wathen, Stephanie N.; Podlesnik, Christopher A.</v>
      </c>
      <c r="M204" t="str">
        <f t="array" ref="M204">INDEX($A$7:$F$3066,SMALL(IF(COUNTIF($L$5,$H$7:$H$3066)*COUNTIF($L$5,$I$7:$I$3066),MATCH(ROW($A$7:$A$3066),ROW($A$7:$A$3066)),""),ROWS($B$1:D198)),COLUMNS($A$1:D200))</f>
        <v>Laboratory models of treatment relapse and mitigation techniques</v>
      </c>
      <c r="N204" t="str">
        <f t="array" ref="N204">INDEX($A$7:$F$3066,SMALL(IF(COUNTIF($L$5,$H$7:$H$3066)*COUNTIF($L$5,$I$7:$I$3066),MATCH(ROW($A$7:$A$3066),ROW($A$7:$A$3066)),""),ROWS($B$1:E198)),COLUMNS($A$1:E200))</f>
        <v>Behavior Analysis: Research and Practice</v>
      </c>
      <c r="O204">
        <f t="array" ref="O204">INDEX($A$7:$F$3066,SMALL(IF(COUNTIF($L$5,$H$7:$H$3066)*COUNTIF($L$5,$I$7:$I$3066),MATCH(ROW($A$7:$A$3066),ROW($A$7:$A$3066)),""),ROWS($B$1:F198)),COLUMNS($A$1:F200))</f>
        <v>0</v>
      </c>
    </row>
    <row r="205" spans="1:15">
      <c r="A205" s="1">
        <f>'ScienceDirect - Initial'!A208</f>
        <v>0</v>
      </c>
      <c r="B205" s="1">
        <f>'ScienceDirect - Initial'!B208</f>
        <v>2013</v>
      </c>
      <c r="C205" s="1" t="str">
        <f>'ScienceDirect - Initial'!C208</f>
        <v>Sweeney, Mary M.; Shahan, Timothy A.</v>
      </c>
      <c r="D205" s="1" t="str">
        <f>'ScienceDirect - Initial'!D208</f>
        <v>Effects of high, low, and thinning rates of alternative reinforcement on response elimination and resurgence</v>
      </c>
      <c r="E205" s="1" t="str">
        <f>'ScienceDirect - Initial'!E208</f>
        <v>Journal of the Experimental Analysis of Behavior</v>
      </c>
      <c r="F205" s="1">
        <f>'ScienceDirect - Initial'!F208</f>
        <v>0</v>
      </c>
      <c r="H205" s="1">
        <v>1</v>
      </c>
      <c r="I205" s="1">
        <v>1</v>
      </c>
      <c r="J205" t="b">
        <f t="shared" si="3"/>
        <v>1</v>
      </c>
      <c r="K205">
        <f t="array" ref="K205">INDEX($A$7:$F$3066,SMALL(IF(COUNTIF($L$5,$H$7:$H$3066)*COUNTIF($L$5,$I$7:$I$3066),MATCH(ROW($A$7:$A$3066),ROW($A$7:$A$3066)),""),ROWS($B$1:B199)),COLUMNS($A$1:B201))</f>
        <v>2018</v>
      </c>
      <c r="L205" t="str">
        <f t="array" ref="L205">INDEX($A$7:$F$3066,SMALL(IF(COUNTIF($L$5,$H$7:$H$3066)*COUNTIF($L$5,$I$7:$I$3066),MATCH(ROW($A$7:$A$3066),ROW($A$7:$A$3066)),""),ROWS($B$1:C199)),COLUMNS($A$1:C201))</f>
        <v>Falcomata, Terry S.; Muething, Colin S.; Silbaugh, Bryant C.; Adami, Summer; Hoffman, Katherine; Shpall, Cayenne; Ringdahl, Joel E.</v>
      </c>
      <c r="M205" t="str">
        <f t="array" ref="M205">INDEX($A$7:$F$3066,SMALL(IF(COUNTIF($L$5,$H$7:$H$3066)*COUNTIF($L$5,$I$7:$I$3066),MATCH(ROW($A$7:$A$3066),ROW($A$7:$A$3066)),""),ROWS($B$1:D199)),COLUMNS($A$1:D201))</f>
        <v>Lag schedules and functional communication training: Persistence of mands and relapse of problem behavior</v>
      </c>
      <c r="N205" t="str">
        <f t="array" ref="N205">INDEX($A$7:$F$3066,SMALL(IF(COUNTIF($L$5,$H$7:$H$3066)*COUNTIF($L$5,$I$7:$I$3066),MATCH(ROW($A$7:$A$3066),ROW($A$7:$A$3066)),""),ROWS($B$1:E199)),COLUMNS($A$1:E201))</f>
        <v>Behavior Modification</v>
      </c>
      <c r="O205">
        <f t="array" ref="O205">INDEX($A$7:$F$3066,SMALL(IF(COUNTIF($L$5,$H$7:$H$3066)*COUNTIF($L$5,$I$7:$I$3066),MATCH(ROW($A$7:$A$3066),ROW($A$7:$A$3066)),""),ROWS($B$1:F199)),COLUMNS($A$1:F201))</f>
        <v>0</v>
      </c>
    </row>
    <row r="206" spans="1:15">
      <c r="A206" s="1">
        <f>'ScienceDirect - Initial'!A209</f>
        <v>0</v>
      </c>
      <c r="B206" s="1">
        <f>'ScienceDirect - Initial'!B209</f>
        <v>2019</v>
      </c>
      <c r="C206" s="1" t="str">
        <f>'ScienceDirect - Initial'!C209</f>
        <v>Silbaugh, Bryant Cashious</v>
      </c>
      <c r="D206" s="1" t="str">
        <f>'ScienceDirect - Initial'!D209</f>
        <v>Effects of lag schedules on vocal mand variability and challenging behavior during functional communication training</v>
      </c>
      <c r="E206" s="1">
        <f>'ScienceDirect - Initial'!E209</f>
        <v>0</v>
      </c>
      <c r="F206" s="1">
        <f>'ScienceDirect - Initial'!F209</f>
        <v>0</v>
      </c>
      <c r="H206" s="1">
        <v>1</v>
      </c>
      <c r="I206" s="1">
        <v>1</v>
      </c>
      <c r="J206" t="b">
        <f t="shared" si="3"/>
        <v>1</v>
      </c>
      <c r="K206">
        <f t="array" ref="K206">INDEX($A$7:$F$3066,SMALL(IF(COUNTIF($L$5,$H$7:$H$3066)*COUNTIF($L$5,$I$7:$I$3066),MATCH(ROW($A$7:$A$3066),ROW($A$7:$A$3066)),""),ROWS($B$1:B200)),COLUMNS($A$1:B202))</f>
        <v>2011</v>
      </c>
      <c r="L206" t="str">
        <f t="array" ref="L206">INDEX($A$7:$F$3066,SMALL(IF(COUNTIF($L$5,$H$7:$H$3066)*COUNTIF($L$5,$I$7:$I$3066),MATCH(ROW($A$7:$A$3066),ROW($A$7:$A$3066)),""),ROWS($B$1:C200)),COLUMNS($A$1:C202))</f>
        <v>Bouton, Mark E.</v>
      </c>
      <c r="M206" t="str">
        <f t="array" ref="M206">INDEX($A$7:$F$3066,SMALL(IF(COUNTIF($L$5,$H$7:$H$3066)*COUNTIF($L$5,$I$7:$I$3066),MATCH(ROW($A$7:$A$3066),ROW($A$7:$A$3066)),""),ROWS($B$1:D200)),COLUMNS($A$1:D202))</f>
        <v>Learning and the persistence of appetite: Extinction and the motivation to eat and overeat</v>
      </c>
      <c r="N206" t="str">
        <f t="array" ref="N206">INDEX($A$7:$F$3066,SMALL(IF(COUNTIF($L$5,$H$7:$H$3066)*COUNTIF($L$5,$I$7:$I$3066),MATCH(ROW($A$7:$A$3066),ROW($A$7:$A$3066)),""),ROWS($B$1:E200)),COLUMNS($A$1:E202))</f>
        <v>Physiology &amp; Behavior</v>
      </c>
      <c r="O206">
        <f t="array" ref="O206">INDEX($A$7:$F$3066,SMALL(IF(COUNTIF($L$5,$H$7:$H$3066)*COUNTIF($L$5,$I$7:$I$3066),MATCH(ROW($A$7:$A$3066),ROW($A$7:$A$3066)),""),ROWS($B$1:F200)),COLUMNS($A$1:F202))</f>
        <v>0</v>
      </c>
    </row>
    <row r="207" spans="1:15">
      <c r="A207" s="1">
        <f>'ScienceDirect - Initial'!A210</f>
        <v>0</v>
      </c>
      <c r="B207" s="1">
        <f>'ScienceDirect - Initial'!B210</f>
        <v>2016</v>
      </c>
      <c r="C207" s="1" t="str">
        <f>'ScienceDirect - Initial'!C210</f>
        <v>Lambert, Joseph M.; Bloom, Sarah E.; Samaha, Andrew L.; Dayton, Elizabeth; Kunnavatana, S. Shanun</v>
      </c>
      <c r="D207" s="1" t="str">
        <f>'ScienceDirect - Initial'!D210</f>
        <v>Effects of noncontingent reinforcement on the persistence and resurgence of mild aggression</v>
      </c>
      <c r="E207" s="1" t="str">
        <f>'ScienceDirect - Initial'!E210</f>
        <v>The Psychological Record</v>
      </c>
      <c r="F207" s="1">
        <f>'ScienceDirect - Initial'!F210</f>
        <v>0</v>
      </c>
      <c r="H207" s="1">
        <v>1</v>
      </c>
      <c r="I207" s="1">
        <v>1</v>
      </c>
      <c r="J207" t="b">
        <f t="shared" si="3"/>
        <v>1</v>
      </c>
      <c r="K207">
        <f t="array" ref="K207">INDEX($A$7:$F$3066,SMALL(IF(COUNTIF($L$5,$H$7:$H$3066)*COUNTIF($L$5,$I$7:$I$3066),MATCH(ROW($A$7:$A$3066),ROW($A$7:$A$3066)),""),ROWS($B$1:B201)),COLUMNS($A$1:B203))</f>
        <v>2018</v>
      </c>
      <c r="L207" t="str">
        <f t="array" ref="L207">INDEX($A$7:$F$3066,SMALL(IF(COUNTIF($L$5,$H$7:$H$3066)*COUNTIF($L$5,$I$7:$I$3066),MATCH(ROW($A$7:$A$3066),ROW($A$7:$A$3066)),""),ROWS($B$1:C201)),COLUMNS($A$1:C203))</f>
        <v>Nall, Rusty W.; Craig, Andrew R.; Browning, Kaitlyn O.; Shahan, Timothy A.</v>
      </c>
      <c r="M207" t="str">
        <f t="array" ref="M207">INDEX($A$7:$F$3066,SMALL(IF(COUNTIF($L$5,$H$7:$H$3066)*COUNTIF($L$5,$I$7:$I$3066),MATCH(ROW($A$7:$A$3066),ROW($A$7:$A$3066)),""),ROWS($B$1:D201)),COLUMNS($A$1:D203))</f>
        <v>Longer treatment with alternative non-drug reinforcement fails to reduce resurgence of cocaine or alcohol seeking in rats</v>
      </c>
      <c r="N207" t="str">
        <f t="array" ref="N207">INDEX($A$7:$F$3066,SMALL(IF(COUNTIF($L$5,$H$7:$H$3066)*COUNTIF($L$5,$I$7:$I$3066),MATCH(ROW($A$7:$A$3066),ROW($A$7:$A$3066)),""),ROWS($B$1:E201)),COLUMNS($A$1:E203))</f>
        <v>Behavioural Brain Research</v>
      </c>
      <c r="O207">
        <f t="array" ref="O207">INDEX($A$7:$F$3066,SMALL(IF(COUNTIF($L$5,$H$7:$H$3066)*COUNTIF($L$5,$I$7:$I$3066),MATCH(ROW($A$7:$A$3066),ROW($A$7:$A$3066)),""),ROWS($B$1:F201)),COLUMNS($A$1:F203))</f>
        <v>0</v>
      </c>
    </row>
    <row r="208" spans="1:15">
      <c r="A208" s="1">
        <f>'ScienceDirect - Initial'!A211</f>
        <v>0</v>
      </c>
      <c r="B208" s="1">
        <f>'ScienceDirect - Initial'!B211</f>
        <v>2015</v>
      </c>
      <c r="C208" s="1" t="str">
        <f>'ScienceDirect - Initial'!C211</f>
        <v>Schepers, Scott T.; Bouton, Mark E.</v>
      </c>
      <c r="D208" s="1" t="str">
        <f>'ScienceDirect - Initial'!D211</f>
        <v>Effects of reinforcer distribution during response elimination on resurgence of an instrumental behavior</v>
      </c>
      <c r="E208" s="1" t="str">
        <f>'ScienceDirect - Initial'!E211</f>
        <v>Journal of Experimental Psychology: Animal Learning and Cognition</v>
      </c>
      <c r="F208" s="1">
        <f>'ScienceDirect - Initial'!F211</f>
        <v>0</v>
      </c>
      <c r="H208" s="1">
        <v>1</v>
      </c>
      <c r="I208" s="1">
        <v>1</v>
      </c>
      <c r="J208" t="b">
        <f t="shared" si="3"/>
        <v>1</v>
      </c>
      <c r="K208">
        <f t="array" ref="K208">INDEX($A$7:$F$3066,SMALL(IF(COUNTIF($L$5,$H$7:$H$3066)*COUNTIF($L$5,$I$7:$I$3066),MATCH(ROW($A$7:$A$3066),ROW($A$7:$A$3066)),""),ROWS($B$1:B202)),COLUMNS($A$1:B204))</f>
        <v>2011</v>
      </c>
      <c r="L208" t="str">
        <f t="array" ref="L208">INDEX($A$7:$F$3066,SMALL(IF(COUNTIF($L$5,$H$7:$H$3066)*COUNTIF($L$5,$I$7:$I$3066),MATCH(ROW($A$7:$A$3066),ROW($A$7:$A$3066)),""),ROWS($B$1:C202)),COLUMNS($A$1:C204))</f>
        <v>Quick, Stacey L.; Pyszczynski, Adam D.; Colston, Kelli A.; Shahan, Timothy A.</v>
      </c>
      <c r="M208" t="str">
        <f t="array" ref="M208">INDEX($A$7:$F$3066,SMALL(IF(COUNTIF($L$5,$H$7:$H$3066)*COUNTIF($L$5,$I$7:$I$3066),MATCH(ROW($A$7:$A$3066),ROW($A$7:$A$3066)),""),ROWS($B$1:D202)),COLUMNS($A$1:D204))</f>
        <v>Loss of alternative non-drug reinforcement induces relapse of cocaine-seeking in rats: Role of dopamine D₁ receptors</v>
      </c>
      <c r="N208" t="str">
        <f t="array" ref="N208">INDEX($A$7:$F$3066,SMALL(IF(COUNTIF($L$5,$H$7:$H$3066)*COUNTIF($L$5,$I$7:$I$3066),MATCH(ROW($A$7:$A$3066),ROW($A$7:$A$3066)),""),ROWS($B$1:E202)),COLUMNS($A$1:E204))</f>
        <v>Neuropsychopharmacology</v>
      </c>
      <c r="O208">
        <f t="array" ref="O208">INDEX($A$7:$F$3066,SMALL(IF(COUNTIF($L$5,$H$7:$H$3066)*COUNTIF($L$5,$I$7:$I$3066),MATCH(ROW($A$7:$A$3066),ROW($A$7:$A$3066)),""),ROWS($B$1:F202)),COLUMNS($A$1:F204))</f>
        <v>0</v>
      </c>
    </row>
    <row r="209" spans="1:15">
      <c r="A209" s="1">
        <f>'ScienceDirect - Initial'!A212</f>
        <v>0</v>
      </c>
      <c r="B209" s="1">
        <f>'ScienceDirect - Initial'!B212</f>
        <v>2017</v>
      </c>
      <c r="C209" s="1" t="str">
        <f>'ScienceDirect - Initial'!C212</f>
        <v>Schepers, Scott T.; Bouton, Mark E.</v>
      </c>
      <c r="D209" s="1" t="str">
        <f>'ScienceDirect - Initial'!D212</f>
        <v>Effects of reinforcer distribution during response elimination on resurgence of an instrumental behavior': Correction to Schepers and Bouton (2015)</v>
      </c>
      <c r="E209" s="1" t="str">
        <f>'ScienceDirect - Initial'!E212</f>
        <v>Journal of Experimental Psychology: Animal Learning and Cognition</v>
      </c>
      <c r="F209" s="1">
        <f>'ScienceDirect - Initial'!F212</f>
        <v>0</v>
      </c>
      <c r="H209" s="1">
        <v>0</v>
      </c>
      <c r="I209" s="1">
        <v>0</v>
      </c>
      <c r="J209" t="b">
        <f t="shared" si="3"/>
        <v>1</v>
      </c>
      <c r="K209">
        <f t="array" ref="K209">INDEX($A$7:$F$3066,SMALL(IF(COUNTIF($L$5,$H$7:$H$3066)*COUNTIF($L$5,$I$7:$I$3066),MATCH(ROW($A$7:$A$3066),ROW($A$7:$A$3066)),""),ROWS($B$1:B203)),COLUMNS($A$1:B205))</f>
        <v>2013</v>
      </c>
      <c r="L209" t="str">
        <f t="array" ref="L209">INDEX($A$7:$F$3066,SMALL(IF(COUNTIF($L$5,$H$7:$H$3066)*COUNTIF($L$5,$I$7:$I$3066),MATCH(ROW($A$7:$A$3066),ROW($A$7:$A$3066)),""),ROWS($B$1:C203)),COLUMNS($A$1:C205))</f>
        <v>Pyszczynski, Adam D.; Shahan, Timothy A.</v>
      </c>
      <c r="M209" t="str">
        <f t="array" ref="M209">INDEX($A$7:$F$3066,SMALL(IF(COUNTIF($L$5,$H$7:$H$3066)*COUNTIF($L$5,$I$7:$I$3066),MATCH(ROW($A$7:$A$3066),ROW($A$7:$A$3066)),""),ROWS($B$1:D203)),COLUMNS($A$1:D205))</f>
        <v>Loss of nondrug reinforcement in one context produces alcohol seeking in another context</v>
      </c>
      <c r="N209" t="str">
        <f t="array" ref="N209">INDEX($A$7:$F$3066,SMALL(IF(COUNTIF($L$5,$H$7:$H$3066)*COUNTIF($L$5,$I$7:$I$3066),MATCH(ROW($A$7:$A$3066),ROW($A$7:$A$3066)),""),ROWS($B$1:E203)),COLUMNS($A$1:E205))</f>
        <v>Behavioural Pharmacology</v>
      </c>
      <c r="O209">
        <f t="array" ref="O209">INDEX($A$7:$F$3066,SMALL(IF(COUNTIF($L$5,$H$7:$H$3066)*COUNTIF($L$5,$I$7:$I$3066),MATCH(ROW($A$7:$A$3066),ROW($A$7:$A$3066)),""),ROWS($B$1:F203)),COLUMNS($A$1:F205))</f>
        <v>0</v>
      </c>
    </row>
    <row r="210" spans="1:15">
      <c r="A210" s="1">
        <f>'ScienceDirect - Initial'!A213</f>
        <v>0</v>
      </c>
      <c r="B210" s="1">
        <f>'ScienceDirect - Initial'!B213</f>
        <v>2015</v>
      </c>
      <c r="C210" s="1" t="str">
        <f>'ScienceDirect - Initial'!C213</f>
        <v>Mechner, Francis; Jones, Laurilyn D.</v>
      </c>
      <c r="D210" s="1" t="str">
        <f>'ScienceDirect - Initial'!D213</f>
        <v>Effects of repetition frequency on operant strength and resurgence of non-criterial features of operants</v>
      </c>
      <c r="E210" s="1" t="str">
        <f>'ScienceDirect - Initial'!E213</f>
        <v>Revista Mexicana de Análisis de la Conducta</v>
      </c>
      <c r="F210" s="1">
        <f>'ScienceDirect - Initial'!F213</f>
        <v>0</v>
      </c>
      <c r="H210" s="1">
        <v>1</v>
      </c>
      <c r="I210" s="1">
        <v>1</v>
      </c>
      <c r="J210" t="b">
        <f t="shared" si="3"/>
        <v>1</v>
      </c>
      <c r="K210">
        <f t="array" ref="K210">INDEX($A$7:$F$3066,SMALL(IF(COUNTIF($L$5,$H$7:$H$3066)*COUNTIF($L$5,$I$7:$I$3066),MATCH(ROW($A$7:$A$3066),ROW($A$7:$A$3066)),""),ROWS($B$1:B204)),COLUMNS($A$1:B206))</f>
        <v>2020</v>
      </c>
      <c r="L210" t="str">
        <f t="array" ref="L210">INDEX($A$7:$F$3066,SMALL(IF(COUNTIF($L$5,$H$7:$H$3066)*COUNTIF($L$5,$I$7:$I$3066),MATCH(ROW($A$7:$A$3066),ROW($A$7:$A$3066)),""),ROWS($B$1:C204)),COLUMNS($A$1:C206))</f>
        <v>Sullivan, William E.; Saini, Valdeep; DeRosa, Nicole M.; Craig, Andrew R.; Ringdahl, Joel E.; Roane, Henry S.</v>
      </c>
      <c r="M210" t="str">
        <f t="array" ref="M210">INDEX($A$7:$F$3066,SMALL(IF(COUNTIF($L$5,$H$7:$H$3066)*COUNTIF($L$5,$I$7:$I$3066),MATCH(ROW($A$7:$A$3066),ROW($A$7:$A$3066)),""),ROWS($B$1:D204)),COLUMNS($A$1:D206))</f>
        <v>Measurement of nontargeted problem behavior during investigations of resurgence</v>
      </c>
      <c r="N210" t="str">
        <f t="array" ref="N210">INDEX($A$7:$F$3066,SMALL(IF(COUNTIF($L$5,$H$7:$H$3066)*COUNTIF($L$5,$I$7:$I$3066),MATCH(ROW($A$7:$A$3066),ROW($A$7:$A$3066)),""),ROWS($B$1:E204)),COLUMNS($A$1:E206))</f>
        <v>Journal of Applied Behavior Analysis</v>
      </c>
      <c r="O210">
        <f t="array" ref="O210">INDEX($A$7:$F$3066,SMALL(IF(COUNTIF($L$5,$H$7:$H$3066)*COUNTIF($L$5,$I$7:$I$3066),MATCH(ROW($A$7:$A$3066),ROW($A$7:$A$3066)),""),ROWS($B$1:F204)),COLUMNS($A$1:F206))</f>
        <v>0</v>
      </c>
    </row>
    <row r="211" spans="1:15">
      <c r="A211" s="1">
        <f>'ScienceDirect - Initial'!A214</f>
        <v>0</v>
      </c>
      <c r="B211" s="1">
        <f>'ScienceDirect - Initial'!B214</f>
        <v>2016</v>
      </c>
      <c r="C211" s="1" t="str">
        <f>'ScienceDirect - Initial'!C214</f>
        <v>Wilson, Alyssa N.; Glassford, Tyler S.; Koerkenmeier, Sarah M.</v>
      </c>
      <c r="D211" s="1" t="str">
        <f>'ScienceDirect - Initial'!D214</f>
        <v>Effects of response effort on resurgence</v>
      </c>
      <c r="E211" s="1" t="str">
        <f>'ScienceDirect - Initial'!E214</f>
        <v>Behavior Analysis in Practice</v>
      </c>
      <c r="F211" s="1">
        <f>'ScienceDirect - Initial'!F214</f>
        <v>0</v>
      </c>
      <c r="H211" s="1">
        <v>1</v>
      </c>
      <c r="I211" s="1">
        <v>1</v>
      </c>
      <c r="J211" t="b">
        <f t="shared" si="3"/>
        <v>1</v>
      </c>
      <c r="K211">
        <f t="array" ref="K211">INDEX($A$7:$F$3066,SMALL(IF(COUNTIF($L$5,$H$7:$H$3066)*COUNTIF($L$5,$I$7:$I$3066),MATCH(ROW($A$7:$A$3066),ROW($A$7:$A$3066)),""),ROWS($B$1:B205)),COLUMNS($A$1:B207))</f>
        <v>2011</v>
      </c>
      <c r="L211" t="str">
        <f t="array" ref="L211">INDEX($A$7:$F$3066,SMALL(IF(COUNTIF($L$5,$H$7:$H$3066)*COUNTIF($L$5,$I$7:$I$3066),MATCH(ROW($A$7:$A$3066),ROW($A$7:$A$3066)),""),ROWS($B$1:C205)),COLUMNS($A$1:C207))</f>
        <v>Winterbauer, Neil E.; Bouton, Mark E.</v>
      </c>
      <c r="M211" t="str">
        <f t="array" ref="M211">INDEX($A$7:$F$3066,SMALL(IF(COUNTIF($L$5,$H$7:$H$3066)*COUNTIF($L$5,$I$7:$I$3066),MATCH(ROW($A$7:$A$3066),ROW($A$7:$A$3066)),""),ROWS($B$1:D205)),COLUMNS($A$1:D207))</f>
        <v>Mechanisms of resurgence II: Response-contingent reinforcers can reinstate a second extinguished behavior</v>
      </c>
      <c r="N211" t="str">
        <f t="array" ref="N211">INDEX($A$7:$F$3066,SMALL(IF(COUNTIF($L$5,$H$7:$H$3066)*COUNTIF($L$5,$I$7:$I$3066),MATCH(ROW($A$7:$A$3066),ROW($A$7:$A$3066)),""),ROWS($B$1:E205)),COLUMNS($A$1:E207))</f>
        <v>Learning and Motivation</v>
      </c>
      <c r="O211">
        <f t="array" ref="O211">INDEX($A$7:$F$3066,SMALL(IF(COUNTIF($L$5,$H$7:$H$3066)*COUNTIF($L$5,$I$7:$I$3066),MATCH(ROW($A$7:$A$3066),ROW($A$7:$A$3066)),""),ROWS($B$1:F205)),COLUMNS($A$1:F207))</f>
        <v>0</v>
      </c>
    </row>
    <row r="212" spans="1:15">
      <c r="A212" s="1">
        <f>'ScienceDirect - Initial'!A215</f>
        <v>0</v>
      </c>
      <c r="B212" s="1">
        <f>'ScienceDirect - Initial'!B215</f>
        <v>2016</v>
      </c>
      <c r="C212" s="1" t="str">
        <f>'ScienceDirect - Initial'!C215</f>
        <v>Nevin, John A.; Mace, F. Charles; DeLeon, Iser G.; Shahan, Timothy A.; Shamlian, Kenneth D.; Lit, Keith; Sheehan, Tara; Frank‐Crawford, Michelle A.; Trauschke, Stephanie L.; Sweeney, Mary M.; Tarver, Danielle R.; Craig, Andrew R.</v>
      </c>
      <c r="D212" s="1" t="str">
        <f>'ScienceDirect - Initial'!D215</f>
        <v>Effects of signaled and unsignaled alternative reinforcement on persistence and relapse in children and pigeons</v>
      </c>
      <c r="E212" s="1" t="str">
        <f>'ScienceDirect - Initial'!E215</f>
        <v>Journal of the Experimental Analysis of Behavior</v>
      </c>
      <c r="F212" s="1">
        <f>'ScienceDirect - Initial'!F215</f>
        <v>0</v>
      </c>
      <c r="H212" s="1">
        <v>1</v>
      </c>
      <c r="I212" s="1">
        <v>1</v>
      </c>
      <c r="J212" t="b">
        <f t="shared" si="3"/>
        <v>1</v>
      </c>
      <c r="K212">
        <f t="array" ref="K212">INDEX($A$7:$F$3066,SMALL(IF(COUNTIF($L$5,$H$7:$H$3066)*COUNTIF($L$5,$I$7:$I$3066),MATCH(ROW($A$7:$A$3066),ROW($A$7:$A$3066)),""),ROWS($B$1:B206)),COLUMNS($A$1:B208))</f>
        <v>2010</v>
      </c>
      <c r="L212" t="str">
        <f t="array" ref="L212">INDEX($A$7:$F$3066,SMALL(IF(COUNTIF($L$5,$H$7:$H$3066)*COUNTIF($L$5,$I$7:$I$3066),MATCH(ROW($A$7:$A$3066),ROW($A$7:$A$3066)),""),ROWS($B$1:C206)),COLUMNS($A$1:C208))</f>
        <v>Winterbauer, Neil E.; Bouton, Mark E.</v>
      </c>
      <c r="M212" t="str">
        <f t="array" ref="M212">INDEX($A$7:$F$3066,SMALL(IF(COUNTIF($L$5,$H$7:$H$3066)*COUNTIF($L$5,$I$7:$I$3066),MATCH(ROW($A$7:$A$3066),ROW($A$7:$A$3066)),""),ROWS($B$1:D206)),COLUMNS($A$1:D208))</f>
        <v>Mechanisms of resurgence of an extinguished instrumental behavior</v>
      </c>
      <c r="N212" t="str">
        <f t="array" ref="N212">INDEX($A$7:$F$3066,SMALL(IF(COUNTIF($L$5,$H$7:$H$3066)*COUNTIF($L$5,$I$7:$I$3066),MATCH(ROW($A$7:$A$3066),ROW($A$7:$A$3066)),""),ROWS($B$1:E206)),COLUMNS($A$1:E208))</f>
        <v>Journal of Experimental Psychology: Animal Behavior Processes</v>
      </c>
      <c r="O212">
        <f t="array" ref="O212">INDEX($A$7:$F$3066,SMALL(IF(COUNTIF($L$5,$H$7:$H$3066)*COUNTIF($L$5,$I$7:$I$3066),MATCH(ROW($A$7:$A$3066),ROW($A$7:$A$3066)),""),ROWS($B$1:F206)),COLUMNS($A$1:F208))</f>
        <v>0</v>
      </c>
    </row>
    <row r="213" spans="1:15">
      <c r="A213" s="1">
        <f>'ScienceDirect - Initial'!A216</f>
        <v>0</v>
      </c>
      <c r="B213" s="1">
        <f>'ScienceDirect - Initial'!B216</f>
        <v>2012</v>
      </c>
      <c r="C213" s="1" t="str">
        <f>'ScienceDirect - Initial'!C216</f>
        <v>Winterbauer, Neil E.; Bouton, Mark E.</v>
      </c>
      <c r="D213" s="1" t="str">
        <f>'ScienceDirect - Initial'!D216</f>
        <v>Effects of thinning the rate at which the alternative behavior is reinforced on resurgence of an extinguished instrumental response</v>
      </c>
      <c r="E213" s="1" t="str">
        <f>'ScienceDirect - Initial'!E216</f>
        <v>Journal of Experimental Psychology: Animal Behavior Processes</v>
      </c>
      <c r="F213" s="1">
        <f>'ScienceDirect - Initial'!F216</f>
        <v>0</v>
      </c>
      <c r="H213" s="1">
        <v>1</v>
      </c>
      <c r="I213" s="1">
        <v>1</v>
      </c>
      <c r="J213" t="b">
        <f t="shared" si="3"/>
        <v>1</v>
      </c>
      <c r="K213">
        <f t="array" ref="K213">INDEX($A$7:$F$3066,SMALL(IF(COUNTIF($L$5,$H$7:$H$3066)*COUNTIF($L$5,$I$7:$I$3066),MATCH(ROW($A$7:$A$3066),ROW($A$7:$A$3066)),""),ROWS($B$1:B207)),COLUMNS($A$1:B209))</f>
        <v>2018</v>
      </c>
      <c r="L213" t="str">
        <f t="array" ref="L213">INDEX($A$7:$F$3066,SMALL(IF(COUNTIF($L$5,$H$7:$H$3066)*COUNTIF($L$5,$I$7:$I$3066),MATCH(ROW($A$7:$A$3066),ROW($A$7:$A$3066)),""),ROWS($B$1:C207)),COLUMNS($A$1:C209))</f>
        <v>Fisher, Wayne W.; Greer, Brian D.; Fuhrman, Ashley M.; Saini, Valdeep; Simmons, Christina A.</v>
      </c>
      <c r="M213" t="str">
        <f t="array" ref="M213">INDEX($A$7:$F$3066,SMALL(IF(COUNTIF($L$5,$H$7:$H$3066)*COUNTIF($L$5,$I$7:$I$3066),MATCH(ROW($A$7:$A$3066),ROW($A$7:$A$3066)),""),ROWS($B$1:D207)),COLUMNS($A$1:D209))</f>
        <v>Minimizing resurgence of destructive behavior using behavioral momentum theory</v>
      </c>
      <c r="N213" t="str">
        <f t="array" ref="N213">INDEX($A$7:$F$3066,SMALL(IF(COUNTIF($L$5,$H$7:$H$3066)*COUNTIF($L$5,$I$7:$I$3066),MATCH(ROW($A$7:$A$3066),ROW($A$7:$A$3066)),""),ROWS($B$1:E207)),COLUMNS($A$1:E209))</f>
        <v>Journal of Applied Behavior Analysis</v>
      </c>
      <c r="O213">
        <f t="array" ref="O213">INDEX($A$7:$F$3066,SMALL(IF(COUNTIF($L$5,$H$7:$H$3066)*COUNTIF($L$5,$I$7:$I$3066),MATCH(ROW($A$7:$A$3066),ROW($A$7:$A$3066)),""),ROWS($B$1:F207)),COLUMNS($A$1:F209))</f>
        <v>0</v>
      </c>
    </row>
    <row r="214" spans="1:15">
      <c r="A214" s="1">
        <f>'ScienceDirect - Initial'!A217</f>
        <v>0</v>
      </c>
      <c r="B214" s="1">
        <f>'ScienceDirect - Initial'!B217</f>
        <v>2010</v>
      </c>
      <c r="C214" s="1" t="str">
        <f>'ScienceDirect - Initial'!C217</f>
        <v>Doughty, Adam H.; Cash, Jeffrey D.; Finch, Elizabeth A.; Holloway, Chrisey; Wallington, Laura K.</v>
      </c>
      <c r="D214" s="1" t="str">
        <f>'ScienceDirect - Initial'!D217</f>
        <v>Effects of training history on resurgence in humans</v>
      </c>
      <c r="E214" s="1" t="str">
        <f>'ScienceDirect - Initial'!E217</f>
        <v>Behavioural Processes</v>
      </c>
      <c r="F214" s="1">
        <f>'ScienceDirect - Initial'!F217</f>
        <v>0</v>
      </c>
      <c r="H214" s="1">
        <v>1</v>
      </c>
      <c r="I214" s="1">
        <v>1</v>
      </c>
      <c r="J214" t="b">
        <f t="shared" si="3"/>
        <v>1</v>
      </c>
      <c r="K214">
        <f t="array" ref="K214">INDEX($A$7:$F$3066,SMALL(IF(COUNTIF($L$5,$H$7:$H$3066)*COUNTIF($L$5,$I$7:$I$3066),MATCH(ROW($A$7:$A$3066),ROW($A$7:$A$3066)),""),ROWS($B$1:B208)),COLUMNS($A$1:B210))</f>
        <v>2020</v>
      </c>
      <c r="L214" t="str">
        <f t="array" ref="L214">INDEX($A$7:$F$3066,SMALL(IF(COUNTIF($L$5,$H$7:$H$3066)*COUNTIF($L$5,$I$7:$I$3066),MATCH(ROW($A$7:$A$3066),ROW($A$7:$A$3066)),""),ROWS($B$1:C208)),COLUMNS($A$1:C210))</f>
        <v>Fisher, Wayne W.; Fuhrman, Ashley M.; Greer, Brian D.; Mitteer, Daniel R.; Piazza, Cathleen C.</v>
      </c>
      <c r="M214" t="str">
        <f t="array" ref="M214">INDEX($A$7:$F$3066,SMALL(IF(COUNTIF($L$5,$H$7:$H$3066)*COUNTIF($L$5,$I$7:$I$3066),MATCH(ROW($A$7:$A$3066),ROW($A$7:$A$3066)),""),ROWS($B$1:D208)),COLUMNS($A$1:D210))</f>
        <v>Mitigating resurgence of destructive behavior using the discriminative stimuli of a multiple schedule</v>
      </c>
      <c r="N214" t="str">
        <f t="array" ref="N214">INDEX($A$7:$F$3066,SMALL(IF(COUNTIF($L$5,$H$7:$H$3066)*COUNTIF($L$5,$I$7:$I$3066),MATCH(ROW($A$7:$A$3066),ROW($A$7:$A$3066)),""),ROWS($B$1:E208)),COLUMNS($A$1:E210))</f>
        <v>Journal of the Experimental Analysis of Behavior</v>
      </c>
      <c r="O214">
        <f t="array" ref="O214">INDEX($A$7:$F$3066,SMALL(IF(COUNTIF($L$5,$H$7:$H$3066)*COUNTIF($L$5,$I$7:$I$3066),MATCH(ROW($A$7:$A$3066),ROW($A$7:$A$3066)),""),ROWS($B$1:F208)),COLUMNS($A$1:F210))</f>
        <v>0</v>
      </c>
    </row>
    <row r="215" spans="1:15">
      <c r="A215" s="1">
        <f>'ScienceDirect - Initial'!A218</f>
        <v>0</v>
      </c>
      <c r="B215" s="1">
        <f>'ScienceDirect - Initial'!B218</f>
        <v>2019</v>
      </c>
      <c r="C215" s="1" t="str">
        <f>'ScienceDirect - Initial'!C218</f>
        <v>Mullane, Michael P.</v>
      </c>
      <c r="D215" s="1" t="str">
        <f>'ScienceDirect - Initial'!D218</f>
        <v>Effects of variable reinforcement delays on children's use of Mands: An application of risky choice to functional communication training</v>
      </c>
      <c r="E215" s="1">
        <f>'ScienceDirect - Initial'!E218</f>
        <v>0</v>
      </c>
      <c r="F215" s="1">
        <f>'ScienceDirect - Initial'!F218</f>
        <v>0</v>
      </c>
      <c r="H215" s="1">
        <v>1</v>
      </c>
      <c r="I215" s="1">
        <v>1</v>
      </c>
      <c r="J215" t="b">
        <f t="shared" si="3"/>
        <v>1</v>
      </c>
      <c r="K215">
        <f t="array" ref="K215">INDEX($A$7:$F$3066,SMALL(IF(COUNTIF($L$5,$H$7:$H$3066)*COUNTIF($L$5,$I$7:$I$3066),MATCH(ROW($A$7:$A$3066),ROW($A$7:$A$3066)),""),ROWS($B$1:B209)),COLUMNS($A$1:B211))</f>
        <v>2019</v>
      </c>
      <c r="L215" t="str">
        <f t="array" ref="L215">INDEX($A$7:$F$3066,SMALL(IF(COUNTIF($L$5,$H$7:$H$3066)*COUNTIF($L$5,$I$7:$I$3066),MATCH(ROW($A$7:$A$3066),ROW($A$7:$A$3066)),""),ROWS($B$1:C209)),COLUMNS($A$1:C211))</f>
        <v>Cox, David J.; Bolívar, Hypatia A.; Barlow, Molly A.</v>
      </c>
      <c r="M215" t="str">
        <f t="array" ref="M215">INDEX($A$7:$F$3066,SMALL(IF(COUNTIF($L$5,$H$7:$H$3066)*COUNTIF($L$5,$I$7:$I$3066),MATCH(ROW($A$7:$A$3066),ROW($A$7:$A$3066)),""),ROWS($B$1:D209)),COLUMNS($A$1:D211))</f>
        <v>Multiple control responses and resurgence of human behavior</v>
      </c>
      <c r="N215" t="str">
        <f t="array" ref="N215">INDEX($A$7:$F$3066,SMALL(IF(COUNTIF($L$5,$H$7:$H$3066)*COUNTIF($L$5,$I$7:$I$3066),MATCH(ROW($A$7:$A$3066),ROW($A$7:$A$3066)),""),ROWS($B$1:E209)),COLUMNS($A$1:E211))</f>
        <v>Behavioural Processes</v>
      </c>
      <c r="O215">
        <f t="array" ref="O215">INDEX($A$7:$F$3066,SMALL(IF(COUNTIF($L$5,$H$7:$H$3066)*COUNTIF($L$5,$I$7:$I$3066),MATCH(ROW($A$7:$A$3066),ROW($A$7:$A$3066)),""),ROWS($B$1:F209)),COLUMNS($A$1:F211))</f>
        <v>0</v>
      </c>
    </row>
    <row r="216" spans="1:15">
      <c r="A216" s="1">
        <f>'ScienceDirect - Initial'!A219</f>
        <v>0</v>
      </c>
      <c r="B216" s="1">
        <f>'ScienceDirect - Initial'!B219</f>
        <v>2017</v>
      </c>
      <c r="C216" s="1" t="str">
        <f>'ScienceDirect - Initial'!C219</f>
        <v>Bolívar, Hypatia A.; Cox, David J.; Barlow, Molly A.; Dallery, Jesse</v>
      </c>
      <c r="D216" s="1" t="str">
        <f>'ScienceDirect - Initial'!D219</f>
        <v>Evaluating resurgence procedures in a human operant laboratory</v>
      </c>
      <c r="E216" s="1" t="str">
        <f>'ScienceDirect - Initial'!E219</f>
        <v>Behavioural Processes</v>
      </c>
      <c r="F216" s="1">
        <f>'ScienceDirect - Initial'!F219</f>
        <v>0</v>
      </c>
      <c r="H216" s="1">
        <v>1</v>
      </c>
      <c r="I216" s="1">
        <v>1</v>
      </c>
      <c r="J216" t="b">
        <f t="shared" si="3"/>
        <v>1</v>
      </c>
      <c r="K216">
        <f t="array" ref="K216">INDEX($A$7:$F$3066,SMALL(IF(COUNTIF($L$5,$H$7:$H$3066)*COUNTIF($L$5,$I$7:$I$3066),MATCH(ROW($A$7:$A$3066),ROW($A$7:$A$3066)),""),ROWS($B$1:B210)),COLUMNS($A$1:B212))</f>
        <v>2016</v>
      </c>
      <c r="L216" t="str">
        <f t="array" ref="L216">INDEX($A$7:$F$3066,SMALL(IF(COUNTIF($L$5,$H$7:$H$3066)*COUNTIF($L$5,$I$7:$I$3066),MATCH(ROW($A$7:$A$3066),ROW($A$7:$A$3066)),""),ROWS($B$1:C210)),COLUMNS($A$1:C212))</f>
        <v>Chezan, Laura C.; Drasgow, Erik; Martin, Christian A.; Halle, James W.</v>
      </c>
      <c r="M216" t="str">
        <f t="array" ref="M216">INDEX($A$7:$F$3066,SMALL(IF(COUNTIF($L$5,$H$7:$H$3066)*COUNTIF($L$5,$I$7:$I$3066),MATCH(ROW($A$7:$A$3066),ROW($A$7:$A$3066)),""),ROWS($B$1:D210)),COLUMNS($A$1:D212))</f>
        <v>Negatively-reinforced mands: An examination of resurgence to existing mands in two children with autism and language delays</v>
      </c>
      <c r="N216" t="str">
        <f t="array" ref="N216">INDEX($A$7:$F$3066,SMALL(IF(COUNTIF($L$5,$H$7:$H$3066)*COUNTIF($L$5,$I$7:$I$3066),MATCH(ROW($A$7:$A$3066),ROW($A$7:$A$3066)),""),ROWS($B$1:E210)),COLUMNS($A$1:E212))</f>
        <v>Behavior Modification</v>
      </c>
      <c r="O216">
        <f t="array" ref="O216">INDEX($A$7:$F$3066,SMALL(IF(COUNTIF($L$5,$H$7:$H$3066)*COUNTIF($L$5,$I$7:$I$3066),MATCH(ROW($A$7:$A$3066),ROW($A$7:$A$3066)),""),ROWS($B$1:F210)),COLUMNS($A$1:F212))</f>
        <v>0</v>
      </c>
    </row>
    <row r="217" spans="1:15">
      <c r="A217" s="1">
        <f>'ScienceDirect - Initial'!A220</f>
        <v>0</v>
      </c>
      <c r="B217" s="1">
        <f>'ScienceDirect - Initial'!B220</f>
        <v>2019</v>
      </c>
      <c r="C217" s="1" t="str">
        <f>'ScienceDirect - Initial'!C220</f>
        <v>Gratz, Olivia Hansen; Wilson, Alyssa N.; Glassford, Tyler</v>
      </c>
      <c r="D217" s="1" t="str">
        <f>'ScienceDirect - Initial'!D220</f>
        <v>Evaluating the resurgence of problem behavior with three functionally equivalent discriminated operants</v>
      </c>
      <c r="E217" s="1" t="str">
        <f>'ScienceDirect - Initial'!E220</f>
        <v>The Psychological Record</v>
      </c>
      <c r="F217" s="1">
        <f>'ScienceDirect - Initial'!F220</f>
        <v>0</v>
      </c>
      <c r="H217" s="1">
        <v>1</v>
      </c>
      <c r="I217" s="1">
        <v>1</v>
      </c>
      <c r="J217" t="b">
        <f t="shared" si="3"/>
        <v>1</v>
      </c>
      <c r="K217">
        <f t="array" ref="K217">INDEX($A$7:$F$3066,SMALL(IF(COUNTIF($L$5,$H$7:$H$3066)*COUNTIF($L$5,$I$7:$I$3066),MATCH(ROW($A$7:$A$3066),ROW($A$7:$A$3066)),""),ROWS($B$1:B211)),COLUMNS($A$1:B213))</f>
        <v>2017</v>
      </c>
      <c r="L217" t="str">
        <f t="array" ref="L217">INDEX($A$7:$F$3066,SMALL(IF(COUNTIF($L$5,$H$7:$H$3066)*COUNTIF($L$5,$I$7:$I$3066),MATCH(ROW($A$7:$A$3066),ROW($A$7:$A$3066)),""),ROWS($B$1:C211)),COLUMNS($A$1:C213))</f>
        <v>Romano, Lucie M.; St. Peter, Claire C.</v>
      </c>
      <c r="M217" t="str">
        <f t="array" ref="M217">INDEX($A$7:$F$3066,SMALL(IF(COUNTIF($L$5,$H$7:$H$3066)*COUNTIF($L$5,$I$7:$I$3066),MATCH(ROW($A$7:$A$3066),ROW($A$7:$A$3066)),""),ROWS($B$1:D211)),COLUMNS($A$1:D213))</f>
        <v>Omission training results in more resurgence than alternative reinforcement</v>
      </c>
      <c r="N217" t="str">
        <f t="array" ref="N217">INDEX($A$7:$F$3066,SMALL(IF(COUNTIF($L$5,$H$7:$H$3066)*COUNTIF($L$5,$I$7:$I$3066),MATCH(ROW($A$7:$A$3066),ROW($A$7:$A$3066)),""),ROWS($B$1:E211)),COLUMNS($A$1:E213))</f>
        <v>The Psychological Record</v>
      </c>
      <c r="O217">
        <f t="array" ref="O217">INDEX($A$7:$F$3066,SMALL(IF(COUNTIF($L$5,$H$7:$H$3066)*COUNTIF($L$5,$I$7:$I$3066),MATCH(ROW($A$7:$A$3066),ROW($A$7:$A$3066)),""),ROWS($B$1:F211)),COLUMNS($A$1:F213))</f>
        <v>0</v>
      </c>
    </row>
    <row r="218" spans="1:15">
      <c r="A218" s="1">
        <f>'ScienceDirect - Initial'!A221</f>
        <v>0</v>
      </c>
      <c r="B218" s="1">
        <f>'ScienceDirect - Initial'!B221</f>
        <v>2016</v>
      </c>
      <c r="C218" s="1" t="str">
        <f>'ScienceDirect - Initial'!C221</f>
        <v>Shamlian, Kenneth D.; Fisher, Wayne W.; Steege, Mark W.; Cavanaugh, Brenna M.; Samour, Kristina; Querim, Angie C.</v>
      </c>
      <c r="D218" s="1" t="str">
        <f>'ScienceDirect - Initial'!D221</f>
        <v>Evaluation of multiple schedules with naturally occurring and therapist‐arranged discriminative stimuli following functional communication training</v>
      </c>
      <c r="E218" s="1" t="str">
        <f>'ScienceDirect - Initial'!E221</f>
        <v>Journal of Applied Behavior Analysis</v>
      </c>
      <c r="F218" s="1">
        <f>'ScienceDirect - Initial'!F221</f>
        <v>0</v>
      </c>
      <c r="H218" s="1">
        <v>1</v>
      </c>
      <c r="I218" s="1">
        <v>1</v>
      </c>
      <c r="J218" t="b">
        <f t="shared" si="3"/>
        <v>1</v>
      </c>
      <c r="K218">
        <f t="array" ref="K218">INDEX($A$7:$F$3066,SMALL(IF(COUNTIF($L$5,$H$7:$H$3066)*COUNTIF($L$5,$I$7:$I$3066),MATCH(ROW($A$7:$A$3066),ROW($A$7:$A$3066)),""),ROWS($B$1:B212)),COLUMNS($A$1:B214))</f>
        <v>2017</v>
      </c>
      <c r="L218" t="str">
        <f t="array" ref="L218">INDEX($A$7:$F$3066,SMALL(IF(COUNTIF($L$5,$H$7:$H$3066)*COUNTIF($L$5,$I$7:$I$3066),MATCH(ROW($A$7:$A$3066),ROW($A$7:$A$3066)),""),ROWS($B$1:C212)),COLUMNS($A$1:C214))</f>
        <v>Lattal, Kennon A.; Cançado, Carlos R. X.; Cook, James E.; Kincaid, Stephanie L.; Nighbor, Tyler D.; Oliver, Anthony C.</v>
      </c>
      <c r="M218" t="str">
        <f t="array" ref="M218">INDEX($A$7:$F$3066,SMALL(IF(COUNTIF($L$5,$H$7:$H$3066)*COUNTIF($L$5,$I$7:$I$3066),MATCH(ROW($A$7:$A$3066),ROW($A$7:$A$3066)),""),ROWS($B$1:D212)),COLUMNS($A$1:D214))</f>
        <v>On defining resurgence</v>
      </c>
      <c r="N218" t="str">
        <f t="array" ref="N218">INDEX($A$7:$F$3066,SMALL(IF(COUNTIF($L$5,$H$7:$H$3066)*COUNTIF($L$5,$I$7:$I$3066),MATCH(ROW($A$7:$A$3066),ROW($A$7:$A$3066)),""),ROWS($B$1:E212)),COLUMNS($A$1:E214))</f>
        <v>Behavioural Processes</v>
      </c>
      <c r="O218">
        <f t="array" ref="O218">INDEX($A$7:$F$3066,SMALL(IF(COUNTIF($L$5,$H$7:$H$3066)*COUNTIF($L$5,$I$7:$I$3066),MATCH(ROW($A$7:$A$3066),ROW($A$7:$A$3066)),""),ROWS($B$1:F212)),COLUMNS($A$1:F214))</f>
        <v>0</v>
      </c>
    </row>
    <row r="219" spans="1:15">
      <c r="A219" s="1">
        <f>'ScienceDirect - Initial'!A222</f>
        <v>0</v>
      </c>
      <c r="B219" s="1">
        <f>'ScienceDirect - Initial'!B222</f>
        <v>2014</v>
      </c>
      <c r="C219" s="1" t="str">
        <f>'ScienceDirect - Initial'!C222</f>
        <v>Pyszczynski, Adam D.; Shahan, Timothy A.</v>
      </c>
      <c r="D219" s="1" t="str">
        <f>'ScienceDirect - Initial'!D222</f>
        <v>Examination of the role of dopamine D₂ and adrenergic α₂ receptors in resurgence of food seeking</v>
      </c>
      <c r="E219" s="1" t="str">
        <f>'ScienceDirect - Initial'!E222</f>
        <v>Behavioural Brain Research</v>
      </c>
      <c r="F219" s="1">
        <f>'ScienceDirect - Initial'!F222</f>
        <v>0</v>
      </c>
      <c r="H219" s="1">
        <v>1</v>
      </c>
      <c r="I219" s="1">
        <v>1</v>
      </c>
      <c r="J219" t="b">
        <f t="shared" si="3"/>
        <v>1</v>
      </c>
      <c r="K219">
        <f t="array" ref="K219">INDEX($A$7:$F$3066,SMALL(IF(COUNTIF($L$5,$H$7:$H$3066)*COUNTIF($L$5,$I$7:$I$3066),MATCH(ROW($A$7:$A$3066),ROW($A$7:$A$3066)),""),ROWS($B$1:B213)),COLUMNS($A$1:B215))</f>
        <v>2018</v>
      </c>
      <c r="L219" t="str">
        <f t="array" ref="L219">INDEX($A$7:$F$3066,SMALL(IF(COUNTIF($L$5,$H$7:$H$3066)*COUNTIF($L$5,$I$7:$I$3066),MATCH(ROW($A$7:$A$3066),ROW($A$7:$A$3066)),""),ROWS($B$1:C213)),COLUMNS($A$1:C215))</f>
        <v>Fisher, Wayne W.; Greer, Brian D.; Craig, Andrew R.; Retzlaff, Billie J.; Fuhrman, Ashley M.; Lichtblau, Katherine R.; Saini, Valdeep</v>
      </c>
      <c r="M219" t="str">
        <f t="array" ref="M219">INDEX($A$7:$F$3066,SMALL(IF(COUNTIF($L$5,$H$7:$H$3066)*COUNTIF($L$5,$I$7:$I$3066),MATCH(ROW($A$7:$A$3066),ROW($A$7:$A$3066)),""),ROWS($B$1:D213)),COLUMNS($A$1:D215))</f>
        <v>On the predictive validity of behavioral momentum theory for mitigating resurgence of problem behavior</v>
      </c>
      <c r="N219" t="str">
        <f t="array" ref="N219">INDEX($A$7:$F$3066,SMALL(IF(COUNTIF($L$5,$H$7:$H$3066)*COUNTIF($L$5,$I$7:$I$3066),MATCH(ROW($A$7:$A$3066),ROW($A$7:$A$3066)),""),ROWS($B$1:E213)),COLUMNS($A$1:E215))</f>
        <v>Journal of the Experimental Analysis of Behavior</v>
      </c>
      <c r="O219">
        <f t="array" ref="O219">INDEX($A$7:$F$3066,SMALL(IF(COUNTIF($L$5,$H$7:$H$3066)*COUNTIF($L$5,$I$7:$I$3066),MATCH(ROW($A$7:$A$3066),ROW($A$7:$A$3066)),""),ROWS($B$1:F213)),COLUMNS($A$1:F215))</f>
        <v>0</v>
      </c>
    </row>
    <row r="220" spans="1:15">
      <c r="A220" s="1">
        <f>'ScienceDirect - Initial'!A223</f>
        <v>0</v>
      </c>
      <c r="B220" s="1">
        <f>'ScienceDirect - Initial'!B223</f>
        <v>2020</v>
      </c>
      <c r="C220" s="1" t="str">
        <f>'ScienceDirect - Initial'!C223</f>
        <v>Shvarts, Samuel; Jimenez‐Gomez, Corina; Bai, John Y. H.; Thomas, Rachel R.; Oskam, James J; Podlesnik, Christopher A.</v>
      </c>
      <c r="D220" s="1" t="str">
        <f>'ScienceDirect - Initial'!D223</f>
        <v>Examining stimuli paired with alternative reinforcement to mitigate resurgence in children diagnosed with autism spectrum disorder and pigeons</v>
      </c>
      <c r="E220" s="1" t="str">
        <f>'ScienceDirect - Initial'!E223</f>
        <v>Journal of the Experimental Analysis of Behavior</v>
      </c>
      <c r="F220" s="1">
        <f>'ScienceDirect - Initial'!F223</f>
        <v>0</v>
      </c>
      <c r="H220" s="1">
        <v>1</v>
      </c>
      <c r="I220" s="1">
        <v>1</v>
      </c>
      <c r="J220" t="b">
        <f t="shared" si="3"/>
        <v>1</v>
      </c>
      <c r="K220">
        <f t="array" ref="K220">INDEX($A$7:$F$3066,SMALL(IF(COUNTIF($L$5,$H$7:$H$3066)*COUNTIF($L$5,$I$7:$I$3066),MATCH(ROW($A$7:$A$3066),ROW($A$7:$A$3066)),""),ROWS($B$1:B214)),COLUMNS($A$1:B216))</f>
        <v>2015</v>
      </c>
      <c r="L220" t="str">
        <f t="array" ref="L220">INDEX($A$7:$F$3066,SMALL(IF(COUNTIF($L$5,$H$7:$H$3066)*COUNTIF($L$5,$I$7:$I$3066),MATCH(ROW($A$7:$A$3066),ROW($A$7:$A$3066)),""),ROWS($B$1:C214)),COLUMNS($A$1:C216))</f>
        <v>Epstein, Robert</v>
      </c>
      <c r="M220" t="str">
        <f t="array" ref="M220">INDEX($A$7:$F$3066,SMALL(IF(COUNTIF($L$5,$H$7:$H$3066)*COUNTIF($L$5,$I$7:$I$3066),MATCH(ROW($A$7:$A$3066),ROW($A$7:$A$3066)),""),ROWS($B$1:D214)),COLUMNS($A$1:D216))</f>
        <v>On the rediscovery of the principle of resurgence</v>
      </c>
      <c r="N220" t="str">
        <f t="array" ref="N220">INDEX($A$7:$F$3066,SMALL(IF(COUNTIF($L$5,$H$7:$H$3066)*COUNTIF($L$5,$I$7:$I$3066),MATCH(ROW($A$7:$A$3066),ROW($A$7:$A$3066)),""),ROWS($B$1:E214)),COLUMNS($A$1:E216))</f>
        <v>Revista Mexicana de Análisis de la Conducta</v>
      </c>
      <c r="O220">
        <f t="array" ref="O220">INDEX($A$7:$F$3066,SMALL(IF(COUNTIF($L$5,$H$7:$H$3066)*COUNTIF($L$5,$I$7:$I$3066),MATCH(ROW($A$7:$A$3066),ROW($A$7:$A$3066)),""),ROWS($B$1:F214)),COLUMNS($A$1:F216))</f>
        <v>0</v>
      </c>
    </row>
    <row r="221" spans="1:15">
      <c r="A221" s="1">
        <f>'ScienceDirect - Initial'!A224</f>
        <v>0</v>
      </c>
      <c r="B221" s="1">
        <f>'ScienceDirect - Initial'!B224</f>
        <v>2010</v>
      </c>
      <c r="C221" s="1" t="str">
        <f>'ScienceDirect - Initial'!C224</f>
        <v>Podlesnik, Christopher A.; Shahan, Timothy A.</v>
      </c>
      <c r="D221" s="1" t="str">
        <f>'ScienceDirect - Initial'!D224</f>
        <v>Extinction, relapse, and behavioral momentum</v>
      </c>
      <c r="E221" s="1" t="str">
        <f>'ScienceDirect - Initial'!E224</f>
        <v>Behavioural Processes</v>
      </c>
      <c r="F221" s="1">
        <f>'ScienceDirect - Initial'!F224</f>
        <v>0</v>
      </c>
      <c r="H221" s="1">
        <v>1</v>
      </c>
      <c r="I221" s="1">
        <v>1</v>
      </c>
      <c r="J221" t="b">
        <f t="shared" si="3"/>
        <v>1</v>
      </c>
      <c r="K221">
        <f t="array" ref="K221">INDEX($A$7:$F$3066,SMALL(IF(COUNTIF($L$5,$H$7:$H$3066)*COUNTIF($L$5,$I$7:$I$3066),MATCH(ROW($A$7:$A$3066),ROW($A$7:$A$3066)),""),ROWS($B$1:B215)),COLUMNS($A$1:B217))</f>
        <v>2017</v>
      </c>
      <c r="L221" t="str">
        <f t="array" ref="L221">INDEX($A$7:$F$3066,SMALL(IF(COUNTIF($L$5,$H$7:$H$3066)*COUNTIF($L$5,$I$7:$I$3066),MATCH(ROW($A$7:$A$3066),ROW($A$7:$A$3066)),""),ROWS($B$1:C215)),COLUMNS($A$1:C217))</f>
        <v>Kuroda, Toshikazu; Mizutani, Yuto; Cançado, Carlos R. X.; Podlesnik, Christopher A.</v>
      </c>
      <c r="M221" t="str">
        <f t="array" ref="M221">INDEX($A$7:$F$3066,SMALL(IF(COUNTIF($L$5,$H$7:$H$3066)*COUNTIF($L$5,$I$7:$I$3066),MATCH(ROW($A$7:$A$3066),ROW($A$7:$A$3066)),""),ROWS($B$1:D215)),COLUMNS($A$1:D217))</f>
        <v>Operant models of relapse in zebrafish (Danio rerio): Resurgence, renewal, and reinstatement</v>
      </c>
      <c r="N221" t="str">
        <f t="array" ref="N221">INDEX($A$7:$F$3066,SMALL(IF(COUNTIF($L$5,$H$7:$H$3066)*COUNTIF($L$5,$I$7:$I$3066),MATCH(ROW($A$7:$A$3066),ROW($A$7:$A$3066)),""),ROWS($B$1:E215)),COLUMNS($A$1:E217))</f>
        <v>Behavioural Brain Research</v>
      </c>
      <c r="O221">
        <f t="array" ref="O221">INDEX($A$7:$F$3066,SMALL(IF(COUNTIF($L$5,$H$7:$H$3066)*COUNTIF($L$5,$I$7:$I$3066),MATCH(ROW($A$7:$A$3066),ROW($A$7:$A$3066)),""),ROWS($B$1:F215)),COLUMNS($A$1:F217))</f>
        <v>0</v>
      </c>
    </row>
    <row r="222" spans="1:15">
      <c r="A222" s="1">
        <f>'ScienceDirect - Initial'!A225</f>
        <v>0</v>
      </c>
      <c r="B222" s="1">
        <f>'ScienceDirect - Initial'!B225</f>
        <v>2008</v>
      </c>
      <c r="C222" s="1" t="str">
        <f>'ScienceDirect - Initial'!C225</f>
        <v>Doughty, Adam H.; Oken, Gabriella</v>
      </c>
      <c r="D222" s="1" t="str">
        <f>'ScienceDirect - Initial'!D225</f>
        <v>Extinction-induced response resurgence: A selective review</v>
      </c>
      <c r="E222" s="1" t="str">
        <f>'ScienceDirect - Initial'!E225</f>
        <v>The Behavior Analyst Today</v>
      </c>
      <c r="F222" s="1">
        <f>'ScienceDirect - Initial'!F225</f>
        <v>0</v>
      </c>
      <c r="H222" s="1">
        <v>1</v>
      </c>
      <c r="I222" s="1">
        <v>1</v>
      </c>
      <c r="J222" t="b">
        <f t="shared" si="3"/>
        <v>1</v>
      </c>
      <c r="K222">
        <f t="array" ref="K222">INDEX($A$7:$F$3066,SMALL(IF(COUNTIF($L$5,$H$7:$H$3066)*COUNTIF($L$5,$I$7:$I$3066),MATCH(ROW($A$7:$A$3066),ROW($A$7:$A$3066)),""),ROWS($B$1:B216)),COLUMNS($A$1:B218))</f>
        <v>2018</v>
      </c>
      <c r="L222" t="str">
        <f t="array" ref="L222">INDEX($A$7:$F$3066,SMALL(IF(COUNTIF($L$5,$H$7:$H$3066)*COUNTIF($L$5,$I$7:$I$3066),MATCH(ROW($A$7:$A$3066),ROW($A$7:$A$3066)),""),ROWS($B$1:C216)),COLUMNS($A$1:C218))</f>
        <v>Galizio, Ann; Frye, Charles C. J.; Haynes, Jeremy M.; Friedel, Jonathan E.; Smith, Brooke M.; Odum, Amy L.</v>
      </c>
      <c r="M222" t="str">
        <f t="array" ref="M222">INDEX($A$7:$F$3066,SMALL(IF(COUNTIF($L$5,$H$7:$H$3066)*COUNTIF($L$5,$I$7:$I$3066),MATCH(ROW($A$7:$A$3066),ROW($A$7:$A$3066)),""),ROWS($B$1:D216)),COLUMNS($A$1:D218))</f>
        <v>Persistence and relapse of reinforced behavioral variability</v>
      </c>
      <c r="N222" t="str">
        <f t="array" ref="N222">INDEX($A$7:$F$3066,SMALL(IF(COUNTIF($L$5,$H$7:$H$3066)*COUNTIF($L$5,$I$7:$I$3066),MATCH(ROW($A$7:$A$3066),ROW($A$7:$A$3066)),""),ROWS($B$1:E216)),COLUMNS($A$1:E218))</f>
        <v>Journal of the Experimental Analysis of Behavior</v>
      </c>
      <c r="O222">
        <f t="array" ref="O222">INDEX($A$7:$F$3066,SMALL(IF(COUNTIF($L$5,$H$7:$H$3066)*COUNTIF($L$5,$I$7:$I$3066),MATCH(ROW($A$7:$A$3066),ROW($A$7:$A$3066)),""),ROWS($B$1:F216)),COLUMNS($A$1:F218))</f>
        <v>0</v>
      </c>
    </row>
    <row r="223" spans="1:15">
      <c r="A223" s="1">
        <f>'ScienceDirect - Initial'!A226</f>
        <v>0</v>
      </c>
      <c r="B223" s="1">
        <f>'ScienceDirect - Initial'!B226</f>
        <v>1985</v>
      </c>
      <c r="C223" s="1" t="str">
        <f>'ScienceDirect - Initial'!C226</f>
        <v>Epstein, Robert</v>
      </c>
      <c r="D223" s="1" t="str">
        <f>'ScienceDirect - Initial'!D226</f>
        <v>Extinction-induced resurgence: Preliminary investigations and possible applications</v>
      </c>
      <c r="E223" s="1" t="str">
        <f>'ScienceDirect - Initial'!E226</f>
        <v>The Psychological Record</v>
      </c>
      <c r="F223" s="1">
        <f>'ScienceDirect - Initial'!F226</f>
        <v>0</v>
      </c>
      <c r="H223" s="1">
        <v>1</v>
      </c>
      <c r="I223" s="1">
        <v>1</v>
      </c>
      <c r="J223" t="b">
        <f t="shared" si="3"/>
        <v>1</v>
      </c>
      <c r="K223">
        <f t="array" ref="K223">INDEX($A$7:$F$3066,SMALL(IF(COUNTIF($L$5,$H$7:$H$3066)*COUNTIF($L$5,$I$7:$I$3066),MATCH(ROW($A$7:$A$3066),ROW($A$7:$A$3066)),""),ROWS($B$1:B217)),COLUMNS($A$1:B219))</f>
        <v>2017</v>
      </c>
      <c r="L223" t="str">
        <f t="array" ref="L223">INDEX($A$7:$F$3066,SMALL(IF(COUNTIF($L$5,$H$7:$H$3066)*COUNTIF($L$5,$I$7:$I$3066),MATCH(ROW($A$7:$A$3066),ROW($A$7:$A$3066)),""),ROWS($B$1:C217)),COLUMNS($A$1:C219))</f>
        <v>Saini, Valdeep; Fisher, Wayne W.; Pisman, Maegan D.</v>
      </c>
      <c r="M223" t="str">
        <f t="array" ref="M223">INDEX($A$7:$F$3066,SMALL(IF(COUNTIF($L$5,$H$7:$H$3066)*COUNTIF($L$5,$I$7:$I$3066),MATCH(ROW($A$7:$A$3066),ROW($A$7:$A$3066)),""),ROWS($B$1:D217)),COLUMNS($A$1:D219))</f>
        <v>Persistence during and resurgence following noncontingent reinforcement implemented with and without extinction</v>
      </c>
      <c r="N223" t="str">
        <f t="array" ref="N223">INDEX($A$7:$F$3066,SMALL(IF(COUNTIF($L$5,$H$7:$H$3066)*COUNTIF($L$5,$I$7:$I$3066),MATCH(ROW($A$7:$A$3066),ROW($A$7:$A$3066)),""),ROWS($B$1:E217)),COLUMNS($A$1:E219))</f>
        <v>Journal of Applied Behavior Analysis</v>
      </c>
      <c r="O223">
        <f t="array" ref="O223">INDEX($A$7:$F$3066,SMALL(IF(COUNTIF($L$5,$H$7:$H$3066)*COUNTIF($L$5,$I$7:$I$3066),MATCH(ROW($A$7:$A$3066),ROW($A$7:$A$3066)),""),ROWS($B$1:F217)),COLUMNS($A$1:F219))</f>
        <v>0</v>
      </c>
    </row>
    <row r="224" spans="1:15">
      <c r="A224" s="1">
        <f>'ScienceDirect - Initial'!A227</f>
        <v>0</v>
      </c>
      <c r="B224" s="1">
        <f>'ScienceDirect - Initial'!B227</f>
        <v>2018</v>
      </c>
      <c r="C224" s="1" t="str">
        <f>'ScienceDirect - Initial'!C227</f>
        <v>Trask, Sydney; Keim, Christopher L.; Bouton, Mark E.</v>
      </c>
      <c r="D224" s="1" t="str">
        <f>'ScienceDirect - Initial'!D227</f>
        <v>Factors that encourage generalization from extinction to test reduce resurgence of an extinguished operant response</v>
      </c>
      <c r="E224" s="1" t="str">
        <f>'ScienceDirect - Initial'!E227</f>
        <v>Journal of the Experimental Analysis of Behavior</v>
      </c>
      <c r="F224" s="1">
        <f>'ScienceDirect - Initial'!F227</f>
        <v>0</v>
      </c>
      <c r="H224" s="1">
        <v>1</v>
      </c>
      <c r="I224" s="1">
        <v>1</v>
      </c>
      <c r="J224" t="b">
        <f t="shared" si="3"/>
        <v>1</v>
      </c>
      <c r="K224">
        <f t="array" ref="K224">INDEX($A$7:$F$3066,SMALL(IF(COUNTIF($L$5,$H$7:$H$3066)*COUNTIF($L$5,$I$7:$I$3066),MATCH(ROW($A$7:$A$3066),ROW($A$7:$A$3066)),""),ROWS($B$1:B218)),COLUMNS($A$1:B220))</f>
        <v>2016</v>
      </c>
      <c r="L224" t="str">
        <f t="array" ref="L224">INDEX($A$7:$F$3066,SMALL(IF(COUNTIF($L$5,$H$7:$H$3066)*COUNTIF($L$5,$I$7:$I$3066),MATCH(ROW($A$7:$A$3066),ROW($A$7:$A$3066)),""),ROWS($B$1:C218)),COLUMNS($A$1:C220))</f>
        <v>Sweeney, Mary M.</v>
      </c>
      <c r="M224" t="str">
        <f t="array" ref="M224">INDEX($A$7:$F$3066,SMALL(IF(COUNTIF($L$5,$H$7:$H$3066)*COUNTIF($L$5,$I$7:$I$3066),MATCH(ROW($A$7:$A$3066),ROW($A$7:$A$3066)),""),ROWS($B$1:D218)),COLUMNS($A$1:D220))</f>
        <v>Predictors of persistence and resurgence: Evaluation of a behavioral momentum-based approach</v>
      </c>
      <c r="N224">
        <f t="array" ref="N224">INDEX($A$7:$F$3066,SMALL(IF(COUNTIF($L$5,$H$7:$H$3066)*COUNTIF($L$5,$I$7:$I$3066),MATCH(ROW($A$7:$A$3066),ROW($A$7:$A$3066)),""),ROWS($B$1:E218)),COLUMNS($A$1:E220))</f>
        <v>0</v>
      </c>
      <c r="O224">
        <f t="array" ref="O224">INDEX($A$7:$F$3066,SMALL(IF(COUNTIF($L$5,$H$7:$H$3066)*COUNTIF($L$5,$I$7:$I$3066),MATCH(ROW($A$7:$A$3066),ROW($A$7:$A$3066)),""),ROWS($B$1:F218)),COLUMNS($A$1:F220))</f>
        <v>0</v>
      </c>
    </row>
    <row r="225" spans="1:15">
      <c r="A225" s="1">
        <f>'ScienceDirect - Initial'!A228</f>
        <v>0</v>
      </c>
      <c r="B225" s="1">
        <f>'ScienceDirect - Initial'!B228</f>
        <v>2014</v>
      </c>
      <c r="C225" s="1" t="str">
        <f>'ScienceDirect - Initial'!C228</f>
        <v>Doughty, Adam H.; Leake, Lesley W.; Stoudemire, M. Lee</v>
      </c>
      <c r="D225" s="1" t="str">
        <f>'ScienceDirect - Initial'!D228</f>
        <v>Failure to observe untested derived stimulus relations in extinction: Implications for understanding stimulus‐equivalence formation</v>
      </c>
      <c r="E225" s="1" t="str">
        <f>'ScienceDirect - Initial'!E228</f>
        <v>Journal of the Experimental Analysis of Behavior</v>
      </c>
      <c r="F225" s="1">
        <f>'ScienceDirect - Initial'!F228</f>
        <v>0</v>
      </c>
      <c r="H225" s="1">
        <v>1</v>
      </c>
      <c r="I225" s="1">
        <v>1</v>
      </c>
      <c r="J225" t="b">
        <f t="shared" si="3"/>
        <v>1</v>
      </c>
      <c r="K225">
        <f t="array" ref="K225">INDEX($A$7:$F$3066,SMALL(IF(COUNTIF($L$5,$H$7:$H$3066)*COUNTIF($L$5,$I$7:$I$3066),MATCH(ROW($A$7:$A$3066),ROW($A$7:$A$3066)),""),ROWS($B$1:B219)),COLUMNS($A$1:B221))</f>
        <v>2018</v>
      </c>
      <c r="L225" t="str">
        <f t="array" ref="L225">INDEX($A$7:$F$3066,SMALL(IF(COUNTIF($L$5,$H$7:$H$3066)*COUNTIF($L$5,$I$7:$I$3066),MATCH(ROW($A$7:$A$3066),ROW($A$7:$A$3066)),""),ROWS($B$1:C219)),COLUMNS($A$1:C221))</f>
        <v>Briggs, Adam M.; Fisher, Wayne W.; Greer, Brian D.; Kimball, Ryan T.</v>
      </c>
      <c r="M225" t="str">
        <f t="array" ref="M225">INDEX($A$7:$F$3066,SMALL(IF(COUNTIF($L$5,$H$7:$H$3066)*COUNTIF($L$5,$I$7:$I$3066),MATCH(ROW($A$7:$A$3066),ROW($A$7:$A$3066)),""),ROWS($B$1:D219)),COLUMNS($A$1:D221))</f>
        <v>Prevalence of resurgence of destructive behavior when thinning reinforcement schedules during functional communication training</v>
      </c>
      <c r="N225" t="str">
        <f t="array" ref="N225">INDEX($A$7:$F$3066,SMALL(IF(COUNTIF($L$5,$H$7:$H$3066)*COUNTIF($L$5,$I$7:$I$3066),MATCH(ROW($A$7:$A$3066),ROW($A$7:$A$3066)),""),ROWS($B$1:E219)),COLUMNS($A$1:E221))</f>
        <v>Journal of Applied Behavior Analysis</v>
      </c>
      <c r="O225">
        <f t="array" ref="O225">INDEX($A$7:$F$3066,SMALL(IF(COUNTIF($L$5,$H$7:$H$3066)*COUNTIF($L$5,$I$7:$I$3066),MATCH(ROW($A$7:$A$3066),ROW($A$7:$A$3066)),""),ROWS($B$1:F219)),COLUMNS($A$1:F221))</f>
        <v>0</v>
      </c>
    </row>
    <row r="226" spans="1:15">
      <c r="A226" s="1">
        <f>'ScienceDirect - Initial'!A229</f>
        <v>0</v>
      </c>
      <c r="B226" s="1">
        <f>'ScienceDirect - Initial'!B229</f>
        <v>2010</v>
      </c>
      <c r="C226" s="1" t="str">
        <f>'ScienceDirect - Initial'!C229</f>
        <v>Barch, Deanna M.; Dowd, Erin C.</v>
      </c>
      <c r="D226" s="1" t="str">
        <f>'ScienceDirect - Initial'!D229</f>
        <v>Goal representations and motivational drive in schizophrenia: The role of prefrontal-striatal interactions</v>
      </c>
      <c r="E226" s="1" t="str">
        <f>'ScienceDirect - Initial'!E229</f>
        <v>Schizophrenia Bulletin</v>
      </c>
      <c r="F226" s="1">
        <f>'ScienceDirect - Initial'!F229</f>
        <v>0</v>
      </c>
      <c r="H226" s="1">
        <v>0</v>
      </c>
      <c r="I226" s="1">
        <v>0</v>
      </c>
      <c r="J226" t="b">
        <f t="shared" si="3"/>
        <v>1</v>
      </c>
      <c r="K226">
        <f t="array" ref="K226">INDEX($A$7:$F$3066,SMALL(IF(COUNTIF($L$5,$H$7:$H$3066)*COUNTIF($L$5,$I$7:$I$3066),MATCH(ROW($A$7:$A$3066),ROW($A$7:$A$3066)),""),ROWS($B$1:B220)),COLUMNS($A$1:B222))</f>
        <v>2017</v>
      </c>
      <c r="L226" t="str">
        <f t="array" ref="L226">INDEX($A$7:$F$3066,SMALL(IF(COUNTIF($L$5,$H$7:$H$3066)*COUNTIF($L$5,$I$7:$I$3066),MATCH(ROW($A$7:$A$3066),ROW($A$7:$A$3066)),""),ROWS($B$1:C220)),COLUMNS($A$1:C222))</f>
        <v>Bouton, Mark E.; Thrailkill, Eric A.; Bergeria, Cecilia L.; Davis, Danielle R.</v>
      </c>
      <c r="M226" t="str">
        <f t="array" ref="M226">INDEX($A$7:$F$3066,SMALL(IF(COUNTIF($L$5,$H$7:$H$3066)*COUNTIF($L$5,$I$7:$I$3066),MATCH(ROW($A$7:$A$3066),ROW($A$7:$A$3066)),""),ROWS($B$1:D220)),COLUMNS($A$1:D222))</f>
        <v>Preventing relapse after incentivized choice treatment: A laboratory model</v>
      </c>
      <c r="N226" t="str">
        <f t="array" ref="N226">INDEX($A$7:$F$3066,SMALL(IF(COUNTIF($L$5,$H$7:$H$3066)*COUNTIF($L$5,$I$7:$I$3066),MATCH(ROW($A$7:$A$3066),ROW($A$7:$A$3066)),""),ROWS($B$1:E220)),COLUMNS($A$1:E222))</f>
        <v>Behavioural Processes</v>
      </c>
      <c r="O226">
        <f t="array" ref="O226">INDEX($A$7:$F$3066,SMALL(IF(COUNTIF($L$5,$H$7:$H$3066)*COUNTIF($L$5,$I$7:$I$3066),MATCH(ROW($A$7:$A$3066),ROW($A$7:$A$3066)),""),ROWS($B$1:F220)),COLUMNS($A$1:F222))</f>
        <v>0</v>
      </c>
    </row>
    <row r="227" spans="1:15">
      <c r="A227" s="1">
        <f>'ScienceDirect - Initial'!A230</f>
        <v>0</v>
      </c>
      <c r="B227" s="1">
        <f>'ScienceDirect - Initial'!B230</f>
        <v>2019</v>
      </c>
      <c r="C227" s="1" t="str">
        <f>'ScienceDirect - Initial'!C230</f>
        <v>Lattal, Kennon A.; Solley, Elizabeth A.; Cançado, Carlos R. X.; Oliver, Anthony C.</v>
      </c>
      <c r="D227" s="1" t="str">
        <f>'ScienceDirect - Initial'!D230</f>
        <v>Hierarchical resurgence</v>
      </c>
      <c r="E227" s="1" t="str">
        <f>'ScienceDirect - Initial'!E230</f>
        <v>Journal of the Experimental Analysis of Behavior</v>
      </c>
      <c r="F227" s="1">
        <f>'ScienceDirect - Initial'!F230</f>
        <v>0</v>
      </c>
      <c r="H227" s="1">
        <v>1</v>
      </c>
      <c r="I227" s="1">
        <v>1</v>
      </c>
      <c r="J227" t="b">
        <f t="shared" si="3"/>
        <v>1</v>
      </c>
      <c r="K227">
        <f t="array" ref="K227">INDEX($A$7:$F$3066,SMALL(IF(COUNTIF($L$5,$H$7:$H$3066)*COUNTIF($L$5,$I$7:$I$3066),MATCH(ROW($A$7:$A$3066),ROW($A$7:$A$3066)),""),ROWS($B$1:B221)),COLUMNS($A$1:B223))</f>
        <v>2018</v>
      </c>
      <c r="L227" t="str">
        <f t="array" ref="L227">INDEX($A$7:$F$3066,SMALL(IF(COUNTIF($L$5,$H$7:$H$3066)*COUNTIF($L$5,$I$7:$I$3066),MATCH(ROW($A$7:$A$3066),ROW($A$7:$A$3066)),""),ROWS($B$1:C221)),COLUMNS($A$1:C223))</f>
        <v>Fontes, Rafaela M.; Todorov, João C.; Shahan, Timothy A.</v>
      </c>
      <c r="M227" t="str">
        <f t="array" ref="M227">INDEX($A$7:$F$3066,SMALL(IF(COUNTIF($L$5,$H$7:$H$3066)*COUNTIF($L$5,$I$7:$I$3066),MATCH(ROW($A$7:$A$3066),ROW($A$7:$A$3066)),""),ROWS($B$1:D221)),COLUMNS($A$1:D223))</f>
        <v>Punishment of an alternative behavior generates resurgence of a previously extinguished target behavior</v>
      </c>
      <c r="N227" t="str">
        <f t="array" ref="N227">INDEX($A$7:$F$3066,SMALL(IF(COUNTIF($L$5,$H$7:$H$3066)*COUNTIF($L$5,$I$7:$I$3066),MATCH(ROW($A$7:$A$3066),ROW($A$7:$A$3066)),""),ROWS($B$1:E221)),COLUMNS($A$1:E223))</f>
        <v>Journal of the Experimental Analysis of Behavior</v>
      </c>
      <c r="O227">
        <f t="array" ref="O227">INDEX($A$7:$F$3066,SMALL(IF(COUNTIF($L$5,$H$7:$H$3066)*COUNTIF($L$5,$I$7:$I$3066),MATCH(ROW($A$7:$A$3066),ROW($A$7:$A$3066)),""),ROWS($B$1:F221)),COLUMNS($A$1:F223))</f>
        <v>0</v>
      </c>
    </row>
    <row r="228" spans="1:15">
      <c r="A228" s="1">
        <f>'ScienceDirect - Initial'!A231</f>
        <v>0</v>
      </c>
      <c r="B228" s="1">
        <f>'ScienceDirect - Initial'!B231</f>
        <v>2016</v>
      </c>
      <c r="C228" s="1" t="str">
        <f>'ScienceDirect - Initial'!C231</f>
        <v>Craig, Andrew R.; Nall, Rusty W.; Madden, Gregory J.; Shahan, Timothy A.</v>
      </c>
      <c r="D228" s="1" t="str">
        <f>'ScienceDirect - Initial'!D231</f>
        <v>Higher rate alternative non-drug reinforcement produces faster suppression of cocaine seeking but more resurgence when removed</v>
      </c>
      <c r="E228" s="1" t="str">
        <f>'ScienceDirect - Initial'!E231</f>
        <v>Behavioural Brain Research</v>
      </c>
      <c r="F228" s="1">
        <f>'ScienceDirect - Initial'!F231</f>
        <v>0</v>
      </c>
      <c r="H228" s="1">
        <v>1</v>
      </c>
      <c r="I228" s="1">
        <v>1</v>
      </c>
      <c r="J228" t="b">
        <f t="shared" si="3"/>
        <v>1</v>
      </c>
      <c r="K228">
        <f t="array" ref="K228">INDEX($A$7:$F$3066,SMALL(IF(COUNTIF($L$5,$H$7:$H$3066)*COUNTIF($L$5,$I$7:$I$3066),MATCH(ROW($A$7:$A$3066),ROW($A$7:$A$3066)),""),ROWS($B$1:B222)),COLUMNS($A$1:B224))</f>
        <v>2017</v>
      </c>
      <c r="L228" t="str">
        <f t="array" ref="L228">INDEX($A$7:$F$3066,SMALL(IF(COUNTIF($L$5,$H$7:$H$3066)*COUNTIF($L$5,$I$7:$I$3066),MATCH(ROW($A$7:$A$3066),ROW($A$7:$A$3066)),""),ROWS($B$1:C222)),COLUMNS($A$1:C224))</f>
        <v>Bai, John Y. H.; Cowie, Sarah; Podlesnik, Christopher A.</v>
      </c>
      <c r="M228" t="str">
        <f t="array" ref="M228">INDEX($A$7:$F$3066,SMALL(IF(COUNTIF($L$5,$H$7:$H$3066)*COUNTIF($L$5,$I$7:$I$3066),MATCH(ROW($A$7:$A$3066),ROW($A$7:$A$3066)),""),ROWS($B$1:D222)),COLUMNS($A$1:D224))</f>
        <v>Quantitative analysis of local-level resurgence</v>
      </c>
      <c r="N228" t="str">
        <f t="array" ref="N228">INDEX($A$7:$F$3066,SMALL(IF(COUNTIF($L$5,$H$7:$H$3066)*COUNTIF($L$5,$I$7:$I$3066),MATCH(ROW($A$7:$A$3066),ROW($A$7:$A$3066)),""),ROWS($B$1:E222)),COLUMNS($A$1:E224))</f>
        <v>Learning &amp; Behavior</v>
      </c>
      <c r="O228">
        <f t="array" ref="O228">INDEX($A$7:$F$3066,SMALL(IF(COUNTIF($L$5,$H$7:$H$3066)*COUNTIF($L$5,$I$7:$I$3066),MATCH(ROW($A$7:$A$3066),ROW($A$7:$A$3066)),""),ROWS($B$1:F222)),COLUMNS($A$1:F224))</f>
        <v>0</v>
      </c>
    </row>
    <row r="229" spans="1:15">
      <c r="A229" s="1">
        <f>'ScienceDirect - Initial'!A232</f>
        <v>0</v>
      </c>
      <c r="B229" s="1">
        <f>'ScienceDirect - Initial'!B232</f>
        <v>2011</v>
      </c>
      <c r="C229" s="1" t="str">
        <f>'ScienceDirect - Initial'!C232</f>
        <v>Reed, Phil; Clark, Charlotte</v>
      </c>
      <c r="D229" s="1" t="str">
        <f>'ScienceDirect - Initial'!D232</f>
        <v>Impact of intervening learning on resurgence in humans with autism spectrum disorders</v>
      </c>
      <c r="E229" s="1" t="str">
        <f>'ScienceDirect - Initial'!E232</f>
        <v>Learning &amp; Behavior</v>
      </c>
      <c r="F229" s="1">
        <f>'ScienceDirect - Initial'!F232</f>
        <v>0</v>
      </c>
      <c r="H229" s="1">
        <v>1</v>
      </c>
      <c r="I229" s="1">
        <v>1</v>
      </c>
      <c r="J229" t="b">
        <f t="shared" si="3"/>
        <v>1</v>
      </c>
      <c r="K229">
        <f t="array" ref="K229">INDEX($A$7:$F$3066,SMALL(IF(COUNTIF($L$5,$H$7:$H$3066)*COUNTIF($L$5,$I$7:$I$3066),MATCH(ROW($A$7:$A$3066),ROW($A$7:$A$3066)),""),ROWS($B$1:B223)),COLUMNS($A$1:B225))</f>
        <v>2017</v>
      </c>
      <c r="L229" t="str">
        <f t="array" ref="L229">INDEX($A$7:$F$3066,SMALL(IF(COUNTIF($L$5,$H$7:$H$3066)*COUNTIF($L$5,$I$7:$I$3066),MATCH(ROW($A$7:$A$3066),ROW($A$7:$A$3066)),""),ROWS($B$1:C223)),COLUMNS($A$1:C225))</f>
        <v>Nevin, John A.; Craig, Andrew R.; Cunningham, Paul J.; Podlesnik, Christopher A.; Shahan, Timothy A.; Sweeney, Mary M.</v>
      </c>
      <c r="M229" t="str">
        <f t="array" ref="M229">INDEX($A$7:$F$3066,SMALL(IF(COUNTIF($L$5,$H$7:$H$3066)*COUNTIF($L$5,$I$7:$I$3066),MATCH(ROW($A$7:$A$3066),ROW($A$7:$A$3066)),""),ROWS($B$1:D223)),COLUMNS($A$1:D225))</f>
        <v>Quantitative models of persistence and relapse from the perspective of behavioral momentum theory: Fits and misfits</v>
      </c>
      <c r="N229" t="str">
        <f t="array" ref="N229">INDEX($A$7:$F$3066,SMALL(IF(COUNTIF($L$5,$H$7:$H$3066)*COUNTIF($L$5,$I$7:$I$3066),MATCH(ROW($A$7:$A$3066),ROW($A$7:$A$3066)),""),ROWS($B$1:E223)),COLUMNS($A$1:E225))</f>
        <v>Behavioural Processes</v>
      </c>
      <c r="O229">
        <f t="array" ref="O229">INDEX($A$7:$F$3066,SMALL(IF(COUNTIF($L$5,$H$7:$H$3066)*COUNTIF($L$5,$I$7:$I$3066),MATCH(ROW($A$7:$A$3066),ROW($A$7:$A$3066)),""),ROWS($B$1:F223)),COLUMNS($A$1:F225))</f>
        <v>0</v>
      </c>
    </row>
    <row r="230" spans="1:15">
      <c r="A230" s="1">
        <f>'ScienceDirect - Initial'!A233</f>
        <v>0</v>
      </c>
      <c r="B230" s="1">
        <f>'ScienceDirect - Initial'!B233</f>
        <v>2020</v>
      </c>
      <c r="C230" s="1" t="str">
        <f>'ScienceDirect - Initial'!C233</f>
        <v>Neely, Leslie; Graber, Jessica; Kunnavatana, Shanun; Cantrell, Katherine</v>
      </c>
      <c r="D230" s="1" t="str">
        <f>'ScienceDirect - Initial'!D233</f>
        <v>Impact of language on behavior treatment outcomes</v>
      </c>
      <c r="E230" s="1" t="str">
        <f>'ScienceDirect - Initial'!E233</f>
        <v>Journal of Applied Behavior Analysis</v>
      </c>
      <c r="F230" s="1">
        <f>'ScienceDirect - Initial'!F233</f>
        <v>0</v>
      </c>
      <c r="H230" s="1">
        <v>0</v>
      </c>
      <c r="I230" s="1">
        <v>0</v>
      </c>
      <c r="J230" t="b">
        <f t="shared" si="3"/>
        <v>1</v>
      </c>
      <c r="K230">
        <f t="array" ref="K230">INDEX($A$7:$F$3066,SMALL(IF(COUNTIF($L$5,$H$7:$H$3066)*COUNTIF($L$5,$I$7:$I$3066),MATCH(ROW($A$7:$A$3066),ROW($A$7:$A$3066)),""),ROWS($B$1:B224)),COLUMNS($A$1:B226))</f>
        <v>2003</v>
      </c>
      <c r="L230" t="str">
        <f t="array" ref="L230">INDEX($A$7:$F$3066,SMALL(IF(COUNTIF($L$5,$H$7:$H$3066)*COUNTIF($L$5,$I$7:$I$3066),MATCH(ROW($A$7:$A$3066),ROW($A$7:$A$3066)),""),ROWS($B$1:C224)),COLUMNS($A$1:C226))</f>
        <v>Lieving, Gregory A.; Lattal, Kennon A.</v>
      </c>
      <c r="M230" t="str">
        <f t="array" ref="M230">INDEX($A$7:$F$3066,SMALL(IF(COUNTIF($L$5,$H$7:$H$3066)*COUNTIF($L$5,$I$7:$I$3066),MATCH(ROW($A$7:$A$3066),ROW($A$7:$A$3066)),""),ROWS($B$1:D224)),COLUMNS($A$1:D226))</f>
        <v>Recency, Repeatability, and Reinforcer Retrenchment: An Experimental Analysis of Resurgence</v>
      </c>
      <c r="N230" t="str">
        <f t="array" ref="N230">INDEX($A$7:$F$3066,SMALL(IF(COUNTIF($L$5,$H$7:$H$3066)*COUNTIF($L$5,$I$7:$I$3066),MATCH(ROW($A$7:$A$3066),ROW($A$7:$A$3066)),""),ROWS($B$1:E224)),COLUMNS($A$1:E226))</f>
        <v>Journal of the Experimental Analysis of Behavior</v>
      </c>
      <c r="O230">
        <f t="array" ref="O230">INDEX($A$7:$F$3066,SMALL(IF(COUNTIF($L$5,$H$7:$H$3066)*COUNTIF($L$5,$I$7:$I$3066),MATCH(ROW($A$7:$A$3066),ROW($A$7:$A$3066)),""),ROWS($B$1:F224)),COLUMNS($A$1:F226))</f>
        <v>0</v>
      </c>
    </row>
    <row r="231" spans="1:15">
      <c r="A231" s="1">
        <f>'ScienceDirect - Initial'!A234</f>
        <v>0</v>
      </c>
      <c r="B231" s="1">
        <f>'ScienceDirect - Initial'!B234</f>
        <v>2015</v>
      </c>
      <c r="C231" s="1" t="str">
        <f>'ScienceDirect - Initial'!C234</f>
        <v>Bloom, Sarah E.; Lambert, Joseph M.</v>
      </c>
      <c r="D231" s="1" t="str">
        <f>'ScienceDirect - Initial'!D234</f>
        <v>Implications for practice: Resurgence and differential reinforcement of alternative responding</v>
      </c>
      <c r="E231" s="1" t="str">
        <f>'ScienceDirect - Initial'!E234</f>
        <v>Journal of Applied Behavior Analysis</v>
      </c>
      <c r="F231" s="1">
        <f>'ScienceDirect - Initial'!F234</f>
        <v>0</v>
      </c>
      <c r="H231" s="1">
        <v>1</v>
      </c>
      <c r="I231" s="1">
        <v>1</v>
      </c>
      <c r="J231" t="b">
        <f t="shared" si="3"/>
        <v>1</v>
      </c>
      <c r="K231">
        <f t="array" ref="K231">INDEX($A$7:$F$3066,SMALL(IF(COUNTIF($L$5,$H$7:$H$3066)*COUNTIF($L$5,$I$7:$I$3066),MATCH(ROW($A$7:$A$3066),ROW($A$7:$A$3066)),""),ROWS($B$1:B225)),COLUMNS($A$1:B227))</f>
        <v>2013</v>
      </c>
      <c r="L231" t="str">
        <f t="array" ref="L231">INDEX($A$7:$F$3066,SMALL(IF(COUNTIF($L$5,$H$7:$H$3066)*COUNTIF($L$5,$I$7:$I$3066),MATCH(ROW($A$7:$A$3066),ROW($A$7:$A$3066)),""),ROWS($B$1:C225)),COLUMNS($A$1:C227))</f>
        <v>Marchant, Nathan J.; Li, Xuan; Shaham, Yavin</v>
      </c>
      <c r="M231" t="str">
        <f t="array" ref="M231">INDEX($A$7:$F$3066,SMALL(IF(COUNTIF($L$5,$H$7:$H$3066)*COUNTIF($L$5,$I$7:$I$3066),MATCH(ROW($A$7:$A$3066),ROW($A$7:$A$3066)),""),ROWS($B$1:D225)),COLUMNS($A$1:D227))</f>
        <v>Recent developments in animal models of drug relapse</v>
      </c>
      <c r="N231" t="str">
        <f t="array" ref="N231">INDEX($A$7:$F$3066,SMALL(IF(COUNTIF($L$5,$H$7:$H$3066)*COUNTIF($L$5,$I$7:$I$3066),MATCH(ROW($A$7:$A$3066),ROW($A$7:$A$3066)),""),ROWS($B$1:E225)),COLUMNS($A$1:E227))</f>
        <v>Current Opinion in Neurobiology</v>
      </c>
      <c r="O231">
        <f t="array" ref="O231">INDEX($A$7:$F$3066,SMALL(IF(COUNTIF($L$5,$H$7:$H$3066)*COUNTIF($L$5,$I$7:$I$3066),MATCH(ROW($A$7:$A$3066),ROW($A$7:$A$3066)),""),ROWS($B$1:F225)),COLUMNS($A$1:F227))</f>
        <v>0</v>
      </c>
    </row>
    <row r="232" spans="1:15">
      <c r="A232" s="1">
        <f>'ScienceDirect - Initial'!A235</f>
        <v>0</v>
      </c>
      <c r="B232" s="1">
        <f>'ScienceDirect - Initial'!B235</f>
        <v>2017</v>
      </c>
      <c r="C232" s="1" t="str">
        <f>'ScienceDirect - Initial'!C235</f>
        <v>Kestner, Kathryn M.; Peterson, Stephanie M.; Wacker, David P.</v>
      </c>
      <c r="D232" s="1" t="str">
        <f>'ScienceDirect - Initial'!D235</f>
        <v>Introduction to the special section on resurgence</v>
      </c>
      <c r="E232" s="1" t="str">
        <f>'ScienceDirect - Initial'!E235</f>
        <v>Education &amp; Treatment of Children</v>
      </c>
      <c r="F232" s="1">
        <f>'ScienceDirect - Initial'!F235</f>
        <v>0</v>
      </c>
      <c r="H232" s="1">
        <v>1</v>
      </c>
      <c r="I232" s="1">
        <v>1</v>
      </c>
      <c r="J232" t="b">
        <f t="shared" si="3"/>
        <v>1</v>
      </c>
      <c r="K232">
        <f t="array" ref="K232">INDEX($A$7:$F$3066,SMALL(IF(COUNTIF($L$5,$H$7:$H$3066)*COUNTIF($L$5,$I$7:$I$3066),MATCH(ROW($A$7:$A$3066),ROW($A$7:$A$3066)),""),ROWS($B$1:B226)),COLUMNS($A$1:B228))</f>
        <v>2018</v>
      </c>
      <c r="L232" t="str">
        <f t="array" ref="L232">INDEX($A$7:$F$3066,SMALL(IF(COUNTIF($L$5,$H$7:$H$3066)*COUNTIF($L$5,$I$7:$I$3066),MATCH(ROW($A$7:$A$3066),ROW($A$7:$A$3066)),""),ROWS($B$1:C226)),COLUMNS($A$1:C228))</f>
        <v>Garner, Joshua; Neef, Nancy A.; Gardner, Ralph</v>
      </c>
      <c r="M232" t="str">
        <f t="array" ref="M232">INDEX($A$7:$F$3066,SMALL(IF(COUNTIF($L$5,$H$7:$H$3066)*COUNTIF($L$5,$I$7:$I$3066),MATCH(ROW($A$7:$A$3066),ROW($A$7:$A$3066)),""),ROWS($B$1:D226)),COLUMNS($A$1:D228))</f>
        <v>Recurrence of phonetic responding</v>
      </c>
      <c r="N232" t="str">
        <f t="array" ref="N232">INDEX($A$7:$F$3066,SMALL(IF(COUNTIF($L$5,$H$7:$H$3066)*COUNTIF($L$5,$I$7:$I$3066),MATCH(ROW($A$7:$A$3066),ROW($A$7:$A$3066)),""),ROWS($B$1:E226)),COLUMNS($A$1:E228))</f>
        <v>Journal of Applied Behavior Analysis</v>
      </c>
      <c r="O232">
        <f t="array" ref="O232">INDEX($A$7:$F$3066,SMALL(IF(COUNTIF($L$5,$H$7:$H$3066)*COUNTIF($L$5,$I$7:$I$3066),MATCH(ROW($A$7:$A$3066),ROW($A$7:$A$3066)),""),ROWS($B$1:F226)),COLUMNS($A$1:F228))</f>
        <v>0</v>
      </c>
    </row>
    <row r="233" spans="1:15">
      <c r="A233" s="1">
        <f>'ScienceDirect - Initial'!A236</f>
        <v>0</v>
      </c>
      <c r="B233" s="1">
        <f>'ScienceDirect - Initial'!B236</f>
        <v>2019</v>
      </c>
      <c r="C233" s="1" t="str">
        <f>'ScienceDirect - Initial'!C236</f>
        <v>Diaz, Juan A.; Bruner, Carlos A.; Flores, R. Andrea</v>
      </c>
      <c r="D233" s="1" t="str">
        <f>'ScienceDirect - Initial'!D236</f>
        <v>La Resurgencia de Conducta Inducida = The resurgence of induced behavior</v>
      </c>
      <c r="E233" s="1" t="str">
        <f>'ScienceDirect - Initial'!E236</f>
        <v>Acta Comportamentalia</v>
      </c>
      <c r="F233" s="1">
        <f>'ScienceDirect - Initial'!F236</f>
        <v>0</v>
      </c>
      <c r="H233" s="1">
        <v>1</v>
      </c>
      <c r="I233" s="1">
        <v>1</v>
      </c>
      <c r="J233" t="b">
        <f t="shared" si="3"/>
        <v>1</v>
      </c>
      <c r="K233">
        <f t="array" ref="K233">INDEX($A$7:$F$3066,SMALL(IF(COUNTIF($L$5,$H$7:$H$3066)*COUNTIF($L$5,$I$7:$I$3066),MATCH(ROW($A$7:$A$3066),ROW($A$7:$A$3066)),""),ROWS($B$1:B227)),COLUMNS($A$1:B229))</f>
        <v>2006</v>
      </c>
      <c r="L233" t="str">
        <f t="array" ref="L233">INDEX($A$7:$F$3066,SMALL(IF(COUNTIF($L$5,$H$7:$H$3066)*COUNTIF($L$5,$I$7:$I$3066),MATCH(ROW($A$7:$A$3066),ROW($A$7:$A$3066)),""),ROWS($B$1:C227)),COLUMNS($A$1:C229))</f>
        <v>Shiffman, Saul</v>
      </c>
      <c r="M233" t="str">
        <f t="array" ref="M233">INDEX($A$7:$F$3066,SMALL(IF(COUNTIF($L$5,$H$7:$H$3066)*COUNTIF($L$5,$I$7:$I$3066),MATCH(ROW($A$7:$A$3066),ROW($A$7:$A$3066)),""),ROWS($B$1:D227)),COLUMNS($A$1:D229))</f>
        <v>Reflections on smoking relapse research</v>
      </c>
      <c r="N233" t="str">
        <f t="array" ref="N233">INDEX($A$7:$F$3066,SMALL(IF(COUNTIF($L$5,$H$7:$H$3066)*COUNTIF($L$5,$I$7:$I$3066),MATCH(ROW($A$7:$A$3066),ROW($A$7:$A$3066)),""),ROWS($B$1:E227)),COLUMNS($A$1:E229))</f>
        <v>Drug and Alcohol Review</v>
      </c>
      <c r="O233">
        <f t="array" ref="O233">INDEX($A$7:$F$3066,SMALL(IF(COUNTIF($L$5,$H$7:$H$3066)*COUNTIF($L$5,$I$7:$I$3066),MATCH(ROW($A$7:$A$3066),ROW($A$7:$A$3066)),""),ROWS($B$1:F227)),COLUMNS($A$1:F229))</f>
        <v>0</v>
      </c>
    </row>
    <row r="234" spans="1:15">
      <c r="A234" s="1">
        <f>'ScienceDirect - Initial'!A237</f>
        <v>0</v>
      </c>
      <c r="B234" s="1">
        <f>'ScienceDirect - Initial'!B237</f>
        <v>2018</v>
      </c>
      <c r="C234" s="1" t="str">
        <f>'ScienceDirect - Initial'!C237</f>
        <v>Wathen, Stephanie N.; Podlesnik, Christopher A.</v>
      </c>
      <c r="D234" s="1" t="str">
        <f>'ScienceDirect - Initial'!D237</f>
        <v>Laboratory models of treatment relapse and mitigation techniques</v>
      </c>
      <c r="E234" s="1" t="str">
        <f>'ScienceDirect - Initial'!E237</f>
        <v>Behavior Analysis: Research and Practice</v>
      </c>
      <c r="F234" s="1">
        <f>'ScienceDirect - Initial'!F237</f>
        <v>0</v>
      </c>
      <c r="H234" s="1">
        <v>1</v>
      </c>
      <c r="I234" s="1">
        <v>1</v>
      </c>
      <c r="J234" t="b">
        <f t="shared" si="3"/>
        <v>1</v>
      </c>
      <c r="K234">
        <f t="array" ref="K234">INDEX($A$7:$F$3066,SMALL(IF(COUNTIF($L$5,$H$7:$H$3066)*COUNTIF($L$5,$I$7:$I$3066),MATCH(ROW($A$7:$A$3066),ROW($A$7:$A$3066)),""),ROWS($B$1:B228)),COLUMNS($A$1:B230))</f>
        <v>2018</v>
      </c>
      <c r="L234" t="str">
        <f t="array" ref="L234">INDEX($A$7:$F$3066,SMALL(IF(COUNTIF($L$5,$H$7:$H$3066)*COUNTIF($L$5,$I$7:$I$3066),MATCH(ROW($A$7:$A$3066),ROW($A$7:$A$3066)),""),ROWS($B$1:C228)),COLUMNS($A$1:C230))</f>
        <v>Oliver, Anthony C.; Nighbor, Tyler D.; Lattal, Kennon A.</v>
      </c>
      <c r="M234" t="str">
        <f t="array" ref="M234">INDEX($A$7:$F$3066,SMALL(IF(COUNTIF($L$5,$H$7:$H$3066)*COUNTIF($L$5,$I$7:$I$3066),MATCH(ROW($A$7:$A$3066),ROW($A$7:$A$3066)),""),ROWS($B$1:D228)),COLUMNS($A$1:D230))</f>
        <v>Reinforcer magnitude and resurgence</v>
      </c>
      <c r="N234" t="str">
        <f t="array" ref="N234">INDEX($A$7:$F$3066,SMALL(IF(COUNTIF($L$5,$H$7:$H$3066)*COUNTIF($L$5,$I$7:$I$3066),MATCH(ROW($A$7:$A$3066),ROW($A$7:$A$3066)),""),ROWS($B$1:E228)),COLUMNS($A$1:E230))</f>
        <v>Journal of the Experimental Analysis of Behavior</v>
      </c>
      <c r="O234">
        <f t="array" ref="O234">INDEX($A$7:$F$3066,SMALL(IF(COUNTIF($L$5,$H$7:$H$3066)*COUNTIF($L$5,$I$7:$I$3066),MATCH(ROW($A$7:$A$3066),ROW($A$7:$A$3066)),""),ROWS($B$1:F228)),COLUMNS($A$1:F230))</f>
        <v>0</v>
      </c>
    </row>
    <row r="235" spans="1:15">
      <c r="A235" s="1">
        <f>'ScienceDirect - Initial'!A238</f>
        <v>0</v>
      </c>
      <c r="B235" s="1">
        <f>'ScienceDirect - Initial'!B238</f>
        <v>2018</v>
      </c>
      <c r="C235" s="1" t="str">
        <f>'ScienceDirect - Initial'!C238</f>
        <v>Falcomata, Terry S.; Muething, Colin S.; Silbaugh, Bryant C.; Adami, Summer; Hoffman, Katherine; Shpall, Cayenne; Ringdahl, Joel E.</v>
      </c>
      <c r="D235" s="1" t="str">
        <f>'ScienceDirect - Initial'!D238</f>
        <v>Lag schedules and functional communication training: Persistence of mands and relapse of problem behavior</v>
      </c>
      <c r="E235" s="1" t="str">
        <f>'ScienceDirect - Initial'!E238</f>
        <v>Behavior Modification</v>
      </c>
      <c r="F235" s="1">
        <f>'ScienceDirect - Initial'!F238</f>
        <v>0</v>
      </c>
      <c r="H235" s="1">
        <v>1</v>
      </c>
      <c r="I235" s="1">
        <v>1</v>
      </c>
      <c r="J235" t="b">
        <f t="shared" si="3"/>
        <v>1</v>
      </c>
      <c r="K235">
        <f t="array" ref="K235">INDEX($A$7:$F$3066,SMALL(IF(COUNTIF($L$5,$H$7:$H$3066)*COUNTIF($L$5,$I$7:$I$3066),MATCH(ROW($A$7:$A$3066),ROW($A$7:$A$3066)),""),ROWS($B$1:B229)),COLUMNS($A$1:B231))</f>
        <v>2012</v>
      </c>
      <c r="L235" t="str">
        <f t="array" ref="L235">INDEX($A$7:$F$3066,SMALL(IF(COUNTIF($L$5,$H$7:$H$3066)*COUNTIF($L$5,$I$7:$I$3066),MATCH(ROW($A$7:$A$3066),ROW($A$7:$A$3066)),""),ROWS($B$1:C229)),COLUMNS($A$1:C231))</f>
        <v>Bouton, Mark E.; Winterbauer, Neil E.; Todd, Travis P.</v>
      </c>
      <c r="M235" t="str">
        <f t="array" ref="M235">INDEX($A$7:$F$3066,SMALL(IF(COUNTIF($L$5,$H$7:$H$3066)*COUNTIF($L$5,$I$7:$I$3066),MATCH(ROW($A$7:$A$3066),ROW($A$7:$A$3066)),""),ROWS($B$1:D229)),COLUMNS($A$1:D231))</f>
        <v>Relapse processes after the extinction of instrumental learning: Renewal, resurgence, and reacquisition</v>
      </c>
      <c r="N235" t="str">
        <f t="array" ref="N235">INDEX($A$7:$F$3066,SMALL(IF(COUNTIF($L$5,$H$7:$H$3066)*COUNTIF($L$5,$I$7:$I$3066),MATCH(ROW($A$7:$A$3066),ROW($A$7:$A$3066)),""),ROWS($B$1:E229)),COLUMNS($A$1:E231))</f>
        <v>Behavioural Processes</v>
      </c>
      <c r="O235">
        <f t="array" ref="O235">INDEX($A$7:$F$3066,SMALL(IF(COUNTIF($L$5,$H$7:$H$3066)*COUNTIF($L$5,$I$7:$I$3066),MATCH(ROW($A$7:$A$3066),ROW($A$7:$A$3066)),""),ROWS($B$1:F229)),COLUMNS($A$1:F231))</f>
        <v>0</v>
      </c>
    </row>
    <row r="236" spans="1:15">
      <c r="A236" s="1">
        <f>'ScienceDirect - Initial'!A239</f>
        <v>0</v>
      </c>
      <c r="B236" s="1">
        <f>'ScienceDirect - Initial'!B239</f>
        <v>2011</v>
      </c>
      <c r="C236" s="1" t="str">
        <f>'ScienceDirect - Initial'!C239</f>
        <v>Bouton, Mark E.</v>
      </c>
      <c r="D236" s="1" t="str">
        <f>'ScienceDirect - Initial'!D239</f>
        <v>Learning and the persistence of appetite: Extinction and the motivation to eat and overeat</v>
      </c>
      <c r="E236" s="1" t="str">
        <f>'ScienceDirect - Initial'!E239</f>
        <v>Physiology &amp; Behavior</v>
      </c>
      <c r="F236" s="1">
        <f>'ScienceDirect - Initial'!F239</f>
        <v>0</v>
      </c>
      <c r="H236" s="1">
        <v>1</v>
      </c>
      <c r="I236" s="1">
        <v>1</v>
      </c>
      <c r="J236" t="b">
        <f t="shared" si="3"/>
        <v>1</v>
      </c>
      <c r="K236">
        <f t="array" ref="K236">INDEX($A$7:$F$3066,SMALL(IF(COUNTIF($L$5,$H$7:$H$3066)*COUNTIF($L$5,$I$7:$I$3066),MATCH(ROW($A$7:$A$3066),ROW($A$7:$A$3066)),""),ROWS($B$1:B230)),COLUMNS($A$1:B232))</f>
        <v>2020</v>
      </c>
      <c r="L236" t="str">
        <f t="array" ref="L236">INDEX($A$7:$F$3066,SMALL(IF(COUNTIF($L$5,$H$7:$H$3066)*COUNTIF($L$5,$I$7:$I$3066),MATCH(ROW($A$7:$A$3066),ROW($A$7:$A$3066)),""),ROWS($B$1:C230)),COLUMNS($A$1:C232))</f>
        <v>Shahan, Timothy A.</v>
      </c>
      <c r="M236" t="str">
        <f t="array" ref="M236">INDEX($A$7:$F$3066,SMALL(IF(COUNTIF($L$5,$H$7:$H$3066)*COUNTIF($L$5,$I$7:$I$3066),MATCH(ROW($A$7:$A$3066),ROW($A$7:$A$3066)),""),ROWS($B$1:D230)),COLUMNS($A$1:D232))</f>
        <v>Relapse: An introduction</v>
      </c>
      <c r="N236" t="str">
        <f t="array" ref="N236">INDEX($A$7:$F$3066,SMALL(IF(COUNTIF($L$5,$H$7:$H$3066)*COUNTIF($L$5,$I$7:$I$3066),MATCH(ROW($A$7:$A$3066),ROW($A$7:$A$3066)),""),ROWS($B$1:E230)),COLUMNS($A$1:E232))</f>
        <v>Journal of the Experimental Analysis of Behavior</v>
      </c>
      <c r="O236">
        <f t="array" ref="O236">INDEX($A$7:$F$3066,SMALL(IF(COUNTIF($L$5,$H$7:$H$3066)*COUNTIF($L$5,$I$7:$I$3066),MATCH(ROW($A$7:$A$3066),ROW($A$7:$A$3066)),""),ROWS($B$1:F230)),COLUMNS($A$1:F232))</f>
        <v>0</v>
      </c>
    </row>
    <row r="237" spans="1:15">
      <c r="A237" s="1">
        <f>'ScienceDirect - Initial'!A240</f>
        <v>0</v>
      </c>
      <c r="B237" s="1">
        <f>'ScienceDirect - Initial'!B240</f>
        <v>2018</v>
      </c>
      <c r="C237" s="1" t="str">
        <f>'ScienceDirect - Initial'!C240</f>
        <v>Nall, Rusty W.; Craig, Andrew R.; Browning, Kaitlyn O.; Shahan, Timothy A.</v>
      </c>
      <c r="D237" s="1" t="str">
        <f>'ScienceDirect - Initial'!D240</f>
        <v>Longer treatment with alternative non-drug reinforcement fails to reduce resurgence of cocaine or alcohol seeking in rats</v>
      </c>
      <c r="E237" s="1" t="str">
        <f>'ScienceDirect - Initial'!E240</f>
        <v>Behavioural Brain Research</v>
      </c>
      <c r="F237" s="1">
        <f>'ScienceDirect - Initial'!F240</f>
        <v>0</v>
      </c>
      <c r="H237" s="1">
        <v>1</v>
      </c>
      <c r="I237" s="1">
        <v>1</v>
      </c>
      <c r="J237" t="b">
        <f t="shared" si="3"/>
        <v>1</v>
      </c>
      <c r="K237">
        <f t="array" ref="K237">INDEX($A$7:$F$3066,SMALL(IF(COUNTIF($L$5,$H$7:$H$3066)*COUNTIF($L$5,$I$7:$I$3066),MATCH(ROW($A$7:$A$3066),ROW($A$7:$A$3066)),""),ROWS($B$1:B231)),COLUMNS($A$1:B233))</f>
        <v>2020</v>
      </c>
      <c r="L237" t="str">
        <f t="array" ref="L237">INDEX($A$7:$F$3066,SMALL(IF(COUNTIF($L$5,$H$7:$H$3066)*COUNTIF($L$5,$I$7:$I$3066),MATCH(ROW($A$7:$A$3066),ROW($A$7:$A$3066)),""),ROWS($B$1:C231)),COLUMNS($A$1:C233))</f>
        <v>Robinson, Théo P.; Kelley, Michael E.</v>
      </c>
      <c r="M237" t="str">
        <f t="array" ref="M237">INDEX($A$7:$F$3066,SMALL(IF(COUNTIF($L$5,$H$7:$H$3066)*COUNTIF($L$5,$I$7:$I$3066),MATCH(ROW($A$7:$A$3066),ROW($A$7:$A$3066)),""),ROWS($B$1:D231)),COLUMNS($A$1:D233))</f>
        <v>Renewal and resurgence phenomena generalize to Amazon's Mechanical Turk</v>
      </c>
      <c r="N237" t="str">
        <f t="array" ref="N237">INDEX($A$7:$F$3066,SMALL(IF(COUNTIF($L$5,$H$7:$H$3066)*COUNTIF($L$5,$I$7:$I$3066),MATCH(ROW($A$7:$A$3066),ROW($A$7:$A$3066)),""),ROWS($B$1:E231)),COLUMNS($A$1:E233))</f>
        <v>Journal of the Experimental Analysis of Behavior</v>
      </c>
      <c r="O237">
        <f t="array" ref="O237">INDEX($A$7:$F$3066,SMALL(IF(COUNTIF($L$5,$H$7:$H$3066)*COUNTIF($L$5,$I$7:$I$3066),MATCH(ROW($A$7:$A$3066),ROW($A$7:$A$3066)),""),ROWS($B$1:F231)),COLUMNS($A$1:F233))</f>
        <v>0</v>
      </c>
    </row>
    <row r="238" spans="1:15">
      <c r="A238" s="1">
        <f>'ScienceDirect - Initial'!A241</f>
        <v>0</v>
      </c>
      <c r="B238" s="1">
        <f>'ScienceDirect - Initial'!B241</f>
        <v>2011</v>
      </c>
      <c r="C238" s="1" t="str">
        <f>'ScienceDirect - Initial'!C241</f>
        <v>Quick, Stacey L.; Pyszczynski, Adam D.; Colston, Kelli A.; Shahan, Timothy A.</v>
      </c>
      <c r="D238" s="1" t="str">
        <f>'ScienceDirect - Initial'!D241</f>
        <v>Loss of alternative non-drug reinforcement induces relapse of cocaine-seeking in rats: Role of dopamine D₁ receptors</v>
      </c>
      <c r="E238" s="1" t="str">
        <f>'ScienceDirect - Initial'!E241</f>
        <v>Neuropsychopharmacology</v>
      </c>
      <c r="F238" s="1">
        <f>'ScienceDirect - Initial'!F241</f>
        <v>0</v>
      </c>
      <c r="H238" s="1">
        <v>1</v>
      </c>
      <c r="I238" s="1">
        <v>1</v>
      </c>
      <c r="J238" t="b">
        <f t="shared" si="3"/>
        <v>1</v>
      </c>
      <c r="K238">
        <f t="array" ref="K238">INDEX($A$7:$F$3066,SMALL(IF(COUNTIF($L$5,$H$7:$H$3066)*COUNTIF($L$5,$I$7:$I$3066),MATCH(ROW($A$7:$A$3066),ROW($A$7:$A$3066)),""),ROWS($B$1:B232)),COLUMNS($A$1:B234))</f>
        <v>2015</v>
      </c>
      <c r="L238" t="str">
        <f t="array" ref="L238">INDEX($A$7:$F$3066,SMALL(IF(COUNTIF($L$5,$H$7:$H$3066)*COUNTIF($L$5,$I$7:$I$3066),MATCH(ROW($A$7:$A$3066),ROW($A$7:$A$3066)),""),ROWS($B$1:C232)),COLUMNS($A$1:C234))</f>
        <v>Sweeney, Mary M.; Shahan, Timothy A.</v>
      </c>
      <c r="M238" t="str">
        <f t="array" ref="M238">INDEX($A$7:$F$3066,SMALL(IF(COUNTIF($L$5,$H$7:$H$3066)*COUNTIF($L$5,$I$7:$I$3066),MATCH(ROW($A$7:$A$3066),ROW($A$7:$A$3066)),""),ROWS($B$1:D232)),COLUMNS($A$1:D234))</f>
        <v>Renewal, resurgence, and alternative reinforcement context</v>
      </c>
      <c r="N238" t="str">
        <f t="array" ref="N238">INDEX($A$7:$F$3066,SMALL(IF(COUNTIF($L$5,$H$7:$H$3066)*COUNTIF($L$5,$I$7:$I$3066),MATCH(ROW($A$7:$A$3066),ROW($A$7:$A$3066)),""),ROWS($B$1:E232)),COLUMNS($A$1:E234))</f>
        <v>Behavioural Processes</v>
      </c>
      <c r="O238">
        <f t="array" ref="O238">INDEX($A$7:$F$3066,SMALL(IF(COUNTIF($L$5,$H$7:$H$3066)*COUNTIF($L$5,$I$7:$I$3066),MATCH(ROW($A$7:$A$3066),ROW($A$7:$A$3066)),""),ROWS($B$1:F232)),COLUMNS($A$1:F234))</f>
        <v>0</v>
      </c>
    </row>
    <row r="239" spans="1:15">
      <c r="A239" s="1">
        <f>'ScienceDirect - Initial'!A242</f>
        <v>0</v>
      </c>
      <c r="B239" s="1">
        <f>'ScienceDirect - Initial'!B242</f>
        <v>2013</v>
      </c>
      <c r="C239" s="1" t="str">
        <f>'ScienceDirect - Initial'!C242</f>
        <v>Pyszczynski, Adam D.; Shahan, Timothy A.</v>
      </c>
      <c r="D239" s="1" t="str">
        <f>'ScienceDirect - Initial'!D242</f>
        <v>Loss of nondrug reinforcement in one context produces alcohol seeking in another context</v>
      </c>
      <c r="E239" s="1" t="str">
        <f>'ScienceDirect - Initial'!E242</f>
        <v>Behavioural Pharmacology</v>
      </c>
      <c r="F239" s="1">
        <f>'ScienceDirect - Initial'!F242</f>
        <v>0</v>
      </c>
      <c r="H239" s="1">
        <v>1</v>
      </c>
      <c r="I239" s="1">
        <v>1</v>
      </c>
      <c r="J239" t="b">
        <f t="shared" si="3"/>
        <v>1</v>
      </c>
      <c r="K239">
        <f t="array" ref="K239">INDEX($A$7:$F$3066,SMALL(IF(COUNTIF($L$5,$H$7:$H$3066)*COUNTIF($L$5,$I$7:$I$3066),MATCH(ROW($A$7:$A$3066),ROW($A$7:$A$3066)),""),ROWS($B$1:B233)),COLUMNS($A$1:B235))</f>
        <v>2019</v>
      </c>
      <c r="L239" t="str">
        <f t="array" ref="L239">INDEX($A$7:$F$3066,SMALL(IF(COUNTIF($L$5,$H$7:$H$3066)*COUNTIF($L$5,$I$7:$I$3066),MATCH(ROW($A$7:$A$3066),ROW($A$7:$A$3066)),""),ROWS($B$1:C233)),COLUMNS($A$1:C235))</f>
        <v>Cook, James E.; Lattal, Kennon A.</v>
      </c>
      <c r="M239" t="str">
        <f t="array" ref="M239">INDEX($A$7:$F$3066,SMALL(IF(COUNTIF($L$5,$H$7:$H$3066)*COUNTIF($L$5,$I$7:$I$3066),MATCH(ROW($A$7:$A$3066),ROW($A$7:$A$3066)),""),ROWS($B$1:D233)),COLUMNS($A$1:D235))</f>
        <v>Repeated, within‐session resurgence</v>
      </c>
      <c r="N239" t="str">
        <f t="array" ref="N239">INDEX($A$7:$F$3066,SMALL(IF(COUNTIF($L$5,$H$7:$H$3066)*COUNTIF($L$5,$I$7:$I$3066),MATCH(ROW($A$7:$A$3066),ROW($A$7:$A$3066)),""),ROWS($B$1:E233)),COLUMNS($A$1:E235))</f>
        <v>Journal of the Experimental Analysis of Behavior</v>
      </c>
      <c r="O239">
        <f t="array" ref="O239">INDEX($A$7:$F$3066,SMALL(IF(COUNTIF($L$5,$H$7:$H$3066)*COUNTIF($L$5,$I$7:$I$3066),MATCH(ROW($A$7:$A$3066),ROW($A$7:$A$3066)),""),ROWS($B$1:F233)),COLUMNS($A$1:F235))</f>
        <v>0</v>
      </c>
    </row>
    <row r="240" spans="1:15">
      <c r="A240" s="1">
        <f>'ScienceDirect - Initial'!A243</f>
        <v>0</v>
      </c>
      <c r="B240" s="1">
        <f>'ScienceDirect - Initial'!B243</f>
        <v>2020</v>
      </c>
      <c r="C240" s="1" t="str">
        <f>'ScienceDirect - Initial'!C243</f>
        <v>Sullivan, William E.; Saini, Valdeep; DeRosa, Nicole M.; Craig, Andrew R.; Ringdahl, Joel E.; Roane, Henry S.</v>
      </c>
      <c r="D240" s="1" t="str">
        <f>'ScienceDirect - Initial'!D243</f>
        <v>Measurement of nontargeted problem behavior during investigations of resurgence</v>
      </c>
      <c r="E240" s="1" t="str">
        <f>'ScienceDirect - Initial'!E243</f>
        <v>Journal of Applied Behavior Analysis</v>
      </c>
      <c r="F240" s="1">
        <f>'ScienceDirect - Initial'!F243</f>
        <v>0</v>
      </c>
      <c r="H240" s="1">
        <v>1</v>
      </c>
      <c r="I240" s="1">
        <v>1</v>
      </c>
      <c r="J240" t="b">
        <f t="shared" si="3"/>
        <v>1</v>
      </c>
      <c r="K240">
        <f t="array" ref="K240">INDEX($A$7:$F$3066,SMALL(IF(COUNTIF($L$5,$H$7:$H$3066)*COUNTIF($L$5,$I$7:$I$3066),MATCH(ROW($A$7:$A$3066),ROW($A$7:$A$3066)),""),ROWS($B$1:B234)),COLUMNS($A$1:B236))</f>
        <v>2012</v>
      </c>
      <c r="L240" t="str">
        <f t="array" ref="L240">INDEX($A$7:$F$3066,SMALL(IF(COUNTIF($L$5,$H$7:$H$3066)*COUNTIF($L$5,$I$7:$I$3066),MATCH(ROW($A$7:$A$3066),ROW($A$7:$A$3066)),""),ROWS($B$1:C234)),COLUMNS($A$1:C236))</f>
        <v>Thrailkill, Eric A.; Shahan, Timothy A.</v>
      </c>
      <c r="M240" t="str">
        <f t="array" ref="M240">INDEX($A$7:$F$3066,SMALL(IF(COUNTIF($L$5,$H$7:$H$3066)*COUNTIF($L$5,$I$7:$I$3066),MATCH(ROW($A$7:$A$3066),ROW($A$7:$A$3066)),""),ROWS($B$1:D234)),COLUMNS($A$1:D236))</f>
        <v>Resistance to change and relapse of observing</v>
      </c>
      <c r="N240" t="str">
        <f t="array" ref="N240">INDEX($A$7:$F$3066,SMALL(IF(COUNTIF($L$5,$H$7:$H$3066)*COUNTIF($L$5,$I$7:$I$3066),MATCH(ROW($A$7:$A$3066),ROW($A$7:$A$3066)),""),ROWS($B$1:E234)),COLUMNS($A$1:E236))</f>
        <v>Journal of the Experimental Analysis of Behavior</v>
      </c>
      <c r="O240">
        <f t="array" ref="O240">INDEX($A$7:$F$3066,SMALL(IF(COUNTIF($L$5,$H$7:$H$3066)*COUNTIF($L$5,$I$7:$I$3066),MATCH(ROW($A$7:$A$3066),ROW($A$7:$A$3066)),""),ROWS($B$1:F234)),COLUMNS($A$1:F236))</f>
        <v>0</v>
      </c>
    </row>
    <row r="241" spans="1:15">
      <c r="A241" s="1">
        <f>'ScienceDirect - Initial'!A244</f>
        <v>0</v>
      </c>
      <c r="B241" s="1">
        <f>'ScienceDirect - Initial'!B244</f>
        <v>2011</v>
      </c>
      <c r="C241" s="1" t="str">
        <f>'ScienceDirect - Initial'!C244</f>
        <v>Winterbauer, Neil E.; Bouton, Mark E.</v>
      </c>
      <c r="D241" s="1" t="str">
        <f>'ScienceDirect - Initial'!D244</f>
        <v>Mechanisms of resurgence II: Response-contingent reinforcers can reinstate a second extinguished behavior</v>
      </c>
      <c r="E241" s="1" t="str">
        <f>'ScienceDirect - Initial'!E244</f>
        <v>Learning and Motivation</v>
      </c>
      <c r="F241" s="1">
        <f>'ScienceDirect - Initial'!F244</f>
        <v>0</v>
      </c>
      <c r="H241" s="1">
        <v>1</v>
      </c>
      <c r="I241" s="1">
        <v>1</v>
      </c>
      <c r="J241" t="b">
        <f t="shared" si="3"/>
        <v>1</v>
      </c>
      <c r="K241">
        <f t="array" ref="K241">INDEX($A$7:$F$3066,SMALL(IF(COUNTIF($L$5,$H$7:$H$3066)*COUNTIF($L$5,$I$7:$I$3066),MATCH(ROW($A$7:$A$3066),ROW($A$7:$A$3066)),""),ROWS($B$1:B235)),COLUMNS($A$1:B237))</f>
        <v>2013</v>
      </c>
      <c r="L241" t="str">
        <f t="array" ref="L241">INDEX($A$7:$F$3066,SMALL(IF(COUNTIF($L$5,$H$7:$H$3066)*COUNTIF($L$5,$I$7:$I$3066),MATCH(ROW($A$7:$A$3066),ROW($A$7:$A$3066)),""),ROWS($B$1:C235)),COLUMNS($A$1:C237))</f>
        <v>Cançado, Carlos R. X.; Lattal, Kennon A.</v>
      </c>
      <c r="M241" t="str">
        <f t="array" ref="M241">INDEX($A$7:$F$3066,SMALL(IF(COUNTIF($L$5,$H$7:$H$3066)*COUNTIF($L$5,$I$7:$I$3066),MATCH(ROW($A$7:$A$3066),ROW($A$7:$A$3066)),""),ROWS($B$1:D235)),COLUMNS($A$1:D237))</f>
        <v>Response elimination, reinforcement rate and resurgence of operant behavior</v>
      </c>
      <c r="N241" t="str">
        <f t="array" ref="N241">INDEX($A$7:$F$3066,SMALL(IF(COUNTIF($L$5,$H$7:$H$3066)*COUNTIF($L$5,$I$7:$I$3066),MATCH(ROW($A$7:$A$3066),ROW($A$7:$A$3066)),""),ROWS($B$1:E235)),COLUMNS($A$1:E237))</f>
        <v>Behavioural Processes</v>
      </c>
      <c r="O241">
        <f t="array" ref="O241">INDEX($A$7:$F$3066,SMALL(IF(COUNTIF($L$5,$H$7:$H$3066)*COUNTIF($L$5,$I$7:$I$3066),MATCH(ROW($A$7:$A$3066),ROW($A$7:$A$3066)),""),ROWS($B$1:F235)),COLUMNS($A$1:F237))</f>
        <v>0</v>
      </c>
    </row>
    <row r="242" spans="1:15">
      <c r="A242" s="1">
        <f>'ScienceDirect - Initial'!A245</f>
        <v>0</v>
      </c>
      <c r="B242" s="1">
        <f>'ScienceDirect - Initial'!B245</f>
        <v>2010</v>
      </c>
      <c r="C242" s="1" t="str">
        <f>'ScienceDirect - Initial'!C245</f>
        <v>Winterbauer, Neil E.; Bouton, Mark E.</v>
      </c>
      <c r="D242" s="1" t="str">
        <f>'ScienceDirect - Initial'!D245</f>
        <v>Mechanisms of resurgence of an extinguished instrumental behavior</v>
      </c>
      <c r="E242" s="1" t="str">
        <f>'ScienceDirect - Initial'!E245</f>
        <v>Journal of Experimental Psychology: Animal Behavior Processes</v>
      </c>
      <c r="F242" s="1">
        <f>'ScienceDirect - Initial'!F245</f>
        <v>0</v>
      </c>
      <c r="H242" s="1">
        <v>1</v>
      </c>
      <c r="I242" s="1">
        <v>1</v>
      </c>
      <c r="J242" t="b">
        <f t="shared" si="3"/>
        <v>1</v>
      </c>
      <c r="K242">
        <f t="array" ref="K242">INDEX($A$7:$F$3066,SMALL(IF(COUNTIF($L$5,$H$7:$H$3066)*COUNTIF($L$5,$I$7:$I$3066),MATCH(ROW($A$7:$A$3066),ROW($A$7:$A$3066)),""),ROWS($B$1:B236)),COLUMNS($A$1:B238))</f>
        <v>2004</v>
      </c>
      <c r="L242" t="str">
        <f t="array" ref="L242">INDEX($A$7:$F$3066,SMALL(IF(COUNTIF($L$5,$H$7:$H$3066)*COUNTIF($L$5,$I$7:$I$3066),MATCH(ROW($A$7:$A$3066),ROW($A$7:$A$3066)),""),ROWS($B$1:C236)),COLUMNS($A$1:C238))</f>
        <v>Lieving, Gregory A.; Hagopian, Louis P.; Long, Ethan S.; O'Connor, Julia</v>
      </c>
      <c r="M242" t="str">
        <f t="array" ref="M242">INDEX($A$7:$F$3066,SMALL(IF(COUNTIF($L$5,$H$7:$H$3066)*COUNTIF($L$5,$I$7:$I$3066),MATCH(ROW($A$7:$A$3066),ROW($A$7:$A$3066)),""),ROWS($B$1:D236)),COLUMNS($A$1:D238))</f>
        <v>Response-Class Hierarchies and Resurgence of Severe Problem Behavior</v>
      </c>
      <c r="N242" t="str">
        <f t="array" ref="N242">INDEX($A$7:$F$3066,SMALL(IF(COUNTIF($L$5,$H$7:$H$3066)*COUNTIF($L$5,$I$7:$I$3066),MATCH(ROW($A$7:$A$3066),ROW($A$7:$A$3066)),""),ROWS($B$1:E236)),COLUMNS($A$1:E238))</f>
        <v>The Psychological Record</v>
      </c>
      <c r="O242">
        <f t="array" ref="O242">INDEX($A$7:$F$3066,SMALL(IF(COUNTIF($L$5,$H$7:$H$3066)*COUNTIF($L$5,$I$7:$I$3066),MATCH(ROW($A$7:$A$3066),ROW($A$7:$A$3066)),""),ROWS($B$1:F236)),COLUMNS($A$1:F238))</f>
        <v>0</v>
      </c>
    </row>
    <row r="243" spans="1:15">
      <c r="A243" s="1">
        <f>'ScienceDirect - Initial'!A246</f>
        <v>0</v>
      </c>
      <c r="B243" s="1">
        <f>'ScienceDirect - Initial'!B246</f>
        <v>2018</v>
      </c>
      <c r="C243" s="1" t="str">
        <f>'ScienceDirect - Initial'!C246</f>
        <v>Fisher, Wayne W.; Greer, Brian D.; Fuhrman, Ashley M.; Saini, Valdeep; Simmons, Christina A.</v>
      </c>
      <c r="D243" s="1" t="str">
        <f>'ScienceDirect - Initial'!D246</f>
        <v>Minimizing resurgence of destructive behavior using behavioral momentum theory</v>
      </c>
      <c r="E243" s="1" t="str">
        <f>'ScienceDirect - Initial'!E246</f>
        <v>Journal of Applied Behavior Analysis</v>
      </c>
      <c r="F243" s="1">
        <f>'ScienceDirect - Initial'!F246</f>
        <v>0</v>
      </c>
      <c r="H243" s="1">
        <v>1</v>
      </c>
      <c r="I243" s="1">
        <v>1</v>
      </c>
      <c r="J243" t="b">
        <f t="shared" si="3"/>
        <v>1</v>
      </c>
      <c r="K243">
        <f t="array" ref="K243">INDEX($A$7:$F$3066,SMALL(IF(COUNTIF($L$5,$H$7:$H$3066)*COUNTIF($L$5,$I$7:$I$3066),MATCH(ROW($A$7:$A$3066),ROW($A$7:$A$3066)),""),ROWS($B$1:B237)),COLUMNS($A$1:B239))</f>
        <v>2015</v>
      </c>
      <c r="L243" t="str">
        <f t="array" ref="L243">INDEX($A$7:$F$3066,SMALL(IF(COUNTIF($L$5,$H$7:$H$3066)*COUNTIF($L$5,$I$7:$I$3066),MATCH(ROW($A$7:$A$3066),ROW($A$7:$A$3066)),""),ROWS($B$1:C237)),COLUMNS($A$1:C239))</f>
        <v>Pontes, Thaíssa N. R.; Abreu-Rodrigues, Josele</v>
      </c>
      <c r="M243" t="str">
        <f t="array" ref="M243">INDEX($A$7:$F$3066,SMALL(IF(COUNTIF($L$5,$H$7:$H$3066)*COUNTIF($L$5,$I$7:$I$3066),MATCH(ROW($A$7:$A$3066),ROW($A$7:$A$3066)),""),ROWS($B$1:D237)),COLUMNS($A$1:D239))</f>
        <v>Ressurgência comportamental: Uma revisão = Behavioral resurgence: A review</v>
      </c>
      <c r="N243" t="str">
        <f t="array" ref="N243">INDEX($A$7:$F$3066,SMALL(IF(COUNTIF($L$5,$H$7:$H$3066)*COUNTIF($L$5,$I$7:$I$3066),MATCH(ROW($A$7:$A$3066),ROW($A$7:$A$3066)),""),ROWS($B$1:E237)),COLUMNS($A$1:E239))</f>
        <v>Acta Comportamentalia</v>
      </c>
      <c r="O243">
        <f t="array" ref="O243">INDEX($A$7:$F$3066,SMALL(IF(COUNTIF($L$5,$H$7:$H$3066)*COUNTIF($L$5,$I$7:$I$3066),MATCH(ROW($A$7:$A$3066),ROW($A$7:$A$3066)),""),ROWS($B$1:F237)),COLUMNS($A$1:F239))</f>
        <v>0</v>
      </c>
    </row>
    <row r="244" spans="1:15">
      <c r="A244" s="1">
        <f>'ScienceDirect - Initial'!A247</f>
        <v>0</v>
      </c>
      <c r="B244" s="1">
        <f>'ScienceDirect - Initial'!B247</f>
        <v>2020</v>
      </c>
      <c r="C244" s="1" t="str">
        <f>'ScienceDirect - Initial'!C247</f>
        <v>Fisher, Wayne W.; Fuhrman, Ashley M.; Greer, Brian D.; Mitteer, Daniel R.; Piazza, Cathleen C.</v>
      </c>
      <c r="D244" s="1" t="str">
        <f>'ScienceDirect - Initial'!D247</f>
        <v>Mitigating resurgence of destructive behavior using the discriminative stimuli of a multiple schedule</v>
      </c>
      <c r="E244" s="1" t="str">
        <f>'ScienceDirect - Initial'!E247</f>
        <v>Journal of the Experimental Analysis of Behavior</v>
      </c>
      <c r="F244" s="1">
        <f>'ScienceDirect - Initial'!F247</f>
        <v>0</v>
      </c>
      <c r="H244" s="1">
        <v>1</v>
      </c>
      <c r="I244" s="1">
        <v>1</v>
      </c>
      <c r="J244" t="b">
        <f t="shared" si="3"/>
        <v>1</v>
      </c>
      <c r="K244">
        <f t="array" ref="K244">INDEX($A$7:$F$3066,SMALL(IF(COUNTIF($L$5,$H$7:$H$3066)*COUNTIF($L$5,$I$7:$I$3066),MATCH(ROW($A$7:$A$3066),ROW($A$7:$A$3066)),""),ROWS($B$1:B238)),COLUMNS($A$1:B240))</f>
        <v>2017</v>
      </c>
      <c r="L244" t="str">
        <f t="array" ref="L244">INDEX($A$7:$F$3066,SMALL(IF(COUNTIF($L$5,$H$7:$H$3066)*COUNTIF($L$5,$I$7:$I$3066),MATCH(ROW($A$7:$A$3066),ROW($A$7:$A$3066)),""),ROWS($B$1:C238)),COLUMNS($A$1:C240))</f>
        <v>Craig, Andrew R.; Browning, Kaitlyn O.; Nall, Rusty W.; Marshall, Ciara M.; Shahan, Timothy A.</v>
      </c>
      <c r="M244" t="str">
        <f t="array" ref="M244">INDEX($A$7:$F$3066,SMALL(IF(COUNTIF($L$5,$H$7:$H$3066)*COUNTIF($L$5,$I$7:$I$3066),MATCH(ROW($A$7:$A$3066),ROW($A$7:$A$3066)),""),ROWS($B$1:D238)),COLUMNS($A$1:D240))</f>
        <v>Resurgence and alternative-reinforcer magnitude</v>
      </c>
      <c r="N244" t="str">
        <f t="array" ref="N244">INDEX($A$7:$F$3066,SMALL(IF(COUNTIF($L$5,$H$7:$H$3066)*COUNTIF($L$5,$I$7:$I$3066),MATCH(ROW($A$7:$A$3066),ROW($A$7:$A$3066)),""),ROWS($B$1:E238)),COLUMNS($A$1:E240))</f>
        <v>Journal of the Experimental Analysis of Behavior</v>
      </c>
      <c r="O244">
        <f t="array" ref="O244">INDEX($A$7:$F$3066,SMALL(IF(COUNTIF($L$5,$H$7:$H$3066)*COUNTIF($L$5,$I$7:$I$3066),MATCH(ROW($A$7:$A$3066),ROW($A$7:$A$3066)),""),ROWS($B$1:F238)),COLUMNS($A$1:F240))</f>
        <v>0</v>
      </c>
    </row>
    <row r="245" spans="1:15">
      <c r="A245" s="1">
        <f>'ScienceDirect - Initial'!A248</f>
        <v>0</v>
      </c>
      <c r="B245" s="1">
        <f>'ScienceDirect - Initial'!B248</f>
        <v>2019</v>
      </c>
      <c r="C245" s="1" t="str">
        <f>'ScienceDirect - Initial'!C248</f>
        <v>Cox, David J.; Bolívar, Hypatia A.; Barlow, Molly A.</v>
      </c>
      <c r="D245" s="1" t="str">
        <f>'ScienceDirect - Initial'!D248</f>
        <v>Multiple control responses and resurgence of human behavior</v>
      </c>
      <c r="E245" s="1" t="str">
        <f>'ScienceDirect - Initial'!E248</f>
        <v>Behavioural Processes</v>
      </c>
      <c r="F245" s="1">
        <f>'ScienceDirect - Initial'!F248</f>
        <v>0</v>
      </c>
      <c r="H245" s="1">
        <v>1</v>
      </c>
      <c r="I245" s="1">
        <v>1</v>
      </c>
      <c r="J245" t="b">
        <f t="shared" si="3"/>
        <v>1</v>
      </c>
      <c r="K245">
        <f t="array" ref="K245">INDEX($A$7:$F$3066,SMALL(IF(COUNTIF($L$5,$H$7:$H$3066)*COUNTIF($L$5,$I$7:$I$3066),MATCH(ROW($A$7:$A$3066),ROW($A$7:$A$3066)),""),ROWS($B$1:B239)),COLUMNS($A$1:B241))</f>
        <v>2020</v>
      </c>
      <c r="L245" t="str">
        <f t="array" ref="L245">INDEX($A$7:$F$3066,SMALL(IF(COUNTIF($L$5,$H$7:$H$3066)*COUNTIF($L$5,$I$7:$I$3066),MATCH(ROW($A$7:$A$3066),ROW($A$7:$A$3066)),""),ROWS($B$1:C239)),COLUMNS($A$1:C241))</f>
        <v>Shahan, Timothy A.; Browning, Kaitlyn O.; Nall, Rusty W.</v>
      </c>
      <c r="M245" t="str">
        <f t="array" ref="M245">INDEX($A$7:$F$3066,SMALL(IF(COUNTIF($L$5,$H$7:$H$3066)*COUNTIF($L$5,$I$7:$I$3066),MATCH(ROW($A$7:$A$3066),ROW($A$7:$A$3066)),""),ROWS($B$1:D239)),COLUMNS($A$1:D241))</f>
        <v>Resurgence as Choice in Context: Treatment duration and on/off alternative reinforcement</v>
      </c>
      <c r="N245" t="str">
        <f t="array" ref="N245">INDEX($A$7:$F$3066,SMALL(IF(COUNTIF($L$5,$H$7:$H$3066)*COUNTIF($L$5,$I$7:$I$3066),MATCH(ROW($A$7:$A$3066),ROW($A$7:$A$3066)),""),ROWS($B$1:E239)),COLUMNS($A$1:E241))</f>
        <v>Journal of the Experimental Analysis of Behavior</v>
      </c>
      <c r="O245">
        <f t="array" ref="O245">INDEX($A$7:$F$3066,SMALL(IF(COUNTIF($L$5,$H$7:$H$3066)*COUNTIF($L$5,$I$7:$I$3066),MATCH(ROW($A$7:$A$3066),ROW($A$7:$A$3066)),""),ROWS($B$1:F239)),COLUMNS($A$1:F241))</f>
        <v>0</v>
      </c>
    </row>
    <row r="246" spans="1:15">
      <c r="A246" s="1">
        <f>'ScienceDirect - Initial'!A249</f>
        <v>0</v>
      </c>
      <c r="B246" s="1">
        <f>'ScienceDirect - Initial'!B249</f>
        <v>2016</v>
      </c>
      <c r="C246" s="1" t="str">
        <f>'ScienceDirect - Initial'!C249</f>
        <v>Chezan, Laura C.; Drasgow, Erik; Martin, Christian A.; Halle, James W.</v>
      </c>
      <c r="D246" s="1" t="str">
        <f>'ScienceDirect - Initial'!D249</f>
        <v>Negatively-reinforced mands: An examination of resurgence to existing mands in two children with autism and language delays</v>
      </c>
      <c r="E246" s="1" t="str">
        <f>'ScienceDirect - Initial'!E249</f>
        <v>Behavior Modification</v>
      </c>
      <c r="F246" s="1">
        <f>'ScienceDirect - Initial'!F249</f>
        <v>0</v>
      </c>
      <c r="H246" s="1">
        <v>1</v>
      </c>
      <c r="I246" s="1">
        <v>1</v>
      </c>
      <c r="J246" t="b">
        <f t="shared" si="3"/>
        <v>1</v>
      </c>
      <c r="K246">
        <f t="array" ref="K246">INDEX($A$7:$F$3066,SMALL(IF(COUNTIF($L$5,$H$7:$H$3066)*COUNTIF($L$5,$I$7:$I$3066),MATCH(ROW($A$7:$A$3066),ROW($A$7:$A$3066)),""),ROWS($B$1:B240)),COLUMNS($A$1:B242))</f>
        <v>2017</v>
      </c>
      <c r="L246" t="str">
        <f t="array" ref="L246">INDEX($A$7:$F$3066,SMALL(IF(COUNTIF($L$5,$H$7:$H$3066)*COUNTIF($L$5,$I$7:$I$3066),MATCH(ROW($A$7:$A$3066),ROW($A$7:$A$3066)),""),ROWS($B$1:C240)),COLUMNS($A$1:C242))</f>
        <v>Shahan, Timothy A.; Craig, Andrew R.</v>
      </c>
      <c r="M246" t="str">
        <f t="array" ref="M246">INDEX($A$7:$F$3066,SMALL(IF(COUNTIF($L$5,$H$7:$H$3066)*COUNTIF($L$5,$I$7:$I$3066),MATCH(ROW($A$7:$A$3066),ROW($A$7:$A$3066)),""),ROWS($B$1:D240)),COLUMNS($A$1:D242))</f>
        <v>Resurgence as choice</v>
      </c>
      <c r="N246" t="str">
        <f t="array" ref="N246">INDEX($A$7:$F$3066,SMALL(IF(COUNTIF($L$5,$H$7:$H$3066)*COUNTIF($L$5,$I$7:$I$3066),MATCH(ROW($A$7:$A$3066),ROW($A$7:$A$3066)),""),ROWS($B$1:E240)),COLUMNS($A$1:E242))</f>
        <v>Behavioural Processes</v>
      </c>
      <c r="O246">
        <f t="array" ref="O246">INDEX($A$7:$F$3066,SMALL(IF(COUNTIF($L$5,$H$7:$H$3066)*COUNTIF($L$5,$I$7:$I$3066),MATCH(ROW($A$7:$A$3066),ROW($A$7:$A$3066)),""),ROWS($B$1:F240)),COLUMNS($A$1:F242))</f>
        <v>0</v>
      </c>
    </row>
    <row r="247" spans="1:15">
      <c r="A247" s="1">
        <f>'ScienceDirect - Initial'!A250</f>
        <v>0</v>
      </c>
      <c r="B247" s="1">
        <f>'ScienceDirect - Initial'!B250</f>
        <v>1998</v>
      </c>
      <c r="C247" s="1" t="str">
        <f>'ScienceDirect - Initial'!C250</f>
        <v>Schiltz, Marie-Ange</v>
      </c>
      <c r="D247" s="1" t="str">
        <f>'ScienceDirect - Initial'!D250</f>
        <v>Not all men, situations, and actions are equal: Moving from 100% protection to a more realistic prevention practice</v>
      </c>
      <c r="E247" s="1" t="str">
        <f>'ScienceDirect - Initial'!E250</f>
        <v>Journal of Psychology &amp; Human Sexuality</v>
      </c>
      <c r="F247" s="1">
        <f>'ScienceDirect - Initial'!F250</f>
        <v>0</v>
      </c>
      <c r="H247" s="1">
        <v>0</v>
      </c>
      <c r="I247" s="1">
        <v>0</v>
      </c>
      <c r="J247" t="b">
        <f t="shared" si="3"/>
        <v>1</v>
      </c>
      <c r="K247">
        <f t="array" ref="K247">INDEX($A$7:$F$3066,SMALL(IF(COUNTIF($L$5,$H$7:$H$3066)*COUNTIF($L$5,$I$7:$I$3066),MATCH(ROW($A$7:$A$3066),ROW($A$7:$A$3066)),""),ROWS($B$1:B241)),COLUMNS($A$1:B243))</f>
        <v>2019</v>
      </c>
      <c r="L247" t="str">
        <f t="array" ref="L247">INDEX($A$7:$F$3066,SMALL(IF(COUNTIF($L$5,$H$7:$H$3066)*COUNTIF($L$5,$I$7:$I$3066),MATCH(ROW($A$7:$A$3066),ROW($A$7:$A$3066)),""),ROWS($B$1:C241)),COLUMNS($A$1:C243))</f>
        <v>Greer, Brian D.; Shahan, Timothy A.</v>
      </c>
      <c r="M247" t="str">
        <f t="array" ref="M247">INDEX($A$7:$F$3066,SMALL(IF(COUNTIF($L$5,$H$7:$H$3066)*COUNTIF($L$5,$I$7:$I$3066),MATCH(ROW($A$7:$A$3066),ROW($A$7:$A$3066)),""),ROWS($B$1:D241)),COLUMNS($A$1:D243))</f>
        <v>Resurgence as Choice: Implications for promoting durable behavior change</v>
      </c>
      <c r="N247" t="str">
        <f t="array" ref="N247">INDEX($A$7:$F$3066,SMALL(IF(COUNTIF($L$5,$H$7:$H$3066)*COUNTIF($L$5,$I$7:$I$3066),MATCH(ROW($A$7:$A$3066),ROW($A$7:$A$3066)),""),ROWS($B$1:E241)),COLUMNS($A$1:E243))</f>
        <v>Journal of Applied Behavior Analysis</v>
      </c>
      <c r="O247">
        <f t="array" ref="O247">INDEX($A$7:$F$3066,SMALL(IF(COUNTIF($L$5,$H$7:$H$3066)*COUNTIF($L$5,$I$7:$I$3066),MATCH(ROW($A$7:$A$3066),ROW($A$7:$A$3066)),""),ROWS($B$1:F241)),COLUMNS($A$1:F243))</f>
        <v>0</v>
      </c>
    </row>
    <row r="248" spans="1:15">
      <c r="A248" s="1">
        <f>'ScienceDirect - Initial'!A251</f>
        <v>0</v>
      </c>
      <c r="B248" s="1">
        <f>'ScienceDirect - Initial'!B251</f>
        <v>2017</v>
      </c>
      <c r="C248" s="1" t="str">
        <f>'ScienceDirect - Initial'!C251</f>
        <v>Romano, Lucie M.; St. Peter, Claire C.</v>
      </c>
      <c r="D248" s="1" t="str">
        <f>'ScienceDirect - Initial'!D251</f>
        <v>Omission training results in more resurgence than alternative reinforcement</v>
      </c>
      <c r="E248" s="1" t="str">
        <f>'ScienceDirect - Initial'!E251</f>
        <v>The Psychological Record</v>
      </c>
      <c r="F248" s="1">
        <f>'ScienceDirect - Initial'!F251</f>
        <v>0</v>
      </c>
      <c r="H248" s="1">
        <v>1</v>
      </c>
      <c r="I248" s="1">
        <v>1</v>
      </c>
      <c r="J248" t="b">
        <f t="shared" si="3"/>
        <v>1</v>
      </c>
      <c r="K248">
        <f t="array" ref="K248">INDEX($A$7:$F$3066,SMALL(IF(COUNTIF($L$5,$H$7:$H$3066)*COUNTIF($L$5,$I$7:$I$3066),MATCH(ROW($A$7:$A$3066),ROW($A$7:$A$3066)),""),ROWS($B$1:B242)),COLUMNS($A$1:B244))</f>
        <v>2012</v>
      </c>
      <c r="L248" t="str">
        <f t="array" ref="L248">INDEX($A$7:$F$3066,SMALL(IF(COUNTIF($L$5,$H$7:$H$3066)*COUNTIF($L$5,$I$7:$I$3066),MATCH(ROW($A$7:$A$3066),ROW($A$7:$A$3066)),""),ROWS($B$1:C242)),COLUMNS($A$1:C244))</f>
        <v>Marsteller, Tonya M.; St. Peter, Claire C.</v>
      </c>
      <c r="M248" t="str">
        <f t="array" ref="M248">INDEX($A$7:$F$3066,SMALL(IF(COUNTIF($L$5,$H$7:$H$3066)*COUNTIF($L$5,$I$7:$I$3066),MATCH(ROW($A$7:$A$3066),ROW($A$7:$A$3066)),""),ROWS($B$1:D242)),COLUMNS($A$1:D244))</f>
        <v>Resurgence during treatment challenges</v>
      </c>
      <c r="N248" t="str">
        <f t="array" ref="N248">INDEX($A$7:$F$3066,SMALL(IF(COUNTIF($L$5,$H$7:$H$3066)*COUNTIF($L$5,$I$7:$I$3066),MATCH(ROW($A$7:$A$3066),ROW($A$7:$A$3066)),""),ROWS($B$1:E242)),COLUMNS($A$1:E244))</f>
        <v>Revista Mexicana de Análisis de la Conducta</v>
      </c>
      <c r="O248">
        <f t="array" ref="O248">INDEX($A$7:$F$3066,SMALL(IF(COUNTIF($L$5,$H$7:$H$3066)*COUNTIF($L$5,$I$7:$I$3066),MATCH(ROW($A$7:$A$3066),ROW($A$7:$A$3066)),""),ROWS($B$1:F242)),COLUMNS($A$1:F244))</f>
        <v>0</v>
      </c>
    </row>
    <row r="249" spans="1:15">
      <c r="A249" s="1">
        <f>'ScienceDirect - Initial'!A252</f>
        <v>0</v>
      </c>
      <c r="B249" s="1">
        <f>'ScienceDirect - Initial'!B252</f>
        <v>2017</v>
      </c>
      <c r="C249" s="1" t="str">
        <f>'ScienceDirect - Initial'!C252</f>
        <v>Lattal, Kennon A.; Cançado, Carlos R. X.; Cook, James E.; Kincaid, Stephanie L.; Nighbor, Tyler D.; Oliver, Anthony C.</v>
      </c>
      <c r="D249" s="1" t="str">
        <f>'ScienceDirect - Initial'!D252</f>
        <v>On defining resurgence</v>
      </c>
      <c r="E249" s="1" t="str">
        <f>'ScienceDirect - Initial'!E252</f>
        <v>Behavioural Processes</v>
      </c>
      <c r="F249" s="1">
        <f>'ScienceDirect - Initial'!F252</f>
        <v>0</v>
      </c>
      <c r="H249" s="1">
        <v>1</v>
      </c>
      <c r="I249" s="1">
        <v>1</v>
      </c>
      <c r="J249" t="b">
        <f t="shared" si="3"/>
        <v>1</v>
      </c>
      <c r="K249">
        <f t="array" ref="K249">INDEX($A$7:$F$3066,SMALL(IF(COUNTIF($L$5,$H$7:$H$3066)*COUNTIF($L$5,$I$7:$I$3066),MATCH(ROW($A$7:$A$3066),ROW($A$7:$A$3066)),""),ROWS($B$1:B243)),COLUMNS($A$1:B245))</f>
        <v>2020</v>
      </c>
      <c r="L249" t="str">
        <f t="array" ref="L249">INDEX($A$7:$F$3066,SMALL(IF(COUNTIF($L$5,$H$7:$H$3066)*COUNTIF($L$5,$I$7:$I$3066),MATCH(ROW($A$7:$A$3066),ROW($A$7:$A$3066)),""),ROWS($B$1:C243)),COLUMNS($A$1:C245))</f>
        <v>Brown, Katherine R.; Greer, Brian D.; Craig, Andrew R.; Sullivan, William E.; Fisher, Wayne W.; Roane, Henry S.</v>
      </c>
      <c r="M249" t="str">
        <f t="array" ref="M249">INDEX($A$7:$F$3066,SMALL(IF(COUNTIF($L$5,$H$7:$H$3066)*COUNTIF($L$5,$I$7:$I$3066),MATCH(ROW($A$7:$A$3066),ROW($A$7:$A$3066)),""),ROWS($B$1:D243)),COLUMNS($A$1:D245))</f>
        <v>Resurgence following differential reinforcement of alternative behavior implemented with and without extinction</v>
      </c>
      <c r="N249" t="str">
        <f t="array" ref="N249">INDEX($A$7:$F$3066,SMALL(IF(COUNTIF($L$5,$H$7:$H$3066)*COUNTIF($L$5,$I$7:$I$3066),MATCH(ROW($A$7:$A$3066),ROW($A$7:$A$3066)),""),ROWS($B$1:E243)),COLUMNS($A$1:E245))</f>
        <v>Journal of the Experimental Analysis of Behavior</v>
      </c>
      <c r="O249">
        <f t="array" ref="O249">INDEX($A$7:$F$3066,SMALL(IF(COUNTIF($L$5,$H$7:$H$3066)*COUNTIF($L$5,$I$7:$I$3066),MATCH(ROW($A$7:$A$3066),ROW($A$7:$A$3066)),""),ROWS($B$1:F243)),COLUMNS($A$1:F245))</f>
        <v>0</v>
      </c>
    </row>
    <row r="250" spans="1:15">
      <c r="A250" s="1">
        <f>'ScienceDirect - Initial'!A253</f>
        <v>0</v>
      </c>
      <c r="B250" s="1">
        <f>'ScienceDirect - Initial'!B253</f>
        <v>2018</v>
      </c>
      <c r="C250" s="1" t="str">
        <f>'ScienceDirect - Initial'!C253</f>
        <v>Fisher, Wayne W.; Greer, Brian D.; Craig, Andrew R.; Retzlaff, Billie J.; Fuhrman, Ashley M.; Lichtblau, Katherine R.; Saini, Valdeep</v>
      </c>
      <c r="D250" s="1" t="str">
        <f>'ScienceDirect - Initial'!D253</f>
        <v>On the predictive validity of behavioral momentum theory for mitigating resurgence of problem behavior</v>
      </c>
      <c r="E250" s="1" t="str">
        <f>'ScienceDirect - Initial'!E253</f>
        <v>Journal of the Experimental Analysis of Behavior</v>
      </c>
      <c r="F250" s="1">
        <f>'ScienceDirect - Initial'!F253</f>
        <v>0</v>
      </c>
      <c r="H250" s="1">
        <v>1</v>
      </c>
      <c r="I250" s="1">
        <v>1</v>
      </c>
      <c r="J250" t="b">
        <f t="shared" si="3"/>
        <v>1</v>
      </c>
      <c r="K250">
        <f t="array" ref="K250">INDEX($A$7:$F$3066,SMALL(IF(COUNTIF($L$5,$H$7:$H$3066)*COUNTIF($L$5,$I$7:$I$3066),MATCH(ROW($A$7:$A$3066),ROW($A$7:$A$3066)),""),ROWS($B$1:B244)),COLUMNS($A$1:B246))</f>
        <v>2018</v>
      </c>
      <c r="L250" t="str">
        <f t="array" ref="L250">INDEX($A$7:$F$3066,SMALL(IF(COUNTIF($L$5,$H$7:$H$3066)*COUNTIF($L$5,$I$7:$I$3066),MATCH(ROW($A$7:$A$3066),ROW($A$7:$A$3066)),""),ROWS($B$1:C244)),COLUMNS($A$1:C246))</f>
        <v>Kestner, Kathryn M.; Romano, Lucie M.; St. Peter, Claire C.; Mesches, Gabrielle A.</v>
      </c>
      <c r="M250" t="str">
        <f t="array" ref="M250">INDEX($A$7:$F$3066,SMALL(IF(COUNTIF($L$5,$H$7:$H$3066)*COUNTIF($L$5,$I$7:$I$3066),MATCH(ROW($A$7:$A$3066),ROW($A$7:$A$3066)),""),ROWS($B$1:D244)),COLUMNS($A$1:D246))</f>
        <v>Resurgence following response cost in a human-operant procedure</v>
      </c>
      <c r="N250" t="str">
        <f t="array" ref="N250">INDEX($A$7:$F$3066,SMALL(IF(COUNTIF($L$5,$H$7:$H$3066)*COUNTIF($L$5,$I$7:$I$3066),MATCH(ROW($A$7:$A$3066),ROW($A$7:$A$3066)),""),ROWS($B$1:E244)),COLUMNS($A$1:E246))</f>
        <v>The Psychological Record</v>
      </c>
      <c r="O250">
        <f t="array" ref="O250">INDEX($A$7:$F$3066,SMALL(IF(COUNTIF($L$5,$H$7:$H$3066)*COUNTIF($L$5,$I$7:$I$3066),MATCH(ROW($A$7:$A$3066),ROW($A$7:$A$3066)),""),ROWS($B$1:F244)),COLUMNS($A$1:F246))</f>
        <v>0</v>
      </c>
    </row>
    <row r="251" spans="1:15">
      <c r="A251" s="1">
        <f>'ScienceDirect - Initial'!A254</f>
        <v>0</v>
      </c>
      <c r="B251" s="1">
        <f>'ScienceDirect - Initial'!B254</f>
        <v>2015</v>
      </c>
      <c r="C251" s="1" t="str">
        <f>'ScienceDirect - Initial'!C254</f>
        <v>Epstein, Robert</v>
      </c>
      <c r="D251" s="1" t="str">
        <f>'ScienceDirect - Initial'!D254</f>
        <v>On the rediscovery of the principle of resurgence</v>
      </c>
      <c r="E251" s="1" t="str">
        <f>'ScienceDirect - Initial'!E254</f>
        <v>Revista Mexicana de Análisis de la Conducta</v>
      </c>
      <c r="F251" s="1">
        <f>'ScienceDirect - Initial'!F254</f>
        <v>0</v>
      </c>
      <c r="H251" s="1">
        <v>1</v>
      </c>
      <c r="I251" s="1">
        <v>1</v>
      </c>
      <c r="J251" t="b">
        <f t="shared" si="3"/>
        <v>1</v>
      </c>
      <c r="K251">
        <f t="array" ref="K251">INDEX($A$7:$F$3066,SMALL(IF(COUNTIF($L$5,$H$7:$H$3066)*COUNTIF($L$5,$I$7:$I$3066),MATCH(ROW($A$7:$A$3066),ROW($A$7:$A$3066)),""),ROWS($B$1:B245)),COLUMNS($A$1:B247))</f>
        <v>2019</v>
      </c>
      <c r="L251" t="str">
        <f t="array" ref="L251">INDEX($A$7:$F$3066,SMALL(IF(COUNTIF($L$5,$H$7:$H$3066)*COUNTIF($L$5,$I$7:$I$3066),MATCH(ROW($A$7:$A$3066),ROW($A$7:$A$3066)),""),ROWS($B$1:C245)),COLUMNS($A$1:C247))</f>
        <v>Thrailkill, Eric A.; Ameden, Wesley C.; Bouton, Mark E.</v>
      </c>
      <c r="M251" t="str">
        <f t="array" ref="M251">INDEX($A$7:$F$3066,SMALL(IF(COUNTIF($L$5,$H$7:$H$3066)*COUNTIF($L$5,$I$7:$I$3066),MATCH(ROW($A$7:$A$3066),ROW($A$7:$A$3066)),""),ROWS($B$1:D245)),COLUMNS($A$1:D247))</f>
        <v>Resurgence in humans: Reducing relapse by increasing generalization between treatment and testing</v>
      </c>
      <c r="N251" t="str">
        <f t="array" ref="N251">INDEX($A$7:$F$3066,SMALL(IF(COUNTIF($L$5,$H$7:$H$3066)*COUNTIF($L$5,$I$7:$I$3066),MATCH(ROW($A$7:$A$3066),ROW($A$7:$A$3066)),""),ROWS($B$1:E245)),COLUMNS($A$1:E247))</f>
        <v>Journal of Experimental Psychology: Animal Learning and Cognition</v>
      </c>
      <c r="O251">
        <f t="array" ref="O251">INDEX($A$7:$F$3066,SMALL(IF(COUNTIF($L$5,$H$7:$H$3066)*COUNTIF($L$5,$I$7:$I$3066),MATCH(ROW($A$7:$A$3066),ROW($A$7:$A$3066)),""),ROWS($B$1:F245)),COLUMNS($A$1:F247))</f>
        <v>0</v>
      </c>
    </row>
    <row r="252" spans="1:15">
      <c r="A252" s="1">
        <f>'ScienceDirect - Initial'!A255</f>
        <v>0</v>
      </c>
      <c r="B252" s="1">
        <f>'ScienceDirect - Initial'!B255</f>
        <v>2017</v>
      </c>
      <c r="C252" s="1" t="str">
        <f>'ScienceDirect - Initial'!C255</f>
        <v>Kuroda, Toshikazu; Mizutani, Yuto; Cançado, Carlos R. X.; Podlesnik, Christopher A.</v>
      </c>
      <c r="D252" s="1" t="str">
        <f>'ScienceDirect - Initial'!D255</f>
        <v>Operant models of relapse in zebrafish (Danio rerio): Resurgence, renewal, and reinstatement</v>
      </c>
      <c r="E252" s="1" t="str">
        <f>'ScienceDirect - Initial'!E255</f>
        <v>Behavioural Brain Research</v>
      </c>
      <c r="F252" s="1">
        <f>'ScienceDirect - Initial'!F255</f>
        <v>0</v>
      </c>
      <c r="H252" s="1">
        <v>1</v>
      </c>
      <c r="I252" s="1">
        <v>1</v>
      </c>
      <c r="J252" t="b">
        <f t="shared" si="3"/>
        <v>1</v>
      </c>
      <c r="K252">
        <f t="array" ref="K252">INDEX($A$7:$F$3066,SMALL(IF(COUNTIF($L$5,$H$7:$H$3066)*COUNTIF($L$5,$I$7:$I$3066),MATCH(ROW($A$7:$A$3066),ROW($A$7:$A$3066)),""),ROWS($B$1:B246)),COLUMNS($A$1:B248))</f>
        <v>2014</v>
      </c>
      <c r="L252" t="str">
        <f t="array" ref="L252">INDEX($A$7:$F$3066,SMALL(IF(COUNTIF($L$5,$H$7:$H$3066)*COUNTIF($L$5,$I$7:$I$3066),MATCH(ROW($A$7:$A$3066),ROW($A$7:$A$3066)),""),ROWS($B$1:C246)),COLUMNS($A$1:C248))</f>
        <v>da Silva, Stephanie P.; Cançado, Carlos R. X.; Lattal, Kennon A.</v>
      </c>
      <c r="M252" t="str">
        <f t="array" ref="M252">INDEX($A$7:$F$3066,SMALL(IF(COUNTIF($L$5,$H$7:$H$3066)*COUNTIF($L$5,$I$7:$I$3066),MATCH(ROW($A$7:$A$3066),ROW($A$7:$A$3066)),""),ROWS($B$1:D246)),COLUMNS($A$1:D248))</f>
        <v>Resurgence in Siamese fighting fish, Betta splendens</v>
      </c>
      <c r="N252" t="str">
        <f t="array" ref="N252">INDEX($A$7:$F$3066,SMALL(IF(COUNTIF($L$5,$H$7:$H$3066)*COUNTIF($L$5,$I$7:$I$3066),MATCH(ROW($A$7:$A$3066),ROW($A$7:$A$3066)),""),ROWS($B$1:E246)),COLUMNS($A$1:E248))</f>
        <v>Behavioural Processes</v>
      </c>
      <c r="O252">
        <f t="array" ref="O252">INDEX($A$7:$F$3066,SMALL(IF(COUNTIF($L$5,$H$7:$H$3066)*COUNTIF($L$5,$I$7:$I$3066),MATCH(ROW($A$7:$A$3066),ROW($A$7:$A$3066)),""),ROWS($B$1:F246)),COLUMNS($A$1:F248))</f>
        <v>0</v>
      </c>
    </row>
    <row r="253" spans="1:15">
      <c r="A253" s="1">
        <f>'ScienceDirect - Initial'!A256</f>
        <v>0</v>
      </c>
      <c r="B253" s="1">
        <f>'ScienceDirect - Initial'!B256</f>
        <v>2018</v>
      </c>
      <c r="C253" s="1" t="str">
        <f>'ScienceDirect - Initial'!C256</f>
        <v>Galizio, Ann; Frye, Charles C. J.; Haynes, Jeremy M.; Friedel, Jonathan E.; Smith, Brooke M.; Odum, Amy L.</v>
      </c>
      <c r="D253" s="1" t="str">
        <f>'ScienceDirect - Initial'!D256</f>
        <v>Persistence and relapse of reinforced behavioral variability</v>
      </c>
      <c r="E253" s="1" t="str">
        <f>'ScienceDirect - Initial'!E256</f>
        <v>Journal of the Experimental Analysis of Behavior</v>
      </c>
      <c r="F253" s="1">
        <f>'ScienceDirect - Initial'!F256</f>
        <v>0</v>
      </c>
      <c r="H253" s="1">
        <v>1</v>
      </c>
      <c r="I253" s="1">
        <v>1</v>
      </c>
      <c r="J253" t="b">
        <f t="shared" si="3"/>
        <v>1</v>
      </c>
      <c r="K253">
        <f t="array" ref="K253">INDEX($A$7:$F$3066,SMALL(IF(COUNTIF($L$5,$H$7:$H$3066)*COUNTIF($L$5,$I$7:$I$3066),MATCH(ROW($A$7:$A$3066),ROW($A$7:$A$3066)),""),ROWS($B$1:B247)),COLUMNS($A$1:B249))</f>
        <v>2019</v>
      </c>
      <c r="L253" t="str">
        <f t="array" ref="L253">INDEX($A$7:$F$3066,SMALL(IF(COUNTIF($L$5,$H$7:$H$3066)*COUNTIF($L$5,$I$7:$I$3066),MATCH(ROW($A$7:$A$3066),ROW($A$7:$A$3066)),""),ROWS($B$1:C247)),COLUMNS($A$1:C249))</f>
        <v>Podlesnik, Christopher A.; Kuroda, Toshikazu; Jimenez‐Gomez, Corina; Abreu‐Rodrigues, Josele; Cançado, Carlos R. X.; Blackman, Abigail L.; Silverman, Karli; Villegas‐Barker, Jamie; Galbato, Melinda; Teixeira, Italo S. C.</v>
      </c>
      <c r="M253" t="str">
        <f t="array" ref="M253">INDEX($A$7:$F$3066,SMALL(IF(COUNTIF($L$5,$H$7:$H$3066)*COUNTIF($L$5,$I$7:$I$3066),MATCH(ROW($A$7:$A$3066),ROW($A$7:$A$3066)),""),ROWS($B$1:D247)),COLUMNS($A$1:D249))</f>
        <v>Resurgence is greater following a return to the training context than remaining in the extinction context</v>
      </c>
      <c r="N253" t="str">
        <f t="array" ref="N253">INDEX($A$7:$F$3066,SMALL(IF(COUNTIF($L$5,$H$7:$H$3066)*COUNTIF($L$5,$I$7:$I$3066),MATCH(ROW($A$7:$A$3066),ROW($A$7:$A$3066)),""),ROWS($B$1:E247)),COLUMNS($A$1:E249))</f>
        <v>Journal of the Experimental Analysis of Behavior</v>
      </c>
      <c r="O253">
        <f t="array" ref="O253">INDEX($A$7:$F$3066,SMALL(IF(COUNTIF($L$5,$H$7:$H$3066)*COUNTIF($L$5,$I$7:$I$3066),MATCH(ROW($A$7:$A$3066),ROW($A$7:$A$3066)),""),ROWS($B$1:F247)),COLUMNS($A$1:F249))</f>
        <v>0</v>
      </c>
    </row>
    <row r="254" spans="1:15">
      <c r="A254" s="1">
        <f>'ScienceDirect - Initial'!A257</f>
        <v>0</v>
      </c>
      <c r="B254" s="1">
        <f>'ScienceDirect - Initial'!B257</f>
        <v>2017</v>
      </c>
      <c r="C254" s="1" t="str">
        <f>'ScienceDirect - Initial'!C257</f>
        <v>Saini, Valdeep; Fisher, Wayne W.; Pisman, Maegan D.</v>
      </c>
      <c r="D254" s="1" t="str">
        <f>'ScienceDirect - Initial'!D257</f>
        <v>Persistence during and resurgence following noncontingent reinforcement implemented with and without extinction</v>
      </c>
      <c r="E254" s="1" t="str">
        <f>'ScienceDirect - Initial'!E257</f>
        <v>Journal of Applied Behavior Analysis</v>
      </c>
      <c r="F254" s="1">
        <f>'ScienceDirect - Initial'!F257</f>
        <v>0</v>
      </c>
      <c r="H254" s="1">
        <v>1</v>
      </c>
      <c r="I254" s="1">
        <v>1</v>
      </c>
      <c r="J254" t="b">
        <f t="shared" si="3"/>
        <v>1</v>
      </c>
      <c r="K254">
        <f t="array" ref="K254">INDEX($A$7:$F$3066,SMALL(IF(COUNTIF($L$5,$H$7:$H$3066)*COUNTIF($L$5,$I$7:$I$3066),MATCH(ROW($A$7:$A$3066),ROW($A$7:$A$3066)),""),ROWS($B$1:B248)),COLUMNS($A$1:B250))</f>
        <v>2019</v>
      </c>
      <c r="L254" t="str">
        <f t="array" ref="L254">INDEX($A$7:$F$3066,SMALL(IF(COUNTIF($L$5,$H$7:$H$3066)*COUNTIF($L$5,$I$7:$I$3066),MATCH(ROW($A$7:$A$3066),ROW($A$7:$A$3066)),""),ROWS($B$1:C248)),COLUMNS($A$1:C250))</f>
        <v>Nall, Rusty W.; Rung, Jillian M.; Shahan, Timothy A.</v>
      </c>
      <c r="M254" t="str">
        <f t="array" ref="M254">INDEX($A$7:$F$3066,SMALL(IF(COUNTIF($L$5,$H$7:$H$3066)*COUNTIF($L$5,$I$7:$I$3066),MATCH(ROW($A$7:$A$3066),ROW($A$7:$A$3066)),""),ROWS($B$1:D248)),COLUMNS($A$1:D250))</f>
        <v>Resurgence of a target behavior suppressed by a combination of punishment and alternative reinforcement</v>
      </c>
      <c r="N254" t="str">
        <f t="array" ref="N254">INDEX($A$7:$F$3066,SMALL(IF(COUNTIF($L$5,$H$7:$H$3066)*COUNTIF($L$5,$I$7:$I$3066),MATCH(ROW($A$7:$A$3066),ROW($A$7:$A$3066)),""),ROWS($B$1:E248)),COLUMNS($A$1:E250))</f>
        <v>Behavioural Processes</v>
      </c>
      <c r="O254">
        <f t="array" ref="O254">INDEX($A$7:$F$3066,SMALL(IF(COUNTIF($L$5,$H$7:$H$3066)*COUNTIF($L$5,$I$7:$I$3066),MATCH(ROW($A$7:$A$3066),ROW($A$7:$A$3066)),""),ROWS($B$1:F248)),COLUMNS($A$1:F250))</f>
        <v>0</v>
      </c>
    </row>
    <row r="255" spans="1:15">
      <c r="A255" s="1">
        <f>'ScienceDirect - Initial'!A258</f>
        <v>0</v>
      </c>
      <c r="B255" s="1">
        <f>'ScienceDirect - Initial'!B258</f>
        <v>2016</v>
      </c>
      <c r="C255" s="1" t="str">
        <f>'ScienceDirect - Initial'!C258</f>
        <v>Sweeney, Mary M.</v>
      </c>
      <c r="D255" s="1" t="str">
        <f>'ScienceDirect - Initial'!D258</f>
        <v>Predictors of persistence and resurgence: Evaluation of a behavioral momentum-based approach</v>
      </c>
      <c r="E255" s="1">
        <f>'ScienceDirect - Initial'!E258</f>
        <v>0</v>
      </c>
      <c r="F255" s="1">
        <f>'ScienceDirect - Initial'!F258</f>
        <v>0</v>
      </c>
      <c r="H255" s="1">
        <v>1</v>
      </c>
      <c r="I255" s="1">
        <v>1</v>
      </c>
      <c r="J255" t="b">
        <f t="shared" si="3"/>
        <v>1</v>
      </c>
      <c r="K255">
        <f t="array" ref="K255">INDEX($A$7:$F$3066,SMALL(IF(COUNTIF($L$5,$H$7:$H$3066)*COUNTIF($L$5,$I$7:$I$3066),MATCH(ROW($A$7:$A$3066),ROW($A$7:$A$3066)),""),ROWS($B$1:B249)),COLUMNS($A$1:B251))</f>
        <v>2006</v>
      </c>
      <c r="L255" t="str">
        <f t="array" ref="L255">INDEX($A$7:$F$3066,SMALL(IF(COUNTIF($L$5,$H$7:$H$3066)*COUNTIF($L$5,$I$7:$I$3066),MATCH(ROW($A$7:$A$3066),ROW($A$7:$A$3066)),""),ROWS($B$1:C249)),COLUMNS($A$1:C251))</f>
        <v>Podlesnik, Christopher A.; Jimenez-Gomez, Corina; Shahan, Timothy A.</v>
      </c>
      <c r="M255" t="str">
        <f t="array" ref="M255">INDEX($A$7:$F$3066,SMALL(IF(COUNTIF($L$5,$H$7:$H$3066)*COUNTIF($L$5,$I$7:$I$3066),MATCH(ROW($A$7:$A$3066),ROW($A$7:$A$3066)),""),ROWS($B$1:D249)),COLUMNS($A$1:D251))</f>
        <v>Resurgence of alcohol seeking produced by discontinuing non-drug reinforcement as an animal model of drug relapse</v>
      </c>
      <c r="N255" t="str">
        <f t="array" ref="N255">INDEX($A$7:$F$3066,SMALL(IF(COUNTIF($L$5,$H$7:$H$3066)*COUNTIF($L$5,$I$7:$I$3066),MATCH(ROW($A$7:$A$3066),ROW($A$7:$A$3066)),""),ROWS($B$1:E249)),COLUMNS($A$1:E251))</f>
        <v>Behavioural Pharmacology</v>
      </c>
      <c r="O255">
        <f t="array" ref="O255">INDEX($A$7:$F$3066,SMALL(IF(COUNTIF($L$5,$H$7:$H$3066)*COUNTIF($L$5,$I$7:$I$3066),MATCH(ROW($A$7:$A$3066),ROW($A$7:$A$3066)),""),ROWS($B$1:F249)),COLUMNS($A$1:F251))</f>
        <v>0</v>
      </c>
    </row>
    <row r="256" spans="1:15">
      <c r="A256" s="1">
        <f>'ScienceDirect - Initial'!A259</f>
        <v>0</v>
      </c>
      <c r="B256" s="1">
        <f>'ScienceDirect - Initial'!B259</f>
        <v>2018</v>
      </c>
      <c r="C256" s="1" t="str">
        <f>'ScienceDirect - Initial'!C259</f>
        <v>Briggs, Adam M.; Fisher, Wayne W.; Greer, Brian D.; Kimball, Ryan T.</v>
      </c>
      <c r="D256" s="1" t="str">
        <f>'ScienceDirect - Initial'!D259</f>
        <v>Prevalence of resurgence of destructive behavior when thinning reinforcement schedules during functional communication training</v>
      </c>
      <c r="E256" s="1" t="str">
        <f>'ScienceDirect - Initial'!E259</f>
        <v>Journal of Applied Behavior Analysis</v>
      </c>
      <c r="F256" s="1">
        <f>'ScienceDirect - Initial'!F259</f>
        <v>0</v>
      </c>
      <c r="H256" s="1">
        <v>1</v>
      </c>
      <c r="I256" s="1">
        <v>1</v>
      </c>
      <c r="J256" t="b">
        <f t="shared" si="3"/>
        <v>1</v>
      </c>
      <c r="K256">
        <f t="array" ref="K256">INDEX($A$7:$F$3066,SMALL(IF(COUNTIF($L$5,$H$7:$H$3066)*COUNTIF($L$5,$I$7:$I$3066),MATCH(ROW($A$7:$A$3066),ROW($A$7:$A$3066)),""),ROWS($B$1:B250)),COLUMNS($A$1:B252))</f>
        <v>2001</v>
      </c>
      <c r="L256" t="str">
        <f t="array" ref="L256">INDEX($A$7:$F$3066,SMALL(IF(COUNTIF($L$5,$H$7:$H$3066)*COUNTIF($L$5,$I$7:$I$3066),MATCH(ROW($A$7:$A$3066),ROW($A$7:$A$3066)),""),ROWS($B$1:C250)),COLUMNS($A$1:C252))</f>
        <v>Sutton, Carole</v>
      </c>
      <c r="M256" t="str">
        <f t="array" ref="M256">INDEX($A$7:$F$3066,SMALL(IF(COUNTIF($L$5,$H$7:$H$3066)*COUNTIF($L$5,$I$7:$I$3066),MATCH(ROW($A$7:$A$3066),ROW($A$7:$A$3066)),""),ROWS($B$1:D250)),COLUMNS($A$1:D252))</f>
        <v>Resurgence of attachment (behaviours) within a cognitive behavioural intervention: Evidence from research</v>
      </c>
      <c r="N256" t="str">
        <f t="array" ref="N256">INDEX($A$7:$F$3066,SMALL(IF(COUNTIF($L$5,$H$7:$H$3066)*COUNTIF($L$5,$I$7:$I$3066),MATCH(ROW($A$7:$A$3066),ROW($A$7:$A$3066)),""),ROWS($B$1:E250)),COLUMNS($A$1:E252))</f>
        <v>Behavioural and Cognitive Psychotherapy</v>
      </c>
      <c r="O256">
        <f t="array" ref="O256">INDEX($A$7:$F$3066,SMALL(IF(COUNTIF($L$5,$H$7:$H$3066)*COUNTIF($L$5,$I$7:$I$3066),MATCH(ROW($A$7:$A$3066),ROW($A$7:$A$3066)),""),ROWS($B$1:F250)),COLUMNS($A$1:F252))</f>
        <v>0</v>
      </c>
    </row>
    <row r="257" spans="1:15">
      <c r="A257" s="1">
        <f>'ScienceDirect - Initial'!A260</f>
        <v>0</v>
      </c>
      <c r="B257" s="1">
        <f>'ScienceDirect - Initial'!B260</f>
        <v>2017</v>
      </c>
      <c r="C257" s="1" t="str">
        <f>'ScienceDirect - Initial'!C260</f>
        <v>Bouton, Mark E.; Thrailkill, Eric A.; Bergeria, Cecilia L.; Davis, Danielle R.</v>
      </c>
      <c r="D257" s="1" t="str">
        <f>'ScienceDirect - Initial'!D260</f>
        <v>Preventing relapse after incentivized choice treatment: A laboratory model</v>
      </c>
      <c r="E257" s="1" t="str">
        <f>'ScienceDirect - Initial'!E260</f>
        <v>Behavioural Processes</v>
      </c>
      <c r="F257" s="1">
        <f>'ScienceDirect - Initial'!F260</f>
        <v>0</v>
      </c>
      <c r="H257" s="1">
        <v>1</v>
      </c>
      <c r="I257" s="1">
        <v>1</v>
      </c>
      <c r="J257" t="b">
        <f t="shared" si="3"/>
        <v>1</v>
      </c>
      <c r="K257">
        <f t="array" ref="K257">INDEX($A$7:$F$3066,SMALL(IF(COUNTIF($L$5,$H$7:$H$3066)*COUNTIF($L$5,$I$7:$I$3066),MATCH(ROW($A$7:$A$3066),ROW($A$7:$A$3066)),""),ROWS($B$1:B251)),COLUMNS($A$1:B253))</f>
        <v>2007</v>
      </c>
      <c r="L257" t="str">
        <f t="array" ref="L257">INDEX($A$7:$F$3066,SMALL(IF(COUNTIF($L$5,$H$7:$H$3066)*COUNTIF($L$5,$I$7:$I$3066),MATCH(ROW($A$7:$A$3066),ROW($A$7:$A$3066)),""),ROWS($B$1:C251)),COLUMNS($A$1:C253))</f>
        <v>Reed, Phil; Morgan, Theresa A.</v>
      </c>
      <c r="M257" t="str">
        <f t="array" ref="M257">INDEX($A$7:$F$3066,SMALL(IF(COUNTIF($L$5,$H$7:$H$3066)*COUNTIF($L$5,$I$7:$I$3066),MATCH(ROW($A$7:$A$3066),ROW($A$7:$A$3066)),""),ROWS($B$1:D251)),COLUMNS($A$1:D253))</f>
        <v>Resurgence of behavior during extinction depends on previous rate of response</v>
      </c>
      <c r="N257" t="str">
        <f t="array" ref="N257">INDEX($A$7:$F$3066,SMALL(IF(COUNTIF($L$5,$H$7:$H$3066)*COUNTIF($L$5,$I$7:$I$3066),MATCH(ROW($A$7:$A$3066),ROW($A$7:$A$3066)),""),ROWS($B$1:E251)),COLUMNS($A$1:E253))</f>
        <v>Learning &amp; Behavior</v>
      </c>
      <c r="O257">
        <f t="array" ref="O257">INDEX($A$7:$F$3066,SMALL(IF(COUNTIF($L$5,$H$7:$H$3066)*COUNTIF($L$5,$I$7:$I$3066),MATCH(ROW($A$7:$A$3066),ROW($A$7:$A$3066)),""),ROWS($B$1:F251)),COLUMNS($A$1:F253))</f>
        <v>0</v>
      </c>
    </row>
    <row r="258" spans="1:15">
      <c r="A258" s="1">
        <f>'ScienceDirect - Initial'!A261</f>
        <v>0</v>
      </c>
      <c r="B258" s="1">
        <f>'ScienceDirect - Initial'!B261</f>
        <v>2018</v>
      </c>
      <c r="C258" s="1" t="str">
        <f>'ScienceDirect - Initial'!C261</f>
        <v>Fontes, Rafaela M.; Todorov, João C.; Shahan, Timothy A.</v>
      </c>
      <c r="D258" s="1" t="str">
        <f>'ScienceDirect - Initial'!D261</f>
        <v>Punishment of an alternative behavior generates resurgence of a previously extinguished target behavior</v>
      </c>
      <c r="E258" s="1" t="str">
        <f>'ScienceDirect - Initial'!E261</f>
        <v>Journal of the Experimental Analysis of Behavior</v>
      </c>
      <c r="F258" s="1">
        <f>'ScienceDirect - Initial'!F261</f>
        <v>0</v>
      </c>
      <c r="H258" s="1">
        <v>1</v>
      </c>
      <c r="I258" s="1">
        <v>1</v>
      </c>
      <c r="J258" t="b">
        <f t="shared" si="3"/>
        <v>1</v>
      </c>
      <c r="K258">
        <f t="array" ref="K258">INDEX($A$7:$F$3066,SMALL(IF(COUNTIF($L$5,$H$7:$H$3066)*COUNTIF($L$5,$I$7:$I$3066),MATCH(ROW($A$7:$A$3066),ROW($A$7:$A$3066)),""),ROWS($B$1:B252)),COLUMNS($A$1:B254))</f>
        <v>2019</v>
      </c>
      <c r="L258" t="str">
        <f t="array" ref="L258">INDEX($A$7:$F$3066,SMALL(IF(COUNTIF($L$5,$H$7:$H$3066)*COUNTIF($L$5,$I$7:$I$3066),MATCH(ROW($A$7:$A$3066),ROW($A$7:$A$3066)),""),ROWS($B$1:C252)),COLUMNS($A$1:C254))</f>
        <v>Radhakrishnan, Supriya; Gerow, Stephanie; Weston, Regan</v>
      </c>
      <c r="M258" t="str">
        <f t="array" ref="M258">INDEX($A$7:$F$3066,SMALL(IF(COUNTIF($L$5,$H$7:$H$3066)*COUNTIF($L$5,$I$7:$I$3066),MATCH(ROW($A$7:$A$3066),ROW($A$7:$A$3066)),""),ROWS($B$1:D252)),COLUMNS($A$1:D254))</f>
        <v>Resurgence of challenging behavior following functional communication training for children with disabilities: A literature review</v>
      </c>
      <c r="N258" t="str">
        <f t="array" ref="N258">INDEX($A$7:$F$3066,SMALL(IF(COUNTIF($L$5,$H$7:$H$3066)*COUNTIF($L$5,$I$7:$I$3066),MATCH(ROW($A$7:$A$3066),ROW($A$7:$A$3066)),""),ROWS($B$1:E252)),COLUMNS($A$1:E254))</f>
        <v>Journal of Developmental and Physical Disabilities</v>
      </c>
      <c r="O258">
        <f t="array" ref="O258">INDEX($A$7:$F$3066,SMALL(IF(COUNTIF($L$5,$H$7:$H$3066)*COUNTIF($L$5,$I$7:$I$3066),MATCH(ROW($A$7:$A$3066),ROW($A$7:$A$3066)),""),ROWS($B$1:F252)),COLUMNS($A$1:F254))</f>
        <v>0</v>
      </c>
    </row>
    <row r="259" spans="1:15">
      <c r="A259" s="1">
        <f>'ScienceDirect - Initial'!A262</f>
        <v>0</v>
      </c>
      <c r="B259" s="1">
        <f>'ScienceDirect - Initial'!B262</f>
        <v>2017</v>
      </c>
      <c r="C259" s="1" t="str">
        <f>'ScienceDirect - Initial'!C262</f>
        <v>Bai, John Y. H.; Cowie, Sarah; Podlesnik, Christopher A.</v>
      </c>
      <c r="D259" s="1" t="str">
        <f>'ScienceDirect - Initial'!D262</f>
        <v>Quantitative analysis of local-level resurgence</v>
      </c>
      <c r="E259" s="1" t="str">
        <f>'ScienceDirect - Initial'!E262</f>
        <v>Learning &amp; Behavior</v>
      </c>
      <c r="F259" s="1">
        <f>'ScienceDirect - Initial'!F262</f>
        <v>0</v>
      </c>
      <c r="H259" s="1">
        <v>1</v>
      </c>
      <c r="I259" s="1">
        <v>1</v>
      </c>
      <c r="J259" t="b">
        <f t="shared" si="3"/>
        <v>1</v>
      </c>
      <c r="K259">
        <f t="array" ref="K259">INDEX($A$7:$F$3066,SMALL(IF(COUNTIF($L$5,$H$7:$H$3066)*COUNTIF($L$5,$I$7:$I$3066),MATCH(ROW($A$7:$A$3066),ROW($A$7:$A$3066)),""),ROWS($B$1:B253)),COLUMNS($A$1:B255))</f>
        <v>2015</v>
      </c>
      <c r="L259" t="str">
        <f t="array" ref="L259">INDEX($A$7:$F$3066,SMALL(IF(COUNTIF($L$5,$H$7:$H$3066)*COUNTIF($L$5,$I$7:$I$3066),MATCH(ROW($A$7:$A$3066),ROW($A$7:$A$3066)),""),ROWS($B$1:C253)),COLUMNS($A$1:C255))</f>
        <v>Moriyama, Tetsumi; Kazama, Lisa; Obata, Satoshi; Nakamura, Tatsuhiro</v>
      </c>
      <c r="M259" t="str">
        <f t="array" ref="M259">INDEX($A$7:$F$3066,SMALL(IF(COUNTIF($L$5,$H$7:$H$3066)*COUNTIF($L$5,$I$7:$I$3066),MATCH(ROW($A$7:$A$3066),ROW($A$7:$A$3066)),""),ROWS($B$1:D253)),COLUMNS($A$1:D255))</f>
        <v>Resurgence of chicks’ key-peck responding with an imprinted stimulus or food as reinforcer</v>
      </c>
      <c r="N259" t="str">
        <f t="array" ref="N259">INDEX($A$7:$F$3066,SMALL(IF(COUNTIF($L$5,$H$7:$H$3066)*COUNTIF($L$5,$I$7:$I$3066),MATCH(ROW($A$7:$A$3066),ROW($A$7:$A$3066)),""),ROWS($B$1:E253)),COLUMNS($A$1:E255))</f>
        <v>Revista Mexicana de Análisis de la Conducta</v>
      </c>
      <c r="O259">
        <f t="array" ref="O259">INDEX($A$7:$F$3066,SMALL(IF(COUNTIF($L$5,$H$7:$H$3066)*COUNTIF($L$5,$I$7:$I$3066),MATCH(ROW($A$7:$A$3066),ROW($A$7:$A$3066)),""),ROWS($B$1:F253)),COLUMNS($A$1:F255))</f>
        <v>0</v>
      </c>
    </row>
    <row r="260" spans="1:15">
      <c r="A260" s="1">
        <f>'ScienceDirect - Initial'!A263</f>
        <v>0</v>
      </c>
      <c r="B260" s="1">
        <f>'ScienceDirect - Initial'!B263</f>
        <v>2017</v>
      </c>
      <c r="C260" s="1" t="str">
        <f>'ScienceDirect - Initial'!C263</f>
        <v>Nevin, John A.; Craig, Andrew R.; Cunningham, Paul J.; Podlesnik, Christopher A.; Shahan, Timothy A.; Sweeney, Mary M.</v>
      </c>
      <c r="D260" s="1" t="str">
        <f>'ScienceDirect - Initial'!D263</f>
        <v>Quantitative models of persistence and relapse from the perspective of behavioral momentum theory: Fits and misfits</v>
      </c>
      <c r="E260" s="1" t="str">
        <f>'ScienceDirect - Initial'!E263</f>
        <v>Behavioural Processes</v>
      </c>
      <c r="F260" s="1">
        <f>'ScienceDirect - Initial'!F263</f>
        <v>0</v>
      </c>
      <c r="H260" s="1">
        <v>1</v>
      </c>
      <c r="I260" s="1">
        <v>1</v>
      </c>
      <c r="J260" t="b">
        <f t="shared" si="3"/>
        <v>1</v>
      </c>
      <c r="K260">
        <f t="array" ref="K260">INDEX($A$7:$F$3066,SMALL(IF(COUNTIF($L$5,$H$7:$H$3066)*COUNTIF($L$5,$I$7:$I$3066),MATCH(ROW($A$7:$A$3066),ROW($A$7:$A$3066)),""),ROWS($B$1:B254)),COLUMNS($A$1:B256))</f>
        <v>2020</v>
      </c>
      <c r="L260" t="str">
        <f t="array" ref="L260">INDEX($A$7:$F$3066,SMALL(IF(COUNTIF($L$5,$H$7:$H$3066)*COUNTIF($L$5,$I$7:$I$3066),MATCH(ROW($A$7:$A$3066),ROW($A$7:$A$3066)),""),ROWS($B$1:C254)),COLUMNS($A$1:C256))</f>
        <v>Nall, Rusty W.</v>
      </c>
      <c r="M260" t="str">
        <f t="array" ref="M260">INDEX($A$7:$F$3066,SMALL(IF(COUNTIF($L$5,$H$7:$H$3066)*COUNTIF($L$5,$I$7:$I$3066),MATCH(ROW($A$7:$A$3066),ROW($A$7:$A$3066)),""),ROWS($B$1:D254)),COLUMNS($A$1:D256))</f>
        <v>Resurgence of cocaine-seeking in rats following long access and punishment</v>
      </c>
      <c r="N260">
        <f t="array" ref="N260">INDEX($A$7:$F$3066,SMALL(IF(COUNTIF($L$5,$H$7:$H$3066)*COUNTIF($L$5,$I$7:$I$3066),MATCH(ROW($A$7:$A$3066),ROW($A$7:$A$3066)),""),ROWS($B$1:E254)),COLUMNS($A$1:E256))</f>
        <v>0</v>
      </c>
      <c r="O260">
        <f t="array" ref="O260">INDEX($A$7:$F$3066,SMALL(IF(COUNTIF($L$5,$H$7:$H$3066)*COUNTIF($L$5,$I$7:$I$3066),MATCH(ROW($A$7:$A$3066),ROW($A$7:$A$3066)),""),ROWS($B$1:F254)),COLUMNS($A$1:F256))</f>
        <v>0</v>
      </c>
    </row>
    <row r="261" spans="1:15">
      <c r="A261" s="1">
        <f>'ScienceDirect - Initial'!A264</f>
        <v>0</v>
      </c>
      <c r="B261" s="1">
        <f>'ScienceDirect - Initial'!B264</f>
        <v>2003</v>
      </c>
      <c r="C261" s="1" t="str">
        <f>'ScienceDirect - Initial'!C264</f>
        <v>Lieving, Gregory A.; Lattal, Kennon A.</v>
      </c>
      <c r="D261" s="1" t="str">
        <f>'ScienceDirect - Initial'!D264</f>
        <v>Recency, Repeatability, and Reinforcer Retrenchment: An Experimental Analysis of Resurgence</v>
      </c>
      <c r="E261" s="1" t="str">
        <f>'ScienceDirect - Initial'!E264</f>
        <v>Journal of the Experimental Analysis of Behavior</v>
      </c>
      <c r="F261" s="1">
        <f>'ScienceDirect - Initial'!F264</f>
        <v>0</v>
      </c>
      <c r="H261" s="1">
        <v>1</v>
      </c>
      <c r="I261" s="1">
        <v>1</v>
      </c>
      <c r="J261" t="b">
        <f t="shared" si="3"/>
        <v>1</v>
      </c>
      <c r="K261">
        <f t="array" ref="K261">INDEX($A$7:$F$3066,SMALL(IF(COUNTIF($L$5,$H$7:$H$3066)*COUNTIF($L$5,$I$7:$I$3066),MATCH(ROW($A$7:$A$3066),ROW($A$7:$A$3066)),""),ROWS($B$1:B255)),COLUMNS($A$1:B257))</f>
        <v>1996</v>
      </c>
      <c r="L261" t="str">
        <f t="array" ref="L261">INDEX($A$7:$F$3066,SMALL(IF(COUNTIF($L$5,$H$7:$H$3066)*COUNTIF($L$5,$I$7:$I$3066),MATCH(ROW($A$7:$A$3066),ROW($A$7:$A$3066)),""),ROWS($B$1:C255)),COLUMNS($A$1:C257))</f>
        <v>Wilson, Kelly G.; Hayes, Steven C.</v>
      </c>
      <c r="M261" t="str">
        <f t="array" ref="M261">INDEX($A$7:$F$3066,SMALL(IF(COUNTIF($L$5,$H$7:$H$3066)*COUNTIF($L$5,$I$7:$I$3066),MATCH(ROW($A$7:$A$3066),ROW($A$7:$A$3066)),""),ROWS($B$1:D255)),COLUMNS($A$1:D257))</f>
        <v>Resurgence of derived stimulus relations</v>
      </c>
      <c r="N261" t="str">
        <f t="array" ref="N261">INDEX($A$7:$F$3066,SMALL(IF(COUNTIF($L$5,$H$7:$H$3066)*COUNTIF($L$5,$I$7:$I$3066),MATCH(ROW($A$7:$A$3066),ROW($A$7:$A$3066)),""),ROWS($B$1:E255)),COLUMNS($A$1:E257))</f>
        <v>Journal of the Experimental Analysis of Behavior</v>
      </c>
      <c r="O261">
        <f t="array" ref="O261">INDEX($A$7:$F$3066,SMALL(IF(COUNTIF($L$5,$H$7:$H$3066)*COUNTIF($L$5,$I$7:$I$3066),MATCH(ROW($A$7:$A$3066),ROW($A$7:$A$3066)),""),ROWS($B$1:F255)),COLUMNS($A$1:F257))</f>
        <v>0</v>
      </c>
    </row>
    <row r="262" spans="1:15">
      <c r="A262" s="1">
        <f>'ScienceDirect - Initial'!A265</f>
        <v>0</v>
      </c>
      <c r="B262" s="1">
        <f>'ScienceDirect - Initial'!B265</f>
        <v>2013</v>
      </c>
      <c r="C262" s="1" t="str">
        <f>'ScienceDirect - Initial'!C265</f>
        <v>Marchant, Nathan J.; Li, Xuan; Shaham, Yavin</v>
      </c>
      <c r="D262" s="1" t="str">
        <f>'ScienceDirect - Initial'!D265</f>
        <v>Recent developments in animal models of drug relapse</v>
      </c>
      <c r="E262" s="1" t="str">
        <f>'ScienceDirect - Initial'!E265</f>
        <v>Current Opinion in Neurobiology</v>
      </c>
      <c r="F262" s="1">
        <f>'ScienceDirect - Initial'!F265</f>
        <v>0</v>
      </c>
      <c r="H262" s="1">
        <v>1</v>
      </c>
      <c r="I262" s="1">
        <v>1</v>
      </c>
      <c r="J262" t="b">
        <f t="shared" si="3"/>
        <v>1</v>
      </c>
      <c r="K262">
        <f t="array" ref="K262">INDEX($A$7:$F$3066,SMALL(IF(COUNTIF($L$5,$H$7:$H$3066)*COUNTIF($L$5,$I$7:$I$3066),MATCH(ROW($A$7:$A$3066),ROW($A$7:$A$3066)),""),ROWS($B$1:B256)),COLUMNS($A$1:B258))</f>
        <v>2003</v>
      </c>
      <c r="L262" t="str">
        <f t="array" ref="L262">INDEX($A$7:$F$3066,SMALL(IF(COUNTIF($L$5,$H$7:$H$3066)*COUNTIF($L$5,$I$7:$I$3066),MATCH(ROW($A$7:$A$3066),ROW($A$7:$A$3066)),""),ROWS($B$1:C256)),COLUMNS($A$1:C258))</f>
        <v>Aguilera, Carolina</v>
      </c>
      <c r="M262" t="str">
        <f t="array" ref="M262">INDEX($A$7:$F$3066,SMALL(IF(COUNTIF($L$5,$H$7:$H$3066)*COUNTIF($L$5,$I$7:$I$3066),MATCH(ROW($A$7:$A$3066),ROW($A$7:$A$3066)),""),ROWS($B$1:D256)),COLUMNS($A$1:D258))</f>
        <v>Resurgence of inaccurately instructed behavior</v>
      </c>
      <c r="N262">
        <f t="array" ref="N262">INDEX($A$7:$F$3066,SMALL(IF(COUNTIF($L$5,$H$7:$H$3066)*COUNTIF($L$5,$I$7:$I$3066),MATCH(ROW($A$7:$A$3066),ROW($A$7:$A$3066)),""),ROWS($B$1:E256)),COLUMNS($A$1:E258))</f>
        <v>0</v>
      </c>
      <c r="O262">
        <f t="array" ref="O262">INDEX($A$7:$F$3066,SMALL(IF(COUNTIF($L$5,$H$7:$H$3066)*COUNTIF($L$5,$I$7:$I$3066),MATCH(ROW($A$7:$A$3066),ROW($A$7:$A$3066)),""),ROWS($B$1:F256)),COLUMNS($A$1:F258))</f>
        <v>0</v>
      </c>
    </row>
    <row r="263" spans="1:15">
      <c r="A263" s="1">
        <f>'ScienceDirect - Initial'!A266</f>
        <v>0</v>
      </c>
      <c r="B263" s="1">
        <f>'ScienceDirect - Initial'!B266</f>
        <v>2007</v>
      </c>
      <c r="C263" s="1" t="str">
        <f>'ScienceDirect - Initial'!C266</f>
        <v>Kearns, David N.; Weiss, Stanley J.</v>
      </c>
      <c r="D263" s="1" t="str">
        <f>'ScienceDirect - Initial'!D266</f>
        <v>Recovery of Pavlovian sign-tracking (autoshaping) following the discontinuation of inter-trial interval food in rats</v>
      </c>
      <c r="E263" s="1" t="str">
        <f>'ScienceDirect - Initial'!E266</f>
        <v>Behavioural Processes</v>
      </c>
      <c r="F263" s="1">
        <f>'ScienceDirect - Initial'!F266</f>
        <v>0</v>
      </c>
      <c r="H263" s="1">
        <v>0</v>
      </c>
      <c r="I263" s="1">
        <v>0</v>
      </c>
      <c r="J263" t="b">
        <f t="shared" si="3"/>
        <v>1</v>
      </c>
      <c r="K263">
        <f t="array" ref="K263">INDEX($A$7:$F$3066,SMALL(IF(COUNTIF($L$5,$H$7:$H$3066)*COUNTIF($L$5,$I$7:$I$3066),MATCH(ROW($A$7:$A$3066),ROW($A$7:$A$3066)),""),ROWS($B$1:B257)),COLUMNS($A$1:B259))</f>
        <v>2009</v>
      </c>
      <c r="L263" t="str">
        <f t="array" ref="L263">INDEX($A$7:$F$3066,SMALL(IF(COUNTIF($L$5,$H$7:$H$3066)*COUNTIF($L$5,$I$7:$I$3066),MATCH(ROW($A$7:$A$3066),ROW($A$7:$A$3066)),""),ROWS($B$1:C257)),COLUMNS($A$1:C259))</f>
        <v>Bruzek, Jennifer L.; Thompson, Rachel H.; Peters, Lindsay</v>
      </c>
      <c r="M263" t="str">
        <f t="array" ref="M263">INDEX($A$7:$F$3066,SMALL(IF(COUNTIF($L$5,$H$7:$H$3066)*COUNTIF($L$5,$I$7:$I$3066),MATCH(ROW($A$7:$A$3066),ROW($A$7:$A$3066)),""),ROWS($B$1:D257)),COLUMNS($A$1:D259))</f>
        <v>Resurgence of infant caregiving responses</v>
      </c>
      <c r="N263" t="str">
        <f t="array" ref="N263">INDEX($A$7:$F$3066,SMALL(IF(COUNTIF($L$5,$H$7:$H$3066)*COUNTIF($L$5,$I$7:$I$3066),MATCH(ROW($A$7:$A$3066),ROW($A$7:$A$3066)),""),ROWS($B$1:E257)),COLUMNS($A$1:E259))</f>
        <v>Journal of the Experimental Analysis of Behavior</v>
      </c>
      <c r="O263">
        <f t="array" ref="O263">INDEX($A$7:$F$3066,SMALL(IF(COUNTIF($L$5,$H$7:$H$3066)*COUNTIF($L$5,$I$7:$I$3066),MATCH(ROW($A$7:$A$3066),ROW($A$7:$A$3066)),""),ROWS($B$1:F257)),COLUMNS($A$1:F259))</f>
        <v>0</v>
      </c>
    </row>
    <row r="264" spans="1:15">
      <c r="A264" s="1">
        <f>'ScienceDirect - Initial'!A267</f>
        <v>0</v>
      </c>
      <c r="B264" s="1">
        <f>'ScienceDirect - Initial'!B267</f>
        <v>2018</v>
      </c>
      <c r="C264" s="1" t="str">
        <f>'ScienceDirect - Initial'!C267</f>
        <v>Garner, Joshua; Neef, Nancy A.; Gardner, Ralph</v>
      </c>
      <c r="D264" s="1" t="str">
        <f>'ScienceDirect - Initial'!D267</f>
        <v>Recurrence of phonetic responding</v>
      </c>
      <c r="E264" s="1" t="str">
        <f>'ScienceDirect - Initial'!E267</f>
        <v>Journal of Applied Behavior Analysis</v>
      </c>
      <c r="F264" s="1">
        <f>'ScienceDirect - Initial'!F267</f>
        <v>0</v>
      </c>
      <c r="H264" s="1">
        <v>1</v>
      </c>
      <c r="I264" s="1">
        <v>1</v>
      </c>
      <c r="J264" t="b">
        <f t="shared" ref="J264:J327" si="4">IF(ISBLANK(I264),FALSE,IF(EXACT(H264, I264),TRUE,FALSE))</f>
        <v>1</v>
      </c>
      <c r="K264">
        <f t="array" ref="K264">INDEX($A$7:$F$3066,SMALL(IF(COUNTIF($L$5,$H$7:$H$3066)*COUNTIF($L$5,$I$7:$I$3066),MATCH(ROW($A$7:$A$3066),ROW($A$7:$A$3066)),""),ROWS($B$1:B258)),COLUMNS($A$1:B260))</f>
        <v>2014</v>
      </c>
      <c r="L264" t="str">
        <f t="array" ref="L264">INDEX($A$7:$F$3066,SMALL(IF(COUNTIF($L$5,$H$7:$H$3066)*COUNTIF($L$5,$I$7:$I$3066),MATCH(ROW($A$7:$A$3066),ROW($A$7:$A$3066)),""),ROWS($B$1:C258)),COLUMNS($A$1:C260))</f>
        <v>Bouton, Mark E.; Schepers, Scott T.</v>
      </c>
      <c r="M264" t="str">
        <f t="array" ref="M264">INDEX($A$7:$F$3066,SMALL(IF(COUNTIF($L$5,$H$7:$H$3066)*COUNTIF($L$5,$I$7:$I$3066),MATCH(ROW($A$7:$A$3066),ROW($A$7:$A$3066)),""),ROWS($B$1:D258)),COLUMNS($A$1:D260))</f>
        <v>Resurgence of instrumental behavior after an abstinence contingency</v>
      </c>
      <c r="N264" t="str">
        <f t="array" ref="N264">INDEX($A$7:$F$3066,SMALL(IF(COUNTIF($L$5,$H$7:$H$3066)*COUNTIF($L$5,$I$7:$I$3066),MATCH(ROW($A$7:$A$3066),ROW($A$7:$A$3066)),""),ROWS($B$1:E258)),COLUMNS($A$1:E260))</f>
        <v>Learning &amp; Behavior</v>
      </c>
      <c r="O264">
        <f t="array" ref="O264">INDEX($A$7:$F$3066,SMALL(IF(COUNTIF($L$5,$H$7:$H$3066)*COUNTIF($L$5,$I$7:$I$3066),MATCH(ROW($A$7:$A$3066),ROW($A$7:$A$3066)),""),ROWS($B$1:F258)),COLUMNS($A$1:F260))</f>
        <v>0</v>
      </c>
    </row>
    <row r="265" spans="1:15">
      <c r="A265" s="1">
        <f>'ScienceDirect - Initial'!A268</f>
        <v>0</v>
      </c>
      <c r="B265" s="1">
        <f>'ScienceDirect - Initial'!B268</f>
        <v>2006</v>
      </c>
      <c r="C265" s="1" t="str">
        <f>'ScienceDirect - Initial'!C268</f>
        <v>Shiffman, Saul</v>
      </c>
      <c r="D265" s="1" t="str">
        <f>'ScienceDirect - Initial'!D268</f>
        <v>Reflections on smoking relapse research</v>
      </c>
      <c r="E265" s="1" t="str">
        <f>'ScienceDirect - Initial'!E268</f>
        <v>Drug and Alcohol Review</v>
      </c>
      <c r="F265" s="1">
        <f>'ScienceDirect - Initial'!F268</f>
        <v>0</v>
      </c>
      <c r="H265" s="1">
        <v>1</v>
      </c>
      <c r="I265" s="1">
        <v>1</v>
      </c>
      <c r="J265" t="b">
        <f t="shared" si="4"/>
        <v>1</v>
      </c>
      <c r="K265">
        <f t="array" ref="K265">INDEX($A$7:$F$3066,SMALL(IF(COUNTIF($L$5,$H$7:$H$3066)*COUNTIF($L$5,$I$7:$I$3066),MATCH(ROW($A$7:$A$3066),ROW($A$7:$A$3066)),""),ROWS($B$1:B259)),COLUMNS($A$1:B261))</f>
        <v>2007</v>
      </c>
      <c r="L265" t="str">
        <f t="array" ref="L265">INDEX($A$7:$F$3066,SMALL(IF(COUNTIF($L$5,$H$7:$H$3066)*COUNTIF($L$5,$I$7:$I$3066),MATCH(ROW($A$7:$A$3066),ROW($A$7:$A$3066)),""),ROWS($B$1:C259)),COLUMNS($A$1:C261))</f>
        <v>Bachá-Méndez, Gustavo; Reid, Alliston K.; Mendoza-Soylovna, Adela</v>
      </c>
      <c r="M265" t="str">
        <f t="array" ref="M265">INDEX($A$7:$F$3066,SMALL(IF(COUNTIF($L$5,$H$7:$H$3066)*COUNTIF($L$5,$I$7:$I$3066),MATCH(ROW($A$7:$A$3066),ROW($A$7:$A$3066)),""),ROWS($B$1:D259)),COLUMNS($A$1:D261))</f>
        <v>Resurgence of integrated behavioral units</v>
      </c>
      <c r="N265" t="str">
        <f t="array" ref="N265">INDEX($A$7:$F$3066,SMALL(IF(COUNTIF($L$5,$H$7:$H$3066)*COUNTIF($L$5,$I$7:$I$3066),MATCH(ROW($A$7:$A$3066),ROW($A$7:$A$3066)),""),ROWS($B$1:E259)),COLUMNS($A$1:E261))</f>
        <v>Journal of the Experimental Analysis of Behavior</v>
      </c>
      <c r="O265">
        <f t="array" ref="O265">INDEX($A$7:$F$3066,SMALL(IF(COUNTIF($L$5,$H$7:$H$3066)*COUNTIF($L$5,$I$7:$I$3066),MATCH(ROW($A$7:$A$3066),ROW($A$7:$A$3066)),""),ROWS($B$1:F259)),COLUMNS($A$1:F261))</f>
        <v>0</v>
      </c>
    </row>
    <row r="266" spans="1:15">
      <c r="A266" s="1">
        <f>'ScienceDirect - Initial'!A269</f>
        <v>0</v>
      </c>
      <c r="B266" s="1">
        <f>'ScienceDirect - Initial'!B269</f>
        <v>2018</v>
      </c>
      <c r="C266" s="1" t="str">
        <f>'ScienceDirect - Initial'!C269</f>
        <v>Oliver, Anthony C.; Nighbor, Tyler D.; Lattal, Kennon A.</v>
      </c>
      <c r="D266" s="1" t="str">
        <f>'ScienceDirect - Initial'!D269</f>
        <v>Reinforcer magnitude and resurgence</v>
      </c>
      <c r="E266" s="1" t="str">
        <f>'ScienceDirect - Initial'!E269</f>
        <v>Journal of the Experimental Analysis of Behavior</v>
      </c>
      <c r="F266" s="1">
        <f>'ScienceDirect - Initial'!F269</f>
        <v>0</v>
      </c>
      <c r="H266" s="1">
        <v>1</v>
      </c>
      <c r="I266" s="1">
        <v>1</v>
      </c>
      <c r="J266" t="b">
        <f t="shared" si="4"/>
        <v>1</v>
      </c>
      <c r="K266">
        <f t="array" ref="K266">INDEX($A$7:$F$3066,SMALL(IF(COUNTIF($L$5,$H$7:$H$3066)*COUNTIF($L$5,$I$7:$I$3066),MATCH(ROW($A$7:$A$3066),ROW($A$7:$A$3066)),""),ROWS($B$1:B260)),COLUMNS($A$1:B262))</f>
        <v>2015</v>
      </c>
      <c r="L266" t="str">
        <f t="array" ref="L266">INDEX($A$7:$F$3066,SMALL(IF(COUNTIF($L$5,$H$7:$H$3066)*COUNTIF($L$5,$I$7:$I$3066),MATCH(ROW($A$7:$A$3066),ROW($A$7:$A$3066)),""),ROWS($B$1:C260)),COLUMNS($A$1:C262))</f>
        <v>Berg, Wendy K.; Ringdahl, Joel E.; Ryan, Stephen E.; Ing, Anna D.; Lustig, Nicole; Romani, Patrick; Wacker, David P.; Andersen, Jennifer K.; Durako, Emily</v>
      </c>
      <c r="M266" t="str">
        <f t="array" ref="M266">INDEX($A$7:$F$3066,SMALL(IF(COUNTIF($L$5,$H$7:$H$3066)*COUNTIF($L$5,$I$7:$I$3066),MATCH(ROW($A$7:$A$3066),ROW($A$7:$A$3066)),""),ROWS($B$1:D260)),COLUMNS($A$1:D262))</f>
        <v>Resurgence of mands following functional communication training</v>
      </c>
      <c r="N266" t="str">
        <f t="array" ref="N266">INDEX($A$7:$F$3066,SMALL(IF(COUNTIF($L$5,$H$7:$H$3066)*COUNTIF($L$5,$I$7:$I$3066),MATCH(ROW($A$7:$A$3066),ROW($A$7:$A$3066)),""),ROWS($B$1:E260)),COLUMNS($A$1:E262))</f>
        <v>Revista Mexicana de Análisis de la Conducta</v>
      </c>
      <c r="O266">
        <f t="array" ref="O266">INDEX($A$7:$F$3066,SMALL(IF(COUNTIF($L$5,$H$7:$H$3066)*COUNTIF($L$5,$I$7:$I$3066),MATCH(ROW($A$7:$A$3066),ROW($A$7:$A$3066)),""),ROWS($B$1:F260)),COLUMNS($A$1:F262))</f>
        <v>0</v>
      </c>
    </row>
    <row r="267" spans="1:15">
      <c r="A267" s="1">
        <f>'ScienceDirect - Initial'!A270</f>
        <v>0</v>
      </c>
      <c r="B267" s="1">
        <f>'ScienceDirect - Initial'!B270</f>
        <v>2012</v>
      </c>
      <c r="C267" s="1" t="str">
        <f>'ScienceDirect - Initial'!C270</f>
        <v>Bouton, Mark E.; Winterbauer, Neil E.; Todd, Travis P.</v>
      </c>
      <c r="D267" s="1" t="str">
        <f>'ScienceDirect - Initial'!D270</f>
        <v>Relapse processes after the extinction of instrumental learning: Renewal, resurgence, and reacquisition</v>
      </c>
      <c r="E267" s="1" t="str">
        <f>'ScienceDirect - Initial'!E270</f>
        <v>Behavioural Processes</v>
      </c>
      <c r="F267" s="1">
        <f>'ScienceDirect - Initial'!F270</f>
        <v>0</v>
      </c>
      <c r="H267" s="1">
        <v>1</v>
      </c>
      <c r="I267" s="1">
        <v>1</v>
      </c>
      <c r="J267" t="b">
        <f t="shared" si="4"/>
        <v>1</v>
      </c>
      <c r="K267">
        <f t="array" ref="K267">INDEX($A$7:$F$3066,SMALL(IF(COUNTIF($L$5,$H$7:$H$3066)*COUNTIF($L$5,$I$7:$I$3066),MATCH(ROW($A$7:$A$3066),ROW($A$7:$A$3066)),""),ROWS($B$1:B261)),COLUMNS($A$1:B263))</f>
        <v>2016</v>
      </c>
      <c r="L267" t="str">
        <f t="array" ref="L267">INDEX($A$7:$F$3066,SMALL(IF(COUNTIF($L$5,$H$7:$H$3066)*COUNTIF($L$5,$I$7:$I$3066),MATCH(ROW($A$7:$A$3066),ROW($A$7:$A$3066)),""),ROWS($B$1:C261)),COLUMNS($A$1:C263))</f>
        <v>Garner, Joshua</v>
      </c>
      <c r="M267" t="str">
        <f t="array" ref="M267">INDEX($A$7:$F$3066,SMALL(IF(COUNTIF($L$5,$H$7:$H$3066)*COUNTIF($L$5,$I$7:$I$3066),MATCH(ROW($A$7:$A$3066),ROW($A$7:$A$3066)),""),ROWS($B$1:D261)),COLUMNS($A$1:D263))</f>
        <v>Resurgence of phonetic responding</v>
      </c>
      <c r="N267">
        <f t="array" ref="N267">INDEX($A$7:$F$3066,SMALL(IF(COUNTIF($L$5,$H$7:$H$3066)*COUNTIF($L$5,$I$7:$I$3066),MATCH(ROW($A$7:$A$3066),ROW($A$7:$A$3066)),""),ROWS($B$1:E261)),COLUMNS($A$1:E263))</f>
        <v>0</v>
      </c>
      <c r="O267">
        <f t="array" ref="O267">INDEX($A$7:$F$3066,SMALL(IF(COUNTIF($L$5,$H$7:$H$3066)*COUNTIF($L$5,$I$7:$I$3066),MATCH(ROW($A$7:$A$3066),ROW($A$7:$A$3066)),""),ROWS($B$1:F261)),COLUMNS($A$1:F263))</f>
        <v>0</v>
      </c>
    </row>
    <row r="268" spans="1:15">
      <c r="A268" s="1">
        <f>'ScienceDirect - Initial'!A271</f>
        <v>0</v>
      </c>
      <c r="B268" s="1">
        <f>'ScienceDirect - Initial'!B271</f>
        <v>2020</v>
      </c>
      <c r="C268" s="1" t="str">
        <f>'ScienceDirect - Initial'!C271</f>
        <v>Shahan, Timothy A.</v>
      </c>
      <c r="D268" s="1" t="str">
        <f>'ScienceDirect - Initial'!D271</f>
        <v>Relapse: An introduction</v>
      </c>
      <c r="E268" s="1" t="str">
        <f>'ScienceDirect - Initial'!E271</f>
        <v>Journal of the Experimental Analysis of Behavior</v>
      </c>
      <c r="F268" s="1">
        <f>'ScienceDirect - Initial'!F271</f>
        <v>0</v>
      </c>
      <c r="H268" s="1">
        <v>1</v>
      </c>
      <c r="I268" s="1">
        <v>1</v>
      </c>
      <c r="J268" t="b">
        <f t="shared" si="4"/>
        <v>1</v>
      </c>
      <c r="K268">
        <f t="array" ref="K268">INDEX($A$7:$F$3066,SMALL(IF(COUNTIF($L$5,$H$7:$H$3066)*COUNTIF($L$5,$I$7:$I$3066),MATCH(ROW($A$7:$A$3066),ROW($A$7:$A$3066)),""),ROWS($B$1:B262)),COLUMNS($A$1:B264))</f>
        <v>1983</v>
      </c>
      <c r="L268" t="str">
        <f t="array" ref="L268">INDEX($A$7:$F$3066,SMALL(IF(COUNTIF($L$5,$H$7:$H$3066)*COUNTIF($L$5,$I$7:$I$3066),MATCH(ROW($A$7:$A$3066),ROW($A$7:$A$3066)),""),ROWS($B$1:C262)),COLUMNS($A$1:C264))</f>
        <v>Epstein, Robert</v>
      </c>
      <c r="M268" t="str">
        <f t="array" ref="M268">INDEX($A$7:$F$3066,SMALL(IF(COUNTIF($L$5,$H$7:$H$3066)*COUNTIF($L$5,$I$7:$I$3066),MATCH(ROW($A$7:$A$3066),ROW($A$7:$A$3066)),""),ROWS($B$1:D262)),COLUMNS($A$1:D264))</f>
        <v>Resurgence of previously reinforced behavior during extinction</v>
      </c>
      <c r="N268" t="str">
        <f t="array" ref="N268">INDEX($A$7:$F$3066,SMALL(IF(COUNTIF($L$5,$H$7:$H$3066)*COUNTIF($L$5,$I$7:$I$3066),MATCH(ROW($A$7:$A$3066),ROW($A$7:$A$3066)),""),ROWS($B$1:E262)),COLUMNS($A$1:E264))</f>
        <v>Behaviour Analysis Letters</v>
      </c>
      <c r="O268">
        <f t="array" ref="O268">INDEX($A$7:$F$3066,SMALL(IF(COUNTIF($L$5,$H$7:$H$3066)*COUNTIF($L$5,$I$7:$I$3066),MATCH(ROW($A$7:$A$3066),ROW($A$7:$A$3066)),""),ROWS($B$1:F262)),COLUMNS($A$1:F264))</f>
        <v>0</v>
      </c>
    </row>
    <row r="269" spans="1:15">
      <c r="A269" s="1">
        <f>'ScienceDirect - Initial'!A272</f>
        <v>0</v>
      </c>
      <c r="B269" s="1">
        <f>'ScienceDirect - Initial'!B272</f>
        <v>2020</v>
      </c>
      <c r="C269" s="1" t="str">
        <f>'ScienceDirect - Initial'!C272</f>
        <v>Robinson, Théo P.; Kelley, Michael E.</v>
      </c>
      <c r="D269" s="1" t="str">
        <f>'ScienceDirect - Initial'!D272</f>
        <v>Renewal and resurgence phenomena generalize to Amazon's Mechanical Turk</v>
      </c>
      <c r="E269" s="1" t="str">
        <f>'ScienceDirect - Initial'!E272</f>
        <v>Journal of the Experimental Analysis of Behavior</v>
      </c>
      <c r="F269" s="1">
        <f>'ScienceDirect - Initial'!F272</f>
        <v>0</v>
      </c>
      <c r="H269" s="1">
        <v>1</v>
      </c>
      <c r="I269" s="1">
        <v>1</v>
      </c>
      <c r="J269" t="b">
        <f t="shared" si="4"/>
        <v>1</v>
      </c>
      <c r="K269">
        <f t="array" ref="K269">INDEX($A$7:$F$3066,SMALL(IF(COUNTIF($L$5,$H$7:$H$3066)*COUNTIF($L$5,$I$7:$I$3066),MATCH(ROW($A$7:$A$3066),ROW($A$7:$A$3066)),""),ROWS($B$1:B263)),COLUMNS($A$1:B265))</f>
        <v>2009</v>
      </c>
      <c r="L269" t="str">
        <f t="array" ref="L269">INDEX($A$7:$F$3066,SMALL(IF(COUNTIF($L$5,$H$7:$H$3066)*COUNTIF($L$5,$I$7:$I$3066),MATCH(ROW($A$7:$A$3066),ROW($A$7:$A$3066)),""),ROWS($B$1:C263)),COLUMNS($A$1:C265))</f>
        <v>Lattal, Kennon A.; St. Peter Pipkin, Claire</v>
      </c>
      <c r="M269" t="str">
        <f t="array" ref="M269">INDEX($A$7:$F$3066,SMALL(IF(COUNTIF($L$5,$H$7:$H$3066)*COUNTIF($L$5,$I$7:$I$3066),MATCH(ROW($A$7:$A$3066),ROW($A$7:$A$3066)),""),ROWS($B$1:D263)),COLUMNS($A$1:D265))</f>
        <v>Resurgence of previously reinforced responding: Research and application</v>
      </c>
      <c r="N269" t="str">
        <f t="array" ref="N269">INDEX($A$7:$F$3066,SMALL(IF(COUNTIF($L$5,$H$7:$H$3066)*COUNTIF($L$5,$I$7:$I$3066),MATCH(ROW($A$7:$A$3066),ROW($A$7:$A$3066)),""),ROWS($B$1:E263)),COLUMNS($A$1:E265))</f>
        <v>The Behavior Analyst Today</v>
      </c>
      <c r="O269">
        <f t="array" ref="O269">INDEX($A$7:$F$3066,SMALL(IF(COUNTIF($L$5,$H$7:$H$3066)*COUNTIF($L$5,$I$7:$I$3066),MATCH(ROW($A$7:$A$3066),ROW($A$7:$A$3066)),""),ROWS($B$1:F263)),COLUMNS($A$1:F265))</f>
        <v>0</v>
      </c>
    </row>
    <row r="270" spans="1:15">
      <c r="A270" s="1">
        <f>'ScienceDirect - Initial'!A273</f>
        <v>0</v>
      </c>
      <c r="B270" s="1">
        <f>'ScienceDirect - Initial'!B273</f>
        <v>2015</v>
      </c>
      <c r="C270" s="1" t="str">
        <f>'ScienceDirect - Initial'!C273</f>
        <v>Sweeney, Mary M.; Shahan, Timothy A.</v>
      </c>
      <c r="D270" s="1" t="str">
        <f>'ScienceDirect - Initial'!D273</f>
        <v>Renewal, resurgence, and alternative reinforcement context</v>
      </c>
      <c r="E270" s="1" t="str">
        <f>'ScienceDirect - Initial'!E273</f>
        <v>Behavioural Processes</v>
      </c>
      <c r="F270" s="1">
        <f>'ScienceDirect - Initial'!F273</f>
        <v>0</v>
      </c>
      <c r="H270" s="1">
        <v>1</v>
      </c>
      <c r="I270" s="1">
        <v>1</v>
      </c>
      <c r="J270" t="b">
        <f t="shared" si="4"/>
        <v>1</v>
      </c>
      <c r="K270">
        <f t="array" ref="K270">INDEX($A$7:$F$3066,SMALL(IF(COUNTIF($L$5,$H$7:$H$3066)*COUNTIF($L$5,$I$7:$I$3066),MATCH(ROW($A$7:$A$3066),ROW($A$7:$A$3066)),""),ROWS($B$1:B264)),COLUMNS($A$1:B266))</f>
        <v>2020</v>
      </c>
      <c r="L270" t="str">
        <f t="array" ref="L270">INDEX($A$7:$F$3066,SMALL(IF(COUNTIF($L$5,$H$7:$H$3066)*COUNTIF($L$5,$I$7:$I$3066),MATCH(ROW($A$7:$A$3066),ROW($A$7:$A$3066)),""),ROWS($B$1:C264)),COLUMNS($A$1:C266))</f>
        <v>Williams, Catherine L.; St. Peter, Claire C.</v>
      </c>
      <c r="M270" t="str">
        <f t="array" ref="M270">INDEX($A$7:$F$3066,SMALL(IF(COUNTIF($L$5,$H$7:$H$3066)*COUNTIF($L$5,$I$7:$I$3066),MATCH(ROW($A$7:$A$3066),ROW($A$7:$A$3066)),""),ROWS($B$1:D264)),COLUMNS($A$1:D266))</f>
        <v>Resurgence of previously taught academic responses</v>
      </c>
      <c r="N270" t="str">
        <f t="array" ref="N270">INDEX($A$7:$F$3066,SMALL(IF(COUNTIF($L$5,$H$7:$H$3066)*COUNTIF($L$5,$I$7:$I$3066),MATCH(ROW($A$7:$A$3066),ROW($A$7:$A$3066)),""),ROWS($B$1:E264)),COLUMNS($A$1:E266))</f>
        <v>Journal of the Experimental Analysis of Behavior</v>
      </c>
      <c r="O270">
        <f t="array" ref="O270">INDEX($A$7:$F$3066,SMALL(IF(COUNTIF($L$5,$H$7:$H$3066)*COUNTIF($L$5,$I$7:$I$3066),MATCH(ROW($A$7:$A$3066),ROW($A$7:$A$3066)),""),ROWS($B$1:F264)),COLUMNS($A$1:F266))</f>
        <v>0</v>
      </c>
    </row>
    <row r="271" spans="1:15">
      <c r="A271" s="1">
        <f>'ScienceDirect - Initial'!A274</f>
        <v>0</v>
      </c>
      <c r="B271" s="1">
        <f>'ScienceDirect - Initial'!B274</f>
        <v>2019</v>
      </c>
      <c r="C271" s="1" t="str">
        <f>'ScienceDirect - Initial'!C274</f>
        <v>Cook, James E.; Lattal, Kennon A.</v>
      </c>
      <c r="D271" s="1" t="str">
        <f>'ScienceDirect - Initial'!D274</f>
        <v>Repeated, within‐session resurgence</v>
      </c>
      <c r="E271" s="1" t="str">
        <f>'ScienceDirect - Initial'!E274</f>
        <v>Journal of the Experimental Analysis of Behavior</v>
      </c>
      <c r="F271" s="1">
        <f>'ScienceDirect - Initial'!F274</f>
        <v>0</v>
      </c>
      <c r="H271" s="1">
        <v>1</v>
      </c>
      <c r="I271" s="1">
        <v>1</v>
      </c>
      <c r="J271" t="b">
        <f t="shared" si="4"/>
        <v>1</v>
      </c>
      <c r="K271">
        <f t="array" ref="K271">INDEX($A$7:$F$3066,SMALL(IF(COUNTIF($L$5,$H$7:$H$3066)*COUNTIF($L$5,$I$7:$I$3066),MATCH(ROW($A$7:$A$3066),ROW($A$7:$A$3066)),""),ROWS($B$1:B265)),COLUMNS($A$1:B267))</f>
        <v>2020</v>
      </c>
      <c r="L271" t="str">
        <f t="array" ref="L271">INDEX($A$7:$F$3066,SMALL(IF(COUNTIF($L$5,$H$7:$H$3066)*COUNTIF($L$5,$I$7:$I$3066),MATCH(ROW($A$7:$A$3066),ROW($A$7:$A$3066)),""),ROWS($B$1:C265)),COLUMNS($A$1:C267))</f>
        <v>Nall, Rusty W.; Shahan, Timothy A.</v>
      </c>
      <c r="M271" t="str">
        <f t="array" ref="M271">INDEX($A$7:$F$3066,SMALL(IF(COUNTIF($L$5,$H$7:$H$3066)*COUNTIF($L$5,$I$7:$I$3066),MATCH(ROW($A$7:$A$3066),ROW($A$7:$A$3066)),""),ROWS($B$1:D265)),COLUMNS($A$1:D267))</f>
        <v>Resurgence of punishment-suppressed cocaine seeking in rats</v>
      </c>
      <c r="N271" t="str">
        <f t="array" ref="N271">INDEX($A$7:$F$3066,SMALL(IF(COUNTIF($L$5,$H$7:$H$3066)*COUNTIF($L$5,$I$7:$I$3066),MATCH(ROW($A$7:$A$3066),ROW($A$7:$A$3066)),""),ROWS($B$1:E265)),COLUMNS($A$1:E267))</f>
        <v>Experimental and Clinical Psychopharmacology</v>
      </c>
      <c r="O271">
        <f t="array" ref="O271">INDEX($A$7:$F$3066,SMALL(IF(COUNTIF($L$5,$H$7:$H$3066)*COUNTIF($L$5,$I$7:$I$3066),MATCH(ROW($A$7:$A$3066),ROW($A$7:$A$3066)),""),ROWS($B$1:F265)),COLUMNS($A$1:F267))</f>
        <v>0</v>
      </c>
    </row>
    <row r="272" spans="1:15">
      <c r="A272" s="1">
        <f>'ScienceDirect - Initial'!A275</f>
        <v>0</v>
      </c>
      <c r="B272" s="1">
        <f>'ScienceDirect - Initial'!B275</f>
        <v>2012</v>
      </c>
      <c r="C272" s="1" t="str">
        <f>'ScienceDirect - Initial'!C275</f>
        <v>Thrailkill, Eric A.; Shahan, Timothy A.</v>
      </c>
      <c r="D272" s="1" t="str">
        <f>'ScienceDirect - Initial'!D275</f>
        <v>Resistance to change and relapse of observing</v>
      </c>
      <c r="E272" s="1" t="str">
        <f>'ScienceDirect - Initial'!E275</f>
        <v>Journal of the Experimental Analysis of Behavior</v>
      </c>
      <c r="F272" s="1">
        <f>'ScienceDirect - Initial'!F275</f>
        <v>0</v>
      </c>
      <c r="H272" s="1">
        <v>1</v>
      </c>
      <c r="I272" s="1">
        <v>1</v>
      </c>
      <c r="J272" t="b">
        <f t="shared" si="4"/>
        <v>1</v>
      </c>
      <c r="K272">
        <f t="array" ref="K272">INDEX($A$7:$F$3066,SMALL(IF(COUNTIF($L$5,$H$7:$H$3066)*COUNTIF($L$5,$I$7:$I$3066),MATCH(ROW($A$7:$A$3066),ROW($A$7:$A$3066)),""),ROWS($B$1:B266)),COLUMNS($A$1:B268))</f>
        <v>2006</v>
      </c>
      <c r="L272" t="str">
        <f t="array" ref="L272">INDEX($A$7:$F$3066,SMALL(IF(COUNTIF($L$5,$H$7:$H$3066)*COUNTIF($L$5,$I$7:$I$3066),MATCH(ROW($A$7:$A$3066),ROW($A$7:$A$3066)),""),ROWS($B$1:C266)),COLUMNS($A$1:C268))</f>
        <v>Reed, Phil; Morgan, Theresa A.</v>
      </c>
      <c r="M272" t="str">
        <f t="array" ref="M272">INDEX($A$7:$F$3066,SMALL(IF(COUNTIF($L$5,$H$7:$H$3066)*COUNTIF($L$5,$I$7:$I$3066),MATCH(ROW($A$7:$A$3066),ROW($A$7:$A$3066)),""),ROWS($B$1:D266)),COLUMNS($A$1:D268))</f>
        <v>Resurgence of response sequences during extinction in rats shows a primacy effect</v>
      </c>
      <c r="N272" t="str">
        <f t="array" ref="N272">INDEX($A$7:$F$3066,SMALL(IF(COUNTIF($L$5,$H$7:$H$3066)*COUNTIF($L$5,$I$7:$I$3066),MATCH(ROW($A$7:$A$3066),ROW($A$7:$A$3066)),""),ROWS($B$1:E266)),COLUMNS($A$1:E268))</f>
        <v>Journal of the Experimental Analysis of Behavior</v>
      </c>
      <c r="O272">
        <f t="array" ref="O272">INDEX($A$7:$F$3066,SMALL(IF(COUNTIF($L$5,$H$7:$H$3066)*COUNTIF($L$5,$I$7:$I$3066),MATCH(ROW($A$7:$A$3066),ROW($A$7:$A$3066)),""),ROWS($B$1:F266)),COLUMNS($A$1:F268))</f>
        <v>0</v>
      </c>
    </row>
    <row r="273" spans="1:15">
      <c r="A273" s="1">
        <f>'ScienceDirect - Initial'!A276</f>
        <v>0</v>
      </c>
      <c r="B273" s="1">
        <f>'ScienceDirect - Initial'!B276</f>
        <v>2013</v>
      </c>
      <c r="C273" s="1" t="str">
        <f>'ScienceDirect - Initial'!C276</f>
        <v>Cancado, Carlos Renato Xavier</v>
      </c>
      <c r="D273" s="1" t="str">
        <f>'ScienceDirect - Initial'!D276</f>
        <v>Response elimination, reinforcement rate and resurgence of operant behavior</v>
      </c>
      <c r="E273" s="1">
        <f>'ScienceDirect - Initial'!E276</f>
        <v>0</v>
      </c>
      <c r="F273" s="1">
        <f>'ScienceDirect - Initial'!F276</f>
        <v>0</v>
      </c>
      <c r="H273" s="1">
        <v>0</v>
      </c>
      <c r="I273" s="1">
        <v>0</v>
      </c>
      <c r="J273" t="b">
        <f t="shared" si="4"/>
        <v>1</v>
      </c>
      <c r="K273">
        <f t="array" ref="K273">INDEX($A$7:$F$3066,SMALL(IF(COUNTIF($L$5,$H$7:$H$3066)*COUNTIF($L$5,$I$7:$I$3066),MATCH(ROW($A$7:$A$3066),ROW($A$7:$A$3066)),""),ROWS($B$1:B267)),COLUMNS($A$1:B269))</f>
        <v>2015</v>
      </c>
      <c r="L273" t="str">
        <f t="array" ref="L273">INDEX($A$7:$F$3066,SMALL(IF(COUNTIF($L$5,$H$7:$H$3066)*COUNTIF($L$5,$I$7:$I$3066),MATCH(ROW($A$7:$A$3066),ROW($A$7:$A$3066)),""),ROWS($B$1:C267)),COLUMNS($A$1:C269))</f>
        <v>Shahan, Timothy A.; Craig, Andrew R.; Sweeney, Mary M.</v>
      </c>
      <c r="M273" t="str">
        <f t="array" ref="M273">INDEX($A$7:$F$3066,SMALL(IF(COUNTIF($L$5,$H$7:$H$3066)*COUNTIF($L$5,$I$7:$I$3066),MATCH(ROW($A$7:$A$3066),ROW($A$7:$A$3066)),""),ROWS($B$1:D267)),COLUMNS($A$1:D269))</f>
        <v>Resurgence of sucrose and cocaine seeking in free-feeding rats</v>
      </c>
      <c r="N273" t="str">
        <f t="array" ref="N273">INDEX($A$7:$F$3066,SMALL(IF(COUNTIF($L$5,$H$7:$H$3066)*COUNTIF($L$5,$I$7:$I$3066),MATCH(ROW($A$7:$A$3066),ROW($A$7:$A$3066)),""),ROWS($B$1:E267)),COLUMNS($A$1:E269))</f>
        <v>Behavioural Brain Research</v>
      </c>
      <c r="O273">
        <f t="array" ref="O273">INDEX($A$7:$F$3066,SMALL(IF(COUNTIF($L$5,$H$7:$H$3066)*COUNTIF($L$5,$I$7:$I$3066),MATCH(ROW($A$7:$A$3066),ROW($A$7:$A$3066)),""),ROWS($B$1:F267)),COLUMNS($A$1:F269))</f>
        <v>0</v>
      </c>
    </row>
    <row r="274" spans="1:15">
      <c r="A274" s="1">
        <f>'ScienceDirect - Initial'!A277</f>
        <v>0</v>
      </c>
      <c r="B274" s="1">
        <f>'ScienceDirect - Initial'!B277</f>
        <v>2013</v>
      </c>
      <c r="C274" s="1" t="str">
        <f>'ScienceDirect - Initial'!C277</f>
        <v>Cançado, Carlos R. X.; Lattal, Kennon A.</v>
      </c>
      <c r="D274" s="1" t="str">
        <f>'ScienceDirect - Initial'!D277</f>
        <v>Response elimination, reinforcement rate and resurgence of operant behavior</v>
      </c>
      <c r="E274" s="1" t="str">
        <f>'ScienceDirect - Initial'!E277</f>
        <v>Behavioural Processes</v>
      </c>
      <c r="F274" s="1">
        <f>'ScienceDirect - Initial'!F277</f>
        <v>0</v>
      </c>
      <c r="H274" s="1">
        <v>1</v>
      </c>
      <c r="I274" s="1">
        <v>1</v>
      </c>
      <c r="J274" t="b">
        <f t="shared" si="4"/>
        <v>1</v>
      </c>
      <c r="K274">
        <f t="array" ref="K274">INDEX($A$7:$F$3066,SMALL(IF(COUNTIF($L$5,$H$7:$H$3066)*COUNTIF($L$5,$I$7:$I$3066),MATCH(ROW($A$7:$A$3066),ROW($A$7:$A$3066)),""),ROWS($B$1:B268)),COLUMNS($A$1:B270))</f>
        <v>2011</v>
      </c>
      <c r="L274" t="str">
        <f t="array" ref="L274">INDEX($A$7:$F$3066,SMALL(IF(COUNTIF($L$5,$H$7:$H$3066)*COUNTIF($L$5,$I$7:$I$3066),MATCH(ROW($A$7:$A$3066),ROW($A$7:$A$3066)),""),ROWS($B$1:C268)),COLUMNS($A$1:C270))</f>
        <v>Cançado, Carlos R. X.; Lattal, Kennon A.</v>
      </c>
      <c r="M274" t="str">
        <f t="array" ref="M274">INDEX($A$7:$F$3066,SMALL(IF(COUNTIF($L$5,$H$7:$H$3066)*COUNTIF($L$5,$I$7:$I$3066),MATCH(ROW($A$7:$A$3066),ROW($A$7:$A$3066)),""),ROWS($B$1:D268)),COLUMNS($A$1:D270))</f>
        <v>Resurgence of temporal patterns of responding</v>
      </c>
      <c r="N274" t="str">
        <f t="array" ref="N274">INDEX($A$7:$F$3066,SMALL(IF(COUNTIF($L$5,$H$7:$H$3066)*COUNTIF($L$5,$I$7:$I$3066),MATCH(ROW($A$7:$A$3066),ROW($A$7:$A$3066)),""),ROWS($B$1:E268)),COLUMNS($A$1:E270))</f>
        <v>Journal of the Experimental Analysis of Behavior</v>
      </c>
      <c r="O274">
        <f t="array" ref="O274">INDEX($A$7:$F$3066,SMALL(IF(COUNTIF($L$5,$H$7:$H$3066)*COUNTIF($L$5,$I$7:$I$3066),MATCH(ROW($A$7:$A$3066),ROW($A$7:$A$3066)),""),ROWS($B$1:F268)),COLUMNS($A$1:F270))</f>
        <v>0</v>
      </c>
    </row>
    <row r="275" spans="1:15">
      <c r="A275" s="1">
        <f>'ScienceDirect - Initial'!A278</f>
        <v>0</v>
      </c>
      <c r="B275" s="1">
        <f>'ScienceDirect - Initial'!B278</f>
        <v>2004</v>
      </c>
      <c r="C275" s="1" t="str">
        <f>'ScienceDirect - Initial'!C278</f>
        <v>Lieving, Gregory A.; Hagopian, Louis P.; Long, Ethan S.; O'Connor, Julia</v>
      </c>
      <c r="D275" s="1" t="str">
        <f>'ScienceDirect - Initial'!D278</f>
        <v>Response-Class Hierarchies and Resurgence of Severe Problem Behavior</v>
      </c>
      <c r="E275" s="1" t="str">
        <f>'ScienceDirect - Initial'!E278</f>
        <v>The Psychological Record</v>
      </c>
      <c r="F275" s="1">
        <f>'ScienceDirect - Initial'!F278</f>
        <v>0</v>
      </c>
      <c r="H275" s="1">
        <v>1</v>
      </c>
      <c r="I275" s="1">
        <v>1</v>
      </c>
      <c r="J275" t="b">
        <f t="shared" si="4"/>
        <v>1</v>
      </c>
      <c r="K275">
        <f t="array" ref="K275">INDEX($A$7:$F$3066,SMALL(IF(COUNTIF($L$5,$H$7:$H$3066)*COUNTIF($L$5,$I$7:$I$3066),MATCH(ROW($A$7:$A$3066),ROW($A$7:$A$3066)),""),ROWS($B$1:B269)),COLUMNS($A$1:B271))</f>
        <v>2005</v>
      </c>
      <c r="L275" t="str">
        <f t="array" ref="L275">INDEX($A$7:$F$3066,SMALL(IF(COUNTIF($L$5,$H$7:$H$3066)*COUNTIF($L$5,$I$7:$I$3066),MATCH(ROW($A$7:$A$3066),ROW($A$7:$A$3066)),""),ROWS($B$1:C269)),COLUMNS($A$1:C271))</f>
        <v>Sánchez-Carrasco, Livia; Nieto, Javier</v>
      </c>
      <c r="M275" t="str">
        <f t="array" ref="M275">INDEX($A$7:$F$3066,SMALL(IF(COUNTIF($L$5,$H$7:$H$3066)*COUNTIF($L$5,$I$7:$I$3066),MATCH(ROW($A$7:$A$3066),ROW($A$7:$A$3066)),""),ROWS($B$1:D269)),COLUMNS($A$1:D271))</f>
        <v>Resurgence of Three-Response Sequences in Rats = Resurgimiento de secuencias de tres respuestas</v>
      </c>
      <c r="N275" t="str">
        <f t="array" ref="N275">INDEX($A$7:$F$3066,SMALL(IF(COUNTIF($L$5,$H$7:$H$3066)*COUNTIF($L$5,$I$7:$I$3066),MATCH(ROW($A$7:$A$3066),ROW($A$7:$A$3066)),""),ROWS($B$1:E269)),COLUMNS($A$1:E271))</f>
        <v>Revista Mexicana de Análisis de la Conducta</v>
      </c>
      <c r="O275">
        <f t="array" ref="O275">INDEX($A$7:$F$3066,SMALL(IF(COUNTIF($L$5,$H$7:$H$3066)*COUNTIF($L$5,$I$7:$I$3066),MATCH(ROW($A$7:$A$3066),ROW($A$7:$A$3066)),""),ROWS($B$1:F269)),COLUMNS($A$1:F271))</f>
        <v>0</v>
      </c>
    </row>
    <row r="276" spans="1:15">
      <c r="A276" s="1">
        <f>'ScienceDirect - Initial'!A279</f>
        <v>0</v>
      </c>
      <c r="B276" s="1">
        <f>'ScienceDirect - Initial'!B279</f>
        <v>2015</v>
      </c>
      <c r="C276" s="1" t="str">
        <f>'ScienceDirect - Initial'!C279</f>
        <v>Pontes, Thaíssa N. R.; Abreu-Rodrigues, Josele</v>
      </c>
      <c r="D276" s="1" t="str">
        <f>'ScienceDirect - Initial'!D279</f>
        <v>Ressurgência comportamental: Uma revisão = Behavioral resurgence: A review</v>
      </c>
      <c r="E276" s="1" t="str">
        <f>'ScienceDirect - Initial'!E279</f>
        <v>Acta Comportamentalia</v>
      </c>
      <c r="F276" s="1">
        <f>'ScienceDirect - Initial'!F279</f>
        <v>0</v>
      </c>
      <c r="H276" s="1">
        <v>1</v>
      </c>
      <c r="I276" s="1">
        <v>1</v>
      </c>
      <c r="J276" t="b">
        <f t="shared" si="4"/>
        <v>1</v>
      </c>
      <c r="K276">
        <f t="array" ref="K276">INDEX($A$7:$F$3066,SMALL(IF(COUNTIF($L$5,$H$7:$H$3066)*COUNTIF($L$5,$I$7:$I$3066),MATCH(ROW($A$7:$A$3066),ROW($A$7:$A$3066)),""),ROWS($B$1:B270)),COLUMNS($A$1:B272))</f>
        <v>2018</v>
      </c>
      <c r="L276" t="str">
        <f t="array" ref="L276">INDEX($A$7:$F$3066,SMALL(IF(COUNTIF($L$5,$H$7:$H$3066)*COUNTIF($L$5,$I$7:$I$3066),MATCH(ROW($A$7:$A$3066),ROW($A$7:$A$3066)),""),ROWS($B$1:C270)),COLUMNS($A$1:C272))</f>
        <v>Ho, Thuong; Bai, John Y. H.; Keevy, Madeleine; Podlesnik, Christopher A.</v>
      </c>
      <c r="M276" t="str">
        <f t="array" ref="M276">INDEX($A$7:$F$3066,SMALL(IF(COUNTIF($L$5,$H$7:$H$3066)*COUNTIF($L$5,$I$7:$I$3066),MATCH(ROW($A$7:$A$3066),ROW($A$7:$A$3066)),""),ROWS($B$1:D270)),COLUMNS($A$1:D272))</f>
        <v>Resurgence when challenging alternative behavior with progressive ratios in children and pigeons</v>
      </c>
      <c r="N276" t="str">
        <f t="array" ref="N276">INDEX($A$7:$F$3066,SMALL(IF(COUNTIF($L$5,$H$7:$H$3066)*COUNTIF($L$5,$I$7:$I$3066),MATCH(ROW($A$7:$A$3066),ROW($A$7:$A$3066)),""),ROWS($B$1:E270)),COLUMNS($A$1:E272))</f>
        <v>Journal of the Experimental Analysis of Behavior</v>
      </c>
      <c r="O276">
        <f t="array" ref="O276">INDEX($A$7:$F$3066,SMALL(IF(COUNTIF($L$5,$H$7:$H$3066)*COUNTIF($L$5,$I$7:$I$3066),MATCH(ROW($A$7:$A$3066),ROW($A$7:$A$3066)),""),ROWS($B$1:F270)),COLUMNS($A$1:F272))</f>
        <v>0</v>
      </c>
    </row>
    <row r="277" spans="1:15">
      <c r="A277" s="1">
        <f>'ScienceDirect - Initial'!A280</f>
        <v>0</v>
      </c>
      <c r="B277" s="1">
        <f>'ScienceDirect - Initial'!B280</f>
        <v>2017</v>
      </c>
      <c r="C277" s="1" t="str">
        <f>'ScienceDirect - Initial'!C280</f>
        <v>Craig, Andrew R.; Browning, Kaitlyn O.; Nall, Rusty W.; Marshall, Ciara M.; Shahan, Timothy A.</v>
      </c>
      <c r="D277" s="1" t="str">
        <f>'ScienceDirect - Initial'!D280</f>
        <v>Resurgence and alternative-reinforcer magnitude</v>
      </c>
      <c r="E277" s="1" t="str">
        <f>'ScienceDirect - Initial'!E280</f>
        <v>Journal of the Experimental Analysis of Behavior</v>
      </c>
      <c r="F277" s="1">
        <f>'ScienceDirect - Initial'!F280</f>
        <v>0</v>
      </c>
      <c r="H277" s="1">
        <v>1</v>
      </c>
      <c r="I277" s="1">
        <v>1</v>
      </c>
      <c r="J277" t="b">
        <f t="shared" si="4"/>
        <v>1</v>
      </c>
      <c r="K277">
        <f t="array" ref="K277">INDEX($A$7:$F$3066,SMALL(IF(COUNTIF($L$5,$H$7:$H$3066)*COUNTIF($L$5,$I$7:$I$3066),MATCH(ROW($A$7:$A$3066),ROW($A$7:$A$3066)),""),ROWS($B$1:B271)),COLUMNS($A$1:B273))</f>
        <v>2018</v>
      </c>
      <c r="L277" t="str">
        <f t="array" ref="L277">INDEX($A$7:$F$3066,SMALL(IF(COUNTIF($L$5,$H$7:$H$3066)*COUNTIF($L$5,$I$7:$I$3066),MATCH(ROW($A$7:$A$3066),ROW($A$7:$A$3066)),""),ROWS($B$1:C271)),COLUMNS($A$1:C273))</f>
        <v>Kimball, Ryan T.; Kelley, Michael E.; Podlesnik, Christopher A.; Forton, Alex; Hinkle, Brandy</v>
      </c>
      <c r="M277" t="str">
        <f t="array" ref="M277">INDEX($A$7:$F$3066,SMALL(IF(COUNTIF($L$5,$H$7:$H$3066)*COUNTIF($L$5,$I$7:$I$3066),MATCH(ROW($A$7:$A$3066),ROW($A$7:$A$3066)),""),ROWS($B$1:D271)),COLUMNS($A$1:D273))</f>
        <v>Resurgence with and without an alternative response</v>
      </c>
      <c r="N277" t="str">
        <f t="array" ref="N277">INDEX($A$7:$F$3066,SMALL(IF(COUNTIF($L$5,$H$7:$H$3066)*COUNTIF($L$5,$I$7:$I$3066),MATCH(ROW($A$7:$A$3066),ROW($A$7:$A$3066)),""),ROWS($B$1:E271)),COLUMNS($A$1:E273))</f>
        <v>Journal of Applied Behavior Analysis</v>
      </c>
      <c r="O277">
        <f t="array" ref="O277">INDEX($A$7:$F$3066,SMALL(IF(COUNTIF($L$5,$H$7:$H$3066)*COUNTIF($L$5,$I$7:$I$3066),MATCH(ROW($A$7:$A$3066),ROW($A$7:$A$3066)),""),ROWS($B$1:F271)),COLUMNS($A$1:F273))</f>
        <v>0</v>
      </c>
    </row>
    <row r="278" spans="1:15">
      <c r="A278" s="1">
        <f>'ScienceDirect - Initial'!A281</f>
        <v>0</v>
      </c>
      <c r="B278" s="1">
        <f>'ScienceDirect - Initial'!B281</f>
        <v>2020</v>
      </c>
      <c r="C278" s="1" t="str">
        <f>'ScienceDirect - Initial'!C281</f>
        <v>Shahan, Timothy A.; Browning, Kaitlyn O.; Nall, Rusty W.</v>
      </c>
      <c r="D278" s="1" t="str">
        <f>'ScienceDirect - Initial'!D281</f>
        <v>Resurgence as Choice in Context: Treatment duration and on/off alternative reinforcement</v>
      </c>
      <c r="E278" s="1" t="str">
        <f>'ScienceDirect - Initial'!E281</f>
        <v>Journal of the Experimental Analysis of Behavior</v>
      </c>
      <c r="F278" s="1">
        <f>'ScienceDirect - Initial'!F281</f>
        <v>0</v>
      </c>
      <c r="H278" s="1">
        <v>1</v>
      </c>
      <c r="I278" s="1">
        <v>1</v>
      </c>
      <c r="J278" t="b">
        <f t="shared" si="4"/>
        <v>1</v>
      </c>
      <c r="K278">
        <f t="array" ref="K278">INDEX($A$7:$F$3066,SMALL(IF(COUNTIF($L$5,$H$7:$H$3066)*COUNTIF($L$5,$I$7:$I$3066),MATCH(ROW($A$7:$A$3066),ROW($A$7:$A$3066)),""),ROWS($B$1:B272)),COLUMNS($A$1:B274))</f>
        <v>2014</v>
      </c>
      <c r="L278" t="str">
        <f t="array" ref="L278">INDEX($A$7:$F$3066,SMALL(IF(COUNTIF($L$5,$H$7:$H$3066)*COUNTIF($L$5,$I$7:$I$3066),MATCH(ROW($A$7:$A$3066),ROW($A$7:$A$3066)),""),ROWS($B$1:C272)),COLUMNS($A$1:C274))</f>
        <v>Podlesnik, Christopher A.; Kelley, Michael E.</v>
      </c>
      <c r="M278" t="str">
        <f t="array" ref="M278">INDEX($A$7:$F$3066,SMALL(IF(COUNTIF($L$5,$H$7:$H$3066)*COUNTIF($L$5,$I$7:$I$3066),MATCH(ROW($A$7:$A$3066),ROW($A$7:$A$3066)),""),ROWS($B$1:D272)),COLUMNS($A$1:D274))</f>
        <v>Resurgence: Response competition, stimulus control, and reinforcer control</v>
      </c>
      <c r="N278" t="str">
        <f t="array" ref="N278">INDEX($A$7:$F$3066,SMALL(IF(COUNTIF($L$5,$H$7:$H$3066)*COUNTIF($L$5,$I$7:$I$3066),MATCH(ROW($A$7:$A$3066),ROW($A$7:$A$3066)),""),ROWS($B$1:E272)),COLUMNS($A$1:E274))</f>
        <v>Journal of the Experimental Analysis of Behavior</v>
      </c>
      <c r="O278">
        <f t="array" ref="O278">INDEX($A$7:$F$3066,SMALL(IF(COUNTIF($L$5,$H$7:$H$3066)*COUNTIF($L$5,$I$7:$I$3066),MATCH(ROW($A$7:$A$3066),ROW($A$7:$A$3066)),""),ROWS($B$1:F272)),COLUMNS($A$1:F274))</f>
        <v>0</v>
      </c>
    </row>
    <row r="279" spans="1:15">
      <c r="A279" s="1">
        <f>'ScienceDirect - Initial'!A282</f>
        <v>0</v>
      </c>
      <c r="B279" s="1">
        <f>'ScienceDirect - Initial'!B282</f>
        <v>2017</v>
      </c>
      <c r="C279" s="1" t="str">
        <f>'ScienceDirect - Initial'!C282</f>
        <v>Shahan, Timothy A.; Craig, Andrew R.</v>
      </c>
      <c r="D279" s="1" t="str">
        <f>'ScienceDirect - Initial'!D282</f>
        <v>Resurgence as choice</v>
      </c>
      <c r="E279" s="1" t="str">
        <f>'ScienceDirect - Initial'!E282</f>
        <v>Behavioural Processes</v>
      </c>
      <c r="F279" s="1">
        <f>'ScienceDirect - Initial'!F282</f>
        <v>0</v>
      </c>
      <c r="H279" s="1">
        <v>1</v>
      </c>
      <c r="I279" s="1">
        <v>1</v>
      </c>
      <c r="J279" t="b">
        <f t="shared" si="4"/>
        <v>1</v>
      </c>
      <c r="K279">
        <f t="array" ref="K279">INDEX($A$7:$F$3066,SMALL(IF(COUNTIF($L$5,$H$7:$H$3066)*COUNTIF($L$5,$I$7:$I$3066),MATCH(ROW($A$7:$A$3066),ROW($A$7:$A$3066)),""),ROWS($B$1:B273)),COLUMNS($A$1:B275))</f>
        <v>2000</v>
      </c>
      <c r="L279" t="str">
        <f t="array" ref="L279">INDEX($A$7:$F$3066,SMALL(IF(COUNTIF($L$5,$H$7:$H$3066)*COUNTIF($L$5,$I$7:$I$3066),MATCH(ROW($A$7:$A$3066),ROW($A$7:$A$3066)),""),ROWS($B$1:C273)),COLUMNS($A$1:C275))</f>
        <v>Cleland, Bryce S.; Foster, T. M.; Temple, W.</v>
      </c>
      <c r="M279" t="str">
        <f t="array" ref="M279">INDEX($A$7:$F$3066,SMALL(IF(COUNTIF($L$5,$H$7:$H$3066)*COUNTIF($L$5,$I$7:$I$3066),MATCH(ROW($A$7:$A$3066),ROW($A$7:$A$3066)),""),ROWS($B$1:D273)),COLUMNS($A$1:D275))</f>
        <v>Resurgence: The role of extinction</v>
      </c>
      <c r="N279" t="str">
        <f t="array" ref="N279">INDEX($A$7:$F$3066,SMALL(IF(COUNTIF($L$5,$H$7:$H$3066)*COUNTIF($L$5,$I$7:$I$3066),MATCH(ROW($A$7:$A$3066),ROW($A$7:$A$3066)),""),ROWS($B$1:E273)),COLUMNS($A$1:E275))</f>
        <v>Behavioural Processes</v>
      </c>
      <c r="O279">
        <f t="array" ref="O279">INDEX($A$7:$F$3066,SMALL(IF(COUNTIF($L$5,$H$7:$H$3066)*COUNTIF($L$5,$I$7:$I$3066),MATCH(ROW($A$7:$A$3066),ROW($A$7:$A$3066)),""),ROWS($B$1:F273)),COLUMNS($A$1:F275))</f>
        <v>0</v>
      </c>
    </row>
    <row r="280" spans="1:15">
      <c r="A280" s="1">
        <f>'ScienceDirect - Initial'!A283</f>
        <v>0</v>
      </c>
      <c r="B280" s="1">
        <f>'ScienceDirect - Initial'!B283</f>
        <v>2019</v>
      </c>
      <c r="C280" s="1" t="str">
        <f>'ScienceDirect - Initial'!C283</f>
        <v>Greer, Brian D.; Shahan, Timothy A.</v>
      </c>
      <c r="D280" s="1" t="str">
        <f>'ScienceDirect - Initial'!D283</f>
        <v>Resurgence as Choice: Implications for promoting durable behavior change</v>
      </c>
      <c r="E280" s="1" t="str">
        <f>'ScienceDirect - Initial'!E283</f>
        <v>Journal of Applied Behavior Analysis</v>
      </c>
      <c r="F280" s="1">
        <f>'ScienceDirect - Initial'!F283</f>
        <v>0</v>
      </c>
      <c r="H280" s="1">
        <v>1</v>
      </c>
      <c r="I280" s="1">
        <v>1</v>
      </c>
      <c r="J280" t="b">
        <f t="shared" si="4"/>
        <v>1</v>
      </c>
      <c r="K280">
        <f t="array" ref="K280">INDEX($A$7:$F$3066,SMALL(IF(COUNTIF($L$5,$H$7:$H$3066)*COUNTIF($L$5,$I$7:$I$3066),MATCH(ROW($A$7:$A$3066),ROW($A$7:$A$3066)),""),ROWS($B$1:B274)),COLUMNS($A$1:B276))</f>
        <v>2008</v>
      </c>
      <c r="L280" t="str">
        <f t="array" ref="L280">INDEX($A$7:$F$3066,SMALL(IF(COUNTIF($L$5,$H$7:$H$3066)*COUNTIF($L$5,$I$7:$I$3066),MATCH(ROW($A$7:$A$3066),ROW($A$7:$A$3066)),""),ROWS($B$1:C274)),COLUMNS($A$1:C276))</f>
        <v>Hernández, Aldo; Medina, Iván Felipe; Erazo, Leydy Aleen</v>
      </c>
      <c r="M280" t="str">
        <f t="array" ref="M280">INDEX($A$7:$F$3066,SMALL(IF(COUNTIF($L$5,$H$7:$H$3066)*COUNTIF($L$5,$I$7:$I$3066),MATCH(ROW($A$7:$A$3066),ROW($A$7:$A$3066)),""),ROWS($B$1:D274)),COLUMNS($A$1:D276))</f>
        <v>Resurgencia de conductas simbólicas: Una aproximación experimental = Resurgence of symbolic behavior: An experimental approach</v>
      </c>
      <c r="N280" t="str">
        <f t="array" ref="N280">INDEX($A$7:$F$3066,SMALL(IF(COUNTIF($L$5,$H$7:$H$3066)*COUNTIF($L$5,$I$7:$I$3066),MATCH(ROW($A$7:$A$3066),ROW($A$7:$A$3066)),""),ROWS($B$1:E274)),COLUMNS($A$1:E276))</f>
        <v>Acta Colombiana de Psicología</v>
      </c>
      <c r="O280">
        <f t="array" ref="O280">INDEX($A$7:$F$3066,SMALL(IF(COUNTIF($L$5,$H$7:$H$3066)*COUNTIF($L$5,$I$7:$I$3066),MATCH(ROW($A$7:$A$3066),ROW($A$7:$A$3066)),""),ROWS($B$1:F274)),COLUMNS($A$1:F276))</f>
        <v>0</v>
      </c>
    </row>
    <row r="281" spans="1:15">
      <c r="A281" s="1">
        <f>'ScienceDirect - Initial'!A284</f>
        <v>0</v>
      </c>
      <c r="B281" s="1">
        <f>'ScienceDirect - Initial'!B284</f>
        <v>2012</v>
      </c>
      <c r="C281" s="1" t="str">
        <f>'ScienceDirect - Initial'!C284</f>
        <v>Marsteller, Tonya M.; St. Peter, Claire C.</v>
      </c>
      <c r="D281" s="1" t="str">
        <f>'ScienceDirect - Initial'!D284</f>
        <v>Resurgence during treatment challenges</v>
      </c>
      <c r="E281" s="1" t="str">
        <f>'ScienceDirect - Initial'!E284</f>
        <v>Revista Mexicana de Análisis de la Conducta</v>
      </c>
      <c r="F281" s="1">
        <f>'ScienceDirect - Initial'!F284</f>
        <v>0</v>
      </c>
      <c r="H281" s="1">
        <v>1</v>
      </c>
      <c r="I281" s="1">
        <v>1</v>
      </c>
      <c r="J281" t="b">
        <f t="shared" si="4"/>
        <v>1</v>
      </c>
      <c r="K281">
        <f t="array" ref="K281">INDEX($A$7:$F$3066,SMALL(IF(COUNTIF($L$5,$H$7:$H$3066)*COUNTIF($L$5,$I$7:$I$3066),MATCH(ROW($A$7:$A$3066),ROW($A$7:$A$3066)),""),ROWS($B$1:B275)),COLUMNS($A$1:B277))</f>
        <v>2017</v>
      </c>
      <c r="L281" t="str">
        <f t="array" ref="L281">INDEX($A$7:$F$3066,SMALL(IF(COUNTIF($L$5,$H$7:$H$3066)*COUNTIF($L$5,$I$7:$I$3066),MATCH(ROW($A$7:$A$3066),ROW($A$7:$A$3066)),""),ROWS($B$1:C275)),COLUMNS($A$1:C277))</f>
        <v>Kuroda, Toshikazu; Mizutani, Yuto; Cançado, Carlos R. X.; Podlesnik, Christopher A.</v>
      </c>
      <c r="M281" t="str">
        <f t="array" ref="M281">INDEX($A$7:$F$3066,SMALL(IF(COUNTIF($L$5,$H$7:$H$3066)*COUNTIF($L$5,$I$7:$I$3066),MATCH(ROW($A$7:$A$3066),ROW($A$7:$A$3066)),""),ROWS($B$1:D275)),COLUMNS($A$1:D277))</f>
        <v>Reversal learning and resurgence of operant behavior in zebrafish (Danio rerio)</v>
      </c>
      <c r="N281" t="str">
        <f t="array" ref="N281">INDEX($A$7:$F$3066,SMALL(IF(COUNTIF($L$5,$H$7:$H$3066)*COUNTIF($L$5,$I$7:$I$3066),MATCH(ROW($A$7:$A$3066),ROW($A$7:$A$3066)),""),ROWS($B$1:E275)),COLUMNS($A$1:E277))</f>
        <v>Behavioural Processes</v>
      </c>
      <c r="O281">
        <f t="array" ref="O281">INDEX($A$7:$F$3066,SMALL(IF(COUNTIF($L$5,$H$7:$H$3066)*COUNTIF($L$5,$I$7:$I$3066),MATCH(ROW($A$7:$A$3066),ROW($A$7:$A$3066)),""),ROWS($B$1:F275)),COLUMNS($A$1:F277))</f>
        <v>0</v>
      </c>
    </row>
    <row r="282" spans="1:15">
      <c r="A282" s="1">
        <f>'ScienceDirect - Initial'!A285</f>
        <v>0</v>
      </c>
      <c r="B282" s="1">
        <f>'ScienceDirect - Initial'!B285</f>
        <v>2020</v>
      </c>
      <c r="C282" s="1" t="str">
        <f>'ScienceDirect - Initial'!C285</f>
        <v>Brown, Katherine R.; Greer, Brian D.; Craig, Andrew R.; Sullivan, William E.; Fisher, Wayne W.; Roane, Henry S.</v>
      </c>
      <c r="D282" s="1" t="str">
        <f>'ScienceDirect - Initial'!D285</f>
        <v>Resurgence following differential reinforcement of alternative behavior implemented with and without extinction</v>
      </c>
      <c r="E282" s="1" t="str">
        <f>'ScienceDirect - Initial'!E285</f>
        <v>Journal of the Experimental Analysis of Behavior</v>
      </c>
      <c r="F282" s="1">
        <f>'ScienceDirect - Initial'!F285</f>
        <v>0</v>
      </c>
      <c r="H282" s="1">
        <v>1</v>
      </c>
      <c r="I282" s="1">
        <v>1</v>
      </c>
      <c r="J282" t="b">
        <f t="shared" si="4"/>
        <v>1</v>
      </c>
      <c r="K282">
        <f t="array" ref="K282">INDEX($A$7:$F$3066,SMALL(IF(COUNTIF($L$5,$H$7:$H$3066)*COUNTIF($L$5,$I$7:$I$3066),MATCH(ROW($A$7:$A$3066),ROW($A$7:$A$3066)),""),ROWS($B$1:B276)),COLUMNS($A$1:B278))</f>
        <v>2016</v>
      </c>
      <c r="L282" t="str">
        <f t="array" ref="L282">INDEX($A$7:$F$3066,SMALL(IF(COUNTIF($L$5,$H$7:$H$3066)*COUNTIF($L$5,$I$7:$I$3066),MATCH(ROW($A$7:$A$3066),ROW($A$7:$A$3066)),""),ROWS($B$1:C276)),COLUMNS($A$1:C278))</f>
        <v>Bouton, Mark E.; Trask, Sydney</v>
      </c>
      <c r="M282" t="str">
        <f t="array" ref="M282">INDEX($A$7:$F$3066,SMALL(IF(COUNTIF($L$5,$H$7:$H$3066)*COUNTIF($L$5,$I$7:$I$3066),MATCH(ROW($A$7:$A$3066),ROW($A$7:$A$3066)),""),ROWS($B$1:D276)),COLUMNS($A$1:D278))</f>
        <v>Role of the discriminative properties of the reinforcer in resurgence</v>
      </c>
      <c r="N282" t="str">
        <f t="array" ref="N282">INDEX($A$7:$F$3066,SMALL(IF(COUNTIF($L$5,$H$7:$H$3066)*COUNTIF($L$5,$I$7:$I$3066),MATCH(ROW($A$7:$A$3066),ROW($A$7:$A$3066)),""),ROWS($B$1:E276)),COLUMNS($A$1:E278))</f>
        <v>Learning &amp; Behavior</v>
      </c>
      <c r="O282">
        <f t="array" ref="O282">INDEX($A$7:$F$3066,SMALL(IF(COUNTIF($L$5,$H$7:$H$3066)*COUNTIF($L$5,$I$7:$I$3066),MATCH(ROW($A$7:$A$3066),ROW($A$7:$A$3066)),""),ROWS($B$1:F276)),COLUMNS($A$1:F278))</f>
        <v>0</v>
      </c>
    </row>
    <row r="283" spans="1:15">
      <c r="A283" s="1">
        <f>'ScienceDirect - Initial'!A286</f>
        <v>0</v>
      </c>
      <c r="B283" s="1">
        <f>'ScienceDirect - Initial'!B286</f>
        <v>2018</v>
      </c>
      <c r="C283" s="1" t="str">
        <f>'ScienceDirect - Initial'!C286</f>
        <v>Kestner, Kathryn M.; Romano, Lucie M.; St. Peter, Claire C.; Mesches, Gabrielle A.</v>
      </c>
      <c r="D283" s="1" t="str">
        <f>'ScienceDirect - Initial'!D286</f>
        <v>Resurgence following response cost in a human-operant procedure</v>
      </c>
      <c r="E283" s="1" t="str">
        <f>'ScienceDirect - Initial'!E286</f>
        <v>The Psychological Record</v>
      </c>
      <c r="F283" s="1">
        <f>'ScienceDirect - Initial'!F286</f>
        <v>0</v>
      </c>
      <c r="H283" s="1">
        <v>1</v>
      </c>
      <c r="I283" s="1">
        <v>1</v>
      </c>
      <c r="J283" t="b">
        <f t="shared" si="4"/>
        <v>1</v>
      </c>
      <c r="K283">
        <f t="array" ref="K283">INDEX($A$7:$F$3066,SMALL(IF(COUNTIF($L$5,$H$7:$H$3066)*COUNTIF($L$5,$I$7:$I$3066),MATCH(ROW($A$7:$A$3066),ROW($A$7:$A$3066)),""),ROWS($B$1:B277)),COLUMNS($A$1:B279))</f>
        <v>2014</v>
      </c>
      <c r="L283" t="str">
        <f t="array" ref="L283">INDEX($A$7:$F$3066,SMALL(IF(COUNTIF($L$5,$H$7:$H$3066)*COUNTIF($L$5,$I$7:$I$3066),MATCH(ROW($A$7:$A$3066),ROW($A$7:$A$3066)),""),ROWS($B$1:C277)),COLUMNS($A$1:C279))</f>
        <v>Pyszczynski, Adam D.</v>
      </c>
      <c r="M283" t="str">
        <f t="array" ref="M283">INDEX($A$7:$F$3066,SMALL(IF(COUNTIF($L$5,$H$7:$H$3066)*COUNTIF($L$5,$I$7:$I$3066),MATCH(ROW($A$7:$A$3066),ROW($A$7:$A$3066)),""),ROWS($B$1:D277)),COLUMNS($A$1:D279))</f>
        <v>Selected neuropharmacology of resurgence</v>
      </c>
      <c r="N283">
        <f t="array" ref="N283">INDEX($A$7:$F$3066,SMALL(IF(COUNTIF($L$5,$H$7:$H$3066)*COUNTIF($L$5,$I$7:$I$3066),MATCH(ROW($A$7:$A$3066),ROW($A$7:$A$3066)),""),ROWS($B$1:E277)),COLUMNS($A$1:E279))</f>
        <v>0</v>
      </c>
      <c r="O283">
        <f t="array" ref="O283">INDEX($A$7:$F$3066,SMALL(IF(COUNTIF($L$5,$H$7:$H$3066)*COUNTIF($L$5,$I$7:$I$3066),MATCH(ROW($A$7:$A$3066),ROW($A$7:$A$3066)),""),ROWS($B$1:F277)),COLUMNS($A$1:F279))</f>
        <v>0</v>
      </c>
    </row>
    <row r="284" spans="1:15">
      <c r="A284" s="1">
        <f>'ScienceDirect - Initial'!A287</f>
        <v>0</v>
      </c>
      <c r="B284" s="1">
        <f>'ScienceDirect - Initial'!B287</f>
        <v>2019</v>
      </c>
      <c r="C284" s="1" t="str">
        <f>'ScienceDirect - Initial'!C287</f>
        <v>Thrailkill, Eric A.; Ameden, Wesley C.; Bouton, Mark E.</v>
      </c>
      <c r="D284" s="1" t="str">
        <f>'ScienceDirect - Initial'!D287</f>
        <v>Resurgence in humans: Reducing relapse by increasing generalization between treatment and testing</v>
      </c>
      <c r="E284" s="1" t="str">
        <f>'ScienceDirect - Initial'!E287</f>
        <v>Journal of Experimental Psychology: Animal Learning and Cognition</v>
      </c>
      <c r="F284" s="1">
        <f>'ScienceDirect - Initial'!F287</f>
        <v>0</v>
      </c>
      <c r="H284" s="1">
        <v>1</v>
      </c>
      <c r="I284" s="1">
        <v>1</v>
      </c>
      <c r="J284" t="b">
        <f t="shared" si="4"/>
        <v>1</v>
      </c>
      <c r="K284">
        <f t="array" ref="K284">INDEX($A$7:$F$3066,SMALL(IF(COUNTIF($L$5,$H$7:$H$3066)*COUNTIF($L$5,$I$7:$I$3066),MATCH(ROW($A$7:$A$3066),ROW($A$7:$A$3066)),""),ROWS($B$1:B278)),COLUMNS($A$1:B280))</f>
        <v>2015</v>
      </c>
      <c r="L284" t="str">
        <f t="array" ref="L284">INDEX($A$7:$F$3066,SMALL(IF(COUNTIF($L$5,$H$7:$H$3066)*COUNTIF($L$5,$I$7:$I$3066),MATCH(ROW($A$7:$A$3066),ROW($A$7:$A$3066)),""),ROWS($B$1:C278)),COLUMNS($A$1:C280))</f>
        <v>Lambert, Joseph M.; Bloom, Sarah E.; Samaha, Andrew L.; Dayton, Elizabeth; Rodewald, Andrew M.</v>
      </c>
      <c r="M284" t="str">
        <f t="array" ref="M284">INDEX($A$7:$F$3066,SMALL(IF(COUNTIF($L$5,$H$7:$H$3066)*COUNTIF($L$5,$I$7:$I$3066),MATCH(ROW($A$7:$A$3066),ROW($A$7:$A$3066)),""),ROWS($B$1:D278)),COLUMNS($A$1:D280))</f>
        <v>Serial alternative response training as intervention for target response resurgence</v>
      </c>
      <c r="N284" t="str">
        <f t="array" ref="N284">INDEX($A$7:$F$3066,SMALL(IF(COUNTIF($L$5,$H$7:$H$3066)*COUNTIF($L$5,$I$7:$I$3066),MATCH(ROW($A$7:$A$3066),ROW($A$7:$A$3066)),""),ROWS($B$1:E278)),COLUMNS($A$1:E280))</f>
        <v>Journal of Applied Behavior Analysis</v>
      </c>
      <c r="O284">
        <f t="array" ref="O284">INDEX($A$7:$F$3066,SMALL(IF(COUNTIF($L$5,$H$7:$H$3066)*COUNTIF($L$5,$I$7:$I$3066),MATCH(ROW($A$7:$A$3066),ROW($A$7:$A$3066)),""),ROWS($B$1:F278)),COLUMNS($A$1:F280))</f>
        <v>0</v>
      </c>
    </row>
    <row r="285" spans="1:15">
      <c r="A285" s="1">
        <f>'ScienceDirect - Initial'!A288</f>
        <v>0</v>
      </c>
      <c r="B285" s="1">
        <f>'ScienceDirect - Initial'!B288</f>
        <v>2014</v>
      </c>
      <c r="C285" s="1" t="str">
        <f>'ScienceDirect - Initial'!C288</f>
        <v>da Silva, Stephanie P.; Cançado, Carlos R. X.; Lattal, Kennon A.</v>
      </c>
      <c r="D285" s="1" t="str">
        <f>'ScienceDirect - Initial'!D288</f>
        <v>Resurgence in Siamese fighting fish, Betta splendens</v>
      </c>
      <c r="E285" s="1" t="str">
        <f>'ScienceDirect - Initial'!E288</f>
        <v>Behavioural Processes</v>
      </c>
      <c r="F285" s="1">
        <f>'ScienceDirect - Initial'!F288</f>
        <v>0</v>
      </c>
      <c r="H285" s="1">
        <v>1</v>
      </c>
      <c r="I285" s="1">
        <v>1</v>
      </c>
      <c r="J285" t="b">
        <f t="shared" si="4"/>
        <v>1</v>
      </c>
      <c r="K285">
        <f t="array" ref="K285">INDEX($A$7:$F$3066,SMALL(IF(COUNTIF($L$5,$H$7:$H$3066)*COUNTIF($L$5,$I$7:$I$3066),MATCH(ROW($A$7:$A$3066),ROW($A$7:$A$3066)),""),ROWS($B$1:B279)),COLUMNS($A$1:B281))</f>
        <v>2019</v>
      </c>
      <c r="L285" t="str">
        <f t="array" ref="L285">INDEX($A$7:$F$3066,SMALL(IF(COUNTIF($L$5,$H$7:$H$3066)*COUNTIF($L$5,$I$7:$I$3066),MATCH(ROW($A$7:$A$3066),ROW($A$7:$A$3066)),""),ROWS($B$1:C279)),COLUMNS($A$1:C281))</f>
        <v>Kranak, Michael P.</v>
      </c>
      <c r="M285" t="str">
        <f t="array" ref="M285">INDEX($A$7:$F$3066,SMALL(IF(COUNTIF($L$5,$H$7:$H$3066)*COUNTIF($L$5,$I$7:$I$3066),MATCH(ROW($A$7:$A$3066),ROW($A$7:$A$3066)),""),ROWS($B$1:D279)),COLUMNS($A$1:D281))</f>
        <v>Serial and concurrent response presentation: Their effects on resurgence</v>
      </c>
      <c r="N285">
        <f t="array" ref="N285">INDEX($A$7:$F$3066,SMALL(IF(COUNTIF($L$5,$H$7:$H$3066)*COUNTIF($L$5,$I$7:$I$3066),MATCH(ROW($A$7:$A$3066),ROW($A$7:$A$3066)),""),ROWS($B$1:E279)),COLUMNS($A$1:E281))</f>
        <v>0</v>
      </c>
      <c r="O285">
        <f t="array" ref="O285">INDEX($A$7:$F$3066,SMALL(IF(COUNTIF($L$5,$H$7:$H$3066)*COUNTIF($L$5,$I$7:$I$3066),MATCH(ROW($A$7:$A$3066),ROW($A$7:$A$3066)),""),ROWS($B$1:F279)),COLUMNS($A$1:F281))</f>
        <v>0</v>
      </c>
    </row>
    <row r="286" spans="1:15">
      <c r="A286" s="1">
        <f>'ScienceDirect - Initial'!A289</f>
        <v>0</v>
      </c>
      <c r="B286" s="1">
        <f>'ScienceDirect - Initial'!B289</f>
        <v>2019</v>
      </c>
      <c r="C286" s="1" t="str">
        <f>'ScienceDirect - Initial'!C289</f>
        <v>Podlesnik, Christopher A.; Kuroda, Toshikazu; Jimenez‐Gomez, Corina; Abreu‐Rodrigues, Josele; Cançado, Carlos R. X.; Blackman, Abigail L.; Silverman, Karli; Villegas‐Barker, Jamie; Galbato, Melinda; Teixeira, Italo S. C.</v>
      </c>
      <c r="D286" s="1" t="str">
        <f>'ScienceDirect - Initial'!D289</f>
        <v>Resurgence is greater following a return to the training context than remaining in the extinction context</v>
      </c>
      <c r="E286" s="1" t="str">
        <f>'ScienceDirect - Initial'!E289</f>
        <v>Journal of the Experimental Analysis of Behavior</v>
      </c>
      <c r="F286" s="1">
        <f>'ScienceDirect - Initial'!F289</f>
        <v>0</v>
      </c>
      <c r="H286" s="1">
        <v>1</v>
      </c>
      <c r="I286" s="1">
        <v>1</v>
      </c>
      <c r="J286" t="b">
        <f t="shared" si="4"/>
        <v>1</v>
      </c>
      <c r="K286">
        <f t="array" ref="K286">INDEX($A$7:$F$3066,SMALL(IF(COUNTIF($L$5,$H$7:$H$3066)*COUNTIF($L$5,$I$7:$I$3066),MATCH(ROW($A$7:$A$3066),ROW($A$7:$A$3066)),""),ROWS($B$1:B280)),COLUMNS($A$1:B282))</f>
        <v>2017</v>
      </c>
      <c r="L286" t="str">
        <f t="array" ref="L286">INDEX($A$7:$F$3066,SMALL(IF(COUNTIF($L$5,$H$7:$H$3066)*COUNTIF($L$5,$I$7:$I$3066),MATCH(ROW($A$7:$A$3066),ROW($A$7:$A$3066)),""),ROWS($B$1:C280)),COLUMNS($A$1:C282))</f>
        <v>Lambert, Joseph M.; Bloom, Sarah E.; Samaha, Andrew L.; Dayton, Elizabeth</v>
      </c>
      <c r="M286" t="str">
        <f t="array" ref="M286">INDEX($A$7:$F$3066,SMALL(IF(COUNTIF($L$5,$H$7:$H$3066)*COUNTIF($L$5,$I$7:$I$3066),MATCH(ROW($A$7:$A$3066),ROW($A$7:$A$3066)),""),ROWS($B$1:D280)),COLUMNS($A$1:D282))</f>
        <v>Serial functional communication training: Extending serial DRA to mands and problem behavior</v>
      </c>
      <c r="N286" t="str">
        <f t="array" ref="N286">INDEX($A$7:$F$3066,SMALL(IF(COUNTIF($L$5,$H$7:$H$3066)*COUNTIF($L$5,$I$7:$I$3066),MATCH(ROW($A$7:$A$3066),ROW($A$7:$A$3066)),""),ROWS($B$1:E280)),COLUMNS($A$1:E282))</f>
        <v>Behavioral Interventions</v>
      </c>
      <c r="O286">
        <f t="array" ref="O286">INDEX($A$7:$F$3066,SMALL(IF(COUNTIF($L$5,$H$7:$H$3066)*COUNTIF($L$5,$I$7:$I$3066),MATCH(ROW($A$7:$A$3066),ROW($A$7:$A$3066)),""),ROWS($B$1:F280)),COLUMNS($A$1:F282))</f>
        <v>0</v>
      </c>
    </row>
    <row r="287" spans="1:15">
      <c r="A287" s="1">
        <f>'ScienceDirect - Initial'!A290</f>
        <v>0</v>
      </c>
      <c r="B287" s="1">
        <f>'ScienceDirect - Initial'!B290</f>
        <v>2019</v>
      </c>
      <c r="C287" s="1" t="str">
        <f>'ScienceDirect - Initial'!C290</f>
        <v>Nall, Rusty W.; Rung, Jillian M.; Shahan, Timothy A.</v>
      </c>
      <c r="D287" s="1" t="str">
        <f>'ScienceDirect - Initial'!D290</f>
        <v>Resurgence of a target behavior suppressed by a combination of punishment and alternative reinforcement</v>
      </c>
      <c r="E287" s="1" t="str">
        <f>'ScienceDirect - Initial'!E290</f>
        <v>Behavioural Processes</v>
      </c>
      <c r="F287" s="1">
        <f>'ScienceDirect - Initial'!F290</f>
        <v>0</v>
      </c>
      <c r="H287" s="1">
        <v>1</v>
      </c>
      <c r="I287" s="1">
        <v>1</v>
      </c>
      <c r="J287" t="b">
        <f t="shared" si="4"/>
        <v>1</v>
      </c>
      <c r="K287">
        <f t="array" ref="K287">INDEX($A$7:$F$3066,SMALL(IF(COUNTIF($L$5,$H$7:$H$3066)*COUNTIF($L$5,$I$7:$I$3066),MATCH(ROW($A$7:$A$3066),ROW($A$7:$A$3066)),""),ROWS($B$1:B281)),COLUMNS($A$1:B283))</f>
        <v>2015</v>
      </c>
      <c r="L287" t="str">
        <f t="array" ref="L287">INDEX($A$7:$F$3066,SMALL(IF(COUNTIF($L$5,$H$7:$H$3066)*COUNTIF($L$5,$I$7:$I$3066),MATCH(ROW($A$7:$A$3066),ROW($A$7:$A$3066)),""),ROWS($B$1:C281)),COLUMNS($A$1:C283))</f>
        <v>St. Peter, Claire C.</v>
      </c>
      <c r="M287" t="str">
        <f t="array" ref="M287">INDEX($A$7:$F$3066,SMALL(IF(COUNTIF($L$5,$H$7:$H$3066)*COUNTIF($L$5,$I$7:$I$3066),MATCH(ROW($A$7:$A$3066),ROW($A$7:$A$3066)),""),ROWS($B$1:D281)),COLUMNS($A$1:D283))</f>
        <v>Six reasons why applied behavior analysts should know about resurgence</v>
      </c>
      <c r="N287" t="str">
        <f t="array" ref="N287">INDEX($A$7:$F$3066,SMALL(IF(COUNTIF($L$5,$H$7:$H$3066)*COUNTIF($L$5,$I$7:$I$3066),MATCH(ROW($A$7:$A$3066),ROW($A$7:$A$3066)),""),ROWS($B$1:E281)),COLUMNS($A$1:E283))</f>
        <v>Revista Mexicana de Análisis de la Conducta</v>
      </c>
      <c r="O287">
        <f t="array" ref="O287">INDEX($A$7:$F$3066,SMALL(IF(COUNTIF($L$5,$H$7:$H$3066)*COUNTIF($L$5,$I$7:$I$3066),MATCH(ROW($A$7:$A$3066),ROW($A$7:$A$3066)),""),ROWS($B$1:F281)),COLUMNS($A$1:F283))</f>
        <v>0</v>
      </c>
    </row>
    <row r="288" spans="1:15">
      <c r="A288" s="1">
        <f>'ScienceDirect - Initial'!A291</f>
        <v>0</v>
      </c>
      <c r="B288" s="1">
        <f>'ScienceDirect - Initial'!B291</f>
        <v>2006</v>
      </c>
      <c r="C288" s="1" t="str">
        <f>'ScienceDirect - Initial'!C291</f>
        <v>Podlesnik, Christopher A.; Jimenez-Gomez, Corina; Shahan, Timothy A.</v>
      </c>
      <c r="D288" s="1" t="str">
        <f>'ScienceDirect - Initial'!D291</f>
        <v>Resurgence of alcohol seeking produced by discontinuing non-drug reinforcement as an animal model of drug relapse</v>
      </c>
      <c r="E288" s="1" t="str">
        <f>'ScienceDirect - Initial'!E291</f>
        <v>Behavioural Pharmacology</v>
      </c>
      <c r="F288" s="1">
        <f>'ScienceDirect - Initial'!F291</f>
        <v>0</v>
      </c>
      <c r="H288" s="1">
        <v>1</v>
      </c>
      <c r="I288" s="1">
        <v>1</v>
      </c>
      <c r="J288" t="b">
        <f t="shared" si="4"/>
        <v>1</v>
      </c>
      <c r="K288">
        <f t="array" ref="K288">INDEX($A$7:$F$3066,SMALL(IF(COUNTIF($L$5,$H$7:$H$3066)*COUNTIF($L$5,$I$7:$I$3066),MATCH(ROW($A$7:$A$3066),ROW($A$7:$A$3066)),""),ROWS($B$1:B282)),COLUMNS($A$1:B284))</f>
        <v>2013</v>
      </c>
      <c r="L288" t="str">
        <f t="array" ref="L288">INDEX($A$7:$F$3066,SMALL(IF(COUNTIF($L$5,$H$7:$H$3066)*COUNTIF($L$5,$I$7:$I$3066),MATCH(ROW($A$7:$A$3066),ROW($A$7:$A$3066)),""),ROWS($B$1:C282)),COLUMNS($A$1:C284))</f>
        <v>Winterbauer, Neil E.; Lucke, Sara; Bouton, Mark E.</v>
      </c>
      <c r="M288" t="str">
        <f t="array" ref="M288">INDEX($A$7:$F$3066,SMALL(IF(COUNTIF($L$5,$H$7:$H$3066)*COUNTIF($L$5,$I$7:$I$3066),MATCH(ROW($A$7:$A$3066),ROW($A$7:$A$3066)),""),ROWS($B$1:D282)),COLUMNS($A$1:D284))</f>
        <v>Some factors modulating the strength of resurgence after extinction of an instrumental behavior</v>
      </c>
      <c r="N288" t="str">
        <f t="array" ref="N288">INDEX($A$7:$F$3066,SMALL(IF(COUNTIF($L$5,$H$7:$H$3066)*COUNTIF($L$5,$I$7:$I$3066),MATCH(ROW($A$7:$A$3066),ROW($A$7:$A$3066)),""),ROWS($B$1:E282)),COLUMNS($A$1:E284))</f>
        <v>Learning and Motivation</v>
      </c>
      <c r="O288">
        <f t="array" ref="O288">INDEX($A$7:$F$3066,SMALL(IF(COUNTIF($L$5,$H$7:$H$3066)*COUNTIF($L$5,$I$7:$I$3066),MATCH(ROW($A$7:$A$3066),ROW($A$7:$A$3066)),""),ROWS($B$1:F282)),COLUMNS($A$1:F284))</f>
        <v>0</v>
      </c>
    </row>
    <row r="289" spans="1:15">
      <c r="A289" s="1">
        <f>'ScienceDirect - Initial'!A292</f>
        <v>0</v>
      </c>
      <c r="B289" s="1">
        <f>'ScienceDirect - Initial'!B292</f>
        <v>2001</v>
      </c>
      <c r="C289" s="1" t="str">
        <f>'ScienceDirect - Initial'!C292</f>
        <v>Sutton, Carole</v>
      </c>
      <c r="D289" s="1" t="str">
        <f>'ScienceDirect - Initial'!D292</f>
        <v>Resurgence of attachment (behaviours) within a cognitive behavioural intervention: Evidence from research</v>
      </c>
      <c r="E289" s="1" t="str">
        <f>'ScienceDirect - Initial'!E292</f>
        <v>Behavioural and Cognitive Psychotherapy</v>
      </c>
      <c r="F289" s="1">
        <f>'ScienceDirect - Initial'!F292</f>
        <v>0</v>
      </c>
      <c r="H289" s="1">
        <v>1</v>
      </c>
      <c r="I289" s="1">
        <v>1</v>
      </c>
      <c r="J289" t="b">
        <f t="shared" si="4"/>
        <v>1</v>
      </c>
      <c r="K289">
        <f t="array" ref="K289">INDEX($A$7:$F$3066,SMALL(IF(COUNTIF($L$5,$H$7:$H$3066)*COUNTIF($L$5,$I$7:$I$3066),MATCH(ROW($A$7:$A$3066),ROW($A$7:$A$3066)),""),ROWS($B$1:B283)),COLUMNS($A$1:B285))</f>
        <v>2017</v>
      </c>
      <c r="L289" t="str">
        <f t="array" ref="L289">INDEX($A$7:$F$3066,SMALL(IF(COUNTIF($L$5,$H$7:$H$3066)*COUNTIF($L$5,$I$7:$I$3066),MATCH(ROW($A$7:$A$3066),ROW($A$7:$A$3066)),""),ROWS($B$1:C283)),COLUMNS($A$1:C285))</f>
        <v>Craig, Andrew R.; Browning, Kaitlyn O.; Shahan, Timothy A.</v>
      </c>
      <c r="M289" t="str">
        <f t="array" ref="M289">INDEX($A$7:$F$3066,SMALL(IF(COUNTIF($L$5,$H$7:$H$3066)*COUNTIF($L$5,$I$7:$I$3066),MATCH(ROW($A$7:$A$3066),ROW($A$7:$A$3066)),""),ROWS($B$1:D283)),COLUMNS($A$1:D285))</f>
        <v>Stimuli previously associated with reinforcement mitigate resurgence</v>
      </c>
      <c r="N289" t="str">
        <f t="array" ref="N289">INDEX($A$7:$F$3066,SMALL(IF(COUNTIF($L$5,$H$7:$H$3066)*COUNTIF($L$5,$I$7:$I$3066),MATCH(ROW($A$7:$A$3066),ROW($A$7:$A$3066)),""),ROWS($B$1:E283)),COLUMNS($A$1:E285))</f>
        <v>Journal of the Experimental Analysis of Behavior</v>
      </c>
      <c r="O289">
        <f t="array" ref="O289">INDEX($A$7:$F$3066,SMALL(IF(COUNTIF($L$5,$H$7:$H$3066)*COUNTIF($L$5,$I$7:$I$3066),MATCH(ROW($A$7:$A$3066),ROW($A$7:$A$3066)),""),ROWS($B$1:F283)),COLUMNS($A$1:F285))</f>
        <v>0</v>
      </c>
    </row>
    <row r="290" spans="1:15">
      <c r="A290" s="1">
        <f>'ScienceDirect - Initial'!A293</f>
        <v>0</v>
      </c>
      <c r="B290" s="1">
        <f>'ScienceDirect - Initial'!B293</f>
        <v>2007</v>
      </c>
      <c r="C290" s="1" t="str">
        <f>'ScienceDirect - Initial'!C293</f>
        <v>Reed, Phil; Morgan, Theresa A.</v>
      </c>
      <c r="D290" s="1" t="str">
        <f>'ScienceDirect - Initial'!D293</f>
        <v>Resurgence of behavior during extinction depends on previous rate of response</v>
      </c>
      <c r="E290" s="1" t="str">
        <f>'ScienceDirect - Initial'!E293</f>
        <v>Learning &amp; Behavior</v>
      </c>
      <c r="F290" s="1">
        <f>'ScienceDirect - Initial'!F293</f>
        <v>0</v>
      </c>
      <c r="H290" s="1">
        <v>1</v>
      </c>
      <c r="I290" s="1">
        <v>1</v>
      </c>
      <c r="J290" t="b">
        <f t="shared" si="4"/>
        <v>1</v>
      </c>
      <c r="K290">
        <f t="array" ref="K290">INDEX($A$7:$F$3066,SMALL(IF(COUNTIF($L$5,$H$7:$H$3066)*COUNTIF($L$5,$I$7:$I$3066),MATCH(ROW($A$7:$A$3066),ROW($A$7:$A$3066)),""),ROWS($B$1:B284)),COLUMNS($A$1:B286))</f>
        <v>2018</v>
      </c>
      <c r="L290" t="str">
        <f t="array" ref="L290">INDEX($A$7:$F$3066,SMALL(IF(COUNTIF($L$5,$H$7:$H$3066)*COUNTIF($L$5,$I$7:$I$3066),MATCH(ROW($A$7:$A$3066),ROW($A$7:$A$3066)),""),ROWS($B$1:C284)),COLUMNS($A$1:C286))</f>
        <v>Nighbor, Tyler D.; Kincaid, Stephanie L.; O'Hearn, Christopher M.; Lattal, Kennon A.</v>
      </c>
      <c r="M290" t="str">
        <f t="array" ref="M290">INDEX($A$7:$F$3066,SMALL(IF(COUNTIF($L$5,$H$7:$H$3066)*COUNTIF($L$5,$I$7:$I$3066),MATCH(ROW($A$7:$A$3066),ROW($A$7:$A$3066)),""),ROWS($B$1:D284)),COLUMNS($A$1:D286))</f>
        <v>Stimulus contributions to operant resurgence</v>
      </c>
      <c r="N290" t="str">
        <f t="array" ref="N290">INDEX($A$7:$F$3066,SMALL(IF(COUNTIF($L$5,$H$7:$H$3066)*COUNTIF($L$5,$I$7:$I$3066),MATCH(ROW($A$7:$A$3066),ROW($A$7:$A$3066)),""),ROWS($B$1:E284)),COLUMNS($A$1:E286))</f>
        <v>Journal of the Experimental Analysis of Behavior</v>
      </c>
      <c r="O290">
        <f t="array" ref="O290">INDEX($A$7:$F$3066,SMALL(IF(COUNTIF($L$5,$H$7:$H$3066)*COUNTIF($L$5,$I$7:$I$3066),MATCH(ROW($A$7:$A$3066),ROW($A$7:$A$3066)),""),ROWS($B$1:F284)),COLUMNS($A$1:F286))</f>
        <v>0</v>
      </c>
    </row>
    <row r="291" spans="1:15">
      <c r="A291" s="1">
        <f>'ScienceDirect - Initial'!A294</f>
        <v>0</v>
      </c>
      <c r="B291" s="1">
        <f>'ScienceDirect - Initial'!B294</f>
        <v>2019</v>
      </c>
      <c r="C291" s="1" t="str">
        <f>'ScienceDirect - Initial'!C294</f>
        <v>Radhakrishnan, Supriya; Gerow, Stephanie; Weston, Regan</v>
      </c>
      <c r="D291" s="1" t="str">
        <f>'ScienceDirect - Initial'!D294</f>
        <v>Resurgence of challenging behavior following functional communication training for children with disabilities: A literature review</v>
      </c>
      <c r="E291" s="1" t="str">
        <f>'ScienceDirect - Initial'!E294</f>
        <v>Journal of Developmental and Physical Disabilities</v>
      </c>
      <c r="F291" s="1">
        <f>'ScienceDirect - Initial'!F294</f>
        <v>0</v>
      </c>
      <c r="H291" s="1">
        <v>1</v>
      </c>
      <c r="I291" s="1">
        <v>1</v>
      </c>
      <c r="J291" t="b">
        <f t="shared" si="4"/>
        <v>1</v>
      </c>
      <c r="K291">
        <f t="array" ref="K291">INDEX($A$7:$F$3066,SMALL(IF(COUNTIF($L$5,$H$7:$H$3066)*COUNTIF($L$5,$I$7:$I$3066),MATCH(ROW($A$7:$A$3066),ROW($A$7:$A$3066)),""),ROWS($B$1:B285)),COLUMNS($A$1:B287))</f>
        <v>2015</v>
      </c>
      <c r="L291" t="str">
        <f t="array" ref="L291">INDEX($A$7:$F$3066,SMALL(IF(COUNTIF($L$5,$H$7:$H$3066)*COUNTIF($L$5,$I$7:$I$3066),MATCH(ROW($A$7:$A$3066),ROW($A$7:$A$3066)),""),ROWS($B$1:C285)),COLUMNS($A$1:C287))</f>
        <v>Kincaid, Stephanie L.; Lattal, Kennon A.; Spence, Jake</v>
      </c>
      <c r="M291" t="str">
        <f t="array" ref="M291">INDEX($A$7:$F$3066,SMALL(IF(COUNTIF($L$5,$H$7:$H$3066)*COUNTIF($L$5,$I$7:$I$3066),MATCH(ROW($A$7:$A$3066),ROW($A$7:$A$3066)),""),ROWS($B$1:D285)),COLUMNS($A$1:D287))</f>
        <v>Super-resurgence: ABA renewal increases resurgence</v>
      </c>
      <c r="N291" t="str">
        <f t="array" ref="N291">INDEX($A$7:$F$3066,SMALL(IF(COUNTIF($L$5,$H$7:$H$3066)*COUNTIF($L$5,$I$7:$I$3066),MATCH(ROW($A$7:$A$3066),ROW($A$7:$A$3066)),""),ROWS($B$1:E285)),COLUMNS($A$1:E287))</f>
        <v>Behavioural Processes</v>
      </c>
      <c r="O291">
        <f t="array" ref="O291">INDEX($A$7:$F$3066,SMALL(IF(COUNTIF($L$5,$H$7:$H$3066)*COUNTIF($L$5,$I$7:$I$3066),MATCH(ROW($A$7:$A$3066),ROW($A$7:$A$3066)),""),ROWS($B$1:F285)),COLUMNS($A$1:F287))</f>
        <v>0</v>
      </c>
    </row>
    <row r="292" spans="1:15">
      <c r="A292" s="1">
        <f>'ScienceDirect - Initial'!A295</f>
        <v>0</v>
      </c>
      <c r="B292" s="1">
        <f>'ScienceDirect - Initial'!B295</f>
        <v>2015</v>
      </c>
      <c r="C292" s="1" t="str">
        <f>'ScienceDirect - Initial'!C295</f>
        <v>Moriyama, Tetsumi; Kazama, Lisa; Obata, Satoshi; Nakamura, Tatsuhiro</v>
      </c>
      <c r="D292" s="1" t="str">
        <f>'ScienceDirect - Initial'!D295</f>
        <v>Resurgence of chicks’ key-peck responding with an imprinted stimulus or food as reinforcer</v>
      </c>
      <c r="E292" s="1" t="str">
        <f>'ScienceDirect - Initial'!E295</f>
        <v>Revista Mexicana de Análisis de la Conducta</v>
      </c>
      <c r="F292" s="1">
        <f>'ScienceDirect - Initial'!F295</f>
        <v>0</v>
      </c>
      <c r="H292" s="1">
        <v>1</v>
      </c>
      <c r="I292" s="1">
        <v>1</v>
      </c>
      <c r="J292" t="b">
        <f t="shared" si="4"/>
        <v>1</v>
      </c>
      <c r="K292">
        <f t="array" ref="K292">INDEX($A$7:$F$3066,SMALL(IF(COUNTIF($L$5,$H$7:$H$3066)*COUNTIF($L$5,$I$7:$I$3066),MATCH(ROW($A$7:$A$3066),ROW($A$7:$A$3066)),""),ROWS($B$1:B286)),COLUMNS($A$1:B288))</f>
        <v>2016</v>
      </c>
      <c r="L292" t="str">
        <f t="array" ref="L292">INDEX($A$7:$F$3066,SMALL(IF(COUNTIF($L$5,$H$7:$H$3066)*COUNTIF($L$5,$I$7:$I$3066),MATCH(ROW($A$7:$A$3066),ROW($A$7:$A$3066)),""),ROWS($B$1:C286)),COLUMNS($A$1:C288))</f>
        <v>Kincaid, Stephanie L.</v>
      </c>
      <c r="M292" t="str">
        <f t="array" ref="M292">INDEX($A$7:$F$3066,SMALL(IF(COUNTIF($L$5,$H$7:$H$3066)*COUNTIF($L$5,$I$7:$I$3066),MATCH(ROW($A$7:$A$3066),ROW($A$7:$A$3066)),""),ROWS($B$1:D286)),COLUMNS($A$1:D288))</f>
        <v>Testing for recurrence of ratio-strained behavior with reinstatement, resurgence, and renewal</v>
      </c>
      <c r="N292">
        <f t="array" ref="N292">INDEX($A$7:$F$3066,SMALL(IF(COUNTIF($L$5,$H$7:$H$3066)*COUNTIF($L$5,$I$7:$I$3066),MATCH(ROW($A$7:$A$3066),ROW($A$7:$A$3066)),""),ROWS($B$1:E286)),COLUMNS($A$1:E288))</f>
        <v>0</v>
      </c>
      <c r="O292">
        <f t="array" ref="O292">INDEX($A$7:$F$3066,SMALL(IF(COUNTIF($L$5,$H$7:$H$3066)*COUNTIF($L$5,$I$7:$I$3066),MATCH(ROW($A$7:$A$3066),ROW($A$7:$A$3066)),""),ROWS($B$1:F286)),COLUMNS($A$1:F288))</f>
        <v>0</v>
      </c>
    </row>
    <row r="293" spans="1:15">
      <c r="A293" s="1">
        <f>'ScienceDirect - Initial'!A296</f>
        <v>0</v>
      </c>
      <c r="B293" s="1">
        <f>'ScienceDirect - Initial'!B296</f>
        <v>2020</v>
      </c>
      <c r="C293" s="1" t="str">
        <f>'ScienceDirect - Initial'!C296</f>
        <v>Nall, Rusty W.</v>
      </c>
      <c r="D293" s="1" t="str">
        <f>'ScienceDirect - Initial'!D296</f>
        <v>Resurgence of cocaine-seeking in rats following long access and punishment</v>
      </c>
      <c r="E293" s="1">
        <f>'ScienceDirect - Initial'!E296</f>
        <v>0</v>
      </c>
      <c r="F293" s="1">
        <f>'ScienceDirect - Initial'!F296</f>
        <v>0</v>
      </c>
      <c r="H293" s="1">
        <v>1</v>
      </c>
      <c r="I293" s="1">
        <v>1</v>
      </c>
      <c r="J293" t="b">
        <f t="shared" si="4"/>
        <v>1</v>
      </c>
      <c r="K293">
        <f t="array" ref="K293">INDEX($A$7:$F$3066,SMALL(IF(COUNTIF($L$5,$H$7:$H$3066)*COUNTIF($L$5,$I$7:$I$3066),MATCH(ROW($A$7:$A$3066),ROW($A$7:$A$3066)),""),ROWS($B$1:B287)),COLUMNS($A$1:B289))</f>
        <v>2020</v>
      </c>
      <c r="L293" t="str">
        <f t="array" ref="L293">INDEX($A$7:$F$3066,SMALL(IF(COUNTIF($L$5,$H$7:$H$3066)*COUNTIF($L$5,$I$7:$I$3066),MATCH(ROW($A$7:$A$3066),ROW($A$7:$A$3066)),""),ROWS($B$1:C287)),COLUMNS($A$1:C289))</f>
        <v>Lattal, Kennon A.; Oliver, Anthony C.</v>
      </c>
      <c r="M293" t="str">
        <f t="array" ref="M293">INDEX($A$7:$F$3066,SMALL(IF(COUNTIF($L$5,$H$7:$H$3066)*COUNTIF($L$5,$I$7:$I$3066),MATCH(ROW($A$7:$A$3066),ROW($A$7:$A$3066)),""),ROWS($B$1:D287)),COLUMNS($A$1:D289))</f>
        <v>The control response in assessing resurgence: Useful or compromised tool?</v>
      </c>
      <c r="N293" t="str">
        <f t="array" ref="N293">INDEX($A$7:$F$3066,SMALL(IF(COUNTIF($L$5,$H$7:$H$3066)*COUNTIF($L$5,$I$7:$I$3066),MATCH(ROW($A$7:$A$3066),ROW($A$7:$A$3066)),""),ROWS($B$1:E287)),COLUMNS($A$1:E289))</f>
        <v>Journal of the Experimental Analysis of Behavior</v>
      </c>
      <c r="O293">
        <f t="array" ref="O293">INDEX($A$7:$F$3066,SMALL(IF(COUNTIF($L$5,$H$7:$H$3066)*COUNTIF($L$5,$I$7:$I$3066),MATCH(ROW($A$7:$A$3066),ROW($A$7:$A$3066)),""),ROWS($B$1:F287)),COLUMNS($A$1:F289))</f>
        <v>0</v>
      </c>
    </row>
    <row r="294" spans="1:15">
      <c r="A294" s="1">
        <f>'ScienceDirect - Initial'!A297</f>
        <v>0</v>
      </c>
      <c r="B294" s="1">
        <f>'ScienceDirect - Initial'!B297</f>
        <v>1996</v>
      </c>
      <c r="C294" s="1" t="str">
        <f>'ScienceDirect - Initial'!C297</f>
        <v>Wilson, Kelly G.; Hayes, Steven C.</v>
      </c>
      <c r="D294" s="1" t="str">
        <f>'ScienceDirect - Initial'!D297</f>
        <v>Resurgence of derived stimulus relations</v>
      </c>
      <c r="E294" s="1" t="str">
        <f>'ScienceDirect - Initial'!E297</f>
        <v>Journal of the Experimental Analysis of Behavior</v>
      </c>
      <c r="F294" s="1">
        <f>'ScienceDirect - Initial'!F297</f>
        <v>0</v>
      </c>
      <c r="H294" s="1">
        <v>1</v>
      </c>
      <c r="I294" s="1">
        <v>1</v>
      </c>
      <c r="J294" t="b">
        <f t="shared" si="4"/>
        <v>1</v>
      </c>
      <c r="K294">
        <f t="array" ref="K294">INDEX($A$7:$F$3066,SMALL(IF(COUNTIF($L$5,$H$7:$H$3066)*COUNTIF($L$5,$I$7:$I$3066),MATCH(ROW($A$7:$A$3066),ROW($A$7:$A$3066)),""),ROWS($B$1:B288)),COLUMNS($A$1:B290))</f>
        <v>2012</v>
      </c>
      <c r="L294" t="str">
        <f t="array" ref="L294">INDEX($A$7:$F$3066,SMALL(IF(COUNTIF($L$5,$H$7:$H$3066)*COUNTIF($L$5,$I$7:$I$3066),MATCH(ROW($A$7:$A$3066),ROW($A$7:$A$3066)),""),ROWS($B$1:C288)),COLUMNS($A$1:C290))</f>
        <v>McHugh, Louise; Procter, Jonathan; Herzog, Michaela; Schock, Anne-Kathrin; Reed, Phil</v>
      </c>
      <c r="M294" t="str">
        <f t="array" ref="M294">INDEX($A$7:$F$3066,SMALL(IF(COUNTIF($L$5,$H$7:$H$3066)*COUNTIF($L$5,$I$7:$I$3066),MATCH(ROW($A$7:$A$3066),ROW($A$7:$A$3066)),""),ROWS($B$1:D288)),COLUMNS($A$1:D290))</f>
        <v>The effect of mindfulness on extinction and behavioral resurgence</v>
      </c>
      <c r="N294" t="str">
        <f t="array" ref="N294">INDEX($A$7:$F$3066,SMALL(IF(COUNTIF($L$5,$H$7:$H$3066)*COUNTIF($L$5,$I$7:$I$3066),MATCH(ROW($A$7:$A$3066),ROW($A$7:$A$3066)),""),ROWS($B$1:E288)),COLUMNS($A$1:E290))</f>
        <v>Learning &amp; Behavior</v>
      </c>
      <c r="O294">
        <f t="array" ref="O294">INDEX($A$7:$F$3066,SMALL(IF(COUNTIF($L$5,$H$7:$H$3066)*COUNTIF($L$5,$I$7:$I$3066),MATCH(ROW($A$7:$A$3066),ROW($A$7:$A$3066)),""),ROWS($B$1:F288)),COLUMNS($A$1:F290))</f>
        <v>0</v>
      </c>
    </row>
    <row r="295" spans="1:15">
      <c r="A295" s="1">
        <f>'ScienceDirect - Initial'!A298</f>
        <v>0</v>
      </c>
      <c r="B295" s="1">
        <f>'ScienceDirect - Initial'!B298</f>
        <v>2019</v>
      </c>
      <c r="C295" s="1" t="str">
        <f>'ScienceDirect - Initial'!C298</f>
        <v>Wu, Kelly L.; Lorenz, Amanda K.; Christensen, Kelly J.; Feely, Molly A.; Carey, Elise C.; Strand, Jacob J.</v>
      </c>
      <c r="D295" s="1" t="str">
        <f>'ScienceDirect - Initial'!D298</f>
        <v>Resurgence of eating disorders with olanzapine</v>
      </c>
      <c r="E295" s="1" t="str">
        <f>'ScienceDirect - Initial'!E298</f>
        <v>Journal of Palliative Medicine</v>
      </c>
      <c r="F295" s="1">
        <f>'ScienceDirect - Initial'!F298</f>
        <v>0</v>
      </c>
      <c r="H295" s="1">
        <v>0</v>
      </c>
      <c r="I295" s="1">
        <v>0</v>
      </c>
      <c r="J295" t="b">
        <f t="shared" si="4"/>
        <v>1</v>
      </c>
      <c r="K295">
        <f t="array" ref="K295">INDEX($A$7:$F$3066,SMALL(IF(COUNTIF($L$5,$H$7:$H$3066)*COUNTIF($L$5,$I$7:$I$3066),MATCH(ROW($A$7:$A$3066),ROW($A$7:$A$3066)),""),ROWS($B$1:B289)),COLUMNS($A$1:B291))</f>
        <v>2011</v>
      </c>
      <c r="L295" t="str">
        <f t="array" ref="L295">INDEX($A$7:$F$3066,SMALL(IF(COUNTIF($L$5,$H$7:$H$3066)*COUNTIF($L$5,$I$7:$I$3066),MATCH(ROW($A$7:$A$3066),ROW($A$7:$A$3066)),""),ROWS($B$1:C289)),COLUMNS($A$1:C291))</f>
        <v>Weeden, Marc Alden</v>
      </c>
      <c r="M295" t="str">
        <f t="array" ref="M295">INDEX($A$7:$F$3066,SMALL(IF(COUNTIF($L$5,$H$7:$H$3066)*COUNTIF($L$5,$I$7:$I$3066),MATCH(ROW($A$7:$A$3066),ROW($A$7:$A$3066)),""),ROWS($B$1:D289)),COLUMNS($A$1:D291))</f>
        <v>The effects of chlordiazepoxide on resurgence in male rats: A preliminary investigation</v>
      </c>
      <c r="N295">
        <f t="array" ref="N295">INDEX($A$7:$F$3066,SMALL(IF(COUNTIF($L$5,$H$7:$H$3066)*COUNTIF($L$5,$I$7:$I$3066),MATCH(ROW($A$7:$A$3066),ROW($A$7:$A$3066)),""),ROWS($B$1:E289)),COLUMNS($A$1:E291))</f>
        <v>0</v>
      </c>
      <c r="O295">
        <f t="array" ref="O295">INDEX($A$7:$F$3066,SMALL(IF(COUNTIF($L$5,$H$7:$H$3066)*COUNTIF($L$5,$I$7:$I$3066),MATCH(ROW($A$7:$A$3066),ROW($A$7:$A$3066)),""),ROWS($B$1:F289)),COLUMNS($A$1:F291))</f>
        <v>0</v>
      </c>
    </row>
    <row r="296" spans="1:15">
      <c r="A296" s="1">
        <f>'ScienceDirect - Initial'!A299</f>
        <v>0</v>
      </c>
      <c r="B296" s="1">
        <f>'ScienceDirect - Initial'!B299</f>
        <v>2003</v>
      </c>
      <c r="C296" s="1" t="str">
        <f>'ScienceDirect - Initial'!C299</f>
        <v>Aguilera, Carolina</v>
      </c>
      <c r="D296" s="1" t="str">
        <f>'ScienceDirect - Initial'!D299</f>
        <v>Resurgence of inaccurately instructed behavior</v>
      </c>
      <c r="E296" s="1">
        <f>'ScienceDirect - Initial'!E299</f>
        <v>0</v>
      </c>
      <c r="F296" s="1">
        <f>'ScienceDirect - Initial'!F299</f>
        <v>0</v>
      </c>
      <c r="H296" s="1">
        <v>1</v>
      </c>
      <c r="I296" s="1">
        <v>1</v>
      </c>
      <c r="J296" t="b">
        <f t="shared" si="4"/>
        <v>1</v>
      </c>
      <c r="K296">
        <f t="array" ref="K296">INDEX($A$7:$F$3066,SMALL(IF(COUNTIF($L$5,$H$7:$H$3066)*COUNTIF($L$5,$I$7:$I$3066),MATCH(ROW($A$7:$A$3066),ROW($A$7:$A$3066)),""),ROWS($B$1:B290)),COLUMNS($A$1:B292))</f>
        <v>2015</v>
      </c>
      <c r="L296" t="str">
        <f t="array" ref="L296">INDEX($A$7:$F$3066,SMALL(IF(COUNTIF($L$5,$H$7:$H$3066)*COUNTIF($L$5,$I$7:$I$3066),MATCH(ROW($A$7:$A$3066),ROW($A$7:$A$3066)),""),ROWS($B$1:C290)),COLUMNS($A$1:C292))</f>
        <v>Kestner, Katie; Redner, Ryan; Watkins, Erin E.; Poling, Alan</v>
      </c>
      <c r="M296" t="str">
        <f t="array" ref="M296">INDEX($A$7:$F$3066,SMALL(IF(COUNTIF($L$5,$H$7:$H$3066)*COUNTIF($L$5,$I$7:$I$3066),MATCH(ROW($A$7:$A$3066),ROW($A$7:$A$3066)),""),ROWS($B$1:D290)),COLUMNS($A$1:D292))</f>
        <v>The effects of punishment on resurgence in laboratory rats</v>
      </c>
      <c r="N296" t="str">
        <f t="array" ref="N296">INDEX($A$7:$F$3066,SMALL(IF(COUNTIF($L$5,$H$7:$H$3066)*COUNTIF($L$5,$I$7:$I$3066),MATCH(ROW($A$7:$A$3066),ROW($A$7:$A$3066)),""),ROWS($B$1:E290)),COLUMNS($A$1:E292))</f>
        <v>The Psychological Record</v>
      </c>
      <c r="O296">
        <f t="array" ref="O296">INDEX($A$7:$F$3066,SMALL(IF(COUNTIF($L$5,$H$7:$H$3066)*COUNTIF($L$5,$I$7:$I$3066),MATCH(ROW($A$7:$A$3066),ROW($A$7:$A$3066)),""),ROWS($B$1:F290)),COLUMNS($A$1:F292))</f>
        <v>0</v>
      </c>
    </row>
    <row r="297" spans="1:15">
      <c r="A297" s="1">
        <f>'ScienceDirect - Initial'!A300</f>
        <v>0</v>
      </c>
      <c r="B297" s="1">
        <f>'ScienceDirect - Initial'!B300</f>
        <v>2009</v>
      </c>
      <c r="C297" s="1" t="str">
        <f>'ScienceDirect - Initial'!C300</f>
        <v>Bruzek, Jennifer L.; Thompson, Rachel H.; Peters, Lindsay</v>
      </c>
      <c r="D297" s="1" t="str">
        <f>'ScienceDirect - Initial'!D300</f>
        <v>Resurgence of infant caregiving responses</v>
      </c>
      <c r="E297" s="1" t="str">
        <f>'ScienceDirect - Initial'!E300</f>
        <v>Journal of the Experimental Analysis of Behavior</v>
      </c>
      <c r="F297" s="1">
        <f>'ScienceDirect - Initial'!F300</f>
        <v>0</v>
      </c>
      <c r="H297" s="1">
        <v>1</v>
      </c>
      <c r="I297" s="1">
        <v>1</v>
      </c>
      <c r="J297" t="b">
        <f t="shared" si="4"/>
        <v>1</v>
      </c>
      <c r="K297">
        <f t="array" ref="K297">INDEX($A$7:$F$3066,SMALL(IF(COUNTIF($L$5,$H$7:$H$3066)*COUNTIF($L$5,$I$7:$I$3066),MATCH(ROW($A$7:$A$3066),ROW($A$7:$A$3066)),""),ROWS($B$1:B291)),COLUMNS($A$1:B293))</f>
        <v>2013</v>
      </c>
      <c r="L297" t="str">
        <f t="array" ref="L297">INDEX($A$7:$F$3066,SMALL(IF(COUNTIF($L$5,$H$7:$H$3066)*COUNTIF($L$5,$I$7:$I$3066),MATCH(ROW($A$7:$A$3066),ROW($A$7:$A$3066)),""),ROWS($B$1:C291)),COLUMNS($A$1:C293))</f>
        <v>Redner, Ryan Nathaniel</v>
      </c>
      <c r="M297" t="str">
        <f t="array" ref="M297">INDEX($A$7:$F$3066,SMALL(IF(COUNTIF($L$5,$H$7:$H$3066)*COUNTIF($L$5,$I$7:$I$3066),MATCH(ROW($A$7:$A$3066),ROW($A$7:$A$3066)),""),ROWS($B$1:D291)),COLUMNS($A$1:D293))</f>
        <v>The effects of repeated resurgence conditions on the magnitude of resurgence</v>
      </c>
      <c r="N297">
        <f t="array" ref="N297">INDEX($A$7:$F$3066,SMALL(IF(COUNTIF($L$5,$H$7:$H$3066)*COUNTIF($L$5,$I$7:$I$3066),MATCH(ROW($A$7:$A$3066),ROW($A$7:$A$3066)),""),ROWS($B$1:E291)),COLUMNS($A$1:E293))</f>
        <v>0</v>
      </c>
      <c r="O297">
        <f t="array" ref="O297">INDEX($A$7:$F$3066,SMALL(IF(COUNTIF($L$5,$H$7:$H$3066)*COUNTIF($L$5,$I$7:$I$3066),MATCH(ROW($A$7:$A$3066),ROW($A$7:$A$3066)),""),ROWS($B$1:F291)),COLUMNS($A$1:F293))</f>
        <v>0</v>
      </c>
    </row>
    <row r="298" spans="1:15">
      <c r="A298" s="1">
        <f>'ScienceDirect - Initial'!A301</f>
        <v>0</v>
      </c>
      <c r="B298" s="1">
        <f>'ScienceDirect - Initial'!B301</f>
        <v>2014</v>
      </c>
      <c r="C298" s="1" t="str">
        <f>'ScienceDirect - Initial'!C301</f>
        <v>Bouton, Mark E.; Schepers, Scott T.</v>
      </c>
      <c r="D298" s="1" t="str">
        <f>'ScienceDirect - Initial'!D301</f>
        <v>Resurgence of instrumental behavior after an abstinence contingency</v>
      </c>
      <c r="E298" s="1" t="str">
        <f>'ScienceDirect - Initial'!E301</f>
        <v>Learning &amp; Behavior</v>
      </c>
      <c r="F298" s="1">
        <f>'ScienceDirect - Initial'!F301</f>
        <v>0</v>
      </c>
      <c r="H298" s="1">
        <v>1</v>
      </c>
      <c r="I298" s="1">
        <v>1</v>
      </c>
      <c r="J298" t="b">
        <f t="shared" si="4"/>
        <v>1</v>
      </c>
      <c r="K298">
        <f t="array" ref="K298">INDEX($A$7:$F$3066,SMALL(IF(COUNTIF($L$5,$H$7:$H$3066)*COUNTIF($L$5,$I$7:$I$3066),MATCH(ROW($A$7:$A$3066),ROW($A$7:$A$3066)),""),ROWS($B$1:B292)),COLUMNS($A$1:B294))</f>
        <v>2016</v>
      </c>
      <c r="L298" t="str">
        <f t="array" ref="L298">INDEX($A$7:$F$3066,SMALL(IF(COUNTIF($L$5,$H$7:$H$3066)*COUNTIF($L$5,$I$7:$I$3066),MATCH(ROW($A$7:$A$3066),ROW($A$7:$A$3066)),""),ROWS($B$1:C292)),COLUMNS($A$1:C294))</f>
        <v>Kestner, Kathryn M.</v>
      </c>
      <c r="M298" t="str">
        <f t="array" ref="M298">INDEX($A$7:$F$3066,SMALL(IF(COUNTIF($L$5,$H$7:$H$3066)*COUNTIF($L$5,$I$7:$I$3066),MATCH(ROW($A$7:$A$3066),ROW($A$7:$A$3066)),""),ROWS($B$1:D292)),COLUMNS($A$1:D294))</f>
        <v>The effects of schedule density of reinforcement for alternative behavior on resurgence</v>
      </c>
      <c r="N298">
        <f t="array" ref="N298">INDEX($A$7:$F$3066,SMALL(IF(COUNTIF($L$5,$H$7:$H$3066)*COUNTIF($L$5,$I$7:$I$3066),MATCH(ROW($A$7:$A$3066),ROW($A$7:$A$3066)),""),ROWS($B$1:E292)),COLUMNS($A$1:E294))</f>
        <v>0</v>
      </c>
      <c r="O298">
        <f t="array" ref="O298">INDEX($A$7:$F$3066,SMALL(IF(COUNTIF($L$5,$H$7:$H$3066)*COUNTIF($L$5,$I$7:$I$3066),MATCH(ROW($A$7:$A$3066),ROW($A$7:$A$3066)),""),ROWS($B$1:F292)),COLUMNS($A$1:F294))</f>
        <v>0</v>
      </c>
    </row>
    <row r="299" spans="1:15">
      <c r="A299" s="1">
        <f>'ScienceDirect - Initial'!A302</f>
        <v>0</v>
      </c>
      <c r="B299" s="1">
        <f>'ScienceDirect - Initial'!B302</f>
        <v>2007</v>
      </c>
      <c r="C299" s="1" t="str">
        <f>'ScienceDirect - Initial'!C302</f>
        <v>Bachá-Méndez, Gustavo; Reid, Alliston K.; Mendoza-Soylovna, Adela</v>
      </c>
      <c r="D299" s="1" t="str">
        <f>'ScienceDirect - Initial'!D302</f>
        <v>Resurgence of integrated behavioral units</v>
      </c>
      <c r="E299" s="1" t="str">
        <f>'ScienceDirect - Initial'!E302</f>
        <v>Journal of the Experimental Analysis of Behavior</v>
      </c>
      <c r="F299" s="1">
        <f>'ScienceDirect - Initial'!F302</f>
        <v>0</v>
      </c>
      <c r="H299" s="1">
        <v>1</v>
      </c>
      <c r="I299" s="1">
        <v>1</v>
      </c>
      <c r="J299" t="b">
        <f t="shared" si="4"/>
        <v>1</v>
      </c>
      <c r="K299">
        <f t="array" ref="K299">INDEX($A$7:$F$3066,SMALL(IF(COUNTIF($L$5,$H$7:$H$3066)*COUNTIF($L$5,$I$7:$I$3066),MATCH(ROW($A$7:$A$3066),ROW($A$7:$A$3066)),""),ROWS($B$1:B293)),COLUMNS($A$1:B295))</f>
        <v>1988</v>
      </c>
      <c r="L299" t="str">
        <f t="array" ref="L299">INDEX($A$7:$F$3066,SMALL(IF(COUNTIF($L$5,$H$7:$H$3066)*COUNTIF($L$5,$I$7:$I$3066),MATCH(ROW($A$7:$A$3066),ROW($A$7:$A$3066)),""),ROWS($B$1:C293)),COLUMNS($A$1:C295))</f>
        <v>Pittenger, David J.; Pavlik, William B.; Flora, Steve R.; Kontos, Julie M.</v>
      </c>
      <c r="M299" t="str">
        <f t="array" ref="M299">INDEX($A$7:$F$3066,SMALL(IF(COUNTIF($L$5,$H$7:$H$3066)*COUNTIF($L$5,$I$7:$I$3066),MATCH(ROW($A$7:$A$3066),ROW($A$7:$A$3066)),""),ROWS($B$1:D293)),COLUMNS($A$1:D295))</f>
        <v>The persistence of learned behaviors in humans as a function of changes in reinforcement schedule and response</v>
      </c>
      <c r="N299" t="str">
        <f t="array" ref="N299">INDEX($A$7:$F$3066,SMALL(IF(COUNTIF($L$5,$H$7:$H$3066)*COUNTIF($L$5,$I$7:$I$3066),MATCH(ROW($A$7:$A$3066),ROW($A$7:$A$3066)),""),ROWS($B$1:E293)),COLUMNS($A$1:E295))</f>
        <v>Learning and Motivation</v>
      </c>
      <c r="O299">
        <f t="array" ref="O299">INDEX($A$7:$F$3066,SMALL(IF(COUNTIF($L$5,$H$7:$H$3066)*COUNTIF($L$5,$I$7:$I$3066),MATCH(ROW($A$7:$A$3066),ROW($A$7:$A$3066)),""),ROWS($B$1:F293)),COLUMNS($A$1:F295))</f>
        <v>0</v>
      </c>
    </row>
    <row r="300" spans="1:15">
      <c r="A300" s="1">
        <f>'ScienceDirect - Initial'!A303</f>
        <v>0</v>
      </c>
      <c r="B300" s="1">
        <f>'ScienceDirect - Initial'!B303</f>
        <v>2015</v>
      </c>
      <c r="C300" s="1" t="str">
        <f>'ScienceDirect - Initial'!C303</f>
        <v>Berg, Wendy K.; Ringdahl, Joel E.; Ryan, Stephen E.; Ing, Anna D.; Lustig, Nicole; Romani, Patrick; Wacker, David P.; Andersen, Jennifer K.; Durako, Emily</v>
      </c>
      <c r="D300" s="1" t="str">
        <f>'ScienceDirect - Initial'!D303</f>
        <v>Resurgence of mands following functional communication training</v>
      </c>
      <c r="E300" s="1" t="str">
        <f>'ScienceDirect - Initial'!E303</f>
        <v>Revista Mexicana de Análisis de la Conducta</v>
      </c>
      <c r="F300" s="1">
        <f>'ScienceDirect - Initial'!F303</f>
        <v>0</v>
      </c>
      <c r="H300" s="1">
        <v>1</v>
      </c>
      <c r="I300" s="1">
        <v>1</v>
      </c>
      <c r="J300" t="b">
        <f t="shared" si="4"/>
        <v>1</v>
      </c>
      <c r="K300">
        <f t="array" ref="K300">INDEX($A$7:$F$3066,SMALL(IF(COUNTIF($L$5,$H$7:$H$3066)*COUNTIF($L$5,$I$7:$I$3066),MATCH(ROW($A$7:$A$3066),ROW($A$7:$A$3066)),""),ROWS($B$1:B294)),COLUMNS($A$1:B296))</f>
        <v>2015</v>
      </c>
      <c r="L300" t="str">
        <f t="array" ref="L300">INDEX($A$7:$F$3066,SMALL(IF(COUNTIF($L$5,$H$7:$H$3066)*COUNTIF($L$5,$I$7:$I$3066),MATCH(ROW($A$7:$A$3066),ROW($A$7:$A$3066)),""),ROWS($B$1:C294)),COLUMNS($A$1:C296))</f>
        <v>Alessandri, Jérôme; Lattal, Kennon A.; Cançado, Carlos R. X.</v>
      </c>
      <c r="M300" t="str">
        <f t="array" ref="M300">INDEX($A$7:$F$3066,SMALL(IF(COUNTIF($L$5,$H$7:$H$3066)*COUNTIF($L$5,$I$7:$I$3066),MATCH(ROW($A$7:$A$3066),ROW($A$7:$A$3066)),""),ROWS($B$1:D294)),COLUMNS($A$1:D296))</f>
        <v>The recurrence of negatively reinforced responding of humans</v>
      </c>
      <c r="N300" t="str">
        <f t="array" ref="N300">INDEX($A$7:$F$3066,SMALL(IF(COUNTIF($L$5,$H$7:$H$3066)*COUNTIF($L$5,$I$7:$I$3066),MATCH(ROW($A$7:$A$3066),ROW($A$7:$A$3066)),""),ROWS($B$1:E294)),COLUMNS($A$1:E296))</f>
        <v>Journal of the Experimental Analysis of Behavior</v>
      </c>
      <c r="O300">
        <f t="array" ref="O300">INDEX($A$7:$F$3066,SMALL(IF(COUNTIF($L$5,$H$7:$H$3066)*COUNTIF($L$5,$I$7:$I$3066),MATCH(ROW($A$7:$A$3066),ROW($A$7:$A$3066)),""),ROWS($B$1:F294)),COLUMNS($A$1:F296))</f>
        <v>0</v>
      </c>
    </row>
    <row r="301" spans="1:15">
      <c r="A301" s="1">
        <f>'ScienceDirect - Initial'!A304</f>
        <v>0</v>
      </c>
      <c r="B301" s="1">
        <f>'ScienceDirect - Initial'!B304</f>
        <v>2016</v>
      </c>
      <c r="C301" s="1" t="str">
        <f>'ScienceDirect - Initial'!C304</f>
        <v>Garner, Joshua</v>
      </c>
      <c r="D301" s="1" t="str">
        <f>'ScienceDirect - Initial'!D304</f>
        <v>Resurgence of phonetic responding</v>
      </c>
      <c r="E301" s="1">
        <f>'ScienceDirect - Initial'!E304</f>
        <v>0</v>
      </c>
      <c r="F301" s="1">
        <f>'ScienceDirect - Initial'!F304</f>
        <v>0</v>
      </c>
      <c r="H301" s="1">
        <v>1</v>
      </c>
      <c r="I301" s="1">
        <v>1</v>
      </c>
      <c r="J301" t="b">
        <f t="shared" si="4"/>
        <v>1</v>
      </c>
      <c r="K301">
        <f t="array" ref="K301">INDEX($A$7:$F$3066,SMALL(IF(COUNTIF($L$5,$H$7:$H$3066)*COUNTIF($L$5,$I$7:$I$3066),MATCH(ROW($A$7:$A$3066),ROW($A$7:$A$3066)),""),ROWS($B$1:B295)),COLUMNS($A$1:B297))</f>
        <v>2017</v>
      </c>
      <c r="L301" t="str">
        <f t="array" ref="L301">INDEX($A$7:$F$3066,SMALL(IF(COUNTIF($L$5,$H$7:$H$3066)*COUNTIF($L$5,$I$7:$I$3066),MATCH(ROW($A$7:$A$3066),ROW($A$7:$A$3066)),""),ROWS($B$1:C295)),COLUMNS($A$1:C297))</f>
        <v>Dube, William V.; Thompson, Brooks; Silveira, Marcelo V.; Nevin, John A.</v>
      </c>
      <c r="M301" t="str">
        <f t="array" ref="M301">INDEX($A$7:$F$3066,SMALL(IF(COUNTIF($L$5,$H$7:$H$3066)*COUNTIF($L$5,$I$7:$I$3066),MATCH(ROW($A$7:$A$3066),ROW($A$7:$A$3066)),""),ROWS($B$1:D295)),COLUMNS($A$1:D297))</f>
        <v>The role of contingencies and stimuli in a human laboratory model of treatment of problem behavior</v>
      </c>
      <c r="N301" t="str">
        <f t="array" ref="N301">INDEX($A$7:$F$3066,SMALL(IF(COUNTIF($L$5,$H$7:$H$3066)*COUNTIF($L$5,$I$7:$I$3066),MATCH(ROW($A$7:$A$3066),ROW($A$7:$A$3066)),""),ROWS($B$1:E295)),COLUMNS($A$1:E297))</f>
        <v>The Psychological Record</v>
      </c>
      <c r="O301">
        <f t="array" ref="O301">INDEX($A$7:$F$3066,SMALL(IF(COUNTIF($L$5,$H$7:$H$3066)*COUNTIF($L$5,$I$7:$I$3066),MATCH(ROW($A$7:$A$3066),ROW($A$7:$A$3066)),""),ROWS($B$1:F295)),COLUMNS($A$1:F297))</f>
        <v>0</v>
      </c>
    </row>
    <row r="302" spans="1:15">
      <c r="A302" s="1">
        <f>'ScienceDirect - Initial'!A305</f>
        <v>0</v>
      </c>
      <c r="B302" s="1">
        <f>'ScienceDirect - Initial'!B305</f>
        <v>1983</v>
      </c>
      <c r="C302" s="1" t="str">
        <f>'ScienceDirect - Initial'!C305</f>
        <v>Epstein, Robert</v>
      </c>
      <c r="D302" s="1" t="str">
        <f>'ScienceDirect - Initial'!D305</f>
        <v>Resurgence of previously reinforced behavior during extinction</v>
      </c>
      <c r="E302" s="1" t="str">
        <f>'ScienceDirect - Initial'!E305</f>
        <v>Behaviour Analysis Letters</v>
      </c>
      <c r="F302" s="1">
        <f>'ScienceDirect - Initial'!F305</f>
        <v>0</v>
      </c>
      <c r="H302" s="1">
        <v>1</v>
      </c>
      <c r="I302" s="1">
        <v>1</v>
      </c>
      <c r="J302" t="b">
        <f t="shared" si="4"/>
        <v>1</v>
      </c>
      <c r="K302">
        <f t="array" ref="K302">INDEX($A$7:$F$3066,SMALL(IF(COUNTIF($L$5,$H$7:$H$3066)*COUNTIF($L$5,$I$7:$I$3066),MATCH(ROW($A$7:$A$3066),ROW($A$7:$A$3066)),""),ROWS($B$1:B296)),COLUMNS($A$1:B298))</f>
        <v>2015</v>
      </c>
      <c r="L302" t="str">
        <f t="array" ref="L302">INDEX($A$7:$F$3066,SMALL(IF(COUNTIF($L$5,$H$7:$H$3066)*COUNTIF($L$5,$I$7:$I$3066),MATCH(ROW($A$7:$A$3066),ROW($A$7:$A$3066)),""),ROWS($B$1:C296)),COLUMNS($A$1:C298))</f>
        <v>Podlesnik, Christopher A.; Kelley, Michael E.</v>
      </c>
      <c r="M302" t="str">
        <f t="array" ref="M302">INDEX($A$7:$F$3066,SMALL(IF(COUNTIF($L$5,$H$7:$H$3066)*COUNTIF($L$5,$I$7:$I$3066),MATCH(ROW($A$7:$A$3066),ROW($A$7:$A$3066)),""),ROWS($B$1:D296)),COLUMNS($A$1:D298))</f>
        <v>Translational research on the relapse of operant behavior</v>
      </c>
      <c r="N302" t="str">
        <f t="array" ref="N302">INDEX($A$7:$F$3066,SMALL(IF(COUNTIF($L$5,$H$7:$H$3066)*COUNTIF($L$5,$I$7:$I$3066),MATCH(ROW($A$7:$A$3066),ROW($A$7:$A$3066)),""),ROWS($B$1:E296)),COLUMNS($A$1:E298))</f>
        <v>Revista Mexicana de Análisis de la Conducta</v>
      </c>
      <c r="O302">
        <f t="array" ref="O302">INDEX($A$7:$F$3066,SMALL(IF(COUNTIF($L$5,$H$7:$H$3066)*COUNTIF($L$5,$I$7:$I$3066),MATCH(ROW($A$7:$A$3066),ROW($A$7:$A$3066)),""),ROWS($B$1:F296)),COLUMNS($A$1:F298))</f>
        <v>0</v>
      </c>
    </row>
    <row r="303" spans="1:15">
      <c r="A303" s="1">
        <f>'ScienceDirect - Initial'!A306</f>
        <v>0</v>
      </c>
      <c r="B303" s="1">
        <f>'ScienceDirect - Initial'!B306</f>
        <v>2009</v>
      </c>
      <c r="C303" s="1" t="str">
        <f>'ScienceDirect - Initial'!C306</f>
        <v>Lattal, Kennon A.; St. Peter Pipkin, Claire</v>
      </c>
      <c r="D303" s="1" t="str">
        <f>'ScienceDirect - Initial'!D306</f>
        <v>Resurgence of previously reinforced responding: Research and application</v>
      </c>
      <c r="E303" s="1" t="str">
        <f>'ScienceDirect - Initial'!E306</f>
        <v>The Behavior Analyst Today</v>
      </c>
      <c r="F303" s="1">
        <f>'ScienceDirect - Initial'!F306</f>
        <v>0</v>
      </c>
      <c r="H303" s="1">
        <v>1</v>
      </c>
      <c r="I303" s="1">
        <v>1</v>
      </c>
      <c r="J303" t="b">
        <f t="shared" si="4"/>
        <v>1</v>
      </c>
      <c r="K303">
        <f t="array" ref="K303">INDEX($A$7:$F$3066,SMALL(IF(COUNTIF($L$5,$H$7:$H$3066)*COUNTIF($L$5,$I$7:$I$3066),MATCH(ROW($A$7:$A$3066),ROW($A$7:$A$3066)),""),ROWS($B$1:B297)),COLUMNS($A$1:B299))</f>
        <v>2014</v>
      </c>
      <c r="L303" t="str">
        <f t="array" ref="L303">INDEX($A$7:$F$3066,SMALL(IF(COUNTIF($L$5,$H$7:$H$3066)*COUNTIF($L$5,$I$7:$I$3066),MATCH(ROW($A$7:$A$3066),ROW($A$7:$A$3066)),""),ROWS($B$1:C297)),COLUMNS($A$1:C299))</f>
        <v>Pritchard, Duncan; Hoerger, Marguerite; Mace, F. Charles</v>
      </c>
      <c r="M303" t="str">
        <f t="array" ref="M303">INDEX($A$7:$F$3066,SMALL(IF(COUNTIF($L$5,$H$7:$H$3066)*COUNTIF($L$5,$I$7:$I$3066),MATCH(ROW($A$7:$A$3066),ROW($A$7:$A$3066)),""),ROWS($B$1:D297)),COLUMNS($A$1:D299))</f>
        <v>Treatment relapse and behavioral momentum theory</v>
      </c>
      <c r="N303" t="str">
        <f t="array" ref="N303">INDEX($A$7:$F$3066,SMALL(IF(COUNTIF($L$5,$H$7:$H$3066)*COUNTIF($L$5,$I$7:$I$3066),MATCH(ROW($A$7:$A$3066),ROW($A$7:$A$3066)),""),ROWS($B$1:E297)),COLUMNS($A$1:E299))</f>
        <v>Journal of Applied Behavior Analysis</v>
      </c>
      <c r="O303">
        <f t="array" ref="O303">INDEX($A$7:$F$3066,SMALL(IF(COUNTIF($L$5,$H$7:$H$3066)*COUNTIF($L$5,$I$7:$I$3066),MATCH(ROW($A$7:$A$3066),ROW($A$7:$A$3066)),""),ROWS($B$1:F297)),COLUMNS($A$1:F299))</f>
        <v>0</v>
      </c>
    </row>
    <row r="304" spans="1:15">
      <c r="A304" s="1">
        <f>'ScienceDirect - Initial'!A307</f>
        <v>0</v>
      </c>
      <c r="B304" s="1">
        <f>'ScienceDirect - Initial'!B307</f>
        <v>2020</v>
      </c>
      <c r="C304" s="1" t="str">
        <f>'ScienceDirect - Initial'!C307</f>
        <v>Williams, Catherine L.; St. Peter, Claire C.</v>
      </c>
      <c r="D304" s="1" t="str">
        <f>'ScienceDirect - Initial'!D307</f>
        <v>Resurgence of previously taught academic responses</v>
      </c>
      <c r="E304" s="1" t="str">
        <f>'ScienceDirect - Initial'!E307</f>
        <v>Journal of the Experimental Analysis of Behavior</v>
      </c>
      <c r="F304" s="1">
        <f>'ScienceDirect - Initial'!F307</f>
        <v>0</v>
      </c>
      <c r="H304" s="1">
        <v>1</v>
      </c>
      <c r="I304" s="1">
        <v>1</v>
      </c>
      <c r="J304" t="b">
        <f t="shared" si="4"/>
        <v>1</v>
      </c>
      <c r="K304">
        <f t="array" ref="K304">INDEX($A$7:$F$3066,SMALL(IF(COUNTIF($L$5,$H$7:$H$3066)*COUNTIF($L$5,$I$7:$I$3066),MATCH(ROW($A$7:$A$3066),ROW($A$7:$A$3066)),""),ROWS($B$1:B298)),COLUMNS($A$1:B300))</f>
        <v>2020</v>
      </c>
      <c r="L304" t="str">
        <f t="array" ref="L304">INDEX($A$7:$F$3066,SMALL(IF(COUNTIF($L$5,$H$7:$H$3066)*COUNTIF($L$5,$I$7:$I$3066),MATCH(ROW($A$7:$A$3066),ROW($A$7:$A$3066)),""),ROWS($B$1:C298)),COLUMNS($A$1:C300))</f>
        <v>Strouse, Glenn</v>
      </c>
      <c r="M304" t="str">
        <f t="array" ref="M304">INDEX($A$7:$F$3066,SMALL(IF(COUNTIF($L$5,$H$7:$H$3066)*COUNTIF($L$5,$I$7:$I$3066),MATCH(ROW($A$7:$A$3066),ROW($A$7:$A$3066)),""),ROWS($B$1:D298)),COLUMNS($A$1:D300))</f>
        <v>Using a serial DRA to foster resurgence</v>
      </c>
      <c r="N304">
        <f t="array" ref="N304">INDEX($A$7:$F$3066,SMALL(IF(COUNTIF($L$5,$H$7:$H$3066)*COUNTIF($L$5,$I$7:$I$3066),MATCH(ROW($A$7:$A$3066),ROW($A$7:$A$3066)),""),ROWS($B$1:E298)),COLUMNS($A$1:E300))</f>
        <v>0</v>
      </c>
      <c r="O304">
        <f t="array" ref="O304">INDEX($A$7:$F$3066,SMALL(IF(COUNTIF($L$5,$H$7:$H$3066)*COUNTIF($L$5,$I$7:$I$3066),MATCH(ROW($A$7:$A$3066),ROW($A$7:$A$3066)),""),ROWS($B$1:F298)),COLUMNS($A$1:F300))</f>
        <v>0</v>
      </c>
    </row>
    <row r="305" spans="1:15">
      <c r="A305" s="1">
        <f>'ScienceDirect - Initial'!A308</f>
        <v>0</v>
      </c>
      <c r="B305" s="1">
        <f>'ScienceDirect - Initial'!B308</f>
        <v>2020</v>
      </c>
      <c r="C305" s="1" t="str">
        <f>'ScienceDirect - Initial'!C308</f>
        <v>Nall, Rusty W.; Shahan, Timothy A.</v>
      </c>
      <c r="D305" s="1" t="str">
        <f>'ScienceDirect - Initial'!D308</f>
        <v>Resurgence of punishment-suppressed cocaine seeking in rats</v>
      </c>
      <c r="E305" s="1" t="str">
        <f>'ScienceDirect - Initial'!E308</f>
        <v>Experimental and Clinical Psychopharmacology</v>
      </c>
      <c r="F305" s="1">
        <f>'ScienceDirect - Initial'!F308</f>
        <v>0</v>
      </c>
      <c r="H305" s="1">
        <v>1</v>
      </c>
      <c r="I305" s="1">
        <v>1</v>
      </c>
      <c r="J305" t="b">
        <f t="shared" si="4"/>
        <v>1</v>
      </c>
      <c r="K305">
        <f t="array" ref="K305">INDEX($A$7:$F$3066,SMALL(IF(COUNTIF($L$5,$H$7:$H$3066)*COUNTIF($L$5,$I$7:$I$3066),MATCH(ROW($A$7:$A$3066),ROW($A$7:$A$3066)),""),ROWS($B$1:B299)),COLUMNS($A$1:B301))</f>
        <v>2017</v>
      </c>
      <c r="L305" t="str">
        <f t="array" ref="L305">INDEX($A$7:$F$3066,SMALL(IF(COUNTIF($L$5,$H$7:$H$3066)*COUNTIF($L$5,$I$7:$I$3066),MATCH(ROW($A$7:$A$3066),ROW($A$7:$A$3066)),""),ROWS($B$1:C299)),COLUMNS($A$1:C301))</f>
        <v>Haq, Shaji Syed</v>
      </c>
      <c r="M305" t="str">
        <f t="array" ref="M305">INDEX($A$7:$F$3066,SMALL(IF(COUNTIF($L$5,$H$7:$H$3066)*COUNTIF($L$5,$I$7:$I$3066),MATCH(ROW($A$7:$A$3066),ROW($A$7:$A$3066)),""),ROWS($B$1:D299)),COLUMNS($A$1:D301))</f>
        <v>Using competing stimuli to minimize resurgence of challenging behavior during fixed-lean schedules of reinforcement following functional communication training for children with intellectual and developmental disabilities</v>
      </c>
      <c r="N305">
        <f t="array" ref="N305">INDEX($A$7:$F$3066,SMALL(IF(COUNTIF($L$5,$H$7:$H$3066)*COUNTIF($L$5,$I$7:$I$3066),MATCH(ROW($A$7:$A$3066),ROW($A$7:$A$3066)),""),ROWS($B$1:E299)),COLUMNS($A$1:E301))</f>
        <v>0</v>
      </c>
      <c r="O305">
        <f t="array" ref="O305">INDEX($A$7:$F$3066,SMALL(IF(COUNTIF($L$5,$H$7:$H$3066)*COUNTIF($L$5,$I$7:$I$3066),MATCH(ROW($A$7:$A$3066),ROW($A$7:$A$3066)),""),ROWS($B$1:F299)),COLUMNS($A$1:F301))</f>
        <v>0</v>
      </c>
    </row>
    <row r="306" spans="1:15">
      <c r="A306" s="1">
        <f>'ScienceDirect - Initial'!A309</f>
        <v>0</v>
      </c>
      <c r="B306" s="1">
        <f>'ScienceDirect - Initial'!B309</f>
        <v>2006</v>
      </c>
      <c r="C306" s="1" t="str">
        <f>'ScienceDirect - Initial'!C309</f>
        <v>Reed, Phil; Morgan, Theresa A.</v>
      </c>
      <c r="D306" s="1" t="str">
        <f>'ScienceDirect - Initial'!D309</f>
        <v>Resurgence of response sequences during extinction in rats shows a primacy effect</v>
      </c>
      <c r="E306" s="1" t="str">
        <f>'ScienceDirect - Initial'!E309</f>
        <v>Journal of the Experimental Analysis of Behavior</v>
      </c>
      <c r="F306" s="1">
        <f>'ScienceDirect - Initial'!F309</f>
        <v>0</v>
      </c>
      <c r="H306" s="1">
        <v>1</v>
      </c>
      <c r="I306" s="1">
        <v>1</v>
      </c>
      <c r="J306" t="b">
        <f t="shared" si="4"/>
        <v>1</v>
      </c>
      <c r="K306">
        <f t="array" ref="K306">INDEX($A$7:$F$3066,SMALL(IF(COUNTIF($L$5,$H$7:$H$3066)*COUNTIF($L$5,$I$7:$I$3066),MATCH(ROW($A$7:$A$3066),ROW($A$7:$A$3066)),""),ROWS($B$1:B300)),COLUMNS($A$1:B302))</f>
        <v>1997</v>
      </c>
      <c r="L306" t="str">
        <f t="array" ref="L306">INDEX($A$7:$F$3066,SMALL(IF(COUNTIF($L$5,$H$7:$H$3066)*COUNTIF($L$5,$I$7:$I$3066),MATCH(ROW($A$7:$A$3066),ROW($A$7:$A$3066)),""),ROWS($B$1:C300)),COLUMNS($A$1:C302))</f>
        <v>Mechner, Francis; Hyten, Cloyd; Field, Douglas P.; Madden, Gregory J.</v>
      </c>
      <c r="M306" t="str">
        <f t="array" ref="M306">INDEX($A$7:$F$3066,SMALL(IF(COUNTIF($L$5,$H$7:$H$3066)*COUNTIF($L$5,$I$7:$I$3066),MATCH(ROW($A$7:$A$3066),ROW($A$7:$A$3066)),""),ROWS($B$1:D300)),COLUMNS($A$1:D302))</f>
        <v>Using revealed operants to study the structure and properties of human operant behavior</v>
      </c>
      <c r="N306" t="str">
        <f t="array" ref="N306">INDEX($A$7:$F$3066,SMALL(IF(COUNTIF($L$5,$H$7:$H$3066)*COUNTIF($L$5,$I$7:$I$3066),MATCH(ROW($A$7:$A$3066),ROW($A$7:$A$3066)),""),ROWS($B$1:E300)),COLUMNS($A$1:E302))</f>
        <v>The Psychological Record</v>
      </c>
      <c r="O306">
        <f t="array" ref="O306">INDEX($A$7:$F$3066,SMALL(IF(COUNTIF($L$5,$H$7:$H$3066)*COUNTIF($L$5,$I$7:$I$3066),MATCH(ROW($A$7:$A$3066),ROW($A$7:$A$3066)),""),ROWS($B$1:F300)),COLUMNS($A$1:F302))</f>
        <v>0</v>
      </c>
    </row>
    <row r="307" spans="1:15">
      <c r="A307" s="1">
        <f>'ScienceDirect - Initial'!A310</f>
        <v>0</v>
      </c>
      <c r="B307" s="1">
        <f>'ScienceDirect - Initial'!B310</f>
        <v>2015</v>
      </c>
      <c r="C307" s="1" t="str">
        <f>'ScienceDirect - Initial'!C310</f>
        <v>Shahan, Timothy A.; Craig, Andrew R.; Sweeney, Mary M.</v>
      </c>
      <c r="D307" s="1" t="str">
        <f>'ScienceDirect - Initial'!D310</f>
        <v>Resurgence of sucrose and cocaine seeking in free-feeding rats</v>
      </c>
      <c r="E307" s="1" t="str">
        <f>'ScienceDirect - Initial'!E310</f>
        <v>Behavioural Brain Research</v>
      </c>
      <c r="F307" s="1">
        <f>'ScienceDirect - Initial'!F310</f>
        <v>0</v>
      </c>
      <c r="H307" s="1">
        <v>1</v>
      </c>
      <c r="I307" s="1">
        <v>1</v>
      </c>
      <c r="J307" t="b">
        <f t="shared" si="4"/>
        <v>1</v>
      </c>
      <c r="K307">
        <f t="array" ref="K307">INDEX($A$7:$F$3066,SMALL(IF(COUNTIF($L$5,$H$7:$H$3066)*COUNTIF($L$5,$I$7:$I$3066),MATCH(ROW($A$7:$A$3066),ROW($A$7:$A$3066)),""),ROWS($B$1:B301)),COLUMNS($A$1:B303))</f>
        <v>2014</v>
      </c>
      <c r="L307" t="str">
        <f t="array" ref="L307">INDEX($A$7:$F$3066,SMALL(IF(COUNTIF($L$5,$H$7:$H$3066)*COUNTIF($L$5,$I$7:$I$3066),MATCH(ROW($A$7:$A$3066),ROW($A$7:$A$3066)),""),ROWS($B$1:C301)),COLUMNS($A$1:C303))</f>
        <v>Bouton, Mark E.</v>
      </c>
      <c r="M307" t="str">
        <f t="array" ref="M307">INDEX($A$7:$F$3066,SMALL(IF(COUNTIF($L$5,$H$7:$H$3066)*COUNTIF($L$5,$I$7:$I$3066),MATCH(ROW($A$7:$A$3066),ROW($A$7:$A$3066)),""),ROWS($B$1:D301)),COLUMNS($A$1:D303))</f>
        <v>Why behavior change is difficult to sustain</v>
      </c>
      <c r="N307" t="str">
        <f t="array" ref="N307">INDEX($A$7:$F$3066,SMALL(IF(COUNTIF($L$5,$H$7:$H$3066)*COUNTIF($L$5,$I$7:$I$3066),MATCH(ROW($A$7:$A$3066),ROW($A$7:$A$3066)),""),ROWS($B$1:E301)),COLUMNS($A$1:E303))</f>
        <v>Preventive Medicine: An International Journal Devoted to Practice and Theory</v>
      </c>
      <c r="O307">
        <f t="array" ref="O307">INDEX($A$7:$F$3066,SMALL(IF(COUNTIF($L$5,$H$7:$H$3066)*COUNTIF($L$5,$I$7:$I$3066),MATCH(ROW($A$7:$A$3066),ROW($A$7:$A$3066)),""),ROWS($B$1:F301)),COLUMNS($A$1:F303))</f>
        <v>0</v>
      </c>
    </row>
    <row r="308" spans="1:15">
      <c r="A308" s="1">
        <f>'ScienceDirect - Initial'!A311</f>
        <v>0</v>
      </c>
      <c r="B308" s="1">
        <f>'ScienceDirect - Initial'!B311</f>
        <v>2011</v>
      </c>
      <c r="C308" s="1" t="str">
        <f>'ScienceDirect - Initial'!C311</f>
        <v>Cançado, Carlos R. X.; Lattal, Kennon A.</v>
      </c>
      <c r="D308" s="1" t="str">
        <f>'ScienceDirect - Initial'!D311</f>
        <v>Resurgence of temporal patterns of responding</v>
      </c>
      <c r="E308" s="1" t="str">
        <f>'ScienceDirect - Initial'!E311</f>
        <v>Journal of the Experimental Analysis of Behavior</v>
      </c>
      <c r="F308" s="1">
        <f>'ScienceDirect - Initial'!F311</f>
        <v>0</v>
      </c>
      <c r="H308" s="1">
        <v>1</v>
      </c>
      <c r="I308" s="1">
        <v>1</v>
      </c>
      <c r="J308" t="b">
        <f t="shared" si="4"/>
        <v>1</v>
      </c>
      <c r="K308">
        <f t="array" ref="K308">INDEX($A$7:$F$3066,SMALL(IF(COUNTIF($L$5,$H$7:$H$3066)*COUNTIF($L$5,$I$7:$I$3066),MATCH(ROW($A$7:$A$3066),ROW($A$7:$A$3066)),""),ROWS($B$1:B302)),COLUMNS($A$1:B304))</f>
        <v>2017</v>
      </c>
      <c r="L308" t="str">
        <f t="array" ref="L308">INDEX($A$7:$F$3066,SMALL(IF(COUNTIF($L$5,$H$7:$H$3066)*COUNTIF($L$5,$I$7:$I$3066),MATCH(ROW($A$7:$A$3066),ROW($A$7:$A$3066)),""),ROWS($B$1:C302)),COLUMNS($A$1:C304))</f>
        <v>Podlesnik, Christopher A.; Sanabria, Federico</v>
      </c>
      <c r="M308" t="str">
        <f t="array" ref="M308">INDEX($A$7:$F$3066,SMALL(IF(COUNTIF($L$5,$H$7:$H$3066)*COUNTIF($L$5,$I$7:$I$3066),MATCH(ROW($A$7:$A$3066),ROW($A$7:$A$3066)),""),ROWS($B$1:D302)),COLUMNS($A$1:D304))</f>
        <v>SQAB 2016: Persistence and relapse</v>
      </c>
      <c r="N308" t="str">
        <f t="array" ref="N308">INDEX($A$7:$F$3066,SMALL(IF(COUNTIF($L$5,$H$7:$H$3066)*COUNTIF($L$5,$I$7:$I$3066),MATCH(ROW($A$7:$A$3066),ROW($A$7:$A$3066)),""),ROWS($B$1:E302)),COLUMNS($A$1:E304))</f>
        <v>SQAB 2016: Persistence and Relapse</v>
      </c>
      <c r="O308">
        <f t="array" ref="O308">INDEX($A$7:$F$3066,SMALL(IF(COUNTIF($L$5,$H$7:$H$3066)*COUNTIF($L$5,$I$7:$I$3066),MATCH(ROW($A$7:$A$3066),ROW($A$7:$A$3066)),""),ROWS($B$1:F302)),COLUMNS($A$1:F304))</f>
        <v>0</v>
      </c>
    </row>
    <row r="309" spans="1:15">
      <c r="A309" s="1">
        <f>'ScienceDirect - Initial'!A312</f>
        <v>0</v>
      </c>
      <c r="B309" s="1">
        <f>'ScienceDirect - Initial'!B312</f>
        <v>2005</v>
      </c>
      <c r="C309" s="1" t="str">
        <f>'ScienceDirect - Initial'!C312</f>
        <v>Sánchez-Carrasco, Livia; Nieto, Javier</v>
      </c>
      <c r="D309" s="1" t="str">
        <f>'ScienceDirect - Initial'!D312</f>
        <v>Resurgence of Three-Response Sequences in Rats = Resurgimiento de secuencias de tres respuestas</v>
      </c>
      <c r="E309" s="1" t="str">
        <f>'ScienceDirect - Initial'!E312</f>
        <v>Revista Mexicana de Análisis de la Conducta</v>
      </c>
      <c r="F309" s="1">
        <f>'ScienceDirect - Initial'!F312</f>
        <v>0</v>
      </c>
      <c r="H309" s="1">
        <v>1</v>
      </c>
      <c r="I309" s="1">
        <v>1</v>
      </c>
      <c r="J309" t="b">
        <f t="shared" si="4"/>
        <v>1</v>
      </c>
      <c r="K309">
        <f t="array" ref="K309">INDEX($A$7:$F$3066,SMALL(IF(COUNTIF($L$5,$H$7:$H$3066)*COUNTIF($L$5,$I$7:$I$3066),MATCH(ROW($A$7:$A$3066),ROW($A$7:$A$3066)),""),ROWS($B$1:B303)),COLUMNS($A$1:B305))</f>
        <v>2010</v>
      </c>
      <c r="L309" t="str">
        <f t="array" ref="L309">INDEX($A$7:$F$3066,SMALL(IF(COUNTIF($L$5,$H$7:$H$3066)*COUNTIF($L$5,$I$7:$I$3066),MATCH(ROW($A$7:$A$3066),ROW($A$7:$A$3066)),""),ROWS($B$1:C303)),COLUMNS($A$1:C305))</f>
        <v>Doughty, Adam H.; Cash, Jeffrey D.; Finch, Elizabeth A.; Holloway, Chrisey; Wallington, Laura K.</v>
      </c>
      <c r="M309" t="str">
        <f t="array" ref="M309">INDEX($A$7:$F$3066,SMALL(IF(COUNTIF($L$5,$H$7:$H$3066)*COUNTIF($L$5,$I$7:$I$3066),MATCH(ROW($A$7:$A$3066),ROW($A$7:$A$3066)),""),ROWS($B$1:D303)),COLUMNS($A$1:D305))</f>
        <v>Effects of training history on resurgence in humans</v>
      </c>
      <c r="N309" t="str">
        <f t="array" ref="N309">INDEX($A$7:$F$3066,SMALL(IF(COUNTIF($L$5,$H$7:$H$3066)*COUNTIF($L$5,$I$7:$I$3066),MATCH(ROW($A$7:$A$3066),ROW($A$7:$A$3066)),""),ROWS($B$1:E303)),COLUMNS($A$1:E305))</f>
        <v>Behavioural Processes</v>
      </c>
      <c r="O309">
        <f t="array" ref="O309">INDEX($A$7:$F$3066,SMALL(IF(COUNTIF($L$5,$H$7:$H$3066)*COUNTIF($L$5,$I$7:$I$3066),MATCH(ROW($A$7:$A$3066),ROW($A$7:$A$3066)),""),ROWS($B$1:F303)),COLUMNS($A$1:F305))</f>
        <v>0</v>
      </c>
    </row>
    <row r="310" spans="1:15">
      <c r="A310" s="1">
        <f>'ScienceDirect - Initial'!A313</f>
        <v>0</v>
      </c>
      <c r="B310" s="1">
        <f>'ScienceDirect - Initial'!B313</f>
        <v>2018</v>
      </c>
      <c r="C310" s="1" t="str">
        <f>'ScienceDirect - Initial'!C313</f>
        <v>Ho, Thuong; Bai, John Y. H.; Keevy, Madeleine; Podlesnik, Christopher A.</v>
      </c>
      <c r="D310" s="1" t="str">
        <f>'ScienceDirect - Initial'!D313</f>
        <v>Resurgence when challenging alternative behavior with progressive ratios in children and pigeons</v>
      </c>
      <c r="E310" s="1" t="str">
        <f>'ScienceDirect - Initial'!E313</f>
        <v>Journal of the Experimental Analysis of Behavior</v>
      </c>
      <c r="F310" s="1">
        <f>'ScienceDirect - Initial'!F313</f>
        <v>0</v>
      </c>
      <c r="H310" s="1">
        <v>1</v>
      </c>
      <c r="I310" s="1">
        <v>1</v>
      </c>
      <c r="J310" t="b">
        <f t="shared" si="4"/>
        <v>1</v>
      </c>
      <c r="K310">
        <f t="array" ref="K310">INDEX($A$7:$F$3066,SMALL(IF(COUNTIF($L$5,$H$7:$H$3066)*COUNTIF($L$5,$I$7:$I$3066),MATCH(ROW($A$7:$A$3066),ROW($A$7:$A$3066)),""),ROWS($B$1:B304)),COLUMNS($A$1:B306))</f>
        <v>2014</v>
      </c>
      <c r="L310" t="str">
        <f t="array" ref="L310">INDEX($A$7:$F$3066,SMALL(IF(COUNTIF($L$5,$H$7:$H$3066)*COUNTIF($L$5,$I$7:$I$3066),MATCH(ROW($A$7:$A$3066),ROW($A$7:$A$3066)),""),ROWS($B$1:C304)),COLUMNS($A$1:C306))</f>
        <v>Pyszczynski, Adam D.; Shahan, Timothy A.</v>
      </c>
      <c r="M310" t="str">
        <f t="array" ref="M310">INDEX($A$7:$F$3066,SMALL(IF(COUNTIF($L$5,$H$7:$H$3066)*COUNTIF($L$5,$I$7:$I$3066),MATCH(ROW($A$7:$A$3066),ROW($A$7:$A$3066)),""),ROWS($B$1:D304)),COLUMNS($A$1:D306))</f>
        <v>Examination of the role of dopamine D2 and adrenergic α2 receptors in resurgence of food seeking</v>
      </c>
      <c r="N310" t="str">
        <f t="array" ref="N310">INDEX($A$7:$F$3066,SMALL(IF(COUNTIF($L$5,$H$7:$H$3066)*COUNTIF($L$5,$I$7:$I$3066),MATCH(ROW($A$7:$A$3066),ROW($A$7:$A$3066)),""),ROWS($B$1:E304)),COLUMNS($A$1:E306))</f>
        <v>Behavioural Brain Research</v>
      </c>
      <c r="O310">
        <f t="array" ref="O310">INDEX($A$7:$F$3066,SMALL(IF(COUNTIF($L$5,$H$7:$H$3066)*COUNTIF($L$5,$I$7:$I$3066),MATCH(ROW($A$7:$A$3066),ROW($A$7:$A$3066)),""),ROWS($B$1:F304)),COLUMNS($A$1:F306))</f>
        <v>0</v>
      </c>
    </row>
    <row r="311" spans="1:15">
      <c r="A311" s="1">
        <f>'ScienceDirect - Initial'!A314</f>
        <v>0</v>
      </c>
      <c r="B311" s="1">
        <f>'ScienceDirect - Initial'!B314</f>
        <v>2018</v>
      </c>
      <c r="C311" s="1" t="str">
        <f>'ScienceDirect - Initial'!C314</f>
        <v>Kimball, Ryan T.; Kelley, Michael E.; Podlesnik, Christopher A.; Forton, Alex; Hinkle, Brandy</v>
      </c>
      <c r="D311" s="1" t="str">
        <f>'ScienceDirect - Initial'!D314</f>
        <v>Resurgence with and without an alternative response</v>
      </c>
      <c r="E311" s="1" t="str">
        <f>'ScienceDirect - Initial'!E314</f>
        <v>Journal of Applied Behavior Analysis</v>
      </c>
      <c r="F311" s="1">
        <f>'ScienceDirect - Initial'!F314</f>
        <v>0</v>
      </c>
      <c r="H311" s="1">
        <v>1</v>
      </c>
      <c r="I311" s="1">
        <v>1</v>
      </c>
      <c r="J311" t="b">
        <f t="shared" si="4"/>
        <v>1</v>
      </c>
      <c r="K311">
        <f t="array" ref="K311">INDEX($A$7:$F$3066,SMALL(IF(COUNTIF($L$5,$H$7:$H$3066)*COUNTIF($L$5,$I$7:$I$3066),MATCH(ROW($A$7:$A$3066),ROW($A$7:$A$3066)),""),ROWS($B$1:B305)),COLUMNS($A$1:B307))</f>
        <v>2017</v>
      </c>
      <c r="L311" t="str">
        <f t="array" ref="L311">INDEX($A$7:$F$3066,SMALL(IF(COUNTIF($L$5,$H$7:$H$3066)*COUNTIF($L$5,$I$7:$I$3066),MATCH(ROW($A$7:$A$3066),ROW($A$7:$A$3066)),""),ROWS($B$1:C305)),COLUMNS($A$1:C307))</f>
        <v>Nevin, John A.; Craig, Andrew R.; Cunningham, Paul J.; Podlesnik, Christopher A.; Shahan, Timothy A.; Sweeney, Mary M.</v>
      </c>
      <c r="M311" t="str">
        <f t="array" ref="M311">INDEX($A$7:$F$3066,SMALL(IF(COUNTIF($L$5,$H$7:$H$3066)*COUNTIF($L$5,$I$7:$I$3066),MATCH(ROW($A$7:$A$3066),ROW($A$7:$A$3066)),""),ROWS($B$1:D305)),COLUMNS($A$1:D307))</f>
        <v>Quantitative models of persistence and relapse from the perspective of behavioral momentum theory: Fits and misfits</v>
      </c>
      <c r="N311" t="str">
        <f t="array" ref="N311">INDEX($A$7:$F$3066,SMALL(IF(COUNTIF($L$5,$H$7:$H$3066)*COUNTIF($L$5,$I$7:$I$3066),MATCH(ROW($A$7:$A$3066),ROW($A$7:$A$3066)),""),ROWS($B$1:E305)),COLUMNS($A$1:E307))</f>
        <v>SQAB 2016: Persistence and Relapse</v>
      </c>
      <c r="O311">
        <f t="array" ref="O311">INDEX($A$7:$F$3066,SMALL(IF(COUNTIF($L$5,$H$7:$H$3066)*COUNTIF($L$5,$I$7:$I$3066),MATCH(ROW($A$7:$A$3066),ROW($A$7:$A$3066)),""),ROWS($B$1:F305)),COLUMNS($A$1:F307))</f>
        <v>0</v>
      </c>
    </row>
    <row r="312" spans="1:15">
      <c r="A312" s="1">
        <f>'ScienceDirect - Initial'!A315</f>
        <v>0</v>
      </c>
      <c r="B312" s="1">
        <f>'ScienceDirect - Initial'!B315</f>
        <v>2014</v>
      </c>
      <c r="C312" s="1" t="str">
        <f>'ScienceDirect - Initial'!C315</f>
        <v>Podlesnik, Christopher A.; Kelley, Michael E.</v>
      </c>
      <c r="D312" s="1" t="str">
        <f>'ScienceDirect - Initial'!D315</f>
        <v>Resurgence: Response competition, stimulus control, and reinforcer control</v>
      </c>
      <c r="E312" s="1" t="str">
        <f>'ScienceDirect - Initial'!E315</f>
        <v>Journal of the Experimental Analysis of Behavior</v>
      </c>
      <c r="F312" s="1">
        <f>'ScienceDirect - Initial'!F315</f>
        <v>0</v>
      </c>
      <c r="H312" s="1">
        <v>1</v>
      </c>
      <c r="I312" s="1">
        <v>1</v>
      </c>
      <c r="J312" t="b">
        <f t="shared" si="4"/>
        <v>1</v>
      </c>
      <c r="K312">
        <f t="array" ref="K312">INDEX($A$7:$F$3066,SMALL(IF(COUNTIF($L$5,$H$7:$H$3066)*COUNTIF($L$5,$I$7:$I$3066),MATCH(ROW($A$7:$A$3066),ROW($A$7:$A$3066)),""),ROWS($B$1:B306)),COLUMNS($A$1:B308))</f>
        <v>2013</v>
      </c>
      <c r="L312" t="str">
        <f t="array" ref="L312">INDEX($A$7:$F$3066,SMALL(IF(COUNTIF($L$5,$H$7:$H$3066)*COUNTIF($L$5,$I$7:$I$3066),MATCH(ROW($A$7:$A$3066),ROW($A$7:$A$3066)),""),ROWS($B$1:C306)),COLUMNS($A$1:C308))</f>
        <v>Ginsburg, Brett C.; Lamb, R.J.</v>
      </c>
      <c r="M312" t="str">
        <f t="array" ref="M312">INDEX($A$7:$F$3066,SMALL(IF(COUNTIF($L$5,$H$7:$H$3066)*COUNTIF($L$5,$I$7:$I$3066),MATCH(ROW($A$7:$A$3066),ROW($A$7:$A$3066)),""),ROWS($B$1:D306)),COLUMNS($A$1:D308))</f>
        <v>Reinforcement of an alternative behavior as a model of recovery and relapse in the rat</v>
      </c>
      <c r="N312" t="str">
        <f t="array" ref="N312">INDEX($A$7:$F$3066,SMALL(IF(COUNTIF($L$5,$H$7:$H$3066)*COUNTIF($L$5,$I$7:$I$3066),MATCH(ROW($A$7:$A$3066),ROW($A$7:$A$3066)),""),ROWS($B$1:E306)),COLUMNS($A$1:E308))</f>
        <v>Behavioural Processes</v>
      </c>
      <c r="O312">
        <f t="array" ref="O312">INDEX($A$7:$F$3066,SMALL(IF(COUNTIF($L$5,$H$7:$H$3066)*COUNTIF($L$5,$I$7:$I$3066),MATCH(ROW($A$7:$A$3066),ROW($A$7:$A$3066)),""),ROWS($B$1:F306)),COLUMNS($A$1:F308))</f>
        <v>0</v>
      </c>
    </row>
    <row r="313" spans="1:15">
      <c r="A313" s="1">
        <f>'ScienceDirect - Initial'!A316</f>
        <v>0</v>
      </c>
      <c r="B313" s="1">
        <f>'ScienceDirect - Initial'!B316</f>
        <v>2000</v>
      </c>
      <c r="C313" s="1" t="str">
        <f>'ScienceDirect - Initial'!C316</f>
        <v>Cleland, Bryce S.; Foster, T. M.; Temple, W.</v>
      </c>
      <c r="D313" s="1" t="str">
        <f>'ScienceDirect - Initial'!D316</f>
        <v>Resurgence: The role of extinction</v>
      </c>
      <c r="E313" s="1" t="str">
        <f>'ScienceDirect - Initial'!E316</f>
        <v>Behavioural Processes</v>
      </c>
      <c r="F313" s="1">
        <f>'ScienceDirect - Initial'!F316</f>
        <v>0</v>
      </c>
      <c r="H313" s="1">
        <v>1</v>
      </c>
      <c r="I313" s="1">
        <v>1</v>
      </c>
      <c r="J313" t="b">
        <f t="shared" si="4"/>
        <v>1</v>
      </c>
      <c r="K313">
        <f t="array" ref="K313">INDEX($A$7:$F$3066,SMALL(IF(COUNTIF($L$5,$H$7:$H$3066)*COUNTIF($L$5,$I$7:$I$3066),MATCH(ROW($A$7:$A$3066),ROW($A$7:$A$3066)),""),ROWS($B$1:B307)),COLUMNS($A$1:B309))</f>
        <v>2011</v>
      </c>
      <c r="L313" t="str">
        <f t="array" ref="L313">INDEX($A$7:$F$3066,SMALL(IF(COUNTIF($L$5,$H$7:$H$3066)*COUNTIF($L$5,$I$7:$I$3066),MATCH(ROW($A$7:$A$3066),ROW($A$7:$A$3066)),""),ROWS($B$1:C307)),COLUMNS($A$1:C309))</f>
        <v>Bouton, Mark E.</v>
      </c>
      <c r="M313" t="str">
        <f t="array" ref="M313">INDEX($A$7:$F$3066,SMALL(IF(COUNTIF($L$5,$H$7:$H$3066)*COUNTIF($L$5,$I$7:$I$3066),MATCH(ROW($A$7:$A$3066),ROW($A$7:$A$3066)),""),ROWS($B$1:D307)),COLUMNS($A$1:D309))</f>
        <v>Learning and the persistence of appetite: Extinction and the motivation to eat and overeat</v>
      </c>
      <c r="N313" t="str">
        <f t="array" ref="N313">INDEX($A$7:$F$3066,SMALL(IF(COUNTIF($L$5,$H$7:$H$3066)*COUNTIF($L$5,$I$7:$I$3066),MATCH(ROW($A$7:$A$3066),ROW($A$7:$A$3066)),""),ROWS($B$1:E307)),COLUMNS($A$1:E309))</f>
        <v>The Implications of Conditioning and Metabolism for Addiction and Obesity: A Festschrift in Honor of Stephen C. Woods</v>
      </c>
      <c r="O313">
        <f t="array" ref="O313">INDEX($A$7:$F$3066,SMALL(IF(COUNTIF($L$5,$H$7:$H$3066)*COUNTIF($L$5,$I$7:$I$3066),MATCH(ROW($A$7:$A$3066),ROW($A$7:$A$3066)),""),ROWS($B$1:F307)),COLUMNS($A$1:F309))</f>
        <v>0</v>
      </c>
    </row>
    <row r="314" spans="1:15">
      <c r="A314" s="1">
        <f>'ScienceDirect - Initial'!A317</f>
        <v>0</v>
      </c>
      <c r="B314" s="1">
        <f>'ScienceDirect - Initial'!B317</f>
        <v>2008</v>
      </c>
      <c r="C314" s="1" t="str">
        <f>'ScienceDirect - Initial'!C317</f>
        <v>Hernández, Aldo; Medina, Iván Felipe; Erazo, Leydy Aleen</v>
      </c>
      <c r="D314" s="1" t="str">
        <f>'ScienceDirect - Initial'!D317</f>
        <v>Resurgencia de conductas simbólicas: Una aproximación experimental = Resurgence of symbolic behavior: An experimental approach</v>
      </c>
      <c r="E314" s="1" t="str">
        <f>'ScienceDirect - Initial'!E317</f>
        <v>Acta Colombiana de Psicología</v>
      </c>
      <c r="F314" s="1">
        <f>'ScienceDirect - Initial'!F317</f>
        <v>0</v>
      </c>
      <c r="H314" s="1">
        <v>1</v>
      </c>
      <c r="I314" s="1">
        <v>1</v>
      </c>
      <c r="J314" t="b">
        <f t="shared" si="4"/>
        <v>1</v>
      </c>
      <c r="K314">
        <f t="array" ref="K314">INDEX($A$7:$F$3066,SMALL(IF(COUNTIF($L$5,$H$7:$H$3066)*COUNTIF($L$5,$I$7:$I$3066),MATCH(ROW($A$7:$A$3066),ROW($A$7:$A$3066)),""),ROWS($B$1:B308)),COLUMNS($A$1:B310))</f>
        <v>2016</v>
      </c>
      <c r="L314" t="str">
        <f t="array" ref="L314">INDEX($A$7:$F$3066,SMALL(IF(COUNTIF($L$5,$H$7:$H$3066)*COUNTIF($L$5,$I$7:$I$3066),MATCH(ROW($A$7:$A$3066),ROW($A$7:$A$3066)),""),ROWS($B$1:C308)),COLUMNS($A$1:C310))</f>
        <v>Sweeney, Mary M.; Shahan, Timothy A.</v>
      </c>
      <c r="M314" t="str">
        <f t="array" ref="M314">INDEX($A$7:$F$3066,SMALL(IF(COUNTIF($L$5,$H$7:$H$3066)*COUNTIF($L$5,$I$7:$I$3066),MATCH(ROW($A$7:$A$3066),ROW($A$7:$A$3066)),""),ROWS($B$1:D308)),COLUMNS($A$1:D310))</f>
        <v>Resurgence of target responding does not exceed increases in inactive responding in a forced-choice alternative reinforcement procedure in humans</v>
      </c>
      <c r="N314" t="str">
        <f t="array" ref="N314">INDEX($A$7:$F$3066,SMALL(IF(COUNTIF($L$5,$H$7:$H$3066)*COUNTIF($L$5,$I$7:$I$3066),MATCH(ROW($A$7:$A$3066),ROW($A$7:$A$3066)),""),ROWS($B$1:E308)),COLUMNS($A$1:E310))</f>
        <v>Behavioural Processes</v>
      </c>
      <c r="O314">
        <f t="array" ref="O314">INDEX($A$7:$F$3066,SMALL(IF(COUNTIF($L$5,$H$7:$H$3066)*COUNTIF($L$5,$I$7:$I$3066),MATCH(ROW($A$7:$A$3066),ROW($A$7:$A$3066)),""),ROWS($B$1:F308)),COLUMNS($A$1:F310))</f>
        <v>0</v>
      </c>
    </row>
    <row r="315" spans="1:15">
      <c r="A315" s="1">
        <f>'ScienceDirect - Initial'!A318</f>
        <v>0</v>
      </c>
      <c r="B315" s="1">
        <f>'ScienceDirect - Initial'!B318</f>
        <v>2017</v>
      </c>
      <c r="C315" s="1" t="str">
        <f>'ScienceDirect - Initial'!C318</f>
        <v>Kuroda, Toshikazu; Mizutani, Yuto; Cançado, Carlos R. X.; Podlesnik, Christopher A.</v>
      </c>
      <c r="D315" s="1" t="str">
        <f>'ScienceDirect - Initial'!D318</f>
        <v>Reversal learning and resurgence of operant behavior in zebrafish (Danio rerio)</v>
      </c>
      <c r="E315" s="1" t="str">
        <f>'ScienceDirect - Initial'!E318</f>
        <v>Behavioural Processes</v>
      </c>
      <c r="F315" s="1">
        <f>'ScienceDirect - Initial'!F318</f>
        <v>0</v>
      </c>
      <c r="H315" s="1">
        <v>1</v>
      </c>
      <c r="I315" s="1">
        <v>1</v>
      </c>
      <c r="J315" t="b">
        <f t="shared" si="4"/>
        <v>1</v>
      </c>
      <c r="K315">
        <f t="array" ref="K315">INDEX($A$7:$F$3066,SMALL(IF(COUNTIF($L$5,$H$7:$H$3066)*COUNTIF($L$5,$I$7:$I$3066),MATCH(ROW($A$7:$A$3066),ROW($A$7:$A$3066)),""),ROWS($B$1:B309)),COLUMNS($A$1:B311))</f>
        <v>2013</v>
      </c>
      <c r="L315" t="str">
        <f t="array" ref="L315">INDEX($A$7:$F$3066,SMALL(IF(COUNTIF($L$5,$H$7:$H$3066)*COUNTIF($L$5,$I$7:$I$3066),MATCH(ROW($A$7:$A$3066),ROW($A$7:$A$3066)),""),ROWS($B$1:C309)),COLUMNS($A$1:C311))</f>
        <v>Winterbauer, Neil E.; Lucke, Sara; Bouton, Mark E.</v>
      </c>
      <c r="M315" t="str">
        <f t="array" ref="M315">INDEX($A$7:$F$3066,SMALL(IF(COUNTIF($L$5,$H$7:$H$3066)*COUNTIF($L$5,$I$7:$I$3066),MATCH(ROW($A$7:$A$3066),ROW($A$7:$A$3066)),""),ROWS($B$1:D309)),COLUMNS($A$1:D311))</f>
        <v>Some factors modulating the strength of resurgence after extinction of an instrumental behavior</v>
      </c>
      <c r="N315" t="str">
        <f t="array" ref="N315">INDEX($A$7:$F$3066,SMALL(IF(COUNTIF($L$5,$H$7:$H$3066)*COUNTIF($L$5,$I$7:$I$3066),MATCH(ROW($A$7:$A$3066),ROW($A$7:$A$3066)),""),ROWS($B$1:E309)),COLUMNS($A$1:E311))</f>
        <v>Learning and Motivation</v>
      </c>
      <c r="O315">
        <f t="array" ref="O315">INDEX($A$7:$F$3066,SMALL(IF(COUNTIF($L$5,$H$7:$H$3066)*COUNTIF($L$5,$I$7:$I$3066),MATCH(ROW($A$7:$A$3066),ROW($A$7:$A$3066)),""),ROWS($B$1:F309)),COLUMNS($A$1:F311))</f>
        <v>0</v>
      </c>
    </row>
    <row r="316" spans="1:15">
      <c r="A316" s="1">
        <f>'ScienceDirect - Initial'!A319</f>
        <v>0</v>
      </c>
      <c r="B316" s="1">
        <f>'ScienceDirect - Initial'!B319</f>
        <v>2016</v>
      </c>
      <c r="C316" s="1" t="str">
        <f>'ScienceDirect - Initial'!C319</f>
        <v>Bouton, Mark E.; Trask, Sydney</v>
      </c>
      <c r="D316" s="1" t="str">
        <f>'ScienceDirect - Initial'!D319</f>
        <v>Role of the discriminative properties of the reinforcer in resurgence</v>
      </c>
      <c r="E316" s="1" t="str">
        <f>'ScienceDirect - Initial'!E319</f>
        <v>Learning &amp; Behavior</v>
      </c>
      <c r="F316" s="1">
        <f>'ScienceDirect - Initial'!F319</f>
        <v>0</v>
      </c>
      <c r="H316" s="1">
        <v>1</v>
      </c>
      <c r="I316" s="1">
        <v>1</v>
      </c>
      <c r="J316" t="b">
        <f t="shared" si="4"/>
        <v>1</v>
      </c>
      <c r="K316">
        <f t="array" ref="K316">INDEX($A$7:$F$3066,SMALL(IF(COUNTIF($L$5,$H$7:$H$3066)*COUNTIF($L$5,$I$7:$I$3066),MATCH(ROW($A$7:$A$3066),ROW($A$7:$A$3066)),""),ROWS($B$1:B310)),COLUMNS($A$1:B312))</f>
        <v>2017</v>
      </c>
      <c r="L316" t="str">
        <f t="array" ref="L316">INDEX($A$7:$F$3066,SMALL(IF(COUNTIF($L$5,$H$7:$H$3066)*COUNTIF($L$5,$I$7:$I$3066),MATCH(ROW($A$7:$A$3066),ROW($A$7:$A$3066)),""),ROWS($B$1:C310)),COLUMNS($A$1:C312))</f>
        <v>Trask, Sydney; Thrailkill, Eric A.; Bouton, Mark E.</v>
      </c>
      <c r="M316" t="str">
        <f t="array" ref="M316">INDEX($A$7:$F$3066,SMALL(IF(COUNTIF($L$5,$H$7:$H$3066)*COUNTIF($L$5,$I$7:$I$3066),MATCH(ROW($A$7:$A$3066),ROW($A$7:$A$3066)),""),ROWS($B$1:D310)),COLUMNS($A$1:D312))</f>
        <v>Occasion setting, inhibition, and the contextual control of extinction in Pavlovian and instrumental (operant) learning</v>
      </c>
      <c r="N316" t="str">
        <f t="array" ref="N316">INDEX($A$7:$F$3066,SMALL(IF(COUNTIF($L$5,$H$7:$H$3066)*COUNTIF($L$5,$I$7:$I$3066),MATCH(ROW($A$7:$A$3066),ROW($A$7:$A$3066)),""),ROWS($B$1:E310)),COLUMNS($A$1:E312))</f>
        <v>Occasion Setting: Past, Present and Future</v>
      </c>
      <c r="O316">
        <f t="array" ref="O316">INDEX($A$7:$F$3066,SMALL(IF(COUNTIF($L$5,$H$7:$H$3066)*COUNTIF($L$5,$I$7:$I$3066),MATCH(ROW($A$7:$A$3066),ROW($A$7:$A$3066)),""),ROWS($B$1:F310)),COLUMNS($A$1:F312))</f>
        <v>0</v>
      </c>
    </row>
    <row r="317" spans="1:15">
      <c r="A317" s="1">
        <f>'ScienceDirect - Initial'!A320</f>
        <v>0</v>
      </c>
      <c r="B317" s="1">
        <f>'ScienceDirect - Initial'!B320</f>
        <v>2014</v>
      </c>
      <c r="C317" s="1" t="str">
        <f>'ScienceDirect - Initial'!C320</f>
        <v>Pyszczynski, Adam D.</v>
      </c>
      <c r="D317" s="1" t="str">
        <f>'ScienceDirect - Initial'!D320</f>
        <v>Selected neuropharmacology of resurgence</v>
      </c>
      <c r="E317" s="1">
        <f>'ScienceDirect - Initial'!E320</f>
        <v>0</v>
      </c>
      <c r="F317" s="1">
        <f>'ScienceDirect - Initial'!F320</f>
        <v>0</v>
      </c>
      <c r="H317" s="1">
        <v>1</v>
      </c>
      <c r="I317" s="1">
        <v>1</v>
      </c>
      <c r="J317" t="b">
        <f t="shared" si="4"/>
        <v>1</v>
      </c>
      <c r="K317">
        <f t="array" ref="K317">INDEX($A$7:$F$3066,SMALL(IF(COUNTIF($L$5,$H$7:$H$3066)*COUNTIF($L$5,$I$7:$I$3066),MATCH(ROW($A$7:$A$3066),ROW($A$7:$A$3066)),""),ROWS($B$1:B311)),COLUMNS($A$1:B313))</f>
        <v>2015</v>
      </c>
      <c r="L317" t="str">
        <f t="array" ref="L317">INDEX($A$7:$F$3066,SMALL(IF(COUNTIF($L$5,$H$7:$H$3066)*COUNTIF($L$5,$I$7:$I$3066),MATCH(ROW($A$7:$A$3066),ROW($A$7:$A$3066)),""),ROWS($B$1:C311)),COLUMNS($A$1:C313))</f>
        <v>Boutelle, Kerri N.; Bouton, Mark E.</v>
      </c>
      <c r="M317" t="str">
        <f t="array" ref="M317">INDEX($A$7:$F$3066,SMALL(IF(COUNTIF($L$5,$H$7:$H$3066)*COUNTIF($L$5,$I$7:$I$3066),MATCH(ROW($A$7:$A$3066),ROW($A$7:$A$3066)),""),ROWS($B$1:D311)),COLUMNS($A$1:D313))</f>
        <v>Implications of learning theory for developing programs to decrease overeating</v>
      </c>
      <c r="N317" t="str">
        <f t="array" ref="N317">INDEX($A$7:$F$3066,SMALL(IF(COUNTIF($L$5,$H$7:$H$3066)*COUNTIF($L$5,$I$7:$I$3066),MATCH(ROW($A$7:$A$3066),ROW($A$7:$A$3066)),""),ROWS($B$1:E311)),COLUMNS($A$1:E313))</f>
        <v>The Proceedings of the American University Symposium on Childhood Obesity and Cognition</v>
      </c>
      <c r="O317">
        <f t="array" ref="O317">INDEX($A$7:$F$3066,SMALL(IF(COUNTIF($L$5,$H$7:$H$3066)*COUNTIF($L$5,$I$7:$I$3066),MATCH(ROW($A$7:$A$3066),ROW($A$7:$A$3066)),""),ROWS($B$1:F311)),COLUMNS($A$1:F313))</f>
        <v>0</v>
      </c>
    </row>
    <row r="318" spans="1:15">
      <c r="A318" s="1">
        <f>'ScienceDirect - Initial'!A321</f>
        <v>0</v>
      </c>
      <c r="B318" s="1">
        <f>'ScienceDirect - Initial'!B321</f>
        <v>2015</v>
      </c>
      <c r="C318" s="1" t="str">
        <f>'ScienceDirect - Initial'!C321</f>
        <v>Lambert, Joseph M.; Bloom, Sarah E.; Samaha, Andrew L.; Dayton, Elizabeth; Rodewald, Andrew M.</v>
      </c>
      <c r="D318" s="1" t="str">
        <f>'ScienceDirect - Initial'!D321</f>
        <v>Serial alternative response training as intervention for target response resurgence</v>
      </c>
      <c r="E318" s="1" t="str">
        <f>'ScienceDirect - Initial'!E321</f>
        <v>Journal of Applied Behavior Analysis</v>
      </c>
      <c r="F318" s="1">
        <f>'ScienceDirect - Initial'!F321</f>
        <v>0</v>
      </c>
      <c r="H318" s="1">
        <v>1</v>
      </c>
      <c r="I318" s="1">
        <v>1</v>
      </c>
      <c r="J318" t="b">
        <f t="shared" si="4"/>
        <v>1</v>
      </c>
      <c r="K318">
        <f t="array" ref="K318">INDEX($A$7:$F$3066,SMALL(IF(COUNTIF($L$5,$H$7:$H$3066)*COUNTIF($L$5,$I$7:$I$3066),MATCH(ROW($A$7:$A$3066),ROW($A$7:$A$3066)),""),ROWS($B$1:B312)),COLUMNS($A$1:B314))</f>
        <v>2014</v>
      </c>
      <c r="L318" t="str">
        <f t="array" ref="L318">INDEX($A$7:$F$3066,SMALL(IF(COUNTIF($L$5,$H$7:$H$3066)*COUNTIF($L$5,$I$7:$I$3066),MATCH(ROW($A$7:$A$3066),ROW($A$7:$A$3066)),""),ROWS($B$1:C312)),COLUMNS($A$1:C314))</f>
        <v>Bouton, Mark E.</v>
      </c>
      <c r="M318" t="str">
        <f t="array" ref="M318">INDEX($A$7:$F$3066,SMALL(IF(COUNTIF($L$5,$H$7:$H$3066)*COUNTIF($L$5,$I$7:$I$3066),MATCH(ROW($A$7:$A$3066),ROW($A$7:$A$3066)),""),ROWS($B$1:D312)),COLUMNS($A$1:D314))</f>
        <v>Why behavior change is difficult to sustain</v>
      </c>
      <c r="N318" t="str">
        <f t="array" ref="N318">INDEX($A$7:$F$3066,SMALL(IF(COUNTIF($L$5,$H$7:$H$3066)*COUNTIF($L$5,$I$7:$I$3066),MATCH(ROW($A$7:$A$3066),ROW($A$7:$A$3066)),""),ROWS($B$1:E312)),COLUMNS($A$1:E314))</f>
        <v>Behavior Change, Health, and Health Disparities</v>
      </c>
      <c r="O318">
        <f t="array" ref="O318">INDEX($A$7:$F$3066,SMALL(IF(COUNTIF($L$5,$H$7:$H$3066)*COUNTIF($L$5,$I$7:$I$3066),MATCH(ROW($A$7:$A$3066),ROW($A$7:$A$3066)),""),ROWS($B$1:F312)),COLUMNS($A$1:F314))</f>
        <v>0</v>
      </c>
    </row>
    <row r="319" spans="1:15">
      <c r="A319" s="1">
        <f>'ScienceDirect - Initial'!A322</f>
        <v>0</v>
      </c>
      <c r="B319" s="1">
        <f>'ScienceDirect - Initial'!B322</f>
        <v>2019</v>
      </c>
      <c r="C319" s="1" t="str">
        <f>'ScienceDirect - Initial'!C322</f>
        <v>Kranak, Michael P.</v>
      </c>
      <c r="D319" s="1" t="str">
        <f>'ScienceDirect - Initial'!D322</f>
        <v>Serial and concurrent response presentation: Their effects on resurgence</v>
      </c>
      <c r="E319" s="1">
        <f>'ScienceDirect - Initial'!E322</f>
        <v>0</v>
      </c>
      <c r="F319" s="1">
        <f>'ScienceDirect - Initial'!F322</f>
        <v>0</v>
      </c>
      <c r="H319" s="1">
        <v>1</v>
      </c>
      <c r="I319" s="1">
        <v>1</v>
      </c>
      <c r="J319" t="b">
        <f t="shared" si="4"/>
        <v>1</v>
      </c>
      <c r="K319">
        <f t="array" ref="K319">INDEX($A$7:$F$3066,SMALL(IF(COUNTIF($L$5,$H$7:$H$3066)*COUNTIF($L$5,$I$7:$I$3066),MATCH(ROW($A$7:$A$3066),ROW($A$7:$A$3066)),""),ROWS($B$1:B313)),COLUMNS($A$1:B315))</f>
        <v>2007</v>
      </c>
      <c r="L319" t="str">
        <f t="array" ref="L319">INDEX($A$7:$F$3066,SMALL(IF(COUNTIF($L$5,$H$7:$H$3066)*COUNTIF($L$5,$I$7:$I$3066),MATCH(ROW($A$7:$A$3066),ROW($A$7:$A$3066)),""),ROWS($B$1:C313)),COLUMNS($A$1:C315))</f>
        <v>Doughty, Adam H.; da Silva, Stephanie P.; Lattal, Kennon A.</v>
      </c>
      <c r="M319" t="str">
        <f t="array" ref="M319">INDEX($A$7:$F$3066,SMALL(IF(COUNTIF($L$5,$H$7:$H$3066)*COUNTIF($L$5,$I$7:$I$3066),MATCH(ROW($A$7:$A$3066),ROW($A$7:$A$3066)),""),ROWS($B$1:D313)),COLUMNS($A$1:D315))</f>
        <v>Differential resurgence and response elimination</v>
      </c>
      <c r="N319" t="str">
        <f t="array" ref="N319">INDEX($A$7:$F$3066,SMALL(IF(COUNTIF($L$5,$H$7:$H$3066)*COUNTIF($L$5,$I$7:$I$3066),MATCH(ROW($A$7:$A$3066),ROW($A$7:$A$3066)),""),ROWS($B$1:E313)),COLUMNS($A$1:E315))</f>
        <v>Proceedings of the Meeting of the Society for the Quantitative Analyses Behavior(SQAB 2006)</v>
      </c>
      <c r="O319">
        <f t="array" ref="O319">INDEX($A$7:$F$3066,SMALL(IF(COUNTIF($L$5,$H$7:$H$3066)*COUNTIF($L$5,$I$7:$I$3066),MATCH(ROW($A$7:$A$3066),ROW($A$7:$A$3066)),""),ROWS($B$1:F313)),COLUMNS($A$1:F315))</f>
        <v>0</v>
      </c>
    </row>
    <row r="320" spans="1:15">
      <c r="A320" s="1">
        <f>'ScienceDirect - Initial'!A323</f>
        <v>0</v>
      </c>
      <c r="B320" s="1">
        <f>'ScienceDirect - Initial'!B323</f>
        <v>2017</v>
      </c>
      <c r="C320" s="1" t="str">
        <f>'ScienceDirect - Initial'!C323</f>
        <v>Lambert, Joseph M.; Bloom, Sarah E.; Samaha, Andrew L.; Dayton, Elizabeth</v>
      </c>
      <c r="D320" s="1" t="str">
        <f>'ScienceDirect - Initial'!D323</f>
        <v>Serial functional communication training: Extending serial DRA to mands and problem behavior</v>
      </c>
      <c r="E320" s="1" t="str">
        <f>'ScienceDirect - Initial'!E323</f>
        <v>Behavioral Interventions</v>
      </c>
      <c r="F320" s="1">
        <f>'ScienceDirect - Initial'!F323</f>
        <v>0</v>
      </c>
      <c r="H320" s="1">
        <v>1</v>
      </c>
      <c r="I320" s="1">
        <v>1</v>
      </c>
      <c r="J320" t="b">
        <f t="shared" si="4"/>
        <v>1</v>
      </c>
      <c r="K320">
        <f t="array" ref="K320">INDEX($A$7:$F$3066,SMALL(IF(COUNTIF($L$5,$H$7:$H$3066)*COUNTIF($L$5,$I$7:$I$3066),MATCH(ROW($A$7:$A$3066),ROW($A$7:$A$3066)),""),ROWS($B$1:B314)),COLUMNS($A$1:B316))</f>
        <v>2016</v>
      </c>
      <c r="L320" t="str">
        <f t="array" ref="L320">INDEX($A$7:$F$3066,SMALL(IF(COUNTIF($L$5,$H$7:$H$3066)*COUNTIF($L$5,$I$7:$I$3066),MATCH(ROW($A$7:$A$3066),ROW($A$7:$A$3066)),""),ROWS($B$1:C314)),COLUMNS($A$1:C316))</f>
        <v>Venniro, Marco; Caprioli, Daniele; Shaham, Yavin</v>
      </c>
      <c r="M320" t="str">
        <f t="array" ref="M320">INDEX($A$7:$F$3066,SMALL(IF(COUNTIF($L$5,$H$7:$H$3066)*COUNTIF($L$5,$I$7:$I$3066),MATCH(ROW($A$7:$A$3066),ROW($A$7:$A$3066)),""),ROWS($B$1:D314)),COLUMNS($A$1:D316))</f>
        <v>Chapter 2 - Animal models of drug relapse and craving: From drug priming-induced reinstatement to incubation of craving after voluntary abstinence</v>
      </c>
      <c r="N320" t="str">
        <f t="array" ref="N320">INDEX($A$7:$F$3066,SMALL(IF(COUNTIF($L$5,$H$7:$H$3066)*COUNTIF($L$5,$I$7:$I$3066),MATCH(ROW($A$7:$A$3066),ROW($A$7:$A$3066)),""),ROWS($B$1:E314)),COLUMNS($A$1:E316))</f>
        <v>Progress in Brain Research</v>
      </c>
      <c r="O320" t="str">
        <f t="array" ref="O320">INDEX($A$7:$F$3066,SMALL(IF(COUNTIF($L$5,$H$7:$H$3066)*COUNTIF($L$5,$I$7:$I$3066),MATCH(ROW($A$7:$A$3066),ROW($A$7:$A$3066)),""),ROWS($B$1:F314)),COLUMNS($A$1:F316))</f>
        <v>0079-6123</v>
      </c>
    </row>
    <row r="321" spans="1:15">
      <c r="A321" s="1">
        <f>'ScienceDirect - Initial'!A324</f>
        <v>0</v>
      </c>
      <c r="B321" s="1">
        <f>'ScienceDirect - Initial'!B324</f>
        <v>2015</v>
      </c>
      <c r="C321" s="1" t="str">
        <f>'ScienceDirect - Initial'!C324</f>
        <v>St. Peter, Claire C.</v>
      </c>
      <c r="D321" s="1" t="str">
        <f>'ScienceDirect - Initial'!D324</f>
        <v>Six reasons why applied behavior analysts should know about resurgence</v>
      </c>
      <c r="E321" s="1" t="str">
        <f>'ScienceDirect - Initial'!E324</f>
        <v>Revista Mexicana de Análisis de la Conducta</v>
      </c>
      <c r="F321" s="1">
        <f>'ScienceDirect - Initial'!F324</f>
        <v>0</v>
      </c>
      <c r="H321" s="1">
        <v>1</v>
      </c>
      <c r="I321" s="1">
        <v>1</v>
      </c>
      <c r="J321" t="b">
        <f t="shared" si="4"/>
        <v>1</v>
      </c>
      <c r="K321">
        <f t="array" ref="K321">INDEX($A$7:$F$3066,SMALL(IF(COUNTIF($L$5,$H$7:$H$3066)*COUNTIF($L$5,$I$7:$I$3066),MATCH(ROW($A$7:$A$3066),ROW($A$7:$A$3066)),""),ROWS($B$1:B315)),COLUMNS($A$1:B317))</f>
        <v>2000</v>
      </c>
      <c r="L321" t="str">
        <f t="array" ref="L321">INDEX($A$7:$F$3066,SMALL(IF(COUNTIF($L$5,$H$7:$H$3066)*COUNTIF($L$5,$I$7:$I$3066),MATCH(ROW($A$7:$A$3066),ROW($A$7:$A$3066)),""),ROWS($B$1:C315)),COLUMNS($A$1:C317))</f>
        <v>Cleland, Bryce S; Foster, T.M; Temple, W</v>
      </c>
      <c r="M321" t="str">
        <f t="array" ref="M321">INDEX($A$7:$F$3066,SMALL(IF(COUNTIF($L$5,$H$7:$H$3066)*COUNTIF($L$5,$I$7:$I$3066),MATCH(ROW($A$7:$A$3066),ROW($A$7:$A$3066)),""),ROWS($B$1:D315)),COLUMNS($A$1:D317))</f>
        <v>Resurgence: the role of extinction</v>
      </c>
      <c r="N321" t="str">
        <f t="array" ref="N321">INDEX($A$7:$F$3066,SMALL(IF(COUNTIF($L$5,$H$7:$H$3066)*COUNTIF($L$5,$I$7:$I$3066),MATCH(ROW($A$7:$A$3066),ROW($A$7:$A$3066)),""),ROWS($B$1:E315)),COLUMNS($A$1:E317))</f>
        <v>Behavioural Processes</v>
      </c>
      <c r="O321">
        <f t="array" ref="O321">INDEX($A$7:$F$3066,SMALL(IF(COUNTIF($L$5,$H$7:$H$3066)*COUNTIF($L$5,$I$7:$I$3066),MATCH(ROW($A$7:$A$3066),ROW($A$7:$A$3066)),""),ROWS($B$1:F315)),COLUMNS($A$1:F317))</f>
        <v>0</v>
      </c>
    </row>
    <row r="322" spans="1:15">
      <c r="A322" s="1">
        <f>'ScienceDirect - Initial'!A325</f>
        <v>0</v>
      </c>
      <c r="B322" s="1">
        <f>'ScienceDirect - Initial'!B325</f>
        <v>2013</v>
      </c>
      <c r="C322" s="1" t="str">
        <f>'ScienceDirect - Initial'!C325</f>
        <v>Winterbauer, Neil E.; Lucke, Sara; Bouton, Mark E.</v>
      </c>
      <c r="D322" s="1" t="str">
        <f>'ScienceDirect - Initial'!D325</f>
        <v>Some factors modulating the strength of resurgence after extinction of an instrumental behavior</v>
      </c>
      <c r="E322" s="1" t="str">
        <f>'ScienceDirect - Initial'!E325</f>
        <v>Learning and Motivation</v>
      </c>
      <c r="F322" s="1">
        <f>'ScienceDirect - Initial'!F325</f>
        <v>0</v>
      </c>
      <c r="H322" s="1">
        <v>1</v>
      </c>
      <c r="I322" s="1">
        <v>1</v>
      </c>
      <c r="J322" t="b">
        <f t="shared" si="4"/>
        <v>1</v>
      </c>
      <c r="K322">
        <f t="array" ref="K322">INDEX($A$7:$F$3066,SMALL(IF(COUNTIF($L$5,$H$7:$H$3066)*COUNTIF($L$5,$I$7:$I$3066),MATCH(ROW($A$7:$A$3066),ROW($A$7:$A$3066)),""),ROWS($B$1:B316)),COLUMNS($A$1:B318))</f>
        <v>2011</v>
      </c>
      <c r="L322" t="str">
        <f t="array" ref="L322">INDEX($A$7:$F$3066,SMALL(IF(COUNTIF($L$5,$H$7:$H$3066)*COUNTIF($L$5,$I$7:$I$3066),MATCH(ROW($A$7:$A$3066),ROW($A$7:$A$3066)),""),ROWS($B$1:C316)),COLUMNS($A$1:C318))</f>
        <v>Winterbauer, Neil E.; Bouton, Mark E.</v>
      </c>
      <c r="M322" t="str">
        <f t="array" ref="M322">INDEX($A$7:$F$3066,SMALL(IF(COUNTIF($L$5,$H$7:$H$3066)*COUNTIF($L$5,$I$7:$I$3066),MATCH(ROW($A$7:$A$3066),ROW($A$7:$A$3066)),""),ROWS($B$1:D316)),COLUMNS($A$1:D318))</f>
        <v>Mechanisms of resurgence II: Response-contingent reinforcers can reinstate a second extinguished behavior</v>
      </c>
      <c r="N322" t="str">
        <f t="array" ref="N322">INDEX($A$7:$F$3066,SMALL(IF(COUNTIF($L$5,$H$7:$H$3066)*COUNTIF($L$5,$I$7:$I$3066),MATCH(ROW($A$7:$A$3066),ROW($A$7:$A$3066)),""),ROWS($B$1:E316)),COLUMNS($A$1:E318))</f>
        <v>Learning and Motivation</v>
      </c>
      <c r="O322">
        <f t="array" ref="O322">INDEX($A$7:$F$3066,SMALL(IF(COUNTIF($L$5,$H$7:$H$3066)*COUNTIF($L$5,$I$7:$I$3066),MATCH(ROW($A$7:$A$3066),ROW($A$7:$A$3066)),""),ROWS($B$1:F316)),COLUMNS($A$1:F318))</f>
        <v>0</v>
      </c>
    </row>
    <row r="323" spans="1:15">
      <c r="A323" s="1">
        <f>'ScienceDirect - Initial'!A326</f>
        <v>0</v>
      </c>
      <c r="B323" s="1">
        <f>'ScienceDirect - Initial'!B326</f>
        <v>2019</v>
      </c>
      <c r="C323" s="1" t="str">
        <f>'ScienceDirect - Initial'!C326</f>
        <v>Corne, R.; Leconte, C.; Ouradou, M.; Fassina, V.; Zhu, Y.; Déou, E.; Besson, V.; Plotkine, M.; Marchand-Leroux, C.; Mongeau, R.</v>
      </c>
      <c r="D323" s="1" t="str">
        <f>'ScienceDirect - Initial'!D326</f>
        <v>Spontaneous resurgence of conditioned fear weeks after successful extinction in brain injured mice</v>
      </c>
      <c r="E323" s="1" t="str">
        <f>'ScienceDirect - Initial'!E326</f>
        <v>Progress in Neuro-Psychopharmacology &amp; Biological Psychiatry</v>
      </c>
      <c r="F323" s="1">
        <f>'ScienceDirect - Initial'!F326</f>
        <v>0</v>
      </c>
      <c r="H323" s="1">
        <v>0</v>
      </c>
      <c r="I323" s="1">
        <v>0</v>
      </c>
      <c r="J323" t="b">
        <f t="shared" si="4"/>
        <v>1</v>
      </c>
      <c r="K323">
        <f t="array" ref="K323">INDEX($A$7:$F$3066,SMALL(IF(COUNTIF($L$5,$H$7:$H$3066)*COUNTIF($L$5,$I$7:$I$3066),MATCH(ROW($A$7:$A$3066),ROW($A$7:$A$3066)),""),ROWS($B$1:B317)),COLUMNS($A$1:B319))</f>
        <v>2015</v>
      </c>
      <c r="L323" t="str">
        <f t="array" ref="L323">INDEX($A$7:$F$3066,SMALL(IF(COUNTIF($L$5,$H$7:$H$3066)*COUNTIF($L$5,$I$7:$I$3066),MATCH(ROW($A$7:$A$3066),ROW($A$7:$A$3066)),""),ROWS($B$1:C317)),COLUMNS($A$1:C319))</f>
        <v>Shahan, Timothy A.; Craig, Andrew R.; Sweeney., Mary M.</v>
      </c>
      <c r="M323" t="str">
        <f t="array" ref="M323">INDEX($A$7:$F$3066,SMALL(IF(COUNTIF($L$5,$H$7:$H$3066)*COUNTIF($L$5,$I$7:$I$3066),MATCH(ROW($A$7:$A$3066),ROW($A$7:$A$3066)),""),ROWS($B$1:D317)),COLUMNS($A$1:D319))</f>
        <v>Resurgence of sucrose and cocaine seeking in free-feeding rats</v>
      </c>
      <c r="N323" t="str">
        <f t="array" ref="N323">INDEX($A$7:$F$3066,SMALL(IF(COUNTIF($L$5,$H$7:$H$3066)*COUNTIF($L$5,$I$7:$I$3066),MATCH(ROW($A$7:$A$3066),ROW($A$7:$A$3066)),""),ROWS($B$1:E317)),COLUMNS($A$1:E319))</f>
        <v>Behavioural Brain Research</v>
      </c>
      <c r="O323">
        <f t="array" ref="O323">INDEX($A$7:$F$3066,SMALL(IF(COUNTIF($L$5,$H$7:$H$3066)*COUNTIF($L$5,$I$7:$I$3066),MATCH(ROW($A$7:$A$3066),ROW($A$7:$A$3066)),""),ROWS($B$1:F317)),COLUMNS($A$1:F319))</f>
        <v>0</v>
      </c>
    </row>
    <row r="324" spans="1:15">
      <c r="A324" s="1">
        <f>'ScienceDirect - Initial'!A327</f>
        <v>0</v>
      </c>
      <c r="B324" s="1">
        <f>'ScienceDirect - Initial'!B327</f>
        <v>2017</v>
      </c>
      <c r="C324" s="1" t="str">
        <f>'ScienceDirect - Initial'!C327</f>
        <v>Craig, Andrew R.; Browning, Kaitlyn O.; Shahan, Timothy A.</v>
      </c>
      <c r="D324" s="1" t="str">
        <f>'ScienceDirect - Initial'!D327</f>
        <v>Stimuli previously associated with reinforcement mitigate resurgence</v>
      </c>
      <c r="E324" s="1" t="str">
        <f>'ScienceDirect - Initial'!E327</f>
        <v>Journal of the Experimental Analysis of Behavior</v>
      </c>
      <c r="F324" s="1">
        <f>'ScienceDirect - Initial'!F327</f>
        <v>0</v>
      </c>
      <c r="H324" s="1">
        <v>1</v>
      </c>
      <c r="I324" s="1">
        <v>1</v>
      </c>
      <c r="J324" t="b">
        <f t="shared" si="4"/>
        <v>1</v>
      </c>
      <c r="K324">
        <f t="array" ref="K324">INDEX($A$7:$F$3066,SMALL(IF(COUNTIF($L$5,$H$7:$H$3066)*COUNTIF($L$5,$I$7:$I$3066),MATCH(ROW($A$7:$A$3066),ROW($A$7:$A$3066)),""),ROWS($B$1:B318)),COLUMNS($A$1:B320))</f>
        <v>2019</v>
      </c>
      <c r="L324" t="str">
        <f t="array" ref="L324">INDEX($A$7:$F$3066,SMALL(IF(COUNTIF($L$5,$H$7:$H$3066)*COUNTIF($L$5,$I$7:$I$3066),MATCH(ROW($A$7:$A$3066),ROW($A$7:$A$3066)),""),ROWS($B$1:C318)),COLUMNS($A$1:C320))</f>
        <v>Reed, Phil</v>
      </c>
      <c r="M324" t="str">
        <f t="array" ref="M324">INDEX($A$7:$F$3066,SMALL(IF(COUNTIF($L$5,$H$7:$H$3066)*COUNTIF($L$5,$I$7:$I$3066),MATCH(ROW($A$7:$A$3066),ROW($A$7:$A$3066)),""),ROWS($B$1:D318)),COLUMNS($A$1:D320))</f>
        <v>Behavioral resurgence in individuals varying in depression, anxiety, and autism-associated tendencies</v>
      </c>
      <c r="N324" t="str">
        <f t="array" ref="N324">INDEX($A$7:$F$3066,SMALL(IF(COUNTIF($L$5,$H$7:$H$3066)*COUNTIF($L$5,$I$7:$I$3066),MATCH(ROW($A$7:$A$3066),ROW($A$7:$A$3066)),""),ROWS($B$1:E318)),COLUMNS($A$1:E320))</f>
        <v>Heliyon</v>
      </c>
      <c r="O324">
        <f t="array" ref="O324">INDEX($A$7:$F$3066,SMALL(IF(COUNTIF($L$5,$H$7:$H$3066)*COUNTIF($L$5,$I$7:$I$3066),MATCH(ROW($A$7:$A$3066),ROW($A$7:$A$3066)),""),ROWS($B$1:F318)),COLUMNS($A$1:F320))</f>
        <v>0</v>
      </c>
    </row>
    <row r="325" spans="1:15">
      <c r="A325" s="1">
        <f>'ScienceDirect - Initial'!A328</f>
        <v>0</v>
      </c>
      <c r="B325" s="1">
        <f>'ScienceDirect - Initial'!B328</f>
        <v>2018</v>
      </c>
      <c r="C325" s="1" t="str">
        <f>'ScienceDirect - Initial'!C328</f>
        <v>Nighbor, Tyler D.; Kincaid, Stephanie L.; O'Hearn, Christopher M.; Lattal, Kennon A.</v>
      </c>
      <c r="D325" s="1" t="str">
        <f>'ScienceDirect - Initial'!D328</f>
        <v>Stimulus contributions to operant resurgence</v>
      </c>
      <c r="E325" s="1" t="str">
        <f>'ScienceDirect - Initial'!E328</f>
        <v>Journal of the Experimental Analysis of Behavior</v>
      </c>
      <c r="F325" s="1">
        <f>'ScienceDirect - Initial'!F328</f>
        <v>0</v>
      </c>
      <c r="H325" s="1">
        <v>1</v>
      </c>
      <c r="I325" s="1">
        <v>1</v>
      </c>
      <c r="J325" t="b">
        <f t="shared" si="4"/>
        <v>1</v>
      </c>
      <c r="K325">
        <f t="array" ref="K325">INDEX($A$7:$F$3066,SMALL(IF(COUNTIF($L$5,$H$7:$H$3066)*COUNTIF($L$5,$I$7:$I$3066),MATCH(ROW($A$7:$A$3066),ROW($A$7:$A$3066)),""),ROWS($B$1:B319)),COLUMNS($A$1:B321))</f>
        <v>2014</v>
      </c>
      <c r="L325" t="str">
        <f t="array" ref="L325">INDEX($A$7:$F$3066,SMALL(IF(COUNTIF($L$5,$H$7:$H$3066)*COUNTIF($L$5,$I$7:$I$3066),MATCH(ROW($A$7:$A$3066),ROW($A$7:$A$3066)),""),ROWS($B$1:C319)),COLUMNS($A$1:C321))</f>
        <v>Todd, Travis P.; Vurbic, Drina; Bouton, Mark E.</v>
      </c>
      <c r="M325" t="str">
        <f t="array" ref="M325">INDEX($A$7:$F$3066,SMALL(IF(COUNTIF($L$5,$H$7:$H$3066)*COUNTIF($L$5,$I$7:$I$3066),MATCH(ROW($A$7:$A$3066),ROW($A$7:$A$3066)),""),ROWS($B$1:D319)),COLUMNS($A$1:D321))</f>
        <v>Behavioral and neurobiological mechanisms of extinction in Pavlovian and instrumental learning</v>
      </c>
      <c r="N325" t="str">
        <f t="array" ref="N325">INDEX($A$7:$F$3066,SMALL(IF(COUNTIF($L$5,$H$7:$H$3066)*COUNTIF($L$5,$I$7:$I$3066),MATCH(ROW($A$7:$A$3066),ROW($A$7:$A$3066)),""),ROWS($B$1:E319)),COLUMNS($A$1:E321))</f>
        <v>Associative Perspectives on the Neurobiology of Learning</v>
      </c>
      <c r="O325">
        <f t="array" ref="O325">INDEX($A$7:$F$3066,SMALL(IF(COUNTIF($L$5,$H$7:$H$3066)*COUNTIF($L$5,$I$7:$I$3066),MATCH(ROW($A$7:$A$3066),ROW($A$7:$A$3066)),""),ROWS($B$1:F319)),COLUMNS($A$1:F321))</f>
        <v>0</v>
      </c>
    </row>
    <row r="326" spans="1:15">
      <c r="A326" s="1">
        <f>'ScienceDirect - Initial'!A329</f>
        <v>0</v>
      </c>
      <c r="B326" s="1">
        <f>'ScienceDirect - Initial'!B329</f>
        <v>2015</v>
      </c>
      <c r="C326" s="1" t="str">
        <f>'ScienceDirect - Initial'!C329</f>
        <v>Kincaid, Stephanie L.; Lattal, Kennon A.; Spence, Jake</v>
      </c>
      <c r="D326" s="1" t="str">
        <f>'ScienceDirect - Initial'!D329</f>
        <v>Super-resurgence: ABA renewal increases resurgence</v>
      </c>
      <c r="E326" s="1" t="str">
        <f>'ScienceDirect - Initial'!E329</f>
        <v>Behavioural Processes</v>
      </c>
      <c r="F326" s="1">
        <f>'ScienceDirect - Initial'!F329</f>
        <v>0</v>
      </c>
      <c r="H326" s="1">
        <v>1</v>
      </c>
      <c r="I326" s="1">
        <v>1</v>
      </c>
      <c r="J326" t="b">
        <f t="shared" si="4"/>
        <v>1</v>
      </c>
      <c r="K326">
        <f t="array" ref="K326">INDEX($A$7:$F$3066,SMALL(IF(COUNTIF($L$5,$H$7:$H$3066)*COUNTIF($L$5,$I$7:$I$3066),MATCH(ROW($A$7:$A$3066),ROW($A$7:$A$3066)),""),ROWS($B$1:B320)),COLUMNS($A$1:B322))</f>
        <v>2019</v>
      </c>
      <c r="L326" t="str">
        <f t="array" ref="L326">INDEX($A$7:$F$3066,SMALL(IF(COUNTIF($L$5,$H$7:$H$3066)*COUNTIF($L$5,$I$7:$I$3066),MATCH(ROW($A$7:$A$3066),ROW($A$7:$A$3066)),""),ROWS($B$1:C320)),COLUMNS($A$1:C322))</f>
        <v>Nall, Rusty W.; Rung, Jillian M.; Shahan, Timothy A.</v>
      </c>
      <c r="M326" t="str">
        <f t="array" ref="M326">INDEX($A$7:$F$3066,SMALL(IF(COUNTIF($L$5,$H$7:$H$3066)*COUNTIF($L$5,$I$7:$I$3066),MATCH(ROW($A$7:$A$3066),ROW($A$7:$A$3066)),""),ROWS($B$1:D320)),COLUMNS($A$1:D322))</f>
        <v>Resurgence of a target behavior suppressed by a combination of punishment and alternative reinforcement</v>
      </c>
      <c r="N326" t="str">
        <f t="array" ref="N326">INDEX($A$7:$F$3066,SMALL(IF(COUNTIF($L$5,$H$7:$H$3066)*COUNTIF($L$5,$I$7:$I$3066),MATCH(ROW($A$7:$A$3066),ROW($A$7:$A$3066)),""),ROWS($B$1:E320)),COLUMNS($A$1:E322))</f>
        <v>Behavioural Processes</v>
      </c>
      <c r="O326">
        <f t="array" ref="O326">INDEX($A$7:$F$3066,SMALL(IF(COUNTIF($L$5,$H$7:$H$3066)*COUNTIF($L$5,$I$7:$I$3066),MATCH(ROW($A$7:$A$3066),ROW($A$7:$A$3066)),""),ROWS($B$1:F320)),COLUMNS($A$1:F322))</f>
        <v>0</v>
      </c>
    </row>
    <row r="327" spans="1:15">
      <c r="A327" s="1">
        <f>'ScienceDirect - Initial'!A330</f>
        <v>0</v>
      </c>
      <c r="B327" s="1">
        <f>'ScienceDirect - Initial'!B330</f>
        <v>2016</v>
      </c>
      <c r="C327" s="1" t="str">
        <f>'ScienceDirect - Initial'!C330</f>
        <v>Kincaid, Stephanie L.</v>
      </c>
      <c r="D327" s="1" t="str">
        <f>'ScienceDirect - Initial'!D330</f>
        <v>Testing for recurrence of ratio-strained behavior with reinstatement, resurgence, and renewal</v>
      </c>
      <c r="E327" s="1">
        <f>'ScienceDirect - Initial'!E330</f>
        <v>0</v>
      </c>
      <c r="F327" s="1">
        <f>'ScienceDirect - Initial'!F330</f>
        <v>0</v>
      </c>
      <c r="H327" s="1">
        <v>1</v>
      </c>
      <c r="I327" s="1">
        <v>1</v>
      </c>
      <c r="J327" t="b">
        <f t="shared" si="4"/>
        <v>1</v>
      </c>
      <c r="K327">
        <f t="array" ref="K327">INDEX($A$7:$F$3066,SMALL(IF(COUNTIF($L$5,$H$7:$H$3066)*COUNTIF($L$5,$I$7:$I$3066),MATCH(ROW($A$7:$A$3066),ROW($A$7:$A$3066)),""),ROWS($B$1:B321)),COLUMNS($A$1:B323))</f>
        <v>2014</v>
      </c>
      <c r="L327" t="str">
        <f t="array" ref="L327">INDEX($A$7:$F$3066,SMALL(IF(COUNTIF($L$5,$H$7:$H$3066)*COUNTIF($L$5,$I$7:$I$3066),MATCH(ROW($A$7:$A$3066),ROW($A$7:$A$3066)),""),ROWS($B$1:C321)),COLUMNS($A$1:C323))</f>
        <v>Epstein, Robert</v>
      </c>
      <c r="M327" t="str">
        <f t="array" ref="M327">INDEX($A$7:$F$3066,SMALL(IF(COUNTIF($L$5,$H$7:$H$3066)*COUNTIF($L$5,$I$7:$I$3066),MATCH(ROW($A$7:$A$3066),ROW($A$7:$A$3066)),""),ROWS($B$1:D321)),COLUMNS($A$1:D323))</f>
        <v>On the orderliness of behavioral variability: Insights from generativity theory</v>
      </c>
      <c r="N327" t="str">
        <f t="array" ref="N327">INDEX($A$7:$F$3066,SMALL(IF(COUNTIF($L$5,$H$7:$H$3066)*COUNTIF($L$5,$I$7:$I$3066),MATCH(ROW($A$7:$A$3066),ROW($A$7:$A$3066)),""),ROWS($B$1:E321)),COLUMNS($A$1:E323))</f>
        <v>Journal of Contextual Behavioral Science</v>
      </c>
      <c r="O327">
        <f t="array" ref="O327">INDEX($A$7:$F$3066,SMALL(IF(COUNTIF($L$5,$H$7:$H$3066)*COUNTIF($L$5,$I$7:$I$3066),MATCH(ROW($A$7:$A$3066),ROW($A$7:$A$3066)),""),ROWS($B$1:F321)),COLUMNS($A$1:F323))</f>
        <v>0</v>
      </c>
    </row>
    <row r="328" spans="1:15">
      <c r="A328" s="1">
        <f>'ScienceDirect - Initial'!A331</f>
        <v>0</v>
      </c>
      <c r="B328" s="1">
        <f>'ScienceDirect - Initial'!B331</f>
        <v>2020</v>
      </c>
      <c r="C328" s="1" t="str">
        <f>'ScienceDirect - Initial'!C331</f>
        <v>Lattal, Kennon A.; Oliver, Anthony C.</v>
      </c>
      <c r="D328" s="1" t="str">
        <f>'ScienceDirect - Initial'!D331</f>
        <v>The control response in assessing resurgence: Useful or compromised tool?</v>
      </c>
      <c r="E328" s="1" t="str">
        <f>'ScienceDirect - Initial'!E331</f>
        <v>Journal of the Experimental Analysis of Behavior</v>
      </c>
      <c r="F328" s="1">
        <f>'ScienceDirect - Initial'!F331</f>
        <v>0</v>
      </c>
      <c r="H328" s="1">
        <v>1</v>
      </c>
      <c r="I328" s="1">
        <v>1</v>
      </c>
      <c r="J328" t="b">
        <f t="shared" ref="J328:J391" si="5">IF(ISBLANK(I328),FALSE,IF(EXACT(H328, I328),TRUE,FALSE))</f>
        <v>1</v>
      </c>
      <c r="K328">
        <f t="array" ref="K328">INDEX($A$7:$F$3066,SMALL(IF(COUNTIF($L$5,$H$7:$H$3066)*COUNTIF($L$5,$I$7:$I$3066),MATCH(ROW($A$7:$A$3066),ROW($A$7:$A$3066)),""),ROWS($B$1:B322)),COLUMNS($A$1:B324))</f>
        <v>2013</v>
      </c>
      <c r="L328" t="str">
        <f t="array" ref="L328">INDEX($A$7:$F$3066,SMALL(IF(COUNTIF($L$5,$H$7:$H$3066)*COUNTIF($L$5,$I$7:$I$3066),MATCH(ROW($A$7:$A$3066),ROW($A$7:$A$3066)),""),ROWS($B$1:C322)),COLUMNS($A$1:C324))</f>
        <v>Cançado, Carlos R.X.; Lattal, Kennon A.</v>
      </c>
      <c r="M328" t="str">
        <f t="array" ref="M328">INDEX($A$7:$F$3066,SMALL(IF(COUNTIF($L$5,$H$7:$H$3066)*COUNTIF($L$5,$I$7:$I$3066),MATCH(ROW($A$7:$A$3066),ROW($A$7:$A$3066)),""),ROWS($B$1:D322)),COLUMNS($A$1:D324))</f>
        <v>Response elimination, reinforcement rate and resurgence of operant behavior</v>
      </c>
      <c r="N328" t="str">
        <f t="array" ref="N328">INDEX($A$7:$F$3066,SMALL(IF(COUNTIF($L$5,$H$7:$H$3066)*COUNTIF($L$5,$I$7:$I$3066),MATCH(ROW($A$7:$A$3066),ROW($A$7:$A$3066)),""),ROWS($B$1:E322)),COLUMNS($A$1:E324))</f>
        <v>Behavioural Processes</v>
      </c>
      <c r="O328">
        <f t="array" ref="O328">INDEX($A$7:$F$3066,SMALL(IF(COUNTIF($L$5,$H$7:$H$3066)*COUNTIF($L$5,$I$7:$I$3066),MATCH(ROW($A$7:$A$3066),ROW($A$7:$A$3066)),""),ROWS($B$1:F322)),COLUMNS($A$1:F324))</f>
        <v>0</v>
      </c>
    </row>
    <row r="329" spans="1:15">
      <c r="A329" s="1">
        <f>'ScienceDirect - Initial'!A332</f>
        <v>0</v>
      </c>
      <c r="B329" s="1">
        <f>'ScienceDirect - Initial'!B332</f>
        <v>2012</v>
      </c>
      <c r="C329" s="1" t="str">
        <f>'ScienceDirect - Initial'!C332</f>
        <v>McHugh, Louise; Procter, Jonathan; Herzog, Michaela; Schock, Anne-Kathrin; Reed, Phil</v>
      </c>
      <c r="D329" s="1" t="str">
        <f>'ScienceDirect - Initial'!D332</f>
        <v>The effect of mindfulness on extinction and behavioral resurgence</v>
      </c>
      <c r="E329" s="1" t="str">
        <f>'ScienceDirect - Initial'!E332</f>
        <v>Learning &amp; Behavior</v>
      </c>
      <c r="F329" s="1">
        <f>'ScienceDirect - Initial'!F332</f>
        <v>0</v>
      </c>
      <c r="H329" s="1">
        <v>1</v>
      </c>
      <c r="I329" s="1">
        <v>1</v>
      </c>
      <c r="J329" t="b">
        <f t="shared" si="5"/>
        <v>1</v>
      </c>
      <c r="K329">
        <f t="array" ref="K329">INDEX($A$7:$F$3066,SMALL(IF(COUNTIF($L$5,$H$7:$H$3066)*COUNTIF($L$5,$I$7:$I$3066),MATCH(ROW($A$7:$A$3066),ROW($A$7:$A$3066)),""),ROWS($B$1:B323)),COLUMNS($A$1:B325))</f>
        <v>2016</v>
      </c>
      <c r="L329" t="str">
        <f t="array" ref="L329">INDEX($A$7:$F$3066,SMALL(IF(COUNTIF($L$5,$H$7:$H$3066)*COUNTIF($L$5,$I$7:$I$3066),MATCH(ROW($A$7:$A$3066),ROW($A$7:$A$3066)),""),ROWS($B$1:C323)),COLUMNS($A$1:C325))</f>
        <v>Kuroda, Toshikazu; Cançado, Carlos R.X.; Podlesnik, Christopher A.</v>
      </c>
      <c r="M329" t="str">
        <f t="array" ref="M329">INDEX($A$7:$F$3066,SMALL(IF(COUNTIF($L$5,$H$7:$H$3066)*COUNTIF($L$5,$I$7:$I$3066),MATCH(ROW($A$7:$A$3066),ROW($A$7:$A$3066)),""),ROWS($B$1:D323)),COLUMNS($A$1:D325))</f>
        <v>Resistance to change and resurgence in humans engaging in a computer task</v>
      </c>
      <c r="N329" t="str">
        <f t="array" ref="N329">INDEX($A$7:$F$3066,SMALL(IF(COUNTIF($L$5,$H$7:$H$3066)*COUNTIF($L$5,$I$7:$I$3066),MATCH(ROW($A$7:$A$3066),ROW($A$7:$A$3066)),""),ROWS($B$1:E323)),COLUMNS($A$1:E325))</f>
        <v>Behavioural Processes</v>
      </c>
      <c r="O329">
        <f t="array" ref="O329">INDEX($A$7:$F$3066,SMALL(IF(COUNTIF($L$5,$H$7:$H$3066)*COUNTIF($L$5,$I$7:$I$3066),MATCH(ROW($A$7:$A$3066),ROW($A$7:$A$3066)),""),ROWS($B$1:F323)),COLUMNS($A$1:F325))</f>
        <v>0</v>
      </c>
    </row>
    <row r="330" spans="1:15">
      <c r="A330" s="1">
        <f>'ScienceDirect - Initial'!A333</f>
        <v>0</v>
      </c>
      <c r="B330" s="1">
        <f>'ScienceDirect - Initial'!B333</f>
        <v>2000</v>
      </c>
      <c r="C330" s="1" t="str">
        <f>'ScienceDirect - Initial'!C333</f>
        <v>Mueller, Michael M.; Moore, James W.; Doggett, R. Anthony; Tingstrom, Daniel H.</v>
      </c>
      <c r="D330" s="1" t="str">
        <f>'ScienceDirect - Initial'!D333</f>
        <v>The effectiveness of contingency-specific and contingency-nonspecific prompts in controlling  bathroom graffiti</v>
      </c>
      <c r="E330" s="1" t="str">
        <f>'ScienceDirect - Initial'!E333</f>
        <v>Journal of Applied Behavior Analysis</v>
      </c>
      <c r="F330" s="1">
        <f>'ScienceDirect - Initial'!F333</f>
        <v>0</v>
      </c>
      <c r="H330" s="1">
        <v>0</v>
      </c>
      <c r="I330" s="1">
        <v>0</v>
      </c>
      <c r="J330" t="b">
        <f t="shared" si="5"/>
        <v>1</v>
      </c>
      <c r="K330">
        <f t="array" ref="K330">INDEX($A$7:$F$3066,SMALL(IF(COUNTIF($L$5,$H$7:$H$3066)*COUNTIF($L$5,$I$7:$I$3066),MATCH(ROW($A$7:$A$3066),ROW($A$7:$A$3066)),""),ROWS($B$1:B324)),COLUMNS($A$1:B326))</f>
        <v>2018</v>
      </c>
      <c r="L330" t="str">
        <f t="array" ref="L330">INDEX($A$7:$F$3066,SMALL(IF(COUNTIF($L$5,$H$7:$H$3066)*COUNTIF($L$5,$I$7:$I$3066),MATCH(ROW($A$7:$A$3066),ROW($A$7:$A$3066)),""),ROWS($B$1:C324)),COLUMNS($A$1:C326))</f>
        <v>Nall, Rusty W.; Craig, Andrew R.; Browning, Kaitlyn O.; Shahan, Timothy A.</v>
      </c>
      <c r="M330" t="str">
        <f t="array" ref="M330">INDEX($A$7:$F$3066,SMALL(IF(COUNTIF($L$5,$H$7:$H$3066)*COUNTIF($L$5,$I$7:$I$3066),MATCH(ROW($A$7:$A$3066),ROW($A$7:$A$3066)),""),ROWS($B$1:D324)),COLUMNS($A$1:D326))</f>
        <v>Longer treatment with alternative non-drug reinforcement fails to reduce resurgence of cocaine or alcohol seeking in rats</v>
      </c>
      <c r="N330" t="str">
        <f t="array" ref="N330">INDEX($A$7:$F$3066,SMALL(IF(COUNTIF($L$5,$H$7:$H$3066)*COUNTIF($L$5,$I$7:$I$3066),MATCH(ROW($A$7:$A$3066),ROW($A$7:$A$3066)),""),ROWS($B$1:E324)),COLUMNS($A$1:E326))</f>
        <v>Behavioural Brain Research</v>
      </c>
      <c r="O330">
        <f t="array" ref="O330">INDEX($A$7:$F$3066,SMALL(IF(COUNTIF($L$5,$H$7:$H$3066)*COUNTIF($L$5,$I$7:$I$3066),MATCH(ROW($A$7:$A$3066),ROW($A$7:$A$3066)),""),ROWS($B$1:F324)),COLUMNS($A$1:F326))</f>
        <v>0</v>
      </c>
    </row>
    <row r="331" spans="1:15">
      <c r="A331" s="1">
        <f>'ScienceDirect - Initial'!A334</f>
        <v>0</v>
      </c>
      <c r="B331" s="1">
        <f>'ScienceDirect - Initial'!B334</f>
        <v>2011</v>
      </c>
      <c r="C331" s="1" t="str">
        <f>'ScienceDirect - Initial'!C334</f>
        <v>Weeden, Marc Alden</v>
      </c>
      <c r="D331" s="1" t="str">
        <f>'ScienceDirect - Initial'!D334</f>
        <v>The effects of chlordiazepoxide on resurgence in male rats: A preliminary investigation</v>
      </c>
      <c r="E331" s="1">
        <f>'ScienceDirect - Initial'!E334</f>
        <v>0</v>
      </c>
      <c r="F331" s="1">
        <f>'ScienceDirect - Initial'!F334</f>
        <v>0</v>
      </c>
      <c r="H331" s="1">
        <v>1</v>
      </c>
      <c r="I331" s="1">
        <v>1</v>
      </c>
      <c r="J331" t="b">
        <f t="shared" si="5"/>
        <v>1</v>
      </c>
      <c r="K331">
        <f t="array" ref="K331">INDEX($A$7:$F$3066,SMALL(IF(COUNTIF($L$5,$H$7:$H$3066)*COUNTIF($L$5,$I$7:$I$3066),MATCH(ROW($A$7:$A$3066),ROW($A$7:$A$3066)),""),ROWS($B$1:B325)),COLUMNS($A$1:B327))</f>
        <v>2017</v>
      </c>
      <c r="L331" t="str">
        <f t="array" ref="L331">INDEX($A$7:$F$3066,SMALL(IF(COUNTIF($L$5,$H$7:$H$3066)*COUNTIF($L$5,$I$7:$I$3066),MATCH(ROW($A$7:$A$3066),ROW($A$7:$A$3066)),""),ROWS($B$1:C325)),COLUMNS($A$1:C327))</f>
        <v>Kuroda, Toshikazu; Mizutani, Yuto; Cançado, Carlos R.X.; Podlesnik, Christopher A.</v>
      </c>
      <c r="M331" t="str">
        <f t="array" ref="M331">INDEX($A$7:$F$3066,SMALL(IF(COUNTIF($L$5,$H$7:$H$3066)*COUNTIF($L$5,$I$7:$I$3066),MATCH(ROW($A$7:$A$3066),ROW($A$7:$A$3066)),""),ROWS($B$1:D325)),COLUMNS($A$1:D327))</f>
        <v>Operant models of relapse in zebrafish (Danio rerio): Resurgence, renewal, and reinstatement</v>
      </c>
      <c r="N331" t="str">
        <f t="array" ref="N331">INDEX($A$7:$F$3066,SMALL(IF(COUNTIF($L$5,$H$7:$H$3066)*COUNTIF($L$5,$I$7:$I$3066),MATCH(ROW($A$7:$A$3066),ROW($A$7:$A$3066)),""),ROWS($B$1:E325)),COLUMNS($A$1:E327))</f>
        <v>Behavioural Brain Research</v>
      </c>
      <c r="O331">
        <f t="array" ref="O331">INDEX($A$7:$F$3066,SMALL(IF(COUNTIF($L$5,$H$7:$H$3066)*COUNTIF($L$5,$I$7:$I$3066),MATCH(ROW($A$7:$A$3066),ROW($A$7:$A$3066)),""),ROWS($B$1:F325)),COLUMNS($A$1:F327))</f>
        <v>0</v>
      </c>
    </row>
    <row r="332" spans="1:15">
      <c r="A332" s="1">
        <f>'ScienceDirect - Initial'!A335</f>
        <v>0</v>
      </c>
      <c r="B332" s="1">
        <f>'ScienceDirect - Initial'!B335</f>
        <v>2015</v>
      </c>
      <c r="C332" s="1" t="str">
        <f>'ScienceDirect - Initial'!C335</f>
        <v>Kestner, Katie; Redner, Ryan; Watkins, Erin E.; Poling, Alan</v>
      </c>
      <c r="D332" s="1" t="str">
        <f>'ScienceDirect - Initial'!D335</f>
        <v>The effects of punishment on resurgence in laboratory rats</v>
      </c>
      <c r="E332" s="1" t="str">
        <f>'ScienceDirect - Initial'!E335</f>
        <v>The Psychological Record</v>
      </c>
      <c r="F332" s="1">
        <f>'ScienceDirect - Initial'!F335</f>
        <v>0</v>
      </c>
      <c r="H332" s="1">
        <v>1</v>
      </c>
      <c r="I332" s="1">
        <v>1</v>
      </c>
      <c r="J332" t="b">
        <f t="shared" si="5"/>
        <v>1</v>
      </c>
      <c r="K332">
        <f t="array" ref="K332">INDEX($A$7:$F$3066,SMALL(IF(COUNTIF($L$5,$H$7:$H$3066)*COUNTIF($L$5,$I$7:$I$3066),MATCH(ROW($A$7:$A$3066),ROW($A$7:$A$3066)),""),ROWS($B$1:B326)),COLUMNS($A$1:B328))</f>
        <v>2017</v>
      </c>
      <c r="L332" t="str">
        <f t="array" ref="L332">INDEX($A$7:$F$3066,SMALL(IF(COUNTIF($L$5,$H$7:$H$3066)*COUNTIF($L$5,$I$7:$I$3066),MATCH(ROW($A$7:$A$3066),ROW($A$7:$A$3066)),""),ROWS($B$1:C326)),COLUMNS($A$1:C328))</f>
        <v>Bouton, Mark E.</v>
      </c>
      <c r="M332" t="str">
        <f t="array" ref="M332">INDEX($A$7:$F$3066,SMALL(IF(COUNTIF($L$5,$H$7:$H$3066)*COUNTIF($L$5,$I$7:$I$3066),MATCH(ROW($A$7:$A$3066),ROW($A$7:$A$3066)),""),ROWS($B$1:D326)),COLUMNS($A$1:D328))</f>
        <v>1.05 - Extinction: Behavioral Mechanisms and Their Implications☆</v>
      </c>
      <c r="N332" t="str">
        <f t="array" ref="N332">INDEX($A$7:$F$3066,SMALL(IF(COUNTIF($L$5,$H$7:$H$3066)*COUNTIF($L$5,$I$7:$I$3066),MATCH(ROW($A$7:$A$3066),ROW($A$7:$A$3066)),""),ROWS($B$1:E326)),COLUMNS($A$1:E328))</f>
        <v>Learning and Memory: A Comprehensive Reference (Second Edition)</v>
      </c>
      <c r="O332" t="str">
        <f t="array" ref="O332">INDEX($A$7:$F$3066,SMALL(IF(COUNTIF($L$5,$H$7:$H$3066)*COUNTIF($L$5,$I$7:$I$3066),MATCH(ROW($A$7:$A$3066),ROW($A$7:$A$3066)),""),ROWS($B$1:F326)),COLUMNS($A$1:F328))</f>
        <v>978-0-12-805291-4</v>
      </c>
    </row>
    <row r="333" spans="1:15">
      <c r="A333" s="1">
        <f>'ScienceDirect - Initial'!A336</f>
        <v>0</v>
      </c>
      <c r="B333" s="1">
        <f>'ScienceDirect - Initial'!B336</f>
        <v>2013</v>
      </c>
      <c r="C333" s="1" t="str">
        <f>'ScienceDirect - Initial'!C336</f>
        <v>Redner, Ryan Nathaniel</v>
      </c>
      <c r="D333" s="1" t="str">
        <f>'ScienceDirect - Initial'!D336</f>
        <v>The effects of repeated resurgence conditions on the magnitude of resurgence</v>
      </c>
      <c r="E333" s="1">
        <f>'ScienceDirect - Initial'!E336</f>
        <v>0</v>
      </c>
      <c r="F333" s="1">
        <f>'ScienceDirect - Initial'!F336</f>
        <v>0</v>
      </c>
      <c r="H333" s="1">
        <v>1</v>
      </c>
      <c r="I333" s="1">
        <v>1</v>
      </c>
      <c r="J333" t="b">
        <f t="shared" si="5"/>
        <v>1</v>
      </c>
      <c r="K333">
        <f t="array" ref="K333">INDEX($A$7:$F$3066,SMALL(IF(COUNTIF($L$5,$H$7:$H$3066)*COUNTIF($L$5,$I$7:$I$3066),MATCH(ROW($A$7:$A$3066),ROW($A$7:$A$3066)),""),ROWS($B$1:B327)),COLUMNS($A$1:B329))</f>
        <v>2007</v>
      </c>
      <c r="L333" t="str">
        <f t="array" ref="L333">INDEX($A$7:$F$3066,SMALL(IF(COUNTIF($L$5,$H$7:$H$3066)*COUNTIF($L$5,$I$7:$I$3066),MATCH(ROW($A$7:$A$3066),ROW($A$7:$A$3066)),""),ROWS($B$1:C327)),COLUMNS($A$1:C329))</f>
        <v>Sanabria, Federico; Killeen, Peter R.</v>
      </c>
      <c r="M333" t="str">
        <f t="array" ref="M333">INDEX($A$7:$F$3066,SMALL(IF(COUNTIF($L$5,$H$7:$H$3066)*COUNTIF($L$5,$I$7:$I$3066),MATCH(ROW($A$7:$A$3066),ROW($A$7:$A$3066)),""),ROWS($B$1:D327)),COLUMNS($A$1:D329))</f>
        <v>Temporal generalization accounts for response resurgence in the peak procedure</v>
      </c>
      <c r="N333" t="str">
        <f t="array" ref="N333">INDEX($A$7:$F$3066,SMALL(IF(COUNTIF($L$5,$H$7:$H$3066)*COUNTIF($L$5,$I$7:$I$3066),MATCH(ROW($A$7:$A$3066),ROW($A$7:$A$3066)),""),ROWS($B$1:E327)),COLUMNS($A$1:E329))</f>
        <v>The Psychology of Time:A Tribute to the Contributions of Russell M. Church</v>
      </c>
      <c r="O333">
        <f t="array" ref="O333">INDEX($A$7:$F$3066,SMALL(IF(COUNTIF($L$5,$H$7:$H$3066)*COUNTIF($L$5,$I$7:$I$3066),MATCH(ROW($A$7:$A$3066),ROW($A$7:$A$3066)),""),ROWS($B$1:F327)),COLUMNS($A$1:F329))</f>
        <v>0</v>
      </c>
    </row>
    <row r="334" spans="1:15">
      <c r="A334" s="1">
        <f>'ScienceDirect - Initial'!A337</f>
        <v>0</v>
      </c>
      <c r="B334" s="1">
        <f>'ScienceDirect - Initial'!B337</f>
        <v>2016</v>
      </c>
      <c r="C334" s="1" t="str">
        <f>'ScienceDirect - Initial'!C337</f>
        <v>Kestner, Kathryn M.</v>
      </c>
      <c r="D334" s="1" t="str">
        <f>'ScienceDirect - Initial'!D337</f>
        <v>The effects of schedule density of reinforcement for alternative behavior on resurgence</v>
      </c>
      <c r="E334" s="1">
        <f>'ScienceDirect - Initial'!E337</f>
        <v>0</v>
      </c>
      <c r="F334" s="1">
        <f>'ScienceDirect - Initial'!F337</f>
        <v>0</v>
      </c>
      <c r="H334" s="1">
        <v>1</v>
      </c>
      <c r="I334" s="1">
        <v>1</v>
      </c>
      <c r="J334" t="b">
        <f t="shared" si="5"/>
        <v>1</v>
      </c>
      <c r="K334">
        <f t="array" ref="K334">INDEX($A$7:$F$3066,SMALL(IF(COUNTIF($L$5,$H$7:$H$3066)*COUNTIF($L$5,$I$7:$I$3066),MATCH(ROW($A$7:$A$3066),ROW($A$7:$A$3066)),""),ROWS($B$1:B328)),COLUMNS($A$1:B330))</f>
        <v>2019</v>
      </c>
      <c r="L334" t="str">
        <f t="array" ref="L334">INDEX($A$7:$F$3066,SMALL(IF(COUNTIF($L$5,$H$7:$H$3066)*COUNTIF($L$5,$I$7:$I$3066),MATCH(ROW($A$7:$A$3066),ROW($A$7:$A$3066)),""),ROWS($B$1:C328)),COLUMNS($A$1:C330))</f>
        <v>Cox, David J.; Bolívar, Hypatia A.; Barlow, Molly A.</v>
      </c>
      <c r="M334" t="str">
        <f t="array" ref="M334">INDEX($A$7:$F$3066,SMALL(IF(COUNTIF($L$5,$H$7:$H$3066)*COUNTIF($L$5,$I$7:$I$3066),MATCH(ROW($A$7:$A$3066),ROW($A$7:$A$3066)),""),ROWS($B$1:D328)),COLUMNS($A$1:D330))</f>
        <v>Multiple control responses and resurgence of human behavior</v>
      </c>
      <c r="N334" t="str">
        <f t="array" ref="N334">INDEX($A$7:$F$3066,SMALL(IF(COUNTIF($L$5,$H$7:$H$3066)*COUNTIF($L$5,$I$7:$I$3066),MATCH(ROW($A$7:$A$3066),ROW($A$7:$A$3066)),""),ROWS($B$1:E328)),COLUMNS($A$1:E330))</f>
        <v>Behavioural Processes</v>
      </c>
      <c r="O334">
        <f t="array" ref="O334">INDEX($A$7:$F$3066,SMALL(IF(COUNTIF($L$5,$H$7:$H$3066)*COUNTIF($L$5,$I$7:$I$3066),MATCH(ROW($A$7:$A$3066),ROW($A$7:$A$3066)),""),ROWS($B$1:F328)),COLUMNS($A$1:F330))</f>
        <v>0</v>
      </c>
    </row>
    <row r="335" spans="1:15">
      <c r="A335" s="1">
        <f>'ScienceDirect - Initial'!A338</f>
        <v>0</v>
      </c>
      <c r="B335" s="1">
        <f>'ScienceDirect - Initial'!B338</f>
        <v>1988</v>
      </c>
      <c r="C335" s="1" t="str">
        <f>'ScienceDirect - Initial'!C338</f>
        <v>Pittenger, David J.; Pavlik, William B.; Flora, Steve R.; Kontos, Julie M.</v>
      </c>
      <c r="D335" s="1" t="str">
        <f>'ScienceDirect - Initial'!D338</f>
        <v>The persistence of learned behaviors in humans as a function of changes in reinforcement schedule and response</v>
      </c>
      <c r="E335" s="1" t="str">
        <f>'ScienceDirect - Initial'!E338</f>
        <v>Learning and Motivation</v>
      </c>
      <c r="F335" s="1">
        <f>'ScienceDirect - Initial'!F338</f>
        <v>0</v>
      </c>
      <c r="H335" s="1">
        <v>1</v>
      </c>
      <c r="I335" s="1">
        <v>1</v>
      </c>
      <c r="J335" t="b">
        <f t="shared" si="5"/>
        <v>1</v>
      </c>
      <c r="K335">
        <f t="array" ref="K335">INDEX($A$7:$F$3066,SMALL(IF(COUNTIF($L$5,$H$7:$H$3066)*COUNTIF($L$5,$I$7:$I$3066),MATCH(ROW($A$7:$A$3066),ROW($A$7:$A$3066)),""),ROWS($B$1:B329)),COLUMNS($A$1:B331))</f>
        <v>2017</v>
      </c>
      <c r="L335" t="str">
        <f t="array" ref="L335">INDEX($A$7:$F$3066,SMALL(IF(COUNTIF($L$5,$H$7:$H$3066)*COUNTIF($L$5,$I$7:$I$3066),MATCH(ROW($A$7:$A$3066),ROW($A$7:$A$3066)),""),ROWS($B$1:C329)),COLUMNS($A$1:C331))</f>
        <v>Liddon, Clare J.; Kelley, Michael E.; Podlesnik, Christopher A.</v>
      </c>
      <c r="M335" t="str">
        <f t="array" ref="M335">INDEX($A$7:$F$3066,SMALL(IF(COUNTIF($L$5,$H$7:$H$3066)*COUNTIF($L$5,$I$7:$I$3066),MATCH(ROW($A$7:$A$3066),ROW($A$7:$A$3066)),""),ROWS($B$1:D329)),COLUMNS($A$1:D331))</f>
        <v>An animal model of differential reinforcement of alternative behavior</v>
      </c>
      <c r="N335" t="str">
        <f t="array" ref="N335">INDEX($A$7:$F$3066,SMALL(IF(COUNTIF($L$5,$H$7:$H$3066)*COUNTIF($L$5,$I$7:$I$3066),MATCH(ROW($A$7:$A$3066),ROW($A$7:$A$3066)),""),ROWS($B$1:E329)),COLUMNS($A$1:E331))</f>
        <v>Learning and Motivation</v>
      </c>
      <c r="O335">
        <f t="array" ref="O335">INDEX($A$7:$F$3066,SMALL(IF(COUNTIF($L$5,$H$7:$H$3066)*COUNTIF($L$5,$I$7:$I$3066),MATCH(ROW($A$7:$A$3066),ROW($A$7:$A$3066)),""),ROWS($B$1:F329)),COLUMNS($A$1:F331))</f>
        <v>0</v>
      </c>
    </row>
    <row r="336" spans="1:15">
      <c r="A336" s="1">
        <f>'ScienceDirect - Initial'!A339</f>
        <v>0</v>
      </c>
      <c r="B336" s="1">
        <f>'ScienceDirect - Initial'!B339</f>
        <v>2015</v>
      </c>
      <c r="C336" s="1" t="str">
        <f>'ScienceDirect - Initial'!C339</f>
        <v>Alessandri, Jérôme; Lattal, Kennon A.; Cançado, Carlos R. X.</v>
      </c>
      <c r="D336" s="1" t="str">
        <f>'ScienceDirect - Initial'!D339</f>
        <v>The recurrence of negatively reinforced responding of humans</v>
      </c>
      <c r="E336" s="1" t="str">
        <f>'ScienceDirect - Initial'!E339</f>
        <v>Journal of the Experimental Analysis of Behavior</v>
      </c>
      <c r="F336" s="1">
        <f>'ScienceDirect - Initial'!F339</f>
        <v>0</v>
      </c>
      <c r="H336" s="1">
        <v>1</v>
      </c>
      <c r="I336" s="1">
        <v>1</v>
      </c>
      <c r="J336" t="b">
        <f t="shared" si="5"/>
        <v>1</v>
      </c>
      <c r="K336">
        <f t="array" ref="K336">INDEX($A$7:$F$3066,SMALL(IF(COUNTIF($L$5,$H$7:$H$3066)*COUNTIF($L$5,$I$7:$I$3066),MATCH(ROW($A$7:$A$3066),ROW($A$7:$A$3066)),""),ROWS($B$1:B330)),COLUMNS($A$1:B332))</f>
        <v>2017</v>
      </c>
      <c r="L336" t="str">
        <f t="array" ref="L336">INDEX($A$7:$F$3066,SMALL(IF(COUNTIF($L$5,$H$7:$H$3066)*COUNTIF($L$5,$I$7:$I$3066),MATCH(ROW($A$7:$A$3066),ROW($A$7:$A$3066)),""),ROWS($B$1:C330)),COLUMNS($A$1:C332))</f>
        <v>Shahan, Timothy A.; Craig, Andrew R.</v>
      </c>
      <c r="M336" t="str">
        <f t="array" ref="M336">INDEX($A$7:$F$3066,SMALL(IF(COUNTIF($L$5,$H$7:$H$3066)*COUNTIF($L$5,$I$7:$I$3066),MATCH(ROW($A$7:$A$3066),ROW($A$7:$A$3066)),""),ROWS($B$1:D330)),COLUMNS($A$1:D332))</f>
        <v>Resurgence as Choice</v>
      </c>
      <c r="N336" t="str">
        <f t="array" ref="N336">INDEX($A$7:$F$3066,SMALL(IF(COUNTIF($L$5,$H$7:$H$3066)*COUNTIF($L$5,$I$7:$I$3066),MATCH(ROW($A$7:$A$3066),ROW($A$7:$A$3066)),""),ROWS($B$1:E330)),COLUMNS($A$1:E332))</f>
        <v>SQAB 2016: Persistence and Relapse</v>
      </c>
      <c r="O336">
        <f t="array" ref="O336">INDEX($A$7:$F$3066,SMALL(IF(COUNTIF($L$5,$H$7:$H$3066)*COUNTIF($L$5,$I$7:$I$3066),MATCH(ROW($A$7:$A$3066),ROW($A$7:$A$3066)),""),ROWS($B$1:F330)),COLUMNS($A$1:F332))</f>
        <v>0</v>
      </c>
    </row>
    <row r="337" spans="1:15">
      <c r="A337" s="1">
        <f>'ScienceDirect - Initial'!A340</f>
        <v>0</v>
      </c>
      <c r="B337" s="1">
        <f>'ScienceDirect - Initial'!B340</f>
        <v>2016</v>
      </c>
      <c r="C337" s="1" t="str">
        <f>'ScienceDirect - Initial'!C340</f>
        <v>Shyman, Eric</v>
      </c>
      <c r="D337" s="1" t="str">
        <f>'ScienceDirect - Initial'!D340</f>
        <v>The reinforcement of ableism: Normality, the medical model of disability, and humanism in applied behavior analysis and ASD</v>
      </c>
      <c r="E337" s="1" t="str">
        <f>'ScienceDirect - Initial'!E340</f>
        <v>Intellectual and Developmental Disabilities</v>
      </c>
      <c r="F337" s="1">
        <f>'ScienceDirect - Initial'!F340</f>
        <v>0</v>
      </c>
      <c r="H337" s="1">
        <v>0</v>
      </c>
      <c r="I337" s="1">
        <v>0</v>
      </c>
      <c r="J337" t="b">
        <f t="shared" si="5"/>
        <v>1</v>
      </c>
      <c r="K337">
        <f t="array" ref="K337">INDEX($A$7:$F$3066,SMALL(IF(COUNTIF($L$5,$H$7:$H$3066)*COUNTIF($L$5,$I$7:$I$3066),MATCH(ROW($A$7:$A$3066),ROW($A$7:$A$3066)),""),ROWS($B$1:B331)),COLUMNS($A$1:B333))</f>
        <v>2018</v>
      </c>
      <c r="L337" t="str">
        <f t="array" ref="L337">INDEX($A$7:$F$3066,SMALL(IF(COUNTIF($L$5,$H$7:$H$3066)*COUNTIF($L$5,$I$7:$I$3066),MATCH(ROW($A$7:$A$3066),ROW($A$7:$A$3066)),""),ROWS($B$1:C331)),COLUMNS($A$1:C333))</f>
        <v>Call, Nathan A.; Clark, Seth B.; Mevers, Joanna Lomas; Parks, Natalie A.; Volkert, Valerie M.; Scheithauer, Mindy C.</v>
      </c>
      <c r="M337" t="str">
        <f t="array" ref="M337">INDEX($A$7:$F$3066,SMALL(IF(COUNTIF($L$5,$H$7:$H$3066)*COUNTIF($L$5,$I$7:$I$3066),MATCH(ROW($A$7:$A$3066),ROW($A$7:$A$3066)),""),ROWS($B$1:D331)),COLUMNS($A$1:D333))</f>
        <v>An individualized method for establishing and thinning multiple schedules of reinforcement following functional communication training</v>
      </c>
      <c r="N337" t="str">
        <f t="array" ref="N337">INDEX($A$7:$F$3066,SMALL(IF(COUNTIF($L$5,$H$7:$H$3066)*COUNTIF($L$5,$I$7:$I$3066),MATCH(ROW($A$7:$A$3066),ROW($A$7:$A$3066)),""),ROWS($B$1:E331)),COLUMNS($A$1:E333))</f>
        <v>Behavior-analytic interventions for individuals with autism and other developmental disabilities</v>
      </c>
      <c r="O337">
        <f t="array" ref="O337">INDEX($A$7:$F$3066,SMALL(IF(COUNTIF($L$5,$H$7:$H$3066)*COUNTIF($L$5,$I$7:$I$3066),MATCH(ROW($A$7:$A$3066),ROW($A$7:$A$3066)),""),ROWS($B$1:F331)),COLUMNS($A$1:F333))</f>
        <v>0</v>
      </c>
    </row>
    <row r="338" spans="1:15">
      <c r="A338" s="1">
        <f>'ScienceDirect - Initial'!A341</f>
        <v>0</v>
      </c>
      <c r="B338" s="1">
        <f>'ScienceDirect - Initial'!B341</f>
        <v>2010</v>
      </c>
      <c r="C338" s="1" t="str">
        <f>'ScienceDirect - Initial'!C341</f>
        <v>Ziauddeen, Hisham; Murray, Graham K.</v>
      </c>
      <c r="D338" s="1" t="str">
        <f>'ScienceDirect - Initial'!D341</f>
        <v>The relevance of reward pathways for schizophrenia</v>
      </c>
      <c r="E338" s="1" t="str">
        <f>'ScienceDirect - Initial'!E341</f>
        <v>Current Opinion in Psychiatry</v>
      </c>
      <c r="F338" s="1">
        <f>'ScienceDirect - Initial'!F341</f>
        <v>0</v>
      </c>
      <c r="H338" s="1">
        <v>0</v>
      </c>
      <c r="I338" s="1">
        <v>0</v>
      </c>
      <c r="J338" t="b">
        <f t="shared" si="5"/>
        <v>1</v>
      </c>
      <c r="K338">
        <f t="array" ref="K338">INDEX($A$7:$F$3066,SMALL(IF(COUNTIF($L$5,$H$7:$H$3066)*COUNTIF($L$5,$I$7:$I$3066),MATCH(ROW($A$7:$A$3066),ROW($A$7:$A$3066)),""),ROWS($B$1:B332)),COLUMNS($A$1:B334))</f>
        <v>2012</v>
      </c>
      <c r="L338" t="str">
        <f t="array" ref="L338">INDEX($A$7:$F$3066,SMALL(IF(COUNTIF($L$5,$H$7:$H$3066)*COUNTIF($L$5,$I$7:$I$3066),MATCH(ROW($A$7:$A$3066),ROW($A$7:$A$3066)),""),ROWS($B$1:C332)),COLUMNS($A$1:C334))</f>
        <v>Bouton, Mark E.; Winterbauer, Neil E.; Todd, Travis P.</v>
      </c>
      <c r="M338" t="str">
        <f t="array" ref="M338">INDEX($A$7:$F$3066,SMALL(IF(COUNTIF($L$5,$H$7:$H$3066)*COUNTIF($L$5,$I$7:$I$3066),MATCH(ROW($A$7:$A$3066),ROW($A$7:$A$3066)),""),ROWS($B$1:D332)),COLUMNS($A$1:D334))</f>
        <v>Relapse processes after the extinction of instrumental learning: Renewal, resurgence, and reacquisition</v>
      </c>
      <c r="N338" t="str">
        <f t="array" ref="N338">INDEX($A$7:$F$3066,SMALL(IF(COUNTIF($L$5,$H$7:$H$3066)*COUNTIF($L$5,$I$7:$I$3066),MATCH(ROW($A$7:$A$3066),ROW($A$7:$A$3066)),""),ROWS($B$1:E332)),COLUMNS($A$1:E334))</f>
        <v>Society for the Quantitative Analyses of Behavior: Extinction</v>
      </c>
      <c r="O338">
        <f t="array" ref="O338">INDEX($A$7:$F$3066,SMALL(IF(COUNTIF($L$5,$H$7:$H$3066)*COUNTIF($L$5,$I$7:$I$3066),MATCH(ROW($A$7:$A$3066),ROW($A$7:$A$3066)),""),ROWS($B$1:F332)),COLUMNS($A$1:F334))</f>
        <v>0</v>
      </c>
    </row>
    <row r="339" spans="1:15">
      <c r="A339" s="1">
        <f>'ScienceDirect - Initial'!A342</f>
        <v>0</v>
      </c>
      <c r="B339" s="1">
        <f>'ScienceDirect - Initial'!B342</f>
        <v>2017</v>
      </c>
      <c r="C339" s="1" t="str">
        <f>'ScienceDirect - Initial'!C342</f>
        <v>Dube, William V.; Thompson, Brooks; Silveira, Marcelo V.; Nevin, John A.</v>
      </c>
      <c r="D339" s="1" t="str">
        <f>'ScienceDirect - Initial'!D342</f>
        <v>The role of contingencies and stimuli in a human laboratory model of treatment of problem behavior</v>
      </c>
      <c r="E339" s="1" t="str">
        <f>'ScienceDirect - Initial'!E342</f>
        <v>The Psychological Record</v>
      </c>
      <c r="F339" s="1">
        <f>'ScienceDirect - Initial'!F342</f>
        <v>0</v>
      </c>
      <c r="H339" s="1">
        <v>1</v>
      </c>
      <c r="I339" s="1">
        <v>1</v>
      </c>
      <c r="J339" t="b">
        <f t="shared" si="5"/>
        <v>1</v>
      </c>
      <c r="K339">
        <f t="array" ref="K339">INDEX($A$7:$F$3066,SMALL(IF(COUNTIF($L$5,$H$7:$H$3066)*COUNTIF($L$5,$I$7:$I$3066),MATCH(ROW($A$7:$A$3066),ROW($A$7:$A$3066)),""),ROWS($B$1:B333)),COLUMNS($A$1:B335))</f>
        <v>2010</v>
      </c>
      <c r="L339" t="str">
        <f t="array" ref="L339">INDEX($A$7:$F$3066,SMALL(IF(COUNTIF($L$5,$H$7:$H$3066)*COUNTIF($L$5,$I$7:$I$3066),MATCH(ROW($A$7:$A$3066),ROW($A$7:$A$3066)),""),ROWS($B$1:C333)),COLUMNS($A$1:C335))</f>
        <v>Podlesnik, Christopher A.; Shahan, Timothy A.</v>
      </c>
      <c r="M339" t="str">
        <f t="array" ref="M339">INDEX($A$7:$F$3066,SMALL(IF(COUNTIF($L$5,$H$7:$H$3066)*COUNTIF($L$5,$I$7:$I$3066),MATCH(ROW($A$7:$A$3066),ROW($A$7:$A$3066)),""),ROWS($B$1:D333)),COLUMNS($A$1:D335))</f>
        <v>Extinction, relapse, and behavioral momentum</v>
      </c>
      <c r="N339" t="str">
        <f t="array" ref="N339">INDEX($A$7:$F$3066,SMALL(IF(COUNTIF($L$5,$H$7:$H$3066)*COUNTIF($L$5,$I$7:$I$3066),MATCH(ROW($A$7:$A$3066),ROW($A$7:$A$3066)),""),ROWS($B$1:E333)),COLUMNS($A$1:E335))</f>
        <v>Proceedings of the 32nd Annual Meeting of the Society for the Quantitative Analyses of Behavior</v>
      </c>
      <c r="O339">
        <f t="array" ref="O339">INDEX($A$7:$F$3066,SMALL(IF(COUNTIF($L$5,$H$7:$H$3066)*COUNTIF($L$5,$I$7:$I$3066),MATCH(ROW($A$7:$A$3066),ROW($A$7:$A$3066)),""),ROWS($B$1:F333)),COLUMNS($A$1:F335))</f>
        <v>0</v>
      </c>
    </row>
    <row r="340" spans="1:15">
      <c r="A340" s="1">
        <f>'ScienceDirect - Initial'!A343</f>
        <v>0</v>
      </c>
      <c r="B340" s="1">
        <f>'ScienceDirect - Initial'!B343</f>
        <v>2008</v>
      </c>
      <c r="C340" s="1" t="str">
        <f>'ScienceDirect - Initial'!C343</f>
        <v>Buccafusco, Jerry J.; Terry, Alvin V. Jr.; Webster, Scott J.; Martin, Daniel; Hohnadel, Elizabeth J.; Bouchard, Kristy A.; Warner, Samantha E.</v>
      </c>
      <c r="D340" s="1" t="str">
        <f>'ScienceDirect - Initial'!D343</f>
        <v>The scopolamine-reversal paradigm in rats and monkeys: The importance of computer-assisted operant-conditioning memory tasks for screening drug candidates</v>
      </c>
      <c r="E340" s="1" t="str">
        <f>'ScienceDirect - Initial'!E343</f>
        <v>Psychopharmacology</v>
      </c>
      <c r="F340" s="1">
        <f>'ScienceDirect - Initial'!F343</f>
        <v>0</v>
      </c>
      <c r="H340" s="1">
        <v>0</v>
      </c>
      <c r="I340" s="1">
        <v>0</v>
      </c>
      <c r="J340" t="b">
        <f t="shared" si="5"/>
        <v>1</v>
      </c>
      <c r="K340">
        <f t="array" ref="K340">INDEX($A$7:$F$3066,SMALL(IF(COUNTIF($L$5,$H$7:$H$3066)*COUNTIF($L$5,$I$7:$I$3066),MATCH(ROW($A$7:$A$3066),ROW($A$7:$A$3066)),""),ROWS($B$1:B334)),COLUMNS($A$1:B336))</f>
        <v>1988</v>
      </c>
      <c r="L340" t="str">
        <f t="array" ref="L340">INDEX($A$7:$F$3066,SMALL(IF(COUNTIF($L$5,$H$7:$H$3066)*COUNTIF($L$5,$I$7:$I$3066),MATCH(ROW($A$7:$A$3066),ROW($A$7:$A$3066)),""),ROWS($B$1:C334)),COLUMNS($A$1:C336))</f>
        <v>Pittenger, David J.; Pavlik, William B.; Flora, Steve R.; Kontos, Julie M.</v>
      </c>
      <c r="M340" t="str">
        <f t="array" ref="M340">INDEX($A$7:$F$3066,SMALL(IF(COUNTIF($L$5,$H$7:$H$3066)*COUNTIF($L$5,$I$7:$I$3066),MATCH(ROW($A$7:$A$3066),ROW($A$7:$A$3066)),""),ROWS($B$1:D334)),COLUMNS($A$1:D336))</f>
        <v>The persistence of learned behaviors in humans as a function of changes in reinforcement schedule and response</v>
      </c>
      <c r="N340" t="str">
        <f t="array" ref="N340">INDEX($A$7:$F$3066,SMALL(IF(COUNTIF($L$5,$H$7:$H$3066)*COUNTIF($L$5,$I$7:$I$3066),MATCH(ROW($A$7:$A$3066),ROW($A$7:$A$3066)),""),ROWS($B$1:E334)),COLUMNS($A$1:E336))</f>
        <v>Learning and Motivation</v>
      </c>
      <c r="O340">
        <f t="array" ref="O340">INDEX($A$7:$F$3066,SMALL(IF(COUNTIF($L$5,$H$7:$H$3066)*COUNTIF($L$5,$I$7:$I$3066),MATCH(ROW($A$7:$A$3066),ROW($A$7:$A$3066)),""),ROWS($B$1:F334)),COLUMNS($A$1:F336))</f>
        <v>0</v>
      </c>
    </row>
    <row r="341" spans="1:15">
      <c r="A341" s="1">
        <f>'ScienceDirect - Initial'!A344</f>
        <v>0</v>
      </c>
      <c r="B341" s="1">
        <f>'ScienceDirect - Initial'!B344</f>
        <v>2005</v>
      </c>
      <c r="C341" s="1" t="str">
        <f>'ScienceDirect - Initial'!C344</f>
        <v>Lomi, Alessandro; Larsen, Erik R.; Freeman, John H.</v>
      </c>
      <c r="D341" s="1" t="str">
        <f>'ScienceDirect - Initial'!D344</f>
        <v>Things Change: Dynamic Resource Constraints and System-Dependent Selection in the Evolution of Organizational Populations</v>
      </c>
      <c r="E341" s="1" t="str">
        <f>'ScienceDirect - Initial'!E344</f>
        <v>Management Science</v>
      </c>
      <c r="F341" s="1">
        <f>'ScienceDirect - Initial'!F344</f>
        <v>0</v>
      </c>
      <c r="H341" s="1">
        <v>0</v>
      </c>
      <c r="I341" s="1">
        <v>0</v>
      </c>
      <c r="J341" t="b">
        <f t="shared" si="5"/>
        <v>1</v>
      </c>
      <c r="K341">
        <f t="array" ref="K341">INDEX($A$7:$F$3066,SMALL(IF(COUNTIF($L$5,$H$7:$H$3066)*COUNTIF($L$5,$I$7:$I$3066),MATCH(ROW($A$7:$A$3066),ROW($A$7:$A$3066)),""),ROWS($B$1:B335)),COLUMNS($A$1:B337))</f>
        <v>2018</v>
      </c>
      <c r="L341" t="str">
        <f t="array" ref="L341">INDEX($A$7:$F$3066,SMALL(IF(COUNTIF($L$5,$H$7:$H$3066)*COUNTIF($L$5,$I$7:$I$3066),MATCH(ROW($A$7:$A$3066),ROW($A$7:$A$3066)),""),ROWS($B$1:C335)),COLUMNS($A$1:C337))</f>
        <v>Ginsburg, Brett C.; Lamb, R.J.</v>
      </c>
      <c r="M341" t="str">
        <f t="array" ref="M341">INDEX($A$7:$F$3066,SMALL(IF(COUNTIF($L$5,$H$7:$H$3066)*COUNTIF($L$5,$I$7:$I$3066),MATCH(ROW($A$7:$A$3066),ROW($A$7:$A$3066)),""),ROWS($B$1:D335)),COLUMNS($A$1:D337))</f>
        <v>Frustration stress (unexpected loss of alternative reinforcement) increases opioid self-administration in a model of recovery</v>
      </c>
      <c r="N341" t="str">
        <f t="array" ref="N341">INDEX($A$7:$F$3066,SMALL(IF(COUNTIF($L$5,$H$7:$H$3066)*COUNTIF($L$5,$I$7:$I$3066),MATCH(ROW($A$7:$A$3066),ROW($A$7:$A$3066)),""),ROWS($B$1:E335)),COLUMNS($A$1:E337))</f>
        <v>Drug and Alcohol Dependence</v>
      </c>
      <c r="O341">
        <f t="array" ref="O341">INDEX($A$7:$F$3066,SMALL(IF(COUNTIF($L$5,$H$7:$H$3066)*COUNTIF($L$5,$I$7:$I$3066),MATCH(ROW($A$7:$A$3066),ROW($A$7:$A$3066)),""),ROWS($B$1:F335)),COLUMNS($A$1:F337))</f>
        <v>0</v>
      </c>
    </row>
    <row r="342" spans="1:15">
      <c r="A342" s="1">
        <f>'ScienceDirect - Initial'!A345</f>
        <v>0</v>
      </c>
      <c r="B342" s="1">
        <f>'ScienceDirect - Initial'!B345</f>
        <v>2011</v>
      </c>
      <c r="C342" s="1" t="str">
        <f>'ScienceDirect - Initial'!C345</f>
        <v>Kanter, Jonathan W.; Cautilli, Joseph D.; Busch, Andrew M.; Baruch, David E.</v>
      </c>
      <c r="D342" s="1" t="str">
        <f>'ScienceDirect - Initial'!D345</f>
        <v>Toward a comprehensive functional analysis of depressive behavior: Five environmental factors and a possible sixth and seventh</v>
      </c>
      <c r="E342" s="1" t="str">
        <f>'ScienceDirect - Initial'!E345</f>
        <v>International Journal of Behavioral Consultation and Therapy</v>
      </c>
      <c r="F342" s="1">
        <f>'ScienceDirect - Initial'!F345</f>
        <v>0</v>
      </c>
      <c r="H342" s="1">
        <v>0</v>
      </c>
      <c r="I342" s="1">
        <v>0</v>
      </c>
      <c r="J342" t="b">
        <f t="shared" si="5"/>
        <v>1</v>
      </c>
      <c r="K342">
        <f t="array" ref="K342">INDEX($A$7:$F$3066,SMALL(IF(COUNTIF($L$5,$H$7:$H$3066)*COUNTIF($L$5,$I$7:$I$3066),MATCH(ROW($A$7:$A$3066),ROW($A$7:$A$3066)),""),ROWS($B$1:B336)),COLUMNS($A$1:B338))</f>
        <v>2017</v>
      </c>
      <c r="L342" t="str">
        <f t="array" ref="L342">INDEX($A$7:$F$3066,SMALL(IF(COUNTIF($L$5,$H$7:$H$3066)*COUNTIF($L$5,$I$7:$I$3066),MATCH(ROW($A$7:$A$3066),ROW($A$7:$A$3066)),""),ROWS($B$1:C336)),COLUMNS($A$1:C338))</f>
        <v>Polack, Cody W.; Jozefowiez, Jérémie; Miller, Ralph R.</v>
      </c>
      <c r="M342" t="str">
        <f t="array" ref="M342">INDEX($A$7:$F$3066,SMALL(IF(COUNTIF($L$5,$H$7:$H$3066)*COUNTIF($L$5,$I$7:$I$3066),MATCH(ROW($A$7:$A$3066),ROW($A$7:$A$3066)),""),ROWS($B$1:D336)),COLUMNS($A$1:D338))</f>
        <v>Stepping back from ‘persistence and relapse’ to see the forest: Associative interference</v>
      </c>
      <c r="N342" t="str">
        <f t="array" ref="N342">INDEX($A$7:$F$3066,SMALL(IF(COUNTIF($L$5,$H$7:$H$3066)*COUNTIF($L$5,$I$7:$I$3066),MATCH(ROW($A$7:$A$3066),ROW($A$7:$A$3066)),""),ROWS($B$1:E336)),COLUMNS($A$1:E338))</f>
        <v>SQAB 2016: Persistence and Relapse</v>
      </c>
      <c r="O342">
        <f t="array" ref="O342">INDEX($A$7:$F$3066,SMALL(IF(COUNTIF($L$5,$H$7:$H$3066)*COUNTIF($L$5,$I$7:$I$3066),MATCH(ROW($A$7:$A$3066),ROW($A$7:$A$3066)),""),ROWS($B$1:F336)),COLUMNS($A$1:F338))</f>
        <v>0</v>
      </c>
    </row>
    <row r="343" spans="1:15">
      <c r="A343" s="1">
        <f>'ScienceDirect - Initial'!A346</f>
        <v>0</v>
      </c>
      <c r="B343" s="1">
        <f>'ScienceDirect - Initial'!B346</f>
        <v>2005</v>
      </c>
      <c r="C343" s="1" t="str">
        <f>'ScienceDirect - Initial'!C346</f>
        <v>Kanter, Jonathan W.; Cautilli, Joseph D.; Busch, Andrew M.; Baruch, David E.</v>
      </c>
      <c r="D343" s="1" t="str">
        <f>'ScienceDirect - Initial'!D346</f>
        <v>Toward a comprehensive functional analysis of depressive behavior: Five environmental factors and a possible sixth and seventh</v>
      </c>
      <c r="E343" s="1" t="str">
        <f>'ScienceDirect - Initial'!E346</f>
        <v>The Behavior Analyst Today</v>
      </c>
      <c r="F343" s="1">
        <f>'ScienceDirect - Initial'!F346</f>
        <v>0</v>
      </c>
      <c r="H343" s="1">
        <v>0</v>
      </c>
      <c r="I343" s="1">
        <v>0</v>
      </c>
      <c r="J343" t="b">
        <f t="shared" si="5"/>
        <v>1</v>
      </c>
      <c r="K343">
        <f t="array" ref="K343">INDEX($A$7:$F$3066,SMALL(IF(COUNTIF($L$5,$H$7:$H$3066)*COUNTIF($L$5,$I$7:$I$3066),MATCH(ROW($A$7:$A$3066),ROW($A$7:$A$3066)),""),ROWS($B$1:B337)),COLUMNS($A$1:B339))</f>
        <v>2017</v>
      </c>
      <c r="L343" t="str">
        <f t="array" ref="L343">INDEX($A$7:$F$3066,SMALL(IF(COUNTIF($L$5,$H$7:$H$3066)*COUNTIF($L$5,$I$7:$I$3066),MATCH(ROW($A$7:$A$3066),ROW($A$7:$A$3066)),""),ROWS($B$1:C337)),COLUMNS($A$1:C339))</f>
        <v>Lattal, Kennon A.; Cançado, Carlos R.X.; Cook, James E.; Kincaid, Stephanie L.; Nighbor, Tyler D.; Oliver, Anthony C.</v>
      </c>
      <c r="M343" t="str">
        <f t="array" ref="M343">INDEX($A$7:$F$3066,SMALL(IF(COUNTIF($L$5,$H$7:$H$3066)*COUNTIF($L$5,$I$7:$I$3066),MATCH(ROW($A$7:$A$3066),ROW($A$7:$A$3066)),""),ROWS($B$1:D337)),COLUMNS($A$1:D339))</f>
        <v>On defining resurgence</v>
      </c>
      <c r="N343" t="str">
        <f t="array" ref="N343">INDEX($A$7:$F$3066,SMALL(IF(COUNTIF($L$5,$H$7:$H$3066)*COUNTIF($L$5,$I$7:$I$3066),MATCH(ROW($A$7:$A$3066),ROW($A$7:$A$3066)),""),ROWS($B$1:E337)),COLUMNS($A$1:E339))</f>
        <v>SQAB 2016: Persistence and Relapse</v>
      </c>
      <c r="O343">
        <f t="array" ref="O343">INDEX($A$7:$F$3066,SMALL(IF(COUNTIF($L$5,$H$7:$H$3066)*COUNTIF($L$5,$I$7:$I$3066),MATCH(ROW($A$7:$A$3066),ROW($A$7:$A$3066)),""),ROWS($B$1:F337)),COLUMNS($A$1:F339))</f>
        <v>0</v>
      </c>
    </row>
    <row r="344" spans="1:15">
      <c r="A344" s="1">
        <f>'ScienceDirect - Initial'!A347</f>
        <v>0</v>
      </c>
      <c r="B344" s="1">
        <f>'ScienceDirect - Initial'!B347</f>
        <v>2015</v>
      </c>
      <c r="C344" s="1" t="str">
        <f>'ScienceDirect - Initial'!C347</f>
        <v>Podlesnik, Christopher A.; Kelley, Michael E.</v>
      </c>
      <c r="D344" s="1" t="str">
        <f>'ScienceDirect - Initial'!D347</f>
        <v>Translational research on the relapse of operant behavior</v>
      </c>
      <c r="E344" s="1" t="str">
        <f>'ScienceDirect - Initial'!E347</f>
        <v>Revista Mexicana de Análisis de la Conducta</v>
      </c>
      <c r="F344" s="1">
        <f>'ScienceDirect - Initial'!F347</f>
        <v>0</v>
      </c>
      <c r="H344" s="1">
        <v>1</v>
      </c>
      <c r="I344" s="1">
        <v>1</v>
      </c>
      <c r="J344" t="b">
        <f t="shared" si="5"/>
        <v>1</v>
      </c>
      <c r="K344">
        <f t="array" ref="K344">INDEX($A$7:$F$3066,SMALL(IF(COUNTIF($L$5,$H$7:$H$3066)*COUNTIF($L$5,$I$7:$I$3066),MATCH(ROW($A$7:$A$3066),ROW($A$7:$A$3066)),""),ROWS($B$1:B338)),COLUMNS($A$1:B340))</f>
        <v>2017</v>
      </c>
      <c r="L344" t="str">
        <f t="array" ref="L344">INDEX($A$7:$F$3066,SMALL(IF(COUNTIF($L$5,$H$7:$H$3066)*COUNTIF($L$5,$I$7:$I$3066),MATCH(ROW($A$7:$A$3066),ROW($A$7:$A$3066)),""),ROWS($B$1:C338)),COLUMNS($A$1:C340))</f>
        <v>Bouton, Mark E.; Thrailkill, Eric A.; Bergeria, Cecilia L.; Davis, Danielle R.</v>
      </c>
      <c r="M344" t="str">
        <f t="array" ref="M344">INDEX($A$7:$F$3066,SMALL(IF(COUNTIF($L$5,$H$7:$H$3066)*COUNTIF($L$5,$I$7:$I$3066),MATCH(ROW($A$7:$A$3066),ROW($A$7:$A$3066)),""),ROWS($B$1:D338)),COLUMNS($A$1:D340))</f>
        <v>Preventing relapse after incentivized choice treatment: A laboratory model</v>
      </c>
      <c r="N344" t="str">
        <f t="array" ref="N344">INDEX($A$7:$F$3066,SMALL(IF(COUNTIF($L$5,$H$7:$H$3066)*COUNTIF($L$5,$I$7:$I$3066),MATCH(ROW($A$7:$A$3066),ROW($A$7:$A$3066)),""),ROWS($B$1:E338)),COLUMNS($A$1:E340))</f>
        <v>SQAB 2016: Persistence and Relapse</v>
      </c>
      <c r="O344">
        <f t="array" ref="O344">INDEX($A$7:$F$3066,SMALL(IF(COUNTIF($L$5,$H$7:$H$3066)*COUNTIF($L$5,$I$7:$I$3066),MATCH(ROW($A$7:$A$3066),ROW($A$7:$A$3066)),""),ROWS($B$1:F338)),COLUMNS($A$1:F340))</f>
        <v>0</v>
      </c>
    </row>
    <row r="345" spans="1:15">
      <c r="A345" s="1">
        <f>'ScienceDirect - Initial'!A348</f>
        <v>0</v>
      </c>
      <c r="B345" s="1">
        <f>'ScienceDirect - Initial'!B348</f>
        <v>2014</v>
      </c>
      <c r="C345" s="1" t="str">
        <f>'ScienceDirect - Initial'!C348</f>
        <v>Pritchard, Duncan; Hoerger, Marguerite; Mace, F. Charles</v>
      </c>
      <c r="D345" s="1" t="str">
        <f>'ScienceDirect - Initial'!D348</f>
        <v>Treatment relapse and behavioral momentum theory</v>
      </c>
      <c r="E345" s="1" t="str">
        <f>'ScienceDirect - Initial'!E348</f>
        <v>Journal of Applied Behavior Analysis</v>
      </c>
      <c r="F345" s="1">
        <f>'ScienceDirect - Initial'!F348</f>
        <v>0</v>
      </c>
      <c r="H345" s="1">
        <v>1</v>
      </c>
      <c r="I345" s="1">
        <v>1</v>
      </c>
      <c r="J345" t="b">
        <f t="shared" si="5"/>
        <v>1</v>
      </c>
      <c r="K345">
        <f t="array" ref="K345">INDEX($A$7:$F$3066,SMALL(IF(COUNTIF($L$5,$H$7:$H$3066)*COUNTIF($L$5,$I$7:$I$3066),MATCH(ROW($A$7:$A$3066),ROW($A$7:$A$3066)),""),ROWS($B$1:B339)),COLUMNS($A$1:B341))</f>
        <v>2017</v>
      </c>
      <c r="L345" t="str">
        <f t="array" ref="L345">INDEX($A$7:$F$3066,SMALL(IF(COUNTIF($L$5,$H$7:$H$3066)*COUNTIF($L$5,$I$7:$I$3066),MATCH(ROW($A$7:$A$3066),ROW($A$7:$A$3066)),""),ROWS($B$1:C339)),COLUMNS($A$1:C341))</f>
        <v>Bolívar, Hypatia A.; Cox, David J.; Barlow, Molly A.; Dallery, Jesse</v>
      </c>
      <c r="M345" t="str">
        <f t="array" ref="M345">INDEX($A$7:$F$3066,SMALL(IF(COUNTIF($L$5,$H$7:$H$3066)*COUNTIF($L$5,$I$7:$I$3066),MATCH(ROW($A$7:$A$3066),ROW($A$7:$A$3066)),""),ROWS($B$1:D339)),COLUMNS($A$1:D341))</f>
        <v>Evaluating resurgence procedures in a human operant laboratory</v>
      </c>
      <c r="N345" t="str">
        <f t="array" ref="N345">INDEX($A$7:$F$3066,SMALL(IF(COUNTIF($L$5,$H$7:$H$3066)*COUNTIF($L$5,$I$7:$I$3066),MATCH(ROW($A$7:$A$3066),ROW($A$7:$A$3066)),""),ROWS($B$1:E339)),COLUMNS($A$1:E341))</f>
        <v>Behavioural Processes</v>
      </c>
      <c r="O345">
        <f t="array" ref="O345">INDEX($A$7:$F$3066,SMALL(IF(COUNTIF($L$5,$H$7:$H$3066)*COUNTIF($L$5,$I$7:$I$3066),MATCH(ROW($A$7:$A$3066),ROW($A$7:$A$3066)),""),ROWS($B$1:F339)),COLUMNS($A$1:F341))</f>
        <v>0</v>
      </c>
    </row>
    <row r="346" spans="1:15">
      <c r="A346" s="1">
        <f>'ScienceDirect - Initial'!A349</f>
        <v>0</v>
      </c>
      <c r="B346" s="1">
        <f>'ScienceDirect - Initial'!B349</f>
        <v>2020</v>
      </c>
      <c r="C346" s="1" t="str">
        <f>'ScienceDirect - Initial'!C349</f>
        <v>Strouse, Glenn</v>
      </c>
      <c r="D346" s="1" t="str">
        <f>'ScienceDirect - Initial'!D349</f>
        <v>Using a serial DRA to foster resurgence</v>
      </c>
      <c r="E346" s="1">
        <f>'ScienceDirect - Initial'!E349</f>
        <v>0</v>
      </c>
      <c r="F346" s="1">
        <f>'ScienceDirect - Initial'!F349</f>
        <v>0</v>
      </c>
      <c r="H346" s="1">
        <v>1</v>
      </c>
      <c r="I346" s="1">
        <v>1</v>
      </c>
      <c r="J346" t="b">
        <f t="shared" si="5"/>
        <v>1</v>
      </c>
      <c r="K346">
        <f t="array" ref="K346">INDEX($A$7:$F$3066,SMALL(IF(COUNTIF($L$5,$H$7:$H$3066)*COUNTIF($L$5,$I$7:$I$3066),MATCH(ROW($A$7:$A$3066),ROW($A$7:$A$3066)),""),ROWS($B$1:B340)),COLUMNS($A$1:B342))</f>
        <v>2008</v>
      </c>
      <c r="L346" t="str">
        <f t="array" ref="L346">INDEX($A$7:$F$3066,SMALL(IF(COUNTIF($L$5,$H$7:$H$3066)*COUNTIF($L$5,$I$7:$I$3066),MATCH(ROW($A$7:$A$3066),ROW($A$7:$A$3066)),""),ROWS($B$1:C340)),COLUMNS($A$1:C342))</f>
        <v>Bouton, M.E.; Woods, A.M.</v>
      </c>
      <c r="M346" t="str">
        <f t="array" ref="M346">INDEX($A$7:$F$3066,SMALL(IF(COUNTIF($L$5,$H$7:$H$3066)*COUNTIF($L$5,$I$7:$I$3066),MATCH(ROW($A$7:$A$3066),ROW($A$7:$A$3066)),""),ROWS($B$1:D340)),COLUMNS($A$1:D342))</f>
        <v>1.09 - Extinction: Behavioral Mechanisms and Their Implications</v>
      </c>
      <c r="N346" t="str">
        <f t="array" ref="N346">INDEX($A$7:$F$3066,SMALL(IF(COUNTIF($L$5,$H$7:$H$3066)*COUNTIF($L$5,$I$7:$I$3066),MATCH(ROW($A$7:$A$3066),ROW($A$7:$A$3066)),""),ROWS($B$1:E340)),COLUMNS($A$1:E342))</f>
        <v>Learning and Memory: A Comprehensive Reference</v>
      </c>
      <c r="O346" t="str">
        <f t="array" ref="O346">INDEX($A$7:$F$3066,SMALL(IF(COUNTIF($L$5,$H$7:$H$3066)*COUNTIF($L$5,$I$7:$I$3066),MATCH(ROW($A$7:$A$3066),ROW($A$7:$A$3066)),""),ROWS($B$1:F340)),COLUMNS($A$1:F342))</f>
        <v>978-0-12-370509-9</v>
      </c>
    </row>
    <row r="347" spans="1:15">
      <c r="A347" s="1">
        <f>'ScienceDirect - Initial'!A350</f>
        <v>0</v>
      </c>
      <c r="B347" s="1">
        <f>'ScienceDirect - Initial'!B350</f>
        <v>2017</v>
      </c>
      <c r="C347" s="1" t="str">
        <f>'ScienceDirect - Initial'!C350</f>
        <v>Haq, Shaji Syed</v>
      </c>
      <c r="D347" s="1" t="str">
        <f>'ScienceDirect - Initial'!D350</f>
        <v>Using competing stimuli to minimize resurgence of challenging behavior during fixed-lean schedules of reinforcement following functional communication training for children with intellectual and developmental disabilities</v>
      </c>
      <c r="E347" s="1">
        <f>'ScienceDirect - Initial'!E350</f>
        <v>0</v>
      </c>
      <c r="F347" s="1">
        <f>'ScienceDirect - Initial'!F350</f>
        <v>0</v>
      </c>
      <c r="H347" s="1">
        <v>1</v>
      </c>
      <c r="I347" s="1">
        <v>1</v>
      </c>
      <c r="J347" t="b">
        <f t="shared" si="5"/>
        <v>1</v>
      </c>
      <c r="K347">
        <f t="array" ref="K347">INDEX($A$7:$F$3066,SMALL(IF(COUNTIF($L$5,$H$7:$H$3066)*COUNTIF($L$5,$I$7:$I$3066),MATCH(ROW($A$7:$A$3066),ROW($A$7:$A$3066)),""),ROWS($B$1:B341)),COLUMNS($A$1:B343))</f>
        <v>2015</v>
      </c>
      <c r="L347" t="str">
        <f t="array" ref="L347">INDEX($A$7:$F$3066,SMALL(IF(COUNTIF($L$5,$H$7:$H$3066)*COUNTIF($L$5,$I$7:$I$3066),MATCH(ROW($A$7:$A$3066),ROW($A$7:$A$3066)),""),ROWS($B$1:C341)),COLUMNS($A$1:C343))</f>
        <v>Kincaid, Stephanie L.; Lattal, Kennon A.; Spence, Jake</v>
      </c>
      <c r="M347" t="str">
        <f t="array" ref="M347">INDEX($A$7:$F$3066,SMALL(IF(COUNTIF($L$5,$H$7:$H$3066)*COUNTIF($L$5,$I$7:$I$3066),MATCH(ROW($A$7:$A$3066),ROW($A$7:$A$3066)),""),ROWS($B$1:D341)),COLUMNS($A$1:D343))</f>
        <v>Super-resurgence: ABA renewal increases resurgence</v>
      </c>
      <c r="N347" t="str">
        <f t="array" ref="N347">INDEX($A$7:$F$3066,SMALL(IF(COUNTIF($L$5,$H$7:$H$3066)*COUNTIF($L$5,$I$7:$I$3066),MATCH(ROW($A$7:$A$3066),ROW($A$7:$A$3066)),""),ROWS($B$1:E341)),COLUMNS($A$1:E343))</f>
        <v>Behavioural Processes</v>
      </c>
      <c r="O347">
        <f t="array" ref="O347">INDEX($A$7:$F$3066,SMALL(IF(COUNTIF($L$5,$H$7:$H$3066)*COUNTIF($L$5,$I$7:$I$3066),MATCH(ROW($A$7:$A$3066),ROW($A$7:$A$3066)),""),ROWS($B$1:F341)),COLUMNS($A$1:F343))</f>
        <v>0</v>
      </c>
    </row>
    <row r="348" spans="1:15">
      <c r="A348" s="1">
        <f>'ScienceDirect - Initial'!A351</f>
        <v>0</v>
      </c>
      <c r="B348" s="1">
        <f>'ScienceDirect - Initial'!B351</f>
        <v>1997</v>
      </c>
      <c r="C348" s="1" t="str">
        <f>'ScienceDirect - Initial'!C351</f>
        <v>Mechner, Francis; Hyten, Cloyd; Field, Douglas P.; Madden, Gregory J.</v>
      </c>
      <c r="D348" s="1" t="str">
        <f>'ScienceDirect - Initial'!D351</f>
        <v>Using revealed operants to study the structure and properties of human operant behavior</v>
      </c>
      <c r="E348" s="1" t="str">
        <f>'ScienceDirect - Initial'!E351</f>
        <v>The Psychological Record</v>
      </c>
      <c r="F348" s="1">
        <f>'ScienceDirect - Initial'!F351</f>
        <v>0</v>
      </c>
      <c r="H348" s="1">
        <v>1</v>
      </c>
      <c r="I348" s="1">
        <v>1</v>
      </c>
      <c r="J348" t="b">
        <f t="shared" si="5"/>
        <v>1</v>
      </c>
      <c r="K348">
        <f t="array" ref="K348">INDEX($A$7:$F$3066,SMALL(IF(COUNTIF($L$5,$H$7:$H$3066)*COUNTIF($L$5,$I$7:$I$3066),MATCH(ROW($A$7:$A$3066),ROW($A$7:$A$3066)),""),ROWS($B$1:B342)),COLUMNS($A$1:B344))</f>
        <v>2013</v>
      </c>
      <c r="L348" t="str">
        <f t="array" ref="L348">INDEX($A$7:$F$3066,SMALL(IF(COUNTIF($L$5,$H$7:$H$3066)*COUNTIF($L$5,$I$7:$I$3066),MATCH(ROW($A$7:$A$3066),ROW($A$7:$A$3066)),""),ROWS($B$1:C342)),COLUMNS($A$1:C344))</f>
        <v>DeLeon, Iser G.; Gregory, Meagan K.; St. Peter, Claire C.</v>
      </c>
      <c r="M348" t="str">
        <f t="array" ref="M348">INDEX($A$7:$F$3066,SMALL(IF(COUNTIF($L$5,$H$7:$H$3066)*COUNTIF($L$5,$I$7:$I$3066),MATCH(ROW($A$7:$A$3066),ROW($A$7:$A$3066)),""),ROWS($B$1:D342)),COLUMNS($A$1:D344))</f>
        <v>Chapter Seven - Recent Developments in Behavioral Intervention Informed by Basic Research</v>
      </c>
      <c r="N348" t="str">
        <f t="array" ref="N348">INDEX($A$7:$F$3066,SMALL(IF(COUNTIF($L$5,$H$7:$H$3066)*COUNTIF($L$5,$I$7:$I$3066),MATCH(ROW($A$7:$A$3066),ROW($A$7:$A$3066)),""),ROWS($B$1:E342)),COLUMNS($A$1:E344))</f>
        <v>International Review of Research in Developmental Disabilities</v>
      </c>
      <c r="O348" t="str">
        <f t="array" ref="O348">INDEX($A$7:$F$3066,SMALL(IF(COUNTIF($L$5,$H$7:$H$3066)*COUNTIF($L$5,$I$7:$I$3066),MATCH(ROW($A$7:$A$3066),ROW($A$7:$A$3066)),""),ROWS($B$1:F342)),COLUMNS($A$1:F344))</f>
        <v>2211-6095</v>
      </c>
    </row>
    <row r="349" spans="1:15">
      <c r="A349" s="1">
        <f>'ScienceDirect - Initial'!A352</f>
        <v>0</v>
      </c>
      <c r="B349" s="1">
        <f>'ScienceDirect - Initial'!B352</f>
        <v>2014</v>
      </c>
      <c r="C349" s="1" t="str">
        <f>'ScienceDirect - Initial'!C352</f>
        <v>Bouton, Mark E.</v>
      </c>
      <c r="D349" s="1" t="str">
        <f>'ScienceDirect - Initial'!D352</f>
        <v>Why behavior change is difficult to sustain</v>
      </c>
      <c r="E349" s="1" t="str">
        <f>'ScienceDirect - Initial'!E352</f>
        <v>Preventive Medicine: An International Journal Devoted to Practice and Theory</v>
      </c>
      <c r="F349" s="1">
        <f>'ScienceDirect - Initial'!F352</f>
        <v>0</v>
      </c>
      <c r="H349" s="1">
        <v>1</v>
      </c>
      <c r="I349" s="1">
        <v>1</v>
      </c>
      <c r="J349" t="b">
        <f t="shared" si="5"/>
        <v>1</v>
      </c>
      <c r="K349">
        <f t="array" ref="K349">INDEX($A$7:$F$3066,SMALL(IF(COUNTIF($L$5,$H$7:$H$3066)*COUNTIF($L$5,$I$7:$I$3066),MATCH(ROW($A$7:$A$3066),ROW($A$7:$A$3066)),""),ROWS($B$1:B343)),COLUMNS($A$1:B345))</f>
        <v>2014</v>
      </c>
      <c r="L349" t="str">
        <f t="array" ref="L349">INDEX($A$7:$F$3066,SMALL(IF(COUNTIF($L$5,$H$7:$H$3066)*COUNTIF($L$5,$I$7:$I$3066),MATCH(ROW($A$7:$A$3066),ROW($A$7:$A$3066)),""),ROWS($B$1:C343)),COLUMNS($A$1:C345))</f>
        <v>da Silva, Stephanie P.; Cançado, Carlos R.X.; Lattal, Kennon A.</v>
      </c>
      <c r="M349" t="str">
        <f t="array" ref="M349">INDEX($A$7:$F$3066,SMALL(IF(COUNTIF($L$5,$H$7:$H$3066)*COUNTIF($L$5,$I$7:$I$3066),MATCH(ROW($A$7:$A$3066),ROW($A$7:$A$3066)),""),ROWS($B$1:D343)),COLUMNS($A$1:D345))</f>
        <v>Resurgence in Siamese fighting fish, Betta splendens</v>
      </c>
      <c r="N349" t="str">
        <f t="array" ref="N349">INDEX($A$7:$F$3066,SMALL(IF(COUNTIF($L$5,$H$7:$H$3066)*COUNTIF($L$5,$I$7:$I$3066),MATCH(ROW($A$7:$A$3066),ROW($A$7:$A$3066)),""),ROWS($B$1:E343)),COLUMNS($A$1:E345))</f>
        <v>Behavioural Processes</v>
      </c>
      <c r="O349">
        <f t="array" ref="O349">INDEX($A$7:$F$3066,SMALL(IF(COUNTIF($L$5,$H$7:$H$3066)*COUNTIF($L$5,$I$7:$I$3066),MATCH(ROW($A$7:$A$3066),ROW($A$7:$A$3066)),""),ROWS($B$1:F343)),COLUMNS($A$1:F345))</f>
        <v>0</v>
      </c>
    </row>
    <row r="350" spans="1:15">
      <c r="A350" s="1">
        <f>'ScienceDirect - Initial'!A353</f>
        <v>0</v>
      </c>
      <c r="B350" s="1">
        <f>'ScienceDirect - Initial'!B353</f>
        <v>2018</v>
      </c>
      <c r="C350" s="1" t="str">
        <f>'ScienceDirect - Initial'!C353</f>
        <v>Kelley, Michael E.; Jimenez-Gomez, Corina; Podlesnik, Christopher A.; Morgan, Andrew</v>
      </c>
      <c r="D350" s="1" t="str">
        <f>'ScienceDirect - Initial'!D353</f>
        <v>Evaluation of renewal mitigation of negatively reinforced socially significant operant behavior</v>
      </c>
      <c r="E350" s="1" t="str">
        <f>'ScienceDirect - Initial'!E353</f>
        <v>Learning and Motivation</v>
      </c>
      <c r="F350" s="1">
        <f>'ScienceDirect - Initial'!F353</f>
        <v>0</v>
      </c>
      <c r="H350" s="1">
        <v>0</v>
      </c>
      <c r="I350" s="1">
        <v>0</v>
      </c>
      <c r="J350" t="b">
        <f t="shared" si="5"/>
        <v>1</v>
      </c>
      <c r="K350">
        <f t="array" ref="K350">INDEX($A$7:$F$3066,SMALL(IF(COUNTIF($L$5,$H$7:$H$3066)*COUNTIF($L$5,$I$7:$I$3066),MATCH(ROW($A$7:$A$3066),ROW($A$7:$A$3066)),""),ROWS($B$1:B344)),COLUMNS($A$1:B346))</f>
        <v>2020</v>
      </c>
      <c r="L350" t="str">
        <f t="array" ref="L350">INDEX($A$7:$F$3066,SMALL(IF(COUNTIF($L$5,$H$7:$H$3066)*COUNTIF($L$5,$I$7:$I$3066),MATCH(ROW($A$7:$A$3066),ROW($A$7:$A$3066)),""),ROWS($B$1:C344)),COLUMNS($A$1:C346))</f>
        <v>Podlesnik, Christopher A.; Ritchey, Carolyn M.; Kuroda, Toshikazu</v>
      </c>
      <c r="M350" t="str">
        <f t="array" ref="M350">INDEX($A$7:$F$3066,SMALL(IF(COUNTIF($L$5,$H$7:$H$3066)*COUNTIF($L$5,$I$7:$I$3066),MATCH(ROW($A$7:$A$3066),ROW($A$7:$A$3066)),""),ROWS($B$1:D344)),COLUMNS($A$1:D346))</f>
        <v>Repeated resurgence with and without a context change</v>
      </c>
      <c r="N350" t="str">
        <f t="array" ref="N350">INDEX($A$7:$F$3066,SMALL(IF(COUNTIF($L$5,$H$7:$H$3066)*COUNTIF($L$5,$I$7:$I$3066),MATCH(ROW($A$7:$A$3066),ROW($A$7:$A$3066)),""),ROWS($B$1:E344)),COLUMNS($A$1:E346))</f>
        <v>Behavioural Processes</v>
      </c>
      <c r="O350">
        <f t="array" ref="O350">INDEX($A$7:$F$3066,SMALL(IF(COUNTIF($L$5,$H$7:$H$3066)*COUNTIF($L$5,$I$7:$I$3066),MATCH(ROW($A$7:$A$3066),ROW($A$7:$A$3066)),""),ROWS($B$1:F344)),COLUMNS($A$1:F346))</f>
        <v>0</v>
      </c>
    </row>
    <row r="351" spans="1:15">
      <c r="A351" s="1">
        <f>'ScienceDirect - Initial'!A354</f>
        <v>0</v>
      </c>
      <c r="B351" s="1">
        <f>'ScienceDirect - Initial'!B354</f>
        <v>2017</v>
      </c>
      <c r="C351" s="1" t="str">
        <f>'ScienceDirect - Initial'!C354</f>
        <v>Podlesnik, Christopher A.; Sanabria, Federico</v>
      </c>
      <c r="D351" s="1" t="str">
        <f>'ScienceDirect - Initial'!D354</f>
        <v>SQAB 2016: Persistence and relapse</v>
      </c>
      <c r="E351" s="1" t="str">
        <f>'ScienceDirect - Initial'!E354</f>
        <v>SQAB 2016: Persistence and Relapse</v>
      </c>
      <c r="F351" s="1">
        <f>'ScienceDirect - Initial'!F354</f>
        <v>0</v>
      </c>
      <c r="H351" s="1">
        <v>1</v>
      </c>
      <c r="I351" s="1">
        <v>1</v>
      </c>
      <c r="J351" t="b">
        <f t="shared" si="5"/>
        <v>1</v>
      </c>
      <c r="K351">
        <f t="array" ref="K351">INDEX($A$7:$F$3066,SMALL(IF(COUNTIF($L$5,$H$7:$H$3066)*COUNTIF($L$5,$I$7:$I$3066),MATCH(ROW($A$7:$A$3066),ROW($A$7:$A$3066)),""),ROWS($B$1:B345)),COLUMNS($A$1:B347))</f>
        <v>2012</v>
      </c>
      <c r="L351" t="str">
        <f t="array" ref="L351">INDEX($A$7:$F$3066,SMALL(IF(COUNTIF($L$5,$H$7:$H$3066)*COUNTIF($L$5,$I$7:$I$3066),MATCH(ROW($A$7:$A$3066),ROW($A$7:$A$3066)),""),ROWS($B$1:C345)),COLUMNS($A$1:C347))</f>
        <v>Lattal, K. Matthew; Lattal, Kennon A.</v>
      </c>
      <c r="M351" t="str">
        <f t="array" ref="M351">INDEX($A$7:$F$3066,SMALL(IF(COUNTIF($L$5,$H$7:$H$3066)*COUNTIF($L$5,$I$7:$I$3066),MATCH(ROW($A$7:$A$3066),ROW($A$7:$A$3066)),""),ROWS($B$1:D345)),COLUMNS($A$1:D347))</f>
        <v>Facets of Pavlovian and operant extinction</v>
      </c>
      <c r="N351" t="str">
        <f t="array" ref="N351">INDEX($A$7:$F$3066,SMALL(IF(COUNTIF($L$5,$H$7:$H$3066)*COUNTIF($L$5,$I$7:$I$3066),MATCH(ROW($A$7:$A$3066),ROW($A$7:$A$3066)),""),ROWS($B$1:E345)),COLUMNS($A$1:E347))</f>
        <v>Society for the Quantitative Analyses of Behavior: Extinction</v>
      </c>
      <c r="O351">
        <f t="array" ref="O351">INDEX($A$7:$F$3066,SMALL(IF(COUNTIF($L$5,$H$7:$H$3066)*COUNTIF($L$5,$I$7:$I$3066),MATCH(ROW($A$7:$A$3066),ROW($A$7:$A$3066)),""),ROWS($B$1:F345)),COLUMNS($A$1:F347))</f>
        <v>0</v>
      </c>
    </row>
    <row r="352" spans="1:15">
      <c r="A352" s="1">
        <f>'ScienceDirect - Initial'!A355</f>
        <v>0</v>
      </c>
      <c r="B352" s="1">
        <f>'ScienceDirect - Initial'!B355</f>
        <v>2014</v>
      </c>
      <c r="C352" s="1" t="str">
        <f>'ScienceDirect - Initial'!C355</f>
        <v>Berry, Meredith S.; Sweeney, Mary M.; Odum, Amy L.</v>
      </c>
      <c r="D352" s="1" t="str">
        <f>'ScienceDirect - Initial'!D355</f>
        <v>Effects of baseline reinforcement rate on operant ABA and ABC renewal</v>
      </c>
      <c r="E352" s="1" t="str">
        <f>'ScienceDirect - Initial'!E355</f>
        <v>Behavioural Processes</v>
      </c>
      <c r="F352" s="1">
        <f>'ScienceDirect - Initial'!F355</f>
        <v>0</v>
      </c>
      <c r="H352" s="1">
        <v>0</v>
      </c>
      <c r="I352" s="1">
        <v>0</v>
      </c>
      <c r="J352" t="b">
        <f t="shared" si="5"/>
        <v>1</v>
      </c>
      <c r="K352">
        <f t="array" ref="K352">INDEX($A$7:$F$3066,SMALL(IF(COUNTIF($L$5,$H$7:$H$3066)*COUNTIF($L$5,$I$7:$I$3066),MATCH(ROW($A$7:$A$3066),ROW($A$7:$A$3066)),""),ROWS($B$1:B346)),COLUMNS($A$1:B348))</f>
        <v>2017</v>
      </c>
      <c r="L352" t="str">
        <f t="array" ref="L352">INDEX($A$7:$F$3066,SMALL(IF(COUNTIF($L$5,$H$7:$H$3066)*COUNTIF($L$5,$I$7:$I$3066),MATCH(ROW($A$7:$A$3066),ROW($A$7:$A$3066)),""),ROWS($B$1:C346)),COLUMNS($A$1:C348))</f>
        <v>Schieltz, Kelly M.; Wacker, David P.; Ringdahl, Joel E.; Berg, Wendy K.</v>
      </c>
      <c r="M352" t="str">
        <f t="array" ref="M352">INDEX($A$7:$F$3066,SMALL(IF(COUNTIF($L$5,$H$7:$H$3066)*COUNTIF($L$5,$I$7:$I$3066),MATCH(ROW($A$7:$A$3066),ROW($A$7:$A$3066)),""),ROWS($B$1:D346)),COLUMNS($A$1:D348))</f>
        <v>Basing assessment and treatment of problem behavior on behavioral momentum theory: Analyses of behavioral persistence</v>
      </c>
      <c r="N352" t="str">
        <f t="array" ref="N352">INDEX($A$7:$F$3066,SMALL(IF(COUNTIF($L$5,$H$7:$H$3066)*COUNTIF($L$5,$I$7:$I$3066),MATCH(ROW($A$7:$A$3066),ROW($A$7:$A$3066)),""),ROWS($B$1:E346)),COLUMNS($A$1:E348))</f>
        <v>SQAB 2016: Persistence and Relapse</v>
      </c>
      <c r="O352">
        <f t="array" ref="O352">INDEX($A$7:$F$3066,SMALL(IF(COUNTIF($L$5,$H$7:$H$3066)*COUNTIF($L$5,$I$7:$I$3066),MATCH(ROW($A$7:$A$3066),ROW($A$7:$A$3066)),""),ROWS($B$1:F346)),COLUMNS($A$1:F348))</f>
        <v>0</v>
      </c>
    </row>
    <row r="353" spans="1:15">
      <c r="A353" s="1">
        <f>'ScienceDirect - Initial'!A356</f>
        <v>0</v>
      </c>
      <c r="B353" s="1">
        <f>'ScienceDirect - Initial'!B356</f>
        <v>2010</v>
      </c>
      <c r="C353" s="1" t="str">
        <f>'ScienceDirect - Initial'!C356</f>
        <v>Doughty, Adam H.; Cash, Jeffrey D.; Finch, Elizabeth A.; Holloway, Chrisey; Wallington, Laura K.</v>
      </c>
      <c r="D353" s="1" t="str">
        <f>'ScienceDirect - Initial'!D356</f>
        <v>Effects of training history on resurgence in humans</v>
      </c>
      <c r="E353" s="1" t="str">
        <f>'ScienceDirect - Initial'!E356</f>
        <v>Behavioural Processes</v>
      </c>
      <c r="F353" s="1">
        <f>'ScienceDirect - Initial'!F356</f>
        <v>0</v>
      </c>
      <c r="H353" s="1">
        <v>1</v>
      </c>
      <c r="I353" s="1">
        <v>1</v>
      </c>
      <c r="J353" t="b">
        <f t="shared" si="5"/>
        <v>1</v>
      </c>
      <c r="K353">
        <f t="array" ref="K353">INDEX($A$7:$F$3066,SMALL(IF(COUNTIF($L$5,$H$7:$H$3066)*COUNTIF($L$5,$I$7:$I$3066),MATCH(ROW($A$7:$A$3066),ROW($A$7:$A$3066)),""),ROWS($B$1:B347)),COLUMNS($A$1:B349))</f>
        <v>2011</v>
      </c>
      <c r="L353" t="str">
        <f t="array" ref="L353">INDEX($A$7:$F$3066,SMALL(IF(COUNTIF($L$5,$H$7:$H$3066)*COUNTIF($L$5,$I$7:$I$3066),MATCH(ROW($A$7:$A$3066),ROW($A$7:$A$3066)),""),ROWS($B$1:C347)),COLUMNS($A$1:C349))</f>
        <v>Doughty, Adam H.; Kastner, Rebecca M.; Bismark, Bryan D.</v>
      </c>
      <c r="M353" t="str">
        <f t="array" ref="M353">INDEX($A$7:$F$3066,SMALL(IF(COUNTIF($L$5,$H$7:$H$3066)*COUNTIF($L$5,$I$7:$I$3066),MATCH(ROW($A$7:$A$3066),ROW($A$7:$A$3066)),""),ROWS($B$1:D347)),COLUMNS($A$1:D349))</f>
        <v>Resurgence of derived stimulus relations: Replication and extensions</v>
      </c>
      <c r="N353" t="str">
        <f t="array" ref="N353">INDEX($A$7:$F$3066,SMALL(IF(COUNTIF($L$5,$H$7:$H$3066)*COUNTIF($L$5,$I$7:$I$3066),MATCH(ROW($A$7:$A$3066),ROW($A$7:$A$3066)),""),ROWS($B$1:E347)),COLUMNS($A$1:E349))</f>
        <v>Behavioural Processes</v>
      </c>
      <c r="O353">
        <f t="array" ref="O353">INDEX($A$7:$F$3066,SMALL(IF(COUNTIF($L$5,$H$7:$H$3066)*COUNTIF($L$5,$I$7:$I$3066),MATCH(ROW($A$7:$A$3066),ROW($A$7:$A$3066)),""),ROWS($B$1:F347)),COLUMNS($A$1:F349))</f>
        <v>0</v>
      </c>
    </row>
    <row r="354" spans="1:15">
      <c r="A354" s="1">
        <f>'ScienceDirect - Initial'!A357</f>
        <v>0</v>
      </c>
      <c r="B354" s="1">
        <f>'ScienceDirect - Initial'!B357</f>
        <v>2019</v>
      </c>
      <c r="C354" s="1" t="str">
        <f>'ScienceDirect - Initial'!C357</f>
        <v>Dymond, Simon</v>
      </c>
      <c r="D354" s="1" t="str">
        <f>'ScienceDirect - Initial'!D357</f>
        <v>Overcoming avoidance in anxiety disorders: The contributions of Pavlovian and operant avoidance extinction methods</v>
      </c>
      <c r="E354" s="1" t="str">
        <f>'ScienceDirect - Initial'!E357</f>
        <v>Neuroscience &amp; Biobehavioral Reviews</v>
      </c>
      <c r="F354" s="1">
        <f>'ScienceDirect - Initial'!F357</f>
        <v>0</v>
      </c>
      <c r="H354" s="1">
        <v>0</v>
      </c>
      <c r="I354" s="1">
        <v>0</v>
      </c>
      <c r="J354" t="b">
        <f t="shared" si="5"/>
        <v>1</v>
      </c>
      <c r="K354">
        <f t="array" ref="K354">INDEX($A$7:$F$3066,SMALL(IF(COUNTIF($L$5,$H$7:$H$3066)*COUNTIF($L$5,$I$7:$I$3066),MATCH(ROW($A$7:$A$3066),ROW($A$7:$A$3066)),""),ROWS($B$1:B348)),COLUMNS($A$1:B350))</f>
        <v>2019</v>
      </c>
      <c r="L354" t="str">
        <f t="array" ref="L354">INDEX($A$7:$F$3066,SMALL(IF(COUNTIF($L$5,$H$7:$H$3066)*COUNTIF($L$5,$I$7:$I$3066),MATCH(ROW($A$7:$A$3066),ROW($A$7:$A$3066)),""),ROWS($B$1:C348)),COLUMNS($A$1:C350))</f>
        <v>Goltseker, Koral; Hopf, Frederic W.; Barak, Segev</v>
      </c>
      <c r="M354" t="str">
        <f t="array" ref="M354">INDEX($A$7:$F$3066,SMALL(IF(COUNTIF($L$5,$H$7:$H$3066)*COUNTIF($L$5,$I$7:$I$3066),MATCH(ROW($A$7:$A$3066),ROW($A$7:$A$3066)),""),ROWS($B$1:D348)),COLUMNS($A$1:D350))</f>
        <v>Advances in behavioral animal models of alcohol use disorder</v>
      </c>
      <c r="N354" t="str">
        <f t="array" ref="N354">INDEX($A$7:$F$3066,SMALL(IF(COUNTIF($L$5,$H$7:$H$3066)*COUNTIF($L$5,$I$7:$I$3066),MATCH(ROW($A$7:$A$3066),ROW($A$7:$A$3066)),""),ROWS($B$1:E348)),COLUMNS($A$1:E350))</f>
        <v>New Technologies in Alcohol Research and Treatment</v>
      </c>
      <c r="O354">
        <f t="array" ref="O354">INDEX($A$7:$F$3066,SMALL(IF(COUNTIF($L$5,$H$7:$H$3066)*COUNTIF($L$5,$I$7:$I$3066),MATCH(ROW($A$7:$A$3066),ROW($A$7:$A$3066)),""),ROWS($B$1:F348)),COLUMNS($A$1:F350))</f>
        <v>0</v>
      </c>
    </row>
    <row r="355" spans="1:15">
      <c r="A355" s="1">
        <f>'ScienceDirect - Initial'!A358</f>
        <v>0</v>
      </c>
      <c r="B355" s="1">
        <f>'ScienceDirect - Initial'!B358</f>
        <v>2014</v>
      </c>
      <c r="C355" s="1" t="str">
        <f>'ScienceDirect - Initial'!C358</f>
        <v>Pyszczynski, Adam D.; Shahan, Timothy A.</v>
      </c>
      <c r="D355" s="1" t="str">
        <f>'ScienceDirect - Initial'!D358</f>
        <v>Examination of the role of dopamine D2 and adrenergic α2 receptors in resurgence of food seeking</v>
      </c>
      <c r="E355" s="1" t="str">
        <f>'ScienceDirect - Initial'!E358</f>
        <v>Behavioural Brain Research</v>
      </c>
      <c r="F355" s="1">
        <f>'ScienceDirect - Initial'!F358</f>
        <v>0</v>
      </c>
      <c r="H355" s="1">
        <v>1</v>
      </c>
      <c r="I355" s="1">
        <v>1</v>
      </c>
      <c r="J355" t="b">
        <f t="shared" si="5"/>
        <v>1</v>
      </c>
      <c r="K355">
        <f t="array" ref="K355">INDEX($A$7:$F$3066,SMALL(IF(COUNTIF($L$5,$H$7:$H$3066)*COUNTIF($L$5,$I$7:$I$3066),MATCH(ROW($A$7:$A$3066),ROW($A$7:$A$3066)),""),ROWS($B$1:B349)),COLUMNS($A$1:B351))</f>
        <v>2013</v>
      </c>
      <c r="L355" t="str">
        <f t="array" ref="L355">INDEX($A$7:$F$3066,SMALL(IF(COUNTIF($L$5,$H$7:$H$3066)*COUNTIF($L$5,$I$7:$I$3066),MATCH(ROW($A$7:$A$3066),ROW($A$7:$A$3066)),""),ROWS($B$1:C349)),COLUMNS($A$1:C351))</f>
        <v>Marchant, Nathan J; Li, Xuan; Shaham, Yavin</v>
      </c>
      <c r="M355" t="str">
        <f t="array" ref="M355">INDEX($A$7:$F$3066,SMALL(IF(COUNTIF($L$5,$H$7:$H$3066)*COUNTIF($L$5,$I$7:$I$3066),MATCH(ROW($A$7:$A$3066),ROW($A$7:$A$3066)),""),ROWS($B$1:D349)),COLUMNS($A$1:D351))</f>
        <v>Recent developments in animal models of drug relapse</v>
      </c>
      <c r="N355" t="str">
        <f t="array" ref="N355">INDEX($A$7:$F$3066,SMALL(IF(COUNTIF($L$5,$H$7:$H$3066)*COUNTIF($L$5,$I$7:$I$3066),MATCH(ROW($A$7:$A$3066),ROW($A$7:$A$3066)),""),ROWS($B$1:E349)),COLUMNS($A$1:E351))</f>
        <v>23/4 Addiction</v>
      </c>
      <c r="O355">
        <f t="array" ref="O355">INDEX($A$7:$F$3066,SMALL(IF(COUNTIF($L$5,$H$7:$H$3066)*COUNTIF($L$5,$I$7:$I$3066),MATCH(ROW($A$7:$A$3066),ROW($A$7:$A$3066)),""),ROWS($B$1:F349)),COLUMNS($A$1:F351))</f>
        <v>0</v>
      </c>
    </row>
    <row r="356" spans="1:15">
      <c r="A356" s="1">
        <f>'ScienceDirect - Initial'!A359</f>
        <v>0</v>
      </c>
      <c r="B356" s="1">
        <f>'ScienceDirect - Initial'!B359</f>
        <v>2017</v>
      </c>
      <c r="C356" s="1" t="str">
        <f>'ScienceDirect - Initial'!C359</f>
        <v>Nevin, John A.; Craig, Andrew R.; Cunningham, Paul J.; Podlesnik, Christopher A.; Shahan, Timothy A.; Sweeney, Mary M.</v>
      </c>
      <c r="D356" s="1" t="str">
        <f>'ScienceDirect - Initial'!D359</f>
        <v>Quantitative models of persistence and relapse from the perspective of behavioral momentum theory: Fits and misfits</v>
      </c>
      <c r="E356" s="1" t="str">
        <f>'ScienceDirect - Initial'!E359</f>
        <v>SQAB 2016: Persistence and Relapse</v>
      </c>
      <c r="F356" s="1">
        <f>'ScienceDirect - Initial'!F359</f>
        <v>0</v>
      </c>
      <c r="H356" s="1">
        <v>1</v>
      </c>
      <c r="I356" s="1">
        <v>1</v>
      </c>
      <c r="J356" t="b">
        <f t="shared" si="5"/>
        <v>1</v>
      </c>
      <c r="K356">
        <f t="array" ref="K356">INDEX($A$7:$F$3066,SMALL(IF(COUNTIF($L$5,$H$7:$H$3066)*COUNTIF($L$5,$I$7:$I$3066),MATCH(ROW($A$7:$A$3066),ROW($A$7:$A$3066)),""),ROWS($B$1:B350)),COLUMNS($A$1:B352))</f>
        <v>2016</v>
      </c>
      <c r="L356" t="str">
        <f t="array" ref="L356">INDEX($A$7:$F$3066,SMALL(IF(COUNTIF($L$5,$H$7:$H$3066)*COUNTIF($L$5,$I$7:$I$3066),MATCH(ROW($A$7:$A$3066),ROW($A$7:$A$3066)),""),ROWS($B$1:C350)),COLUMNS($A$1:C352))</f>
        <v>Craig, Andrew R.; Nall, Rusty W.; Madden, Gregory J.; Shahan, Timothy A.</v>
      </c>
      <c r="M356" t="str">
        <f t="array" ref="M356">INDEX($A$7:$F$3066,SMALL(IF(COUNTIF($L$5,$H$7:$H$3066)*COUNTIF($L$5,$I$7:$I$3066),MATCH(ROW($A$7:$A$3066),ROW($A$7:$A$3066)),""),ROWS($B$1:D350)),COLUMNS($A$1:D352))</f>
        <v>Higher rate alternative non-drug reinforcement produces faster suppression of cocaine seeking but more resurgence when removed</v>
      </c>
      <c r="N356" t="str">
        <f t="array" ref="N356">INDEX($A$7:$F$3066,SMALL(IF(COUNTIF($L$5,$H$7:$H$3066)*COUNTIF($L$5,$I$7:$I$3066),MATCH(ROW($A$7:$A$3066),ROW($A$7:$A$3066)),""),ROWS($B$1:E350)),COLUMNS($A$1:E352))</f>
        <v>Behavioural Brain Research</v>
      </c>
      <c r="O356">
        <f t="array" ref="O356">INDEX($A$7:$F$3066,SMALL(IF(COUNTIF($L$5,$H$7:$H$3066)*COUNTIF($L$5,$I$7:$I$3066),MATCH(ROW($A$7:$A$3066),ROW($A$7:$A$3066)),""),ROWS($B$1:F350)),COLUMNS($A$1:F352))</f>
        <v>0</v>
      </c>
    </row>
    <row r="357" spans="1:15">
      <c r="A357" s="1">
        <f>'ScienceDirect - Initial'!A360</f>
        <v>0</v>
      </c>
      <c r="B357" s="1">
        <f>'ScienceDirect - Initial'!B360</f>
        <v>2013</v>
      </c>
      <c r="C357" s="1" t="str">
        <f>'ScienceDirect - Initial'!C360</f>
        <v>Ginsburg, Brett C.; Lamb, R.J.</v>
      </c>
      <c r="D357" s="1" t="str">
        <f>'ScienceDirect - Initial'!D360</f>
        <v>Reinforcement of an alternative behavior as a model of recovery and relapse in the rat</v>
      </c>
      <c r="E357" s="1" t="str">
        <f>'ScienceDirect - Initial'!E360</f>
        <v>Behavioural Processes</v>
      </c>
      <c r="F357" s="1">
        <f>'ScienceDirect - Initial'!F360</f>
        <v>0</v>
      </c>
      <c r="H357" s="1">
        <v>1</v>
      </c>
      <c r="I357" s="1">
        <v>1</v>
      </c>
      <c r="J357" t="b">
        <f t="shared" si="5"/>
        <v>1</v>
      </c>
      <c r="K357">
        <f t="array" ref="K357">INDEX($A$7:$F$3066,SMALL(IF(COUNTIF($L$5,$H$7:$H$3066)*COUNTIF($L$5,$I$7:$I$3066),MATCH(ROW($A$7:$A$3066),ROW($A$7:$A$3066)),""),ROWS($B$1:B351)),COLUMNS($A$1:B353))</f>
        <v>2017</v>
      </c>
      <c r="L357" t="str">
        <f t="array" ref="L357">INDEX($A$7:$F$3066,SMALL(IF(COUNTIF($L$5,$H$7:$H$3066)*COUNTIF($L$5,$I$7:$I$3066),MATCH(ROW($A$7:$A$3066),ROW($A$7:$A$3066)),""),ROWS($B$1:C351)),COLUMNS($A$1:C353))</f>
        <v>Kuroda, Toshikazu; Mizutani, Yuto; Cançado, Carlos R.X.; Podlesnik, Christopher A.</v>
      </c>
      <c r="M357" t="str">
        <f t="array" ref="M357">INDEX($A$7:$F$3066,SMALL(IF(COUNTIF($L$5,$H$7:$H$3066)*COUNTIF($L$5,$I$7:$I$3066),MATCH(ROW($A$7:$A$3066),ROW($A$7:$A$3066)),""),ROWS($B$1:D351)),COLUMNS($A$1:D353))</f>
        <v>Reversal learning and resurgence of operant behavior in zebrafish (Danio rerio)</v>
      </c>
      <c r="N357" t="str">
        <f t="array" ref="N357">INDEX($A$7:$F$3066,SMALL(IF(COUNTIF($L$5,$H$7:$H$3066)*COUNTIF($L$5,$I$7:$I$3066),MATCH(ROW($A$7:$A$3066),ROW($A$7:$A$3066)),""),ROWS($B$1:E351)),COLUMNS($A$1:E353))</f>
        <v>Behavioural Processes</v>
      </c>
      <c r="O357">
        <f t="array" ref="O357">INDEX($A$7:$F$3066,SMALL(IF(COUNTIF($L$5,$H$7:$H$3066)*COUNTIF($L$5,$I$7:$I$3066),MATCH(ROW($A$7:$A$3066),ROW($A$7:$A$3066)),""),ROWS($B$1:F351)),COLUMNS($A$1:F353))</f>
        <v>0</v>
      </c>
    </row>
    <row r="358" spans="1:15">
      <c r="A358" s="1">
        <f>'ScienceDirect - Initial'!A361</f>
        <v>0</v>
      </c>
      <c r="B358" s="1">
        <f>'ScienceDirect - Initial'!B361</f>
        <v>2011</v>
      </c>
      <c r="C358" s="1" t="str">
        <f>'ScienceDirect - Initial'!C361</f>
        <v>Bouton, Mark E.</v>
      </c>
      <c r="D358" s="1" t="str">
        <f>'ScienceDirect - Initial'!D361</f>
        <v>Learning and the persistence of appetite: Extinction and the motivation to eat and overeat</v>
      </c>
      <c r="E358" s="1" t="str">
        <f>'ScienceDirect - Initial'!E361</f>
        <v>The Implications of Conditioning and Metabolism for Addiction and Obesity: A Festschrift in Honor of Stephen C. Woods</v>
      </c>
      <c r="F358" s="1">
        <f>'ScienceDirect - Initial'!F361</f>
        <v>0</v>
      </c>
      <c r="H358" s="1">
        <v>1</v>
      </c>
      <c r="I358" s="1">
        <v>1</v>
      </c>
      <c r="J358" t="b">
        <f t="shared" si="5"/>
        <v>1</v>
      </c>
      <c r="K358">
        <f t="array" ref="K358">INDEX($A$7:$F$3066,SMALL(IF(COUNTIF($L$5,$H$7:$H$3066)*COUNTIF($L$5,$I$7:$I$3066),MATCH(ROW($A$7:$A$3066),ROW($A$7:$A$3066)),""),ROWS($B$1:B352)),COLUMNS($A$1:B354))</f>
        <v>2020</v>
      </c>
      <c r="L358" t="str">
        <f t="array" ref="L358">INDEX($A$7:$F$3066,SMALL(IF(COUNTIF($L$5,$H$7:$H$3066)*COUNTIF($L$5,$I$7:$I$3066),MATCH(ROW($A$7:$A$3066),ROW($A$7:$A$3066)),""),ROWS($B$1:C352)),COLUMNS($A$1:C354))</f>
        <v>Alessandri, Jérôme; Cançado, Carlos R.X.</v>
      </c>
      <c r="M358" t="str">
        <f t="array" ref="M358">INDEX($A$7:$F$3066,SMALL(IF(COUNTIF($L$5,$H$7:$H$3066)*COUNTIF($L$5,$I$7:$I$3066),MATCH(ROW($A$7:$A$3066),ROW($A$7:$A$3066)),""),ROWS($B$1:D352)),COLUMNS($A$1:D354))</f>
        <v>Context affects resurgence of negatively reinforced human behavior</v>
      </c>
      <c r="N358" t="str">
        <f t="array" ref="N358">INDEX($A$7:$F$3066,SMALL(IF(COUNTIF($L$5,$H$7:$H$3066)*COUNTIF($L$5,$I$7:$I$3066),MATCH(ROW($A$7:$A$3066),ROW($A$7:$A$3066)),""),ROWS($B$1:E352)),COLUMNS($A$1:E354))</f>
        <v>Behavioural Processes</v>
      </c>
      <c r="O358">
        <f t="array" ref="O358">INDEX($A$7:$F$3066,SMALL(IF(COUNTIF($L$5,$H$7:$H$3066)*COUNTIF($L$5,$I$7:$I$3066),MATCH(ROW($A$7:$A$3066),ROW($A$7:$A$3066)),""),ROWS($B$1:F352)),COLUMNS($A$1:F354))</f>
        <v>0</v>
      </c>
    </row>
    <row r="359" spans="1:15">
      <c r="A359" s="1">
        <f>'ScienceDirect - Initial'!A362</f>
        <v>0</v>
      </c>
      <c r="B359" s="1">
        <f>'ScienceDirect - Initial'!B362</f>
        <v>2002</v>
      </c>
      <c r="C359" s="1" t="str">
        <f>'ScienceDirect - Initial'!C362</f>
        <v>Poling, Alan; Ehrhardt, Kristal E.; Lanai Jennings, R.</v>
      </c>
      <c r="D359" s="1" t="str">
        <f>'ScienceDirect - Initial'!D362</f>
        <v>Extinction</v>
      </c>
      <c r="E359" s="1" t="str">
        <f>'ScienceDirect - Initial'!E362</f>
        <v>Encyclopedia of Psychotherapy</v>
      </c>
      <c r="F359" s="1" t="str">
        <f>'ScienceDirect - Initial'!F362</f>
        <v>978-0-12-343010-6</v>
      </c>
      <c r="H359" s="1">
        <v>0</v>
      </c>
      <c r="I359" s="1">
        <v>0</v>
      </c>
      <c r="J359" t="b">
        <f t="shared" si="5"/>
        <v>1</v>
      </c>
      <c r="K359">
        <f t="array" ref="K359">INDEX($A$7:$F$3066,SMALL(IF(COUNTIF($L$5,$H$7:$H$3066)*COUNTIF($L$5,$I$7:$I$3066),MATCH(ROW($A$7:$A$3066),ROW($A$7:$A$3066)),""),ROWS($B$1:B353)),COLUMNS($A$1:B355))</f>
        <v>2017</v>
      </c>
      <c r="L359" t="str">
        <f t="array" ref="L359">INDEX($A$7:$F$3066,SMALL(IF(COUNTIF($L$5,$H$7:$H$3066)*COUNTIF($L$5,$I$7:$I$3066),MATCH(ROW($A$7:$A$3066),ROW($A$7:$A$3066)),""),ROWS($B$1:C353)),COLUMNS($A$1:C355))</f>
        <v>Benavides, Rodrigo; Escobar, Rogelio</v>
      </c>
      <c r="M359" t="str">
        <f t="array" ref="M359">INDEX($A$7:$F$3066,SMALL(IF(COUNTIF($L$5,$H$7:$H$3066)*COUNTIF($L$5,$I$7:$I$3066),MATCH(ROW($A$7:$A$3066),ROW($A$7:$A$3066)),""),ROWS($B$1:D353)),COLUMNS($A$1:D355))</f>
        <v>Resurgence of response duration in human participants</v>
      </c>
      <c r="N359" t="str">
        <f t="array" ref="N359">INDEX($A$7:$F$3066,SMALL(IF(COUNTIF($L$5,$H$7:$H$3066)*COUNTIF($L$5,$I$7:$I$3066),MATCH(ROW($A$7:$A$3066),ROW($A$7:$A$3066)),""),ROWS($B$1:E353)),COLUMNS($A$1:E355))</f>
        <v>Behavioural Processes</v>
      </c>
      <c r="O359">
        <f t="array" ref="O359">INDEX($A$7:$F$3066,SMALL(IF(COUNTIF($L$5,$H$7:$H$3066)*COUNTIF($L$5,$I$7:$I$3066),MATCH(ROW($A$7:$A$3066),ROW($A$7:$A$3066)),""),ROWS($B$1:F353)),COLUMNS($A$1:F355))</f>
        <v>0</v>
      </c>
    </row>
    <row r="360" spans="1:15">
      <c r="A360" s="1">
        <f>'ScienceDirect - Initial'!A363</f>
        <v>0</v>
      </c>
      <c r="B360" s="1">
        <f>'ScienceDirect - Initial'!B363</f>
        <v>2020</v>
      </c>
      <c r="C360" s="1" t="str">
        <f>'ScienceDirect - Initial'!C363</f>
        <v>Kazan, Theodore; Robison, Christopher L.; Cova, Nicole; Madore, Victoria M.; Charntikov, Sergios</v>
      </c>
      <c r="D360" s="1" t="str">
        <f>'ScienceDirect - Initial'!D363</f>
        <v>Assessment of individual differences in response to acute bupropion or varenicline treatment using a long-access nicotine self-administration model and behavioral economics in female rats</v>
      </c>
      <c r="E360" s="1" t="str">
        <f>'ScienceDirect - Initial'!E363</f>
        <v>Behavioural Brain Research</v>
      </c>
      <c r="F360" s="1">
        <f>'ScienceDirect - Initial'!F363</f>
        <v>0</v>
      </c>
      <c r="H360" s="1">
        <v>0</v>
      </c>
      <c r="I360" s="1">
        <v>0</v>
      </c>
      <c r="J360" t="b">
        <f t="shared" si="5"/>
        <v>1</v>
      </c>
      <c r="K360">
        <f t="array" ref="K360">INDEX($A$7:$F$3066,SMALL(IF(COUNTIF($L$5,$H$7:$H$3066)*COUNTIF($L$5,$I$7:$I$3066),MATCH(ROW($A$7:$A$3066),ROW($A$7:$A$3066)),""),ROWS($B$1:B354)),COLUMNS($A$1:B356))</f>
        <v>2015</v>
      </c>
      <c r="L360" t="str">
        <f t="array" ref="L360">INDEX($A$7:$F$3066,SMALL(IF(COUNTIF($L$5,$H$7:$H$3066)*COUNTIF($L$5,$I$7:$I$3066),MATCH(ROW($A$7:$A$3066),ROW($A$7:$A$3066)),""),ROWS($B$1:C354)),COLUMNS($A$1:C356))</f>
        <v>Sweeney, Mary M.; Shahan, Timothy A.</v>
      </c>
      <c r="M360" t="str">
        <f t="array" ref="M360">INDEX($A$7:$F$3066,SMALL(IF(COUNTIF($L$5,$H$7:$H$3066)*COUNTIF($L$5,$I$7:$I$3066),MATCH(ROW($A$7:$A$3066),ROW($A$7:$A$3066)),""),ROWS($B$1:D354)),COLUMNS($A$1:D356))</f>
        <v>Renewal, resurgence, and alternative reinforcement context</v>
      </c>
      <c r="N360" t="str">
        <f t="array" ref="N360">INDEX($A$7:$F$3066,SMALL(IF(COUNTIF($L$5,$H$7:$H$3066)*COUNTIF($L$5,$I$7:$I$3066),MATCH(ROW($A$7:$A$3066),ROW($A$7:$A$3066)),""),ROWS($B$1:E354)),COLUMNS($A$1:E356))</f>
        <v>Behavioural Processes</v>
      </c>
      <c r="O360">
        <f t="array" ref="O360">INDEX($A$7:$F$3066,SMALL(IF(COUNTIF($L$5,$H$7:$H$3066)*COUNTIF($L$5,$I$7:$I$3066),MATCH(ROW($A$7:$A$3066),ROW($A$7:$A$3066)),""),ROWS($B$1:F354)),COLUMNS($A$1:F356))</f>
        <v>0</v>
      </c>
    </row>
    <row r="361" spans="1:15">
      <c r="A361" s="1">
        <f>'ScienceDirect - Initial'!A364</f>
        <v>0</v>
      </c>
      <c r="B361" s="1">
        <f>'ScienceDirect - Initial'!B364</f>
        <v>2016</v>
      </c>
      <c r="C361" s="1" t="str">
        <f>'ScienceDirect - Initial'!C364</f>
        <v>Sweeney, Mary M.; Shahan, Timothy A.</v>
      </c>
      <c r="D361" s="1" t="str">
        <f>'ScienceDirect - Initial'!D364</f>
        <v>Resurgence of target responding does not exceed increases in inactive responding in a forced-choice alternative reinforcement procedure in humans</v>
      </c>
      <c r="E361" s="1" t="str">
        <f>'ScienceDirect - Initial'!E364</f>
        <v>Behavioural Processes</v>
      </c>
      <c r="F361" s="1">
        <f>'ScienceDirect - Initial'!F364</f>
        <v>0</v>
      </c>
      <c r="H361" s="1">
        <v>1</v>
      </c>
      <c r="I361" s="1">
        <v>1</v>
      </c>
      <c r="J361" t="b">
        <f t="shared" si="5"/>
        <v>1</v>
      </c>
      <c r="K361">
        <f t="array" ref="K361">INDEX($A$7:$F$3066,SMALL(IF(COUNTIF($L$5,$H$7:$H$3066)*COUNTIF($L$5,$I$7:$I$3066),MATCH(ROW($A$7:$A$3066),ROW($A$7:$A$3066)),""),ROWS($B$1:B355)),COLUMNS($A$1:B357))</f>
        <v>2014</v>
      </c>
      <c r="L361" t="str">
        <f t="array" ref="L361">INDEX($A$7:$F$3066,SMALL(IF(COUNTIF($L$5,$H$7:$H$3066)*COUNTIF($L$5,$I$7:$I$3066),MATCH(ROW($A$7:$A$3066),ROW($A$7:$A$3066)),""),ROWS($B$1:C355)),COLUMNS($A$1:C357))</f>
        <v>Fisher, Wayne W.; Greer, Brian D.; Querim, Angie C.; DeRosa, Nicole</v>
      </c>
      <c r="M361" t="str">
        <f t="array" ref="M361">INDEX($A$7:$F$3066,SMALL(IF(COUNTIF($L$5,$H$7:$H$3066)*COUNTIF($L$5,$I$7:$I$3066),MATCH(ROW($A$7:$A$3066),ROW($A$7:$A$3066)),""),ROWS($B$1:D355)),COLUMNS($A$1:D357))</f>
        <v>Decreasing excessive functional communication responses while treating destructive behavior using response restriction</v>
      </c>
      <c r="N361" t="str">
        <f t="array" ref="N361">INDEX($A$7:$F$3066,SMALL(IF(COUNTIF($L$5,$H$7:$H$3066)*COUNTIF($L$5,$I$7:$I$3066),MATCH(ROW($A$7:$A$3066),ROW($A$7:$A$3066)),""),ROWS($B$1:E355)),COLUMNS($A$1:E357))</f>
        <v>Research in Developmental Disabilities</v>
      </c>
      <c r="O361">
        <f t="array" ref="O361">INDEX($A$7:$F$3066,SMALL(IF(COUNTIF($L$5,$H$7:$H$3066)*COUNTIF($L$5,$I$7:$I$3066),MATCH(ROW($A$7:$A$3066),ROW($A$7:$A$3066)),""),ROWS($B$1:F355)),COLUMNS($A$1:F357))</f>
        <v>0</v>
      </c>
    </row>
    <row r="362" spans="1:15">
      <c r="A362" s="1">
        <f>'ScienceDirect - Initial'!A365</f>
        <v>0</v>
      </c>
      <c r="B362" s="1">
        <f>'ScienceDirect - Initial'!B365</f>
        <v>2016</v>
      </c>
      <c r="C362" s="1" t="str">
        <f>'ScienceDirect - Initial'!C365</f>
        <v>Giustino, Thomas F.; Fitzgerald, Paul J.; Maren, Stephen</v>
      </c>
      <c r="D362" s="1" t="str">
        <f>'ScienceDirect - Initial'!D365</f>
        <v>Revisiting propranolol and PTSD: Memory erasure or extinction enhancement?</v>
      </c>
      <c r="E362" s="1" t="str">
        <f>'ScienceDirect - Initial'!E365</f>
        <v>Neurobiology of Learning and Memory</v>
      </c>
      <c r="F362" s="1">
        <f>'ScienceDirect - Initial'!F365</f>
        <v>0</v>
      </c>
      <c r="H362" s="1">
        <v>0</v>
      </c>
      <c r="I362" s="1">
        <v>0</v>
      </c>
      <c r="J362" t="b">
        <f t="shared" si="5"/>
        <v>1</v>
      </c>
      <c r="K362" t="e">
        <f t="array" ref="K362">INDEX($A$7:$F$3066,SMALL(IF(COUNTIF($L$5,$H$7:$H$3066)*COUNTIF($L$5,$I$7:$I$3066),MATCH(ROW($A$7:$A$3066),ROW($A$7:$A$3066)),""),ROWS($B$1:B356)),COLUMNS($A$1:B358))</f>
        <v>#NUM!</v>
      </c>
      <c r="L362" t="e">
        <f t="array" ref="L362">INDEX($A$7:$F$3066,SMALL(IF(COUNTIF($L$5,$H$7:$H$3066)*COUNTIF($L$5,$I$7:$I$3066),MATCH(ROW($A$7:$A$3066),ROW($A$7:$A$3066)),""),ROWS($B$1:C356)),COLUMNS($A$1:C358))</f>
        <v>#NUM!</v>
      </c>
      <c r="M362" t="e">
        <f t="array" ref="M362">INDEX($A$7:$F$3066,SMALL(IF(COUNTIF($L$5,$H$7:$H$3066)*COUNTIF($L$5,$I$7:$I$3066),MATCH(ROW($A$7:$A$3066),ROW($A$7:$A$3066)),""),ROWS($B$1:D356)),COLUMNS($A$1:D358))</f>
        <v>#NUM!</v>
      </c>
      <c r="N362" t="e">
        <f t="array" ref="N362">INDEX($A$7:$F$3066,SMALL(IF(COUNTIF($L$5,$H$7:$H$3066)*COUNTIF($L$5,$I$7:$I$3066),MATCH(ROW($A$7:$A$3066),ROW($A$7:$A$3066)),""),ROWS($B$1:E356)),COLUMNS($A$1:E358))</f>
        <v>#NUM!</v>
      </c>
      <c r="O362" t="e">
        <f t="array" ref="O362">INDEX($A$7:$F$3066,SMALL(IF(COUNTIF($L$5,$H$7:$H$3066)*COUNTIF($L$5,$I$7:$I$3066),MATCH(ROW($A$7:$A$3066),ROW($A$7:$A$3066)),""),ROWS($B$1:F356)),COLUMNS($A$1:F358))</f>
        <v>#NUM!</v>
      </c>
    </row>
    <row r="363" spans="1:15">
      <c r="A363" s="1">
        <f>'ScienceDirect - Initial'!A366</f>
        <v>0</v>
      </c>
      <c r="B363" s="1">
        <f>'ScienceDirect - Initial'!B366</f>
        <v>2013</v>
      </c>
      <c r="C363" s="1" t="str">
        <f>'ScienceDirect - Initial'!C366</f>
        <v>Winterbauer, Neil E.; Lucke, Sara; Bouton, Mark E.</v>
      </c>
      <c r="D363" s="1" t="str">
        <f>'ScienceDirect - Initial'!D366</f>
        <v>Some factors modulating the strength of resurgence after extinction of an instrumental behavior</v>
      </c>
      <c r="E363" s="1" t="str">
        <f>'ScienceDirect - Initial'!E366</f>
        <v>Learning and Motivation</v>
      </c>
      <c r="F363" s="1">
        <f>'ScienceDirect - Initial'!F366</f>
        <v>0</v>
      </c>
      <c r="H363" s="1">
        <v>1</v>
      </c>
      <c r="I363" s="1">
        <v>1</v>
      </c>
      <c r="J363" t="b">
        <f t="shared" si="5"/>
        <v>1</v>
      </c>
      <c r="K363" t="e">
        <f t="array" ref="K363">INDEX($A$7:$F$3066,SMALL(IF(COUNTIF($L$5,$H$7:$H$3066)*COUNTIF($L$5,$I$7:$I$3066),MATCH(ROW($A$7:$A$3066),ROW($A$7:$A$3066)),""),ROWS($B$1:B357)),COLUMNS($A$1:B359))</f>
        <v>#NUM!</v>
      </c>
      <c r="L363" t="e">
        <f t="array" ref="L363">INDEX($A$7:$F$3066,SMALL(IF(COUNTIF($L$5,$H$7:$H$3066)*COUNTIF($L$5,$I$7:$I$3066),MATCH(ROW($A$7:$A$3066),ROW($A$7:$A$3066)),""),ROWS($B$1:C357)),COLUMNS($A$1:C359))</f>
        <v>#NUM!</v>
      </c>
      <c r="M363" t="e">
        <f t="array" ref="M363">INDEX($A$7:$F$3066,SMALL(IF(COUNTIF($L$5,$H$7:$H$3066)*COUNTIF($L$5,$I$7:$I$3066),MATCH(ROW($A$7:$A$3066),ROW($A$7:$A$3066)),""),ROWS($B$1:D357)),COLUMNS($A$1:D359))</f>
        <v>#NUM!</v>
      </c>
      <c r="N363" t="e">
        <f t="array" ref="N363">INDEX($A$7:$F$3066,SMALL(IF(COUNTIF($L$5,$H$7:$H$3066)*COUNTIF($L$5,$I$7:$I$3066),MATCH(ROW($A$7:$A$3066),ROW($A$7:$A$3066)),""),ROWS($B$1:E357)),COLUMNS($A$1:E359))</f>
        <v>#NUM!</v>
      </c>
      <c r="O363" t="e">
        <f t="array" ref="O363">INDEX($A$7:$F$3066,SMALL(IF(COUNTIF($L$5,$H$7:$H$3066)*COUNTIF($L$5,$I$7:$I$3066),MATCH(ROW($A$7:$A$3066),ROW($A$7:$A$3066)),""),ROWS($B$1:F357)),COLUMNS($A$1:F359))</f>
        <v>#NUM!</v>
      </c>
    </row>
    <row r="364" spans="1:15">
      <c r="A364" s="1">
        <f>'ScienceDirect - Initial'!A367</f>
        <v>0</v>
      </c>
      <c r="B364" s="1">
        <f>'ScienceDirect - Initial'!B367</f>
        <v>2017</v>
      </c>
      <c r="C364" s="1" t="str">
        <f>'ScienceDirect - Initial'!C367</f>
        <v>Trask, Sydney; Thrailkill, Eric A.; Bouton, Mark E.</v>
      </c>
      <c r="D364" s="1" t="str">
        <f>'ScienceDirect - Initial'!D367</f>
        <v>Occasion setting, inhibition, and the contextual control of extinction in Pavlovian and instrumental (operant) learning</v>
      </c>
      <c r="E364" s="1" t="str">
        <f>'ScienceDirect - Initial'!E367</f>
        <v>Occasion Setting: Past, Present and Future</v>
      </c>
      <c r="F364" s="1">
        <f>'ScienceDirect - Initial'!F367</f>
        <v>0</v>
      </c>
      <c r="H364" s="1">
        <v>1</v>
      </c>
      <c r="I364" s="1">
        <v>1</v>
      </c>
      <c r="J364" t="b">
        <f t="shared" si="5"/>
        <v>1</v>
      </c>
      <c r="K364" t="e">
        <f t="array" ref="K364">INDEX($A$7:$F$3066,SMALL(IF(COUNTIF($L$5,$H$7:$H$3066)*COUNTIF($L$5,$I$7:$I$3066),MATCH(ROW($A$7:$A$3066),ROW($A$7:$A$3066)),""),ROWS($B$1:B358)),COLUMNS($A$1:B360))</f>
        <v>#NUM!</v>
      </c>
      <c r="L364" t="e">
        <f t="array" ref="L364">INDEX($A$7:$F$3066,SMALL(IF(COUNTIF($L$5,$H$7:$H$3066)*COUNTIF($L$5,$I$7:$I$3066),MATCH(ROW($A$7:$A$3066),ROW($A$7:$A$3066)),""),ROWS($B$1:C358)),COLUMNS($A$1:C360))</f>
        <v>#NUM!</v>
      </c>
      <c r="M364" t="e">
        <f t="array" ref="M364">INDEX($A$7:$F$3066,SMALL(IF(COUNTIF($L$5,$H$7:$H$3066)*COUNTIF($L$5,$I$7:$I$3066),MATCH(ROW($A$7:$A$3066),ROW($A$7:$A$3066)),""),ROWS($B$1:D358)),COLUMNS($A$1:D360))</f>
        <v>#NUM!</v>
      </c>
      <c r="N364" t="e">
        <f t="array" ref="N364">INDEX($A$7:$F$3066,SMALL(IF(COUNTIF($L$5,$H$7:$H$3066)*COUNTIF($L$5,$I$7:$I$3066),MATCH(ROW($A$7:$A$3066),ROW($A$7:$A$3066)),""),ROWS($B$1:E358)),COLUMNS($A$1:E360))</f>
        <v>#NUM!</v>
      </c>
      <c r="O364" t="e">
        <f t="array" ref="O364">INDEX($A$7:$F$3066,SMALL(IF(COUNTIF($L$5,$H$7:$H$3066)*COUNTIF($L$5,$I$7:$I$3066),MATCH(ROW($A$7:$A$3066),ROW($A$7:$A$3066)),""),ROWS($B$1:F358)),COLUMNS($A$1:F360))</f>
        <v>#NUM!</v>
      </c>
    </row>
    <row r="365" spans="1:15">
      <c r="A365" s="1">
        <f>'ScienceDirect - Initial'!A368</f>
        <v>0</v>
      </c>
      <c r="B365" s="1">
        <f>'ScienceDirect - Initial'!B368</f>
        <v>2015</v>
      </c>
      <c r="C365" s="1" t="str">
        <f>'ScienceDirect - Initial'!C368</f>
        <v>Boutelle, Kerri N.; Bouton, Mark E.</v>
      </c>
      <c r="D365" s="1" t="str">
        <f>'ScienceDirect - Initial'!D368</f>
        <v>Implications of learning theory for developing programs to decrease overeating</v>
      </c>
      <c r="E365" s="1" t="str">
        <f>'ScienceDirect - Initial'!E368</f>
        <v>The Proceedings of the American University Symposium on Childhood Obesity and Cognition</v>
      </c>
      <c r="F365" s="1">
        <f>'ScienceDirect - Initial'!F368</f>
        <v>0</v>
      </c>
      <c r="H365" s="1">
        <v>1</v>
      </c>
      <c r="I365" s="1">
        <v>1</v>
      </c>
      <c r="J365" t="b">
        <f t="shared" si="5"/>
        <v>1</v>
      </c>
      <c r="K365" t="e">
        <f t="array" ref="K365">INDEX($A$7:$F$3066,SMALL(IF(COUNTIF($L$5,$H$7:$H$3066)*COUNTIF($L$5,$I$7:$I$3066),MATCH(ROW($A$7:$A$3066),ROW($A$7:$A$3066)),""),ROWS($B$1:B359)),COLUMNS($A$1:B361))</f>
        <v>#NUM!</v>
      </c>
      <c r="L365" t="e">
        <f t="array" ref="L365">INDEX($A$7:$F$3066,SMALL(IF(COUNTIF($L$5,$H$7:$H$3066)*COUNTIF($L$5,$I$7:$I$3066),MATCH(ROW($A$7:$A$3066),ROW($A$7:$A$3066)),""),ROWS($B$1:C359)),COLUMNS($A$1:C361))</f>
        <v>#NUM!</v>
      </c>
      <c r="M365" t="e">
        <f t="array" ref="M365">INDEX($A$7:$F$3066,SMALL(IF(COUNTIF($L$5,$H$7:$H$3066)*COUNTIF($L$5,$I$7:$I$3066),MATCH(ROW($A$7:$A$3066),ROW($A$7:$A$3066)),""),ROWS($B$1:D359)),COLUMNS($A$1:D361))</f>
        <v>#NUM!</v>
      </c>
      <c r="N365" t="e">
        <f t="array" ref="N365">INDEX($A$7:$F$3066,SMALL(IF(COUNTIF($L$5,$H$7:$H$3066)*COUNTIF($L$5,$I$7:$I$3066),MATCH(ROW($A$7:$A$3066),ROW($A$7:$A$3066)),""),ROWS($B$1:E359)),COLUMNS($A$1:E361))</f>
        <v>#NUM!</v>
      </c>
      <c r="O365" t="e">
        <f t="array" ref="O365">INDEX($A$7:$F$3066,SMALL(IF(COUNTIF($L$5,$H$7:$H$3066)*COUNTIF($L$5,$I$7:$I$3066),MATCH(ROW($A$7:$A$3066),ROW($A$7:$A$3066)),""),ROWS($B$1:F359)),COLUMNS($A$1:F361))</f>
        <v>#NUM!</v>
      </c>
    </row>
    <row r="366" spans="1:15">
      <c r="A366" s="1">
        <f>'ScienceDirect - Initial'!A369</f>
        <v>0</v>
      </c>
      <c r="B366" s="1">
        <f>'ScienceDirect - Initial'!B369</f>
        <v>2014</v>
      </c>
      <c r="C366" s="1" t="str">
        <f>'ScienceDirect - Initial'!C369</f>
        <v>Bouton, Mark E.</v>
      </c>
      <c r="D366" s="1" t="str">
        <f>'ScienceDirect - Initial'!D369</f>
        <v>Why behavior change is difficult to sustain</v>
      </c>
      <c r="E366" s="1" t="str">
        <f>'ScienceDirect - Initial'!E369</f>
        <v>Behavior Change, Health, and Health Disparities</v>
      </c>
      <c r="F366" s="1">
        <f>'ScienceDirect - Initial'!F369</f>
        <v>0</v>
      </c>
      <c r="H366" s="1">
        <v>1</v>
      </c>
      <c r="I366" s="1">
        <v>1</v>
      </c>
      <c r="J366" t="b">
        <f t="shared" si="5"/>
        <v>1</v>
      </c>
      <c r="K366" t="e">
        <f t="array" ref="K366">INDEX($A$7:$F$3066,SMALL(IF(COUNTIF($L$5,$H$7:$H$3066)*COUNTIF($L$5,$I$7:$I$3066),MATCH(ROW($A$7:$A$3066),ROW($A$7:$A$3066)),""),ROWS($B$1:B360)),COLUMNS($A$1:B362))</f>
        <v>#NUM!</v>
      </c>
      <c r="L366" t="e">
        <f t="array" ref="L366">INDEX($A$7:$F$3066,SMALL(IF(COUNTIF($L$5,$H$7:$H$3066)*COUNTIF($L$5,$I$7:$I$3066),MATCH(ROW($A$7:$A$3066),ROW($A$7:$A$3066)),""),ROWS($B$1:C360)),COLUMNS($A$1:C362))</f>
        <v>#NUM!</v>
      </c>
      <c r="M366" t="e">
        <f t="array" ref="M366">INDEX($A$7:$F$3066,SMALL(IF(COUNTIF($L$5,$H$7:$H$3066)*COUNTIF($L$5,$I$7:$I$3066),MATCH(ROW($A$7:$A$3066),ROW($A$7:$A$3066)),""),ROWS($B$1:D360)),COLUMNS($A$1:D362))</f>
        <v>#NUM!</v>
      </c>
      <c r="N366" t="e">
        <f t="array" ref="N366">INDEX($A$7:$F$3066,SMALL(IF(COUNTIF($L$5,$H$7:$H$3066)*COUNTIF($L$5,$I$7:$I$3066),MATCH(ROW($A$7:$A$3066),ROW($A$7:$A$3066)),""),ROWS($B$1:E360)),COLUMNS($A$1:E362))</f>
        <v>#NUM!</v>
      </c>
      <c r="O366" t="e">
        <f t="array" ref="O366">INDEX($A$7:$F$3066,SMALL(IF(COUNTIF($L$5,$H$7:$H$3066)*COUNTIF($L$5,$I$7:$I$3066),MATCH(ROW($A$7:$A$3066),ROW($A$7:$A$3066)),""),ROWS($B$1:F360)),COLUMNS($A$1:F362))</f>
        <v>#NUM!</v>
      </c>
    </row>
    <row r="367" spans="1:15">
      <c r="A367" s="1">
        <f>'ScienceDirect - Initial'!A370</f>
        <v>0</v>
      </c>
      <c r="B367" s="1">
        <f>'ScienceDirect - Initial'!B370</f>
        <v>2007</v>
      </c>
      <c r="C367" s="1" t="str">
        <f>'ScienceDirect - Initial'!C370</f>
        <v>Doughty, Adam H.; da Silva, Stephanie P.; Lattal, Kennon A.</v>
      </c>
      <c r="D367" s="1" t="str">
        <f>'ScienceDirect - Initial'!D370</f>
        <v>Differential resurgence and response elimination</v>
      </c>
      <c r="E367" s="1" t="str">
        <f>'ScienceDirect - Initial'!E370</f>
        <v>Proceedings of the Meeting of the Society for the Quantitative Analyses Behavior(SQAB 2006)</v>
      </c>
      <c r="F367" s="1">
        <f>'ScienceDirect - Initial'!F370</f>
        <v>0</v>
      </c>
      <c r="H367" s="1">
        <v>1</v>
      </c>
      <c r="I367" s="1">
        <v>1</v>
      </c>
      <c r="J367" t="b">
        <f t="shared" si="5"/>
        <v>1</v>
      </c>
      <c r="K367" t="e">
        <f t="array" ref="K367">INDEX($A$7:$F$3066,SMALL(IF(COUNTIF($L$5,$H$7:$H$3066)*COUNTIF($L$5,$I$7:$I$3066),MATCH(ROW($A$7:$A$3066),ROW($A$7:$A$3066)),""),ROWS($B$1:B361)),COLUMNS($A$1:B363))</f>
        <v>#NUM!</v>
      </c>
      <c r="L367" t="e">
        <f t="array" ref="L367">INDEX($A$7:$F$3066,SMALL(IF(COUNTIF($L$5,$H$7:$H$3066)*COUNTIF($L$5,$I$7:$I$3066),MATCH(ROW($A$7:$A$3066),ROW($A$7:$A$3066)),""),ROWS($B$1:C361)),COLUMNS($A$1:C363))</f>
        <v>#NUM!</v>
      </c>
      <c r="M367" t="e">
        <f t="array" ref="M367">INDEX($A$7:$F$3066,SMALL(IF(COUNTIF($L$5,$H$7:$H$3066)*COUNTIF($L$5,$I$7:$I$3066),MATCH(ROW($A$7:$A$3066),ROW($A$7:$A$3066)),""),ROWS($B$1:D361)),COLUMNS($A$1:D363))</f>
        <v>#NUM!</v>
      </c>
      <c r="N367" t="e">
        <f t="array" ref="N367">INDEX($A$7:$F$3066,SMALL(IF(COUNTIF($L$5,$H$7:$H$3066)*COUNTIF($L$5,$I$7:$I$3066),MATCH(ROW($A$7:$A$3066),ROW($A$7:$A$3066)),""),ROWS($B$1:E361)),COLUMNS($A$1:E363))</f>
        <v>#NUM!</v>
      </c>
      <c r="O367" t="e">
        <f t="array" ref="O367">INDEX($A$7:$F$3066,SMALL(IF(COUNTIF($L$5,$H$7:$H$3066)*COUNTIF($L$5,$I$7:$I$3066),MATCH(ROW($A$7:$A$3066),ROW($A$7:$A$3066)),""),ROWS($B$1:F361)),COLUMNS($A$1:F363))</f>
        <v>#NUM!</v>
      </c>
    </row>
    <row r="368" spans="1:15">
      <c r="A368" s="1">
        <f>'ScienceDirect - Initial'!A371</f>
        <v>0</v>
      </c>
      <c r="B368" s="1">
        <f>'ScienceDirect - Initial'!B371</f>
        <v>2016</v>
      </c>
      <c r="C368" s="1" t="str">
        <f>'ScienceDirect - Initial'!C371</f>
        <v>Venniro, Marco; Caprioli, Daniele; Shaham, Yavin</v>
      </c>
      <c r="D368" s="1" t="str">
        <f>'ScienceDirect - Initial'!D371</f>
        <v>Chapter 2 - Animal models of drug relapse and craving: From drug priming-induced reinstatement to incubation of craving after voluntary abstinence</v>
      </c>
      <c r="E368" s="1" t="str">
        <f>'ScienceDirect - Initial'!E371</f>
        <v>Progress in Brain Research</v>
      </c>
      <c r="F368" s="1" t="str">
        <f>'ScienceDirect - Initial'!F371</f>
        <v>0079-6123</v>
      </c>
      <c r="H368" s="1">
        <v>1</v>
      </c>
      <c r="I368" s="1">
        <v>1</v>
      </c>
      <c r="J368" t="b">
        <f t="shared" si="5"/>
        <v>1</v>
      </c>
      <c r="K368" t="e">
        <f t="array" ref="K368">INDEX($A$7:$F$3066,SMALL(IF(COUNTIF($L$5,$H$7:$H$3066)*COUNTIF($L$5,$I$7:$I$3066),MATCH(ROW($A$7:$A$3066),ROW($A$7:$A$3066)),""),ROWS($B$1:B362)),COLUMNS($A$1:B364))</f>
        <v>#NUM!</v>
      </c>
      <c r="L368" t="e">
        <f t="array" ref="L368">INDEX($A$7:$F$3066,SMALL(IF(COUNTIF($L$5,$H$7:$H$3066)*COUNTIF($L$5,$I$7:$I$3066),MATCH(ROW($A$7:$A$3066),ROW($A$7:$A$3066)),""),ROWS($B$1:C362)),COLUMNS($A$1:C364))</f>
        <v>#NUM!</v>
      </c>
      <c r="M368" t="e">
        <f t="array" ref="M368">INDEX($A$7:$F$3066,SMALL(IF(COUNTIF($L$5,$H$7:$H$3066)*COUNTIF($L$5,$I$7:$I$3066),MATCH(ROW($A$7:$A$3066),ROW($A$7:$A$3066)),""),ROWS($B$1:D362)),COLUMNS($A$1:D364))</f>
        <v>#NUM!</v>
      </c>
      <c r="N368" t="e">
        <f t="array" ref="N368">INDEX($A$7:$F$3066,SMALL(IF(COUNTIF($L$5,$H$7:$H$3066)*COUNTIF($L$5,$I$7:$I$3066),MATCH(ROW($A$7:$A$3066),ROW($A$7:$A$3066)),""),ROWS($B$1:E362)),COLUMNS($A$1:E364))</f>
        <v>#NUM!</v>
      </c>
      <c r="O368" t="e">
        <f t="array" ref="O368">INDEX($A$7:$F$3066,SMALL(IF(COUNTIF($L$5,$H$7:$H$3066)*COUNTIF($L$5,$I$7:$I$3066),MATCH(ROW($A$7:$A$3066),ROW($A$7:$A$3066)),""),ROWS($B$1:F362)),COLUMNS($A$1:F364))</f>
        <v>#NUM!</v>
      </c>
    </row>
    <row r="369" spans="1:15">
      <c r="A369" s="1">
        <f>'ScienceDirect - Initial'!A372</f>
        <v>0</v>
      </c>
      <c r="B369" s="1">
        <f>'ScienceDirect - Initial'!B372</f>
        <v>2018</v>
      </c>
      <c r="C369" s="1" t="str">
        <f>'ScienceDirect - Initial'!C372</f>
        <v>Glueck, Amanda C.; Torres, Carmen; Papini, Mauricio R.</v>
      </c>
      <c r="D369" s="1" t="str">
        <f>'ScienceDirect - Initial'!D372</f>
        <v>Transfer between anticipatory and consummatory tasks involving reward loss</v>
      </c>
      <c r="E369" s="1" t="str">
        <f>'ScienceDirect - Initial'!E372</f>
        <v>Learning and Motivation</v>
      </c>
      <c r="F369" s="1">
        <f>'ScienceDirect - Initial'!F372</f>
        <v>0</v>
      </c>
      <c r="H369" s="1">
        <v>0</v>
      </c>
      <c r="I369" s="1">
        <v>0</v>
      </c>
      <c r="J369" t="b">
        <f t="shared" si="5"/>
        <v>1</v>
      </c>
      <c r="K369" t="e">
        <f t="array" ref="K369">INDEX($A$7:$F$3066,SMALL(IF(COUNTIF($L$5,$H$7:$H$3066)*COUNTIF($L$5,$I$7:$I$3066),MATCH(ROW($A$7:$A$3066),ROW($A$7:$A$3066)),""),ROWS($B$1:B363)),COLUMNS($A$1:B365))</f>
        <v>#NUM!</v>
      </c>
      <c r="L369" t="e">
        <f t="array" ref="L369">INDEX($A$7:$F$3066,SMALL(IF(COUNTIF($L$5,$H$7:$H$3066)*COUNTIF($L$5,$I$7:$I$3066),MATCH(ROW($A$7:$A$3066),ROW($A$7:$A$3066)),""),ROWS($B$1:C363)),COLUMNS($A$1:C365))</f>
        <v>#NUM!</v>
      </c>
      <c r="M369" t="e">
        <f t="array" ref="M369">INDEX($A$7:$F$3066,SMALL(IF(COUNTIF($L$5,$H$7:$H$3066)*COUNTIF($L$5,$I$7:$I$3066),MATCH(ROW($A$7:$A$3066),ROW($A$7:$A$3066)),""),ROWS($B$1:D363)),COLUMNS($A$1:D365))</f>
        <v>#NUM!</v>
      </c>
      <c r="N369" t="e">
        <f t="array" ref="N369">INDEX($A$7:$F$3066,SMALL(IF(COUNTIF($L$5,$H$7:$H$3066)*COUNTIF($L$5,$I$7:$I$3066),MATCH(ROW($A$7:$A$3066),ROW($A$7:$A$3066)),""),ROWS($B$1:E363)),COLUMNS($A$1:E365))</f>
        <v>#NUM!</v>
      </c>
      <c r="O369" t="e">
        <f t="array" ref="O369">INDEX($A$7:$F$3066,SMALL(IF(COUNTIF($L$5,$H$7:$H$3066)*COUNTIF($L$5,$I$7:$I$3066),MATCH(ROW($A$7:$A$3066),ROW($A$7:$A$3066)),""),ROWS($B$1:F363)),COLUMNS($A$1:F365))</f>
        <v>#NUM!</v>
      </c>
    </row>
    <row r="370" spans="1:15">
      <c r="A370" s="1">
        <f>'ScienceDirect - Initial'!A373</f>
        <v>0</v>
      </c>
      <c r="B370" s="1">
        <f>'ScienceDirect - Initial'!B373</f>
        <v>2017</v>
      </c>
      <c r="C370" s="1" t="str">
        <f>'ScienceDirect - Initial'!C373</f>
        <v>Bernal-Gamboa, Rodolfo; Gámez, A. Matías; Nieto, Javier</v>
      </c>
      <c r="D370" s="1" t="str">
        <f>'ScienceDirect - Initial'!D373</f>
        <v>Reducing spontaneous recovery and reinstatement of operant performance through extinction-cues</v>
      </c>
      <c r="E370" s="1" t="str">
        <f>'ScienceDirect - Initial'!E373</f>
        <v>Behavioural Processes</v>
      </c>
      <c r="F370" s="1">
        <f>'ScienceDirect - Initial'!F373</f>
        <v>0</v>
      </c>
      <c r="H370" s="1">
        <v>0</v>
      </c>
      <c r="I370" s="1">
        <v>0</v>
      </c>
      <c r="J370" t="b">
        <f t="shared" si="5"/>
        <v>1</v>
      </c>
      <c r="K370" t="e">
        <f t="array" ref="K370">INDEX($A$7:$F$3066,SMALL(IF(COUNTIF($L$5,$H$7:$H$3066)*COUNTIF($L$5,$I$7:$I$3066),MATCH(ROW($A$7:$A$3066),ROW($A$7:$A$3066)),""),ROWS($B$1:B364)),COLUMNS($A$1:B366))</f>
        <v>#NUM!</v>
      </c>
      <c r="L370" t="e">
        <f t="array" ref="L370">INDEX($A$7:$F$3066,SMALL(IF(COUNTIF($L$5,$H$7:$H$3066)*COUNTIF($L$5,$I$7:$I$3066),MATCH(ROW($A$7:$A$3066),ROW($A$7:$A$3066)),""),ROWS($B$1:C364)),COLUMNS($A$1:C366))</f>
        <v>#NUM!</v>
      </c>
      <c r="M370" t="e">
        <f t="array" ref="M370">INDEX($A$7:$F$3066,SMALL(IF(COUNTIF($L$5,$H$7:$H$3066)*COUNTIF($L$5,$I$7:$I$3066),MATCH(ROW($A$7:$A$3066),ROW($A$7:$A$3066)),""),ROWS($B$1:D364)),COLUMNS($A$1:D366))</f>
        <v>#NUM!</v>
      </c>
      <c r="N370" t="e">
        <f t="array" ref="N370">INDEX($A$7:$F$3066,SMALL(IF(COUNTIF($L$5,$H$7:$H$3066)*COUNTIF($L$5,$I$7:$I$3066),MATCH(ROW($A$7:$A$3066),ROW($A$7:$A$3066)),""),ROWS($B$1:E364)),COLUMNS($A$1:E366))</f>
        <v>#NUM!</v>
      </c>
      <c r="O370" t="e">
        <f t="array" ref="O370">INDEX($A$7:$F$3066,SMALL(IF(COUNTIF($L$5,$H$7:$H$3066)*COUNTIF($L$5,$I$7:$I$3066),MATCH(ROW($A$7:$A$3066),ROW($A$7:$A$3066)),""),ROWS($B$1:F364)),COLUMNS($A$1:F366))</f>
        <v>#NUM!</v>
      </c>
    </row>
    <row r="371" spans="1:15">
      <c r="A371" s="1">
        <f>'ScienceDirect - Initial'!A374</f>
        <v>0</v>
      </c>
      <c r="B371" s="1">
        <f>'ScienceDirect - Initial'!B374</f>
        <v>2019</v>
      </c>
      <c r="C371" s="1" t="str">
        <f>'ScienceDirect - Initial'!C374</f>
        <v>Preinstorfer, Philipp; Kromoser, Benjamin; Kollegger, Johann</v>
      </c>
      <c r="D371" s="1" t="str">
        <f>'ScienceDirect - Initial'!D374</f>
        <v>Flexural behaviour of filigree slab elements made of carbon reinforced UHPC</v>
      </c>
      <c r="E371" s="1" t="str">
        <f>'ScienceDirect - Initial'!E374</f>
        <v>Construction and Building Materials</v>
      </c>
      <c r="F371" s="1">
        <f>'ScienceDirect - Initial'!F374</f>
        <v>0</v>
      </c>
      <c r="H371" s="1">
        <v>0</v>
      </c>
      <c r="I371" s="1">
        <v>0</v>
      </c>
      <c r="J371" t="b">
        <f t="shared" si="5"/>
        <v>1</v>
      </c>
      <c r="K371" t="e">
        <f t="array" ref="K371">INDEX($A$7:$F$3066,SMALL(IF(COUNTIF($L$5,$H$7:$H$3066)*COUNTIF($L$5,$I$7:$I$3066),MATCH(ROW($A$7:$A$3066),ROW($A$7:$A$3066)),""),ROWS($B$1:B365)),COLUMNS($A$1:B367))</f>
        <v>#NUM!</v>
      </c>
      <c r="L371" t="e">
        <f t="array" ref="L371">INDEX($A$7:$F$3066,SMALL(IF(COUNTIF($L$5,$H$7:$H$3066)*COUNTIF($L$5,$I$7:$I$3066),MATCH(ROW($A$7:$A$3066),ROW($A$7:$A$3066)),""),ROWS($B$1:C365)),COLUMNS($A$1:C367))</f>
        <v>#NUM!</v>
      </c>
      <c r="M371" t="e">
        <f t="array" ref="M371">INDEX($A$7:$F$3066,SMALL(IF(COUNTIF($L$5,$H$7:$H$3066)*COUNTIF($L$5,$I$7:$I$3066),MATCH(ROW($A$7:$A$3066),ROW($A$7:$A$3066)),""),ROWS($B$1:D365)),COLUMNS($A$1:D367))</f>
        <v>#NUM!</v>
      </c>
      <c r="N371" t="e">
        <f t="array" ref="N371">INDEX($A$7:$F$3066,SMALL(IF(COUNTIF($L$5,$H$7:$H$3066)*COUNTIF($L$5,$I$7:$I$3066),MATCH(ROW($A$7:$A$3066),ROW($A$7:$A$3066)),""),ROWS($B$1:E365)),COLUMNS($A$1:E367))</f>
        <v>#NUM!</v>
      </c>
      <c r="O371" t="e">
        <f t="array" ref="O371">INDEX($A$7:$F$3066,SMALL(IF(COUNTIF($L$5,$H$7:$H$3066)*COUNTIF($L$5,$I$7:$I$3066),MATCH(ROW($A$7:$A$3066),ROW($A$7:$A$3066)),""),ROWS($B$1:F365)),COLUMNS($A$1:F367))</f>
        <v>#NUM!</v>
      </c>
    </row>
    <row r="372" spans="1:15">
      <c r="A372" s="1">
        <f>'ScienceDirect - Initial'!A375</f>
        <v>0</v>
      </c>
      <c r="B372" s="1">
        <f>'ScienceDirect - Initial'!B375</f>
        <v>2000</v>
      </c>
      <c r="C372" s="1" t="str">
        <f>'ScienceDirect - Initial'!C375</f>
        <v>Cleland, Bryce S; Foster, T.M; Temple, W</v>
      </c>
      <c r="D372" s="1" t="str">
        <f>'ScienceDirect - Initial'!D375</f>
        <v>Resurgence: the role of extinction</v>
      </c>
      <c r="E372" s="1" t="str">
        <f>'ScienceDirect - Initial'!E375</f>
        <v>Behavioural Processes</v>
      </c>
      <c r="F372" s="1">
        <f>'ScienceDirect - Initial'!F375</f>
        <v>0</v>
      </c>
      <c r="H372" s="1">
        <v>1</v>
      </c>
      <c r="I372" s="1">
        <v>1</v>
      </c>
      <c r="J372" t="b">
        <f t="shared" si="5"/>
        <v>1</v>
      </c>
      <c r="K372" t="e">
        <f t="array" ref="K372">INDEX($A$7:$F$3066,SMALL(IF(COUNTIF($L$5,$H$7:$H$3066)*COUNTIF($L$5,$I$7:$I$3066),MATCH(ROW($A$7:$A$3066),ROW($A$7:$A$3066)),""),ROWS($B$1:B366)),COLUMNS($A$1:B368))</f>
        <v>#NUM!</v>
      </c>
      <c r="L372" t="e">
        <f t="array" ref="L372">INDEX($A$7:$F$3066,SMALL(IF(COUNTIF($L$5,$H$7:$H$3066)*COUNTIF($L$5,$I$7:$I$3066),MATCH(ROW($A$7:$A$3066),ROW($A$7:$A$3066)),""),ROWS($B$1:C366)),COLUMNS($A$1:C368))</f>
        <v>#NUM!</v>
      </c>
      <c r="M372" t="e">
        <f t="array" ref="M372">INDEX($A$7:$F$3066,SMALL(IF(COUNTIF($L$5,$H$7:$H$3066)*COUNTIF($L$5,$I$7:$I$3066),MATCH(ROW($A$7:$A$3066),ROW($A$7:$A$3066)),""),ROWS($B$1:D366)),COLUMNS($A$1:D368))</f>
        <v>#NUM!</v>
      </c>
      <c r="N372" t="e">
        <f t="array" ref="N372">INDEX($A$7:$F$3066,SMALL(IF(COUNTIF($L$5,$H$7:$H$3066)*COUNTIF($L$5,$I$7:$I$3066),MATCH(ROW($A$7:$A$3066),ROW($A$7:$A$3066)),""),ROWS($B$1:E366)),COLUMNS($A$1:E368))</f>
        <v>#NUM!</v>
      </c>
      <c r="O372" t="e">
        <f t="array" ref="O372">INDEX($A$7:$F$3066,SMALL(IF(COUNTIF($L$5,$H$7:$H$3066)*COUNTIF($L$5,$I$7:$I$3066),MATCH(ROW($A$7:$A$3066),ROW($A$7:$A$3066)),""),ROWS($B$1:F366)),COLUMNS($A$1:F368))</f>
        <v>#NUM!</v>
      </c>
    </row>
    <row r="373" spans="1:15">
      <c r="A373" s="1">
        <f>'ScienceDirect - Initial'!A376</f>
        <v>0</v>
      </c>
      <c r="B373" s="1">
        <f>'ScienceDirect - Initial'!B376</f>
        <v>2018</v>
      </c>
      <c r="C373" s="1" t="str">
        <f>'ScienceDirect - Initial'!C376</f>
        <v>Krypotos, Angelos-Miltiadis; Engelhard, Iris M.</v>
      </c>
      <c r="D373" s="1" t="str">
        <f>'ScienceDirect - Initial'!D376</f>
        <v>Testing a novelty-based extinction procedure for the reduction of conditioned avoidance</v>
      </c>
      <c r="E373" s="1" t="str">
        <f>'ScienceDirect - Initial'!E376</f>
        <v>Journal of Behavior Therapy and Experimental Psychiatry</v>
      </c>
      <c r="F373" s="1">
        <f>'ScienceDirect - Initial'!F376</f>
        <v>0</v>
      </c>
      <c r="H373" s="1">
        <v>0</v>
      </c>
      <c r="I373" s="1">
        <v>0</v>
      </c>
      <c r="J373" t="b">
        <f t="shared" si="5"/>
        <v>1</v>
      </c>
      <c r="K373" t="e">
        <f t="array" ref="K373">INDEX($A$7:$F$3066,SMALL(IF(COUNTIF($L$5,$H$7:$H$3066)*COUNTIF($L$5,$I$7:$I$3066),MATCH(ROW($A$7:$A$3066),ROW($A$7:$A$3066)),""),ROWS($B$1:B367)),COLUMNS($A$1:B369))</f>
        <v>#NUM!</v>
      </c>
      <c r="L373" t="e">
        <f t="array" ref="L373">INDEX($A$7:$F$3066,SMALL(IF(COUNTIF($L$5,$H$7:$H$3066)*COUNTIF($L$5,$I$7:$I$3066),MATCH(ROW($A$7:$A$3066),ROW($A$7:$A$3066)),""),ROWS($B$1:C367)),COLUMNS($A$1:C369))</f>
        <v>#NUM!</v>
      </c>
      <c r="M373" t="e">
        <f t="array" ref="M373">INDEX($A$7:$F$3066,SMALL(IF(COUNTIF($L$5,$H$7:$H$3066)*COUNTIF($L$5,$I$7:$I$3066),MATCH(ROW($A$7:$A$3066),ROW($A$7:$A$3066)),""),ROWS($B$1:D367)),COLUMNS($A$1:D369))</f>
        <v>#NUM!</v>
      </c>
      <c r="N373" t="e">
        <f t="array" ref="N373">INDEX($A$7:$F$3066,SMALL(IF(COUNTIF($L$5,$H$7:$H$3066)*COUNTIF($L$5,$I$7:$I$3066),MATCH(ROW($A$7:$A$3066),ROW($A$7:$A$3066)),""),ROWS($B$1:E367)),COLUMNS($A$1:E369))</f>
        <v>#NUM!</v>
      </c>
      <c r="O373" t="e">
        <f t="array" ref="O373">INDEX($A$7:$F$3066,SMALL(IF(COUNTIF($L$5,$H$7:$H$3066)*COUNTIF($L$5,$I$7:$I$3066),MATCH(ROW($A$7:$A$3066),ROW($A$7:$A$3066)),""),ROWS($B$1:F367)),COLUMNS($A$1:F369))</f>
        <v>#NUM!</v>
      </c>
    </row>
    <row r="374" spans="1:15">
      <c r="A374" s="1">
        <f>'ScienceDirect - Initial'!A377</f>
        <v>0</v>
      </c>
      <c r="B374" s="1">
        <f>'ScienceDirect - Initial'!B377</f>
        <v>2019</v>
      </c>
      <c r="C374" s="1" t="str">
        <f>'ScienceDirect - Initial'!C377</f>
        <v>Bechard, Allison R.; Knackstedt, Lori A.</v>
      </c>
      <c r="D374" s="1" t="str">
        <f>'ScienceDirect - Initial'!D377</f>
        <v>Chapter 5 - Glutamatergic Neuroplasticity in Addiction</v>
      </c>
      <c r="E374" s="1" t="str">
        <f>'ScienceDirect - Initial'!E377</f>
        <v>Neural Mechanisms of Addiction</v>
      </c>
      <c r="F374" s="1" t="str">
        <f>'ScienceDirect - Initial'!F377</f>
        <v>978-0-12-812202-0</v>
      </c>
      <c r="H374" s="1">
        <v>0</v>
      </c>
      <c r="I374" s="1">
        <v>0</v>
      </c>
      <c r="J374" t="b">
        <f t="shared" si="5"/>
        <v>1</v>
      </c>
      <c r="K374" t="e">
        <f t="array" ref="K374">INDEX($A$7:$F$3066,SMALL(IF(COUNTIF($L$5,$H$7:$H$3066)*COUNTIF($L$5,$I$7:$I$3066),MATCH(ROW($A$7:$A$3066),ROW($A$7:$A$3066)),""),ROWS($B$1:B368)),COLUMNS($A$1:B370))</f>
        <v>#NUM!</v>
      </c>
      <c r="L374" t="e">
        <f t="array" ref="L374">INDEX($A$7:$F$3066,SMALL(IF(COUNTIF($L$5,$H$7:$H$3066)*COUNTIF($L$5,$I$7:$I$3066),MATCH(ROW($A$7:$A$3066),ROW($A$7:$A$3066)),""),ROWS($B$1:C368)),COLUMNS($A$1:C370))</f>
        <v>#NUM!</v>
      </c>
      <c r="M374" t="e">
        <f t="array" ref="M374">INDEX($A$7:$F$3066,SMALL(IF(COUNTIF($L$5,$H$7:$H$3066)*COUNTIF($L$5,$I$7:$I$3066),MATCH(ROW($A$7:$A$3066),ROW($A$7:$A$3066)),""),ROWS($B$1:D368)),COLUMNS($A$1:D370))</f>
        <v>#NUM!</v>
      </c>
      <c r="N374" t="e">
        <f t="array" ref="N374">INDEX($A$7:$F$3066,SMALL(IF(COUNTIF($L$5,$H$7:$H$3066)*COUNTIF($L$5,$I$7:$I$3066),MATCH(ROW($A$7:$A$3066),ROW($A$7:$A$3066)),""),ROWS($B$1:E368)),COLUMNS($A$1:E370))</f>
        <v>#NUM!</v>
      </c>
      <c r="O374" t="e">
        <f t="array" ref="O374">INDEX($A$7:$F$3066,SMALL(IF(COUNTIF($L$5,$H$7:$H$3066)*COUNTIF($L$5,$I$7:$I$3066),MATCH(ROW($A$7:$A$3066),ROW($A$7:$A$3066)),""),ROWS($B$1:F368)),COLUMNS($A$1:F370))</f>
        <v>#NUM!</v>
      </c>
    </row>
    <row r="375" spans="1:15">
      <c r="A375" s="1">
        <f>'ScienceDirect - Initial'!A378</f>
        <v>0</v>
      </c>
      <c r="B375" s="1">
        <f>'ScienceDirect - Initial'!B378</f>
        <v>2011</v>
      </c>
      <c r="C375" s="1" t="str">
        <f>'ScienceDirect - Initial'!C378</f>
        <v>Winterbauer, Neil E.; Bouton, Mark E.</v>
      </c>
      <c r="D375" s="1" t="str">
        <f>'ScienceDirect - Initial'!D378</f>
        <v>Mechanisms of resurgence II: Response-contingent reinforcers can reinstate a second extinguished behavior</v>
      </c>
      <c r="E375" s="1" t="str">
        <f>'ScienceDirect - Initial'!E378</f>
        <v>Learning and Motivation</v>
      </c>
      <c r="F375" s="1">
        <f>'ScienceDirect - Initial'!F378</f>
        <v>0</v>
      </c>
      <c r="H375" s="1">
        <v>1</v>
      </c>
      <c r="I375" s="1">
        <v>1</v>
      </c>
      <c r="J375" t="b">
        <f t="shared" si="5"/>
        <v>1</v>
      </c>
      <c r="K375" t="e">
        <f t="array" ref="K375">INDEX($A$7:$F$3066,SMALL(IF(COUNTIF($L$5,$H$7:$H$3066)*COUNTIF($L$5,$I$7:$I$3066),MATCH(ROW($A$7:$A$3066),ROW($A$7:$A$3066)),""),ROWS($B$1:B369)),COLUMNS($A$1:B371))</f>
        <v>#NUM!</v>
      </c>
      <c r="L375" t="e">
        <f t="array" ref="L375">INDEX($A$7:$F$3066,SMALL(IF(COUNTIF($L$5,$H$7:$H$3066)*COUNTIF($L$5,$I$7:$I$3066),MATCH(ROW($A$7:$A$3066),ROW($A$7:$A$3066)),""),ROWS($B$1:C369)),COLUMNS($A$1:C371))</f>
        <v>#NUM!</v>
      </c>
      <c r="M375" t="e">
        <f t="array" ref="M375">INDEX($A$7:$F$3066,SMALL(IF(COUNTIF($L$5,$H$7:$H$3066)*COUNTIF($L$5,$I$7:$I$3066),MATCH(ROW($A$7:$A$3066),ROW($A$7:$A$3066)),""),ROWS($B$1:D369)),COLUMNS($A$1:D371))</f>
        <v>#NUM!</v>
      </c>
      <c r="N375" t="e">
        <f t="array" ref="N375">INDEX($A$7:$F$3066,SMALL(IF(COUNTIF($L$5,$H$7:$H$3066)*COUNTIF($L$5,$I$7:$I$3066),MATCH(ROW($A$7:$A$3066),ROW($A$7:$A$3066)),""),ROWS($B$1:E369)),COLUMNS($A$1:E371))</f>
        <v>#NUM!</v>
      </c>
      <c r="O375" t="e">
        <f t="array" ref="O375">INDEX($A$7:$F$3066,SMALL(IF(COUNTIF($L$5,$H$7:$H$3066)*COUNTIF($L$5,$I$7:$I$3066),MATCH(ROW($A$7:$A$3066),ROW($A$7:$A$3066)),""),ROWS($B$1:F369)),COLUMNS($A$1:F371))</f>
        <v>#NUM!</v>
      </c>
    </row>
    <row r="376" spans="1:15">
      <c r="A376" s="1">
        <f>'ScienceDirect - Initial'!A379</f>
        <v>0</v>
      </c>
      <c r="B376" s="1">
        <f>'ScienceDirect - Initial'!B379</f>
        <v>2010</v>
      </c>
      <c r="C376" s="1" t="str">
        <f>'ScienceDirect - Initial'!C379</f>
        <v>Mueller, Devin; Cahill, Shawn P.</v>
      </c>
      <c r="D376" s="1" t="str">
        <f>'ScienceDirect - Initial'!D379</f>
        <v>Noradrenergic modulation of extinction learning and exposure therapy</v>
      </c>
      <c r="E376" s="1" t="str">
        <f>'ScienceDirect - Initial'!E379</f>
        <v>Behavioural Brain Research</v>
      </c>
      <c r="F376" s="1">
        <f>'ScienceDirect - Initial'!F379</f>
        <v>0</v>
      </c>
      <c r="H376" s="1">
        <v>0</v>
      </c>
      <c r="I376" s="1">
        <v>0</v>
      </c>
      <c r="J376" t="b">
        <f t="shared" si="5"/>
        <v>1</v>
      </c>
      <c r="K376" t="e">
        <f t="array" ref="K376">INDEX($A$7:$F$3066,SMALL(IF(COUNTIF($L$5,$H$7:$H$3066)*COUNTIF($L$5,$I$7:$I$3066),MATCH(ROW($A$7:$A$3066),ROW($A$7:$A$3066)),""),ROWS($B$1:B370)),COLUMNS($A$1:B372))</f>
        <v>#NUM!</v>
      </c>
      <c r="L376" t="e">
        <f t="array" ref="L376">INDEX($A$7:$F$3066,SMALL(IF(COUNTIF($L$5,$H$7:$H$3066)*COUNTIF($L$5,$I$7:$I$3066),MATCH(ROW($A$7:$A$3066),ROW($A$7:$A$3066)),""),ROWS($B$1:C370)),COLUMNS($A$1:C372))</f>
        <v>#NUM!</v>
      </c>
      <c r="M376" t="e">
        <f t="array" ref="M376">INDEX($A$7:$F$3066,SMALL(IF(COUNTIF($L$5,$H$7:$H$3066)*COUNTIF($L$5,$I$7:$I$3066),MATCH(ROW($A$7:$A$3066),ROW($A$7:$A$3066)),""),ROWS($B$1:D370)),COLUMNS($A$1:D372))</f>
        <v>#NUM!</v>
      </c>
      <c r="N376" t="e">
        <f t="array" ref="N376">INDEX($A$7:$F$3066,SMALL(IF(COUNTIF($L$5,$H$7:$H$3066)*COUNTIF($L$5,$I$7:$I$3066),MATCH(ROW($A$7:$A$3066),ROW($A$7:$A$3066)),""),ROWS($B$1:E370)),COLUMNS($A$1:E372))</f>
        <v>#NUM!</v>
      </c>
      <c r="O376" t="e">
        <f t="array" ref="O376">INDEX($A$7:$F$3066,SMALL(IF(COUNTIF($L$5,$H$7:$H$3066)*COUNTIF($L$5,$I$7:$I$3066),MATCH(ROW($A$7:$A$3066),ROW($A$7:$A$3066)),""),ROWS($B$1:F370)),COLUMNS($A$1:F372))</f>
        <v>#NUM!</v>
      </c>
    </row>
    <row r="377" spans="1:15">
      <c r="A377" s="1">
        <f>'ScienceDirect - Initial'!A380</f>
        <v>0</v>
      </c>
      <c r="B377" s="1">
        <f>'ScienceDirect - Initial'!B380</f>
        <v>2015</v>
      </c>
      <c r="C377" s="1" t="str">
        <f>'ScienceDirect - Initial'!C380</f>
        <v>Shahan, Timothy A.; Craig, Andrew R.; Sweeney., Mary M.</v>
      </c>
      <c r="D377" s="1" t="str">
        <f>'ScienceDirect - Initial'!D380</f>
        <v>Resurgence of sucrose and cocaine seeking in free-feeding rats</v>
      </c>
      <c r="E377" s="1" t="str">
        <f>'ScienceDirect - Initial'!E380</f>
        <v>Behavioural Brain Research</v>
      </c>
      <c r="F377" s="1">
        <f>'ScienceDirect - Initial'!F380</f>
        <v>0</v>
      </c>
      <c r="H377" s="1">
        <v>1</v>
      </c>
      <c r="I377" s="1">
        <v>1</v>
      </c>
      <c r="J377" t="b">
        <f t="shared" si="5"/>
        <v>1</v>
      </c>
      <c r="K377" t="e">
        <f t="array" ref="K377">INDEX($A$7:$F$3066,SMALL(IF(COUNTIF($L$5,$H$7:$H$3066)*COUNTIF($L$5,$I$7:$I$3066),MATCH(ROW($A$7:$A$3066),ROW($A$7:$A$3066)),""),ROWS($B$1:B371)),COLUMNS($A$1:B373))</f>
        <v>#NUM!</v>
      </c>
      <c r="L377" t="e">
        <f t="array" ref="L377">INDEX($A$7:$F$3066,SMALL(IF(COUNTIF($L$5,$H$7:$H$3066)*COUNTIF($L$5,$I$7:$I$3066),MATCH(ROW($A$7:$A$3066),ROW($A$7:$A$3066)),""),ROWS($B$1:C371)),COLUMNS($A$1:C373))</f>
        <v>#NUM!</v>
      </c>
      <c r="M377" t="e">
        <f t="array" ref="M377">INDEX($A$7:$F$3066,SMALL(IF(COUNTIF($L$5,$H$7:$H$3066)*COUNTIF($L$5,$I$7:$I$3066),MATCH(ROW($A$7:$A$3066),ROW($A$7:$A$3066)),""),ROWS($B$1:D371)),COLUMNS($A$1:D373))</f>
        <v>#NUM!</v>
      </c>
      <c r="N377" t="e">
        <f t="array" ref="N377">INDEX($A$7:$F$3066,SMALL(IF(COUNTIF($L$5,$H$7:$H$3066)*COUNTIF($L$5,$I$7:$I$3066),MATCH(ROW($A$7:$A$3066),ROW($A$7:$A$3066)),""),ROWS($B$1:E371)),COLUMNS($A$1:E373))</f>
        <v>#NUM!</v>
      </c>
      <c r="O377" t="e">
        <f t="array" ref="O377">INDEX($A$7:$F$3066,SMALL(IF(COUNTIF($L$5,$H$7:$H$3066)*COUNTIF($L$5,$I$7:$I$3066),MATCH(ROW($A$7:$A$3066),ROW($A$7:$A$3066)),""),ROWS($B$1:F371)),COLUMNS($A$1:F373))</f>
        <v>#NUM!</v>
      </c>
    </row>
    <row r="378" spans="1:15">
      <c r="A378" s="1">
        <f>'ScienceDirect - Initial'!A381</f>
        <v>0</v>
      </c>
      <c r="B378" s="1">
        <f>'ScienceDirect - Initial'!B381</f>
        <v>2019</v>
      </c>
      <c r="C378" s="1" t="str">
        <f>'ScienceDirect - Initial'!C381</f>
        <v>Reed, Phil</v>
      </c>
      <c r="D378" s="1" t="str">
        <f>'ScienceDirect - Initial'!D381</f>
        <v>Behavioral resurgence in individuals varying in depression, anxiety, and autism-associated tendencies</v>
      </c>
      <c r="E378" s="1" t="str">
        <f>'ScienceDirect - Initial'!E381</f>
        <v>Heliyon</v>
      </c>
      <c r="F378" s="1">
        <f>'ScienceDirect - Initial'!F381</f>
        <v>0</v>
      </c>
      <c r="H378" s="1">
        <v>1</v>
      </c>
      <c r="I378" s="1">
        <v>1</v>
      </c>
      <c r="J378" t="b">
        <f t="shared" si="5"/>
        <v>1</v>
      </c>
      <c r="K378" t="e">
        <f t="array" ref="K378">INDEX($A$7:$F$3066,SMALL(IF(COUNTIF($L$5,$H$7:$H$3066)*COUNTIF($L$5,$I$7:$I$3066),MATCH(ROW($A$7:$A$3066),ROW($A$7:$A$3066)),""),ROWS($B$1:B372)),COLUMNS($A$1:B374))</f>
        <v>#NUM!</v>
      </c>
      <c r="L378" t="e">
        <f t="array" ref="L378">INDEX($A$7:$F$3066,SMALL(IF(COUNTIF($L$5,$H$7:$H$3066)*COUNTIF($L$5,$I$7:$I$3066),MATCH(ROW($A$7:$A$3066),ROW($A$7:$A$3066)),""),ROWS($B$1:C372)),COLUMNS($A$1:C374))</f>
        <v>#NUM!</v>
      </c>
      <c r="M378" t="e">
        <f t="array" ref="M378">INDEX($A$7:$F$3066,SMALL(IF(COUNTIF($L$5,$H$7:$H$3066)*COUNTIF($L$5,$I$7:$I$3066),MATCH(ROW($A$7:$A$3066),ROW($A$7:$A$3066)),""),ROWS($B$1:D372)),COLUMNS($A$1:D374))</f>
        <v>#NUM!</v>
      </c>
      <c r="N378" t="e">
        <f t="array" ref="N378">INDEX($A$7:$F$3066,SMALL(IF(COUNTIF($L$5,$H$7:$H$3066)*COUNTIF($L$5,$I$7:$I$3066),MATCH(ROW($A$7:$A$3066),ROW($A$7:$A$3066)),""),ROWS($B$1:E372)),COLUMNS($A$1:E374))</f>
        <v>#NUM!</v>
      </c>
      <c r="O378" t="e">
        <f t="array" ref="O378">INDEX($A$7:$F$3066,SMALL(IF(COUNTIF($L$5,$H$7:$H$3066)*COUNTIF($L$5,$I$7:$I$3066),MATCH(ROW($A$7:$A$3066),ROW($A$7:$A$3066)),""),ROWS($B$1:F372)),COLUMNS($A$1:F374))</f>
        <v>#NUM!</v>
      </c>
    </row>
    <row r="379" spans="1:15">
      <c r="A379" s="1">
        <f>'ScienceDirect - Initial'!A382</f>
        <v>0</v>
      </c>
      <c r="B379" s="1">
        <f>'ScienceDirect - Initial'!B382</f>
        <v>2014</v>
      </c>
      <c r="C379" s="1" t="str">
        <f>'ScienceDirect - Initial'!C382</f>
        <v>Todd, Travis P.; Vurbic, Drina; Bouton, Mark E.</v>
      </c>
      <c r="D379" s="1" t="str">
        <f>'ScienceDirect - Initial'!D382</f>
        <v>Behavioral and neurobiological mechanisms of extinction in Pavlovian and instrumental learning</v>
      </c>
      <c r="E379" s="1" t="str">
        <f>'ScienceDirect - Initial'!E382</f>
        <v>Associative Perspectives on the Neurobiology of Learning</v>
      </c>
      <c r="F379" s="1">
        <f>'ScienceDirect - Initial'!F382</f>
        <v>0</v>
      </c>
      <c r="H379" s="1">
        <v>1</v>
      </c>
      <c r="I379" s="1">
        <v>1</v>
      </c>
      <c r="J379" t="b">
        <f t="shared" si="5"/>
        <v>1</v>
      </c>
      <c r="K379" t="e">
        <f t="array" ref="K379">INDEX($A$7:$F$3066,SMALL(IF(COUNTIF($L$5,$H$7:$H$3066)*COUNTIF($L$5,$I$7:$I$3066),MATCH(ROW($A$7:$A$3066),ROW($A$7:$A$3066)),""),ROWS($B$1:B373)),COLUMNS($A$1:B375))</f>
        <v>#NUM!</v>
      </c>
      <c r="L379" t="e">
        <f t="array" ref="L379">INDEX($A$7:$F$3066,SMALL(IF(COUNTIF($L$5,$H$7:$H$3066)*COUNTIF($L$5,$I$7:$I$3066),MATCH(ROW($A$7:$A$3066),ROW($A$7:$A$3066)),""),ROWS($B$1:C373)),COLUMNS($A$1:C375))</f>
        <v>#NUM!</v>
      </c>
      <c r="M379" t="e">
        <f t="array" ref="M379">INDEX($A$7:$F$3066,SMALL(IF(COUNTIF($L$5,$H$7:$H$3066)*COUNTIF($L$5,$I$7:$I$3066),MATCH(ROW($A$7:$A$3066),ROW($A$7:$A$3066)),""),ROWS($B$1:D373)),COLUMNS($A$1:D375))</f>
        <v>#NUM!</v>
      </c>
      <c r="N379" t="e">
        <f t="array" ref="N379">INDEX($A$7:$F$3066,SMALL(IF(COUNTIF($L$5,$H$7:$H$3066)*COUNTIF($L$5,$I$7:$I$3066),MATCH(ROW($A$7:$A$3066),ROW($A$7:$A$3066)),""),ROWS($B$1:E373)),COLUMNS($A$1:E375))</f>
        <v>#NUM!</v>
      </c>
      <c r="O379" t="e">
        <f t="array" ref="O379">INDEX($A$7:$F$3066,SMALL(IF(COUNTIF($L$5,$H$7:$H$3066)*COUNTIF($L$5,$I$7:$I$3066),MATCH(ROW($A$7:$A$3066),ROW($A$7:$A$3066)),""),ROWS($B$1:F373)),COLUMNS($A$1:F375))</f>
        <v>#NUM!</v>
      </c>
    </row>
    <row r="380" spans="1:15">
      <c r="A380" s="1">
        <f>'ScienceDirect - Initial'!A383</f>
        <v>0</v>
      </c>
      <c r="B380" s="1">
        <f>'ScienceDirect - Initial'!B383</f>
        <v>2019</v>
      </c>
      <c r="C380" s="1" t="str">
        <f>'ScienceDirect - Initial'!C383</f>
        <v>Nall, Rusty W.; Rung, Jillian M.; Shahan, Timothy A.</v>
      </c>
      <c r="D380" s="1" t="str">
        <f>'ScienceDirect - Initial'!D383</f>
        <v>Resurgence of a target behavior suppressed by a combination of punishment and alternative reinforcement</v>
      </c>
      <c r="E380" s="1" t="str">
        <f>'ScienceDirect - Initial'!E383</f>
        <v>Behavioural Processes</v>
      </c>
      <c r="F380" s="1">
        <f>'ScienceDirect - Initial'!F383</f>
        <v>0</v>
      </c>
      <c r="H380" s="1">
        <v>1</v>
      </c>
      <c r="I380" s="1">
        <v>1</v>
      </c>
      <c r="J380" t="b">
        <f t="shared" si="5"/>
        <v>1</v>
      </c>
      <c r="K380" t="e">
        <f t="array" ref="K380">INDEX($A$7:$F$3066,SMALL(IF(COUNTIF($L$5,$H$7:$H$3066)*COUNTIF($L$5,$I$7:$I$3066),MATCH(ROW($A$7:$A$3066),ROW($A$7:$A$3066)),""),ROWS($B$1:B374)),COLUMNS($A$1:B376))</f>
        <v>#NUM!</v>
      </c>
      <c r="L380" t="e">
        <f t="array" ref="L380">INDEX($A$7:$F$3066,SMALL(IF(COUNTIF($L$5,$H$7:$H$3066)*COUNTIF($L$5,$I$7:$I$3066),MATCH(ROW($A$7:$A$3066),ROW($A$7:$A$3066)),""),ROWS($B$1:C374)),COLUMNS($A$1:C376))</f>
        <v>#NUM!</v>
      </c>
      <c r="M380" t="e">
        <f t="array" ref="M380">INDEX($A$7:$F$3066,SMALL(IF(COUNTIF($L$5,$H$7:$H$3066)*COUNTIF($L$5,$I$7:$I$3066),MATCH(ROW($A$7:$A$3066),ROW($A$7:$A$3066)),""),ROWS($B$1:D374)),COLUMNS($A$1:D376))</f>
        <v>#NUM!</v>
      </c>
      <c r="N380" t="e">
        <f t="array" ref="N380">INDEX($A$7:$F$3066,SMALL(IF(COUNTIF($L$5,$H$7:$H$3066)*COUNTIF($L$5,$I$7:$I$3066),MATCH(ROW($A$7:$A$3066),ROW($A$7:$A$3066)),""),ROWS($B$1:E374)),COLUMNS($A$1:E376))</f>
        <v>#NUM!</v>
      </c>
      <c r="O380" t="e">
        <f t="array" ref="O380">INDEX($A$7:$F$3066,SMALL(IF(COUNTIF($L$5,$H$7:$H$3066)*COUNTIF($L$5,$I$7:$I$3066),MATCH(ROW($A$7:$A$3066),ROW($A$7:$A$3066)),""),ROWS($B$1:F374)),COLUMNS($A$1:F376))</f>
        <v>#NUM!</v>
      </c>
    </row>
    <row r="381" spans="1:15">
      <c r="A381" s="1">
        <f>'ScienceDirect - Initial'!A384</f>
        <v>0</v>
      </c>
      <c r="B381" s="1">
        <f>'ScienceDirect - Initial'!B384</f>
        <v>2014</v>
      </c>
      <c r="C381" s="1" t="str">
        <f>'ScienceDirect - Initial'!C384</f>
        <v>Epstein, Robert</v>
      </c>
      <c r="D381" s="1" t="str">
        <f>'ScienceDirect - Initial'!D384</f>
        <v>On the orderliness of behavioral variability: Insights from generativity theory</v>
      </c>
      <c r="E381" s="1" t="str">
        <f>'ScienceDirect - Initial'!E384</f>
        <v>Journal of Contextual Behavioral Science</v>
      </c>
      <c r="F381" s="1">
        <f>'ScienceDirect - Initial'!F384</f>
        <v>0</v>
      </c>
      <c r="H381" s="1">
        <v>1</v>
      </c>
      <c r="I381" s="1">
        <v>1</v>
      </c>
      <c r="J381" t="b">
        <f t="shared" si="5"/>
        <v>1</v>
      </c>
      <c r="K381" t="e">
        <f t="array" ref="K381">INDEX($A$7:$F$3066,SMALL(IF(COUNTIF($L$5,$H$7:$H$3066)*COUNTIF($L$5,$I$7:$I$3066),MATCH(ROW($A$7:$A$3066),ROW($A$7:$A$3066)),""),ROWS($B$1:B375)),COLUMNS($A$1:B377))</f>
        <v>#NUM!</v>
      </c>
      <c r="L381" t="e">
        <f t="array" ref="L381">INDEX($A$7:$F$3066,SMALL(IF(COUNTIF($L$5,$H$7:$H$3066)*COUNTIF($L$5,$I$7:$I$3066),MATCH(ROW($A$7:$A$3066),ROW($A$7:$A$3066)),""),ROWS($B$1:C375)),COLUMNS($A$1:C377))</f>
        <v>#NUM!</v>
      </c>
      <c r="M381" t="e">
        <f t="array" ref="M381">INDEX($A$7:$F$3066,SMALL(IF(COUNTIF($L$5,$H$7:$H$3066)*COUNTIF($L$5,$I$7:$I$3066),MATCH(ROW($A$7:$A$3066),ROW($A$7:$A$3066)),""),ROWS($B$1:D375)),COLUMNS($A$1:D377))</f>
        <v>#NUM!</v>
      </c>
      <c r="N381" t="e">
        <f t="array" ref="N381">INDEX($A$7:$F$3066,SMALL(IF(COUNTIF($L$5,$H$7:$H$3066)*COUNTIF($L$5,$I$7:$I$3066),MATCH(ROW($A$7:$A$3066),ROW($A$7:$A$3066)),""),ROWS($B$1:E375)),COLUMNS($A$1:E377))</f>
        <v>#NUM!</v>
      </c>
      <c r="O381" t="e">
        <f t="array" ref="O381">INDEX($A$7:$F$3066,SMALL(IF(COUNTIF($L$5,$H$7:$H$3066)*COUNTIF($L$5,$I$7:$I$3066),MATCH(ROW($A$7:$A$3066),ROW($A$7:$A$3066)),""),ROWS($B$1:F375)),COLUMNS($A$1:F377))</f>
        <v>#NUM!</v>
      </c>
    </row>
    <row r="382" spans="1:15">
      <c r="A382" s="1">
        <f>'ScienceDirect - Initial'!A385</f>
        <v>0</v>
      </c>
      <c r="B382" s="1">
        <f>'ScienceDirect - Initial'!B385</f>
        <v>2017</v>
      </c>
      <c r="C382" s="1" t="str">
        <f>'ScienceDirect - Initial'!C385</f>
        <v>Blaisdell, Aaron P.</v>
      </c>
      <c r="D382" s="1" t="str">
        <f>'ScienceDirect - Initial'!D385</f>
        <v>1.06 - Cognitive Dimension of Operant Learning☆</v>
      </c>
      <c r="E382" s="1" t="str">
        <f>'ScienceDirect - Initial'!E385</f>
        <v>Learning and Memory: A Comprehensive Reference (Second Edition)</v>
      </c>
      <c r="F382" s="1" t="str">
        <f>'ScienceDirect - Initial'!F385</f>
        <v>978-0-12-805291-4</v>
      </c>
      <c r="H382" s="1">
        <v>0</v>
      </c>
      <c r="I382" s="1">
        <v>0</v>
      </c>
      <c r="J382" t="b">
        <f t="shared" si="5"/>
        <v>1</v>
      </c>
      <c r="K382" t="e">
        <f t="array" ref="K382">INDEX($A$7:$F$3066,SMALL(IF(COUNTIF($L$5,$H$7:$H$3066)*COUNTIF($L$5,$I$7:$I$3066),MATCH(ROW($A$7:$A$3066),ROW($A$7:$A$3066)),""),ROWS($B$1:B376)),COLUMNS($A$1:B378))</f>
        <v>#NUM!</v>
      </c>
      <c r="L382" t="e">
        <f t="array" ref="L382">INDEX($A$7:$F$3066,SMALL(IF(COUNTIF($L$5,$H$7:$H$3066)*COUNTIF($L$5,$I$7:$I$3066),MATCH(ROW($A$7:$A$3066),ROW($A$7:$A$3066)),""),ROWS($B$1:C376)),COLUMNS($A$1:C378))</f>
        <v>#NUM!</v>
      </c>
      <c r="M382" t="e">
        <f t="array" ref="M382">INDEX($A$7:$F$3066,SMALL(IF(COUNTIF($L$5,$H$7:$H$3066)*COUNTIF($L$5,$I$7:$I$3066),MATCH(ROW($A$7:$A$3066),ROW($A$7:$A$3066)),""),ROWS($B$1:D376)),COLUMNS($A$1:D378))</f>
        <v>#NUM!</v>
      </c>
      <c r="N382" t="e">
        <f t="array" ref="N382">INDEX($A$7:$F$3066,SMALL(IF(COUNTIF($L$5,$H$7:$H$3066)*COUNTIF($L$5,$I$7:$I$3066),MATCH(ROW($A$7:$A$3066),ROW($A$7:$A$3066)),""),ROWS($B$1:E376)),COLUMNS($A$1:E378))</f>
        <v>#NUM!</v>
      </c>
      <c r="O382" t="e">
        <f t="array" ref="O382">INDEX($A$7:$F$3066,SMALL(IF(COUNTIF($L$5,$H$7:$H$3066)*COUNTIF($L$5,$I$7:$I$3066),MATCH(ROW($A$7:$A$3066),ROW($A$7:$A$3066)),""),ROWS($B$1:F376)),COLUMNS($A$1:F378))</f>
        <v>#NUM!</v>
      </c>
    </row>
    <row r="383" spans="1:15">
      <c r="A383" s="1">
        <f>'ScienceDirect - Initial'!A386</f>
        <v>0</v>
      </c>
      <c r="B383" s="1">
        <f>'ScienceDirect - Initial'!B386</f>
        <v>2017</v>
      </c>
      <c r="C383" s="1" t="str">
        <f>'ScienceDirect - Initial'!C386</f>
        <v>Lonsdorf, Tina B.; Merz, Christian J.</v>
      </c>
      <c r="D383" s="1" t="str">
        <f>'ScienceDirect - Initial'!D386</f>
        <v>More than just noise: Inter-individual differences in fear acquisition, extinction and return of fear in humans - Biological, experiential, temperamental factors, and methodological pitfalls</v>
      </c>
      <c r="E383" s="1" t="str">
        <f>'ScienceDirect - Initial'!E386</f>
        <v>Neuroscience &amp; Biobehavioral Reviews</v>
      </c>
      <c r="F383" s="1">
        <f>'ScienceDirect - Initial'!F386</f>
        <v>0</v>
      </c>
      <c r="H383" s="1">
        <v>0</v>
      </c>
      <c r="I383" s="1">
        <v>0</v>
      </c>
      <c r="J383" t="b">
        <f t="shared" si="5"/>
        <v>1</v>
      </c>
      <c r="K383" t="e">
        <f t="array" ref="K383">INDEX($A$7:$F$3066,SMALL(IF(COUNTIF($L$5,$H$7:$H$3066)*COUNTIF($L$5,$I$7:$I$3066),MATCH(ROW($A$7:$A$3066),ROW($A$7:$A$3066)),""),ROWS($B$1:B377)),COLUMNS($A$1:B379))</f>
        <v>#NUM!</v>
      </c>
      <c r="L383" t="e">
        <f t="array" ref="L383">INDEX($A$7:$F$3066,SMALL(IF(COUNTIF($L$5,$H$7:$H$3066)*COUNTIF($L$5,$I$7:$I$3066),MATCH(ROW($A$7:$A$3066),ROW($A$7:$A$3066)),""),ROWS($B$1:C377)),COLUMNS($A$1:C379))</f>
        <v>#NUM!</v>
      </c>
      <c r="M383" t="e">
        <f t="array" ref="M383">INDEX($A$7:$F$3066,SMALL(IF(COUNTIF($L$5,$H$7:$H$3066)*COUNTIF($L$5,$I$7:$I$3066),MATCH(ROW($A$7:$A$3066),ROW($A$7:$A$3066)),""),ROWS($B$1:D377)),COLUMNS($A$1:D379))</f>
        <v>#NUM!</v>
      </c>
      <c r="N383" t="e">
        <f t="array" ref="N383">INDEX($A$7:$F$3066,SMALL(IF(COUNTIF($L$5,$H$7:$H$3066)*COUNTIF($L$5,$I$7:$I$3066),MATCH(ROW($A$7:$A$3066),ROW($A$7:$A$3066)),""),ROWS($B$1:E377)),COLUMNS($A$1:E379))</f>
        <v>#NUM!</v>
      </c>
      <c r="O383" t="e">
        <f t="array" ref="O383">INDEX($A$7:$F$3066,SMALL(IF(COUNTIF($L$5,$H$7:$H$3066)*COUNTIF($L$5,$I$7:$I$3066),MATCH(ROW($A$7:$A$3066),ROW($A$7:$A$3066)),""),ROWS($B$1:F377)),COLUMNS($A$1:F379))</f>
        <v>#NUM!</v>
      </c>
    </row>
    <row r="384" spans="1:15">
      <c r="A384" s="1">
        <f>'ScienceDirect - Initial'!A387</f>
        <v>0</v>
      </c>
      <c r="B384" s="1">
        <f>'ScienceDirect - Initial'!B387</f>
        <v>2014</v>
      </c>
      <c r="C384" s="1" t="str">
        <f>'ScienceDirect - Initial'!C387</f>
        <v>Lang, Russell; Machalicek, Wendy; Rispoli, Mandy; O’Reilly, Mark; Sigafoos, Jeff; Lancioni, Giulio; Peters-Scheffer, Nienke; Didden, Robert</v>
      </c>
      <c r="D384" s="1" t="str">
        <f>'ScienceDirect - Initial'!D387</f>
        <v>Play skills taught via behavioral intervention generalize, maintain, and persist in the absence of socially mediated reinforcement in children with autism</v>
      </c>
      <c r="E384" s="1" t="str">
        <f>'ScienceDirect - Initial'!E387</f>
        <v>Research in Autism Spectrum Disorders</v>
      </c>
      <c r="F384" s="1">
        <f>'ScienceDirect - Initial'!F387</f>
        <v>0</v>
      </c>
      <c r="H384" s="1">
        <v>0</v>
      </c>
      <c r="I384" s="1">
        <v>0</v>
      </c>
      <c r="J384" t="b">
        <f t="shared" si="5"/>
        <v>1</v>
      </c>
      <c r="K384" t="e">
        <f t="array" ref="K384">INDEX($A$7:$F$3066,SMALL(IF(COUNTIF($L$5,$H$7:$H$3066)*COUNTIF($L$5,$I$7:$I$3066),MATCH(ROW($A$7:$A$3066),ROW($A$7:$A$3066)),""),ROWS($B$1:B378)),COLUMNS($A$1:B380))</f>
        <v>#NUM!</v>
      </c>
      <c r="L384" t="e">
        <f t="array" ref="L384">INDEX($A$7:$F$3066,SMALL(IF(COUNTIF($L$5,$H$7:$H$3066)*COUNTIF($L$5,$I$7:$I$3066),MATCH(ROW($A$7:$A$3066),ROW($A$7:$A$3066)),""),ROWS($B$1:C378)),COLUMNS($A$1:C380))</f>
        <v>#NUM!</v>
      </c>
      <c r="M384" t="e">
        <f t="array" ref="M384">INDEX($A$7:$F$3066,SMALL(IF(COUNTIF($L$5,$H$7:$H$3066)*COUNTIF($L$5,$I$7:$I$3066),MATCH(ROW($A$7:$A$3066),ROW($A$7:$A$3066)),""),ROWS($B$1:D378)),COLUMNS($A$1:D380))</f>
        <v>#NUM!</v>
      </c>
      <c r="N384" t="e">
        <f t="array" ref="N384">INDEX($A$7:$F$3066,SMALL(IF(COUNTIF($L$5,$H$7:$H$3066)*COUNTIF($L$5,$I$7:$I$3066),MATCH(ROW($A$7:$A$3066),ROW($A$7:$A$3066)),""),ROWS($B$1:E378)),COLUMNS($A$1:E380))</f>
        <v>#NUM!</v>
      </c>
      <c r="O384" t="e">
        <f t="array" ref="O384">INDEX($A$7:$F$3066,SMALL(IF(COUNTIF($L$5,$H$7:$H$3066)*COUNTIF($L$5,$I$7:$I$3066),MATCH(ROW($A$7:$A$3066),ROW($A$7:$A$3066)),""),ROWS($B$1:F378)),COLUMNS($A$1:F380))</f>
        <v>#NUM!</v>
      </c>
    </row>
    <row r="385" spans="1:15">
      <c r="A385" s="1">
        <f>'ScienceDirect - Initial'!A388</f>
        <v>0</v>
      </c>
      <c r="B385" s="1">
        <f>'ScienceDirect - Initial'!B388</f>
        <v>2020</v>
      </c>
      <c r="C385" s="1" t="str">
        <f>'ScienceDirect - Initial'!C388</f>
        <v>Gómez, Rebecca L.</v>
      </c>
      <c r="D385" s="1" t="str">
        <f>'ScienceDirect - Initial'!D388</f>
        <v>Learning in Infancy☆</v>
      </c>
      <c r="E385" s="1" t="str">
        <f>'ScienceDirect - Initial'!E388</f>
        <v>Encyclopedia of Infant and Early Childhood Development (Second Edition)</v>
      </c>
      <c r="F385" s="1" t="str">
        <f>'ScienceDirect - Initial'!F388</f>
        <v>978-0-12-816511-9</v>
      </c>
      <c r="H385" s="1">
        <v>0</v>
      </c>
      <c r="I385" s="1">
        <v>0</v>
      </c>
      <c r="J385" t="b">
        <f t="shared" si="5"/>
        <v>1</v>
      </c>
      <c r="K385" t="e">
        <f t="array" ref="K385">INDEX($A$7:$F$3066,SMALL(IF(COUNTIF($L$5,$H$7:$H$3066)*COUNTIF($L$5,$I$7:$I$3066),MATCH(ROW($A$7:$A$3066),ROW($A$7:$A$3066)),""),ROWS($B$1:B379)),COLUMNS($A$1:B381))</f>
        <v>#NUM!</v>
      </c>
      <c r="L385" t="e">
        <f t="array" ref="L385">INDEX($A$7:$F$3066,SMALL(IF(COUNTIF($L$5,$H$7:$H$3066)*COUNTIF($L$5,$I$7:$I$3066),MATCH(ROW($A$7:$A$3066),ROW($A$7:$A$3066)),""),ROWS($B$1:C379)),COLUMNS($A$1:C381))</f>
        <v>#NUM!</v>
      </c>
      <c r="M385" t="e">
        <f t="array" ref="M385">INDEX($A$7:$F$3066,SMALL(IF(COUNTIF($L$5,$H$7:$H$3066)*COUNTIF($L$5,$I$7:$I$3066),MATCH(ROW($A$7:$A$3066),ROW($A$7:$A$3066)),""),ROWS($B$1:D379)),COLUMNS($A$1:D381))</f>
        <v>#NUM!</v>
      </c>
      <c r="N385" t="e">
        <f t="array" ref="N385">INDEX($A$7:$F$3066,SMALL(IF(COUNTIF($L$5,$H$7:$H$3066)*COUNTIF($L$5,$I$7:$I$3066),MATCH(ROW($A$7:$A$3066),ROW($A$7:$A$3066)),""),ROWS($B$1:E379)),COLUMNS($A$1:E381))</f>
        <v>#NUM!</v>
      </c>
      <c r="O385" t="e">
        <f t="array" ref="O385">INDEX($A$7:$F$3066,SMALL(IF(COUNTIF($L$5,$H$7:$H$3066)*COUNTIF($L$5,$I$7:$I$3066),MATCH(ROW($A$7:$A$3066),ROW($A$7:$A$3066)),""),ROWS($B$1:F379)),COLUMNS($A$1:F381))</f>
        <v>#NUM!</v>
      </c>
    </row>
    <row r="386" spans="1:15">
      <c r="A386" s="1">
        <f>'ScienceDirect - Initial'!A389</f>
        <v>0</v>
      </c>
      <c r="B386" s="1">
        <f>'ScienceDirect - Initial'!B389</f>
        <v>2020</v>
      </c>
      <c r="C386" s="1" t="str">
        <f>'ScienceDirect - Initial'!C389</f>
        <v>Luo, Mao; Shi, G.R.; Buatois, Luis A.; Chen, Zhong-Qiang</v>
      </c>
      <c r="D386" s="1" t="str">
        <f>'ScienceDirect - Initial'!D389</f>
        <v>Trace fossils as proxy for biotic recovery after the end-Permian mass extinction: A critical review</v>
      </c>
      <c r="E386" s="1" t="str">
        <f>'ScienceDirect - Initial'!E389</f>
        <v>Earth-Science Reviews</v>
      </c>
      <c r="F386" s="1">
        <f>'ScienceDirect - Initial'!F389</f>
        <v>0</v>
      </c>
      <c r="H386" s="1">
        <v>0</v>
      </c>
      <c r="I386" s="1">
        <v>0</v>
      </c>
      <c r="J386" t="b">
        <f t="shared" si="5"/>
        <v>1</v>
      </c>
      <c r="K386" t="e">
        <f t="array" ref="K386">INDEX($A$7:$F$3066,SMALL(IF(COUNTIF($L$5,$H$7:$H$3066)*COUNTIF($L$5,$I$7:$I$3066),MATCH(ROW($A$7:$A$3066),ROW($A$7:$A$3066)),""),ROWS($B$1:B380)),COLUMNS($A$1:B382))</f>
        <v>#NUM!</v>
      </c>
      <c r="L386" t="e">
        <f t="array" ref="L386">INDEX($A$7:$F$3066,SMALL(IF(COUNTIF($L$5,$H$7:$H$3066)*COUNTIF($L$5,$I$7:$I$3066),MATCH(ROW($A$7:$A$3066),ROW($A$7:$A$3066)),""),ROWS($B$1:C380)),COLUMNS($A$1:C382))</f>
        <v>#NUM!</v>
      </c>
      <c r="M386" t="e">
        <f t="array" ref="M386">INDEX($A$7:$F$3066,SMALL(IF(COUNTIF($L$5,$H$7:$H$3066)*COUNTIF($L$5,$I$7:$I$3066),MATCH(ROW($A$7:$A$3066),ROW($A$7:$A$3066)),""),ROWS($B$1:D380)),COLUMNS($A$1:D382))</f>
        <v>#NUM!</v>
      </c>
      <c r="N386" t="e">
        <f t="array" ref="N386">INDEX($A$7:$F$3066,SMALL(IF(COUNTIF($L$5,$H$7:$H$3066)*COUNTIF($L$5,$I$7:$I$3066),MATCH(ROW($A$7:$A$3066),ROW($A$7:$A$3066)),""),ROWS($B$1:E380)),COLUMNS($A$1:E382))</f>
        <v>#NUM!</v>
      </c>
      <c r="O386" t="e">
        <f t="array" ref="O386">INDEX($A$7:$F$3066,SMALL(IF(COUNTIF($L$5,$H$7:$H$3066)*COUNTIF($L$5,$I$7:$I$3066),MATCH(ROW($A$7:$A$3066),ROW($A$7:$A$3066)),""),ROWS($B$1:F380)),COLUMNS($A$1:F382))</f>
        <v>#NUM!</v>
      </c>
    </row>
    <row r="387" spans="1:15">
      <c r="A387" s="1">
        <f>'ScienceDirect - Initial'!A390</f>
        <v>0</v>
      </c>
      <c r="B387" s="1">
        <f>'ScienceDirect - Initial'!B390</f>
        <v>1995</v>
      </c>
      <c r="C387" s="1" t="str">
        <f>'ScienceDirect - Initial'!C390</f>
        <v>Hardin, Mark R.; Benrey, Betty; Coll, Moshe; Lamp, William O.; Roderick, George K.; Barbosa, Pedro</v>
      </c>
      <c r="D387" s="1" t="str">
        <f>'ScienceDirect - Initial'!D390</f>
        <v>Arthropod pest resurgence: an overview of potential mechanisms</v>
      </c>
      <c r="E387" s="1" t="str">
        <f>'ScienceDirect - Initial'!E390</f>
        <v>Crop Protection</v>
      </c>
      <c r="F387" s="1">
        <f>'ScienceDirect - Initial'!F390</f>
        <v>0</v>
      </c>
      <c r="H387" s="1">
        <v>0</v>
      </c>
      <c r="I387" s="1">
        <v>0</v>
      </c>
      <c r="J387" t="b">
        <f t="shared" si="5"/>
        <v>1</v>
      </c>
      <c r="K387" t="e">
        <f t="array" ref="K387">INDEX($A$7:$F$3066,SMALL(IF(COUNTIF($L$5,$H$7:$H$3066)*COUNTIF($L$5,$I$7:$I$3066),MATCH(ROW($A$7:$A$3066),ROW($A$7:$A$3066)),""),ROWS($B$1:B381)),COLUMNS($A$1:B383))</f>
        <v>#NUM!</v>
      </c>
      <c r="L387" t="e">
        <f t="array" ref="L387">INDEX($A$7:$F$3066,SMALL(IF(COUNTIF($L$5,$H$7:$H$3066)*COUNTIF($L$5,$I$7:$I$3066),MATCH(ROW($A$7:$A$3066),ROW($A$7:$A$3066)),""),ROWS($B$1:C381)),COLUMNS($A$1:C383))</f>
        <v>#NUM!</v>
      </c>
      <c r="M387" t="e">
        <f t="array" ref="M387">INDEX($A$7:$F$3066,SMALL(IF(COUNTIF($L$5,$H$7:$H$3066)*COUNTIF($L$5,$I$7:$I$3066),MATCH(ROW($A$7:$A$3066),ROW($A$7:$A$3066)),""),ROWS($B$1:D381)),COLUMNS($A$1:D383))</f>
        <v>#NUM!</v>
      </c>
      <c r="N387" t="e">
        <f t="array" ref="N387">INDEX($A$7:$F$3066,SMALL(IF(COUNTIF($L$5,$H$7:$H$3066)*COUNTIF($L$5,$I$7:$I$3066),MATCH(ROW($A$7:$A$3066),ROW($A$7:$A$3066)),""),ROWS($B$1:E381)),COLUMNS($A$1:E383))</f>
        <v>#NUM!</v>
      </c>
      <c r="O387" t="e">
        <f t="array" ref="O387">INDEX($A$7:$F$3066,SMALL(IF(COUNTIF($L$5,$H$7:$H$3066)*COUNTIF($L$5,$I$7:$I$3066),MATCH(ROW($A$7:$A$3066),ROW($A$7:$A$3066)),""),ROWS($B$1:F381)),COLUMNS($A$1:F383))</f>
        <v>#NUM!</v>
      </c>
    </row>
    <row r="388" spans="1:15">
      <c r="A388" s="1">
        <f>'ScienceDirect - Initial'!A391</f>
        <v>0</v>
      </c>
      <c r="B388" s="1">
        <f>'ScienceDirect - Initial'!B391</f>
        <v>2013</v>
      </c>
      <c r="C388" s="1" t="str">
        <f>'ScienceDirect - Initial'!C391</f>
        <v>Cançado, Carlos R.X.; Lattal, Kennon A.</v>
      </c>
      <c r="D388" s="1" t="str">
        <f>'ScienceDirect - Initial'!D391</f>
        <v>Response elimination, reinforcement rate and resurgence of operant behavior</v>
      </c>
      <c r="E388" s="1" t="str">
        <f>'ScienceDirect - Initial'!E391</f>
        <v>Behavioural Processes</v>
      </c>
      <c r="F388" s="1">
        <f>'ScienceDirect - Initial'!F391</f>
        <v>0</v>
      </c>
      <c r="H388" s="1">
        <v>1</v>
      </c>
      <c r="I388" s="1">
        <v>1</v>
      </c>
      <c r="J388" t="b">
        <f t="shared" si="5"/>
        <v>1</v>
      </c>
      <c r="K388" t="e">
        <f t="array" ref="K388">INDEX($A$7:$F$3066,SMALL(IF(COUNTIF($L$5,$H$7:$H$3066)*COUNTIF($L$5,$I$7:$I$3066),MATCH(ROW($A$7:$A$3066),ROW($A$7:$A$3066)),""),ROWS($B$1:B382)),COLUMNS($A$1:B384))</f>
        <v>#NUM!</v>
      </c>
      <c r="L388" t="e">
        <f t="array" ref="L388">INDEX($A$7:$F$3066,SMALL(IF(COUNTIF($L$5,$H$7:$H$3066)*COUNTIF($L$5,$I$7:$I$3066),MATCH(ROW($A$7:$A$3066),ROW($A$7:$A$3066)),""),ROWS($B$1:C382)),COLUMNS($A$1:C384))</f>
        <v>#NUM!</v>
      </c>
      <c r="M388" t="e">
        <f t="array" ref="M388">INDEX($A$7:$F$3066,SMALL(IF(COUNTIF($L$5,$H$7:$H$3066)*COUNTIF($L$5,$I$7:$I$3066),MATCH(ROW($A$7:$A$3066),ROW($A$7:$A$3066)),""),ROWS($B$1:D382)),COLUMNS($A$1:D384))</f>
        <v>#NUM!</v>
      </c>
      <c r="N388" t="e">
        <f t="array" ref="N388">INDEX($A$7:$F$3066,SMALL(IF(COUNTIF($L$5,$H$7:$H$3066)*COUNTIF($L$5,$I$7:$I$3066),MATCH(ROW($A$7:$A$3066),ROW($A$7:$A$3066)),""),ROWS($B$1:E382)),COLUMNS($A$1:E384))</f>
        <v>#NUM!</v>
      </c>
      <c r="O388" t="e">
        <f t="array" ref="O388">INDEX($A$7:$F$3066,SMALL(IF(COUNTIF($L$5,$H$7:$H$3066)*COUNTIF($L$5,$I$7:$I$3066),MATCH(ROW($A$7:$A$3066),ROW($A$7:$A$3066)),""),ROWS($B$1:F382)),COLUMNS($A$1:F384))</f>
        <v>#NUM!</v>
      </c>
    </row>
    <row r="389" spans="1:15">
      <c r="A389" s="1">
        <f>'ScienceDirect - Initial'!A392</f>
        <v>0</v>
      </c>
      <c r="B389" s="1">
        <f>'ScienceDirect - Initial'!B392</f>
        <v>2015</v>
      </c>
      <c r="C389" s="1" t="str">
        <f>'ScienceDirect - Initial'!C392</f>
        <v>Caprioli, Daniele; Venniro, Marco; Zeric, Tamara; Li, Xuan; Adhikary, Sweta; Madangopal, Rajtarun; Marchant, Nathan J.; Lucantonio, Federica; Schoenbaum, Geoffrey; Bossert, Jennifer M.; Shaham, Yavin</v>
      </c>
      <c r="D389" s="1" t="str">
        <f>'ScienceDirect - Initial'!D392</f>
        <v>Effect of the Novel Positive Allosteric Modulator of Metabotropic Glutamate Receptor 2 AZD8529 on Incubation of Methamphetamine Craving After Prolonged Voluntary Abstinence in a Rat Model</v>
      </c>
      <c r="E389" s="1" t="str">
        <f>'ScienceDirect - Initial'!E392</f>
        <v>New Roles for Glutamate in Addiction</v>
      </c>
      <c r="F389" s="1">
        <f>'ScienceDirect - Initial'!F392</f>
        <v>0</v>
      </c>
      <c r="H389" s="1">
        <v>0</v>
      </c>
      <c r="I389" s="1">
        <v>0</v>
      </c>
      <c r="J389" t="b">
        <f t="shared" si="5"/>
        <v>1</v>
      </c>
      <c r="K389" t="e">
        <f t="array" ref="K389">INDEX($A$7:$F$3066,SMALL(IF(COUNTIF($L$5,$H$7:$H$3066)*COUNTIF($L$5,$I$7:$I$3066),MATCH(ROW($A$7:$A$3066),ROW($A$7:$A$3066)),""),ROWS($B$1:B383)),COLUMNS($A$1:B385))</f>
        <v>#NUM!</v>
      </c>
      <c r="L389" t="e">
        <f t="array" ref="L389">INDEX($A$7:$F$3066,SMALL(IF(COUNTIF($L$5,$H$7:$H$3066)*COUNTIF($L$5,$I$7:$I$3066),MATCH(ROW($A$7:$A$3066),ROW($A$7:$A$3066)),""),ROWS($B$1:C383)),COLUMNS($A$1:C385))</f>
        <v>#NUM!</v>
      </c>
      <c r="M389" t="e">
        <f t="array" ref="M389">INDEX($A$7:$F$3066,SMALL(IF(COUNTIF($L$5,$H$7:$H$3066)*COUNTIF($L$5,$I$7:$I$3066),MATCH(ROW($A$7:$A$3066),ROW($A$7:$A$3066)),""),ROWS($B$1:D383)),COLUMNS($A$1:D385))</f>
        <v>#NUM!</v>
      </c>
      <c r="N389" t="e">
        <f t="array" ref="N389">INDEX($A$7:$F$3066,SMALL(IF(COUNTIF($L$5,$H$7:$H$3066)*COUNTIF($L$5,$I$7:$I$3066),MATCH(ROW($A$7:$A$3066),ROW($A$7:$A$3066)),""),ROWS($B$1:E383)),COLUMNS($A$1:E385))</f>
        <v>#NUM!</v>
      </c>
      <c r="O389" t="e">
        <f t="array" ref="O389">INDEX($A$7:$F$3066,SMALL(IF(COUNTIF($L$5,$H$7:$H$3066)*COUNTIF($L$5,$I$7:$I$3066),MATCH(ROW($A$7:$A$3066),ROW($A$7:$A$3066)),""),ROWS($B$1:F383)),COLUMNS($A$1:F385))</f>
        <v>#NUM!</v>
      </c>
    </row>
    <row r="390" spans="1:15">
      <c r="A390" s="1">
        <f>'ScienceDirect - Initial'!A393</f>
        <v>0</v>
      </c>
      <c r="B390" s="1">
        <f>'ScienceDirect - Initial'!B393</f>
        <v>2016</v>
      </c>
      <c r="C390" s="1" t="str">
        <f>'ScienceDirect - Initial'!C393</f>
        <v>Kuroda, Toshikazu; Cançado, Carlos R.X.; Podlesnik, Christopher A.</v>
      </c>
      <c r="D390" s="1" t="str">
        <f>'ScienceDirect - Initial'!D393</f>
        <v>Resistance to change and resurgence in humans engaging in a computer task</v>
      </c>
      <c r="E390" s="1" t="str">
        <f>'ScienceDirect - Initial'!E393</f>
        <v>Behavioural Processes</v>
      </c>
      <c r="F390" s="1">
        <f>'ScienceDirect - Initial'!F393</f>
        <v>0</v>
      </c>
      <c r="H390" s="1">
        <v>1</v>
      </c>
      <c r="I390" s="1">
        <v>1</v>
      </c>
      <c r="J390" t="b">
        <f t="shared" si="5"/>
        <v>1</v>
      </c>
      <c r="K390" t="e">
        <f t="array" ref="K390">INDEX($A$7:$F$3066,SMALL(IF(COUNTIF($L$5,$H$7:$H$3066)*COUNTIF($L$5,$I$7:$I$3066),MATCH(ROW($A$7:$A$3066),ROW($A$7:$A$3066)),""),ROWS($B$1:B384)),COLUMNS($A$1:B386))</f>
        <v>#NUM!</v>
      </c>
      <c r="L390" t="e">
        <f t="array" ref="L390">INDEX($A$7:$F$3066,SMALL(IF(COUNTIF($L$5,$H$7:$H$3066)*COUNTIF($L$5,$I$7:$I$3066),MATCH(ROW($A$7:$A$3066),ROW($A$7:$A$3066)),""),ROWS($B$1:C384)),COLUMNS($A$1:C386))</f>
        <v>#NUM!</v>
      </c>
      <c r="M390" t="e">
        <f t="array" ref="M390">INDEX($A$7:$F$3066,SMALL(IF(COUNTIF($L$5,$H$7:$H$3066)*COUNTIF($L$5,$I$7:$I$3066),MATCH(ROW($A$7:$A$3066),ROW($A$7:$A$3066)),""),ROWS($B$1:D384)),COLUMNS($A$1:D386))</f>
        <v>#NUM!</v>
      </c>
      <c r="N390" t="e">
        <f t="array" ref="N390">INDEX($A$7:$F$3066,SMALL(IF(COUNTIF($L$5,$H$7:$H$3066)*COUNTIF($L$5,$I$7:$I$3066),MATCH(ROW($A$7:$A$3066),ROW($A$7:$A$3066)),""),ROWS($B$1:E384)),COLUMNS($A$1:E386))</f>
        <v>#NUM!</v>
      </c>
      <c r="O390" t="e">
        <f t="array" ref="O390">INDEX($A$7:$F$3066,SMALL(IF(COUNTIF($L$5,$H$7:$H$3066)*COUNTIF($L$5,$I$7:$I$3066),MATCH(ROW($A$7:$A$3066),ROW($A$7:$A$3066)),""),ROWS($B$1:F384)),COLUMNS($A$1:F386))</f>
        <v>#NUM!</v>
      </c>
    </row>
    <row r="391" spans="1:15">
      <c r="A391" s="1">
        <f>'ScienceDirect - Initial'!A394</f>
        <v>0</v>
      </c>
      <c r="B391" s="1">
        <f>'ScienceDirect - Initial'!B394</f>
        <v>1990</v>
      </c>
      <c r="C391" s="1" t="str">
        <f>'ScienceDirect - Initial'!C394</f>
        <v>Marlatt, G.Alan</v>
      </c>
      <c r="D391" s="1" t="str">
        <f>'ScienceDirect - Initial'!D394</f>
        <v>Cue exposure and relapse prevention in the treatment of addictive behaviors</v>
      </c>
      <c r="E391" s="1" t="str">
        <f>'ScienceDirect - Initial'!E394</f>
        <v>Addictive Behaviors</v>
      </c>
      <c r="F391" s="1">
        <f>'ScienceDirect - Initial'!F394</f>
        <v>0</v>
      </c>
      <c r="H391" s="1">
        <v>0</v>
      </c>
      <c r="I391" s="1">
        <v>0</v>
      </c>
      <c r="J391" t="b">
        <f t="shared" si="5"/>
        <v>1</v>
      </c>
      <c r="K391" t="e">
        <f t="array" ref="K391">INDEX($A$7:$F$3066,SMALL(IF(COUNTIF($L$5,$H$7:$H$3066)*COUNTIF($L$5,$I$7:$I$3066),MATCH(ROW($A$7:$A$3066),ROW($A$7:$A$3066)),""),ROWS($B$1:B385)),COLUMNS($A$1:B387))</f>
        <v>#NUM!</v>
      </c>
      <c r="L391" t="e">
        <f t="array" ref="L391">INDEX($A$7:$F$3066,SMALL(IF(COUNTIF($L$5,$H$7:$H$3066)*COUNTIF($L$5,$I$7:$I$3066),MATCH(ROW($A$7:$A$3066),ROW($A$7:$A$3066)),""),ROWS($B$1:C385)),COLUMNS($A$1:C387))</f>
        <v>#NUM!</v>
      </c>
      <c r="M391" t="e">
        <f t="array" ref="M391">INDEX($A$7:$F$3066,SMALL(IF(COUNTIF($L$5,$H$7:$H$3066)*COUNTIF($L$5,$I$7:$I$3066),MATCH(ROW($A$7:$A$3066),ROW($A$7:$A$3066)),""),ROWS($B$1:D385)),COLUMNS($A$1:D387))</f>
        <v>#NUM!</v>
      </c>
      <c r="N391" t="e">
        <f t="array" ref="N391">INDEX($A$7:$F$3066,SMALL(IF(COUNTIF($L$5,$H$7:$H$3066)*COUNTIF($L$5,$I$7:$I$3066),MATCH(ROW($A$7:$A$3066),ROW($A$7:$A$3066)),""),ROWS($B$1:E385)),COLUMNS($A$1:E387))</f>
        <v>#NUM!</v>
      </c>
      <c r="O391" t="e">
        <f t="array" ref="O391">INDEX($A$7:$F$3066,SMALL(IF(COUNTIF($L$5,$H$7:$H$3066)*COUNTIF($L$5,$I$7:$I$3066),MATCH(ROW($A$7:$A$3066),ROW($A$7:$A$3066)),""),ROWS($B$1:F385)),COLUMNS($A$1:F387))</f>
        <v>#NUM!</v>
      </c>
    </row>
    <row r="392" spans="1:15">
      <c r="A392" s="1">
        <f>'ScienceDirect - Initial'!A395</f>
        <v>0</v>
      </c>
      <c r="B392" s="1">
        <f>'ScienceDirect - Initial'!B395</f>
        <v>2018</v>
      </c>
      <c r="C392" s="1" t="str">
        <f>'ScienceDirect - Initial'!C395</f>
        <v>Nall, Rusty W.; Craig, Andrew R.; Browning, Kaitlyn O.; Shahan, Timothy A.</v>
      </c>
      <c r="D392" s="1" t="str">
        <f>'ScienceDirect - Initial'!D395</f>
        <v>Longer treatment with alternative non-drug reinforcement fails to reduce resurgence of cocaine or alcohol seeking in rats</v>
      </c>
      <c r="E392" s="1" t="str">
        <f>'ScienceDirect - Initial'!E395</f>
        <v>Behavioural Brain Research</v>
      </c>
      <c r="F392" s="1">
        <f>'ScienceDirect - Initial'!F395</f>
        <v>0</v>
      </c>
      <c r="H392" s="1">
        <v>1</v>
      </c>
      <c r="I392" s="1">
        <v>1</v>
      </c>
      <c r="J392" t="b">
        <f t="shared" ref="J392:J455" si="6">IF(ISBLANK(I392),FALSE,IF(EXACT(H392, I392),TRUE,FALSE))</f>
        <v>1</v>
      </c>
      <c r="K392" t="e">
        <f t="array" ref="K392">INDEX($A$7:$F$3066,SMALL(IF(COUNTIF($L$5,$H$7:$H$3066)*COUNTIF($L$5,$I$7:$I$3066),MATCH(ROW($A$7:$A$3066),ROW($A$7:$A$3066)),""),ROWS($B$1:B386)),COLUMNS($A$1:B388))</f>
        <v>#NUM!</v>
      </c>
      <c r="L392" t="e">
        <f t="array" ref="L392">INDEX($A$7:$F$3066,SMALL(IF(COUNTIF($L$5,$H$7:$H$3066)*COUNTIF($L$5,$I$7:$I$3066),MATCH(ROW($A$7:$A$3066),ROW($A$7:$A$3066)),""),ROWS($B$1:C386)),COLUMNS($A$1:C388))</f>
        <v>#NUM!</v>
      </c>
      <c r="M392" t="e">
        <f t="array" ref="M392">INDEX($A$7:$F$3066,SMALL(IF(COUNTIF($L$5,$H$7:$H$3066)*COUNTIF($L$5,$I$7:$I$3066),MATCH(ROW($A$7:$A$3066),ROW($A$7:$A$3066)),""),ROWS($B$1:D386)),COLUMNS($A$1:D388))</f>
        <v>#NUM!</v>
      </c>
      <c r="N392" t="e">
        <f t="array" ref="N392">INDEX($A$7:$F$3066,SMALL(IF(COUNTIF($L$5,$H$7:$H$3066)*COUNTIF($L$5,$I$7:$I$3066),MATCH(ROW($A$7:$A$3066),ROW($A$7:$A$3066)),""),ROWS($B$1:E386)),COLUMNS($A$1:E388))</f>
        <v>#NUM!</v>
      </c>
      <c r="O392" t="e">
        <f t="array" ref="O392">INDEX($A$7:$F$3066,SMALL(IF(COUNTIF($L$5,$H$7:$H$3066)*COUNTIF($L$5,$I$7:$I$3066),MATCH(ROW($A$7:$A$3066),ROW($A$7:$A$3066)),""),ROWS($B$1:F386)),COLUMNS($A$1:F388))</f>
        <v>#NUM!</v>
      </c>
    </row>
    <row r="393" spans="1:15">
      <c r="A393" s="1">
        <f>'ScienceDirect - Initial'!A396</f>
        <v>0</v>
      </c>
      <c r="B393" s="1">
        <f>'ScienceDirect - Initial'!B396</f>
        <v>2012</v>
      </c>
      <c r="C393" s="1" t="str">
        <f>'ScienceDirect - Initial'!C396</f>
        <v>Gallistel, C.R.</v>
      </c>
      <c r="D393" s="1" t="str">
        <f>'ScienceDirect - Initial'!D396</f>
        <v>Extinction from a rationalist perspective</v>
      </c>
      <c r="E393" s="1" t="str">
        <f>'ScienceDirect - Initial'!E396</f>
        <v>Society for the Quantitative Analyses of Behavior: Extinction</v>
      </c>
      <c r="F393" s="1">
        <f>'ScienceDirect - Initial'!F396</f>
        <v>0</v>
      </c>
      <c r="H393" s="1">
        <v>0</v>
      </c>
      <c r="I393" s="1">
        <v>0</v>
      </c>
      <c r="J393" t="b">
        <f t="shared" si="6"/>
        <v>1</v>
      </c>
      <c r="K393" t="e">
        <f t="array" ref="K393">INDEX($A$7:$F$3066,SMALL(IF(COUNTIF($L$5,$H$7:$H$3066)*COUNTIF($L$5,$I$7:$I$3066),MATCH(ROW($A$7:$A$3066),ROW($A$7:$A$3066)),""),ROWS($B$1:B387)),COLUMNS($A$1:B389))</f>
        <v>#NUM!</v>
      </c>
      <c r="L393" t="e">
        <f t="array" ref="L393">INDEX($A$7:$F$3066,SMALL(IF(COUNTIF($L$5,$H$7:$H$3066)*COUNTIF($L$5,$I$7:$I$3066),MATCH(ROW($A$7:$A$3066),ROW($A$7:$A$3066)),""),ROWS($B$1:C387)),COLUMNS($A$1:C389))</f>
        <v>#NUM!</v>
      </c>
      <c r="M393" t="e">
        <f t="array" ref="M393">INDEX($A$7:$F$3066,SMALL(IF(COUNTIF($L$5,$H$7:$H$3066)*COUNTIF($L$5,$I$7:$I$3066),MATCH(ROW($A$7:$A$3066),ROW($A$7:$A$3066)),""),ROWS($B$1:D387)),COLUMNS($A$1:D389))</f>
        <v>#NUM!</v>
      </c>
      <c r="N393" t="e">
        <f t="array" ref="N393">INDEX($A$7:$F$3066,SMALL(IF(COUNTIF($L$5,$H$7:$H$3066)*COUNTIF($L$5,$I$7:$I$3066),MATCH(ROW($A$7:$A$3066),ROW($A$7:$A$3066)),""),ROWS($B$1:E387)),COLUMNS($A$1:E389))</f>
        <v>#NUM!</v>
      </c>
      <c r="O393" t="e">
        <f t="array" ref="O393">INDEX($A$7:$F$3066,SMALL(IF(COUNTIF($L$5,$H$7:$H$3066)*COUNTIF($L$5,$I$7:$I$3066),MATCH(ROW($A$7:$A$3066),ROW($A$7:$A$3066)),""),ROWS($B$1:F387)),COLUMNS($A$1:F389))</f>
        <v>#NUM!</v>
      </c>
    </row>
    <row r="394" spans="1:15">
      <c r="A394" s="1">
        <f>'ScienceDirect - Initial'!A397</f>
        <v>0</v>
      </c>
      <c r="B394" s="1">
        <f>'ScienceDirect - Initial'!B397</f>
        <v>2017</v>
      </c>
      <c r="C394" s="1" t="str">
        <f>'ScienceDirect - Initial'!C397</f>
        <v>Kuroda, Toshikazu; Mizutani, Yuto; Cançado, Carlos R.X.; Podlesnik, Christopher A.</v>
      </c>
      <c r="D394" s="1" t="str">
        <f>'ScienceDirect - Initial'!D397</f>
        <v>Operant models of relapse in zebrafish (Danio rerio): Resurgence, renewal, and reinstatement</v>
      </c>
      <c r="E394" s="1" t="str">
        <f>'ScienceDirect - Initial'!E397</f>
        <v>Behavioural Brain Research</v>
      </c>
      <c r="F394" s="1">
        <f>'ScienceDirect - Initial'!F397</f>
        <v>0</v>
      </c>
      <c r="H394" s="1">
        <v>1</v>
      </c>
      <c r="I394" s="1">
        <v>1</v>
      </c>
      <c r="J394" t="b">
        <f t="shared" si="6"/>
        <v>1</v>
      </c>
      <c r="K394" t="e">
        <f t="array" ref="K394">INDEX($A$7:$F$3066,SMALL(IF(COUNTIF($L$5,$H$7:$H$3066)*COUNTIF($L$5,$I$7:$I$3066),MATCH(ROW($A$7:$A$3066),ROW($A$7:$A$3066)),""),ROWS($B$1:B388)),COLUMNS($A$1:B390))</f>
        <v>#NUM!</v>
      </c>
      <c r="L394" t="e">
        <f t="array" ref="L394">INDEX($A$7:$F$3066,SMALL(IF(COUNTIF($L$5,$H$7:$H$3066)*COUNTIF($L$5,$I$7:$I$3066),MATCH(ROW($A$7:$A$3066),ROW($A$7:$A$3066)),""),ROWS($B$1:C388)),COLUMNS($A$1:C390))</f>
        <v>#NUM!</v>
      </c>
      <c r="M394" t="e">
        <f t="array" ref="M394">INDEX($A$7:$F$3066,SMALL(IF(COUNTIF($L$5,$H$7:$H$3066)*COUNTIF($L$5,$I$7:$I$3066),MATCH(ROW($A$7:$A$3066),ROW($A$7:$A$3066)),""),ROWS($B$1:D388)),COLUMNS($A$1:D390))</f>
        <v>#NUM!</v>
      </c>
      <c r="N394" t="e">
        <f t="array" ref="N394">INDEX($A$7:$F$3066,SMALL(IF(COUNTIF($L$5,$H$7:$H$3066)*COUNTIF($L$5,$I$7:$I$3066),MATCH(ROW($A$7:$A$3066),ROW($A$7:$A$3066)),""),ROWS($B$1:E388)),COLUMNS($A$1:E390))</f>
        <v>#NUM!</v>
      </c>
      <c r="O394" t="e">
        <f t="array" ref="O394">INDEX($A$7:$F$3066,SMALL(IF(COUNTIF($L$5,$H$7:$H$3066)*COUNTIF($L$5,$I$7:$I$3066),MATCH(ROW($A$7:$A$3066),ROW($A$7:$A$3066)),""),ROWS($B$1:F388)),COLUMNS($A$1:F390))</f>
        <v>#NUM!</v>
      </c>
    </row>
    <row r="395" spans="1:15">
      <c r="A395" s="1">
        <f>'ScienceDirect - Initial'!A398</f>
        <v>0</v>
      </c>
      <c r="B395" s="1">
        <f>'ScienceDirect - Initial'!B398</f>
        <v>2017</v>
      </c>
      <c r="C395" s="1" t="str">
        <f>'ScienceDirect - Initial'!C398</f>
        <v>Bouton, Mark E.</v>
      </c>
      <c r="D395" s="1" t="str">
        <f>'ScienceDirect - Initial'!D398</f>
        <v>1.05 - Extinction: Behavioral Mechanisms and Their Implications☆</v>
      </c>
      <c r="E395" s="1" t="str">
        <f>'ScienceDirect - Initial'!E398</f>
        <v>Learning and Memory: A Comprehensive Reference (Second Edition)</v>
      </c>
      <c r="F395" s="1" t="str">
        <f>'ScienceDirect - Initial'!F398</f>
        <v>978-0-12-805291-4</v>
      </c>
      <c r="H395" s="1">
        <v>1</v>
      </c>
      <c r="I395" s="1">
        <v>1</v>
      </c>
      <c r="J395" t="b">
        <f t="shared" si="6"/>
        <v>1</v>
      </c>
      <c r="K395" t="e">
        <f t="array" ref="K395">INDEX($A$7:$F$3066,SMALL(IF(COUNTIF($L$5,$H$7:$H$3066)*COUNTIF($L$5,$I$7:$I$3066),MATCH(ROW($A$7:$A$3066),ROW($A$7:$A$3066)),""),ROWS($B$1:B389)),COLUMNS($A$1:B391))</f>
        <v>#NUM!</v>
      </c>
      <c r="L395" t="e">
        <f t="array" ref="L395">INDEX($A$7:$F$3066,SMALL(IF(COUNTIF($L$5,$H$7:$H$3066)*COUNTIF($L$5,$I$7:$I$3066),MATCH(ROW($A$7:$A$3066),ROW($A$7:$A$3066)),""),ROWS($B$1:C389)),COLUMNS($A$1:C391))</f>
        <v>#NUM!</v>
      </c>
      <c r="M395" t="e">
        <f t="array" ref="M395">INDEX($A$7:$F$3066,SMALL(IF(COUNTIF($L$5,$H$7:$H$3066)*COUNTIF($L$5,$I$7:$I$3066),MATCH(ROW($A$7:$A$3066),ROW($A$7:$A$3066)),""),ROWS($B$1:D389)),COLUMNS($A$1:D391))</f>
        <v>#NUM!</v>
      </c>
      <c r="N395" t="e">
        <f t="array" ref="N395">INDEX($A$7:$F$3066,SMALL(IF(COUNTIF($L$5,$H$7:$H$3066)*COUNTIF($L$5,$I$7:$I$3066),MATCH(ROW($A$7:$A$3066),ROW($A$7:$A$3066)),""),ROWS($B$1:E389)),COLUMNS($A$1:E391))</f>
        <v>#NUM!</v>
      </c>
      <c r="O395" t="e">
        <f t="array" ref="O395">INDEX($A$7:$F$3066,SMALL(IF(COUNTIF($L$5,$H$7:$H$3066)*COUNTIF($L$5,$I$7:$I$3066),MATCH(ROW($A$7:$A$3066),ROW($A$7:$A$3066)),""),ROWS($B$1:F389)),COLUMNS($A$1:F391))</f>
        <v>#NUM!</v>
      </c>
    </row>
    <row r="396" spans="1:15">
      <c r="A396" s="1">
        <f>'ScienceDirect - Initial'!A399</f>
        <v>0</v>
      </c>
      <c r="B396" s="1">
        <f>'ScienceDirect - Initial'!B399</f>
        <v>2007</v>
      </c>
      <c r="C396" s="1" t="str">
        <f>'ScienceDirect - Initial'!C399</f>
        <v>Sanabria, Federico; Killeen, Peter R.</v>
      </c>
      <c r="D396" s="1" t="str">
        <f>'ScienceDirect - Initial'!D399</f>
        <v>Temporal generalization accounts for response resurgence in the peak procedure</v>
      </c>
      <c r="E396" s="1" t="str">
        <f>'ScienceDirect - Initial'!E399</f>
        <v>The Psychology of Time:A Tribute to the Contributions of Russell M. Church</v>
      </c>
      <c r="F396" s="1">
        <f>'ScienceDirect - Initial'!F399</f>
        <v>0</v>
      </c>
      <c r="H396" s="1">
        <v>1</v>
      </c>
      <c r="I396" s="1">
        <v>1</v>
      </c>
      <c r="J396" t="b">
        <f t="shared" si="6"/>
        <v>1</v>
      </c>
      <c r="K396" t="e">
        <f t="array" ref="K396">INDEX($A$7:$F$3066,SMALL(IF(COUNTIF($L$5,$H$7:$H$3066)*COUNTIF($L$5,$I$7:$I$3066),MATCH(ROW($A$7:$A$3066),ROW($A$7:$A$3066)),""),ROWS($B$1:B390)),COLUMNS($A$1:B392))</f>
        <v>#NUM!</v>
      </c>
      <c r="L396" t="e">
        <f t="array" ref="L396">INDEX($A$7:$F$3066,SMALL(IF(COUNTIF($L$5,$H$7:$H$3066)*COUNTIF($L$5,$I$7:$I$3066),MATCH(ROW($A$7:$A$3066),ROW($A$7:$A$3066)),""),ROWS($B$1:C390)),COLUMNS($A$1:C392))</f>
        <v>#NUM!</v>
      </c>
      <c r="M396" t="e">
        <f t="array" ref="M396">INDEX($A$7:$F$3066,SMALL(IF(COUNTIF($L$5,$H$7:$H$3066)*COUNTIF($L$5,$I$7:$I$3066),MATCH(ROW($A$7:$A$3066),ROW($A$7:$A$3066)),""),ROWS($B$1:D390)),COLUMNS($A$1:D392))</f>
        <v>#NUM!</v>
      </c>
      <c r="N396" t="e">
        <f t="array" ref="N396">INDEX($A$7:$F$3066,SMALL(IF(COUNTIF($L$5,$H$7:$H$3066)*COUNTIF($L$5,$I$7:$I$3066),MATCH(ROW($A$7:$A$3066),ROW($A$7:$A$3066)),""),ROWS($B$1:E390)),COLUMNS($A$1:E392))</f>
        <v>#NUM!</v>
      </c>
      <c r="O396" t="e">
        <f t="array" ref="O396">INDEX($A$7:$F$3066,SMALL(IF(COUNTIF($L$5,$H$7:$H$3066)*COUNTIF($L$5,$I$7:$I$3066),MATCH(ROW($A$7:$A$3066),ROW($A$7:$A$3066)),""),ROWS($B$1:F390)),COLUMNS($A$1:F392))</f>
        <v>#NUM!</v>
      </c>
    </row>
    <row r="397" spans="1:15">
      <c r="A397" s="1">
        <f>'ScienceDirect - Initial'!A400</f>
        <v>0</v>
      </c>
      <c r="B397" s="1">
        <f>'ScienceDirect - Initial'!B400</f>
        <v>2017</v>
      </c>
      <c r="C397" s="1" t="str">
        <f>'ScienceDirect - Initial'!C400</f>
        <v>Hall, Nathaniel J.</v>
      </c>
      <c r="D397" s="1" t="str">
        <f>'ScienceDirect - Initial'!D400</f>
        <v>Persistence and resistance to extinction in the domestic dog: Basic research and applications to canine training</v>
      </c>
      <c r="E397" s="1" t="str">
        <f>'ScienceDirect - Initial'!E400</f>
        <v>SQAB 2016: Persistence and Relapse</v>
      </c>
      <c r="F397" s="1">
        <f>'ScienceDirect - Initial'!F400</f>
        <v>0</v>
      </c>
      <c r="H397" s="1">
        <v>0</v>
      </c>
      <c r="I397" s="1">
        <v>0</v>
      </c>
      <c r="J397" t="b">
        <f t="shared" si="6"/>
        <v>1</v>
      </c>
      <c r="K397" t="e">
        <f t="array" ref="K397">INDEX($A$7:$F$3066,SMALL(IF(COUNTIF($L$5,$H$7:$H$3066)*COUNTIF($L$5,$I$7:$I$3066),MATCH(ROW($A$7:$A$3066),ROW($A$7:$A$3066)),""),ROWS($B$1:B391)),COLUMNS($A$1:B393))</f>
        <v>#NUM!</v>
      </c>
      <c r="L397" t="e">
        <f t="array" ref="L397">INDEX($A$7:$F$3066,SMALL(IF(COUNTIF($L$5,$H$7:$H$3066)*COUNTIF($L$5,$I$7:$I$3066),MATCH(ROW($A$7:$A$3066),ROW($A$7:$A$3066)),""),ROWS($B$1:C391)),COLUMNS($A$1:C393))</f>
        <v>#NUM!</v>
      </c>
      <c r="M397" t="e">
        <f t="array" ref="M397">INDEX($A$7:$F$3066,SMALL(IF(COUNTIF($L$5,$H$7:$H$3066)*COUNTIF($L$5,$I$7:$I$3066),MATCH(ROW($A$7:$A$3066),ROW($A$7:$A$3066)),""),ROWS($B$1:D391)),COLUMNS($A$1:D393))</f>
        <v>#NUM!</v>
      </c>
      <c r="N397" t="e">
        <f t="array" ref="N397">INDEX($A$7:$F$3066,SMALL(IF(COUNTIF($L$5,$H$7:$H$3066)*COUNTIF($L$5,$I$7:$I$3066),MATCH(ROW($A$7:$A$3066),ROW($A$7:$A$3066)),""),ROWS($B$1:E391)),COLUMNS($A$1:E393))</f>
        <v>#NUM!</v>
      </c>
      <c r="O397" t="e">
        <f t="array" ref="O397">INDEX($A$7:$F$3066,SMALL(IF(COUNTIF($L$5,$H$7:$H$3066)*COUNTIF($L$5,$I$7:$I$3066),MATCH(ROW($A$7:$A$3066),ROW($A$7:$A$3066)),""),ROWS($B$1:F391)),COLUMNS($A$1:F393))</f>
        <v>#NUM!</v>
      </c>
    </row>
    <row r="398" spans="1:15">
      <c r="A398" s="1">
        <f>'ScienceDirect - Initial'!A401</f>
        <v>0</v>
      </c>
      <c r="B398" s="1">
        <f>'ScienceDirect - Initial'!B401</f>
        <v>2019</v>
      </c>
      <c r="C398" s="1" t="str">
        <f>'ScienceDirect - Initial'!C401</f>
        <v>Kazan, Theodore; Charntikov, Sergios</v>
      </c>
      <c r="D398" s="1" t="str">
        <f>'ScienceDirect - Initial'!D401</f>
        <v>Individual differences in responding to bupropion or varenicline in a preclinical model of nicotine self-administration vary according to individual demand for nicotine</v>
      </c>
      <c r="E398" s="1" t="str">
        <f>'ScienceDirect - Initial'!E401</f>
        <v>Neuropharmacology</v>
      </c>
      <c r="F398" s="1">
        <f>'ScienceDirect - Initial'!F401</f>
        <v>0</v>
      </c>
      <c r="H398" s="1">
        <v>0</v>
      </c>
      <c r="I398" s="1">
        <v>0</v>
      </c>
      <c r="J398" t="b">
        <f t="shared" si="6"/>
        <v>1</v>
      </c>
      <c r="K398" t="e">
        <f t="array" ref="K398">INDEX($A$7:$F$3066,SMALL(IF(COUNTIF($L$5,$H$7:$H$3066)*COUNTIF($L$5,$I$7:$I$3066),MATCH(ROW($A$7:$A$3066),ROW($A$7:$A$3066)),""),ROWS($B$1:B392)),COLUMNS($A$1:B394))</f>
        <v>#NUM!</v>
      </c>
      <c r="L398" t="e">
        <f t="array" ref="L398">INDEX($A$7:$F$3066,SMALL(IF(COUNTIF($L$5,$H$7:$H$3066)*COUNTIF($L$5,$I$7:$I$3066),MATCH(ROW($A$7:$A$3066),ROW($A$7:$A$3066)),""),ROWS($B$1:C392)),COLUMNS($A$1:C394))</f>
        <v>#NUM!</v>
      </c>
      <c r="M398" t="e">
        <f t="array" ref="M398">INDEX($A$7:$F$3066,SMALL(IF(COUNTIF($L$5,$H$7:$H$3066)*COUNTIF($L$5,$I$7:$I$3066),MATCH(ROW($A$7:$A$3066),ROW($A$7:$A$3066)),""),ROWS($B$1:D392)),COLUMNS($A$1:D394))</f>
        <v>#NUM!</v>
      </c>
      <c r="N398" t="e">
        <f t="array" ref="N398">INDEX($A$7:$F$3066,SMALL(IF(COUNTIF($L$5,$H$7:$H$3066)*COUNTIF($L$5,$I$7:$I$3066),MATCH(ROW($A$7:$A$3066),ROW($A$7:$A$3066)),""),ROWS($B$1:E392)),COLUMNS($A$1:E394))</f>
        <v>#NUM!</v>
      </c>
      <c r="O398" t="e">
        <f t="array" ref="O398">INDEX($A$7:$F$3066,SMALL(IF(COUNTIF($L$5,$H$7:$H$3066)*COUNTIF($L$5,$I$7:$I$3066),MATCH(ROW($A$7:$A$3066),ROW($A$7:$A$3066)),""),ROWS($B$1:F392)),COLUMNS($A$1:F394))</f>
        <v>#NUM!</v>
      </c>
    </row>
    <row r="399" spans="1:15">
      <c r="A399" s="1">
        <f>'ScienceDirect - Initial'!A402</f>
        <v>0</v>
      </c>
      <c r="B399" s="1">
        <f>'ScienceDirect - Initial'!B402</f>
        <v>2018</v>
      </c>
      <c r="C399" s="1" t="str">
        <f>'ScienceDirect - Initial'!C402</f>
        <v>Hunter, Amy Silvestri</v>
      </c>
      <c r="D399" s="1" t="str">
        <f>'ScienceDirect - Initial'!D402</f>
        <v>REM deprivation but not sleep fragmentation produces a sex-specific impairment in extinction</v>
      </c>
      <c r="E399" s="1" t="str">
        <f>'ScienceDirect - Initial'!E402</f>
        <v>Physiology &amp; Behavior</v>
      </c>
      <c r="F399" s="1">
        <f>'ScienceDirect - Initial'!F402</f>
        <v>0</v>
      </c>
      <c r="H399" s="1">
        <v>0</v>
      </c>
      <c r="I399" s="1">
        <v>0</v>
      </c>
      <c r="J399" t="b">
        <f t="shared" si="6"/>
        <v>1</v>
      </c>
      <c r="K399" t="e">
        <f t="array" ref="K399">INDEX($A$7:$F$3066,SMALL(IF(COUNTIF($L$5,$H$7:$H$3066)*COUNTIF($L$5,$I$7:$I$3066),MATCH(ROW($A$7:$A$3066),ROW($A$7:$A$3066)),""),ROWS($B$1:B393)),COLUMNS($A$1:B395))</f>
        <v>#NUM!</v>
      </c>
      <c r="L399" t="e">
        <f t="array" ref="L399">INDEX($A$7:$F$3066,SMALL(IF(COUNTIF($L$5,$H$7:$H$3066)*COUNTIF($L$5,$I$7:$I$3066),MATCH(ROW($A$7:$A$3066),ROW($A$7:$A$3066)),""),ROWS($B$1:C393)),COLUMNS($A$1:C395))</f>
        <v>#NUM!</v>
      </c>
      <c r="M399" t="e">
        <f t="array" ref="M399">INDEX($A$7:$F$3066,SMALL(IF(COUNTIF($L$5,$H$7:$H$3066)*COUNTIF($L$5,$I$7:$I$3066),MATCH(ROW($A$7:$A$3066),ROW($A$7:$A$3066)),""),ROWS($B$1:D393)),COLUMNS($A$1:D395))</f>
        <v>#NUM!</v>
      </c>
      <c r="N399" t="e">
        <f t="array" ref="N399">INDEX($A$7:$F$3066,SMALL(IF(COUNTIF($L$5,$H$7:$H$3066)*COUNTIF($L$5,$I$7:$I$3066),MATCH(ROW($A$7:$A$3066),ROW($A$7:$A$3066)),""),ROWS($B$1:E393)),COLUMNS($A$1:E395))</f>
        <v>#NUM!</v>
      </c>
      <c r="O399" t="e">
        <f t="array" ref="O399">INDEX($A$7:$F$3066,SMALL(IF(COUNTIF($L$5,$H$7:$H$3066)*COUNTIF($L$5,$I$7:$I$3066),MATCH(ROW($A$7:$A$3066),ROW($A$7:$A$3066)),""),ROWS($B$1:F393)),COLUMNS($A$1:F395))</f>
        <v>#NUM!</v>
      </c>
    </row>
    <row r="400" spans="1:15">
      <c r="A400" s="1">
        <f>'ScienceDirect - Initial'!A403</f>
        <v>0</v>
      </c>
      <c r="B400" s="1">
        <f>'ScienceDirect - Initial'!B403</f>
        <v>2019</v>
      </c>
      <c r="C400" s="1" t="str">
        <f>'ScienceDirect - Initial'!C403</f>
        <v>Cox, David J.; Bolívar, Hypatia A.; Barlow, Molly A.</v>
      </c>
      <c r="D400" s="1" t="str">
        <f>'ScienceDirect - Initial'!D403</f>
        <v>Multiple control responses and resurgence of human behavior</v>
      </c>
      <c r="E400" s="1" t="str">
        <f>'ScienceDirect - Initial'!E403</f>
        <v>Behavioural Processes</v>
      </c>
      <c r="F400" s="1">
        <f>'ScienceDirect - Initial'!F403</f>
        <v>0</v>
      </c>
      <c r="H400" s="1">
        <v>1</v>
      </c>
      <c r="I400" s="1">
        <v>1</v>
      </c>
      <c r="J400" t="b">
        <f t="shared" si="6"/>
        <v>1</v>
      </c>
      <c r="K400" t="e">
        <f t="array" ref="K400">INDEX($A$7:$F$3066,SMALL(IF(COUNTIF($L$5,$H$7:$H$3066)*COUNTIF($L$5,$I$7:$I$3066),MATCH(ROW($A$7:$A$3066),ROW($A$7:$A$3066)),""),ROWS($B$1:B394)),COLUMNS($A$1:B396))</f>
        <v>#NUM!</v>
      </c>
      <c r="L400" t="e">
        <f t="array" ref="L400">INDEX($A$7:$F$3066,SMALL(IF(COUNTIF($L$5,$H$7:$H$3066)*COUNTIF($L$5,$I$7:$I$3066),MATCH(ROW($A$7:$A$3066),ROW($A$7:$A$3066)),""),ROWS($B$1:C394)),COLUMNS($A$1:C396))</f>
        <v>#NUM!</v>
      </c>
      <c r="M400" t="e">
        <f t="array" ref="M400">INDEX($A$7:$F$3066,SMALL(IF(COUNTIF($L$5,$H$7:$H$3066)*COUNTIF($L$5,$I$7:$I$3066),MATCH(ROW($A$7:$A$3066),ROW($A$7:$A$3066)),""),ROWS($B$1:D394)),COLUMNS($A$1:D396))</f>
        <v>#NUM!</v>
      </c>
      <c r="N400" t="e">
        <f t="array" ref="N400">INDEX($A$7:$F$3066,SMALL(IF(COUNTIF($L$5,$H$7:$H$3066)*COUNTIF($L$5,$I$7:$I$3066),MATCH(ROW($A$7:$A$3066),ROW($A$7:$A$3066)),""),ROWS($B$1:E394)),COLUMNS($A$1:E396))</f>
        <v>#NUM!</v>
      </c>
      <c r="O400" t="e">
        <f t="array" ref="O400">INDEX($A$7:$F$3066,SMALL(IF(COUNTIF($L$5,$H$7:$H$3066)*COUNTIF($L$5,$I$7:$I$3066),MATCH(ROW($A$7:$A$3066),ROW($A$7:$A$3066)),""),ROWS($B$1:F394)),COLUMNS($A$1:F396))</f>
        <v>#NUM!</v>
      </c>
    </row>
    <row r="401" spans="1:15">
      <c r="A401" s="1">
        <f>'ScienceDirect - Initial'!A404</f>
        <v>0</v>
      </c>
      <c r="B401" s="1">
        <f>'ScienceDirect - Initial'!B404</f>
        <v>2017</v>
      </c>
      <c r="C401" s="1" t="str">
        <f>'ScienceDirect - Initial'!C404</f>
        <v>Liddon, Clare J.; Kelley, Michael E.; Podlesnik, Christopher A.</v>
      </c>
      <c r="D401" s="1" t="str">
        <f>'ScienceDirect - Initial'!D404</f>
        <v>An animal model of differential reinforcement of alternative behavior</v>
      </c>
      <c r="E401" s="1" t="str">
        <f>'ScienceDirect - Initial'!E404</f>
        <v>Learning and Motivation</v>
      </c>
      <c r="F401" s="1">
        <f>'ScienceDirect - Initial'!F404</f>
        <v>0</v>
      </c>
      <c r="H401" s="1">
        <v>1</v>
      </c>
      <c r="I401" s="1">
        <v>1</v>
      </c>
      <c r="J401" t="b">
        <f t="shared" si="6"/>
        <v>1</v>
      </c>
      <c r="K401" t="e">
        <f t="array" ref="K401">INDEX($A$7:$F$3066,SMALL(IF(COUNTIF($L$5,$H$7:$H$3066)*COUNTIF($L$5,$I$7:$I$3066),MATCH(ROW($A$7:$A$3066),ROW($A$7:$A$3066)),""),ROWS($B$1:B395)),COLUMNS($A$1:B397))</f>
        <v>#NUM!</v>
      </c>
      <c r="L401" t="e">
        <f t="array" ref="L401">INDEX($A$7:$F$3066,SMALL(IF(COUNTIF($L$5,$H$7:$H$3066)*COUNTIF($L$5,$I$7:$I$3066),MATCH(ROW($A$7:$A$3066),ROW($A$7:$A$3066)),""),ROWS($B$1:C395)),COLUMNS($A$1:C397))</f>
        <v>#NUM!</v>
      </c>
      <c r="M401" t="e">
        <f t="array" ref="M401">INDEX($A$7:$F$3066,SMALL(IF(COUNTIF($L$5,$H$7:$H$3066)*COUNTIF($L$5,$I$7:$I$3066),MATCH(ROW($A$7:$A$3066),ROW($A$7:$A$3066)),""),ROWS($B$1:D395)),COLUMNS($A$1:D397))</f>
        <v>#NUM!</v>
      </c>
      <c r="N401" t="e">
        <f t="array" ref="N401">INDEX($A$7:$F$3066,SMALL(IF(COUNTIF($L$5,$H$7:$H$3066)*COUNTIF($L$5,$I$7:$I$3066),MATCH(ROW($A$7:$A$3066),ROW($A$7:$A$3066)),""),ROWS($B$1:E395)),COLUMNS($A$1:E397))</f>
        <v>#NUM!</v>
      </c>
      <c r="O401" t="e">
        <f t="array" ref="O401">INDEX($A$7:$F$3066,SMALL(IF(COUNTIF($L$5,$H$7:$H$3066)*COUNTIF($L$5,$I$7:$I$3066),MATCH(ROW($A$7:$A$3066),ROW($A$7:$A$3066)),""),ROWS($B$1:F395)),COLUMNS($A$1:F397))</f>
        <v>#NUM!</v>
      </c>
    </row>
    <row r="402" spans="1:15">
      <c r="A402" s="1">
        <f>'ScienceDirect - Initial'!A405</f>
        <v>0</v>
      </c>
      <c r="B402" s="1">
        <f>'ScienceDirect - Initial'!B405</f>
        <v>2017</v>
      </c>
      <c r="C402" s="1" t="str">
        <f>'ScienceDirect - Initial'!C405</f>
        <v>Shahan, Timothy A.; Craig, Andrew R.</v>
      </c>
      <c r="D402" s="1" t="str">
        <f>'ScienceDirect - Initial'!D405</f>
        <v>Resurgence as Choice</v>
      </c>
      <c r="E402" s="1" t="str">
        <f>'ScienceDirect - Initial'!E405</f>
        <v>SQAB 2016: Persistence and Relapse</v>
      </c>
      <c r="F402" s="1">
        <f>'ScienceDirect - Initial'!F405</f>
        <v>0</v>
      </c>
      <c r="H402" s="1">
        <v>1</v>
      </c>
      <c r="I402" s="1">
        <v>1</v>
      </c>
      <c r="J402" t="b">
        <f t="shared" si="6"/>
        <v>1</v>
      </c>
      <c r="K402" t="e">
        <f t="array" ref="K402">INDEX($A$7:$F$3066,SMALL(IF(COUNTIF($L$5,$H$7:$H$3066)*COUNTIF($L$5,$I$7:$I$3066),MATCH(ROW($A$7:$A$3066),ROW($A$7:$A$3066)),""),ROWS($B$1:B396)),COLUMNS($A$1:B398))</f>
        <v>#NUM!</v>
      </c>
      <c r="L402" t="e">
        <f t="array" ref="L402">INDEX($A$7:$F$3066,SMALL(IF(COUNTIF($L$5,$H$7:$H$3066)*COUNTIF($L$5,$I$7:$I$3066),MATCH(ROW($A$7:$A$3066),ROW($A$7:$A$3066)),""),ROWS($B$1:C396)),COLUMNS($A$1:C398))</f>
        <v>#NUM!</v>
      </c>
      <c r="M402" t="e">
        <f t="array" ref="M402">INDEX($A$7:$F$3066,SMALL(IF(COUNTIF($L$5,$H$7:$H$3066)*COUNTIF($L$5,$I$7:$I$3066),MATCH(ROW($A$7:$A$3066),ROW($A$7:$A$3066)),""),ROWS($B$1:D396)),COLUMNS($A$1:D398))</f>
        <v>#NUM!</v>
      </c>
      <c r="N402" t="e">
        <f t="array" ref="N402">INDEX($A$7:$F$3066,SMALL(IF(COUNTIF($L$5,$H$7:$H$3066)*COUNTIF($L$5,$I$7:$I$3066),MATCH(ROW($A$7:$A$3066),ROW($A$7:$A$3066)),""),ROWS($B$1:E396)),COLUMNS($A$1:E398))</f>
        <v>#NUM!</v>
      </c>
      <c r="O402" t="e">
        <f t="array" ref="O402">INDEX($A$7:$F$3066,SMALL(IF(COUNTIF($L$5,$H$7:$H$3066)*COUNTIF($L$5,$I$7:$I$3066),MATCH(ROW($A$7:$A$3066),ROW($A$7:$A$3066)),""),ROWS($B$1:F396)),COLUMNS($A$1:F398))</f>
        <v>#NUM!</v>
      </c>
    </row>
    <row r="403" spans="1:15">
      <c r="A403" s="1">
        <f>'ScienceDirect - Initial'!A406</f>
        <v>0</v>
      </c>
      <c r="B403" s="1">
        <f>'ScienceDirect - Initial'!B406</f>
        <v>2017</v>
      </c>
      <c r="C403" s="1" t="str">
        <f>'ScienceDirect - Initial'!C406</f>
        <v>Ali, Syed Farooq; Gowda, Guru S.; Jaisoorya, T.S.; Math, Suresh Bada</v>
      </c>
      <c r="D403" s="1" t="str">
        <f>'ScienceDirect - Initial'!D406</f>
        <v>Resurgence of catatonia following tapering or stoppage of lorazepam – A case series and implications</v>
      </c>
      <c r="E403" s="1" t="str">
        <f>'ScienceDirect - Initial'!E406</f>
        <v>Asian Journal of Psychiatry</v>
      </c>
      <c r="F403" s="1">
        <f>'ScienceDirect - Initial'!F406</f>
        <v>0</v>
      </c>
      <c r="H403" s="1">
        <v>0</v>
      </c>
      <c r="I403" s="1">
        <v>0</v>
      </c>
      <c r="J403" t="b">
        <f t="shared" si="6"/>
        <v>1</v>
      </c>
      <c r="K403" t="e">
        <f t="array" ref="K403">INDEX($A$7:$F$3066,SMALL(IF(COUNTIF($L$5,$H$7:$H$3066)*COUNTIF($L$5,$I$7:$I$3066),MATCH(ROW($A$7:$A$3066),ROW($A$7:$A$3066)),""),ROWS($B$1:B397)),COLUMNS($A$1:B399))</f>
        <v>#NUM!</v>
      </c>
      <c r="L403" t="e">
        <f t="array" ref="L403">INDEX($A$7:$F$3066,SMALL(IF(COUNTIF($L$5,$H$7:$H$3066)*COUNTIF($L$5,$I$7:$I$3066),MATCH(ROW($A$7:$A$3066),ROW($A$7:$A$3066)),""),ROWS($B$1:C397)),COLUMNS($A$1:C399))</f>
        <v>#NUM!</v>
      </c>
      <c r="M403" t="e">
        <f t="array" ref="M403">INDEX($A$7:$F$3066,SMALL(IF(COUNTIF($L$5,$H$7:$H$3066)*COUNTIF($L$5,$I$7:$I$3066),MATCH(ROW($A$7:$A$3066),ROW($A$7:$A$3066)),""),ROWS($B$1:D397)),COLUMNS($A$1:D399))</f>
        <v>#NUM!</v>
      </c>
      <c r="N403" t="e">
        <f t="array" ref="N403">INDEX($A$7:$F$3066,SMALL(IF(COUNTIF($L$5,$H$7:$H$3066)*COUNTIF($L$5,$I$7:$I$3066),MATCH(ROW($A$7:$A$3066),ROW($A$7:$A$3066)),""),ROWS($B$1:E397)),COLUMNS($A$1:E399))</f>
        <v>#NUM!</v>
      </c>
      <c r="O403" t="e">
        <f t="array" ref="O403">INDEX($A$7:$F$3066,SMALL(IF(COUNTIF($L$5,$H$7:$H$3066)*COUNTIF($L$5,$I$7:$I$3066),MATCH(ROW($A$7:$A$3066),ROW($A$7:$A$3066)),""),ROWS($B$1:F397)),COLUMNS($A$1:F399))</f>
        <v>#NUM!</v>
      </c>
    </row>
    <row r="404" spans="1:15">
      <c r="A404" s="1">
        <f>'ScienceDirect - Initial'!A407</f>
        <v>0</v>
      </c>
      <c r="B404" s="1">
        <f>'ScienceDirect - Initial'!B407</f>
        <v>2013</v>
      </c>
      <c r="C404" s="1" t="str">
        <f>'ScienceDirect - Initial'!C407</f>
        <v>Terry, Alan J.</v>
      </c>
      <c r="D404" s="1" t="str">
        <f>'ScienceDirect - Initial'!D407</f>
        <v>Prey resurgence from mortality events in predator–prey models</v>
      </c>
      <c r="E404" s="1" t="str">
        <f>'ScienceDirect - Initial'!E407</f>
        <v>Nonlinear Analysis: Real World Applications</v>
      </c>
      <c r="F404" s="1">
        <f>'ScienceDirect - Initial'!F407</f>
        <v>0</v>
      </c>
      <c r="H404" s="1">
        <v>0</v>
      </c>
      <c r="I404" s="1">
        <v>0</v>
      </c>
      <c r="J404" t="b">
        <f t="shared" si="6"/>
        <v>1</v>
      </c>
      <c r="K404" t="e">
        <f t="array" ref="K404">INDEX($A$7:$F$3066,SMALL(IF(COUNTIF($L$5,$H$7:$H$3066)*COUNTIF($L$5,$I$7:$I$3066),MATCH(ROW($A$7:$A$3066),ROW($A$7:$A$3066)),""),ROWS($B$1:B398)),COLUMNS($A$1:B400))</f>
        <v>#NUM!</v>
      </c>
      <c r="L404" t="e">
        <f t="array" ref="L404">INDEX($A$7:$F$3066,SMALL(IF(COUNTIF($L$5,$H$7:$H$3066)*COUNTIF($L$5,$I$7:$I$3066),MATCH(ROW($A$7:$A$3066),ROW($A$7:$A$3066)),""),ROWS($B$1:C398)),COLUMNS($A$1:C400))</f>
        <v>#NUM!</v>
      </c>
      <c r="M404" t="e">
        <f t="array" ref="M404">INDEX($A$7:$F$3066,SMALL(IF(COUNTIF($L$5,$H$7:$H$3066)*COUNTIF($L$5,$I$7:$I$3066),MATCH(ROW($A$7:$A$3066),ROW($A$7:$A$3066)),""),ROWS($B$1:D398)),COLUMNS($A$1:D400))</f>
        <v>#NUM!</v>
      </c>
      <c r="N404" t="e">
        <f t="array" ref="N404">INDEX($A$7:$F$3066,SMALL(IF(COUNTIF($L$5,$H$7:$H$3066)*COUNTIF($L$5,$I$7:$I$3066),MATCH(ROW($A$7:$A$3066),ROW($A$7:$A$3066)),""),ROWS($B$1:E398)),COLUMNS($A$1:E400))</f>
        <v>#NUM!</v>
      </c>
      <c r="O404" t="e">
        <f t="array" ref="O404">INDEX($A$7:$F$3066,SMALL(IF(COUNTIF($L$5,$H$7:$H$3066)*COUNTIF($L$5,$I$7:$I$3066),MATCH(ROW($A$7:$A$3066),ROW($A$7:$A$3066)),""),ROWS($B$1:F398)),COLUMNS($A$1:F400))</f>
        <v>#NUM!</v>
      </c>
    </row>
    <row r="405" spans="1:15">
      <c r="A405" s="1">
        <f>'ScienceDirect - Initial'!A408</f>
        <v>0</v>
      </c>
      <c r="B405" s="1">
        <f>'ScienceDirect - Initial'!B408</f>
        <v>1993</v>
      </c>
      <c r="C405" s="1" t="str">
        <f>'ScienceDirect - Initial'!C408</f>
        <v>Tobeña, Adolf; Fernández-Teruel, Alberto; Escorihuela, Rosa Maria; Núñez, Juan Francisco; Zapata, Agustin; Ferré, Pilar; Sánchez, Rosario</v>
      </c>
      <c r="D405" s="1" t="str">
        <f>'ScienceDirect - Initial'!D408</f>
        <v>Limits of habituation and extinction: implications for relapse prevention programs in addictions</v>
      </c>
      <c r="E405" s="1" t="str">
        <f>'ScienceDirect - Initial'!E408</f>
        <v>Drug and Alcohol Dependence</v>
      </c>
      <c r="F405" s="1">
        <f>'ScienceDirect - Initial'!F408</f>
        <v>0</v>
      </c>
      <c r="H405" s="1">
        <v>0</v>
      </c>
      <c r="I405" s="1">
        <v>0</v>
      </c>
      <c r="J405" t="b">
        <f t="shared" si="6"/>
        <v>1</v>
      </c>
      <c r="K405" t="e">
        <f t="array" ref="K405">INDEX($A$7:$F$3066,SMALL(IF(COUNTIF($L$5,$H$7:$H$3066)*COUNTIF($L$5,$I$7:$I$3066),MATCH(ROW($A$7:$A$3066),ROW($A$7:$A$3066)),""),ROWS($B$1:B399)),COLUMNS($A$1:B401))</f>
        <v>#NUM!</v>
      </c>
      <c r="L405" t="e">
        <f t="array" ref="L405">INDEX($A$7:$F$3066,SMALL(IF(COUNTIF($L$5,$H$7:$H$3066)*COUNTIF($L$5,$I$7:$I$3066),MATCH(ROW($A$7:$A$3066),ROW($A$7:$A$3066)),""),ROWS($B$1:C399)),COLUMNS($A$1:C401))</f>
        <v>#NUM!</v>
      </c>
      <c r="M405" t="e">
        <f t="array" ref="M405">INDEX($A$7:$F$3066,SMALL(IF(COUNTIF($L$5,$H$7:$H$3066)*COUNTIF($L$5,$I$7:$I$3066),MATCH(ROW($A$7:$A$3066),ROW($A$7:$A$3066)),""),ROWS($B$1:D399)),COLUMNS($A$1:D401))</f>
        <v>#NUM!</v>
      </c>
      <c r="N405" t="e">
        <f t="array" ref="N405">INDEX($A$7:$F$3066,SMALL(IF(COUNTIF($L$5,$H$7:$H$3066)*COUNTIF($L$5,$I$7:$I$3066),MATCH(ROW($A$7:$A$3066),ROW($A$7:$A$3066)),""),ROWS($B$1:E399)),COLUMNS($A$1:E401))</f>
        <v>#NUM!</v>
      </c>
      <c r="O405" t="e">
        <f t="array" ref="O405">INDEX($A$7:$F$3066,SMALL(IF(COUNTIF($L$5,$H$7:$H$3066)*COUNTIF($L$5,$I$7:$I$3066),MATCH(ROW($A$7:$A$3066),ROW($A$7:$A$3066)),""),ROWS($B$1:F399)),COLUMNS($A$1:F401))</f>
        <v>#NUM!</v>
      </c>
    </row>
    <row r="406" spans="1:15">
      <c r="A406" s="1">
        <f>'ScienceDirect - Initial'!A409</f>
        <v>0</v>
      </c>
      <c r="B406" s="1">
        <f>'ScienceDirect - Initial'!B409</f>
        <v>2018</v>
      </c>
      <c r="C406" s="1" t="str">
        <f>'ScienceDirect - Initial'!C409</f>
        <v>Call, Nathan A.; Clark, Seth B.; Mevers, Joanna Lomas; Parks, Natalie A.; Volkert, Valerie M.; Scheithauer, Mindy C.</v>
      </c>
      <c r="D406" s="1" t="str">
        <f>'ScienceDirect - Initial'!D409</f>
        <v>An individualized method for establishing and thinning multiple schedules of reinforcement following functional communication training</v>
      </c>
      <c r="E406" s="1" t="str">
        <f>'ScienceDirect - Initial'!E409</f>
        <v>Behavior-analytic interventions for individuals with autism and other developmental disabilities</v>
      </c>
      <c r="F406" s="1">
        <f>'ScienceDirect - Initial'!F409</f>
        <v>0</v>
      </c>
      <c r="H406" s="1">
        <v>1</v>
      </c>
      <c r="I406" s="1">
        <v>1</v>
      </c>
      <c r="J406" t="b">
        <f t="shared" si="6"/>
        <v>1</v>
      </c>
      <c r="K406" t="e">
        <f t="array" ref="K406">INDEX($A$7:$F$3066,SMALL(IF(COUNTIF($L$5,$H$7:$H$3066)*COUNTIF($L$5,$I$7:$I$3066),MATCH(ROW($A$7:$A$3066),ROW($A$7:$A$3066)),""),ROWS($B$1:B400)),COLUMNS($A$1:B402))</f>
        <v>#NUM!</v>
      </c>
      <c r="L406" t="e">
        <f t="array" ref="L406">INDEX($A$7:$F$3066,SMALL(IF(COUNTIF($L$5,$H$7:$H$3066)*COUNTIF($L$5,$I$7:$I$3066),MATCH(ROW($A$7:$A$3066),ROW($A$7:$A$3066)),""),ROWS($B$1:C400)),COLUMNS($A$1:C402))</f>
        <v>#NUM!</v>
      </c>
      <c r="M406" t="e">
        <f t="array" ref="M406">INDEX($A$7:$F$3066,SMALL(IF(COUNTIF($L$5,$H$7:$H$3066)*COUNTIF($L$5,$I$7:$I$3066),MATCH(ROW($A$7:$A$3066),ROW($A$7:$A$3066)),""),ROWS($B$1:D400)),COLUMNS($A$1:D402))</f>
        <v>#NUM!</v>
      </c>
      <c r="N406" t="e">
        <f t="array" ref="N406">INDEX($A$7:$F$3066,SMALL(IF(COUNTIF($L$5,$H$7:$H$3066)*COUNTIF($L$5,$I$7:$I$3066),MATCH(ROW($A$7:$A$3066),ROW($A$7:$A$3066)),""),ROWS($B$1:E400)),COLUMNS($A$1:E402))</f>
        <v>#NUM!</v>
      </c>
      <c r="O406" t="e">
        <f t="array" ref="O406">INDEX($A$7:$F$3066,SMALL(IF(COUNTIF($L$5,$H$7:$H$3066)*COUNTIF($L$5,$I$7:$I$3066),MATCH(ROW($A$7:$A$3066),ROW($A$7:$A$3066)),""),ROWS($B$1:F400)),COLUMNS($A$1:F402))</f>
        <v>#NUM!</v>
      </c>
    </row>
    <row r="407" spans="1:15">
      <c r="A407" s="1">
        <f>'ScienceDirect - Initial'!A410</f>
        <v>0</v>
      </c>
      <c r="B407" s="1">
        <f>'ScienceDirect - Initial'!B410</f>
        <v>2012</v>
      </c>
      <c r="C407" s="1" t="str">
        <f>'ScienceDirect - Initial'!C410</f>
        <v>Bouton, Mark E.; Winterbauer, Neil E.; Todd, Travis P.</v>
      </c>
      <c r="D407" s="1" t="str">
        <f>'ScienceDirect - Initial'!D410</f>
        <v>Relapse processes after the extinction of instrumental learning: Renewal, resurgence, and reacquisition</v>
      </c>
      <c r="E407" s="1" t="str">
        <f>'ScienceDirect - Initial'!E410</f>
        <v>Society for the Quantitative Analyses of Behavior: Extinction</v>
      </c>
      <c r="F407" s="1">
        <f>'ScienceDirect - Initial'!F410</f>
        <v>0</v>
      </c>
      <c r="H407" s="1">
        <v>1</v>
      </c>
      <c r="I407" s="1">
        <v>1</v>
      </c>
      <c r="J407" t="b">
        <f t="shared" si="6"/>
        <v>1</v>
      </c>
      <c r="K407" t="e">
        <f t="array" ref="K407">INDEX($A$7:$F$3066,SMALL(IF(COUNTIF($L$5,$H$7:$H$3066)*COUNTIF($L$5,$I$7:$I$3066),MATCH(ROW($A$7:$A$3066),ROW($A$7:$A$3066)),""),ROWS($B$1:B401)),COLUMNS($A$1:B403))</f>
        <v>#NUM!</v>
      </c>
      <c r="L407" t="e">
        <f t="array" ref="L407">INDEX($A$7:$F$3066,SMALL(IF(COUNTIF($L$5,$H$7:$H$3066)*COUNTIF($L$5,$I$7:$I$3066),MATCH(ROW($A$7:$A$3066),ROW($A$7:$A$3066)),""),ROWS($B$1:C401)),COLUMNS($A$1:C403))</f>
        <v>#NUM!</v>
      </c>
      <c r="M407" t="e">
        <f t="array" ref="M407">INDEX($A$7:$F$3066,SMALL(IF(COUNTIF($L$5,$H$7:$H$3066)*COUNTIF($L$5,$I$7:$I$3066),MATCH(ROW($A$7:$A$3066),ROW($A$7:$A$3066)),""),ROWS($B$1:D401)),COLUMNS($A$1:D403))</f>
        <v>#NUM!</v>
      </c>
      <c r="N407" t="e">
        <f t="array" ref="N407">INDEX($A$7:$F$3066,SMALL(IF(COUNTIF($L$5,$H$7:$H$3066)*COUNTIF($L$5,$I$7:$I$3066),MATCH(ROW($A$7:$A$3066),ROW($A$7:$A$3066)),""),ROWS($B$1:E401)),COLUMNS($A$1:E403))</f>
        <v>#NUM!</v>
      </c>
      <c r="O407" t="e">
        <f t="array" ref="O407">INDEX($A$7:$F$3066,SMALL(IF(COUNTIF($L$5,$H$7:$H$3066)*COUNTIF($L$5,$I$7:$I$3066),MATCH(ROW($A$7:$A$3066),ROW($A$7:$A$3066)),""),ROWS($B$1:F401)),COLUMNS($A$1:F403))</f>
        <v>#NUM!</v>
      </c>
    </row>
    <row r="408" spans="1:15">
      <c r="A408" s="1">
        <f>'ScienceDirect - Initial'!A411</f>
        <v>0</v>
      </c>
      <c r="B408" s="1">
        <f>'ScienceDirect - Initial'!B411</f>
        <v>2010</v>
      </c>
      <c r="C408" s="1" t="str">
        <f>'ScienceDirect - Initial'!C411</f>
        <v>Podlesnik, Christopher A.; Shahan, Timothy A.</v>
      </c>
      <c r="D408" s="1" t="str">
        <f>'ScienceDirect - Initial'!D411</f>
        <v>Extinction, relapse, and behavioral momentum</v>
      </c>
      <c r="E408" s="1" t="str">
        <f>'ScienceDirect - Initial'!E411</f>
        <v>Proceedings of the 32nd Annual Meeting of the Society for the Quantitative Analyses of Behavior</v>
      </c>
      <c r="F408" s="1">
        <f>'ScienceDirect - Initial'!F411</f>
        <v>0</v>
      </c>
      <c r="H408" s="1">
        <v>1</v>
      </c>
      <c r="I408" s="1">
        <v>1</v>
      </c>
      <c r="J408" t="b">
        <f t="shared" si="6"/>
        <v>1</v>
      </c>
      <c r="K408" t="e">
        <f t="array" ref="K408">INDEX($A$7:$F$3066,SMALL(IF(COUNTIF($L$5,$H$7:$H$3066)*COUNTIF($L$5,$I$7:$I$3066),MATCH(ROW($A$7:$A$3066),ROW($A$7:$A$3066)),""),ROWS($B$1:B402)),COLUMNS($A$1:B404))</f>
        <v>#NUM!</v>
      </c>
      <c r="L408" t="e">
        <f t="array" ref="L408">INDEX($A$7:$F$3066,SMALL(IF(COUNTIF($L$5,$H$7:$H$3066)*COUNTIF($L$5,$I$7:$I$3066),MATCH(ROW($A$7:$A$3066),ROW($A$7:$A$3066)),""),ROWS($B$1:C402)),COLUMNS($A$1:C404))</f>
        <v>#NUM!</v>
      </c>
      <c r="M408" t="e">
        <f t="array" ref="M408">INDEX($A$7:$F$3066,SMALL(IF(COUNTIF($L$5,$H$7:$H$3066)*COUNTIF($L$5,$I$7:$I$3066),MATCH(ROW($A$7:$A$3066),ROW($A$7:$A$3066)),""),ROWS($B$1:D402)),COLUMNS($A$1:D404))</f>
        <v>#NUM!</v>
      </c>
      <c r="N408" t="e">
        <f t="array" ref="N408">INDEX($A$7:$F$3066,SMALL(IF(COUNTIF($L$5,$H$7:$H$3066)*COUNTIF($L$5,$I$7:$I$3066),MATCH(ROW($A$7:$A$3066),ROW($A$7:$A$3066)),""),ROWS($B$1:E402)),COLUMNS($A$1:E404))</f>
        <v>#NUM!</v>
      </c>
      <c r="O408" t="e">
        <f t="array" ref="O408">INDEX($A$7:$F$3066,SMALL(IF(COUNTIF($L$5,$H$7:$H$3066)*COUNTIF($L$5,$I$7:$I$3066),MATCH(ROW($A$7:$A$3066),ROW($A$7:$A$3066)),""),ROWS($B$1:F402)),COLUMNS($A$1:F404))</f>
        <v>#NUM!</v>
      </c>
    </row>
    <row r="409" spans="1:15">
      <c r="A409" s="1">
        <f>'ScienceDirect - Initial'!A412</f>
        <v>0</v>
      </c>
      <c r="B409" s="1">
        <f>'ScienceDirect - Initial'!B412</f>
        <v>2018</v>
      </c>
      <c r="C409" s="1" t="str">
        <f>'ScienceDirect - Initial'!C412</f>
        <v>Perrotti, Angelina G.</v>
      </c>
      <c r="D409" s="1" t="str">
        <f>'ScienceDirect - Initial'!D412</f>
        <v>Pollen and Sporormiella evidence for terminal Pleistocene vegetation change and megafaunal extinction at Page-Ladson, Florida</v>
      </c>
      <c r="E409" s="1" t="str">
        <f>'ScienceDirect - Initial'!E412</f>
        <v>From Taphonomy to Human Paleoecology: A Commemorative Issue Celebrating the Career of Gary Haynes, INQUA-HABCOM President from 2003-2011</v>
      </c>
      <c r="F409" s="1">
        <f>'ScienceDirect - Initial'!F412</f>
        <v>0</v>
      </c>
      <c r="H409" s="1">
        <v>0</v>
      </c>
      <c r="I409" s="1">
        <v>0</v>
      </c>
      <c r="J409" t="b">
        <f t="shared" si="6"/>
        <v>1</v>
      </c>
      <c r="K409" t="e">
        <f t="array" ref="K409">INDEX($A$7:$F$3066,SMALL(IF(COUNTIF($L$5,$H$7:$H$3066)*COUNTIF($L$5,$I$7:$I$3066),MATCH(ROW($A$7:$A$3066),ROW($A$7:$A$3066)),""),ROWS($B$1:B403)),COLUMNS($A$1:B405))</f>
        <v>#NUM!</v>
      </c>
      <c r="L409" t="e">
        <f t="array" ref="L409">INDEX($A$7:$F$3066,SMALL(IF(COUNTIF($L$5,$H$7:$H$3066)*COUNTIF($L$5,$I$7:$I$3066),MATCH(ROW($A$7:$A$3066),ROW($A$7:$A$3066)),""),ROWS($B$1:C403)),COLUMNS($A$1:C405))</f>
        <v>#NUM!</v>
      </c>
      <c r="M409" t="e">
        <f t="array" ref="M409">INDEX($A$7:$F$3066,SMALL(IF(COUNTIF($L$5,$H$7:$H$3066)*COUNTIF($L$5,$I$7:$I$3066),MATCH(ROW($A$7:$A$3066),ROW($A$7:$A$3066)),""),ROWS($B$1:D403)),COLUMNS($A$1:D405))</f>
        <v>#NUM!</v>
      </c>
      <c r="N409" t="e">
        <f t="array" ref="N409">INDEX($A$7:$F$3066,SMALL(IF(COUNTIF($L$5,$H$7:$H$3066)*COUNTIF($L$5,$I$7:$I$3066),MATCH(ROW($A$7:$A$3066),ROW($A$7:$A$3066)),""),ROWS($B$1:E403)),COLUMNS($A$1:E405))</f>
        <v>#NUM!</v>
      </c>
      <c r="O409" t="e">
        <f t="array" ref="O409">INDEX($A$7:$F$3066,SMALL(IF(COUNTIF($L$5,$H$7:$H$3066)*COUNTIF($L$5,$I$7:$I$3066),MATCH(ROW($A$7:$A$3066),ROW($A$7:$A$3066)),""),ROWS($B$1:F403)),COLUMNS($A$1:F405))</f>
        <v>#NUM!</v>
      </c>
    </row>
    <row r="410" spans="1:15">
      <c r="A410" s="1">
        <f>'ScienceDirect - Initial'!A413</f>
        <v>0</v>
      </c>
      <c r="B410" s="1">
        <f>'ScienceDirect - Initial'!B413</f>
        <v>2019</v>
      </c>
      <c r="C410" s="1" t="str">
        <f>'ScienceDirect - Initial'!C413</f>
        <v>Puccio, Joseph A.; Cannon, Aileen; Derasari, Kalyani; Friend, Rodney</v>
      </c>
      <c r="D410" s="1" t="str">
        <f>'ScienceDirect - Initial'!D413</f>
        <v>Resurgence of Syphilis</v>
      </c>
      <c r="E410" s="1" t="str">
        <f>'ScienceDirect - Initial'!E413</f>
        <v>Advances in Pediatrics</v>
      </c>
      <c r="F410" s="1">
        <f>'ScienceDirect - Initial'!F413</f>
        <v>0</v>
      </c>
      <c r="H410" s="1">
        <v>0</v>
      </c>
      <c r="I410" s="1">
        <v>0</v>
      </c>
      <c r="J410" t="b">
        <f t="shared" si="6"/>
        <v>1</v>
      </c>
      <c r="K410" t="e">
        <f t="array" ref="K410">INDEX($A$7:$F$3066,SMALL(IF(COUNTIF($L$5,$H$7:$H$3066)*COUNTIF($L$5,$I$7:$I$3066),MATCH(ROW($A$7:$A$3066),ROW($A$7:$A$3066)),""),ROWS($B$1:B404)),COLUMNS($A$1:B406))</f>
        <v>#NUM!</v>
      </c>
      <c r="L410" t="e">
        <f t="array" ref="L410">INDEX($A$7:$F$3066,SMALL(IF(COUNTIF($L$5,$H$7:$H$3066)*COUNTIF($L$5,$I$7:$I$3066),MATCH(ROW($A$7:$A$3066),ROW($A$7:$A$3066)),""),ROWS($B$1:C404)),COLUMNS($A$1:C406))</f>
        <v>#NUM!</v>
      </c>
      <c r="M410" t="e">
        <f t="array" ref="M410">INDEX($A$7:$F$3066,SMALL(IF(COUNTIF($L$5,$H$7:$H$3066)*COUNTIF($L$5,$I$7:$I$3066),MATCH(ROW($A$7:$A$3066),ROW($A$7:$A$3066)),""),ROWS($B$1:D404)),COLUMNS($A$1:D406))</f>
        <v>#NUM!</v>
      </c>
      <c r="N410" t="e">
        <f t="array" ref="N410">INDEX($A$7:$F$3066,SMALL(IF(COUNTIF($L$5,$H$7:$H$3066)*COUNTIF($L$5,$I$7:$I$3066),MATCH(ROW($A$7:$A$3066),ROW($A$7:$A$3066)),""),ROWS($B$1:E404)),COLUMNS($A$1:E406))</f>
        <v>#NUM!</v>
      </c>
      <c r="O410" t="e">
        <f t="array" ref="O410">INDEX($A$7:$F$3066,SMALL(IF(COUNTIF($L$5,$H$7:$H$3066)*COUNTIF($L$5,$I$7:$I$3066),MATCH(ROW($A$7:$A$3066),ROW($A$7:$A$3066)),""),ROWS($B$1:F404)),COLUMNS($A$1:F406))</f>
        <v>#NUM!</v>
      </c>
    </row>
    <row r="411" spans="1:15">
      <c r="A411" s="1">
        <f>'ScienceDirect - Initial'!A414</f>
        <v>0</v>
      </c>
      <c r="B411" s="1">
        <f>'ScienceDirect - Initial'!B414</f>
        <v>2008</v>
      </c>
      <c r="C411" s="1" t="str">
        <f>'ScienceDirect - Initial'!C414</f>
        <v>Blaisdell, A.P.</v>
      </c>
      <c r="D411" s="1" t="str">
        <f>'ScienceDirect - Initial'!D414</f>
        <v>1.10 - Cognitive Dimension of Operant Learning</v>
      </c>
      <c r="E411" s="1" t="str">
        <f>'ScienceDirect - Initial'!E414</f>
        <v>Learning and Memory: A Comprehensive Reference</v>
      </c>
      <c r="F411" s="1" t="str">
        <f>'ScienceDirect - Initial'!F414</f>
        <v>978-0-12-370509-9</v>
      </c>
      <c r="H411" s="1">
        <v>0</v>
      </c>
      <c r="I411" s="1">
        <v>0</v>
      </c>
      <c r="J411" t="b">
        <f t="shared" si="6"/>
        <v>1</v>
      </c>
      <c r="K411" t="e">
        <f t="array" ref="K411">INDEX($A$7:$F$3066,SMALL(IF(COUNTIF($L$5,$H$7:$H$3066)*COUNTIF($L$5,$I$7:$I$3066),MATCH(ROW($A$7:$A$3066),ROW($A$7:$A$3066)),""),ROWS($B$1:B405)),COLUMNS($A$1:B407))</f>
        <v>#NUM!</v>
      </c>
      <c r="L411" t="e">
        <f t="array" ref="L411">INDEX($A$7:$F$3066,SMALL(IF(COUNTIF($L$5,$H$7:$H$3066)*COUNTIF($L$5,$I$7:$I$3066),MATCH(ROW($A$7:$A$3066),ROW($A$7:$A$3066)),""),ROWS($B$1:C405)),COLUMNS($A$1:C407))</f>
        <v>#NUM!</v>
      </c>
      <c r="M411" t="e">
        <f t="array" ref="M411">INDEX($A$7:$F$3066,SMALL(IF(COUNTIF($L$5,$H$7:$H$3066)*COUNTIF($L$5,$I$7:$I$3066),MATCH(ROW($A$7:$A$3066),ROW($A$7:$A$3066)),""),ROWS($B$1:D405)),COLUMNS($A$1:D407))</f>
        <v>#NUM!</v>
      </c>
      <c r="N411" t="e">
        <f t="array" ref="N411">INDEX($A$7:$F$3066,SMALL(IF(COUNTIF($L$5,$H$7:$H$3066)*COUNTIF($L$5,$I$7:$I$3066),MATCH(ROW($A$7:$A$3066),ROW($A$7:$A$3066)),""),ROWS($B$1:E405)),COLUMNS($A$1:E407))</f>
        <v>#NUM!</v>
      </c>
      <c r="O411" t="e">
        <f t="array" ref="O411">INDEX($A$7:$F$3066,SMALL(IF(COUNTIF($L$5,$H$7:$H$3066)*COUNTIF($L$5,$I$7:$I$3066),MATCH(ROW($A$7:$A$3066),ROW($A$7:$A$3066)),""),ROWS($B$1:F405)),COLUMNS($A$1:F407))</f>
        <v>#NUM!</v>
      </c>
    </row>
    <row r="412" spans="1:15">
      <c r="A412" s="1">
        <f>'ScienceDirect - Initial'!A415</f>
        <v>0</v>
      </c>
      <c r="B412" s="1">
        <f>'ScienceDirect - Initial'!B415</f>
        <v>2019</v>
      </c>
      <c r="C412" s="1" t="str">
        <f>'ScienceDirect - Initial'!C415</f>
        <v>Botvinick, Matthew; Ritter, Sam; Wang, Jane X.; Kurth-Nelson, Zeb; Blundell, Charles; Hassabis, Demis</v>
      </c>
      <c r="D412" s="1" t="str">
        <f>'ScienceDirect - Initial'!D415</f>
        <v>Reinforcement Learning, Fast and Slow</v>
      </c>
      <c r="E412" s="1" t="str">
        <f>'ScienceDirect - Initial'!E415</f>
        <v>Trends in Cognitive Sciences</v>
      </c>
      <c r="F412" s="1">
        <f>'ScienceDirect - Initial'!F415</f>
        <v>0</v>
      </c>
      <c r="H412" s="1">
        <v>0</v>
      </c>
      <c r="I412" s="1">
        <v>0</v>
      </c>
      <c r="J412" t="b">
        <f t="shared" si="6"/>
        <v>1</v>
      </c>
      <c r="K412" t="e">
        <f t="array" ref="K412">INDEX($A$7:$F$3066,SMALL(IF(COUNTIF($L$5,$H$7:$H$3066)*COUNTIF($L$5,$I$7:$I$3066),MATCH(ROW($A$7:$A$3066),ROW($A$7:$A$3066)),""),ROWS($B$1:B406)),COLUMNS($A$1:B408))</f>
        <v>#NUM!</v>
      </c>
      <c r="L412" t="e">
        <f t="array" ref="L412">INDEX($A$7:$F$3066,SMALL(IF(COUNTIF($L$5,$H$7:$H$3066)*COUNTIF($L$5,$I$7:$I$3066),MATCH(ROW($A$7:$A$3066),ROW($A$7:$A$3066)),""),ROWS($B$1:C406)),COLUMNS($A$1:C408))</f>
        <v>#NUM!</v>
      </c>
      <c r="M412" t="e">
        <f t="array" ref="M412">INDEX($A$7:$F$3066,SMALL(IF(COUNTIF($L$5,$H$7:$H$3066)*COUNTIF($L$5,$I$7:$I$3066),MATCH(ROW($A$7:$A$3066),ROW($A$7:$A$3066)),""),ROWS($B$1:D406)),COLUMNS($A$1:D408))</f>
        <v>#NUM!</v>
      </c>
      <c r="N412" t="e">
        <f t="array" ref="N412">INDEX($A$7:$F$3066,SMALL(IF(COUNTIF($L$5,$H$7:$H$3066)*COUNTIF($L$5,$I$7:$I$3066),MATCH(ROW($A$7:$A$3066),ROW($A$7:$A$3066)),""),ROWS($B$1:E406)),COLUMNS($A$1:E408))</f>
        <v>#NUM!</v>
      </c>
      <c r="O412" t="e">
        <f t="array" ref="O412">INDEX($A$7:$F$3066,SMALL(IF(COUNTIF($L$5,$H$7:$H$3066)*COUNTIF($L$5,$I$7:$I$3066),MATCH(ROW($A$7:$A$3066),ROW($A$7:$A$3066)),""),ROWS($B$1:F406)),COLUMNS($A$1:F408))</f>
        <v>#NUM!</v>
      </c>
    </row>
    <row r="413" spans="1:15">
      <c r="A413" s="1">
        <f>'ScienceDirect - Initial'!A416</f>
        <v>0</v>
      </c>
      <c r="B413" s="1">
        <f>'ScienceDirect - Initial'!B416</f>
        <v>2019</v>
      </c>
      <c r="C413" s="1" t="str">
        <f>'ScienceDirect - Initial'!C416</f>
        <v>Corne, R.; Leconte, C.; Ouradou, M.; Fassina, V.; Zhu, Y.; Déou, E.; Besson, V.; Plotkine, M.; Marchand-Leroux, C.; Mongeau, R.</v>
      </c>
      <c r="D413" s="1" t="str">
        <f>'ScienceDirect - Initial'!D416</f>
        <v>Spontaneous resurgence of conditioned fear weeks after successful extinction in brain injured mice</v>
      </c>
      <c r="E413" s="1" t="str">
        <f>'ScienceDirect - Initial'!E416</f>
        <v>Progress in Neuro-Psychopharmacology and Biological Psychiatry</v>
      </c>
      <c r="F413" s="1">
        <f>'ScienceDirect - Initial'!F416</f>
        <v>0</v>
      </c>
      <c r="H413" s="1">
        <v>0</v>
      </c>
      <c r="I413" s="1">
        <v>0</v>
      </c>
      <c r="J413" t="b">
        <f t="shared" si="6"/>
        <v>1</v>
      </c>
      <c r="K413" t="e">
        <f t="array" ref="K413">INDEX($A$7:$F$3066,SMALL(IF(COUNTIF($L$5,$H$7:$H$3066)*COUNTIF($L$5,$I$7:$I$3066),MATCH(ROW($A$7:$A$3066),ROW($A$7:$A$3066)),""),ROWS($B$1:B407)),COLUMNS($A$1:B409))</f>
        <v>#NUM!</v>
      </c>
      <c r="L413" t="e">
        <f t="array" ref="L413">INDEX($A$7:$F$3066,SMALL(IF(COUNTIF($L$5,$H$7:$H$3066)*COUNTIF($L$5,$I$7:$I$3066),MATCH(ROW($A$7:$A$3066),ROW($A$7:$A$3066)),""),ROWS($B$1:C407)),COLUMNS($A$1:C409))</f>
        <v>#NUM!</v>
      </c>
      <c r="M413" t="e">
        <f t="array" ref="M413">INDEX($A$7:$F$3066,SMALL(IF(COUNTIF($L$5,$H$7:$H$3066)*COUNTIF($L$5,$I$7:$I$3066),MATCH(ROW($A$7:$A$3066),ROW($A$7:$A$3066)),""),ROWS($B$1:D407)),COLUMNS($A$1:D409))</f>
        <v>#NUM!</v>
      </c>
      <c r="N413" t="e">
        <f t="array" ref="N413">INDEX($A$7:$F$3066,SMALL(IF(COUNTIF($L$5,$H$7:$H$3066)*COUNTIF($L$5,$I$7:$I$3066),MATCH(ROW($A$7:$A$3066),ROW($A$7:$A$3066)),""),ROWS($B$1:E407)),COLUMNS($A$1:E409))</f>
        <v>#NUM!</v>
      </c>
      <c r="O413" t="e">
        <f t="array" ref="O413">INDEX($A$7:$F$3066,SMALL(IF(COUNTIF($L$5,$H$7:$H$3066)*COUNTIF($L$5,$I$7:$I$3066),MATCH(ROW($A$7:$A$3066),ROW($A$7:$A$3066)),""),ROWS($B$1:F407)),COLUMNS($A$1:F409))</f>
        <v>#NUM!</v>
      </c>
    </row>
    <row r="414" spans="1:15">
      <c r="A414" s="1">
        <f>'ScienceDirect - Initial'!A417</f>
        <v>0</v>
      </c>
      <c r="B414" s="1">
        <f>'ScienceDirect - Initial'!B417</f>
        <v>1988</v>
      </c>
      <c r="C414" s="1" t="str">
        <f>'ScienceDirect - Initial'!C417</f>
        <v>Pittenger, David J.; Pavlik, William B.; Flora, Steve R.; Kontos, Julie M.</v>
      </c>
      <c r="D414" s="1" t="str">
        <f>'ScienceDirect - Initial'!D417</f>
        <v>The persistence of learned behaviors in humans as a function of changes in reinforcement schedule and response</v>
      </c>
      <c r="E414" s="1" t="str">
        <f>'ScienceDirect - Initial'!E417</f>
        <v>Learning and Motivation</v>
      </c>
      <c r="F414" s="1">
        <f>'ScienceDirect - Initial'!F417</f>
        <v>0</v>
      </c>
      <c r="H414" s="1">
        <v>1</v>
      </c>
      <c r="I414" s="1">
        <v>1</v>
      </c>
      <c r="J414" t="b">
        <f t="shared" si="6"/>
        <v>1</v>
      </c>
      <c r="K414" t="e">
        <f t="array" ref="K414">INDEX($A$7:$F$3066,SMALL(IF(COUNTIF($L$5,$H$7:$H$3066)*COUNTIF($L$5,$I$7:$I$3066),MATCH(ROW($A$7:$A$3066),ROW($A$7:$A$3066)),""),ROWS($B$1:B408)),COLUMNS($A$1:B410))</f>
        <v>#NUM!</v>
      </c>
      <c r="L414" t="e">
        <f t="array" ref="L414">INDEX($A$7:$F$3066,SMALL(IF(COUNTIF($L$5,$H$7:$H$3066)*COUNTIF($L$5,$I$7:$I$3066),MATCH(ROW($A$7:$A$3066),ROW($A$7:$A$3066)),""),ROWS($B$1:C408)),COLUMNS($A$1:C410))</f>
        <v>#NUM!</v>
      </c>
      <c r="M414" t="e">
        <f t="array" ref="M414">INDEX($A$7:$F$3066,SMALL(IF(COUNTIF($L$5,$H$7:$H$3066)*COUNTIF($L$5,$I$7:$I$3066),MATCH(ROW($A$7:$A$3066),ROW($A$7:$A$3066)),""),ROWS($B$1:D408)),COLUMNS($A$1:D410))</f>
        <v>#NUM!</v>
      </c>
      <c r="N414" t="e">
        <f t="array" ref="N414">INDEX($A$7:$F$3066,SMALL(IF(COUNTIF($L$5,$H$7:$H$3066)*COUNTIF($L$5,$I$7:$I$3066),MATCH(ROW($A$7:$A$3066),ROW($A$7:$A$3066)),""),ROWS($B$1:E408)),COLUMNS($A$1:E410))</f>
        <v>#NUM!</v>
      </c>
      <c r="O414" t="e">
        <f t="array" ref="O414">INDEX($A$7:$F$3066,SMALL(IF(COUNTIF($L$5,$H$7:$H$3066)*COUNTIF($L$5,$I$7:$I$3066),MATCH(ROW($A$7:$A$3066),ROW($A$7:$A$3066)),""),ROWS($B$1:F408)),COLUMNS($A$1:F410))</f>
        <v>#NUM!</v>
      </c>
    </row>
    <row r="415" spans="1:15">
      <c r="A415" s="1">
        <f>'ScienceDirect - Initial'!A418</f>
        <v>0</v>
      </c>
      <c r="B415" s="1">
        <f>'ScienceDirect - Initial'!B418</f>
        <v>2018</v>
      </c>
      <c r="C415" s="1" t="str">
        <f>'ScienceDirect - Initial'!C418</f>
        <v>Ginsburg, Brett C.; Lamb, R.J.</v>
      </c>
      <c r="D415" s="1" t="str">
        <f>'ScienceDirect - Initial'!D418</f>
        <v>Frustration stress (unexpected loss of alternative reinforcement) increases opioid self-administration in a model of recovery</v>
      </c>
      <c r="E415" s="1" t="str">
        <f>'ScienceDirect - Initial'!E418</f>
        <v>Drug and Alcohol Dependence</v>
      </c>
      <c r="F415" s="1">
        <f>'ScienceDirect - Initial'!F418</f>
        <v>0</v>
      </c>
      <c r="H415" s="1">
        <v>1</v>
      </c>
      <c r="I415" s="1">
        <v>1</v>
      </c>
      <c r="J415" t="b">
        <f t="shared" si="6"/>
        <v>1</v>
      </c>
      <c r="K415" t="e">
        <f t="array" ref="K415">INDEX($A$7:$F$3066,SMALL(IF(COUNTIF($L$5,$H$7:$H$3066)*COUNTIF($L$5,$I$7:$I$3066),MATCH(ROW($A$7:$A$3066),ROW($A$7:$A$3066)),""),ROWS($B$1:B409)),COLUMNS($A$1:B411))</f>
        <v>#NUM!</v>
      </c>
      <c r="L415" t="e">
        <f t="array" ref="L415">INDEX($A$7:$F$3066,SMALL(IF(COUNTIF($L$5,$H$7:$H$3066)*COUNTIF($L$5,$I$7:$I$3066),MATCH(ROW($A$7:$A$3066),ROW($A$7:$A$3066)),""),ROWS($B$1:C409)),COLUMNS($A$1:C411))</f>
        <v>#NUM!</v>
      </c>
      <c r="M415" t="e">
        <f t="array" ref="M415">INDEX($A$7:$F$3066,SMALL(IF(COUNTIF($L$5,$H$7:$H$3066)*COUNTIF($L$5,$I$7:$I$3066),MATCH(ROW($A$7:$A$3066),ROW($A$7:$A$3066)),""),ROWS($B$1:D409)),COLUMNS($A$1:D411))</f>
        <v>#NUM!</v>
      </c>
      <c r="N415" t="e">
        <f t="array" ref="N415">INDEX($A$7:$F$3066,SMALL(IF(COUNTIF($L$5,$H$7:$H$3066)*COUNTIF($L$5,$I$7:$I$3066),MATCH(ROW($A$7:$A$3066),ROW($A$7:$A$3066)),""),ROWS($B$1:E409)),COLUMNS($A$1:E411))</f>
        <v>#NUM!</v>
      </c>
      <c r="O415" t="e">
        <f t="array" ref="O415">INDEX($A$7:$F$3066,SMALL(IF(COUNTIF($L$5,$H$7:$H$3066)*COUNTIF($L$5,$I$7:$I$3066),MATCH(ROW($A$7:$A$3066),ROW($A$7:$A$3066)),""),ROWS($B$1:F409)),COLUMNS($A$1:F411))</f>
        <v>#NUM!</v>
      </c>
    </row>
    <row r="416" spans="1:15">
      <c r="A416" s="1">
        <f>'ScienceDirect - Initial'!A419</f>
        <v>0</v>
      </c>
      <c r="B416" s="1">
        <f>'ScienceDirect - Initial'!B419</f>
        <v>2017</v>
      </c>
      <c r="C416" s="1" t="str">
        <f>'ScienceDirect - Initial'!C419</f>
        <v>Polack, Cody W.; Jozefowiez, Jérémie; Miller, Ralph R.</v>
      </c>
      <c r="D416" s="1" t="str">
        <f>'ScienceDirect - Initial'!D419</f>
        <v>Stepping back from ‘persistence and relapse’ to see the forest: Associative interference</v>
      </c>
      <c r="E416" s="1" t="str">
        <f>'ScienceDirect - Initial'!E419</f>
        <v>SQAB 2016: Persistence and Relapse</v>
      </c>
      <c r="F416" s="1">
        <f>'ScienceDirect - Initial'!F419</f>
        <v>0</v>
      </c>
      <c r="H416" s="1">
        <v>1</v>
      </c>
      <c r="I416" s="1">
        <v>1</v>
      </c>
      <c r="J416" t="b">
        <f t="shared" si="6"/>
        <v>1</v>
      </c>
      <c r="K416" t="e">
        <f t="array" ref="K416">INDEX($A$7:$F$3066,SMALL(IF(COUNTIF($L$5,$H$7:$H$3066)*COUNTIF($L$5,$I$7:$I$3066),MATCH(ROW($A$7:$A$3066),ROW($A$7:$A$3066)),""),ROWS($B$1:B410)),COLUMNS($A$1:B412))</f>
        <v>#NUM!</v>
      </c>
      <c r="L416" t="e">
        <f t="array" ref="L416">INDEX($A$7:$F$3066,SMALL(IF(COUNTIF($L$5,$H$7:$H$3066)*COUNTIF($L$5,$I$7:$I$3066),MATCH(ROW($A$7:$A$3066),ROW($A$7:$A$3066)),""),ROWS($B$1:C410)),COLUMNS($A$1:C412))</f>
        <v>#NUM!</v>
      </c>
      <c r="M416" t="e">
        <f t="array" ref="M416">INDEX($A$7:$F$3066,SMALL(IF(COUNTIF($L$5,$H$7:$H$3066)*COUNTIF($L$5,$I$7:$I$3066),MATCH(ROW($A$7:$A$3066),ROW($A$7:$A$3066)),""),ROWS($B$1:D410)),COLUMNS($A$1:D412))</f>
        <v>#NUM!</v>
      </c>
      <c r="N416" t="e">
        <f t="array" ref="N416">INDEX($A$7:$F$3066,SMALL(IF(COUNTIF($L$5,$H$7:$H$3066)*COUNTIF($L$5,$I$7:$I$3066),MATCH(ROW($A$7:$A$3066),ROW($A$7:$A$3066)),""),ROWS($B$1:E410)),COLUMNS($A$1:E412))</f>
        <v>#NUM!</v>
      </c>
      <c r="O416" t="e">
        <f t="array" ref="O416">INDEX($A$7:$F$3066,SMALL(IF(COUNTIF($L$5,$H$7:$H$3066)*COUNTIF($L$5,$I$7:$I$3066),MATCH(ROW($A$7:$A$3066),ROW($A$7:$A$3066)),""),ROWS($B$1:F410)),COLUMNS($A$1:F412))</f>
        <v>#NUM!</v>
      </c>
    </row>
    <row r="417" spans="1:15">
      <c r="A417" s="1">
        <f>'ScienceDirect - Initial'!A420</f>
        <v>0</v>
      </c>
      <c r="B417" s="1">
        <f>'ScienceDirect - Initial'!B420</f>
        <v>2017</v>
      </c>
      <c r="C417" s="1" t="str">
        <f>'ScienceDirect - Initial'!C420</f>
        <v>Lattal, Kennon A.; Cançado, Carlos R.X.; Cook, James E.; Kincaid, Stephanie L.; Nighbor, Tyler D.; Oliver, Anthony C.</v>
      </c>
      <c r="D417" s="1" t="str">
        <f>'ScienceDirect - Initial'!D420</f>
        <v>On defining resurgence</v>
      </c>
      <c r="E417" s="1" t="str">
        <f>'ScienceDirect - Initial'!E420</f>
        <v>SQAB 2016: Persistence and Relapse</v>
      </c>
      <c r="F417" s="1">
        <f>'ScienceDirect - Initial'!F420</f>
        <v>0</v>
      </c>
      <c r="H417" s="1">
        <v>1</v>
      </c>
      <c r="I417" s="1">
        <v>1</v>
      </c>
      <c r="J417" t="b">
        <f t="shared" si="6"/>
        <v>1</v>
      </c>
      <c r="K417" t="e">
        <f t="array" ref="K417">INDEX($A$7:$F$3066,SMALL(IF(COUNTIF($L$5,$H$7:$H$3066)*COUNTIF($L$5,$I$7:$I$3066),MATCH(ROW($A$7:$A$3066),ROW($A$7:$A$3066)),""),ROWS($B$1:B411)),COLUMNS($A$1:B413))</f>
        <v>#NUM!</v>
      </c>
      <c r="L417" t="e">
        <f t="array" ref="L417">INDEX($A$7:$F$3066,SMALL(IF(COUNTIF($L$5,$H$7:$H$3066)*COUNTIF($L$5,$I$7:$I$3066),MATCH(ROW($A$7:$A$3066),ROW($A$7:$A$3066)),""),ROWS($B$1:C411)),COLUMNS($A$1:C413))</f>
        <v>#NUM!</v>
      </c>
      <c r="M417" t="e">
        <f t="array" ref="M417">INDEX($A$7:$F$3066,SMALL(IF(COUNTIF($L$5,$H$7:$H$3066)*COUNTIF($L$5,$I$7:$I$3066),MATCH(ROW($A$7:$A$3066),ROW($A$7:$A$3066)),""),ROWS($B$1:D411)),COLUMNS($A$1:D413))</f>
        <v>#NUM!</v>
      </c>
      <c r="N417" t="e">
        <f t="array" ref="N417">INDEX($A$7:$F$3066,SMALL(IF(COUNTIF($L$5,$H$7:$H$3066)*COUNTIF($L$5,$I$7:$I$3066),MATCH(ROW($A$7:$A$3066),ROW($A$7:$A$3066)),""),ROWS($B$1:E411)),COLUMNS($A$1:E413))</f>
        <v>#NUM!</v>
      </c>
      <c r="O417" t="e">
        <f t="array" ref="O417">INDEX($A$7:$F$3066,SMALL(IF(COUNTIF($L$5,$H$7:$H$3066)*COUNTIF($L$5,$I$7:$I$3066),MATCH(ROW($A$7:$A$3066),ROW($A$7:$A$3066)),""),ROWS($B$1:F411)),COLUMNS($A$1:F413))</f>
        <v>#NUM!</v>
      </c>
    </row>
    <row r="418" spans="1:15">
      <c r="A418" s="1">
        <f>'ScienceDirect - Initial'!A421</f>
        <v>0</v>
      </c>
      <c r="B418" s="1">
        <f>'ScienceDirect - Initial'!B421</f>
        <v>2018</v>
      </c>
      <c r="C418" s="1" t="str">
        <f>'ScienceDirect - Initial'!C421</f>
        <v>Eckard, Matthew L.; Kyonka, Elizabeth G.E.</v>
      </c>
      <c r="D418" s="1" t="str">
        <f>'ScienceDirect - Initial'!D421</f>
        <v>Differential reinforcement of low rates differentially decreased timing precision</v>
      </c>
      <c r="E418" s="1" t="str">
        <f>'ScienceDirect - Initial'!E421</f>
        <v>Behavioural Processes</v>
      </c>
      <c r="F418" s="1">
        <f>'ScienceDirect - Initial'!F421</f>
        <v>0</v>
      </c>
      <c r="H418" s="1">
        <v>0</v>
      </c>
      <c r="I418" s="1">
        <v>0</v>
      </c>
      <c r="J418" t="b">
        <f t="shared" si="6"/>
        <v>1</v>
      </c>
      <c r="K418" t="e">
        <f t="array" ref="K418">INDEX($A$7:$F$3066,SMALL(IF(COUNTIF($L$5,$H$7:$H$3066)*COUNTIF($L$5,$I$7:$I$3066),MATCH(ROW($A$7:$A$3066),ROW($A$7:$A$3066)),""),ROWS($B$1:B412)),COLUMNS($A$1:B414))</f>
        <v>#NUM!</v>
      </c>
      <c r="L418" t="e">
        <f t="array" ref="L418">INDEX($A$7:$F$3066,SMALL(IF(COUNTIF($L$5,$H$7:$H$3066)*COUNTIF($L$5,$I$7:$I$3066),MATCH(ROW($A$7:$A$3066),ROW($A$7:$A$3066)),""),ROWS($B$1:C412)),COLUMNS($A$1:C414))</f>
        <v>#NUM!</v>
      </c>
      <c r="M418" t="e">
        <f t="array" ref="M418">INDEX($A$7:$F$3066,SMALL(IF(COUNTIF($L$5,$H$7:$H$3066)*COUNTIF($L$5,$I$7:$I$3066),MATCH(ROW($A$7:$A$3066),ROW($A$7:$A$3066)),""),ROWS($B$1:D412)),COLUMNS($A$1:D414))</f>
        <v>#NUM!</v>
      </c>
      <c r="N418" t="e">
        <f t="array" ref="N418">INDEX($A$7:$F$3066,SMALL(IF(COUNTIF($L$5,$H$7:$H$3066)*COUNTIF($L$5,$I$7:$I$3066),MATCH(ROW($A$7:$A$3066),ROW($A$7:$A$3066)),""),ROWS($B$1:E412)),COLUMNS($A$1:E414))</f>
        <v>#NUM!</v>
      </c>
      <c r="O418" t="e">
        <f t="array" ref="O418">INDEX($A$7:$F$3066,SMALL(IF(COUNTIF($L$5,$H$7:$H$3066)*COUNTIF($L$5,$I$7:$I$3066),MATCH(ROW($A$7:$A$3066),ROW($A$7:$A$3066)),""),ROWS($B$1:F412)),COLUMNS($A$1:F414))</f>
        <v>#NUM!</v>
      </c>
    </row>
    <row r="419" spans="1:15">
      <c r="A419" s="1">
        <f>'ScienceDirect - Initial'!A422</f>
        <v>0</v>
      </c>
      <c r="B419" s="1">
        <f>'ScienceDirect - Initial'!B422</f>
        <v>2020</v>
      </c>
      <c r="C419" s="1" t="str">
        <f>'ScienceDirect - Initial'!C422</f>
        <v>Dermody, Sarah S.; Shiffman, Saul</v>
      </c>
      <c r="D419" s="1" t="str">
        <f>'ScienceDirect - Initial'!D422</f>
        <v>The time-varying effect of alcohol use on cigarette smoking relapse risk</v>
      </c>
      <c r="E419" s="1" t="str">
        <f>'ScienceDirect - Initial'!E422</f>
        <v>Addictive Behaviors</v>
      </c>
      <c r="F419" s="1">
        <f>'ScienceDirect - Initial'!F422</f>
        <v>0</v>
      </c>
      <c r="H419" s="1">
        <v>0</v>
      </c>
      <c r="I419" s="1">
        <v>0</v>
      </c>
      <c r="J419" t="b">
        <f t="shared" si="6"/>
        <v>1</v>
      </c>
      <c r="K419" t="e">
        <f t="array" ref="K419">INDEX($A$7:$F$3066,SMALL(IF(COUNTIF($L$5,$H$7:$H$3066)*COUNTIF($L$5,$I$7:$I$3066),MATCH(ROW($A$7:$A$3066),ROW($A$7:$A$3066)),""),ROWS($B$1:B413)),COLUMNS($A$1:B415))</f>
        <v>#NUM!</v>
      </c>
      <c r="L419" t="e">
        <f t="array" ref="L419">INDEX($A$7:$F$3066,SMALL(IF(COUNTIF($L$5,$H$7:$H$3066)*COUNTIF($L$5,$I$7:$I$3066),MATCH(ROW($A$7:$A$3066),ROW($A$7:$A$3066)),""),ROWS($B$1:C413)),COLUMNS($A$1:C415))</f>
        <v>#NUM!</v>
      </c>
      <c r="M419" t="e">
        <f t="array" ref="M419">INDEX($A$7:$F$3066,SMALL(IF(COUNTIF($L$5,$H$7:$H$3066)*COUNTIF($L$5,$I$7:$I$3066),MATCH(ROW($A$7:$A$3066),ROW($A$7:$A$3066)),""),ROWS($B$1:D413)),COLUMNS($A$1:D415))</f>
        <v>#NUM!</v>
      </c>
      <c r="N419" t="e">
        <f t="array" ref="N419">INDEX($A$7:$F$3066,SMALL(IF(COUNTIF($L$5,$H$7:$H$3066)*COUNTIF($L$5,$I$7:$I$3066),MATCH(ROW($A$7:$A$3066),ROW($A$7:$A$3066)),""),ROWS($B$1:E413)),COLUMNS($A$1:E415))</f>
        <v>#NUM!</v>
      </c>
      <c r="O419" t="e">
        <f t="array" ref="O419">INDEX($A$7:$F$3066,SMALL(IF(COUNTIF($L$5,$H$7:$H$3066)*COUNTIF($L$5,$I$7:$I$3066),MATCH(ROW($A$7:$A$3066),ROW($A$7:$A$3066)),""),ROWS($B$1:F413)),COLUMNS($A$1:F415))</f>
        <v>#NUM!</v>
      </c>
    </row>
    <row r="420" spans="1:15">
      <c r="A420" s="1">
        <f>'ScienceDirect - Initial'!A423</f>
        <v>0</v>
      </c>
      <c r="B420" s="1">
        <f>'ScienceDirect - Initial'!B423</f>
        <v>2017</v>
      </c>
      <c r="C420" s="1" t="str">
        <f>'ScienceDirect - Initial'!C423</f>
        <v>Bouton, Mark E.; Thrailkill, Eric A.; Bergeria, Cecilia L.; Davis, Danielle R.</v>
      </c>
      <c r="D420" s="1" t="str">
        <f>'ScienceDirect - Initial'!D423</f>
        <v>Preventing relapse after incentivized choice treatment: A laboratory model</v>
      </c>
      <c r="E420" s="1" t="str">
        <f>'ScienceDirect - Initial'!E423</f>
        <v>SQAB 2016: Persistence and Relapse</v>
      </c>
      <c r="F420" s="1">
        <f>'ScienceDirect - Initial'!F423</f>
        <v>0</v>
      </c>
      <c r="H420" s="1">
        <v>1</v>
      </c>
      <c r="I420" s="1">
        <v>1</v>
      </c>
      <c r="J420" t="b">
        <f t="shared" si="6"/>
        <v>1</v>
      </c>
      <c r="K420" t="e">
        <f t="array" ref="K420">INDEX($A$7:$F$3066,SMALL(IF(COUNTIF($L$5,$H$7:$H$3066)*COUNTIF($L$5,$I$7:$I$3066),MATCH(ROW($A$7:$A$3066),ROW($A$7:$A$3066)),""),ROWS($B$1:B414)),COLUMNS($A$1:B416))</f>
        <v>#NUM!</v>
      </c>
      <c r="L420" t="e">
        <f t="array" ref="L420">INDEX($A$7:$F$3066,SMALL(IF(COUNTIF($L$5,$H$7:$H$3066)*COUNTIF($L$5,$I$7:$I$3066),MATCH(ROW($A$7:$A$3066),ROW($A$7:$A$3066)),""),ROWS($B$1:C414)),COLUMNS($A$1:C416))</f>
        <v>#NUM!</v>
      </c>
      <c r="M420" t="e">
        <f t="array" ref="M420">INDEX($A$7:$F$3066,SMALL(IF(COUNTIF($L$5,$H$7:$H$3066)*COUNTIF($L$5,$I$7:$I$3066),MATCH(ROW($A$7:$A$3066),ROW($A$7:$A$3066)),""),ROWS($B$1:D414)),COLUMNS($A$1:D416))</f>
        <v>#NUM!</v>
      </c>
      <c r="N420" t="e">
        <f t="array" ref="N420">INDEX($A$7:$F$3066,SMALL(IF(COUNTIF($L$5,$H$7:$H$3066)*COUNTIF($L$5,$I$7:$I$3066),MATCH(ROW($A$7:$A$3066),ROW($A$7:$A$3066)),""),ROWS($B$1:E414)),COLUMNS($A$1:E416))</f>
        <v>#NUM!</v>
      </c>
      <c r="O420" t="e">
        <f t="array" ref="O420">INDEX($A$7:$F$3066,SMALL(IF(COUNTIF($L$5,$H$7:$H$3066)*COUNTIF($L$5,$I$7:$I$3066),MATCH(ROW($A$7:$A$3066),ROW($A$7:$A$3066)),""),ROWS($B$1:F414)),COLUMNS($A$1:F416))</f>
        <v>#NUM!</v>
      </c>
    </row>
    <row r="421" spans="1:15">
      <c r="A421" s="1">
        <f>'ScienceDirect - Initial'!A424</f>
        <v>0</v>
      </c>
      <c r="B421" s="1">
        <f>'ScienceDirect - Initial'!B424</f>
        <v>2017</v>
      </c>
      <c r="C421" s="1" t="str">
        <f>'ScienceDirect - Initial'!C424</f>
        <v>Bolívar, Hypatia A.; Cox, David J.; Barlow, Molly A.; Dallery, Jesse</v>
      </c>
      <c r="D421" s="1" t="str">
        <f>'ScienceDirect - Initial'!D424</f>
        <v>Evaluating resurgence procedures in a human operant laboratory</v>
      </c>
      <c r="E421" s="1" t="str">
        <f>'ScienceDirect - Initial'!E424</f>
        <v>Behavioural Processes</v>
      </c>
      <c r="F421" s="1">
        <f>'ScienceDirect - Initial'!F424</f>
        <v>0</v>
      </c>
      <c r="H421" s="1">
        <v>1</v>
      </c>
      <c r="I421" s="1">
        <v>1</v>
      </c>
      <c r="J421" t="b">
        <f t="shared" si="6"/>
        <v>1</v>
      </c>
      <c r="K421" t="e">
        <f t="array" ref="K421">INDEX($A$7:$F$3066,SMALL(IF(COUNTIF($L$5,$H$7:$H$3066)*COUNTIF($L$5,$I$7:$I$3066),MATCH(ROW($A$7:$A$3066),ROW($A$7:$A$3066)),""),ROWS($B$1:B415)),COLUMNS($A$1:B417))</f>
        <v>#NUM!</v>
      </c>
      <c r="L421" t="e">
        <f t="array" ref="L421">INDEX($A$7:$F$3066,SMALL(IF(COUNTIF($L$5,$H$7:$H$3066)*COUNTIF($L$5,$I$7:$I$3066),MATCH(ROW($A$7:$A$3066),ROW($A$7:$A$3066)),""),ROWS($B$1:C415)),COLUMNS($A$1:C417))</f>
        <v>#NUM!</v>
      </c>
      <c r="M421" t="e">
        <f t="array" ref="M421">INDEX($A$7:$F$3066,SMALL(IF(COUNTIF($L$5,$H$7:$H$3066)*COUNTIF($L$5,$I$7:$I$3066),MATCH(ROW($A$7:$A$3066),ROW($A$7:$A$3066)),""),ROWS($B$1:D415)),COLUMNS($A$1:D417))</f>
        <v>#NUM!</v>
      </c>
      <c r="N421" t="e">
        <f t="array" ref="N421">INDEX($A$7:$F$3066,SMALL(IF(COUNTIF($L$5,$H$7:$H$3066)*COUNTIF($L$5,$I$7:$I$3066),MATCH(ROW($A$7:$A$3066),ROW($A$7:$A$3066)),""),ROWS($B$1:E415)),COLUMNS($A$1:E417))</f>
        <v>#NUM!</v>
      </c>
      <c r="O421" t="e">
        <f t="array" ref="O421">INDEX($A$7:$F$3066,SMALL(IF(COUNTIF($L$5,$H$7:$H$3066)*COUNTIF($L$5,$I$7:$I$3066),MATCH(ROW($A$7:$A$3066),ROW($A$7:$A$3066)),""),ROWS($B$1:F415)),COLUMNS($A$1:F417))</f>
        <v>#NUM!</v>
      </c>
    </row>
    <row r="422" spans="1:15">
      <c r="A422" s="1">
        <f>'ScienceDirect - Initial'!A425</f>
        <v>0</v>
      </c>
      <c r="B422" s="1">
        <f>'ScienceDirect - Initial'!B425</f>
        <v>2002</v>
      </c>
      <c r="C422" s="1" t="str">
        <f>'ScienceDirect - Initial'!C425</f>
        <v>Poling, Alan; Carr, James E.; LeBlanc, Linda A.</v>
      </c>
      <c r="D422" s="1" t="str">
        <f>'ScienceDirect - Initial'!D425</f>
        <v>Operant Conditioning</v>
      </c>
      <c r="E422" s="1" t="str">
        <f>'ScienceDirect - Initial'!E425</f>
        <v>Encyclopedia of Psychotherapy</v>
      </c>
      <c r="F422" s="1" t="str">
        <f>'ScienceDirect - Initial'!F425</f>
        <v>978-0-12-343010-6</v>
      </c>
      <c r="H422" s="1">
        <v>0</v>
      </c>
      <c r="I422" s="1">
        <v>0</v>
      </c>
      <c r="J422" t="b">
        <f t="shared" si="6"/>
        <v>1</v>
      </c>
      <c r="K422" t="e">
        <f t="array" ref="K422">INDEX($A$7:$F$3066,SMALL(IF(COUNTIF($L$5,$H$7:$H$3066)*COUNTIF($L$5,$I$7:$I$3066),MATCH(ROW($A$7:$A$3066),ROW($A$7:$A$3066)),""),ROWS($B$1:B416)),COLUMNS($A$1:B418))</f>
        <v>#NUM!</v>
      </c>
      <c r="L422" t="e">
        <f t="array" ref="L422">INDEX($A$7:$F$3066,SMALL(IF(COUNTIF($L$5,$H$7:$H$3066)*COUNTIF($L$5,$I$7:$I$3066),MATCH(ROW($A$7:$A$3066),ROW($A$7:$A$3066)),""),ROWS($B$1:C416)),COLUMNS($A$1:C418))</f>
        <v>#NUM!</v>
      </c>
      <c r="M422" t="e">
        <f t="array" ref="M422">INDEX($A$7:$F$3066,SMALL(IF(COUNTIF($L$5,$H$7:$H$3066)*COUNTIF($L$5,$I$7:$I$3066),MATCH(ROW($A$7:$A$3066),ROW($A$7:$A$3066)),""),ROWS($B$1:D416)),COLUMNS($A$1:D418))</f>
        <v>#NUM!</v>
      </c>
      <c r="N422" t="e">
        <f t="array" ref="N422">INDEX($A$7:$F$3066,SMALL(IF(COUNTIF($L$5,$H$7:$H$3066)*COUNTIF($L$5,$I$7:$I$3066),MATCH(ROW($A$7:$A$3066),ROW($A$7:$A$3066)),""),ROWS($B$1:E416)),COLUMNS($A$1:E418))</f>
        <v>#NUM!</v>
      </c>
      <c r="O422" t="e">
        <f t="array" ref="O422">INDEX($A$7:$F$3066,SMALL(IF(COUNTIF($L$5,$H$7:$H$3066)*COUNTIF($L$5,$I$7:$I$3066),MATCH(ROW($A$7:$A$3066),ROW($A$7:$A$3066)),""),ROWS($B$1:F416)),COLUMNS($A$1:F418))</f>
        <v>#NUM!</v>
      </c>
    </row>
    <row r="423" spans="1:15">
      <c r="A423" s="1">
        <f>'ScienceDirect - Initial'!A426</f>
        <v>0</v>
      </c>
      <c r="B423" s="1">
        <f>'ScienceDirect - Initial'!B426</f>
        <v>2008</v>
      </c>
      <c r="C423" s="1" t="str">
        <f>'ScienceDirect - Initial'!C426</f>
        <v>Bouton, M.E.; Woods, A.M.</v>
      </c>
      <c r="D423" s="1" t="str">
        <f>'ScienceDirect - Initial'!D426</f>
        <v>1.09 - Extinction: Behavioral Mechanisms and Their Implications</v>
      </c>
      <c r="E423" s="1" t="str">
        <f>'ScienceDirect - Initial'!E426</f>
        <v>Learning and Memory: A Comprehensive Reference</v>
      </c>
      <c r="F423" s="1" t="str">
        <f>'ScienceDirect - Initial'!F426</f>
        <v>978-0-12-370509-9</v>
      </c>
      <c r="H423" s="1">
        <v>1</v>
      </c>
      <c r="I423" s="1">
        <v>1</v>
      </c>
      <c r="J423" t="b">
        <f t="shared" si="6"/>
        <v>1</v>
      </c>
      <c r="K423" t="e">
        <f t="array" ref="K423">INDEX($A$7:$F$3066,SMALL(IF(COUNTIF($L$5,$H$7:$H$3066)*COUNTIF($L$5,$I$7:$I$3066),MATCH(ROW($A$7:$A$3066),ROW($A$7:$A$3066)),""),ROWS($B$1:B417)),COLUMNS($A$1:B419))</f>
        <v>#NUM!</v>
      </c>
      <c r="L423" t="e">
        <f t="array" ref="L423">INDEX($A$7:$F$3066,SMALL(IF(COUNTIF($L$5,$H$7:$H$3066)*COUNTIF($L$5,$I$7:$I$3066),MATCH(ROW($A$7:$A$3066),ROW($A$7:$A$3066)),""),ROWS($B$1:C417)),COLUMNS($A$1:C419))</f>
        <v>#NUM!</v>
      </c>
      <c r="M423" t="e">
        <f t="array" ref="M423">INDEX($A$7:$F$3066,SMALL(IF(COUNTIF($L$5,$H$7:$H$3066)*COUNTIF($L$5,$I$7:$I$3066),MATCH(ROW($A$7:$A$3066),ROW($A$7:$A$3066)),""),ROWS($B$1:D417)),COLUMNS($A$1:D419))</f>
        <v>#NUM!</v>
      </c>
      <c r="N423" t="e">
        <f t="array" ref="N423">INDEX($A$7:$F$3066,SMALL(IF(COUNTIF($L$5,$H$7:$H$3066)*COUNTIF($L$5,$I$7:$I$3066),MATCH(ROW($A$7:$A$3066),ROW($A$7:$A$3066)),""),ROWS($B$1:E417)),COLUMNS($A$1:E419))</f>
        <v>#NUM!</v>
      </c>
      <c r="O423" t="e">
        <f t="array" ref="O423">INDEX($A$7:$F$3066,SMALL(IF(COUNTIF($L$5,$H$7:$H$3066)*COUNTIF($L$5,$I$7:$I$3066),MATCH(ROW($A$7:$A$3066),ROW($A$7:$A$3066)),""),ROWS($B$1:F417)),COLUMNS($A$1:F419))</f>
        <v>#NUM!</v>
      </c>
    </row>
    <row r="424" spans="1:15">
      <c r="A424" s="1">
        <f>'ScienceDirect - Initial'!A427</f>
        <v>0</v>
      </c>
      <c r="B424" s="1">
        <f>'ScienceDirect - Initial'!B427</f>
        <v>2015</v>
      </c>
      <c r="C424" s="1" t="str">
        <f>'ScienceDirect - Initial'!C427</f>
        <v>Kincaid, Stephanie L.; Lattal, Kennon A.; Spence, Jake</v>
      </c>
      <c r="D424" s="1" t="str">
        <f>'ScienceDirect - Initial'!D427</f>
        <v>Super-resurgence: ABA renewal increases resurgence</v>
      </c>
      <c r="E424" s="1" t="str">
        <f>'ScienceDirect - Initial'!E427</f>
        <v>Behavioural Processes</v>
      </c>
      <c r="F424" s="1">
        <f>'ScienceDirect - Initial'!F427</f>
        <v>0</v>
      </c>
      <c r="H424" s="1">
        <v>1</v>
      </c>
      <c r="I424" s="1">
        <v>1</v>
      </c>
      <c r="J424" t="b">
        <f t="shared" si="6"/>
        <v>1</v>
      </c>
      <c r="K424" t="e">
        <f t="array" ref="K424">INDEX($A$7:$F$3066,SMALL(IF(COUNTIF($L$5,$H$7:$H$3066)*COUNTIF($L$5,$I$7:$I$3066),MATCH(ROW($A$7:$A$3066),ROW($A$7:$A$3066)),""),ROWS($B$1:B418)),COLUMNS($A$1:B420))</f>
        <v>#NUM!</v>
      </c>
      <c r="L424" t="e">
        <f t="array" ref="L424">INDEX($A$7:$F$3066,SMALL(IF(COUNTIF($L$5,$H$7:$H$3066)*COUNTIF($L$5,$I$7:$I$3066),MATCH(ROW($A$7:$A$3066),ROW($A$7:$A$3066)),""),ROWS($B$1:C418)),COLUMNS($A$1:C420))</f>
        <v>#NUM!</v>
      </c>
      <c r="M424" t="e">
        <f t="array" ref="M424">INDEX($A$7:$F$3066,SMALL(IF(COUNTIF($L$5,$H$7:$H$3066)*COUNTIF($L$5,$I$7:$I$3066),MATCH(ROW($A$7:$A$3066),ROW($A$7:$A$3066)),""),ROWS($B$1:D418)),COLUMNS($A$1:D420))</f>
        <v>#NUM!</v>
      </c>
      <c r="N424" t="e">
        <f t="array" ref="N424">INDEX($A$7:$F$3066,SMALL(IF(COUNTIF($L$5,$H$7:$H$3066)*COUNTIF($L$5,$I$7:$I$3066),MATCH(ROW($A$7:$A$3066),ROW($A$7:$A$3066)),""),ROWS($B$1:E418)),COLUMNS($A$1:E420))</f>
        <v>#NUM!</v>
      </c>
      <c r="O424" t="e">
        <f t="array" ref="O424">INDEX($A$7:$F$3066,SMALL(IF(COUNTIF($L$5,$H$7:$H$3066)*COUNTIF($L$5,$I$7:$I$3066),MATCH(ROW($A$7:$A$3066),ROW($A$7:$A$3066)),""),ROWS($B$1:F418)),COLUMNS($A$1:F420))</f>
        <v>#NUM!</v>
      </c>
    </row>
    <row r="425" spans="1:15">
      <c r="A425" s="1">
        <f>'ScienceDirect - Initial'!A428</f>
        <v>0</v>
      </c>
      <c r="B425" s="1">
        <f>'ScienceDirect - Initial'!B428</f>
        <v>2013</v>
      </c>
      <c r="C425" s="1" t="str">
        <f>'ScienceDirect - Initial'!C428</f>
        <v>Riolo, Maria A.; King, Aaron A.; Rohani, Pejman</v>
      </c>
      <c r="D425" s="1" t="str">
        <f>'ScienceDirect - Initial'!D428</f>
        <v>Can vaccine legacy explain the British pertussis resurgence?</v>
      </c>
      <c r="E425" s="1" t="str">
        <f>'ScienceDirect - Initial'!E428</f>
        <v>Vaccine</v>
      </c>
      <c r="F425" s="1">
        <f>'ScienceDirect - Initial'!F428</f>
        <v>0</v>
      </c>
      <c r="H425" s="1">
        <v>0</v>
      </c>
      <c r="I425" s="1">
        <v>0</v>
      </c>
      <c r="J425" t="b">
        <f t="shared" si="6"/>
        <v>1</v>
      </c>
      <c r="K425" t="e">
        <f t="array" ref="K425">INDEX($A$7:$F$3066,SMALL(IF(COUNTIF($L$5,$H$7:$H$3066)*COUNTIF($L$5,$I$7:$I$3066),MATCH(ROW($A$7:$A$3066),ROW($A$7:$A$3066)),""),ROWS($B$1:B419)),COLUMNS($A$1:B421))</f>
        <v>#NUM!</v>
      </c>
      <c r="L425" t="e">
        <f t="array" ref="L425">INDEX($A$7:$F$3066,SMALL(IF(COUNTIF($L$5,$H$7:$H$3066)*COUNTIF($L$5,$I$7:$I$3066),MATCH(ROW($A$7:$A$3066),ROW($A$7:$A$3066)),""),ROWS($B$1:C419)),COLUMNS($A$1:C421))</f>
        <v>#NUM!</v>
      </c>
      <c r="M425" t="e">
        <f t="array" ref="M425">INDEX($A$7:$F$3066,SMALL(IF(COUNTIF($L$5,$H$7:$H$3066)*COUNTIF($L$5,$I$7:$I$3066),MATCH(ROW($A$7:$A$3066),ROW($A$7:$A$3066)),""),ROWS($B$1:D419)),COLUMNS($A$1:D421))</f>
        <v>#NUM!</v>
      </c>
      <c r="N425" t="e">
        <f t="array" ref="N425">INDEX($A$7:$F$3066,SMALL(IF(COUNTIF($L$5,$H$7:$H$3066)*COUNTIF($L$5,$I$7:$I$3066),MATCH(ROW($A$7:$A$3066),ROW($A$7:$A$3066)),""),ROWS($B$1:E419)),COLUMNS($A$1:E421))</f>
        <v>#NUM!</v>
      </c>
      <c r="O425" t="e">
        <f t="array" ref="O425">INDEX($A$7:$F$3066,SMALL(IF(COUNTIF($L$5,$H$7:$H$3066)*COUNTIF($L$5,$I$7:$I$3066),MATCH(ROW($A$7:$A$3066),ROW($A$7:$A$3066)),""),ROWS($B$1:F419)),COLUMNS($A$1:F421))</f>
        <v>#NUM!</v>
      </c>
    </row>
    <row r="426" spans="1:15">
      <c r="A426" s="1">
        <f>'ScienceDirect - Initial'!A429</f>
        <v>0</v>
      </c>
      <c r="B426" s="1">
        <f>'ScienceDirect - Initial'!B429</f>
        <v>2011</v>
      </c>
      <c r="C426" s="1" t="str">
        <f>'ScienceDirect - Initial'!C429</f>
        <v>Podlesnik, Christopher A.; Sanabria, Federico</v>
      </c>
      <c r="D426" s="1" t="str">
        <f>'ScienceDirect - Initial'!D429</f>
        <v>Repeated extinction and reversal learning of an approach response supports an arousal-mediated learning model</v>
      </c>
      <c r="E426" s="1" t="str">
        <f>'ScienceDirect - Initial'!E429</f>
        <v>Society for the Quantitative Analyses of Behavior</v>
      </c>
      <c r="F426" s="1">
        <f>'ScienceDirect - Initial'!F429</f>
        <v>0</v>
      </c>
      <c r="H426" s="1">
        <v>0</v>
      </c>
      <c r="I426" s="1">
        <v>0</v>
      </c>
      <c r="J426" t="b">
        <f t="shared" si="6"/>
        <v>1</v>
      </c>
      <c r="K426" t="e">
        <f t="array" ref="K426">INDEX($A$7:$F$3066,SMALL(IF(COUNTIF($L$5,$H$7:$H$3066)*COUNTIF($L$5,$I$7:$I$3066),MATCH(ROW($A$7:$A$3066),ROW($A$7:$A$3066)),""),ROWS($B$1:B420)),COLUMNS($A$1:B422))</f>
        <v>#NUM!</v>
      </c>
      <c r="L426" t="e">
        <f t="array" ref="L426">INDEX($A$7:$F$3066,SMALL(IF(COUNTIF($L$5,$H$7:$H$3066)*COUNTIF($L$5,$I$7:$I$3066),MATCH(ROW($A$7:$A$3066),ROW($A$7:$A$3066)),""),ROWS($B$1:C420)),COLUMNS($A$1:C422))</f>
        <v>#NUM!</v>
      </c>
      <c r="M426" t="e">
        <f t="array" ref="M426">INDEX($A$7:$F$3066,SMALL(IF(COUNTIF($L$5,$H$7:$H$3066)*COUNTIF($L$5,$I$7:$I$3066),MATCH(ROW($A$7:$A$3066),ROW($A$7:$A$3066)),""),ROWS($B$1:D420)),COLUMNS($A$1:D422))</f>
        <v>#NUM!</v>
      </c>
      <c r="N426" t="e">
        <f t="array" ref="N426">INDEX($A$7:$F$3066,SMALL(IF(COUNTIF($L$5,$H$7:$H$3066)*COUNTIF($L$5,$I$7:$I$3066),MATCH(ROW($A$7:$A$3066),ROW($A$7:$A$3066)),""),ROWS($B$1:E420)),COLUMNS($A$1:E422))</f>
        <v>#NUM!</v>
      </c>
      <c r="O426" t="e">
        <f t="array" ref="O426">INDEX($A$7:$F$3066,SMALL(IF(COUNTIF($L$5,$H$7:$H$3066)*COUNTIF($L$5,$I$7:$I$3066),MATCH(ROW($A$7:$A$3066),ROW($A$7:$A$3066)),""),ROWS($B$1:F420)),COLUMNS($A$1:F422))</f>
        <v>#NUM!</v>
      </c>
    </row>
    <row r="427" spans="1:15">
      <c r="A427" s="1">
        <f>'ScienceDirect - Initial'!A430</f>
        <v>0</v>
      </c>
      <c r="B427" s="1">
        <f>'ScienceDirect - Initial'!B430</f>
        <v>2013</v>
      </c>
      <c r="C427" s="1" t="str">
        <f>'ScienceDirect - Initial'!C430</f>
        <v>DeLeon, Iser G.; Gregory, Meagan K.; St. Peter, Claire C.</v>
      </c>
      <c r="D427" s="1" t="str">
        <f>'ScienceDirect - Initial'!D430</f>
        <v>Chapter Seven - Recent Developments in Behavioral Intervention Informed by Basic Research</v>
      </c>
      <c r="E427" s="1" t="str">
        <f>'ScienceDirect - Initial'!E430</f>
        <v>International Review of Research in Developmental Disabilities</v>
      </c>
      <c r="F427" s="1" t="str">
        <f>'ScienceDirect - Initial'!F430</f>
        <v>2211-6095</v>
      </c>
      <c r="H427" s="1">
        <v>1</v>
      </c>
      <c r="I427" s="1">
        <v>1</v>
      </c>
      <c r="J427" t="b">
        <f t="shared" si="6"/>
        <v>1</v>
      </c>
      <c r="K427" t="e">
        <f t="array" ref="K427">INDEX($A$7:$F$3066,SMALL(IF(COUNTIF($L$5,$H$7:$H$3066)*COUNTIF($L$5,$I$7:$I$3066),MATCH(ROW($A$7:$A$3066),ROW($A$7:$A$3066)),""),ROWS($B$1:B421)),COLUMNS($A$1:B423))</f>
        <v>#NUM!</v>
      </c>
      <c r="L427" t="e">
        <f t="array" ref="L427">INDEX($A$7:$F$3066,SMALL(IF(COUNTIF($L$5,$H$7:$H$3066)*COUNTIF($L$5,$I$7:$I$3066),MATCH(ROW($A$7:$A$3066),ROW($A$7:$A$3066)),""),ROWS($B$1:C421)),COLUMNS($A$1:C423))</f>
        <v>#NUM!</v>
      </c>
      <c r="M427" t="e">
        <f t="array" ref="M427">INDEX($A$7:$F$3066,SMALL(IF(COUNTIF($L$5,$H$7:$H$3066)*COUNTIF($L$5,$I$7:$I$3066),MATCH(ROW($A$7:$A$3066),ROW($A$7:$A$3066)),""),ROWS($B$1:D421)),COLUMNS($A$1:D423))</f>
        <v>#NUM!</v>
      </c>
      <c r="N427" t="e">
        <f t="array" ref="N427">INDEX($A$7:$F$3066,SMALL(IF(COUNTIF($L$5,$H$7:$H$3066)*COUNTIF($L$5,$I$7:$I$3066),MATCH(ROW($A$7:$A$3066),ROW($A$7:$A$3066)),""),ROWS($B$1:E421)),COLUMNS($A$1:E423))</f>
        <v>#NUM!</v>
      </c>
      <c r="O427" t="e">
        <f t="array" ref="O427">INDEX($A$7:$F$3066,SMALL(IF(COUNTIF($L$5,$H$7:$H$3066)*COUNTIF($L$5,$I$7:$I$3066),MATCH(ROW($A$7:$A$3066),ROW($A$7:$A$3066)),""),ROWS($B$1:F421)),COLUMNS($A$1:F423))</f>
        <v>#NUM!</v>
      </c>
    </row>
    <row r="428" spans="1:15">
      <c r="A428" s="1">
        <f>'ScienceDirect - Initial'!A431</f>
        <v>0</v>
      </c>
      <c r="B428" s="1">
        <f>'ScienceDirect - Initial'!B431</f>
        <v>2014</v>
      </c>
      <c r="C428" s="1" t="str">
        <f>'ScienceDirect - Initial'!C431</f>
        <v>da Silva, Stephanie P.; Cançado, Carlos R.X.; Lattal, Kennon A.</v>
      </c>
      <c r="D428" s="1" t="str">
        <f>'ScienceDirect - Initial'!D431</f>
        <v>Resurgence in Siamese fighting fish, Betta splendens</v>
      </c>
      <c r="E428" s="1" t="str">
        <f>'ScienceDirect - Initial'!E431</f>
        <v>Behavioural Processes</v>
      </c>
      <c r="F428" s="1">
        <f>'ScienceDirect - Initial'!F431</f>
        <v>0</v>
      </c>
      <c r="H428" s="1">
        <v>1</v>
      </c>
      <c r="I428" s="1">
        <v>1</v>
      </c>
      <c r="J428" t="b">
        <f t="shared" si="6"/>
        <v>1</v>
      </c>
      <c r="K428" t="e">
        <f t="array" ref="K428">INDEX($A$7:$F$3066,SMALL(IF(COUNTIF($L$5,$H$7:$H$3066)*COUNTIF($L$5,$I$7:$I$3066),MATCH(ROW($A$7:$A$3066),ROW($A$7:$A$3066)),""),ROWS($B$1:B422)),COLUMNS($A$1:B424))</f>
        <v>#NUM!</v>
      </c>
      <c r="L428" t="e">
        <f t="array" ref="L428">INDEX($A$7:$F$3066,SMALL(IF(COUNTIF($L$5,$H$7:$H$3066)*COUNTIF($L$5,$I$7:$I$3066),MATCH(ROW($A$7:$A$3066),ROW($A$7:$A$3066)),""),ROWS($B$1:C422)),COLUMNS($A$1:C424))</f>
        <v>#NUM!</v>
      </c>
      <c r="M428" t="e">
        <f t="array" ref="M428">INDEX($A$7:$F$3066,SMALL(IF(COUNTIF($L$5,$H$7:$H$3066)*COUNTIF($L$5,$I$7:$I$3066),MATCH(ROW($A$7:$A$3066),ROW($A$7:$A$3066)),""),ROWS($B$1:D422)),COLUMNS($A$1:D424))</f>
        <v>#NUM!</v>
      </c>
      <c r="N428" t="e">
        <f t="array" ref="N428">INDEX($A$7:$F$3066,SMALL(IF(COUNTIF($L$5,$H$7:$H$3066)*COUNTIF($L$5,$I$7:$I$3066),MATCH(ROW($A$7:$A$3066),ROW($A$7:$A$3066)),""),ROWS($B$1:E422)),COLUMNS($A$1:E424))</f>
        <v>#NUM!</v>
      </c>
      <c r="O428" t="e">
        <f t="array" ref="O428">INDEX($A$7:$F$3066,SMALL(IF(COUNTIF($L$5,$H$7:$H$3066)*COUNTIF($L$5,$I$7:$I$3066),MATCH(ROW($A$7:$A$3066),ROW($A$7:$A$3066)),""),ROWS($B$1:F422)),COLUMNS($A$1:F424))</f>
        <v>#NUM!</v>
      </c>
    </row>
    <row r="429" spans="1:15">
      <c r="A429" s="1">
        <f>'ScienceDirect - Initial'!A432</f>
        <v>0</v>
      </c>
      <c r="B429" s="1">
        <f>'ScienceDirect - Initial'!B432</f>
        <v>2020</v>
      </c>
      <c r="C429" s="1" t="str">
        <f>'ScienceDirect - Initial'!C432</f>
        <v>Ma, SB; Griffin, DWJ; Boyd, SC; Chang, CC; Wong, JSJ; Guy, SD</v>
      </c>
      <c r="D429" s="1" t="str">
        <f>'ScienceDirect - Initial'!D432</f>
        <v>Cryptococcus neoformans var grubii meningoencephalitis in a patient on fingolimod for relapsing-remitting multiple sclerosis: Case report and review of published cases</v>
      </c>
      <c r="E429" s="1" t="str">
        <f>'ScienceDirect - Initial'!E432</f>
        <v>Multiple Sclerosis and Related Disorders</v>
      </c>
      <c r="F429" s="1">
        <f>'ScienceDirect - Initial'!F432</f>
        <v>0</v>
      </c>
      <c r="H429" s="1">
        <v>0</v>
      </c>
      <c r="I429" s="1">
        <v>0</v>
      </c>
      <c r="J429" t="b">
        <f t="shared" si="6"/>
        <v>1</v>
      </c>
      <c r="K429" t="e">
        <f t="array" ref="K429">INDEX($A$7:$F$3066,SMALL(IF(COUNTIF($L$5,$H$7:$H$3066)*COUNTIF($L$5,$I$7:$I$3066),MATCH(ROW($A$7:$A$3066),ROW($A$7:$A$3066)),""),ROWS($B$1:B423)),COLUMNS($A$1:B425))</f>
        <v>#NUM!</v>
      </c>
      <c r="L429" t="e">
        <f t="array" ref="L429">INDEX($A$7:$F$3066,SMALL(IF(COUNTIF($L$5,$H$7:$H$3066)*COUNTIF($L$5,$I$7:$I$3066),MATCH(ROW($A$7:$A$3066),ROW($A$7:$A$3066)),""),ROWS($B$1:C423)),COLUMNS($A$1:C425))</f>
        <v>#NUM!</v>
      </c>
      <c r="M429" t="e">
        <f t="array" ref="M429">INDEX($A$7:$F$3066,SMALL(IF(COUNTIF($L$5,$H$7:$H$3066)*COUNTIF($L$5,$I$7:$I$3066),MATCH(ROW($A$7:$A$3066),ROW($A$7:$A$3066)),""),ROWS($B$1:D423)),COLUMNS($A$1:D425))</f>
        <v>#NUM!</v>
      </c>
      <c r="N429" t="e">
        <f t="array" ref="N429">INDEX($A$7:$F$3066,SMALL(IF(COUNTIF($L$5,$H$7:$H$3066)*COUNTIF($L$5,$I$7:$I$3066),MATCH(ROW($A$7:$A$3066),ROW($A$7:$A$3066)),""),ROWS($B$1:E423)),COLUMNS($A$1:E425))</f>
        <v>#NUM!</v>
      </c>
      <c r="O429" t="e">
        <f t="array" ref="O429">INDEX($A$7:$F$3066,SMALL(IF(COUNTIF($L$5,$H$7:$H$3066)*COUNTIF($L$5,$I$7:$I$3066),MATCH(ROW($A$7:$A$3066),ROW($A$7:$A$3066)),""),ROWS($B$1:F423)),COLUMNS($A$1:F425))</f>
        <v>#NUM!</v>
      </c>
    </row>
    <row r="430" spans="1:15">
      <c r="A430" s="1">
        <f>'ScienceDirect - Initial'!A433</f>
        <v>0</v>
      </c>
      <c r="B430" s="1">
        <f>'ScienceDirect - Initial'!B433</f>
        <v>2020</v>
      </c>
      <c r="C430" s="1" t="str">
        <f>'ScienceDirect - Initial'!C433</f>
        <v>Podlesnik, Christopher A.; Ritchey, Carolyn M.; Kuroda, Toshikazu</v>
      </c>
      <c r="D430" s="1" t="str">
        <f>'ScienceDirect - Initial'!D433</f>
        <v>Repeated resurgence with and without a context change</v>
      </c>
      <c r="E430" s="1" t="str">
        <f>'ScienceDirect - Initial'!E433</f>
        <v>Behavioural Processes</v>
      </c>
      <c r="F430" s="1">
        <f>'ScienceDirect - Initial'!F433</f>
        <v>0</v>
      </c>
      <c r="H430" s="1">
        <v>1</v>
      </c>
      <c r="I430" s="1">
        <v>1</v>
      </c>
      <c r="J430" t="b">
        <f t="shared" si="6"/>
        <v>1</v>
      </c>
      <c r="K430" t="e">
        <f t="array" ref="K430">INDEX($A$7:$F$3066,SMALL(IF(COUNTIF($L$5,$H$7:$H$3066)*COUNTIF($L$5,$I$7:$I$3066),MATCH(ROW($A$7:$A$3066),ROW($A$7:$A$3066)),""),ROWS($B$1:B424)),COLUMNS($A$1:B426))</f>
        <v>#NUM!</v>
      </c>
      <c r="L430" t="e">
        <f t="array" ref="L430">INDEX($A$7:$F$3066,SMALL(IF(COUNTIF($L$5,$H$7:$H$3066)*COUNTIF($L$5,$I$7:$I$3066),MATCH(ROW($A$7:$A$3066),ROW($A$7:$A$3066)),""),ROWS($B$1:C424)),COLUMNS($A$1:C426))</f>
        <v>#NUM!</v>
      </c>
      <c r="M430" t="e">
        <f t="array" ref="M430">INDEX($A$7:$F$3066,SMALL(IF(COUNTIF($L$5,$H$7:$H$3066)*COUNTIF($L$5,$I$7:$I$3066),MATCH(ROW($A$7:$A$3066),ROW($A$7:$A$3066)),""),ROWS($B$1:D424)),COLUMNS($A$1:D426))</f>
        <v>#NUM!</v>
      </c>
      <c r="N430" t="e">
        <f t="array" ref="N430">INDEX($A$7:$F$3066,SMALL(IF(COUNTIF($L$5,$H$7:$H$3066)*COUNTIF($L$5,$I$7:$I$3066),MATCH(ROW($A$7:$A$3066),ROW($A$7:$A$3066)),""),ROWS($B$1:E424)),COLUMNS($A$1:E426))</f>
        <v>#NUM!</v>
      </c>
      <c r="O430" t="e">
        <f t="array" ref="O430">INDEX($A$7:$F$3066,SMALL(IF(COUNTIF($L$5,$H$7:$H$3066)*COUNTIF($L$5,$I$7:$I$3066),MATCH(ROW($A$7:$A$3066),ROW($A$7:$A$3066)),""),ROWS($B$1:F424)),COLUMNS($A$1:F426))</f>
        <v>#NUM!</v>
      </c>
    </row>
    <row r="431" spans="1:15">
      <c r="A431" s="1">
        <f>'ScienceDirect - Initial'!A434</f>
        <v>0</v>
      </c>
      <c r="B431" s="1">
        <f>'ScienceDirect - Initial'!B434</f>
        <v>2012</v>
      </c>
      <c r="C431" s="1" t="str">
        <f>'ScienceDirect - Initial'!C434</f>
        <v>Lattal, K. Matthew; Lattal, Kennon A.</v>
      </c>
      <c r="D431" s="1" t="str">
        <f>'ScienceDirect - Initial'!D434</f>
        <v>Facets of Pavlovian and operant extinction</v>
      </c>
      <c r="E431" s="1" t="str">
        <f>'ScienceDirect - Initial'!E434</f>
        <v>Society for the Quantitative Analyses of Behavior: Extinction</v>
      </c>
      <c r="F431" s="1">
        <f>'ScienceDirect - Initial'!F434</f>
        <v>0</v>
      </c>
      <c r="H431" s="1">
        <v>1</v>
      </c>
      <c r="I431" s="1">
        <v>1</v>
      </c>
      <c r="J431" t="b">
        <f t="shared" si="6"/>
        <v>1</v>
      </c>
      <c r="K431" t="e">
        <f t="array" ref="K431">INDEX($A$7:$F$3066,SMALL(IF(COUNTIF($L$5,$H$7:$H$3066)*COUNTIF($L$5,$I$7:$I$3066),MATCH(ROW($A$7:$A$3066),ROW($A$7:$A$3066)),""),ROWS($B$1:B425)),COLUMNS($A$1:B427))</f>
        <v>#NUM!</v>
      </c>
      <c r="L431" t="e">
        <f t="array" ref="L431">INDEX($A$7:$F$3066,SMALL(IF(COUNTIF($L$5,$H$7:$H$3066)*COUNTIF($L$5,$I$7:$I$3066),MATCH(ROW($A$7:$A$3066),ROW($A$7:$A$3066)),""),ROWS($B$1:C425)),COLUMNS($A$1:C427))</f>
        <v>#NUM!</v>
      </c>
      <c r="M431" t="e">
        <f t="array" ref="M431">INDEX($A$7:$F$3066,SMALL(IF(COUNTIF($L$5,$H$7:$H$3066)*COUNTIF($L$5,$I$7:$I$3066),MATCH(ROW($A$7:$A$3066),ROW($A$7:$A$3066)),""),ROWS($B$1:D425)),COLUMNS($A$1:D427))</f>
        <v>#NUM!</v>
      </c>
      <c r="N431" t="e">
        <f t="array" ref="N431">INDEX($A$7:$F$3066,SMALL(IF(COUNTIF($L$5,$H$7:$H$3066)*COUNTIF($L$5,$I$7:$I$3066),MATCH(ROW($A$7:$A$3066),ROW($A$7:$A$3066)),""),ROWS($B$1:E425)),COLUMNS($A$1:E427))</f>
        <v>#NUM!</v>
      </c>
      <c r="O431" t="e">
        <f t="array" ref="O431">INDEX($A$7:$F$3066,SMALL(IF(COUNTIF($L$5,$H$7:$H$3066)*COUNTIF($L$5,$I$7:$I$3066),MATCH(ROW($A$7:$A$3066),ROW($A$7:$A$3066)),""),ROWS($B$1:F425)),COLUMNS($A$1:F427))</f>
        <v>#NUM!</v>
      </c>
    </row>
    <row r="432" spans="1:15">
      <c r="A432" s="1">
        <f>'ScienceDirect - Initial'!A435</f>
        <v>0</v>
      </c>
      <c r="B432" s="1">
        <f>'ScienceDirect - Initial'!B435</f>
        <v>2017</v>
      </c>
      <c r="C432" s="1" t="str">
        <f>'ScienceDirect - Initial'!C435</f>
        <v>Schieltz, Kelly M.; Wacker, David P.; Ringdahl, Joel E.; Berg, Wendy K.</v>
      </c>
      <c r="D432" s="1" t="str">
        <f>'ScienceDirect - Initial'!D435</f>
        <v>Basing assessment and treatment of problem behavior on behavioral momentum theory: Analyses of behavioral persistence</v>
      </c>
      <c r="E432" s="1" t="str">
        <f>'ScienceDirect - Initial'!E435</f>
        <v>SQAB 2016: Persistence and Relapse</v>
      </c>
      <c r="F432" s="1">
        <f>'ScienceDirect - Initial'!F435</f>
        <v>0</v>
      </c>
      <c r="H432" s="1">
        <v>1</v>
      </c>
      <c r="I432" s="1">
        <v>1</v>
      </c>
      <c r="J432" t="b">
        <f t="shared" si="6"/>
        <v>1</v>
      </c>
      <c r="K432" t="e">
        <f t="array" ref="K432">INDEX($A$7:$F$3066,SMALL(IF(COUNTIF($L$5,$H$7:$H$3066)*COUNTIF($L$5,$I$7:$I$3066),MATCH(ROW($A$7:$A$3066),ROW($A$7:$A$3066)),""),ROWS($B$1:B426)),COLUMNS($A$1:B428))</f>
        <v>#NUM!</v>
      </c>
      <c r="L432" t="e">
        <f t="array" ref="L432">INDEX($A$7:$F$3066,SMALL(IF(COUNTIF($L$5,$H$7:$H$3066)*COUNTIF($L$5,$I$7:$I$3066),MATCH(ROW($A$7:$A$3066),ROW($A$7:$A$3066)),""),ROWS($B$1:C426)),COLUMNS($A$1:C428))</f>
        <v>#NUM!</v>
      </c>
      <c r="M432" t="e">
        <f t="array" ref="M432">INDEX($A$7:$F$3066,SMALL(IF(COUNTIF($L$5,$H$7:$H$3066)*COUNTIF($L$5,$I$7:$I$3066),MATCH(ROW($A$7:$A$3066),ROW($A$7:$A$3066)),""),ROWS($B$1:D426)),COLUMNS($A$1:D428))</f>
        <v>#NUM!</v>
      </c>
      <c r="N432" t="e">
        <f t="array" ref="N432">INDEX($A$7:$F$3066,SMALL(IF(COUNTIF($L$5,$H$7:$H$3066)*COUNTIF($L$5,$I$7:$I$3066),MATCH(ROW($A$7:$A$3066),ROW($A$7:$A$3066)),""),ROWS($B$1:E426)),COLUMNS($A$1:E428))</f>
        <v>#NUM!</v>
      </c>
      <c r="O432" t="e">
        <f t="array" ref="O432">INDEX($A$7:$F$3066,SMALL(IF(COUNTIF($L$5,$H$7:$H$3066)*COUNTIF($L$5,$I$7:$I$3066),MATCH(ROW($A$7:$A$3066),ROW($A$7:$A$3066)),""),ROWS($B$1:F426)),COLUMNS($A$1:F428))</f>
        <v>#NUM!</v>
      </c>
    </row>
    <row r="433" spans="1:15">
      <c r="A433" s="1">
        <f>'ScienceDirect - Initial'!A436</f>
        <v>0</v>
      </c>
      <c r="B433" s="1">
        <f>'ScienceDirect - Initial'!B436</f>
        <v>2011</v>
      </c>
      <c r="C433" s="1" t="str">
        <f>'ScienceDirect - Initial'!C436</f>
        <v>Doughty, Adam H.; Kastner, Rebecca M.; Bismark, Bryan D.</v>
      </c>
      <c r="D433" s="1" t="str">
        <f>'ScienceDirect - Initial'!D436</f>
        <v>Resurgence of derived stimulus relations: Replication and extensions</v>
      </c>
      <c r="E433" s="1" t="str">
        <f>'ScienceDirect - Initial'!E436</f>
        <v>Behavioural Processes</v>
      </c>
      <c r="F433" s="1">
        <f>'ScienceDirect - Initial'!F436</f>
        <v>0</v>
      </c>
      <c r="H433" s="1">
        <v>1</v>
      </c>
      <c r="I433" s="1">
        <v>1</v>
      </c>
      <c r="J433" t="b">
        <f t="shared" si="6"/>
        <v>1</v>
      </c>
      <c r="K433" t="e">
        <f t="array" ref="K433">INDEX($A$7:$F$3066,SMALL(IF(COUNTIF($L$5,$H$7:$H$3066)*COUNTIF($L$5,$I$7:$I$3066),MATCH(ROW($A$7:$A$3066),ROW($A$7:$A$3066)),""),ROWS($B$1:B427)),COLUMNS($A$1:B429))</f>
        <v>#NUM!</v>
      </c>
      <c r="L433" t="e">
        <f t="array" ref="L433">INDEX($A$7:$F$3066,SMALL(IF(COUNTIF($L$5,$H$7:$H$3066)*COUNTIF($L$5,$I$7:$I$3066),MATCH(ROW($A$7:$A$3066),ROW($A$7:$A$3066)),""),ROWS($B$1:C427)),COLUMNS($A$1:C429))</f>
        <v>#NUM!</v>
      </c>
      <c r="M433" t="e">
        <f t="array" ref="M433">INDEX($A$7:$F$3066,SMALL(IF(COUNTIF($L$5,$H$7:$H$3066)*COUNTIF($L$5,$I$7:$I$3066),MATCH(ROW($A$7:$A$3066),ROW($A$7:$A$3066)),""),ROWS($B$1:D427)),COLUMNS($A$1:D429))</f>
        <v>#NUM!</v>
      </c>
      <c r="N433" t="e">
        <f t="array" ref="N433">INDEX($A$7:$F$3066,SMALL(IF(COUNTIF($L$5,$H$7:$H$3066)*COUNTIF($L$5,$I$7:$I$3066),MATCH(ROW($A$7:$A$3066),ROW($A$7:$A$3066)),""),ROWS($B$1:E427)),COLUMNS($A$1:E429))</f>
        <v>#NUM!</v>
      </c>
      <c r="O433" t="e">
        <f t="array" ref="O433">INDEX($A$7:$F$3066,SMALL(IF(COUNTIF($L$5,$H$7:$H$3066)*COUNTIF($L$5,$I$7:$I$3066),MATCH(ROW($A$7:$A$3066),ROW($A$7:$A$3066)),""),ROWS($B$1:F427)),COLUMNS($A$1:F429))</f>
        <v>#NUM!</v>
      </c>
    </row>
    <row r="434" spans="1:15">
      <c r="A434" s="1">
        <f>'ScienceDirect - Initial'!A437</f>
        <v>0</v>
      </c>
      <c r="B434" s="1">
        <f>'ScienceDirect - Initial'!B437</f>
        <v>2019</v>
      </c>
      <c r="C434" s="1" t="str">
        <f>'ScienceDirect - Initial'!C437</f>
        <v>Goltseker, Koral; Hopf, Frederic W.; Barak, Segev</v>
      </c>
      <c r="D434" s="1" t="str">
        <f>'ScienceDirect - Initial'!D437</f>
        <v>Advances in behavioral animal models of alcohol use disorder</v>
      </c>
      <c r="E434" s="1" t="str">
        <f>'ScienceDirect - Initial'!E437</f>
        <v>New Technologies in Alcohol Research and Treatment</v>
      </c>
      <c r="F434" s="1">
        <f>'ScienceDirect - Initial'!F437</f>
        <v>0</v>
      </c>
      <c r="H434" s="1">
        <v>1</v>
      </c>
      <c r="I434" s="1">
        <v>1</v>
      </c>
      <c r="J434" t="b">
        <f t="shared" si="6"/>
        <v>1</v>
      </c>
      <c r="K434" t="e">
        <f t="array" ref="K434">INDEX($A$7:$F$3066,SMALL(IF(COUNTIF($L$5,$H$7:$H$3066)*COUNTIF($L$5,$I$7:$I$3066),MATCH(ROW($A$7:$A$3066),ROW($A$7:$A$3066)),""),ROWS($B$1:B428)),COLUMNS($A$1:B430))</f>
        <v>#NUM!</v>
      </c>
      <c r="L434" t="e">
        <f t="array" ref="L434">INDEX($A$7:$F$3066,SMALL(IF(COUNTIF($L$5,$H$7:$H$3066)*COUNTIF($L$5,$I$7:$I$3066),MATCH(ROW($A$7:$A$3066),ROW($A$7:$A$3066)),""),ROWS($B$1:C428)),COLUMNS($A$1:C430))</f>
        <v>#NUM!</v>
      </c>
      <c r="M434" t="e">
        <f t="array" ref="M434">INDEX($A$7:$F$3066,SMALL(IF(COUNTIF($L$5,$H$7:$H$3066)*COUNTIF($L$5,$I$7:$I$3066),MATCH(ROW($A$7:$A$3066),ROW($A$7:$A$3066)),""),ROWS($B$1:D428)),COLUMNS($A$1:D430))</f>
        <v>#NUM!</v>
      </c>
      <c r="N434" t="e">
        <f t="array" ref="N434">INDEX($A$7:$F$3066,SMALL(IF(COUNTIF($L$5,$H$7:$H$3066)*COUNTIF($L$5,$I$7:$I$3066),MATCH(ROW($A$7:$A$3066),ROW($A$7:$A$3066)),""),ROWS($B$1:E428)),COLUMNS($A$1:E430))</f>
        <v>#NUM!</v>
      </c>
      <c r="O434" t="e">
        <f t="array" ref="O434">INDEX($A$7:$F$3066,SMALL(IF(COUNTIF($L$5,$H$7:$H$3066)*COUNTIF($L$5,$I$7:$I$3066),MATCH(ROW($A$7:$A$3066),ROW($A$7:$A$3066)),""),ROWS($B$1:F428)),COLUMNS($A$1:F430))</f>
        <v>#NUM!</v>
      </c>
    </row>
    <row r="435" spans="1:15">
      <c r="A435" s="1">
        <f>'ScienceDirect - Initial'!A438</f>
        <v>0</v>
      </c>
      <c r="B435" s="1">
        <f>'ScienceDirect - Initial'!B438</f>
        <v>2015</v>
      </c>
      <c r="C435" s="1" t="str">
        <f>'ScienceDirect - Initial'!C438</f>
        <v>Podlesnik, Christopher A.; Miranda-Dukoski, Ludmila</v>
      </c>
      <c r="D435" s="1" t="str">
        <f>'ScienceDirect - Initial'!D438</f>
        <v>Stimulus generalization and operant context renewal</v>
      </c>
      <c r="E435" s="1" t="str">
        <f>'ScienceDirect - Initial'!E438</f>
        <v>Behavioural Processes</v>
      </c>
      <c r="F435" s="1">
        <f>'ScienceDirect - Initial'!F438</f>
        <v>0</v>
      </c>
      <c r="H435" s="1">
        <v>0</v>
      </c>
      <c r="I435" s="1">
        <v>0</v>
      </c>
      <c r="J435" t="b">
        <f t="shared" si="6"/>
        <v>1</v>
      </c>
      <c r="K435" t="e">
        <f t="array" ref="K435">INDEX($A$7:$F$3066,SMALL(IF(COUNTIF($L$5,$H$7:$H$3066)*COUNTIF($L$5,$I$7:$I$3066),MATCH(ROW($A$7:$A$3066),ROW($A$7:$A$3066)),""),ROWS($B$1:B429)),COLUMNS($A$1:B431))</f>
        <v>#NUM!</v>
      </c>
      <c r="L435" t="e">
        <f t="array" ref="L435">INDEX($A$7:$F$3066,SMALL(IF(COUNTIF($L$5,$H$7:$H$3066)*COUNTIF($L$5,$I$7:$I$3066),MATCH(ROW($A$7:$A$3066),ROW($A$7:$A$3066)),""),ROWS($B$1:C429)),COLUMNS($A$1:C431))</f>
        <v>#NUM!</v>
      </c>
      <c r="M435" t="e">
        <f t="array" ref="M435">INDEX($A$7:$F$3066,SMALL(IF(COUNTIF($L$5,$H$7:$H$3066)*COUNTIF($L$5,$I$7:$I$3066),MATCH(ROW($A$7:$A$3066),ROW($A$7:$A$3066)),""),ROWS($B$1:D429)),COLUMNS($A$1:D431))</f>
        <v>#NUM!</v>
      </c>
      <c r="N435" t="e">
        <f t="array" ref="N435">INDEX($A$7:$F$3066,SMALL(IF(COUNTIF($L$5,$H$7:$H$3066)*COUNTIF($L$5,$I$7:$I$3066),MATCH(ROW($A$7:$A$3066),ROW($A$7:$A$3066)),""),ROWS($B$1:E429)),COLUMNS($A$1:E431))</f>
        <v>#NUM!</v>
      </c>
      <c r="O435" t="e">
        <f t="array" ref="O435">INDEX($A$7:$F$3066,SMALL(IF(COUNTIF($L$5,$H$7:$H$3066)*COUNTIF($L$5,$I$7:$I$3066),MATCH(ROW($A$7:$A$3066),ROW($A$7:$A$3066)),""),ROWS($B$1:F429)),COLUMNS($A$1:F431))</f>
        <v>#NUM!</v>
      </c>
    </row>
    <row r="436" spans="1:15">
      <c r="A436" s="1">
        <f>'ScienceDirect - Initial'!A439</f>
        <v>0</v>
      </c>
      <c r="B436" s="1">
        <f>'ScienceDirect - Initial'!B439</f>
        <v>2018</v>
      </c>
      <c r="C436" s="1" t="str">
        <f>'ScienceDirect - Initial'!C439</f>
        <v>Madrigal, Kenneth; Hernández, Cinthia; Flores, Carlos</v>
      </c>
      <c r="D436" s="1" t="str">
        <f>'ScienceDirect - Initial'!D439</f>
        <v>Effects of the number of acquisition sessions and scheduled reinforcers on ABA renewal</v>
      </c>
      <c r="E436" s="1" t="str">
        <f>'ScienceDirect - Initial'!E439</f>
        <v>Learning and Motivation</v>
      </c>
      <c r="F436" s="1">
        <f>'ScienceDirect - Initial'!F439</f>
        <v>0</v>
      </c>
      <c r="H436" s="1">
        <v>0</v>
      </c>
      <c r="I436" s="1">
        <v>0</v>
      </c>
      <c r="J436" t="b">
        <f t="shared" si="6"/>
        <v>1</v>
      </c>
      <c r="K436" t="e">
        <f t="array" ref="K436">INDEX($A$7:$F$3066,SMALL(IF(COUNTIF($L$5,$H$7:$H$3066)*COUNTIF($L$5,$I$7:$I$3066),MATCH(ROW($A$7:$A$3066),ROW($A$7:$A$3066)),""),ROWS($B$1:B430)),COLUMNS($A$1:B432))</f>
        <v>#NUM!</v>
      </c>
      <c r="L436" t="e">
        <f t="array" ref="L436">INDEX($A$7:$F$3066,SMALL(IF(COUNTIF($L$5,$H$7:$H$3066)*COUNTIF($L$5,$I$7:$I$3066),MATCH(ROW($A$7:$A$3066),ROW($A$7:$A$3066)),""),ROWS($B$1:C430)),COLUMNS($A$1:C432))</f>
        <v>#NUM!</v>
      </c>
      <c r="M436" t="e">
        <f t="array" ref="M436">INDEX($A$7:$F$3066,SMALL(IF(COUNTIF($L$5,$H$7:$H$3066)*COUNTIF($L$5,$I$7:$I$3066),MATCH(ROW($A$7:$A$3066),ROW($A$7:$A$3066)),""),ROWS($B$1:D430)),COLUMNS($A$1:D432))</f>
        <v>#NUM!</v>
      </c>
      <c r="N436" t="e">
        <f t="array" ref="N436">INDEX($A$7:$F$3066,SMALL(IF(COUNTIF($L$5,$H$7:$H$3066)*COUNTIF($L$5,$I$7:$I$3066),MATCH(ROW($A$7:$A$3066),ROW($A$7:$A$3066)),""),ROWS($B$1:E430)),COLUMNS($A$1:E432))</f>
        <v>#NUM!</v>
      </c>
      <c r="O436" t="e">
        <f t="array" ref="O436">INDEX($A$7:$F$3066,SMALL(IF(COUNTIF($L$5,$H$7:$H$3066)*COUNTIF($L$5,$I$7:$I$3066),MATCH(ROW($A$7:$A$3066),ROW($A$7:$A$3066)),""),ROWS($B$1:F430)),COLUMNS($A$1:F432))</f>
        <v>#NUM!</v>
      </c>
    </row>
    <row r="437" spans="1:15">
      <c r="A437" s="1">
        <f>'ScienceDirect - Initial'!A440</f>
        <v>0</v>
      </c>
      <c r="B437" s="1">
        <f>'ScienceDirect - Initial'!B440</f>
        <v>2013</v>
      </c>
      <c r="C437" s="1" t="str">
        <f>'ScienceDirect - Initial'!C440</f>
        <v>Marchant, Nathan J; Li, Xuan; Shaham, Yavin</v>
      </c>
      <c r="D437" s="1" t="str">
        <f>'ScienceDirect - Initial'!D440</f>
        <v>Recent developments in animal models of drug relapse</v>
      </c>
      <c r="E437" s="1" t="str">
        <f>'ScienceDirect - Initial'!E440</f>
        <v>23/4 Addiction</v>
      </c>
      <c r="F437" s="1">
        <f>'ScienceDirect - Initial'!F440</f>
        <v>0</v>
      </c>
      <c r="H437" s="1">
        <v>1</v>
      </c>
      <c r="I437" s="1">
        <v>1</v>
      </c>
      <c r="J437" t="b">
        <f t="shared" si="6"/>
        <v>1</v>
      </c>
      <c r="K437" t="e">
        <f t="array" ref="K437">INDEX($A$7:$F$3066,SMALL(IF(COUNTIF($L$5,$H$7:$H$3066)*COUNTIF($L$5,$I$7:$I$3066),MATCH(ROW($A$7:$A$3066),ROW($A$7:$A$3066)),""),ROWS($B$1:B431)),COLUMNS($A$1:B433))</f>
        <v>#NUM!</v>
      </c>
      <c r="L437" t="e">
        <f t="array" ref="L437">INDEX($A$7:$F$3066,SMALL(IF(COUNTIF($L$5,$H$7:$H$3066)*COUNTIF($L$5,$I$7:$I$3066),MATCH(ROW($A$7:$A$3066),ROW($A$7:$A$3066)),""),ROWS($B$1:C431)),COLUMNS($A$1:C433))</f>
        <v>#NUM!</v>
      </c>
      <c r="M437" t="e">
        <f t="array" ref="M437">INDEX($A$7:$F$3066,SMALL(IF(COUNTIF($L$5,$H$7:$H$3066)*COUNTIF($L$5,$I$7:$I$3066),MATCH(ROW($A$7:$A$3066),ROW($A$7:$A$3066)),""),ROWS($B$1:D431)),COLUMNS($A$1:D433))</f>
        <v>#NUM!</v>
      </c>
      <c r="N437" t="e">
        <f t="array" ref="N437">INDEX($A$7:$F$3066,SMALL(IF(COUNTIF($L$5,$H$7:$H$3066)*COUNTIF($L$5,$I$7:$I$3066),MATCH(ROW($A$7:$A$3066),ROW($A$7:$A$3066)),""),ROWS($B$1:E431)),COLUMNS($A$1:E433))</f>
        <v>#NUM!</v>
      </c>
      <c r="O437" t="e">
        <f t="array" ref="O437">INDEX($A$7:$F$3066,SMALL(IF(COUNTIF($L$5,$H$7:$H$3066)*COUNTIF($L$5,$I$7:$I$3066),MATCH(ROW($A$7:$A$3066),ROW($A$7:$A$3066)),""),ROWS($B$1:F431)),COLUMNS($A$1:F433))</f>
        <v>#NUM!</v>
      </c>
    </row>
    <row r="438" spans="1:15">
      <c r="A438" s="1">
        <f>'ScienceDirect - Initial'!A441</f>
        <v>0</v>
      </c>
      <c r="B438" s="1">
        <f>'ScienceDirect - Initial'!B441</f>
        <v>2007</v>
      </c>
      <c r="C438" s="1" t="str">
        <f>'ScienceDirect - Initial'!C441</f>
        <v>Tarou, Loraine Rybiski; Bashaw, Meredith Joy</v>
      </c>
      <c r="D438" s="1" t="str">
        <f>'ScienceDirect - Initial'!D441</f>
        <v>Maximizing the effectiveness of environmental enrichment: Suggestions from the experimental analysis of behavior</v>
      </c>
      <c r="E438" s="1" t="str">
        <f>'ScienceDirect - Initial'!E441</f>
        <v>Conservation, Enrichment and Animal Behaviour</v>
      </c>
      <c r="F438" s="1">
        <f>'ScienceDirect - Initial'!F441</f>
        <v>0</v>
      </c>
      <c r="H438" s="1">
        <v>0</v>
      </c>
      <c r="I438" s="1">
        <v>0</v>
      </c>
      <c r="J438" t="b">
        <f t="shared" si="6"/>
        <v>1</v>
      </c>
      <c r="K438" t="e">
        <f t="array" ref="K438">INDEX($A$7:$F$3066,SMALL(IF(COUNTIF($L$5,$H$7:$H$3066)*COUNTIF($L$5,$I$7:$I$3066),MATCH(ROW($A$7:$A$3066),ROW($A$7:$A$3066)),""),ROWS($B$1:B432)),COLUMNS($A$1:B434))</f>
        <v>#NUM!</v>
      </c>
      <c r="L438" t="e">
        <f t="array" ref="L438">INDEX($A$7:$F$3066,SMALL(IF(COUNTIF($L$5,$H$7:$H$3066)*COUNTIF($L$5,$I$7:$I$3066),MATCH(ROW($A$7:$A$3066),ROW($A$7:$A$3066)),""),ROWS($B$1:C432)),COLUMNS($A$1:C434))</f>
        <v>#NUM!</v>
      </c>
      <c r="M438" t="e">
        <f t="array" ref="M438">INDEX($A$7:$F$3066,SMALL(IF(COUNTIF($L$5,$H$7:$H$3066)*COUNTIF($L$5,$I$7:$I$3066),MATCH(ROW($A$7:$A$3066),ROW($A$7:$A$3066)),""),ROWS($B$1:D432)),COLUMNS($A$1:D434))</f>
        <v>#NUM!</v>
      </c>
      <c r="N438" t="e">
        <f t="array" ref="N438">INDEX($A$7:$F$3066,SMALL(IF(COUNTIF($L$5,$H$7:$H$3066)*COUNTIF($L$5,$I$7:$I$3066),MATCH(ROW($A$7:$A$3066),ROW($A$7:$A$3066)),""),ROWS($B$1:E432)),COLUMNS($A$1:E434))</f>
        <v>#NUM!</v>
      </c>
      <c r="O438" t="e">
        <f t="array" ref="O438">INDEX($A$7:$F$3066,SMALL(IF(COUNTIF($L$5,$H$7:$H$3066)*COUNTIF($L$5,$I$7:$I$3066),MATCH(ROW($A$7:$A$3066),ROW($A$7:$A$3066)),""),ROWS($B$1:F432)),COLUMNS($A$1:F434))</f>
        <v>#NUM!</v>
      </c>
    </row>
    <row r="439" spans="1:15">
      <c r="A439" s="1">
        <f>'ScienceDirect - Initial'!A442</f>
        <v>0</v>
      </c>
      <c r="B439" s="1">
        <f>'ScienceDirect - Initial'!B442</f>
        <v>2016</v>
      </c>
      <c r="C439" s="1" t="str">
        <f>'ScienceDirect - Initial'!C442</f>
        <v>Craig, Andrew R.; Nall, Rusty W.; Madden, Gregory J.; Shahan, Timothy A.</v>
      </c>
      <c r="D439" s="1" t="str">
        <f>'ScienceDirect - Initial'!D442</f>
        <v>Higher rate alternative non-drug reinforcement produces faster suppression of cocaine seeking but more resurgence when removed</v>
      </c>
      <c r="E439" s="1" t="str">
        <f>'ScienceDirect - Initial'!E442</f>
        <v>Behavioural Brain Research</v>
      </c>
      <c r="F439" s="1">
        <f>'ScienceDirect - Initial'!F442</f>
        <v>0</v>
      </c>
      <c r="H439" s="1">
        <v>1</v>
      </c>
      <c r="I439" s="1">
        <v>1</v>
      </c>
      <c r="J439" t="b">
        <f t="shared" si="6"/>
        <v>1</v>
      </c>
      <c r="K439" t="e">
        <f t="array" ref="K439">INDEX($A$7:$F$3066,SMALL(IF(COUNTIF($L$5,$H$7:$H$3066)*COUNTIF($L$5,$I$7:$I$3066),MATCH(ROW($A$7:$A$3066),ROW($A$7:$A$3066)),""),ROWS($B$1:B433)),COLUMNS($A$1:B435))</f>
        <v>#NUM!</v>
      </c>
      <c r="L439" t="e">
        <f t="array" ref="L439">INDEX($A$7:$F$3066,SMALL(IF(COUNTIF($L$5,$H$7:$H$3066)*COUNTIF($L$5,$I$7:$I$3066),MATCH(ROW($A$7:$A$3066),ROW($A$7:$A$3066)),""),ROWS($B$1:C433)),COLUMNS($A$1:C435))</f>
        <v>#NUM!</v>
      </c>
      <c r="M439" t="e">
        <f t="array" ref="M439">INDEX($A$7:$F$3066,SMALL(IF(COUNTIF($L$5,$H$7:$H$3066)*COUNTIF($L$5,$I$7:$I$3066),MATCH(ROW($A$7:$A$3066),ROW($A$7:$A$3066)),""),ROWS($B$1:D433)),COLUMNS($A$1:D435))</f>
        <v>#NUM!</v>
      </c>
      <c r="N439" t="e">
        <f t="array" ref="N439">INDEX($A$7:$F$3066,SMALL(IF(COUNTIF($L$5,$H$7:$H$3066)*COUNTIF($L$5,$I$7:$I$3066),MATCH(ROW($A$7:$A$3066),ROW($A$7:$A$3066)),""),ROWS($B$1:E433)),COLUMNS($A$1:E435))</f>
        <v>#NUM!</v>
      </c>
      <c r="O439" t="e">
        <f t="array" ref="O439">INDEX($A$7:$F$3066,SMALL(IF(COUNTIF($L$5,$H$7:$H$3066)*COUNTIF($L$5,$I$7:$I$3066),MATCH(ROW($A$7:$A$3066),ROW($A$7:$A$3066)),""),ROWS($B$1:F433)),COLUMNS($A$1:F435))</f>
        <v>#NUM!</v>
      </c>
    </row>
    <row r="440" spans="1:15">
      <c r="A440" s="1">
        <f>'ScienceDirect - Initial'!A443</f>
        <v>0</v>
      </c>
      <c r="B440" s="1">
        <f>'ScienceDirect - Initial'!B443</f>
        <v>2019</v>
      </c>
      <c r="C440" s="1" t="str">
        <f>'ScienceDirect - Initial'!C443</f>
        <v>Byrne, Tom</v>
      </c>
      <c r="D440" s="1" t="str">
        <f>'ScienceDirect - Initial'!D443</f>
        <v>Control of response duration by delayed reinforcers: A systematic replication</v>
      </c>
      <c r="E440" s="1" t="str">
        <f>'ScienceDirect - Initial'!E443</f>
        <v>Behavioural Processes</v>
      </c>
      <c r="F440" s="1">
        <f>'ScienceDirect - Initial'!F443</f>
        <v>0</v>
      </c>
      <c r="H440" s="1">
        <v>0</v>
      </c>
      <c r="I440" s="1">
        <v>0</v>
      </c>
      <c r="J440" t="b">
        <f t="shared" si="6"/>
        <v>1</v>
      </c>
      <c r="K440" t="e">
        <f t="array" ref="K440">INDEX($A$7:$F$3066,SMALL(IF(COUNTIF($L$5,$H$7:$H$3066)*COUNTIF($L$5,$I$7:$I$3066),MATCH(ROW($A$7:$A$3066),ROW($A$7:$A$3066)),""),ROWS($B$1:B434)),COLUMNS($A$1:B436))</f>
        <v>#NUM!</v>
      </c>
      <c r="L440" t="e">
        <f t="array" ref="L440">INDEX($A$7:$F$3066,SMALL(IF(COUNTIF($L$5,$H$7:$H$3066)*COUNTIF($L$5,$I$7:$I$3066),MATCH(ROW($A$7:$A$3066),ROW($A$7:$A$3066)),""),ROWS($B$1:C434)),COLUMNS($A$1:C436))</f>
        <v>#NUM!</v>
      </c>
      <c r="M440" t="e">
        <f t="array" ref="M440">INDEX($A$7:$F$3066,SMALL(IF(COUNTIF($L$5,$H$7:$H$3066)*COUNTIF($L$5,$I$7:$I$3066),MATCH(ROW($A$7:$A$3066),ROW($A$7:$A$3066)),""),ROWS($B$1:D434)),COLUMNS($A$1:D436))</f>
        <v>#NUM!</v>
      </c>
      <c r="N440" t="e">
        <f t="array" ref="N440">INDEX($A$7:$F$3066,SMALL(IF(COUNTIF($L$5,$H$7:$H$3066)*COUNTIF($L$5,$I$7:$I$3066),MATCH(ROW($A$7:$A$3066),ROW($A$7:$A$3066)),""),ROWS($B$1:E434)),COLUMNS($A$1:E436))</f>
        <v>#NUM!</v>
      </c>
      <c r="O440" t="e">
        <f t="array" ref="O440">INDEX($A$7:$F$3066,SMALL(IF(COUNTIF($L$5,$H$7:$H$3066)*COUNTIF($L$5,$I$7:$I$3066),MATCH(ROW($A$7:$A$3066),ROW($A$7:$A$3066)),""),ROWS($B$1:F434)),COLUMNS($A$1:F436))</f>
        <v>#NUM!</v>
      </c>
    </row>
    <row r="441" spans="1:15">
      <c r="A441" s="1">
        <f>'ScienceDirect - Initial'!A444</f>
        <v>0</v>
      </c>
      <c r="B441" s="1">
        <f>'ScienceDirect - Initial'!B444</f>
        <v>2019</v>
      </c>
      <c r="C441" s="1" t="str">
        <f>'ScienceDirect - Initial'!C444</f>
        <v>Gámez, A. Matías; Bernal-Gamboa, Rodolfo</v>
      </c>
      <c r="D441" s="1" t="str">
        <f>'ScienceDirect - Initial'!D444</f>
        <v>The reoccurrence of voluntary behavior in humans is reduced by retrieval cues from extinction</v>
      </c>
      <c r="E441" s="1" t="str">
        <f>'ScienceDirect - Initial'!E444</f>
        <v>Acta Psychologica</v>
      </c>
      <c r="F441" s="1">
        <f>'ScienceDirect - Initial'!F444</f>
        <v>0</v>
      </c>
      <c r="H441" s="1">
        <v>0</v>
      </c>
      <c r="I441" s="1">
        <v>0</v>
      </c>
      <c r="J441" t="b">
        <f t="shared" si="6"/>
        <v>1</v>
      </c>
      <c r="K441" t="e">
        <f t="array" ref="K441">INDEX($A$7:$F$3066,SMALL(IF(COUNTIF($L$5,$H$7:$H$3066)*COUNTIF($L$5,$I$7:$I$3066),MATCH(ROW($A$7:$A$3066),ROW($A$7:$A$3066)),""),ROWS($B$1:B435)),COLUMNS($A$1:B437))</f>
        <v>#NUM!</v>
      </c>
      <c r="L441" t="e">
        <f t="array" ref="L441">INDEX($A$7:$F$3066,SMALL(IF(COUNTIF($L$5,$H$7:$H$3066)*COUNTIF($L$5,$I$7:$I$3066),MATCH(ROW($A$7:$A$3066),ROW($A$7:$A$3066)),""),ROWS($B$1:C435)),COLUMNS($A$1:C437))</f>
        <v>#NUM!</v>
      </c>
      <c r="M441" t="e">
        <f t="array" ref="M441">INDEX($A$7:$F$3066,SMALL(IF(COUNTIF($L$5,$H$7:$H$3066)*COUNTIF($L$5,$I$7:$I$3066),MATCH(ROW($A$7:$A$3066),ROW($A$7:$A$3066)),""),ROWS($B$1:D435)),COLUMNS($A$1:D437))</f>
        <v>#NUM!</v>
      </c>
      <c r="N441" t="e">
        <f t="array" ref="N441">INDEX($A$7:$F$3066,SMALL(IF(COUNTIF($L$5,$H$7:$H$3066)*COUNTIF($L$5,$I$7:$I$3066),MATCH(ROW($A$7:$A$3066),ROW($A$7:$A$3066)),""),ROWS($B$1:E435)),COLUMNS($A$1:E437))</f>
        <v>#NUM!</v>
      </c>
      <c r="O441" t="e">
        <f t="array" ref="O441">INDEX($A$7:$F$3066,SMALL(IF(COUNTIF($L$5,$H$7:$H$3066)*COUNTIF($L$5,$I$7:$I$3066),MATCH(ROW($A$7:$A$3066),ROW($A$7:$A$3066)),""),ROWS($B$1:F435)),COLUMNS($A$1:F437))</f>
        <v>#NUM!</v>
      </c>
    </row>
    <row r="442" spans="1:15">
      <c r="A442" s="1">
        <f>'ScienceDirect - Initial'!A445</f>
        <v>0</v>
      </c>
      <c r="B442" s="1">
        <f>'ScienceDirect - Initial'!B445</f>
        <v>2016</v>
      </c>
      <c r="C442" s="1" t="str">
        <f>'ScienceDirect - Initial'!C445</f>
        <v>McCormick, P.N.; Fletcher, P.J.; Wilson, V.S.; Remington, G.J.</v>
      </c>
      <c r="D442" s="1" t="str">
        <f>'ScienceDirect - Initial'!D445</f>
        <v>The adrenergic α2 antagonist atipamezole alters the behavioural effects of pramipexole and increases pramipexole concentration in blood plasma</v>
      </c>
      <c r="E442" s="1" t="str">
        <f>'ScienceDirect - Initial'!E445</f>
        <v>Life Sciences</v>
      </c>
      <c r="F442" s="1">
        <f>'ScienceDirect - Initial'!F445</f>
        <v>0</v>
      </c>
      <c r="H442" s="1">
        <v>0</v>
      </c>
      <c r="I442" s="1">
        <v>0</v>
      </c>
      <c r="J442" t="b">
        <f t="shared" si="6"/>
        <v>1</v>
      </c>
      <c r="K442" t="e">
        <f t="array" ref="K442">INDEX($A$7:$F$3066,SMALL(IF(COUNTIF($L$5,$H$7:$H$3066)*COUNTIF($L$5,$I$7:$I$3066),MATCH(ROW($A$7:$A$3066),ROW($A$7:$A$3066)),""),ROWS($B$1:B436)),COLUMNS($A$1:B438))</f>
        <v>#NUM!</v>
      </c>
      <c r="L442" t="e">
        <f t="array" ref="L442">INDEX($A$7:$F$3066,SMALL(IF(COUNTIF($L$5,$H$7:$H$3066)*COUNTIF($L$5,$I$7:$I$3066),MATCH(ROW($A$7:$A$3066),ROW($A$7:$A$3066)),""),ROWS($B$1:C436)),COLUMNS($A$1:C438))</f>
        <v>#NUM!</v>
      </c>
      <c r="M442" t="e">
        <f t="array" ref="M442">INDEX($A$7:$F$3066,SMALL(IF(COUNTIF($L$5,$H$7:$H$3066)*COUNTIF($L$5,$I$7:$I$3066),MATCH(ROW($A$7:$A$3066),ROW($A$7:$A$3066)),""),ROWS($B$1:D436)),COLUMNS($A$1:D438))</f>
        <v>#NUM!</v>
      </c>
      <c r="N442" t="e">
        <f t="array" ref="N442">INDEX($A$7:$F$3066,SMALL(IF(COUNTIF($L$5,$H$7:$H$3066)*COUNTIF($L$5,$I$7:$I$3066),MATCH(ROW($A$7:$A$3066),ROW($A$7:$A$3066)),""),ROWS($B$1:E436)),COLUMNS($A$1:E438))</f>
        <v>#NUM!</v>
      </c>
      <c r="O442" t="e">
        <f t="array" ref="O442">INDEX($A$7:$F$3066,SMALL(IF(COUNTIF($L$5,$H$7:$H$3066)*COUNTIF($L$5,$I$7:$I$3066),MATCH(ROW($A$7:$A$3066),ROW($A$7:$A$3066)),""),ROWS($B$1:F436)),COLUMNS($A$1:F438))</f>
        <v>#NUM!</v>
      </c>
    </row>
    <row r="443" spans="1:15">
      <c r="A443" s="1">
        <f>'ScienceDirect - Initial'!A446</f>
        <v>0</v>
      </c>
      <c r="B443" s="1">
        <f>'ScienceDirect - Initial'!B446</f>
        <v>2001</v>
      </c>
      <c r="C443" s="1" t="str">
        <f>'ScienceDirect - Initial'!C446</f>
        <v>Baron, Scott P; Meltzer, Leonard T</v>
      </c>
      <c r="D443" s="1" t="str">
        <f>'ScienceDirect - Initial'!D446</f>
        <v>Mouse strains differ under a simple schedule of operant learning</v>
      </c>
      <c r="E443" s="1" t="str">
        <f>'ScienceDirect - Initial'!E446</f>
        <v>Behavioural Brain Research</v>
      </c>
      <c r="F443" s="1">
        <f>'ScienceDirect - Initial'!F446</f>
        <v>0</v>
      </c>
      <c r="H443" s="1">
        <v>0</v>
      </c>
      <c r="I443" s="1">
        <v>0</v>
      </c>
      <c r="J443" t="b">
        <f t="shared" si="6"/>
        <v>1</v>
      </c>
      <c r="K443" t="e">
        <f t="array" ref="K443">INDEX($A$7:$F$3066,SMALL(IF(COUNTIF($L$5,$H$7:$H$3066)*COUNTIF($L$5,$I$7:$I$3066),MATCH(ROW($A$7:$A$3066),ROW($A$7:$A$3066)),""),ROWS($B$1:B437)),COLUMNS($A$1:B439))</f>
        <v>#NUM!</v>
      </c>
      <c r="L443" t="e">
        <f t="array" ref="L443">INDEX($A$7:$F$3066,SMALL(IF(COUNTIF($L$5,$H$7:$H$3066)*COUNTIF($L$5,$I$7:$I$3066),MATCH(ROW($A$7:$A$3066),ROW($A$7:$A$3066)),""),ROWS($B$1:C437)),COLUMNS($A$1:C439))</f>
        <v>#NUM!</v>
      </c>
      <c r="M443" t="e">
        <f t="array" ref="M443">INDEX($A$7:$F$3066,SMALL(IF(COUNTIF($L$5,$H$7:$H$3066)*COUNTIF($L$5,$I$7:$I$3066),MATCH(ROW($A$7:$A$3066),ROW($A$7:$A$3066)),""),ROWS($B$1:D437)),COLUMNS($A$1:D439))</f>
        <v>#NUM!</v>
      </c>
      <c r="N443" t="e">
        <f t="array" ref="N443">INDEX($A$7:$F$3066,SMALL(IF(COUNTIF($L$5,$H$7:$H$3066)*COUNTIF($L$5,$I$7:$I$3066),MATCH(ROW($A$7:$A$3066),ROW($A$7:$A$3066)),""),ROWS($B$1:E437)),COLUMNS($A$1:E439))</f>
        <v>#NUM!</v>
      </c>
      <c r="O443" t="e">
        <f t="array" ref="O443">INDEX($A$7:$F$3066,SMALL(IF(COUNTIF($L$5,$H$7:$H$3066)*COUNTIF($L$5,$I$7:$I$3066),MATCH(ROW($A$7:$A$3066),ROW($A$7:$A$3066)),""),ROWS($B$1:F437)),COLUMNS($A$1:F439))</f>
        <v>#NUM!</v>
      </c>
    </row>
    <row r="444" spans="1:15">
      <c r="A444" s="1">
        <f>'ScienceDirect - Initial'!A447</f>
        <v>0</v>
      </c>
      <c r="B444" s="1">
        <f>'ScienceDirect - Initial'!B447</f>
        <v>2019</v>
      </c>
      <c r="C444" s="1" t="str">
        <f>'ScienceDirect - Initial'!C447</f>
        <v>Krompinger, Jason W.; Van Kirk, Nathaniel P.; Garner, Lauryn E.; Potluri, Sriramya I.; Elias, Jason A.</v>
      </c>
      <c r="D444" s="1" t="str">
        <f>'ScienceDirect - Initial'!D447</f>
        <v>Hope for the Worst: Occasional Reinforced Extinction and Expectancy Violation in the Treatment of OCD</v>
      </c>
      <c r="E444" s="1" t="str">
        <f>'ScienceDirect - Initial'!E447</f>
        <v>Cognitive and Behavioral Practice</v>
      </c>
      <c r="F444" s="1">
        <f>'ScienceDirect - Initial'!F447</f>
        <v>0</v>
      </c>
      <c r="H444" s="1">
        <v>0</v>
      </c>
      <c r="I444" s="1">
        <v>0</v>
      </c>
      <c r="J444" t="b">
        <f t="shared" si="6"/>
        <v>1</v>
      </c>
      <c r="K444" t="e">
        <f t="array" ref="K444">INDEX($A$7:$F$3066,SMALL(IF(COUNTIF($L$5,$H$7:$H$3066)*COUNTIF($L$5,$I$7:$I$3066),MATCH(ROW($A$7:$A$3066),ROW($A$7:$A$3066)),""),ROWS($B$1:B438)),COLUMNS($A$1:B440))</f>
        <v>#NUM!</v>
      </c>
      <c r="L444" t="e">
        <f t="array" ref="L444">INDEX($A$7:$F$3066,SMALL(IF(COUNTIF($L$5,$H$7:$H$3066)*COUNTIF($L$5,$I$7:$I$3066),MATCH(ROW($A$7:$A$3066),ROW($A$7:$A$3066)),""),ROWS($B$1:C438)),COLUMNS($A$1:C440))</f>
        <v>#NUM!</v>
      </c>
      <c r="M444" t="e">
        <f t="array" ref="M444">INDEX($A$7:$F$3066,SMALL(IF(COUNTIF($L$5,$H$7:$H$3066)*COUNTIF($L$5,$I$7:$I$3066),MATCH(ROW($A$7:$A$3066),ROW($A$7:$A$3066)),""),ROWS($B$1:D438)),COLUMNS($A$1:D440))</f>
        <v>#NUM!</v>
      </c>
      <c r="N444" t="e">
        <f t="array" ref="N444">INDEX($A$7:$F$3066,SMALL(IF(COUNTIF($L$5,$H$7:$H$3066)*COUNTIF($L$5,$I$7:$I$3066),MATCH(ROW($A$7:$A$3066),ROW($A$7:$A$3066)),""),ROWS($B$1:E438)),COLUMNS($A$1:E440))</f>
        <v>#NUM!</v>
      </c>
      <c r="O444" t="e">
        <f t="array" ref="O444">INDEX($A$7:$F$3066,SMALL(IF(COUNTIF($L$5,$H$7:$H$3066)*COUNTIF($L$5,$I$7:$I$3066),MATCH(ROW($A$7:$A$3066),ROW($A$7:$A$3066)),""),ROWS($B$1:F438)),COLUMNS($A$1:F440))</f>
        <v>#NUM!</v>
      </c>
    </row>
    <row r="445" spans="1:15">
      <c r="A445" s="1">
        <f>'ScienceDirect - Initial'!A448</f>
        <v>0</v>
      </c>
      <c r="B445" s="1">
        <f>'ScienceDirect - Initial'!B448</f>
        <v>2011</v>
      </c>
      <c r="C445" s="1" t="str">
        <f>'ScienceDirect - Initial'!C448</f>
        <v>Kearns, David N.; Weiss, Stanley J.</v>
      </c>
      <c r="D445" s="1" t="str">
        <f>'ScienceDirect - Initial'!D448</f>
        <v>A comparison of explicitly unpaired treatment and extinction: Recovery of sign-tracking within a context renewal design</v>
      </c>
      <c r="E445" s="1" t="str">
        <f>'ScienceDirect - Initial'!E448</f>
        <v>Behavioural Processes</v>
      </c>
      <c r="F445" s="1">
        <f>'ScienceDirect - Initial'!F448</f>
        <v>0</v>
      </c>
      <c r="H445" s="1">
        <v>0</v>
      </c>
      <c r="I445" s="1">
        <v>0</v>
      </c>
      <c r="J445" t="b">
        <f t="shared" si="6"/>
        <v>1</v>
      </c>
      <c r="K445" t="e">
        <f t="array" ref="K445">INDEX($A$7:$F$3066,SMALL(IF(COUNTIF($L$5,$H$7:$H$3066)*COUNTIF($L$5,$I$7:$I$3066),MATCH(ROW($A$7:$A$3066),ROW($A$7:$A$3066)),""),ROWS($B$1:B439)),COLUMNS($A$1:B441))</f>
        <v>#NUM!</v>
      </c>
      <c r="L445" t="e">
        <f t="array" ref="L445">INDEX($A$7:$F$3066,SMALL(IF(COUNTIF($L$5,$H$7:$H$3066)*COUNTIF($L$5,$I$7:$I$3066),MATCH(ROW($A$7:$A$3066),ROW($A$7:$A$3066)),""),ROWS($B$1:C439)),COLUMNS($A$1:C441))</f>
        <v>#NUM!</v>
      </c>
      <c r="M445" t="e">
        <f t="array" ref="M445">INDEX($A$7:$F$3066,SMALL(IF(COUNTIF($L$5,$H$7:$H$3066)*COUNTIF($L$5,$I$7:$I$3066),MATCH(ROW($A$7:$A$3066),ROW($A$7:$A$3066)),""),ROWS($B$1:D439)),COLUMNS($A$1:D441))</f>
        <v>#NUM!</v>
      </c>
      <c r="N445" t="e">
        <f t="array" ref="N445">INDEX($A$7:$F$3066,SMALL(IF(COUNTIF($L$5,$H$7:$H$3066)*COUNTIF($L$5,$I$7:$I$3066),MATCH(ROW($A$7:$A$3066),ROW($A$7:$A$3066)),""),ROWS($B$1:E439)),COLUMNS($A$1:E441))</f>
        <v>#NUM!</v>
      </c>
      <c r="O445" t="e">
        <f t="array" ref="O445">INDEX($A$7:$F$3066,SMALL(IF(COUNTIF($L$5,$H$7:$H$3066)*COUNTIF($L$5,$I$7:$I$3066),MATCH(ROW($A$7:$A$3066),ROW($A$7:$A$3066)),""),ROWS($B$1:F439)),COLUMNS($A$1:F441))</f>
        <v>#NUM!</v>
      </c>
    </row>
    <row r="446" spans="1:15">
      <c r="A446" s="1">
        <f>'ScienceDirect - Initial'!A449</f>
        <v>0</v>
      </c>
      <c r="B446" s="1">
        <f>'ScienceDirect - Initial'!B449</f>
        <v>2017</v>
      </c>
      <c r="C446" s="1" t="str">
        <f>'ScienceDirect - Initial'!C449</f>
        <v>Kuroda, Toshikazu; Mizutani, Yuto; Cançado, Carlos R.X.; Podlesnik, Christopher A.</v>
      </c>
      <c r="D446" s="1" t="str">
        <f>'ScienceDirect - Initial'!D449</f>
        <v>Reversal learning and resurgence of operant behavior in zebrafish (Danio rerio)</v>
      </c>
      <c r="E446" s="1" t="str">
        <f>'ScienceDirect - Initial'!E449</f>
        <v>Behavioural Processes</v>
      </c>
      <c r="F446" s="1">
        <f>'ScienceDirect - Initial'!F449</f>
        <v>0</v>
      </c>
      <c r="H446" s="1">
        <v>1</v>
      </c>
      <c r="I446" s="1">
        <v>1</v>
      </c>
      <c r="J446" t="b">
        <f t="shared" si="6"/>
        <v>1</v>
      </c>
      <c r="K446" t="e">
        <f t="array" ref="K446">INDEX($A$7:$F$3066,SMALL(IF(COUNTIF($L$5,$H$7:$H$3066)*COUNTIF($L$5,$I$7:$I$3066),MATCH(ROW($A$7:$A$3066),ROW($A$7:$A$3066)),""),ROWS($B$1:B440)),COLUMNS($A$1:B442))</f>
        <v>#NUM!</v>
      </c>
      <c r="L446" t="e">
        <f t="array" ref="L446">INDEX($A$7:$F$3066,SMALL(IF(COUNTIF($L$5,$H$7:$H$3066)*COUNTIF($L$5,$I$7:$I$3066),MATCH(ROW($A$7:$A$3066),ROW($A$7:$A$3066)),""),ROWS($B$1:C440)),COLUMNS($A$1:C442))</f>
        <v>#NUM!</v>
      </c>
      <c r="M446" t="e">
        <f t="array" ref="M446">INDEX($A$7:$F$3066,SMALL(IF(COUNTIF($L$5,$H$7:$H$3066)*COUNTIF($L$5,$I$7:$I$3066),MATCH(ROW($A$7:$A$3066),ROW($A$7:$A$3066)),""),ROWS($B$1:D440)),COLUMNS($A$1:D442))</f>
        <v>#NUM!</v>
      </c>
      <c r="N446" t="e">
        <f t="array" ref="N446">INDEX($A$7:$F$3066,SMALL(IF(COUNTIF($L$5,$H$7:$H$3066)*COUNTIF($L$5,$I$7:$I$3066),MATCH(ROW($A$7:$A$3066),ROW($A$7:$A$3066)),""),ROWS($B$1:E440)),COLUMNS($A$1:E442))</f>
        <v>#NUM!</v>
      </c>
      <c r="O446" t="e">
        <f t="array" ref="O446">INDEX($A$7:$F$3066,SMALL(IF(COUNTIF($L$5,$H$7:$H$3066)*COUNTIF($L$5,$I$7:$I$3066),MATCH(ROW($A$7:$A$3066),ROW($A$7:$A$3066)),""),ROWS($B$1:F440)),COLUMNS($A$1:F442))</f>
        <v>#NUM!</v>
      </c>
    </row>
    <row r="447" spans="1:15">
      <c r="A447" s="1">
        <f>'ScienceDirect - Initial'!A450</f>
        <v>0</v>
      </c>
      <c r="B447" s="1">
        <f>'ScienceDirect - Initial'!B450</f>
        <v>2020</v>
      </c>
      <c r="C447" s="1" t="str">
        <f>'ScienceDirect - Initial'!C450</f>
        <v>Alessandri, Jérôme; Cançado, Carlos R.X.</v>
      </c>
      <c r="D447" s="1" t="str">
        <f>'ScienceDirect - Initial'!D450</f>
        <v>Context affects resurgence of negatively reinforced human behavior</v>
      </c>
      <c r="E447" s="1" t="str">
        <f>'ScienceDirect - Initial'!E450</f>
        <v>Behavioural Processes</v>
      </c>
      <c r="F447" s="1">
        <f>'ScienceDirect - Initial'!F450</f>
        <v>0</v>
      </c>
      <c r="H447" s="1">
        <v>1</v>
      </c>
      <c r="I447" s="1">
        <v>1</v>
      </c>
      <c r="J447" t="b">
        <f t="shared" si="6"/>
        <v>1</v>
      </c>
      <c r="K447" t="e">
        <f t="array" ref="K447">INDEX($A$7:$F$3066,SMALL(IF(COUNTIF($L$5,$H$7:$H$3066)*COUNTIF($L$5,$I$7:$I$3066),MATCH(ROW($A$7:$A$3066),ROW($A$7:$A$3066)),""),ROWS($B$1:B441)),COLUMNS($A$1:B443))</f>
        <v>#NUM!</v>
      </c>
      <c r="L447" t="e">
        <f t="array" ref="L447">INDEX($A$7:$F$3066,SMALL(IF(COUNTIF($L$5,$H$7:$H$3066)*COUNTIF($L$5,$I$7:$I$3066),MATCH(ROW($A$7:$A$3066),ROW($A$7:$A$3066)),""),ROWS($B$1:C441)),COLUMNS($A$1:C443))</f>
        <v>#NUM!</v>
      </c>
      <c r="M447" t="e">
        <f t="array" ref="M447">INDEX($A$7:$F$3066,SMALL(IF(COUNTIF($L$5,$H$7:$H$3066)*COUNTIF($L$5,$I$7:$I$3066),MATCH(ROW($A$7:$A$3066),ROW($A$7:$A$3066)),""),ROWS($B$1:D441)),COLUMNS($A$1:D443))</f>
        <v>#NUM!</v>
      </c>
      <c r="N447" t="e">
        <f t="array" ref="N447">INDEX($A$7:$F$3066,SMALL(IF(COUNTIF($L$5,$H$7:$H$3066)*COUNTIF($L$5,$I$7:$I$3066),MATCH(ROW($A$7:$A$3066),ROW($A$7:$A$3066)),""),ROWS($B$1:E441)),COLUMNS($A$1:E443))</f>
        <v>#NUM!</v>
      </c>
      <c r="O447" t="e">
        <f t="array" ref="O447">INDEX($A$7:$F$3066,SMALL(IF(COUNTIF($L$5,$H$7:$H$3066)*COUNTIF($L$5,$I$7:$I$3066),MATCH(ROW($A$7:$A$3066),ROW($A$7:$A$3066)),""),ROWS($B$1:F441)),COLUMNS($A$1:F443))</f>
        <v>#NUM!</v>
      </c>
    </row>
    <row r="448" spans="1:15">
      <c r="A448" s="1">
        <f>'ScienceDirect - Initial'!A451</f>
        <v>0</v>
      </c>
      <c r="B448" s="1">
        <f>'ScienceDirect - Initial'!B451</f>
        <v>2017</v>
      </c>
      <c r="C448" s="1" t="str">
        <f>'ScienceDirect - Initial'!C451</f>
        <v>Benavides, Rodrigo; Escobar, Rogelio</v>
      </c>
      <c r="D448" s="1" t="str">
        <f>'ScienceDirect - Initial'!D451</f>
        <v>Resurgence of response duration in human participants</v>
      </c>
      <c r="E448" s="1" t="str">
        <f>'ScienceDirect - Initial'!E451</f>
        <v>Behavioural Processes</v>
      </c>
      <c r="F448" s="1">
        <f>'ScienceDirect - Initial'!F451</f>
        <v>0</v>
      </c>
      <c r="H448" s="1">
        <v>1</v>
      </c>
      <c r="I448" s="1">
        <v>1</v>
      </c>
      <c r="J448" t="b">
        <f t="shared" si="6"/>
        <v>1</v>
      </c>
      <c r="K448" t="e">
        <f t="array" ref="K448">INDEX($A$7:$F$3066,SMALL(IF(COUNTIF($L$5,$H$7:$H$3066)*COUNTIF($L$5,$I$7:$I$3066),MATCH(ROW($A$7:$A$3066),ROW($A$7:$A$3066)),""),ROWS($B$1:B442)),COLUMNS($A$1:B444))</f>
        <v>#NUM!</v>
      </c>
      <c r="L448" t="e">
        <f t="array" ref="L448">INDEX($A$7:$F$3066,SMALL(IF(COUNTIF($L$5,$H$7:$H$3066)*COUNTIF($L$5,$I$7:$I$3066),MATCH(ROW($A$7:$A$3066),ROW($A$7:$A$3066)),""),ROWS($B$1:C442)),COLUMNS($A$1:C444))</f>
        <v>#NUM!</v>
      </c>
      <c r="M448" t="e">
        <f t="array" ref="M448">INDEX($A$7:$F$3066,SMALL(IF(COUNTIF($L$5,$H$7:$H$3066)*COUNTIF($L$5,$I$7:$I$3066),MATCH(ROW($A$7:$A$3066),ROW($A$7:$A$3066)),""),ROWS($B$1:D442)),COLUMNS($A$1:D444))</f>
        <v>#NUM!</v>
      </c>
      <c r="N448" t="e">
        <f t="array" ref="N448">INDEX($A$7:$F$3066,SMALL(IF(COUNTIF($L$5,$H$7:$H$3066)*COUNTIF($L$5,$I$7:$I$3066),MATCH(ROW($A$7:$A$3066),ROW($A$7:$A$3066)),""),ROWS($B$1:E442)),COLUMNS($A$1:E444))</f>
        <v>#NUM!</v>
      </c>
      <c r="O448" t="e">
        <f t="array" ref="O448">INDEX($A$7:$F$3066,SMALL(IF(COUNTIF($L$5,$H$7:$H$3066)*COUNTIF($L$5,$I$7:$I$3066),MATCH(ROW($A$7:$A$3066),ROW($A$7:$A$3066)),""),ROWS($B$1:F442)),COLUMNS($A$1:F444))</f>
        <v>#NUM!</v>
      </c>
    </row>
    <row r="449" spans="1:15">
      <c r="A449" s="1">
        <f>'ScienceDirect - Initial'!A452</f>
        <v>0</v>
      </c>
      <c r="B449" s="1">
        <f>'ScienceDirect - Initial'!B452</f>
        <v>2015</v>
      </c>
      <c r="C449" s="1" t="str">
        <f>'ScienceDirect - Initial'!C452</f>
        <v>Sweeney, Mary M.; Shahan, Timothy A.</v>
      </c>
      <c r="D449" s="1" t="str">
        <f>'ScienceDirect - Initial'!D452</f>
        <v>Renewal, resurgence, and alternative reinforcement context</v>
      </c>
      <c r="E449" s="1" t="str">
        <f>'ScienceDirect - Initial'!E452</f>
        <v>Behavioural Processes</v>
      </c>
      <c r="F449" s="1">
        <f>'ScienceDirect - Initial'!F452</f>
        <v>0</v>
      </c>
      <c r="H449" s="1">
        <v>1</v>
      </c>
      <c r="I449" s="1">
        <v>1</v>
      </c>
      <c r="J449" t="b">
        <f t="shared" si="6"/>
        <v>1</v>
      </c>
      <c r="K449" t="e">
        <f t="array" ref="K449">INDEX($A$7:$F$3066,SMALL(IF(COUNTIF($L$5,$H$7:$H$3066)*COUNTIF($L$5,$I$7:$I$3066),MATCH(ROW($A$7:$A$3066),ROW($A$7:$A$3066)),""),ROWS($B$1:B443)),COLUMNS($A$1:B445))</f>
        <v>#NUM!</v>
      </c>
      <c r="L449" t="e">
        <f t="array" ref="L449">INDEX($A$7:$F$3066,SMALL(IF(COUNTIF($L$5,$H$7:$H$3066)*COUNTIF($L$5,$I$7:$I$3066),MATCH(ROW($A$7:$A$3066),ROW($A$7:$A$3066)),""),ROWS($B$1:C443)),COLUMNS($A$1:C445))</f>
        <v>#NUM!</v>
      </c>
      <c r="M449" t="e">
        <f t="array" ref="M449">INDEX($A$7:$F$3066,SMALL(IF(COUNTIF($L$5,$H$7:$H$3066)*COUNTIF($L$5,$I$7:$I$3066),MATCH(ROW($A$7:$A$3066),ROW($A$7:$A$3066)),""),ROWS($B$1:D443)),COLUMNS($A$1:D445))</f>
        <v>#NUM!</v>
      </c>
      <c r="N449" t="e">
        <f t="array" ref="N449">INDEX($A$7:$F$3066,SMALL(IF(COUNTIF($L$5,$H$7:$H$3066)*COUNTIF($L$5,$I$7:$I$3066),MATCH(ROW($A$7:$A$3066),ROW($A$7:$A$3066)),""),ROWS($B$1:E443)),COLUMNS($A$1:E445))</f>
        <v>#NUM!</v>
      </c>
      <c r="O449" t="e">
        <f t="array" ref="O449">INDEX($A$7:$F$3066,SMALL(IF(COUNTIF($L$5,$H$7:$H$3066)*COUNTIF($L$5,$I$7:$I$3066),MATCH(ROW($A$7:$A$3066),ROW($A$7:$A$3066)),""),ROWS($B$1:F443)),COLUMNS($A$1:F445))</f>
        <v>#NUM!</v>
      </c>
    </row>
    <row r="450" spans="1:15">
      <c r="A450" s="1">
        <f>'ScienceDirect - Initial'!A453</f>
        <v>0</v>
      </c>
      <c r="B450" s="1">
        <f>'ScienceDirect - Initial'!B453</f>
        <v>2013</v>
      </c>
      <c r="C450" s="1" t="str">
        <f>'ScienceDirect - Initial'!C453</f>
        <v>Robichaud, Melisa</v>
      </c>
      <c r="D450" s="1" t="str">
        <f>'ScienceDirect - Initial'!D453</f>
        <v>Cognitive Behavior Therapy Targeting Intolerance of Uncertainty: Application to a Clinical Case of Generalized Anxiety Disorder</v>
      </c>
      <c r="E450" s="1" t="str">
        <f>'ScienceDirect - Initial'!E453</f>
        <v>Cognitive and Behavioral Practice</v>
      </c>
      <c r="F450" s="1">
        <f>'ScienceDirect - Initial'!F453</f>
        <v>0</v>
      </c>
      <c r="H450" s="1">
        <v>0</v>
      </c>
      <c r="I450" s="1">
        <v>0</v>
      </c>
      <c r="J450" t="b">
        <f t="shared" si="6"/>
        <v>1</v>
      </c>
      <c r="K450" t="e">
        <f t="array" ref="K450">INDEX($A$7:$F$3066,SMALL(IF(COUNTIF($L$5,$H$7:$H$3066)*COUNTIF($L$5,$I$7:$I$3066),MATCH(ROW($A$7:$A$3066),ROW($A$7:$A$3066)),""),ROWS($B$1:B444)),COLUMNS($A$1:B446))</f>
        <v>#NUM!</v>
      </c>
      <c r="L450" t="e">
        <f t="array" ref="L450">INDEX($A$7:$F$3066,SMALL(IF(COUNTIF($L$5,$H$7:$H$3066)*COUNTIF($L$5,$I$7:$I$3066),MATCH(ROW($A$7:$A$3066),ROW($A$7:$A$3066)),""),ROWS($B$1:C444)),COLUMNS($A$1:C446))</f>
        <v>#NUM!</v>
      </c>
      <c r="M450" t="e">
        <f t="array" ref="M450">INDEX($A$7:$F$3066,SMALL(IF(COUNTIF($L$5,$H$7:$H$3066)*COUNTIF($L$5,$I$7:$I$3066),MATCH(ROW($A$7:$A$3066),ROW($A$7:$A$3066)),""),ROWS($B$1:D444)),COLUMNS($A$1:D446))</f>
        <v>#NUM!</v>
      </c>
      <c r="N450" t="e">
        <f t="array" ref="N450">INDEX($A$7:$F$3066,SMALL(IF(COUNTIF($L$5,$H$7:$H$3066)*COUNTIF($L$5,$I$7:$I$3066),MATCH(ROW($A$7:$A$3066),ROW($A$7:$A$3066)),""),ROWS($B$1:E444)),COLUMNS($A$1:E446))</f>
        <v>#NUM!</v>
      </c>
      <c r="O450" t="e">
        <f t="array" ref="O450">INDEX($A$7:$F$3066,SMALL(IF(COUNTIF($L$5,$H$7:$H$3066)*COUNTIF($L$5,$I$7:$I$3066),MATCH(ROW($A$7:$A$3066),ROW($A$7:$A$3066)),""),ROWS($B$1:F444)),COLUMNS($A$1:F446))</f>
        <v>#NUM!</v>
      </c>
    </row>
    <row r="451" spans="1:15">
      <c r="A451" s="1">
        <f>'ScienceDirect - Initial'!A454</f>
        <v>0</v>
      </c>
      <c r="B451" s="1">
        <f>'ScienceDirect - Initial'!B454</f>
        <v>2013</v>
      </c>
      <c r="C451" s="1" t="str">
        <f>'ScienceDirect - Initial'!C454</f>
        <v>Grebenstein, Patricia; Burroughs, Danielle; Zhang, Yan; LeSage, Mark G.</v>
      </c>
      <c r="D451" s="1" t="str">
        <f>'ScienceDirect - Initial'!D454</f>
        <v>Sex differences in nicotine self-administration in rats during progressive unit dose reduction: Implications for nicotine regulation policy</v>
      </c>
      <c r="E451" s="1" t="str">
        <f>'ScienceDirect - Initial'!E454</f>
        <v>Pharmacology Biochemistry and Behavior</v>
      </c>
      <c r="F451" s="1">
        <f>'ScienceDirect - Initial'!F454</f>
        <v>0</v>
      </c>
      <c r="H451" s="1">
        <v>0</v>
      </c>
      <c r="I451" s="1">
        <v>0</v>
      </c>
      <c r="J451" t="b">
        <f t="shared" si="6"/>
        <v>1</v>
      </c>
      <c r="K451" t="e">
        <f t="array" ref="K451">INDEX($A$7:$F$3066,SMALL(IF(COUNTIF($L$5,$H$7:$H$3066)*COUNTIF($L$5,$I$7:$I$3066),MATCH(ROW($A$7:$A$3066),ROW($A$7:$A$3066)),""),ROWS($B$1:B445)),COLUMNS($A$1:B447))</f>
        <v>#NUM!</v>
      </c>
      <c r="L451" t="e">
        <f t="array" ref="L451">INDEX($A$7:$F$3066,SMALL(IF(COUNTIF($L$5,$H$7:$H$3066)*COUNTIF($L$5,$I$7:$I$3066),MATCH(ROW($A$7:$A$3066),ROW($A$7:$A$3066)),""),ROWS($B$1:C445)),COLUMNS($A$1:C447))</f>
        <v>#NUM!</v>
      </c>
      <c r="M451" t="e">
        <f t="array" ref="M451">INDEX($A$7:$F$3066,SMALL(IF(COUNTIF($L$5,$H$7:$H$3066)*COUNTIF($L$5,$I$7:$I$3066),MATCH(ROW($A$7:$A$3066),ROW($A$7:$A$3066)),""),ROWS($B$1:D445)),COLUMNS($A$1:D447))</f>
        <v>#NUM!</v>
      </c>
      <c r="N451" t="e">
        <f t="array" ref="N451">INDEX($A$7:$F$3066,SMALL(IF(COUNTIF($L$5,$H$7:$H$3066)*COUNTIF($L$5,$I$7:$I$3066),MATCH(ROW($A$7:$A$3066),ROW($A$7:$A$3066)),""),ROWS($B$1:E445)),COLUMNS($A$1:E447))</f>
        <v>#NUM!</v>
      </c>
      <c r="O451" t="e">
        <f t="array" ref="O451">INDEX($A$7:$F$3066,SMALL(IF(COUNTIF($L$5,$H$7:$H$3066)*COUNTIF($L$5,$I$7:$I$3066),MATCH(ROW($A$7:$A$3066),ROW($A$7:$A$3066)),""),ROWS($B$1:F445)),COLUMNS($A$1:F447))</f>
        <v>#NUM!</v>
      </c>
    </row>
    <row r="452" spans="1:15">
      <c r="A452" s="1">
        <f>'ScienceDirect - Initial'!A455</f>
        <v>0</v>
      </c>
      <c r="B452" s="1">
        <f>'ScienceDirect - Initial'!B455</f>
        <v>2018</v>
      </c>
      <c r="C452" s="1" t="str">
        <f>'ScienceDirect - Initial'!C455</f>
        <v>Suryakumari, T.S.A.; Ranganathan, S.</v>
      </c>
      <c r="D452" s="1" t="str">
        <f>'ScienceDirect - Initial'!D455</f>
        <v>Preparation and Study the Wear Behaviour of Aluminium Hybrid Composite</v>
      </c>
      <c r="E452" s="1" t="str">
        <f>'ScienceDirect - Initial'!E455</f>
        <v>International Conference on Emerging Trends in Materials and Manufacturing Engineering (IMME17), March 10-12, 2017</v>
      </c>
      <c r="F452" s="1">
        <f>'ScienceDirect - Initial'!F455</f>
        <v>0</v>
      </c>
      <c r="H452" s="1">
        <v>0</v>
      </c>
      <c r="I452" s="1">
        <v>0</v>
      </c>
      <c r="J452" t="b">
        <f t="shared" si="6"/>
        <v>1</v>
      </c>
      <c r="K452" t="e">
        <f t="array" ref="K452">INDEX($A$7:$F$3066,SMALL(IF(COUNTIF($L$5,$H$7:$H$3066)*COUNTIF($L$5,$I$7:$I$3066),MATCH(ROW($A$7:$A$3066),ROW($A$7:$A$3066)),""),ROWS($B$1:B446)),COLUMNS($A$1:B448))</f>
        <v>#NUM!</v>
      </c>
      <c r="L452" t="e">
        <f t="array" ref="L452">INDEX($A$7:$F$3066,SMALL(IF(COUNTIF($L$5,$H$7:$H$3066)*COUNTIF($L$5,$I$7:$I$3066),MATCH(ROW($A$7:$A$3066),ROW($A$7:$A$3066)),""),ROWS($B$1:C446)),COLUMNS($A$1:C448))</f>
        <v>#NUM!</v>
      </c>
      <c r="M452" t="e">
        <f t="array" ref="M452">INDEX($A$7:$F$3066,SMALL(IF(COUNTIF($L$5,$H$7:$H$3066)*COUNTIF($L$5,$I$7:$I$3066),MATCH(ROW($A$7:$A$3066),ROW($A$7:$A$3066)),""),ROWS($B$1:D446)),COLUMNS($A$1:D448))</f>
        <v>#NUM!</v>
      </c>
      <c r="N452" t="e">
        <f t="array" ref="N452">INDEX($A$7:$F$3066,SMALL(IF(COUNTIF($L$5,$H$7:$H$3066)*COUNTIF($L$5,$I$7:$I$3066),MATCH(ROW($A$7:$A$3066),ROW($A$7:$A$3066)),""),ROWS($B$1:E446)),COLUMNS($A$1:E448))</f>
        <v>#NUM!</v>
      </c>
      <c r="O452" t="e">
        <f t="array" ref="O452">INDEX($A$7:$F$3066,SMALL(IF(COUNTIF($L$5,$H$7:$H$3066)*COUNTIF($L$5,$I$7:$I$3066),MATCH(ROW($A$7:$A$3066),ROW($A$7:$A$3066)),""),ROWS($B$1:F446)),COLUMNS($A$1:F448))</f>
        <v>#NUM!</v>
      </c>
    </row>
    <row r="453" spans="1:15">
      <c r="A453" s="1">
        <f>'ScienceDirect - Initial'!A456</f>
        <v>0</v>
      </c>
      <c r="B453" s="1">
        <f>'ScienceDirect - Initial'!B456</f>
        <v>2015</v>
      </c>
      <c r="C453" s="1" t="str">
        <f>'ScienceDirect - Initial'!C456</f>
        <v>Pei, Yue; Mortas, Patrick; Hoener, Marius C.; Canales, Juan J.</v>
      </c>
      <c r="D453" s="1" t="str">
        <f>'ScienceDirect - Initial'!D456</f>
        <v>Selective activation of the trace amine-associated receptor 1 decreases cocaine's reinforcing efficacy and prevents cocaine-induced changes in brain reward thresholds</v>
      </c>
      <c r="E453" s="1" t="str">
        <f>'ScienceDirect - Initial'!E456</f>
        <v>Progress in Neuro-Psychopharmacology and Biological Psychiatry</v>
      </c>
      <c r="F453" s="1">
        <f>'ScienceDirect - Initial'!F456</f>
        <v>0</v>
      </c>
      <c r="H453" s="1">
        <v>0</v>
      </c>
      <c r="I453" s="1">
        <v>0</v>
      </c>
      <c r="J453" t="b">
        <f t="shared" si="6"/>
        <v>1</v>
      </c>
      <c r="K453" t="e">
        <f t="array" ref="K453">INDEX($A$7:$F$3066,SMALL(IF(COUNTIF($L$5,$H$7:$H$3066)*COUNTIF($L$5,$I$7:$I$3066),MATCH(ROW($A$7:$A$3066),ROW($A$7:$A$3066)),""),ROWS($B$1:B447)),COLUMNS($A$1:B449))</f>
        <v>#NUM!</v>
      </c>
      <c r="L453" t="e">
        <f t="array" ref="L453">INDEX($A$7:$F$3066,SMALL(IF(COUNTIF($L$5,$H$7:$H$3066)*COUNTIF($L$5,$I$7:$I$3066),MATCH(ROW($A$7:$A$3066),ROW($A$7:$A$3066)),""),ROWS($B$1:C447)),COLUMNS($A$1:C449))</f>
        <v>#NUM!</v>
      </c>
      <c r="M453" t="e">
        <f t="array" ref="M453">INDEX($A$7:$F$3066,SMALL(IF(COUNTIF($L$5,$H$7:$H$3066)*COUNTIF($L$5,$I$7:$I$3066),MATCH(ROW($A$7:$A$3066),ROW($A$7:$A$3066)),""),ROWS($B$1:D447)),COLUMNS($A$1:D449))</f>
        <v>#NUM!</v>
      </c>
      <c r="N453" t="e">
        <f t="array" ref="N453">INDEX($A$7:$F$3066,SMALL(IF(COUNTIF($L$5,$H$7:$H$3066)*COUNTIF($L$5,$I$7:$I$3066),MATCH(ROW($A$7:$A$3066),ROW($A$7:$A$3066)),""),ROWS($B$1:E447)),COLUMNS($A$1:E449))</f>
        <v>#NUM!</v>
      </c>
      <c r="O453" t="e">
        <f t="array" ref="O453">INDEX($A$7:$F$3066,SMALL(IF(COUNTIF($L$5,$H$7:$H$3066)*COUNTIF($L$5,$I$7:$I$3066),MATCH(ROW($A$7:$A$3066),ROW($A$7:$A$3066)),""),ROWS($B$1:F447)),COLUMNS($A$1:F449))</f>
        <v>#NUM!</v>
      </c>
    </row>
    <row r="454" spans="1:15">
      <c r="A454" s="1">
        <f>'ScienceDirect - Initial'!A457</f>
        <v>0</v>
      </c>
      <c r="B454" s="1">
        <f>'ScienceDirect - Initial'!B457</f>
        <v>2011</v>
      </c>
      <c r="C454" s="1" t="str">
        <f>'ScienceDirect - Initial'!C457</f>
        <v>Greene, Sarah E.; Bottjer, David J.; Hagdorn, Hans; Zonneveld, John-Paul</v>
      </c>
      <c r="D454" s="1" t="str">
        <f>'ScienceDirect - Initial'!D457</f>
        <v>The Mesozoic return of Paleozoic faunal constituents: A decoupling of taxonomic and ecological dominance during the recovery from the end-Permian mass extinction</v>
      </c>
      <c r="E454" s="1" t="str">
        <f>'ScienceDirect - Initial'!E457</f>
        <v>Permian - Triassic ecosystems: collapse and rebuilding</v>
      </c>
      <c r="F454" s="1">
        <f>'ScienceDirect - Initial'!F457</f>
        <v>0</v>
      </c>
      <c r="H454" s="1">
        <v>0</v>
      </c>
      <c r="I454" s="1">
        <v>0</v>
      </c>
      <c r="J454" t="b">
        <f t="shared" si="6"/>
        <v>1</v>
      </c>
      <c r="K454" t="e">
        <f t="array" ref="K454">INDEX($A$7:$F$3066,SMALL(IF(COUNTIF($L$5,$H$7:$H$3066)*COUNTIF($L$5,$I$7:$I$3066),MATCH(ROW($A$7:$A$3066),ROW($A$7:$A$3066)),""),ROWS($B$1:B448)),COLUMNS($A$1:B450))</f>
        <v>#NUM!</v>
      </c>
      <c r="L454" t="e">
        <f t="array" ref="L454">INDEX($A$7:$F$3066,SMALL(IF(COUNTIF($L$5,$H$7:$H$3066)*COUNTIF($L$5,$I$7:$I$3066),MATCH(ROW($A$7:$A$3066),ROW($A$7:$A$3066)),""),ROWS($B$1:C448)),COLUMNS($A$1:C450))</f>
        <v>#NUM!</v>
      </c>
      <c r="M454" t="e">
        <f t="array" ref="M454">INDEX($A$7:$F$3066,SMALL(IF(COUNTIF($L$5,$H$7:$H$3066)*COUNTIF($L$5,$I$7:$I$3066),MATCH(ROW($A$7:$A$3066),ROW($A$7:$A$3066)),""),ROWS($B$1:D448)),COLUMNS($A$1:D450))</f>
        <v>#NUM!</v>
      </c>
      <c r="N454" t="e">
        <f t="array" ref="N454">INDEX($A$7:$F$3066,SMALL(IF(COUNTIF($L$5,$H$7:$H$3066)*COUNTIF($L$5,$I$7:$I$3066),MATCH(ROW($A$7:$A$3066),ROW($A$7:$A$3066)),""),ROWS($B$1:E448)),COLUMNS($A$1:E450))</f>
        <v>#NUM!</v>
      </c>
      <c r="O454" t="e">
        <f t="array" ref="O454">INDEX($A$7:$F$3066,SMALL(IF(COUNTIF($L$5,$H$7:$H$3066)*COUNTIF($L$5,$I$7:$I$3066),MATCH(ROW($A$7:$A$3066),ROW($A$7:$A$3066)),""),ROWS($B$1:F448)),COLUMNS($A$1:F450))</f>
        <v>#NUM!</v>
      </c>
    </row>
    <row r="455" spans="1:15">
      <c r="A455" s="1">
        <f>'ScienceDirect - Initial'!A458</f>
        <v>0</v>
      </c>
      <c r="B455" s="1">
        <f>'ScienceDirect - Initial'!B458</f>
        <v>2014</v>
      </c>
      <c r="C455" s="1" t="str">
        <f>'ScienceDirect - Initial'!C458</f>
        <v>Fisher, Wayne W.; Greer, Brian D.; Querim, Angie C.; DeRosa, Nicole</v>
      </c>
      <c r="D455" s="1" t="str">
        <f>'ScienceDirect - Initial'!D458</f>
        <v>Decreasing excessive functional communication responses while treating destructive behavior using response restriction</v>
      </c>
      <c r="E455" s="1" t="str">
        <f>'ScienceDirect - Initial'!E458</f>
        <v>Research in Developmental Disabilities</v>
      </c>
      <c r="F455" s="1">
        <f>'ScienceDirect - Initial'!F458</f>
        <v>0</v>
      </c>
      <c r="H455" s="1">
        <v>1</v>
      </c>
      <c r="I455" s="1">
        <v>1</v>
      </c>
      <c r="J455" t="b">
        <f t="shared" si="6"/>
        <v>1</v>
      </c>
      <c r="K455" t="e">
        <f t="array" ref="K455">INDEX($A$7:$F$3066,SMALL(IF(COUNTIF($L$5,$H$7:$H$3066)*COUNTIF($L$5,$I$7:$I$3066),MATCH(ROW($A$7:$A$3066),ROW($A$7:$A$3066)),""),ROWS($B$1:B449)),COLUMNS($A$1:B451))</f>
        <v>#NUM!</v>
      </c>
      <c r="L455" t="e">
        <f t="array" ref="L455">INDEX($A$7:$F$3066,SMALL(IF(COUNTIF($L$5,$H$7:$H$3066)*COUNTIF($L$5,$I$7:$I$3066),MATCH(ROW($A$7:$A$3066),ROW($A$7:$A$3066)),""),ROWS($B$1:C449)),COLUMNS($A$1:C451))</f>
        <v>#NUM!</v>
      </c>
      <c r="M455" t="e">
        <f t="array" ref="M455">INDEX($A$7:$F$3066,SMALL(IF(COUNTIF($L$5,$H$7:$H$3066)*COUNTIF($L$5,$I$7:$I$3066),MATCH(ROW($A$7:$A$3066),ROW($A$7:$A$3066)),""),ROWS($B$1:D449)),COLUMNS($A$1:D451))</f>
        <v>#NUM!</v>
      </c>
      <c r="N455" t="e">
        <f t="array" ref="N455">INDEX($A$7:$F$3066,SMALL(IF(COUNTIF($L$5,$H$7:$H$3066)*COUNTIF($L$5,$I$7:$I$3066),MATCH(ROW($A$7:$A$3066),ROW($A$7:$A$3066)),""),ROWS($B$1:E449)),COLUMNS($A$1:E451))</f>
        <v>#NUM!</v>
      </c>
      <c r="O455" t="e">
        <f t="array" ref="O455">INDEX($A$7:$F$3066,SMALL(IF(COUNTIF($L$5,$H$7:$H$3066)*COUNTIF($L$5,$I$7:$I$3066),MATCH(ROW($A$7:$A$3066),ROW($A$7:$A$3066)),""),ROWS($B$1:F449)),COLUMNS($A$1:F451))</f>
        <v>#NUM!</v>
      </c>
    </row>
    <row r="456" spans="1:15">
      <c r="A456" s="1">
        <f>'ScienceDirect - Initial'!A459</f>
        <v>0</v>
      </c>
      <c r="B456" s="1">
        <f>'ScienceDirect - Initial'!B459</f>
        <v>2019</v>
      </c>
      <c r="C456" s="1" t="str">
        <f>'ScienceDirect - Initial'!C459</f>
        <v>Luoma, Jason B.; Sabucedo, Pablo; Eriksson, Johan; Gates, Nathan; Pilecki, Brian C.</v>
      </c>
      <c r="D456" s="1" t="str">
        <f>'ScienceDirect - Initial'!D459</f>
        <v>Toward a contextual psychedelic-assisted therapy: Perspectives from Acceptance and Commitment Therapy and contextual behavioral science</v>
      </c>
      <c r="E456" s="1" t="str">
        <f>'ScienceDirect - Initial'!E459</f>
        <v>Journal of Contextual Behavioral Science</v>
      </c>
      <c r="F456" s="1">
        <f>'ScienceDirect - Initial'!F459</f>
        <v>0</v>
      </c>
      <c r="H456" s="1">
        <v>0</v>
      </c>
      <c r="I456" s="1">
        <v>0</v>
      </c>
      <c r="J456" t="b">
        <f t="shared" ref="J456:J519" si="7">IF(ISBLANK(I456),FALSE,IF(EXACT(H456, I456),TRUE,FALSE))</f>
        <v>1</v>
      </c>
      <c r="K456" t="e">
        <f t="array" ref="K456">INDEX($A$7:$F$3066,SMALL(IF(COUNTIF($L$5,$H$7:$H$3066)*COUNTIF($L$5,$I$7:$I$3066),MATCH(ROW($A$7:$A$3066),ROW($A$7:$A$3066)),""),ROWS($B$1:B450)),COLUMNS($A$1:B452))</f>
        <v>#NUM!</v>
      </c>
      <c r="L456" t="e">
        <f t="array" ref="L456">INDEX($A$7:$F$3066,SMALL(IF(COUNTIF($L$5,$H$7:$H$3066)*COUNTIF($L$5,$I$7:$I$3066),MATCH(ROW($A$7:$A$3066),ROW($A$7:$A$3066)),""),ROWS($B$1:C450)),COLUMNS($A$1:C452))</f>
        <v>#NUM!</v>
      </c>
      <c r="M456" t="e">
        <f t="array" ref="M456">INDEX($A$7:$F$3066,SMALL(IF(COUNTIF($L$5,$H$7:$H$3066)*COUNTIF($L$5,$I$7:$I$3066),MATCH(ROW($A$7:$A$3066),ROW($A$7:$A$3066)),""),ROWS($B$1:D450)),COLUMNS($A$1:D452))</f>
        <v>#NUM!</v>
      </c>
      <c r="N456" t="e">
        <f t="array" ref="N456">INDEX($A$7:$F$3066,SMALL(IF(COUNTIF($L$5,$H$7:$H$3066)*COUNTIF($L$5,$I$7:$I$3066),MATCH(ROW($A$7:$A$3066),ROW($A$7:$A$3066)),""),ROWS($B$1:E450)),COLUMNS($A$1:E452))</f>
        <v>#NUM!</v>
      </c>
      <c r="O456" t="e">
        <f t="array" ref="O456">INDEX($A$7:$F$3066,SMALL(IF(COUNTIF($L$5,$H$7:$H$3066)*COUNTIF($L$5,$I$7:$I$3066),MATCH(ROW($A$7:$A$3066),ROW($A$7:$A$3066)),""),ROWS($B$1:F450)),COLUMNS($A$1:F452))</f>
        <v>#NUM!</v>
      </c>
    </row>
    <row r="457" spans="1:15">
      <c r="A457" s="1">
        <f>'ScienceDirect - Initial'!A460</f>
        <v>0</v>
      </c>
      <c r="B457" s="1">
        <f>'ScienceDirect - Initial'!B460</f>
        <v>2016</v>
      </c>
      <c r="C457" s="1" t="str">
        <f>'ScienceDirect - Initial'!C460</f>
        <v>Luo, Mao; George, Annette D.; Chen, Zhong-Qiang</v>
      </c>
      <c r="D457" s="1" t="str">
        <f>'ScienceDirect - Initial'!D460</f>
        <v>Sedimentology and ichnology of two Lower Triassic sections in South China: Implications for the biotic recovery following the end-Permian mass extinction</v>
      </c>
      <c r="E457" s="1" t="str">
        <f>'ScienceDirect - Initial'!E460</f>
        <v>Global and Planetary Change</v>
      </c>
      <c r="F457" s="1">
        <f>'ScienceDirect - Initial'!F460</f>
        <v>0</v>
      </c>
      <c r="H457" s="1">
        <v>0</v>
      </c>
      <c r="I457" s="1">
        <v>0</v>
      </c>
      <c r="J457" t="b">
        <f t="shared" si="7"/>
        <v>1</v>
      </c>
      <c r="K457" t="e">
        <f t="array" ref="K457">INDEX($A$7:$F$3066,SMALL(IF(COUNTIF($L$5,$H$7:$H$3066)*COUNTIF($L$5,$I$7:$I$3066),MATCH(ROW($A$7:$A$3066),ROW($A$7:$A$3066)),""),ROWS($B$1:B451)),COLUMNS($A$1:B453))</f>
        <v>#NUM!</v>
      </c>
      <c r="L457" t="e">
        <f t="array" ref="L457">INDEX($A$7:$F$3066,SMALL(IF(COUNTIF($L$5,$H$7:$H$3066)*COUNTIF($L$5,$I$7:$I$3066),MATCH(ROW($A$7:$A$3066),ROW($A$7:$A$3066)),""),ROWS($B$1:C451)),COLUMNS($A$1:C453))</f>
        <v>#NUM!</v>
      </c>
      <c r="M457" t="e">
        <f t="array" ref="M457">INDEX($A$7:$F$3066,SMALL(IF(COUNTIF($L$5,$H$7:$H$3066)*COUNTIF($L$5,$I$7:$I$3066),MATCH(ROW($A$7:$A$3066),ROW($A$7:$A$3066)),""),ROWS($B$1:D451)),COLUMNS($A$1:D453))</f>
        <v>#NUM!</v>
      </c>
      <c r="N457" t="e">
        <f t="array" ref="N457">INDEX($A$7:$F$3066,SMALL(IF(COUNTIF($L$5,$H$7:$H$3066)*COUNTIF($L$5,$I$7:$I$3066),MATCH(ROW($A$7:$A$3066),ROW($A$7:$A$3066)),""),ROWS($B$1:E451)),COLUMNS($A$1:E453))</f>
        <v>#NUM!</v>
      </c>
      <c r="O457" t="e">
        <f t="array" ref="O457">INDEX($A$7:$F$3066,SMALL(IF(COUNTIF($L$5,$H$7:$H$3066)*COUNTIF($L$5,$I$7:$I$3066),MATCH(ROW($A$7:$A$3066),ROW($A$7:$A$3066)),""),ROWS($B$1:F451)),COLUMNS($A$1:F453))</f>
        <v>#NUM!</v>
      </c>
    </row>
    <row r="458" spans="1:15">
      <c r="A458" s="1">
        <f>'ScienceDirect - Initial'!A461</f>
        <v>0</v>
      </c>
      <c r="B458" s="1">
        <f>'ScienceDirect - Initial'!B461</f>
        <v>2020</v>
      </c>
      <c r="C458" s="1" t="str">
        <f>'ScienceDirect - Initial'!C461</f>
        <v>Zipursky, Robert B.; Odejayi, Gbolahan; Agid, Ofer; Remington, Gary</v>
      </c>
      <c r="D458" s="1" t="str">
        <f>'ScienceDirect - Initial'!D461</f>
        <v>You say “schizophrenia” and I say “psychosis”: Just tell me when I can come off this medication</v>
      </c>
      <c r="E458" s="1" t="str">
        <f>'ScienceDirect - Initial'!E461</f>
        <v>Schizophrenia Research</v>
      </c>
      <c r="F458" s="1">
        <f>'ScienceDirect - Initial'!F461</f>
        <v>0</v>
      </c>
      <c r="H458" s="1">
        <v>0</v>
      </c>
      <c r="I458" s="1">
        <v>0</v>
      </c>
      <c r="J458" t="b">
        <f t="shared" si="7"/>
        <v>1</v>
      </c>
      <c r="K458" t="e">
        <f t="array" ref="K458">INDEX($A$7:$F$3066,SMALL(IF(COUNTIF($L$5,$H$7:$H$3066)*COUNTIF($L$5,$I$7:$I$3066),MATCH(ROW($A$7:$A$3066),ROW($A$7:$A$3066)),""),ROWS($B$1:B452)),COLUMNS($A$1:B454))</f>
        <v>#NUM!</v>
      </c>
      <c r="L458" t="e">
        <f t="array" ref="L458">INDEX($A$7:$F$3066,SMALL(IF(COUNTIF($L$5,$H$7:$H$3066)*COUNTIF($L$5,$I$7:$I$3066),MATCH(ROW($A$7:$A$3066),ROW($A$7:$A$3066)),""),ROWS($B$1:C452)),COLUMNS($A$1:C454))</f>
        <v>#NUM!</v>
      </c>
      <c r="M458" t="e">
        <f t="array" ref="M458">INDEX($A$7:$F$3066,SMALL(IF(COUNTIF($L$5,$H$7:$H$3066)*COUNTIF($L$5,$I$7:$I$3066),MATCH(ROW($A$7:$A$3066),ROW($A$7:$A$3066)),""),ROWS($B$1:D452)),COLUMNS($A$1:D454))</f>
        <v>#NUM!</v>
      </c>
      <c r="N458" t="e">
        <f t="array" ref="N458">INDEX($A$7:$F$3066,SMALL(IF(COUNTIF($L$5,$H$7:$H$3066)*COUNTIF($L$5,$I$7:$I$3066),MATCH(ROW($A$7:$A$3066),ROW($A$7:$A$3066)),""),ROWS($B$1:E452)),COLUMNS($A$1:E454))</f>
        <v>#NUM!</v>
      </c>
      <c r="O458" t="e">
        <f t="array" ref="O458">INDEX($A$7:$F$3066,SMALL(IF(COUNTIF($L$5,$H$7:$H$3066)*COUNTIF($L$5,$I$7:$I$3066),MATCH(ROW($A$7:$A$3066),ROW($A$7:$A$3066)),""),ROWS($B$1:F452)),COLUMNS($A$1:F454))</f>
        <v>#NUM!</v>
      </c>
    </row>
    <row r="459" spans="1:15">
      <c r="A459" s="1">
        <f>'ScienceDirect - Initial'!A462</f>
        <v>0</v>
      </c>
      <c r="B459" s="1">
        <f>'ScienceDirect - Initial'!B462</f>
        <v>2016</v>
      </c>
      <c r="C459" s="1" t="str">
        <f>'ScienceDirect - Initial'!C462</f>
        <v>Ouradou, M.; Zhu, Y.; Deou, E.; Leconte, C.; Besson, V.; Plotkine, M.; Marchand-Leroux, C.; Mongeau, R.</v>
      </c>
      <c r="D459" s="1" t="str">
        <f>'ScienceDirect - Initial'!D462</f>
        <v>P.4.003 White matter alterations following traumatic brain injury in mice may account for long term fear extinction deficits</v>
      </c>
      <c r="E459" s="1" t="str">
        <f>'ScienceDirect - Initial'!E462</f>
        <v>Abstracts of the ECNP Workshop for Junior Scientists in Europe</v>
      </c>
      <c r="F459" s="1">
        <f>'ScienceDirect - Initial'!F462</f>
        <v>0</v>
      </c>
      <c r="H459" s="1">
        <v>0</v>
      </c>
      <c r="I459" s="1">
        <v>0</v>
      </c>
      <c r="J459" t="b">
        <f t="shared" si="7"/>
        <v>1</v>
      </c>
      <c r="K459" t="e">
        <f t="array" ref="K459">INDEX($A$7:$F$3066,SMALL(IF(COUNTIF($L$5,$H$7:$H$3066)*COUNTIF($L$5,$I$7:$I$3066),MATCH(ROW($A$7:$A$3066),ROW($A$7:$A$3066)),""),ROWS($B$1:B453)),COLUMNS($A$1:B455))</f>
        <v>#NUM!</v>
      </c>
      <c r="L459" t="e">
        <f t="array" ref="L459">INDEX($A$7:$F$3066,SMALL(IF(COUNTIF($L$5,$H$7:$H$3066)*COUNTIF($L$5,$I$7:$I$3066),MATCH(ROW($A$7:$A$3066),ROW($A$7:$A$3066)),""),ROWS($B$1:C453)),COLUMNS($A$1:C455))</f>
        <v>#NUM!</v>
      </c>
      <c r="M459" t="e">
        <f t="array" ref="M459">INDEX($A$7:$F$3066,SMALL(IF(COUNTIF($L$5,$H$7:$H$3066)*COUNTIF($L$5,$I$7:$I$3066),MATCH(ROW($A$7:$A$3066),ROW($A$7:$A$3066)),""),ROWS($B$1:D453)),COLUMNS($A$1:D455))</f>
        <v>#NUM!</v>
      </c>
      <c r="N459" t="e">
        <f t="array" ref="N459">INDEX($A$7:$F$3066,SMALL(IF(COUNTIF($L$5,$H$7:$H$3066)*COUNTIF($L$5,$I$7:$I$3066),MATCH(ROW($A$7:$A$3066),ROW($A$7:$A$3066)),""),ROWS($B$1:E453)),COLUMNS($A$1:E455))</f>
        <v>#NUM!</v>
      </c>
      <c r="O459" t="e">
        <f t="array" ref="O459">INDEX($A$7:$F$3066,SMALL(IF(COUNTIF($L$5,$H$7:$H$3066)*COUNTIF($L$5,$I$7:$I$3066),MATCH(ROW($A$7:$A$3066),ROW($A$7:$A$3066)),""),ROWS($B$1:F453)),COLUMNS($A$1:F455))</f>
        <v>#NUM!</v>
      </c>
    </row>
    <row r="460" spans="1:15">
      <c r="A460" s="1">
        <f>'ScienceDirect - Initial'!A463</f>
        <v>0</v>
      </c>
      <c r="B460" s="1">
        <f>'ScienceDirect - Initial'!B463</f>
        <v>2000</v>
      </c>
      <c r="C460" s="1" t="str">
        <f>'ScienceDirect - Initial'!C463</f>
        <v>Wolgin, D.L</v>
      </c>
      <c r="D460" s="1" t="str">
        <f>'ScienceDirect - Initial'!D463</f>
        <v>Contingent tolerance to amphetamine hypophagia: new insights into the role of environmental context in the expression of stereotypy</v>
      </c>
      <c r="E460" s="1" t="str">
        <f>'ScienceDirect - Initial'!E463</f>
        <v>Neuroscience &amp; Biobehavioral Reviews</v>
      </c>
      <c r="F460" s="1">
        <f>'ScienceDirect - Initial'!F463</f>
        <v>0</v>
      </c>
      <c r="H460" s="1">
        <v>0</v>
      </c>
      <c r="I460" s="1">
        <v>0</v>
      </c>
      <c r="J460" t="b">
        <f t="shared" si="7"/>
        <v>1</v>
      </c>
      <c r="K460" t="e">
        <f t="array" ref="K460">INDEX($A$7:$F$3066,SMALL(IF(COUNTIF($L$5,$H$7:$H$3066)*COUNTIF($L$5,$I$7:$I$3066),MATCH(ROW($A$7:$A$3066),ROW($A$7:$A$3066)),""),ROWS($B$1:B454)),COLUMNS($A$1:B456))</f>
        <v>#NUM!</v>
      </c>
      <c r="L460" t="e">
        <f t="array" ref="L460">INDEX($A$7:$F$3066,SMALL(IF(COUNTIF($L$5,$H$7:$H$3066)*COUNTIF($L$5,$I$7:$I$3066),MATCH(ROW($A$7:$A$3066),ROW($A$7:$A$3066)),""),ROWS($B$1:C454)),COLUMNS($A$1:C456))</f>
        <v>#NUM!</v>
      </c>
      <c r="M460" t="e">
        <f t="array" ref="M460">INDEX($A$7:$F$3066,SMALL(IF(COUNTIF($L$5,$H$7:$H$3066)*COUNTIF($L$5,$I$7:$I$3066),MATCH(ROW($A$7:$A$3066),ROW($A$7:$A$3066)),""),ROWS($B$1:D454)),COLUMNS($A$1:D456))</f>
        <v>#NUM!</v>
      </c>
      <c r="N460" t="e">
        <f t="array" ref="N460">INDEX($A$7:$F$3066,SMALL(IF(COUNTIF($L$5,$H$7:$H$3066)*COUNTIF($L$5,$I$7:$I$3066),MATCH(ROW($A$7:$A$3066),ROW($A$7:$A$3066)),""),ROWS($B$1:E454)),COLUMNS($A$1:E456))</f>
        <v>#NUM!</v>
      </c>
      <c r="O460" t="e">
        <f t="array" ref="O460">INDEX($A$7:$F$3066,SMALL(IF(COUNTIF($L$5,$H$7:$H$3066)*COUNTIF($L$5,$I$7:$I$3066),MATCH(ROW($A$7:$A$3066),ROW($A$7:$A$3066)),""),ROWS($B$1:F454)),COLUMNS($A$1:F456))</f>
        <v>#NUM!</v>
      </c>
    </row>
    <row r="461" spans="1:15">
      <c r="A461" s="1">
        <f>'ScienceDirect - Initial'!A464</f>
        <v>0</v>
      </c>
      <c r="B461" s="1">
        <f>'ScienceDirect - Initial'!B464</f>
        <v>2001</v>
      </c>
      <c r="C461" s="1" t="str">
        <f>'ScienceDirect - Initial'!C464</f>
        <v>DiLillo, D.; Peterson, L.</v>
      </c>
      <c r="D461" s="1" t="str">
        <f>'ScienceDirect - Initial'!D464</f>
        <v>Behavior Therapy with Children</v>
      </c>
      <c r="E461" s="1" t="str">
        <f>'ScienceDirect - Initial'!E464</f>
        <v>International Encyclopedia of the Social &amp; Behavioral Sciences</v>
      </c>
      <c r="F461" s="1" t="str">
        <f>'ScienceDirect - Initial'!F464</f>
        <v>978-0-08-043076-8</v>
      </c>
      <c r="H461" s="1">
        <v>0</v>
      </c>
      <c r="I461" s="1">
        <v>0</v>
      </c>
      <c r="J461" t="b">
        <f t="shared" si="7"/>
        <v>1</v>
      </c>
      <c r="K461" t="e">
        <f t="array" ref="K461">INDEX($A$7:$F$3066,SMALL(IF(COUNTIF($L$5,$H$7:$H$3066)*COUNTIF($L$5,$I$7:$I$3066),MATCH(ROW($A$7:$A$3066),ROW($A$7:$A$3066)),""),ROWS($B$1:B455)),COLUMNS($A$1:B457))</f>
        <v>#NUM!</v>
      </c>
      <c r="L461" t="e">
        <f t="array" ref="L461">INDEX($A$7:$F$3066,SMALL(IF(COUNTIF($L$5,$H$7:$H$3066)*COUNTIF($L$5,$I$7:$I$3066),MATCH(ROW($A$7:$A$3066),ROW($A$7:$A$3066)),""),ROWS($B$1:C455)),COLUMNS($A$1:C457))</f>
        <v>#NUM!</v>
      </c>
      <c r="M461" t="e">
        <f t="array" ref="M461">INDEX($A$7:$F$3066,SMALL(IF(COUNTIF($L$5,$H$7:$H$3066)*COUNTIF($L$5,$I$7:$I$3066),MATCH(ROW($A$7:$A$3066),ROW($A$7:$A$3066)),""),ROWS($B$1:D455)),COLUMNS($A$1:D457))</f>
        <v>#NUM!</v>
      </c>
      <c r="N461" t="e">
        <f t="array" ref="N461">INDEX($A$7:$F$3066,SMALL(IF(COUNTIF($L$5,$H$7:$H$3066)*COUNTIF($L$5,$I$7:$I$3066),MATCH(ROW($A$7:$A$3066),ROW($A$7:$A$3066)),""),ROWS($B$1:E455)),COLUMNS($A$1:E457))</f>
        <v>#NUM!</v>
      </c>
      <c r="O461" t="e">
        <f t="array" ref="O461">INDEX($A$7:$F$3066,SMALL(IF(COUNTIF($L$5,$H$7:$H$3066)*COUNTIF($L$5,$I$7:$I$3066),MATCH(ROW($A$7:$A$3066),ROW($A$7:$A$3066)),""),ROWS($B$1:F455)),COLUMNS($A$1:F457))</f>
        <v>#NUM!</v>
      </c>
    </row>
    <row r="462" spans="1:15">
      <c r="A462" s="1">
        <f>'ScienceDirect - Initial'!A465</f>
        <v>0</v>
      </c>
      <c r="B462" s="1">
        <f>'ScienceDirect - Initial'!B465</f>
        <v>2007</v>
      </c>
      <c r="C462" s="1" t="str">
        <f>'ScienceDirect - Initial'!C465</f>
        <v>Whiteside, Ursula; Nguyen, Thach (Franchesca); Logan, Diane E.; Fagan, Corey; Alan Marlatt, G.; Witkiewitz, Katie</v>
      </c>
      <c r="D462" s="1" t="str">
        <f>'ScienceDirect - Initial'!D465</f>
        <v>5 - Relapse Prevention for Return of Pathological Worry in CBT-Treated GAD</v>
      </c>
      <c r="E462" s="1" t="str">
        <f>'ScienceDirect - Initial'!E465</f>
        <v>Therapist's Guide to Evidence-Based Relapse Prevention</v>
      </c>
      <c r="F462" s="1">
        <f>'ScienceDirect - Initial'!F465</f>
        <v>18730450</v>
      </c>
      <c r="H462" s="1">
        <v>0</v>
      </c>
      <c r="I462" s="1">
        <v>0</v>
      </c>
      <c r="J462" t="b">
        <f t="shared" si="7"/>
        <v>1</v>
      </c>
      <c r="K462" t="e">
        <f t="array" ref="K462">INDEX($A$7:$F$3066,SMALL(IF(COUNTIF($L$5,$H$7:$H$3066)*COUNTIF($L$5,$I$7:$I$3066),MATCH(ROW($A$7:$A$3066),ROW($A$7:$A$3066)),""),ROWS($B$1:B456)),COLUMNS($A$1:B458))</f>
        <v>#NUM!</v>
      </c>
      <c r="L462" t="e">
        <f t="array" ref="L462">INDEX($A$7:$F$3066,SMALL(IF(COUNTIF($L$5,$H$7:$H$3066)*COUNTIF($L$5,$I$7:$I$3066),MATCH(ROW($A$7:$A$3066),ROW($A$7:$A$3066)),""),ROWS($B$1:C456)),COLUMNS($A$1:C458))</f>
        <v>#NUM!</v>
      </c>
      <c r="M462" t="e">
        <f t="array" ref="M462">INDEX($A$7:$F$3066,SMALL(IF(COUNTIF($L$5,$H$7:$H$3066)*COUNTIF($L$5,$I$7:$I$3066),MATCH(ROW($A$7:$A$3066),ROW($A$7:$A$3066)),""),ROWS($B$1:D456)),COLUMNS($A$1:D458))</f>
        <v>#NUM!</v>
      </c>
      <c r="N462" t="e">
        <f t="array" ref="N462">INDEX($A$7:$F$3066,SMALL(IF(COUNTIF($L$5,$H$7:$H$3066)*COUNTIF($L$5,$I$7:$I$3066),MATCH(ROW($A$7:$A$3066),ROW($A$7:$A$3066)),""),ROWS($B$1:E456)),COLUMNS($A$1:E458))</f>
        <v>#NUM!</v>
      </c>
      <c r="O462" t="e">
        <f t="array" ref="O462">INDEX($A$7:$F$3066,SMALL(IF(COUNTIF($L$5,$H$7:$H$3066)*COUNTIF($L$5,$I$7:$I$3066),MATCH(ROW($A$7:$A$3066),ROW($A$7:$A$3066)),""),ROWS($B$1:F456)),COLUMNS($A$1:F458))</f>
        <v>#NUM!</v>
      </c>
    </row>
    <row r="463" spans="1:15">
      <c r="A463" s="1">
        <f>'ScienceDirect - Initial'!A466</f>
        <v>0</v>
      </c>
      <c r="B463" s="1">
        <f>'ScienceDirect - Initial'!B466</f>
        <v>2019</v>
      </c>
      <c r="C463" s="1" t="str">
        <f>'ScienceDirect - Initial'!C466</f>
        <v>Jordan, Chloe J.; Cao, Jianjing; Newman, Amy Hauck; Xi, Zheng-Xiong</v>
      </c>
      <c r="D463" s="1" t="str">
        <f>'ScienceDirect - Initial'!D466</f>
        <v>Progress in agonist therapy for substance use disorders: Lessons learned from methadone and buprenorphine</v>
      </c>
      <c r="E463" s="1" t="str">
        <f>'ScienceDirect - Initial'!E466</f>
        <v>Neuropharmacology</v>
      </c>
      <c r="F463" s="1">
        <f>'ScienceDirect - Initial'!F466</f>
        <v>0</v>
      </c>
      <c r="H463" s="1">
        <v>0</v>
      </c>
      <c r="I463" s="1">
        <v>0</v>
      </c>
      <c r="J463" t="b">
        <f t="shared" si="7"/>
        <v>1</v>
      </c>
      <c r="K463" t="e">
        <f t="array" ref="K463">INDEX($A$7:$F$3066,SMALL(IF(COUNTIF($L$5,$H$7:$H$3066)*COUNTIF($L$5,$I$7:$I$3066),MATCH(ROW($A$7:$A$3066),ROW($A$7:$A$3066)),""),ROWS($B$1:B457)),COLUMNS($A$1:B459))</f>
        <v>#NUM!</v>
      </c>
      <c r="L463" t="e">
        <f t="array" ref="L463">INDEX($A$7:$F$3066,SMALL(IF(COUNTIF($L$5,$H$7:$H$3066)*COUNTIF($L$5,$I$7:$I$3066),MATCH(ROW($A$7:$A$3066),ROW($A$7:$A$3066)),""),ROWS($B$1:C457)),COLUMNS($A$1:C459))</f>
        <v>#NUM!</v>
      </c>
      <c r="M463" t="e">
        <f t="array" ref="M463">INDEX($A$7:$F$3066,SMALL(IF(COUNTIF($L$5,$H$7:$H$3066)*COUNTIF($L$5,$I$7:$I$3066),MATCH(ROW($A$7:$A$3066),ROW($A$7:$A$3066)),""),ROWS($B$1:D457)),COLUMNS($A$1:D459))</f>
        <v>#NUM!</v>
      </c>
      <c r="N463" t="e">
        <f t="array" ref="N463">INDEX($A$7:$F$3066,SMALL(IF(COUNTIF($L$5,$H$7:$H$3066)*COUNTIF($L$5,$I$7:$I$3066),MATCH(ROW($A$7:$A$3066),ROW($A$7:$A$3066)),""),ROWS($B$1:E457)),COLUMNS($A$1:E459))</f>
        <v>#NUM!</v>
      </c>
      <c r="O463" t="e">
        <f t="array" ref="O463">INDEX($A$7:$F$3066,SMALL(IF(COUNTIF($L$5,$H$7:$H$3066)*COUNTIF($L$5,$I$7:$I$3066),MATCH(ROW($A$7:$A$3066),ROW($A$7:$A$3066)),""),ROWS($B$1:F457)),COLUMNS($A$1:F459))</f>
        <v>#NUM!</v>
      </c>
    </row>
    <row r="464" spans="1:15">
      <c r="A464" s="1">
        <f>'ScienceDirect - Initial'!A467</f>
        <v>0</v>
      </c>
      <c r="B464" s="1">
        <f>'ScienceDirect - Initial'!B467</f>
        <v>1999</v>
      </c>
      <c r="C464" s="1" t="str">
        <f>'ScienceDirect - Initial'!C467</f>
        <v>Seidler, Katie M.; Howie, Pauline M.</v>
      </c>
      <c r="D464" s="1" t="str">
        <f>'ScienceDirect - Initial'!D467</f>
        <v>Motivational factors in children's reporting of events: The influence of age and expected reinforcement contingency</v>
      </c>
      <c r="E464" s="1" t="str">
        <f>'ScienceDirect - Initial'!E467</f>
        <v>Journal of Applied Developmental Psychology</v>
      </c>
      <c r="F464" s="1">
        <f>'ScienceDirect - Initial'!F467</f>
        <v>0</v>
      </c>
      <c r="H464" s="1">
        <v>0</v>
      </c>
      <c r="I464" s="1">
        <v>0</v>
      </c>
      <c r="J464" t="b">
        <f t="shared" si="7"/>
        <v>1</v>
      </c>
      <c r="K464" t="e">
        <f t="array" ref="K464">INDEX($A$7:$F$3066,SMALL(IF(COUNTIF($L$5,$H$7:$H$3066)*COUNTIF($L$5,$I$7:$I$3066),MATCH(ROW($A$7:$A$3066),ROW($A$7:$A$3066)),""),ROWS($B$1:B458)),COLUMNS($A$1:B460))</f>
        <v>#NUM!</v>
      </c>
      <c r="L464" t="e">
        <f t="array" ref="L464">INDEX($A$7:$F$3066,SMALL(IF(COUNTIF($L$5,$H$7:$H$3066)*COUNTIF($L$5,$I$7:$I$3066),MATCH(ROW($A$7:$A$3066),ROW($A$7:$A$3066)),""),ROWS($B$1:C458)),COLUMNS($A$1:C460))</f>
        <v>#NUM!</v>
      </c>
      <c r="M464" t="e">
        <f t="array" ref="M464">INDEX($A$7:$F$3066,SMALL(IF(COUNTIF($L$5,$H$7:$H$3066)*COUNTIF($L$5,$I$7:$I$3066),MATCH(ROW($A$7:$A$3066),ROW($A$7:$A$3066)),""),ROWS($B$1:D458)),COLUMNS($A$1:D460))</f>
        <v>#NUM!</v>
      </c>
      <c r="N464" t="e">
        <f t="array" ref="N464">INDEX($A$7:$F$3066,SMALL(IF(COUNTIF($L$5,$H$7:$H$3066)*COUNTIF($L$5,$I$7:$I$3066),MATCH(ROW($A$7:$A$3066),ROW($A$7:$A$3066)),""),ROWS($B$1:E458)),COLUMNS($A$1:E460))</f>
        <v>#NUM!</v>
      </c>
      <c r="O464" t="e">
        <f t="array" ref="O464">INDEX($A$7:$F$3066,SMALL(IF(COUNTIF($L$5,$H$7:$H$3066)*COUNTIF($L$5,$I$7:$I$3066),MATCH(ROW($A$7:$A$3066),ROW($A$7:$A$3066)),""),ROWS($B$1:F458)),COLUMNS($A$1:F460))</f>
        <v>#NUM!</v>
      </c>
    </row>
    <row r="465" spans="1:15">
      <c r="A465" s="1">
        <f>'ScienceDirect - Initial'!A468</f>
        <v>0</v>
      </c>
      <c r="B465" s="1">
        <f>'ScienceDirect - Initial'!B468</f>
        <v>2020</v>
      </c>
      <c r="C465" s="1" t="str">
        <f>'ScienceDirect - Initial'!C468</f>
        <v>Forbes, Courtney N.</v>
      </c>
      <c r="D465" s="1" t="str">
        <f>'ScienceDirect - Initial'!D468</f>
        <v>New directions in behavioral activation: Using findings from basic science and translational neuroscience to inform the exploration of potential mechanisms of change</v>
      </c>
      <c r="E465" s="1" t="str">
        <f>'ScienceDirect - Initial'!E468</f>
        <v>Clinical Psychology Review</v>
      </c>
      <c r="F465" s="1">
        <f>'ScienceDirect - Initial'!F468</f>
        <v>0</v>
      </c>
      <c r="H465" s="1">
        <v>0</v>
      </c>
      <c r="I465" s="1">
        <v>0</v>
      </c>
      <c r="J465" t="b">
        <f t="shared" si="7"/>
        <v>1</v>
      </c>
      <c r="K465" t="e">
        <f t="array" ref="K465">INDEX($A$7:$F$3066,SMALL(IF(COUNTIF($L$5,$H$7:$H$3066)*COUNTIF($L$5,$I$7:$I$3066),MATCH(ROW($A$7:$A$3066),ROW($A$7:$A$3066)),""),ROWS($B$1:B459)),COLUMNS($A$1:B461))</f>
        <v>#NUM!</v>
      </c>
      <c r="L465" t="e">
        <f t="array" ref="L465">INDEX($A$7:$F$3066,SMALL(IF(COUNTIF($L$5,$H$7:$H$3066)*COUNTIF($L$5,$I$7:$I$3066),MATCH(ROW($A$7:$A$3066),ROW($A$7:$A$3066)),""),ROWS($B$1:C459)),COLUMNS($A$1:C461))</f>
        <v>#NUM!</v>
      </c>
      <c r="M465" t="e">
        <f t="array" ref="M465">INDEX($A$7:$F$3066,SMALL(IF(COUNTIF($L$5,$H$7:$H$3066)*COUNTIF($L$5,$I$7:$I$3066),MATCH(ROW($A$7:$A$3066),ROW($A$7:$A$3066)),""),ROWS($B$1:D459)),COLUMNS($A$1:D461))</f>
        <v>#NUM!</v>
      </c>
      <c r="N465" t="e">
        <f t="array" ref="N465">INDEX($A$7:$F$3066,SMALL(IF(COUNTIF($L$5,$H$7:$H$3066)*COUNTIF($L$5,$I$7:$I$3066),MATCH(ROW($A$7:$A$3066),ROW($A$7:$A$3066)),""),ROWS($B$1:E459)),COLUMNS($A$1:E461))</f>
        <v>#NUM!</v>
      </c>
      <c r="O465" t="e">
        <f t="array" ref="O465">INDEX($A$7:$F$3066,SMALL(IF(COUNTIF($L$5,$H$7:$H$3066)*COUNTIF($L$5,$I$7:$I$3066),MATCH(ROW($A$7:$A$3066),ROW($A$7:$A$3066)),""),ROWS($B$1:F459)),COLUMNS($A$1:F461))</f>
        <v>#NUM!</v>
      </c>
    </row>
    <row r="466" spans="1:15">
      <c r="A466" s="1">
        <f>'ScienceDirect - Initial'!A469</f>
        <v>0</v>
      </c>
      <c r="B466" s="1">
        <f>'ScienceDirect - Initial'!B469</f>
        <v>2006</v>
      </c>
      <c r="C466" s="1" t="str">
        <f>'ScienceDirect - Initial'!C469</f>
        <v>Ledgerwood, David M.; Petry, Nancy M.</v>
      </c>
      <c r="D466" s="1" t="str">
        <f>'ScienceDirect - Initial'!D469</f>
        <v>What do we know about relapse in pathological gambling?</v>
      </c>
      <c r="E466" s="1" t="str">
        <f>'ScienceDirect - Initial'!E469</f>
        <v>Relapse in the addictive behaviors</v>
      </c>
      <c r="F466" s="1">
        <f>'ScienceDirect - Initial'!F469</f>
        <v>0</v>
      </c>
      <c r="H466" s="1">
        <v>0</v>
      </c>
      <c r="I466" s="1">
        <v>0</v>
      </c>
      <c r="J466" t="b">
        <f t="shared" si="7"/>
        <v>1</v>
      </c>
      <c r="K466" t="e">
        <f t="array" ref="K466">INDEX($A$7:$F$3066,SMALL(IF(COUNTIF($L$5,$H$7:$H$3066)*COUNTIF($L$5,$I$7:$I$3066),MATCH(ROW($A$7:$A$3066),ROW($A$7:$A$3066)),""),ROWS($B$1:B460)),COLUMNS($A$1:B462))</f>
        <v>#NUM!</v>
      </c>
      <c r="L466" t="e">
        <f t="array" ref="L466">INDEX($A$7:$F$3066,SMALL(IF(COUNTIF($L$5,$H$7:$H$3066)*COUNTIF($L$5,$I$7:$I$3066),MATCH(ROW($A$7:$A$3066),ROW($A$7:$A$3066)),""),ROWS($B$1:C460)),COLUMNS($A$1:C462))</f>
        <v>#NUM!</v>
      </c>
      <c r="M466" t="e">
        <f t="array" ref="M466">INDEX($A$7:$F$3066,SMALL(IF(COUNTIF($L$5,$H$7:$H$3066)*COUNTIF($L$5,$I$7:$I$3066),MATCH(ROW($A$7:$A$3066),ROW($A$7:$A$3066)),""),ROWS($B$1:D460)),COLUMNS($A$1:D462))</f>
        <v>#NUM!</v>
      </c>
      <c r="N466" t="e">
        <f t="array" ref="N466">INDEX($A$7:$F$3066,SMALL(IF(COUNTIF($L$5,$H$7:$H$3066)*COUNTIF($L$5,$I$7:$I$3066),MATCH(ROW($A$7:$A$3066),ROW($A$7:$A$3066)),""),ROWS($B$1:E460)),COLUMNS($A$1:E462))</f>
        <v>#NUM!</v>
      </c>
      <c r="O466" t="e">
        <f t="array" ref="O466">INDEX($A$7:$F$3066,SMALL(IF(COUNTIF($L$5,$H$7:$H$3066)*COUNTIF($L$5,$I$7:$I$3066),MATCH(ROW($A$7:$A$3066),ROW($A$7:$A$3066)),""),ROWS($B$1:F460)),COLUMNS($A$1:F462))</f>
        <v>#NUM!</v>
      </c>
    </row>
    <row r="467" spans="1:15">
      <c r="A467" s="1">
        <f>'ScienceDirect - Initial'!A470</f>
        <v>0</v>
      </c>
      <c r="B467" s="1">
        <f>'ScienceDirect - Initial'!B470</f>
        <v>2017</v>
      </c>
      <c r="C467" s="1" t="str">
        <f>'ScienceDirect - Initial'!C470</f>
        <v>Chiamulera, Cristiano; Padovani, Laura; Corsi, Mauro</v>
      </c>
      <c r="D467" s="1" t="str">
        <f>'ScienceDirect - Initial'!D470</f>
        <v>Drug discovery for the treatment of substance use disorders: novel targets, repurposing, and the need for new paradigms</v>
      </c>
      <c r="E467" s="1" t="str">
        <f>'ScienceDirect - Initial'!E470</f>
        <v>• Cancer • Tribute to Norman Bowery</v>
      </c>
      <c r="F467" s="1">
        <f>'ScienceDirect - Initial'!F470</f>
        <v>0</v>
      </c>
      <c r="H467" s="1">
        <v>0</v>
      </c>
      <c r="I467" s="1">
        <v>0</v>
      </c>
      <c r="J467" t="b">
        <f t="shared" si="7"/>
        <v>1</v>
      </c>
      <c r="K467" t="e">
        <f t="array" ref="K467">INDEX($A$7:$F$3066,SMALL(IF(COUNTIF($L$5,$H$7:$H$3066)*COUNTIF($L$5,$I$7:$I$3066),MATCH(ROW($A$7:$A$3066),ROW($A$7:$A$3066)),""),ROWS($B$1:B461)),COLUMNS($A$1:B463))</f>
        <v>#NUM!</v>
      </c>
      <c r="L467" t="e">
        <f t="array" ref="L467">INDEX($A$7:$F$3066,SMALL(IF(COUNTIF($L$5,$H$7:$H$3066)*COUNTIF($L$5,$I$7:$I$3066),MATCH(ROW($A$7:$A$3066),ROW($A$7:$A$3066)),""),ROWS($B$1:C461)),COLUMNS($A$1:C463))</f>
        <v>#NUM!</v>
      </c>
      <c r="M467" t="e">
        <f t="array" ref="M467">INDEX($A$7:$F$3066,SMALL(IF(COUNTIF($L$5,$H$7:$H$3066)*COUNTIF($L$5,$I$7:$I$3066),MATCH(ROW($A$7:$A$3066),ROW($A$7:$A$3066)),""),ROWS($B$1:D461)),COLUMNS($A$1:D463))</f>
        <v>#NUM!</v>
      </c>
      <c r="N467" t="e">
        <f t="array" ref="N467">INDEX($A$7:$F$3066,SMALL(IF(COUNTIF($L$5,$H$7:$H$3066)*COUNTIF($L$5,$I$7:$I$3066),MATCH(ROW($A$7:$A$3066),ROW($A$7:$A$3066)),""),ROWS($B$1:E461)),COLUMNS($A$1:E463))</f>
        <v>#NUM!</v>
      </c>
      <c r="O467" t="e">
        <f t="array" ref="O467">INDEX($A$7:$F$3066,SMALL(IF(COUNTIF($L$5,$H$7:$H$3066)*COUNTIF($L$5,$I$7:$I$3066),MATCH(ROW($A$7:$A$3066),ROW($A$7:$A$3066)),""),ROWS($B$1:F461)),COLUMNS($A$1:F463))</f>
        <v>#NUM!</v>
      </c>
    </row>
    <row r="468" spans="1:15">
      <c r="A468" s="1">
        <f>'ScienceDirect - Initial'!A471</f>
        <v>0</v>
      </c>
      <c r="B468" s="1">
        <f>'ScienceDirect - Initial'!B471</f>
        <v>2014</v>
      </c>
      <c r="C468" s="1" t="str">
        <f>'ScienceDirect - Initial'!C471</f>
        <v>Palmatier, Matthew I.; Kellicut, Marissa R.; Brianna Sheppard, A.; Brown, Russell W.; Robinson, Donita L.</v>
      </c>
      <c r="D468" s="1" t="str">
        <f>'ScienceDirect - Initial'!D471</f>
        <v>The incentive amplifying effects of nicotine are reduced by selective and non-selective dopamine antagonists in rats</v>
      </c>
      <c r="E468" s="1" t="str">
        <f>'ScienceDirect - Initial'!E471</f>
        <v>Pharmacology Biochemistry and Behavior</v>
      </c>
      <c r="F468" s="1">
        <f>'ScienceDirect - Initial'!F471</f>
        <v>0</v>
      </c>
      <c r="H468" s="1">
        <v>0</v>
      </c>
      <c r="I468" s="1">
        <v>0</v>
      </c>
      <c r="J468" t="b">
        <f t="shared" si="7"/>
        <v>1</v>
      </c>
      <c r="K468" t="e">
        <f t="array" ref="K468">INDEX($A$7:$F$3066,SMALL(IF(COUNTIF($L$5,$H$7:$H$3066)*COUNTIF($L$5,$I$7:$I$3066),MATCH(ROW($A$7:$A$3066),ROW($A$7:$A$3066)),""),ROWS($B$1:B462)),COLUMNS($A$1:B464))</f>
        <v>#NUM!</v>
      </c>
      <c r="L468" t="e">
        <f t="array" ref="L468">INDEX($A$7:$F$3066,SMALL(IF(COUNTIF($L$5,$H$7:$H$3066)*COUNTIF($L$5,$I$7:$I$3066),MATCH(ROW($A$7:$A$3066),ROW($A$7:$A$3066)),""),ROWS($B$1:C462)),COLUMNS($A$1:C464))</f>
        <v>#NUM!</v>
      </c>
      <c r="M468" t="e">
        <f t="array" ref="M468">INDEX($A$7:$F$3066,SMALL(IF(COUNTIF($L$5,$H$7:$H$3066)*COUNTIF($L$5,$I$7:$I$3066),MATCH(ROW($A$7:$A$3066),ROW($A$7:$A$3066)),""),ROWS($B$1:D462)),COLUMNS($A$1:D464))</f>
        <v>#NUM!</v>
      </c>
      <c r="N468" t="e">
        <f t="array" ref="N468">INDEX($A$7:$F$3066,SMALL(IF(COUNTIF($L$5,$H$7:$H$3066)*COUNTIF($L$5,$I$7:$I$3066),MATCH(ROW($A$7:$A$3066),ROW($A$7:$A$3066)),""),ROWS($B$1:E462)),COLUMNS($A$1:E464))</f>
        <v>#NUM!</v>
      </c>
      <c r="O468" t="e">
        <f t="array" ref="O468">INDEX($A$7:$F$3066,SMALL(IF(COUNTIF($L$5,$H$7:$H$3066)*COUNTIF($L$5,$I$7:$I$3066),MATCH(ROW($A$7:$A$3066),ROW($A$7:$A$3066)),""),ROWS($B$1:F462)),COLUMNS($A$1:F464))</f>
        <v>#NUM!</v>
      </c>
    </row>
    <row r="469" spans="1:15">
      <c r="A469" s="1">
        <f>'ScienceDirect - Initial'!A472</f>
        <v>0</v>
      </c>
      <c r="B469" s="1">
        <f>'ScienceDirect - Initial'!B472</f>
        <v>2008</v>
      </c>
      <c r="C469" s="1" t="str">
        <f>'ScienceDirect - Initial'!C472</f>
        <v>Botvinick, Matthew M.</v>
      </c>
      <c r="D469" s="1" t="str">
        <f>'ScienceDirect - Initial'!D472</f>
        <v>Hierarchical models of behavior and prefrontal function</v>
      </c>
      <c r="E469" s="1" t="str">
        <f>'ScienceDirect - Initial'!E472</f>
        <v>Trends in Cognitive Sciences</v>
      </c>
      <c r="F469" s="1">
        <f>'ScienceDirect - Initial'!F472</f>
        <v>0</v>
      </c>
      <c r="H469" s="1">
        <v>0</v>
      </c>
      <c r="I469" s="1">
        <v>0</v>
      </c>
      <c r="J469" t="b">
        <f t="shared" si="7"/>
        <v>1</v>
      </c>
      <c r="K469" t="e">
        <f t="array" ref="K469">INDEX($A$7:$F$3066,SMALL(IF(COUNTIF($L$5,$H$7:$H$3066)*COUNTIF($L$5,$I$7:$I$3066),MATCH(ROW($A$7:$A$3066),ROW($A$7:$A$3066)),""),ROWS($B$1:B463)),COLUMNS($A$1:B465))</f>
        <v>#NUM!</v>
      </c>
      <c r="L469" t="e">
        <f t="array" ref="L469">INDEX($A$7:$F$3066,SMALL(IF(COUNTIF($L$5,$H$7:$H$3066)*COUNTIF($L$5,$I$7:$I$3066),MATCH(ROW($A$7:$A$3066),ROW($A$7:$A$3066)),""),ROWS($B$1:C463)),COLUMNS($A$1:C465))</f>
        <v>#NUM!</v>
      </c>
      <c r="M469" t="e">
        <f t="array" ref="M469">INDEX($A$7:$F$3066,SMALL(IF(COUNTIF($L$5,$H$7:$H$3066)*COUNTIF($L$5,$I$7:$I$3066),MATCH(ROW($A$7:$A$3066),ROW($A$7:$A$3066)),""),ROWS($B$1:D463)),COLUMNS($A$1:D465))</f>
        <v>#NUM!</v>
      </c>
      <c r="N469" t="e">
        <f t="array" ref="N469">INDEX($A$7:$F$3066,SMALL(IF(COUNTIF($L$5,$H$7:$H$3066)*COUNTIF($L$5,$I$7:$I$3066),MATCH(ROW($A$7:$A$3066),ROW($A$7:$A$3066)),""),ROWS($B$1:E463)),COLUMNS($A$1:E465))</f>
        <v>#NUM!</v>
      </c>
      <c r="O469" t="e">
        <f t="array" ref="O469">INDEX($A$7:$F$3066,SMALL(IF(COUNTIF($L$5,$H$7:$H$3066)*COUNTIF($L$5,$I$7:$I$3066),MATCH(ROW($A$7:$A$3066),ROW($A$7:$A$3066)),""),ROWS($B$1:F463)),COLUMNS($A$1:F465))</f>
        <v>#NUM!</v>
      </c>
    </row>
    <row r="470" spans="1:15">
      <c r="A470" s="1">
        <f>'ScienceDirect - Initial'!A473</f>
        <v>0</v>
      </c>
      <c r="B470" s="1">
        <f>'ScienceDirect - Initial'!B473</f>
        <v>2020</v>
      </c>
      <c r="C470" s="1" t="str">
        <f>'ScienceDirect - Initial'!C473</f>
        <v>Klein, Zohar; Shner, Gil; Ginat-Frolich, Rivkah; Vervliet, Bram; Shechner, Tomer</v>
      </c>
      <c r="D470" s="1" t="str">
        <f>'ScienceDirect - Initial'!D473</f>
        <v>The effects of age and trait anxiety on avoidance learning and its generalization</v>
      </c>
      <c r="E470" s="1" t="str">
        <f>'ScienceDirect - Initial'!E473</f>
        <v>Behaviour Research and Therapy</v>
      </c>
      <c r="F470" s="1">
        <f>'ScienceDirect - Initial'!F473</f>
        <v>0</v>
      </c>
      <c r="H470" s="1">
        <v>0</v>
      </c>
      <c r="I470" s="1">
        <v>0</v>
      </c>
      <c r="J470" t="b">
        <f t="shared" si="7"/>
        <v>1</v>
      </c>
      <c r="K470" t="e">
        <f t="array" ref="K470">INDEX($A$7:$F$3066,SMALL(IF(COUNTIF($L$5,$H$7:$H$3066)*COUNTIF($L$5,$I$7:$I$3066),MATCH(ROW($A$7:$A$3066),ROW($A$7:$A$3066)),""),ROWS($B$1:B464)),COLUMNS($A$1:B466))</f>
        <v>#NUM!</v>
      </c>
      <c r="L470" t="e">
        <f t="array" ref="L470">INDEX($A$7:$F$3066,SMALL(IF(COUNTIF($L$5,$H$7:$H$3066)*COUNTIF($L$5,$I$7:$I$3066),MATCH(ROW($A$7:$A$3066),ROW($A$7:$A$3066)),""),ROWS($B$1:C464)),COLUMNS($A$1:C466))</f>
        <v>#NUM!</v>
      </c>
      <c r="M470" t="e">
        <f t="array" ref="M470">INDEX($A$7:$F$3066,SMALL(IF(COUNTIF($L$5,$H$7:$H$3066)*COUNTIF($L$5,$I$7:$I$3066),MATCH(ROW($A$7:$A$3066),ROW($A$7:$A$3066)),""),ROWS($B$1:D464)),COLUMNS($A$1:D466))</f>
        <v>#NUM!</v>
      </c>
      <c r="N470" t="e">
        <f t="array" ref="N470">INDEX($A$7:$F$3066,SMALL(IF(COUNTIF($L$5,$H$7:$H$3066)*COUNTIF($L$5,$I$7:$I$3066),MATCH(ROW($A$7:$A$3066),ROW($A$7:$A$3066)),""),ROWS($B$1:E464)),COLUMNS($A$1:E466))</f>
        <v>#NUM!</v>
      </c>
      <c r="O470" t="e">
        <f t="array" ref="O470">INDEX($A$7:$F$3066,SMALL(IF(COUNTIF($L$5,$H$7:$H$3066)*COUNTIF($L$5,$I$7:$I$3066),MATCH(ROW($A$7:$A$3066),ROW($A$7:$A$3066)),""),ROWS($B$1:F464)),COLUMNS($A$1:F466))</f>
        <v>#NUM!</v>
      </c>
    </row>
    <row r="471" spans="1:15">
      <c r="A471" s="1">
        <f>'ScienceDirect - Initial'!A474</f>
        <v>0</v>
      </c>
      <c r="B471" s="1">
        <f>'ScienceDirect - Initial'!B474</f>
        <v>1998</v>
      </c>
      <c r="C471" s="1" t="str">
        <f>'ScienceDirect - Initial'!C474</f>
        <v>Michelson, Larry; June, Kimberly; Vives, Allan; Testa, Sandra; Marchione, Norman</v>
      </c>
      <c r="D471" s="1" t="str">
        <f>'ScienceDirect - Initial'!D474</f>
        <v>The role of trauma and dissociation in cognitive-behavioral psychotherapy outcome and maintenance for panic disorder with agoraphobia</v>
      </c>
      <c r="E471" s="1" t="str">
        <f>'ScienceDirect - Initial'!E474</f>
        <v>Behaviour Research and Therapy</v>
      </c>
      <c r="F471" s="1">
        <f>'ScienceDirect - Initial'!F474</f>
        <v>0</v>
      </c>
      <c r="H471" s="1">
        <v>0</v>
      </c>
      <c r="I471" s="1">
        <v>0</v>
      </c>
      <c r="J471" t="b">
        <f t="shared" si="7"/>
        <v>1</v>
      </c>
      <c r="K471" t="e">
        <f t="array" ref="K471">INDEX($A$7:$F$3066,SMALL(IF(COUNTIF($L$5,$H$7:$H$3066)*COUNTIF($L$5,$I$7:$I$3066),MATCH(ROW($A$7:$A$3066),ROW($A$7:$A$3066)),""),ROWS($B$1:B465)),COLUMNS($A$1:B467))</f>
        <v>#NUM!</v>
      </c>
      <c r="L471" t="e">
        <f t="array" ref="L471">INDEX($A$7:$F$3066,SMALL(IF(COUNTIF($L$5,$H$7:$H$3066)*COUNTIF($L$5,$I$7:$I$3066),MATCH(ROW($A$7:$A$3066),ROW($A$7:$A$3066)),""),ROWS($B$1:C465)),COLUMNS($A$1:C467))</f>
        <v>#NUM!</v>
      </c>
      <c r="M471" t="e">
        <f t="array" ref="M471">INDEX($A$7:$F$3066,SMALL(IF(COUNTIF($L$5,$H$7:$H$3066)*COUNTIF($L$5,$I$7:$I$3066),MATCH(ROW($A$7:$A$3066),ROW($A$7:$A$3066)),""),ROWS($B$1:D465)),COLUMNS($A$1:D467))</f>
        <v>#NUM!</v>
      </c>
      <c r="N471" t="e">
        <f t="array" ref="N471">INDEX($A$7:$F$3066,SMALL(IF(COUNTIF($L$5,$H$7:$H$3066)*COUNTIF($L$5,$I$7:$I$3066),MATCH(ROW($A$7:$A$3066),ROW($A$7:$A$3066)),""),ROWS($B$1:E465)),COLUMNS($A$1:E467))</f>
        <v>#NUM!</v>
      </c>
      <c r="O471" t="e">
        <f t="array" ref="O471">INDEX($A$7:$F$3066,SMALL(IF(COUNTIF($L$5,$H$7:$H$3066)*COUNTIF($L$5,$I$7:$I$3066),MATCH(ROW($A$7:$A$3066),ROW($A$7:$A$3066)),""),ROWS($B$1:F465)),COLUMNS($A$1:F467))</f>
        <v>#NUM!</v>
      </c>
    </row>
    <row r="472" spans="1:15">
      <c r="A472" s="1">
        <f>'ScienceDirect - Initial'!A475</f>
        <v>0</v>
      </c>
      <c r="B472" s="1">
        <f>'ScienceDirect - Initial'!B475</f>
        <v>2010</v>
      </c>
      <c r="C472" s="1" t="str">
        <f>'ScienceDirect - Initial'!C475</f>
        <v>Holmes, Andrew; Quirk, Gregory J.</v>
      </c>
      <c r="D472" s="1" t="str">
        <f>'ScienceDirect - Initial'!D475</f>
        <v>Pharmacological facilitation of fear extinction and the search for adjunct treatments for anxiety disorders - the case of yohimbine</v>
      </c>
      <c r="E472" s="1" t="str">
        <f>'ScienceDirect - Initial'!E475</f>
        <v>Trends in Pharmacological Sciences</v>
      </c>
      <c r="F472" s="1">
        <f>'ScienceDirect - Initial'!F475</f>
        <v>0</v>
      </c>
      <c r="H472" s="1">
        <v>0</v>
      </c>
      <c r="I472" s="1">
        <v>0</v>
      </c>
      <c r="J472" t="b">
        <f t="shared" si="7"/>
        <v>1</v>
      </c>
      <c r="K472" t="e">
        <f t="array" ref="K472">INDEX($A$7:$F$3066,SMALL(IF(COUNTIF($L$5,$H$7:$H$3066)*COUNTIF($L$5,$I$7:$I$3066),MATCH(ROW($A$7:$A$3066),ROW($A$7:$A$3066)),""),ROWS($B$1:B466)),COLUMNS($A$1:B468))</f>
        <v>#NUM!</v>
      </c>
      <c r="L472" t="e">
        <f t="array" ref="L472">INDEX($A$7:$F$3066,SMALL(IF(COUNTIF($L$5,$H$7:$H$3066)*COUNTIF($L$5,$I$7:$I$3066),MATCH(ROW($A$7:$A$3066),ROW($A$7:$A$3066)),""),ROWS($B$1:C466)),COLUMNS($A$1:C468))</f>
        <v>#NUM!</v>
      </c>
      <c r="M472" t="e">
        <f t="array" ref="M472">INDEX($A$7:$F$3066,SMALL(IF(COUNTIF($L$5,$H$7:$H$3066)*COUNTIF($L$5,$I$7:$I$3066),MATCH(ROW($A$7:$A$3066),ROW($A$7:$A$3066)),""),ROWS($B$1:D466)),COLUMNS($A$1:D468))</f>
        <v>#NUM!</v>
      </c>
      <c r="N472" t="e">
        <f t="array" ref="N472">INDEX($A$7:$F$3066,SMALL(IF(COUNTIF($L$5,$H$7:$H$3066)*COUNTIF($L$5,$I$7:$I$3066),MATCH(ROW($A$7:$A$3066),ROW($A$7:$A$3066)),""),ROWS($B$1:E466)),COLUMNS($A$1:E468))</f>
        <v>#NUM!</v>
      </c>
      <c r="O472" t="e">
        <f t="array" ref="O472">INDEX($A$7:$F$3066,SMALL(IF(COUNTIF($L$5,$H$7:$H$3066)*COUNTIF($L$5,$I$7:$I$3066),MATCH(ROW($A$7:$A$3066),ROW($A$7:$A$3066)),""),ROWS($B$1:F466)),COLUMNS($A$1:F468))</f>
        <v>#NUM!</v>
      </c>
    </row>
    <row r="473" spans="1:15">
      <c r="A473" s="1">
        <f>'ScienceDirect - Initial'!A476</f>
        <v>0</v>
      </c>
      <c r="B473" s="1">
        <f>'ScienceDirect - Initial'!B476</f>
        <v>2007</v>
      </c>
      <c r="C473" s="1" t="str">
        <f>'ScienceDirect - Initial'!C476</f>
        <v>Colwill, Ruth M.</v>
      </c>
      <c r="D473" s="1" t="str">
        <f>'ScienceDirect - Initial'!D476</f>
        <v>Effect of US identity on elimination and recovery of autoshaped responding with explicitly unpaired and degraded contingency extinction procedures</v>
      </c>
      <c r="E473" s="1" t="str">
        <f>'ScienceDirect - Initial'!E476</f>
        <v>Behavioural Processes</v>
      </c>
      <c r="F473" s="1">
        <f>'ScienceDirect - Initial'!F476</f>
        <v>0</v>
      </c>
      <c r="H473" s="1">
        <v>0</v>
      </c>
      <c r="I473" s="1">
        <v>0</v>
      </c>
      <c r="J473" t="b">
        <f t="shared" si="7"/>
        <v>1</v>
      </c>
      <c r="K473" t="e">
        <f t="array" ref="K473">INDEX($A$7:$F$3066,SMALL(IF(COUNTIF($L$5,$H$7:$H$3066)*COUNTIF($L$5,$I$7:$I$3066),MATCH(ROW($A$7:$A$3066),ROW($A$7:$A$3066)),""),ROWS($B$1:B467)),COLUMNS($A$1:B469))</f>
        <v>#NUM!</v>
      </c>
      <c r="L473" t="e">
        <f t="array" ref="L473">INDEX($A$7:$F$3066,SMALL(IF(COUNTIF($L$5,$H$7:$H$3066)*COUNTIF($L$5,$I$7:$I$3066),MATCH(ROW($A$7:$A$3066),ROW($A$7:$A$3066)),""),ROWS($B$1:C467)),COLUMNS($A$1:C469))</f>
        <v>#NUM!</v>
      </c>
      <c r="M473" t="e">
        <f t="array" ref="M473">INDEX($A$7:$F$3066,SMALL(IF(COUNTIF($L$5,$H$7:$H$3066)*COUNTIF($L$5,$I$7:$I$3066),MATCH(ROW($A$7:$A$3066),ROW($A$7:$A$3066)),""),ROWS($B$1:D467)),COLUMNS($A$1:D469))</f>
        <v>#NUM!</v>
      </c>
      <c r="N473" t="e">
        <f t="array" ref="N473">INDEX($A$7:$F$3066,SMALL(IF(COUNTIF($L$5,$H$7:$H$3066)*COUNTIF($L$5,$I$7:$I$3066),MATCH(ROW($A$7:$A$3066),ROW($A$7:$A$3066)),""),ROWS($B$1:E467)),COLUMNS($A$1:E469))</f>
        <v>#NUM!</v>
      </c>
      <c r="O473" t="e">
        <f t="array" ref="O473">INDEX($A$7:$F$3066,SMALL(IF(COUNTIF($L$5,$H$7:$H$3066)*COUNTIF($L$5,$I$7:$I$3066),MATCH(ROW($A$7:$A$3066),ROW($A$7:$A$3066)),""),ROWS($B$1:F467)),COLUMNS($A$1:F469))</f>
        <v>#NUM!</v>
      </c>
    </row>
    <row r="474" spans="1:15">
      <c r="A474" s="1">
        <f>'ScienceDirect - Initial'!A477</f>
        <v>0</v>
      </c>
      <c r="B474" s="1">
        <f>'ScienceDirect - Initial'!B477</f>
        <v>2017</v>
      </c>
      <c r="C474" s="1" t="str">
        <f>'ScienceDirect - Initial'!C477</f>
        <v>Hayes, Steven C.; Sanford, Brandon T.; Chin, Fredrick T.</v>
      </c>
      <c r="D474" s="1" t="str">
        <f>'ScienceDirect - Initial'!D477</f>
        <v>Carrying the baton: Evolution science and a contextual behavioral analysis of language and cognition</v>
      </c>
      <c r="E474" s="1" t="str">
        <f>'ScienceDirect - Initial'!E477</f>
        <v>Journal of Contextual Behavioral Science</v>
      </c>
      <c r="F474" s="1">
        <f>'ScienceDirect - Initial'!F477</f>
        <v>0</v>
      </c>
      <c r="H474" s="1">
        <v>0</v>
      </c>
      <c r="I474" s="1">
        <v>0</v>
      </c>
      <c r="J474" t="b">
        <f t="shared" si="7"/>
        <v>1</v>
      </c>
      <c r="K474" t="e">
        <f t="array" ref="K474">INDEX($A$7:$F$3066,SMALL(IF(COUNTIF($L$5,$H$7:$H$3066)*COUNTIF($L$5,$I$7:$I$3066),MATCH(ROW($A$7:$A$3066),ROW($A$7:$A$3066)),""),ROWS($B$1:B468)),COLUMNS($A$1:B470))</f>
        <v>#NUM!</v>
      </c>
      <c r="L474" t="e">
        <f t="array" ref="L474">INDEX($A$7:$F$3066,SMALL(IF(COUNTIF($L$5,$H$7:$H$3066)*COUNTIF($L$5,$I$7:$I$3066),MATCH(ROW($A$7:$A$3066),ROW($A$7:$A$3066)),""),ROWS($B$1:C468)),COLUMNS($A$1:C470))</f>
        <v>#NUM!</v>
      </c>
      <c r="M474" t="e">
        <f t="array" ref="M474">INDEX($A$7:$F$3066,SMALL(IF(COUNTIF($L$5,$H$7:$H$3066)*COUNTIF($L$5,$I$7:$I$3066),MATCH(ROW($A$7:$A$3066),ROW($A$7:$A$3066)),""),ROWS($B$1:D468)),COLUMNS($A$1:D470))</f>
        <v>#NUM!</v>
      </c>
      <c r="N474" t="e">
        <f t="array" ref="N474">INDEX($A$7:$F$3066,SMALL(IF(COUNTIF($L$5,$H$7:$H$3066)*COUNTIF($L$5,$I$7:$I$3066),MATCH(ROW($A$7:$A$3066),ROW($A$7:$A$3066)),""),ROWS($B$1:E468)),COLUMNS($A$1:E470))</f>
        <v>#NUM!</v>
      </c>
      <c r="O474" t="e">
        <f t="array" ref="O474">INDEX($A$7:$F$3066,SMALL(IF(COUNTIF($L$5,$H$7:$H$3066)*COUNTIF($L$5,$I$7:$I$3066),MATCH(ROW($A$7:$A$3066),ROW($A$7:$A$3066)),""),ROWS($B$1:F468)),COLUMNS($A$1:F470))</f>
        <v>#NUM!</v>
      </c>
    </row>
    <row r="475" spans="1:15">
      <c r="A475" s="1">
        <f>'ScienceDirect - Initial'!A478</f>
        <v>0</v>
      </c>
      <c r="B475" s="1">
        <f>'ScienceDirect - Initial'!B478</f>
        <v>2015</v>
      </c>
      <c r="C475" s="1" t="str">
        <f>'ScienceDirect - Initial'!C478</f>
        <v>Zorrilla-Vaca, Andrés; Silva-Medina, Melissa M.; Escandón-Vargas, Kevin</v>
      </c>
      <c r="D475" s="1" t="str">
        <f>'ScienceDirect - Initial'!D478</f>
        <v>Bedbugs, Cimex spp.: their current world resurgence and healthcare impact</v>
      </c>
      <c r="E475" s="1" t="str">
        <f>'ScienceDirect - Initial'!E478</f>
        <v>Asian Pacific Journal of Tropical Disease</v>
      </c>
      <c r="F475" s="1">
        <f>'ScienceDirect - Initial'!F478</f>
        <v>0</v>
      </c>
      <c r="H475" s="1">
        <v>0</v>
      </c>
      <c r="I475" s="1">
        <v>0</v>
      </c>
      <c r="J475" t="b">
        <f t="shared" si="7"/>
        <v>1</v>
      </c>
      <c r="K475" t="e">
        <f t="array" ref="K475">INDEX($A$7:$F$3066,SMALL(IF(COUNTIF($L$5,$H$7:$H$3066)*COUNTIF($L$5,$I$7:$I$3066),MATCH(ROW($A$7:$A$3066),ROW($A$7:$A$3066)),""),ROWS($B$1:B469)),COLUMNS($A$1:B471))</f>
        <v>#NUM!</v>
      </c>
      <c r="L475" t="e">
        <f t="array" ref="L475">INDEX($A$7:$F$3066,SMALL(IF(COUNTIF($L$5,$H$7:$H$3066)*COUNTIF($L$5,$I$7:$I$3066),MATCH(ROW($A$7:$A$3066),ROW($A$7:$A$3066)),""),ROWS($B$1:C469)),COLUMNS($A$1:C471))</f>
        <v>#NUM!</v>
      </c>
      <c r="M475" t="e">
        <f t="array" ref="M475">INDEX($A$7:$F$3066,SMALL(IF(COUNTIF($L$5,$H$7:$H$3066)*COUNTIF($L$5,$I$7:$I$3066),MATCH(ROW($A$7:$A$3066),ROW($A$7:$A$3066)),""),ROWS($B$1:D469)),COLUMNS($A$1:D471))</f>
        <v>#NUM!</v>
      </c>
      <c r="N475" t="e">
        <f t="array" ref="N475">INDEX($A$7:$F$3066,SMALL(IF(COUNTIF($L$5,$H$7:$H$3066)*COUNTIF($L$5,$I$7:$I$3066),MATCH(ROW($A$7:$A$3066),ROW($A$7:$A$3066)),""),ROWS($B$1:E469)),COLUMNS($A$1:E471))</f>
        <v>#NUM!</v>
      </c>
      <c r="O475" t="e">
        <f t="array" ref="O475">INDEX($A$7:$F$3066,SMALL(IF(COUNTIF($L$5,$H$7:$H$3066)*COUNTIF($L$5,$I$7:$I$3066),MATCH(ROW($A$7:$A$3066),ROW($A$7:$A$3066)),""),ROWS($B$1:F469)),COLUMNS($A$1:F471))</f>
        <v>#NUM!</v>
      </c>
    </row>
    <row r="476" spans="1:15">
      <c r="A476" s="1">
        <f>'ScienceDirect - Initial'!A479</f>
        <v>0</v>
      </c>
      <c r="B476" s="1">
        <f>'ScienceDirect - Initial'!B479</f>
        <v>2018</v>
      </c>
      <c r="C476" s="1" t="str">
        <f>'ScienceDirect - Initial'!C479</f>
        <v>Heal, David J.; Gosden, Jane; Smith, Sharon L.</v>
      </c>
      <c r="D476" s="1" t="str">
        <f>'ScienceDirect - Initial'!D479</f>
        <v>Evaluating the abuse potential of psychedelic drugs as part of the safety pharmacology assessment for medical use in humans</v>
      </c>
      <c r="E476" s="1" t="str">
        <f>'ScienceDirect - Initial'!E479</f>
        <v>Psychedelics: New Doors, Altered Perceptions</v>
      </c>
      <c r="F476" s="1">
        <f>'ScienceDirect - Initial'!F479</f>
        <v>0</v>
      </c>
      <c r="H476" s="1">
        <v>0</v>
      </c>
      <c r="I476" s="1">
        <v>0</v>
      </c>
      <c r="J476" t="b">
        <f t="shared" si="7"/>
        <v>1</v>
      </c>
      <c r="K476" t="e">
        <f t="array" ref="K476">INDEX($A$7:$F$3066,SMALL(IF(COUNTIF($L$5,$H$7:$H$3066)*COUNTIF($L$5,$I$7:$I$3066),MATCH(ROW($A$7:$A$3066),ROW($A$7:$A$3066)),""),ROWS($B$1:B470)),COLUMNS($A$1:B472))</f>
        <v>#NUM!</v>
      </c>
      <c r="L476" t="e">
        <f t="array" ref="L476">INDEX($A$7:$F$3066,SMALL(IF(COUNTIF($L$5,$H$7:$H$3066)*COUNTIF($L$5,$I$7:$I$3066),MATCH(ROW($A$7:$A$3066),ROW($A$7:$A$3066)),""),ROWS($B$1:C470)),COLUMNS($A$1:C472))</f>
        <v>#NUM!</v>
      </c>
      <c r="M476" t="e">
        <f t="array" ref="M476">INDEX($A$7:$F$3066,SMALL(IF(COUNTIF($L$5,$H$7:$H$3066)*COUNTIF($L$5,$I$7:$I$3066),MATCH(ROW($A$7:$A$3066),ROW($A$7:$A$3066)),""),ROWS($B$1:D470)),COLUMNS($A$1:D472))</f>
        <v>#NUM!</v>
      </c>
      <c r="N476" t="e">
        <f t="array" ref="N476">INDEX($A$7:$F$3066,SMALL(IF(COUNTIF($L$5,$H$7:$H$3066)*COUNTIF($L$5,$I$7:$I$3066),MATCH(ROW($A$7:$A$3066),ROW($A$7:$A$3066)),""),ROWS($B$1:E470)),COLUMNS($A$1:E472))</f>
        <v>#NUM!</v>
      </c>
      <c r="O476" t="e">
        <f t="array" ref="O476">INDEX($A$7:$F$3066,SMALL(IF(COUNTIF($L$5,$H$7:$H$3066)*COUNTIF($L$5,$I$7:$I$3066),MATCH(ROW($A$7:$A$3066),ROW($A$7:$A$3066)),""),ROWS($B$1:F470)),COLUMNS($A$1:F472))</f>
        <v>#NUM!</v>
      </c>
    </row>
    <row r="477" spans="1:15">
      <c r="A477" s="1">
        <f>'ScienceDirect - Initial'!A480</f>
        <v>0</v>
      </c>
      <c r="B477" s="1">
        <f>'ScienceDirect - Initial'!B480</f>
        <v>1986</v>
      </c>
      <c r="C477" s="1" t="str">
        <f>'ScienceDirect - Initial'!C480</f>
        <v>Sharma, V.P.; Mehrotra, K.N.</v>
      </c>
      <c r="D477" s="1" t="str">
        <f>'ScienceDirect - Initial'!D480</f>
        <v>Malaria resurgence in India: A critical study</v>
      </c>
      <c r="E477" s="1" t="str">
        <f>'ScienceDirect - Initial'!E480</f>
        <v>Social Science &amp; Medicine</v>
      </c>
      <c r="F477" s="1">
        <f>'ScienceDirect - Initial'!F480</f>
        <v>0</v>
      </c>
      <c r="H477" s="1">
        <v>0</v>
      </c>
      <c r="I477" s="1">
        <v>0</v>
      </c>
      <c r="J477" t="b">
        <f t="shared" si="7"/>
        <v>1</v>
      </c>
      <c r="K477" t="e">
        <f t="array" ref="K477">INDEX($A$7:$F$3066,SMALL(IF(COUNTIF($L$5,$H$7:$H$3066)*COUNTIF($L$5,$I$7:$I$3066),MATCH(ROW($A$7:$A$3066),ROW($A$7:$A$3066)),""),ROWS($B$1:B471)),COLUMNS($A$1:B473))</f>
        <v>#NUM!</v>
      </c>
      <c r="L477" t="e">
        <f t="array" ref="L477">INDEX($A$7:$F$3066,SMALL(IF(COUNTIF($L$5,$H$7:$H$3066)*COUNTIF($L$5,$I$7:$I$3066),MATCH(ROW($A$7:$A$3066),ROW($A$7:$A$3066)),""),ROWS($B$1:C471)),COLUMNS($A$1:C473))</f>
        <v>#NUM!</v>
      </c>
      <c r="M477" t="e">
        <f t="array" ref="M477">INDEX($A$7:$F$3066,SMALL(IF(COUNTIF($L$5,$H$7:$H$3066)*COUNTIF($L$5,$I$7:$I$3066),MATCH(ROW($A$7:$A$3066),ROW($A$7:$A$3066)),""),ROWS($B$1:D471)),COLUMNS($A$1:D473))</f>
        <v>#NUM!</v>
      </c>
      <c r="N477" t="e">
        <f t="array" ref="N477">INDEX($A$7:$F$3066,SMALL(IF(COUNTIF($L$5,$H$7:$H$3066)*COUNTIF($L$5,$I$7:$I$3066),MATCH(ROW($A$7:$A$3066),ROW($A$7:$A$3066)),""),ROWS($B$1:E471)),COLUMNS($A$1:E473))</f>
        <v>#NUM!</v>
      </c>
      <c r="O477" t="e">
        <f t="array" ref="O477">INDEX($A$7:$F$3066,SMALL(IF(COUNTIF($L$5,$H$7:$H$3066)*COUNTIF($L$5,$I$7:$I$3066),MATCH(ROW($A$7:$A$3066),ROW($A$7:$A$3066)),""),ROWS($B$1:F471)),COLUMNS($A$1:F473))</f>
        <v>#NUM!</v>
      </c>
    </row>
    <row r="478" spans="1:15">
      <c r="A478" s="1">
        <f>'ScienceDirect - Initial'!A481</f>
        <v>0</v>
      </c>
      <c r="B478" s="1">
        <f>'ScienceDirect - Initial'!B481</f>
        <v>2016</v>
      </c>
      <c r="C478" s="1" t="str">
        <f>'ScienceDirect - Initial'!C481</f>
        <v>Ito, Rutsuko; Lee, Andy C.H.</v>
      </c>
      <c r="D478" s="1" t="str">
        <f>'ScienceDirect - Initial'!D481</f>
        <v>The role of the hippocampus in approach-avoidance conflict decision-making: Evidence from rodent and human studies</v>
      </c>
      <c r="E478" s="1" t="str">
        <f>'ScienceDirect - Initial'!E481</f>
        <v>Behavioural Brain Research</v>
      </c>
      <c r="F478" s="1">
        <f>'ScienceDirect - Initial'!F481</f>
        <v>0</v>
      </c>
      <c r="H478" s="1">
        <v>0</v>
      </c>
      <c r="I478" s="1">
        <v>0</v>
      </c>
      <c r="J478" t="b">
        <f t="shared" si="7"/>
        <v>1</v>
      </c>
      <c r="K478" t="e">
        <f t="array" ref="K478">INDEX($A$7:$F$3066,SMALL(IF(COUNTIF($L$5,$H$7:$H$3066)*COUNTIF($L$5,$I$7:$I$3066),MATCH(ROW($A$7:$A$3066),ROW($A$7:$A$3066)),""),ROWS($B$1:B472)),COLUMNS($A$1:B474))</f>
        <v>#NUM!</v>
      </c>
      <c r="L478" t="e">
        <f t="array" ref="L478">INDEX($A$7:$F$3066,SMALL(IF(COUNTIF($L$5,$H$7:$H$3066)*COUNTIF($L$5,$I$7:$I$3066),MATCH(ROW($A$7:$A$3066),ROW($A$7:$A$3066)),""),ROWS($B$1:C472)),COLUMNS($A$1:C474))</f>
        <v>#NUM!</v>
      </c>
      <c r="M478" t="e">
        <f t="array" ref="M478">INDEX($A$7:$F$3066,SMALL(IF(COUNTIF($L$5,$H$7:$H$3066)*COUNTIF($L$5,$I$7:$I$3066),MATCH(ROW($A$7:$A$3066),ROW($A$7:$A$3066)),""),ROWS($B$1:D472)),COLUMNS($A$1:D474))</f>
        <v>#NUM!</v>
      </c>
      <c r="N478" t="e">
        <f t="array" ref="N478">INDEX($A$7:$F$3066,SMALL(IF(COUNTIF($L$5,$H$7:$H$3066)*COUNTIF($L$5,$I$7:$I$3066),MATCH(ROW($A$7:$A$3066),ROW($A$7:$A$3066)),""),ROWS($B$1:E472)),COLUMNS($A$1:E474))</f>
        <v>#NUM!</v>
      </c>
      <c r="O478" t="e">
        <f t="array" ref="O478">INDEX($A$7:$F$3066,SMALL(IF(COUNTIF($L$5,$H$7:$H$3066)*COUNTIF($L$5,$I$7:$I$3066),MATCH(ROW($A$7:$A$3066),ROW($A$7:$A$3066)),""),ROWS($B$1:F472)),COLUMNS($A$1:F474))</f>
        <v>#NUM!</v>
      </c>
    </row>
    <row r="479" spans="1:15">
      <c r="A479" s="1">
        <f>'ScienceDirect - Initial'!A482</f>
        <v>0</v>
      </c>
      <c r="B479" s="1">
        <f>'ScienceDirect - Initial'!B482</f>
        <v>2013</v>
      </c>
      <c r="C479" s="1" t="str">
        <f>'ScienceDirect - Initial'!C482</f>
        <v>Zorrilla, Eric P.; Heilig, Markus; de Wit, Harriet; Shaham, Yavin</v>
      </c>
      <c r="D479" s="1" t="str">
        <f>'ScienceDirect - Initial'!D482</f>
        <v>Behavioral, biological, and chemical perspectives on targeting CRF1 receptor antagonists to treat alcoholism</v>
      </c>
      <c r="E479" s="1" t="str">
        <f>'ScienceDirect - Initial'!E482</f>
        <v>Drug and Alcohol Dependence</v>
      </c>
      <c r="F479" s="1">
        <f>'ScienceDirect - Initial'!F482</f>
        <v>0</v>
      </c>
      <c r="H479" s="1">
        <v>0</v>
      </c>
      <c r="I479" s="1">
        <v>0</v>
      </c>
      <c r="J479" t="b">
        <f t="shared" si="7"/>
        <v>1</v>
      </c>
      <c r="K479" t="e">
        <f t="array" ref="K479">INDEX($A$7:$F$3066,SMALL(IF(COUNTIF($L$5,$H$7:$H$3066)*COUNTIF($L$5,$I$7:$I$3066),MATCH(ROW($A$7:$A$3066),ROW($A$7:$A$3066)),""),ROWS($B$1:B473)),COLUMNS($A$1:B475))</f>
        <v>#NUM!</v>
      </c>
      <c r="L479" t="e">
        <f t="array" ref="L479">INDEX($A$7:$F$3066,SMALL(IF(COUNTIF($L$5,$H$7:$H$3066)*COUNTIF($L$5,$I$7:$I$3066),MATCH(ROW($A$7:$A$3066),ROW($A$7:$A$3066)),""),ROWS($B$1:C473)),COLUMNS($A$1:C475))</f>
        <v>#NUM!</v>
      </c>
      <c r="M479" t="e">
        <f t="array" ref="M479">INDEX($A$7:$F$3066,SMALL(IF(COUNTIF($L$5,$H$7:$H$3066)*COUNTIF($L$5,$I$7:$I$3066),MATCH(ROW($A$7:$A$3066),ROW($A$7:$A$3066)),""),ROWS($B$1:D473)),COLUMNS($A$1:D475))</f>
        <v>#NUM!</v>
      </c>
      <c r="N479" t="e">
        <f t="array" ref="N479">INDEX($A$7:$F$3066,SMALL(IF(COUNTIF($L$5,$H$7:$H$3066)*COUNTIF($L$5,$I$7:$I$3066),MATCH(ROW($A$7:$A$3066),ROW($A$7:$A$3066)),""),ROWS($B$1:E473)),COLUMNS($A$1:E475))</f>
        <v>#NUM!</v>
      </c>
      <c r="O479" t="e">
        <f t="array" ref="O479">INDEX($A$7:$F$3066,SMALL(IF(COUNTIF($L$5,$H$7:$H$3066)*COUNTIF($L$5,$I$7:$I$3066),MATCH(ROW($A$7:$A$3066),ROW($A$7:$A$3066)),""),ROWS($B$1:F473)),COLUMNS($A$1:F475))</f>
        <v>#NUM!</v>
      </c>
    </row>
    <row r="480" spans="1:15">
      <c r="A480" s="1">
        <f>'ScienceDirect - Initial'!A483</f>
        <v>0</v>
      </c>
      <c r="B480" s="1">
        <f>'ScienceDirect - Initial'!B483</f>
        <v>1998</v>
      </c>
      <c r="C480" s="1" t="str">
        <f>'ScienceDirect - Initial'!C483</f>
        <v>LaBar, Kevin S; Gatenby, J.Christopher; Gore, John C; LeDoux, Joseph E; Phelps, Elizabeth A</v>
      </c>
      <c r="D480" s="1" t="str">
        <f>'ScienceDirect - Initial'!D483</f>
        <v>Human Amygdala Activation during Conditioned Fear Acquisition and Extinction: a Mixed-Trial fMRI Study</v>
      </c>
      <c r="E480" s="1" t="str">
        <f>'ScienceDirect - Initial'!E483</f>
        <v>Neuron</v>
      </c>
      <c r="F480" s="1">
        <f>'ScienceDirect - Initial'!F483</f>
        <v>0</v>
      </c>
      <c r="H480" s="1">
        <v>0</v>
      </c>
      <c r="I480" s="1">
        <v>0</v>
      </c>
      <c r="J480" t="b">
        <f t="shared" si="7"/>
        <v>1</v>
      </c>
      <c r="K480" t="e">
        <f t="array" ref="K480">INDEX($A$7:$F$3066,SMALL(IF(COUNTIF($L$5,$H$7:$H$3066)*COUNTIF($L$5,$I$7:$I$3066),MATCH(ROW($A$7:$A$3066),ROW($A$7:$A$3066)),""),ROWS($B$1:B474)),COLUMNS($A$1:B476))</f>
        <v>#NUM!</v>
      </c>
      <c r="L480" t="e">
        <f t="array" ref="L480">INDEX($A$7:$F$3066,SMALL(IF(COUNTIF($L$5,$H$7:$H$3066)*COUNTIF($L$5,$I$7:$I$3066),MATCH(ROW($A$7:$A$3066),ROW($A$7:$A$3066)),""),ROWS($B$1:C474)),COLUMNS($A$1:C476))</f>
        <v>#NUM!</v>
      </c>
      <c r="M480" t="e">
        <f t="array" ref="M480">INDEX($A$7:$F$3066,SMALL(IF(COUNTIF($L$5,$H$7:$H$3066)*COUNTIF($L$5,$I$7:$I$3066),MATCH(ROW($A$7:$A$3066),ROW($A$7:$A$3066)),""),ROWS($B$1:D474)),COLUMNS($A$1:D476))</f>
        <v>#NUM!</v>
      </c>
      <c r="N480" t="e">
        <f t="array" ref="N480">INDEX($A$7:$F$3066,SMALL(IF(COUNTIF($L$5,$H$7:$H$3066)*COUNTIF($L$5,$I$7:$I$3066),MATCH(ROW($A$7:$A$3066),ROW($A$7:$A$3066)),""),ROWS($B$1:E474)),COLUMNS($A$1:E476))</f>
        <v>#NUM!</v>
      </c>
      <c r="O480" t="e">
        <f t="array" ref="O480">INDEX($A$7:$F$3066,SMALL(IF(COUNTIF($L$5,$H$7:$H$3066)*COUNTIF($L$5,$I$7:$I$3066),MATCH(ROW($A$7:$A$3066),ROW($A$7:$A$3066)),""),ROWS($B$1:F474)),COLUMNS($A$1:F476))</f>
        <v>#NUM!</v>
      </c>
    </row>
    <row r="481" spans="1:15">
      <c r="A481" s="1">
        <f>'ScienceDirect - Initial'!A484</f>
        <v>0</v>
      </c>
      <c r="B481" s="1">
        <f>'ScienceDirect - Initial'!B484</f>
        <v>2014</v>
      </c>
      <c r="C481" s="1" t="str">
        <f>'ScienceDirect - Initial'!C484</f>
        <v>Koob, George F.</v>
      </c>
      <c r="D481" s="1" t="str">
        <f>'ScienceDirect - Initial'!D484</f>
        <v>Chapter 1 - Frameworks of Alcohol Addiction: Alcohol Addiction as a Reward Deficit and Stress Surfeit Disorder</v>
      </c>
      <c r="E481" s="1" t="str">
        <f>'ScienceDirect - Initial'!E484</f>
        <v>Neurobiology of Alcohol Dependence</v>
      </c>
      <c r="F481" s="1" t="str">
        <f>'ScienceDirect - Initial'!F484</f>
        <v>978-0-12-405941-2</v>
      </c>
      <c r="H481" s="1">
        <v>0</v>
      </c>
      <c r="I481" s="1">
        <v>0</v>
      </c>
      <c r="J481" t="b">
        <f t="shared" si="7"/>
        <v>1</v>
      </c>
      <c r="K481" t="e">
        <f t="array" ref="K481">INDEX($A$7:$F$3066,SMALL(IF(COUNTIF($L$5,$H$7:$H$3066)*COUNTIF($L$5,$I$7:$I$3066),MATCH(ROW($A$7:$A$3066),ROW($A$7:$A$3066)),""),ROWS($B$1:B475)),COLUMNS($A$1:B477))</f>
        <v>#NUM!</v>
      </c>
      <c r="L481" t="e">
        <f t="array" ref="L481">INDEX($A$7:$F$3066,SMALL(IF(COUNTIF($L$5,$H$7:$H$3066)*COUNTIF($L$5,$I$7:$I$3066),MATCH(ROW($A$7:$A$3066),ROW($A$7:$A$3066)),""),ROWS($B$1:C475)),COLUMNS($A$1:C477))</f>
        <v>#NUM!</v>
      </c>
      <c r="M481" t="e">
        <f t="array" ref="M481">INDEX($A$7:$F$3066,SMALL(IF(COUNTIF($L$5,$H$7:$H$3066)*COUNTIF($L$5,$I$7:$I$3066),MATCH(ROW($A$7:$A$3066),ROW($A$7:$A$3066)),""),ROWS($B$1:D475)),COLUMNS($A$1:D477))</f>
        <v>#NUM!</v>
      </c>
      <c r="N481" t="e">
        <f t="array" ref="N481">INDEX($A$7:$F$3066,SMALL(IF(COUNTIF($L$5,$H$7:$H$3066)*COUNTIF($L$5,$I$7:$I$3066),MATCH(ROW($A$7:$A$3066),ROW($A$7:$A$3066)),""),ROWS($B$1:E475)),COLUMNS($A$1:E477))</f>
        <v>#NUM!</v>
      </c>
      <c r="O481" t="e">
        <f t="array" ref="O481">INDEX($A$7:$F$3066,SMALL(IF(COUNTIF($L$5,$H$7:$H$3066)*COUNTIF($L$5,$I$7:$I$3066),MATCH(ROW($A$7:$A$3066),ROW($A$7:$A$3066)),""),ROWS($B$1:F475)),COLUMNS($A$1:F477))</f>
        <v>#NUM!</v>
      </c>
    </row>
    <row r="482" spans="1:15">
      <c r="A482" s="1">
        <f>'ScienceDirect - Initial'!A485</f>
        <v>0</v>
      </c>
      <c r="B482" s="1">
        <f>'ScienceDirect - Initial'!B485</f>
        <v>2004</v>
      </c>
      <c r="C482" s="1" t="str">
        <f>'ScienceDirect - Initial'!C485</f>
        <v>Hayes, Steven C.</v>
      </c>
      <c r="D482" s="1" t="str">
        <f>'ScienceDirect - Initial'!D485</f>
        <v>Acceptance and commitment therapy, relational frame theory, and the third wave of behavioral and cognitive therapies</v>
      </c>
      <c r="E482" s="1" t="str">
        <f>'ScienceDirect - Initial'!E485</f>
        <v>Behavior Therapy</v>
      </c>
      <c r="F482" s="1">
        <f>'ScienceDirect - Initial'!F485</f>
        <v>0</v>
      </c>
      <c r="H482" s="1">
        <v>0</v>
      </c>
      <c r="I482" s="1">
        <v>0</v>
      </c>
      <c r="J482" t="b">
        <f t="shared" si="7"/>
        <v>1</v>
      </c>
      <c r="K482" t="e">
        <f t="array" ref="K482">INDEX($A$7:$F$3066,SMALL(IF(COUNTIF($L$5,$H$7:$H$3066)*COUNTIF($L$5,$I$7:$I$3066),MATCH(ROW($A$7:$A$3066),ROW($A$7:$A$3066)),""),ROWS($B$1:B476)),COLUMNS($A$1:B478))</f>
        <v>#NUM!</v>
      </c>
      <c r="L482" t="e">
        <f t="array" ref="L482">INDEX($A$7:$F$3066,SMALL(IF(COUNTIF($L$5,$H$7:$H$3066)*COUNTIF($L$5,$I$7:$I$3066),MATCH(ROW($A$7:$A$3066),ROW($A$7:$A$3066)),""),ROWS($B$1:C476)),COLUMNS($A$1:C478))</f>
        <v>#NUM!</v>
      </c>
      <c r="M482" t="e">
        <f t="array" ref="M482">INDEX($A$7:$F$3066,SMALL(IF(COUNTIF($L$5,$H$7:$H$3066)*COUNTIF($L$5,$I$7:$I$3066),MATCH(ROW($A$7:$A$3066),ROW($A$7:$A$3066)),""),ROWS($B$1:D476)),COLUMNS($A$1:D478))</f>
        <v>#NUM!</v>
      </c>
      <c r="N482" t="e">
        <f t="array" ref="N482">INDEX($A$7:$F$3066,SMALL(IF(COUNTIF($L$5,$H$7:$H$3066)*COUNTIF($L$5,$I$7:$I$3066),MATCH(ROW($A$7:$A$3066),ROW($A$7:$A$3066)),""),ROWS($B$1:E476)),COLUMNS($A$1:E478))</f>
        <v>#NUM!</v>
      </c>
      <c r="O482" t="e">
        <f t="array" ref="O482">INDEX($A$7:$F$3066,SMALL(IF(COUNTIF($L$5,$H$7:$H$3066)*COUNTIF($L$5,$I$7:$I$3066),MATCH(ROW($A$7:$A$3066),ROW($A$7:$A$3066)),""),ROWS($B$1:F476)),COLUMNS($A$1:F478))</f>
        <v>#NUM!</v>
      </c>
    </row>
    <row r="483" spans="1:15">
      <c r="A483" s="1">
        <f>'ScienceDirect - Initial'!A486</f>
        <v>0</v>
      </c>
      <c r="B483" s="1">
        <f>'ScienceDirect - Initial'!B486</f>
        <v>2003</v>
      </c>
      <c r="C483" s="1" t="str">
        <f>'ScienceDirect - Initial'!C486</f>
        <v>Davis, M.</v>
      </c>
      <c r="D483" s="1" t="str">
        <f>'ScienceDirect - Initial'!D486</f>
        <v>S.28.03 Facilitation of fear extinction by NMDA agonists</v>
      </c>
      <c r="E483" s="1" t="str">
        <f>'ScienceDirect - Initial'!E486</f>
        <v>European Neuropsychopharmacology</v>
      </c>
      <c r="F483" s="1">
        <f>'ScienceDirect - Initial'!F486</f>
        <v>0</v>
      </c>
      <c r="H483" s="1">
        <v>0</v>
      </c>
      <c r="I483" s="1">
        <v>0</v>
      </c>
      <c r="J483" t="b">
        <f t="shared" si="7"/>
        <v>1</v>
      </c>
      <c r="K483" t="e">
        <f t="array" ref="K483">INDEX($A$7:$F$3066,SMALL(IF(COUNTIF($L$5,$H$7:$H$3066)*COUNTIF($L$5,$I$7:$I$3066),MATCH(ROW($A$7:$A$3066),ROW($A$7:$A$3066)),""),ROWS($B$1:B477)),COLUMNS($A$1:B479))</f>
        <v>#NUM!</v>
      </c>
      <c r="L483" t="e">
        <f t="array" ref="L483">INDEX($A$7:$F$3066,SMALL(IF(COUNTIF($L$5,$H$7:$H$3066)*COUNTIF($L$5,$I$7:$I$3066),MATCH(ROW($A$7:$A$3066),ROW($A$7:$A$3066)),""),ROWS($B$1:C477)),COLUMNS($A$1:C479))</f>
        <v>#NUM!</v>
      </c>
      <c r="M483" t="e">
        <f t="array" ref="M483">INDEX($A$7:$F$3066,SMALL(IF(COUNTIF($L$5,$H$7:$H$3066)*COUNTIF($L$5,$I$7:$I$3066),MATCH(ROW($A$7:$A$3066),ROW($A$7:$A$3066)),""),ROWS($B$1:D477)),COLUMNS($A$1:D479))</f>
        <v>#NUM!</v>
      </c>
      <c r="N483" t="e">
        <f t="array" ref="N483">INDEX($A$7:$F$3066,SMALL(IF(COUNTIF($L$5,$H$7:$H$3066)*COUNTIF($L$5,$I$7:$I$3066),MATCH(ROW($A$7:$A$3066),ROW($A$7:$A$3066)),""),ROWS($B$1:E477)),COLUMNS($A$1:E479))</f>
        <v>#NUM!</v>
      </c>
      <c r="O483" t="e">
        <f t="array" ref="O483">INDEX($A$7:$F$3066,SMALL(IF(COUNTIF($L$5,$H$7:$H$3066)*COUNTIF($L$5,$I$7:$I$3066),MATCH(ROW($A$7:$A$3066),ROW($A$7:$A$3066)),""),ROWS($B$1:F477)),COLUMNS($A$1:F479))</f>
        <v>#NUM!</v>
      </c>
    </row>
    <row r="484" spans="1:15">
      <c r="A484" s="1">
        <f>'ScienceDirect - Initial'!A487</f>
        <v>0</v>
      </c>
      <c r="B484" s="1">
        <f>'ScienceDirect - Initial'!B487</f>
        <v>2017</v>
      </c>
      <c r="C484" s="1" t="str">
        <f>'ScienceDirect - Initial'!C487</f>
        <v>Elsey, James W.B.; Kindt, Merel</v>
      </c>
      <c r="D484" s="1" t="str">
        <f>'ScienceDirect - Initial'!D487</f>
        <v>Tackling maladaptive memories through reconsolidation: From neural to clinical science</v>
      </c>
      <c r="E484" s="1" t="str">
        <f>'ScienceDirect - Initial'!E487</f>
        <v>Memory reconsolidation and memory updating</v>
      </c>
      <c r="F484" s="1">
        <f>'ScienceDirect - Initial'!F487</f>
        <v>0</v>
      </c>
      <c r="H484" s="1">
        <v>0</v>
      </c>
      <c r="I484" s="1">
        <v>0</v>
      </c>
      <c r="J484" t="b">
        <f t="shared" si="7"/>
        <v>1</v>
      </c>
      <c r="K484" t="e">
        <f t="array" ref="K484">INDEX($A$7:$F$3066,SMALL(IF(COUNTIF($L$5,$H$7:$H$3066)*COUNTIF($L$5,$I$7:$I$3066),MATCH(ROW($A$7:$A$3066),ROW($A$7:$A$3066)),""),ROWS($B$1:B478)),COLUMNS($A$1:B480))</f>
        <v>#NUM!</v>
      </c>
      <c r="L484" t="e">
        <f t="array" ref="L484">INDEX($A$7:$F$3066,SMALL(IF(COUNTIF($L$5,$H$7:$H$3066)*COUNTIF($L$5,$I$7:$I$3066),MATCH(ROW($A$7:$A$3066),ROW($A$7:$A$3066)),""),ROWS($B$1:C478)),COLUMNS($A$1:C480))</f>
        <v>#NUM!</v>
      </c>
      <c r="M484" t="e">
        <f t="array" ref="M484">INDEX($A$7:$F$3066,SMALL(IF(COUNTIF($L$5,$H$7:$H$3066)*COUNTIF($L$5,$I$7:$I$3066),MATCH(ROW($A$7:$A$3066),ROW($A$7:$A$3066)),""),ROWS($B$1:D478)),COLUMNS($A$1:D480))</f>
        <v>#NUM!</v>
      </c>
      <c r="N484" t="e">
        <f t="array" ref="N484">INDEX($A$7:$F$3066,SMALL(IF(COUNTIF($L$5,$H$7:$H$3066)*COUNTIF($L$5,$I$7:$I$3066),MATCH(ROW($A$7:$A$3066),ROW($A$7:$A$3066)),""),ROWS($B$1:E478)),COLUMNS($A$1:E480))</f>
        <v>#NUM!</v>
      </c>
      <c r="O484" t="e">
        <f t="array" ref="O484">INDEX($A$7:$F$3066,SMALL(IF(COUNTIF($L$5,$H$7:$H$3066)*COUNTIF($L$5,$I$7:$I$3066),MATCH(ROW($A$7:$A$3066),ROW($A$7:$A$3066)),""),ROWS($B$1:F478)),COLUMNS($A$1:F480))</f>
        <v>#NUM!</v>
      </c>
    </row>
    <row r="485" spans="1:15">
      <c r="A485" s="1">
        <f>'ScienceDirect - Initial'!A488</f>
        <v>0</v>
      </c>
      <c r="B485" s="1">
        <f>'ScienceDirect - Initial'!B488</f>
        <v>2014</v>
      </c>
      <c r="C485" s="1" t="str">
        <f>'ScienceDirect - Initial'!C488</f>
        <v>Liu, Chunping; Minford, Patrick</v>
      </c>
      <c r="D485" s="1" t="str">
        <f>'ScienceDirect - Initial'!D488</f>
        <v>Comparing behavioural and rational expectations for the US post-war economy</v>
      </c>
      <c r="E485" s="1" t="str">
        <f>'ScienceDirect - Initial'!E488</f>
        <v>Economic Modelling</v>
      </c>
      <c r="F485" s="1">
        <f>'ScienceDirect - Initial'!F488</f>
        <v>0</v>
      </c>
      <c r="H485" s="1">
        <v>0</v>
      </c>
      <c r="I485" s="1">
        <v>0</v>
      </c>
      <c r="J485" t="b">
        <f t="shared" si="7"/>
        <v>1</v>
      </c>
      <c r="K485" t="e">
        <f t="array" ref="K485">INDEX($A$7:$F$3066,SMALL(IF(COUNTIF($L$5,$H$7:$H$3066)*COUNTIF($L$5,$I$7:$I$3066),MATCH(ROW($A$7:$A$3066),ROW($A$7:$A$3066)),""),ROWS($B$1:B479)),COLUMNS($A$1:B481))</f>
        <v>#NUM!</v>
      </c>
      <c r="L485" t="e">
        <f t="array" ref="L485">INDEX($A$7:$F$3066,SMALL(IF(COUNTIF($L$5,$H$7:$H$3066)*COUNTIF($L$5,$I$7:$I$3066),MATCH(ROW($A$7:$A$3066),ROW($A$7:$A$3066)),""),ROWS($B$1:C479)),COLUMNS($A$1:C481))</f>
        <v>#NUM!</v>
      </c>
      <c r="M485" t="e">
        <f t="array" ref="M485">INDEX($A$7:$F$3066,SMALL(IF(COUNTIF($L$5,$H$7:$H$3066)*COUNTIF($L$5,$I$7:$I$3066),MATCH(ROW($A$7:$A$3066),ROW($A$7:$A$3066)),""),ROWS($B$1:D479)),COLUMNS($A$1:D481))</f>
        <v>#NUM!</v>
      </c>
      <c r="N485" t="e">
        <f t="array" ref="N485">INDEX($A$7:$F$3066,SMALL(IF(COUNTIF($L$5,$H$7:$H$3066)*COUNTIF($L$5,$I$7:$I$3066),MATCH(ROW($A$7:$A$3066),ROW($A$7:$A$3066)),""),ROWS($B$1:E479)),COLUMNS($A$1:E481))</f>
        <v>#NUM!</v>
      </c>
      <c r="O485" t="e">
        <f t="array" ref="O485">INDEX($A$7:$F$3066,SMALL(IF(COUNTIF($L$5,$H$7:$H$3066)*COUNTIF($L$5,$I$7:$I$3066),MATCH(ROW($A$7:$A$3066),ROW($A$7:$A$3066)),""),ROWS($B$1:F479)),COLUMNS($A$1:F481))</f>
        <v>#NUM!</v>
      </c>
    </row>
    <row r="486" spans="1:15">
      <c r="A486" s="1">
        <f>'ScienceDirect - Initial'!A489</f>
        <v>0</v>
      </c>
      <c r="B486" s="1">
        <f>'ScienceDirect - Initial'!B489</f>
        <v>2017</v>
      </c>
      <c r="C486" s="1" t="str">
        <f>'ScienceDirect - Initial'!C489</f>
        <v>Schieltz, Kelly M.; Graber, Jessica E.; McComas, Jennifer</v>
      </c>
      <c r="D486" s="1" t="str">
        <f>'ScienceDirect - Initial'!D489</f>
        <v>10 - Consultation Practices: Training Parents and Families</v>
      </c>
      <c r="E486" s="1" t="str">
        <f>'ScienceDirect - Initial'!E489</f>
        <v>Applied Behavior Analysis Advanced Guidebook</v>
      </c>
      <c r="F486" s="1" t="str">
        <f>'ScienceDirect - Initial'!F489</f>
        <v>978-0-12-811122-2</v>
      </c>
      <c r="H486" s="1">
        <v>0</v>
      </c>
      <c r="I486" s="1">
        <v>0</v>
      </c>
      <c r="J486" t="b">
        <f t="shared" si="7"/>
        <v>1</v>
      </c>
      <c r="K486" t="e">
        <f t="array" ref="K486">INDEX($A$7:$F$3066,SMALL(IF(COUNTIF($L$5,$H$7:$H$3066)*COUNTIF($L$5,$I$7:$I$3066),MATCH(ROW($A$7:$A$3066),ROW($A$7:$A$3066)),""),ROWS($B$1:B480)),COLUMNS($A$1:B482))</f>
        <v>#NUM!</v>
      </c>
      <c r="L486" t="e">
        <f t="array" ref="L486">INDEX($A$7:$F$3066,SMALL(IF(COUNTIF($L$5,$H$7:$H$3066)*COUNTIF($L$5,$I$7:$I$3066),MATCH(ROW($A$7:$A$3066),ROW($A$7:$A$3066)),""),ROWS($B$1:C480)),COLUMNS($A$1:C482))</f>
        <v>#NUM!</v>
      </c>
      <c r="M486" t="e">
        <f t="array" ref="M486">INDEX($A$7:$F$3066,SMALL(IF(COUNTIF($L$5,$H$7:$H$3066)*COUNTIF($L$5,$I$7:$I$3066),MATCH(ROW($A$7:$A$3066),ROW($A$7:$A$3066)),""),ROWS($B$1:D480)),COLUMNS($A$1:D482))</f>
        <v>#NUM!</v>
      </c>
      <c r="N486" t="e">
        <f t="array" ref="N486">INDEX($A$7:$F$3066,SMALL(IF(COUNTIF($L$5,$H$7:$H$3066)*COUNTIF($L$5,$I$7:$I$3066),MATCH(ROW($A$7:$A$3066),ROW($A$7:$A$3066)),""),ROWS($B$1:E480)),COLUMNS($A$1:E482))</f>
        <v>#NUM!</v>
      </c>
      <c r="O486" t="e">
        <f t="array" ref="O486">INDEX($A$7:$F$3066,SMALL(IF(COUNTIF($L$5,$H$7:$H$3066)*COUNTIF($L$5,$I$7:$I$3066),MATCH(ROW($A$7:$A$3066),ROW($A$7:$A$3066)),""),ROWS($B$1:F480)),COLUMNS($A$1:F482))</f>
        <v>#NUM!</v>
      </c>
    </row>
    <row r="487" spans="1:15">
      <c r="A487" s="1">
        <f>'ScienceDirect - Initial'!A490</f>
        <v>0</v>
      </c>
      <c r="B487" s="1">
        <f>'ScienceDirect - Initial'!B490</f>
        <v>2009</v>
      </c>
      <c r="C487" s="1" t="str">
        <f>'ScienceDirect - Initial'!C490</f>
        <v>Arch, Joanna J.; Craske, Michelle G.</v>
      </c>
      <c r="D487" s="1" t="str">
        <f>'ScienceDirect - Initial'!D490</f>
        <v>First-line Treatment: A Critical Appraisal of Cognitive Behavioral Therapy Developments and Alternatives</v>
      </c>
      <c r="E487" s="1" t="str">
        <f>'ScienceDirect - Initial'!E490</f>
        <v>Anxiety Disorders</v>
      </c>
      <c r="F487" s="1">
        <f>'ScienceDirect - Initial'!F490</f>
        <v>0</v>
      </c>
      <c r="H487" s="1">
        <v>0</v>
      </c>
      <c r="I487" s="1">
        <v>0</v>
      </c>
      <c r="J487" t="b">
        <f t="shared" si="7"/>
        <v>1</v>
      </c>
      <c r="K487" t="e">
        <f t="array" ref="K487">INDEX($A$7:$F$3066,SMALL(IF(COUNTIF($L$5,$H$7:$H$3066)*COUNTIF($L$5,$I$7:$I$3066),MATCH(ROW($A$7:$A$3066),ROW($A$7:$A$3066)),""),ROWS($B$1:B481)),COLUMNS($A$1:B483))</f>
        <v>#NUM!</v>
      </c>
      <c r="L487" t="e">
        <f t="array" ref="L487">INDEX($A$7:$F$3066,SMALL(IF(COUNTIF($L$5,$H$7:$H$3066)*COUNTIF($L$5,$I$7:$I$3066),MATCH(ROW($A$7:$A$3066),ROW($A$7:$A$3066)),""),ROWS($B$1:C481)),COLUMNS($A$1:C483))</f>
        <v>#NUM!</v>
      </c>
      <c r="M487" t="e">
        <f t="array" ref="M487">INDEX($A$7:$F$3066,SMALL(IF(COUNTIF($L$5,$H$7:$H$3066)*COUNTIF($L$5,$I$7:$I$3066),MATCH(ROW($A$7:$A$3066),ROW($A$7:$A$3066)),""),ROWS($B$1:D481)),COLUMNS($A$1:D483))</f>
        <v>#NUM!</v>
      </c>
      <c r="N487" t="e">
        <f t="array" ref="N487">INDEX($A$7:$F$3066,SMALL(IF(COUNTIF($L$5,$H$7:$H$3066)*COUNTIF($L$5,$I$7:$I$3066),MATCH(ROW($A$7:$A$3066),ROW($A$7:$A$3066)),""),ROWS($B$1:E481)),COLUMNS($A$1:E483))</f>
        <v>#NUM!</v>
      </c>
      <c r="O487" t="e">
        <f t="array" ref="O487">INDEX($A$7:$F$3066,SMALL(IF(COUNTIF($L$5,$H$7:$H$3066)*COUNTIF($L$5,$I$7:$I$3066),MATCH(ROW($A$7:$A$3066),ROW($A$7:$A$3066)),""),ROWS($B$1:F481)),COLUMNS($A$1:F483))</f>
        <v>#NUM!</v>
      </c>
    </row>
    <row r="488" spans="1:15">
      <c r="A488" s="1">
        <f>'ScienceDirect - Initial'!A491</f>
        <v>0</v>
      </c>
      <c r="B488" s="1">
        <f>'ScienceDirect - Initial'!B491</f>
        <v>2015</v>
      </c>
      <c r="C488" s="1" t="str">
        <f>'ScienceDirect - Initial'!C491</f>
        <v>Guinther, Paul M; Dougher, Michael J</v>
      </c>
      <c r="D488" s="1" t="str">
        <f>'ScienceDirect - Initial'!D491</f>
        <v>The clinical relevance of stimulus equivalence and relational frame theory in influencing the behavior of verbally competent adults</v>
      </c>
      <c r="E488" s="1" t="str">
        <f>'ScienceDirect - Initial'!E491</f>
        <v>Third wave behavioral therapies</v>
      </c>
      <c r="F488" s="1">
        <f>'ScienceDirect - Initial'!F491</f>
        <v>0</v>
      </c>
      <c r="H488" s="1">
        <v>0</v>
      </c>
      <c r="I488" s="1">
        <v>0</v>
      </c>
      <c r="J488" t="b">
        <f t="shared" si="7"/>
        <v>1</v>
      </c>
      <c r="K488" t="e">
        <f t="array" ref="K488">INDEX($A$7:$F$3066,SMALL(IF(COUNTIF($L$5,$H$7:$H$3066)*COUNTIF($L$5,$I$7:$I$3066),MATCH(ROW($A$7:$A$3066),ROW($A$7:$A$3066)),""),ROWS($B$1:B482)),COLUMNS($A$1:B484))</f>
        <v>#NUM!</v>
      </c>
      <c r="L488" t="e">
        <f t="array" ref="L488">INDEX($A$7:$F$3066,SMALL(IF(COUNTIF($L$5,$H$7:$H$3066)*COUNTIF($L$5,$I$7:$I$3066),MATCH(ROW($A$7:$A$3066),ROW($A$7:$A$3066)),""),ROWS($B$1:C482)),COLUMNS($A$1:C484))</f>
        <v>#NUM!</v>
      </c>
      <c r="M488" t="e">
        <f t="array" ref="M488">INDEX($A$7:$F$3066,SMALL(IF(COUNTIF($L$5,$H$7:$H$3066)*COUNTIF($L$5,$I$7:$I$3066),MATCH(ROW($A$7:$A$3066),ROW($A$7:$A$3066)),""),ROWS($B$1:D482)),COLUMNS($A$1:D484))</f>
        <v>#NUM!</v>
      </c>
      <c r="N488" t="e">
        <f t="array" ref="N488">INDEX($A$7:$F$3066,SMALL(IF(COUNTIF($L$5,$H$7:$H$3066)*COUNTIF($L$5,$I$7:$I$3066),MATCH(ROW($A$7:$A$3066),ROW($A$7:$A$3066)),""),ROWS($B$1:E482)),COLUMNS($A$1:E484))</f>
        <v>#NUM!</v>
      </c>
      <c r="O488" t="e">
        <f t="array" ref="O488">INDEX($A$7:$F$3066,SMALL(IF(COUNTIF($L$5,$H$7:$H$3066)*COUNTIF($L$5,$I$7:$I$3066),MATCH(ROW($A$7:$A$3066),ROW($A$7:$A$3066)),""),ROWS($B$1:F482)),COLUMNS($A$1:F484))</f>
        <v>#NUM!</v>
      </c>
    </row>
    <row r="489" spans="1:15">
      <c r="A489" s="1">
        <f>'ScienceDirect - Initial'!A492</f>
        <v>0</v>
      </c>
      <c r="B489" s="1">
        <f>'ScienceDirect - Initial'!B492</f>
        <v>1998</v>
      </c>
      <c r="C489" s="1" t="str">
        <f>'ScienceDirect - Initial'!C492</f>
        <v>Short, Jeff</v>
      </c>
      <c r="D489" s="1" t="str">
        <f>'ScienceDirect - Initial'!D492</f>
        <v>The extinction of rat-kangaroos (Marsupialia:Potoroidae) in New South Wales, Australia</v>
      </c>
      <c r="E489" s="1" t="str">
        <f>'ScienceDirect - Initial'!E492</f>
        <v>Biological Conservation</v>
      </c>
      <c r="F489" s="1">
        <f>'ScienceDirect - Initial'!F492</f>
        <v>0</v>
      </c>
      <c r="H489" s="1">
        <v>0</v>
      </c>
      <c r="I489" s="1">
        <v>0</v>
      </c>
      <c r="J489" t="b">
        <f t="shared" si="7"/>
        <v>1</v>
      </c>
      <c r="K489" t="e">
        <f t="array" ref="K489">INDEX($A$7:$F$3066,SMALL(IF(COUNTIF($L$5,$H$7:$H$3066)*COUNTIF($L$5,$I$7:$I$3066),MATCH(ROW($A$7:$A$3066),ROW($A$7:$A$3066)),""),ROWS($B$1:B483)),COLUMNS($A$1:B485))</f>
        <v>#NUM!</v>
      </c>
      <c r="L489" t="e">
        <f t="array" ref="L489">INDEX($A$7:$F$3066,SMALL(IF(COUNTIF($L$5,$H$7:$H$3066)*COUNTIF($L$5,$I$7:$I$3066),MATCH(ROW($A$7:$A$3066),ROW($A$7:$A$3066)),""),ROWS($B$1:C483)),COLUMNS($A$1:C485))</f>
        <v>#NUM!</v>
      </c>
      <c r="M489" t="e">
        <f t="array" ref="M489">INDEX($A$7:$F$3066,SMALL(IF(COUNTIF($L$5,$H$7:$H$3066)*COUNTIF($L$5,$I$7:$I$3066),MATCH(ROW($A$7:$A$3066),ROW($A$7:$A$3066)),""),ROWS($B$1:D483)),COLUMNS($A$1:D485))</f>
        <v>#NUM!</v>
      </c>
      <c r="N489" t="e">
        <f t="array" ref="N489">INDEX($A$7:$F$3066,SMALL(IF(COUNTIF($L$5,$H$7:$H$3066)*COUNTIF($L$5,$I$7:$I$3066),MATCH(ROW($A$7:$A$3066),ROW($A$7:$A$3066)),""),ROWS($B$1:E483)),COLUMNS($A$1:E485))</f>
        <v>#NUM!</v>
      </c>
      <c r="O489" t="e">
        <f t="array" ref="O489">INDEX($A$7:$F$3066,SMALL(IF(COUNTIF($L$5,$H$7:$H$3066)*COUNTIF($L$5,$I$7:$I$3066),MATCH(ROW($A$7:$A$3066),ROW($A$7:$A$3066)),""),ROWS($B$1:F483)),COLUMNS($A$1:F485))</f>
        <v>#NUM!</v>
      </c>
    </row>
    <row r="490" spans="1:15">
      <c r="A490" s="1">
        <f>'ScienceDirect - Initial'!A493</f>
        <v>0</v>
      </c>
      <c r="B490" s="1">
        <f>'ScienceDirect - Initial'!B493</f>
        <v>1987</v>
      </c>
      <c r="C490" s="1" t="str">
        <f>'ScienceDirect - Initial'!C493</f>
        <v>Baer, Werner</v>
      </c>
      <c r="D490" s="1" t="str">
        <f>'ScienceDirect - Initial'!D493</f>
        <v>The resurgence of inflation in Brazil, 1974–1986</v>
      </c>
      <c r="E490" s="1" t="str">
        <f>'ScienceDirect - Initial'!E493</f>
        <v>World Development</v>
      </c>
      <c r="F490" s="1">
        <f>'ScienceDirect - Initial'!F493</f>
        <v>0</v>
      </c>
      <c r="H490" s="1">
        <v>0</v>
      </c>
      <c r="I490" s="1">
        <v>0</v>
      </c>
      <c r="J490" t="b">
        <f t="shared" si="7"/>
        <v>1</v>
      </c>
      <c r="K490" t="e">
        <f t="array" ref="K490">INDEX($A$7:$F$3066,SMALL(IF(COUNTIF($L$5,$H$7:$H$3066)*COUNTIF($L$5,$I$7:$I$3066),MATCH(ROW($A$7:$A$3066),ROW($A$7:$A$3066)),""),ROWS($B$1:B484)),COLUMNS($A$1:B486))</f>
        <v>#NUM!</v>
      </c>
      <c r="L490" t="e">
        <f t="array" ref="L490">INDEX($A$7:$F$3066,SMALL(IF(COUNTIF($L$5,$H$7:$H$3066)*COUNTIF($L$5,$I$7:$I$3066),MATCH(ROW($A$7:$A$3066),ROW($A$7:$A$3066)),""),ROWS($B$1:C484)),COLUMNS($A$1:C486))</f>
        <v>#NUM!</v>
      </c>
      <c r="M490" t="e">
        <f t="array" ref="M490">INDEX($A$7:$F$3066,SMALL(IF(COUNTIF($L$5,$H$7:$H$3066)*COUNTIF($L$5,$I$7:$I$3066),MATCH(ROW($A$7:$A$3066),ROW($A$7:$A$3066)),""),ROWS($B$1:D484)),COLUMNS($A$1:D486))</f>
        <v>#NUM!</v>
      </c>
      <c r="N490" t="e">
        <f t="array" ref="N490">INDEX($A$7:$F$3066,SMALL(IF(COUNTIF($L$5,$H$7:$H$3066)*COUNTIF($L$5,$I$7:$I$3066),MATCH(ROW($A$7:$A$3066),ROW($A$7:$A$3066)),""),ROWS($B$1:E484)),COLUMNS($A$1:E486))</f>
        <v>#NUM!</v>
      </c>
      <c r="O490" t="e">
        <f t="array" ref="O490">INDEX($A$7:$F$3066,SMALL(IF(COUNTIF($L$5,$H$7:$H$3066)*COUNTIF($L$5,$I$7:$I$3066),MATCH(ROW($A$7:$A$3066),ROW($A$7:$A$3066)),""),ROWS($B$1:F484)),COLUMNS($A$1:F486))</f>
        <v>#NUM!</v>
      </c>
    </row>
    <row r="491" spans="1:15">
      <c r="A491" s="1">
        <f>'ScienceDirect - Initial'!A494</f>
        <v>0</v>
      </c>
      <c r="B491" s="1">
        <f>'ScienceDirect - Initial'!B494</f>
        <v>2017</v>
      </c>
      <c r="C491" s="1" t="str">
        <f>'ScienceDirect - Initial'!C494</f>
        <v>Quigley, Leanne; Dobson, Keith S.</v>
      </c>
      <c r="D491" s="1" t="str">
        <f>'ScienceDirect - Initial'!D494</f>
        <v>Chapter 12 - Behavioral Activation Treatments for Depression</v>
      </c>
      <c r="E491" s="1" t="str">
        <f>'ScienceDirect - Initial'!E494</f>
        <v>The Science of Cognitive Behavioral Therapy</v>
      </c>
      <c r="F491" s="1" t="str">
        <f>'ScienceDirect - Initial'!F494</f>
        <v>978-0-12-803457-6</v>
      </c>
      <c r="H491" s="1">
        <v>0</v>
      </c>
      <c r="I491" s="1">
        <v>0</v>
      </c>
      <c r="J491" t="b">
        <f t="shared" si="7"/>
        <v>1</v>
      </c>
      <c r="K491" t="e">
        <f t="array" ref="K491">INDEX($A$7:$F$3066,SMALL(IF(COUNTIF($L$5,$H$7:$H$3066)*COUNTIF($L$5,$I$7:$I$3066),MATCH(ROW($A$7:$A$3066),ROW($A$7:$A$3066)),""),ROWS($B$1:B485)),COLUMNS($A$1:B487))</f>
        <v>#NUM!</v>
      </c>
      <c r="L491" t="e">
        <f t="array" ref="L491">INDEX($A$7:$F$3066,SMALL(IF(COUNTIF($L$5,$H$7:$H$3066)*COUNTIF($L$5,$I$7:$I$3066),MATCH(ROW($A$7:$A$3066),ROW($A$7:$A$3066)),""),ROWS($B$1:C485)),COLUMNS($A$1:C487))</f>
        <v>#NUM!</v>
      </c>
      <c r="M491" t="e">
        <f t="array" ref="M491">INDEX($A$7:$F$3066,SMALL(IF(COUNTIF($L$5,$H$7:$H$3066)*COUNTIF($L$5,$I$7:$I$3066),MATCH(ROW($A$7:$A$3066),ROW($A$7:$A$3066)),""),ROWS($B$1:D485)),COLUMNS($A$1:D487))</f>
        <v>#NUM!</v>
      </c>
      <c r="N491" t="e">
        <f t="array" ref="N491">INDEX($A$7:$F$3066,SMALL(IF(COUNTIF($L$5,$H$7:$H$3066)*COUNTIF($L$5,$I$7:$I$3066),MATCH(ROW($A$7:$A$3066),ROW($A$7:$A$3066)),""),ROWS($B$1:E485)),COLUMNS($A$1:E487))</f>
        <v>#NUM!</v>
      </c>
      <c r="O491" t="e">
        <f t="array" ref="O491">INDEX($A$7:$F$3066,SMALL(IF(COUNTIF($L$5,$H$7:$H$3066)*COUNTIF($L$5,$I$7:$I$3066),MATCH(ROW($A$7:$A$3066),ROW($A$7:$A$3066)),""),ROWS($B$1:F485)),COLUMNS($A$1:F487))</f>
        <v>#NUM!</v>
      </c>
    </row>
    <row r="492" spans="1:15">
      <c r="A492" s="1">
        <f>'ScienceDirect - Initial'!A495</f>
        <v>0</v>
      </c>
      <c r="B492" s="1">
        <f>'ScienceDirect - Initial'!B495</f>
        <v>2014</v>
      </c>
      <c r="C492" s="1" t="str">
        <f>'ScienceDirect - Initial'!C495</f>
        <v>Zorrilla, Eric P.; Logrip, Marian L.; Koob, George F.</v>
      </c>
      <c r="D492" s="1" t="str">
        <f>'ScienceDirect - Initial'!D495</f>
        <v>Corticotropin releasing factor: A key role in the neurobiology of addiction</v>
      </c>
      <c r="E492" s="1" t="str">
        <f>'ScienceDirect - Initial'!E495</f>
        <v>CRH/Stress in Honor of Wylie Vale</v>
      </c>
      <c r="F492" s="1">
        <f>'ScienceDirect - Initial'!F495</f>
        <v>0</v>
      </c>
      <c r="H492" s="1">
        <v>0</v>
      </c>
      <c r="I492" s="1">
        <v>0</v>
      </c>
      <c r="J492" t="b">
        <f t="shared" si="7"/>
        <v>1</v>
      </c>
      <c r="K492" t="e">
        <f t="array" ref="K492">INDEX($A$7:$F$3066,SMALL(IF(COUNTIF($L$5,$H$7:$H$3066)*COUNTIF($L$5,$I$7:$I$3066),MATCH(ROW($A$7:$A$3066),ROW($A$7:$A$3066)),""),ROWS($B$1:B486)),COLUMNS($A$1:B488))</f>
        <v>#NUM!</v>
      </c>
      <c r="L492" t="e">
        <f t="array" ref="L492">INDEX($A$7:$F$3066,SMALL(IF(COUNTIF($L$5,$H$7:$H$3066)*COUNTIF($L$5,$I$7:$I$3066),MATCH(ROW($A$7:$A$3066),ROW($A$7:$A$3066)),""),ROWS($B$1:C486)),COLUMNS($A$1:C488))</f>
        <v>#NUM!</v>
      </c>
      <c r="M492" t="e">
        <f t="array" ref="M492">INDEX($A$7:$F$3066,SMALL(IF(COUNTIF($L$5,$H$7:$H$3066)*COUNTIF($L$5,$I$7:$I$3066),MATCH(ROW($A$7:$A$3066),ROW($A$7:$A$3066)),""),ROWS($B$1:D486)),COLUMNS($A$1:D488))</f>
        <v>#NUM!</v>
      </c>
      <c r="N492" t="e">
        <f t="array" ref="N492">INDEX($A$7:$F$3066,SMALL(IF(COUNTIF($L$5,$H$7:$H$3066)*COUNTIF($L$5,$I$7:$I$3066),MATCH(ROW($A$7:$A$3066),ROW($A$7:$A$3066)),""),ROWS($B$1:E486)),COLUMNS($A$1:E488))</f>
        <v>#NUM!</v>
      </c>
      <c r="O492" t="e">
        <f t="array" ref="O492">INDEX($A$7:$F$3066,SMALL(IF(COUNTIF($L$5,$H$7:$H$3066)*COUNTIF($L$5,$I$7:$I$3066),MATCH(ROW($A$7:$A$3066),ROW($A$7:$A$3066)),""),ROWS($B$1:F486)),COLUMNS($A$1:F488))</f>
        <v>#NUM!</v>
      </c>
    </row>
    <row r="493" spans="1:15">
      <c r="A493" s="1">
        <f>'ScienceDirect - Initial'!A496</f>
        <v>0</v>
      </c>
      <c r="B493" s="1">
        <f>'ScienceDirect - Initial'!B496</f>
        <v>2019</v>
      </c>
      <c r="C493" s="1" t="str">
        <f>'ScienceDirect - Initial'!C496</f>
        <v>Ye, Rebecca; Martin, Petra; Caimi, Paolo; Kolk, Merle; Metheny, Leland; de Lima, Marcos; Malek, Ehsan</v>
      </c>
      <c r="D493" s="1" t="str">
        <f>'ScienceDirect - Initial'!D496</f>
        <v>Maintenance Therapy after Autologous Stem Cell Transplant Is Associated with Less Biochemical Relapse in Multiple Myeloma Patients</v>
      </c>
      <c r="E493" s="1" t="str">
        <f>'ScienceDirect - Initial'!E496</f>
        <v>Biology of Blood and Marrow Transplantation</v>
      </c>
      <c r="F493" s="1">
        <f>'ScienceDirect - Initial'!F496</f>
        <v>0</v>
      </c>
      <c r="H493" s="1">
        <v>0</v>
      </c>
      <c r="I493" s="1">
        <v>0</v>
      </c>
      <c r="J493" t="b">
        <f t="shared" si="7"/>
        <v>1</v>
      </c>
      <c r="K493" t="e">
        <f t="array" ref="K493">INDEX($A$7:$F$3066,SMALL(IF(COUNTIF($L$5,$H$7:$H$3066)*COUNTIF($L$5,$I$7:$I$3066),MATCH(ROW($A$7:$A$3066),ROW($A$7:$A$3066)),""),ROWS($B$1:B487)),COLUMNS($A$1:B489))</f>
        <v>#NUM!</v>
      </c>
      <c r="L493" t="e">
        <f t="array" ref="L493">INDEX($A$7:$F$3066,SMALL(IF(COUNTIF($L$5,$H$7:$H$3066)*COUNTIF($L$5,$I$7:$I$3066),MATCH(ROW($A$7:$A$3066),ROW($A$7:$A$3066)),""),ROWS($B$1:C487)),COLUMNS($A$1:C489))</f>
        <v>#NUM!</v>
      </c>
      <c r="M493" t="e">
        <f t="array" ref="M493">INDEX($A$7:$F$3066,SMALL(IF(COUNTIF($L$5,$H$7:$H$3066)*COUNTIF($L$5,$I$7:$I$3066),MATCH(ROW($A$7:$A$3066),ROW($A$7:$A$3066)),""),ROWS($B$1:D487)),COLUMNS($A$1:D489))</f>
        <v>#NUM!</v>
      </c>
      <c r="N493" t="e">
        <f t="array" ref="N493">INDEX($A$7:$F$3066,SMALL(IF(COUNTIF($L$5,$H$7:$H$3066)*COUNTIF($L$5,$I$7:$I$3066),MATCH(ROW($A$7:$A$3066),ROW($A$7:$A$3066)),""),ROWS($B$1:E487)),COLUMNS($A$1:E489))</f>
        <v>#NUM!</v>
      </c>
      <c r="O493" t="e">
        <f t="array" ref="O493">INDEX($A$7:$F$3066,SMALL(IF(COUNTIF($L$5,$H$7:$H$3066)*COUNTIF($L$5,$I$7:$I$3066),MATCH(ROW($A$7:$A$3066),ROW($A$7:$A$3066)),""),ROWS($B$1:F487)),COLUMNS($A$1:F489))</f>
        <v>#NUM!</v>
      </c>
    </row>
    <row r="494" spans="1:15">
      <c r="A494" s="1">
        <f>'ScienceDirect - Initial'!A497</f>
        <v>0</v>
      </c>
      <c r="B494" s="1">
        <f>'ScienceDirect - Initial'!B497</f>
        <v>1996</v>
      </c>
      <c r="C494" s="1" t="str">
        <f>'ScienceDirect - Initial'!C497</f>
        <v>Dube, William V.; McIlvane, William J.</v>
      </c>
      <c r="D494" s="1" t="str">
        <f>'ScienceDirect - Initial'!D497</f>
        <v>11 Some implications of a stimulus control topography analysis for emergent behavior and stimulus classes</v>
      </c>
      <c r="E494" s="1" t="str">
        <f>'ScienceDirect - Initial'!E497</f>
        <v>Advances in Psychology</v>
      </c>
      <c r="F494" s="1" t="str">
        <f>'ScienceDirect - Initial'!F497</f>
        <v>0166-4115</v>
      </c>
      <c r="H494" s="1">
        <v>0</v>
      </c>
      <c r="I494" s="1">
        <v>0</v>
      </c>
      <c r="J494" t="b">
        <f t="shared" si="7"/>
        <v>1</v>
      </c>
      <c r="K494" t="e">
        <f t="array" ref="K494">INDEX($A$7:$F$3066,SMALL(IF(COUNTIF($L$5,$H$7:$H$3066)*COUNTIF($L$5,$I$7:$I$3066),MATCH(ROW($A$7:$A$3066),ROW($A$7:$A$3066)),""),ROWS($B$1:B488)),COLUMNS($A$1:B490))</f>
        <v>#NUM!</v>
      </c>
      <c r="L494" t="e">
        <f t="array" ref="L494">INDEX($A$7:$F$3066,SMALL(IF(COUNTIF($L$5,$H$7:$H$3066)*COUNTIF($L$5,$I$7:$I$3066),MATCH(ROW($A$7:$A$3066),ROW($A$7:$A$3066)),""),ROWS($B$1:C488)),COLUMNS($A$1:C490))</f>
        <v>#NUM!</v>
      </c>
      <c r="M494" t="e">
        <f t="array" ref="M494">INDEX($A$7:$F$3066,SMALL(IF(COUNTIF($L$5,$H$7:$H$3066)*COUNTIF($L$5,$I$7:$I$3066),MATCH(ROW($A$7:$A$3066),ROW($A$7:$A$3066)),""),ROWS($B$1:D488)),COLUMNS($A$1:D490))</f>
        <v>#NUM!</v>
      </c>
      <c r="N494" t="e">
        <f t="array" ref="N494">INDEX($A$7:$F$3066,SMALL(IF(COUNTIF($L$5,$H$7:$H$3066)*COUNTIF($L$5,$I$7:$I$3066),MATCH(ROW($A$7:$A$3066),ROW($A$7:$A$3066)),""),ROWS($B$1:E488)),COLUMNS($A$1:E490))</f>
        <v>#NUM!</v>
      </c>
      <c r="O494" t="e">
        <f t="array" ref="O494">INDEX($A$7:$F$3066,SMALL(IF(COUNTIF($L$5,$H$7:$H$3066)*COUNTIF($L$5,$I$7:$I$3066),MATCH(ROW($A$7:$A$3066),ROW($A$7:$A$3066)),""),ROWS($B$1:F488)),COLUMNS($A$1:F490))</f>
        <v>#NUM!</v>
      </c>
    </row>
    <row r="495" spans="1:15">
      <c r="A495" s="1">
        <f>'ScienceDirect - Initial'!A498</f>
        <v>0</v>
      </c>
      <c r="B495" s="1">
        <f>'ScienceDirect - Initial'!B498</f>
        <v>2015</v>
      </c>
      <c r="C495" s="1" t="str">
        <f>'ScienceDirect - Initial'!C498</f>
        <v>Vittengl, Jeffrey R; Jarrett, Robin B</v>
      </c>
      <c r="D495" s="1" t="str">
        <f>'ScienceDirect - Initial'!D498</f>
        <v>Cognitive therapy to prevent depressive relapse in adults</v>
      </c>
      <c r="E495" s="1" t="str">
        <f>'ScienceDirect - Initial'!E498</f>
        <v>Depression</v>
      </c>
      <c r="F495" s="1">
        <f>'ScienceDirect - Initial'!F498</f>
        <v>0</v>
      </c>
      <c r="H495" s="1">
        <v>0</v>
      </c>
      <c r="I495" s="1">
        <v>0</v>
      </c>
      <c r="J495" t="b">
        <f t="shared" si="7"/>
        <v>1</v>
      </c>
      <c r="K495" t="e">
        <f t="array" ref="K495">INDEX($A$7:$F$3066,SMALL(IF(COUNTIF($L$5,$H$7:$H$3066)*COUNTIF($L$5,$I$7:$I$3066),MATCH(ROW($A$7:$A$3066),ROW($A$7:$A$3066)),""),ROWS($B$1:B489)),COLUMNS($A$1:B491))</f>
        <v>#NUM!</v>
      </c>
      <c r="L495" t="e">
        <f t="array" ref="L495">INDEX($A$7:$F$3066,SMALL(IF(COUNTIF($L$5,$H$7:$H$3066)*COUNTIF($L$5,$I$7:$I$3066),MATCH(ROW($A$7:$A$3066),ROW($A$7:$A$3066)),""),ROWS($B$1:C489)),COLUMNS($A$1:C491))</f>
        <v>#NUM!</v>
      </c>
      <c r="M495" t="e">
        <f t="array" ref="M495">INDEX($A$7:$F$3066,SMALL(IF(COUNTIF($L$5,$H$7:$H$3066)*COUNTIF($L$5,$I$7:$I$3066),MATCH(ROW($A$7:$A$3066),ROW($A$7:$A$3066)),""),ROWS($B$1:D489)),COLUMNS($A$1:D491))</f>
        <v>#NUM!</v>
      </c>
      <c r="N495" t="e">
        <f t="array" ref="N495">INDEX($A$7:$F$3066,SMALL(IF(COUNTIF($L$5,$H$7:$H$3066)*COUNTIF($L$5,$I$7:$I$3066),MATCH(ROW($A$7:$A$3066),ROW($A$7:$A$3066)),""),ROWS($B$1:E489)),COLUMNS($A$1:E491))</f>
        <v>#NUM!</v>
      </c>
      <c r="O495" t="e">
        <f t="array" ref="O495">INDEX($A$7:$F$3066,SMALL(IF(COUNTIF($L$5,$H$7:$H$3066)*COUNTIF($L$5,$I$7:$I$3066),MATCH(ROW($A$7:$A$3066),ROW($A$7:$A$3066)),""),ROWS($B$1:F489)),COLUMNS($A$1:F491))</f>
        <v>#NUM!</v>
      </c>
    </row>
    <row r="496" spans="1:15">
      <c r="A496" s="1">
        <f>'ScienceDirect - Initial'!A499</f>
        <v>0</v>
      </c>
      <c r="B496" s="1">
        <f>'ScienceDirect - Initial'!B499</f>
        <v>2018</v>
      </c>
      <c r="C496" s="1" t="str">
        <f>'ScienceDirect - Initial'!C499</f>
        <v>Fakhoury, Marc</v>
      </c>
      <c r="D496" s="1" t="str">
        <f>'ScienceDirect - Initial'!D499</f>
        <v>The dorsal diencephalic conduction system in reward processing: Spotlight on the anatomy and functions of the habenular complex</v>
      </c>
      <c r="E496" s="1" t="str">
        <f>'ScienceDirect - Initial'!E499</f>
        <v>Behavioural Brain Research</v>
      </c>
      <c r="F496" s="1">
        <f>'ScienceDirect - Initial'!F499</f>
        <v>0</v>
      </c>
      <c r="H496" s="1">
        <v>0</v>
      </c>
      <c r="I496" s="1">
        <v>0</v>
      </c>
      <c r="J496" t="b">
        <f t="shared" si="7"/>
        <v>1</v>
      </c>
      <c r="K496" t="e">
        <f t="array" ref="K496">INDEX($A$7:$F$3066,SMALL(IF(COUNTIF($L$5,$H$7:$H$3066)*COUNTIF($L$5,$I$7:$I$3066),MATCH(ROW($A$7:$A$3066),ROW($A$7:$A$3066)),""),ROWS($B$1:B490)),COLUMNS($A$1:B492))</f>
        <v>#NUM!</v>
      </c>
      <c r="L496" t="e">
        <f t="array" ref="L496">INDEX($A$7:$F$3066,SMALL(IF(COUNTIF($L$5,$H$7:$H$3066)*COUNTIF($L$5,$I$7:$I$3066),MATCH(ROW($A$7:$A$3066),ROW($A$7:$A$3066)),""),ROWS($B$1:C490)),COLUMNS($A$1:C492))</f>
        <v>#NUM!</v>
      </c>
      <c r="M496" t="e">
        <f t="array" ref="M496">INDEX($A$7:$F$3066,SMALL(IF(COUNTIF($L$5,$H$7:$H$3066)*COUNTIF($L$5,$I$7:$I$3066),MATCH(ROW($A$7:$A$3066),ROW($A$7:$A$3066)),""),ROWS($B$1:D490)),COLUMNS($A$1:D492))</f>
        <v>#NUM!</v>
      </c>
      <c r="N496" t="e">
        <f t="array" ref="N496">INDEX($A$7:$F$3066,SMALL(IF(COUNTIF($L$5,$H$7:$H$3066)*COUNTIF($L$5,$I$7:$I$3066),MATCH(ROW($A$7:$A$3066),ROW($A$7:$A$3066)),""),ROWS($B$1:E490)),COLUMNS($A$1:E492))</f>
        <v>#NUM!</v>
      </c>
      <c r="O496" t="e">
        <f t="array" ref="O496">INDEX($A$7:$F$3066,SMALL(IF(COUNTIF($L$5,$H$7:$H$3066)*COUNTIF($L$5,$I$7:$I$3066),MATCH(ROW($A$7:$A$3066),ROW($A$7:$A$3066)),""),ROWS($B$1:F490)),COLUMNS($A$1:F492))</f>
        <v>#NUM!</v>
      </c>
    </row>
    <row r="497" spans="1:15">
      <c r="A497" s="1">
        <f>'ScienceDirect - Initial'!A500</f>
        <v>0</v>
      </c>
      <c r="B497" s="1">
        <f>'ScienceDirect - Initial'!B500</f>
        <v>2018</v>
      </c>
      <c r="C497" s="1" t="str">
        <f>'ScienceDirect - Initial'!C500</f>
        <v>Sy, Benedict Lawrence; Fawaz, Zouheir; Bougherara, Habiba</v>
      </c>
      <c r="D497" s="1" t="str">
        <f>'ScienceDirect - Initial'!D500</f>
        <v>Damage evolution in unidirectional and cross-ply flax/epoxy laminates subjected to low velocity impact loading</v>
      </c>
      <c r="E497" s="1" t="str">
        <f>'ScienceDirect - Initial'!E500</f>
        <v>Composites Part A: Applied Science and Manufacturing</v>
      </c>
      <c r="F497" s="1">
        <f>'ScienceDirect - Initial'!F500</f>
        <v>0</v>
      </c>
      <c r="H497" s="1">
        <v>0</v>
      </c>
      <c r="I497" s="1">
        <v>0</v>
      </c>
      <c r="J497" t="b">
        <f t="shared" si="7"/>
        <v>1</v>
      </c>
      <c r="K497" t="e">
        <f t="array" ref="K497">INDEX($A$7:$F$3066,SMALL(IF(COUNTIF($L$5,$H$7:$H$3066)*COUNTIF($L$5,$I$7:$I$3066),MATCH(ROW($A$7:$A$3066),ROW($A$7:$A$3066)),""),ROWS($B$1:B491)),COLUMNS($A$1:B493))</f>
        <v>#NUM!</v>
      </c>
      <c r="L497" t="e">
        <f t="array" ref="L497">INDEX($A$7:$F$3066,SMALL(IF(COUNTIF($L$5,$H$7:$H$3066)*COUNTIF($L$5,$I$7:$I$3066),MATCH(ROW($A$7:$A$3066),ROW($A$7:$A$3066)),""),ROWS($B$1:C491)),COLUMNS($A$1:C493))</f>
        <v>#NUM!</v>
      </c>
      <c r="M497" t="e">
        <f t="array" ref="M497">INDEX($A$7:$F$3066,SMALL(IF(COUNTIF($L$5,$H$7:$H$3066)*COUNTIF($L$5,$I$7:$I$3066),MATCH(ROW($A$7:$A$3066),ROW($A$7:$A$3066)),""),ROWS($B$1:D491)),COLUMNS($A$1:D493))</f>
        <v>#NUM!</v>
      </c>
      <c r="N497" t="e">
        <f t="array" ref="N497">INDEX($A$7:$F$3066,SMALL(IF(COUNTIF($L$5,$H$7:$H$3066)*COUNTIF($L$5,$I$7:$I$3066),MATCH(ROW($A$7:$A$3066),ROW($A$7:$A$3066)),""),ROWS($B$1:E491)),COLUMNS($A$1:E493))</f>
        <v>#NUM!</v>
      </c>
      <c r="O497" t="e">
        <f t="array" ref="O497">INDEX($A$7:$F$3066,SMALL(IF(COUNTIF($L$5,$H$7:$H$3066)*COUNTIF($L$5,$I$7:$I$3066),MATCH(ROW($A$7:$A$3066),ROW($A$7:$A$3066)),""),ROWS($B$1:F491)),COLUMNS($A$1:F493))</f>
        <v>#NUM!</v>
      </c>
    </row>
    <row r="498" spans="1:15">
      <c r="A498" s="1">
        <f>'ScienceDirect - Initial'!A501</f>
        <v>0</v>
      </c>
      <c r="B498" s="1">
        <f>'ScienceDirect - Initial'!B501</f>
        <v>2013</v>
      </c>
      <c r="C498" s="1" t="str">
        <f>'ScienceDirect - Initial'!C501</f>
        <v>Pedreira, María Eugenia; Romano, Arturo</v>
      </c>
      <c r="D498" s="1" t="str">
        <f>'ScienceDirect - Initial'!D501</f>
        <v>Chapter seven - Memory Reconsolidation and Extinction in Invertebrates: Evolutionarily Conserved Characteristics of Memory Reprocessing and Restabilization</v>
      </c>
      <c r="E498" s="1" t="str">
        <f>'ScienceDirect - Initial'!E501</f>
        <v>Memory Reconsolidation</v>
      </c>
      <c r="F498" s="1" t="str">
        <f>'ScienceDirect - Initial'!F501</f>
        <v>978-0-12-386892-3</v>
      </c>
      <c r="H498" s="1">
        <v>0</v>
      </c>
      <c r="I498" s="1">
        <v>0</v>
      </c>
      <c r="J498" t="b">
        <f t="shared" si="7"/>
        <v>1</v>
      </c>
      <c r="K498" t="e">
        <f t="array" ref="K498">INDEX($A$7:$F$3066,SMALL(IF(COUNTIF($L$5,$H$7:$H$3066)*COUNTIF($L$5,$I$7:$I$3066),MATCH(ROW($A$7:$A$3066),ROW($A$7:$A$3066)),""),ROWS($B$1:B492)),COLUMNS($A$1:B494))</f>
        <v>#NUM!</v>
      </c>
      <c r="L498" t="e">
        <f t="array" ref="L498">INDEX($A$7:$F$3066,SMALL(IF(COUNTIF($L$5,$H$7:$H$3066)*COUNTIF($L$5,$I$7:$I$3066),MATCH(ROW($A$7:$A$3066),ROW($A$7:$A$3066)),""),ROWS($B$1:C492)),COLUMNS($A$1:C494))</f>
        <v>#NUM!</v>
      </c>
      <c r="M498" t="e">
        <f t="array" ref="M498">INDEX($A$7:$F$3066,SMALL(IF(COUNTIF($L$5,$H$7:$H$3066)*COUNTIF($L$5,$I$7:$I$3066),MATCH(ROW($A$7:$A$3066),ROW($A$7:$A$3066)),""),ROWS($B$1:D492)),COLUMNS($A$1:D494))</f>
        <v>#NUM!</v>
      </c>
      <c r="N498" t="e">
        <f t="array" ref="N498">INDEX($A$7:$F$3066,SMALL(IF(COUNTIF($L$5,$H$7:$H$3066)*COUNTIF($L$5,$I$7:$I$3066),MATCH(ROW($A$7:$A$3066),ROW($A$7:$A$3066)),""),ROWS($B$1:E492)),COLUMNS($A$1:E494))</f>
        <v>#NUM!</v>
      </c>
      <c r="O498" t="e">
        <f t="array" ref="O498">INDEX($A$7:$F$3066,SMALL(IF(COUNTIF($L$5,$H$7:$H$3066)*COUNTIF($L$5,$I$7:$I$3066),MATCH(ROW($A$7:$A$3066),ROW($A$7:$A$3066)),""),ROWS($B$1:F492)),COLUMNS($A$1:F494))</f>
        <v>#NUM!</v>
      </c>
    </row>
    <row r="499" spans="1:15">
      <c r="A499" s="1">
        <f>'ScienceDirect - Initial'!A502</f>
        <v>0</v>
      </c>
      <c r="B499" s="1">
        <f>'ScienceDirect - Initial'!B502</f>
        <v>2014</v>
      </c>
      <c r="C499" s="1" t="str">
        <f>'ScienceDirect - Initial'!C502</f>
        <v>Graham, Bronwyn M.; Callaghan, Bridget L.; Richardson, Rick</v>
      </c>
      <c r="D499" s="1" t="str">
        <f>'ScienceDirect - Initial'!D502</f>
        <v>Bridging the gap: Lessons we have learnt from the merging of psychology and psychiatry for the optimisation of treatments for emotional disorders</v>
      </c>
      <c r="E499" s="1" t="str">
        <f>'ScienceDirect - Initial'!E502</f>
        <v>Special Issue: The Neuroscience of Psychological Treatments</v>
      </c>
      <c r="F499" s="1">
        <f>'ScienceDirect - Initial'!F502</f>
        <v>0</v>
      </c>
      <c r="H499" s="1">
        <v>0</v>
      </c>
      <c r="I499" s="1">
        <v>0</v>
      </c>
      <c r="J499" t="b">
        <f t="shared" si="7"/>
        <v>1</v>
      </c>
      <c r="K499" t="e">
        <f t="array" ref="K499">INDEX($A$7:$F$3066,SMALL(IF(COUNTIF($L$5,$H$7:$H$3066)*COUNTIF($L$5,$I$7:$I$3066),MATCH(ROW($A$7:$A$3066),ROW($A$7:$A$3066)),""),ROWS($B$1:B493)),COLUMNS($A$1:B495))</f>
        <v>#NUM!</v>
      </c>
      <c r="L499" t="e">
        <f t="array" ref="L499">INDEX($A$7:$F$3066,SMALL(IF(COUNTIF($L$5,$H$7:$H$3066)*COUNTIF($L$5,$I$7:$I$3066),MATCH(ROW($A$7:$A$3066),ROW($A$7:$A$3066)),""),ROWS($B$1:C493)),COLUMNS($A$1:C495))</f>
        <v>#NUM!</v>
      </c>
      <c r="M499" t="e">
        <f t="array" ref="M499">INDEX($A$7:$F$3066,SMALL(IF(COUNTIF($L$5,$H$7:$H$3066)*COUNTIF($L$5,$I$7:$I$3066),MATCH(ROW($A$7:$A$3066),ROW($A$7:$A$3066)),""),ROWS($B$1:D493)),COLUMNS($A$1:D495))</f>
        <v>#NUM!</v>
      </c>
      <c r="N499" t="e">
        <f t="array" ref="N499">INDEX($A$7:$F$3066,SMALL(IF(COUNTIF($L$5,$H$7:$H$3066)*COUNTIF($L$5,$I$7:$I$3066),MATCH(ROW($A$7:$A$3066),ROW($A$7:$A$3066)),""),ROWS($B$1:E493)),COLUMNS($A$1:E495))</f>
        <v>#NUM!</v>
      </c>
      <c r="O499" t="e">
        <f t="array" ref="O499">INDEX($A$7:$F$3066,SMALL(IF(COUNTIF($L$5,$H$7:$H$3066)*COUNTIF($L$5,$I$7:$I$3066),MATCH(ROW($A$7:$A$3066),ROW($A$7:$A$3066)),""),ROWS($B$1:F493)),COLUMNS($A$1:F495))</f>
        <v>#NUM!</v>
      </c>
    </row>
    <row r="500" spans="1:15">
      <c r="A500" s="1">
        <f>'ScienceDirect - Initial'!A503</f>
        <v>0</v>
      </c>
      <c r="B500" s="1">
        <f>'ScienceDirect - Initial'!B503</f>
        <v>2017</v>
      </c>
      <c r="C500" s="1" t="str">
        <f>'ScienceDirect - Initial'!C503</f>
        <v>Beauchaine, Theodore P.; Zisner, Aimee</v>
      </c>
      <c r="D500" s="1" t="str">
        <f>'ScienceDirect - Initial'!D503</f>
        <v>Motivation, emotion regulation, and the latent structure of psychopathology: An integrative and convergent historical perspective</v>
      </c>
      <c r="E500" s="1" t="str">
        <f>'ScienceDirect - Initial'!E503</f>
        <v>The Psychophysiology of Motivation: Body and Brain in Action</v>
      </c>
      <c r="F500" s="1">
        <f>'ScienceDirect - Initial'!F503</f>
        <v>0</v>
      </c>
      <c r="H500" s="1">
        <v>0</v>
      </c>
      <c r="I500" s="1">
        <v>0</v>
      </c>
      <c r="J500" t="b">
        <f t="shared" si="7"/>
        <v>1</v>
      </c>
      <c r="K500" t="e">
        <f t="array" ref="K500">INDEX($A$7:$F$3066,SMALL(IF(COUNTIF($L$5,$H$7:$H$3066)*COUNTIF($L$5,$I$7:$I$3066),MATCH(ROW($A$7:$A$3066),ROW($A$7:$A$3066)),""),ROWS($B$1:B494)),COLUMNS($A$1:B496))</f>
        <v>#NUM!</v>
      </c>
      <c r="L500" t="e">
        <f t="array" ref="L500">INDEX($A$7:$F$3066,SMALL(IF(COUNTIF($L$5,$H$7:$H$3066)*COUNTIF($L$5,$I$7:$I$3066),MATCH(ROW($A$7:$A$3066),ROW($A$7:$A$3066)),""),ROWS($B$1:C494)),COLUMNS($A$1:C496))</f>
        <v>#NUM!</v>
      </c>
      <c r="M500" t="e">
        <f t="array" ref="M500">INDEX($A$7:$F$3066,SMALL(IF(COUNTIF($L$5,$H$7:$H$3066)*COUNTIF($L$5,$I$7:$I$3066),MATCH(ROW($A$7:$A$3066),ROW($A$7:$A$3066)),""),ROWS($B$1:D494)),COLUMNS($A$1:D496))</f>
        <v>#NUM!</v>
      </c>
      <c r="N500" t="e">
        <f t="array" ref="N500">INDEX($A$7:$F$3066,SMALL(IF(COUNTIF($L$5,$H$7:$H$3066)*COUNTIF($L$5,$I$7:$I$3066),MATCH(ROW($A$7:$A$3066),ROW($A$7:$A$3066)),""),ROWS($B$1:E494)),COLUMNS($A$1:E496))</f>
        <v>#NUM!</v>
      </c>
      <c r="O500" t="e">
        <f t="array" ref="O500">INDEX($A$7:$F$3066,SMALL(IF(COUNTIF($L$5,$H$7:$H$3066)*COUNTIF($L$5,$I$7:$I$3066),MATCH(ROW($A$7:$A$3066),ROW($A$7:$A$3066)),""),ROWS($B$1:F494)),COLUMNS($A$1:F496))</f>
        <v>#NUM!</v>
      </c>
    </row>
    <row r="501" spans="1:15">
      <c r="A501" s="1">
        <f>'ScienceDirect - Initial'!A504</f>
        <v>0</v>
      </c>
      <c r="B501" s="1">
        <f>'ScienceDirect - Initial'!B504</f>
        <v>2018</v>
      </c>
      <c r="C501" s="1" t="str">
        <f>'ScienceDirect - Initial'!C504</f>
        <v>Pittig, Andre; Treanor, Michael; LeBeau, Richard T.; Craske, Michelle G.</v>
      </c>
      <c r="D501" s="1" t="str">
        <f>'ScienceDirect - Initial'!D504</f>
        <v>The role of associative fear and avoidance learning in anxiety disorders: Gaps and directions for future research</v>
      </c>
      <c r="E501" s="1" t="str">
        <f>'ScienceDirect - Initial'!E504</f>
        <v>Neuroscience &amp; Biobehavioral Reviews</v>
      </c>
      <c r="F501" s="1">
        <f>'ScienceDirect - Initial'!F504</f>
        <v>0</v>
      </c>
      <c r="H501" s="1">
        <v>0</v>
      </c>
      <c r="I501" s="1">
        <v>0</v>
      </c>
      <c r="J501" t="b">
        <f t="shared" si="7"/>
        <v>1</v>
      </c>
      <c r="K501" t="e">
        <f t="array" ref="K501">INDEX($A$7:$F$3066,SMALL(IF(COUNTIF($L$5,$H$7:$H$3066)*COUNTIF($L$5,$I$7:$I$3066),MATCH(ROW($A$7:$A$3066),ROW($A$7:$A$3066)),""),ROWS($B$1:B495)),COLUMNS($A$1:B497))</f>
        <v>#NUM!</v>
      </c>
      <c r="L501" t="e">
        <f t="array" ref="L501">INDEX($A$7:$F$3066,SMALL(IF(COUNTIF($L$5,$H$7:$H$3066)*COUNTIF($L$5,$I$7:$I$3066),MATCH(ROW($A$7:$A$3066),ROW($A$7:$A$3066)),""),ROWS($B$1:C495)),COLUMNS($A$1:C497))</f>
        <v>#NUM!</v>
      </c>
      <c r="M501" t="e">
        <f t="array" ref="M501">INDEX($A$7:$F$3066,SMALL(IF(COUNTIF($L$5,$H$7:$H$3066)*COUNTIF($L$5,$I$7:$I$3066),MATCH(ROW($A$7:$A$3066),ROW($A$7:$A$3066)),""),ROWS($B$1:D495)),COLUMNS($A$1:D497))</f>
        <v>#NUM!</v>
      </c>
      <c r="N501" t="e">
        <f t="array" ref="N501">INDEX($A$7:$F$3066,SMALL(IF(COUNTIF($L$5,$H$7:$H$3066)*COUNTIF($L$5,$I$7:$I$3066),MATCH(ROW($A$7:$A$3066),ROW($A$7:$A$3066)),""),ROWS($B$1:E495)),COLUMNS($A$1:E497))</f>
        <v>#NUM!</v>
      </c>
      <c r="O501" t="e">
        <f t="array" ref="O501">INDEX($A$7:$F$3066,SMALL(IF(COUNTIF($L$5,$H$7:$H$3066)*COUNTIF($L$5,$I$7:$I$3066),MATCH(ROW($A$7:$A$3066),ROW($A$7:$A$3066)),""),ROWS($B$1:F495)),COLUMNS($A$1:F497))</f>
        <v>#NUM!</v>
      </c>
    </row>
    <row r="502" spans="1:15">
      <c r="A502" s="1">
        <f>'ScienceDirect - Initial'!A505</f>
        <v>0</v>
      </c>
      <c r="B502" s="1">
        <f>'ScienceDirect - Initial'!B505</f>
        <v>2019</v>
      </c>
      <c r="C502" s="1" t="str">
        <f>'ScienceDirect - Initial'!C505</f>
        <v>Szabo, Thomas G.</v>
      </c>
      <c r="D502" s="1" t="str">
        <f>'ScienceDirect - Initial'!D505</f>
        <v>Acceptance and Commitment Training for reducing inflexible behaviors in children with autism</v>
      </c>
      <c r="E502" s="1" t="str">
        <f>'ScienceDirect - Initial'!E505</f>
        <v>Journal of Contextual Behavioral Science</v>
      </c>
      <c r="F502" s="1">
        <f>'ScienceDirect - Initial'!F505</f>
        <v>0</v>
      </c>
      <c r="H502" s="1">
        <v>0</v>
      </c>
      <c r="I502" s="1">
        <v>0</v>
      </c>
      <c r="J502" t="b">
        <f t="shared" si="7"/>
        <v>1</v>
      </c>
      <c r="K502" t="e">
        <f t="array" ref="K502">INDEX($A$7:$F$3066,SMALL(IF(COUNTIF($L$5,$H$7:$H$3066)*COUNTIF($L$5,$I$7:$I$3066),MATCH(ROW($A$7:$A$3066),ROW($A$7:$A$3066)),""),ROWS($B$1:B496)),COLUMNS($A$1:B498))</f>
        <v>#NUM!</v>
      </c>
      <c r="L502" t="e">
        <f t="array" ref="L502">INDEX($A$7:$F$3066,SMALL(IF(COUNTIF($L$5,$H$7:$H$3066)*COUNTIF($L$5,$I$7:$I$3066),MATCH(ROW($A$7:$A$3066),ROW($A$7:$A$3066)),""),ROWS($B$1:C496)),COLUMNS($A$1:C498))</f>
        <v>#NUM!</v>
      </c>
      <c r="M502" t="e">
        <f t="array" ref="M502">INDEX($A$7:$F$3066,SMALL(IF(COUNTIF($L$5,$H$7:$H$3066)*COUNTIF($L$5,$I$7:$I$3066),MATCH(ROW($A$7:$A$3066),ROW($A$7:$A$3066)),""),ROWS($B$1:D496)),COLUMNS($A$1:D498))</f>
        <v>#NUM!</v>
      </c>
      <c r="N502" t="e">
        <f t="array" ref="N502">INDEX($A$7:$F$3066,SMALL(IF(COUNTIF($L$5,$H$7:$H$3066)*COUNTIF($L$5,$I$7:$I$3066),MATCH(ROW($A$7:$A$3066),ROW($A$7:$A$3066)),""),ROWS($B$1:E496)),COLUMNS($A$1:E498))</f>
        <v>#NUM!</v>
      </c>
      <c r="O502" t="e">
        <f t="array" ref="O502">INDEX($A$7:$F$3066,SMALL(IF(COUNTIF($L$5,$H$7:$H$3066)*COUNTIF($L$5,$I$7:$I$3066),MATCH(ROW($A$7:$A$3066),ROW($A$7:$A$3066)),""),ROWS($B$1:F496)),COLUMNS($A$1:F498))</f>
        <v>#NUM!</v>
      </c>
    </row>
    <row r="503" spans="1:15">
      <c r="A503" s="1">
        <f>'ScienceDirect - Initial'!A506</f>
        <v>0</v>
      </c>
      <c r="B503" s="1">
        <f>'ScienceDirect - Initial'!B506</f>
        <v>2005</v>
      </c>
      <c r="C503" s="1" t="str">
        <f>'ScienceDirect - Initial'!C506</f>
        <v>Pruss, Sara B.; Corsetti, Frank A.; Bottjer, David J.</v>
      </c>
      <c r="D503" s="1" t="str">
        <f>'ScienceDirect - Initial'!D506</f>
        <v>Chapter 12 Environmental trends of Early Triassic biofabrics: implications for understanding the aftermath of the end-Permian mass extinction</v>
      </c>
      <c r="E503" s="1" t="str">
        <f>'ScienceDirect - Initial'!E506</f>
        <v>Developments in Palaeontology and Stratigraphy</v>
      </c>
      <c r="F503" s="1" t="str">
        <f>'ScienceDirect - Initial'!F506</f>
        <v>0920-5446</v>
      </c>
      <c r="H503" s="1">
        <v>0</v>
      </c>
      <c r="I503" s="1">
        <v>0</v>
      </c>
      <c r="J503" t="b">
        <f t="shared" si="7"/>
        <v>1</v>
      </c>
      <c r="K503" t="e">
        <f t="array" ref="K503">INDEX($A$7:$F$3066,SMALL(IF(COUNTIF($L$5,$H$7:$H$3066)*COUNTIF($L$5,$I$7:$I$3066),MATCH(ROW($A$7:$A$3066),ROW($A$7:$A$3066)),""),ROWS($B$1:B497)),COLUMNS($A$1:B499))</f>
        <v>#NUM!</v>
      </c>
      <c r="L503" t="e">
        <f t="array" ref="L503">INDEX($A$7:$F$3066,SMALL(IF(COUNTIF($L$5,$H$7:$H$3066)*COUNTIF($L$5,$I$7:$I$3066),MATCH(ROW($A$7:$A$3066),ROW($A$7:$A$3066)),""),ROWS($B$1:C497)),COLUMNS($A$1:C499))</f>
        <v>#NUM!</v>
      </c>
      <c r="M503" t="e">
        <f t="array" ref="M503">INDEX($A$7:$F$3066,SMALL(IF(COUNTIF($L$5,$H$7:$H$3066)*COUNTIF($L$5,$I$7:$I$3066),MATCH(ROW($A$7:$A$3066),ROW($A$7:$A$3066)),""),ROWS($B$1:D497)),COLUMNS($A$1:D499))</f>
        <v>#NUM!</v>
      </c>
      <c r="N503" t="e">
        <f t="array" ref="N503">INDEX($A$7:$F$3066,SMALL(IF(COUNTIF($L$5,$H$7:$H$3066)*COUNTIF($L$5,$I$7:$I$3066),MATCH(ROW($A$7:$A$3066),ROW($A$7:$A$3066)),""),ROWS($B$1:E497)),COLUMNS($A$1:E499))</f>
        <v>#NUM!</v>
      </c>
      <c r="O503" t="e">
        <f t="array" ref="O503">INDEX($A$7:$F$3066,SMALL(IF(COUNTIF($L$5,$H$7:$H$3066)*COUNTIF($L$5,$I$7:$I$3066),MATCH(ROW($A$7:$A$3066),ROW($A$7:$A$3066)),""),ROWS($B$1:F497)),COLUMNS($A$1:F499))</f>
        <v>#NUM!</v>
      </c>
    </row>
    <row r="504" spans="1:15">
      <c r="A504" s="1">
        <f>'ScienceDirect - Initial'!A507</f>
        <v>0</v>
      </c>
      <c r="B504" s="1">
        <f>'ScienceDirect - Initial'!B507</f>
        <v>2018</v>
      </c>
      <c r="C504" s="1" t="str">
        <f>'ScienceDirect - Initial'!C507</f>
        <v>Autry, Eric A.; Bayliss, Alvin; Volpert, Vladimir A.</v>
      </c>
      <c r="D504" s="1" t="str">
        <f>'ScienceDirect - Initial'!D507</f>
        <v>Biological control with nonlocal interactions</v>
      </c>
      <c r="E504" s="1" t="str">
        <f>'ScienceDirect - Initial'!E507</f>
        <v>Mathematical Biosciences</v>
      </c>
      <c r="F504" s="1">
        <f>'ScienceDirect - Initial'!F507</f>
        <v>0</v>
      </c>
      <c r="H504" s="1">
        <v>0</v>
      </c>
      <c r="I504" s="1">
        <v>0</v>
      </c>
      <c r="J504" t="b">
        <f t="shared" si="7"/>
        <v>1</v>
      </c>
      <c r="K504" t="e">
        <f t="array" ref="K504">INDEX($A$7:$F$3066,SMALL(IF(COUNTIF($L$5,$H$7:$H$3066)*COUNTIF($L$5,$I$7:$I$3066),MATCH(ROW($A$7:$A$3066),ROW($A$7:$A$3066)),""),ROWS($B$1:B498)),COLUMNS($A$1:B500))</f>
        <v>#NUM!</v>
      </c>
      <c r="L504" t="e">
        <f t="array" ref="L504">INDEX($A$7:$F$3066,SMALL(IF(COUNTIF($L$5,$H$7:$H$3066)*COUNTIF($L$5,$I$7:$I$3066),MATCH(ROW($A$7:$A$3066),ROW($A$7:$A$3066)),""),ROWS($B$1:C498)),COLUMNS($A$1:C500))</f>
        <v>#NUM!</v>
      </c>
      <c r="M504" t="e">
        <f t="array" ref="M504">INDEX($A$7:$F$3066,SMALL(IF(COUNTIF($L$5,$H$7:$H$3066)*COUNTIF($L$5,$I$7:$I$3066),MATCH(ROW($A$7:$A$3066),ROW($A$7:$A$3066)),""),ROWS($B$1:D498)),COLUMNS($A$1:D500))</f>
        <v>#NUM!</v>
      </c>
      <c r="N504" t="e">
        <f t="array" ref="N504">INDEX($A$7:$F$3066,SMALL(IF(COUNTIF($L$5,$H$7:$H$3066)*COUNTIF($L$5,$I$7:$I$3066),MATCH(ROW($A$7:$A$3066),ROW($A$7:$A$3066)),""),ROWS($B$1:E498)),COLUMNS($A$1:E500))</f>
        <v>#NUM!</v>
      </c>
      <c r="O504" t="e">
        <f t="array" ref="O504">INDEX($A$7:$F$3066,SMALL(IF(COUNTIF($L$5,$H$7:$H$3066)*COUNTIF($L$5,$I$7:$I$3066),MATCH(ROW($A$7:$A$3066),ROW($A$7:$A$3066)),""),ROWS($B$1:F498)),COLUMNS($A$1:F500))</f>
        <v>#NUM!</v>
      </c>
    </row>
    <row r="505" spans="1:15">
      <c r="A505" s="1">
        <f>'ScienceDirect - Initial'!A508</f>
        <v>0</v>
      </c>
      <c r="B505" s="1">
        <f>'ScienceDirect - Initial'!B508</f>
        <v>1993</v>
      </c>
      <c r="C505" s="1" t="str">
        <f>'ScienceDirect - Initial'!C508</f>
        <v>Gascon, Generoso G.; Al-Jarallah, Ahmed A.; Okamoto, Emi; Al Ahdal, Mohammed; Kessie, George; Frayha, Husn</v>
      </c>
      <c r="D505" s="1" t="str">
        <f>'ScienceDirect - Initial'!D508</f>
        <v>Chorea as a presentation of herpes simplex encephalitis relapse</v>
      </c>
      <c r="E505" s="1" t="str">
        <f>'ScienceDirect - Initial'!E508</f>
        <v>Brain and Development</v>
      </c>
      <c r="F505" s="1">
        <f>'ScienceDirect - Initial'!F508</f>
        <v>0</v>
      </c>
      <c r="H505" s="1">
        <v>0</v>
      </c>
      <c r="I505" s="1">
        <v>0</v>
      </c>
      <c r="J505" t="b">
        <f t="shared" si="7"/>
        <v>1</v>
      </c>
      <c r="K505" t="e">
        <f t="array" ref="K505">INDEX($A$7:$F$3066,SMALL(IF(COUNTIF($L$5,$H$7:$H$3066)*COUNTIF($L$5,$I$7:$I$3066),MATCH(ROW($A$7:$A$3066),ROW($A$7:$A$3066)),""),ROWS($B$1:B499)),COLUMNS($A$1:B501))</f>
        <v>#NUM!</v>
      </c>
      <c r="L505" t="e">
        <f t="array" ref="L505">INDEX($A$7:$F$3066,SMALL(IF(COUNTIF($L$5,$H$7:$H$3066)*COUNTIF($L$5,$I$7:$I$3066),MATCH(ROW($A$7:$A$3066),ROW($A$7:$A$3066)),""),ROWS($B$1:C499)),COLUMNS($A$1:C501))</f>
        <v>#NUM!</v>
      </c>
      <c r="M505" t="e">
        <f t="array" ref="M505">INDEX($A$7:$F$3066,SMALL(IF(COUNTIF($L$5,$H$7:$H$3066)*COUNTIF($L$5,$I$7:$I$3066),MATCH(ROW($A$7:$A$3066),ROW($A$7:$A$3066)),""),ROWS($B$1:D499)),COLUMNS($A$1:D501))</f>
        <v>#NUM!</v>
      </c>
      <c r="N505" t="e">
        <f t="array" ref="N505">INDEX($A$7:$F$3066,SMALL(IF(COUNTIF($L$5,$H$7:$H$3066)*COUNTIF($L$5,$I$7:$I$3066),MATCH(ROW($A$7:$A$3066),ROW($A$7:$A$3066)),""),ROWS($B$1:E499)),COLUMNS($A$1:E501))</f>
        <v>#NUM!</v>
      </c>
      <c r="O505" t="e">
        <f t="array" ref="O505">INDEX($A$7:$F$3066,SMALL(IF(COUNTIF($L$5,$H$7:$H$3066)*COUNTIF($L$5,$I$7:$I$3066),MATCH(ROW($A$7:$A$3066),ROW($A$7:$A$3066)),""),ROWS($B$1:F499)),COLUMNS($A$1:F501))</f>
        <v>#NUM!</v>
      </c>
    </row>
    <row r="506" spans="1:15">
      <c r="A506" s="1">
        <f>'ScienceDirect - Initial'!A509</f>
        <v>0</v>
      </c>
      <c r="B506" s="1">
        <f>'ScienceDirect - Initial'!B509</f>
        <v>2018</v>
      </c>
      <c r="C506" s="1" t="str">
        <f>'ScienceDirect - Initial'!C509</f>
        <v>Kumar, Navdeep; Das, Dipayan; Neckář, Bohuslav</v>
      </c>
      <c r="D506" s="1" t="str">
        <f>'ScienceDirect - Initial'!D509</f>
        <v>Effect of fiber orientation on tensile behavior of biocomposites prepared from nettle and poly(lactic acid) fibers: Modeling &amp; experiment</v>
      </c>
      <c r="E506" s="1" t="str">
        <f>'ScienceDirect - Initial'!E509</f>
        <v>Composites Part B: Engineering</v>
      </c>
      <c r="F506" s="1">
        <f>'ScienceDirect - Initial'!F509</f>
        <v>0</v>
      </c>
      <c r="H506" s="1">
        <v>0</v>
      </c>
      <c r="I506" s="1">
        <v>0</v>
      </c>
      <c r="J506" t="b">
        <f t="shared" si="7"/>
        <v>1</v>
      </c>
      <c r="K506" t="e">
        <f t="array" ref="K506">INDEX($A$7:$F$3066,SMALL(IF(COUNTIF($L$5,$H$7:$H$3066)*COUNTIF($L$5,$I$7:$I$3066),MATCH(ROW($A$7:$A$3066),ROW($A$7:$A$3066)),""),ROWS($B$1:B500)),COLUMNS($A$1:B502))</f>
        <v>#NUM!</v>
      </c>
      <c r="L506" t="e">
        <f t="array" ref="L506">INDEX($A$7:$F$3066,SMALL(IF(COUNTIF($L$5,$H$7:$H$3066)*COUNTIF($L$5,$I$7:$I$3066),MATCH(ROW($A$7:$A$3066),ROW($A$7:$A$3066)),""),ROWS($B$1:C500)),COLUMNS($A$1:C502))</f>
        <v>#NUM!</v>
      </c>
      <c r="M506" t="e">
        <f t="array" ref="M506">INDEX($A$7:$F$3066,SMALL(IF(COUNTIF($L$5,$H$7:$H$3066)*COUNTIF($L$5,$I$7:$I$3066),MATCH(ROW($A$7:$A$3066),ROW($A$7:$A$3066)),""),ROWS($B$1:D500)),COLUMNS($A$1:D502))</f>
        <v>#NUM!</v>
      </c>
      <c r="N506" t="e">
        <f t="array" ref="N506">INDEX($A$7:$F$3066,SMALL(IF(COUNTIF($L$5,$H$7:$H$3066)*COUNTIF($L$5,$I$7:$I$3066),MATCH(ROW($A$7:$A$3066),ROW($A$7:$A$3066)),""),ROWS($B$1:E500)),COLUMNS($A$1:E502))</f>
        <v>#NUM!</v>
      </c>
      <c r="O506" t="e">
        <f t="array" ref="O506">INDEX($A$7:$F$3066,SMALL(IF(COUNTIF($L$5,$H$7:$H$3066)*COUNTIF($L$5,$I$7:$I$3066),MATCH(ROW($A$7:$A$3066),ROW($A$7:$A$3066)),""),ROWS($B$1:F500)),COLUMNS($A$1:F502))</f>
        <v>#NUM!</v>
      </c>
    </row>
    <row r="507" spans="1:15">
      <c r="A507" s="1">
        <f>'ScienceDirect - Initial'!A510</f>
        <v>0</v>
      </c>
      <c r="B507" s="1">
        <f>'ScienceDirect - Initial'!B510</f>
        <v>2015</v>
      </c>
      <c r="C507" s="1" t="str">
        <f>'ScienceDirect - Initial'!C510</f>
        <v>McWilliams, Spencer A.</v>
      </c>
      <c r="D507" s="1" t="str">
        <f>'ScienceDirect - Initial'!D510</f>
        <v>Psychology, History of (Twentieth Century)</v>
      </c>
      <c r="E507" s="1" t="str">
        <f>'ScienceDirect - Initial'!E510</f>
        <v>International Encyclopedia of the Social &amp; Behavioral Sciences (Second Edition)</v>
      </c>
      <c r="F507" s="1" t="str">
        <f>'ScienceDirect - Initial'!F510</f>
        <v>978-0-08-097087-5</v>
      </c>
      <c r="H507" s="1">
        <v>0</v>
      </c>
      <c r="I507" s="1">
        <v>0</v>
      </c>
      <c r="J507" t="b">
        <f t="shared" si="7"/>
        <v>1</v>
      </c>
      <c r="K507" t="e">
        <f t="array" ref="K507">INDEX($A$7:$F$3066,SMALL(IF(COUNTIF($L$5,$H$7:$H$3066)*COUNTIF($L$5,$I$7:$I$3066),MATCH(ROW($A$7:$A$3066),ROW($A$7:$A$3066)),""),ROWS($B$1:B501)),COLUMNS($A$1:B503))</f>
        <v>#NUM!</v>
      </c>
      <c r="L507" t="e">
        <f t="array" ref="L507">INDEX($A$7:$F$3066,SMALL(IF(COUNTIF($L$5,$H$7:$H$3066)*COUNTIF($L$5,$I$7:$I$3066),MATCH(ROW($A$7:$A$3066),ROW($A$7:$A$3066)),""),ROWS($B$1:C501)),COLUMNS($A$1:C503))</f>
        <v>#NUM!</v>
      </c>
      <c r="M507" t="e">
        <f t="array" ref="M507">INDEX($A$7:$F$3066,SMALL(IF(COUNTIF($L$5,$H$7:$H$3066)*COUNTIF($L$5,$I$7:$I$3066),MATCH(ROW($A$7:$A$3066),ROW($A$7:$A$3066)),""),ROWS($B$1:D501)),COLUMNS($A$1:D503))</f>
        <v>#NUM!</v>
      </c>
      <c r="N507" t="e">
        <f t="array" ref="N507">INDEX($A$7:$F$3066,SMALL(IF(COUNTIF($L$5,$H$7:$H$3066)*COUNTIF($L$5,$I$7:$I$3066),MATCH(ROW($A$7:$A$3066),ROW($A$7:$A$3066)),""),ROWS($B$1:E501)),COLUMNS($A$1:E503))</f>
        <v>#NUM!</v>
      </c>
      <c r="O507" t="e">
        <f t="array" ref="O507">INDEX($A$7:$F$3066,SMALL(IF(COUNTIF($L$5,$H$7:$H$3066)*COUNTIF($L$5,$I$7:$I$3066),MATCH(ROW($A$7:$A$3066),ROW($A$7:$A$3066)),""),ROWS($B$1:F501)),COLUMNS($A$1:F503))</f>
        <v>#NUM!</v>
      </c>
    </row>
    <row r="508" spans="1:15">
      <c r="A508" s="1">
        <f>'ScienceDirect - Initial'!A511</f>
        <v>0</v>
      </c>
      <c r="B508" s="1">
        <f>'ScienceDirect - Initial'!B511</f>
        <v>2018</v>
      </c>
      <c r="C508" s="1" t="str">
        <f>'ScienceDirect - Initial'!C511</f>
        <v>Logrip, Marian L.; Milivojevic, Verica; Bertholomey, Megan L.; Torregrossa, Mary M.</v>
      </c>
      <c r="D508" s="1" t="str">
        <f>'ScienceDirect - Initial'!D511</f>
        <v>Sexual dimorphism in the neural impact of stress and alcohol</v>
      </c>
      <c r="E508" s="1" t="str">
        <f>'ScienceDirect - Initial'!E511</f>
        <v>Volterra Special Issue</v>
      </c>
      <c r="F508" s="1">
        <f>'ScienceDirect - Initial'!F511</f>
        <v>0</v>
      </c>
      <c r="H508" s="1">
        <v>0</v>
      </c>
      <c r="I508" s="1">
        <v>0</v>
      </c>
      <c r="J508" t="b">
        <f t="shared" si="7"/>
        <v>1</v>
      </c>
      <c r="K508" t="e">
        <f t="array" ref="K508">INDEX($A$7:$F$3066,SMALL(IF(COUNTIF($L$5,$H$7:$H$3066)*COUNTIF($L$5,$I$7:$I$3066),MATCH(ROW($A$7:$A$3066),ROW($A$7:$A$3066)),""),ROWS($B$1:B502)),COLUMNS($A$1:B504))</f>
        <v>#NUM!</v>
      </c>
      <c r="L508" t="e">
        <f t="array" ref="L508">INDEX($A$7:$F$3066,SMALL(IF(COUNTIF($L$5,$H$7:$H$3066)*COUNTIF($L$5,$I$7:$I$3066),MATCH(ROW($A$7:$A$3066),ROW($A$7:$A$3066)),""),ROWS($B$1:C502)),COLUMNS($A$1:C504))</f>
        <v>#NUM!</v>
      </c>
      <c r="M508" t="e">
        <f t="array" ref="M508">INDEX($A$7:$F$3066,SMALL(IF(COUNTIF($L$5,$H$7:$H$3066)*COUNTIF($L$5,$I$7:$I$3066),MATCH(ROW($A$7:$A$3066),ROW($A$7:$A$3066)),""),ROWS($B$1:D502)),COLUMNS($A$1:D504))</f>
        <v>#NUM!</v>
      </c>
      <c r="N508" t="e">
        <f t="array" ref="N508">INDEX($A$7:$F$3066,SMALL(IF(COUNTIF($L$5,$H$7:$H$3066)*COUNTIF($L$5,$I$7:$I$3066),MATCH(ROW($A$7:$A$3066),ROW($A$7:$A$3066)),""),ROWS($B$1:E502)),COLUMNS($A$1:E504))</f>
        <v>#NUM!</v>
      </c>
      <c r="O508" t="e">
        <f t="array" ref="O508">INDEX($A$7:$F$3066,SMALL(IF(COUNTIF($L$5,$H$7:$H$3066)*COUNTIF($L$5,$I$7:$I$3066),MATCH(ROW($A$7:$A$3066),ROW($A$7:$A$3066)),""),ROWS($B$1:F502)),COLUMNS($A$1:F504))</f>
        <v>#NUM!</v>
      </c>
    </row>
    <row r="509" spans="1:15">
      <c r="A509" s="1">
        <f>'ScienceDirect - Initial'!A512</f>
        <v>0</v>
      </c>
      <c r="B509" s="1">
        <f>'ScienceDirect - Initial'!B512</f>
        <v>2007</v>
      </c>
      <c r="C509" s="1" t="str">
        <f>'ScienceDirect - Initial'!C512</f>
        <v>Kearns, David N.; Weiss, Stanley J.</v>
      </c>
      <c r="D509" s="1" t="str">
        <f>'ScienceDirect - Initial'!D512</f>
        <v>Recovery of Pavlovian sign-tracking (autoshaping) following the discontinuation of inter-trial interval food in rats</v>
      </c>
      <c r="E509" s="1" t="str">
        <f>'ScienceDirect - Initial'!E512</f>
        <v>Behavioural Processes</v>
      </c>
      <c r="F509" s="1">
        <f>'ScienceDirect - Initial'!F512</f>
        <v>0</v>
      </c>
      <c r="H509" s="1">
        <v>0</v>
      </c>
      <c r="I509" s="1">
        <v>0</v>
      </c>
      <c r="J509" t="b">
        <f t="shared" si="7"/>
        <v>1</v>
      </c>
      <c r="K509" t="e">
        <f t="array" ref="K509">INDEX($A$7:$F$3066,SMALL(IF(COUNTIF($L$5,$H$7:$H$3066)*COUNTIF($L$5,$I$7:$I$3066),MATCH(ROW($A$7:$A$3066),ROW($A$7:$A$3066)),""),ROWS($B$1:B503)),COLUMNS($A$1:B505))</f>
        <v>#NUM!</v>
      </c>
      <c r="L509" t="e">
        <f t="array" ref="L509">INDEX($A$7:$F$3066,SMALL(IF(COUNTIF($L$5,$H$7:$H$3066)*COUNTIF($L$5,$I$7:$I$3066),MATCH(ROW($A$7:$A$3066),ROW($A$7:$A$3066)),""),ROWS($B$1:C503)),COLUMNS($A$1:C505))</f>
        <v>#NUM!</v>
      </c>
      <c r="M509" t="e">
        <f t="array" ref="M509">INDEX($A$7:$F$3066,SMALL(IF(COUNTIF($L$5,$H$7:$H$3066)*COUNTIF($L$5,$I$7:$I$3066),MATCH(ROW($A$7:$A$3066),ROW($A$7:$A$3066)),""),ROWS($B$1:D503)),COLUMNS($A$1:D505))</f>
        <v>#NUM!</v>
      </c>
      <c r="N509" t="e">
        <f t="array" ref="N509">INDEX($A$7:$F$3066,SMALL(IF(COUNTIF($L$5,$H$7:$H$3066)*COUNTIF($L$5,$I$7:$I$3066),MATCH(ROW($A$7:$A$3066),ROW($A$7:$A$3066)),""),ROWS($B$1:E503)),COLUMNS($A$1:E505))</f>
        <v>#NUM!</v>
      </c>
      <c r="O509" t="e">
        <f t="array" ref="O509">INDEX($A$7:$F$3066,SMALL(IF(COUNTIF($L$5,$H$7:$H$3066)*COUNTIF($L$5,$I$7:$I$3066),MATCH(ROW($A$7:$A$3066),ROW($A$7:$A$3066)),""),ROWS($B$1:F503)),COLUMNS($A$1:F505))</f>
        <v>#NUM!</v>
      </c>
    </row>
    <row r="510" spans="1:15">
      <c r="A510" s="1">
        <f>'ScienceDirect - Initial'!A513</f>
        <v>0</v>
      </c>
      <c r="B510" s="1">
        <f>'ScienceDirect - Initial'!B513</f>
        <v>2005</v>
      </c>
      <c r="C510" s="1" t="str">
        <f>'ScienceDirect - Initial'!C513</f>
        <v>Thanos, Panayotis K.; Katana, John M.; Ashby, Charles R.; Michaelides, Michael; Gardner, Eliot L.; Heidbreder, Christian A.; Volkow, Nora D.</v>
      </c>
      <c r="D510" s="1" t="str">
        <f>'ScienceDirect - Initial'!D513</f>
        <v>The selective dopamine D3 receptor antagonist SB-277011-A attenuates ethanol consumption in ethanol preferring (P) and non-preferring (NP) rats</v>
      </c>
      <c r="E510" s="1" t="str">
        <f>'ScienceDirect - Initial'!E513</f>
        <v>Pharmacology Biochemistry and Behavior</v>
      </c>
      <c r="F510" s="1">
        <f>'ScienceDirect - Initial'!F513</f>
        <v>0</v>
      </c>
      <c r="H510" s="1">
        <v>0</v>
      </c>
      <c r="I510" s="1">
        <v>0</v>
      </c>
      <c r="J510" t="b">
        <f t="shared" si="7"/>
        <v>1</v>
      </c>
      <c r="K510" t="e">
        <f t="array" ref="K510">INDEX($A$7:$F$3066,SMALL(IF(COUNTIF($L$5,$H$7:$H$3066)*COUNTIF($L$5,$I$7:$I$3066),MATCH(ROW($A$7:$A$3066),ROW($A$7:$A$3066)),""),ROWS($B$1:B504)),COLUMNS($A$1:B506))</f>
        <v>#NUM!</v>
      </c>
      <c r="L510" t="e">
        <f t="array" ref="L510">INDEX($A$7:$F$3066,SMALL(IF(COUNTIF($L$5,$H$7:$H$3066)*COUNTIF($L$5,$I$7:$I$3066),MATCH(ROW($A$7:$A$3066),ROW($A$7:$A$3066)),""),ROWS($B$1:C504)),COLUMNS($A$1:C506))</f>
        <v>#NUM!</v>
      </c>
      <c r="M510" t="e">
        <f t="array" ref="M510">INDEX($A$7:$F$3066,SMALL(IF(COUNTIF($L$5,$H$7:$H$3066)*COUNTIF($L$5,$I$7:$I$3066),MATCH(ROW($A$7:$A$3066),ROW($A$7:$A$3066)),""),ROWS($B$1:D504)),COLUMNS($A$1:D506))</f>
        <v>#NUM!</v>
      </c>
      <c r="N510" t="e">
        <f t="array" ref="N510">INDEX($A$7:$F$3066,SMALL(IF(COUNTIF($L$5,$H$7:$H$3066)*COUNTIF($L$5,$I$7:$I$3066),MATCH(ROW($A$7:$A$3066),ROW($A$7:$A$3066)),""),ROWS($B$1:E504)),COLUMNS($A$1:E506))</f>
        <v>#NUM!</v>
      </c>
      <c r="O510" t="e">
        <f t="array" ref="O510">INDEX($A$7:$F$3066,SMALL(IF(COUNTIF($L$5,$H$7:$H$3066)*COUNTIF($L$5,$I$7:$I$3066),MATCH(ROW($A$7:$A$3066),ROW($A$7:$A$3066)),""),ROWS($B$1:F504)),COLUMNS($A$1:F506))</f>
        <v>#NUM!</v>
      </c>
    </row>
    <row r="511" spans="1:15">
      <c r="A511" s="1">
        <f>'ScienceDirect - Initial'!A514</f>
        <v>0</v>
      </c>
      <c r="B511" s="1">
        <f>'ScienceDirect - Initial'!B514</f>
        <v>2014</v>
      </c>
      <c r="C511" s="1" t="str">
        <f>'ScienceDirect - Initial'!C514</f>
        <v>Zhang, Hong-Wei; Liu, Ying; Zhang, Shao-Sen; Xu, Bian-Li; Li, Wei-Dong; Tang, Ji-Hai; Zhou, Shui-Sen; Huang, Fang</v>
      </c>
      <c r="D511" s="1" t="str">
        <f>'ScienceDirect - Initial'!D514</f>
        <v>Chapter Eight - Preparation of Malaria Resurgence in China: Case Study of Vivax Malaria Re-emergence and Outbreak in Huang-Huai Plain in 2006</v>
      </c>
      <c r="E511" s="1" t="str">
        <f>'ScienceDirect - Initial'!E514</f>
        <v>Advances in Parasitology</v>
      </c>
      <c r="F511" s="1" t="str">
        <f>'ScienceDirect - Initial'!F514</f>
        <v>0065-308X</v>
      </c>
      <c r="H511" s="1">
        <v>0</v>
      </c>
      <c r="I511" s="1">
        <v>0</v>
      </c>
      <c r="J511" t="b">
        <f t="shared" si="7"/>
        <v>1</v>
      </c>
      <c r="K511" t="e">
        <f t="array" ref="K511">INDEX($A$7:$F$3066,SMALL(IF(COUNTIF($L$5,$H$7:$H$3066)*COUNTIF($L$5,$I$7:$I$3066),MATCH(ROW($A$7:$A$3066),ROW($A$7:$A$3066)),""),ROWS($B$1:B505)),COLUMNS($A$1:B507))</f>
        <v>#NUM!</v>
      </c>
      <c r="L511" t="e">
        <f t="array" ref="L511">INDEX($A$7:$F$3066,SMALL(IF(COUNTIF($L$5,$H$7:$H$3066)*COUNTIF($L$5,$I$7:$I$3066),MATCH(ROW($A$7:$A$3066),ROW($A$7:$A$3066)),""),ROWS($B$1:C505)),COLUMNS($A$1:C507))</f>
        <v>#NUM!</v>
      </c>
      <c r="M511" t="e">
        <f t="array" ref="M511">INDEX($A$7:$F$3066,SMALL(IF(COUNTIF($L$5,$H$7:$H$3066)*COUNTIF($L$5,$I$7:$I$3066),MATCH(ROW($A$7:$A$3066),ROW($A$7:$A$3066)),""),ROWS($B$1:D505)),COLUMNS($A$1:D507))</f>
        <v>#NUM!</v>
      </c>
      <c r="N511" t="e">
        <f t="array" ref="N511">INDEX($A$7:$F$3066,SMALL(IF(COUNTIF($L$5,$H$7:$H$3066)*COUNTIF($L$5,$I$7:$I$3066),MATCH(ROW($A$7:$A$3066),ROW($A$7:$A$3066)),""),ROWS($B$1:E505)),COLUMNS($A$1:E507))</f>
        <v>#NUM!</v>
      </c>
      <c r="O511" t="e">
        <f t="array" ref="O511">INDEX($A$7:$F$3066,SMALL(IF(COUNTIF($L$5,$H$7:$H$3066)*COUNTIF($L$5,$I$7:$I$3066),MATCH(ROW($A$7:$A$3066),ROW($A$7:$A$3066)),""),ROWS($B$1:F505)),COLUMNS($A$1:F507))</f>
        <v>#NUM!</v>
      </c>
    </row>
    <row r="512" spans="1:15">
      <c r="A512" s="1">
        <f>'ScienceDirect - Initial'!A515</f>
        <v>0</v>
      </c>
      <c r="B512" s="1">
        <f>'ScienceDirect - Initial'!B515</f>
        <v>2018</v>
      </c>
      <c r="C512" s="1" t="str">
        <f>'ScienceDirect - Initial'!C515</f>
        <v>Kool, Wouter; Cushman, Fiery A.; Gershman, Samuel J.</v>
      </c>
      <c r="D512" s="1" t="str">
        <f>'ScienceDirect - Initial'!D515</f>
        <v>Chapter 7 - Competition and Cooperation Between Multiple Reinforcement Learning Systems</v>
      </c>
      <c r="E512" s="1" t="str">
        <f>'ScienceDirect - Initial'!E515</f>
        <v>Goal-Directed Decision Making</v>
      </c>
      <c r="F512" s="1" t="str">
        <f>'ScienceDirect - Initial'!F515</f>
        <v>978-0-12-812098-9</v>
      </c>
      <c r="H512" s="1">
        <v>0</v>
      </c>
      <c r="I512" s="1">
        <v>0</v>
      </c>
      <c r="J512" t="b">
        <f t="shared" si="7"/>
        <v>1</v>
      </c>
      <c r="K512" t="e">
        <f t="array" ref="K512">INDEX($A$7:$F$3066,SMALL(IF(COUNTIF($L$5,$H$7:$H$3066)*COUNTIF($L$5,$I$7:$I$3066),MATCH(ROW($A$7:$A$3066),ROW($A$7:$A$3066)),""),ROWS($B$1:B506)),COLUMNS($A$1:B508))</f>
        <v>#NUM!</v>
      </c>
      <c r="L512" t="e">
        <f t="array" ref="L512">INDEX($A$7:$F$3066,SMALL(IF(COUNTIF($L$5,$H$7:$H$3066)*COUNTIF($L$5,$I$7:$I$3066),MATCH(ROW($A$7:$A$3066),ROW($A$7:$A$3066)),""),ROWS($B$1:C506)),COLUMNS($A$1:C508))</f>
        <v>#NUM!</v>
      </c>
      <c r="M512" t="e">
        <f t="array" ref="M512">INDEX($A$7:$F$3066,SMALL(IF(COUNTIF($L$5,$H$7:$H$3066)*COUNTIF($L$5,$I$7:$I$3066),MATCH(ROW($A$7:$A$3066),ROW($A$7:$A$3066)),""),ROWS($B$1:D506)),COLUMNS($A$1:D508))</f>
        <v>#NUM!</v>
      </c>
      <c r="N512" t="e">
        <f t="array" ref="N512">INDEX($A$7:$F$3066,SMALL(IF(COUNTIF($L$5,$H$7:$H$3066)*COUNTIF($L$5,$I$7:$I$3066),MATCH(ROW($A$7:$A$3066),ROW($A$7:$A$3066)),""),ROWS($B$1:E506)),COLUMNS($A$1:E508))</f>
        <v>#NUM!</v>
      </c>
      <c r="O512" t="e">
        <f t="array" ref="O512">INDEX($A$7:$F$3066,SMALL(IF(COUNTIF($L$5,$H$7:$H$3066)*COUNTIF($L$5,$I$7:$I$3066),MATCH(ROW($A$7:$A$3066),ROW($A$7:$A$3066)),""),ROWS($B$1:F506)),COLUMNS($A$1:F508))</f>
        <v>#NUM!</v>
      </c>
    </row>
    <row r="513" spans="1:15">
      <c r="A513" s="1">
        <f>'ScienceDirect - Initial'!A516</f>
        <v>0</v>
      </c>
      <c r="B513" s="1">
        <f>'ScienceDirect - Initial'!B516</f>
        <v>1996</v>
      </c>
      <c r="C513" s="1" t="str">
        <f>'ScienceDirect - Initial'!C516</f>
        <v>Hayes, Steven C.; Gifford, Elizabeth V.; Wilson, Kelly G.</v>
      </c>
      <c r="D513" s="1" t="str">
        <f>'ScienceDirect - Initial'!D516</f>
        <v>14 Stimulus classes and stimulus relations: Arbitrarily applicable relational responding as an operant</v>
      </c>
      <c r="E513" s="1" t="str">
        <f>'ScienceDirect - Initial'!E516</f>
        <v>Advances in Psychology</v>
      </c>
      <c r="F513" s="1" t="str">
        <f>'ScienceDirect - Initial'!F516</f>
        <v>0166-4115</v>
      </c>
      <c r="H513" s="1">
        <v>0</v>
      </c>
      <c r="I513" s="1">
        <v>0</v>
      </c>
      <c r="J513" t="b">
        <f t="shared" si="7"/>
        <v>1</v>
      </c>
      <c r="K513" t="e">
        <f t="array" ref="K513">INDEX($A$7:$F$3066,SMALL(IF(COUNTIF($L$5,$H$7:$H$3066)*COUNTIF($L$5,$I$7:$I$3066),MATCH(ROW($A$7:$A$3066),ROW($A$7:$A$3066)),""),ROWS($B$1:B507)),COLUMNS($A$1:B509))</f>
        <v>#NUM!</v>
      </c>
      <c r="L513" t="e">
        <f t="array" ref="L513">INDEX($A$7:$F$3066,SMALL(IF(COUNTIF($L$5,$H$7:$H$3066)*COUNTIF($L$5,$I$7:$I$3066),MATCH(ROW($A$7:$A$3066),ROW($A$7:$A$3066)),""),ROWS($B$1:C507)),COLUMNS($A$1:C509))</f>
        <v>#NUM!</v>
      </c>
      <c r="M513" t="e">
        <f t="array" ref="M513">INDEX($A$7:$F$3066,SMALL(IF(COUNTIF($L$5,$H$7:$H$3066)*COUNTIF($L$5,$I$7:$I$3066),MATCH(ROW($A$7:$A$3066),ROW($A$7:$A$3066)),""),ROWS($B$1:D507)),COLUMNS($A$1:D509))</f>
        <v>#NUM!</v>
      </c>
      <c r="N513" t="e">
        <f t="array" ref="N513">INDEX($A$7:$F$3066,SMALL(IF(COUNTIF($L$5,$H$7:$H$3066)*COUNTIF($L$5,$I$7:$I$3066),MATCH(ROW($A$7:$A$3066),ROW($A$7:$A$3066)),""),ROWS($B$1:E507)),COLUMNS($A$1:E509))</f>
        <v>#NUM!</v>
      </c>
      <c r="O513" t="e">
        <f t="array" ref="O513">INDEX($A$7:$F$3066,SMALL(IF(COUNTIF($L$5,$H$7:$H$3066)*COUNTIF($L$5,$I$7:$I$3066),MATCH(ROW($A$7:$A$3066),ROW($A$7:$A$3066)),""),ROWS($B$1:F507)),COLUMNS($A$1:F509))</f>
        <v>#NUM!</v>
      </c>
    </row>
    <row r="514" spans="1:15">
      <c r="A514" s="1">
        <f>'ScienceDirect - Initial'!A517</f>
        <v>0</v>
      </c>
      <c r="B514" s="1">
        <f>'ScienceDirect - Initial'!B517</f>
        <v>2017</v>
      </c>
      <c r="C514" s="1" t="str">
        <f>'ScienceDirect - Initial'!C517</f>
        <v>Marini, Gaia; De Sio, Fabio; Ponte, Giovanna; Fiorito, Graziano</v>
      </c>
      <c r="D514" s="1" t="str">
        <f>'ScienceDirect - Initial'!D517</f>
        <v>1.24 - Behavioral Analysis of Learning and Memory in Cephalopods☆</v>
      </c>
      <c r="E514" s="1" t="str">
        <f>'ScienceDirect - Initial'!E517</f>
        <v>Learning and Memory: A Comprehensive Reference (Second Edition)</v>
      </c>
      <c r="F514" s="1" t="str">
        <f>'ScienceDirect - Initial'!F517</f>
        <v>978-0-12-805291-4</v>
      </c>
      <c r="H514" s="1">
        <v>0</v>
      </c>
      <c r="I514" s="1">
        <v>0</v>
      </c>
      <c r="J514" t="b">
        <f t="shared" si="7"/>
        <v>1</v>
      </c>
      <c r="K514" t="e">
        <f t="array" ref="K514">INDEX($A$7:$F$3066,SMALL(IF(COUNTIF($L$5,$H$7:$H$3066)*COUNTIF($L$5,$I$7:$I$3066),MATCH(ROW($A$7:$A$3066),ROW($A$7:$A$3066)),""),ROWS($B$1:B508)),COLUMNS($A$1:B510))</f>
        <v>#NUM!</v>
      </c>
      <c r="L514" t="e">
        <f t="array" ref="L514">INDEX($A$7:$F$3066,SMALL(IF(COUNTIF($L$5,$H$7:$H$3066)*COUNTIF($L$5,$I$7:$I$3066),MATCH(ROW($A$7:$A$3066),ROW($A$7:$A$3066)),""),ROWS($B$1:C508)),COLUMNS($A$1:C510))</f>
        <v>#NUM!</v>
      </c>
      <c r="M514" t="e">
        <f t="array" ref="M514">INDEX($A$7:$F$3066,SMALL(IF(COUNTIF($L$5,$H$7:$H$3066)*COUNTIF($L$5,$I$7:$I$3066),MATCH(ROW($A$7:$A$3066),ROW($A$7:$A$3066)),""),ROWS($B$1:D508)),COLUMNS($A$1:D510))</f>
        <v>#NUM!</v>
      </c>
      <c r="N514" t="e">
        <f t="array" ref="N514">INDEX($A$7:$F$3066,SMALL(IF(COUNTIF($L$5,$H$7:$H$3066)*COUNTIF($L$5,$I$7:$I$3066),MATCH(ROW($A$7:$A$3066),ROW($A$7:$A$3066)),""),ROWS($B$1:E508)),COLUMNS($A$1:E510))</f>
        <v>#NUM!</v>
      </c>
      <c r="O514" t="e">
        <f t="array" ref="O514">INDEX($A$7:$F$3066,SMALL(IF(COUNTIF($L$5,$H$7:$H$3066)*COUNTIF($L$5,$I$7:$I$3066),MATCH(ROW($A$7:$A$3066),ROW($A$7:$A$3066)),""),ROWS($B$1:F508)),COLUMNS($A$1:F510))</f>
        <v>#NUM!</v>
      </c>
    </row>
    <row r="515" spans="1:15">
      <c r="A515" s="1">
        <f>'ScienceDirect - Initial'!A518</f>
        <v>0</v>
      </c>
      <c r="B515" s="1">
        <f>'ScienceDirect - Initial'!B518</f>
        <v>1994</v>
      </c>
      <c r="C515" s="1" t="str">
        <f>'ScienceDirect - Initial'!C518</f>
        <v>McNally, Richard J.</v>
      </c>
      <c r="D515" s="1" t="str">
        <f>'ScienceDirect - Initial'!D518</f>
        <v>Introduction to the special series: Innovations in cognitive-behavioral approaches to schizophrenia</v>
      </c>
      <c r="E515" s="1" t="str">
        <f>'ScienceDirect - Initial'!E518</f>
        <v>Behavior Therapy</v>
      </c>
      <c r="F515" s="1">
        <f>'ScienceDirect - Initial'!F518</f>
        <v>0</v>
      </c>
      <c r="H515" s="1">
        <v>0</v>
      </c>
      <c r="I515" s="1">
        <v>0</v>
      </c>
      <c r="J515" t="b">
        <f t="shared" si="7"/>
        <v>1</v>
      </c>
      <c r="K515" t="e">
        <f t="array" ref="K515">INDEX($A$7:$F$3066,SMALL(IF(COUNTIF($L$5,$H$7:$H$3066)*COUNTIF($L$5,$I$7:$I$3066),MATCH(ROW($A$7:$A$3066),ROW($A$7:$A$3066)),""),ROWS($B$1:B509)),COLUMNS($A$1:B511))</f>
        <v>#NUM!</v>
      </c>
      <c r="L515" t="e">
        <f t="array" ref="L515">INDEX($A$7:$F$3066,SMALL(IF(COUNTIF($L$5,$H$7:$H$3066)*COUNTIF($L$5,$I$7:$I$3066),MATCH(ROW($A$7:$A$3066),ROW($A$7:$A$3066)),""),ROWS($B$1:C509)),COLUMNS($A$1:C511))</f>
        <v>#NUM!</v>
      </c>
      <c r="M515" t="e">
        <f t="array" ref="M515">INDEX($A$7:$F$3066,SMALL(IF(COUNTIF($L$5,$H$7:$H$3066)*COUNTIF($L$5,$I$7:$I$3066),MATCH(ROW($A$7:$A$3066),ROW($A$7:$A$3066)),""),ROWS($B$1:D509)),COLUMNS($A$1:D511))</f>
        <v>#NUM!</v>
      </c>
      <c r="N515" t="e">
        <f t="array" ref="N515">INDEX($A$7:$F$3066,SMALL(IF(COUNTIF($L$5,$H$7:$H$3066)*COUNTIF($L$5,$I$7:$I$3066),MATCH(ROW($A$7:$A$3066),ROW($A$7:$A$3066)),""),ROWS($B$1:E509)),COLUMNS($A$1:E511))</f>
        <v>#NUM!</v>
      </c>
      <c r="O515" t="e">
        <f t="array" ref="O515">INDEX($A$7:$F$3066,SMALL(IF(COUNTIF($L$5,$H$7:$H$3066)*COUNTIF($L$5,$I$7:$I$3066),MATCH(ROW($A$7:$A$3066),ROW($A$7:$A$3066)),""),ROWS($B$1:F509)),COLUMNS($A$1:F511))</f>
        <v>#NUM!</v>
      </c>
    </row>
    <row r="516" spans="1:15">
      <c r="A516" s="1">
        <f>'ScienceDirect - Initial'!A519</f>
        <v>0</v>
      </c>
      <c r="B516" s="1">
        <f>'ScienceDirect - Initial'!B519</f>
        <v>2016</v>
      </c>
      <c r="C516" s="1" t="str">
        <f>'ScienceDirect - Initial'!C519</f>
        <v>Jensen, Mark P.; Ehde, Dawn M.; Day, Melissa A.</v>
      </c>
      <c r="D516" s="1" t="str">
        <f>'ScienceDirect - Initial'!D519</f>
        <v>The Behavioral Activation and Inhibition Systems: Implications for Understanding and Treating Chronic Pain</v>
      </c>
      <c r="E516" s="1" t="str">
        <f>'ScienceDirect - Initial'!E519</f>
        <v>The Journal of Pain</v>
      </c>
      <c r="F516" s="1">
        <f>'ScienceDirect - Initial'!F519</f>
        <v>0</v>
      </c>
      <c r="H516" s="1">
        <v>0</v>
      </c>
      <c r="I516" s="1">
        <v>0</v>
      </c>
      <c r="J516" t="b">
        <f t="shared" si="7"/>
        <v>1</v>
      </c>
      <c r="K516" t="e">
        <f t="array" ref="K516">INDEX($A$7:$F$3066,SMALL(IF(COUNTIF($L$5,$H$7:$H$3066)*COUNTIF($L$5,$I$7:$I$3066),MATCH(ROW($A$7:$A$3066),ROW($A$7:$A$3066)),""),ROWS($B$1:B510)),COLUMNS($A$1:B512))</f>
        <v>#NUM!</v>
      </c>
      <c r="L516" t="e">
        <f t="array" ref="L516">INDEX($A$7:$F$3066,SMALL(IF(COUNTIF($L$5,$H$7:$H$3066)*COUNTIF($L$5,$I$7:$I$3066),MATCH(ROW($A$7:$A$3066),ROW($A$7:$A$3066)),""),ROWS($B$1:C510)),COLUMNS($A$1:C512))</f>
        <v>#NUM!</v>
      </c>
      <c r="M516" t="e">
        <f t="array" ref="M516">INDEX($A$7:$F$3066,SMALL(IF(COUNTIF($L$5,$H$7:$H$3066)*COUNTIF($L$5,$I$7:$I$3066),MATCH(ROW($A$7:$A$3066),ROW($A$7:$A$3066)),""),ROWS($B$1:D510)),COLUMNS($A$1:D512))</f>
        <v>#NUM!</v>
      </c>
      <c r="N516" t="e">
        <f t="array" ref="N516">INDEX($A$7:$F$3066,SMALL(IF(COUNTIF($L$5,$H$7:$H$3066)*COUNTIF($L$5,$I$7:$I$3066),MATCH(ROW($A$7:$A$3066),ROW($A$7:$A$3066)),""),ROWS($B$1:E510)),COLUMNS($A$1:E512))</f>
        <v>#NUM!</v>
      </c>
      <c r="O516" t="e">
        <f t="array" ref="O516">INDEX($A$7:$F$3066,SMALL(IF(COUNTIF($L$5,$H$7:$H$3066)*COUNTIF($L$5,$I$7:$I$3066),MATCH(ROW($A$7:$A$3066),ROW($A$7:$A$3066)),""),ROWS($B$1:F510)),COLUMNS($A$1:F512))</f>
        <v>#NUM!</v>
      </c>
    </row>
    <row r="517" spans="1:15">
      <c r="A517" s="1">
        <f>'ScienceDirect - Initial'!A520</f>
        <v>0</v>
      </c>
      <c r="B517" s="1">
        <f>'ScienceDirect - Initial'!B520</f>
        <v>2020</v>
      </c>
      <c r="C517" s="1" t="str">
        <f>'ScienceDirect - Initial'!C520</f>
        <v>Wu, Monica S.; Thamrin, Hardian; Pérez, Jocelyn</v>
      </c>
      <c r="D517" s="1" t="str">
        <f>'ScienceDirect - Initial'!D520</f>
        <v>Chapter 11 - Exposure with response prevention for obsessive-compulsive disorder in children and adolescents</v>
      </c>
      <c r="E517" s="1" t="str">
        <f>'ScienceDirect - Initial'!E520</f>
        <v>Exposure Therapy for Children with Anxiety and OCD</v>
      </c>
      <c r="F517" s="1" t="str">
        <f>'ScienceDirect - Initial'!F520</f>
        <v>978-0-12-815915-6</v>
      </c>
      <c r="H517" s="1">
        <v>0</v>
      </c>
      <c r="I517" s="1">
        <v>0</v>
      </c>
      <c r="J517" t="b">
        <f t="shared" si="7"/>
        <v>1</v>
      </c>
      <c r="K517" t="e">
        <f t="array" ref="K517">INDEX($A$7:$F$3066,SMALL(IF(COUNTIF($L$5,$H$7:$H$3066)*COUNTIF($L$5,$I$7:$I$3066),MATCH(ROW($A$7:$A$3066),ROW($A$7:$A$3066)),""),ROWS($B$1:B511)),COLUMNS($A$1:B513))</f>
        <v>#NUM!</v>
      </c>
      <c r="L517" t="e">
        <f t="array" ref="L517">INDEX($A$7:$F$3066,SMALL(IF(COUNTIF($L$5,$H$7:$H$3066)*COUNTIF($L$5,$I$7:$I$3066),MATCH(ROW($A$7:$A$3066),ROW($A$7:$A$3066)),""),ROWS($B$1:C511)),COLUMNS($A$1:C513))</f>
        <v>#NUM!</v>
      </c>
      <c r="M517" t="e">
        <f t="array" ref="M517">INDEX($A$7:$F$3066,SMALL(IF(COUNTIF($L$5,$H$7:$H$3066)*COUNTIF($L$5,$I$7:$I$3066),MATCH(ROW($A$7:$A$3066),ROW($A$7:$A$3066)),""),ROWS($B$1:D511)),COLUMNS($A$1:D513))</f>
        <v>#NUM!</v>
      </c>
      <c r="N517" t="e">
        <f t="array" ref="N517">INDEX($A$7:$F$3066,SMALL(IF(COUNTIF($L$5,$H$7:$H$3066)*COUNTIF($L$5,$I$7:$I$3066),MATCH(ROW($A$7:$A$3066),ROW($A$7:$A$3066)),""),ROWS($B$1:E511)),COLUMNS($A$1:E513))</f>
        <v>#NUM!</v>
      </c>
      <c r="O517" t="e">
        <f t="array" ref="O517">INDEX($A$7:$F$3066,SMALL(IF(COUNTIF($L$5,$H$7:$H$3066)*COUNTIF($L$5,$I$7:$I$3066),MATCH(ROW($A$7:$A$3066),ROW($A$7:$A$3066)),""),ROWS($B$1:F511)),COLUMNS($A$1:F513))</f>
        <v>#NUM!</v>
      </c>
    </row>
    <row r="518" spans="1:15">
      <c r="A518" s="1">
        <f>'ScienceDirect - Initial'!A521</f>
        <v>0</v>
      </c>
      <c r="B518" s="1">
        <f>'ScienceDirect - Initial'!B521</f>
        <v>2007</v>
      </c>
      <c r="C518" s="1" t="str">
        <f>'ScienceDirect - Initial'!C521</f>
        <v>Molet, M.; Craddock, P.; Leconte, C.; Rosas, J.-M.</v>
      </c>
      <c r="D518" s="1" t="str">
        <f>'ScienceDirect - Initial'!D521</f>
        <v>Rôle du contexte dans l'extinction du jugement causal : implications pour la thérapie comportementale</v>
      </c>
      <c r="E518" s="1" t="str">
        <f>'ScienceDirect - Initial'!E521</f>
        <v>Psychologie Française</v>
      </c>
      <c r="F518" s="1">
        <f>'ScienceDirect - Initial'!F521</f>
        <v>0</v>
      </c>
      <c r="H518" s="1">
        <v>0</v>
      </c>
      <c r="I518" s="1">
        <v>0</v>
      </c>
      <c r="J518" t="b">
        <f t="shared" si="7"/>
        <v>1</v>
      </c>
      <c r="K518" t="e">
        <f t="array" ref="K518">INDEX($A$7:$F$3066,SMALL(IF(COUNTIF($L$5,$H$7:$H$3066)*COUNTIF($L$5,$I$7:$I$3066),MATCH(ROW($A$7:$A$3066),ROW($A$7:$A$3066)),""),ROWS($B$1:B512)),COLUMNS($A$1:B514))</f>
        <v>#NUM!</v>
      </c>
      <c r="L518" t="e">
        <f t="array" ref="L518">INDEX($A$7:$F$3066,SMALL(IF(COUNTIF($L$5,$H$7:$H$3066)*COUNTIF($L$5,$I$7:$I$3066),MATCH(ROW($A$7:$A$3066),ROW($A$7:$A$3066)),""),ROWS($B$1:C512)),COLUMNS($A$1:C514))</f>
        <v>#NUM!</v>
      </c>
      <c r="M518" t="e">
        <f t="array" ref="M518">INDEX($A$7:$F$3066,SMALL(IF(COUNTIF($L$5,$H$7:$H$3066)*COUNTIF($L$5,$I$7:$I$3066),MATCH(ROW($A$7:$A$3066),ROW($A$7:$A$3066)),""),ROWS($B$1:D512)),COLUMNS($A$1:D514))</f>
        <v>#NUM!</v>
      </c>
      <c r="N518" t="e">
        <f t="array" ref="N518">INDEX($A$7:$F$3066,SMALL(IF(COUNTIF($L$5,$H$7:$H$3066)*COUNTIF($L$5,$I$7:$I$3066),MATCH(ROW($A$7:$A$3066),ROW($A$7:$A$3066)),""),ROWS($B$1:E512)),COLUMNS($A$1:E514))</f>
        <v>#NUM!</v>
      </c>
      <c r="O518" t="e">
        <f t="array" ref="O518">INDEX($A$7:$F$3066,SMALL(IF(COUNTIF($L$5,$H$7:$H$3066)*COUNTIF($L$5,$I$7:$I$3066),MATCH(ROW($A$7:$A$3066),ROW($A$7:$A$3066)),""),ROWS($B$1:F512)),COLUMNS($A$1:F514))</f>
        <v>#NUM!</v>
      </c>
    </row>
    <row r="519" spans="1:15">
      <c r="A519" s="1">
        <f>'ScienceDirect - Initial'!A522</f>
        <v>0</v>
      </c>
      <c r="B519" s="1">
        <f>'ScienceDirect - Initial'!B522</f>
        <v>2018</v>
      </c>
      <c r="C519" s="1" t="str">
        <f>'ScienceDirect - Initial'!C522</f>
        <v>Boddez, Yannick</v>
      </c>
      <c r="D519" s="1" t="str">
        <f>'ScienceDirect - Initial'!D522</f>
        <v>The presence of your absence: A conditioning theory of grief</v>
      </c>
      <c r="E519" s="1" t="str">
        <f>'ScienceDirect - Initial'!E522</f>
        <v>Behaviour Research and Therapy</v>
      </c>
      <c r="F519" s="1">
        <f>'ScienceDirect - Initial'!F522</f>
        <v>0</v>
      </c>
      <c r="H519" s="1">
        <v>0</v>
      </c>
      <c r="I519" s="1">
        <v>0</v>
      </c>
      <c r="J519" t="b">
        <f t="shared" si="7"/>
        <v>1</v>
      </c>
      <c r="K519" t="e">
        <f t="array" ref="K519">INDEX($A$7:$F$3066,SMALL(IF(COUNTIF($L$5,$H$7:$H$3066)*COUNTIF($L$5,$I$7:$I$3066),MATCH(ROW($A$7:$A$3066),ROW($A$7:$A$3066)),""),ROWS($B$1:B513)),COLUMNS($A$1:B515))</f>
        <v>#NUM!</v>
      </c>
      <c r="L519" t="e">
        <f t="array" ref="L519">INDEX($A$7:$F$3066,SMALL(IF(COUNTIF($L$5,$H$7:$H$3066)*COUNTIF($L$5,$I$7:$I$3066),MATCH(ROW($A$7:$A$3066),ROW($A$7:$A$3066)),""),ROWS($B$1:C513)),COLUMNS($A$1:C515))</f>
        <v>#NUM!</v>
      </c>
      <c r="M519" t="e">
        <f t="array" ref="M519">INDEX($A$7:$F$3066,SMALL(IF(COUNTIF($L$5,$H$7:$H$3066)*COUNTIF($L$5,$I$7:$I$3066),MATCH(ROW($A$7:$A$3066),ROW($A$7:$A$3066)),""),ROWS($B$1:D513)),COLUMNS($A$1:D515))</f>
        <v>#NUM!</v>
      </c>
      <c r="N519" t="e">
        <f t="array" ref="N519">INDEX($A$7:$F$3066,SMALL(IF(COUNTIF($L$5,$H$7:$H$3066)*COUNTIF($L$5,$I$7:$I$3066),MATCH(ROW($A$7:$A$3066),ROW($A$7:$A$3066)),""),ROWS($B$1:E513)),COLUMNS($A$1:E515))</f>
        <v>#NUM!</v>
      </c>
      <c r="O519" t="e">
        <f t="array" ref="O519">INDEX($A$7:$F$3066,SMALL(IF(COUNTIF($L$5,$H$7:$H$3066)*COUNTIF($L$5,$I$7:$I$3066),MATCH(ROW($A$7:$A$3066),ROW($A$7:$A$3066)),""),ROWS($B$1:F513)),COLUMNS($A$1:F515))</f>
        <v>#NUM!</v>
      </c>
    </row>
    <row r="520" spans="1:15">
      <c r="A520" s="1">
        <f>'ScienceDirect - Initial'!A523</f>
        <v>0</v>
      </c>
      <c r="B520" s="1">
        <f>'ScienceDirect - Initial'!B523</f>
        <v>1998</v>
      </c>
      <c r="C520" s="1" t="str">
        <f>'ScienceDirect - Initial'!C523</f>
        <v>Follette, William C.</v>
      </c>
      <c r="D520" s="1" t="str">
        <f>'ScienceDirect - Initial'!D523</f>
        <v>Expanding the domains of clinical behaviorism: A comment on dougher</v>
      </c>
      <c r="E520" s="1" t="str">
        <f>'ScienceDirect - Initial'!E523</f>
        <v>Behavior Therapy</v>
      </c>
      <c r="F520" s="1">
        <f>'ScienceDirect - Initial'!F523</f>
        <v>0</v>
      </c>
      <c r="H520" s="1">
        <v>0</v>
      </c>
      <c r="I520" s="1">
        <v>0</v>
      </c>
      <c r="J520" t="b">
        <f t="shared" ref="J520:J583" si="8">IF(ISBLANK(I520),FALSE,IF(EXACT(H520, I520),TRUE,FALSE))</f>
        <v>1</v>
      </c>
      <c r="K520" t="e">
        <f t="array" ref="K520">INDEX($A$7:$F$3066,SMALL(IF(COUNTIF($L$5,$H$7:$H$3066)*COUNTIF($L$5,$I$7:$I$3066),MATCH(ROW($A$7:$A$3066),ROW($A$7:$A$3066)),""),ROWS($B$1:B514)),COLUMNS($A$1:B516))</f>
        <v>#NUM!</v>
      </c>
      <c r="L520" t="e">
        <f t="array" ref="L520">INDEX($A$7:$F$3066,SMALL(IF(COUNTIF($L$5,$H$7:$H$3066)*COUNTIF($L$5,$I$7:$I$3066),MATCH(ROW($A$7:$A$3066),ROW($A$7:$A$3066)),""),ROWS($B$1:C514)),COLUMNS($A$1:C516))</f>
        <v>#NUM!</v>
      </c>
      <c r="M520" t="e">
        <f t="array" ref="M520">INDEX($A$7:$F$3066,SMALL(IF(COUNTIF($L$5,$H$7:$H$3066)*COUNTIF($L$5,$I$7:$I$3066),MATCH(ROW($A$7:$A$3066),ROW($A$7:$A$3066)),""),ROWS($B$1:D514)),COLUMNS($A$1:D516))</f>
        <v>#NUM!</v>
      </c>
      <c r="N520" t="e">
        <f t="array" ref="N520">INDEX($A$7:$F$3066,SMALL(IF(COUNTIF($L$5,$H$7:$H$3066)*COUNTIF($L$5,$I$7:$I$3066),MATCH(ROW($A$7:$A$3066),ROW($A$7:$A$3066)),""),ROWS($B$1:E514)),COLUMNS($A$1:E516))</f>
        <v>#NUM!</v>
      </c>
      <c r="O520" t="e">
        <f t="array" ref="O520">INDEX($A$7:$F$3066,SMALL(IF(COUNTIF($L$5,$H$7:$H$3066)*COUNTIF($L$5,$I$7:$I$3066),MATCH(ROW($A$7:$A$3066),ROW($A$7:$A$3066)),""),ROWS($B$1:F514)),COLUMNS($A$1:F516))</f>
        <v>#NUM!</v>
      </c>
    </row>
    <row r="521" spans="1:15">
      <c r="A521" s="1">
        <f>'ScienceDirect - Initial'!A524</f>
        <v>0</v>
      </c>
      <c r="B521" s="1">
        <f>'ScienceDirect - Initial'!B524</f>
        <v>2016</v>
      </c>
      <c r="C521" s="1" t="str">
        <f>'ScienceDirect - Initial'!C524</f>
        <v>Dour, Halina J.; Brown, Lily A.; Craske, Michelle G.</v>
      </c>
      <c r="D521" s="1" t="str">
        <f>'ScienceDirect - Initial'!D524</f>
        <v>Positive valence reduces susceptibility to return of fear and enhances approach behavior</v>
      </c>
      <c r="E521" s="1" t="str">
        <f>'ScienceDirect - Initial'!E524</f>
        <v>Journal of Behavior Therapy and Experimental Psychiatry</v>
      </c>
      <c r="F521" s="1">
        <f>'ScienceDirect - Initial'!F524</f>
        <v>0</v>
      </c>
      <c r="H521" s="1">
        <v>0</v>
      </c>
      <c r="I521" s="1">
        <v>0</v>
      </c>
      <c r="J521" t="b">
        <f t="shared" si="8"/>
        <v>1</v>
      </c>
      <c r="K521" t="e">
        <f t="array" ref="K521">INDEX($A$7:$F$3066,SMALL(IF(COUNTIF($L$5,$H$7:$H$3066)*COUNTIF($L$5,$I$7:$I$3066),MATCH(ROW($A$7:$A$3066),ROW($A$7:$A$3066)),""),ROWS($B$1:B515)),COLUMNS($A$1:B517))</f>
        <v>#NUM!</v>
      </c>
      <c r="L521" t="e">
        <f t="array" ref="L521">INDEX($A$7:$F$3066,SMALL(IF(COUNTIF($L$5,$H$7:$H$3066)*COUNTIF($L$5,$I$7:$I$3066),MATCH(ROW($A$7:$A$3066),ROW($A$7:$A$3066)),""),ROWS($B$1:C515)),COLUMNS($A$1:C517))</f>
        <v>#NUM!</v>
      </c>
      <c r="M521" t="e">
        <f t="array" ref="M521">INDEX($A$7:$F$3066,SMALL(IF(COUNTIF($L$5,$H$7:$H$3066)*COUNTIF($L$5,$I$7:$I$3066),MATCH(ROW($A$7:$A$3066),ROW($A$7:$A$3066)),""),ROWS($B$1:D515)),COLUMNS($A$1:D517))</f>
        <v>#NUM!</v>
      </c>
      <c r="N521" t="e">
        <f t="array" ref="N521">INDEX($A$7:$F$3066,SMALL(IF(COUNTIF($L$5,$H$7:$H$3066)*COUNTIF($L$5,$I$7:$I$3066),MATCH(ROW($A$7:$A$3066),ROW($A$7:$A$3066)),""),ROWS($B$1:E515)),COLUMNS($A$1:E517))</f>
        <v>#NUM!</v>
      </c>
      <c r="O521" t="e">
        <f t="array" ref="O521">INDEX($A$7:$F$3066,SMALL(IF(COUNTIF($L$5,$H$7:$H$3066)*COUNTIF($L$5,$I$7:$I$3066),MATCH(ROW($A$7:$A$3066),ROW($A$7:$A$3066)),""),ROWS($B$1:F515)),COLUMNS($A$1:F517))</f>
        <v>#NUM!</v>
      </c>
    </row>
    <row r="522" spans="1:15">
      <c r="A522" s="1">
        <f>'ScienceDirect - Initial'!A525</f>
        <v>0</v>
      </c>
      <c r="B522" s="1">
        <f>'ScienceDirect - Initial'!B525</f>
        <v>2020</v>
      </c>
      <c r="C522" s="1" t="str">
        <f>'ScienceDirect - Initial'!C525</f>
        <v>Fadool, Debra Ann; Colling, Louis John</v>
      </c>
      <c r="D522" s="1" t="str">
        <f>'ScienceDirect - Initial'!D525</f>
        <v>Role of Olfaction for Eating Behavior</v>
      </c>
      <c r="E522" s="1" t="str">
        <f>'ScienceDirect - Initial'!E525</f>
        <v>Reference Module in Neuroscience and Biobehavioral Psychology</v>
      </c>
      <c r="F522" s="1" t="str">
        <f>'ScienceDirect - Initial'!F525</f>
        <v>978-0-12-809324-5</v>
      </c>
      <c r="H522" s="1">
        <v>0</v>
      </c>
      <c r="I522" s="1">
        <v>0</v>
      </c>
      <c r="J522" t="b">
        <f t="shared" si="8"/>
        <v>1</v>
      </c>
      <c r="K522" t="e">
        <f t="array" ref="K522">INDEX($A$7:$F$3066,SMALL(IF(COUNTIF($L$5,$H$7:$H$3066)*COUNTIF($L$5,$I$7:$I$3066),MATCH(ROW($A$7:$A$3066),ROW($A$7:$A$3066)),""),ROWS($B$1:B516)),COLUMNS($A$1:B518))</f>
        <v>#NUM!</v>
      </c>
      <c r="L522" t="e">
        <f t="array" ref="L522">INDEX($A$7:$F$3066,SMALL(IF(COUNTIF($L$5,$H$7:$H$3066)*COUNTIF($L$5,$I$7:$I$3066),MATCH(ROW($A$7:$A$3066),ROW($A$7:$A$3066)),""),ROWS($B$1:C516)),COLUMNS($A$1:C518))</f>
        <v>#NUM!</v>
      </c>
      <c r="M522" t="e">
        <f t="array" ref="M522">INDEX($A$7:$F$3066,SMALL(IF(COUNTIF($L$5,$H$7:$H$3066)*COUNTIF($L$5,$I$7:$I$3066),MATCH(ROW($A$7:$A$3066),ROW($A$7:$A$3066)),""),ROWS($B$1:D516)),COLUMNS($A$1:D518))</f>
        <v>#NUM!</v>
      </c>
      <c r="N522" t="e">
        <f t="array" ref="N522">INDEX($A$7:$F$3066,SMALL(IF(COUNTIF($L$5,$H$7:$H$3066)*COUNTIF($L$5,$I$7:$I$3066),MATCH(ROW($A$7:$A$3066),ROW($A$7:$A$3066)),""),ROWS($B$1:E516)),COLUMNS($A$1:E518))</f>
        <v>#NUM!</v>
      </c>
      <c r="O522" t="e">
        <f t="array" ref="O522">INDEX($A$7:$F$3066,SMALL(IF(COUNTIF($L$5,$H$7:$H$3066)*COUNTIF($L$5,$I$7:$I$3066),MATCH(ROW($A$7:$A$3066),ROW($A$7:$A$3066)),""),ROWS($B$1:F516)),COLUMNS($A$1:F518))</f>
        <v>#NUM!</v>
      </c>
    </row>
    <row r="523" spans="1:15">
      <c r="A523" s="1">
        <f>'ScienceDirect - Initial'!A526</f>
        <v>0</v>
      </c>
      <c r="B523" s="1">
        <f>'ScienceDirect - Initial'!B526</f>
        <v>2017</v>
      </c>
      <c r="C523" s="1" t="str">
        <f>'ScienceDirect - Initial'!C526</f>
        <v>Hubbard, Timothy L.</v>
      </c>
      <c r="D523" s="1" t="str">
        <f>'ScienceDirect - Initial'!D526</f>
        <v>Toward a general theory of momentum-like effects</v>
      </c>
      <c r="E523" s="1" t="str">
        <f>'ScienceDirect - Initial'!E526</f>
        <v>SQAB 2016: Persistence and Relapse</v>
      </c>
      <c r="F523" s="1">
        <f>'ScienceDirect - Initial'!F526</f>
        <v>0</v>
      </c>
      <c r="H523" s="1">
        <v>0</v>
      </c>
      <c r="I523" s="1">
        <v>0</v>
      </c>
      <c r="J523" t="b">
        <f t="shared" si="8"/>
        <v>1</v>
      </c>
      <c r="K523" t="e">
        <f t="array" ref="K523">INDEX($A$7:$F$3066,SMALL(IF(COUNTIF($L$5,$H$7:$H$3066)*COUNTIF($L$5,$I$7:$I$3066),MATCH(ROW($A$7:$A$3066),ROW($A$7:$A$3066)),""),ROWS($B$1:B517)),COLUMNS($A$1:B519))</f>
        <v>#NUM!</v>
      </c>
      <c r="L523" t="e">
        <f t="array" ref="L523">INDEX($A$7:$F$3066,SMALL(IF(COUNTIF($L$5,$H$7:$H$3066)*COUNTIF($L$5,$I$7:$I$3066),MATCH(ROW($A$7:$A$3066),ROW($A$7:$A$3066)),""),ROWS($B$1:C517)),COLUMNS($A$1:C519))</f>
        <v>#NUM!</v>
      </c>
      <c r="M523" t="e">
        <f t="array" ref="M523">INDEX($A$7:$F$3066,SMALL(IF(COUNTIF($L$5,$H$7:$H$3066)*COUNTIF($L$5,$I$7:$I$3066),MATCH(ROW($A$7:$A$3066),ROW($A$7:$A$3066)),""),ROWS($B$1:D517)),COLUMNS($A$1:D519))</f>
        <v>#NUM!</v>
      </c>
      <c r="N523" t="e">
        <f t="array" ref="N523">INDEX($A$7:$F$3066,SMALL(IF(COUNTIF($L$5,$H$7:$H$3066)*COUNTIF($L$5,$I$7:$I$3066),MATCH(ROW($A$7:$A$3066),ROW($A$7:$A$3066)),""),ROWS($B$1:E517)),COLUMNS($A$1:E519))</f>
        <v>#NUM!</v>
      </c>
      <c r="O523" t="e">
        <f t="array" ref="O523">INDEX($A$7:$F$3066,SMALL(IF(COUNTIF($L$5,$H$7:$H$3066)*COUNTIF($L$5,$I$7:$I$3066),MATCH(ROW($A$7:$A$3066),ROW($A$7:$A$3066)),""),ROWS($B$1:F517)),COLUMNS($A$1:F519))</f>
        <v>#NUM!</v>
      </c>
    </row>
    <row r="524" spans="1:15">
      <c r="A524" s="1">
        <f>'ScienceDirect - Initial'!A527</f>
        <v>0</v>
      </c>
      <c r="B524" s="1">
        <f>'ScienceDirect - Initial'!B527</f>
        <v>2016</v>
      </c>
      <c r="C524" s="1" t="str">
        <f>'ScienceDirect - Initial'!C527</f>
        <v>McGinn, M. Adrienne; Edwards, Scott</v>
      </c>
      <c r="D524" s="1" t="str">
        <f>'ScienceDirect - Initial'!D527</f>
        <v>Chapter 83 - Corticotropin-Releasing Factor Signaling at the Intersection of Pain and Opioid Addiction</v>
      </c>
      <c r="E524" s="1" t="str">
        <f>'ScienceDirect - Initial'!E527</f>
        <v>Neuropathology of Drug Addictions and Substance Misuse</v>
      </c>
      <c r="F524" s="1" t="str">
        <f>'ScienceDirect - Initial'!F527</f>
        <v>978-0-12-800213-1</v>
      </c>
      <c r="H524" s="1">
        <v>0</v>
      </c>
      <c r="I524" s="1">
        <v>0</v>
      </c>
      <c r="J524" t="b">
        <f t="shared" si="8"/>
        <v>1</v>
      </c>
      <c r="K524" t="e">
        <f t="array" ref="K524">INDEX($A$7:$F$3066,SMALL(IF(COUNTIF($L$5,$H$7:$H$3066)*COUNTIF($L$5,$I$7:$I$3066),MATCH(ROW($A$7:$A$3066),ROW($A$7:$A$3066)),""),ROWS($B$1:B518)),COLUMNS($A$1:B520))</f>
        <v>#NUM!</v>
      </c>
      <c r="L524" t="e">
        <f t="array" ref="L524">INDEX($A$7:$F$3066,SMALL(IF(COUNTIF($L$5,$H$7:$H$3066)*COUNTIF($L$5,$I$7:$I$3066),MATCH(ROW($A$7:$A$3066),ROW($A$7:$A$3066)),""),ROWS($B$1:C518)),COLUMNS($A$1:C520))</f>
        <v>#NUM!</v>
      </c>
      <c r="M524" t="e">
        <f t="array" ref="M524">INDEX($A$7:$F$3066,SMALL(IF(COUNTIF($L$5,$H$7:$H$3066)*COUNTIF($L$5,$I$7:$I$3066),MATCH(ROW($A$7:$A$3066),ROW($A$7:$A$3066)),""),ROWS($B$1:D518)),COLUMNS($A$1:D520))</f>
        <v>#NUM!</v>
      </c>
      <c r="N524" t="e">
        <f t="array" ref="N524">INDEX($A$7:$F$3066,SMALL(IF(COUNTIF($L$5,$H$7:$H$3066)*COUNTIF($L$5,$I$7:$I$3066),MATCH(ROW($A$7:$A$3066),ROW($A$7:$A$3066)),""),ROWS($B$1:E518)),COLUMNS($A$1:E520))</f>
        <v>#NUM!</v>
      </c>
      <c r="O524" t="e">
        <f t="array" ref="O524">INDEX($A$7:$F$3066,SMALL(IF(COUNTIF($L$5,$H$7:$H$3066)*COUNTIF($L$5,$I$7:$I$3066),MATCH(ROW($A$7:$A$3066),ROW($A$7:$A$3066)),""),ROWS($B$1:F518)),COLUMNS($A$1:F520))</f>
        <v>#NUM!</v>
      </c>
    </row>
    <row r="525" spans="1:15">
      <c r="A525" s="1">
        <f>'ScienceDirect - Initial'!A528</f>
        <v>0</v>
      </c>
      <c r="B525" s="1">
        <f>'ScienceDirect - Initial'!B528</f>
        <v>2020</v>
      </c>
      <c r="C525" s="1" t="str">
        <f>'ScienceDirect - Initial'!C528</f>
        <v>Mendl, Michael; Paul, Elizabeth S.</v>
      </c>
      <c r="D525" s="1" t="str">
        <f>'ScienceDirect - Initial'!D528</f>
        <v>Animal affect and decision-making</v>
      </c>
      <c r="E525" s="1" t="str">
        <f>'ScienceDirect - Initial'!E528</f>
        <v>Neuroscience &amp; Biobehavioral Reviews</v>
      </c>
      <c r="F525" s="1">
        <f>'ScienceDirect - Initial'!F528</f>
        <v>0</v>
      </c>
      <c r="H525" s="1">
        <v>0</v>
      </c>
      <c r="I525" s="1">
        <v>0</v>
      </c>
      <c r="J525" t="b">
        <f t="shared" si="8"/>
        <v>1</v>
      </c>
      <c r="K525" t="e">
        <f t="array" ref="K525">INDEX($A$7:$F$3066,SMALL(IF(COUNTIF($L$5,$H$7:$H$3066)*COUNTIF($L$5,$I$7:$I$3066),MATCH(ROW($A$7:$A$3066),ROW($A$7:$A$3066)),""),ROWS($B$1:B519)),COLUMNS($A$1:B521))</f>
        <v>#NUM!</v>
      </c>
      <c r="L525" t="e">
        <f t="array" ref="L525">INDEX($A$7:$F$3066,SMALL(IF(COUNTIF($L$5,$H$7:$H$3066)*COUNTIF($L$5,$I$7:$I$3066),MATCH(ROW($A$7:$A$3066),ROW($A$7:$A$3066)),""),ROWS($B$1:C519)),COLUMNS($A$1:C521))</f>
        <v>#NUM!</v>
      </c>
      <c r="M525" t="e">
        <f t="array" ref="M525">INDEX($A$7:$F$3066,SMALL(IF(COUNTIF($L$5,$H$7:$H$3066)*COUNTIF($L$5,$I$7:$I$3066),MATCH(ROW($A$7:$A$3066),ROW($A$7:$A$3066)),""),ROWS($B$1:D519)),COLUMNS($A$1:D521))</f>
        <v>#NUM!</v>
      </c>
      <c r="N525" t="e">
        <f t="array" ref="N525">INDEX($A$7:$F$3066,SMALL(IF(COUNTIF($L$5,$H$7:$H$3066)*COUNTIF($L$5,$I$7:$I$3066),MATCH(ROW($A$7:$A$3066),ROW($A$7:$A$3066)),""),ROWS($B$1:E519)),COLUMNS($A$1:E521))</f>
        <v>#NUM!</v>
      </c>
      <c r="O525" t="e">
        <f t="array" ref="O525">INDEX($A$7:$F$3066,SMALL(IF(COUNTIF($L$5,$H$7:$H$3066)*COUNTIF($L$5,$I$7:$I$3066),MATCH(ROW($A$7:$A$3066),ROW($A$7:$A$3066)),""),ROWS($B$1:F519)),COLUMNS($A$1:F521))</f>
        <v>#NUM!</v>
      </c>
    </row>
    <row r="526" spans="1:15">
      <c r="A526" s="1">
        <f>'ScienceDirect - Initial'!A529</f>
        <v>0</v>
      </c>
      <c r="B526" s="1">
        <f>'ScienceDirect - Initial'!B529</f>
        <v>2020</v>
      </c>
      <c r="C526" s="1" t="str">
        <f>'ScienceDirect - Initial'!C529</f>
        <v>Kalmbach, David A.; Cheng, Philip; O’Brien, Louise M.; Swanson, Leslie M.; Sangha, Roopina; Sen, Srijan; Guille, Constance; Cuamatzi-Castelan, Andrea; Henry, Alasdair L.; Roth, Thomas; Drake, Christopher L.</v>
      </c>
      <c r="D526" s="1" t="str">
        <f>'ScienceDirect - Initial'!D529</f>
        <v>A randomized controlled trial of digital cognitive behavioral therapy for insomnia in pregnant women</v>
      </c>
      <c r="E526" s="1" t="str">
        <f>'ScienceDirect - Initial'!E529</f>
        <v>Sleep Medicine</v>
      </c>
      <c r="F526" s="1">
        <f>'ScienceDirect - Initial'!F529</f>
        <v>0</v>
      </c>
      <c r="H526" s="1">
        <v>0</v>
      </c>
      <c r="I526" s="1">
        <v>0</v>
      </c>
      <c r="J526" t="b">
        <f t="shared" si="8"/>
        <v>1</v>
      </c>
      <c r="K526" t="e">
        <f t="array" ref="K526">INDEX($A$7:$F$3066,SMALL(IF(COUNTIF($L$5,$H$7:$H$3066)*COUNTIF($L$5,$I$7:$I$3066),MATCH(ROW($A$7:$A$3066),ROW($A$7:$A$3066)),""),ROWS($B$1:B520)),COLUMNS($A$1:B522))</f>
        <v>#NUM!</v>
      </c>
      <c r="L526" t="e">
        <f t="array" ref="L526">INDEX($A$7:$F$3066,SMALL(IF(COUNTIF($L$5,$H$7:$H$3066)*COUNTIF($L$5,$I$7:$I$3066),MATCH(ROW($A$7:$A$3066),ROW($A$7:$A$3066)),""),ROWS($B$1:C520)),COLUMNS($A$1:C522))</f>
        <v>#NUM!</v>
      </c>
      <c r="M526" t="e">
        <f t="array" ref="M526">INDEX($A$7:$F$3066,SMALL(IF(COUNTIF($L$5,$H$7:$H$3066)*COUNTIF($L$5,$I$7:$I$3066),MATCH(ROW($A$7:$A$3066),ROW($A$7:$A$3066)),""),ROWS($B$1:D520)),COLUMNS($A$1:D522))</f>
        <v>#NUM!</v>
      </c>
      <c r="N526" t="e">
        <f t="array" ref="N526">INDEX($A$7:$F$3066,SMALL(IF(COUNTIF($L$5,$H$7:$H$3066)*COUNTIF($L$5,$I$7:$I$3066),MATCH(ROW($A$7:$A$3066),ROW($A$7:$A$3066)),""),ROWS($B$1:E520)),COLUMNS($A$1:E522))</f>
        <v>#NUM!</v>
      </c>
      <c r="O526" t="e">
        <f t="array" ref="O526">INDEX($A$7:$F$3066,SMALL(IF(COUNTIF($L$5,$H$7:$H$3066)*COUNTIF($L$5,$I$7:$I$3066),MATCH(ROW($A$7:$A$3066),ROW($A$7:$A$3066)),""),ROWS($B$1:F520)),COLUMNS($A$1:F522))</f>
        <v>#NUM!</v>
      </c>
    </row>
    <row r="527" spans="1:15">
      <c r="A527" s="1">
        <f>'ScienceDirect - Initial'!A530</f>
        <v>0</v>
      </c>
      <c r="B527" s="1">
        <f>'ScienceDirect - Initial'!B530</f>
        <v>2008</v>
      </c>
      <c r="C527" s="1" t="str">
        <f>'ScienceDirect - Initial'!C530</f>
        <v>Silvestri, Amy J.; Root, David H.</v>
      </c>
      <c r="D527" s="1" t="str">
        <f>'ScienceDirect - Initial'!D530</f>
        <v>Effects of REM deprivation and an NMDA agonist on the extinction of conditioned fear</v>
      </c>
      <c r="E527" s="1" t="str">
        <f>'ScienceDirect - Initial'!E530</f>
        <v>Physiology &amp; Behavior</v>
      </c>
      <c r="F527" s="1">
        <f>'ScienceDirect - Initial'!F530</f>
        <v>0</v>
      </c>
      <c r="H527" s="1">
        <v>0</v>
      </c>
      <c r="I527" s="1">
        <v>0</v>
      </c>
      <c r="J527" t="b">
        <f t="shared" si="8"/>
        <v>1</v>
      </c>
      <c r="K527" t="e">
        <f t="array" ref="K527">INDEX($A$7:$F$3066,SMALL(IF(COUNTIF($L$5,$H$7:$H$3066)*COUNTIF($L$5,$I$7:$I$3066),MATCH(ROW($A$7:$A$3066),ROW($A$7:$A$3066)),""),ROWS($B$1:B521)),COLUMNS($A$1:B523))</f>
        <v>#NUM!</v>
      </c>
      <c r="L527" t="e">
        <f t="array" ref="L527">INDEX($A$7:$F$3066,SMALL(IF(COUNTIF($L$5,$H$7:$H$3066)*COUNTIF($L$5,$I$7:$I$3066),MATCH(ROW($A$7:$A$3066),ROW($A$7:$A$3066)),""),ROWS($B$1:C521)),COLUMNS($A$1:C523))</f>
        <v>#NUM!</v>
      </c>
      <c r="M527" t="e">
        <f t="array" ref="M527">INDEX($A$7:$F$3066,SMALL(IF(COUNTIF($L$5,$H$7:$H$3066)*COUNTIF($L$5,$I$7:$I$3066),MATCH(ROW($A$7:$A$3066),ROW($A$7:$A$3066)),""),ROWS($B$1:D521)),COLUMNS($A$1:D523))</f>
        <v>#NUM!</v>
      </c>
      <c r="N527" t="e">
        <f t="array" ref="N527">INDEX($A$7:$F$3066,SMALL(IF(COUNTIF($L$5,$H$7:$H$3066)*COUNTIF($L$5,$I$7:$I$3066),MATCH(ROW($A$7:$A$3066),ROW($A$7:$A$3066)),""),ROWS($B$1:E521)),COLUMNS($A$1:E523))</f>
        <v>#NUM!</v>
      </c>
      <c r="O527" t="e">
        <f t="array" ref="O527">INDEX($A$7:$F$3066,SMALL(IF(COUNTIF($L$5,$H$7:$H$3066)*COUNTIF($L$5,$I$7:$I$3066),MATCH(ROW($A$7:$A$3066),ROW($A$7:$A$3066)),""),ROWS($B$1:F521)),COLUMNS($A$1:F523))</f>
        <v>#NUM!</v>
      </c>
    </row>
    <row r="528" spans="1:15">
      <c r="A528" s="1">
        <f>'ScienceDirect - Initial'!A531</f>
        <v>0</v>
      </c>
      <c r="B528" s="1">
        <f>'ScienceDirect - Initial'!B531</f>
        <v>2008</v>
      </c>
      <c r="C528" s="1" t="str">
        <f>'ScienceDirect - Initial'!C531</f>
        <v>Harris, Tiffenie; Marshall, Edwin C.</v>
      </c>
      <c r="D528" s="1" t="str">
        <f>'ScienceDirect - Initial'!D531</f>
        <v>Ocular syphilis associated with syphilitic resurgence in a human immunodeficiency virus–infected man</v>
      </c>
      <c r="E528" s="1" t="str">
        <f>'ScienceDirect - Initial'!E531</f>
        <v>Optometry - Journal of the American Optometric Association</v>
      </c>
      <c r="F528" s="1">
        <f>'ScienceDirect - Initial'!F531</f>
        <v>0</v>
      </c>
      <c r="H528" s="1">
        <v>0</v>
      </c>
      <c r="I528" s="1">
        <v>0</v>
      </c>
      <c r="J528" t="b">
        <f t="shared" si="8"/>
        <v>1</v>
      </c>
      <c r="K528" t="e">
        <f t="array" ref="K528">INDEX($A$7:$F$3066,SMALL(IF(COUNTIF($L$5,$H$7:$H$3066)*COUNTIF($L$5,$I$7:$I$3066),MATCH(ROW($A$7:$A$3066),ROW($A$7:$A$3066)),""),ROWS($B$1:B522)),COLUMNS($A$1:B524))</f>
        <v>#NUM!</v>
      </c>
      <c r="L528" t="e">
        <f t="array" ref="L528">INDEX($A$7:$F$3066,SMALL(IF(COUNTIF($L$5,$H$7:$H$3066)*COUNTIF($L$5,$I$7:$I$3066),MATCH(ROW($A$7:$A$3066),ROW($A$7:$A$3066)),""),ROWS($B$1:C522)),COLUMNS($A$1:C524))</f>
        <v>#NUM!</v>
      </c>
      <c r="M528" t="e">
        <f t="array" ref="M528">INDEX($A$7:$F$3066,SMALL(IF(COUNTIF($L$5,$H$7:$H$3066)*COUNTIF($L$5,$I$7:$I$3066),MATCH(ROW($A$7:$A$3066),ROW($A$7:$A$3066)),""),ROWS($B$1:D522)),COLUMNS($A$1:D524))</f>
        <v>#NUM!</v>
      </c>
      <c r="N528" t="e">
        <f t="array" ref="N528">INDEX($A$7:$F$3066,SMALL(IF(COUNTIF($L$5,$H$7:$H$3066)*COUNTIF($L$5,$I$7:$I$3066),MATCH(ROW($A$7:$A$3066),ROW($A$7:$A$3066)),""),ROWS($B$1:E522)),COLUMNS($A$1:E524))</f>
        <v>#NUM!</v>
      </c>
      <c r="O528" t="e">
        <f t="array" ref="O528">INDEX($A$7:$F$3066,SMALL(IF(COUNTIF($L$5,$H$7:$H$3066)*COUNTIF($L$5,$I$7:$I$3066),MATCH(ROW($A$7:$A$3066),ROW($A$7:$A$3066)),""),ROWS($B$1:F522)),COLUMNS($A$1:F524))</f>
        <v>#NUM!</v>
      </c>
    </row>
    <row r="529" spans="1:15">
      <c r="A529" s="1">
        <f>'ScienceDirect - Initial'!A532</f>
        <v>0</v>
      </c>
      <c r="B529" s="1">
        <f>'ScienceDirect - Initial'!B532</f>
        <v>2015</v>
      </c>
      <c r="C529" s="1" t="str">
        <f>'ScienceDirect - Initial'!C532</f>
        <v>Hall, Nathaniel J.; Protopopova, Alexandra; Wynne, Clive D.L.</v>
      </c>
      <c r="D529" s="1" t="str">
        <f>'ScienceDirect - Initial'!D532</f>
        <v>The role of environmental and owner-provided consequences in canine stereotypy and compulsive behavior</v>
      </c>
      <c r="E529" s="1" t="str">
        <f>'ScienceDirect - Initial'!E532</f>
        <v>Journal of Veterinary Behavior</v>
      </c>
      <c r="F529" s="1">
        <f>'ScienceDirect - Initial'!F532</f>
        <v>0</v>
      </c>
      <c r="H529" s="1">
        <v>0</v>
      </c>
      <c r="I529" s="1">
        <v>0</v>
      </c>
      <c r="J529" t="b">
        <f t="shared" si="8"/>
        <v>1</v>
      </c>
      <c r="K529" t="e">
        <f t="array" ref="K529">INDEX($A$7:$F$3066,SMALL(IF(COUNTIF($L$5,$H$7:$H$3066)*COUNTIF($L$5,$I$7:$I$3066),MATCH(ROW($A$7:$A$3066),ROW($A$7:$A$3066)),""),ROWS($B$1:B523)),COLUMNS($A$1:B525))</f>
        <v>#NUM!</v>
      </c>
      <c r="L529" t="e">
        <f t="array" ref="L529">INDEX($A$7:$F$3066,SMALL(IF(COUNTIF($L$5,$H$7:$H$3066)*COUNTIF($L$5,$I$7:$I$3066),MATCH(ROW($A$7:$A$3066),ROW($A$7:$A$3066)),""),ROWS($B$1:C523)),COLUMNS($A$1:C525))</f>
        <v>#NUM!</v>
      </c>
      <c r="M529" t="e">
        <f t="array" ref="M529">INDEX($A$7:$F$3066,SMALL(IF(COUNTIF($L$5,$H$7:$H$3066)*COUNTIF($L$5,$I$7:$I$3066),MATCH(ROW($A$7:$A$3066),ROW($A$7:$A$3066)),""),ROWS($B$1:D523)),COLUMNS($A$1:D525))</f>
        <v>#NUM!</v>
      </c>
      <c r="N529" t="e">
        <f t="array" ref="N529">INDEX($A$7:$F$3066,SMALL(IF(COUNTIF($L$5,$H$7:$H$3066)*COUNTIF($L$5,$I$7:$I$3066),MATCH(ROW($A$7:$A$3066),ROW($A$7:$A$3066)),""),ROWS($B$1:E523)),COLUMNS($A$1:E525))</f>
        <v>#NUM!</v>
      </c>
      <c r="O529" t="e">
        <f t="array" ref="O529">INDEX($A$7:$F$3066,SMALL(IF(COUNTIF($L$5,$H$7:$H$3066)*COUNTIF($L$5,$I$7:$I$3066),MATCH(ROW($A$7:$A$3066),ROW($A$7:$A$3066)),""),ROWS($B$1:F523)),COLUMNS($A$1:F525))</f>
        <v>#NUM!</v>
      </c>
    </row>
    <row r="530" spans="1:15">
      <c r="A530" s="1">
        <f>'ScienceDirect - Initial'!A533</f>
        <v>0</v>
      </c>
      <c r="B530" s="1">
        <f>'ScienceDirect - Initial'!B533</f>
        <v>2011</v>
      </c>
      <c r="C530" s="1" t="str">
        <f>'ScienceDirect - Initial'!C533</f>
        <v>Mendoza, Ps Jaime Ernesto Vargas</v>
      </c>
      <c r="D530" s="1" t="str">
        <f>'ScienceDirect - Initial'!D533</f>
        <v>Integrational linguistics and the behavioral sciences</v>
      </c>
      <c r="E530" s="1" t="str">
        <f>'ScienceDirect - Initial'!E533</f>
        <v>Linguistics Out of Bounds: Explorations in Integrational Linguistics in Honour of Roy Harris on his 80th Birthday</v>
      </c>
      <c r="F530" s="1">
        <f>'ScienceDirect - Initial'!F533</f>
        <v>0</v>
      </c>
      <c r="H530" s="1">
        <v>0</v>
      </c>
      <c r="I530" s="1">
        <v>0</v>
      </c>
      <c r="J530" t="b">
        <f t="shared" si="8"/>
        <v>1</v>
      </c>
      <c r="K530" t="e">
        <f t="array" ref="K530">INDEX($A$7:$F$3066,SMALL(IF(COUNTIF($L$5,$H$7:$H$3066)*COUNTIF($L$5,$I$7:$I$3066),MATCH(ROW($A$7:$A$3066),ROW($A$7:$A$3066)),""),ROWS($B$1:B524)),COLUMNS($A$1:B526))</f>
        <v>#NUM!</v>
      </c>
      <c r="L530" t="e">
        <f t="array" ref="L530">INDEX($A$7:$F$3066,SMALL(IF(COUNTIF($L$5,$H$7:$H$3066)*COUNTIF($L$5,$I$7:$I$3066),MATCH(ROW($A$7:$A$3066),ROW($A$7:$A$3066)),""),ROWS($B$1:C524)),COLUMNS($A$1:C526))</f>
        <v>#NUM!</v>
      </c>
      <c r="M530" t="e">
        <f t="array" ref="M530">INDEX($A$7:$F$3066,SMALL(IF(COUNTIF($L$5,$H$7:$H$3066)*COUNTIF($L$5,$I$7:$I$3066),MATCH(ROW($A$7:$A$3066),ROW($A$7:$A$3066)),""),ROWS($B$1:D524)),COLUMNS($A$1:D526))</f>
        <v>#NUM!</v>
      </c>
      <c r="N530" t="e">
        <f t="array" ref="N530">INDEX($A$7:$F$3066,SMALL(IF(COUNTIF($L$5,$H$7:$H$3066)*COUNTIF($L$5,$I$7:$I$3066),MATCH(ROW($A$7:$A$3066),ROW($A$7:$A$3066)),""),ROWS($B$1:E524)),COLUMNS($A$1:E526))</f>
        <v>#NUM!</v>
      </c>
      <c r="O530" t="e">
        <f t="array" ref="O530">INDEX($A$7:$F$3066,SMALL(IF(COUNTIF($L$5,$H$7:$H$3066)*COUNTIF($L$5,$I$7:$I$3066),MATCH(ROW($A$7:$A$3066),ROW($A$7:$A$3066)),""),ROWS($B$1:F524)),COLUMNS($A$1:F526))</f>
        <v>#NUM!</v>
      </c>
    </row>
    <row r="531" spans="1:15">
      <c r="A531" s="1">
        <f>'ScienceDirect - Initial'!A534</f>
        <v>0</v>
      </c>
      <c r="B531" s="1">
        <f>'ScienceDirect - Initial'!B534</f>
        <v>2016</v>
      </c>
      <c r="C531" s="1">
        <f>'ScienceDirect - Initial'!C534</f>
        <v>0</v>
      </c>
      <c r="D531" s="1" t="str">
        <f>'ScienceDirect - Initial'!D534</f>
        <v>Index</v>
      </c>
      <c r="E531" s="1" t="str">
        <f>'ScienceDirect - Initial'!E534</f>
        <v>Progress in Brain Research</v>
      </c>
      <c r="F531" s="1" t="str">
        <f>'ScienceDirect - Initial'!F534</f>
        <v>0079-6123</v>
      </c>
      <c r="H531" s="1">
        <v>0</v>
      </c>
      <c r="I531" s="1">
        <v>0</v>
      </c>
      <c r="J531" t="b">
        <f t="shared" si="8"/>
        <v>1</v>
      </c>
      <c r="K531" t="e">
        <f t="array" ref="K531">INDEX($A$7:$F$3066,SMALL(IF(COUNTIF($L$5,$H$7:$H$3066)*COUNTIF($L$5,$I$7:$I$3066),MATCH(ROW($A$7:$A$3066),ROW($A$7:$A$3066)),""),ROWS($B$1:B525)),COLUMNS($A$1:B527))</f>
        <v>#NUM!</v>
      </c>
      <c r="L531" t="e">
        <f t="array" ref="L531">INDEX($A$7:$F$3066,SMALL(IF(COUNTIF($L$5,$H$7:$H$3066)*COUNTIF($L$5,$I$7:$I$3066),MATCH(ROW($A$7:$A$3066),ROW($A$7:$A$3066)),""),ROWS($B$1:C525)),COLUMNS($A$1:C527))</f>
        <v>#NUM!</v>
      </c>
      <c r="M531" t="e">
        <f t="array" ref="M531">INDEX($A$7:$F$3066,SMALL(IF(COUNTIF($L$5,$H$7:$H$3066)*COUNTIF($L$5,$I$7:$I$3066),MATCH(ROW($A$7:$A$3066),ROW($A$7:$A$3066)),""),ROWS($B$1:D525)),COLUMNS($A$1:D527))</f>
        <v>#NUM!</v>
      </c>
      <c r="N531" t="e">
        <f t="array" ref="N531">INDEX($A$7:$F$3066,SMALL(IF(COUNTIF($L$5,$H$7:$H$3066)*COUNTIF($L$5,$I$7:$I$3066),MATCH(ROW($A$7:$A$3066),ROW($A$7:$A$3066)),""),ROWS($B$1:E525)),COLUMNS($A$1:E527))</f>
        <v>#NUM!</v>
      </c>
      <c r="O531" t="e">
        <f t="array" ref="O531">INDEX($A$7:$F$3066,SMALL(IF(COUNTIF($L$5,$H$7:$H$3066)*COUNTIF($L$5,$I$7:$I$3066),MATCH(ROW($A$7:$A$3066),ROW($A$7:$A$3066)),""),ROWS($B$1:F525)),COLUMNS($A$1:F527))</f>
        <v>#NUM!</v>
      </c>
    </row>
    <row r="532" spans="1:15">
      <c r="A532" s="1">
        <f>'ScienceDirect - Initial'!A535</f>
        <v>0</v>
      </c>
      <c r="B532" s="1">
        <f>'ScienceDirect - Initial'!B535</f>
        <v>2014</v>
      </c>
      <c r="C532" s="1" t="str">
        <f>'ScienceDirect - Initial'!C535</f>
        <v>Kocak, Ozan; Yarar, Coskun; Yakut, Ayten; Ekici, Arzu; Yimenicioglu, Sevgi; Saylisoy, Suzan</v>
      </c>
      <c r="D532" s="1" t="str">
        <f>'ScienceDirect - Initial'!D535</f>
        <v>Akathisia in association with herpes simplex encephalitis relapse and opercular syndrome in children</v>
      </c>
      <c r="E532" s="1" t="str">
        <f>'ScienceDirect - Initial'!E535</f>
        <v>Brain and Development</v>
      </c>
      <c r="F532" s="1">
        <f>'ScienceDirect - Initial'!F535</f>
        <v>0</v>
      </c>
      <c r="H532" s="1">
        <v>0</v>
      </c>
      <c r="I532" s="1">
        <v>0</v>
      </c>
      <c r="J532" t="b">
        <f t="shared" si="8"/>
        <v>1</v>
      </c>
      <c r="K532" t="e">
        <f t="array" ref="K532">INDEX($A$7:$F$3066,SMALL(IF(COUNTIF($L$5,$H$7:$H$3066)*COUNTIF($L$5,$I$7:$I$3066),MATCH(ROW($A$7:$A$3066),ROW($A$7:$A$3066)),""),ROWS($B$1:B526)),COLUMNS($A$1:B528))</f>
        <v>#NUM!</v>
      </c>
      <c r="L532" t="e">
        <f t="array" ref="L532">INDEX($A$7:$F$3066,SMALL(IF(COUNTIF($L$5,$H$7:$H$3066)*COUNTIF($L$5,$I$7:$I$3066),MATCH(ROW($A$7:$A$3066),ROW($A$7:$A$3066)),""),ROWS($B$1:C526)),COLUMNS($A$1:C528))</f>
        <v>#NUM!</v>
      </c>
      <c r="M532" t="e">
        <f t="array" ref="M532">INDEX($A$7:$F$3066,SMALL(IF(COUNTIF($L$5,$H$7:$H$3066)*COUNTIF($L$5,$I$7:$I$3066),MATCH(ROW($A$7:$A$3066),ROW($A$7:$A$3066)),""),ROWS($B$1:D526)),COLUMNS($A$1:D528))</f>
        <v>#NUM!</v>
      </c>
      <c r="N532" t="e">
        <f t="array" ref="N532">INDEX($A$7:$F$3066,SMALL(IF(COUNTIF($L$5,$H$7:$H$3066)*COUNTIF($L$5,$I$7:$I$3066),MATCH(ROW($A$7:$A$3066),ROW($A$7:$A$3066)),""),ROWS($B$1:E526)),COLUMNS($A$1:E528))</f>
        <v>#NUM!</v>
      </c>
      <c r="O532" t="e">
        <f t="array" ref="O532">INDEX($A$7:$F$3066,SMALL(IF(COUNTIF($L$5,$H$7:$H$3066)*COUNTIF($L$5,$I$7:$I$3066),MATCH(ROW($A$7:$A$3066),ROW($A$7:$A$3066)),""),ROWS($B$1:F526)),COLUMNS($A$1:F528))</f>
        <v>#NUM!</v>
      </c>
    </row>
    <row r="533" spans="1:15">
      <c r="A533" s="1">
        <f>'ScienceDirect - Initial'!A536</f>
        <v>0</v>
      </c>
      <c r="B533" s="1">
        <f>'ScienceDirect - Initial'!B536</f>
        <v>2018</v>
      </c>
      <c r="C533" s="1" t="str">
        <f>'ScienceDirect - Initial'!C536</f>
        <v>Krypotos, Angelos-Miltiadis; Vervliet, Bram; Engelhard, Iris M.</v>
      </c>
      <c r="D533" s="1" t="str">
        <f>'ScienceDirect - Initial'!D536</f>
        <v>The validity of human avoidance paradigms</v>
      </c>
      <c r="E533" s="1" t="str">
        <f>'ScienceDirect - Initial'!E536</f>
        <v>Behaviour Research and Therapy</v>
      </c>
      <c r="F533" s="1">
        <f>'ScienceDirect - Initial'!F536</f>
        <v>0</v>
      </c>
      <c r="H533" s="1">
        <v>0</v>
      </c>
      <c r="I533" s="1">
        <v>0</v>
      </c>
      <c r="J533" t="b">
        <f t="shared" si="8"/>
        <v>1</v>
      </c>
      <c r="K533" t="e">
        <f t="array" ref="K533">INDEX($A$7:$F$3066,SMALL(IF(COUNTIF($L$5,$H$7:$H$3066)*COUNTIF($L$5,$I$7:$I$3066),MATCH(ROW($A$7:$A$3066),ROW($A$7:$A$3066)),""),ROWS($B$1:B527)),COLUMNS($A$1:B529))</f>
        <v>#NUM!</v>
      </c>
      <c r="L533" t="e">
        <f t="array" ref="L533">INDEX($A$7:$F$3066,SMALL(IF(COUNTIF($L$5,$H$7:$H$3066)*COUNTIF($L$5,$I$7:$I$3066),MATCH(ROW($A$7:$A$3066),ROW($A$7:$A$3066)),""),ROWS($B$1:C527)),COLUMNS($A$1:C529))</f>
        <v>#NUM!</v>
      </c>
      <c r="M533" t="e">
        <f t="array" ref="M533">INDEX($A$7:$F$3066,SMALL(IF(COUNTIF($L$5,$H$7:$H$3066)*COUNTIF($L$5,$I$7:$I$3066),MATCH(ROW($A$7:$A$3066),ROW($A$7:$A$3066)),""),ROWS($B$1:D527)),COLUMNS($A$1:D529))</f>
        <v>#NUM!</v>
      </c>
      <c r="N533" t="e">
        <f t="array" ref="N533">INDEX($A$7:$F$3066,SMALL(IF(COUNTIF($L$5,$H$7:$H$3066)*COUNTIF($L$5,$I$7:$I$3066),MATCH(ROW($A$7:$A$3066),ROW($A$7:$A$3066)),""),ROWS($B$1:E527)),COLUMNS($A$1:E529))</f>
        <v>#NUM!</v>
      </c>
      <c r="O533" t="e">
        <f t="array" ref="O533">INDEX($A$7:$F$3066,SMALL(IF(COUNTIF($L$5,$H$7:$H$3066)*COUNTIF($L$5,$I$7:$I$3066),MATCH(ROW($A$7:$A$3066),ROW($A$7:$A$3066)),""),ROWS($B$1:F527)),COLUMNS($A$1:F529))</f>
        <v>#NUM!</v>
      </c>
    </row>
    <row r="534" spans="1:15">
      <c r="A534" s="1">
        <f>'ScienceDirect - Initial'!A537</f>
        <v>0</v>
      </c>
      <c r="B534" s="1">
        <f>'ScienceDirect - Initial'!B537</f>
        <v>2020</v>
      </c>
      <c r="C534" s="1" t="str">
        <f>'ScienceDirect - Initial'!C537</f>
        <v>Brooks, Gabriel; Ferrari, Mario; Clark, Luke</v>
      </c>
      <c r="D534" s="1" t="str">
        <f>'ScienceDirect - Initial'!D537</f>
        <v>Chapter 15 - Cognitive factors in gambling disorder, a behavioral addiction</v>
      </c>
      <c r="E534" s="1" t="str">
        <f>'ScienceDirect - Initial'!E537</f>
        <v>Cognition and Addiction</v>
      </c>
      <c r="F534" s="1" t="str">
        <f>'ScienceDirect - Initial'!F537</f>
        <v>978-0-12-815298-0</v>
      </c>
      <c r="H534" s="1">
        <v>0</v>
      </c>
      <c r="I534" s="1">
        <v>0</v>
      </c>
      <c r="J534" t="b">
        <f t="shared" si="8"/>
        <v>1</v>
      </c>
      <c r="K534" t="e">
        <f t="array" ref="K534">INDEX($A$7:$F$3066,SMALL(IF(COUNTIF($L$5,$H$7:$H$3066)*COUNTIF($L$5,$I$7:$I$3066),MATCH(ROW($A$7:$A$3066),ROW($A$7:$A$3066)),""),ROWS($B$1:B528)),COLUMNS($A$1:B530))</f>
        <v>#NUM!</v>
      </c>
      <c r="L534" t="e">
        <f t="array" ref="L534">INDEX($A$7:$F$3066,SMALL(IF(COUNTIF($L$5,$H$7:$H$3066)*COUNTIF($L$5,$I$7:$I$3066),MATCH(ROW($A$7:$A$3066),ROW($A$7:$A$3066)),""),ROWS($B$1:C528)),COLUMNS($A$1:C530))</f>
        <v>#NUM!</v>
      </c>
      <c r="M534" t="e">
        <f t="array" ref="M534">INDEX($A$7:$F$3066,SMALL(IF(COUNTIF($L$5,$H$7:$H$3066)*COUNTIF($L$5,$I$7:$I$3066),MATCH(ROW($A$7:$A$3066),ROW($A$7:$A$3066)),""),ROWS($B$1:D528)),COLUMNS($A$1:D530))</f>
        <v>#NUM!</v>
      </c>
      <c r="N534" t="e">
        <f t="array" ref="N534">INDEX($A$7:$F$3066,SMALL(IF(COUNTIF($L$5,$H$7:$H$3066)*COUNTIF($L$5,$I$7:$I$3066),MATCH(ROW($A$7:$A$3066),ROW($A$7:$A$3066)),""),ROWS($B$1:E528)),COLUMNS($A$1:E530))</f>
        <v>#NUM!</v>
      </c>
      <c r="O534" t="e">
        <f t="array" ref="O534">INDEX($A$7:$F$3066,SMALL(IF(COUNTIF($L$5,$H$7:$H$3066)*COUNTIF($L$5,$I$7:$I$3066),MATCH(ROW($A$7:$A$3066),ROW($A$7:$A$3066)),""),ROWS($B$1:F528)),COLUMNS($A$1:F530))</f>
        <v>#NUM!</v>
      </c>
    </row>
    <row r="535" spans="1:15">
      <c r="A535" s="1">
        <f>'ScienceDirect - Initial'!A538</f>
        <v>0</v>
      </c>
      <c r="B535" s="1">
        <f>'ScienceDirect - Initial'!B538</f>
        <v>2019</v>
      </c>
      <c r="C535" s="1" t="str">
        <f>'ScienceDirect - Initial'!C538</f>
        <v>Severino, Amie L.; Evans, Christopher J.</v>
      </c>
      <c r="D535" s="1" t="str">
        <f>'ScienceDirect - Initial'!D538</f>
        <v>Digging through the roots of addiction: Understanding the causes that underlie the insidious problem of substance use disorders (SUDs)</v>
      </c>
      <c r="E535" s="1" t="str">
        <f>'ScienceDirect - Initial'!E538</f>
        <v>Addiction: a neurobiological and cognitive brain disorder</v>
      </c>
      <c r="F535" s="1">
        <f>'ScienceDirect - Initial'!F538</f>
        <v>0</v>
      </c>
      <c r="H535" s="1">
        <v>0</v>
      </c>
      <c r="I535" s="1">
        <v>0</v>
      </c>
      <c r="J535" t="b">
        <f t="shared" si="8"/>
        <v>1</v>
      </c>
      <c r="K535" t="e">
        <f t="array" ref="K535">INDEX($A$7:$F$3066,SMALL(IF(COUNTIF($L$5,$H$7:$H$3066)*COUNTIF($L$5,$I$7:$I$3066),MATCH(ROW($A$7:$A$3066),ROW($A$7:$A$3066)),""),ROWS($B$1:B529)),COLUMNS($A$1:B531))</f>
        <v>#NUM!</v>
      </c>
      <c r="L535" t="e">
        <f t="array" ref="L535">INDEX($A$7:$F$3066,SMALL(IF(COUNTIF($L$5,$H$7:$H$3066)*COUNTIF($L$5,$I$7:$I$3066),MATCH(ROW($A$7:$A$3066),ROW($A$7:$A$3066)),""),ROWS($B$1:C529)),COLUMNS($A$1:C531))</f>
        <v>#NUM!</v>
      </c>
      <c r="M535" t="e">
        <f t="array" ref="M535">INDEX($A$7:$F$3066,SMALL(IF(COUNTIF($L$5,$H$7:$H$3066)*COUNTIF($L$5,$I$7:$I$3066),MATCH(ROW($A$7:$A$3066),ROW($A$7:$A$3066)),""),ROWS($B$1:D529)),COLUMNS($A$1:D531))</f>
        <v>#NUM!</v>
      </c>
      <c r="N535" t="e">
        <f t="array" ref="N535">INDEX($A$7:$F$3066,SMALL(IF(COUNTIF($L$5,$H$7:$H$3066)*COUNTIF($L$5,$I$7:$I$3066),MATCH(ROW($A$7:$A$3066),ROW($A$7:$A$3066)),""),ROWS($B$1:E529)),COLUMNS($A$1:E531))</f>
        <v>#NUM!</v>
      </c>
      <c r="O535" t="e">
        <f t="array" ref="O535">INDEX($A$7:$F$3066,SMALL(IF(COUNTIF($L$5,$H$7:$H$3066)*COUNTIF($L$5,$I$7:$I$3066),MATCH(ROW($A$7:$A$3066),ROW($A$7:$A$3066)),""),ROWS($B$1:F529)),COLUMNS($A$1:F531))</f>
        <v>#NUM!</v>
      </c>
    </row>
    <row r="536" spans="1:15">
      <c r="A536" s="1">
        <f>'ScienceDirect - Initial'!A539</f>
        <v>0</v>
      </c>
      <c r="B536" s="1">
        <f>'ScienceDirect - Initial'!B539</f>
        <v>2016</v>
      </c>
      <c r="C536" s="1" t="str">
        <f>'ScienceDirect - Initial'!C539</f>
        <v>van Zeeland •, Yvonne R.A.; Friedman •, Susan G.; Bergman, Laurie</v>
      </c>
      <c r="D536" s="1" t="str">
        <f>'ScienceDirect - Initial'!D539</f>
        <v>CHAPTER 5 - Behavior</v>
      </c>
      <c r="E536" s="1" t="str">
        <f>'ScienceDirect - Initial'!E539</f>
        <v>Current Therapy in Avian Medicine and Surgery</v>
      </c>
      <c r="F536" s="1" t="str">
        <f>'ScienceDirect - Initial'!F539</f>
        <v>978-1-4557-4671-2</v>
      </c>
      <c r="H536" s="1">
        <v>0</v>
      </c>
      <c r="I536" s="1">
        <v>0</v>
      </c>
      <c r="J536" t="b">
        <f t="shared" si="8"/>
        <v>1</v>
      </c>
      <c r="K536" t="e">
        <f t="array" ref="K536">INDEX($A$7:$F$3066,SMALL(IF(COUNTIF($L$5,$H$7:$H$3066)*COUNTIF($L$5,$I$7:$I$3066),MATCH(ROW($A$7:$A$3066),ROW($A$7:$A$3066)),""),ROWS($B$1:B530)),COLUMNS($A$1:B532))</f>
        <v>#NUM!</v>
      </c>
      <c r="L536" t="e">
        <f t="array" ref="L536">INDEX($A$7:$F$3066,SMALL(IF(COUNTIF($L$5,$H$7:$H$3066)*COUNTIF($L$5,$I$7:$I$3066),MATCH(ROW($A$7:$A$3066),ROW($A$7:$A$3066)),""),ROWS($B$1:C530)),COLUMNS($A$1:C532))</f>
        <v>#NUM!</v>
      </c>
      <c r="M536" t="e">
        <f t="array" ref="M536">INDEX($A$7:$F$3066,SMALL(IF(COUNTIF($L$5,$H$7:$H$3066)*COUNTIF($L$5,$I$7:$I$3066),MATCH(ROW($A$7:$A$3066),ROW($A$7:$A$3066)),""),ROWS($B$1:D530)),COLUMNS($A$1:D532))</f>
        <v>#NUM!</v>
      </c>
      <c r="N536" t="e">
        <f t="array" ref="N536">INDEX($A$7:$F$3066,SMALL(IF(COUNTIF($L$5,$H$7:$H$3066)*COUNTIF($L$5,$I$7:$I$3066),MATCH(ROW($A$7:$A$3066),ROW($A$7:$A$3066)),""),ROWS($B$1:E530)),COLUMNS($A$1:E532))</f>
        <v>#NUM!</v>
      </c>
      <c r="O536" t="e">
        <f t="array" ref="O536">INDEX($A$7:$F$3066,SMALL(IF(COUNTIF($L$5,$H$7:$H$3066)*COUNTIF($L$5,$I$7:$I$3066),MATCH(ROW($A$7:$A$3066),ROW($A$7:$A$3066)),""),ROWS($B$1:F530)),COLUMNS($A$1:F532))</f>
        <v>#NUM!</v>
      </c>
    </row>
    <row r="537" spans="1:15">
      <c r="A537" s="1">
        <f>'ScienceDirect - Initial'!A540</f>
        <v>0</v>
      </c>
      <c r="B537" s="1">
        <f>'ScienceDirect - Initial'!B540</f>
        <v>2005</v>
      </c>
      <c r="C537" s="1" t="str">
        <f>'ScienceDirect - Initial'!C540</f>
        <v>DeJoy, David M.</v>
      </c>
      <c r="D537" s="1" t="str">
        <f>'ScienceDirect - Initial'!D540</f>
        <v>Behavior change versus culture change: Divergent approaches to managing workplace safety</v>
      </c>
      <c r="E537" s="1" t="str">
        <f>'ScienceDirect - Initial'!E540</f>
        <v>Safety Science</v>
      </c>
      <c r="F537" s="1">
        <f>'ScienceDirect - Initial'!F540</f>
        <v>0</v>
      </c>
      <c r="H537" s="1">
        <v>0</v>
      </c>
      <c r="I537" s="1">
        <v>0</v>
      </c>
      <c r="J537" t="b">
        <f t="shared" si="8"/>
        <v>1</v>
      </c>
      <c r="K537" t="e">
        <f t="array" ref="K537">INDEX($A$7:$F$3066,SMALL(IF(COUNTIF($L$5,$H$7:$H$3066)*COUNTIF($L$5,$I$7:$I$3066),MATCH(ROW($A$7:$A$3066),ROW($A$7:$A$3066)),""),ROWS($B$1:B531)),COLUMNS($A$1:B533))</f>
        <v>#NUM!</v>
      </c>
      <c r="L537" t="e">
        <f t="array" ref="L537">INDEX($A$7:$F$3066,SMALL(IF(COUNTIF($L$5,$H$7:$H$3066)*COUNTIF($L$5,$I$7:$I$3066),MATCH(ROW($A$7:$A$3066),ROW($A$7:$A$3066)),""),ROWS($B$1:C531)),COLUMNS($A$1:C533))</f>
        <v>#NUM!</v>
      </c>
      <c r="M537" t="e">
        <f t="array" ref="M537">INDEX($A$7:$F$3066,SMALL(IF(COUNTIF($L$5,$H$7:$H$3066)*COUNTIF($L$5,$I$7:$I$3066),MATCH(ROW($A$7:$A$3066),ROW($A$7:$A$3066)),""),ROWS($B$1:D531)),COLUMNS($A$1:D533))</f>
        <v>#NUM!</v>
      </c>
      <c r="N537" t="e">
        <f t="array" ref="N537">INDEX($A$7:$F$3066,SMALL(IF(COUNTIF($L$5,$H$7:$H$3066)*COUNTIF($L$5,$I$7:$I$3066),MATCH(ROW($A$7:$A$3066),ROW($A$7:$A$3066)),""),ROWS($B$1:E531)),COLUMNS($A$1:E533))</f>
        <v>#NUM!</v>
      </c>
      <c r="O537" t="e">
        <f t="array" ref="O537">INDEX($A$7:$F$3066,SMALL(IF(COUNTIF($L$5,$H$7:$H$3066)*COUNTIF($L$5,$I$7:$I$3066),MATCH(ROW($A$7:$A$3066),ROW($A$7:$A$3066)),""),ROWS($B$1:F531)),COLUMNS($A$1:F533))</f>
        <v>#NUM!</v>
      </c>
    </row>
    <row r="538" spans="1:15">
      <c r="A538" s="1">
        <f>'ScienceDirect - Initial'!A541</f>
        <v>0</v>
      </c>
      <c r="B538" s="1">
        <f>'ScienceDirect - Initial'!B541</f>
        <v>2020</v>
      </c>
      <c r="C538" s="1" t="str">
        <f>'ScienceDirect - Initial'!C541</f>
        <v>Sinha, Garima; Ferrer, Alejandra I.; Moore, Caitlyn A.; Naaldijk, Yahaira; Rameshwar, Pranela</v>
      </c>
      <c r="D538" s="1" t="str">
        <f>'ScienceDirect - Initial'!D541</f>
        <v>Gap Junctions and Breast Cancer Dormancy</v>
      </c>
      <c r="E538" s="1" t="str">
        <f>'ScienceDirect - Initial'!E541</f>
        <v>Trends in Cancer</v>
      </c>
      <c r="F538" s="1">
        <f>'ScienceDirect - Initial'!F541</f>
        <v>0</v>
      </c>
      <c r="H538" s="1">
        <v>0</v>
      </c>
      <c r="I538" s="1">
        <v>0</v>
      </c>
      <c r="J538" t="b">
        <f t="shared" si="8"/>
        <v>1</v>
      </c>
      <c r="K538" t="e">
        <f t="array" ref="K538">INDEX($A$7:$F$3066,SMALL(IF(COUNTIF($L$5,$H$7:$H$3066)*COUNTIF($L$5,$I$7:$I$3066),MATCH(ROW($A$7:$A$3066),ROW($A$7:$A$3066)),""),ROWS($B$1:B532)),COLUMNS($A$1:B534))</f>
        <v>#NUM!</v>
      </c>
      <c r="L538" t="e">
        <f t="array" ref="L538">INDEX($A$7:$F$3066,SMALL(IF(COUNTIF($L$5,$H$7:$H$3066)*COUNTIF($L$5,$I$7:$I$3066),MATCH(ROW($A$7:$A$3066),ROW($A$7:$A$3066)),""),ROWS($B$1:C532)),COLUMNS($A$1:C534))</f>
        <v>#NUM!</v>
      </c>
      <c r="M538" t="e">
        <f t="array" ref="M538">INDEX($A$7:$F$3066,SMALL(IF(COUNTIF($L$5,$H$7:$H$3066)*COUNTIF($L$5,$I$7:$I$3066),MATCH(ROW($A$7:$A$3066),ROW($A$7:$A$3066)),""),ROWS($B$1:D532)),COLUMNS($A$1:D534))</f>
        <v>#NUM!</v>
      </c>
      <c r="N538" t="e">
        <f t="array" ref="N538">INDEX($A$7:$F$3066,SMALL(IF(COUNTIF($L$5,$H$7:$H$3066)*COUNTIF($L$5,$I$7:$I$3066),MATCH(ROW($A$7:$A$3066),ROW($A$7:$A$3066)),""),ROWS($B$1:E532)),COLUMNS($A$1:E534))</f>
        <v>#NUM!</v>
      </c>
      <c r="O538" t="e">
        <f t="array" ref="O538">INDEX($A$7:$F$3066,SMALL(IF(COUNTIF($L$5,$H$7:$H$3066)*COUNTIF($L$5,$I$7:$I$3066),MATCH(ROW($A$7:$A$3066),ROW($A$7:$A$3066)),""),ROWS($B$1:F532)),COLUMNS($A$1:F534))</f>
        <v>#NUM!</v>
      </c>
    </row>
    <row r="539" spans="1:15">
      <c r="A539" s="1">
        <f>'ScienceDirect - Initial'!A542</f>
        <v>0</v>
      </c>
      <c r="B539" s="1">
        <f>'ScienceDirect - Initial'!B542</f>
        <v>2020</v>
      </c>
      <c r="C539" s="1" t="str">
        <f>'ScienceDirect - Initial'!C542</f>
        <v>Wijewardhana, Udani A.; Meyer, Denny; Jayawardana, Madawa</v>
      </c>
      <c r="D539" s="1" t="str">
        <f>'ScienceDirect - Initial'!D542</f>
        <v>Statistical models for the persistence of threatened birds using citizen science data: A systematic review</v>
      </c>
      <c r="E539" s="1" t="str">
        <f>'ScienceDirect - Initial'!E542</f>
        <v>Global Ecology and Conservation</v>
      </c>
      <c r="F539" s="1">
        <f>'ScienceDirect - Initial'!F542</f>
        <v>0</v>
      </c>
      <c r="H539" s="1">
        <v>0</v>
      </c>
      <c r="I539" s="1">
        <v>0</v>
      </c>
      <c r="J539" t="b">
        <f t="shared" si="8"/>
        <v>1</v>
      </c>
      <c r="K539" t="e">
        <f t="array" ref="K539">INDEX($A$7:$F$3066,SMALL(IF(COUNTIF($L$5,$H$7:$H$3066)*COUNTIF($L$5,$I$7:$I$3066),MATCH(ROW($A$7:$A$3066),ROW($A$7:$A$3066)),""),ROWS($B$1:B533)),COLUMNS($A$1:B535))</f>
        <v>#NUM!</v>
      </c>
      <c r="L539" t="e">
        <f t="array" ref="L539">INDEX($A$7:$F$3066,SMALL(IF(COUNTIF($L$5,$H$7:$H$3066)*COUNTIF($L$5,$I$7:$I$3066),MATCH(ROW($A$7:$A$3066),ROW($A$7:$A$3066)),""),ROWS($B$1:C533)),COLUMNS($A$1:C535))</f>
        <v>#NUM!</v>
      </c>
      <c r="M539" t="e">
        <f t="array" ref="M539">INDEX($A$7:$F$3066,SMALL(IF(COUNTIF($L$5,$H$7:$H$3066)*COUNTIF($L$5,$I$7:$I$3066),MATCH(ROW($A$7:$A$3066),ROW($A$7:$A$3066)),""),ROWS($B$1:D533)),COLUMNS($A$1:D535))</f>
        <v>#NUM!</v>
      </c>
      <c r="N539" t="e">
        <f t="array" ref="N539">INDEX($A$7:$F$3066,SMALL(IF(COUNTIF($L$5,$H$7:$H$3066)*COUNTIF($L$5,$I$7:$I$3066),MATCH(ROW($A$7:$A$3066),ROW($A$7:$A$3066)),""),ROWS($B$1:E533)),COLUMNS($A$1:E535))</f>
        <v>#NUM!</v>
      </c>
      <c r="O539" t="e">
        <f t="array" ref="O539">INDEX($A$7:$F$3066,SMALL(IF(COUNTIF($L$5,$H$7:$H$3066)*COUNTIF($L$5,$I$7:$I$3066),MATCH(ROW($A$7:$A$3066),ROW($A$7:$A$3066)),""),ROWS($B$1:F533)),COLUMNS($A$1:F535))</f>
        <v>#NUM!</v>
      </c>
    </row>
    <row r="540" spans="1:15">
      <c r="A540" s="1">
        <f>'ScienceDirect - Initial'!A543</f>
        <v>0</v>
      </c>
      <c r="B540" s="1">
        <f>'ScienceDirect - Initial'!B543</f>
        <v>2017</v>
      </c>
      <c r="C540" s="1">
        <f>'ScienceDirect - Initial'!C543</f>
        <v>0</v>
      </c>
      <c r="D540" s="1" t="str">
        <f>'ScienceDirect - Initial'!D543</f>
        <v>Index</v>
      </c>
      <c r="E540" s="1" t="str">
        <f>'ScienceDirect - Initial'!E543</f>
        <v>Learning and Memory: A Comprehensive Reference (Second Edition)</v>
      </c>
      <c r="F540" s="1" t="str">
        <f>'ScienceDirect - Initial'!F543</f>
        <v>978-0-12-805291-4</v>
      </c>
      <c r="H540" s="1">
        <v>0</v>
      </c>
      <c r="I540" s="1">
        <v>0</v>
      </c>
      <c r="J540" t="b">
        <f t="shared" si="8"/>
        <v>1</v>
      </c>
      <c r="K540" t="e">
        <f t="array" ref="K540">INDEX($A$7:$F$3066,SMALL(IF(COUNTIF($L$5,$H$7:$H$3066)*COUNTIF($L$5,$I$7:$I$3066),MATCH(ROW($A$7:$A$3066),ROW($A$7:$A$3066)),""),ROWS($B$1:B534)),COLUMNS($A$1:B536))</f>
        <v>#NUM!</v>
      </c>
      <c r="L540" t="e">
        <f t="array" ref="L540">INDEX($A$7:$F$3066,SMALL(IF(COUNTIF($L$5,$H$7:$H$3066)*COUNTIF($L$5,$I$7:$I$3066),MATCH(ROW($A$7:$A$3066),ROW($A$7:$A$3066)),""),ROWS($B$1:C534)),COLUMNS($A$1:C536))</f>
        <v>#NUM!</v>
      </c>
      <c r="M540" t="e">
        <f t="array" ref="M540">INDEX($A$7:$F$3066,SMALL(IF(COUNTIF($L$5,$H$7:$H$3066)*COUNTIF($L$5,$I$7:$I$3066),MATCH(ROW($A$7:$A$3066),ROW($A$7:$A$3066)),""),ROWS($B$1:D534)),COLUMNS($A$1:D536))</f>
        <v>#NUM!</v>
      </c>
      <c r="N540" t="e">
        <f t="array" ref="N540">INDEX($A$7:$F$3066,SMALL(IF(COUNTIF($L$5,$H$7:$H$3066)*COUNTIF($L$5,$I$7:$I$3066),MATCH(ROW($A$7:$A$3066),ROW($A$7:$A$3066)),""),ROWS($B$1:E534)),COLUMNS($A$1:E536))</f>
        <v>#NUM!</v>
      </c>
      <c r="O540" t="e">
        <f t="array" ref="O540">INDEX($A$7:$F$3066,SMALL(IF(COUNTIF($L$5,$H$7:$H$3066)*COUNTIF($L$5,$I$7:$I$3066),MATCH(ROW($A$7:$A$3066),ROW($A$7:$A$3066)),""),ROWS($B$1:F534)),COLUMNS($A$1:F536))</f>
        <v>#NUM!</v>
      </c>
    </row>
    <row r="541" spans="1:15">
      <c r="A541" s="1">
        <f>'ScienceDirect - Initial'!A544</f>
        <v>0</v>
      </c>
      <c r="B541" s="1">
        <f>'ScienceDirect - Initial'!B544</f>
        <v>2016</v>
      </c>
      <c r="C541" s="1" t="str">
        <f>'ScienceDirect - Initial'!C544</f>
        <v>Pranzatelli, Michael R.; Tate, Elizabeth D.</v>
      </c>
      <c r="D541" s="1" t="str">
        <f>'ScienceDirect - Initial'!D544</f>
        <v>Trends and tenets in relapsing and progressive opsoclonus-myoclonus syndrome</v>
      </c>
      <c r="E541" s="1" t="str">
        <f>'ScienceDirect - Initial'!E544</f>
        <v>Brain and Development</v>
      </c>
      <c r="F541" s="1">
        <f>'ScienceDirect - Initial'!F544</f>
        <v>0</v>
      </c>
      <c r="H541" s="1">
        <v>0</v>
      </c>
      <c r="I541" s="1">
        <v>0</v>
      </c>
      <c r="J541" t="b">
        <f t="shared" si="8"/>
        <v>1</v>
      </c>
      <c r="K541" t="e">
        <f t="array" ref="K541">INDEX($A$7:$F$3066,SMALL(IF(COUNTIF($L$5,$H$7:$H$3066)*COUNTIF($L$5,$I$7:$I$3066),MATCH(ROW($A$7:$A$3066),ROW($A$7:$A$3066)),""),ROWS($B$1:B535)),COLUMNS($A$1:B537))</f>
        <v>#NUM!</v>
      </c>
      <c r="L541" t="e">
        <f t="array" ref="L541">INDEX($A$7:$F$3066,SMALL(IF(COUNTIF($L$5,$H$7:$H$3066)*COUNTIF($L$5,$I$7:$I$3066),MATCH(ROW($A$7:$A$3066),ROW($A$7:$A$3066)),""),ROWS($B$1:C535)),COLUMNS($A$1:C537))</f>
        <v>#NUM!</v>
      </c>
      <c r="M541" t="e">
        <f t="array" ref="M541">INDEX($A$7:$F$3066,SMALL(IF(COUNTIF($L$5,$H$7:$H$3066)*COUNTIF($L$5,$I$7:$I$3066),MATCH(ROW($A$7:$A$3066),ROW($A$7:$A$3066)),""),ROWS($B$1:D535)),COLUMNS($A$1:D537))</f>
        <v>#NUM!</v>
      </c>
      <c r="N541" t="e">
        <f t="array" ref="N541">INDEX($A$7:$F$3066,SMALL(IF(COUNTIF($L$5,$H$7:$H$3066)*COUNTIF($L$5,$I$7:$I$3066),MATCH(ROW($A$7:$A$3066),ROW($A$7:$A$3066)),""),ROWS($B$1:E535)),COLUMNS($A$1:E537))</f>
        <v>#NUM!</v>
      </c>
      <c r="O541" t="e">
        <f t="array" ref="O541">INDEX($A$7:$F$3066,SMALL(IF(COUNTIF($L$5,$H$7:$H$3066)*COUNTIF($L$5,$I$7:$I$3066),MATCH(ROW($A$7:$A$3066),ROW($A$7:$A$3066)),""),ROWS($B$1:F535)),COLUMNS($A$1:F537))</f>
        <v>#NUM!</v>
      </c>
    </row>
    <row r="542" spans="1:15">
      <c r="A542" s="1">
        <f>'ScienceDirect - Initial'!A545</f>
        <v>0</v>
      </c>
      <c r="B542" s="1">
        <f>'ScienceDirect - Initial'!B545</f>
        <v>2002</v>
      </c>
      <c r="C542" s="1" t="str">
        <f>'ScienceDirect - Initial'!C545</f>
        <v>Taylor, Steven</v>
      </c>
      <c r="D542" s="1" t="str">
        <f>'ScienceDirect - Initial'!D545</f>
        <v>Classical Conditioning</v>
      </c>
      <c r="E542" s="1" t="str">
        <f>'ScienceDirect - Initial'!E545</f>
        <v>Encyclopedia of Psychotherapy</v>
      </c>
      <c r="F542" s="1" t="str">
        <f>'ScienceDirect - Initial'!F545</f>
        <v>978-0-12-343010-6</v>
      </c>
      <c r="H542" s="1">
        <v>0</v>
      </c>
      <c r="I542" s="1">
        <v>0</v>
      </c>
      <c r="J542" t="b">
        <f t="shared" si="8"/>
        <v>1</v>
      </c>
      <c r="K542" t="e">
        <f t="array" ref="K542">INDEX($A$7:$F$3066,SMALL(IF(COUNTIF($L$5,$H$7:$H$3066)*COUNTIF($L$5,$I$7:$I$3066),MATCH(ROW($A$7:$A$3066),ROW($A$7:$A$3066)),""),ROWS($B$1:B536)),COLUMNS($A$1:B538))</f>
        <v>#NUM!</v>
      </c>
      <c r="L542" t="e">
        <f t="array" ref="L542">INDEX($A$7:$F$3066,SMALL(IF(COUNTIF($L$5,$H$7:$H$3066)*COUNTIF($L$5,$I$7:$I$3066),MATCH(ROW($A$7:$A$3066),ROW($A$7:$A$3066)),""),ROWS($B$1:C536)),COLUMNS($A$1:C538))</f>
        <v>#NUM!</v>
      </c>
      <c r="M542" t="e">
        <f t="array" ref="M542">INDEX($A$7:$F$3066,SMALL(IF(COUNTIF($L$5,$H$7:$H$3066)*COUNTIF($L$5,$I$7:$I$3066),MATCH(ROW($A$7:$A$3066),ROW($A$7:$A$3066)),""),ROWS($B$1:D536)),COLUMNS($A$1:D538))</f>
        <v>#NUM!</v>
      </c>
      <c r="N542" t="e">
        <f t="array" ref="N542">INDEX($A$7:$F$3066,SMALL(IF(COUNTIF($L$5,$H$7:$H$3066)*COUNTIF($L$5,$I$7:$I$3066),MATCH(ROW($A$7:$A$3066),ROW($A$7:$A$3066)),""),ROWS($B$1:E536)),COLUMNS($A$1:E538))</f>
        <v>#NUM!</v>
      </c>
      <c r="O542" t="e">
        <f t="array" ref="O542">INDEX($A$7:$F$3066,SMALL(IF(COUNTIF($L$5,$H$7:$H$3066)*COUNTIF($L$5,$I$7:$I$3066),MATCH(ROW($A$7:$A$3066),ROW($A$7:$A$3066)),""),ROWS($B$1:F536)),COLUMNS($A$1:F538))</f>
        <v>#NUM!</v>
      </c>
    </row>
    <row r="543" spans="1:15">
      <c r="A543" s="1">
        <f>'ScienceDirect - Initial'!A546</f>
        <v>0</v>
      </c>
      <c r="B543" s="1">
        <f>'ScienceDirect - Initial'!B546</f>
        <v>2011</v>
      </c>
      <c r="C543" s="1" t="str">
        <f>'ScienceDirect - Initial'!C546</f>
        <v>Cromwell, Howard Casey; Panksepp, Jaak</v>
      </c>
      <c r="D543" s="1" t="str">
        <f>'ScienceDirect - Initial'!D546</f>
        <v>Rethinking the cognitive revolution from a neural perspective: How overuse/misuse of the term ‘cognition’ and the neglect of affective controls in behavioral neuroscience could be delaying progress in understanding the BrainMind</v>
      </c>
      <c r="E543" s="1" t="str">
        <f>'ScienceDirect - Initial'!E546</f>
        <v>Pioneering Research in Affective Neuroscience: Celebrating the Work of Dr. Jaak Panksepp</v>
      </c>
      <c r="F543" s="1">
        <f>'ScienceDirect - Initial'!F546</f>
        <v>0</v>
      </c>
      <c r="H543" s="1">
        <v>0</v>
      </c>
      <c r="I543" s="1">
        <v>0</v>
      </c>
      <c r="J543" t="b">
        <f t="shared" si="8"/>
        <v>1</v>
      </c>
      <c r="K543" t="e">
        <f t="array" ref="K543">INDEX($A$7:$F$3066,SMALL(IF(COUNTIF($L$5,$H$7:$H$3066)*COUNTIF($L$5,$I$7:$I$3066),MATCH(ROW($A$7:$A$3066),ROW($A$7:$A$3066)),""),ROWS($B$1:B537)),COLUMNS($A$1:B539))</f>
        <v>#NUM!</v>
      </c>
      <c r="L543" t="e">
        <f t="array" ref="L543">INDEX($A$7:$F$3066,SMALL(IF(COUNTIF($L$5,$H$7:$H$3066)*COUNTIF($L$5,$I$7:$I$3066),MATCH(ROW($A$7:$A$3066),ROW($A$7:$A$3066)),""),ROWS($B$1:C537)),COLUMNS($A$1:C539))</f>
        <v>#NUM!</v>
      </c>
      <c r="M543" t="e">
        <f t="array" ref="M543">INDEX($A$7:$F$3066,SMALL(IF(COUNTIF($L$5,$H$7:$H$3066)*COUNTIF($L$5,$I$7:$I$3066),MATCH(ROW($A$7:$A$3066),ROW($A$7:$A$3066)),""),ROWS($B$1:D537)),COLUMNS($A$1:D539))</f>
        <v>#NUM!</v>
      </c>
      <c r="N543" t="e">
        <f t="array" ref="N543">INDEX($A$7:$F$3066,SMALL(IF(COUNTIF($L$5,$H$7:$H$3066)*COUNTIF($L$5,$I$7:$I$3066),MATCH(ROW($A$7:$A$3066),ROW($A$7:$A$3066)),""),ROWS($B$1:E537)),COLUMNS($A$1:E539))</f>
        <v>#NUM!</v>
      </c>
      <c r="O543" t="e">
        <f t="array" ref="O543">INDEX($A$7:$F$3066,SMALL(IF(COUNTIF($L$5,$H$7:$H$3066)*COUNTIF($L$5,$I$7:$I$3066),MATCH(ROW($A$7:$A$3066),ROW($A$7:$A$3066)),""),ROWS($B$1:F537)),COLUMNS($A$1:F539))</f>
        <v>#NUM!</v>
      </c>
    </row>
    <row r="544" spans="1:15">
      <c r="A544" s="1">
        <f>'ScienceDirect - Initial'!A547</f>
        <v>0</v>
      </c>
      <c r="B544" s="1">
        <f>'ScienceDirect - Initial'!B547</f>
        <v>2014</v>
      </c>
      <c r="C544" s="1" t="str">
        <f>'ScienceDirect - Initial'!C547</f>
        <v>McNeil, Daniel W.; Randall, Cameron L.; Lejuez, C.W.; Sorrell, John T.</v>
      </c>
      <c r="D544" s="1" t="str">
        <f>'ScienceDirect - Initial'!D547</f>
        <v>Chapter 15 - Mechanisms of Learning and Behavior Change in Social Anxiety Disorder</v>
      </c>
      <c r="E544" s="1" t="str">
        <f>'ScienceDirect - Initial'!E547</f>
        <v>Social Anxiety (Third Edition)</v>
      </c>
      <c r="F544" s="1" t="str">
        <f>'ScienceDirect - Initial'!F547</f>
        <v>978-0-12-394427-6</v>
      </c>
      <c r="H544" s="1">
        <v>0</v>
      </c>
      <c r="I544" s="1">
        <v>0</v>
      </c>
      <c r="J544" t="b">
        <f t="shared" si="8"/>
        <v>1</v>
      </c>
      <c r="K544" t="e">
        <f t="array" ref="K544">INDEX($A$7:$F$3066,SMALL(IF(COUNTIF($L$5,$H$7:$H$3066)*COUNTIF($L$5,$I$7:$I$3066),MATCH(ROW($A$7:$A$3066),ROW($A$7:$A$3066)),""),ROWS($B$1:B538)),COLUMNS($A$1:B540))</f>
        <v>#NUM!</v>
      </c>
      <c r="L544" t="e">
        <f t="array" ref="L544">INDEX($A$7:$F$3066,SMALL(IF(COUNTIF($L$5,$H$7:$H$3066)*COUNTIF($L$5,$I$7:$I$3066),MATCH(ROW($A$7:$A$3066),ROW($A$7:$A$3066)),""),ROWS($B$1:C538)),COLUMNS($A$1:C540))</f>
        <v>#NUM!</v>
      </c>
      <c r="M544" t="e">
        <f t="array" ref="M544">INDEX($A$7:$F$3066,SMALL(IF(COUNTIF($L$5,$H$7:$H$3066)*COUNTIF($L$5,$I$7:$I$3066),MATCH(ROW($A$7:$A$3066),ROW($A$7:$A$3066)),""),ROWS($B$1:D538)),COLUMNS($A$1:D540))</f>
        <v>#NUM!</v>
      </c>
      <c r="N544" t="e">
        <f t="array" ref="N544">INDEX($A$7:$F$3066,SMALL(IF(COUNTIF($L$5,$H$7:$H$3066)*COUNTIF($L$5,$I$7:$I$3066),MATCH(ROW($A$7:$A$3066),ROW($A$7:$A$3066)),""),ROWS($B$1:E538)),COLUMNS($A$1:E540))</f>
        <v>#NUM!</v>
      </c>
      <c r="O544" t="e">
        <f t="array" ref="O544">INDEX($A$7:$F$3066,SMALL(IF(COUNTIF($L$5,$H$7:$H$3066)*COUNTIF($L$5,$I$7:$I$3066),MATCH(ROW($A$7:$A$3066),ROW($A$7:$A$3066)),""),ROWS($B$1:F538)),COLUMNS($A$1:F540))</f>
        <v>#NUM!</v>
      </c>
    </row>
    <row r="545" spans="1:15">
      <c r="A545" s="1">
        <f>'ScienceDirect - Initial'!A548</f>
        <v>0</v>
      </c>
      <c r="B545" s="1">
        <f>'ScienceDirect - Initial'!B548</f>
        <v>2015</v>
      </c>
      <c r="C545" s="1" t="str">
        <f>'ScienceDirect - Initial'!C548</f>
        <v>Baumeister, Roy F.; Vonasch, Andrew J.</v>
      </c>
      <c r="D545" s="1" t="str">
        <f>'ScienceDirect - Initial'!D548</f>
        <v>Uses of self-regulation to facilitate and restrain addictive behavior</v>
      </c>
      <c r="E545" s="1" t="str">
        <f>'ScienceDirect - Initial'!E548</f>
        <v>Contemporary Perspectives on Cognition in Addictive Behaviors</v>
      </c>
      <c r="F545" s="1">
        <f>'ScienceDirect - Initial'!F548</f>
        <v>0</v>
      </c>
      <c r="H545" s="1">
        <v>0</v>
      </c>
      <c r="I545" s="1">
        <v>0</v>
      </c>
      <c r="J545" t="b">
        <f t="shared" si="8"/>
        <v>1</v>
      </c>
      <c r="K545" t="e">
        <f t="array" ref="K545">INDEX($A$7:$F$3066,SMALL(IF(COUNTIF($L$5,$H$7:$H$3066)*COUNTIF($L$5,$I$7:$I$3066),MATCH(ROW($A$7:$A$3066),ROW($A$7:$A$3066)),""),ROWS($B$1:B539)),COLUMNS($A$1:B541))</f>
        <v>#NUM!</v>
      </c>
      <c r="L545" t="e">
        <f t="array" ref="L545">INDEX($A$7:$F$3066,SMALL(IF(COUNTIF($L$5,$H$7:$H$3066)*COUNTIF($L$5,$I$7:$I$3066),MATCH(ROW($A$7:$A$3066),ROW($A$7:$A$3066)),""),ROWS($B$1:C539)),COLUMNS($A$1:C541))</f>
        <v>#NUM!</v>
      </c>
      <c r="M545" t="e">
        <f t="array" ref="M545">INDEX($A$7:$F$3066,SMALL(IF(COUNTIF($L$5,$H$7:$H$3066)*COUNTIF($L$5,$I$7:$I$3066),MATCH(ROW($A$7:$A$3066),ROW($A$7:$A$3066)),""),ROWS($B$1:D539)),COLUMNS($A$1:D541))</f>
        <v>#NUM!</v>
      </c>
      <c r="N545" t="e">
        <f t="array" ref="N545">INDEX($A$7:$F$3066,SMALL(IF(COUNTIF($L$5,$H$7:$H$3066)*COUNTIF($L$5,$I$7:$I$3066),MATCH(ROW($A$7:$A$3066),ROW($A$7:$A$3066)),""),ROWS($B$1:E539)),COLUMNS($A$1:E541))</f>
        <v>#NUM!</v>
      </c>
      <c r="O545" t="e">
        <f t="array" ref="O545">INDEX($A$7:$F$3066,SMALL(IF(COUNTIF($L$5,$H$7:$H$3066)*COUNTIF($L$5,$I$7:$I$3066),MATCH(ROW($A$7:$A$3066),ROW($A$7:$A$3066)),""),ROWS($B$1:F539)),COLUMNS($A$1:F541))</f>
        <v>#NUM!</v>
      </c>
    </row>
    <row r="546" spans="1:15">
      <c r="A546" s="1">
        <f>'ScienceDirect - Initial'!A549</f>
        <v>0</v>
      </c>
      <c r="B546" s="1">
        <f>'ScienceDirect - Initial'!B549</f>
        <v>2013</v>
      </c>
      <c r="C546" s="1" t="str">
        <f>'ScienceDirect - Initial'!C549</f>
        <v>Field, Judith; Wroe, Stephen; Trueman, Clive N.; Garvey, Jillian; Wyatt-Spratt, Simon</v>
      </c>
      <c r="D546" s="1" t="str">
        <f>'ScienceDirect - Initial'!D549</f>
        <v>Looking for the archaeological signature in Australian Megafaunal extinctions</v>
      </c>
      <c r="E546" s="1" t="str">
        <f>'ScienceDirect - Initial'!E549</f>
        <v>Peopling the last new worlds: the first colonisation of Sahul and the Americas</v>
      </c>
      <c r="F546" s="1">
        <f>'ScienceDirect - Initial'!F549</f>
        <v>0</v>
      </c>
      <c r="H546" s="1">
        <v>0</v>
      </c>
      <c r="I546" s="1">
        <v>0</v>
      </c>
      <c r="J546" t="b">
        <f t="shared" si="8"/>
        <v>1</v>
      </c>
      <c r="K546" t="e">
        <f t="array" ref="K546">INDEX($A$7:$F$3066,SMALL(IF(COUNTIF($L$5,$H$7:$H$3066)*COUNTIF($L$5,$I$7:$I$3066),MATCH(ROW($A$7:$A$3066),ROW($A$7:$A$3066)),""),ROWS($B$1:B540)),COLUMNS($A$1:B542))</f>
        <v>#NUM!</v>
      </c>
      <c r="L546" t="e">
        <f t="array" ref="L546">INDEX($A$7:$F$3066,SMALL(IF(COUNTIF($L$5,$H$7:$H$3066)*COUNTIF($L$5,$I$7:$I$3066),MATCH(ROW($A$7:$A$3066),ROW($A$7:$A$3066)),""),ROWS($B$1:C540)),COLUMNS($A$1:C542))</f>
        <v>#NUM!</v>
      </c>
      <c r="M546" t="e">
        <f t="array" ref="M546">INDEX($A$7:$F$3066,SMALL(IF(COUNTIF($L$5,$H$7:$H$3066)*COUNTIF($L$5,$I$7:$I$3066),MATCH(ROW($A$7:$A$3066),ROW($A$7:$A$3066)),""),ROWS($B$1:D540)),COLUMNS($A$1:D542))</f>
        <v>#NUM!</v>
      </c>
      <c r="N546" t="e">
        <f t="array" ref="N546">INDEX($A$7:$F$3066,SMALL(IF(COUNTIF($L$5,$H$7:$H$3066)*COUNTIF($L$5,$I$7:$I$3066),MATCH(ROW($A$7:$A$3066),ROW($A$7:$A$3066)),""),ROWS($B$1:E540)),COLUMNS($A$1:E542))</f>
        <v>#NUM!</v>
      </c>
      <c r="O546" t="e">
        <f t="array" ref="O546">INDEX($A$7:$F$3066,SMALL(IF(COUNTIF($L$5,$H$7:$H$3066)*COUNTIF($L$5,$I$7:$I$3066),MATCH(ROW($A$7:$A$3066),ROW($A$7:$A$3066)),""),ROWS($B$1:F540)),COLUMNS($A$1:F542))</f>
        <v>#NUM!</v>
      </c>
    </row>
    <row r="547" spans="1:15">
      <c r="A547" s="1">
        <f>'ScienceDirect - Initial'!A550</f>
        <v>0</v>
      </c>
      <c r="B547" s="1">
        <f>'ScienceDirect - Initial'!B550</f>
        <v>2013</v>
      </c>
      <c r="C547" s="1" t="str">
        <f>'ScienceDirect - Initial'!C550</f>
        <v>Kanter, Jonathan W.</v>
      </c>
      <c r="D547" s="1" t="str">
        <f>'ScienceDirect - Initial'!D550</f>
        <v>The Vision of a Progressive Clinical Science to Guide Clinical Practice</v>
      </c>
      <c r="E547" s="1" t="str">
        <f>'ScienceDirect - Initial'!E550</f>
        <v>Theories and Directions in Behavior Therapy: ACT and Contemporary CBT</v>
      </c>
      <c r="F547" s="1">
        <f>'ScienceDirect - Initial'!F550</f>
        <v>0</v>
      </c>
      <c r="H547" s="1">
        <v>0</v>
      </c>
      <c r="I547" s="1">
        <v>0</v>
      </c>
      <c r="J547" t="b">
        <f t="shared" si="8"/>
        <v>1</v>
      </c>
      <c r="K547" t="e">
        <f t="array" ref="K547">INDEX($A$7:$F$3066,SMALL(IF(COUNTIF($L$5,$H$7:$H$3066)*COUNTIF($L$5,$I$7:$I$3066),MATCH(ROW($A$7:$A$3066),ROW($A$7:$A$3066)),""),ROWS($B$1:B541)),COLUMNS($A$1:B543))</f>
        <v>#NUM!</v>
      </c>
      <c r="L547" t="e">
        <f t="array" ref="L547">INDEX($A$7:$F$3066,SMALL(IF(COUNTIF($L$5,$H$7:$H$3066)*COUNTIF($L$5,$I$7:$I$3066),MATCH(ROW($A$7:$A$3066),ROW($A$7:$A$3066)),""),ROWS($B$1:C541)),COLUMNS($A$1:C543))</f>
        <v>#NUM!</v>
      </c>
      <c r="M547" t="e">
        <f t="array" ref="M547">INDEX($A$7:$F$3066,SMALL(IF(COUNTIF($L$5,$H$7:$H$3066)*COUNTIF($L$5,$I$7:$I$3066),MATCH(ROW($A$7:$A$3066),ROW($A$7:$A$3066)),""),ROWS($B$1:D541)),COLUMNS($A$1:D543))</f>
        <v>#NUM!</v>
      </c>
      <c r="N547" t="e">
        <f t="array" ref="N547">INDEX($A$7:$F$3066,SMALL(IF(COUNTIF($L$5,$H$7:$H$3066)*COUNTIF($L$5,$I$7:$I$3066),MATCH(ROW($A$7:$A$3066),ROW($A$7:$A$3066)),""),ROWS($B$1:E541)),COLUMNS($A$1:E543))</f>
        <v>#NUM!</v>
      </c>
      <c r="O547" t="e">
        <f t="array" ref="O547">INDEX($A$7:$F$3066,SMALL(IF(COUNTIF($L$5,$H$7:$H$3066)*COUNTIF($L$5,$I$7:$I$3066),MATCH(ROW($A$7:$A$3066),ROW($A$7:$A$3066)),""),ROWS($B$1:F541)),COLUMNS($A$1:F543))</f>
        <v>#NUM!</v>
      </c>
    </row>
    <row r="548" spans="1:15">
      <c r="A548" s="1">
        <f>'ScienceDirect - Initial'!A551</f>
        <v>0</v>
      </c>
      <c r="B548" s="1">
        <f>'ScienceDirect - Initial'!B551</f>
        <v>2017</v>
      </c>
      <c r="C548" s="1" t="str">
        <f>'ScienceDirect - Initial'!C551</f>
        <v>Roy, Douglas John</v>
      </c>
      <c r="D548" s="1" t="str">
        <f>'ScienceDirect - Initial'!D551</f>
        <v>A conditioning model of delusion</v>
      </c>
      <c r="E548" s="1" t="str">
        <f>'ScienceDirect - Initial'!E551</f>
        <v>Neuroscience &amp; Biobehavioral Reviews</v>
      </c>
      <c r="F548" s="1">
        <f>'ScienceDirect - Initial'!F551</f>
        <v>0</v>
      </c>
      <c r="H548" s="1">
        <v>0</v>
      </c>
      <c r="I548" s="1">
        <v>0</v>
      </c>
      <c r="J548" t="b">
        <f t="shared" si="8"/>
        <v>1</v>
      </c>
      <c r="K548" t="e">
        <f t="array" ref="K548">INDEX($A$7:$F$3066,SMALL(IF(COUNTIF($L$5,$H$7:$H$3066)*COUNTIF($L$5,$I$7:$I$3066),MATCH(ROW($A$7:$A$3066),ROW($A$7:$A$3066)),""),ROWS($B$1:B542)),COLUMNS($A$1:B544))</f>
        <v>#NUM!</v>
      </c>
      <c r="L548" t="e">
        <f t="array" ref="L548">INDEX($A$7:$F$3066,SMALL(IF(COUNTIF($L$5,$H$7:$H$3066)*COUNTIF($L$5,$I$7:$I$3066),MATCH(ROW($A$7:$A$3066),ROW($A$7:$A$3066)),""),ROWS($B$1:C542)),COLUMNS($A$1:C544))</f>
        <v>#NUM!</v>
      </c>
      <c r="M548" t="e">
        <f t="array" ref="M548">INDEX($A$7:$F$3066,SMALL(IF(COUNTIF($L$5,$H$7:$H$3066)*COUNTIF($L$5,$I$7:$I$3066),MATCH(ROW($A$7:$A$3066),ROW($A$7:$A$3066)),""),ROWS($B$1:D542)),COLUMNS($A$1:D544))</f>
        <v>#NUM!</v>
      </c>
      <c r="N548" t="e">
        <f t="array" ref="N548">INDEX($A$7:$F$3066,SMALL(IF(COUNTIF($L$5,$H$7:$H$3066)*COUNTIF($L$5,$I$7:$I$3066),MATCH(ROW($A$7:$A$3066),ROW($A$7:$A$3066)),""),ROWS($B$1:E542)),COLUMNS($A$1:E544))</f>
        <v>#NUM!</v>
      </c>
      <c r="O548" t="e">
        <f t="array" ref="O548">INDEX($A$7:$F$3066,SMALL(IF(COUNTIF($L$5,$H$7:$H$3066)*COUNTIF($L$5,$I$7:$I$3066),MATCH(ROW($A$7:$A$3066),ROW($A$7:$A$3066)),""),ROWS($B$1:F542)),COLUMNS($A$1:F544))</f>
        <v>#NUM!</v>
      </c>
    </row>
    <row r="549" spans="1:15">
      <c r="A549" s="1">
        <f>'ScienceDirect - Initial'!A552</f>
        <v>0</v>
      </c>
      <c r="B549" s="1">
        <f>'ScienceDirect - Initial'!B552</f>
        <v>2006</v>
      </c>
      <c r="C549" s="1" t="str">
        <f>'ScienceDirect - Initial'!C552</f>
        <v>Quirk, Gregory J.; Garcia, René; González-Lima, Francisco</v>
      </c>
      <c r="D549" s="1" t="str">
        <f>'ScienceDirect - Initial'!D552</f>
        <v>Prefrontal Mechanisms in Extinction of Conditioned Fear</v>
      </c>
      <c r="E549" s="1" t="str">
        <f>'ScienceDirect - Initial'!E552</f>
        <v>Biological Psychiatry</v>
      </c>
      <c r="F549" s="1">
        <f>'ScienceDirect - Initial'!F552</f>
        <v>0</v>
      </c>
      <c r="H549" s="1">
        <v>0</v>
      </c>
      <c r="I549" s="1">
        <v>0</v>
      </c>
      <c r="J549" t="b">
        <f t="shared" si="8"/>
        <v>1</v>
      </c>
      <c r="K549" t="e">
        <f t="array" ref="K549">INDEX($A$7:$F$3066,SMALL(IF(COUNTIF($L$5,$H$7:$H$3066)*COUNTIF($L$5,$I$7:$I$3066),MATCH(ROW($A$7:$A$3066),ROW($A$7:$A$3066)),""),ROWS($B$1:B543)),COLUMNS($A$1:B545))</f>
        <v>#NUM!</v>
      </c>
      <c r="L549" t="e">
        <f t="array" ref="L549">INDEX($A$7:$F$3066,SMALL(IF(COUNTIF($L$5,$H$7:$H$3066)*COUNTIF($L$5,$I$7:$I$3066),MATCH(ROW($A$7:$A$3066),ROW($A$7:$A$3066)),""),ROWS($B$1:C543)),COLUMNS($A$1:C545))</f>
        <v>#NUM!</v>
      </c>
      <c r="M549" t="e">
        <f t="array" ref="M549">INDEX($A$7:$F$3066,SMALL(IF(COUNTIF($L$5,$H$7:$H$3066)*COUNTIF($L$5,$I$7:$I$3066),MATCH(ROW($A$7:$A$3066),ROW($A$7:$A$3066)),""),ROWS($B$1:D543)),COLUMNS($A$1:D545))</f>
        <v>#NUM!</v>
      </c>
      <c r="N549" t="e">
        <f t="array" ref="N549">INDEX($A$7:$F$3066,SMALL(IF(COUNTIF($L$5,$H$7:$H$3066)*COUNTIF($L$5,$I$7:$I$3066),MATCH(ROW($A$7:$A$3066),ROW($A$7:$A$3066)),""),ROWS($B$1:E543)),COLUMNS($A$1:E545))</f>
        <v>#NUM!</v>
      </c>
      <c r="O549" t="e">
        <f t="array" ref="O549">INDEX($A$7:$F$3066,SMALL(IF(COUNTIF($L$5,$H$7:$H$3066)*COUNTIF($L$5,$I$7:$I$3066),MATCH(ROW($A$7:$A$3066),ROW($A$7:$A$3066)),""),ROWS($B$1:F543)),COLUMNS($A$1:F545))</f>
        <v>#NUM!</v>
      </c>
    </row>
    <row r="550" spans="1:15">
      <c r="A550" s="1">
        <f>'ScienceDirect - Initial'!A553</f>
        <v>0</v>
      </c>
      <c r="B550" s="1">
        <f>'ScienceDirect - Initial'!B553</f>
        <v>2008</v>
      </c>
      <c r="C550" s="1" t="str">
        <f>'ScienceDirect - Initial'!C553</f>
        <v>Miller, Alec L.; Smith, Heather L.</v>
      </c>
      <c r="D550" s="1" t="str">
        <f>'ScienceDirect - Initial'!D553</f>
        <v>Adolescent non-suicidal self-injurious behavior: The latest epidemic to assess and treat</v>
      </c>
      <c r="E550" s="1" t="str">
        <f>'ScienceDirect - Initial'!E553</f>
        <v>Self-harming behavior: Special series on non-suicidal self-injury and suicide</v>
      </c>
      <c r="F550" s="1">
        <f>'ScienceDirect - Initial'!F553</f>
        <v>0</v>
      </c>
      <c r="H550" s="1">
        <v>0</v>
      </c>
      <c r="I550" s="1">
        <v>0</v>
      </c>
      <c r="J550" t="b">
        <f t="shared" si="8"/>
        <v>1</v>
      </c>
      <c r="K550" t="e">
        <f t="array" ref="K550">INDEX($A$7:$F$3066,SMALL(IF(COUNTIF($L$5,$H$7:$H$3066)*COUNTIF($L$5,$I$7:$I$3066),MATCH(ROW($A$7:$A$3066),ROW($A$7:$A$3066)),""),ROWS($B$1:B544)),COLUMNS($A$1:B546))</f>
        <v>#NUM!</v>
      </c>
      <c r="L550" t="e">
        <f t="array" ref="L550">INDEX($A$7:$F$3066,SMALL(IF(COUNTIF($L$5,$H$7:$H$3066)*COUNTIF($L$5,$I$7:$I$3066),MATCH(ROW($A$7:$A$3066),ROW($A$7:$A$3066)),""),ROWS($B$1:C544)),COLUMNS($A$1:C546))</f>
        <v>#NUM!</v>
      </c>
      <c r="M550" t="e">
        <f t="array" ref="M550">INDEX($A$7:$F$3066,SMALL(IF(COUNTIF($L$5,$H$7:$H$3066)*COUNTIF($L$5,$I$7:$I$3066),MATCH(ROW($A$7:$A$3066),ROW($A$7:$A$3066)),""),ROWS($B$1:D544)),COLUMNS($A$1:D546))</f>
        <v>#NUM!</v>
      </c>
      <c r="N550" t="e">
        <f t="array" ref="N550">INDEX($A$7:$F$3066,SMALL(IF(COUNTIF($L$5,$H$7:$H$3066)*COUNTIF($L$5,$I$7:$I$3066),MATCH(ROW($A$7:$A$3066),ROW($A$7:$A$3066)),""),ROWS($B$1:E544)),COLUMNS($A$1:E546))</f>
        <v>#NUM!</v>
      </c>
      <c r="O550" t="e">
        <f t="array" ref="O550">INDEX($A$7:$F$3066,SMALL(IF(COUNTIF($L$5,$H$7:$H$3066)*COUNTIF($L$5,$I$7:$I$3066),MATCH(ROW($A$7:$A$3066),ROW($A$7:$A$3066)),""),ROWS($B$1:F544)),COLUMNS($A$1:F546))</f>
        <v>#NUM!</v>
      </c>
    </row>
    <row r="551" spans="1:15">
      <c r="A551" s="1">
        <f>'ScienceDirect - Initial'!A554</f>
        <v>0</v>
      </c>
      <c r="B551" s="1">
        <f>'ScienceDirect - Initial'!B554</f>
        <v>1992</v>
      </c>
      <c r="C551" s="1" t="str">
        <f>'ScienceDirect - Initial'!C554</f>
        <v>Starke, Jeffrey R.; Jacobs, Richard F.; Jereb, John</v>
      </c>
      <c r="D551" s="1" t="str">
        <f>'ScienceDirect - Initial'!D554</f>
        <v>Resurgence of tuberculosis in children</v>
      </c>
      <c r="E551" s="1" t="str">
        <f>'ScienceDirect - Initial'!E554</f>
        <v>The Journal of Pediatrics</v>
      </c>
      <c r="F551" s="1">
        <f>'ScienceDirect - Initial'!F554</f>
        <v>0</v>
      </c>
      <c r="H551" s="1">
        <v>0</v>
      </c>
      <c r="I551" s="1">
        <v>0</v>
      </c>
      <c r="J551" t="b">
        <f t="shared" si="8"/>
        <v>1</v>
      </c>
      <c r="K551" t="e">
        <f t="array" ref="K551">INDEX($A$7:$F$3066,SMALL(IF(COUNTIF($L$5,$H$7:$H$3066)*COUNTIF($L$5,$I$7:$I$3066),MATCH(ROW($A$7:$A$3066),ROW($A$7:$A$3066)),""),ROWS($B$1:B545)),COLUMNS($A$1:B547))</f>
        <v>#NUM!</v>
      </c>
      <c r="L551" t="e">
        <f t="array" ref="L551">INDEX($A$7:$F$3066,SMALL(IF(COUNTIF($L$5,$H$7:$H$3066)*COUNTIF($L$5,$I$7:$I$3066),MATCH(ROW($A$7:$A$3066),ROW($A$7:$A$3066)),""),ROWS($B$1:C545)),COLUMNS($A$1:C547))</f>
        <v>#NUM!</v>
      </c>
      <c r="M551" t="e">
        <f t="array" ref="M551">INDEX($A$7:$F$3066,SMALL(IF(COUNTIF($L$5,$H$7:$H$3066)*COUNTIF($L$5,$I$7:$I$3066),MATCH(ROW($A$7:$A$3066),ROW($A$7:$A$3066)),""),ROWS($B$1:D545)),COLUMNS($A$1:D547))</f>
        <v>#NUM!</v>
      </c>
      <c r="N551" t="e">
        <f t="array" ref="N551">INDEX($A$7:$F$3066,SMALL(IF(COUNTIF($L$5,$H$7:$H$3066)*COUNTIF($L$5,$I$7:$I$3066),MATCH(ROW($A$7:$A$3066),ROW($A$7:$A$3066)),""),ROWS($B$1:E545)),COLUMNS($A$1:E547))</f>
        <v>#NUM!</v>
      </c>
      <c r="O551" t="e">
        <f t="array" ref="O551">INDEX($A$7:$F$3066,SMALL(IF(COUNTIF($L$5,$H$7:$H$3066)*COUNTIF($L$5,$I$7:$I$3066),MATCH(ROW($A$7:$A$3066),ROW($A$7:$A$3066)),""),ROWS($B$1:F545)),COLUMNS($A$1:F547))</f>
        <v>#NUM!</v>
      </c>
    </row>
    <row r="552" spans="1:15">
      <c r="A552" s="1">
        <f>'ScienceDirect - Initial'!A555</f>
        <v>0</v>
      </c>
      <c r="B552" s="1">
        <f>'ScienceDirect - Initial'!B555</f>
        <v>2010</v>
      </c>
      <c r="C552" s="1" t="str">
        <f>'ScienceDirect - Initial'!C555</f>
        <v>Kanter, Jonathan W.; Manos, Rachel C.; Bowe, William M.; Baruch, David E.; Busch, Andrew M.; Rusch, Laura C.</v>
      </c>
      <c r="D552" s="1" t="str">
        <f>'ScienceDirect - Initial'!D555</f>
        <v>What is behavioral activation?: A review of the empirical literature</v>
      </c>
      <c r="E552" s="1" t="str">
        <f>'ScienceDirect - Initial'!E555</f>
        <v>Clinical Psychology Review</v>
      </c>
      <c r="F552" s="1">
        <f>'ScienceDirect - Initial'!F555</f>
        <v>0</v>
      </c>
      <c r="H552" s="1">
        <v>0</v>
      </c>
      <c r="I552" s="1">
        <v>0</v>
      </c>
      <c r="J552" t="b">
        <f t="shared" si="8"/>
        <v>1</v>
      </c>
      <c r="K552" t="e">
        <f t="array" ref="K552">INDEX($A$7:$F$3066,SMALL(IF(COUNTIF($L$5,$H$7:$H$3066)*COUNTIF($L$5,$I$7:$I$3066),MATCH(ROW($A$7:$A$3066),ROW($A$7:$A$3066)),""),ROWS($B$1:B546)),COLUMNS($A$1:B548))</f>
        <v>#NUM!</v>
      </c>
      <c r="L552" t="e">
        <f t="array" ref="L552">INDEX($A$7:$F$3066,SMALL(IF(COUNTIF($L$5,$H$7:$H$3066)*COUNTIF($L$5,$I$7:$I$3066),MATCH(ROW($A$7:$A$3066),ROW($A$7:$A$3066)),""),ROWS($B$1:C546)),COLUMNS($A$1:C548))</f>
        <v>#NUM!</v>
      </c>
      <c r="M552" t="e">
        <f t="array" ref="M552">INDEX($A$7:$F$3066,SMALL(IF(COUNTIF($L$5,$H$7:$H$3066)*COUNTIF($L$5,$I$7:$I$3066),MATCH(ROW($A$7:$A$3066),ROW($A$7:$A$3066)),""),ROWS($B$1:D546)),COLUMNS($A$1:D548))</f>
        <v>#NUM!</v>
      </c>
      <c r="N552" t="e">
        <f t="array" ref="N552">INDEX($A$7:$F$3066,SMALL(IF(COUNTIF($L$5,$H$7:$H$3066)*COUNTIF($L$5,$I$7:$I$3066),MATCH(ROW($A$7:$A$3066),ROW($A$7:$A$3066)),""),ROWS($B$1:E546)),COLUMNS($A$1:E548))</f>
        <v>#NUM!</v>
      </c>
      <c r="O552" t="e">
        <f t="array" ref="O552">INDEX($A$7:$F$3066,SMALL(IF(COUNTIF($L$5,$H$7:$H$3066)*COUNTIF($L$5,$I$7:$I$3066),MATCH(ROW($A$7:$A$3066),ROW($A$7:$A$3066)),""),ROWS($B$1:F546)),COLUMNS($A$1:F548))</f>
        <v>#NUM!</v>
      </c>
    </row>
    <row r="553" spans="1:15">
      <c r="A553" s="1">
        <f>'ScienceDirect - Initial'!A556</f>
        <v>0</v>
      </c>
      <c r="B553" s="1">
        <f>'ScienceDirect - Initial'!B556</f>
        <v>2019</v>
      </c>
      <c r="C553" s="1" t="str">
        <f>'ScienceDirect - Initial'!C556</f>
        <v>Ingley, Spencer J.</v>
      </c>
      <c r="D553" s="1" t="str">
        <f>'ScienceDirect - Initial'!D556</f>
        <v>Personality and Evolution</v>
      </c>
      <c r="E553" s="1" t="str">
        <f>'ScienceDirect - Initial'!E556</f>
        <v>Encyclopedia of Animal Behavior (Second Edition)</v>
      </c>
      <c r="F553" s="1" t="str">
        <f>'ScienceDirect - Initial'!F556</f>
        <v>978-0-12-813252-4</v>
      </c>
      <c r="H553" s="1">
        <v>0</v>
      </c>
      <c r="I553" s="1">
        <v>0</v>
      </c>
      <c r="J553" t="b">
        <f t="shared" si="8"/>
        <v>1</v>
      </c>
      <c r="K553" t="e">
        <f t="array" ref="K553">INDEX($A$7:$F$3066,SMALL(IF(COUNTIF($L$5,$H$7:$H$3066)*COUNTIF($L$5,$I$7:$I$3066),MATCH(ROW($A$7:$A$3066),ROW($A$7:$A$3066)),""),ROWS($B$1:B547)),COLUMNS($A$1:B549))</f>
        <v>#NUM!</v>
      </c>
      <c r="L553" t="e">
        <f t="array" ref="L553">INDEX($A$7:$F$3066,SMALL(IF(COUNTIF($L$5,$H$7:$H$3066)*COUNTIF($L$5,$I$7:$I$3066),MATCH(ROW($A$7:$A$3066),ROW($A$7:$A$3066)),""),ROWS($B$1:C547)),COLUMNS($A$1:C549))</f>
        <v>#NUM!</v>
      </c>
      <c r="M553" t="e">
        <f t="array" ref="M553">INDEX($A$7:$F$3066,SMALL(IF(COUNTIF($L$5,$H$7:$H$3066)*COUNTIF($L$5,$I$7:$I$3066),MATCH(ROW($A$7:$A$3066),ROW($A$7:$A$3066)),""),ROWS($B$1:D547)),COLUMNS($A$1:D549))</f>
        <v>#NUM!</v>
      </c>
      <c r="N553" t="e">
        <f t="array" ref="N553">INDEX($A$7:$F$3066,SMALL(IF(COUNTIF($L$5,$H$7:$H$3066)*COUNTIF($L$5,$I$7:$I$3066),MATCH(ROW($A$7:$A$3066),ROW($A$7:$A$3066)),""),ROWS($B$1:E547)),COLUMNS($A$1:E549))</f>
        <v>#NUM!</v>
      </c>
      <c r="O553" t="e">
        <f t="array" ref="O553">INDEX($A$7:$F$3066,SMALL(IF(COUNTIF($L$5,$H$7:$H$3066)*COUNTIF($L$5,$I$7:$I$3066),MATCH(ROW($A$7:$A$3066),ROW($A$7:$A$3066)),""),ROWS($B$1:F547)),COLUMNS($A$1:F549))</f>
        <v>#NUM!</v>
      </c>
    </row>
    <row r="554" spans="1:15">
      <c r="A554" s="1">
        <f>'ScienceDirect - Initial'!A557</f>
        <v>0</v>
      </c>
      <c r="B554" s="1">
        <f>'ScienceDirect - Initial'!B557</f>
        <v>2001</v>
      </c>
      <c r="C554" s="1" t="str">
        <f>'ScienceDirect - Initial'!C557</f>
        <v>Kavanagh, David J.; Mueser, Kim T.</v>
      </c>
      <c r="D554" s="1" t="str">
        <f>'ScienceDirect - Initial'!D557</f>
        <v>The future of cognitive and behavioral therapies in the prevention and early management of psychosis: Opportunities and risks</v>
      </c>
      <c r="E554" s="1" t="str">
        <f>'ScienceDirect - Initial'!E557</f>
        <v>Behavior Therapy</v>
      </c>
      <c r="F554" s="1">
        <f>'ScienceDirect - Initial'!F557</f>
        <v>0</v>
      </c>
      <c r="H554" s="1">
        <v>0</v>
      </c>
      <c r="I554" s="1">
        <v>0</v>
      </c>
      <c r="J554" t="b">
        <f t="shared" si="8"/>
        <v>1</v>
      </c>
      <c r="K554" t="e">
        <f t="array" ref="K554">INDEX($A$7:$F$3066,SMALL(IF(COUNTIF($L$5,$H$7:$H$3066)*COUNTIF($L$5,$I$7:$I$3066),MATCH(ROW($A$7:$A$3066),ROW($A$7:$A$3066)),""),ROWS($B$1:B548)),COLUMNS($A$1:B550))</f>
        <v>#NUM!</v>
      </c>
      <c r="L554" t="e">
        <f t="array" ref="L554">INDEX($A$7:$F$3066,SMALL(IF(COUNTIF($L$5,$H$7:$H$3066)*COUNTIF($L$5,$I$7:$I$3066),MATCH(ROW($A$7:$A$3066),ROW($A$7:$A$3066)),""),ROWS($B$1:C548)),COLUMNS($A$1:C550))</f>
        <v>#NUM!</v>
      </c>
      <c r="M554" t="e">
        <f t="array" ref="M554">INDEX($A$7:$F$3066,SMALL(IF(COUNTIF($L$5,$H$7:$H$3066)*COUNTIF($L$5,$I$7:$I$3066),MATCH(ROW($A$7:$A$3066),ROW($A$7:$A$3066)),""),ROWS($B$1:D548)),COLUMNS($A$1:D550))</f>
        <v>#NUM!</v>
      </c>
      <c r="N554" t="e">
        <f t="array" ref="N554">INDEX($A$7:$F$3066,SMALL(IF(COUNTIF($L$5,$H$7:$H$3066)*COUNTIF($L$5,$I$7:$I$3066),MATCH(ROW($A$7:$A$3066),ROW($A$7:$A$3066)),""),ROWS($B$1:E548)),COLUMNS($A$1:E550))</f>
        <v>#NUM!</v>
      </c>
      <c r="O554" t="e">
        <f t="array" ref="O554">INDEX($A$7:$F$3066,SMALL(IF(COUNTIF($L$5,$H$7:$H$3066)*COUNTIF($L$5,$I$7:$I$3066),MATCH(ROW($A$7:$A$3066),ROW($A$7:$A$3066)),""),ROWS($B$1:F548)),COLUMNS($A$1:F550))</f>
        <v>#NUM!</v>
      </c>
    </row>
    <row r="555" spans="1:15">
      <c r="A555" s="1">
        <f>'ScienceDirect - Initial'!A558</f>
        <v>0</v>
      </c>
      <c r="B555" s="1">
        <f>'ScienceDirect - Initial'!B558</f>
        <v>2017</v>
      </c>
      <c r="C555" s="1" t="str">
        <f>'ScienceDirect - Initial'!C558</f>
        <v>Arnaudova, Inna; Kindt, Merel; Fanselow, Michael; Beckers, Tom</v>
      </c>
      <c r="D555" s="1" t="str">
        <f>'ScienceDirect - Initial'!D558</f>
        <v>Pathways towards the proliferation of avoidance in anxiety and implications for treatment</v>
      </c>
      <c r="E555" s="1" t="str">
        <f>'ScienceDirect - Initial'!E558</f>
        <v>Avoidance and Decision Making: Implications for the Understanding and Treatment of Anxiety</v>
      </c>
      <c r="F555" s="1">
        <f>'ScienceDirect - Initial'!F558</f>
        <v>0</v>
      </c>
      <c r="H555" s="1">
        <v>0</v>
      </c>
      <c r="I555" s="1">
        <v>0</v>
      </c>
      <c r="J555" t="b">
        <f t="shared" si="8"/>
        <v>1</v>
      </c>
      <c r="K555" t="e">
        <f t="array" ref="K555">INDEX($A$7:$F$3066,SMALL(IF(COUNTIF($L$5,$H$7:$H$3066)*COUNTIF($L$5,$I$7:$I$3066),MATCH(ROW($A$7:$A$3066),ROW($A$7:$A$3066)),""),ROWS($B$1:B549)),COLUMNS($A$1:B551))</f>
        <v>#NUM!</v>
      </c>
      <c r="L555" t="e">
        <f t="array" ref="L555">INDEX($A$7:$F$3066,SMALL(IF(COUNTIF($L$5,$H$7:$H$3066)*COUNTIF($L$5,$I$7:$I$3066),MATCH(ROW($A$7:$A$3066),ROW($A$7:$A$3066)),""),ROWS($B$1:C549)),COLUMNS($A$1:C551))</f>
        <v>#NUM!</v>
      </c>
      <c r="M555" t="e">
        <f t="array" ref="M555">INDEX($A$7:$F$3066,SMALL(IF(COUNTIF($L$5,$H$7:$H$3066)*COUNTIF($L$5,$I$7:$I$3066),MATCH(ROW($A$7:$A$3066),ROW($A$7:$A$3066)),""),ROWS($B$1:D549)),COLUMNS($A$1:D551))</f>
        <v>#NUM!</v>
      </c>
      <c r="N555" t="e">
        <f t="array" ref="N555">INDEX($A$7:$F$3066,SMALL(IF(COUNTIF($L$5,$H$7:$H$3066)*COUNTIF($L$5,$I$7:$I$3066),MATCH(ROW($A$7:$A$3066),ROW($A$7:$A$3066)),""),ROWS($B$1:E549)),COLUMNS($A$1:E551))</f>
        <v>#NUM!</v>
      </c>
      <c r="O555" t="e">
        <f t="array" ref="O555">INDEX($A$7:$F$3066,SMALL(IF(COUNTIF($L$5,$H$7:$H$3066)*COUNTIF($L$5,$I$7:$I$3066),MATCH(ROW($A$7:$A$3066),ROW($A$7:$A$3066)),""),ROWS($B$1:F549)),COLUMNS($A$1:F551))</f>
        <v>#NUM!</v>
      </c>
    </row>
    <row r="556" spans="1:15">
      <c r="A556" s="1">
        <f>'ScienceDirect - Initial'!A559</f>
        <v>0</v>
      </c>
      <c r="B556" s="1">
        <f>'ScienceDirect - Initial'!B559</f>
        <v>2012</v>
      </c>
      <c r="C556" s="1">
        <f>'ScienceDirect - Initial'!C559</f>
        <v>0</v>
      </c>
      <c r="D556" s="1" t="str">
        <f>'ScienceDirect - Initial'!D559</f>
        <v>Editorial Board</v>
      </c>
      <c r="E556" s="1" t="str">
        <f>'ScienceDirect - Initial'!E559</f>
        <v>Society for the Quantitative Analyses of Behavior: Extinction</v>
      </c>
      <c r="F556" s="1">
        <f>'ScienceDirect - Initial'!F559</f>
        <v>0</v>
      </c>
      <c r="H556" s="1">
        <v>0</v>
      </c>
      <c r="I556" s="1">
        <v>0</v>
      </c>
      <c r="J556" t="b">
        <f t="shared" si="8"/>
        <v>1</v>
      </c>
      <c r="K556" t="e">
        <f t="array" ref="K556">INDEX($A$7:$F$3066,SMALL(IF(COUNTIF($L$5,$H$7:$H$3066)*COUNTIF($L$5,$I$7:$I$3066),MATCH(ROW($A$7:$A$3066),ROW($A$7:$A$3066)),""),ROWS($B$1:B550)),COLUMNS($A$1:B552))</f>
        <v>#NUM!</v>
      </c>
      <c r="L556" t="e">
        <f t="array" ref="L556">INDEX($A$7:$F$3066,SMALL(IF(COUNTIF($L$5,$H$7:$H$3066)*COUNTIF($L$5,$I$7:$I$3066),MATCH(ROW($A$7:$A$3066),ROW($A$7:$A$3066)),""),ROWS($B$1:C550)),COLUMNS($A$1:C552))</f>
        <v>#NUM!</v>
      </c>
      <c r="M556" t="e">
        <f t="array" ref="M556">INDEX($A$7:$F$3066,SMALL(IF(COUNTIF($L$5,$H$7:$H$3066)*COUNTIF($L$5,$I$7:$I$3066),MATCH(ROW($A$7:$A$3066),ROW($A$7:$A$3066)),""),ROWS($B$1:D550)),COLUMNS($A$1:D552))</f>
        <v>#NUM!</v>
      </c>
      <c r="N556" t="e">
        <f t="array" ref="N556">INDEX($A$7:$F$3066,SMALL(IF(COUNTIF($L$5,$H$7:$H$3066)*COUNTIF($L$5,$I$7:$I$3066),MATCH(ROW($A$7:$A$3066),ROW($A$7:$A$3066)),""),ROWS($B$1:E550)),COLUMNS($A$1:E552))</f>
        <v>#NUM!</v>
      </c>
      <c r="O556" t="e">
        <f t="array" ref="O556">INDEX($A$7:$F$3066,SMALL(IF(COUNTIF($L$5,$H$7:$H$3066)*COUNTIF($L$5,$I$7:$I$3066),MATCH(ROW($A$7:$A$3066),ROW($A$7:$A$3066)),""),ROWS($B$1:F550)),COLUMNS($A$1:F552))</f>
        <v>#NUM!</v>
      </c>
    </row>
    <row r="557" spans="1:15">
      <c r="A557" s="1">
        <f>'ScienceDirect - Initial'!A560</f>
        <v>0</v>
      </c>
      <c r="B557" s="1">
        <f>'ScienceDirect - Initial'!B560</f>
        <v>2015</v>
      </c>
      <c r="C557" s="1" t="str">
        <f>'ScienceDirect - Initial'!C560</f>
        <v>Mongeau, R.; Ouradou, M.; Deou, E.; Leconte, C.; Besson, V.B.; Plotkine, M.; Marchand-Leroux, C.</v>
      </c>
      <c r="D557" s="1" t="str">
        <f>'ScienceDirect - Initial'!D560</f>
        <v>P.4.e.002 Traumatic brain injury induces post-traumatic stress disorder-like behaviors in mice: possible role of white matter alterations</v>
      </c>
      <c r="E557" s="1" t="str">
        <f>'ScienceDirect - Initial'!E560</f>
        <v>Abstracts of the 28th ECNP Congress</v>
      </c>
      <c r="F557" s="1">
        <f>'ScienceDirect - Initial'!F560</f>
        <v>0</v>
      </c>
      <c r="H557" s="1">
        <v>0</v>
      </c>
      <c r="I557" s="1">
        <v>0</v>
      </c>
      <c r="J557" t="b">
        <f t="shared" si="8"/>
        <v>1</v>
      </c>
      <c r="K557" t="e">
        <f t="array" ref="K557">INDEX($A$7:$F$3066,SMALL(IF(COUNTIF($L$5,$H$7:$H$3066)*COUNTIF($L$5,$I$7:$I$3066),MATCH(ROW($A$7:$A$3066),ROW($A$7:$A$3066)),""),ROWS($B$1:B551)),COLUMNS($A$1:B553))</f>
        <v>#NUM!</v>
      </c>
      <c r="L557" t="e">
        <f t="array" ref="L557">INDEX($A$7:$F$3066,SMALL(IF(COUNTIF($L$5,$H$7:$H$3066)*COUNTIF($L$5,$I$7:$I$3066),MATCH(ROW($A$7:$A$3066),ROW($A$7:$A$3066)),""),ROWS($B$1:C551)),COLUMNS($A$1:C553))</f>
        <v>#NUM!</v>
      </c>
      <c r="M557" t="e">
        <f t="array" ref="M557">INDEX($A$7:$F$3066,SMALL(IF(COUNTIF($L$5,$H$7:$H$3066)*COUNTIF($L$5,$I$7:$I$3066),MATCH(ROW($A$7:$A$3066),ROW($A$7:$A$3066)),""),ROWS($B$1:D551)),COLUMNS($A$1:D553))</f>
        <v>#NUM!</v>
      </c>
      <c r="N557" t="e">
        <f t="array" ref="N557">INDEX($A$7:$F$3066,SMALL(IF(COUNTIF($L$5,$H$7:$H$3066)*COUNTIF($L$5,$I$7:$I$3066),MATCH(ROW($A$7:$A$3066),ROW($A$7:$A$3066)),""),ROWS($B$1:E551)),COLUMNS($A$1:E553))</f>
        <v>#NUM!</v>
      </c>
      <c r="O557" t="e">
        <f t="array" ref="O557">INDEX($A$7:$F$3066,SMALL(IF(COUNTIF($L$5,$H$7:$H$3066)*COUNTIF($L$5,$I$7:$I$3066),MATCH(ROW($A$7:$A$3066),ROW($A$7:$A$3066)),""),ROWS($B$1:F551)),COLUMNS($A$1:F553))</f>
        <v>#NUM!</v>
      </c>
    </row>
    <row r="558" spans="1:15">
      <c r="A558" s="1">
        <f>'ScienceDirect - Initial'!A561</f>
        <v>0</v>
      </c>
      <c r="B558" s="1">
        <f>'ScienceDirect - Initial'!B561</f>
        <v>2016</v>
      </c>
      <c r="C558" s="1" t="str">
        <f>'ScienceDirect - Initial'!C561</f>
        <v>Dumont, Y.; Thuilliez, J.</v>
      </c>
      <c r="D558" s="1" t="str">
        <f>'ScienceDirect - Initial'!D561</f>
        <v>Human behaviors: A threat to mosquito control?</v>
      </c>
      <c r="E558" s="1" t="str">
        <f>'ScienceDirect - Initial'!E561</f>
        <v>Mathematical Biosciences</v>
      </c>
      <c r="F558" s="1">
        <f>'ScienceDirect - Initial'!F561</f>
        <v>0</v>
      </c>
      <c r="H558" s="1">
        <v>0</v>
      </c>
      <c r="I558" s="1">
        <v>0</v>
      </c>
      <c r="J558" t="b">
        <f t="shared" si="8"/>
        <v>1</v>
      </c>
      <c r="K558" t="e">
        <f t="array" ref="K558">INDEX($A$7:$F$3066,SMALL(IF(COUNTIF($L$5,$H$7:$H$3066)*COUNTIF($L$5,$I$7:$I$3066),MATCH(ROW($A$7:$A$3066),ROW($A$7:$A$3066)),""),ROWS($B$1:B552)),COLUMNS($A$1:B554))</f>
        <v>#NUM!</v>
      </c>
      <c r="L558" t="e">
        <f t="array" ref="L558">INDEX($A$7:$F$3066,SMALL(IF(COUNTIF($L$5,$H$7:$H$3066)*COUNTIF($L$5,$I$7:$I$3066),MATCH(ROW($A$7:$A$3066),ROW($A$7:$A$3066)),""),ROWS($B$1:C552)),COLUMNS($A$1:C554))</f>
        <v>#NUM!</v>
      </c>
      <c r="M558" t="e">
        <f t="array" ref="M558">INDEX($A$7:$F$3066,SMALL(IF(COUNTIF($L$5,$H$7:$H$3066)*COUNTIF($L$5,$I$7:$I$3066),MATCH(ROW($A$7:$A$3066),ROW($A$7:$A$3066)),""),ROWS($B$1:D552)),COLUMNS($A$1:D554))</f>
        <v>#NUM!</v>
      </c>
      <c r="N558" t="e">
        <f t="array" ref="N558">INDEX($A$7:$F$3066,SMALL(IF(COUNTIF($L$5,$H$7:$H$3066)*COUNTIF($L$5,$I$7:$I$3066),MATCH(ROW($A$7:$A$3066),ROW($A$7:$A$3066)),""),ROWS($B$1:E552)),COLUMNS($A$1:E554))</f>
        <v>#NUM!</v>
      </c>
      <c r="O558" t="e">
        <f t="array" ref="O558">INDEX($A$7:$F$3066,SMALL(IF(COUNTIF($L$5,$H$7:$H$3066)*COUNTIF($L$5,$I$7:$I$3066),MATCH(ROW($A$7:$A$3066),ROW($A$7:$A$3066)),""),ROWS($B$1:F552)),COLUMNS($A$1:F554))</f>
        <v>#NUM!</v>
      </c>
    </row>
    <row r="559" spans="1:15">
      <c r="A559" s="1">
        <f>'ScienceDirect - Initial'!A562</f>
        <v>0</v>
      </c>
      <c r="B559" s="1">
        <f>'ScienceDirect - Initial'!B562</f>
        <v>2000</v>
      </c>
      <c r="C559" s="1" t="str">
        <f>'ScienceDirect - Initial'!C562</f>
        <v>Young, Richard; Glennon, Richard A</v>
      </c>
      <c r="D559" s="1" t="str">
        <f>'ScienceDirect - Initial'!D562</f>
        <v>Stimulus Effects of Phenylpropanolamine Optical Isomers in (+)Amphetamine-Trained Rats</v>
      </c>
      <c r="E559" s="1" t="str">
        <f>'ScienceDirect - Initial'!E562</f>
        <v>Pharmacology Biochemistry and Behavior</v>
      </c>
      <c r="F559" s="1">
        <f>'ScienceDirect - Initial'!F562</f>
        <v>0</v>
      </c>
      <c r="H559" s="1">
        <v>0</v>
      </c>
      <c r="I559" s="1">
        <v>0</v>
      </c>
      <c r="J559" t="b">
        <f t="shared" si="8"/>
        <v>1</v>
      </c>
      <c r="K559" t="e">
        <f t="array" ref="K559">INDEX($A$7:$F$3066,SMALL(IF(COUNTIF($L$5,$H$7:$H$3066)*COUNTIF($L$5,$I$7:$I$3066),MATCH(ROW($A$7:$A$3066),ROW($A$7:$A$3066)),""),ROWS($B$1:B553)),COLUMNS($A$1:B555))</f>
        <v>#NUM!</v>
      </c>
      <c r="L559" t="e">
        <f t="array" ref="L559">INDEX($A$7:$F$3066,SMALL(IF(COUNTIF($L$5,$H$7:$H$3066)*COUNTIF($L$5,$I$7:$I$3066),MATCH(ROW($A$7:$A$3066),ROW($A$7:$A$3066)),""),ROWS($B$1:C553)),COLUMNS($A$1:C555))</f>
        <v>#NUM!</v>
      </c>
      <c r="M559" t="e">
        <f t="array" ref="M559">INDEX($A$7:$F$3066,SMALL(IF(COUNTIF($L$5,$H$7:$H$3066)*COUNTIF($L$5,$I$7:$I$3066),MATCH(ROW($A$7:$A$3066),ROW($A$7:$A$3066)),""),ROWS($B$1:D553)),COLUMNS($A$1:D555))</f>
        <v>#NUM!</v>
      </c>
      <c r="N559" t="e">
        <f t="array" ref="N559">INDEX($A$7:$F$3066,SMALL(IF(COUNTIF($L$5,$H$7:$H$3066)*COUNTIF($L$5,$I$7:$I$3066),MATCH(ROW($A$7:$A$3066),ROW($A$7:$A$3066)),""),ROWS($B$1:E553)),COLUMNS($A$1:E555))</f>
        <v>#NUM!</v>
      </c>
      <c r="O559" t="e">
        <f t="array" ref="O559">INDEX($A$7:$F$3066,SMALL(IF(COUNTIF($L$5,$H$7:$H$3066)*COUNTIF($L$5,$I$7:$I$3066),MATCH(ROW($A$7:$A$3066),ROW($A$7:$A$3066)),""),ROWS($B$1:F553)),COLUMNS($A$1:F555))</f>
        <v>#NUM!</v>
      </c>
    </row>
    <row r="560" spans="1:15">
      <c r="A560" s="1">
        <f>'ScienceDirect - Initial'!A563</f>
        <v>0</v>
      </c>
      <c r="B560" s="1">
        <f>'ScienceDirect - Initial'!B563</f>
        <v>2019</v>
      </c>
      <c r="C560" s="1" t="str">
        <f>'ScienceDirect - Initial'!C563</f>
        <v>Yang, Han; Zhang, Yefei; Kato, Ryo; Rowan, Stuart J.</v>
      </c>
      <c r="D560" s="1" t="str">
        <f>'ScienceDirect - Initial'!D563</f>
        <v>Preparation of cellulose nanofibers from Miscanthus x. Giganteus by ammonium persulfate oxidation</v>
      </c>
      <c r="E560" s="1" t="str">
        <f>'ScienceDirect - Initial'!E563</f>
        <v>Carbohydrate Polymers</v>
      </c>
      <c r="F560" s="1">
        <f>'ScienceDirect - Initial'!F563</f>
        <v>0</v>
      </c>
      <c r="H560" s="1">
        <v>0</v>
      </c>
      <c r="I560" s="1">
        <v>0</v>
      </c>
      <c r="J560" t="b">
        <f t="shared" si="8"/>
        <v>1</v>
      </c>
      <c r="K560" t="e">
        <f t="array" ref="K560">INDEX($A$7:$F$3066,SMALL(IF(COUNTIF($L$5,$H$7:$H$3066)*COUNTIF($L$5,$I$7:$I$3066),MATCH(ROW($A$7:$A$3066),ROW($A$7:$A$3066)),""),ROWS($B$1:B554)),COLUMNS($A$1:B556))</f>
        <v>#NUM!</v>
      </c>
      <c r="L560" t="e">
        <f t="array" ref="L560">INDEX($A$7:$F$3066,SMALL(IF(COUNTIF($L$5,$H$7:$H$3066)*COUNTIF($L$5,$I$7:$I$3066),MATCH(ROW($A$7:$A$3066),ROW($A$7:$A$3066)),""),ROWS($B$1:C554)),COLUMNS($A$1:C556))</f>
        <v>#NUM!</v>
      </c>
      <c r="M560" t="e">
        <f t="array" ref="M560">INDEX($A$7:$F$3066,SMALL(IF(COUNTIF($L$5,$H$7:$H$3066)*COUNTIF($L$5,$I$7:$I$3066),MATCH(ROW($A$7:$A$3066),ROW($A$7:$A$3066)),""),ROWS($B$1:D554)),COLUMNS($A$1:D556))</f>
        <v>#NUM!</v>
      </c>
      <c r="N560" t="e">
        <f t="array" ref="N560">INDEX($A$7:$F$3066,SMALL(IF(COUNTIF($L$5,$H$7:$H$3066)*COUNTIF($L$5,$I$7:$I$3066),MATCH(ROW($A$7:$A$3066),ROW($A$7:$A$3066)),""),ROWS($B$1:E554)),COLUMNS($A$1:E556))</f>
        <v>#NUM!</v>
      </c>
      <c r="O560" t="e">
        <f t="array" ref="O560">INDEX($A$7:$F$3066,SMALL(IF(COUNTIF($L$5,$H$7:$H$3066)*COUNTIF($L$5,$I$7:$I$3066),MATCH(ROW($A$7:$A$3066),ROW($A$7:$A$3066)),""),ROWS($B$1:F554)),COLUMNS($A$1:F556))</f>
        <v>#NUM!</v>
      </c>
    </row>
    <row r="561" spans="1:15">
      <c r="A561" s="1">
        <f>'ScienceDirect - Initial'!A564</f>
        <v>0</v>
      </c>
      <c r="B561" s="1">
        <f>'ScienceDirect - Initial'!B564</f>
        <v>2017</v>
      </c>
      <c r="C561" s="1" t="str">
        <f>'ScienceDirect - Initial'!C564</f>
        <v>Cash, Philip J.; Hartlev, Charlotte Gram; Durazo, Christine Boysen</v>
      </c>
      <c r="D561" s="1" t="str">
        <f>'ScienceDirect - Initial'!D564</f>
        <v>Behavioural design: A process for integrating behaviour change and design</v>
      </c>
      <c r="E561" s="1" t="str">
        <f>'ScienceDirect - Initial'!E564</f>
        <v>Design Studies</v>
      </c>
      <c r="F561" s="1">
        <f>'ScienceDirect - Initial'!F564</f>
        <v>0</v>
      </c>
      <c r="H561" s="1">
        <v>0</v>
      </c>
      <c r="I561" s="1">
        <v>0</v>
      </c>
      <c r="J561" t="b">
        <f t="shared" si="8"/>
        <v>1</v>
      </c>
      <c r="K561" t="e">
        <f t="array" ref="K561">INDEX($A$7:$F$3066,SMALL(IF(COUNTIF($L$5,$H$7:$H$3066)*COUNTIF($L$5,$I$7:$I$3066),MATCH(ROW($A$7:$A$3066),ROW($A$7:$A$3066)),""),ROWS($B$1:B555)),COLUMNS($A$1:B557))</f>
        <v>#NUM!</v>
      </c>
      <c r="L561" t="e">
        <f t="array" ref="L561">INDEX($A$7:$F$3066,SMALL(IF(COUNTIF($L$5,$H$7:$H$3066)*COUNTIF($L$5,$I$7:$I$3066),MATCH(ROW($A$7:$A$3066),ROW($A$7:$A$3066)),""),ROWS($B$1:C555)),COLUMNS($A$1:C557))</f>
        <v>#NUM!</v>
      </c>
      <c r="M561" t="e">
        <f t="array" ref="M561">INDEX($A$7:$F$3066,SMALL(IF(COUNTIF($L$5,$H$7:$H$3066)*COUNTIF($L$5,$I$7:$I$3066),MATCH(ROW($A$7:$A$3066),ROW($A$7:$A$3066)),""),ROWS($B$1:D555)),COLUMNS($A$1:D557))</f>
        <v>#NUM!</v>
      </c>
      <c r="N561" t="e">
        <f t="array" ref="N561">INDEX($A$7:$F$3066,SMALL(IF(COUNTIF($L$5,$H$7:$H$3066)*COUNTIF($L$5,$I$7:$I$3066),MATCH(ROW($A$7:$A$3066),ROW($A$7:$A$3066)),""),ROWS($B$1:E555)),COLUMNS($A$1:E557))</f>
        <v>#NUM!</v>
      </c>
      <c r="O561" t="e">
        <f t="array" ref="O561">INDEX($A$7:$F$3066,SMALL(IF(COUNTIF($L$5,$H$7:$H$3066)*COUNTIF($L$5,$I$7:$I$3066),MATCH(ROW($A$7:$A$3066),ROW($A$7:$A$3066)),""),ROWS($B$1:F555)),COLUMNS($A$1:F557))</f>
        <v>#NUM!</v>
      </c>
    </row>
    <row r="562" spans="1:15">
      <c r="A562" s="1">
        <f>'ScienceDirect - Initial'!A565</f>
        <v>0</v>
      </c>
      <c r="B562" s="1">
        <f>'ScienceDirect - Initial'!B565</f>
        <v>2003</v>
      </c>
      <c r="C562" s="1">
        <f>'ScienceDirect - Initial'!C565</f>
        <v>0</v>
      </c>
      <c r="D562" s="1" t="str">
        <f>'ScienceDirect - Initial'!D565</f>
        <v>Subject Index</v>
      </c>
      <c r="E562" s="1" t="str">
        <f>'ScienceDirect - Initial'!E565</f>
        <v>Encyclopedia of Psychotherapy</v>
      </c>
      <c r="F562" s="1" t="str">
        <f>'ScienceDirect - Initial'!F565</f>
        <v>978-0-12-343010-6</v>
      </c>
      <c r="H562" s="1">
        <v>0</v>
      </c>
      <c r="I562" s="1">
        <v>0</v>
      </c>
      <c r="J562" t="b">
        <f t="shared" si="8"/>
        <v>1</v>
      </c>
      <c r="K562" t="e">
        <f t="array" ref="K562">INDEX($A$7:$F$3066,SMALL(IF(COUNTIF($L$5,$H$7:$H$3066)*COUNTIF($L$5,$I$7:$I$3066),MATCH(ROW($A$7:$A$3066),ROW($A$7:$A$3066)),""),ROWS($B$1:B556)),COLUMNS($A$1:B558))</f>
        <v>#NUM!</v>
      </c>
      <c r="L562" t="e">
        <f t="array" ref="L562">INDEX($A$7:$F$3066,SMALL(IF(COUNTIF($L$5,$H$7:$H$3066)*COUNTIF($L$5,$I$7:$I$3066),MATCH(ROW($A$7:$A$3066),ROW($A$7:$A$3066)),""),ROWS($B$1:C556)),COLUMNS($A$1:C558))</f>
        <v>#NUM!</v>
      </c>
      <c r="M562" t="e">
        <f t="array" ref="M562">INDEX($A$7:$F$3066,SMALL(IF(COUNTIF($L$5,$H$7:$H$3066)*COUNTIF($L$5,$I$7:$I$3066),MATCH(ROW($A$7:$A$3066),ROW($A$7:$A$3066)),""),ROWS($B$1:D556)),COLUMNS($A$1:D558))</f>
        <v>#NUM!</v>
      </c>
      <c r="N562" t="e">
        <f t="array" ref="N562">INDEX($A$7:$F$3066,SMALL(IF(COUNTIF($L$5,$H$7:$H$3066)*COUNTIF($L$5,$I$7:$I$3066),MATCH(ROW($A$7:$A$3066),ROW($A$7:$A$3066)),""),ROWS($B$1:E556)),COLUMNS($A$1:E558))</f>
        <v>#NUM!</v>
      </c>
      <c r="O562" t="e">
        <f t="array" ref="O562">INDEX($A$7:$F$3066,SMALL(IF(COUNTIF($L$5,$H$7:$H$3066)*COUNTIF($L$5,$I$7:$I$3066),MATCH(ROW($A$7:$A$3066),ROW($A$7:$A$3066)),""),ROWS($B$1:F556)),COLUMNS($A$1:F558))</f>
        <v>#NUM!</v>
      </c>
    </row>
    <row r="563" spans="1:15">
      <c r="A563" s="1">
        <f>'ScienceDirect - Initial'!A566</f>
        <v>0</v>
      </c>
      <c r="B563" s="1">
        <f>'ScienceDirect - Initial'!B566</f>
        <v>2010</v>
      </c>
      <c r="C563" s="1" t="str">
        <f>'ScienceDirect - Initial'!C566</f>
        <v>HAUG, LORE I.</v>
      </c>
      <c r="D563" s="1" t="str">
        <f>'ScienceDirect - Initial'!D566</f>
        <v>Confronting the Controversy Over Behavior Modification Methodologies</v>
      </c>
      <c r="E563" s="1" t="str">
        <f>'ScienceDirect - Initial'!E566</f>
        <v>Advances in Small Animal Medicine and Surgery</v>
      </c>
      <c r="F563" s="1">
        <f>'ScienceDirect - Initial'!F566</f>
        <v>0</v>
      </c>
      <c r="H563" s="1">
        <v>0</v>
      </c>
      <c r="I563" s="1">
        <v>0</v>
      </c>
      <c r="J563" t="b">
        <f t="shared" si="8"/>
        <v>1</v>
      </c>
      <c r="K563" t="e">
        <f t="array" ref="K563">INDEX($A$7:$F$3066,SMALL(IF(COUNTIF($L$5,$H$7:$H$3066)*COUNTIF($L$5,$I$7:$I$3066),MATCH(ROW($A$7:$A$3066),ROW($A$7:$A$3066)),""),ROWS($B$1:B557)),COLUMNS($A$1:B559))</f>
        <v>#NUM!</v>
      </c>
      <c r="L563" t="e">
        <f t="array" ref="L563">INDEX($A$7:$F$3066,SMALL(IF(COUNTIF($L$5,$H$7:$H$3066)*COUNTIF($L$5,$I$7:$I$3066),MATCH(ROW($A$7:$A$3066),ROW($A$7:$A$3066)),""),ROWS($B$1:C557)),COLUMNS($A$1:C559))</f>
        <v>#NUM!</v>
      </c>
      <c r="M563" t="e">
        <f t="array" ref="M563">INDEX($A$7:$F$3066,SMALL(IF(COUNTIF($L$5,$H$7:$H$3066)*COUNTIF($L$5,$I$7:$I$3066),MATCH(ROW($A$7:$A$3066),ROW($A$7:$A$3066)),""),ROWS($B$1:D557)),COLUMNS($A$1:D559))</f>
        <v>#NUM!</v>
      </c>
      <c r="N563" t="e">
        <f t="array" ref="N563">INDEX($A$7:$F$3066,SMALL(IF(COUNTIF($L$5,$H$7:$H$3066)*COUNTIF($L$5,$I$7:$I$3066),MATCH(ROW($A$7:$A$3066),ROW($A$7:$A$3066)),""),ROWS($B$1:E557)),COLUMNS($A$1:E559))</f>
        <v>#NUM!</v>
      </c>
      <c r="O563" t="e">
        <f t="array" ref="O563">INDEX($A$7:$F$3066,SMALL(IF(COUNTIF($L$5,$H$7:$H$3066)*COUNTIF($L$5,$I$7:$I$3066),MATCH(ROW($A$7:$A$3066),ROW($A$7:$A$3066)),""),ROWS($B$1:F557)),COLUMNS($A$1:F559))</f>
        <v>#NUM!</v>
      </c>
    </row>
    <row r="564" spans="1:15">
      <c r="A564" s="1">
        <f>'ScienceDirect - Initial'!A567</f>
        <v>0</v>
      </c>
      <c r="B564" s="1">
        <f>'ScienceDirect - Initial'!B567</f>
        <v>2008</v>
      </c>
      <c r="C564" s="1" t="str">
        <f>'ScienceDirect - Initial'!C567</f>
        <v>Moghaddas Tafreshi, S.N.; Tavakoli Mehrjardi, Gh.</v>
      </c>
      <c r="D564" s="1" t="str">
        <f>'ScienceDirect - Initial'!D567</f>
        <v>The use of neural network to predict the behavior of small plastic pipes embedded in reinforced sand and surface settlement under repeated load</v>
      </c>
      <c r="E564" s="1" t="str">
        <f>'ScienceDirect - Initial'!E567</f>
        <v>Engineering Applications of Artificial Intelligence</v>
      </c>
      <c r="F564" s="1">
        <f>'ScienceDirect - Initial'!F567</f>
        <v>0</v>
      </c>
      <c r="H564" s="1">
        <v>0</v>
      </c>
      <c r="I564" s="1">
        <v>0</v>
      </c>
      <c r="J564" t="b">
        <f t="shared" si="8"/>
        <v>1</v>
      </c>
      <c r="K564" t="e">
        <f t="array" ref="K564">INDEX($A$7:$F$3066,SMALL(IF(COUNTIF($L$5,$H$7:$H$3066)*COUNTIF($L$5,$I$7:$I$3066),MATCH(ROW($A$7:$A$3066),ROW($A$7:$A$3066)),""),ROWS($B$1:B558)),COLUMNS($A$1:B560))</f>
        <v>#NUM!</v>
      </c>
      <c r="L564" t="e">
        <f t="array" ref="L564">INDEX($A$7:$F$3066,SMALL(IF(COUNTIF($L$5,$H$7:$H$3066)*COUNTIF($L$5,$I$7:$I$3066),MATCH(ROW($A$7:$A$3066),ROW($A$7:$A$3066)),""),ROWS($B$1:C558)),COLUMNS($A$1:C560))</f>
        <v>#NUM!</v>
      </c>
      <c r="M564" t="e">
        <f t="array" ref="M564">INDEX($A$7:$F$3066,SMALL(IF(COUNTIF($L$5,$H$7:$H$3066)*COUNTIF($L$5,$I$7:$I$3066),MATCH(ROW($A$7:$A$3066),ROW($A$7:$A$3066)),""),ROWS($B$1:D558)),COLUMNS($A$1:D560))</f>
        <v>#NUM!</v>
      </c>
      <c r="N564" t="e">
        <f t="array" ref="N564">INDEX($A$7:$F$3066,SMALL(IF(COUNTIF($L$5,$H$7:$H$3066)*COUNTIF($L$5,$I$7:$I$3066),MATCH(ROW($A$7:$A$3066),ROW($A$7:$A$3066)),""),ROWS($B$1:E558)),COLUMNS($A$1:E560))</f>
        <v>#NUM!</v>
      </c>
      <c r="O564" t="e">
        <f t="array" ref="O564">INDEX($A$7:$F$3066,SMALL(IF(COUNTIF($L$5,$H$7:$H$3066)*COUNTIF($L$5,$I$7:$I$3066),MATCH(ROW($A$7:$A$3066),ROW($A$7:$A$3066)),""),ROWS($B$1:F558)),COLUMNS($A$1:F560))</f>
        <v>#NUM!</v>
      </c>
    </row>
    <row r="565" spans="1:15">
      <c r="A565" s="1">
        <f>'ScienceDirect - Initial'!A568</f>
        <v>0</v>
      </c>
      <c r="B565" s="1">
        <f>'ScienceDirect - Initial'!B568</f>
        <v>2017</v>
      </c>
      <c r="C565" s="1" t="str">
        <f>'ScienceDirect - Initial'!C568</f>
        <v>Glanz, Karen</v>
      </c>
      <c r="D565" s="1" t="str">
        <f>'ScienceDirect - Initial'!D568</f>
        <v>Health Behavior and Risk Factors</v>
      </c>
      <c r="E565" s="1" t="str">
        <f>'ScienceDirect - Initial'!E568</f>
        <v>International Encyclopedia of Public Health (Second Edition)</v>
      </c>
      <c r="F565" s="1" t="str">
        <f>'ScienceDirect - Initial'!F568</f>
        <v>978-0-12-803708-9</v>
      </c>
      <c r="H565" s="1">
        <v>0</v>
      </c>
      <c r="I565" s="1">
        <v>0</v>
      </c>
      <c r="J565" t="b">
        <f t="shared" si="8"/>
        <v>1</v>
      </c>
      <c r="K565" t="e">
        <f t="array" ref="K565">INDEX($A$7:$F$3066,SMALL(IF(COUNTIF($L$5,$H$7:$H$3066)*COUNTIF($L$5,$I$7:$I$3066),MATCH(ROW($A$7:$A$3066),ROW($A$7:$A$3066)),""),ROWS($B$1:B559)),COLUMNS($A$1:B561))</f>
        <v>#NUM!</v>
      </c>
      <c r="L565" t="e">
        <f t="array" ref="L565">INDEX($A$7:$F$3066,SMALL(IF(COUNTIF($L$5,$H$7:$H$3066)*COUNTIF($L$5,$I$7:$I$3066),MATCH(ROW($A$7:$A$3066),ROW($A$7:$A$3066)),""),ROWS($B$1:C559)),COLUMNS($A$1:C561))</f>
        <v>#NUM!</v>
      </c>
      <c r="M565" t="e">
        <f t="array" ref="M565">INDEX($A$7:$F$3066,SMALL(IF(COUNTIF($L$5,$H$7:$H$3066)*COUNTIF($L$5,$I$7:$I$3066),MATCH(ROW($A$7:$A$3066),ROW($A$7:$A$3066)),""),ROWS($B$1:D559)),COLUMNS($A$1:D561))</f>
        <v>#NUM!</v>
      </c>
      <c r="N565" t="e">
        <f t="array" ref="N565">INDEX($A$7:$F$3066,SMALL(IF(COUNTIF($L$5,$H$7:$H$3066)*COUNTIF($L$5,$I$7:$I$3066),MATCH(ROW($A$7:$A$3066),ROW($A$7:$A$3066)),""),ROWS($B$1:E559)),COLUMNS($A$1:E561))</f>
        <v>#NUM!</v>
      </c>
      <c r="O565" t="e">
        <f t="array" ref="O565">INDEX($A$7:$F$3066,SMALL(IF(COUNTIF($L$5,$H$7:$H$3066)*COUNTIF($L$5,$I$7:$I$3066),MATCH(ROW($A$7:$A$3066),ROW($A$7:$A$3066)),""),ROWS($B$1:F559)),COLUMNS($A$1:F561))</f>
        <v>#NUM!</v>
      </c>
    </row>
    <row r="566" spans="1:15">
      <c r="A566" s="1">
        <f>'ScienceDirect - Initial'!A569</f>
        <v>0</v>
      </c>
      <c r="B566" s="1">
        <f>'ScienceDirect - Initial'!B569</f>
        <v>1993</v>
      </c>
      <c r="C566" s="1" t="str">
        <f>'ScienceDirect - Initial'!C569</f>
        <v>O'Kearney, Richard</v>
      </c>
      <c r="D566" s="1" t="str">
        <f>'ScienceDirect - Initial'!D569</f>
        <v>Additional considerations in the cognitive-behavioral treatment of obsessional ruminations — A case study</v>
      </c>
      <c r="E566" s="1" t="str">
        <f>'ScienceDirect - Initial'!E569</f>
        <v>Journal of Behavior Therapy and Experimental Psychiatry</v>
      </c>
      <c r="F566" s="1">
        <f>'ScienceDirect - Initial'!F569</f>
        <v>0</v>
      </c>
      <c r="H566" s="1">
        <v>0</v>
      </c>
      <c r="I566" s="1">
        <v>0</v>
      </c>
      <c r="J566" t="b">
        <f t="shared" si="8"/>
        <v>1</v>
      </c>
      <c r="K566" t="e">
        <f t="array" ref="K566">INDEX($A$7:$F$3066,SMALL(IF(COUNTIF($L$5,$H$7:$H$3066)*COUNTIF($L$5,$I$7:$I$3066),MATCH(ROW($A$7:$A$3066),ROW($A$7:$A$3066)),""),ROWS($B$1:B560)),COLUMNS($A$1:B562))</f>
        <v>#NUM!</v>
      </c>
      <c r="L566" t="e">
        <f t="array" ref="L566">INDEX($A$7:$F$3066,SMALL(IF(COUNTIF($L$5,$H$7:$H$3066)*COUNTIF($L$5,$I$7:$I$3066),MATCH(ROW($A$7:$A$3066),ROW($A$7:$A$3066)),""),ROWS($B$1:C560)),COLUMNS($A$1:C562))</f>
        <v>#NUM!</v>
      </c>
      <c r="M566" t="e">
        <f t="array" ref="M566">INDEX($A$7:$F$3066,SMALL(IF(COUNTIF($L$5,$H$7:$H$3066)*COUNTIF($L$5,$I$7:$I$3066),MATCH(ROW($A$7:$A$3066),ROW($A$7:$A$3066)),""),ROWS($B$1:D560)),COLUMNS($A$1:D562))</f>
        <v>#NUM!</v>
      </c>
      <c r="N566" t="e">
        <f t="array" ref="N566">INDEX($A$7:$F$3066,SMALL(IF(COUNTIF($L$5,$H$7:$H$3066)*COUNTIF($L$5,$I$7:$I$3066),MATCH(ROW($A$7:$A$3066),ROW($A$7:$A$3066)),""),ROWS($B$1:E560)),COLUMNS($A$1:E562))</f>
        <v>#NUM!</v>
      </c>
      <c r="O566" t="e">
        <f t="array" ref="O566">INDEX($A$7:$F$3066,SMALL(IF(COUNTIF($L$5,$H$7:$H$3066)*COUNTIF($L$5,$I$7:$I$3066),MATCH(ROW($A$7:$A$3066),ROW($A$7:$A$3066)),""),ROWS($B$1:F560)),COLUMNS($A$1:F562))</f>
        <v>#NUM!</v>
      </c>
    </row>
    <row r="567" spans="1:15">
      <c r="A567" s="1">
        <f>'ScienceDirect - Initial'!A570</f>
        <v>0</v>
      </c>
      <c r="B567" s="1">
        <f>'ScienceDirect - Initial'!B570</f>
        <v>2010</v>
      </c>
      <c r="C567" s="1" t="str">
        <f>'ScienceDirect - Initial'!C570</f>
        <v>Reese, Hannah E.; Timpano, Kiara R.; Siev, Jedidiah; Rowley, Theresa; Wilhelm, Sabine</v>
      </c>
      <c r="D567" s="1" t="str">
        <f>'ScienceDirect - Initial'!D570</f>
        <v>Behavior Therapy for Tourette's Syndrome and Chronic Tic Disorder: A Web-Based Video Illustration of Treatment Components</v>
      </c>
      <c r="E567" s="1" t="str">
        <f>'ScienceDirect - Initial'!E570</f>
        <v>Cognitive and Behavioral Practice</v>
      </c>
      <c r="F567" s="1">
        <f>'ScienceDirect - Initial'!F570</f>
        <v>0</v>
      </c>
      <c r="H567" s="1">
        <v>0</v>
      </c>
      <c r="I567" s="1">
        <v>0</v>
      </c>
      <c r="J567" t="b">
        <f t="shared" si="8"/>
        <v>1</v>
      </c>
      <c r="K567" t="e">
        <f t="array" ref="K567">INDEX($A$7:$F$3066,SMALL(IF(COUNTIF($L$5,$H$7:$H$3066)*COUNTIF($L$5,$I$7:$I$3066),MATCH(ROW($A$7:$A$3066),ROW($A$7:$A$3066)),""),ROWS($B$1:B561)),COLUMNS($A$1:B563))</f>
        <v>#NUM!</v>
      </c>
      <c r="L567" t="e">
        <f t="array" ref="L567">INDEX($A$7:$F$3066,SMALL(IF(COUNTIF($L$5,$H$7:$H$3066)*COUNTIF($L$5,$I$7:$I$3066),MATCH(ROW($A$7:$A$3066),ROW($A$7:$A$3066)),""),ROWS($B$1:C561)),COLUMNS($A$1:C563))</f>
        <v>#NUM!</v>
      </c>
      <c r="M567" t="e">
        <f t="array" ref="M567">INDEX($A$7:$F$3066,SMALL(IF(COUNTIF($L$5,$H$7:$H$3066)*COUNTIF($L$5,$I$7:$I$3066),MATCH(ROW($A$7:$A$3066),ROW($A$7:$A$3066)),""),ROWS($B$1:D561)),COLUMNS($A$1:D563))</f>
        <v>#NUM!</v>
      </c>
      <c r="N567" t="e">
        <f t="array" ref="N567">INDEX($A$7:$F$3066,SMALL(IF(COUNTIF($L$5,$H$7:$H$3066)*COUNTIF($L$5,$I$7:$I$3066),MATCH(ROW($A$7:$A$3066),ROW($A$7:$A$3066)),""),ROWS($B$1:E561)),COLUMNS($A$1:E563))</f>
        <v>#NUM!</v>
      </c>
      <c r="O567" t="e">
        <f t="array" ref="O567">INDEX($A$7:$F$3066,SMALL(IF(COUNTIF($L$5,$H$7:$H$3066)*COUNTIF($L$5,$I$7:$I$3066),MATCH(ROW($A$7:$A$3066),ROW($A$7:$A$3066)),""),ROWS($B$1:F561)),COLUMNS($A$1:F563))</f>
        <v>#NUM!</v>
      </c>
    </row>
    <row r="568" spans="1:15">
      <c r="A568" s="1">
        <f>'ScienceDirect - Initial'!A571</f>
        <v>0</v>
      </c>
      <c r="B568" s="1">
        <f>'ScienceDirect - Initial'!B571</f>
        <v>2016</v>
      </c>
      <c r="C568" s="1" t="str">
        <f>'ScienceDirect - Initial'!C571</f>
        <v>Liang, Juhua; Tang, Sanyi; Cheke, Robert A.</v>
      </c>
      <c r="D568" s="1" t="str">
        <f>'ScienceDirect - Initial'!D571</f>
        <v>Beverton–Holt discrete pest management models with pulsed chemical control and evolution of pesticide resistance</v>
      </c>
      <c r="E568" s="1" t="str">
        <f>'ScienceDirect - Initial'!E571</f>
        <v>Communications in Nonlinear Science and Numerical Simulation</v>
      </c>
      <c r="F568" s="1">
        <f>'ScienceDirect - Initial'!F571</f>
        <v>0</v>
      </c>
      <c r="H568" s="1">
        <v>0</v>
      </c>
      <c r="I568" s="1">
        <v>0</v>
      </c>
      <c r="J568" t="b">
        <f t="shared" si="8"/>
        <v>1</v>
      </c>
      <c r="K568" t="e">
        <f t="array" ref="K568">INDEX($A$7:$F$3066,SMALL(IF(COUNTIF($L$5,$H$7:$H$3066)*COUNTIF($L$5,$I$7:$I$3066),MATCH(ROW($A$7:$A$3066),ROW($A$7:$A$3066)),""),ROWS($B$1:B562)),COLUMNS($A$1:B564))</f>
        <v>#NUM!</v>
      </c>
      <c r="L568" t="e">
        <f t="array" ref="L568">INDEX($A$7:$F$3066,SMALL(IF(COUNTIF($L$5,$H$7:$H$3066)*COUNTIF($L$5,$I$7:$I$3066),MATCH(ROW($A$7:$A$3066),ROW($A$7:$A$3066)),""),ROWS($B$1:C562)),COLUMNS($A$1:C564))</f>
        <v>#NUM!</v>
      </c>
      <c r="M568" t="e">
        <f t="array" ref="M568">INDEX($A$7:$F$3066,SMALL(IF(COUNTIF($L$5,$H$7:$H$3066)*COUNTIF($L$5,$I$7:$I$3066),MATCH(ROW($A$7:$A$3066),ROW($A$7:$A$3066)),""),ROWS($B$1:D562)),COLUMNS($A$1:D564))</f>
        <v>#NUM!</v>
      </c>
      <c r="N568" t="e">
        <f t="array" ref="N568">INDEX($A$7:$F$3066,SMALL(IF(COUNTIF($L$5,$H$7:$H$3066)*COUNTIF($L$5,$I$7:$I$3066),MATCH(ROW($A$7:$A$3066),ROW($A$7:$A$3066)),""),ROWS($B$1:E562)),COLUMNS($A$1:E564))</f>
        <v>#NUM!</v>
      </c>
      <c r="O568" t="e">
        <f t="array" ref="O568">INDEX($A$7:$F$3066,SMALL(IF(COUNTIF($L$5,$H$7:$H$3066)*COUNTIF($L$5,$I$7:$I$3066),MATCH(ROW($A$7:$A$3066),ROW($A$7:$A$3066)),""),ROWS($B$1:F562)),COLUMNS($A$1:F564))</f>
        <v>#NUM!</v>
      </c>
    </row>
    <row r="569" spans="1:15">
      <c r="A569" s="1">
        <f>'ScienceDirect - Initial'!A572</f>
        <v>0</v>
      </c>
      <c r="B569" s="1">
        <f>'ScienceDirect - Initial'!B572</f>
        <v>2007</v>
      </c>
      <c r="C569" s="1" t="str">
        <f>'ScienceDirect - Initial'!C572</f>
        <v>Russell, Daniel M.; Newell, Karl M.</v>
      </c>
      <c r="D569" s="1" t="str">
        <f>'ScienceDirect - Initial'!D572</f>
        <v>On No-KR tests in motor learning, retention and transfer</v>
      </c>
      <c r="E569" s="1" t="str">
        <f>'ScienceDirect - Initial'!E572</f>
        <v>Human Movement Science</v>
      </c>
      <c r="F569" s="1">
        <f>'ScienceDirect - Initial'!F572</f>
        <v>0</v>
      </c>
      <c r="H569" s="1">
        <v>0</v>
      </c>
      <c r="I569" s="1">
        <v>0</v>
      </c>
      <c r="J569" t="b">
        <f t="shared" si="8"/>
        <v>1</v>
      </c>
      <c r="K569" t="e">
        <f t="array" ref="K569">INDEX($A$7:$F$3066,SMALL(IF(COUNTIF($L$5,$H$7:$H$3066)*COUNTIF($L$5,$I$7:$I$3066),MATCH(ROW($A$7:$A$3066),ROW($A$7:$A$3066)),""),ROWS($B$1:B563)),COLUMNS($A$1:B565))</f>
        <v>#NUM!</v>
      </c>
      <c r="L569" t="e">
        <f t="array" ref="L569">INDEX($A$7:$F$3066,SMALL(IF(COUNTIF($L$5,$H$7:$H$3066)*COUNTIF($L$5,$I$7:$I$3066),MATCH(ROW($A$7:$A$3066),ROW($A$7:$A$3066)),""),ROWS($B$1:C563)),COLUMNS($A$1:C565))</f>
        <v>#NUM!</v>
      </c>
      <c r="M569" t="e">
        <f t="array" ref="M569">INDEX($A$7:$F$3066,SMALL(IF(COUNTIF($L$5,$H$7:$H$3066)*COUNTIF($L$5,$I$7:$I$3066),MATCH(ROW($A$7:$A$3066),ROW($A$7:$A$3066)),""),ROWS($B$1:D563)),COLUMNS($A$1:D565))</f>
        <v>#NUM!</v>
      </c>
      <c r="N569" t="e">
        <f t="array" ref="N569">INDEX($A$7:$F$3066,SMALL(IF(COUNTIF($L$5,$H$7:$H$3066)*COUNTIF($L$5,$I$7:$I$3066),MATCH(ROW($A$7:$A$3066),ROW($A$7:$A$3066)),""),ROWS($B$1:E563)),COLUMNS($A$1:E565))</f>
        <v>#NUM!</v>
      </c>
      <c r="O569" t="e">
        <f t="array" ref="O569">INDEX($A$7:$F$3066,SMALL(IF(COUNTIF($L$5,$H$7:$H$3066)*COUNTIF($L$5,$I$7:$I$3066),MATCH(ROW($A$7:$A$3066),ROW($A$7:$A$3066)),""),ROWS($B$1:F563)),COLUMNS($A$1:F565))</f>
        <v>#NUM!</v>
      </c>
    </row>
    <row r="570" spans="1:15">
      <c r="A570" s="1">
        <f>'ScienceDirect - Initial'!A573</f>
        <v>0</v>
      </c>
      <c r="B570" s="1">
        <f>'ScienceDirect - Initial'!B573</f>
        <v>2017</v>
      </c>
      <c r="C570" s="1" t="str">
        <f>'ScienceDirect - Initial'!C573</f>
        <v>Spiridonov, Andrej; Stankevič, Robertas; Gečas, Tomas; Šilinskas, Tomas; Brazauskas, Antanas; Meidla, Tõnu; Ainsaar, Leho; Musteikis, Petras; Radzevičius, Sigitas</v>
      </c>
      <c r="D570" s="1" t="str">
        <f>'ScienceDirect - Initial'!D573</f>
        <v>Integrated record of Ludlow (Upper Silurian) oceanic geobioevents – Coordination of changes in conodont, and brachiopod faunas, and stable isotopes</v>
      </c>
      <c r="E570" s="1" t="str">
        <f>'ScienceDirect - Initial'!E573</f>
        <v>Gondwana Research</v>
      </c>
      <c r="F570" s="1">
        <f>'ScienceDirect - Initial'!F573</f>
        <v>0</v>
      </c>
      <c r="H570" s="1">
        <v>0</v>
      </c>
      <c r="I570" s="1">
        <v>0</v>
      </c>
      <c r="J570" t="b">
        <f t="shared" si="8"/>
        <v>1</v>
      </c>
      <c r="K570" t="e">
        <f t="array" ref="K570">INDEX($A$7:$F$3066,SMALL(IF(COUNTIF($L$5,$H$7:$H$3066)*COUNTIF($L$5,$I$7:$I$3066),MATCH(ROW($A$7:$A$3066),ROW($A$7:$A$3066)),""),ROWS($B$1:B564)),COLUMNS($A$1:B566))</f>
        <v>#NUM!</v>
      </c>
      <c r="L570" t="e">
        <f t="array" ref="L570">INDEX($A$7:$F$3066,SMALL(IF(COUNTIF($L$5,$H$7:$H$3066)*COUNTIF($L$5,$I$7:$I$3066),MATCH(ROW($A$7:$A$3066),ROW($A$7:$A$3066)),""),ROWS($B$1:C564)),COLUMNS($A$1:C566))</f>
        <v>#NUM!</v>
      </c>
      <c r="M570" t="e">
        <f t="array" ref="M570">INDEX($A$7:$F$3066,SMALL(IF(COUNTIF($L$5,$H$7:$H$3066)*COUNTIF($L$5,$I$7:$I$3066),MATCH(ROW($A$7:$A$3066),ROW($A$7:$A$3066)),""),ROWS($B$1:D564)),COLUMNS($A$1:D566))</f>
        <v>#NUM!</v>
      </c>
      <c r="N570" t="e">
        <f t="array" ref="N570">INDEX($A$7:$F$3066,SMALL(IF(COUNTIF($L$5,$H$7:$H$3066)*COUNTIF($L$5,$I$7:$I$3066),MATCH(ROW($A$7:$A$3066),ROW($A$7:$A$3066)),""),ROWS($B$1:E564)),COLUMNS($A$1:E566))</f>
        <v>#NUM!</v>
      </c>
      <c r="O570" t="e">
        <f t="array" ref="O570">INDEX($A$7:$F$3066,SMALL(IF(COUNTIF($L$5,$H$7:$H$3066)*COUNTIF($L$5,$I$7:$I$3066),MATCH(ROW($A$7:$A$3066),ROW($A$7:$A$3066)),""),ROWS($B$1:F564)),COLUMNS($A$1:F566))</f>
        <v>#NUM!</v>
      </c>
    </row>
    <row r="571" spans="1:15">
      <c r="A571" s="1">
        <f>'ScienceDirect - Initial'!A574</f>
        <v>0</v>
      </c>
      <c r="B571" s="1">
        <f>'ScienceDirect - Initial'!B574</f>
        <v>2017</v>
      </c>
      <c r="C571" s="1" t="str">
        <f>'ScienceDirect - Initial'!C574</f>
        <v>Coughlin, Mary Beth; Sethares, Kristen A.</v>
      </c>
      <c r="D571" s="1" t="str">
        <f>'ScienceDirect - Initial'!D574</f>
        <v>Chronic Sorrow in Parents of Children with a Chronic Illness or Disability: An Integrative Literature Review</v>
      </c>
      <c r="E571" s="1" t="str">
        <f>'ScienceDirect - Initial'!E574</f>
        <v>Special Issue: Social Determinants of Health</v>
      </c>
      <c r="F571" s="1">
        <f>'ScienceDirect - Initial'!F574</f>
        <v>0</v>
      </c>
      <c r="H571" s="1">
        <v>0</v>
      </c>
      <c r="I571" s="1">
        <v>0</v>
      </c>
      <c r="J571" t="b">
        <f t="shared" si="8"/>
        <v>1</v>
      </c>
      <c r="K571" t="e">
        <f t="array" ref="K571">INDEX($A$7:$F$3066,SMALL(IF(COUNTIF($L$5,$H$7:$H$3066)*COUNTIF($L$5,$I$7:$I$3066),MATCH(ROW($A$7:$A$3066),ROW($A$7:$A$3066)),""),ROWS($B$1:B565)),COLUMNS($A$1:B567))</f>
        <v>#NUM!</v>
      </c>
      <c r="L571" t="e">
        <f t="array" ref="L571">INDEX($A$7:$F$3066,SMALL(IF(COUNTIF($L$5,$H$7:$H$3066)*COUNTIF($L$5,$I$7:$I$3066),MATCH(ROW($A$7:$A$3066),ROW($A$7:$A$3066)),""),ROWS($B$1:C565)),COLUMNS($A$1:C567))</f>
        <v>#NUM!</v>
      </c>
      <c r="M571" t="e">
        <f t="array" ref="M571">INDEX($A$7:$F$3066,SMALL(IF(COUNTIF($L$5,$H$7:$H$3066)*COUNTIF($L$5,$I$7:$I$3066),MATCH(ROW($A$7:$A$3066),ROW($A$7:$A$3066)),""),ROWS($B$1:D565)),COLUMNS($A$1:D567))</f>
        <v>#NUM!</v>
      </c>
      <c r="N571" t="e">
        <f t="array" ref="N571">INDEX($A$7:$F$3066,SMALL(IF(COUNTIF($L$5,$H$7:$H$3066)*COUNTIF($L$5,$I$7:$I$3066),MATCH(ROW($A$7:$A$3066),ROW($A$7:$A$3066)),""),ROWS($B$1:E565)),COLUMNS($A$1:E567))</f>
        <v>#NUM!</v>
      </c>
      <c r="O571" t="e">
        <f t="array" ref="O571">INDEX($A$7:$F$3066,SMALL(IF(COUNTIF($L$5,$H$7:$H$3066)*COUNTIF($L$5,$I$7:$I$3066),MATCH(ROW($A$7:$A$3066),ROW($A$7:$A$3066)),""),ROWS($B$1:F565)),COLUMNS($A$1:F567))</f>
        <v>#NUM!</v>
      </c>
    </row>
    <row r="572" spans="1:15">
      <c r="A572" s="1">
        <f>'ScienceDirect - Initial'!A575</f>
        <v>0</v>
      </c>
      <c r="B572" s="1">
        <f>'ScienceDirect - Initial'!B575</f>
        <v>2008</v>
      </c>
      <c r="C572" s="1">
        <f>'ScienceDirect - Initial'!C575</f>
        <v>0</v>
      </c>
      <c r="D572" s="1" t="str">
        <f>'ScienceDirect - Initial'!D575</f>
        <v>Subject Index</v>
      </c>
      <c r="E572" s="1" t="str">
        <f>'ScienceDirect - Initial'!E575</f>
        <v>Learning and Memory: A Comprehensive Reference</v>
      </c>
      <c r="F572" s="1" t="str">
        <f>'ScienceDirect - Initial'!F575</f>
        <v>978-0-12-370509-9</v>
      </c>
      <c r="H572" s="1">
        <v>0</v>
      </c>
      <c r="I572" s="1">
        <v>0</v>
      </c>
      <c r="J572" t="b">
        <f t="shared" si="8"/>
        <v>1</v>
      </c>
      <c r="K572" t="e">
        <f t="array" ref="K572">INDEX($A$7:$F$3066,SMALL(IF(COUNTIF($L$5,$H$7:$H$3066)*COUNTIF($L$5,$I$7:$I$3066),MATCH(ROW($A$7:$A$3066),ROW($A$7:$A$3066)),""),ROWS($B$1:B566)),COLUMNS($A$1:B568))</f>
        <v>#NUM!</v>
      </c>
      <c r="L572" t="e">
        <f t="array" ref="L572">INDEX($A$7:$F$3066,SMALL(IF(COUNTIF($L$5,$H$7:$H$3066)*COUNTIF($L$5,$I$7:$I$3066),MATCH(ROW($A$7:$A$3066),ROW($A$7:$A$3066)),""),ROWS($B$1:C566)),COLUMNS($A$1:C568))</f>
        <v>#NUM!</v>
      </c>
      <c r="M572" t="e">
        <f t="array" ref="M572">INDEX($A$7:$F$3066,SMALL(IF(COUNTIF($L$5,$H$7:$H$3066)*COUNTIF($L$5,$I$7:$I$3066),MATCH(ROW($A$7:$A$3066),ROW($A$7:$A$3066)),""),ROWS($B$1:D566)),COLUMNS($A$1:D568))</f>
        <v>#NUM!</v>
      </c>
      <c r="N572" t="e">
        <f t="array" ref="N572">INDEX($A$7:$F$3066,SMALL(IF(COUNTIF($L$5,$H$7:$H$3066)*COUNTIF($L$5,$I$7:$I$3066),MATCH(ROW($A$7:$A$3066),ROW($A$7:$A$3066)),""),ROWS($B$1:E566)),COLUMNS($A$1:E568))</f>
        <v>#NUM!</v>
      </c>
      <c r="O572" t="e">
        <f t="array" ref="O572">INDEX($A$7:$F$3066,SMALL(IF(COUNTIF($L$5,$H$7:$H$3066)*COUNTIF($L$5,$I$7:$I$3066),MATCH(ROW($A$7:$A$3066),ROW($A$7:$A$3066)),""),ROWS($B$1:F566)),COLUMNS($A$1:F568))</f>
        <v>#NUM!</v>
      </c>
    </row>
    <row r="573" spans="1:15">
      <c r="A573" s="1">
        <f>'ScienceDirect - Initial'!A576</f>
        <v>0</v>
      </c>
      <c r="B573" s="1">
        <f>'ScienceDirect - Initial'!B576</f>
        <v>2006</v>
      </c>
      <c r="C573" s="1" t="str">
        <f>'ScienceDirect - Initial'!C576</f>
        <v>von Baeyer, Carl L.; Whitehead, William E.</v>
      </c>
      <c r="D573" s="1" t="str">
        <f>'ScienceDirect - Initial'!D576</f>
        <v>Effects of parent attention versus distraction on abdominal discomfort in children: A new method and new findings</v>
      </c>
      <c r="E573" s="1" t="str">
        <f>'ScienceDirect - Initial'!E576</f>
        <v>PAIN</v>
      </c>
      <c r="F573" s="1">
        <f>'ScienceDirect - Initial'!F576</f>
        <v>0</v>
      </c>
      <c r="H573" s="1">
        <v>0</v>
      </c>
      <c r="I573" s="1">
        <v>0</v>
      </c>
      <c r="J573" t="b">
        <f t="shared" si="8"/>
        <v>1</v>
      </c>
      <c r="K573" t="e">
        <f t="array" ref="K573">INDEX($A$7:$F$3066,SMALL(IF(COUNTIF($L$5,$H$7:$H$3066)*COUNTIF($L$5,$I$7:$I$3066),MATCH(ROW($A$7:$A$3066),ROW($A$7:$A$3066)),""),ROWS($B$1:B567)),COLUMNS($A$1:B569))</f>
        <v>#NUM!</v>
      </c>
      <c r="L573" t="e">
        <f t="array" ref="L573">INDEX($A$7:$F$3066,SMALL(IF(COUNTIF($L$5,$H$7:$H$3066)*COUNTIF($L$5,$I$7:$I$3066),MATCH(ROW($A$7:$A$3066),ROW($A$7:$A$3066)),""),ROWS($B$1:C567)),COLUMNS($A$1:C569))</f>
        <v>#NUM!</v>
      </c>
      <c r="M573" t="e">
        <f t="array" ref="M573">INDEX($A$7:$F$3066,SMALL(IF(COUNTIF($L$5,$H$7:$H$3066)*COUNTIF($L$5,$I$7:$I$3066),MATCH(ROW($A$7:$A$3066),ROW($A$7:$A$3066)),""),ROWS($B$1:D567)),COLUMNS($A$1:D569))</f>
        <v>#NUM!</v>
      </c>
      <c r="N573" t="e">
        <f t="array" ref="N573">INDEX($A$7:$F$3066,SMALL(IF(COUNTIF($L$5,$H$7:$H$3066)*COUNTIF($L$5,$I$7:$I$3066),MATCH(ROW($A$7:$A$3066),ROW($A$7:$A$3066)),""),ROWS($B$1:E567)),COLUMNS($A$1:E569))</f>
        <v>#NUM!</v>
      </c>
      <c r="O573" t="e">
        <f t="array" ref="O573">INDEX($A$7:$F$3066,SMALL(IF(COUNTIF($L$5,$H$7:$H$3066)*COUNTIF($L$5,$I$7:$I$3066),MATCH(ROW($A$7:$A$3066),ROW($A$7:$A$3066)),""),ROWS($B$1:F567)),COLUMNS($A$1:F569))</f>
        <v>#NUM!</v>
      </c>
    </row>
    <row r="574" spans="1:15">
      <c r="A574" s="1">
        <f>'ScienceDirect - Initial'!A577</f>
        <v>0</v>
      </c>
      <c r="B574" s="1">
        <f>'ScienceDirect - Initial'!B577</f>
        <v>2016</v>
      </c>
      <c r="C574" s="1" t="str">
        <f>'ScienceDirect - Initial'!C577</f>
        <v>Mital, Sasha; Miles, Gillian; McLellan-Lemal, Eleanor; Muthui, Mercy; Needle, Richard</v>
      </c>
      <c r="D574" s="1" t="str">
        <f>'ScienceDirect - Initial'!D577</f>
        <v>Heroin shortage in Coastal Kenya: A rapid assessment and qualitative analysis of heroin users’ experiences</v>
      </c>
      <c r="E574" s="1" t="str">
        <f>'ScienceDirect - Initial'!E577</f>
        <v>Drug Use and Drug Policies in Sub-Saharan Africa</v>
      </c>
      <c r="F574" s="1">
        <f>'ScienceDirect - Initial'!F577</f>
        <v>0</v>
      </c>
      <c r="H574" s="1">
        <v>0</v>
      </c>
      <c r="I574" s="1">
        <v>0</v>
      </c>
      <c r="J574" t="b">
        <f t="shared" si="8"/>
        <v>1</v>
      </c>
      <c r="K574" t="e">
        <f t="array" ref="K574">INDEX($A$7:$F$3066,SMALL(IF(COUNTIF($L$5,$H$7:$H$3066)*COUNTIF($L$5,$I$7:$I$3066),MATCH(ROW($A$7:$A$3066),ROW($A$7:$A$3066)),""),ROWS($B$1:B568)),COLUMNS($A$1:B570))</f>
        <v>#NUM!</v>
      </c>
      <c r="L574" t="e">
        <f t="array" ref="L574">INDEX($A$7:$F$3066,SMALL(IF(COUNTIF($L$5,$H$7:$H$3066)*COUNTIF($L$5,$I$7:$I$3066),MATCH(ROW($A$7:$A$3066),ROW($A$7:$A$3066)),""),ROWS($B$1:C568)),COLUMNS($A$1:C570))</f>
        <v>#NUM!</v>
      </c>
      <c r="M574" t="e">
        <f t="array" ref="M574">INDEX($A$7:$F$3066,SMALL(IF(COUNTIF($L$5,$H$7:$H$3066)*COUNTIF($L$5,$I$7:$I$3066),MATCH(ROW($A$7:$A$3066),ROW($A$7:$A$3066)),""),ROWS($B$1:D568)),COLUMNS($A$1:D570))</f>
        <v>#NUM!</v>
      </c>
      <c r="N574" t="e">
        <f t="array" ref="N574">INDEX($A$7:$F$3066,SMALL(IF(COUNTIF($L$5,$H$7:$H$3066)*COUNTIF($L$5,$I$7:$I$3066),MATCH(ROW($A$7:$A$3066),ROW($A$7:$A$3066)),""),ROWS($B$1:E568)),COLUMNS($A$1:E570))</f>
        <v>#NUM!</v>
      </c>
      <c r="O574" t="e">
        <f t="array" ref="O574">INDEX($A$7:$F$3066,SMALL(IF(COUNTIF($L$5,$H$7:$H$3066)*COUNTIF($L$5,$I$7:$I$3066),MATCH(ROW($A$7:$A$3066),ROW($A$7:$A$3066)),""),ROWS($B$1:F568)),COLUMNS($A$1:F570))</f>
        <v>#NUM!</v>
      </c>
    </row>
    <row r="575" spans="1:15">
      <c r="A575" s="1">
        <f>'ScienceDirect - Initial'!A578</f>
        <v>0</v>
      </c>
      <c r="B575" s="1">
        <f>'ScienceDirect - Initial'!B578</f>
        <v>1993</v>
      </c>
      <c r="C575" s="1" t="str">
        <f>'ScienceDirect - Initial'!C578</f>
        <v>Drobes, David J.; Strauss, Cyd C.</v>
      </c>
      <c r="D575" s="1" t="str">
        <f>'ScienceDirect - Initial'!D578</f>
        <v>Behavioral Treatment of Childhood Anxiety Disorders</v>
      </c>
      <c r="E575" s="1" t="str">
        <f>'ScienceDirect - Initial'!E578</f>
        <v>Anxiety Disorders</v>
      </c>
      <c r="F575" s="1">
        <f>'ScienceDirect - Initial'!F578</f>
        <v>0</v>
      </c>
      <c r="H575" s="1">
        <v>0</v>
      </c>
      <c r="I575" s="1">
        <v>0</v>
      </c>
      <c r="J575" t="b">
        <f t="shared" si="8"/>
        <v>1</v>
      </c>
      <c r="K575" t="e">
        <f t="array" ref="K575">INDEX($A$7:$F$3066,SMALL(IF(COUNTIF($L$5,$H$7:$H$3066)*COUNTIF($L$5,$I$7:$I$3066),MATCH(ROW($A$7:$A$3066),ROW($A$7:$A$3066)),""),ROWS($B$1:B569)),COLUMNS($A$1:B571))</f>
        <v>#NUM!</v>
      </c>
      <c r="L575" t="e">
        <f t="array" ref="L575">INDEX($A$7:$F$3066,SMALL(IF(COUNTIF($L$5,$H$7:$H$3066)*COUNTIF($L$5,$I$7:$I$3066),MATCH(ROW($A$7:$A$3066),ROW($A$7:$A$3066)),""),ROWS($B$1:C569)),COLUMNS($A$1:C571))</f>
        <v>#NUM!</v>
      </c>
      <c r="M575" t="e">
        <f t="array" ref="M575">INDEX($A$7:$F$3066,SMALL(IF(COUNTIF($L$5,$H$7:$H$3066)*COUNTIF($L$5,$I$7:$I$3066),MATCH(ROW($A$7:$A$3066),ROW($A$7:$A$3066)),""),ROWS($B$1:D569)),COLUMNS($A$1:D571))</f>
        <v>#NUM!</v>
      </c>
      <c r="N575" t="e">
        <f t="array" ref="N575">INDEX($A$7:$F$3066,SMALL(IF(COUNTIF($L$5,$H$7:$H$3066)*COUNTIF($L$5,$I$7:$I$3066),MATCH(ROW($A$7:$A$3066),ROW($A$7:$A$3066)),""),ROWS($B$1:E569)),COLUMNS($A$1:E571))</f>
        <v>#NUM!</v>
      </c>
      <c r="O575" t="e">
        <f t="array" ref="O575">INDEX($A$7:$F$3066,SMALL(IF(COUNTIF($L$5,$H$7:$H$3066)*COUNTIF($L$5,$I$7:$I$3066),MATCH(ROW($A$7:$A$3066),ROW($A$7:$A$3066)),""),ROWS($B$1:F569)),COLUMNS($A$1:F571))</f>
        <v>#NUM!</v>
      </c>
    </row>
    <row r="576" spans="1:15">
      <c r="A576" s="1">
        <f>'ScienceDirect - Initial'!A579</f>
        <v>0</v>
      </c>
      <c r="B576" s="1">
        <f>'ScienceDirect - Initial'!B579</f>
        <v>2020</v>
      </c>
      <c r="C576" s="1" t="str">
        <f>'ScienceDirect - Initial'!C579</f>
        <v>Nichols, Charles D.; Hendricks, Peter S.</v>
      </c>
      <c r="D576" s="1" t="str">
        <f>'ScienceDirect - Initial'!D579</f>
        <v>Chapter 49 - Classic psychedelics as therapeutics for psychiatric disorders</v>
      </c>
      <c r="E576" s="1" t="str">
        <f>'ScienceDirect - Initial'!E579</f>
        <v>Handbook of Behavioral Neuroscience</v>
      </c>
      <c r="F576" s="1" t="str">
        <f>'ScienceDirect - Initial'!F579</f>
        <v>1569-7339</v>
      </c>
      <c r="H576" s="1">
        <v>0</v>
      </c>
      <c r="I576" s="1">
        <v>0</v>
      </c>
      <c r="J576" t="b">
        <f t="shared" si="8"/>
        <v>1</v>
      </c>
      <c r="K576" t="e">
        <f t="array" ref="K576">INDEX($A$7:$F$3066,SMALL(IF(COUNTIF($L$5,$H$7:$H$3066)*COUNTIF($L$5,$I$7:$I$3066),MATCH(ROW($A$7:$A$3066),ROW($A$7:$A$3066)),""),ROWS($B$1:B570)),COLUMNS($A$1:B572))</f>
        <v>#NUM!</v>
      </c>
      <c r="L576" t="e">
        <f t="array" ref="L576">INDEX($A$7:$F$3066,SMALL(IF(COUNTIF($L$5,$H$7:$H$3066)*COUNTIF($L$5,$I$7:$I$3066),MATCH(ROW($A$7:$A$3066),ROW($A$7:$A$3066)),""),ROWS($B$1:C570)),COLUMNS($A$1:C572))</f>
        <v>#NUM!</v>
      </c>
      <c r="M576" t="e">
        <f t="array" ref="M576">INDEX($A$7:$F$3066,SMALL(IF(COUNTIF($L$5,$H$7:$H$3066)*COUNTIF($L$5,$I$7:$I$3066),MATCH(ROW($A$7:$A$3066),ROW($A$7:$A$3066)),""),ROWS($B$1:D570)),COLUMNS($A$1:D572))</f>
        <v>#NUM!</v>
      </c>
      <c r="N576" t="e">
        <f t="array" ref="N576">INDEX($A$7:$F$3066,SMALL(IF(COUNTIF($L$5,$H$7:$H$3066)*COUNTIF($L$5,$I$7:$I$3066),MATCH(ROW($A$7:$A$3066),ROW($A$7:$A$3066)),""),ROWS($B$1:E570)),COLUMNS($A$1:E572))</f>
        <v>#NUM!</v>
      </c>
      <c r="O576" t="e">
        <f t="array" ref="O576">INDEX($A$7:$F$3066,SMALL(IF(COUNTIF($L$5,$H$7:$H$3066)*COUNTIF($L$5,$I$7:$I$3066),MATCH(ROW($A$7:$A$3066),ROW($A$7:$A$3066)),""),ROWS($B$1:F570)),COLUMNS($A$1:F572))</f>
        <v>#NUM!</v>
      </c>
    </row>
    <row r="577" spans="1:15">
      <c r="A577" s="1">
        <f>'ScienceDirect - Initial'!A580</f>
        <v>0</v>
      </c>
      <c r="B577" s="1">
        <f>'ScienceDirect - Initial'!B580</f>
        <v>2018</v>
      </c>
      <c r="C577" s="1" t="str">
        <f>'ScienceDirect - Initial'!C580</f>
        <v>Harte, Colin; Barnes-Holmes, Dermot; Barnes-Holmes, Yvonne; McEnteggart, Ciara</v>
      </c>
      <c r="D577" s="1" t="str">
        <f>'ScienceDirect - Initial'!D580</f>
        <v>The impact of high versus low levels of derivation for mutually and combinatorially entailed relations on persistent rule-following</v>
      </c>
      <c r="E577" s="1" t="str">
        <f>'ScienceDirect - Initial'!E580</f>
        <v>Behavioural Processes</v>
      </c>
      <c r="F577" s="1">
        <f>'ScienceDirect - Initial'!F580</f>
        <v>0</v>
      </c>
      <c r="H577" s="1">
        <v>0</v>
      </c>
      <c r="I577" s="1">
        <v>0</v>
      </c>
      <c r="J577" t="b">
        <f t="shared" si="8"/>
        <v>1</v>
      </c>
      <c r="K577" t="e">
        <f t="array" ref="K577">INDEX($A$7:$F$3066,SMALL(IF(COUNTIF($L$5,$H$7:$H$3066)*COUNTIF($L$5,$I$7:$I$3066),MATCH(ROW($A$7:$A$3066),ROW($A$7:$A$3066)),""),ROWS($B$1:B571)),COLUMNS($A$1:B573))</f>
        <v>#NUM!</v>
      </c>
      <c r="L577" t="e">
        <f t="array" ref="L577">INDEX($A$7:$F$3066,SMALL(IF(COUNTIF($L$5,$H$7:$H$3066)*COUNTIF($L$5,$I$7:$I$3066),MATCH(ROW($A$7:$A$3066),ROW($A$7:$A$3066)),""),ROWS($B$1:C571)),COLUMNS($A$1:C573))</f>
        <v>#NUM!</v>
      </c>
      <c r="M577" t="e">
        <f t="array" ref="M577">INDEX($A$7:$F$3066,SMALL(IF(COUNTIF($L$5,$H$7:$H$3066)*COUNTIF($L$5,$I$7:$I$3066),MATCH(ROW($A$7:$A$3066),ROW($A$7:$A$3066)),""),ROWS($B$1:D571)),COLUMNS($A$1:D573))</f>
        <v>#NUM!</v>
      </c>
      <c r="N577" t="e">
        <f t="array" ref="N577">INDEX($A$7:$F$3066,SMALL(IF(COUNTIF($L$5,$H$7:$H$3066)*COUNTIF($L$5,$I$7:$I$3066),MATCH(ROW($A$7:$A$3066),ROW($A$7:$A$3066)),""),ROWS($B$1:E571)),COLUMNS($A$1:E573))</f>
        <v>#NUM!</v>
      </c>
      <c r="O577" t="e">
        <f t="array" ref="O577">INDEX($A$7:$F$3066,SMALL(IF(COUNTIF($L$5,$H$7:$H$3066)*COUNTIF($L$5,$I$7:$I$3066),MATCH(ROW($A$7:$A$3066),ROW($A$7:$A$3066)),""),ROWS($B$1:F571)),COLUMNS($A$1:F573))</f>
        <v>#NUM!</v>
      </c>
    </row>
    <row r="578" spans="1:15">
      <c r="A578" s="1">
        <f>'ScienceDirect - Initial'!A581</f>
        <v>0</v>
      </c>
      <c r="B578" s="1">
        <f>'ScienceDirect - Initial'!B581</f>
        <v>2001</v>
      </c>
      <c r="C578" s="1" t="str">
        <f>'ScienceDirect - Initial'!C581</f>
        <v>Ruben, Douglas H.</v>
      </c>
      <c r="D578" s="1" t="str">
        <f>'ScienceDirect - Initial'!D581</f>
        <v>Chapter 4 - Family Rules and Contingencies</v>
      </c>
      <c r="E578" s="1" t="str">
        <f>'ScienceDirect - Initial'!E581</f>
        <v>Treating Adult Children of Alcoholics</v>
      </c>
      <c r="F578" s="1">
        <f>'ScienceDirect - Initial'!F581</f>
        <v>18730450</v>
      </c>
      <c r="H578" s="1">
        <v>0</v>
      </c>
      <c r="I578" s="1">
        <v>0</v>
      </c>
      <c r="J578" t="b">
        <f t="shared" si="8"/>
        <v>1</v>
      </c>
      <c r="K578" t="e">
        <f t="array" ref="K578">INDEX($A$7:$F$3066,SMALL(IF(COUNTIF($L$5,$H$7:$H$3066)*COUNTIF($L$5,$I$7:$I$3066),MATCH(ROW($A$7:$A$3066),ROW($A$7:$A$3066)),""),ROWS($B$1:B572)),COLUMNS($A$1:B574))</f>
        <v>#NUM!</v>
      </c>
      <c r="L578" t="e">
        <f t="array" ref="L578">INDEX($A$7:$F$3066,SMALL(IF(COUNTIF($L$5,$H$7:$H$3066)*COUNTIF($L$5,$I$7:$I$3066),MATCH(ROW($A$7:$A$3066),ROW($A$7:$A$3066)),""),ROWS($B$1:C572)),COLUMNS($A$1:C574))</f>
        <v>#NUM!</v>
      </c>
      <c r="M578" t="e">
        <f t="array" ref="M578">INDEX($A$7:$F$3066,SMALL(IF(COUNTIF($L$5,$H$7:$H$3066)*COUNTIF($L$5,$I$7:$I$3066),MATCH(ROW($A$7:$A$3066),ROW($A$7:$A$3066)),""),ROWS($B$1:D572)),COLUMNS($A$1:D574))</f>
        <v>#NUM!</v>
      </c>
      <c r="N578" t="e">
        <f t="array" ref="N578">INDEX($A$7:$F$3066,SMALL(IF(COUNTIF($L$5,$H$7:$H$3066)*COUNTIF($L$5,$I$7:$I$3066),MATCH(ROW($A$7:$A$3066),ROW($A$7:$A$3066)),""),ROWS($B$1:E572)),COLUMNS($A$1:E574))</f>
        <v>#NUM!</v>
      </c>
      <c r="O578" t="e">
        <f t="array" ref="O578">INDEX($A$7:$F$3066,SMALL(IF(COUNTIF($L$5,$H$7:$H$3066)*COUNTIF($L$5,$I$7:$I$3066),MATCH(ROW($A$7:$A$3066),ROW($A$7:$A$3066)),""),ROWS($B$1:F572)),COLUMNS($A$1:F574))</f>
        <v>#NUM!</v>
      </c>
    </row>
    <row r="579" spans="1:15">
      <c r="A579" s="1">
        <f>'ScienceDirect - Initial'!A582</f>
        <v>0</v>
      </c>
      <c r="B579" s="1">
        <f>'ScienceDirect - Initial'!B582</f>
        <v>1964</v>
      </c>
      <c r="C579" s="1" t="str">
        <f>'ScienceDirect - Initial'!C582</f>
        <v>Lipsitt, Lewis P.</v>
      </c>
      <c r="D579" s="1" t="str">
        <f>'ScienceDirect - Initial'!D582</f>
        <v>Learning in the First Year of Life</v>
      </c>
      <c r="E579" s="1" t="str">
        <f>'ScienceDirect - Initial'!E582</f>
        <v>Advances in Child Development and Behavior</v>
      </c>
      <c r="F579" s="1" t="str">
        <f>'ScienceDirect - Initial'!F582</f>
        <v>0065-2407</v>
      </c>
      <c r="H579" s="1">
        <v>0</v>
      </c>
      <c r="I579" s="1">
        <v>0</v>
      </c>
      <c r="J579" t="b">
        <f t="shared" si="8"/>
        <v>1</v>
      </c>
      <c r="K579" t="e">
        <f t="array" ref="K579">INDEX($A$7:$F$3066,SMALL(IF(COUNTIF($L$5,$H$7:$H$3066)*COUNTIF($L$5,$I$7:$I$3066),MATCH(ROW($A$7:$A$3066),ROW($A$7:$A$3066)),""),ROWS($B$1:B573)),COLUMNS($A$1:B575))</f>
        <v>#NUM!</v>
      </c>
      <c r="L579" t="e">
        <f t="array" ref="L579">INDEX($A$7:$F$3066,SMALL(IF(COUNTIF($L$5,$H$7:$H$3066)*COUNTIF($L$5,$I$7:$I$3066),MATCH(ROW($A$7:$A$3066),ROW($A$7:$A$3066)),""),ROWS($B$1:C573)),COLUMNS($A$1:C575))</f>
        <v>#NUM!</v>
      </c>
      <c r="M579" t="e">
        <f t="array" ref="M579">INDEX($A$7:$F$3066,SMALL(IF(COUNTIF($L$5,$H$7:$H$3066)*COUNTIF($L$5,$I$7:$I$3066),MATCH(ROW($A$7:$A$3066),ROW($A$7:$A$3066)),""),ROWS($B$1:D573)),COLUMNS($A$1:D575))</f>
        <v>#NUM!</v>
      </c>
      <c r="N579" t="e">
        <f t="array" ref="N579">INDEX($A$7:$F$3066,SMALL(IF(COUNTIF($L$5,$H$7:$H$3066)*COUNTIF($L$5,$I$7:$I$3066),MATCH(ROW($A$7:$A$3066),ROW($A$7:$A$3066)),""),ROWS($B$1:E573)),COLUMNS($A$1:E575))</f>
        <v>#NUM!</v>
      </c>
      <c r="O579" t="e">
        <f t="array" ref="O579">INDEX($A$7:$F$3066,SMALL(IF(COUNTIF($L$5,$H$7:$H$3066)*COUNTIF($L$5,$I$7:$I$3066),MATCH(ROW($A$7:$A$3066),ROW($A$7:$A$3066)),""),ROWS($B$1:F573)),COLUMNS($A$1:F575))</f>
        <v>#NUM!</v>
      </c>
    </row>
    <row r="580" spans="1:15">
      <c r="A580" s="1">
        <f>'ScienceDirect - Initial'!A583</f>
        <v>0</v>
      </c>
      <c r="B580" s="1">
        <f>'ScienceDirect - Initial'!B583</f>
        <v>2017</v>
      </c>
      <c r="C580" s="1" t="str">
        <f>'ScienceDirect - Initial'!C583</f>
        <v>Pujari, Satish; Ramakrishna, A.; Balaram Padal, K.T.</v>
      </c>
      <c r="D580" s="1" t="str">
        <f>'ScienceDirect - Initial'!D583</f>
        <v>Prediction of Swelling Behaviour of Jute and Banana Fiber Composites by using ANN and Regression Analysis</v>
      </c>
      <c r="E580" s="1" t="str">
        <f>'ScienceDirect - Initial'!E583</f>
        <v>International Conference on Advancements in Aeromechanical Materials for Manufacturing (ICAAMM-2016): Organized by MLR Institute of Technology, Hyderabad, Telangana, India</v>
      </c>
      <c r="F580" s="1">
        <f>'ScienceDirect - Initial'!F583</f>
        <v>0</v>
      </c>
      <c r="H580" s="1">
        <v>0</v>
      </c>
      <c r="I580" s="1">
        <v>0</v>
      </c>
      <c r="J580" t="b">
        <f t="shared" si="8"/>
        <v>1</v>
      </c>
      <c r="K580" t="e">
        <f t="array" ref="K580">INDEX($A$7:$F$3066,SMALL(IF(COUNTIF($L$5,$H$7:$H$3066)*COUNTIF($L$5,$I$7:$I$3066),MATCH(ROW($A$7:$A$3066),ROW($A$7:$A$3066)),""),ROWS($B$1:B574)),COLUMNS($A$1:B576))</f>
        <v>#NUM!</v>
      </c>
      <c r="L580" t="e">
        <f t="array" ref="L580">INDEX($A$7:$F$3066,SMALL(IF(COUNTIF($L$5,$H$7:$H$3066)*COUNTIF($L$5,$I$7:$I$3066),MATCH(ROW($A$7:$A$3066),ROW($A$7:$A$3066)),""),ROWS($B$1:C574)),COLUMNS($A$1:C576))</f>
        <v>#NUM!</v>
      </c>
      <c r="M580" t="e">
        <f t="array" ref="M580">INDEX($A$7:$F$3066,SMALL(IF(COUNTIF($L$5,$H$7:$H$3066)*COUNTIF($L$5,$I$7:$I$3066),MATCH(ROW($A$7:$A$3066),ROW($A$7:$A$3066)),""),ROWS($B$1:D574)),COLUMNS($A$1:D576))</f>
        <v>#NUM!</v>
      </c>
      <c r="N580" t="e">
        <f t="array" ref="N580">INDEX($A$7:$F$3066,SMALL(IF(COUNTIF($L$5,$H$7:$H$3066)*COUNTIF($L$5,$I$7:$I$3066),MATCH(ROW($A$7:$A$3066),ROW($A$7:$A$3066)),""),ROWS($B$1:E574)),COLUMNS($A$1:E576))</f>
        <v>#NUM!</v>
      </c>
      <c r="O580" t="e">
        <f t="array" ref="O580">INDEX($A$7:$F$3066,SMALL(IF(COUNTIF($L$5,$H$7:$H$3066)*COUNTIF($L$5,$I$7:$I$3066),MATCH(ROW($A$7:$A$3066),ROW($A$7:$A$3066)),""),ROWS($B$1:F574)),COLUMNS($A$1:F576))</f>
        <v>#NUM!</v>
      </c>
    </row>
    <row r="581" spans="1:15">
      <c r="A581" s="1">
        <f>'ScienceDirect - Initial'!A584</f>
        <v>0</v>
      </c>
      <c r="B581" s="1">
        <f>'ScienceDirect - Initial'!B584</f>
        <v>1995</v>
      </c>
      <c r="C581" s="1" t="str">
        <f>'ScienceDirect - Initial'!C584</f>
        <v>Franco, Hugo; Galanter, Marc; Castañeda, Ricardo; Patterson, Joan</v>
      </c>
      <c r="D581" s="1" t="str">
        <f>'ScienceDirect - Initial'!D584</f>
        <v>Combining behavioral and self-help approaches in the inpatient management of dually diagnosed patients</v>
      </c>
      <c r="E581" s="1" t="str">
        <f>'ScienceDirect - Initial'!E584</f>
        <v>Journal of Substance Abuse Treatment</v>
      </c>
      <c r="F581" s="1">
        <f>'ScienceDirect - Initial'!F584</f>
        <v>0</v>
      </c>
      <c r="H581" s="1">
        <v>0</v>
      </c>
      <c r="I581" s="1">
        <v>0</v>
      </c>
      <c r="J581" t="b">
        <f t="shared" si="8"/>
        <v>1</v>
      </c>
      <c r="K581" t="e">
        <f t="array" ref="K581">INDEX($A$7:$F$3066,SMALL(IF(COUNTIF($L$5,$H$7:$H$3066)*COUNTIF($L$5,$I$7:$I$3066),MATCH(ROW($A$7:$A$3066),ROW($A$7:$A$3066)),""),ROWS($B$1:B575)),COLUMNS($A$1:B577))</f>
        <v>#NUM!</v>
      </c>
      <c r="L581" t="e">
        <f t="array" ref="L581">INDEX($A$7:$F$3066,SMALL(IF(COUNTIF($L$5,$H$7:$H$3066)*COUNTIF($L$5,$I$7:$I$3066),MATCH(ROW($A$7:$A$3066),ROW($A$7:$A$3066)),""),ROWS($B$1:C575)),COLUMNS($A$1:C577))</f>
        <v>#NUM!</v>
      </c>
      <c r="M581" t="e">
        <f t="array" ref="M581">INDEX($A$7:$F$3066,SMALL(IF(COUNTIF($L$5,$H$7:$H$3066)*COUNTIF($L$5,$I$7:$I$3066),MATCH(ROW($A$7:$A$3066),ROW($A$7:$A$3066)),""),ROWS($B$1:D575)),COLUMNS($A$1:D577))</f>
        <v>#NUM!</v>
      </c>
      <c r="N581" t="e">
        <f t="array" ref="N581">INDEX($A$7:$F$3066,SMALL(IF(COUNTIF($L$5,$H$7:$H$3066)*COUNTIF($L$5,$I$7:$I$3066),MATCH(ROW($A$7:$A$3066),ROW($A$7:$A$3066)),""),ROWS($B$1:E575)),COLUMNS($A$1:E577))</f>
        <v>#NUM!</v>
      </c>
      <c r="O581" t="e">
        <f t="array" ref="O581">INDEX($A$7:$F$3066,SMALL(IF(COUNTIF($L$5,$H$7:$H$3066)*COUNTIF($L$5,$I$7:$I$3066),MATCH(ROW($A$7:$A$3066),ROW($A$7:$A$3066)),""),ROWS($B$1:F575)),COLUMNS($A$1:F577))</f>
        <v>#NUM!</v>
      </c>
    </row>
    <row r="582" spans="1:15">
      <c r="A582" s="1">
        <f>'ScienceDirect - Initial'!A585</f>
        <v>0</v>
      </c>
      <c r="B582" s="1">
        <f>'ScienceDirect - Initial'!B585</f>
        <v>2018</v>
      </c>
      <c r="C582" s="1" t="str">
        <f>'ScienceDirect - Initial'!C585</f>
        <v>Kasherwa, Amani Clovis; Twikirize, Janestic Mwende</v>
      </c>
      <c r="D582" s="1" t="str">
        <f>'ScienceDirect - Initial'!D585</f>
        <v>Ritualistic child sexual abuse in post-conflict Eastern DRC: Factors associated with the phenomenon and implications for social work</v>
      </c>
      <c r="E582" s="1" t="str">
        <f>'ScienceDirect - Initial'!E585</f>
        <v>Child Abuse &amp; Neglect</v>
      </c>
      <c r="F582" s="1">
        <f>'ScienceDirect - Initial'!F585</f>
        <v>0</v>
      </c>
      <c r="H582" s="1">
        <v>0</v>
      </c>
      <c r="I582" s="1">
        <v>0</v>
      </c>
      <c r="J582" t="b">
        <f t="shared" si="8"/>
        <v>1</v>
      </c>
      <c r="K582" t="e">
        <f t="array" ref="K582">INDEX($A$7:$F$3066,SMALL(IF(COUNTIF($L$5,$H$7:$H$3066)*COUNTIF($L$5,$I$7:$I$3066),MATCH(ROW($A$7:$A$3066),ROW($A$7:$A$3066)),""),ROWS($B$1:B576)),COLUMNS($A$1:B578))</f>
        <v>#NUM!</v>
      </c>
      <c r="L582" t="e">
        <f t="array" ref="L582">INDEX($A$7:$F$3066,SMALL(IF(COUNTIF($L$5,$H$7:$H$3066)*COUNTIF($L$5,$I$7:$I$3066),MATCH(ROW($A$7:$A$3066),ROW($A$7:$A$3066)),""),ROWS($B$1:C576)),COLUMNS($A$1:C578))</f>
        <v>#NUM!</v>
      </c>
      <c r="M582" t="e">
        <f t="array" ref="M582">INDEX($A$7:$F$3066,SMALL(IF(COUNTIF($L$5,$H$7:$H$3066)*COUNTIF($L$5,$I$7:$I$3066),MATCH(ROW($A$7:$A$3066),ROW($A$7:$A$3066)),""),ROWS($B$1:D576)),COLUMNS($A$1:D578))</f>
        <v>#NUM!</v>
      </c>
      <c r="N582" t="e">
        <f t="array" ref="N582">INDEX($A$7:$F$3066,SMALL(IF(COUNTIF($L$5,$H$7:$H$3066)*COUNTIF($L$5,$I$7:$I$3066),MATCH(ROW($A$7:$A$3066),ROW($A$7:$A$3066)),""),ROWS($B$1:E576)),COLUMNS($A$1:E578))</f>
        <v>#NUM!</v>
      </c>
      <c r="O582" t="e">
        <f t="array" ref="O582">INDEX($A$7:$F$3066,SMALL(IF(COUNTIF($L$5,$H$7:$H$3066)*COUNTIF($L$5,$I$7:$I$3066),MATCH(ROW($A$7:$A$3066),ROW($A$7:$A$3066)),""),ROWS($B$1:F576)),COLUMNS($A$1:F578))</f>
        <v>#NUM!</v>
      </c>
    </row>
    <row r="583" spans="1:15">
      <c r="A583" s="1">
        <f>'ScienceDirect - Initial'!A586</f>
        <v>0</v>
      </c>
      <c r="B583" s="1">
        <f>'ScienceDirect - Initial'!B586</f>
        <v>2017</v>
      </c>
      <c r="C583" s="1" t="str">
        <f>'ScienceDirect - Initial'!C586</f>
        <v>King, Marcie L.; Manzel, Kenneth; Bruss, Joel; Tranel, Daniel</v>
      </c>
      <c r="D583" s="1" t="str">
        <f>'ScienceDirect - Initial'!D586</f>
        <v>Neural correlates of improvements in personality and behavior following a neurological event</v>
      </c>
      <c r="E583" s="1" t="str">
        <f>'ScienceDirect - Initial'!E586</f>
        <v>Neuropsychologia</v>
      </c>
      <c r="F583" s="1">
        <f>'ScienceDirect - Initial'!F586</f>
        <v>0</v>
      </c>
      <c r="H583" s="1">
        <v>0</v>
      </c>
      <c r="I583" s="1">
        <v>0</v>
      </c>
      <c r="J583" t="b">
        <f t="shared" si="8"/>
        <v>1</v>
      </c>
      <c r="K583" t="e">
        <f t="array" ref="K583">INDEX($A$7:$F$3066,SMALL(IF(COUNTIF($L$5,$H$7:$H$3066)*COUNTIF($L$5,$I$7:$I$3066),MATCH(ROW($A$7:$A$3066),ROW($A$7:$A$3066)),""),ROWS($B$1:B577)),COLUMNS($A$1:B579))</f>
        <v>#NUM!</v>
      </c>
      <c r="L583" t="e">
        <f t="array" ref="L583">INDEX($A$7:$F$3066,SMALL(IF(COUNTIF($L$5,$H$7:$H$3066)*COUNTIF($L$5,$I$7:$I$3066),MATCH(ROW($A$7:$A$3066),ROW($A$7:$A$3066)),""),ROWS($B$1:C577)),COLUMNS($A$1:C579))</f>
        <v>#NUM!</v>
      </c>
      <c r="M583" t="e">
        <f t="array" ref="M583">INDEX($A$7:$F$3066,SMALL(IF(COUNTIF($L$5,$H$7:$H$3066)*COUNTIF($L$5,$I$7:$I$3066),MATCH(ROW($A$7:$A$3066),ROW($A$7:$A$3066)),""),ROWS($B$1:D577)),COLUMNS($A$1:D579))</f>
        <v>#NUM!</v>
      </c>
      <c r="N583" t="e">
        <f t="array" ref="N583">INDEX($A$7:$F$3066,SMALL(IF(COUNTIF($L$5,$H$7:$H$3066)*COUNTIF($L$5,$I$7:$I$3066),MATCH(ROW($A$7:$A$3066),ROW($A$7:$A$3066)),""),ROWS($B$1:E577)),COLUMNS($A$1:E579))</f>
        <v>#NUM!</v>
      </c>
      <c r="O583" t="e">
        <f t="array" ref="O583">INDEX($A$7:$F$3066,SMALL(IF(COUNTIF($L$5,$H$7:$H$3066)*COUNTIF($L$5,$I$7:$I$3066),MATCH(ROW($A$7:$A$3066),ROW($A$7:$A$3066)),""),ROWS($B$1:F577)),COLUMNS($A$1:F579))</f>
        <v>#NUM!</v>
      </c>
    </row>
    <row r="584" spans="1:15">
      <c r="A584" s="1">
        <f>'ScienceDirect - Initial'!A587</f>
        <v>0</v>
      </c>
      <c r="B584" s="1">
        <f>'ScienceDirect - Initial'!B587</f>
        <v>2004</v>
      </c>
      <c r="C584" s="1" t="str">
        <f>'ScienceDirect - Initial'!C587</f>
        <v>Kapur, Shitij</v>
      </c>
      <c r="D584" s="1" t="str">
        <f>'ScienceDirect - Initial'!D587</f>
        <v>How antipsychotics become anti-‘psychotic’ – from dopamine to salience to psychosis</v>
      </c>
      <c r="E584" s="1" t="str">
        <f>'ScienceDirect - Initial'!E587</f>
        <v>Trends in Pharmacological Sciences</v>
      </c>
      <c r="F584" s="1">
        <f>'ScienceDirect - Initial'!F587</f>
        <v>0</v>
      </c>
      <c r="H584" s="1">
        <v>0</v>
      </c>
      <c r="I584" s="1">
        <v>0</v>
      </c>
      <c r="J584" t="b">
        <f t="shared" ref="J584:J647" si="9">IF(ISBLANK(I584),FALSE,IF(EXACT(H584, I584),TRUE,FALSE))</f>
        <v>1</v>
      </c>
      <c r="K584" t="e">
        <f t="array" ref="K584">INDEX($A$7:$F$3066,SMALL(IF(COUNTIF($L$5,$H$7:$H$3066)*COUNTIF($L$5,$I$7:$I$3066),MATCH(ROW($A$7:$A$3066),ROW($A$7:$A$3066)),""),ROWS($B$1:B578)),COLUMNS($A$1:B580))</f>
        <v>#NUM!</v>
      </c>
      <c r="L584" t="e">
        <f t="array" ref="L584">INDEX($A$7:$F$3066,SMALL(IF(COUNTIF($L$5,$H$7:$H$3066)*COUNTIF($L$5,$I$7:$I$3066),MATCH(ROW($A$7:$A$3066),ROW($A$7:$A$3066)),""),ROWS($B$1:C578)),COLUMNS($A$1:C580))</f>
        <v>#NUM!</v>
      </c>
      <c r="M584" t="e">
        <f t="array" ref="M584">INDEX($A$7:$F$3066,SMALL(IF(COUNTIF($L$5,$H$7:$H$3066)*COUNTIF($L$5,$I$7:$I$3066),MATCH(ROW($A$7:$A$3066),ROW($A$7:$A$3066)),""),ROWS($B$1:D578)),COLUMNS($A$1:D580))</f>
        <v>#NUM!</v>
      </c>
      <c r="N584" t="e">
        <f t="array" ref="N584">INDEX($A$7:$F$3066,SMALL(IF(COUNTIF($L$5,$H$7:$H$3066)*COUNTIF($L$5,$I$7:$I$3066),MATCH(ROW($A$7:$A$3066),ROW($A$7:$A$3066)),""),ROWS($B$1:E578)),COLUMNS($A$1:E580))</f>
        <v>#NUM!</v>
      </c>
      <c r="O584" t="e">
        <f t="array" ref="O584">INDEX($A$7:$F$3066,SMALL(IF(COUNTIF($L$5,$H$7:$H$3066)*COUNTIF($L$5,$I$7:$I$3066),MATCH(ROW($A$7:$A$3066),ROW($A$7:$A$3066)),""),ROWS($B$1:F578)),COLUMNS($A$1:F580))</f>
        <v>#NUM!</v>
      </c>
    </row>
    <row r="585" spans="1:15">
      <c r="A585" s="1">
        <f>'ScienceDirect - Initial'!A588</f>
        <v>0</v>
      </c>
      <c r="B585" s="1">
        <f>'ScienceDirect - Initial'!B588</f>
        <v>2008</v>
      </c>
      <c r="C585" s="1" t="str">
        <f>'ScienceDirect - Initial'!C588</f>
        <v>Glanz, K.; Stryker, J.E.</v>
      </c>
      <c r="D585" s="1" t="str">
        <f>'ScienceDirect - Initial'!D588</f>
        <v>Health Behavior and Risk Factors</v>
      </c>
      <c r="E585" s="1" t="str">
        <f>'ScienceDirect - Initial'!E588</f>
        <v>International Encyclopedia of Public Health</v>
      </c>
      <c r="F585" s="1" t="str">
        <f>'ScienceDirect - Initial'!F588</f>
        <v>978-0-12-373960-5</v>
      </c>
      <c r="H585" s="1">
        <v>0</v>
      </c>
      <c r="I585" s="1">
        <v>0</v>
      </c>
      <c r="J585" t="b">
        <f t="shared" si="9"/>
        <v>1</v>
      </c>
      <c r="K585" t="e">
        <f t="array" ref="K585">INDEX($A$7:$F$3066,SMALL(IF(COUNTIF($L$5,$H$7:$H$3066)*COUNTIF($L$5,$I$7:$I$3066),MATCH(ROW($A$7:$A$3066),ROW($A$7:$A$3066)),""),ROWS($B$1:B579)),COLUMNS($A$1:B581))</f>
        <v>#NUM!</v>
      </c>
      <c r="L585" t="e">
        <f t="array" ref="L585">INDEX($A$7:$F$3066,SMALL(IF(COUNTIF($L$5,$H$7:$H$3066)*COUNTIF($L$5,$I$7:$I$3066),MATCH(ROW($A$7:$A$3066),ROW($A$7:$A$3066)),""),ROWS($B$1:C579)),COLUMNS($A$1:C581))</f>
        <v>#NUM!</v>
      </c>
      <c r="M585" t="e">
        <f t="array" ref="M585">INDEX($A$7:$F$3066,SMALL(IF(COUNTIF($L$5,$H$7:$H$3066)*COUNTIF($L$5,$I$7:$I$3066),MATCH(ROW($A$7:$A$3066),ROW($A$7:$A$3066)),""),ROWS($B$1:D579)),COLUMNS($A$1:D581))</f>
        <v>#NUM!</v>
      </c>
      <c r="N585" t="e">
        <f t="array" ref="N585">INDEX($A$7:$F$3066,SMALL(IF(COUNTIF($L$5,$H$7:$H$3066)*COUNTIF($L$5,$I$7:$I$3066),MATCH(ROW($A$7:$A$3066),ROW($A$7:$A$3066)),""),ROWS($B$1:E579)),COLUMNS($A$1:E581))</f>
        <v>#NUM!</v>
      </c>
      <c r="O585" t="e">
        <f t="array" ref="O585">INDEX($A$7:$F$3066,SMALL(IF(COUNTIF($L$5,$H$7:$H$3066)*COUNTIF($L$5,$I$7:$I$3066),MATCH(ROW($A$7:$A$3066),ROW($A$7:$A$3066)),""),ROWS($B$1:F579)),COLUMNS($A$1:F581))</f>
        <v>#NUM!</v>
      </c>
    </row>
    <row r="586" spans="1:15">
      <c r="A586" s="1">
        <f>'ScienceDirect - Initial'!A589</f>
        <v>0</v>
      </c>
      <c r="B586" s="1">
        <f>'ScienceDirect - Initial'!B589</f>
        <v>2010</v>
      </c>
      <c r="C586" s="1" t="str">
        <f>'ScienceDirect - Initial'!C589</f>
        <v>Sweatt, J. David</v>
      </c>
      <c r="D586" s="1" t="str">
        <f>'ScienceDirect - Initial'!D589</f>
        <v>Chapter 1 - Introduction: The Basics of Psychological Learning and Memory Theory</v>
      </c>
      <c r="E586" s="1" t="str">
        <f>'ScienceDirect - Initial'!E589</f>
        <v>Mechanisms of Memory (Second Edition)</v>
      </c>
      <c r="F586" s="1" t="str">
        <f>'ScienceDirect - Initial'!F589</f>
        <v>978-0-12-374951-2</v>
      </c>
      <c r="H586" s="1">
        <v>0</v>
      </c>
      <c r="I586" s="1">
        <v>0</v>
      </c>
      <c r="J586" t="b">
        <f t="shared" si="9"/>
        <v>1</v>
      </c>
      <c r="K586" t="e">
        <f t="array" ref="K586">INDEX($A$7:$F$3066,SMALL(IF(COUNTIF($L$5,$H$7:$H$3066)*COUNTIF($L$5,$I$7:$I$3066),MATCH(ROW($A$7:$A$3066),ROW($A$7:$A$3066)),""),ROWS($B$1:B580)),COLUMNS($A$1:B582))</f>
        <v>#NUM!</v>
      </c>
      <c r="L586" t="e">
        <f t="array" ref="L586">INDEX($A$7:$F$3066,SMALL(IF(COUNTIF($L$5,$H$7:$H$3066)*COUNTIF($L$5,$I$7:$I$3066),MATCH(ROW($A$7:$A$3066),ROW($A$7:$A$3066)),""),ROWS($B$1:C580)),COLUMNS($A$1:C582))</f>
        <v>#NUM!</v>
      </c>
      <c r="M586" t="e">
        <f t="array" ref="M586">INDEX($A$7:$F$3066,SMALL(IF(COUNTIF($L$5,$H$7:$H$3066)*COUNTIF($L$5,$I$7:$I$3066),MATCH(ROW($A$7:$A$3066),ROW($A$7:$A$3066)),""),ROWS($B$1:D580)),COLUMNS($A$1:D582))</f>
        <v>#NUM!</v>
      </c>
      <c r="N586" t="e">
        <f t="array" ref="N586">INDEX($A$7:$F$3066,SMALL(IF(COUNTIF($L$5,$H$7:$H$3066)*COUNTIF($L$5,$I$7:$I$3066),MATCH(ROW($A$7:$A$3066),ROW($A$7:$A$3066)),""),ROWS($B$1:E580)),COLUMNS($A$1:E582))</f>
        <v>#NUM!</v>
      </c>
      <c r="O586" t="e">
        <f t="array" ref="O586">INDEX($A$7:$F$3066,SMALL(IF(COUNTIF($L$5,$H$7:$H$3066)*COUNTIF($L$5,$I$7:$I$3066),MATCH(ROW($A$7:$A$3066),ROW($A$7:$A$3066)),""),ROWS($B$1:F580)),COLUMNS($A$1:F582))</f>
        <v>#NUM!</v>
      </c>
    </row>
    <row r="587" spans="1:15">
      <c r="A587" s="1">
        <f>'ScienceDirect - Initial'!A590</f>
        <v>0</v>
      </c>
      <c r="B587" s="1">
        <f>'ScienceDirect - Initial'!B590</f>
        <v>2014</v>
      </c>
      <c r="C587" s="1" t="str">
        <f>'ScienceDirect - Initial'!C590</f>
        <v>Grau, James W.</v>
      </c>
      <c r="D587" s="1" t="str">
        <f>'ScienceDirect - Initial'!D590</f>
        <v>Learning from the spinal cord: How the study of spinal cord plasticity informs our view of learning</v>
      </c>
      <c r="E587" s="1" t="str">
        <f>'ScienceDirect - Initial'!E590</f>
        <v>Associative Perspectives on the Neurobiology of Learning</v>
      </c>
      <c r="F587" s="1">
        <f>'ScienceDirect - Initial'!F590</f>
        <v>0</v>
      </c>
      <c r="H587" s="1">
        <v>0</v>
      </c>
      <c r="I587" s="1">
        <v>0</v>
      </c>
      <c r="J587" t="b">
        <f t="shared" si="9"/>
        <v>1</v>
      </c>
      <c r="K587" t="e">
        <f t="array" ref="K587">INDEX($A$7:$F$3066,SMALL(IF(COUNTIF($L$5,$H$7:$H$3066)*COUNTIF($L$5,$I$7:$I$3066),MATCH(ROW($A$7:$A$3066),ROW($A$7:$A$3066)),""),ROWS($B$1:B581)),COLUMNS($A$1:B583))</f>
        <v>#NUM!</v>
      </c>
      <c r="L587" t="e">
        <f t="array" ref="L587">INDEX($A$7:$F$3066,SMALL(IF(COUNTIF($L$5,$H$7:$H$3066)*COUNTIF($L$5,$I$7:$I$3066),MATCH(ROW($A$7:$A$3066),ROW($A$7:$A$3066)),""),ROWS($B$1:C581)),COLUMNS($A$1:C583))</f>
        <v>#NUM!</v>
      </c>
      <c r="M587" t="e">
        <f t="array" ref="M587">INDEX($A$7:$F$3066,SMALL(IF(COUNTIF($L$5,$H$7:$H$3066)*COUNTIF($L$5,$I$7:$I$3066),MATCH(ROW($A$7:$A$3066),ROW($A$7:$A$3066)),""),ROWS($B$1:D581)),COLUMNS($A$1:D583))</f>
        <v>#NUM!</v>
      </c>
      <c r="N587" t="e">
        <f t="array" ref="N587">INDEX($A$7:$F$3066,SMALL(IF(COUNTIF($L$5,$H$7:$H$3066)*COUNTIF($L$5,$I$7:$I$3066),MATCH(ROW($A$7:$A$3066),ROW($A$7:$A$3066)),""),ROWS($B$1:E581)),COLUMNS($A$1:E583))</f>
        <v>#NUM!</v>
      </c>
      <c r="O587" t="e">
        <f t="array" ref="O587">INDEX($A$7:$F$3066,SMALL(IF(COUNTIF($L$5,$H$7:$H$3066)*COUNTIF($L$5,$I$7:$I$3066),MATCH(ROW($A$7:$A$3066),ROW($A$7:$A$3066)),""),ROWS($B$1:F581)),COLUMNS($A$1:F583))</f>
        <v>#NUM!</v>
      </c>
    </row>
    <row r="588" spans="1:15">
      <c r="A588" s="1">
        <f>'ScienceDirect - Initial'!A591</f>
        <v>0</v>
      </c>
      <c r="B588" s="1">
        <f>'ScienceDirect - Initial'!B591</f>
        <v>1990</v>
      </c>
      <c r="C588" s="1" t="str">
        <f>'ScienceDirect - Initial'!C591</f>
        <v>Whitehead, Steven D.; Ballard, Dana H.</v>
      </c>
      <c r="D588" s="1" t="str">
        <f>'ScienceDirect - Initial'!D591</f>
        <v>Active Perception and Reinforcement Learning</v>
      </c>
      <c r="E588" s="1" t="str">
        <f>'ScienceDirect - Initial'!E591</f>
        <v>Machine Learning Proceedings 1990</v>
      </c>
      <c r="F588" s="1" t="str">
        <f>'ScienceDirect - Initial'!F591</f>
        <v>978-1-55860-141-3</v>
      </c>
      <c r="H588" s="1">
        <v>0</v>
      </c>
      <c r="I588" s="1">
        <v>0</v>
      </c>
      <c r="J588" t="b">
        <f t="shared" si="9"/>
        <v>1</v>
      </c>
      <c r="K588" t="e">
        <f t="array" ref="K588">INDEX($A$7:$F$3066,SMALL(IF(COUNTIF($L$5,$H$7:$H$3066)*COUNTIF($L$5,$I$7:$I$3066),MATCH(ROW($A$7:$A$3066),ROW($A$7:$A$3066)),""),ROWS($B$1:B582)),COLUMNS($A$1:B584))</f>
        <v>#NUM!</v>
      </c>
      <c r="L588" t="e">
        <f t="array" ref="L588">INDEX($A$7:$F$3066,SMALL(IF(COUNTIF($L$5,$H$7:$H$3066)*COUNTIF($L$5,$I$7:$I$3066),MATCH(ROW($A$7:$A$3066),ROW($A$7:$A$3066)),""),ROWS($B$1:C582)),COLUMNS($A$1:C584))</f>
        <v>#NUM!</v>
      </c>
      <c r="M588" t="e">
        <f t="array" ref="M588">INDEX($A$7:$F$3066,SMALL(IF(COUNTIF($L$5,$H$7:$H$3066)*COUNTIF($L$5,$I$7:$I$3066),MATCH(ROW($A$7:$A$3066),ROW($A$7:$A$3066)),""),ROWS($B$1:D582)),COLUMNS($A$1:D584))</f>
        <v>#NUM!</v>
      </c>
      <c r="N588" t="e">
        <f t="array" ref="N588">INDEX($A$7:$F$3066,SMALL(IF(COUNTIF($L$5,$H$7:$H$3066)*COUNTIF($L$5,$I$7:$I$3066),MATCH(ROW($A$7:$A$3066),ROW($A$7:$A$3066)),""),ROWS($B$1:E582)),COLUMNS($A$1:E584))</f>
        <v>#NUM!</v>
      </c>
      <c r="O588" t="e">
        <f t="array" ref="O588">INDEX($A$7:$F$3066,SMALL(IF(COUNTIF($L$5,$H$7:$H$3066)*COUNTIF($L$5,$I$7:$I$3066),MATCH(ROW($A$7:$A$3066),ROW($A$7:$A$3066)),""),ROWS($B$1:F582)),COLUMNS($A$1:F584))</f>
        <v>#NUM!</v>
      </c>
    </row>
    <row r="589" spans="1:15">
      <c r="A589" s="1">
        <f>'ScienceDirect - Initial'!A592</f>
        <v>0</v>
      </c>
      <c r="B589" s="1">
        <f>'ScienceDirect - Initial'!B592</f>
        <v>1993</v>
      </c>
      <c r="C589" s="1" t="str">
        <f>'ScienceDirect - Initial'!C592</f>
        <v>Stolerman, I.P.</v>
      </c>
      <c r="D589" s="1" t="str">
        <f>'ScienceDirect - Initial'!D592</f>
        <v>Chapter 9 - Drug discrimination</v>
      </c>
      <c r="E589" s="1" t="str">
        <f>'ScienceDirect - Initial'!E592</f>
        <v>Techniques in the Behavioral and Neural Sciences</v>
      </c>
      <c r="F589" s="1" t="str">
        <f>'ScienceDirect - Initial'!F592</f>
        <v>0921-0709</v>
      </c>
      <c r="H589" s="1">
        <v>0</v>
      </c>
      <c r="I589" s="1">
        <v>0</v>
      </c>
      <c r="J589" t="b">
        <f t="shared" si="9"/>
        <v>1</v>
      </c>
      <c r="K589" t="e">
        <f t="array" ref="K589">INDEX($A$7:$F$3066,SMALL(IF(COUNTIF($L$5,$H$7:$H$3066)*COUNTIF($L$5,$I$7:$I$3066),MATCH(ROW($A$7:$A$3066),ROW($A$7:$A$3066)),""),ROWS($B$1:B583)),COLUMNS($A$1:B585))</f>
        <v>#NUM!</v>
      </c>
      <c r="L589" t="e">
        <f t="array" ref="L589">INDEX($A$7:$F$3066,SMALL(IF(COUNTIF($L$5,$H$7:$H$3066)*COUNTIF($L$5,$I$7:$I$3066),MATCH(ROW($A$7:$A$3066),ROW($A$7:$A$3066)),""),ROWS($B$1:C583)),COLUMNS($A$1:C585))</f>
        <v>#NUM!</v>
      </c>
      <c r="M589" t="e">
        <f t="array" ref="M589">INDEX($A$7:$F$3066,SMALL(IF(COUNTIF($L$5,$H$7:$H$3066)*COUNTIF($L$5,$I$7:$I$3066),MATCH(ROW($A$7:$A$3066),ROW($A$7:$A$3066)),""),ROWS($B$1:D583)),COLUMNS($A$1:D585))</f>
        <v>#NUM!</v>
      </c>
      <c r="N589" t="e">
        <f t="array" ref="N589">INDEX($A$7:$F$3066,SMALL(IF(COUNTIF($L$5,$H$7:$H$3066)*COUNTIF($L$5,$I$7:$I$3066),MATCH(ROW($A$7:$A$3066),ROW($A$7:$A$3066)),""),ROWS($B$1:E583)),COLUMNS($A$1:E585))</f>
        <v>#NUM!</v>
      </c>
      <c r="O589" t="e">
        <f t="array" ref="O589">INDEX($A$7:$F$3066,SMALL(IF(COUNTIF($L$5,$H$7:$H$3066)*COUNTIF($L$5,$I$7:$I$3066),MATCH(ROW($A$7:$A$3066),ROW($A$7:$A$3066)),""),ROWS($B$1:F583)),COLUMNS($A$1:F585))</f>
        <v>#NUM!</v>
      </c>
    </row>
    <row r="590" spans="1:15">
      <c r="A590" s="1">
        <f>'ScienceDirect - Initial'!A593</f>
        <v>0</v>
      </c>
      <c r="B590" s="1">
        <f>'ScienceDirect - Initial'!B593</f>
        <v>2002</v>
      </c>
      <c r="C590" s="1" t="str">
        <f>'ScienceDirect - Initial'!C593</f>
        <v>Clark, Robert E.</v>
      </c>
      <c r="D590" s="1" t="str">
        <f>'ScienceDirect - Initial'!D593</f>
        <v>Classical Conditioning</v>
      </c>
      <c r="E590" s="1" t="str">
        <f>'ScienceDirect - Initial'!E593</f>
        <v>Encyclopedia of the Human Brain</v>
      </c>
      <c r="F590" s="1" t="str">
        <f>'ScienceDirect - Initial'!F593</f>
        <v>978-0-12-227210-3</v>
      </c>
      <c r="H590" s="1">
        <v>0</v>
      </c>
      <c r="I590" s="1">
        <v>0</v>
      </c>
      <c r="J590" t="b">
        <f t="shared" si="9"/>
        <v>1</v>
      </c>
      <c r="K590" t="e">
        <f t="array" ref="K590">INDEX($A$7:$F$3066,SMALL(IF(COUNTIF($L$5,$H$7:$H$3066)*COUNTIF($L$5,$I$7:$I$3066),MATCH(ROW($A$7:$A$3066),ROW($A$7:$A$3066)),""),ROWS($B$1:B584)),COLUMNS($A$1:B586))</f>
        <v>#NUM!</v>
      </c>
      <c r="L590" t="e">
        <f t="array" ref="L590">INDEX($A$7:$F$3066,SMALL(IF(COUNTIF($L$5,$H$7:$H$3066)*COUNTIF($L$5,$I$7:$I$3066),MATCH(ROW($A$7:$A$3066),ROW($A$7:$A$3066)),""),ROWS($B$1:C584)),COLUMNS($A$1:C586))</f>
        <v>#NUM!</v>
      </c>
      <c r="M590" t="e">
        <f t="array" ref="M590">INDEX($A$7:$F$3066,SMALL(IF(COUNTIF($L$5,$H$7:$H$3066)*COUNTIF($L$5,$I$7:$I$3066),MATCH(ROW($A$7:$A$3066),ROW($A$7:$A$3066)),""),ROWS($B$1:D584)),COLUMNS($A$1:D586))</f>
        <v>#NUM!</v>
      </c>
      <c r="N590" t="e">
        <f t="array" ref="N590">INDEX($A$7:$F$3066,SMALL(IF(COUNTIF($L$5,$H$7:$H$3066)*COUNTIF($L$5,$I$7:$I$3066),MATCH(ROW($A$7:$A$3066),ROW($A$7:$A$3066)),""),ROWS($B$1:E584)),COLUMNS($A$1:E586))</f>
        <v>#NUM!</v>
      </c>
      <c r="O590" t="e">
        <f t="array" ref="O590">INDEX($A$7:$F$3066,SMALL(IF(COUNTIF($L$5,$H$7:$H$3066)*COUNTIF($L$5,$I$7:$I$3066),MATCH(ROW($A$7:$A$3066),ROW($A$7:$A$3066)),""),ROWS($B$1:F584)),COLUMNS($A$1:F586))</f>
        <v>#NUM!</v>
      </c>
    </row>
    <row r="591" spans="1:15">
      <c r="A591" s="1">
        <f>'ScienceDirect - Initial'!A594</f>
        <v>0</v>
      </c>
      <c r="B591" s="1">
        <f>'ScienceDirect - Initial'!B594</f>
        <v>2017</v>
      </c>
      <c r="C591" s="1" t="str">
        <f>'ScienceDirect - Initial'!C594</f>
        <v>Maren, Stephen</v>
      </c>
      <c r="D591" s="1" t="str">
        <f>'ScienceDirect - Initial'!D594</f>
        <v>3.22 - Emotional Learning: Animals☆</v>
      </c>
      <c r="E591" s="1" t="str">
        <f>'ScienceDirect - Initial'!E594</f>
        <v>Learning and Memory: A Comprehensive Reference (Second Edition)</v>
      </c>
      <c r="F591" s="1" t="str">
        <f>'ScienceDirect - Initial'!F594</f>
        <v>978-0-12-805291-4</v>
      </c>
      <c r="H591" s="1">
        <v>0</v>
      </c>
      <c r="I591" s="1">
        <v>0</v>
      </c>
      <c r="J591" t="b">
        <f t="shared" si="9"/>
        <v>1</v>
      </c>
      <c r="K591" t="e">
        <f t="array" ref="K591">INDEX($A$7:$F$3066,SMALL(IF(COUNTIF($L$5,$H$7:$H$3066)*COUNTIF($L$5,$I$7:$I$3066),MATCH(ROW($A$7:$A$3066),ROW($A$7:$A$3066)),""),ROWS($B$1:B585)),COLUMNS($A$1:B587))</f>
        <v>#NUM!</v>
      </c>
      <c r="L591" t="e">
        <f t="array" ref="L591">INDEX($A$7:$F$3066,SMALL(IF(COUNTIF($L$5,$H$7:$H$3066)*COUNTIF($L$5,$I$7:$I$3066),MATCH(ROW($A$7:$A$3066),ROW($A$7:$A$3066)),""),ROWS($B$1:C585)),COLUMNS($A$1:C587))</f>
        <v>#NUM!</v>
      </c>
      <c r="M591" t="e">
        <f t="array" ref="M591">INDEX($A$7:$F$3066,SMALL(IF(COUNTIF($L$5,$H$7:$H$3066)*COUNTIF($L$5,$I$7:$I$3066),MATCH(ROW($A$7:$A$3066),ROW($A$7:$A$3066)),""),ROWS($B$1:D585)),COLUMNS($A$1:D587))</f>
        <v>#NUM!</v>
      </c>
      <c r="N591" t="e">
        <f t="array" ref="N591">INDEX($A$7:$F$3066,SMALL(IF(COUNTIF($L$5,$H$7:$H$3066)*COUNTIF($L$5,$I$7:$I$3066),MATCH(ROW($A$7:$A$3066),ROW($A$7:$A$3066)),""),ROWS($B$1:E585)),COLUMNS($A$1:E587))</f>
        <v>#NUM!</v>
      </c>
      <c r="O591" t="e">
        <f t="array" ref="O591">INDEX($A$7:$F$3066,SMALL(IF(COUNTIF($L$5,$H$7:$H$3066)*COUNTIF($L$5,$I$7:$I$3066),MATCH(ROW($A$7:$A$3066),ROW($A$7:$A$3066)),""),ROWS($B$1:F585)),COLUMNS($A$1:F587))</f>
        <v>#NUM!</v>
      </c>
    </row>
    <row r="592" spans="1:15">
      <c r="A592" s="1">
        <f>'ScienceDirect - Initial'!A595</f>
        <v>0</v>
      </c>
      <c r="B592" s="1">
        <f>'ScienceDirect - Initial'!B595</f>
        <v>2019</v>
      </c>
      <c r="C592" s="1" t="str">
        <f>'ScienceDirect - Initial'!C595</f>
        <v>Díaz, Cindy; Zarco, Luis Alfonso; Rivera, Diego M.</v>
      </c>
      <c r="D592" s="1" t="str">
        <f>'ScienceDirect - Initial'!D595</f>
        <v>Highly active multiple sclerosis: An update</v>
      </c>
      <c r="E592" s="1" t="str">
        <f>'ScienceDirect - Initial'!E595</f>
        <v>Multiple Sclerosis and Related Disorders</v>
      </c>
      <c r="F592" s="1">
        <f>'ScienceDirect - Initial'!F595</f>
        <v>0</v>
      </c>
      <c r="H592" s="1">
        <v>0</v>
      </c>
      <c r="I592" s="1">
        <v>0</v>
      </c>
      <c r="J592" t="b">
        <f t="shared" si="9"/>
        <v>1</v>
      </c>
      <c r="K592" t="e">
        <f t="array" ref="K592">INDEX($A$7:$F$3066,SMALL(IF(COUNTIF($L$5,$H$7:$H$3066)*COUNTIF($L$5,$I$7:$I$3066),MATCH(ROW($A$7:$A$3066),ROW($A$7:$A$3066)),""),ROWS($B$1:B586)),COLUMNS($A$1:B588))</f>
        <v>#NUM!</v>
      </c>
      <c r="L592" t="e">
        <f t="array" ref="L592">INDEX($A$7:$F$3066,SMALL(IF(COUNTIF($L$5,$H$7:$H$3066)*COUNTIF($L$5,$I$7:$I$3066),MATCH(ROW($A$7:$A$3066),ROW($A$7:$A$3066)),""),ROWS($B$1:C586)),COLUMNS($A$1:C588))</f>
        <v>#NUM!</v>
      </c>
      <c r="M592" t="e">
        <f t="array" ref="M592">INDEX($A$7:$F$3066,SMALL(IF(COUNTIF($L$5,$H$7:$H$3066)*COUNTIF($L$5,$I$7:$I$3066),MATCH(ROW($A$7:$A$3066),ROW($A$7:$A$3066)),""),ROWS($B$1:D586)),COLUMNS($A$1:D588))</f>
        <v>#NUM!</v>
      </c>
      <c r="N592" t="e">
        <f t="array" ref="N592">INDEX($A$7:$F$3066,SMALL(IF(COUNTIF($L$5,$H$7:$H$3066)*COUNTIF($L$5,$I$7:$I$3066),MATCH(ROW($A$7:$A$3066),ROW($A$7:$A$3066)),""),ROWS($B$1:E586)),COLUMNS($A$1:E588))</f>
        <v>#NUM!</v>
      </c>
      <c r="O592" t="e">
        <f t="array" ref="O592">INDEX($A$7:$F$3066,SMALL(IF(COUNTIF($L$5,$H$7:$H$3066)*COUNTIF($L$5,$I$7:$I$3066),MATCH(ROW($A$7:$A$3066),ROW($A$7:$A$3066)),""),ROWS($B$1:F586)),COLUMNS($A$1:F588))</f>
        <v>#NUM!</v>
      </c>
    </row>
    <row r="593" spans="1:15">
      <c r="A593" s="1">
        <f>'ScienceDirect - Initial'!A596</f>
        <v>0</v>
      </c>
      <c r="B593" s="1">
        <f>'ScienceDirect - Initial'!B596</f>
        <v>2007</v>
      </c>
      <c r="C593" s="1">
        <f>'ScienceDirect - Initial'!C596</f>
        <v>0</v>
      </c>
      <c r="D593" s="1" t="str">
        <f>'ScienceDirect - Initial'!D596</f>
        <v>Contents of volume 74</v>
      </c>
      <c r="E593" s="1" t="str">
        <f>'ScienceDirect - Initial'!E596</f>
        <v>Behavioural Processes</v>
      </c>
      <c r="F593" s="1">
        <f>'ScienceDirect - Initial'!F596</f>
        <v>0</v>
      </c>
      <c r="H593" s="1">
        <v>0</v>
      </c>
      <c r="I593" s="1">
        <v>0</v>
      </c>
      <c r="J593" t="b">
        <f t="shared" si="9"/>
        <v>1</v>
      </c>
      <c r="K593" t="e">
        <f t="array" ref="K593">INDEX($A$7:$F$3066,SMALL(IF(COUNTIF($L$5,$H$7:$H$3066)*COUNTIF($L$5,$I$7:$I$3066),MATCH(ROW($A$7:$A$3066),ROW($A$7:$A$3066)),""),ROWS($B$1:B587)),COLUMNS($A$1:B589))</f>
        <v>#NUM!</v>
      </c>
      <c r="L593" t="e">
        <f t="array" ref="L593">INDEX($A$7:$F$3066,SMALL(IF(COUNTIF($L$5,$H$7:$H$3066)*COUNTIF($L$5,$I$7:$I$3066),MATCH(ROW($A$7:$A$3066),ROW($A$7:$A$3066)),""),ROWS($B$1:C587)),COLUMNS($A$1:C589))</f>
        <v>#NUM!</v>
      </c>
      <c r="M593" t="e">
        <f t="array" ref="M593">INDEX($A$7:$F$3066,SMALL(IF(COUNTIF($L$5,$H$7:$H$3066)*COUNTIF($L$5,$I$7:$I$3066),MATCH(ROW($A$7:$A$3066),ROW($A$7:$A$3066)),""),ROWS($B$1:D587)),COLUMNS($A$1:D589))</f>
        <v>#NUM!</v>
      </c>
      <c r="N593" t="e">
        <f t="array" ref="N593">INDEX($A$7:$F$3066,SMALL(IF(COUNTIF($L$5,$H$7:$H$3066)*COUNTIF($L$5,$I$7:$I$3066),MATCH(ROW($A$7:$A$3066),ROW($A$7:$A$3066)),""),ROWS($B$1:E587)),COLUMNS($A$1:E589))</f>
        <v>#NUM!</v>
      </c>
      <c r="O593" t="e">
        <f t="array" ref="O593">INDEX($A$7:$F$3066,SMALL(IF(COUNTIF($L$5,$H$7:$H$3066)*COUNTIF($L$5,$I$7:$I$3066),MATCH(ROW($A$7:$A$3066),ROW($A$7:$A$3066)),""),ROWS($B$1:F587)),COLUMNS($A$1:F589))</f>
        <v>#NUM!</v>
      </c>
    </row>
    <row r="594" spans="1:15">
      <c r="A594" s="1">
        <f>'ScienceDirect - Initial'!A597</f>
        <v>0</v>
      </c>
      <c r="B594" s="1">
        <f>'ScienceDirect - Initial'!B597</f>
        <v>1987</v>
      </c>
      <c r="C594" s="1" t="str">
        <f>'ScienceDirect - Initial'!C597</f>
        <v>Delprato, Dennis J</v>
      </c>
      <c r="D594" s="1" t="str">
        <f>'ScienceDirect - Initial'!D597</f>
        <v>Developmental interactionism: An integrative framework for behavior therapy</v>
      </c>
      <c r="E594" s="1" t="str">
        <f>'ScienceDirect - Initial'!E597</f>
        <v>Advances in Behaviour Research and Therapy</v>
      </c>
      <c r="F594" s="1">
        <f>'ScienceDirect - Initial'!F597</f>
        <v>0</v>
      </c>
      <c r="H594" s="1">
        <v>0</v>
      </c>
      <c r="I594" s="1">
        <v>0</v>
      </c>
      <c r="J594" t="b">
        <f t="shared" si="9"/>
        <v>1</v>
      </c>
      <c r="K594" t="e">
        <f t="array" ref="K594">INDEX($A$7:$F$3066,SMALL(IF(COUNTIF($L$5,$H$7:$H$3066)*COUNTIF($L$5,$I$7:$I$3066),MATCH(ROW($A$7:$A$3066),ROW($A$7:$A$3066)),""),ROWS($B$1:B588)),COLUMNS($A$1:B590))</f>
        <v>#NUM!</v>
      </c>
      <c r="L594" t="e">
        <f t="array" ref="L594">INDEX($A$7:$F$3066,SMALL(IF(COUNTIF($L$5,$H$7:$H$3066)*COUNTIF($L$5,$I$7:$I$3066),MATCH(ROW($A$7:$A$3066),ROW($A$7:$A$3066)),""),ROWS($B$1:C588)),COLUMNS($A$1:C590))</f>
        <v>#NUM!</v>
      </c>
      <c r="M594" t="e">
        <f t="array" ref="M594">INDEX($A$7:$F$3066,SMALL(IF(COUNTIF($L$5,$H$7:$H$3066)*COUNTIF($L$5,$I$7:$I$3066),MATCH(ROW($A$7:$A$3066),ROW($A$7:$A$3066)),""),ROWS($B$1:D588)),COLUMNS($A$1:D590))</f>
        <v>#NUM!</v>
      </c>
      <c r="N594" t="e">
        <f t="array" ref="N594">INDEX($A$7:$F$3066,SMALL(IF(COUNTIF($L$5,$H$7:$H$3066)*COUNTIF($L$5,$I$7:$I$3066),MATCH(ROW($A$7:$A$3066),ROW($A$7:$A$3066)),""),ROWS($B$1:E588)),COLUMNS($A$1:E590))</f>
        <v>#NUM!</v>
      </c>
      <c r="O594" t="e">
        <f t="array" ref="O594">INDEX($A$7:$F$3066,SMALL(IF(COUNTIF($L$5,$H$7:$H$3066)*COUNTIF($L$5,$I$7:$I$3066),MATCH(ROW($A$7:$A$3066),ROW($A$7:$A$3066)),""),ROWS($B$1:F588)),COLUMNS($A$1:F590))</f>
        <v>#NUM!</v>
      </c>
    </row>
    <row r="595" spans="1:15">
      <c r="A595" s="1">
        <f>'ScienceDirect - Initial'!A598</f>
        <v>0</v>
      </c>
      <c r="B595" s="1">
        <f>'ScienceDirect - Initial'!B598</f>
        <v>2005</v>
      </c>
      <c r="C595" s="1" t="str">
        <f>'ScienceDirect - Initial'!C598</f>
        <v>Ord, Terry J.; Martins, Emília P.; Thakur, Sidharth; Mane, Ketan K.; Börner, Katy</v>
      </c>
      <c r="D595" s="1" t="str">
        <f>'ScienceDirect - Initial'!D598</f>
        <v>Trends in animal behaviour research (1968–2002): ethoinformatics and the mining of library databases</v>
      </c>
      <c r="E595" s="1" t="str">
        <f>'ScienceDirect - Initial'!E598</f>
        <v>Animal Behaviour</v>
      </c>
      <c r="F595" s="1">
        <f>'ScienceDirect - Initial'!F598</f>
        <v>0</v>
      </c>
      <c r="H595" s="1">
        <v>0</v>
      </c>
      <c r="I595" s="1">
        <v>0</v>
      </c>
      <c r="J595" t="b">
        <f t="shared" si="9"/>
        <v>1</v>
      </c>
      <c r="K595" t="e">
        <f t="array" ref="K595">INDEX($A$7:$F$3066,SMALL(IF(COUNTIF($L$5,$H$7:$H$3066)*COUNTIF($L$5,$I$7:$I$3066),MATCH(ROW($A$7:$A$3066),ROW($A$7:$A$3066)),""),ROWS($B$1:B589)),COLUMNS($A$1:B591))</f>
        <v>#NUM!</v>
      </c>
      <c r="L595" t="e">
        <f t="array" ref="L595">INDEX($A$7:$F$3066,SMALL(IF(COUNTIF($L$5,$H$7:$H$3066)*COUNTIF($L$5,$I$7:$I$3066),MATCH(ROW($A$7:$A$3066),ROW($A$7:$A$3066)),""),ROWS($B$1:C589)),COLUMNS($A$1:C591))</f>
        <v>#NUM!</v>
      </c>
      <c r="M595" t="e">
        <f t="array" ref="M595">INDEX($A$7:$F$3066,SMALL(IF(COUNTIF($L$5,$H$7:$H$3066)*COUNTIF($L$5,$I$7:$I$3066),MATCH(ROW($A$7:$A$3066),ROW($A$7:$A$3066)),""),ROWS($B$1:D589)),COLUMNS($A$1:D591))</f>
        <v>#NUM!</v>
      </c>
      <c r="N595" t="e">
        <f t="array" ref="N595">INDEX($A$7:$F$3066,SMALL(IF(COUNTIF($L$5,$H$7:$H$3066)*COUNTIF($L$5,$I$7:$I$3066),MATCH(ROW($A$7:$A$3066),ROW($A$7:$A$3066)),""),ROWS($B$1:E589)),COLUMNS($A$1:E591))</f>
        <v>#NUM!</v>
      </c>
      <c r="O595" t="e">
        <f t="array" ref="O595">INDEX($A$7:$F$3066,SMALL(IF(COUNTIF($L$5,$H$7:$H$3066)*COUNTIF($L$5,$I$7:$I$3066),MATCH(ROW($A$7:$A$3066),ROW($A$7:$A$3066)),""),ROWS($B$1:F589)),COLUMNS($A$1:F591))</f>
        <v>#NUM!</v>
      </c>
    </row>
    <row r="596" spans="1:15">
      <c r="A596" s="1">
        <f>'ScienceDirect - Initial'!A599</f>
        <v>0</v>
      </c>
      <c r="B596" s="1">
        <f>'ScienceDirect - Initial'!B599</f>
        <v>2019</v>
      </c>
      <c r="C596" s="1" t="str">
        <f>'ScienceDirect - Initial'!C599</f>
        <v>Dahi, Parastoo B.; Obioha, Chikaodi; Kenny, Sheila; Hilden, Patrick; Maloy, Molly A.; Geyer, Alexander; Schaffer, Wendy L.; Tamari, Roni; Sauter, Craig S.; Jakubowski, Ann A.; Giralt, Sergio A.</v>
      </c>
      <c r="D596" s="1" t="str">
        <f>'ScienceDirect - Initial'!D599</f>
        <v>Late Effects of Autologous Hematopoietic Cell Transplantation (AHCT) in Elderly Patients with Lymphoma</v>
      </c>
      <c r="E596" s="1" t="str">
        <f>'ScienceDirect - Initial'!E599</f>
        <v>Biology of Blood and Marrow Transplantation</v>
      </c>
      <c r="F596" s="1">
        <f>'ScienceDirect - Initial'!F599</f>
        <v>0</v>
      </c>
      <c r="H596" s="1">
        <v>0</v>
      </c>
      <c r="I596" s="1">
        <v>0</v>
      </c>
      <c r="J596" t="b">
        <f t="shared" si="9"/>
        <v>1</v>
      </c>
      <c r="K596" t="e">
        <f t="array" ref="K596">INDEX($A$7:$F$3066,SMALL(IF(COUNTIF($L$5,$H$7:$H$3066)*COUNTIF($L$5,$I$7:$I$3066),MATCH(ROW($A$7:$A$3066),ROW($A$7:$A$3066)),""),ROWS($B$1:B590)),COLUMNS($A$1:B592))</f>
        <v>#NUM!</v>
      </c>
      <c r="L596" t="e">
        <f t="array" ref="L596">INDEX($A$7:$F$3066,SMALL(IF(COUNTIF($L$5,$H$7:$H$3066)*COUNTIF($L$5,$I$7:$I$3066),MATCH(ROW($A$7:$A$3066),ROW($A$7:$A$3066)),""),ROWS($B$1:C590)),COLUMNS($A$1:C592))</f>
        <v>#NUM!</v>
      </c>
      <c r="M596" t="e">
        <f t="array" ref="M596">INDEX($A$7:$F$3066,SMALL(IF(COUNTIF($L$5,$H$7:$H$3066)*COUNTIF($L$5,$I$7:$I$3066),MATCH(ROW($A$7:$A$3066),ROW($A$7:$A$3066)),""),ROWS($B$1:D590)),COLUMNS($A$1:D592))</f>
        <v>#NUM!</v>
      </c>
      <c r="N596" t="e">
        <f t="array" ref="N596">INDEX($A$7:$F$3066,SMALL(IF(COUNTIF($L$5,$H$7:$H$3066)*COUNTIF($L$5,$I$7:$I$3066),MATCH(ROW($A$7:$A$3066),ROW($A$7:$A$3066)),""),ROWS($B$1:E590)),COLUMNS($A$1:E592))</f>
        <v>#NUM!</v>
      </c>
      <c r="O596" t="e">
        <f t="array" ref="O596">INDEX($A$7:$F$3066,SMALL(IF(COUNTIF($L$5,$H$7:$H$3066)*COUNTIF($L$5,$I$7:$I$3066),MATCH(ROW($A$7:$A$3066),ROW($A$7:$A$3066)),""),ROWS($B$1:F590)),COLUMNS($A$1:F592))</f>
        <v>#NUM!</v>
      </c>
    </row>
    <row r="597" spans="1:15">
      <c r="A597" s="1">
        <f>'ScienceDirect - Initial'!A600</f>
        <v>0</v>
      </c>
      <c r="B597" s="1">
        <f>'ScienceDirect - Initial'!B600</f>
        <v>2019</v>
      </c>
      <c r="C597" s="1" t="str">
        <f>'ScienceDirect - Initial'!C600</f>
        <v>Woods, Adam D.; Alms, Paul D.; Monarrez, Pedro M.; Mata, Scott</v>
      </c>
      <c r="D597" s="1" t="str">
        <f>'ScienceDirect - Initial'!D600</f>
        <v>The interaction of recovery and environmental conditions: An analysis of the outer shelf edge of western North America during the early Triassic</v>
      </c>
      <c r="E597" s="1" t="str">
        <f>'ScienceDirect - Initial'!E600</f>
        <v>Studies in Honor of Prof. David J. Bottjer</v>
      </c>
      <c r="F597" s="1">
        <f>'ScienceDirect - Initial'!F600</f>
        <v>0</v>
      </c>
      <c r="H597" s="1">
        <v>0</v>
      </c>
      <c r="I597" s="1">
        <v>0</v>
      </c>
      <c r="J597" t="b">
        <f t="shared" si="9"/>
        <v>1</v>
      </c>
      <c r="K597" t="e">
        <f t="array" ref="K597">INDEX($A$7:$F$3066,SMALL(IF(COUNTIF($L$5,$H$7:$H$3066)*COUNTIF($L$5,$I$7:$I$3066),MATCH(ROW($A$7:$A$3066),ROW($A$7:$A$3066)),""),ROWS($B$1:B591)),COLUMNS($A$1:B593))</f>
        <v>#NUM!</v>
      </c>
      <c r="L597" t="e">
        <f t="array" ref="L597">INDEX($A$7:$F$3066,SMALL(IF(COUNTIF($L$5,$H$7:$H$3066)*COUNTIF($L$5,$I$7:$I$3066),MATCH(ROW($A$7:$A$3066),ROW($A$7:$A$3066)),""),ROWS($B$1:C591)),COLUMNS($A$1:C593))</f>
        <v>#NUM!</v>
      </c>
      <c r="M597" t="e">
        <f t="array" ref="M597">INDEX($A$7:$F$3066,SMALL(IF(COUNTIF($L$5,$H$7:$H$3066)*COUNTIF($L$5,$I$7:$I$3066),MATCH(ROW($A$7:$A$3066),ROW($A$7:$A$3066)),""),ROWS($B$1:D591)),COLUMNS($A$1:D593))</f>
        <v>#NUM!</v>
      </c>
      <c r="N597" t="e">
        <f t="array" ref="N597">INDEX($A$7:$F$3066,SMALL(IF(COUNTIF($L$5,$H$7:$H$3066)*COUNTIF($L$5,$I$7:$I$3066),MATCH(ROW($A$7:$A$3066),ROW($A$7:$A$3066)),""),ROWS($B$1:E591)),COLUMNS($A$1:E593))</f>
        <v>#NUM!</v>
      </c>
      <c r="O597" t="e">
        <f t="array" ref="O597">INDEX($A$7:$F$3066,SMALL(IF(COUNTIF($L$5,$H$7:$H$3066)*COUNTIF($L$5,$I$7:$I$3066),MATCH(ROW($A$7:$A$3066),ROW($A$7:$A$3066)),""),ROWS($B$1:F591)),COLUMNS($A$1:F593))</f>
        <v>#NUM!</v>
      </c>
    </row>
    <row r="598" spans="1:15">
      <c r="A598" s="1">
        <f>'ScienceDirect - Initial'!A601</f>
        <v>0</v>
      </c>
      <c r="B598" s="1">
        <f>'ScienceDirect - Initial'!B601</f>
        <v>2017</v>
      </c>
      <c r="C598" s="1" t="str">
        <f>'ScienceDirect - Initial'!C601</f>
        <v>Lloyd, E.C.; Frampton, I.; Verplanken, B.; Haase, A.M.</v>
      </c>
      <c r="D598" s="1" t="str">
        <f>'ScienceDirect - Initial'!D601</f>
        <v>How extreme dieting becomes compulsive: A novel hypothesis for the role of anxiety in the development and maintenance of anorexia nervosa</v>
      </c>
      <c r="E598" s="1" t="str">
        <f>'ScienceDirect - Initial'!E601</f>
        <v>Medical Hypotheses</v>
      </c>
      <c r="F598" s="1">
        <f>'ScienceDirect - Initial'!F601</f>
        <v>0</v>
      </c>
      <c r="H598" s="1">
        <v>0</v>
      </c>
      <c r="I598" s="1">
        <v>0</v>
      </c>
      <c r="J598" t="b">
        <f t="shared" si="9"/>
        <v>1</v>
      </c>
      <c r="K598" t="e">
        <f t="array" ref="K598">INDEX($A$7:$F$3066,SMALL(IF(COUNTIF($L$5,$H$7:$H$3066)*COUNTIF($L$5,$I$7:$I$3066),MATCH(ROW($A$7:$A$3066),ROW($A$7:$A$3066)),""),ROWS($B$1:B592)),COLUMNS($A$1:B594))</f>
        <v>#NUM!</v>
      </c>
      <c r="L598" t="e">
        <f t="array" ref="L598">INDEX($A$7:$F$3066,SMALL(IF(COUNTIF($L$5,$H$7:$H$3066)*COUNTIF($L$5,$I$7:$I$3066),MATCH(ROW($A$7:$A$3066),ROW($A$7:$A$3066)),""),ROWS($B$1:C592)),COLUMNS($A$1:C594))</f>
        <v>#NUM!</v>
      </c>
      <c r="M598" t="e">
        <f t="array" ref="M598">INDEX($A$7:$F$3066,SMALL(IF(COUNTIF($L$5,$H$7:$H$3066)*COUNTIF($L$5,$I$7:$I$3066),MATCH(ROW($A$7:$A$3066),ROW($A$7:$A$3066)),""),ROWS($B$1:D592)),COLUMNS($A$1:D594))</f>
        <v>#NUM!</v>
      </c>
      <c r="N598" t="e">
        <f t="array" ref="N598">INDEX($A$7:$F$3066,SMALL(IF(COUNTIF($L$5,$H$7:$H$3066)*COUNTIF($L$5,$I$7:$I$3066),MATCH(ROW($A$7:$A$3066),ROW($A$7:$A$3066)),""),ROWS($B$1:E592)),COLUMNS($A$1:E594))</f>
        <v>#NUM!</v>
      </c>
      <c r="O598" t="e">
        <f t="array" ref="O598">INDEX($A$7:$F$3066,SMALL(IF(COUNTIF($L$5,$H$7:$H$3066)*COUNTIF($L$5,$I$7:$I$3066),MATCH(ROW($A$7:$A$3066),ROW($A$7:$A$3066)),""),ROWS($B$1:F592)),COLUMNS($A$1:F594))</f>
        <v>#NUM!</v>
      </c>
    </row>
    <row r="599" spans="1:15">
      <c r="A599" s="1">
        <f>'ScienceDirect - Initial'!A602</f>
        <v>0</v>
      </c>
      <c r="B599" s="1">
        <f>'ScienceDirect - Initial'!B602</f>
        <v>2007</v>
      </c>
      <c r="C599" s="1" t="str">
        <f>'ScienceDirect - Initial'!C602</f>
        <v>Knyazev, Gennady G.; Slobodskoj-Plusnin, Jaroslav Yu.</v>
      </c>
      <c r="D599" s="1" t="str">
        <f>'ScienceDirect - Initial'!D602</f>
        <v>Behavioural approach system as a moderator of emotional arousal elicited by reward and punishment cues</v>
      </c>
      <c r="E599" s="1" t="str">
        <f>'ScienceDirect - Initial'!E602</f>
        <v>Personality and Individual Differences</v>
      </c>
      <c r="F599" s="1">
        <f>'ScienceDirect - Initial'!F602</f>
        <v>0</v>
      </c>
      <c r="H599" s="1">
        <v>0</v>
      </c>
      <c r="I599" s="1">
        <v>0</v>
      </c>
      <c r="J599" t="b">
        <f t="shared" si="9"/>
        <v>1</v>
      </c>
      <c r="K599" t="e">
        <f t="array" ref="K599">INDEX($A$7:$F$3066,SMALL(IF(COUNTIF($L$5,$H$7:$H$3066)*COUNTIF($L$5,$I$7:$I$3066),MATCH(ROW($A$7:$A$3066),ROW($A$7:$A$3066)),""),ROWS($B$1:B593)),COLUMNS($A$1:B595))</f>
        <v>#NUM!</v>
      </c>
      <c r="L599" t="e">
        <f t="array" ref="L599">INDEX($A$7:$F$3066,SMALL(IF(COUNTIF($L$5,$H$7:$H$3066)*COUNTIF($L$5,$I$7:$I$3066),MATCH(ROW($A$7:$A$3066),ROW($A$7:$A$3066)),""),ROWS($B$1:C593)),COLUMNS($A$1:C595))</f>
        <v>#NUM!</v>
      </c>
      <c r="M599" t="e">
        <f t="array" ref="M599">INDEX($A$7:$F$3066,SMALL(IF(COUNTIF($L$5,$H$7:$H$3066)*COUNTIF($L$5,$I$7:$I$3066),MATCH(ROW($A$7:$A$3066),ROW($A$7:$A$3066)),""),ROWS($B$1:D593)),COLUMNS($A$1:D595))</f>
        <v>#NUM!</v>
      </c>
      <c r="N599" t="e">
        <f t="array" ref="N599">INDEX($A$7:$F$3066,SMALL(IF(COUNTIF($L$5,$H$7:$H$3066)*COUNTIF($L$5,$I$7:$I$3066),MATCH(ROW($A$7:$A$3066),ROW($A$7:$A$3066)),""),ROWS($B$1:E593)),COLUMNS($A$1:E595))</f>
        <v>#NUM!</v>
      </c>
      <c r="O599" t="e">
        <f t="array" ref="O599">INDEX($A$7:$F$3066,SMALL(IF(COUNTIF($L$5,$H$7:$H$3066)*COUNTIF($L$5,$I$7:$I$3066),MATCH(ROW($A$7:$A$3066),ROW($A$7:$A$3066)),""),ROWS($B$1:F593)),COLUMNS($A$1:F595))</f>
        <v>#NUM!</v>
      </c>
    </row>
    <row r="600" spans="1:15">
      <c r="A600" s="1">
        <f>'ScienceDirect - Initial'!A603</f>
        <v>0</v>
      </c>
      <c r="B600" s="1">
        <f>'ScienceDirect - Initial'!B603</f>
        <v>2012</v>
      </c>
      <c r="C600" s="1" t="str">
        <f>'ScienceDirect - Initial'!C603</f>
        <v>Steckler, Thomas; Risbrough, Victoria</v>
      </c>
      <c r="D600" s="1" t="str">
        <f>'ScienceDirect - Initial'!D603</f>
        <v>Pharmacological treatment of PTSD – Established and new approaches</v>
      </c>
      <c r="E600" s="1" t="str">
        <f>'ScienceDirect - Initial'!E603</f>
        <v>Post-Traumatic Stress Disorder</v>
      </c>
      <c r="F600" s="1">
        <f>'ScienceDirect - Initial'!F603</f>
        <v>0</v>
      </c>
      <c r="H600" s="1">
        <v>0</v>
      </c>
      <c r="I600" s="1">
        <v>0</v>
      </c>
      <c r="J600" t="b">
        <f t="shared" si="9"/>
        <v>1</v>
      </c>
      <c r="K600" t="e">
        <f t="array" ref="K600">INDEX($A$7:$F$3066,SMALL(IF(COUNTIF($L$5,$H$7:$H$3066)*COUNTIF($L$5,$I$7:$I$3066),MATCH(ROW($A$7:$A$3066),ROW($A$7:$A$3066)),""),ROWS($B$1:B594)),COLUMNS($A$1:B596))</f>
        <v>#NUM!</v>
      </c>
      <c r="L600" t="e">
        <f t="array" ref="L600">INDEX($A$7:$F$3066,SMALL(IF(COUNTIF($L$5,$H$7:$H$3066)*COUNTIF($L$5,$I$7:$I$3066),MATCH(ROW($A$7:$A$3066),ROW($A$7:$A$3066)),""),ROWS($B$1:C594)),COLUMNS($A$1:C596))</f>
        <v>#NUM!</v>
      </c>
      <c r="M600" t="e">
        <f t="array" ref="M600">INDEX($A$7:$F$3066,SMALL(IF(COUNTIF($L$5,$H$7:$H$3066)*COUNTIF($L$5,$I$7:$I$3066),MATCH(ROW($A$7:$A$3066),ROW($A$7:$A$3066)),""),ROWS($B$1:D594)),COLUMNS($A$1:D596))</f>
        <v>#NUM!</v>
      </c>
      <c r="N600" t="e">
        <f t="array" ref="N600">INDEX($A$7:$F$3066,SMALL(IF(COUNTIF($L$5,$H$7:$H$3066)*COUNTIF($L$5,$I$7:$I$3066),MATCH(ROW($A$7:$A$3066),ROW($A$7:$A$3066)),""),ROWS($B$1:E594)),COLUMNS($A$1:E596))</f>
        <v>#NUM!</v>
      </c>
      <c r="O600" t="e">
        <f t="array" ref="O600">INDEX($A$7:$F$3066,SMALL(IF(COUNTIF($L$5,$H$7:$H$3066)*COUNTIF($L$5,$I$7:$I$3066),MATCH(ROW($A$7:$A$3066),ROW($A$7:$A$3066)),""),ROWS($B$1:F594)),COLUMNS($A$1:F596))</f>
        <v>#NUM!</v>
      </c>
    </row>
    <row r="601" spans="1:15">
      <c r="A601" s="1">
        <f>'ScienceDirect - Initial'!A604</f>
        <v>0</v>
      </c>
      <c r="B601" s="1">
        <f>'ScienceDirect - Initial'!B604</f>
        <v>2018</v>
      </c>
      <c r="C601" s="1" t="str">
        <f>'ScienceDirect - Initial'!C604</f>
        <v>Neely, Leslie; Garcia, Elaina; Bankston, Brooke; Green, Andrew</v>
      </c>
      <c r="D601" s="1" t="str">
        <f>'ScienceDirect - Initial'!D604</f>
        <v>Generalization and maintenance of functional communication training for individuals with developmental disabilities: A systematic and quality review</v>
      </c>
      <c r="E601" s="1" t="str">
        <f>'ScienceDirect - Initial'!E604</f>
        <v>Quality of Single-Case Experimental Research in Developmental Disabilities</v>
      </c>
      <c r="F601" s="1">
        <f>'ScienceDirect - Initial'!F604</f>
        <v>0</v>
      </c>
      <c r="H601" s="1">
        <v>0</v>
      </c>
      <c r="I601" s="1">
        <v>0</v>
      </c>
      <c r="J601" t="b">
        <f t="shared" si="9"/>
        <v>1</v>
      </c>
      <c r="K601" t="e">
        <f t="array" ref="K601">INDEX($A$7:$F$3066,SMALL(IF(COUNTIF($L$5,$H$7:$H$3066)*COUNTIF($L$5,$I$7:$I$3066),MATCH(ROW($A$7:$A$3066),ROW($A$7:$A$3066)),""),ROWS($B$1:B595)),COLUMNS($A$1:B597))</f>
        <v>#NUM!</v>
      </c>
      <c r="L601" t="e">
        <f t="array" ref="L601">INDEX($A$7:$F$3066,SMALL(IF(COUNTIF($L$5,$H$7:$H$3066)*COUNTIF($L$5,$I$7:$I$3066),MATCH(ROW($A$7:$A$3066),ROW($A$7:$A$3066)),""),ROWS($B$1:C595)),COLUMNS($A$1:C597))</f>
        <v>#NUM!</v>
      </c>
      <c r="M601" t="e">
        <f t="array" ref="M601">INDEX($A$7:$F$3066,SMALL(IF(COUNTIF($L$5,$H$7:$H$3066)*COUNTIF($L$5,$I$7:$I$3066),MATCH(ROW($A$7:$A$3066),ROW($A$7:$A$3066)),""),ROWS($B$1:D595)),COLUMNS($A$1:D597))</f>
        <v>#NUM!</v>
      </c>
      <c r="N601" t="e">
        <f t="array" ref="N601">INDEX($A$7:$F$3066,SMALL(IF(COUNTIF($L$5,$H$7:$H$3066)*COUNTIF($L$5,$I$7:$I$3066),MATCH(ROW($A$7:$A$3066),ROW($A$7:$A$3066)),""),ROWS($B$1:E595)),COLUMNS($A$1:E597))</f>
        <v>#NUM!</v>
      </c>
      <c r="O601" t="e">
        <f t="array" ref="O601">INDEX($A$7:$F$3066,SMALL(IF(COUNTIF($L$5,$H$7:$H$3066)*COUNTIF($L$5,$I$7:$I$3066),MATCH(ROW($A$7:$A$3066),ROW($A$7:$A$3066)),""),ROWS($B$1:F595)),COLUMNS($A$1:F597))</f>
        <v>#NUM!</v>
      </c>
    </row>
    <row r="602" spans="1:15">
      <c r="A602" s="1">
        <f>'ScienceDirect - Initial'!A605</f>
        <v>0</v>
      </c>
      <c r="B602" s="1">
        <f>'ScienceDirect - Initial'!B605</f>
        <v>2001</v>
      </c>
      <c r="C602" s="1">
        <f>'ScienceDirect - Initial'!C605</f>
        <v>0</v>
      </c>
      <c r="D602" s="1">
        <f>'ScienceDirect - Initial'!D605</f>
        <v>0</v>
      </c>
      <c r="E602" s="1" t="str">
        <f>'ScienceDirect - Initial'!E605</f>
        <v>Treating Adult Children of Alcoholics</v>
      </c>
      <c r="F602" s="1">
        <f>'ScienceDirect - Initial'!F605</f>
        <v>18730450</v>
      </c>
      <c r="H602" s="1">
        <v>0</v>
      </c>
      <c r="I602" s="1">
        <v>0</v>
      </c>
      <c r="J602" t="b">
        <f t="shared" si="9"/>
        <v>1</v>
      </c>
      <c r="K602" t="e">
        <f t="array" ref="K602">INDEX($A$7:$F$3066,SMALL(IF(COUNTIF($L$5,$H$7:$H$3066)*COUNTIF($L$5,$I$7:$I$3066),MATCH(ROW($A$7:$A$3066),ROW($A$7:$A$3066)),""),ROWS($B$1:B596)),COLUMNS($A$1:B598))</f>
        <v>#NUM!</v>
      </c>
      <c r="L602" t="e">
        <f t="array" ref="L602">INDEX($A$7:$F$3066,SMALL(IF(COUNTIF($L$5,$H$7:$H$3066)*COUNTIF($L$5,$I$7:$I$3066),MATCH(ROW($A$7:$A$3066),ROW($A$7:$A$3066)),""),ROWS($B$1:C596)),COLUMNS($A$1:C598))</f>
        <v>#NUM!</v>
      </c>
      <c r="M602" t="e">
        <f t="array" ref="M602">INDEX($A$7:$F$3066,SMALL(IF(COUNTIF($L$5,$H$7:$H$3066)*COUNTIF($L$5,$I$7:$I$3066),MATCH(ROW($A$7:$A$3066),ROW($A$7:$A$3066)),""),ROWS($B$1:D596)),COLUMNS($A$1:D598))</f>
        <v>#NUM!</v>
      </c>
      <c r="N602" t="e">
        <f t="array" ref="N602">INDEX($A$7:$F$3066,SMALL(IF(COUNTIF($L$5,$H$7:$H$3066)*COUNTIF($L$5,$I$7:$I$3066),MATCH(ROW($A$7:$A$3066),ROW($A$7:$A$3066)),""),ROWS($B$1:E596)),COLUMNS($A$1:E598))</f>
        <v>#NUM!</v>
      </c>
      <c r="O602" t="e">
        <f t="array" ref="O602">INDEX($A$7:$F$3066,SMALL(IF(COUNTIF($L$5,$H$7:$H$3066)*COUNTIF($L$5,$I$7:$I$3066),MATCH(ROW($A$7:$A$3066),ROW($A$7:$A$3066)),""),ROWS($B$1:F596)),COLUMNS($A$1:F598))</f>
        <v>#NUM!</v>
      </c>
    </row>
    <row r="603" spans="1:15">
      <c r="A603" s="1">
        <f>'ScienceDirect - Initial'!A606</f>
        <v>0</v>
      </c>
      <c r="B603" s="1">
        <f>'ScienceDirect - Initial'!B606</f>
        <v>2007</v>
      </c>
      <c r="C603" s="1" t="str">
        <f>'ScienceDirect - Initial'!C606</f>
        <v>Grace, Randolph C.; Reid, Alliston K.</v>
      </c>
      <c r="D603" s="1" t="str">
        <f>'ScienceDirect - Initial'!D606</f>
        <v>SQAB 2006: “It's the Non-Arbitrary Metrics, Stupid!”</v>
      </c>
      <c r="E603" s="1" t="str">
        <f>'ScienceDirect - Initial'!E606</f>
        <v>Proceedings of the Meeting of the Society for the Quantitative Analyses Behavior(SQAB 2006)</v>
      </c>
      <c r="F603" s="1">
        <f>'ScienceDirect - Initial'!F606</f>
        <v>0</v>
      </c>
      <c r="H603" s="1">
        <v>0</v>
      </c>
      <c r="I603" s="1">
        <v>0</v>
      </c>
      <c r="J603" t="b">
        <f t="shared" si="9"/>
        <v>1</v>
      </c>
      <c r="K603" t="e">
        <f t="array" ref="K603">INDEX($A$7:$F$3066,SMALL(IF(COUNTIF($L$5,$H$7:$H$3066)*COUNTIF($L$5,$I$7:$I$3066),MATCH(ROW($A$7:$A$3066),ROW($A$7:$A$3066)),""),ROWS($B$1:B597)),COLUMNS($A$1:B599))</f>
        <v>#NUM!</v>
      </c>
      <c r="L603" t="e">
        <f t="array" ref="L603">INDEX($A$7:$F$3066,SMALL(IF(COUNTIF($L$5,$H$7:$H$3066)*COUNTIF($L$5,$I$7:$I$3066),MATCH(ROW($A$7:$A$3066),ROW($A$7:$A$3066)),""),ROWS($B$1:C597)),COLUMNS($A$1:C599))</f>
        <v>#NUM!</v>
      </c>
      <c r="M603" t="e">
        <f t="array" ref="M603">INDEX($A$7:$F$3066,SMALL(IF(COUNTIF($L$5,$H$7:$H$3066)*COUNTIF($L$5,$I$7:$I$3066),MATCH(ROW($A$7:$A$3066),ROW($A$7:$A$3066)),""),ROWS($B$1:D597)),COLUMNS($A$1:D599))</f>
        <v>#NUM!</v>
      </c>
      <c r="N603" t="e">
        <f t="array" ref="N603">INDEX($A$7:$F$3066,SMALL(IF(COUNTIF($L$5,$H$7:$H$3066)*COUNTIF($L$5,$I$7:$I$3066),MATCH(ROW($A$7:$A$3066),ROW($A$7:$A$3066)),""),ROWS($B$1:E597)),COLUMNS($A$1:E599))</f>
        <v>#NUM!</v>
      </c>
      <c r="O603" t="e">
        <f t="array" ref="O603">INDEX($A$7:$F$3066,SMALL(IF(COUNTIF($L$5,$H$7:$H$3066)*COUNTIF($L$5,$I$7:$I$3066),MATCH(ROW($A$7:$A$3066),ROW($A$7:$A$3066)),""),ROWS($B$1:F597)),COLUMNS($A$1:F599))</f>
        <v>#NUM!</v>
      </c>
    </row>
    <row r="604" spans="1:15">
      <c r="A604" s="1">
        <f>'ScienceDirect - Initial'!A607</f>
        <v>0</v>
      </c>
      <c r="B604" s="1">
        <f>'ScienceDirect - Initial'!B607</f>
        <v>1988</v>
      </c>
      <c r="C604" s="1" t="str">
        <f>'ScienceDirect - Initial'!C607</f>
        <v>Aronson, Thomas A.; Shukla, Sashi; Gujavarty, Krishnareddy; Hoff, Anne; DiBuono, Mark; Khan, Edna</v>
      </c>
      <c r="D604" s="1" t="str">
        <f>'ScienceDirect - Initial'!D607</f>
        <v>Relapse in delusional depression: A retrospective study of the course of treatment</v>
      </c>
      <c r="E604" s="1" t="str">
        <f>'ScienceDirect - Initial'!E607</f>
        <v>Comprehensive Psychiatry</v>
      </c>
      <c r="F604" s="1">
        <f>'ScienceDirect - Initial'!F607</f>
        <v>0</v>
      </c>
      <c r="H604" s="1">
        <v>0</v>
      </c>
      <c r="I604" s="1">
        <v>0</v>
      </c>
      <c r="J604" t="b">
        <f t="shared" si="9"/>
        <v>1</v>
      </c>
      <c r="K604" t="e">
        <f t="array" ref="K604">INDEX($A$7:$F$3066,SMALL(IF(COUNTIF($L$5,$H$7:$H$3066)*COUNTIF($L$5,$I$7:$I$3066),MATCH(ROW($A$7:$A$3066),ROW($A$7:$A$3066)),""),ROWS($B$1:B598)),COLUMNS($A$1:B600))</f>
        <v>#NUM!</v>
      </c>
      <c r="L604" t="e">
        <f t="array" ref="L604">INDEX($A$7:$F$3066,SMALL(IF(COUNTIF($L$5,$H$7:$H$3066)*COUNTIF($L$5,$I$7:$I$3066),MATCH(ROW($A$7:$A$3066),ROW($A$7:$A$3066)),""),ROWS($B$1:C598)),COLUMNS($A$1:C600))</f>
        <v>#NUM!</v>
      </c>
      <c r="M604" t="e">
        <f t="array" ref="M604">INDEX($A$7:$F$3066,SMALL(IF(COUNTIF($L$5,$H$7:$H$3066)*COUNTIF($L$5,$I$7:$I$3066),MATCH(ROW($A$7:$A$3066),ROW($A$7:$A$3066)),""),ROWS($B$1:D598)),COLUMNS($A$1:D600))</f>
        <v>#NUM!</v>
      </c>
      <c r="N604" t="e">
        <f t="array" ref="N604">INDEX($A$7:$F$3066,SMALL(IF(COUNTIF($L$5,$H$7:$H$3066)*COUNTIF($L$5,$I$7:$I$3066),MATCH(ROW($A$7:$A$3066),ROW($A$7:$A$3066)),""),ROWS($B$1:E598)),COLUMNS($A$1:E600))</f>
        <v>#NUM!</v>
      </c>
      <c r="O604" t="e">
        <f t="array" ref="O604">INDEX($A$7:$F$3066,SMALL(IF(COUNTIF($L$5,$H$7:$H$3066)*COUNTIF($L$5,$I$7:$I$3066),MATCH(ROW($A$7:$A$3066),ROW($A$7:$A$3066)),""),ROWS($B$1:F598)),COLUMNS($A$1:F600))</f>
        <v>#NUM!</v>
      </c>
    </row>
    <row r="605" spans="1:15">
      <c r="A605" s="1">
        <f>'ScienceDirect - Initial'!A608</f>
        <v>0</v>
      </c>
      <c r="B605" s="1">
        <f>'ScienceDirect - Initial'!B608</f>
        <v>2017</v>
      </c>
      <c r="C605" s="1" t="str">
        <f>'ScienceDirect - Initial'!C608</f>
        <v>Suddaby, Roy; Ganzin, Max; Minkus, Alison</v>
      </c>
      <c r="D605" s="1" t="str">
        <f>'ScienceDirect - Initial'!D608</f>
        <v>Craft, magic and the re-enchantment of the world</v>
      </c>
      <c r="E605" s="1" t="str">
        <f>'ScienceDirect - Initial'!E608</f>
        <v>European Management Journal</v>
      </c>
      <c r="F605" s="1">
        <f>'ScienceDirect - Initial'!F608</f>
        <v>0</v>
      </c>
      <c r="H605" s="1">
        <v>0</v>
      </c>
      <c r="I605" s="1">
        <v>0</v>
      </c>
      <c r="J605" t="b">
        <f t="shared" si="9"/>
        <v>1</v>
      </c>
      <c r="K605" t="e">
        <f t="array" ref="K605">INDEX($A$7:$F$3066,SMALL(IF(COUNTIF($L$5,$H$7:$H$3066)*COUNTIF($L$5,$I$7:$I$3066),MATCH(ROW($A$7:$A$3066),ROW($A$7:$A$3066)),""),ROWS($B$1:B599)),COLUMNS($A$1:B601))</f>
        <v>#NUM!</v>
      </c>
      <c r="L605" t="e">
        <f t="array" ref="L605">INDEX($A$7:$F$3066,SMALL(IF(COUNTIF($L$5,$H$7:$H$3066)*COUNTIF($L$5,$I$7:$I$3066),MATCH(ROW($A$7:$A$3066),ROW($A$7:$A$3066)),""),ROWS($B$1:C599)),COLUMNS($A$1:C601))</f>
        <v>#NUM!</v>
      </c>
      <c r="M605" t="e">
        <f t="array" ref="M605">INDEX($A$7:$F$3066,SMALL(IF(COUNTIF($L$5,$H$7:$H$3066)*COUNTIF($L$5,$I$7:$I$3066),MATCH(ROW($A$7:$A$3066),ROW($A$7:$A$3066)),""),ROWS($B$1:D599)),COLUMNS($A$1:D601))</f>
        <v>#NUM!</v>
      </c>
      <c r="N605" t="e">
        <f t="array" ref="N605">INDEX($A$7:$F$3066,SMALL(IF(COUNTIF($L$5,$H$7:$H$3066)*COUNTIF($L$5,$I$7:$I$3066),MATCH(ROW($A$7:$A$3066),ROW($A$7:$A$3066)),""),ROWS($B$1:E599)),COLUMNS($A$1:E601))</f>
        <v>#NUM!</v>
      </c>
      <c r="O605" t="e">
        <f t="array" ref="O605">INDEX($A$7:$F$3066,SMALL(IF(COUNTIF($L$5,$H$7:$H$3066)*COUNTIF($L$5,$I$7:$I$3066),MATCH(ROW($A$7:$A$3066),ROW($A$7:$A$3066)),""),ROWS($B$1:F599)),COLUMNS($A$1:F601))</f>
        <v>#NUM!</v>
      </c>
    </row>
    <row r="606" spans="1:15">
      <c r="A606" s="1">
        <f>'ScienceDirect - Initial'!A609</f>
        <v>0</v>
      </c>
      <c r="B606" s="1">
        <f>'ScienceDirect - Initial'!B609</f>
        <v>2018</v>
      </c>
      <c r="C606" s="1" t="str">
        <f>'ScienceDirect - Initial'!C609</f>
        <v>Lang, Colleen M.; Edwards, Amanda J.; Mittler, Melissa A.; Bonavitacola, Lauren</v>
      </c>
      <c r="D606" s="1" t="str">
        <f>'ScienceDirect - Initial'!D609</f>
        <v>Dialectical Behavior Therapy With Prolonged Exposure for Adolescents: Rationale and Review of the Research</v>
      </c>
      <c r="E606" s="1" t="str">
        <f>'ScienceDirect - Initial'!E609</f>
        <v>Cognitive and Behavioral Practice</v>
      </c>
      <c r="F606" s="1">
        <f>'ScienceDirect - Initial'!F609</f>
        <v>0</v>
      </c>
      <c r="H606" s="1">
        <v>0</v>
      </c>
      <c r="I606" s="1">
        <v>0</v>
      </c>
      <c r="J606" t="b">
        <f t="shared" si="9"/>
        <v>1</v>
      </c>
      <c r="K606" t="e">
        <f t="array" ref="K606">INDEX($A$7:$F$3066,SMALL(IF(COUNTIF($L$5,$H$7:$H$3066)*COUNTIF($L$5,$I$7:$I$3066),MATCH(ROW($A$7:$A$3066),ROW($A$7:$A$3066)),""),ROWS($B$1:B600)),COLUMNS($A$1:B602))</f>
        <v>#NUM!</v>
      </c>
      <c r="L606" t="e">
        <f t="array" ref="L606">INDEX($A$7:$F$3066,SMALL(IF(COUNTIF($L$5,$H$7:$H$3066)*COUNTIF($L$5,$I$7:$I$3066),MATCH(ROW($A$7:$A$3066),ROW($A$7:$A$3066)),""),ROWS($B$1:C600)),COLUMNS($A$1:C602))</f>
        <v>#NUM!</v>
      </c>
      <c r="M606" t="e">
        <f t="array" ref="M606">INDEX($A$7:$F$3066,SMALL(IF(COUNTIF($L$5,$H$7:$H$3066)*COUNTIF($L$5,$I$7:$I$3066),MATCH(ROW($A$7:$A$3066),ROW($A$7:$A$3066)),""),ROWS($B$1:D600)),COLUMNS($A$1:D602))</f>
        <v>#NUM!</v>
      </c>
      <c r="N606" t="e">
        <f t="array" ref="N606">INDEX($A$7:$F$3066,SMALL(IF(COUNTIF($L$5,$H$7:$H$3066)*COUNTIF($L$5,$I$7:$I$3066),MATCH(ROW($A$7:$A$3066),ROW($A$7:$A$3066)),""),ROWS($B$1:E600)),COLUMNS($A$1:E602))</f>
        <v>#NUM!</v>
      </c>
      <c r="O606" t="e">
        <f t="array" ref="O606">INDEX($A$7:$F$3066,SMALL(IF(COUNTIF($L$5,$H$7:$H$3066)*COUNTIF($L$5,$I$7:$I$3066),MATCH(ROW($A$7:$A$3066),ROW($A$7:$A$3066)),""),ROWS($B$1:F600)),COLUMNS($A$1:F602))</f>
        <v>#NUM!</v>
      </c>
    </row>
    <row r="607" spans="1:15">
      <c r="A607" s="1">
        <f>'ScienceDirect - Initial'!A610</f>
        <v>0</v>
      </c>
      <c r="B607" s="1">
        <f>'ScienceDirect - Initial'!B610</f>
        <v>2001</v>
      </c>
      <c r="C607" s="1" t="str">
        <f>'ScienceDirect - Initial'!C610</f>
        <v>Zimmerman, B.J.</v>
      </c>
      <c r="D607" s="1" t="str">
        <f>'ScienceDirect - Initial'!D610</f>
        <v>Self-regulated Learning</v>
      </c>
      <c r="E607" s="1" t="str">
        <f>'ScienceDirect - Initial'!E610</f>
        <v>International Encyclopedia of the Social &amp; Behavioral Sciences</v>
      </c>
      <c r="F607" s="1" t="str">
        <f>'ScienceDirect - Initial'!F610</f>
        <v>978-0-08-043076-8</v>
      </c>
      <c r="H607" s="1">
        <v>0</v>
      </c>
      <c r="I607" s="1">
        <v>0</v>
      </c>
      <c r="J607" t="b">
        <f t="shared" si="9"/>
        <v>1</v>
      </c>
      <c r="K607" t="e">
        <f t="array" ref="K607">INDEX($A$7:$F$3066,SMALL(IF(COUNTIF($L$5,$H$7:$H$3066)*COUNTIF($L$5,$I$7:$I$3066),MATCH(ROW($A$7:$A$3066),ROW($A$7:$A$3066)),""),ROWS($B$1:B601)),COLUMNS($A$1:B603))</f>
        <v>#NUM!</v>
      </c>
      <c r="L607" t="e">
        <f t="array" ref="L607">INDEX($A$7:$F$3066,SMALL(IF(COUNTIF($L$5,$H$7:$H$3066)*COUNTIF($L$5,$I$7:$I$3066),MATCH(ROW($A$7:$A$3066),ROW($A$7:$A$3066)),""),ROWS($B$1:C601)),COLUMNS($A$1:C603))</f>
        <v>#NUM!</v>
      </c>
      <c r="M607" t="e">
        <f t="array" ref="M607">INDEX($A$7:$F$3066,SMALL(IF(COUNTIF($L$5,$H$7:$H$3066)*COUNTIF($L$5,$I$7:$I$3066),MATCH(ROW($A$7:$A$3066),ROW($A$7:$A$3066)),""),ROWS($B$1:D601)),COLUMNS($A$1:D603))</f>
        <v>#NUM!</v>
      </c>
      <c r="N607" t="e">
        <f t="array" ref="N607">INDEX($A$7:$F$3066,SMALL(IF(COUNTIF($L$5,$H$7:$H$3066)*COUNTIF($L$5,$I$7:$I$3066),MATCH(ROW($A$7:$A$3066),ROW($A$7:$A$3066)),""),ROWS($B$1:E601)),COLUMNS($A$1:E603))</f>
        <v>#NUM!</v>
      </c>
      <c r="O607" t="e">
        <f t="array" ref="O607">INDEX($A$7:$F$3066,SMALL(IF(COUNTIF($L$5,$H$7:$H$3066)*COUNTIF($L$5,$I$7:$I$3066),MATCH(ROW($A$7:$A$3066),ROW($A$7:$A$3066)),""),ROWS($B$1:F601)),COLUMNS($A$1:F603))</f>
        <v>#NUM!</v>
      </c>
    </row>
    <row r="608" spans="1:15">
      <c r="A608" s="1">
        <f>'ScienceDirect - Initial'!A611</f>
        <v>0</v>
      </c>
      <c r="B608" s="1">
        <f>'ScienceDirect - Initial'!B611</f>
        <v>2003</v>
      </c>
      <c r="C608" s="1" t="str">
        <f>'ScienceDirect - Initial'!C611</f>
        <v>Ishikawa, Hirofumi; Ishii, Akira; Nagai, Nobuhiko; Ohmae, Hiroshi; Harada, Masakazu; Suguri, Setsuo; Leafasia, Judson</v>
      </c>
      <c r="D608" s="1" t="str">
        <f>'ScienceDirect - Initial'!D611</f>
        <v>A mathematical model for the transmission of Plasmodium vivax malaria</v>
      </c>
      <c r="E608" s="1" t="str">
        <f>'ScienceDirect - Initial'!E611</f>
        <v>Parasitology International</v>
      </c>
      <c r="F608" s="1">
        <f>'ScienceDirect - Initial'!F611</f>
        <v>0</v>
      </c>
      <c r="H608" s="1">
        <v>0</v>
      </c>
      <c r="I608" s="1">
        <v>0</v>
      </c>
      <c r="J608" t="b">
        <f t="shared" si="9"/>
        <v>1</v>
      </c>
      <c r="K608" t="e">
        <f t="array" ref="K608">INDEX($A$7:$F$3066,SMALL(IF(COUNTIF($L$5,$H$7:$H$3066)*COUNTIF($L$5,$I$7:$I$3066),MATCH(ROW($A$7:$A$3066),ROW($A$7:$A$3066)),""),ROWS($B$1:B602)),COLUMNS($A$1:B604))</f>
        <v>#NUM!</v>
      </c>
      <c r="L608" t="e">
        <f t="array" ref="L608">INDEX($A$7:$F$3066,SMALL(IF(COUNTIF($L$5,$H$7:$H$3066)*COUNTIF($L$5,$I$7:$I$3066),MATCH(ROW($A$7:$A$3066),ROW($A$7:$A$3066)),""),ROWS($B$1:C602)),COLUMNS($A$1:C604))</f>
        <v>#NUM!</v>
      </c>
      <c r="M608" t="e">
        <f t="array" ref="M608">INDEX($A$7:$F$3066,SMALL(IF(COUNTIF($L$5,$H$7:$H$3066)*COUNTIF($L$5,$I$7:$I$3066),MATCH(ROW($A$7:$A$3066),ROW($A$7:$A$3066)),""),ROWS($B$1:D602)),COLUMNS($A$1:D604))</f>
        <v>#NUM!</v>
      </c>
      <c r="N608" t="e">
        <f t="array" ref="N608">INDEX($A$7:$F$3066,SMALL(IF(COUNTIF($L$5,$H$7:$H$3066)*COUNTIF($L$5,$I$7:$I$3066),MATCH(ROW($A$7:$A$3066),ROW($A$7:$A$3066)),""),ROWS($B$1:E602)),COLUMNS($A$1:E604))</f>
        <v>#NUM!</v>
      </c>
      <c r="O608" t="e">
        <f t="array" ref="O608">INDEX($A$7:$F$3066,SMALL(IF(COUNTIF($L$5,$H$7:$H$3066)*COUNTIF($L$5,$I$7:$I$3066),MATCH(ROW($A$7:$A$3066),ROW($A$7:$A$3066)),""),ROWS($B$1:F602)),COLUMNS($A$1:F604))</f>
        <v>#NUM!</v>
      </c>
    </row>
    <row r="609" spans="1:15">
      <c r="A609" s="1">
        <f>'ScienceDirect - Initial'!A612</f>
        <v>0</v>
      </c>
      <c r="B609" s="1">
        <f>'ScienceDirect - Initial'!B612</f>
        <v>2018</v>
      </c>
      <c r="C609" s="1" t="str">
        <f>'ScienceDirect - Initial'!C612</f>
        <v>Banks, George C.; Gooty, Janaki; Ross, Roxanne L.; Williams, Courtney E.; Harrington, Nicole T.</v>
      </c>
      <c r="D609" s="1" t="str">
        <f>'ScienceDirect - Initial'!D612</f>
        <v>Construct redundancy in leader behaviors: A review and agenda for the future</v>
      </c>
      <c r="E609" s="1" t="str">
        <f>'ScienceDirect - Initial'!E612</f>
        <v>The Leadership Quarterly</v>
      </c>
      <c r="F609" s="1">
        <f>'ScienceDirect - Initial'!F612</f>
        <v>0</v>
      </c>
      <c r="H609" s="1">
        <v>0</v>
      </c>
      <c r="I609" s="1">
        <v>0</v>
      </c>
      <c r="J609" t="b">
        <f t="shared" si="9"/>
        <v>1</v>
      </c>
      <c r="K609" t="e">
        <f t="array" ref="K609">INDEX($A$7:$F$3066,SMALL(IF(COUNTIF($L$5,$H$7:$H$3066)*COUNTIF($L$5,$I$7:$I$3066),MATCH(ROW($A$7:$A$3066),ROW($A$7:$A$3066)),""),ROWS($B$1:B603)),COLUMNS($A$1:B605))</f>
        <v>#NUM!</v>
      </c>
      <c r="L609" t="e">
        <f t="array" ref="L609">INDEX($A$7:$F$3066,SMALL(IF(COUNTIF($L$5,$H$7:$H$3066)*COUNTIF($L$5,$I$7:$I$3066),MATCH(ROW($A$7:$A$3066),ROW($A$7:$A$3066)),""),ROWS($B$1:C603)),COLUMNS($A$1:C605))</f>
        <v>#NUM!</v>
      </c>
      <c r="M609" t="e">
        <f t="array" ref="M609">INDEX($A$7:$F$3066,SMALL(IF(COUNTIF($L$5,$H$7:$H$3066)*COUNTIF($L$5,$I$7:$I$3066),MATCH(ROW($A$7:$A$3066),ROW($A$7:$A$3066)),""),ROWS($B$1:D603)),COLUMNS($A$1:D605))</f>
        <v>#NUM!</v>
      </c>
      <c r="N609" t="e">
        <f t="array" ref="N609">INDEX($A$7:$F$3066,SMALL(IF(COUNTIF($L$5,$H$7:$H$3066)*COUNTIF($L$5,$I$7:$I$3066),MATCH(ROW($A$7:$A$3066),ROW($A$7:$A$3066)),""),ROWS($B$1:E603)),COLUMNS($A$1:E605))</f>
        <v>#NUM!</v>
      </c>
      <c r="O609" t="e">
        <f t="array" ref="O609">INDEX($A$7:$F$3066,SMALL(IF(COUNTIF($L$5,$H$7:$H$3066)*COUNTIF($L$5,$I$7:$I$3066),MATCH(ROW($A$7:$A$3066),ROW($A$7:$A$3066)),""),ROWS($B$1:F603)),COLUMNS($A$1:F605))</f>
        <v>#NUM!</v>
      </c>
    </row>
    <row r="610" spans="1:15">
      <c r="A610" s="1">
        <f>'ScienceDirect - Initial'!A613</f>
        <v>0</v>
      </c>
      <c r="B610" s="1">
        <f>'ScienceDirect - Initial'!B613</f>
        <v>2007</v>
      </c>
      <c r="C610" s="1" t="str">
        <f>'ScienceDirect - Initial'!C613</f>
        <v>Swaisgood, Ronald R.</v>
      </c>
      <c r="D610" s="1" t="str">
        <f>'ScienceDirect - Initial'!D613</f>
        <v>Current status and future directions of applied behavioral research for animal welfare and conservation</v>
      </c>
      <c r="E610" s="1" t="str">
        <f>'ScienceDirect - Initial'!E613</f>
        <v>Conservation, Enrichment and Animal Behaviour</v>
      </c>
      <c r="F610" s="1">
        <f>'ScienceDirect - Initial'!F613</f>
        <v>0</v>
      </c>
      <c r="H610" s="1">
        <v>0</v>
      </c>
      <c r="I610" s="1">
        <v>0</v>
      </c>
      <c r="J610" t="b">
        <f t="shared" si="9"/>
        <v>1</v>
      </c>
      <c r="K610" t="e">
        <f t="array" ref="K610">INDEX($A$7:$F$3066,SMALL(IF(COUNTIF($L$5,$H$7:$H$3066)*COUNTIF($L$5,$I$7:$I$3066),MATCH(ROW($A$7:$A$3066),ROW($A$7:$A$3066)),""),ROWS($B$1:B604)),COLUMNS($A$1:B606))</f>
        <v>#NUM!</v>
      </c>
      <c r="L610" t="e">
        <f t="array" ref="L610">INDEX($A$7:$F$3066,SMALL(IF(COUNTIF($L$5,$H$7:$H$3066)*COUNTIF($L$5,$I$7:$I$3066),MATCH(ROW($A$7:$A$3066),ROW($A$7:$A$3066)),""),ROWS($B$1:C604)),COLUMNS($A$1:C606))</f>
        <v>#NUM!</v>
      </c>
      <c r="M610" t="e">
        <f t="array" ref="M610">INDEX($A$7:$F$3066,SMALL(IF(COUNTIF($L$5,$H$7:$H$3066)*COUNTIF($L$5,$I$7:$I$3066),MATCH(ROW($A$7:$A$3066),ROW($A$7:$A$3066)),""),ROWS($B$1:D604)),COLUMNS($A$1:D606))</f>
        <v>#NUM!</v>
      </c>
      <c r="N610" t="e">
        <f t="array" ref="N610">INDEX($A$7:$F$3066,SMALL(IF(COUNTIF($L$5,$H$7:$H$3066)*COUNTIF($L$5,$I$7:$I$3066),MATCH(ROW($A$7:$A$3066),ROW($A$7:$A$3066)),""),ROWS($B$1:E604)),COLUMNS($A$1:E606))</f>
        <v>#NUM!</v>
      </c>
      <c r="O610" t="e">
        <f t="array" ref="O610">INDEX($A$7:$F$3066,SMALL(IF(COUNTIF($L$5,$H$7:$H$3066)*COUNTIF($L$5,$I$7:$I$3066),MATCH(ROW($A$7:$A$3066),ROW($A$7:$A$3066)),""),ROWS($B$1:F604)),COLUMNS($A$1:F606))</f>
        <v>#NUM!</v>
      </c>
    </row>
    <row r="611" spans="1:15">
      <c r="A611" s="1">
        <f>'ScienceDirect - Initial'!A614</f>
        <v>0</v>
      </c>
      <c r="B611" s="1">
        <f>'ScienceDirect - Initial'!B614</f>
        <v>2010</v>
      </c>
      <c r="C611" s="1" t="str">
        <f>'ScienceDirect - Initial'!C614</f>
        <v>López, Hassan H.</v>
      </c>
      <c r="D611" s="1" t="str">
        <f>'ScienceDirect - Initial'!D614</f>
        <v>Cannabinoid–hormone interactions in the regulation of motivational processes</v>
      </c>
      <c r="E611" s="1" t="str">
        <f>'ScienceDirect - Initial'!E614</f>
        <v>Sex and drugs: Sex differences and hormonal effects on drug abuse.</v>
      </c>
      <c r="F611" s="1">
        <f>'ScienceDirect - Initial'!F614</f>
        <v>0</v>
      </c>
      <c r="H611" s="1">
        <v>0</v>
      </c>
      <c r="I611" s="1">
        <v>0</v>
      </c>
      <c r="J611" t="b">
        <f t="shared" si="9"/>
        <v>1</v>
      </c>
      <c r="K611" t="e">
        <f t="array" ref="K611">INDEX($A$7:$F$3066,SMALL(IF(COUNTIF($L$5,$H$7:$H$3066)*COUNTIF($L$5,$I$7:$I$3066),MATCH(ROW($A$7:$A$3066),ROW($A$7:$A$3066)),""),ROWS($B$1:B605)),COLUMNS($A$1:B607))</f>
        <v>#NUM!</v>
      </c>
      <c r="L611" t="e">
        <f t="array" ref="L611">INDEX($A$7:$F$3066,SMALL(IF(COUNTIF($L$5,$H$7:$H$3066)*COUNTIF($L$5,$I$7:$I$3066),MATCH(ROW($A$7:$A$3066),ROW($A$7:$A$3066)),""),ROWS($B$1:C605)),COLUMNS($A$1:C607))</f>
        <v>#NUM!</v>
      </c>
      <c r="M611" t="e">
        <f t="array" ref="M611">INDEX($A$7:$F$3066,SMALL(IF(COUNTIF($L$5,$H$7:$H$3066)*COUNTIF($L$5,$I$7:$I$3066),MATCH(ROW($A$7:$A$3066),ROW($A$7:$A$3066)),""),ROWS($B$1:D605)),COLUMNS($A$1:D607))</f>
        <v>#NUM!</v>
      </c>
      <c r="N611" t="e">
        <f t="array" ref="N611">INDEX($A$7:$F$3066,SMALL(IF(COUNTIF($L$5,$H$7:$H$3066)*COUNTIF($L$5,$I$7:$I$3066),MATCH(ROW($A$7:$A$3066),ROW($A$7:$A$3066)),""),ROWS($B$1:E605)),COLUMNS($A$1:E607))</f>
        <v>#NUM!</v>
      </c>
      <c r="O611" t="e">
        <f t="array" ref="O611">INDEX($A$7:$F$3066,SMALL(IF(COUNTIF($L$5,$H$7:$H$3066)*COUNTIF($L$5,$I$7:$I$3066),MATCH(ROW($A$7:$A$3066),ROW($A$7:$A$3066)),""),ROWS($B$1:F605)),COLUMNS($A$1:F607))</f>
        <v>#NUM!</v>
      </c>
    </row>
    <row r="612" spans="1:15">
      <c r="A612" s="1">
        <f>'ScienceDirect - Initial'!A615</f>
        <v>0</v>
      </c>
      <c r="B612" s="1">
        <f>'ScienceDirect - Initial'!B615</f>
        <v>2020</v>
      </c>
      <c r="C612" s="1" t="str">
        <f>'ScienceDirect - Initial'!C615</f>
        <v>Lee, Michelle D.; Clifton, Peter G.</v>
      </c>
      <c r="D612" s="1" t="str">
        <f>'ScienceDirect - Initial'!D615</f>
        <v>Chapter 27 - Role of the serotonergic system in appetite and ingestion control</v>
      </c>
      <c r="E612" s="1" t="str">
        <f>'ScienceDirect - Initial'!E615</f>
        <v>Handbook of Behavioral Neuroscience</v>
      </c>
      <c r="F612" s="1" t="str">
        <f>'ScienceDirect - Initial'!F615</f>
        <v>1569-7339</v>
      </c>
      <c r="H612" s="1">
        <v>0</v>
      </c>
      <c r="I612" s="1">
        <v>0</v>
      </c>
      <c r="J612" t="b">
        <f t="shared" si="9"/>
        <v>1</v>
      </c>
      <c r="K612" t="e">
        <f t="array" ref="K612">INDEX($A$7:$F$3066,SMALL(IF(COUNTIF($L$5,$H$7:$H$3066)*COUNTIF($L$5,$I$7:$I$3066),MATCH(ROW($A$7:$A$3066),ROW($A$7:$A$3066)),""),ROWS($B$1:B606)),COLUMNS($A$1:B608))</f>
        <v>#NUM!</v>
      </c>
      <c r="L612" t="e">
        <f t="array" ref="L612">INDEX($A$7:$F$3066,SMALL(IF(COUNTIF($L$5,$H$7:$H$3066)*COUNTIF($L$5,$I$7:$I$3066),MATCH(ROW($A$7:$A$3066),ROW($A$7:$A$3066)),""),ROWS($B$1:C606)),COLUMNS($A$1:C608))</f>
        <v>#NUM!</v>
      </c>
      <c r="M612" t="e">
        <f t="array" ref="M612">INDEX($A$7:$F$3066,SMALL(IF(COUNTIF($L$5,$H$7:$H$3066)*COUNTIF($L$5,$I$7:$I$3066),MATCH(ROW($A$7:$A$3066),ROW($A$7:$A$3066)),""),ROWS($B$1:D606)),COLUMNS($A$1:D608))</f>
        <v>#NUM!</v>
      </c>
      <c r="N612" t="e">
        <f t="array" ref="N612">INDEX($A$7:$F$3066,SMALL(IF(COUNTIF($L$5,$H$7:$H$3066)*COUNTIF($L$5,$I$7:$I$3066),MATCH(ROW($A$7:$A$3066),ROW($A$7:$A$3066)),""),ROWS($B$1:E606)),COLUMNS($A$1:E608))</f>
        <v>#NUM!</v>
      </c>
      <c r="O612" t="e">
        <f t="array" ref="O612">INDEX($A$7:$F$3066,SMALL(IF(COUNTIF($L$5,$H$7:$H$3066)*COUNTIF($L$5,$I$7:$I$3066),MATCH(ROW($A$7:$A$3066),ROW($A$7:$A$3066)),""),ROWS($B$1:F606)),COLUMNS($A$1:F608))</f>
        <v>#NUM!</v>
      </c>
    </row>
    <row r="613" spans="1:15">
      <c r="A613" s="1">
        <f>'ScienceDirect - Initial'!A616</f>
        <v>0</v>
      </c>
      <c r="B613" s="1">
        <f>'ScienceDirect - Initial'!B616</f>
        <v>2006</v>
      </c>
      <c r="C613" s="1" t="str">
        <f>'ScienceDirect - Initial'!C616</f>
        <v>Quirk, Gregory J.</v>
      </c>
      <c r="D613" s="1" t="str">
        <f>'ScienceDirect - Initial'!D616</f>
        <v>Extinction: New Excitement for an Old Phenomenon</v>
      </c>
      <c r="E613" s="1" t="str">
        <f>'ScienceDirect - Initial'!E616</f>
        <v>Biological Psychiatry</v>
      </c>
      <c r="F613" s="1">
        <f>'ScienceDirect - Initial'!F616</f>
        <v>0</v>
      </c>
      <c r="H613" s="1">
        <v>0</v>
      </c>
      <c r="I613" s="1">
        <v>0</v>
      </c>
      <c r="J613" t="b">
        <f t="shared" si="9"/>
        <v>1</v>
      </c>
      <c r="K613" t="e">
        <f t="array" ref="K613">INDEX($A$7:$F$3066,SMALL(IF(COUNTIF($L$5,$H$7:$H$3066)*COUNTIF($L$5,$I$7:$I$3066),MATCH(ROW($A$7:$A$3066),ROW($A$7:$A$3066)),""),ROWS($B$1:B607)),COLUMNS($A$1:B609))</f>
        <v>#NUM!</v>
      </c>
      <c r="L613" t="e">
        <f t="array" ref="L613">INDEX($A$7:$F$3066,SMALL(IF(COUNTIF($L$5,$H$7:$H$3066)*COUNTIF($L$5,$I$7:$I$3066),MATCH(ROW($A$7:$A$3066),ROW($A$7:$A$3066)),""),ROWS($B$1:C607)),COLUMNS($A$1:C609))</f>
        <v>#NUM!</v>
      </c>
      <c r="M613" t="e">
        <f t="array" ref="M613">INDEX($A$7:$F$3066,SMALL(IF(COUNTIF($L$5,$H$7:$H$3066)*COUNTIF($L$5,$I$7:$I$3066),MATCH(ROW($A$7:$A$3066),ROW($A$7:$A$3066)),""),ROWS($B$1:D607)),COLUMNS($A$1:D609))</f>
        <v>#NUM!</v>
      </c>
      <c r="N613" t="e">
        <f t="array" ref="N613">INDEX($A$7:$F$3066,SMALL(IF(COUNTIF($L$5,$H$7:$H$3066)*COUNTIF($L$5,$I$7:$I$3066),MATCH(ROW($A$7:$A$3066),ROW($A$7:$A$3066)),""),ROWS($B$1:E607)),COLUMNS($A$1:E609))</f>
        <v>#NUM!</v>
      </c>
      <c r="O613" t="e">
        <f t="array" ref="O613">INDEX($A$7:$F$3066,SMALL(IF(COUNTIF($L$5,$H$7:$H$3066)*COUNTIF($L$5,$I$7:$I$3066),MATCH(ROW($A$7:$A$3066),ROW($A$7:$A$3066)),""),ROWS($B$1:F607)),COLUMNS($A$1:F609))</f>
        <v>#NUM!</v>
      </c>
    </row>
    <row r="614" spans="1:15">
      <c r="A614" s="1">
        <f>'ScienceDirect - Initial'!A617</f>
        <v>0</v>
      </c>
      <c r="B614" s="1">
        <f>'ScienceDirect - Initial'!B617</f>
        <v>2020</v>
      </c>
      <c r="C614" s="1" t="str">
        <f>'ScienceDirect - Initial'!C617</f>
        <v>Kokane, Saurabh S.; Armant, Ross J.; Bolaños-Guzmán, Carlos A.; Perrotti, Linda I.</v>
      </c>
      <c r="D614" s="1" t="str">
        <f>'ScienceDirect - Initial'!D617</f>
        <v>Overlap in the neural circuitry and molecular mechanisms underlying ketamine abuse and its use as an antidepressant</v>
      </c>
      <c r="E614" s="1" t="str">
        <f>'ScienceDirect - Initial'!E617</f>
        <v>Behavioural Brain Research</v>
      </c>
      <c r="F614" s="1">
        <f>'ScienceDirect - Initial'!F617</f>
        <v>0</v>
      </c>
      <c r="H614" s="1">
        <v>0</v>
      </c>
      <c r="I614" s="1">
        <v>0</v>
      </c>
      <c r="J614" t="b">
        <f t="shared" si="9"/>
        <v>1</v>
      </c>
      <c r="K614" t="e">
        <f t="array" ref="K614">INDEX($A$7:$F$3066,SMALL(IF(COUNTIF($L$5,$H$7:$H$3066)*COUNTIF($L$5,$I$7:$I$3066),MATCH(ROW($A$7:$A$3066),ROW($A$7:$A$3066)),""),ROWS($B$1:B608)),COLUMNS($A$1:B610))</f>
        <v>#NUM!</v>
      </c>
      <c r="L614" t="e">
        <f t="array" ref="L614">INDEX($A$7:$F$3066,SMALL(IF(COUNTIF($L$5,$H$7:$H$3066)*COUNTIF($L$5,$I$7:$I$3066),MATCH(ROW($A$7:$A$3066),ROW($A$7:$A$3066)),""),ROWS($B$1:C608)),COLUMNS($A$1:C610))</f>
        <v>#NUM!</v>
      </c>
      <c r="M614" t="e">
        <f t="array" ref="M614">INDEX($A$7:$F$3066,SMALL(IF(COUNTIF($L$5,$H$7:$H$3066)*COUNTIF($L$5,$I$7:$I$3066),MATCH(ROW($A$7:$A$3066),ROW($A$7:$A$3066)),""),ROWS($B$1:D608)),COLUMNS($A$1:D610))</f>
        <v>#NUM!</v>
      </c>
      <c r="N614" t="e">
        <f t="array" ref="N614">INDEX($A$7:$F$3066,SMALL(IF(COUNTIF($L$5,$H$7:$H$3066)*COUNTIF($L$5,$I$7:$I$3066),MATCH(ROW($A$7:$A$3066),ROW($A$7:$A$3066)),""),ROWS($B$1:E608)),COLUMNS($A$1:E610))</f>
        <v>#NUM!</v>
      </c>
      <c r="O614" t="e">
        <f t="array" ref="O614">INDEX($A$7:$F$3066,SMALL(IF(COUNTIF($L$5,$H$7:$H$3066)*COUNTIF($L$5,$I$7:$I$3066),MATCH(ROW($A$7:$A$3066),ROW($A$7:$A$3066)),""),ROWS($B$1:F608)),COLUMNS($A$1:F610))</f>
        <v>#NUM!</v>
      </c>
    </row>
    <row r="615" spans="1:15">
      <c r="A615" s="1">
        <f>'ScienceDirect - Initial'!A618</f>
        <v>0</v>
      </c>
      <c r="B615" s="1">
        <f>'ScienceDirect - Initial'!B618</f>
        <v>2018</v>
      </c>
      <c r="C615" s="1" t="str">
        <f>'ScienceDirect - Initial'!C618</f>
        <v>Foltin, Richard W.</v>
      </c>
      <c r="D615" s="1" t="str">
        <f>'ScienceDirect - Initial'!D618</f>
        <v>Self-administration of methamphetamine aerosol by male and female baboons</v>
      </c>
      <c r="E615" s="1" t="str">
        <f>'ScienceDirect - Initial'!E618</f>
        <v>Pharmacology Biochemistry and Behavior</v>
      </c>
      <c r="F615" s="1">
        <f>'ScienceDirect - Initial'!F618</f>
        <v>0</v>
      </c>
      <c r="H615" s="1">
        <v>0</v>
      </c>
      <c r="I615" s="1">
        <v>0</v>
      </c>
      <c r="J615" t="b">
        <f t="shared" si="9"/>
        <v>1</v>
      </c>
      <c r="K615" t="e">
        <f t="array" ref="K615">INDEX($A$7:$F$3066,SMALL(IF(COUNTIF($L$5,$H$7:$H$3066)*COUNTIF($L$5,$I$7:$I$3066),MATCH(ROW($A$7:$A$3066),ROW($A$7:$A$3066)),""),ROWS($B$1:B609)),COLUMNS($A$1:B611))</f>
        <v>#NUM!</v>
      </c>
      <c r="L615" t="e">
        <f t="array" ref="L615">INDEX($A$7:$F$3066,SMALL(IF(COUNTIF($L$5,$H$7:$H$3066)*COUNTIF($L$5,$I$7:$I$3066),MATCH(ROW($A$7:$A$3066),ROW($A$7:$A$3066)),""),ROWS($B$1:C609)),COLUMNS($A$1:C611))</f>
        <v>#NUM!</v>
      </c>
      <c r="M615" t="e">
        <f t="array" ref="M615">INDEX($A$7:$F$3066,SMALL(IF(COUNTIF($L$5,$H$7:$H$3066)*COUNTIF($L$5,$I$7:$I$3066),MATCH(ROW($A$7:$A$3066),ROW($A$7:$A$3066)),""),ROWS($B$1:D609)),COLUMNS($A$1:D611))</f>
        <v>#NUM!</v>
      </c>
      <c r="N615" t="e">
        <f t="array" ref="N615">INDEX($A$7:$F$3066,SMALL(IF(COUNTIF($L$5,$H$7:$H$3066)*COUNTIF($L$5,$I$7:$I$3066),MATCH(ROW($A$7:$A$3066),ROW($A$7:$A$3066)),""),ROWS($B$1:E609)),COLUMNS($A$1:E611))</f>
        <v>#NUM!</v>
      </c>
      <c r="O615" t="e">
        <f t="array" ref="O615">INDEX($A$7:$F$3066,SMALL(IF(COUNTIF($L$5,$H$7:$H$3066)*COUNTIF($L$5,$I$7:$I$3066),MATCH(ROW($A$7:$A$3066),ROW($A$7:$A$3066)),""),ROWS($B$1:F609)),COLUMNS($A$1:F611))</f>
        <v>#NUM!</v>
      </c>
    </row>
    <row r="616" spans="1:15">
      <c r="A616" s="1">
        <f>'ScienceDirect - Initial'!A619</f>
        <v>0</v>
      </c>
      <c r="B616" s="1">
        <f>'ScienceDirect - Initial'!B619</f>
        <v>2003</v>
      </c>
      <c r="C616" s="1" t="str">
        <f>'ScienceDirect - Initial'!C619</f>
        <v>Overholser, James C.</v>
      </c>
      <c r="D616" s="1" t="str">
        <f>'ScienceDirect - Initial'!D619</f>
        <v>Cognitive-behavioral treatment of depression: A three-stage model to guide treatment planning</v>
      </c>
      <c r="E616" s="1" t="str">
        <f>'ScienceDirect - Initial'!E619</f>
        <v>Cognitive and Behavioral Practice</v>
      </c>
      <c r="F616" s="1">
        <f>'ScienceDirect - Initial'!F619</f>
        <v>0</v>
      </c>
      <c r="H616" s="1">
        <v>0</v>
      </c>
      <c r="I616" s="1">
        <v>0</v>
      </c>
      <c r="J616" t="b">
        <f t="shared" si="9"/>
        <v>1</v>
      </c>
      <c r="K616" t="e">
        <f t="array" ref="K616">INDEX($A$7:$F$3066,SMALL(IF(COUNTIF($L$5,$H$7:$H$3066)*COUNTIF($L$5,$I$7:$I$3066),MATCH(ROW($A$7:$A$3066),ROW($A$7:$A$3066)),""),ROWS($B$1:B610)),COLUMNS($A$1:B612))</f>
        <v>#NUM!</v>
      </c>
      <c r="L616" t="e">
        <f t="array" ref="L616">INDEX($A$7:$F$3066,SMALL(IF(COUNTIF($L$5,$H$7:$H$3066)*COUNTIF($L$5,$I$7:$I$3066),MATCH(ROW($A$7:$A$3066),ROW($A$7:$A$3066)),""),ROWS($B$1:C610)),COLUMNS($A$1:C612))</f>
        <v>#NUM!</v>
      </c>
      <c r="M616" t="e">
        <f t="array" ref="M616">INDEX($A$7:$F$3066,SMALL(IF(COUNTIF($L$5,$H$7:$H$3066)*COUNTIF($L$5,$I$7:$I$3066),MATCH(ROW($A$7:$A$3066),ROW($A$7:$A$3066)),""),ROWS($B$1:D610)),COLUMNS($A$1:D612))</f>
        <v>#NUM!</v>
      </c>
      <c r="N616" t="e">
        <f t="array" ref="N616">INDEX($A$7:$F$3066,SMALL(IF(COUNTIF($L$5,$H$7:$H$3066)*COUNTIF($L$5,$I$7:$I$3066),MATCH(ROW($A$7:$A$3066),ROW($A$7:$A$3066)),""),ROWS($B$1:E610)),COLUMNS($A$1:E612))</f>
        <v>#NUM!</v>
      </c>
      <c r="O616" t="e">
        <f t="array" ref="O616">INDEX($A$7:$F$3066,SMALL(IF(COUNTIF($L$5,$H$7:$H$3066)*COUNTIF($L$5,$I$7:$I$3066),MATCH(ROW($A$7:$A$3066),ROW($A$7:$A$3066)),""),ROWS($B$1:F610)),COLUMNS($A$1:F612))</f>
        <v>#NUM!</v>
      </c>
    </row>
    <row r="617" spans="1:15">
      <c r="A617" s="1">
        <f>'ScienceDirect - Initial'!A620</f>
        <v>0</v>
      </c>
      <c r="B617" s="1">
        <f>'ScienceDirect - Initial'!B620</f>
        <v>2013</v>
      </c>
      <c r="C617" s="1" t="str">
        <f>'ScienceDirect - Initial'!C620</f>
        <v>Dickel, Ludovic; Darmaillacq, Anne-Sophie; Jozet-Alves, Christelle; Bellanger, Cécile</v>
      </c>
      <c r="D617" s="1" t="str">
        <f>'ScienceDirect - Initial'!D620</f>
        <v>Chapter 25 - Learning, Memory, and Brain Plasticity in Cuttlefish (Sepia officinalis)</v>
      </c>
      <c r="E617" s="1" t="str">
        <f>'ScienceDirect - Initial'!E620</f>
        <v>Handbook of Behavioral Neuroscience</v>
      </c>
      <c r="F617" s="1" t="str">
        <f>'ScienceDirect - Initial'!F620</f>
        <v>1569-7339</v>
      </c>
      <c r="H617" s="1">
        <v>0</v>
      </c>
      <c r="I617" s="1">
        <v>0</v>
      </c>
      <c r="J617" t="b">
        <f t="shared" si="9"/>
        <v>1</v>
      </c>
      <c r="K617" t="e">
        <f t="array" ref="K617">INDEX($A$7:$F$3066,SMALL(IF(COUNTIF($L$5,$H$7:$H$3066)*COUNTIF($L$5,$I$7:$I$3066),MATCH(ROW($A$7:$A$3066),ROW($A$7:$A$3066)),""),ROWS($B$1:B611)),COLUMNS($A$1:B613))</f>
        <v>#NUM!</v>
      </c>
      <c r="L617" t="e">
        <f t="array" ref="L617">INDEX($A$7:$F$3066,SMALL(IF(COUNTIF($L$5,$H$7:$H$3066)*COUNTIF($L$5,$I$7:$I$3066),MATCH(ROW($A$7:$A$3066),ROW($A$7:$A$3066)),""),ROWS($B$1:C611)),COLUMNS($A$1:C613))</f>
        <v>#NUM!</v>
      </c>
      <c r="M617" t="e">
        <f t="array" ref="M617">INDEX($A$7:$F$3066,SMALL(IF(COUNTIF($L$5,$H$7:$H$3066)*COUNTIF($L$5,$I$7:$I$3066),MATCH(ROW($A$7:$A$3066),ROW($A$7:$A$3066)),""),ROWS($B$1:D611)),COLUMNS($A$1:D613))</f>
        <v>#NUM!</v>
      </c>
      <c r="N617" t="e">
        <f t="array" ref="N617">INDEX($A$7:$F$3066,SMALL(IF(COUNTIF($L$5,$H$7:$H$3066)*COUNTIF($L$5,$I$7:$I$3066),MATCH(ROW($A$7:$A$3066),ROW($A$7:$A$3066)),""),ROWS($B$1:E611)),COLUMNS($A$1:E613))</f>
        <v>#NUM!</v>
      </c>
      <c r="O617" t="e">
        <f t="array" ref="O617">INDEX($A$7:$F$3066,SMALL(IF(COUNTIF($L$5,$H$7:$H$3066)*COUNTIF($L$5,$I$7:$I$3066),MATCH(ROW($A$7:$A$3066),ROW($A$7:$A$3066)),""),ROWS($B$1:F611)),COLUMNS($A$1:F613))</f>
        <v>#NUM!</v>
      </c>
    </row>
    <row r="618" spans="1:15">
      <c r="A618" s="1">
        <f>'ScienceDirect - Initial'!A621</f>
        <v>0</v>
      </c>
      <c r="B618" s="1">
        <f>'ScienceDirect - Initial'!B621</f>
        <v>2001</v>
      </c>
      <c r="C618" s="1" t="str">
        <f>'ScienceDirect - Initial'!C621</f>
        <v>Kamat, Vinay R</v>
      </c>
      <c r="D618" s="1" t="str">
        <f>'ScienceDirect - Initial'!D621</f>
        <v>Private practitioners and their role in the resurgence of malaria in Mumbai (Bombay) and Navi Mumbai (New Bombay), India: serving the affected or aiding an epidemic?</v>
      </c>
      <c r="E618" s="1" t="str">
        <f>'ScienceDirect - Initial'!E621</f>
        <v>Social Science &amp; Medicine</v>
      </c>
      <c r="F618" s="1">
        <f>'ScienceDirect - Initial'!F621</f>
        <v>0</v>
      </c>
      <c r="H618" s="1">
        <v>0</v>
      </c>
      <c r="I618" s="1">
        <v>0</v>
      </c>
      <c r="J618" t="b">
        <f t="shared" si="9"/>
        <v>1</v>
      </c>
      <c r="K618" t="e">
        <f t="array" ref="K618">INDEX($A$7:$F$3066,SMALL(IF(COUNTIF($L$5,$H$7:$H$3066)*COUNTIF($L$5,$I$7:$I$3066),MATCH(ROW($A$7:$A$3066),ROW($A$7:$A$3066)),""),ROWS($B$1:B612)),COLUMNS($A$1:B614))</f>
        <v>#NUM!</v>
      </c>
      <c r="L618" t="e">
        <f t="array" ref="L618">INDEX($A$7:$F$3066,SMALL(IF(COUNTIF($L$5,$H$7:$H$3066)*COUNTIF($L$5,$I$7:$I$3066),MATCH(ROW($A$7:$A$3066),ROW($A$7:$A$3066)),""),ROWS($B$1:C612)),COLUMNS($A$1:C614))</f>
        <v>#NUM!</v>
      </c>
      <c r="M618" t="e">
        <f t="array" ref="M618">INDEX($A$7:$F$3066,SMALL(IF(COUNTIF($L$5,$H$7:$H$3066)*COUNTIF($L$5,$I$7:$I$3066),MATCH(ROW($A$7:$A$3066),ROW($A$7:$A$3066)),""),ROWS($B$1:D612)),COLUMNS($A$1:D614))</f>
        <v>#NUM!</v>
      </c>
      <c r="N618" t="e">
        <f t="array" ref="N618">INDEX($A$7:$F$3066,SMALL(IF(COUNTIF($L$5,$H$7:$H$3066)*COUNTIF($L$5,$I$7:$I$3066),MATCH(ROW($A$7:$A$3066),ROW($A$7:$A$3066)),""),ROWS($B$1:E612)),COLUMNS($A$1:E614))</f>
        <v>#NUM!</v>
      </c>
      <c r="O618" t="e">
        <f t="array" ref="O618">INDEX($A$7:$F$3066,SMALL(IF(COUNTIF($L$5,$H$7:$H$3066)*COUNTIF($L$5,$I$7:$I$3066),MATCH(ROW($A$7:$A$3066),ROW($A$7:$A$3066)),""),ROWS($B$1:F612)),COLUMNS($A$1:F614))</f>
        <v>#NUM!</v>
      </c>
    </row>
    <row r="619" spans="1:15">
      <c r="A619" s="1">
        <f>'ScienceDirect - Initial'!A622</f>
        <v>0</v>
      </c>
      <c r="B619" s="1">
        <f>'ScienceDirect - Initial'!B622</f>
        <v>2014</v>
      </c>
      <c r="C619" s="1" t="str">
        <f>'ScienceDirect - Initial'!C622</f>
        <v>Duvarci, Sevil; Pare, Denis</v>
      </c>
      <c r="D619" s="1" t="str">
        <f>'ScienceDirect - Initial'!D622</f>
        <v>Amygdala Microcircuits Controlling Learned Fear</v>
      </c>
      <c r="E619" s="1" t="str">
        <f>'ScienceDirect - Initial'!E622</f>
        <v>Neuron</v>
      </c>
      <c r="F619" s="1">
        <f>'ScienceDirect - Initial'!F622</f>
        <v>0</v>
      </c>
      <c r="H619" s="1">
        <v>0</v>
      </c>
      <c r="I619" s="1">
        <v>0</v>
      </c>
      <c r="J619" t="b">
        <f t="shared" si="9"/>
        <v>1</v>
      </c>
      <c r="K619" t="e">
        <f t="array" ref="K619">INDEX($A$7:$F$3066,SMALL(IF(COUNTIF($L$5,$H$7:$H$3066)*COUNTIF($L$5,$I$7:$I$3066),MATCH(ROW($A$7:$A$3066),ROW($A$7:$A$3066)),""),ROWS($B$1:B613)),COLUMNS($A$1:B615))</f>
        <v>#NUM!</v>
      </c>
      <c r="L619" t="e">
        <f t="array" ref="L619">INDEX($A$7:$F$3066,SMALL(IF(COUNTIF($L$5,$H$7:$H$3066)*COUNTIF($L$5,$I$7:$I$3066),MATCH(ROW($A$7:$A$3066),ROW($A$7:$A$3066)),""),ROWS($B$1:C613)),COLUMNS($A$1:C615))</f>
        <v>#NUM!</v>
      </c>
      <c r="M619" t="e">
        <f t="array" ref="M619">INDEX($A$7:$F$3066,SMALL(IF(COUNTIF($L$5,$H$7:$H$3066)*COUNTIF($L$5,$I$7:$I$3066),MATCH(ROW($A$7:$A$3066),ROW($A$7:$A$3066)),""),ROWS($B$1:D613)),COLUMNS($A$1:D615))</f>
        <v>#NUM!</v>
      </c>
      <c r="N619" t="e">
        <f t="array" ref="N619">INDEX($A$7:$F$3066,SMALL(IF(COUNTIF($L$5,$H$7:$H$3066)*COUNTIF($L$5,$I$7:$I$3066),MATCH(ROW($A$7:$A$3066),ROW($A$7:$A$3066)),""),ROWS($B$1:E613)),COLUMNS($A$1:E615))</f>
        <v>#NUM!</v>
      </c>
      <c r="O619" t="e">
        <f t="array" ref="O619">INDEX($A$7:$F$3066,SMALL(IF(COUNTIF($L$5,$H$7:$H$3066)*COUNTIF($L$5,$I$7:$I$3066),MATCH(ROW($A$7:$A$3066),ROW($A$7:$A$3066)),""),ROWS($B$1:F613)),COLUMNS($A$1:F615))</f>
        <v>#NUM!</v>
      </c>
    </row>
    <row r="620" spans="1:15">
      <c r="A620" s="1">
        <f>'ScienceDirect - Initial'!A623</f>
        <v>0</v>
      </c>
      <c r="B620" s="1">
        <f>'ScienceDirect - Initial'!B623</f>
        <v>2008</v>
      </c>
      <c r="C620" s="1" t="str">
        <f>'ScienceDirect - Initial'!C623</f>
        <v>Maleki, Shervin; Bagheri, Saman</v>
      </c>
      <c r="D620" s="1" t="str">
        <f>'ScienceDirect - Initial'!D623</f>
        <v>Behavior of channel shear connectors, Part I: Experimental study</v>
      </c>
      <c r="E620" s="1" t="str">
        <f>'ScienceDirect - Initial'!E623</f>
        <v>Journal of Constructional Steel Research</v>
      </c>
      <c r="F620" s="1">
        <f>'ScienceDirect - Initial'!F623</f>
        <v>0</v>
      </c>
      <c r="H620" s="1">
        <v>0</v>
      </c>
      <c r="I620" s="1">
        <v>0</v>
      </c>
      <c r="J620" t="b">
        <f t="shared" si="9"/>
        <v>1</v>
      </c>
      <c r="K620" t="e">
        <f t="array" ref="K620">INDEX($A$7:$F$3066,SMALL(IF(COUNTIF($L$5,$H$7:$H$3066)*COUNTIF($L$5,$I$7:$I$3066),MATCH(ROW($A$7:$A$3066),ROW($A$7:$A$3066)),""),ROWS($B$1:B614)),COLUMNS($A$1:B616))</f>
        <v>#NUM!</v>
      </c>
      <c r="L620" t="e">
        <f t="array" ref="L620">INDEX($A$7:$F$3066,SMALL(IF(COUNTIF($L$5,$H$7:$H$3066)*COUNTIF($L$5,$I$7:$I$3066),MATCH(ROW($A$7:$A$3066),ROW($A$7:$A$3066)),""),ROWS($B$1:C614)),COLUMNS($A$1:C616))</f>
        <v>#NUM!</v>
      </c>
      <c r="M620" t="e">
        <f t="array" ref="M620">INDEX($A$7:$F$3066,SMALL(IF(COUNTIF($L$5,$H$7:$H$3066)*COUNTIF($L$5,$I$7:$I$3066),MATCH(ROW($A$7:$A$3066),ROW($A$7:$A$3066)),""),ROWS($B$1:D614)),COLUMNS($A$1:D616))</f>
        <v>#NUM!</v>
      </c>
      <c r="N620" t="e">
        <f t="array" ref="N620">INDEX($A$7:$F$3066,SMALL(IF(COUNTIF($L$5,$H$7:$H$3066)*COUNTIF($L$5,$I$7:$I$3066),MATCH(ROW($A$7:$A$3066),ROW($A$7:$A$3066)),""),ROWS($B$1:E614)),COLUMNS($A$1:E616))</f>
        <v>#NUM!</v>
      </c>
      <c r="O620" t="e">
        <f t="array" ref="O620">INDEX($A$7:$F$3066,SMALL(IF(COUNTIF($L$5,$H$7:$H$3066)*COUNTIF($L$5,$I$7:$I$3066),MATCH(ROW($A$7:$A$3066),ROW($A$7:$A$3066)),""),ROWS($B$1:F614)),COLUMNS($A$1:F616))</f>
        <v>#NUM!</v>
      </c>
    </row>
    <row r="621" spans="1:15">
      <c r="A621" s="1">
        <f>'ScienceDirect - Initial'!A624</f>
        <v>0</v>
      </c>
      <c r="B621" s="1">
        <f>'ScienceDirect - Initial'!B624</f>
        <v>2001</v>
      </c>
      <c r="C621" s="1" t="str">
        <f>'ScienceDirect - Initial'!C624</f>
        <v>Ruben, Douglas H.</v>
      </c>
      <c r="D621" s="1" t="str">
        <f>'ScienceDirect - Initial'!D624</f>
        <v>Chapter 6 - Living with ACOAs: Parent-Child Reactions</v>
      </c>
      <c r="E621" s="1" t="str">
        <f>'ScienceDirect - Initial'!E624</f>
        <v>Treating Adult Children of Alcoholics</v>
      </c>
      <c r="F621" s="1">
        <f>'ScienceDirect - Initial'!F624</f>
        <v>18730450</v>
      </c>
      <c r="H621" s="1">
        <v>0</v>
      </c>
      <c r="I621" s="1">
        <v>0</v>
      </c>
      <c r="J621" t="b">
        <f t="shared" si="9"/>
        <v>1</v>
      </c>
      <c r="K621" t="e">
        <f t="array" ref="K621">INDEX($A$7:$F$3066,SMALL(IF(COUNTIF($L$5,$H$7:$H$3066)*COUNTIF($L$5,$I$7:$I$3066),MATCH(ROW($A$7:$A$3066),ROW($A$7:$A$3066)),""),ROWS($B$1:B615)),COLUMNS($A$1:B617))</f>
        <v>#NUM!</v>
      </c>
      <c r="L621" t="e">
        <f t="array" ref="L621">INDEX($A$7:$F$3066,SMALL(IF(COUNTIF($L$5,$H$7:$H$3066)*COUNTIF($L$5,$I$7:$I$3066),MATCH(ROW($A$7:$A$3066),ROW($A$7:$A$3066)),""),ROWS($B$1:C615)),COLUMNS($A$1:C617))</f>
        <v>#NUM!</v>
      </c>
      <c r="M621" t="e">
        <f t="array" ref="M621">INDEX($A$7:$F$3066,SMALL(IF(COUNTIF($L$5,$H$7:$H$3066)*COUNTIF($L$5,$I$7:$I$3066),MATCH(ROW($A$7:$A$3066),ROW($A$7:$A$3066)),""),ROWS($B$1:D615)),COLUMNS($A$1:D617))</f>
        <v>#NUM!</v>
      </c>
      <c r="N621" t="e">
        <f t="array" ref="N621">INDEX($A$7:$F$3066,SMALL(IF(COUNTIF($L$5,$H$7:$H$3066)*COUNTIF($L$5,$I$7:$I$3066),MATCH(ROW($A$7:$A$3066),ROW($A$7:$A$3066)),""),ROWS($B$1:E615)),COLUMNS($A$1:E617))</f>
        <v>#NUM!</v>
      </c>
      <c r="O621" t="e">
        <f t="array" ref="O621">INDEX($A$7:$F$3066,SMALL(IF(COUNTIF($L$5,$H$7:$H$3066)*COUNTIF($L$5,$I$7:$I$3066),MATCH(ROW($A$7:$A$3066),ROW($A$7:$A$3066)),""),ROWS($B$1:F615)),COLUMNS($A$1:F617))</f>
        <v>#NUM!</v>
      </c>
    </row>
    <row r="622" spans="1:15">
      <c r="A622" s="1">
        <f>'ScienceDirect - Initial'!A625</f>
        <v>0</v>
      </c>
      <c r="B622" s="1">
        <f>'ScienceDirect - Initial'!B625</f>
        <v>2003</v>
      </c>
      <c r="C622" s="1" t="str">
        <f>'ScienceDirect - Initial'!C625</f>
        <v>Schneider, E.; Castro, K.G.</v>
      </c>
      <c r="D622" s="1" t="str">
        <f>'ScienceDirect - Initial'!D625</f>
        <v>Tuberculosis trends in the United States, 1992–2001</v>
      </c>
      <c r="E622" s="1" t="str">
        <f>'ScienceDirect - Initial'!E625</f>
        <v>Proceedings from the 4th World Congress on Tuberculosis</v>
      </c>
      <c r="F622" s="1">
        <f>'ScienceDirect - Initial'!F625</f>
        <v>0</v>
      </c>
      <c r="H622" s="1">
        <v>0</v>
      </c>
      <c r="I622" s="1">
        <v>0</v>
      </c>
      <c r="J622" t="b">
        <f t="shared" si="9"/>
        <v>1</v>
      </c>
      <c r="K622" t="e">
        <f t="array" ref="K622">INDEX($A$7:$F$3066,SMALL(IF(COUNTIF($L$5,$H$7:$H$3066)*COUNTIF($L$5,$I$7:$I$3066),MATCH(ROW($A$7:$A$3066),ROW($A$7:$A$3066)),""),ROWS($B$1:B616)),COLUMNS($A$1:B618))</f>
        <v>#NUM!</v>
      </c>
      <c r="L622" t="e">
        <f t="array" ref="L622">INDEX($A$7:$F$3066,SMALL(IF(COUNTIF($L$5,$H$7:$H$3066)*COUNTIF($L$5,$I$7:$I$3066),MATCH(ROW($A$7:$A$3066),ROW($A$7:$A$3066)),""),ROWS($B$1:C616)),COLUMNS($A$1:C618))</f>
        <v>#NUM!</v>
      </c>
      <c r="M622" t="e">
        <f t="array" ref="M622">INDEX($A$7:$F$3066,SMALL(IF(COUNTIF($L$5,$H$7:$H$3066)*COUNTIF($L$5,$I$7:$I$3066),MATCH(ROW($A$7:$A$3066),ROW($A$7:$A$3066)),""),ROWS($B$1:D616)),COLUMNS($A$1:D618))</f>
        <v>#NUM!</v>
      </c>
      <c r="N622" t="e">
        <f t="array" ref="N622">INDEX($A$7:$F$3066,SMALL(IF(COUNTIF($L$5,$H$7:$H$3066)*COUNTIF($L$5,$I$7:$I$3066),MATCH(ROW($A$7:$A$3066),ROW($A$7:$A$3066)),""),ROWS($B$1:E616)),COLUMNS($A$1:E618))</f>
        <v>#NUM!</v>
      </c>
      <c r="O622" t="e">
        <f t="array" ref="O622">INDEX($A$7:$F$3066,SMALL(IF(COUNTIF($L$5,$H$7:$H$3066)*COUNTIF($L$5,$I$7:$I$3066),MATCH(ROW($A$7:$A$3066),ROW($A$7:$A$3066)),""),ROWS($B$1:F616)),COLUMNS($A$1:F618))</f>
        <v>#NUM!</v>
      </c>
    </row>
    <row r="623" spans="1:15">
      <c r="A623" s="1">
        <f>'ScienceDirect - Initial'!A626</f>
        <v>0</v>
      </c>
      <c r="B623" s="1">
        <f>'ScienceDirect - Initial'!B626</f>
        <v>2007</v>
      </c>
      <c r="C623" s="1" t="str">
        <f>'ScienceDirect - Initial'!C626</f>
        <v>Khazaal, Y.; Frésard, E.; Zullino, D.</v>
      </c>
      <c r="D623" s="1" t="str">
        <f>'ScienceDirect - Initial'!D626</f>
        <v>Exposition aux substances addictogènes, réponses conditionnées et traitements d’exposition avec prévention de la réponse</v>
      </c>
      <c r="E623" s="1" t="str">
        <f>'ScienceDirect - Initial'!E626</f>
        <v>L'Encéphale</v>
      </c>
      <c r="F623" s="1">
        <f>'ScienceDirect - Initial'!F626</f>
        <v>0</v>
      </c>
      <c r="H623" s="1">
        <v>0</v>
      </c>
      <c r="I623" s="1">
        <v>0</v>
      </c>
      <c r="J623" t="b">
        <f t="shared" si="9"/>
        <v>1</v>
      </c>
      <c r="K623" t="e">
        <f t="array" ref="K623">INDEX($A$7:$F$3066,SMALL(IF(COUNTIF($L$5,$H$7:$H$3066)*COUNTIF($L$5,$I$7:$I$3066),MATCH(ROW($A$7:$A$3066),ROW($A$7:$A$3066)),""),ROWS($B$1:B617)),COLUMNS($A$1:B619))</f>
        <v>#NUM!</v>
      </c>
      <c r="L623" t="e">
        <f t="array" ref="L623">INDEX($A$7:$F$3066,SMALL(IF(COUNTIF($L$5,$H$7:$H$3066)*COUNTIF($L$5,$I$7:$I$3066),MATCH(ROW($A$7:$A$3066),ROW($A$7:$A$3066)),""),ROWS($B$1:C617)),COLUMNS($A$1:C619))</f>
        <v>#NUM!</v>
      </c>
      <c r="M623" t="e">
        <f t="array" ref="M623">INDEX($A$7:$F$3066,SMALL(IF(COUNTIF($L$5,$H$7:$H$3066)*COUNTIF($L$5,$I$7:$I$3066),MATCH(ROW($A$7:$A$3066),ROW($A$7:$A$3066)),""),ROWS($B$1:D617)),COLUMNS($A$1:D619))</f>
        <v>#NUM!</v>
      </c>
      <c r="N623" t="e">
        <f t="array" ref="N623">INDEX($A$7:$F$3066,SMALL(IF(COUNTIF($L$5,$H$7:$H$3066)*COUNTIF($L$5,$I$7:$I$3066),MATCH(ROW($A$7:$A$3066),ROW($A$7:$A$3066)),""),ROWS($B$1:E617)),COLUMNS($A$1:E619))</f>
        <v>#NUM!</v>
      </c>
      <c r="O623" t="e">
        <f t="array" ref="O623">INDEX($A$7:$F$3066,SMALL(IF(COUNTIF($L$5,$H$7:$H$3066)*COUNTIF($L$5,$I$7:$I$3066),MATCH(ROW($A$7:$A$3066),ROW($A$7:$A$3066)),""),ROWS($B$1:F617)),COLUMNS($A$1:F619))</f>
        <v>#NUM!</v>
      </c>
    </row>
    <row r="624" spans="1:15">
      <c r="A624" s="1">
        <f>'ScienceDirect - Initial'!A627</f>
        <v>0</v>
      </c>
      <c r="B624" s="1">
        <f>'ScienceDirect - Initial'!B627</f>
        <v>2017</v>
      </c>
      <c r="C624" s="1" t="str">
        <f>'ScienceDirect - Initial'!C627</f>
        <v>Milligan, William R.; Jones, Marjorie T.; Kats, Lee B.; Lucas, Timothy A.; Davis, Courtney L.</v>
      </c>
      <c r="D624" s="1" t="str">
        <f>'ScienceDirect - Initial'!D627</f>
        <v>Predicting the effects of manual crayfish removal on California newt persistence in Santa Monica Mountain streams</v>
      </c>
      <c r="E624" s="1" t="str">
        <f>'ScienceDirect - Initial'!E627</f>
        <v>Ecological Modelling</v>
      </c>
      <c r="F624" s="1">
        <f>'ScienceDirect - Initial'!F627</f>
        <v>0</v>
      </c>
      <c r="H624" s="1">
        <v>0</v>
      </c>
      <c r="I624" s="1">
        <v>0</v>
      </c>
      <c r="J624" t="b">
        <f t="shared" si="9"/>
        <v>1</v>
      </c>
      <c r="K624" t="e">
        <f t="array" ref="K624">INDEX($A$7:$F$3066,SMALL(IF(COUNTIF($L$5,$H$7:$H$3066)*COUNTIF($L$5,$I$7:$I$3066),MATCH(ROW($A$7:$A$3066),ROW($A$7:$A$3066)),""),ROWS($B$1:B618)),COLUMNS($A$1:B620))</f>
        <v>#NUM!</v>
      </c>
      <c r="L624" t="e">
        <f t="array" ref="L624">INDEX($A$7:$F$3066,SMALL(IF(COUNTIF($L$5,$H$7:$H$3066)*COUNTIF($L$5,$I$7:$I$3066),MATCH(ROW($A$7:$A$3066),ROW($A$7:$A$3066)),""),ROWS($B$1:C618)),COLUMNS($A$1:C620))</f>
        <v>#NUM!</v>
      </c>
      <c r="M624" t="e">
        <f t="array" ref="M624">INDEX($A$7:$F$3066,SMALL(IF(COUNTIF($L$5,$H$7:$H$3066)*COUNTIF($L$5,$I$7:$I$3066),MATCH(ROW($A$7:$A$3066),ROW($A$7:$A$3066)),""),ROWS($B$1:D618)),COLUMNS($A$1:D620))</f>
        <v>#NUM!</v>
      </c>
      <c r="N624" t="e">
        <f t="array" ref="N624">INDEX($A$7:$F$3066,SMALL(IF(COUNTIF($L$5,$H$7:$H$3066)*COUNTIF($L$5,$I$7:$I$3066),MATCH(ROW($A$7:$A$3066),ROW($A$7:$A$3066)),""),ROWS($B$1:E618)),COLUMNS($A$1:E620))</f>
        <v>#NUM!</v>
      </c>
      <c r="O624" t="e">
        <f t="array" ref="O624">INDEX($A$7:$F$3066,SMALL(IF(COUNTIF($L$5,$H$7:$H$3066)*COUNTIF($L$5,$I$7:$I$3066),MATCH(ROW($A$7:$A$3066),ROW($A$7:$A$3066)),""),ROWS($B$1:F618)),COLUMNS($A$1:F620))</f>
        <v>#NUM!</v>
      </c>
    </row>
    <row r="625" spans="1:15">
      <c r="A625" s="1">
        <f>'ScienceDirect - Initial'!A628</f>
        <v>0</v>
      </c>
      <c r="B625" s="1">
        <f>'ScienceDirect - Initial'!B628</f>
        <v>2011</v>
      </c>
      <c r="C625" s="1" t="str">
        <f>'ScienceDirect - Initial'!C628</f>
        <v>Wahlsten, Douglas</v>
      </c>
      <c r="D625" s="1" t="str">
        <f>'ScienceDirect - Initial'!D628</f>
        <v>Chapter 3 - Tests of Mouse Behavior</v>
      </c>
      <c r="E625" s="1" t="str">
        <f>'ScienceDirect - Initial'!E628</f>
        <v>Mouse Behavioral Testing</v>
      </c>
      <c r="F625" s="1" t="str">
        <f>'ScienceDirect - Initial'!F628</f>
        <v>978-0-12-375674-9</v>
      </c>
      <c r="H625" s="1">
        <v>0</v>
      </c>
      <c r="I625" s="1">
        <v>0</v>
      </c>
      <c r="J625" t="b">
        <f t="shared" si="9"/>
        <v>1</v>
      </c>
      <c r="K625" t="e">
        <f t="array" ref="K625">INDEX($A$7:$F$3066,SMALL(IF(COUNTIF($L$5,$H$7:$H$3066)*COUNTIF($L$5,$I$7:$I$3066),MATCH(ROW($A$7:$A$3066),ROW($A$7:$A$3066)),""),ROWS($B$1:B619)),COLUMNS($A$1:B621))</f>
        <v>#NUM!</v>
      </c>
      <c r="L625" t="e">
        <f t="array" ref="L625">INDEX($A$7:$F$3066,SMALL(IF(COUNTIF($L$5,$H$7:$H$3066)*COUNTIF($L$5,$I$7:$I$3066),MATCH(ROW($A$7:$A$3066),ROW($A$7:$A$3066)),""),ROWS($B$1:C619)),COLUMNS($A$1:C621))</f>
        <v>#NUM!</v>
      </c>
      <c r="M625" t="e">
        <f t="array" ref="M625">INDEX($A$7:$F$3066,SMALL(IF(COUNTIF($L$5,$H$7:$H$3066)*COUNTIF($L$5,$I$7:$I$3066),MATCH(ROW($A$7:$A$3066),ROW($A$7:$A$3066)),""),ROWS($B$1:D619)),COLUMNS($A$1:D621))</f>
        <v>#NUM!</v>
      </c>
      <c r="N625" t="e">
        <f t="array" ref="N625">INDEX($A$7:$F$3066,SMALL(IF(COUNTIF($L$5,$H$7:$H$3066)*COUNTIF($L$5,$I$7:$I$3066),MATCH(ROW($A$7:$A$3066),ROW($A$7:$A$3066)),""),ROWS($B$1:E619)),COLUMNS($A$1:E621))</f>
        <v>#NUM!</v>
      </c>
      <c r="O625" t="e">
        <f t="array" ref="O625">INDEX($A$7:$F$3066,SMALL(IF(COUNTIF($L$5,$H$7:$H$3066)*COUNTIF($L$5,$I$7:$I$3066),MATCH(ROW($A$7:$A$3066),ROW($A$7:$A$3066)),""),ROWS($B$1:F619)),COLUMNS($A$1:F621))</f>
        <v>#NUM!</v>
      </c>
    </row>
    <row r="626" spans="1:15">
      <c r="A626" s="1">
        <f>'ScienceDirect - Initial'!A629</f>
        <v>0</v>
      </c>
      <c r="B626" s="1">
        <f>'ScienceDirect - Initial'!B629</f>
        <v>2010</v>
      </c>
      <c r="C626" s="1" t="str">
        <f>'ScienceDirect - Initial'!C629</f>
        <v>van den Berg, Hugo A.; Duncombe, Zoe A.</v>
      </c>
      <c r="D626" s="1" t="str">
        <f>'ScienceDirect - Initial'!D629</f>
        <v>Eradication-resolution dynamics with stochastic flare-ups</v>
      </c>
      <c r="E626" s="1" t="str">
        <f>'ScienceDirect - Initial'!E629</f>
        <v>Journal of Theoretical Biology</v>
      </c>
      <c r="F626" s="1">
        <f>'ScienceDirect - Initial'!F629</f>
        <v>0</v>
      </c>
      <c r="H626" s="1">
        <v>0</v>
      </c>
      <c r="I626" s="1">
        <v>0</v>
      </c>
      <c r="J626" t="b">
        <f t="shared" si="9"/>
        <v>1</v>
      </c>
      <c r="K626" t="e">
        <f t="array" ref="K626">INDEX($A$7:$F$3066,SMALL(IF(COUNTIF($L$5,$H$7:$H$3066)*COUNTIF($L$5,$I$7:$I$3066),MATCH(ROW($A$7:$A$3066),ROW($A$7:$A$3066)),""),ROWS($B$1:B620)),COLUMNS($A$1:B622))</f>
        <v>#NUM!</v>
      </c>
      <c r="L626" t="e">
        <f t="array" ref="L626">INDEX($A$7:$F$3066,SMALL(IF(COUNTIF($L$5,$H$7:$H$3066)*COUNTIF($L$5,$I$7:$I$3066),MATCH(ROW($A$7:$A$3066),ROW($A$7:$A$3066)),""),ROWS($B$1:C620)),COLUMNS($A$1:C622))</f>
        <v>#NUM!</v>
      </c>
      <c r="M626" t="e">
        <f t="array" ref="M626">INDEX($A$7:$F$3066,SMALL(IF(COUNTIF($L$5,$H$7:$H$3066)*COUNTIF($L$5,$I$7:$I$3066),MATCH(ROW($A$7:$A$3066),ROW($A$7:$A$3066)),""),ROWS($B$1:D620)),COLUMNS($A$1:D622))</f>
        <v>#NUM!</v>
      </c>
      <c r="N626" t="e">
        <f t="array" ref="N626">INDEX($A$7:$F$3066,SMALL(IF(COUNTIF($L$5,$H$7:$H$3066)*COUNTIF($L$5,$I$7:$I$3066),MATCH(ROW($A$7:$A$3066),ROW($A$7:$A$3066)),""),ROWS($B$1:E620)),COLUMNS($A$1:E622))</f>
        <v>#NUM!</v>
      </c>
      <c r="O626" t="e">
        <f t="array" ref="O626">INDEX($A$7:$F$3066,SMALL(IF(COUNTIF($L$5,$H$7:$H$3066)*COUNTIF($L$5,$I$7:$I$3066),MATCH(ROW($A$7:$A$3066),ROW($A$7:$A$3066)),""),ROWS($B$1:F620)),COLUMNS($A$1:F622))</f>
        <v>#NUM!</v>
      </c>
    </row>
    <row r="627" spans="1:15">
      <c r="A627" s="1">
        <f>'ScienceDirect - Initial'!A630</f>
        <v>0</v>
      </c>
      <c r="B627" s="1">
        <f>'ScienceDirect - Initial'!B630</f>
        <v>2009</v>
      </c>
      <c r="C627" s="1" t="str">
        <f>'ScienceDirect - Initial'!C630</f>
        <v>Ringdahl, Joel E.; Falcomata, Terry S.; Christensen, Tory J.; Bass-Ringdahl, Sandie M.; Lentz, Alison; Dutt, Anuradha; Schuh-Claus, Jessica</v>
      </c>
      <c r="D627" s="1" t="str">
        <f>'ScienceDirect - Initial'!D630</f>
        <v>Evaluation of a pre-treatment assessment to select mand topographies for functional communication training</v>
      </c>
      <c r="E627" s="1" t="str">
        <f>'ScienceDirect - Initial'!E630</f>
        <v>Research in Developmental Disabilities</v>
      </c>
      <c r="F627" s="1">
        <f>'ScienceDirect - Initial'!F630</f>
        <v>0</v>
      </c>
      <c r="H627" s="1">
        <v>0</v>
      </c>
      <c r="I627" s="1">
        <v>0</v>
      </c>
      <c r="J627" t="b">
        <f t="shared" si="9"/>
        <v>1</v>
      </c>
      <c r="K627" t="e">
        <f t="array" ref="K627">INDEX($A$7:$F$3066,SMALL(IF(COUNTIF($L$5,$H$7:$H$3066)*COUNTIF($L$5,$I$7:$I$3066),MATCH(ROW($A$7:$A$3066),ROW($A$7:$A$3066)),""),ROWS($B$1:B621)),COLUMNS($A$1:B623))</f>
        <v>#NUM!</v>
      </c>
      <c r="L627" t="e">
        <f t="array" ref="L627">INDEX($A$7:$F$3066,SMALL(IF(COUNTIF($L$5,$H$7:$H$3066)*COUNTIF($L$5,$I$7:$I$3066),MATCH(ROW($A$7:$A$3066),ROW($A$7:$A$3066)),""),ROWS($B$1:C621)),COLUMNS($A$1:C623))</f>
        <v>#NUM!</v>
      </c>
      <c r="M627" t="e">
        <f t="array" ref="M627">INDEX($A$7:$F$3066,SMALL(IF(COUNTIF($L$5,$H$7:$H$3066)*COUNTIF($L$5,$I$7:$I$3066),MATCH(ROW($A$7:$A$3066),ROW($A$7:$A$3066)),""),ROWS($B$1:D621)),COLUMNS($A$1:D623))</f>
        <v>#NUM!</v>
      </c>
      <c r="N627" t="e">
        <f t="array" ref="N627">INDEX($A$7:$F$3066,SMALL(IF(COUNTIF($L$5,$H$7:$H$3066)*COUNTIF($L$5,$I$7:$I$3066),MATCH(ROW($A$7:$A$3066),ROW($A$7:$A$3066)),""),ROWS($B$1:E621)),COLUMNS($A$1:E623))</f>
        <v>#NUM!</v>
      </c>
      <c r="O627" t="e">
        <f t="array" ref="O627">INDEX($A$7:$F$3066,SMALL(IF(COUNTIF($L$5,$H$7:$H$3066)*COUNTIF($L$5,$I$7:$I$3066),MATCH(ROW($A$7:$A$3066),ROW($A$7:$A$3066)),""),ROWS($B$1:F621)),COLUMNS($A$1:F623))</f>
        <v>#NUM!</v>
      </c>
    </row>
    <row r="628" spans="1:15">
      <c r="A628" s="1">
        <f>'ScienceDirect - Initial'!A631</f>
        <v>0</v>
      </c>
      <c r="B628" s="1">
        <f>'ScienceDirect - Initial'!B631</f>
        <v>2000</v>
      </c>
      <c r="C628" s="1" t="str">
        <f>'ScienceDirect - Initial'!C631</f>
        <v>Stemberger, Ruth M.T.; Thomas, Amanda McCombs; MacGlashan, Sherry G.; Mansueto, Charles S.</v>
      </c>
      <c r="D628" s="1" t="str">
        <f>'ScienceDirect - Initial'!D631</f>
        <v>Chapter 17 - Cognitive Behavioral Treatment of Trichotillomania</v>
      </c>
      <c r="E628" s="1" t="str">
        <f>'ScienceDirect - Initial'!E631</f>
        <v>Effective Brief Therapies</v>
      </c>
      <c r="F628" s="1">
        <f>'ScienceDirect - Initial'!F631</f>
        <v>18730450</v>
      </c>
      <c r="H628" s="1">
        <v>0</v>
      </c>
      <c r="I628" s="1">
        <v>0</v>
      </c>
      <c r="J628" t="b">
        <f t="shared" si="9"/>
        <v>1</v>
      </c>
      <c r="K628" t="e">
        <f t="array" ref="K628">INDEX($A$7:$F$3066,SMALL(IF(COUNTIF($L$5,$H$7:$H$3066)*COUNTIF($L$5,$I$7:$I$3066),MATCH(ROW($A$7:$A$3066),ROW($A$7:$A$3066)),""),ROWS($B$1:B622)),COLUMNS($A$1:B624))</f>
        <v>#NUM!</v>
      </c>
      <c r="L628" t="e">
        <f t="array" ref="L628">INDEX($A$7:$F$3066,SMALL(IF(COUNTIF($L$5,$H$7:$H$3066)*COUNTIF($L$5,$I$7:$I$3066),MATCH(ROW($A$7:$A$3066),ROW($A$7:$A$3066)),""),ROWS($B$1:C622)),COLUMNS($A$1:C624))</f>
        <v>#NUM!</v>
      </c>
      <c r="M628" t="e">
        <f t="array" ref="M628">INDEX($A$7:$F$3066,SMALL(IF(COUNTIF($L$5,$H$7:$H$3066)*COUNTIF($L$5,$I$7:$I$3066),MATCH(ROW($A$7:$A$3066),ROW($A$7:$A$3066)),""),ROWS($B$1:D622)),COLUMNS($A$1:D624))</f>
        <v>#NUM!</v>
      </c>
      <c r="N628" t="e">
        <f t="array" ref="N628">INDEX($A$7:$F$3066,SMALL(IF(COUNTIF($L$5,$H$7:$H$3066)*COUNTIF($L$5,$I$7:$I$3066),MATCH(ROW($A$7:$A$3066),ROW($A$7:$A$3066)),""),ROWS($B$1:E622)),COLUMNS($A$1:E624))</f>
        <v>#NUM!</v>
      </c>
      <c r="O628" t="e">
        <f t="array" ref="O628">INDEX($A$7:$F$3066,SMALL(IF(COUNTIF($L$5,$H$7:$H$3066)*COUNTIF($L$5,$I$7:$I$3066),MATCH(ROW($A$7:$A$3066),ROW($A$7:$A$3066)),""),ROWS($B$1:F622)),COLUMNS($A$1:F624))</f>
        <v>#NUM!</v>
      </c>
    </row>
    <row r="629" spans="1:15">
      <c r="A629" s="1">
        <f>'ScienceDirect - Initial'!A632</f>
        <v>0</v>
      </c>
      <c r="B629" s="1">
        <f>'ScienceDirect - Initial'!B632</f>
        <v>2016</v>
      </c>
      <c r="C629" s="1" t="str">
        <f>'ScienceDirect - Initial'!C632</f>
        <v>Camarini, Rosana; Pautassi, Ricardo Marcos</v>
      </c>
      <c r="D629" s="1" t="str">
        <f>'ScienceDirect - Initial'!D632</f>
        <v>Behavioral sensitization to ethanol: Neural basis and factors that influence its acquisition and expression</v>
      </c>
      <c r="E629" s="1" t="str">
        <f>'ScienceDirect - Initial'!E632</f>
        <v>Brain Research Bulletin</v>
      </c>
      <c r="F629" s="1">
        <f>'ScienceDirect - Initial'!F632</f>
        <v>0</v>
      </c>
      <c r="H629" s="1">
        <v>0</v>
      </c>
      <c r="I629" s="1">
        <v>0</v>
      </c>
      <c r="J629" t="b">
        <f t="shared" si="9"/>
        <v>1</v>
      </c>
      <c r="K629" t="e">
        <f t="array" ref="K629">INDEX($A$7:$F$3066,SMALL(IF(COUNTIF($L$5,$H$7:$H$3066)*COUNTIF($L$5,$I$7:$I$3066),MATCH(ROW($A$7:$A$3066),ROW($A$7:$A$3066)),""),ROWS($B$1:B623)),COLUMNS($A$1:B625))</f>
        <v>#NUM!</v>
      </c>
      <c r="L629" t="e">
        <f t="array" ref="L629">INDEX($A$7:$F$3066,SMALL(IF(COUNTIF($L$5,$H$7:$H$3066)*COUNTIF($L$5,$I$7:$I$3066),MATCH(ROW($A$7:$A$3066),ROW($A$7:$A$3066)),""),ROWS($B$1:C623)),COLUMNS($A$1:C625))</f>
        <v>#NUM!</v>
      </c>
      <c r="M629" t="e">
        <f t="array" ref="M629">INDEX($A$7:$F$3066,SMALL(IF(COUNTIF($L$5,$H$7:$H$3066)*COUNTIF($L$5,$I$7:$I$3066),MATCH(ROW($A$7:$A$3066),ROW($A$7:$A$3066)),""),ROWS($B$1:D623)),COLUMNS($A$1:D625))</f>
        <v>#NUM!</v>
      </c>
      <c r="N629" t="e">
        <f t="array" ref="N629">INDEX($A$7:$F$3066,SMALL(IF(COUNTIF($L$5,$H$7:$H$3066)*COUNTIF($L$5,$I$7:$I$3066),MATCH(ROW($A$7:$A$3066),ROW($A$7:$A$3066)),""),ROWS($B$1:E623)),COLUMNS($A$1:E625))</f>
        <v>#NUM!</v>
      </c>
      <c r="O629" t="e">
        <f t="array" ref="O629">INDEX($A$7:$F$3066,SMALL(IF(COUNTIF($L$5,$H$7:$H$3066)*COUNTIF($L$5,$I$7:$I$3066),MATCH(ROW($A$7:$A$3066),ROW($A$7:$A$3066)),""),ROWS($B$1:F623)),COLUMNS($A$1:F625))</f>
        <v>#NUM!</v>
      </c>
    </row>
    <row r="630" spans="1:15">
      <c r="A630" s="1">
        <f>'ScienceDirect - Initial'!A633</f>
        <v>0</v>
      </c>
      <c r="B630" s="1">
        <f>'ScienceDirect - Initial'!B633</f>
        <v>1998</v>
      </c>
      <c r="C630" s="1" t="str">
        <f>'ScienceDirect - Initial'!C633</f>
        <v>Dougher, Michael J.</v>
      </c>
      <c r="D630" s="1" t="str">
        <f>'ScienceDirect - Initial'!D633</f>
        <v>Stimulus equivalence and the untrained acquisition of stimulus functions</v>
      </c>
      <c r="E630" s="1" t="str">
        <f>'ScienceDirect - Initial'!E633</f>
        <v>Behavior Therapy</v>
      </c>
      <c r="F630" s="1">
        <f>'ScienceDirect - Initial'!F633</f>
        <v>0</v>
      </c>
      <c r="H630" s="1">
        <v>0</v>
      </c>
      <c r="I630" s="1">
        <v>0</v>
      </c>
      <c r="J630" t="b">
        <f t="shared" si="9"/>
        <v>1</v>
      </c>
      <c r="K630" t="e">
        <f t="array" ref="K630">INDEX($A$7:$F$3066,SMALL(IF(COUNTIF($L$5,$H$7:$H$3066)*COUNTIF($L$5,$I$7:$I$3066),MATCH(ROW($A$7:$A$3066),ROW($A$7:$A$3066)),""),ROWS($B$1:B624)),COLUMNS($A$1:B626))</f>
        <v>#NUM!</v>
      </c>
      <c r="L630" t="e">
        <f t="array" ref="L630">INDEX($A$7:$F$3066,SMALL(IF(COUNTIF($L$5,$H$7:$H$3066)*COUNTIF($L$5,$I$7:$I$3066),MATCH(ROW($A$7:$A$3066),ROW($A$7:$A$3066)),""),ROWS($B$1:C624)),COLUMNS($A$1:C626))</f>
        <v>#NUM!</v>
      </c>
      <c r="M630" t="e">
        <f t="array" ref="M630">INDEX($A$7:$F$3066,SMALL(IF(COUNTIF($L$5,$H$7:$H$3066)*COUNTIF($L$5,$I$7:$I$3066),MATCH(ROW($A$7:$A$3066),ROW($A$7:$A$3066)),""),ROWS($B$1:D624)),COLUMNS($A$1:D626))</f>
        <v>#NUM!</v>
      </c>
      <c r="N630" t="e">
        <f t="array" ref="N630">INDEX($A$7:$F$3066,SMALL(IF(COUNTIF($L$5,$H$7:$H$3066)*COUNTIF($L$5,$I$7:$I$3066),MATCH(ROW($A$7:$A$3066),ROW($A$7:$A$3066)),""),ROWS($B$1:E624)),COLUMNS($A$1:E626))</f>
        <v>#NUM!</v>
      </c>
      <c r="O630" t="e">
        <f t="array" ref="O630">INDEX($A$7:$F$3066,SMALL(IF(COUNTIF($L$5,$H$7:$H$3066)*COUNTIF($L$5,$I$7:$I$3066),MATCH(ROW($A$7:$A$3066),ROW($A$7:$A$3066)),""),ROWS($B$1:F624)),COLUMNS($A$1:F626))</f>
        <v>#NUM!</v>
      </c>
    </row>
    <row r="631" spans="1:15">
      <c r="A631" s="1">
        <f>'ScienceDirect - Initial'!A634</f>
        <v>0</v>
      </c>
      <c r="B631" s="1">
        <f>'ScienceDirect - Initial'!B634</f>
        <v>2019</v>
      </c>
      <c r="C631" s="1" t="str">
        <f>'ScienceDirect - Initial'!C634</f>
        <v>Miguel, Sandro René Pinto de Sousa; Ligabue-Braun, Rodrigo</v>
      </c>
      <c r="D631" s="1" t="str">
        <f>'ScienceDirect - Initial'!D634</f>
        <v>Hypothesis: Compulsive hoarding as an atavism</v>
      </c>
      <c r="E631" s="1" t="str">
        <f>'ScienceDirect - Initial'!E634</f>
        <v>Medical Hypotheses</v>
      </c>
      <c r="F631" s="1">
        <f>'ScienceDirect - Initial'!F634</f>
        <v>0</v>
      </c>
      <c r="H631" s="1">
        <v>0</v>
      </c>
      <c r="I631" s="1">
        <v>0</v>
      </c>
      <c r="J631" t="b">
        <f t="shared" si="9"/>
        <v>1</v>
      </c>
      <c r="K631" t="e">
        <f t="array" ref="K631">INDEX($A$7:$F$3066,SMALL(IF(COUNTIF($L$5,$H$7:$H$3066)*COUNTIF($L$5,$I$7:$I$3066),MATCH(ROW($A$7:$A$3066),ROW($A$7:$A$3066)),""),ROWS($B$1:B625)),COLUMNS($A$1:B627))</f>
        <v>#NUM!</v>
      </c>
      <c r="L631" t="e">
        <f t="array" ref="L631">INDEX($A$7:$F$3066,SMALL(IF(COUNTIF($L$5,$H$7:$H$3066)*COUNTIF($L$5,$I$7:$I$3066),MATCH(ROW($A$7:$A$3066),ROW($A$7:$A$3066)),""),ROWS($B$1:C625)),COLUMNS($A$1:C627))</f>
        <v>#NUM!</v>
      </c>
      <c r="M631" t="e">
        <f t="array" ref="M631">INDEX($A$7:$F$3066,SMALL(IF(COUNTIF($L$5,$H$7:$H$3066)*COUNTIF($L$5,$I$7:$I$3066),MATCH(ROW($A$7:$A$3066),ROW($A$7:$A$3066)),""),ROWS($B$1:D625)),COLUMNS($A$1:D627))</f>
        <v>#NUM!</v>
      </c>
      <c r="N631" t="e">
        <f t="array" ref="N631">INDEX($A$7:$F$3066,SMALL(IF(COUNTIF($L$5,$H$7:$H$3066)*COUNTIF($L$5,$I$7:$I$3066),MATCH(ROW($A$7:$A$3066),ROW($A$7:$A$3066)),""),ROWS($B$1:E625)),COLUMNS($A$1:E627))</f>
        <v>#NUM!</v>
      </c>
      <c r="O631" t="e">
        <f t="array" ref="O631">INDEX($A$7:$F$3066,SMALL(IF(COUNTIF($L$5,$H$7:$H$3066)*COUNTIF($L$5,$I$7:$I$3066),MATCH(ROW($A$7:$A$3066),ROW($A$7:$A$3066)),""),ROWS($B$1:F625)),COLUMNS($A$1:F627))</f>
        <v>#NUM!</v>
      </c>
    </row>
    <row r="632" spans="1:15">
      <c r="A632" s="1">
        <f>'ScienceDirect - Initial'!A635</f>
        <v>0</v>
      </c>
      <c r="B632" s="1">
        <f>'ScienceDirect - Initial'!B635</f>
        <v>2007</v>
      </c>
      <c r="C632" s="1">
        <f>'ScienceDirect - Initial'!C635</f>
        <v>0</v>
      </c>
      <c r="D632" s="1" t="str">
        <f>'ScienceDirect - Initial'!D635</f>
        <v>Author index of volume 74</v>
      </c>
      <c r="E632" s="1" t="str">
        <f>'ScienceDirect - Initial'!E635</f>
        <v>Behavioural Processes</v>
      </c>
      <c r="F632" s="1">
        <f>'ScienceDirect - Initial'!F635</f>
        <v>0</v>
      </c>
      <c r="H632" s="1">
        <v>0</v>
      </c>
      <c r="I632" s="1">
        <v>0</v>
      </c>
      <c r="J632" t="b">
        <f t="shared" si="9"/>
        <v>1</v>
      </c>
      <c r="K632" t="e">
        <f t="array" ref="K632">INDEX($A$7:$F$3066,SMALL(IF(COUNTIF($L$5,$H$7:$H$3066)*COUNTIF($L$5,$I$7:$I$3066),MATCH(ROW($A$7:$A$3066),ROW($A$7:$A$3066)),""),ROWS($B$1:B626)),COLUMNS($A$1:B628))</f>
        <v>#NUM!</v>
      </c>
      <c r="L632" t="e">
        <f t="array" ref="L632">INDEX($A$7:$F$3066,SMALL(IF(COUNTIF($L$5,$H$7:$H$3066)*COUNTIF($L$5,$I$7:$I$3066),MATCH(ROW($A$7:$A$3066),ROW($A$7:$A$3066)),""),ROWS($B$1:C626)),COLUMNS($A$1:C628))</f>
        <v>#NUM!</v>
      </c>
      <c r="M632" t="e">
        <f t="array" ref="M632">INDEX($A$7:$F$3066,SMALL(IF(COUNTIF($L$5,$H$7:$H$3066)*COUNTIF($L$5,$I$7:$I$3066),MATCH(ROW($A$7:$A$3066),ROW($A$7:$A$3066)),""),ROWS($B$1:D626)),COLUMNS($A$1:D628))</f>
        <v>#NUM!</v>
      </c>
      <c r="N632" t="e">
        <f t="array" ref="N632">INDEX($A$7:$F$3066,SMALL(IF(COUNTIF($L$5,$H$7:$H$3066)*COUNTIF($L$5,$I$7:$I$3066),MATCH(ROW($A$7:$A$3066),ROW($A$7:$A$3066)),""),ROWS($B$1:E626)),COLUMNS($A$1:E628))</f>
        <v>#NUM!</v>
      </c>
      <c r="O632" t="e">
        <f t="array" ref="O632">INDEX($A$7:$F$3066,SMALL(IF(COUNTIF($L$5,$H$7:$H$3066)*COUNTIF($L$5,$I$7:$I$3066),MATCH(ROW($A$7:$A$3066),ROW($A$7:$A$3066)),""),ROWS($B$1:F626)),COLUMNS($A$1:F628))</f>
        <v>#NUM!</v>
      </c>
    </row>
    <row r="633" spans="1:15">
      <c r="A633" s="1">
        <f>'ScienceDirect - Initial'!A636</f>
        <v>0</v>
      </c>
      <c r="B633" s="1">
        <f>'ScienceDirect - Initial'!B636</f>
        <v>2017</v>
      </c>
      <c r="C633" s="1" t="str">
        <f>'ScienceDirect - Initial'!C636</f>
        <v>Fernandez, Gina M.; Lew, Brandon J.; Vedder, Lindsey C.; Savage, Lisa M.</v>
      </c>
      <c r="D633" s="1" t="str">
        <f>'ScienceDirect - Initial'!D636</f>
        <v>Chronic intermittent ethanol exposure leads to alterations in brain-derived neurotrophic factor within the frontal cortex and impaired behavioral flexibility in both adolescent and adult rats</v>
      </c>
      <c r="E633" s="1" t="str">
        <f>'ScienceDirect - Initial'!E636</f>
        <v>Neuroscience</v>
      </c>
      <c r="F633" s="1">
        <f>'ScienceDirect - Initial'!F636</f>
        <v>0</v>
      </c>
      <c r="H633" s="1">
        <v>0</v>
      </c>
      <c r="I633" s="1">
        <v>0</v>
      </c>
      <c r="J633" t="b">
        <f t="shared" si="9"/>
        <v>1</v>
      </c>
      <c r="K633" t="e">
        <f t="array" ref="K633">INDEX($A$7:$F$3066,SMALL(IF(COUNTIF($L$5,$H$7:$H$3066)*COUNTIF($L$5,$I$7:$I$3066),MATCH(ROW($A$7:$A$3066),ROW($A$7:$A$3066)),""),ROWS($B$1:B627)),COLUMNS($A$1:B629))</f>
        <v>#NUM!</v>
      </c>
      <c r="L633" t="e">
        <f t="array" ref="L633">INDEX($A$7:$F$3066,SMALL(IF(COUNTIF($L$5,$H$7:$H$3066)*COUNTIF($L$5,$I$7:$I$3066),MATCH(ROW($A$7:$A$3066),ROW($A$7:$A$3066)),""),ROWS($B$1:C627)),COLUMNS($A$1:C629))</f>
        <v>#NUM!</v>
      </c>
      <c r="M633" t="e">
        <f t="array" ref="M633">INDEX($A$7:$F$3066,SMALL(IF(COUNTIF($L$5,$H$7:$H$3066)*COUNTIF($L$5,$I$7:$I$3066),MATCH(ROW($A$7:$A$3066),ROW($A$7:$A$3066)),""),ROWS($B$1:D627)),COLUMNS($A$1:D629))</f>
        <v>#NUM!</v>
      </c>
      <c r="N633" t="e">
        <f t="array" ref="N633">INDEX($A$7:$F$3066,SMALL(IF(COUNTIF($L$5,$H$7:$H$3066)*COUNTIF($L$5,$I$7:$I$3066),MATCH(ROW($A$7:$A$3066),ROW($A$7:$A$3066)),""),ROWS($B$1:E627)),COLUMNS($A$1:E629))</f>
        <v>#NUM!</v>
      </c>
      <c r="O633" t="e">
        <f t="array" ref="O633">INDEX($A$7:$F$3066,SMALL(IF(COUNTIF($L$5,$H$7:$H$3066)*COUNTIF($L$5,$I$7:$I$3066),MATCH(ROW($A$7:$A$3066),ROW($A$7:$A$3066)),""),ROWS($B$1:F627)),COLUMNS($A$1:F629))</f>
        <v>#NUM!</v>
      </c>
    </row>
    <row r="634" spans="1:15">
      <c r="A634" s="1">
        <f>'ScienceDirect - Initial'!A637</f>
        <v>0</v>
      </c>
      <c r="B634" s="1">
        <f>'ScienceDirect - Initial'!B637</f>
        <v>2017</v>
      </c>
      <c r="C634" s="1" t="str">
        <f>'ScienceDirect - Initial'!C637</f>
        <v>Pujari, Satish; Ramakrishna, A.; Padal, K.T. Balaram</v>
      </c>
      <c r="D634" s="1" t="str">
        <f>'ScienceDirect - Initial'!D637</f>
        <v>Comparison of ANN and Regression Analysis for Predicting the Water Absorption Behaviour of Jute and Banana Fiber ReinforcedEpoxy composites</v>
      </c>
      <c r="E634" s="1" t="str">
        <f>'ScienceDirect - Initial'!E637</f>
        <v>5th International Conference of Materials Processing and Characterization (ICMPC 2016)</v>
      </c>
      <c r="F634" s="1">
        <f>'ScienceDirect - Initial'!F637</f>
        <v>0</v>
      </c>
      <c r="H634" s="1">
        <v>0</v>
      </c>
      <c r="I634" s="1">
        <v>0</v>
      </c>
      <c r="J634" t="b">
        <f t="shared" si="9"/>
        <v>1</v>
      </c>
      <c r="K634" t="e">
        <f t="array" ref="K634">INDEX($A$7:$F$3066,SMALL(IF(COUNTIF($L$5,$H$7:$H$3066)*COUNTIF($L$5,$I$7:$I$3066),MATCH(ROW($A$7:$A$3066),ROW($A$7:$A$3066)),""),ROWS($B$1:B628)),COLUMNS($A$1:B630))</f>
        <v>#NUM!</v>
      </c>
      <c r="L634" t="e">
        <f t="array" ref="L634">INDEX($A$7:$F$3066,SMALL(IF(COUNTIF($L$5,$H$7:$H$3066)*COUNTIF($L$5,$I$7:$I$3066),MATCH(ROW($A$7:$A$3066),ROW($A$7:$A$3066)),""),ROWS($B$1:C628)),COLUMNS($A$1:C630))</f>
        <v>#NUM!</v>
      </c>
      <c r="M634" t="e">
        <f t="array" ref="M634">INDEX($A$7:$F$3066,SMALL(IF(COUNTIF($L$5,$H$7:$H$3066)*COUNTIF($L$5,$I$7:$I$3066),MATCH(ROW($A$7:$A$3066),ROW($A$7:$A$3066)),""),ROWS($B$1:D628)),COLUMNS($A$1:D630))</f>
        <v>#NUM!</v>
      </c>
      <c r="N634" t="e">
        <f t="array" ref="N634">INDEX($A$7:$F$3066,SMALL(IF(COUNTIF($L$5,$H$7:$H$3066)*COUNTIF($L$5,$I$7:$I$3066),MATCH(ROW($A$7:$A$3066),ROW($A$7:$A$3066)),""),ROWS($B$1:E628)),COLUMNS($A$1:E630))</f>
        <v>#NUM!</v>
      </c>
      <c r="O634" t="e">
        <f t="array" ref="O634">INDEX($A$7:$F$3066,SMALL(IF(COUNTIF($L$5,$H$7:$H$3066)*COUNTIF($L$5,$I$7:$I$3066),MATCH(ROW($A$7:$A$3066),ROW($A$7:$A$3066)),""),ROWS($B$1:F628)),COLUMNS($A$1:F630))</f>
        <v>#NUM!</v>
      </c>
    </row>
    <row r="635" spans="1:15">
      <c r="A635" s="1">
        <f>'ScienceDirect - Initial'!A638</f>
        <v>0</v>
      </c>
      <c r="B635" s="1">
        <f>'ScienceDirect - Initial'!B638</f>
        <v>2013</v>
      </c>
      <c r="C635" s="1">
        <f>'ScienceDirect - Initial'!C638</f>
        <v>0</v>
      </c>
      <c r="D635" s="1" t="str">
        <f>'ScienceDirect - Initial'!D638</f>
        <v>Index</v>
      </c>
      <c r="E635" s="1" t="str">
        <f>'ScienceDirect - Initial'!E638</f>
        <v>International Review of Research in Developmental Disabilities</v>
      </c>
      <c r="F635" s="1" t="str">
        <f>'ScienceDirect - Initial'!F638</f>
        <v>2211-6095</v>
      </c>
      <c r="H635" s="1">
        <v>0</v>
      </c>
      <c r="I635" s="1">
        <v>0</v>
      </c>
      <c r="J635" t="b">
        <f t="shared" si="9"/>
        <v>1</v>
      </c>
      <c r="K635" t="e">
        <f t="array" ref="K635">INDEX($A$7:$F$3066,SMALL(IF(COUNTIF($L$5,$H$7:$H$3066)*COUNTIF($L$5,$I$7:$I$3066),MATCH(ROW($A$7:$A$3066),ROW($A$7:$A$3066)),""),ROWS($B$1:B629)),COLUMNS($A$1:B631))</f>
        <v>#NUM!</v>
      </c>
      <c r="L635" t="e">
        <f t="array" ref="L635">INDEX($A$7:$F$3066,SMALL(IF(COUNTIF($L$5,$H$7:$H$3066)*COUNTIF($L$5,$I$7:$I$3066),MATCH(ROW($A$7:$A$3066),ROW($A$7:$A$3066)),""),ROWS($B$1:C629)),COLUMNS($A$1:C631))</f>
        <v>#NUM!</v>
      </c>
      <c r="M635" t="e">
        <f t="array" ref="M635">INDEX($A$7:$F$3066,SMALL(IF(COUNTIF($L$5,$H$7:$H$3066)*COUNTIF($L$5,$I$7:$I$3066),MATCH(ROW($A$7:$A$3066),ROW($A$7:$A$3066)),""),ROWS($B$1:D629)),COLUMNS($A$1:D631))</f>
        <v>#NUM!</v>
      </c>
      <c r="N635" t="e">
        <f t="array" ref="N635">INDEX($A$7:$F$3066,SMALL(IF(COUNTIF($L$5,$H$7:$H$3066)*COUNTIF($L$5,$I$7:$I$3066),MATCH(ROW($A$7:$A$3066),ROW($A$7:$A$3066)),""),ROWS($B$1:E629)),COLUMNS($A$1:E631))</f>
        <v>#NUM!</v>
      </c>
      <c r="O635" t="e">
        <f t="array" ref="O635">INDEX($A$7:$F$3066,SMALL(IF(COUNTIF($L$5,$H$7:$H$3066)*COUNTIF($L$5,$I$7:$I$3066),MATCH(ROW($A$7:$A$3066),ROW($A$7:$A$3066)),""),ROWS($B$1:F629)),COLUMNS($A$1:F631))</f>
        <v>#NUM!</v>
      </c>
    </row>
    <row r="636" spans="1:15">
      <c r="A636" s="1">
        <f>'ScienceDirect - Initial'!A639</f>
        <v>0</v>
      </c>
      <c r="B636" s="1">
        <f>'ScienceDirect - Initial'!B639</f>
        <v>1996</v>
      </c>
      <c r="C636" s="1" t="str">
        <f>'ScienceDirect - Initial'!C639</f>
        <v>Anderson, Kent W.; Taylor, Steven; McLean, Peter D.</v>
      </c>
      <c r="D636" s="1" t="str">
        <f>'ScienceDirect - Initial'!D639</f>
        <v>Panic disorder associated with blood-injury reactivity: The necessity of establishing functional relationships among maladaptive behaviors</v>
      </c>
      <c r="E636" s="1" t="str">
        <f>'ScienceDirect - Initial'!E639</f>
        <v>Behavior Therapy</v>
      </c>
      <c r="F636" s="1">
        <f>'ScienceDirect - Initial'!F639</f>
        <v>0</v>
      </c>
      <c r="H636" s="1">
        <v>0</v>
      </c>
      <c r="I636" s="1">
        <v>0</v>
      </c>
      <c r="J636" t="b">
        <f t="shared" si="9"/>
        <v>1</v>
      </c>
      <c r="K636" t="e">
        <f t="array" ref="K636">INDEX($A$7:$F$3066,SMALL(IF(COUNTIF($L$5,$H$7:$H$3066)*COUNTIF($L$5,$I$7:$I$3066),MATCH(ROW($A$7:$A$3066),ROW($A$7:$A$3066)),""),ROWS($B$1:B630)),COLUMNS($A$1:B632))</f>
        <v>#NUM!</v>
      </c>
      <c r="L636" t="e">
        <f t="array" ref="L636">INDEX($A$7:$F$3066,SMALL(IF(COUNTIF($L$5,$H$7:$H$3066)*COUNTIF($L$5,$I$7:$I$3066),MATCH(ROW($A$7:$A$3066),ROW($A$7:$A$3066)),""),ROWS($B$1:C630)),COLUMNS($A$1:C632))</f>
        <v>#NUM!</v>
      </c>
      <c r="M636" t="e">
        <f t="array" ref="M636">INDEX($A$7:$F$3066,SMALL(IF(COUNTIF($L$5,$H$7:$H$3066)*COUNTIF($L$5,$I$7:$I$3066),MATCH(ROW($A$7:$A$3066),ROW($A$7:$A$3066)),""),ROWS($B$1:D630)),COLUMNS($A$1:D632))</f>
        <v>#NUM!</v>
      </c>
      <c r="N636" t="e">
        <f t="array" ref="N636">INDEX($A$7:$F$3066,SMALL(IF(COUNTIF($L$5,$H$7:$H$3066)*COUNTIF($L$5,$I$7:$I$3066),MATCH(ROW($A$7:$A$3066),ROW($A$7:$A$3066)),""),ROWS($B$1:E630)),COLUMNS($A$1:E632))</f>
        <v>#NUM!</v>
      </c>
      <c r="O636" t="e">
        <f t="array" ref="O636">INDEX($A$7:$F$3066,SMALL(IF(COUNTIF($L$5,$H$7:$H$3066)*COUNTIF($L$5,$I$7:$I$3066),MATCH(ROW($A$7:$A$3066),ROW($A$7:$A$3066)),""),ROWS($B$1:F630)),COLUMNS($A$1:F632))</f>
        <v>#NUM!</v>
      </c>
    </row>
    <row r="637" spans="1:15">
      <c r="A637" s="1">
        <f>'ScienceDirect - Initial'!A640</f>
        <v>0</v>
      </c>
      <c r="B637" s="1">
        <f>'ScienceDirect - Initial'!B640</f>
        <v>1985</v>
      </c>
      <c r="C637" s="1" t="str">
        <f>'ScienceDirect - Initial'!C640</f>
        <v>Epstein, Robert</v>
      </c>
      <c r="D637" s="1" t="str">
        <f>'ScienceDirect - Initial'!D640</f>
        <v>Animal cognition as the praxist views it</v>
      </c>
      <c r="E637" s="1" t="str">
        <f>'ScienceDirect - Initial'!E640</f>
        <v>Neuroscience &amp; Biobehavioral Reviews</v>
      </c>
      <c r="F637" s="1">
        <f>'ScienceDirect - Initial'!F640</f>
        <v>0</v>
      </c>
      <c r="H637" s="1">
        <v>0</v>
      </c>
      <c r="I637" s="1">
        <v>0</v>
      </c>
      <c r="J637" t="b">
        <f t="shared" si="9"/>
        <v>1</v>
      </c>
      <c r="K637" t="e">
        <f t="array" ref="K637">INDEX($A$7:$F$3066,SMALL(IF(COUNTIF($L$5,$H$7:$H$3066)*COUNTIF($L$5,$I$7:$I$3066),MATCH(ROW($A$7:$A$3066),ROW($A$7:$A$3066)),""),ROWS($B$1:B631)),COLUMNS($A$1:B633))</f>
        <v>#NUM!</v>
      </c>
      <c r="L637" t="e">
        <f t="array" ref="L637">INDEX($A$7:$F$3066,SMALL(IF(COUNTIF($L$5,$H$7:$H$3066)*COUNTIF($L$5,$I$7:$I$3066),MATCH(ROW($A$7:$A$3066),ROW($A$7:$A$3066)),""),ROWS($B$1:C631)),COLUMNS($A$1:C633))</f>
        <v>#NUM!</v>
      </c>
      <c r="M637" t="e">
        <f t="array" ref="M637">INDEX($A$7:$F$3066,SMALL(IF(COUNTIF($L$5,$H$7:$H$3066)*COUNTIF($L$5,$I$7:$I$3066),MATCH(ROW($A$7:$A$3066),ROW($A$7:$A$3066)),""),ROWS($B$1:D631)),COLUMNS($A$1:D633))</f>
        <v>#NUM!</v>
      </c>
      <c r="N637" t="e">
        <f t="array" ref="N637">INDEX($A$7:$F$3066,SMALL(IF(COUNTIF($L$5,$H$7:$H$3066)*COUNTIF($L$5,$I$7:$I$3066),MATCH(ROW($A$7:$A$3066),ROW($A$7:$A$3066)),""),ROWS($B$1:E631)),COLUMNS($A$1:E633))</f>
        <v>#NUM!</v>
      </c>
      <c r="O637" t="e">
        <f t="array" ref="O637">INDEX($A$7:$F$3066,SMALL(IF(COUNTIF($L$5,$H$7:$H$3066)*COUNTIF($L$5,$I$7:$I$3066),MATCH(ROW($A$7:$A$3066),ROW($A$7:$A$3066)),""),ROWS($B$1:F631)),COLUMNS($A$1:F633))</f>
        <v>#NUM!</v>
      </c>
    </row>
    <row r="638" spans="1:15">
      <c r="A638" s="1">
        <f>'ScienceDirect - Initial'!A641</f>
        <v>0</v>
      </c>
      <c r="B638" s="1">
        <f>'ScienceDirect - Initial'!B641</f>
        <v>2010</v>
      </c>
      <c r="C638" s="1">
        <f>'ScienceDirect - Initial'!C641</f>
        <v>0</v>
      </c>
      <c r="D638" s="1" t="str">
        <f>'ScienceDirect - Initial'!D641</f>
        <v>Subject index for volumes 80, 81, 82, 83</v>
      </c>
      <c r="E638" s="1" t="str">
        <f>'ScienceDirect - Initial'!E641</f>
        <v>Behavioural Processes</v>
      </c>
      <c r="F638" s="1">
        <f>'ScienceDirect - Initial'!F641</f>
        <v>0</v>
      </c>
      <c r="H638" s="1">
        <v>0</v>
      </c>
      <c r="I638" s="1">
        <v>0</v>
      </c>
      <c r="J638" t="b">
        <f t="shared" si="9"/>
        <v>1</v>
      </c>
      <c r="K638" t="e">
        <f t="array" ref="K638">INDEX($A$7:$F$3066,SMALL(IF(COUNTIF($L$5,$H$7:$H$3066)*COUNTIF($L$5,$I$7:$I$3066),MATCH(ROW($A$7:$A$3066),ROW($A$7:$A$3066)),""),ROWS($B$1:B632)),COLUMNS($A$1:B634))</f>
        <v>#NUM!</v>
      </c>
      <c r="L638" t="e">
        <f t="array" ref="L638">INDEX($A$7:$F$3066,SMALL(IF(COUNTIF($L$5,$H$7:$H$3066)*COUNTIF($L$5,$I$7:$I$3066),MATCH(ROW($A$7:$A$3066),ROW($A$7:$A$3066)),""),ROWS($B$1:C632)),COLUMNS($A$1:C634))</f>
        <v>#NUM!</v>
      </c>
      <c r="M638" t="e">
        <f t="array" ref="M638">INDEX($A$7:$F$3066,SMALL(IF(COUNTIF($L$5,$H$7:$H$3066)*COUNTIF($L$5,$I$7:$I$3066),MATCH(ROW($A$7:$A$3066),ROW($A$7:$A$3066)),""),ROWS($B$1:D632)),COLUMNS($A$1:D634))</f>
        <v>#NUM!</v>
      </c>
      <c r="N638" t="e">
        <f t="array" ref="N638">INDEX($A$7:$F$3066,SMALL(IF(COUNTIF($L$5,$H$7:$H$3066)*COUNTIF($L$5,$I$7:$I$3066),MATCH(ROW($A$7:$A$3066),ROW($A$7:$A$3066)),""),ROWS($B$1:E632)),COLUMNS($A$1:E634))</f>
        <v>#NUM!</v>
      </c>
      <c r="O638" t="e">
        <f t="array" ref="O638">INDEX($A$7:$F$3066,SMALL(IF(COUNTIF($L$5,$H$7:$H$3066)*COUNTIF($L$5,$I$7:$I$3066),MATCH(ROW($A$7:$A$3066),ROW($A$7:$A$3066)),""),ROWS($B$1:F632)),COLUMNS($A$1:F634))</f>
        <v>#NUM!</v>
      </c>
    </row>
    <row r="639" spans="1:15">
      <c r="A639" s="1">
        <f>'ScienceDirect - Initial'!A642</f>
        <v>0</v>
      </c>
      <c r="B639" s="1">
        <f>'ScienceDirect - Initial'!B642</f>
        <v>2014</v>
      </c>
      <c r="C639" s="1" t="str">
        <f>'ScienceDirect - Initial'!C642</f>
        <v>Meng, Zhiqiang; Liu, Chang; Yu, Chengyang; Ma, Yuanye</v>
      </c>
      <c r="D639" s="1" t="str">
        <f>'ScienceDirect - Initial'!D642</f>
        <v>Transcranial direct current stimulation of the frontal-parietal-temporal area attenuates smoking behavior</v>
      </c>
      <c r="E639" s="1" t="str">
        <f>'ScienceDirect - Initial'!E642</f>
        <v>Journal of Psychiatric Research</v>
      </c>
      <c r="F639" s="1">
        <f>'ScienceDirect - Initial'!F642</f>
        <v>0</v>
      </c>
      <c r="H639" s="1">
        <v>0</v>
      </c>
      <c r="I639" s="1">
        <v>0</v>
      </c>
      <c r="J639" t="b">
        <f t="shared" si="9"/>
        <v>1</v>
      </c>
      <c r="K639" t="e">
        <f t="array" ref="K639">INDEX($A$7:$F$3066,SMALL(IF(COUNTIF($L$5,$H$7:$H$3066)*COUNTIF($L$5,$I$7:$I$3066),MATCH(ROW($A$7:$A$3066),ROW($A$7:$A$3066)),""),ROWS($B$1:B633)),COLUMNS($A$1:B635))</f>
        <v>#NUM!</v>
      </c>
      <c r="L639" t="e">
        <f t="array" ref="L639">INDEX($A$7:$F$3066,SMALL(IF(COUNTIF($L$5,$H$7:$H$3066)*COUNTIF($L$5,$I$7:$I$3066),MATCH(ROW($A$7:$A$3066),ROW($A$7:$A$3066)),""),ROWS($B$1:C633)),COLUMNS($A$1:C635))</f>
        <v>#NUM!</v>
      </c>
      <c r="M639" t="e">
        <f t="array" ref="M639">INDEX($A$7:$F$3066,SMALL(IF(COUNTIF($L$5,$H$7:$H$3066)*COUNTIF($L$5,$I$7:$I$3066),MATCH(ROW($A$7:$A$3066),ROW($A$7:$A$3066)),""),ROWS($B$1:D633)),COLUMNS($A$1:D635))</f>
        <v>#NUM!</v>
      </c>
      <c r="N639" t="e">
        <f t="array" ref="N639">INDEX($A$7:$F$3066,SMALL(IF(COUNTIF($L$5,$H$7:$H$3066)*COUNTIF($L$5,$I$7:$I$3066),MATCH(ROW($A$7:$A$3066),ROW($A$7:$A$3066)),""),ROWS($B$1:E633)),COLUMNS($A$1:E635))</f>
        <v>#NUM!</v>
      </c>
      <c r="O639" t="e">
        <f t="array" ref="O639">INDEX($A$7:$F$3066,SMALL(IF(COUNTIF($L$5,$H$7:$H$3066)*COUNTIF($L$5,$I$7:$I$3066),MATCH(ROW($A$7:$A$3066),ROW($A$7:$A$3066)),""),ROWS($B$1:F633)),COLUMNS($A$1:F635))</f>
        <v>#NUM!</v>
      </c>
    </row>
    <row r="640" spans="1:15">
      <c r="A640" s="1">
        <f>'ScienceDirect - Initial'!A643</f>
        <v>0</v>
      </c>
      <c r="B640" s="1">
        <f>'ScienceDirect - Initial'!B643</f>
        <v>2012</v>
      </c>
      <c r="C640" s="1" t="str">
        <f>'ScienceDirect - Initial'!C643</f>
        <v>Conroy, Deirdre A.; Novick, Danielle M.; Swanson, Leslie M.</v>
      </c>
      <c r="D640" s="1" t="str">
        <f>'ScienceDirect - Initial'!D643</f>
        <v>Behavioral Management of Hypersomnia</v>
      </c>
      <c r="E640" s="1" t="str">
        <f>'ScienceDirect - Initial'!E643</f>
        <v>Hypersomnia</v>
      </c>
      <c r="F640" s="1">
        <f>'ScienceDirect - Initial'!F643</f>
        <v>0</v>
      </c>
      <c r="H640" s="1">
        <v>0</v>
      </c>
      <c r="I640" s="1">
        <v>0</v>
      </c>
      <c r="J640" t="b">
        <f t="shared" si="9"/>
        <v>1</v>
      </c>
      <c r="K640" t="e">
        <f t="array" ref="K640">INDEX($A$7:$F$3066,SMALL(IF(COUNTIF($L$5,$H$7:$H$3066)*COUNTIF($L$5,$I$7:$I$3066),MATCH(ROW($A$7:$A$3066),ROW($A$7:$A$3066)),""),ROWS($B$1:B634)),COLUMNS($A$1:B636))</f>
        <v>#NUM!</v>
      </c>
      <c r="L640" t="e">
        <f t="array" ref="L640">INDEX($A$7:$F$3066,SMALL(IF(COUNTIF($L$5,$H$7:$H$3066)*COUNTIF($L$5,$I$7:$I$3066),MATCH(ROW($A$7:$A$3066),ROW($A$7:$A$3066)),""),ROWS($B$1:C634)),COLUMNS($A$1:C636))</f>
        <v>#NUM!</v>
      </c>
      <c r="M640" t="e">
        <f t="array" ref="M640">INDEX($A$7:$F$3066,SMALL(IF(COUNTIF($L$5,$H$7:$H$3066)*COUNTIF($L$5,$I$7:$I$3066),MATCH(ROW($A$7:$A$3066),ROW($A$7:$A$3066)),""),ROWS($B$1:D634)),COLUMNS($A$1:D636))</f>
        <v>#NUM!</v>
      </c>
      <c r="N640" t="e">
        <f t="array" ref="N640">INDEX($A$7:$F$3066,SMALL(IF(COUNTIF($L$5,$H$7:$H$3066)*COUNTIF($L$5,$I$7:$I$3066),MATCH(ROW($A$7:$A$3066),ROW($A$7:$A$3066)),""),ROWS($B$1:E634)),COLUMNS($A$1:E636))</f>
        <v>#NUM!</v>
      </c>
      <c r="O640" t="e">
        <f t="array" ref="O640">INDEX($A$7:$F$3066,SMALL(IF(COUNTIF($L$5,$H$7:$H$3066)*COUNTIF($L$5,$I$7:$I$3066),MATCH(ROW($A$7:$A$3066),ROW($A$7:$A$3066)),""),ROWS($B$1:F634)),COLUMNS($A$1:F636))</f>
        <v>#NUM!</v>
      </c>
    </row>
    <row r="641" spans="1:15">
      <c r="A641" s="1">
        <f>'ScienceDirect - Initial'!A644</f>
        <v>0</v>
      </c>
      <c r="B641" s="1">
        <f>'ScienceDirect - Initial'!B644</f>
        <v>2020</v>
      </c>
      <c r="C641" s="1" t="str">
        <f>'ScienceDirect - Initial'!C644</f>
        <v>Takeuchi, Yuichi; Berényi, Antal</v>
      </c>
      <c r="D641" s="1" t="str">
        <f>'ScienceDirect - Initial'!D644</f>
        <v>Oscillotherapeutics – Time-targeted interventions in epilepsy and beyond</v>
      </c>
      <c r="E641" s="1" t="str">
        <f>'ScienceDirect - Initial'!E644</f>
        <v>Neuroscience Research</v>
      </c>
      <c r="F641" s="1">
        <f>'ScienceDirect - Initial'!F644</f>
        <v>0</v>
      </c>
      <c r="H641" s="1">
        <v>0</v>
      </c>
      <c r="I641" s="1">
        <v>0</v>
      </c>
      <c r="J641" t="b">
        <f t="shared" si="9"/>
        <v>1</v>
      </c>
      <c r="K641" t="e">
        <f t="array" ref="K641">INDEX($A$7:$F$3066,SMALL(IF(COUNTIF($L$5,$H$7:$H$3066)*COUNTIF($L$5,$I$7:$I$3066),MATCH(ROW($A$7:$A$3066),ROW($A$7:$A$3066)),""),ROWS($B$1:B635)),COLUMNS($A$1:B637))</f>
        <v>#NUM!</v>
      </c>
      <c r="L641" t="e">
        <f t="array" ref="L641">INDEX($A$7:$F$3066,SMALL(IF(COUNTIF($L$5,$H$7:$H$3066)*COUNTIF($L$5,$I$7:$I$3066),MATCH(ROW($A$7:$A$3066),ROW($A$7:$A$3066)),""),ROWS($B$1:C635)),COLUMNS($A$1:C637))</f>
        <v>#NUM!</v>
      </c>
      <c r="M641" t="e">
        <f t="array" ref="M641">INDEX($A$7:$F$3066,SMALL(IF(COUNTIF($L$5,$H$7:$H$3066)*COUNTIF($L$5,$I$7:$I$3066),MATCH(ROW($A$7:$A$3066),ROW($A$7:$A$3066)),""),ROWS($B$1:D635)),COLUMNS($A$1:D637))</f>
        <v>#NUM!</v>
      </c>
      <c r="N641" t="e">
        <f t="array" ref="N641">INDEX($A$7:$F$3066,SMALL(IF(COUNTIF($L$5,$H$7:$H$3066)*COUNTIF($L$5,$I$7:$I$3066),MATCH(ROW($A$7:$A$3066),ROW($A$7:$A$3066)),""),ROWS($B$1:E635)),COLUMNS($A$1:E637))</f>
        <v>#NUM!</v>
      </c>
      <c r="O641" t="e">
        <f t="array" ref="O641">INDEX($A$7:$F$3066,SMALL(IF(COUNTIF($L$5,$H$7:$H$3066)*COUNTIF($L$5,$I$7:$I$3066),MATCH(ROW($A$7:$A$3066),ROW($A$7:$A$3066)),""),ROWS($B$1:F635)),COLUMNS($A$1:F637))</f>
        <v>#NUM!</v>
      </c>
    </row>
    <row r="642" spans="1:15">
      <c r="A642" s="1">
        <f>'ScienceDirect - Initial'!A645</f>
        <v>0</v>
      </c>
      <c r="B642" s="1">
        <f>'ScienceDirect - Initial'!B645</f>
        <v>1996</v>
      </c>
      <c r="C642" s="1" t="str">
        <f>'ScienceDirect - Initial'!C645</f>
        <v>Wallace, Rodrick; Fullilove, Mindy Thompson; Flisher, Alan J.</v>
      </c>
      <c r="D642" s="1" t="str">
        <f>'ScienceDirect - Initial'!D645</f>
        <v>AIDS, violence and behavioral coding: Information theory, risk behavior and dynamic process on core-group sociogeographic networks</v>
      </c>
      <c r="E642" s="1" t="str">
        <f>'ScienceDirect - Initial'!E645</f>
        <v>Social Science &amp; Medicine</v>
      </c>
      <c r="F642" s="1">
        <f>'ScienceDirect - Initial'!F645</f>
        <v>0</v>
      </c>
      <c r="H642" s="1">
        <v>0</v>
      </c>
      <c r="I642" s="1">
        <v>0</v>
      </c>
      <c r="J642" t="b">
        <f t="shared" si="9"/>
        <v>1</v>
      </c>
      <c r="K642" t="e">
        <f t="array" ref="K642">INDEX($A$7:$F$3066,SMALL(IF(COUNTIF($L$5,$H$7:$H$3066)*COUNTIF($L$5,$I$7:$I$3066),MATCH(ROW($A$7:$A$3066),ROW($A$7:$A$3066)),""),ROWS($B$1:B636)),COLUMNS($A$1:B638))</f>
        <v>#NUM!</v>
      </c>
      <c r="L642" t="e">
        <f t="array" ref="L642">INDEX($A$7:$F$3066,SMALL(IF(COUNTIF($L$5,$H$7:$H$3066)*COUNTIF($L$5,$I$7:$I$3066),MATCH(ROW($A$7:$A$3066),ROW($A$7:$A$3066)),""),ROWS($B$1:C636)),COLUMNS($A$1:C638))</f>
        <v>#NUM!</v>
      </c>
      <c r="M642" t="e">
        <f t="array" ref="M642">INDEX($A$7:$F$3066,SMALL(IF(COUNTIF($L$5,$H$7:$H$3066)*COUNTIF($L$5,$I$7:$I$3066),MATCH(ROW($A$7:$A$3066),ROW($A$7:$A$3066)),""),ROWS($B$1:D636)),COLUMNS($A$1:D638))</f>
        <v>#NUM!</v>
      </c>
      <c r="N642" t="e">
        <f t="array" ref="N642">INDEX($A$7:$F$3066,SMALL(IF(COUNTIF($L$5,$H$7:$H$3066)*COUNTIF($L$5,$I$7:$I$3066),MATCH(ROW($A$7:$A$3066),ROW($A$7:$A$3066)),""),ROWS($B$1:E636)),COLUMNS($A$1:E638))</f>
        <v>#NUM!</v>
      </c>
      <c r="O642" t="e">
        <f t="array" ref="O642">INDEX($A$7:$F$3066,SMALL(IF(COUNTIF($L$5,$H$7:$H$3066)*COUNTIF($L$5,$I$7:$I$3066),MATCH(ROW($A$7:$A$3066),ROW($A$7:$A$3066)),""),ROWS($B$1:F636)),COLUMNS($A$1:F638))</f>
        <v>#NUM!</v>
      </c>
    </row>
    <row r="643" spans="1:15">
      <c r="A643" s="1">
        <f>'ScienceDirect - Initial'!A646</f>
        <v>0</v>
      </c>
      <c r="B643" s="1">
        <f>'ScienceDirect - Initial'!B646</f>
        <v>2019</v>
      </c>
      <c r="C643" s="1" t="str">
        <f>'ScienceDirect - Initial'!C646</f>
        <v>Rao, Rajesh PN</v>
      </c>
      <c r="D643" s="1" t="str">
        <f>'ScienceDirect - Initial'!D646</f>
        <v>Towards neural co-processors for the brain: combining decoding and encoding in brain–computer interfaces</v>
      </c>
      <c r="E643" s="1" t="str">
        <f>'ScienceDirect - Initial'!E646</f>
        <v>Machine Learning, Big Data, and Neuroscience</v>
      </c>
      <c r="F643" s="1">
        <f>'ScienceDirect - Initial'!F646</f>
        <v>0</v>
      </c>
      <c r="H643" s="1">
        <v>0</v>
      </c>
      <c r="I643" s="1">
        <v>0</v>
      </c>
      <c r="J643" t="b">
        <f t="shared" si="9"/>
        <v>1</v>
      </c>
      <c r="K643" t="e">
        <f t="array" ref="K643">INDEX($A$7:$F$3066,SMALL(IF(COUNTIF($L$5,$H$7:$H$3066)*COUNTIF($L$5,$I$7:$I$3066),MATCH(ROW($A$7:$A$3066),ROW($A$7:$A$3066)),""),ROWS($B$1:B637)),COLUMNS($A$1:B639))</f>
        <v>#NUM!</v>
      </c>
      <c r="L643" t="e">
        <f t="array" ref="L643">INDEX($A$7:$F$3066,SMALL(IF(COUNTIF($L$5,$H$7:$H$3066)*COUNTIF($L$5,$I$7:$I$3066),MATCH(ROW($A$7:$A$3066),ROW($A$7:$A$3066)),""),ROWS($B$1:C637)),COLUMNS($A$1:C639))</f>
        <v>#NUM!</v>
      </c>
      <c r="M643" t="e">
        <f t="array" ref="M643">INDEX($A$7:$F$3066,SMALL(IF(COUNTIF($L$5,$H$7:$H$3066)*COUNTIF($L$5,$I$7:$I$3066),MATCH(ROW($A$7:$A$3066),ROW($A$7:$A$3066)),""),ROWS($B$1:D637)),COLUMNS($A$1:D639))</f>
        <v>#NUM!</v>
      </c>
      <c r="N643" t="e">
        <f t="array" ref="N643">INDEX($A$7:$F$3066,SMALL(IF(COUNTIF($L$5,$H$7:$H$3066)*COUNTIF($L$5,$I$7:$I$3066),MATCH(ROW($A$7:$A$3066),ROW($A$7:$A$3066)),""),ROWS($B$1:E637)),COLUMNS($A$1:E639))</f>
        <v>#NUM!</v>
      </c>
      <c r="O643" t="e">
        <f t="array" ref="O643">INDEX($A$7:$F$3066,SMALL(IF(COUNTIF($L$5,$H$7:$H$3066)*COUNTIF($L$5,$I$7:$I$3066),MATCH(ROW($A$7:$A$3066),ROW($A$7:$A$3066)),""),ROWS($B$1:F637)),COLUMNS($A$1:F639))</f>
        <v>#NUM!</v>
      </c>
    </row>
    <row r="644" spans="1:15">
      <c r="A644" s="1">
        <f>'ScienceDirect - Initial'!A647</f>
        <v>0</v>
      </c>
      <c r="B644" s="1">
        <f>'ScienceDirect - Initial'!B647</f>
        <v>2014</v>
      </c>
      <c r="C644" s="1" t="str">
        <f>'ScienceDirect - Initial'!C647</f>
        <v>DeMeuse, M.T.; Kiss, G.</v>
      </c>
      <c r="D644" s="1" t="str">
        <f>'ScienceDirect - Initial'!D647</f>
        <v>5 - Liquid crystal polymers (LCPs) as a reinforcement in high temperature polymer blends</v>
      </c>
      <c r="E644" s="1" t="str">
        <f>'ScienceDirect - Initial'!E647</f>
        <v>High Temperature Polymer Blends</v>
      </c>
      <c r="F644" s="1" t="str">
        <f>'ScienceDirect - Initial'!F647</f>
        <v>978-1-84569-785-3</v>
      </c>
      <c r="H644" s="1">
        <v>0</v>
      </c>
      <c r="I644" s="1">
        <v>0</v>
      </c>
      <c r="J644" t="b">
        <f t="shared" si="9"/>
        <v>1</v>
      </c>
      <c r="K644" t="e">
        <f t="array" ref="K644">INDEX($A$7:$F$3066,SMALL(IF(COUNTIF($L$5,$H$7:$H$3066)*COUNTIF($L$5,$I$7:$I$3066),MATCH(ROW($A$7:$A$3066),ROW($A$7:$A$3066)),""),ROWS($B$1:B638)),COLUMNS($A$1:B640))</f>
        <v>#NUM!</v>
      </c>
      <c r="L644" t="e">
        <f t="array" ref="L644">INDEX($A$7:$F$3066,SMALL(IF(COUNTIF($L$5,$H$7:$H$3066)*COUNTIF($L$5,$I$7:$I$3066),MATCH(ROW($A$7:$A$3066),ROW($A$7:$A$3066)),""),ROWS($B$1:C638)),COLUMNS($A$1:C640))</f>
        <v>#NUM!</v>
      </c>
      <c r="M644" t="e">
        <f t="array" ref="M644">INDEX($A$7:$F$3066,SMALL(IF(COUNTIF($L$5,$H$7:$H$3066)*COUNTIF($L$5,$I$7:$I$3066),MATCH(ROW($A$7:$A$3066),ROW($A$7:$A$3066)),""),ROWS($B$1:D638)),COLUMNS($A$1:D640))</f>
        <v>#NUM!</v>
      </c>
      <c r="N644" t="e">
        <f t="array" ref="N644">INDEX($A$7:$F$3066,SMALL(IF(COUNTIF($L$5,$H$7:$H$3066)*COUNTIF($L$5,$I$7:$I$3066),MATCH(ROW($A$7:$A$3066),ROW($A$7:$A$3066)),""),ROWS($B$1:E638)),COLUMNS($A$1:E640))</f>
        <v>#NUM!</v>
      </c>
      <c r="O644" t="e">
        <f t="array" ref="O644">INDEX($A$7:$F$3066,SMALL(IF(COUNTIF($L$5,$H$7:$H$3066)*COUNTIF($L$5,$I$7:$I$3066),MATCH(ROW($A$7:$A$3066),ROW($A$7:$A$3066)),""),ROWS($B$1:F638)),COLUMNS($A$1:F640))</f>
        <v>#NUM!</v>
      </c>
    </row>
    <row r="645" spans="1:15">
      <c r="A645" s="1">
        <f>'ScienceDirect - Initial'!A648</f>
        <v>0</v>
      </c>
      <c r="B645" s="1">
        <f>'ScienceDirect - Initial'!B648</f>
        <v>2015</v>
      </c>
      <c r="C645" s="1" t="str">
        <f>'ScienceDirect - Initial'!C648</f>
        <v>Epstein, Robert</v>
      </c>
      <c r="D645" s="1" t="str">
        <f>'ScienceDirect - Initial'!D648</f>
        <v>Chapter 13 - Of Course Animals Are Creative: Insights from Generativity Theory</v>
      </c>
      <c r="E645" s="1" t="str">
        <f>'ScienceDirect - Initial'!E648</f>
        <v>Animal Creativity and Innovation</v>
      </c>
      <c r="F645" s="1" t="str">
        <f>'ScienceDirect - Initial'!F648</f>
        <v>978-0-12-800648-1</v>
      </c>
      <c r="H645" s="1">
        <v>0</v>
      </c>
      <c r="I645" s="1">
        <v>0</v>
      </c>
      <c r="J645" t="b">
        <f t="shared" si="9"/>
        <v>1</v>
      </c>
      <c r="K645" t="e">
        <f t="array" ref="K645">INDEX($A$7:$F$3066,SMALL(IF(COUNTIF($L$5,$H$7:$H$3066)*COUNTIF($L$5,$I$7:$I$3066),MATCH(ROW($A$7:$A$3066),ROW($A$7:$A$3066)),""),ROWS($B$1:B639)),COLUMNS($A$1:B641))</f>
        <v>#NUM!</v>
      </c>
      <c r="L645" t="e">
        <f t="array" ref="L645">INDEX($A$7:$F$3066,SMALL(IF(COUNTIF($L$5,$H$7:$H$3066)*COUNTIF($L$5,$I$7:$I$3066),MATCH(ROW($A$7:$A$3066),ROW($A$7:$A$3066)),""),ROWS($B$1:C639)),COLUMNS($A$1:C641))</f>
        <v>#NUM!</v>
      </c>
      <c r="M645" t="e">
        <f t="array" ref="M645">INDEX($A$7:$F$3066,SMALL(IF(COUNTIF($L$5,$H$7:$H$3066)*COUNTIF($L$5,$I$7:$I$3066),MATCH(ROW($A$7:$A$3066),ROW($A$7:$A$3066)),""),ROWS($B$1:D639)),COLUMNS($A$1:D641))</f>
        <v>#NUM!</v>
      </c>
      <c r="N645" t="e">
        <f t="array" ref="N645">INDEX($A$7:$F$3066,SMALL(IF(COUNTIF($L$5,$H$7:$H$3066)*COUNTIF($L$5,$I$7:$I$3066),MATCH(ROW($A$7:$A$3066),ROW($A$7:$A$3066)),""),ROWS($B$1:E639)),COLUMNS($A$1:E641))</f>
        <v>#NUM!</v>
      </c>
      <c r="O645" t="e">
        <f t="array" ref="O645">INDEX($A$7:$F$3066,SMALL(IF(COUNTIF($L$5,$H$7:$H$3066)*COUNTIF($L$5,$I$7:$I$3066),MATCH(ROW($A$7:$A$3066),ROW($A$7:$A$3066)),""),ROWS($B$1:F639)),COLUMNS($A$1:F641))</f>
        <v>#NUM!</v>
      </c>
    </row>
    <row r="646" spans="1:15">
      <c r="A646" s="1">
        <f>'ScienceDirect - Initial'!A649</f>
        <v>0</v>
      </c>
      <c r="B646" s="1">
        <f>'ScienceDirect - Initial'!B649</f>
        <v>2000</v>
      </c>
      <c r="C646" s="1" t="str">
        <f>'ScienceDirect - Initial'!C649</f>
        <v>Lejeune, H; Huynen, M.C; Ferrara, A</v>
      </c>
      <c r="D646" s="1" t="str">
        <f>'ScienceDirect - Initial'!D649</f>
        <v>Temporal differentiation in two strains of small rodents: a wood mouse (Apodemus sylvaticus) and an albino mouse (Mus musculus OF1)</v>
      </c>
      <c r="E646" s="1" t="str">
        <f>'ScienceDirect - Initial'!E649</f>
        <v>Behavioural Processes</v>
      </c>
      <c r="F646" s="1">
        <f>'ScienceDirect - Initial'!F649</f>
        <v>0</v>
      </c>
      <c r="H646" s="1">
        <v>0</v>
      </c>
      <c r="I646" s="1">
        <v>0</v>
      </c>
      <c r="J646" t="b">
        <f t="shared" si="9"/>
        <v>1</v>
      </c>
      <c r="K646" t="e">
        <f t="array" ref="K646">INDEX($A$7:$F$3066,SMALL(IF(COUNTIF($L$5,$H$7:$H$3066)*COUNTIF($L$5,$I$7:$I$3066),MATCH(ROW($A$7:$A$3066),ROW($A$7:$A$3066)),""),ROWS($B$1:B640)),COLUMNS($A$1:B642))</f>
        <v>#NUM!</v>
      </c>
      <c r="L646" t="e">
        <f t="array" ref="L646">INDEX($A$7:$F$3066,SMALL(IF(COUNTIF($L$5,$H$7:$H$3066)*COUNTIF($L$5,$I$7:$I$3066),MATCH(ROW($A$7:$A$3066),ROW($A$7:$A$3066)),""),ROWS($B$1:C640)),COLUMNS($A$1:C642))</f>
        <v>#NUM!</v>
      </c>
      <c r="M646" t="e">
        <f t="array" ref="M646">INDEX($A$7:$F$3066,SMALL(IF(COUNTIF($L$5,$H$7:$H$3066)*COUNTIF($L$5,$I$7:$I$3066),MATCH(ROW($A$7:$A$3066),ROW($A$7:$A$3066)),""),ROWS($B$1:D640)),COLUMNS($A$1:D642))</f>
        <v>#NUM!</v>
      </c>
      <c r="N646" t="e">
        <f t="array" ref="N646">INDEX($A$7:$F$3066,SMALL(IF(COUNTIF($L$5,$H$7:$H$3066)*COUNTIF($L$5,$I$7:$I$3066),MATCH(ROW($A$7:$A$3066),ROW($A$7:$A$3066)),""),ROWS($B$1:E640)),COLUMNS($A$1:E642))</f>
        <v>#NUM!</v>
      </c>
      <c r="O646" t="e">
        <f t="array" ref="O646">INDEX($A$7:$F$3066,SMALL(IF(COUNTIF($L$5,$H$7:$H$3066)*COUNTIF($L$5,$I$7:$I$3066),MATCH(ROW($A$7:$A$3066),ROW($A$7:$A$3066)),""),ROWS($B$1:F640)),COLUMNS($A$1:F642))</f>
        <v>#NUM!</v>
      </c>
    </row>
    <row r="647" spans="1:15">
      <c r="A647" s="1">
        <f>'ScienceDirect - Initial'!A650</f>
        <v>0</v>
      </c>
      <c r="B647" s="1">
        <f>'ScienceDirect - Initial'!B650</f>
        <v>2020</v>
      </c>
      <c r="C647" s="1" t="str">
        <f>'ScienceDirect - Initial'!C650</f>
        <v>O'Hegarty, Richard; Kinnane, Oliver</v>
      </c>
      <c r="D647" s="1" t="str">
        <f>'ScienceDirect - Initial'!D650</f>
        <v>Review of precast concrete sandwich panels and their innovations</v>
      </c>
      <c r="E647" s="1" t="str">
        <f>'ScienceDirect - Initial'!E650</f>
        <v>Construction and Building Materials</v>
      </c>
      <c r="F647" s="1">
        <f>'ScienceDirect - Initial'!F650</f>
        <v>0</v>
      </c>
      <c r="H647" s="1">
        <v>0</v>
      </c>
      <c r="I647" s="1">
        <v>0</v>
      </c>
      <c r="J647" t="b">
        <f t="shared" si="9"/>
        <v>1</v>
      </c>
      <c r="K647" t="e">
        <f t="array" ref="K647">INDEX($A$7:$F$3066,SMALL(IF(COUNTIF($L$5,$H$7:$H$3066)*COUNTIF($L$5,$I$7:$I$3066),MATCH(ROW($A$7:$A$3066),ROW($A$7:$A$3066)),""),ROWS($B$1:B641)),COLUMNS($A$1:B643))</f>
        <v>#NUM!</v>
      </c>
      <c r="L647" t="e">
        <f t="array" ref="L647">INDEX($A$7:$F$3066,SMALL(IF(COUNTIF($L$5,$H$7:$H$3066)*COUNTIF($L$5,$I$7:$I$3066),MATCH(ROW($A$7:$A$3066),ROW($A$7:$A$3066)),""),ROWS($B$1:C641)),COLUMNS($A$1:C643))</f>
        <v>#NUM!</v>
      </c>
      <c r="M647" t="e">
        <f t="array" ref="M647">INDEX($A$7:$F$3066,SMALL(IF(COUNTIF($L$5,$H$7:$H$3066)*COUNTIF($L$5,$I$7:$I$3066),MATCH(ROW($A$7:$A$3066),ROW($A$7:$A$3066)),""),ROWS($B$1:D641)),COLUMNS($A$1:D643))</f>
        <v>#NUM!</v>
      </c>
      <c r="N647" t="e">
        <f t="array" ref="N647">INDEX($A$7:$F$3066,SMALL(IF(COUNTIF($L$5,$H$7:$H$3066)*COUNTIF($L$5,$I$7:$I$3066),MATCH(ROW($A$7:$A$3066),ROW($A$7:$A$3066)),""),ROWS($B$1:E641)),COLUMNS($A$1:E643))</f>
        <v>#NUM!</v>
      </c>
      <c r="O647" t="e">
        <f t="array" ref="O647">INDEX($A$7:$F$3066,SMALL(IF(COUNTIF($L$5,$H$7:$H$3066)*COUNTIF($L$5,$I$7:$I$3066),MATCH(ROW($A$7:$A$3066),ROW($A$7:$A$3066)),""),ROWS($B$1:F641)),COLUMNS($A$1:F643))</f>
        <v>#NUM!</v>
      </c>
    </row>
    <row r="648" spans="1:15">
      <c r="A648" s="1">
        <f>'ScienceDirect - Initial'!A651</f>
        <v>0</v>
      </c>
      <c r="B648" s="1">
        <f>'ScienceDirect - Initial'!B651</f>
        <v>2014</v>
      </c>
      <c r="C648" s="1" t="str">
        <f>'ScienceDirect - Initial'!C651</f>
        <v>Schumacher, M.; Mattern, C.; Ghoumari, A.; Oudinet, J.P.; Liere, P.; Labombarda, F.; Sitruk-Ware, R.; De Nicola, A.F.; Guennoun, R.</v>
      </c>
      <c r="D648" s="1" t="str">
        <f>'ScienceDirect - Initial'!D651</f>
        <v>Revisiting the roles of progesterone and allopregnanolone in the nervous system: Resurgence of the progesterone receptors</v>
      </c>
      <c r="E648" s="1" t="str">
        <f>'ScienceDirect - Initial'!E651</f>
        <v>Allopregnanolone: State of the Art</v>
      </c>
      <c r="F648" s="1">
        <f>'ScienceDirect - Initial'!F651</f>
        <v>0</v>
      </c>
      <c r="H648" s="1">
        <v>0</v>
      </c>
      <c r="I648" s="1">
        <v>0</v>
      </c>
      <c r="J648" t="b">
        <f t="shared" ref="J648:J711" si="10">IF(ISBLANK(I648),FALSE,IF(EXACT(H648, I648),TRUE,FALSE))</f>
        <v>1</v>
      </c>
      <c r="K648" t="e">
        <f t="array" ref="K648">INDEX($A$7:$F$3066,SMALL(IF(COUNTIF($L$5,$H$7:$H$3066)*COUNTIF($L$5,$I$7:$I$3066),MATCH(ROW($A$7:$A$3066),ROW($A$7:$A$3066)),""),ROWS($B$1:B642)),COLUMNS($A$1:B644))</f>
        <v>#NUM!</v>
      </c>
      <c r="L648" t="e">
        <f t="array" ref="L648">INDEX($A$7:$F$3066,SMALL(IF(COUNTIF($L$5,$H$7:$H$3066)*COUNTIF($L$5,$I$7:$I$3066),MATCH(ROW($A$7:$A$3066),ROW($A$7:$A$3066)),""),ROWS($B$1:C642)),COLUMNS($A$1:C644))</f>
        <v>#NUM!</v>
      </c>
      <c r="M648" t="e">
        <f t="array" ref="M648">INDEX($A$7:$F$3066,SMALL(IF(COUNTIF($L$5,$H$7:$H$3066)*COUNTIF($L$5,$I$7:$I$3066),MATCH(ROW($A$7:$A$3066),ROW($A$7:$A$3066)),""),ROWS($B$1:D642)),COLUMNS($A$1:D644))</f>
        <v>#NUM!</v>
      </c>
      <c r="N648" t="e">
        <f t="array" ref="N648">INDEX($A$7:$F$3066,SMALL(IF(COUNTIF($L$5,$H$7:$H$3066)*COUNTIF($L$5,$I$7:$I$3066),MATCH(ROW($A$7:$A$3066),ROW($A$7:$A$3066)),""),ROWS($B$1:E642)),COLUMNS($A$1:E644))</f>
        <v>#NUM!</v>
      </c>
      <c r="O648" t="e">
        <f t="array" ref="O648">INDEX($A$7:$F$3066,SMALL(IF(COUNTIF($L$5,$H$7:$H$3066)*COUNTIF($L$5,$I$7:$I$3066),MATCH(ROW($A$7:$A$3066),ROW($A$7:$A$3066)),""),ROWS($B$1:F642)),COLUMNS($A$1:F644))</f>
        <v>#NUM!</v>
      </c>
    </row>
    <row r="649" spans="1:15">
      <c r="A649" s="1">
        <f>'ScienceDirect - Initial'!A652</f>
        <v>0</v>
      </c>
      <c r="B649" s="1">
        <f>'ScienceDirect - Initial'!B652</f>
        <v>2015</v>
      </c>
      <c r="C649" s="1" t="str">
        <f>'ScienceDirect - Initial'!C652</f>
        <v>Nicely, Annmarie; Day, Jonathan; Sydnor, Sandra; Mohd Ghazali, Raslinda</v>
      </c>
      <c r="D649" s="1" t="str">
        <f>'ScienceDirect - Initial'!D652</f>
        <v>Sustainably changing small traders' harassment behaviors – A theoretical framework</v>
      </c>
      <c r="E649" s="1" t="str">
        <f>'ScienceDirect - Initial'!E652</f>
        <v>Tourism Management</v>
      </c>
      <c r="F649" s="1">
        <f>'ScienceDirect - Initial'!F652</f>
        <v>0</v>
      </c>
      <c r="H649" s="1">
        <v>0</v>
      </c>
      <c r="I649" s="1">
        <v>0</v>
      </c>
      <c r="J649" t="b">
        <f t="shared" si="10"/>
        <v>1</v>
      </c>
      <c r="K649" t="e">
        <f t="array" ref="K649">INDEX($A$7:$F$3066,SMALL(IF(COUNTIF($L$5,$H$7:$H$3066)*COUNTIF($L$5,$I$7:$I$3066),MATCH(ROW($A$7:$A$3066),ROW($A$7:$A$3066)),""),ROWS($B$1:B643)),COLUMNS($A$1:B645))</f>
        <v>#NUM!</v>
      </c>
      <c r="L649" t="e">
        <f t="array" ref="L649">INDEX($A$7:$F$3066,SMALL(IF(COUNTIF($L$5,$H$7:$H$3066)*COUNTIF($L$5,$I$7:$I$3066),MATCH(ROW($A$7:$A$3066),ROW($A$7:$A$3066)),""),ROWS($B$1:C643)),COLUMNS($A$1:C645))</f>
        <v>#NUM!</v>
      </c>
      <c r="M649" t="e">
        <f t="array" ref="M649">INDEX($A$7:$F$3066,SMALL(IF(COUNTIF($L$5,$H$7:$H$3066)*COUNTIF($L$5,$I$7:$I$3066),MATCH(ROW($A$7:$A$3066),ROW($A$7:$A$3066)),""),ROWS($B$1:D643)),COLUMNS($A$1:D645))</f>
        <v>#NUM!</v>
      </c>
      <c r="N649" t="e">
        <f t="array" ref="N649">INDEX($A$7:$F$3066,SMALL(IF(COUNTIF($L$5,$H$7:$H$3066)*COUNTIF($L$5,$I$7:$I$3066),MATCH(ROW($A$7:$A$3066),ROW($A$7:$A$3066)),""),ROWS($B$1:E643)),COLUMNS($A$1:E645))</f>
        <v>#NUM!</v>
      </c>
      <c r="O649" t="e">
        <f t="array" ref="O649">INDEX($A$7:$F$3066,SMALL(IF(COUNTIF($L$5,$H$7:$H$3066)*COUNTIF($L$5,$I$7:$I$3066),MATCH(ROW($A$7:$A$3066),ROW($A$7:$A$3066)),""),ROWS($B$1:F643)),COLUMNS($A$1:F645))</f>
        <v>#NUM!</v>
      </c>
    </row>
    <row r="650" spans="1:15">
      <c r="A650" s="1">
        <f>'ScienceDirect - Initial'!A653</f>
        <v>0</v>
      </c>
      <c r="B650" s="1">
        <f>'ScienceDirect - Initial'!B653</f>
        <v>2017</v>
      </c>
      <c r="C650" s="1" t="str">
        <f>'ScienceDirect - Initial'!C653</f>
        <v>Spence, Susan H.; Donovan, Caroline L.; March, Sonja; Kenardy, Justin A.; Hearn, Cate S.</v>
      </c>
      <c r="D650" s="1" t="str">
        <f>'ScienceDirect - Initial'!D653</f>
        <v>Generic versus disorder specific cognitive behavior therapy for social anxiety disorder in youth: A randomized controlled trial using internet delivery</v>
      </c>
      <c r="E650" s="1" t="str">
        <f>'ScienceDirect - Initial'!E653</f>
        <v>Behaviour Research and Therapy</v>
      </c>
      <c r="F650" s="1">
        <f>'ScienceDirect - Initial'!F653</f>
        <v>0</v>
      </c>
      <c r="H650" s="1">
        <v>0</v>
      </c>
      <c r="I650" s="1">
        <v>0</v>
      </c>
      <c r="J650" t="b">
        <f t="shared" si="10"/>
        <v>1</v>
      </c>
      <c r="K650" t="e">
        <f t="array" ref="K650">INDEX($A$7:$F$3066,SMALL(IF(COUNTIF($L$5,$H$7:$H$3066)*COUNTIF($L$5,$I$7:$I$3066),MATCH(ROW($A$7:$A$3066),ROW($A$7:$A$3066)),""),ROWS($B$1:B644)),COLUMNS($A$1:B646))</f>
        <v>#NUM!</v>
      </c>
      <c r="L650" t="e">
        <f t="array" ref="L650">INDEX($A$7:$F$3066,SMALL(IF(COUNTIF($L$5,$H$7:$H$3066)*COUNTIF($L$5,$I$7:$I$3066),MATCH(ROW($A$7:$A$3066),ROW($A$7:$A$3066)),""),ROWS($B$1:C644)),COLUMNS($A$1:C646))</f>
        <v>#NUM!</v>
      </c>
      <c r="M650" t="e">
        <f t="array" ref="M650">INDEX($A$7:$F$3066,SMALL(IF(COUNTIF($L$5,$H$7:$H$3066)*COUNTIF($L$5,$I$7:$I$3066),MATCH(ROW($A$7:$A$3066),ROW($A$7:$A$3066)),""),ROWS($B$1:D644)),COLUMNS($A$1:D646))</f>
        <v>#NUM!</v>
      </c>
      <c r="N650" t="e">
        <f t="array" ref="N650">INDEX($A$7:$F$3066,SMALL(IF(COUNTIF($L$5,$H$7:$H$3066)*COUNTIF($L$5,$I$7:$I$3066),MATCH(ROW($A$7:$A$3066),ROW($A$7:$A$3066)),""),ROWS($B$1:E644)),COLUMNS($A$1:E646))</f>
        <v>#NUM!</v>
      </c>
      <c r="O650" t="e">
        <f t="array" ref="O650">INDEX($A$7:$F$3066,SMALL(IF(COUNTIF($L$5,$H$7:$H$3066)*COUNTIF($L$5,$I$7:$I$3066),MATCH(ROW($A$7:$A$3066),ROW($A$7:$A$3066)),""),ROWS($B$1:F644)),COLUMNS($A$1:F646))</f>
        <v>#NUM!</v>
      </c>
    </row>
    <row r="651" spans="1:15">
      <c r="A651" s="1">
        <f>'ScienceDirect - Initial'!A654</f>
        <v>0</v>
      </c>
      <c r="B651" s="1">
        <f>'ScienceDirect - Initial'!B654</f>
        <v>1994</v>
      </c>
      <c r="C651" s="1" t="str">
        <f>'ScienceDirect - Initial'!C654</f>
        <v>Galindo, F.; Broom, D.M.</v>
      </c>
      <c r="D651" s="1" t="str">
        <f>'ScienceDirect - Initial'!D654</f>
        <v>How does social behaviour of dairy cows affect the occurrence of lameness?</v>
      </c>
      <c r="E651" s="1" t="str">
        <f>'ScienceDirect - Initial'!E654</f>
        <v>Applied Animal Behaviour Science</v>
      </c>
      <c r="F651" s="1">
        <f>'ScienceDirect - Initial'!F654</f>
        <v>0</v>
      </c>
      <c r="H651" s="1">
        <v>0</v>
      </c>
      <c r="I651" s="1">
        <v>0</v>
      </c>
      <c r="J651" t="b">
        <f t="shared" si="10"/>
        <v>1</v>
      </c>
      <c r="K651" t="e">
        <f t="array" ref="K651">INDEX($A$7:$F$3066,SMALL(IF(COUNTIF($L$5,$H$7:$H$3066)*COUNTIF($L$5,$I$7:$I$3066),MATCH(ROW($A$7:$A$3066),ROW($A$7:$A$3066)),""),ROWS($B$1:B645)),COLUMNS($A$1:B647))</f>
        <v>#NUM!</v>
      </c>
      <c r="L651" t="e">
        <f t="array" ref="L651">INDEX($A$7:$F$3066,SMALL(IF(COUNTIF($L$5,$H$7:$H$3066)*COUNTIF($L$5,$I$7:$I$3066),MATCH(ROW($A$7:$A$3066),ROW($A$7:$A$3066)),""),ROWS($B$1:C645)),COLUMNS($A$1:C647))</f>
        <v>#NUM!</v>
      </c>
      <c r="M651" t="e">
        <f t="array" ref="M651">INDEX($A$7:$F$3066,SMALL(IF(COUNTIF($L$5,$H$7:$H$3066)*COUNTIF($L$5,$I$7:$I$3066),MATCH(ROW($A$7:$A$3066),ROW($A$7:$A$3066)),""),ROWS($B$1:D645)),COLUMNS($A$1:D647))</f>
        <v>#NUM!</v>
      </c>
      <c r="N651" t="e">
        <f t="array" ref="N651">INDEX($A$7:$F$3066,SMALL(IF(COUNTIF($L$5,$H$7:$H$3066)*COUNTIF($L$5,$I$7:$I$3066),MATCH(ROW($A$7:$A$3066),ROW($A$7:$A$3066)),""),ROWS($B$1:E645)),COLUMNS($A$1:E647))</f>
        <v>#NUM!</v>
      </c>
      <c r="O651" t="e">
        <f t="array" ref="O651">INDEX($A$7:$F$3066,SMALL(IF(COUNTIF($L$5,$H$7:$H$3066)*COUNTIF($L$5,$I$7:$I$3066),MATCH(ROW($A$7:$A$3066),ROW($A$7:$A$3066)),""),ROWS($B$1:F645)),COLUMNS($A$1:F647))</f>
        <v>#NUM!</v>
      </c>
    </row>
    <row r="652" spans="1:15">
      <c r="A652" s="1">
        <f>'ScienceDirect - Initial'!A655</f>
        <v>0</v>
      </c>
      <c r="B652" s="1">
        <f>'ScienceDirect - Initial'!B655</f>
        <v>2011</v>
      </c>
      <c r="C652" s="1" t="str">
        <f>'ScienceDirect - Initial'!C655</f>
        <v>Theodore, Peter S.</v>
      </c>
      <c r="D652" s="1" t="str">
        <f>'ScienceDirect - Initial'!D655</f>
        <v>9 - Sex, Drugs, and HIV (Clinical Issues and Assessment Strategies)</v>
      </c>
      <c r="E652" s="1" t="str">
        <f>'ScienceDirect - Initial'!E655</f>
        <v>The Initial Psychotherapy Interview</v>
      </c>
      <c r="F652" s="1" t="str">
        <f>'ScienceDirect - Initial'!F655</f>
        <v>978-0-12-385146-8</v>
      </c>
      <c r="H652" s="1">
        <v>0</v>
      </c>
      <c r="I652" s="1">
        <v>0</v>
      </c>
      <c r="J652" t="b">
        <f t="shared" si="10"/>
        <v>1</v>
      </c>
      <c r="K652" t="e">
        <f t="array" ref="K652">INDEX($A$7:$F$3066,SMALL(IF(COUNTIF($L$5,$H$7:$H$3066)*COUNTIF($L$5,$I$7:$I$3066),MATCH(ROW($A$7:$A$3066),ROW($A$7:$A$3066)),""),ROWS($B$1:B646)),COLUMNS($A$1:B648))</f>
        <v>#NUM!</v>
      </c>
      <c r="L652" t="e">
        <f t="array" ref="L652">INDEX($A$7:$F$3066,SMALL(IF(COUNTIF($L$5,$H$7:$H$3066)*COUNTIF($L$5,$I$7:$I$3066),MATCH(ROW($A$7:$A$3066),ROW($A$7:$A$3066)),""),ROWS($B$1:C646)),COLUMNS($A$1:C648))</f>
        <v>#NUM!</v>
      </c>
      <c r="M652" t="e">
        <f t="array" ref="M652">INDEX($A$7:$F$3066,SMALL(IF(COUNTIF($L$5,$H$7:$H$3066)*COUNTIF($L$5,$I$7:$I$3066),MATCH(ROW($A$7:$A$3066),ROW($A$7:$A$3066)),""),ROWS($B$1:D646)),COLUMNS($A$1:D648))</f>
        <v>#NUM!</v>
      </c>
      <c r="N652" t="e">
        <f t="array" ref="N652">INDEX($A$7:$F$3066,SMALL(IF(COUNTIF($L$5,$H$7:$H$3066)*COUNTIF($L$5,$I$7:$I$3066),MATCH(ROW($A$7:$A$3066),ROW($A$7:$A$3066)),""),ROWS($B$1:E646)),COLUMNS($A$1:E648))</f>
        <v>#NUM!</v>
      </c>
      <c r="O652" t="e">
        <f t="array" ref="O652">INDEX($A$7:$F$3066,SMALL(IF(COUNTIF($L$5,$H$7:$H$3066)*COUNTIF($L$5,$I$7:$I$3066),MATCH(ROW($A$7:$A$3066),ROW($A$7:$A$3066)),""),ROWS($B$1:F646)),COLUMNS($A$1:F648))</f>
        <v>#NUM!</v>
      </c>
    </row>
    <row r="653" spans="1:15">
      <c r="A653" s="1">
        <f>'ScienceDirect - Initial'!A656</f>
        <v>0</v>
      </c>
      <c r="B653" s="1">
        <f>'ScienceDirect - Initial'!B656</f>
        <v>2007</v>
      </c>
      <c r="C653" s="1">
        <f>'ScienceDirect - Initial'!C656</f>
        <v>0</v>
      </c>
      <c r="D653" s="1" t="str">
        <f>'ScienceDirect - Initial'!D656</f>
        <v>Subject index of volume 74</v>
      </c>
      <c r="E653" s="1" t="str">
        <f>'ScienceDirect - Initial'!E656</f>
        <v>Behavioural Processes</v>
      </c>
      <c r="F653" s="1">
        <f>'ScienceDirect - Initial'!F656</f>
        <v>0</v>
      </c>
      <c r="H653" s="1">
        <v>0</v>
      </c>
      <c r="I653" s="1">
        <v>0</v>
      </c>
      <c r="J653" t="b">
        <f t="shared" si="10"/>
        <v>1</v>
      </c>
      <c r="K653" t="e">
        <f t="array" ref="K653">INDEX($A$7:$F$3066,SMALL(IF(COUNTIF($L$5,$H$7:$H$3066)*COUNTIF($L$5,$I$7:$I$3066),MATCH(ROW($A$7:$A$3066),ROW($A$7:$A$3066)),""),ROWS($B$1:B647)),COLUMNS($A$1:B649))</f>
        <v>#NUM!</v>
      </c>
      <c r="L653" t="e">
        <f t="array" ref="L653">INDEX($A$7:$F$3066,SMALL(IF(COUNTIF($L$5,$H$7:$H$3066)*COUNTIF($L$5,$I$7:$I$3066),MATCH(ROW($A$7:$A$3066),ROW($A$7:$A$3066)),""),ROWS($B$1:C647)),COLUMNS($A$1:C649))</f>
        <v>#NUM!</v>
      </c>
      <c r="M653" t="e">
        <f t="array" ref="M653">INDEX($A$7:$F$3066,SMALL(IF(COUNTIF($L$5,$H$7:$H$3066)*COUNTIF($L$5,$I$7:$I$3066),MATCH(ROW($A$7:$A$3066),ROW($A$7:$A$3066)),""),ROWS($B$1:D647)),COLUMNS($A$1:D649))</f>
        <v>#NUM!</v>
      </c>
      <c r="N653" t="e">
        <f t="array" ref="N653">INDEX($A$7:$F$3066,SMALL(IF(COUNTIF($L$5,$H$7:$H$3066)*COUNTIF($L$5,$I$7:$I$3066),MATCH(ROW($A$7:$A$3066),ROW($A$7:$A$3066)),""),ROWS($B$1:E647)),COLUMNS($A$1:E649))</f>
        <v>#NUM!</v>
      </c>
      <c r="O653" t="e">
        <f t="array" ref="O653">INDEX($A$7:$F$3066,SMALL(IF(COUNTIF($L$5,$H$7:$H$3066)*COUNTIF($L$5,$I$7:$I$3066),MATCH(ROW($A$7:$A$3066),ROW($A$7:$A$3066)),""),ROWS($B$1:F647)),COLUMNS($A$1:F649))</f>
        <v>#NUM!</v>
      </c>
    </row>
    <row r="654" spans="1:15">
      <c r="A654" s="1">
        <f>'ScienceDirect - Initial'!A657</f>
        <v>0</v>
      </c>
      <c r="B654" s="1">
        <f>'ScienceDirect - Initial'!B657</f>
        <v>2019</v>
      </c>
      <c r="C654" s="1" t="str">
        <f>'ScienceDirect - Initial'!C657</f>
        <v>Bharadwaj, Srabani; Ho, Selina Ky; Khong, Kum Chue; Seet, Audrey; Yeo, Kee Cheng; Chan, Xin Ying; Wong, Lok Lin; Karlin, Rubiyah Binte; Chan, Daisy KL; Ling, Moi Lin</v>
      </c>
      <c r="D654" s="1" t="str">
        <f>'ScienceDirect - Initial'!D657</f>
        <v>Eliminating MRSA transmission in a tertiary neonatal unit–A quality improvement initiative</v>
      </c>
      <c r="E654" s="1" t="str">
        <f>'ScienceDirect - Initial'!E657</f>
        <v>American Journal of Infection Control</v>
      </c>
      <c r="F654" s="1">
        <f>'ScienceDirect - Initial'!F657</f>
        <v>0</v>
      </c>
      <c r="H654" s="1">
        <v>0</v>
      </c>
      <c r="I654" s="1">
        <v>0</v>
      </c>
      <c r="J654" t="b">
        <f t="shared" si="10"/>
        <v>1</v>
      </c>
      <c r="K654" t="e">
        <f t="array" ref="K654">INDEX($A$7:$F$3066,SMALL(IF(COUNTIF($L$5,$H$7:$H$3066)*COUNTIF($L$5,$I$7:$I$3066),MATCH(ROW($A$7:$A$3066),ROW($A$7:$A$3066)),""),ROWS($B$1:B648)),COLUMNS($A$1:B650))</f>
        <v>#NUM!</v>
      </c>
      <c r="L654" t="e">
        <f t="array" ref="L654">INDEX($A$7:$F$3066,SMALL(IF(COUNTIF($L$5,$H$7:$H$3066)*COUNTIF($L$5,$I$7:$I$3066),MATCH(ROW($A$7:$A$3066),ROW($A$7:$A$3066)),""),ROWS($B$1:C648)),COLUMNS($A$1:C650))</f>
        <v>#NUM!</v>
      </c>
      <c r="M654" t="e">
        <f t="array" ref="M654">INDEX($A$7:$F$3066,SMALL(IF(COUNTIF($L$5,$H$7:$H$3066)*COUNTIF($L$5,$I$7:$I$3066),MATCH(ROW($A$7:$A$3066),ROW($A$7:$A$3066)),""),ROWS($B$1:D648)),COLUMNS($A$1:D650))</f>
        <v>#NUM!</v>
      </c>
      <c r="N654" t="e">
        <f t="array" ref="N654">INDEX($A$7:$F$3066,SMALL(IF(COUNTIF($L$5,$H$7:$H$3066)*COUNTIF($L$5,$I$7:$I$3066),MATCH(ROW($A$7:$A$3066),ROW($A$7:$A$3066)),""),ROWS($B$1:E648)),COLUMNS($A$1:E650))</f>
        <v>#NUM!</v>
      </c>
      <c r="O654" t="e">
        <f t="array" ref="O654">INDEX($A$7:$F$3066,SMALL(IF(COUNTIF($L$5,$H$7:$H$3066)*COUNTIF($L$5,$I$7:$I$3066),MATCH(ROW($A$7:$A$3066),ROW($A$7:$A$3066)),""),ROWS($B$1:F648)),COLUMNS($A$1:F650))</f>
        <v>#NUM!</v>
      </c>
    </row>
    <row r="655" spans="1:15">
      <c r="A655" s="1">
        <f>'ScienceDirect - Initial'!A658</f>
        <v>0</v>
      </c>
      <c r="B655" s="1">
        <f>'ScienceDirect - Initial'!B658</f>
        <v>2019</v>
      </c>
      <c r="C655" s="1" t="str">
        <f>'ScienceDirect - Initial'!C658</f>
        <v>Durden, Lance A.</v>
      </c>
      <c r="D655" s="1" t="str">
        <f>'ScienceDirect - Initial'!D658</f>
        <v>Chapter 7 - Lice (Phthiraptera)</v>
      </c>
      <c r="E655" s="1" t="str">
        <f>'ScienceDirect - Initial'!E658</f>
        <v>Medical and Veterinary Entomology (Third Edition)</v>
      </c>
      <c r="F655" s="1" t="str">
        <f>'ScienceDirect - Initial'!F658</f>
        <v>978-0-12-814043-7</v>
      </c>
      <c r="H655" s="1">
        <v>0</v>
      </c>
      <c r="I655" s="1">
        <v>0</v>
      </c>
      <c r="J655" t="b">
        <f t="shared" si="10"/>
        <v>1</v>
      </c>
      <c r="K655" t="e">
        <f t="array" ref="K655">INDEX($A$7:$F$3066,SMALL(IF(COUNTIF($L$5,$H$7:$H$3066)*COUNTIF($L$5,$I$7:$I$3066),MATCH(ROW($A$7:$A$3066),ROW($A$7:$A$3066)),""),ROWS($B$1:B649)),COLUMNS($A$1:B651))</f>
        <v>#NUM!</v>
      </c>
      <c r="L655" t="e">
        <f t="array" ref="L655">INDEX($A$7:$F$3066,SMALL(IF(COUNTIF($L$5,$H$7:$H$3066)*COUNTIF($L$5,$I$7:$I$3066),MATCH(ROW($A$7:$A$3066),ROW($A$7:$A$3066)),""),ROWS($B$1:C649)),COLUMNS($A$1:C651))</f>
        <v>#NUM!</v>
      </c>
      <c r="M655" t="e">
        <f t="array" ref="M655">INDEX($A$7:$F$3066,SMALL(IF(COUNTIF($L$5,$H$7:$H$3066)*COUNTIF($L$5,$I$7:$I$3066),MATCH(ROW($A$7:$A$3066),ROW($A$7:$A$3066)),""),ROWS($B$1:D649)),COLUMNS($A$1:D651))</f>
        <v>#NUM!</v>
      </c>
      <c r="N655" t="e">
        <f t="array" ref="N655">INDEX($A$7:$F$3066,SMALL(IF(COUNTIF($L$5,$H$7:$H$3066)*COUNTIF($L$5,$I$7:$I$3066),MATCH(ROW($A$7:$A$3066),ROW($A$7:$A$3066)),""),ROWS($B$1:E649)),COLUMNS($A$1:E651))</f>
        <v>#NUM!</v>
      </c>
      <c r="O655" t="e">
        <f t="array" ref="O655">INDEX($A$7:$F$3066,SMALL(IF(COUNTIF($L$5,$H$7:$H$3066)*COUNTIF($L$5,$I$7:$I$3066),MATCH(ROW($A$7:$A$3066),ROW($A$7:$A$3066)),""),ROWS($B$1:F649)),COLUMNS($A$1:F651))</f>
        <v>#NUM!</v>
      </c>
    </row>
    <row r="656" spans="1:15">
      <c r="A656" s="1">
        <f>'ScienceDirect - Initial'!A659</f>
        <v>0</v>
      </c>
      <c r="B656" s="1">
        <f>'ScienceDirect - Initial'!B659</f>
        <v>2017</v>
      </c>
      <c r="C656" s="1" t="str">
        <f>'ScienceDirect - Initial'!C659</f>
        <v>Nandrino, Jean-Louis; Gandolphe, Marie-Charlotte; El Haj, Mohamad</v>
      </c>
      <c r="D656" s="1" t="str">
        <f>'ScienceDirect - Initial'!D659</f>
        <v>Autobiographical memory compromise in individuals with alcohol use disorders: Towards implications for psychotherapy research</v>
      </c>
      <c r="E656" s="1" t="str">
        <f>'ScienceDirect - Initial'!E659</f>
        <v>Drug and Alcohol Dependence</v>
      </c>
      <c r="F656" s="1">
        <f>'ScienceDirect - Initial'!F659</f>
        <v>0</v>
      </c>
      <c r="H656" s="1">
        <v>0</v>
      </c>
      <c r="I656" s="1">
        <v>0</v>
      </c>
      <c r="J656" t="b">
        <f t="shared" si="10"/>
        <v>1</v>
      </c>
      <c r="K656" t="e">
        <f t="array" ref="K656">INDEX($A$7:$F$3066,SMALL(IF(COUNTIF($L$5,$H$7:$H$3066)*COUNTIF($L$5,$I$7:$I$3066),MATCH(ROW($A$7:$A$3066),ROW($A$7:$A$3066)),""),ROWS($B$1:B650)),COLUMNS($A$1:B652))</f>
        <v>#NUM!</v>
      </c>
      <c r="L656" t="e">
        <f t="array" ref="L656">INDEX($A$7:$F$3066,SMALL(IF(COUNTIF($L$5,$H$7:$H$3066)*COUNTIF($L$5,$I$7:$I$3066),MATCH(ROW($A$7:$A$3066),ROW($A$7:$A$3066)),""),ROWS($B$1:C650)),COLUMNS($A$1:C652))</f>
        <v>#NUM!</v>
      </c>
      <c r="M656" t="e">
        <f t="array" ref="M656">INDEX($A$7:$F$3066,SMALL(IF(COUNTIF($L$5,$H$7:$H$3066)*COUNTIF($L$5,$I$7:$I$3066),MATCH(ROW($A$7:$A$3066),ROW($A$7:$A$3066)),""),ROWS($B$1:D650)),COLUMNS($A$1:D652))</f>
        <v>#NUM!</v>
      </c>
      <c r="N656" t="e">
        <f t="array" ref="N656">INDEX($A$7:$F$3066,SMALL(IF(COUNTIF($L$5,$H$7:$H$3066)*COUNTIF($L$5,$I$7:$I$3066),MATCH(ROW($A$7:$A$3066),ROW($A$7:$A$3066)),""),ROWS($B$1:E650)),COLUMNS($A$1:E652))</f>
        <v>#NUM!</v>
      </c>
      <c r="O656" t="e">
        <f t="array" ref="O656">INDEX($A$7:$F$3066,SMALL(IF(COUNTIF($L$5,$H$7:$H$3066)*COUNTIF($L$5,$I$7:$I$3066),MATCH(ROW($A$7:$A$3066),ROW($A$7:$A$3066)),""),ROWS($B$1:F650)),COLUMNS($A$1:F652))</f>
        <v>#NUM!</v>
      </c>
    </row>
    <row r="657" spans="1:15">
      <c r="A657" s="1">
        <f>'ScienceDirect - Initial'!A660</f>
        <v>0</v>
      </c>
      <c r="B657" s="1">
        <f>'ScienceDirect - Initial'!B660</f>
        <v>2020</v>
      </c>
      <c r="C657" s="1" t="str">
        <f>'ScienceDirect - Initial'!C660</f>
        <v>Dolatkhah, Mitra; Hashemzadeh, Nastaran; Barar, Jaleh; Adibkia, Khosro; Aghanejad, Ayuob; Barzegar-Jalali, Mohammad; Omidi, Yadollah</v>
      </c>
      <c r="D657" s="1" t="str">
        <f>'ScienceDirect - Initial'!D660</f>
        <v>Graphene-based multifunctional nanosystems for simultaneous detection and treatment of breast cancer</v>
      </c>
      <c r="E657" s="1" t="str">
        <f>'ScienceDirect - Initial'!E660</f>
        <v>Colloids and Surfaces B: Biointerfaces</v>
      </c>
      <c r="F657" s="1">
        <f>'ScienceDirect - Initial'!F660</f>
        <v>0</v>
      </c>
      <c r="H657" s="1">
        <v>0</v>
      </c>
      <c r="I657" s="1">
        <v>0</v>
      </c>
      <c r="J657" t="b">
        <f t="shared" si="10"/>
        <v>1</v>
      </c>
      <c r="K657" t="e">
        <f t="array" ref="K657">INDEX($A$7:$F$3066,SMALL(IF(COUNTIF($L$5,$H$7:$H$3066)*COUNTIF($L$5,$I$7:$I$3066),MATCH(ROW($A$7:$A$3066),ROW($A$7:$A$3066)),""),ROWS($B$1:B651)),COLUMNS($A$1:B653))</f>
        <v>#NUM!</v>
      </c>
      <c r="L657" t="e">
        <f t="array" ref="L657">INDEX($A$7:$F$3066,SMALL(IF(COUNTIF($L$5,$H$7:$H$3066)*COUNTIF($L$5,$I$7:$I$3066),MATCH(ROW($A$7:$A$3066),ROW($A$7:$A$3066)),""),ROWS($B$1:C651)),COLUMNS($A$1:C653))</f>
        <v>#NUM!</v>
      </c>
      <c r="M657" t="e">
        <f t="array" ref="M657">INDEX($A$7:$F$3066,SMALL(IF(COUNTIF($L$5,$H$7:$H$3066)*COUNTIF($L$5,$I$7:$I$3066),MATCH(ROW($A$7:$A$3066),ROW($A$7:$A$3066)),""),ROWS($B$1:D651)),COLUMNS($A$1:D653))</f>
        <v>#NUM!</v>
      </c>
      <c r="N657" t="e">
        <f t="array" ref="N657">INDEX($A$7:$F$3066,SMALL(IF(COUNTIF($L$5,$H$7:$H$3066)*COUNTIF($L$5,$I$7:$I$3066),MATCH(ROW($A$7:$A$3066),ROW($A$7:$A$3066)),""),ROWS($B$1:E651)),COLUMNS($A$1:E653))</f>
        <v>#NUM!</v>
      </c>
      <c r="O657" t="e">
        <f t="array" ref="O657">INDEX($A$7:$F$3066,SMALL(IF(COUNTIF($L$5,$H$7:$H$3066)*COUNTIF($L$5,$I$7:$I$3066),MATCH(ROW($A$7:$A$3066),ROW($A$7:$A$3066)),""),ROWS($B$1:F651)),COLUMNS($A$1:F653))</f>
        <v>#NUM!</v>
      </c>
    </row>
    <row r="658" spans="1:15">
      <c r="A658" s="1">
        <f>'ScienceDirect - Initial'!A661</f>
        <v>0</v>
      </c>
      <c r="B658" s="1">
        <f>'ScienceDirect - Initial'!B661</f>
        <v>2016</v>
      </c>
      <c r="C658" s="1" t="str">
        <f>'ScienceDirect - Initial'!C661</f>
        <v>Kyriacou, M.C.; Emmanouilidou, M.G.; Soteriou, G.A.</v>
      </c>
      <c r="D658" s="1" t="str">
        <f>'ScienceDirect - Initial'!D661</f>
        <v>Asynchronous ripening behavior of cactus pear (Opuntia ficus-indica) cultivars with respect to physicochemical and physiological attributes</v>
      </c>
      <c r="E658" s="1" t="str">
        <f>'ScienceDirect - Initial'!E661</f>
        <v>Food Chemistry</v>
      </c>
      <c r="F658" s="1">
        <f>'ScienceDirect - Initial'!F661</f>
        <v>0</v>
      </c>
      <c r="H658" s="1">
        <v>0</v>
      </c>
      <c r="I658" s="1">
        <v>0</v>
      </c>
      <c r="J658" t="b">
        <f t="shared" si="10"/>
        <v>1</v>
      </c>
      <c r="K658" t="e">
        <f t="array" ref="K658">INDEX($A$7:$F$3066,SMALL(IF(COUNTIF($L$5,$H$7:$H$3066)*COUNTIF($L$5,$I$7:$I$3066),MATCH(ROW($A$7:$A$3066),ROW($A$7:$A$3066)),""),ROWS($B$1:B652)),COLUMNS($A$1:B654))</f>
        <v>#NUM!</v>
      </c>
      <c r="L658" t="e">
        <f t="array" ref="L658">INDEX($A$7:$F$3066,SMALL(IF(COUNTIF($L$5,$H$7:$H$3066)*COUNTIF($L$5,$I$7:$I$3066),MATCH(ROW($A$7:$A$3066),ROW($A$7:$A$3066)),""),ROWS($B$1:C652)),COLUMNS($A$1:C654))</f>
        <v>#NUM!</v>
      </c>
      <c r="M658" t="e">
        <f t="array" ref="M658">INDEX($A$7:$F$3066,SMALL(IF(COUNTIF($L$5,$H$7:$H$3066)*COUNTIF($L$5,$I$7:$I$3066),MATCH(ROW($A$7:$A$3066),ROW($A$7:$A$3066)),""),ROWS($B$1:D652)),COLUMNS($A$1:D654))</f>
        <v>#NUM!</v>
      </c>
      <c r="N658" t="e">
        <f t="array" ref="N658">INDEX($A$7:$F$3066,SMALL(IF(COUNTIF($L$5,$H$7:$H$3066)*COUNTIF($L$5,$I$7:$I$3066),MATCH(ROW($A$7:$A$3066),ROW($A$7:$A$3066)),""),ROWS($B$1:E652)),COLUMNS($A$1:E654))</f>
        <v>#NUM!</v>
      </c>
      <c r="O658" t="e">
        <f t="array" ref="O658">INDEX($A$7:$F$3066,SMALL(IF(COUNTIF($L$5,$H$7:$H$3066)*COUNTIF($L$5,$I$7:$I$3066),MATCH(ROW($A$7:$A$3066),ROW($A$7:$A$3066)),""),ROWS($B$1:F652)),COLUMNS($A$1:F654))</f>
        <v>#NUM!</v>
      </c>
    </row>
    <row r="659" spans="1:15">
      <c r="A659" s="1">
        <f>'ScienceDirect - Initial'!A662</f>
        <v>0</v>
      </c>
      <c r="B659" s="1">
        <f>'ScienceDirect - Initial'!B662</f>
        <v>2009</v>
      </c>
      <c r="C659" s="1" t="str">
        <f>'ScienceDirect - Initial'!C662</f>
        <v>Fox, Andrew T.; Hand, Dennis J.; Reilly, Mark P.</v>
      </c>
      <c r="D659" s="1" t="str">
        <f>'ScienceDirect - Initial'!D662</f>
        <v>Evaluating timing in spontaneously hypertensive and Wistar–Kyoto rats using the peak procedure</v>
      </c>
      <c r="E659" s="1" t="str">
        <f>'ScienceDirect - Initial'!E662</f>
        <v>Proceedings of the meeting of the Society for the Quantitative Analyses of Behavior (SQAB 2008), which took place in Chicago IL, May 22-24 of 2008</v>
      </c>
      <c r="F659" s="1">
        <f>'ScienceDirect - Initial'!F662</f>
        <v>0</v>
      </c>
      <c r="H659" s="1">
        <v>0</v>
      </c>
      <c r="I659" s="1">
        <v>0</v>
      </c>
      <c r="J659" t="b">
        <f t="shared" si="10"/>
        <v>1</v>
      </c>
      <c r="K659" t="e">
        <f t="array" ref="K659">INDEX($A$7:$F$3066,SMALL(IF(COUNTIF($L$5,$H$7:$H$3066)*COUNTIF($L$5,$I$7:$I$3066),MATCH(ROW($A$7:$A$3066),ROW($A$7:$A$3066)),""),ROWS($B$1:B653)),COLUMNS($A$1:B655))</f>
        <v>#NUM!</v>
      </c>
      <c r="L659" t="e">
        <f t="array" ref="L659">INDEX($A$7:$F$3066,SMALL(IF(COUNTIF($L$5,$H$7:$H$3066)*COUNTIF($L$5,$I$7:$I$3066),MATCH(ROW($A$7:$A$3066),ROW($A$7:$A$3066)),""),ROWS($B$1:C653)),COLUMNS($A$1:C655))</f>
        <v>#NUM!</v>
      </c>
      <c r="M659" t="e">
        <f t="array" ref="M659">INDEX($A$7:$F$3066,SMALL(IF(COUNTIF($L$5,$H$7:$H$3066)*COUNTIF($L$5,$I$7:$I$3066),MATCH(ROW($A$7:$A$3066),ROW($A$7:$A$3066)),""),ROWS($B$1:D653)),COLUMNS($A$1:D655))</f>
        <v>#NUM!</v>
      </c>
      <c r="N659" t="e">
        <f t="array" ref="N659">INDEX($A$7:$F$3066,SMALL(IF(COUNTIF($L$5,$H$7:$H$3066)*COUNTIF($L$5,$I$7:$I$3066),MATCH(ROW($A$7:$A$3066),ROW($A$7:$A$3066)),""),ROWS($B$1:E653)),COLUMNS($A$1:E655))</f>
        <v>#NUM!</v>
      </c>
      <c r="O659" t="e">
        <f t="array" ref="O659">INDEX($A$7:$F$3066,SMALL(IF(COUNTIF($L$5,$H$7:$H$3066)*COUNTIF($L$5,$I$7:$I$3066),MATCH(ROW($A$7:$A$3066),ROW($A$7:$A$3066)),""),ROWS($B$1:F653)),COLUMNS($A$1:F655))</f>
        <v>#NUM!</v>
      </c>
    </row>
    <row r="660" spans="1:15">
      <c r="A660" s="1">
        <f>'ScienceDirect - Initial'!A663</f>
        <v>0</v>
      </c>
      <c r="B660" s="1">
        <f>'ScienceDirect - Initial'!B663</f>
        <v>2017</v>
      </c>
      <c r="C660" s="1" t="str">
        <f>'ScienceDirect - Initial'!C663</f>
        <v>Wingfield, John C.</v>
      </c>
      <c r="D660" s="1" t="str">
        <f>'ScienceDirect - Initial'!D663</f>
        <v>2.15 - Ecophysiological Studies of Hormone–Behavior Relations in Birds: Future Challenges in a Changing World</v>
      </c>
      <c r="E660" s="1" t="str">
        <f>'ScienceDirect - Initial'!E663</f>
        <v>Hormones, Brain and Behavior (Third Edition)</v>
      </c>
      <c r="F660" s="1" t="str">
        <f>'ScienceDirect - Initial'!F663</f>
        <v>978-0-12-803608-2</v>
      </c>
      <c r="H660" s="1">
        <v>0</v>
      </c>
      <c r="I660" s="1">
        <v>0</v>
      </c>
      <c r="J660" t="b">
        <f t="shared" si="10"/>
        <v>1</v>
      </c>
      <c r="K660" t="e">
        <f t="array" ref="K660">INDEX($A$7:$F$3066,SMALL(IF(COUNTIF($L$5,$H$7:$H$3066)*COUNTIF($L$5,$I$7:$I$3066),MATCH(ROW($A$7:$A$3066),ROW($A$7:$A$3066)),""),ROWS($B$1:B654)),COLUMNS($A$1:B656))</f>
        <v>#NUM!</v>
      </c>
      <c r="L660" t="e">
        <f t="array" ref="L660">INDEX($A$7:$F$3066,SMALL(IF(COUNTIF($L$5,$H$7:$H$3066)*COUNTIF($L$5,$I$7:$I$3066),MATCH(ROW($A$7:$A$3066),ROW($A$7:$A$3066)),""),ROWS($B$1:C654)),COLUMNS($A$1:C656))</f>
        <v>#NUM!</v>
      </c>
      <c r="M660" t="e">
        <f t="array" ref="M660">INDEX($A$7:$F$3066,SMALL(IF(COUNTIF($L$5,$H$7:$H$3066)*COUNTIF($L$5,$I$7:$I$3066),MATCH(ROW($A$7:$A$3066),ROW($A$7:$A$3066)),""),ROWS($B$1:D654)),COLUMNS($A$1:D656))</f>
        <v>#NUM!</v>
      </c>
      <c r="N660" t="e">
        <f t="array" ref="N660">INDEX($A$7:$F$3066,SMALL(IF(COUNTIF($L$5,$H$7:$H$3066)*COUNTIF($L$5,$I$7:$I$3066),MATCH(ROW($A$7:$A$3066),ROW($A$7:$A$3066)),""),ROWS($B$1:E654)),COLUMNS($A$1:E656))</f>
        <v>#NUM!</v>
      </c>
      <c r="O660" t="e">
        <f t="array" ref="O660">INDEX($A$7:$F$3066,SMALL(IF(COUNTIF($L$5,$H$7:$H$3066)*COUNTIF($L$5,$I$7:$I$3066),MATCH(ROW($A$7:$A$3066),ROW($A$7:$A$3066)),""),ROWS($B$1:F654)),COLUMNS($A$1:F656))</f>
        <v>#NUM!</v>
      </c>
    </row>
    <row r="661" spans="1:15">
      <c r="A661" s="1">
        <f>'ScienceDirect - Initial'!A664</f>
        <v>0</v>
      </c>
      <c r="B661" s="1">
        <f>'ScienceDirect - Initial'!B664</f>
        <v>2012</v>
      </c>
      <c r="C661" s="1" t="str">
        <f>'ScienceDirect - Initial'!C664</f>
        <v>Higgins, Stephen T.; Silverman, Kenneth; Sigmon, Stacey C.; Naito, Neal A.</v>
      </c>
      <c r="D661" s="1" t="str">
        <f>'ScienceDirect - Initial'!D664</f>
        <v>Incentives and health: An introduction</v>
      </c>
      <c r="E661" s="1" t="str">
        <f>'ScienceDirect - Initial'!E664</f>
        <v>Incentives and Health</v>
      </c>
      <c r="F661" s="1">
        <f>'ScienceDirect - Initial'!F664</f>
        <v>0</v>
      </c>
      <c r="H661" s="1">
        <v>0</v>
      </c>
      <c r="I661" s="1">
        <v>0</v>
      </c>
      <c r="J661" t="b">
        <f t="shared" si="10"/>
        <v>1</v>
      </c>
      <c r="K661" t="e">
        <f t="array" ref="K661">INDEX($A$7:$F$3066,SMALL(IF(COUNTIF($L$5,$H$7:$H$3066)*COUNTIF($L$5,$I$7:$I$3066),MATCH(ROW($A$7:$A$3066),ROW($A$7:$A$3066)),""),ROWS($B$1:B655)),COLUMNS($A$1:B657))</f>
        <v>#NUM!</v>
      </c>
      <c r="L661" t="e">
        <f t="array" ref="L661">INDEX($A$7:$F$3066,SMALL(IF(COUNTIF($L$5,$H$7:$H$3066)*COUNTIF($L$5,$I$7:$I$3066),MATCH(ROW($A$7:$A$3066),ROW($A$7:$A$3066)),""),ROWS($B$1:C655)),COLUMNS($A$1:C657))</f>
        <v>#NUM!</v>
      </c>
      <c r="M661" t="e">
        <f t="array" ref="M661">INDEX($A$7:$F$3066,SMALL(IF(COUNTIF($L$5,$H$7:$H$3066)*COUNTIF($L$5,$I$7:$I$3066),MATCH(ROW($A$7:$A$3066),ROW($A$7:$A$3066)),""),ROWS($B$1:D655)),COLUMNS($A$1:D657))</f>
        <v>#NUM!</v>
      </c>
      <c r="N661" t="e">
        <f t="array" ref="N661">INDEX($A$7:$F$3066,SMALL(IF(COUNTIF($L$5,$H$7:$H$3066)*COUNTIF($L$5,$I$7:$I$3066),MATCH(ROW($A$7:$A$3066),ROW($A$7:$A$3066)),""),ROWS($B$1:E655)),COLUMNS($A$1:E657))</f>
        <v>#NUM!</v>
      </c>
      <c r="O661" t="e">
        <f t="array" ref="O661">INDEX($A$7:$F$3066,SMALL(IF(COUNTIF($L$5,$H$7:$H$3066)*COUNTIF($L$5,$I$7:$I$3066),MATCH(ROW($A$7:$A$3066),ROW($A$7:$A$3066)),""),ROWS($B$1:F655)),COLUMNS($A$1:F657))</f>
        <v>#NUM!</v>
      </c>
    </row>
    <row r="662" spans="1:15">
      <c r="A662" s="1">
        <f>'ScienceDirect - Initial'!A665</f>
        <v>0</v>
      </c>
      <c r="B662" s="1">
        <f>'ScienceDirect - Initial'!B665</f>
        <v>2015</v>
      </c>
      <c r="C662" s="1" t="str">
        <f>'ScienceDirect - Initial'!C665</f>
        <v>Paul, Jonathan D.</v>
      </c>
      <c r="D662" s="1" t="str">
        <f>'ScienceDirect - Initial'!D665</f>
        <v>A question of uniformitarianism: Has the geological past become the key to humanity’s future?</v>
      </c>
      <c r="E662" s="1" t="str">
        <f>'ScienceDirect - Initial'!E665</f>
        <v>Anthropocene</v>
      </c>
      <c r="F662" s="1">
        <f>'ScienceDirect - Initial'!F665</f>
        <v>0</v>
      </c>
      <c r="H662" s="1">
        <v>0</v>
      </c>
      <c r="I662" s="1">
        <v>0</v>
      </c>
      <c r="J662" t="b">
        <f t="shared" si="10"/>
        <v>1</v>
      </c>
      <c r="K662" t="e">
        <f t="array" ref="K662">INDEX($A$7:$F$3066,SMALL(IF(COUNTIF($L$5,$H$7:$H$3066)*COUNTIF($L$5,$I$7:$I$3066),MATCH(ROW($A$7:$A$3066),ROW($A$7:$A$3066)),""),ROWS($B$1:B656)),COLUMNS($A$1:B658))</f>
        <v>#NUM!</v>
      </c>
      <c r="L662" t="e">
        <f t="array" ref="L662">INDEX($A$7:$F$3066,SMALL(IF(COUNTIF($L$5,$H$7:$H$3066)*COUNTIF($L$5,$I$7:$I$3066),MATCH(ROW($A$7:$A$3066),ROW($A$7:$A$3066)),""),ROWS($B$1:C656)),COLUMNS($A$1:C658))</f>
        <v>#NUM!</v>
      </c>
      <c r="M662" t="e">
        <f t="array" ref="M662">INDEX($A$7:$F$3066,SMALL(IF(COUNTIF($L$5,$H$7:$H$3066)*COUNTIF($L$5,$I$7:$I$3066),MATCH(ROW($A$7:$A$3066),ROW($A$7:$A$3066)),""),ROWS($B$1:D656)),COLUMNS($A$1:D658))</f>
        <v>#NUM!</v>
      </c>
      <c r="N662" t="e">
        <f t="array" ref="N662">INDEX($A$7:$F$3066,SMALL(IF(COUNTIF($L$5,$H$7:$H$3066)*COUNTIF($L$5,$I$7:$I$3066),MATCH(ROW($A$7:$A$3066),ROW($A$7:$A$3066)),""),ROWS($B$1:E656)),COLUMNS($A$1:E658))</f>
        <v>#NUM!</v>
      </c>
      <c r="O662" t="e">
        <f t="array" ref="O662">INDEX($A$7:$F$3066,SMALL(IF(COUNTIF($L$5,$H$7:$H$3066)*COUNTIF($L$5,$I$7:$I$3066),MATCH(ROW($A$7:$A$3066),ROW($A$7:$A$3066)),""),ROWS($B$1:F656)),COLUMNS($A$1:F658))</f>
        <v>#NUM!</v>
      </c>
    </row>
    <row r="663" spans="1:15">
      <c r="A663" s="1">
        <f>'ScienceDirect - Initial'!A666</f>
        <v>0</v>
      </c>
      <c r="B663" s="1">
        <f>'ScienceDirect - Initial'!B666</f>
        <v>2013</v>
      </c>
      <c r="C663" s="1" t="str">
        <f>'ScienceDirect - Initial'!C666</f>
        <v>Koskina, Antonia; Campbell, Iain C.; Schmidt, Ulrike</v>
      </c>
      <c r="D663" s="1" t="str">
        <f>'ScienceDirect - Initial'!D666</f>
        <v>Exposure therapy in eating disorders revisited</v>
      </c>
      <c r="E663" s="1" t="str">
        <f>'ScienceDirect - Initial'!E666</f>
        <v>Neuroscience &amp; Biobehavioral Reviews</v>
      </c>
      <c r="F663" s="1">
        <f>'ScienceDirect - Initial'!F666</f>
        <v>0</v>
      </c>
      <c r="H663" s="1">
        <v>0</v>
      </c>
      <c r="I663" s="1">
        <v>0</v>
      </c>
      <c r="J663" t="b">
        <f t="shared" si="10"/>
        <v>1</v>
      </c>
      <c r="K663" t="e">
        <f t="array" ref="K663">INDEX($A$7:$F$3066,SMALL(IF(COUNTIF($L$5,$H$7:$H$3066)*COUNTIF($L$5,$I$7:$I$3066),MATCH(ROW($A$7:$A$3066),ROW($A$7:$A$3066)),""),ROWS($B$1:B657)),COLUMNS($A$1:B659))</f>
        <v>#NUM!</v>
      </c>
      <c r="L663" t="e">
        <f t="array" ref="L663">INDEX($A$7:$F$3066,SMALL(IF(COUNTIF($L$5,$H$7:$H$3066)*COUNTIF($L$5,$I$7:$I$3066),MATCH(ROW($A$7:$A$3066),ROW($A$7:$A$3066)),""),ROWS($B$1:C657)),COLUMNS($A$1:C659))</f>
        <v>#NUM!</v>
      </c>
      <c r="M663" t="e">
        <f t="array" ref="M663">INDEX($A$7:$F$3066,SMALL(IF(COUNTIF($L$5,$H$7:$H$3066)*COUNTIF($L$5,$I$7:$I$3066),MATCH(ROW($A$7:$A$3066),ROW($A$7:$A$3066)),""),ROWS($B$1:D657)),COLUMNS($A$1:D659))</f>
        <v>#NUM!</v>
      </c>
      <c r="N663" t="e">
        <f t="array" ref="N663">INDEX($A$7:$F$3066,SMALL(IF(COUNTIF($L$5,$H$7:$H$3066)*COUNTIF($L$5,$I$7:$I$3066),MATCH(ROW($A$7:$A$3066),ROW($A$7:$A$3066)),""),ROWS($B$1:E657)),COLUMNS($A$1:E659))</f>
        <v>#NUM!</v>
      </c>
      <c r="O663" t="e">
        <f t="array" ref="O663">INDEX($A$7:$F$3066,SMALL(IF(COUNTIF($L$5,$H$7:$H$3066)*COUNTIF($L$5,$I$7:$I$3066),MATCH(ROW($A$7:$A$3066),ROW($A$7:$A$3066)),""),ROWS($B$1:F657)),COLUMNS($A$1:F659))</f>
        <v>#NUM!</v>
      </c>
    </row>
    <row r="664" spans="1:15">
      <c r="A664" s="1">
        <f>'ScienceDirect - Initial'!A667</f>
        <v>0</v>
      </c>
      <c r="B664" s="1">
        <f>'ScienceDirect - Initial'!B667</f>
        <v>2016</v>
      </c>
      <c r="C664" s="1" t="str">
        <f>'ScienceDirect - Initial'!C667</f>
        <v>Nicholson, T.R.J.; Voon, V.</v>
      </c>
      <c r="D664" s="1" t="str">
        <f>'ScienceDirect - Initial'!D667</f>
        <v>Chapter 50 - Transcranial magnetic stimulation and sedation as treatment for functional neurologic disorders</v>
      </c>
      <c r="E664" s="1" t="str">
        <f>'ScienceDirect - Initial'!E667</f>
        <v>Handbook of Clinical Neurology</v>
      </c>
      <c r="F664" s="1" t="str">
        <f>'ScienceDirect - Initial'!F667</f>
        <v>0072-9752</v>
      </c>
      <c r="H664" s="1">
        <v>0</v>
      </c>
      <c r="I664" s="1">
        <v>0</v>
      </c>
      <c r="J664" t="b">
        <f t="shared" si="10"/>
        <v>1</v>
      </c>
      <c r="K664" t="e">
        <f t="array" ref="K664">INDEX($A$7:$F$3066,SMALL(IF(COUNTIF($L$5,$H$7:$H$3066)*COUNTIF($L$5,$I$7:$I$3066),MATCH(ROW($A$7:$A$3066),ROW($A$7:$A$3066)),""),ROWS($B$1:B658)),COLUMNS($A$1:B660))</f>
        <v>#NUM!</v>
      </c>
      <c r="L664" t="e">
        <f t="array" ref="L664">INDEX($A$7:$F$3066,SMALL(IF(COUNTIF($L$5,$H$7:$H$3066)*COUNTIF($L$5,$I$7:$I$3066),MATCH(ROW($A$7:$A$3066),ROW($A$7:$A$3066)),""),ROWS($B$1:C658)),COLUMNS($A$1:C660))</f>
        <v>#NUM!</v>
      </c>
      <c r="M664" t="e">
        <f t="array" ref="M664">INDEX($A$7:$F$3066,SMALL(IF(COUNTIF($L$5,$H$7:$H$3066)*COUNTIF($L$5,$I$7:$I$3066),MATCH(ROW($A$7:$A$3066),ROW($A$7:$A$3066)),""),ROWS($B$1:D658)),COLUMNS($A$1:D660))</f>
        <v>#NUM!</v>
      </c>
      <c r="N664" t="e">
        <f t="array" ref="N664">INDEX($A$7:$F$3066,SMALL(IF(COUNTIF($L$5,$H$7:$H$3066)*COUNTIF($L$5,$I$7:$I$3066),MATCH(ROW($A$7:$A$3066),ROW($A$7:$A$3066)),""),ROWS($B$1:E658)),COLUMNS($A$1:E660))</f>
        <v>#NUM!</v>
      </c>
      <c r="O664" t="e">
        <f t="array" ref="O664">INDEX($A$7:$F$3066,SMALL(IF(COUNTIF($L$5,$H$7:$H$3066)*COUNTIF($L$5,$I$7:$I$3066),MATCH(ROW($A$7:$A$3066),ROW($A$7:$A$3066)),""),ROWS($B$1:F658)),COLUMNS($A$1:F660))</f>
        <v>#NUM!</v>
      </c>
    </row>
    <row r="665" spans="1:15">
      <c r="A665" s="1">
        <f>'ScienceDirect - Initial'!A668</f>
        <v>0</v>
      </c>
      <c r="B665" s="1">
        <f>'ScienceDirect - Initial'!B668</f>
        <v>2011</v>
      </c>
      <c r="C665" s="1" t="str">
        <f>'ScienceDirect - Initial'!C668</f>
        <v>Bretherton, L.; Prior, M.; Okoumunne, O.; Cini, E.</v>
      </c>
      <c r="D665" s="1" t="str">
        <f>'ScienceDirect - Initial'!D668</f>
        <v>S14-05 Developmental Relationships between Language Acquisition and Behavioural Adjustment: A Longitudinal Study from 8 Months to 4 Years</v>
      </c>
      <c r="E665" s="1" t="str">
        <f>'ScienceDirect - Initial'!E668</f>
        <v>Abstracts of the 3 Congress of Asian Psychiatry (WCAP 2011)</v>
      </c>
      <c r="F665" s="1">
        <f>'ScienceDirect - Initial'!F668</f>
        <v>0</v>
      </c>
      <c r="H665" s="1">
        <v>0</v>
      </c>
      <c r="I665" s="1">
        <v>0</v>
      </c>
      <c r="J665" t="b">
        <f t="shared" si="10"/>
        <v>1</v>
      </c>
      <c r="K665" t="e">
        <f t="array" ref="K665">INDEX($A$7:$F$3066,SMALL(IF(COUNTIF($L$5,$H$7:$H$3066)*COUNTIF($L$5,$I$7:$I$3066),MATCH(ROW($A$7:$A$3066),ROW($A$7:$A$3066)),""),ROWS($B$1:B659)),COLUMNS($A$1:B661))</f>
        <v>#NUM!</v>
      </c>
      <c r="L665" t="e">
        <f t="array" ref="L665">INDEX($A$7:$F$3066,SMALL(IF(COUNTIF($L$5,$H$7:$H$3066)*COUNTIF($L$5,$I$7:$I$3066),MATCH(ROW($A$7:$A$3066),ROW($A$7:$A$3066)),""),ROWS($B$1:C659)),COLUMNS($A$1:C661))</f>
        <v>#NUM!</v>
      </c>
      <c r="M665" t="e">
        <f t="array" ref="M665">INDEX($A$7:$F$3066,SMALL(IF(COUNTIF($L$5,$H$7:$H$3066)*COUNTIF($L$5,$I$7:$I$3066),MATCH(ROW($A$7:$A$3066),ROW($A$7:$A$3066)),""),ROWS($B$1:D659)),COLUMNS($A$1:D661))</f>
        <v>#NUM!</v>
      </c>
      <c r="N665" t="e">
        <f t="array" ref="N665">INDEX($A$7:$F$3066,SMALL(IF(COUNTIF($L$5,$H$7:$H$3066)*COUNTIF($L$5,$I$7:$I$3066),MATCH(ROW($A$7:$A$3066),ROW($A$7:$A$3066)),""),ROWS($B$1:E659)),COLUMNS($A$1:E661))</f>
        <v>#NUM!</v>
      </c>
      <c r="O665" t="e">
        <f t="array" ref="O665">INDEX($A$7:$F$3066,SMALL(IF(COUNTIF($L$5,$H$7:$H$3066)*COUNTIF($L$5,$I$7:$I$3066),MATCH(ROW($A$7:$A$3066),ROW($A$7:$A$3066)),""),ROWS($B$1:F659)),COLUMNS($A$1:F661))</f>
        <v>#NUM!</v>
      </c>
    </row>
    <row r="666" spans="1:15">
      <c r="A666" s="1">
        <f>'ScienceDirect - Initial'!A669</f>
        <v>0</v>
      </c>
      <c r="B666" s="1">
        <f>'ScienceDirect - Initial'!B669</f>
        <v>2000</v>
      </c>
      <c r="C666" s="1" t="str">
        <f>'ScienceDirect - Initial'!C669</f>
        <v>Irfan, M.A; Prakash, V</v>
      </c>
      <c r="D666" s="1" t="str">
        <f>'ScienceDirect - Initial'!D669</f>
        <v>Dynamic deformation and fracture behavior of novel damage tolerant discontinuously reinforced aluminum composites</v>
      </c>
      <c r="E666" s="1" t="str">
        <f>'ScienceDirect - Initial'!E669</f>
        <v>International Journal of Solids and Structures</v>
      </c>
      <c r="F666" s="1">
        <f>'ScienceDirect - Initial'!F669</f>
        <v>0</v>
      </c>
      <c r="H666" s="1">
        <v>0</v>
      </c>
      <c r="I666" s="1">
        <v>0</v>
      </c>
      <c r="J666" t="b">
        <f t="shared" si="10"/>
        <v>1</v>
      </c>
      <c r="K666" t="e">
        <f t="array" ref="K666">INDEX($A$7:$F$3066,SMALL(IF(COUNTIF($L$5,$H$7:$H$3066)*COUNTIF($L$5,$I$7:$I$3066),MATCH(ROW($A$7:$A$3066),ROW($A$7:$A$3066)),""),ROWS($B$1:B660)),COLUMNS($A$1:B662))</f>
        <v>#NUM!</v>
      </c>
      <c r="L666" t="e">
        <f t="array" ref="L666">INDEX($A$7:$F$3066,SMALL(IF(COUNTIF($L$5,$H$7:$H$3066)*COUNTIF($L$5,$I$7:$I$3066),MATCH(ROW($A$7:$A$3066),ROW($A$7:$A$3066)),""),ROWS($B$1:C660)),COLUMNS($A$1:C662))</f>
        <v>#NUM!</v>
      </c>
      <c r="M666" t="e">
        <f t="array" ref="M666">INDEX($A$7:$F$3066,SMALL(IF(COUNTIF($L$5,$H$7:$H$3066)*COUNTIF($L$5,$I$7:$I$3066),MATCH(ROW($A$7:$A$3066),ROW($A$7:$A$3066)),""),ROWS($B$1:D660)),COLUMNS($A$1:D662))</f>
        <v>#NUM!</v>
      </c>
      <c r="N666" t="e">
        <f t="array" ref="N666">INDEX($A$7:$F$3066,SMALL(IF(COUNTIF($L$5,$H$7:$H$3066)*COUNTIF($L$5,$I$7:$I$3066),MATCH(ROW($A$7:$A$3066),ROW($A$7:$A$3066)),""),ROWS($B$1:E660)),COLUMNS($A$1:E662))</f>
        <v>#NUM!</v>
      </c>
      <c r="O666" t="e">
        <f t="array" ref="O666">INDEX($A$7:$F$3066,SMALL(IF(COUNTIF($L$5,$H$7:$H$3066)*COUNTIF($L$5,$I$7:$I$3066),MATCH(ROW($A$7:$A$3066),ROW($A$7:$A$3066)),""),ROWS($B$1:F660)),COLUMNS($A$1:F662))</f>
        <v>#NUM!</v>
      </c>
    </row>
    <row r="667" spans="1:15">
      <c r="A667" s="1">
        <f>'ScienceDirect - Initial'!A670</f>
        <v>0</v>
      </c>
      <c r="B667" s="1">
        <f>'ScienceDirect - Initial'!B670</f>
        <v>2016</v>
      </c>
      <c r="C667" s="1" t="str">
        <f>'ScienceDirect - Initial'!C670</f>
        <v>Rizvi, Sakina J.; Pizzagalli, Diego A.; Sproule, Beth A.; Kennedy, Sidney H.</v>
      </c>
      <c r="D667" s="1" t="str">
        <f>'ScienceDirect - Initial'!D670</f>
        <v>Assessing anhedonia in depression: Potentials and pitfalls</v>
      </c>
      <c r="E667" s="1" t="str">
        <f>'ScienceDirect - Initial'!E670</f>
        <v>Neuroscience &amp; Biobehavioral Reviews</v>
      </c>
      <c r="F667" s="1">
        <f>'ScienceDirect - Initial'!F670</f>
        <v>0</v>
      </c>
      <c r="H667" s="1">
        <v>0</v>
      </c>
      <c r="I667" s="1">
        <v>0</v>
      </c>
      <c r="J667" t="b">
        <f t="shared" si="10"/>
        <v>1</v>
      </c>
      <c r="K667" t="e">
        <f t="array" ref="K667">INDEX($A$7:$F$3066,SMALL(IF(COUNTIF($L$5,$H$7:$H$3066)*COUNTIF($L$5,$I$7:$I$3066),MATCH(ROW($A$7:$A$3066),ROW($A$7:$A$3066)),""),ROWS($B$1:B661)),COLUMNS($A$1:B663))</f>
        <v>#NUM!</v>
      </c>
      <c r="L667" t="e">
        <f t="array" ref="L667">INDEX($A$7:$F$3066,SMALL(IF(COUNTIF($L$5,$H$7:$H$3066)*COUNTIF($L$5,$I$7:$I$3066),MATCH(ROW($A$7:$A$3066),ROW($A$7:$A$3066)),""),ROWS($B$1:C661)),COLUMNS($A$1:C663))</f>
        <v>#NUM!</v>
      </c>
      <c r="M667" t="e">
        <f t="array" ref="M667">INDEX($A$7:$F$3066,SMALL(IF(COUNTIF($L$5,$H$7:$H$3066)*COUNTIF($L$5,$I$7:$I$3066),MATCH(ROW($A$7:$A$3066),ROW($A$7:$A$3066)),""),ROWS($B$1:D661)),COLUMNS($A$1:D663))</f>
        <v>#NUM!</v>
      </c>
      <c r="N667" t="e">
        <f t="array" ref="N667">INDEX($A$7:$F$3066,SMALL(IF(COUNTIF($L$5,$H$7:$H$3066)*COUNTIF($L$5,$I$7:$I$3066),MATCH(ROW($A$7:$A$3066),ROW($A$7:$A$3066)),""),ROWS($B$1:E661)),COLUMNS($A$1:E663))</f>
        <v>#NUM!</v>
      </c>
      <c r="O667" t="e">
        <f t="array" ref="O667">INDEX($A$7:$F$3066,SMALL(IF(COUNTIF($L$5,$H$7:$H$3066)*COUNTIF($L$5,$I$7:$I$3066),MATCH(ROW($A$7:$A$3066),ROW($A$7:$A$3066)),""),ROWS($B$1:F661)),COLUMNS($A$1:F663))</f>
        <v>#NUM!</v>
      </c>
    </row>
    <row r="668" spans="1:15">
      <c r="A668" s="1">
        <f>'ScienceDirect - Initial'!A671</f>
        <v>0</v>
      </c>
      <c r="B668" s="1">
        <f>'ScienceDirect - Initial'!B671</f>
        <v>1999</v>
      </c>
      <c r="C668" s="1" t="str">
        <f>'ScienceDirect - Initial'!C671</f>
        <v>MacCRACKEN, KATHRYN A.; SCALISI, JULIE C.</v>
      </c>
      <c r="D668" s="1" t="str">
        <f>'ScienceDirect - Initial'!D671</f>
        <v>Development and Evaluation of a Ketogenic Diet Program</v>
      </c>
      <c r="E668" s="1" t="str">
        <f>'ScienceDirect - Initial'!E671</f>
        <v>Journal of the American Dietetic Association</v>
      </c>
      <c r="F668" s="1">
        <f>'ScienceDirect - Initial'!F671</f>
        <v>0</v>
      </c>
      <c r="H668" s="1">
        <v>0</v>
      </c>
      <c r="I668" s="1">
        <v>0</v>
      </c>
      <c r="J668" t="b">
        <f t="shared" si="10"/>
        <v>1</v>
      </c>
      <c r="K668" t="e">
        <f t="array" ref="K668">INDEX($A$7:$F$3066,SMALL(IF(COUNTIF($L$5,$H$7:$H$3066)*COUNTIF($L$5,$I$7:$I$3066),MATCH(ROW($A$7:$A$3066),ROW($A$7:$A$3066)),""),ROWS($B$1:B662)),COLUMNS($A$1:B664))</f>
        <v>#NUM!</v>
      </c>
      <c r="L668" t="e">
        <f t="array" ref="L668">INDEX($A$7:$F$3066,SMALL(IF(COUNTIF($L$5,$H$7:$H$3066)*COUNTIF($L$5,$I$7:$I$3066),MATCH(ROW($A$7:$A$3066),ROW($A$7:$A$3066)),""),ROWS($B$1:C662)),COLUMNS($A$1:C664))</f>
        <v>#NUM!</v>
      </c>
      <c r="M668" t="e">
        <f t="array" ref="M668">INDEX($A$7:$F$3066,SMALL(IF(COUNTIF($L$5,$H$7:$H$3066)*COUNTIF($L$5,$I$7:$I$3066),MATCH(ROW($A$7:$A$3066),ROW($A$7:$A$3066)),""),ROWS($B$1:D662)),COLUMNS($A$1:D664))</f>
        <v>#NUM!</v>
      </c>
      <c r="N668" t="e">
        <f t="array" ref="N668">INDEX($A$7:$F$3066,SMALL(IF(COUNTIF($L$5,$H$7:$H$3066)*COUNTIF($L$5,$I$7:$I$3066),MATCH(ROW($A$7:$A$3066),ROW($A$7:$A$3066)),""),ROWS($B$1:E662)),COLUMNS($A$1:E664))</f>
        <v>#NUM!</v>
      </c>
      <c r="O668" t="e">
        <f t="array" ref="O668">INDEX($A$7:$F$3066,SMALL(IF(COUNTIF($L$5,$H$7:$H$3066)*COUNTIF($L$5,$I$7:$I$3066),MATCH(ROW($A$7:$A$3066),ROW($A$7:$A$3066)),""),ROWS($B$1:F662)),COLUMNS($A$1:F664))</f>
        <v>#NUM!</v>
      </c>
    </row>
    <row r="669" spans="1:15">
      <c r="A669" s="1">
        <f>'ScienceDirect - Initial'!A672</f>
        <v>0</v>
      </c>
      <c r="B669" s="1">
        <f>'ScienceDirect - Initial'!B672</f>
        <v>2016</v>
      </c>
      <c r="C669" s="1" t="str">
        <f>'ScienceDirect - Initial'!C672</f>
        <v>Sarpong, David; Dong, Shi; Appiah, Gloria</v>
      </c>
      <c r="D669" s="1" t="str">
        <f>'ScienceDirect - Initial'!D672</f>
        <v>‘Vinyl never say die’: The re-incarnation, adoption and diffusion of retro-technologies</v>
      </c>
      <c r="E669" s="1" t="str">
        <f>'ScienceDirect - Initial'!E672</f>
        <v>Technological Forecasting and Social Change</v>
      </c>
      <c r="F669" s="1">
        <f>'ScienceDirect - Initial'!F672</f>
        <v>0</v>
      </c>
      <c r="H669" s="1">
        <v>0</v>
      </c>
      <c r="I669" s="1">
        <v>0</v>
      </c>
      <c r="J669" t="b">
        <f t="shared" si="10"/>
        <v>1</v>
      </c>
      <c r="K669" t="e">
        <f t="array" ref="K669">INDEX($A$7:$F$3066,SMALL(IF(COUNTIF($L$5,$H$7:$H$3066)*COUNTIF($L$5,$I$7:$I$3066),MATCH(ROW($A$7:$A$3066),ROW($A$7:$A$3066)),""),ROWS($B$1:B663)),COLUMNS($A$1:B665))</f>
        <v>#NUM!</v>
      </c>
      <c r="L669" t="e">
        <f t="array" ref="L669">INDEX($A$7:$F$3066,SMALL(IF(COUNTIF($L$5,$H$7:$H$3066)*COUNTIF($L$5,$I$7:$I$3066),MATCH(ROW($A$7:$A$3066),ROW($A$7:$A$3066)),""),ROWS($B$1:C663)),COLUMNS($A$1:C665))</f>
        <v>#NUM!</v>
      </c>
      <c r="M669" t="e">
        <f t="array" ref="M669">INDEX($A$7:$F$3066,SMALL(IF(COUNTIF($L$5,$H$7:$H$3066)*COUNTIF($L$5,$I$7:$I$3066),MATCH(ROW($A$7:$A$3066),ROW($A$7:$A$3066)),""),ROWS($B$1:D663)),COLUMNS($A$1:D665))</f>
        <v>#NUM!</v>
      </c>
      <c r="N669" t="e">
        <f t="array" ref="N669">INDEX($A$7:$F$3066,SMALL(IF(COUNTIF($L$5,$H$7:$H$3066)*COUNTIF($L$5,$I$7:$I$3066),MATCH(ROW($A$7:$A$3066),ROW($A$7:$A$3066)),""),ROWS($B$1:E663)),COLUMNS($A$1:E665))</f>
        <v>#NUM!</v>
      </c>
      <c r="O669" t="e">
        <f t="array" ref="O669">INDEX($A$7:$F$3066,SMALL(IF(COUNTIF($L$5,$H$7:$H$3066)*COUNTIF($L$5,$I$7:$I$3066),MATCH(ROW($A$7:$A$3066),ROW($A$7:$A$3066)),""),ROWS($B$1:F663)),COLUMNS($A$1:F665))</f>
        <v>#NUM!</v>
      </c>
    </row>
    <row r="670" spans="1:15">
      <c r="A670" s="1">
        <f>'ScienceDirect - Initial'!A673</f>
        <v>0</v>
      </c>
      <c r="B670" s="1">
        <f>'ScienceDirect - Initial'!B673</f>
        <v>2013</v>
      </c>
      <c r="C670" s="1">
        <f>'ScienceDirect - Initial'!C673</f>
        <v>0</v>
      </c>
      <c r="D670" s="1" t="str">
        <f>'ScienceDirect - Initial'!D673</f>
        <v>Editorial Board</v>
      </c>
      <c r="E670" s="1" t="str">
        <f>'ScienceDirect - Initial'!E673</f>
        <v>Behavioural Processes</v>
      </c>
      <c r="F670" s="1">
        <f>'ScienceDirect - Initial'!F673</f>
        <v>0</v>
      </c>
      <c r="H670" s="1">
        <v>0</v>
      </c>
      <c r="I670" s="1">
        <v>0</v>
      </c>
      <c r="J670" t="b">
        <f t="shared" si="10"/>
        <v>1</v>
      </c>
      <c r="K670" t="e">
        <f t="array" ref="K670">INDEX($A$7:$F$3066,SMALL(IF(COUNTIF($L$5,$H$7:$H$3066)*COUNTIF($L$5,$I$7:$I$3066),MATCH(ROW($A$7:$A$3066),ROW($A$7:$A$3066)),""),ROWS($B$1:B664)),COLUMNS($A$1:B666))</f>
        <v>#NUM!</v>
      </c>
      <c r="L670" t="e">
        <f t="array" ref="L670">INDEX($A$7:$F$3066,SMALL(IF(COUNTIF($L$5,$H$7:$H$3066)*COUNTIF($L$5,$I$7:$I$3066),MATCH(ROW($A$7:$A$3066),ROW($A$7:$A$3066)),""),ROWS($B$1:C664)),COLUMNS($A$1:C666))</f>
        <v>#NUM!</v>
      </c>
      <c r="M670" t="e">
        <f t="array" ref="M670">INDEX($A$7:$F$3066,SMALL(IF(COUNTIF($L$5,$H$7:$H$3066)*COUNTIF($L$5,$I$7:$I$3066),MATCH(ROW($A$7:$A$3066),ROW($A$7:$A$3066)),""),ROWS($B$1:D664)),COLUMNS($A$1:D666))</f>
        <v>#NUM!</v>
      </c>
      <c r="N670" t="e">
        <f t="array" ref="N670">INDEX($A$7:$F$3066,SMALL(IF(COUNTIF($L$5,$H$7:$H$3066)*COUNTIF($L$5,$I$7:$I$3066),MATCH(ROW($A$7:$A$3066),ROW($A$7:$A$3066)),""),ROWS($B$1:E664)),COLUMNS($A$1:E666))</f>
        <v>#NUM!</v>
      </c>
      <c r="O670" t="e">
        <f t="array" ref="O670">INDEX($A$7:$F$3066,SMALL(IF(COUNTIF($L$5,$H$7:$H$3066)*COUNTIF($L$5,$I$7:$I$3066),MATCH(ROW($A$7:$A$3066),ROW($A$7:$A$3066)),""),ROWS($B$1:F664)),COLUMNS($A$1:F666))</f>
        <v>#NUM!</v>
      </c>
    </row>
    <row r="671" spans="1:15">
      <c r="A671" s="1">
        <f>'ScienceDirect - Initial'!A674</f>
        <v>0</v>
      </c>
      <c r="B671" s="1">
        <f>'ScienceDirect - Initial'!B674</f>
        <v>2009</v>
      </c>
      <c r="C671" s="1" t="str">
        <f>'ScienceDirect - Initial'!C674</f>
        <v>Reisen, William K.</v>
      </c>
      <c r="D671" s="1" t="str">
        <f>'ScienceDirect - Initial'!D674</f>
        <v>Chapter 155 - Malaria</v>
      </c>
      <c r="E671" s="1" t="str">
        <f>'ScienceDirect - Initial'!E674</f>
        <v>Encyclopedia of Insects (Second Edition)</v>
      </c>
      <c r="F671" s="1" t="str">
        <f>'ScienceDirect - Initial'!F674</f>
        <v>978-0-12-374144-8</v>
      </c>
      <c r="H671" s="1">
        <v>0</v>
      </c>
      <c r="I671" s="1">
        <v>0</v>
      </c>
      <c r="J671" t="b">
        <f t="shared" si="10"/>
        <v>1</v>
      </c>
      <c r="K671" t="e">
        <f t="array" ref="K671">INDEX($A$7:$F$3066,SMALL(IF(COUNTIF($L$5,$H$7:$H$3066)*COUNTIF($L$5,$I$7:$I$3066),MATCH(ROW($A$7:$A$3066),ROW($A$7:$A$3066)),""),ROWS($B$1:B665)),COLUMNS($A$1:B667))</f>
        <v>#NUM!</v>
      </c>
      <c r="L671" t="e">
        <f t="array" ref="L671">INDEX($A$7:$F$3066,SMALL(IF(COUNTIF($L$5,$H$7:$H$3066)*COUNTIF($L$5,$I$7:$I$3066),MATCH(ROW($A$7:$A$3066),ROW($A$7:$A$3066)),""),ROWS($B$1:C665)),COLUMNS($A$1:C667))</f>
        <v>#NUM!</v>
      </c>
      <c r="M671" t="e">
        <f t="array" ref="M671">INDEX($A$7:$F$3066,SMALL(IF(COUNTIF($L$5,$H$7:$H$3066)*COUNTIF($L$5,$I$7:$I$3066),MATCH(ROW($A$7:$A$3066),ROW($A$7:$A$3066)),""),ROWS($B$1:D665)),COLUMNS($A$1:D667))</f>
        <v>#NUM!</v>
      </c>
      <c r="N671" t="e">
        <f t="array" ref="N671">INDEX($A$7:$F$3066,SMALL(IF(COUNTIF($L$5,$H$7:$H$3066)*COUNTIF($L$5,$I$7:$I$3066),MATCH(ROW($A$7:$A$3066),ROW($A$7:$A$3066)),""),ROWS($B$1:E665)),COLUMNS($A$1:E667))</f>
        <v>#NUM!</v>
      </c>
      <c r="O671" t="e">
        <f t="array" ref="O671">INDEX($A$7:$F$3066,SMALL(IF(COUNTIF($L$5,$H$7:$H$3066)*COUNTIF($L$5,$I$7:$I$3066),MATCH(ROW($A$7:$A$3066),ROW($A$7:$A$3066)),""),ROWS($B$1:F665)),COLUMNS($A$1:F667))</f>
        <v>#NUM!</v>
      </c>
    </row>
    <row r="672" spans="1:15">
      <c r="A672" s="1">
        <f>'ScienceDirect - Initial'!A675</f>
        <v>0</v>
      </c>
      <c r="B672" s="1">
        <f>'ScienceDirect - Initial'!B675</f>
        <v>2004</v>
      </c>
      <c r="C672" s="1" t="str">
        <f>'ScienceDirect - Initial'!C675</f>
        <v>Kingdon, David; Hansen, Lars</v>
      </c>
      <c r="D672" s="1" t="str">
        <f>'ScienceDirect - Initial'!D675</f>
        <v>Cognitive therapy for psychosis</v>
      </c>
      <c r="E672" s="1" t="str">
        <f>'ScienceDirect - Initial'!E675</f>
        <v>Community Psychiatry 2</v>
      </c>
      <c r="F672" s="1">
        <f>'ScienceDirect - Initial'!F675</f>
        <v>0</v>
      </c>
      <c r="H672" s="1">
        <v>0</v>
      </c>
      <c r="I672" s="1">
        <v>0</v>
      </c>
      <c r="J672" t="b">
        <f t="shared" si="10"/>
        <v>1</v>
      </c>
      <c r="K672" t="e">
        <f t="array" ref="K672">INDEX($A$7:$F$3066,SMALL(IF(COUNTIF($L$5,$H$7:$H$3066)*COUNTIF($L$5,$I$7:$I$3066),MATCH(ROW($A$7:$A$3066),ROW($A$7:$A$3066)),""),ROWS($B$1:B666)),COLUMNS($A$1:B668))</f>
        <v>#NUM!</v>
      </c>
      <c r="L672" t="e">
        <f t="array" ref="L672">INDEX($A$7:$F$3066,SMALL(IF(COUNTIF($L$5,$H$7:$H$3066)*COUNTIF($L$5,$I$7:$I$3066),MATCH(ROW($A$7:$A$3066),ROW($A$7:$A$3066)),""),ROWS($B$1:C666)),COLUMNS($A$1:C668))</f>
        <v>#NUM!</v>
      </c>
      <c r="M672" t="e">
        <f t="array" ref="M672">INDEX($A$7:$F$3066,SMALL(IF(COUNTIF($L$5,$H$7:$H$3066)*COUNTIF($L$5,$I$7:$I$3066),MATCH(ROW($A$7:$A$3066),ROW($A$7:$A$3066)),""),ROWS($B$1:D666)),COLUMNS($A$1:D668))</f>
        <v>#NUM!</v>
      </c>
      <c r="N672" t="e">
        <f t="array" ref="N672">INDEX($A$7:$F$3066,SMALL(IF(COUNTIF($L$5,$H$7:$H$3066)*COUNTIF($L$5,$I$7:$I$3066),MATCH(ROW($A$7:$A$3066),ROW($A$7:$A$3066)),""),ROWS($B$1:E666)),COLUMNS($A$1:E668))</f>
        <v>#NUM!</v>
      </c>
      <c r="O672" t="e">
        <f t="array" ref="O672">INDEX($A$7:$F$3066,SMALL(IF(COUNTIF($L$5,$H$7:$H$3066)*COUNTIF($L$5,$I$7:$I$3066),MATCH(ROW($A$7:$A$3066),ROW($A$7:$A$3066)),""),ROWS($B$1:F666)),COLUMNS($A$1:F668))</f>
        <v>#NUM!</v>
      </c>
    </row>
    <row r="673" spans="1:15">
      <c r="A673" s="1">
        <f>'ScienceDirect - Initial'!A676</f>
        <v>0</v>
      </c>
      <c r="B673" s="1">
        <f>'ScienceDirect - Initial'!B676</f>
        <v>2020</v>
      </c>
      <c r="C673" s="1" t="str">
        <f>'ScienceDirect - Initial'!C676</f>
        <v>Bianchi, Alessia; Ragonese, Paolo; Banco, Maria Aurelia; Realmuto, Sabrina; Vazzoler, Giulia; Portera, Erika; La Tona, Giuseppe; Salemi, Giuseppe</v>
      </c>
      <c r="D673" s="1" t="str">
        <f>'ScienceDirect - Initial'!D676</f>
        <v>Four cases of progressive multifocal leukoencephalopathy in iatrogenic immunocompromised patients</v>
      </c>
      <c r="E673" s="1" t="str">
        <f>'ScienceDirect - Initial'!E676</f>
        <v>eNeurologicalSci</v>
      </c>
      <c r="F673" s="1">
        <f>'ScienceDirect - Initial'!F676</f>
        <v>0</v>
      </c>
      <c r="H673" s="1">
        <v>0</v>
      </c>
      <c r="I673" s="1">
        <v>0</v>
      </c>
      <c r="J673" t="b">
        <f t="shared" si="10"/>
        <v>1</v>
      </c>
      <c r="K673" t="e">
        <f t="array" ref="K673">INDEX($A$7:$F$3066,SMALL(IF(COUNTIF($L$5,$H$7:$H$3066)*COUNTIF($L$5,$I$7:$I$3066),MATCH(ROW($A$7:$A$3066),ROW($A$7:$A$3066)),""),ROWS($B$1:B667)),COLUMNS($A$1:B669))</f>
        <v>#NUM!</v>
      </c>
      <c r="L673" t="e">
        <f t="array" ref="L673">INDEX($A$7:$F$3066,SMALL(IF(COUNTIF($L$5,$H$7:$H$3066)*COUNTIF($L$5,$I$7:$I$3066),MATCH(ROW($A$7:$A$3066),ROW($A$7:$A$3066)),""),ROWS($B$1:C667)),COLUMNS($A$1:C669))</f>
        <v>#NUM!</v>
      </c>
      <c r="M673" t="e">
        <f t="array" ref="M673">INDEX($A$7:$F$3066,SMALL(IF(COUNTIF($L$5,$H$7:$H$3066)*COUNTIF($L$5,$I$7:$I$3066),MATCH(ROW($A$7:$A$3066),ROW($A$7:$A$3066)),""),ROWS($B$1:D667)),COLUMNS($A$1:D669))</f>
        <v>#NUM!</v>
      </c>
      <c r="N673" t="e">
        <f t="array" ref="N673">INDEX($A$7:$F$3066,SMALL(IF(COUNTIF($L$5,$H$7:$H$3066)*COUNTIF($L$5,$I$7:$I$3066),MATCH(ROW($A$7:$A$3066),ROW($A$7:$A$3066)),""),ROWS($B$1:E667)),COLUMNS($A$1:E669))</f>
        <v>#NUM!</v>
      </c>
      <c r="O673" t="e">
        <f t="array" ref="O673">INDEX($A$7:$F$3066,SMALL(IF(COUNTIF($L$5,$H$7:$H$3066)*COUNTIF($L$5,$I$7:$I$3066),MATCH(ROW($A$7:$A$3066),ROW($A$7:$A$3066)),""),ROWS($B$1:F667)),COLUMNS($A$1:F669))</f>
        <v>#NUM!</v>
      </c>
    </row>
    <row r="674" spans="1:15">
      <c r="A674" s="1">
        <f>'ScienceDirect - Initial'!A677</f>
        <v>0</v>
      </c>
      <c r="B674" s="1">
        <f>'ScienceDirect - Initial'!B677</f>
        <v>2009</v>
      </c>
      <c r="C674" s="1" t="str">
        <f>'ScienceDirect - Initial'!C677</f>
        <v>Spence, Charles</v>
      </c>
      <c r="D674" s="1" t="str">
        <f>'ScienceDirect - Initial'!D677</f>
        <v>Explaining the Colavita visual dominance effect</v>
      </c>
      <c r="E674" s="1" t="str">
        <f>'ScienceDirect - Initial'!E677</f>
        <v>Progress in Brain Research</v>
      </c>
      <c r="F674" s="1" t="str">
        <f>'ScienceDirect - Initial'!F677</f>
        <v>0079-6123</v>
      </c>
      <c r="H674" s="1">
        <v>0</v>
      </c>
      <c r="I674" s="1">
        <v>0</v>
      </c>
      <c r="J674" t="b">
        <f t="shared" si="10"/>
        <v>1</v>
      </c>
      <c r="K674" t="e">
        <f t="array" ref="K674">INDEX($A$7:$F$3066,SMALL(IF(COUNTIF($L$5,$H$7:$H$3066)*COUNTIF($L$5,$I$7:$I$3066),MATCH(ROW($A$7:$A$3066),ROW($A$7:$A$3066)),""),ROWS($B$1:B668)),COLUMNS($A$1:B670))</f>
        <v>#NUM!</v>
      </c>
      <c r="L674" t="e">
        <f t="array" ref="L674">INDEX($A$7:$F$3066,SMALL(IF(COUNTIF($L$5,$H$7:$H$3066)*COUNTIF($L$5,$I$7:$I$3066),MATCH(ROW($A$7:$A$3066),ROW($A$7:$A$3066)),""),ROWS($B$1:C668)),COLUMNS($A$1:C670))</f>
        <v>#NUM!</v>
      </c>
      <c r="M674" t="e">
        <f t="array" ref="M674">INDEX($A$7:$F$3066,SMALL(IF(COUNTIF($L$5,$H$7:$H$3066)*COUNTIF($L$5,$I$7:$I$3066),MATCH(ROW($A$7:$A$3066),ROW($A$7:$A$3066)),""),ROWS($B$1:D668)),COLUMNS($A$1:D670))</f>
        <v>#NUM!</v>
      </c>
      <c r="N674" t="e">
        <f t="array" ref="N674">INDEX($A$7:$F$3066,SMALL(IF(COUNTIF($L$5,$H$7:$H$3066)*COUNTIF($L$5,$I$7:$I$3066),MATCH(ROW($A$7:$A$3066),ROW($A$7:$A$3066)),""),ROWS($B$1:E668)),COLUMNS($A$1:E670))</f>
        <v>#NUM!</v>
      </c>
      <c r="O674" t="e">
        <f t="array" ref="O674">INDEX($A$7:$F$3066,SMALL(IF(COUNTIF($L$5,$H$7:$H$3066)*COUNTIF($L$5,$I$7:$I$3066),MATCH(ROW($A$7:$A$3066),ROW($A$7:$A$3066)),""),ROWS($B$1:F668)),COLUMNS($A$1:F670))</f>
        <v>#NUM!</v>
      </c>
    </row>
    <row r="675" spans="1:15">
      <c r="A675" s="1">
        <f>'ScienceDirect - Initial'!A678</f>
        <v>0</v>
      </c>
      <c r="B675" s="1">
        <f>'ScienceDirect - Initial'!B678</f>
        <v>2019</v>
      </c>
      <c r="C675" s="1" t="str">
        <f>'ScienceDirect - Initial'!C678</f>
        <v>Duriez, Philibert; Ramoz, Nicolas; Gorwood, Philip; Viltart, Odile; Tolle, Virginie</v>
      </c>
      <c r="D675" s="1" t="str">
        <f>'ScienceDirect - Initial'!D678</f>
        <v>A Metabolic Perspective on Reward Abnormalities in Anorexia Nervosa</v>
      </c>
      <c r="E675" s="1" t="str">
        <f>'ScienceDirect - Initial'!E678</f>
        <v>Trends in Endocrinology &amp; Metabolism</v>
      </c>
      <c r="F675" s="1">
        <f>'ScienceDirect - Initial'!F678</f>
        <v>0</v>
      </c>
      <c r="H675" s="1">
        <v>0</v>
      </c>
      <c r="I675" s="1">
        <v>0</v>
      </c>
      <c r="J675" t="b">
        <f t="shared" si="10"/>
        <v>1</v>
      </c>
      <c r="K675" t="e">
        <f t="array" ref="K675">INDEX($A$7:$F$3066,SMALL(IF(COUNTIF($L$5,$H$7:$H$3066)*COUNTIF($L$5,$I$7:$I$3066),MATCH(ROW($A$7:$A$3066),ROW($A$7:$A$3066)),""),ROWS($B$1:B669)),COLUMNS($A$1:B671))</f>
        <v>#NUM!</v>
      </c>
      <c r="L675" t="e">
        <f t="array" ref="L675">INDEX($A$7:$F$3066,SMALL(IF(COUNTIF($L$5,$H$7:$H$3066)*COUNTIF($L$5,$I$7:$I$3066),MATCH(ROW($A$7:$A$3066),ROW($A$7:$A$3066)),""),ROWS($B$1:C669)),COLUMNS($A$1:C671))</f>
        <v>#NUM!</v>
      </c>
      <c r="M675" t="e">
        <f t="array" ref="M675">INDEX($A$7:$F$3066,SMALL(IF(COUNTIF($L$5,$H$7:$H$3066)*COUNTIF($L$5,$I$7:$I$3066),MATCH(ROW($A$7:$A$3066),ROW($A$7:$A$3066)),""),ROWS($B$1:D669)),COLUMNS($A$1:D671))</f>
        <v>#NUM!</v>
      </c>
      <c r="N675" t="e">
        <f t="array" ref="N675">INDEX($A$7:$F$3066,SMALL(IF(COUNTIF($L$5,$H$7:$H$3066)*COUNTIF($L$5,$I$7:$I$3066),MATCH(ROW($A$7:$A$3066),ROW($A$7:$A$3066)),""),ROWS($B$1:E669)),COLUMNS($A$1:E671))</f>
        <v>#NUM!</v>
      </c>
      <c r="O675" t="e">
        <f t="array" ref="O675">INDEX($A$7:$F$3066,SMALL(IF(COUNTIF($L$5,$H$7:$H$3066)*COUNTIF($L$5,$I$7:$I$3066),MATCH(ROW($A$7:$A$3066),ROW($A$7:$A$3066)),""),ROWS($B$1:F669)),COLUMNS($A$1:F671))</f>
        <v>#NUM!</v>
      </c>
    </row>
    <row r="676" spans="1:15">
      <c r="A676" s="1">
        <f>'ScienceDirect - Initial'!A679</f>
        <v>0</v>
      </c>
      <c r="B676" s="1">
        <f>'ScienceDirect - Initial'!B679</f>
        <v>2018</v>
      </c>
      <c r="C676" s="1" t="str">
        <f>'ScienceDirect - Initial'!C679</f>
        <v>Shirley, Rebekah G.; Word, Jettie</v>
      </c>
      <c r="D676" s="1" t="str">
        <f>'ScienceDirect - Initial'!D679</f>
        <v>Rights, rivers and renewables: Lessons from hydropower conflict in Borneo on the role of cultural politics in energy planning for Small Island Developing States</v>
      </c>
      <c r="E676" s="1" t="str">
        <f>'ScienceDirect - Initial'!E679</f>
        <v>Utilities Policy</v>
      </c>
      <c r="F676" s="1">
        <f>'ScienceDirect - Initial'!F679</f>
        <v>0</v>
      </c>
      <c r="H676" s="1">
        <v>0</v>
      </c>
      <c r="I676" s="1">
        <v>0</v>
      </c>
      <c r="J676" t="b">
        <f t="shared" si="10"/>
        <v>1</v>
      </c>
      <c r="K676" t="e">
        <f t="array" ref="K676">INDEX($A$7:$F$3066,SMALL(IF(COUNTIF($L$5,$H$7:$H$3066)*COUNTIF($L$5,$I$7:$I$3066),MATCH(ROW($A$7:$A$3066),ROW($A$7:$A$3066)),""),ROWS($B$1:B670)),COLUMNS($A$1:B672))</f>
        <v>#NUM!</v>
      </c>
      <c r="L676" t="e">
        <f t="array" ref="L676">INDEX($A$7:$F$3066,SMALL(IF(COUNTIF($L$5,$H$7:$H$3066)*COUNTIF($L$5,$I$7:$I$3066),MATCH(ROW($A$7:$A$3066),ROW($A$7:$A$3066)),""),ROWS($B$1:C670)),COLUMNS($A$1:C672))</f>
        <v>#NUM!</v>
      </c>
      <c r="M676" t="e">
        <f t="array" ref="M676">INDEX($A$7:$F$3066,SMALL(IF(COUNTIF($L$5,$H$7:$H$3066)*COUNTIF($L$5,$I$7:$I$3066),MATCH(ROW($A$7:$A$3066),ROW($A$7:$A$3066)),""),ROWS($B$1:D670)),COLUMNS($A$1:D672))</f>
        <v>#NUM!</v>
      </c>
      <c r="N676" t="e">
        <f t="array" ref="N676">INDEX($A$7:$F$3066,SMALL(IF(COUNTIF($L$5,$H$7:$H$3066)*COUNTIF($L$5,$I$7:$I$3066),MATCH(ROW($A$7:$A$3066),ROW($A$7:$A$3066)),""),ROWS($B$1:E670)),COLUMNS($A$1:E672))</f>
        <v>#NUM!</v>
      </c>
      <c r="O676" t="e">
        <f t="array" ref="O676">INDEX($A$7:$F$3066,SMALL(IF(COUNTIF($L$5,$H$7:$H$3066)*COUNTIF($L$5,$I$7:$I$3066),MATCH(ROW($A$7:$A$3066),ROW($A$7:$A$3066)),""),ROWS($B$1:F670)),COLUMNS($A$1:F672))</f>
        <v>#NUM!</v>
      </c>
    </row>
    <row r="677" spans="1:15">
      <c r="A677" s="1">
        <f>'ScienceDirect - Initial'!A680</f>
        <v>0</v>
      </c>
      <c r="B677" s="1">
        <f>'ScienceDirect - Initial'!B680</f>
        <v>2010</v>
      </c>
      <c r="C677" s="1" t="str">
        <f>'ScienceDirect - Initial'!C680</f>
        <v>Tang, Sanyi; Tang, Guangyao; Cheke, Robert A.</v>
      </c>
      <c r="D677" s="1" t="str">
        <f>'ScienceDirect - Initial'!D680</f>
        <v>Optimum timing for integrated pest management: Modelling rates of pesticide application and natural enemy releases</v>
      </c>
      <c r="E677" s="1" t="str">
        <f>'ScienceDirect - Initial'!E680</f>
        <v>Journal of Theoretical Biology</v>
      </c>
      <c r="F677" s="1">
        <f>'ScienceDirect - Initial'!F680</f>
        <v>0</v>
      </c>
      <c r="H677" s="1">
        <v>0</v>
      </c>
      <c r="I677" s="1">
        <v>0</v>
      </c>
      <c r="J677" t="b">
        <f t="shared" si="10"/>
        <v>1</v>
      </c>
      <c r="K677" t="e">
        <f t="array" ref="K677">INDEX($A$7:$F$3066,SMALL(IF(COUNTIF($L$5,$H$7:$H$3066)*COUNTIF($L$5,$I$7:$I$3066),MATCH(ROW($A$7:$A$3066),ROW($A$7:$A$3066)),""),ROWS($B$1:B671)),COLUMNS($A$1:B673))</f>
        <v>#NUM!</v>
      </c>
      <c r="L677" t="e">
        <f t="array" ref="L677">INDEX($A$7:$F$3066,SMALL(IF(COUNTIF($L$5,$H$7:$H$3066)*COUNTIF($L$5,$I$7:$I$3066),MATCH(ROW($A$7:$A$3066),ROW($A$7:$A$3066)),""),ROWS($B$1:C671)),COLUMNS($A$1:C673))</f>
        <v>#NUM!</v>
      </c>
      <c r="M677" t="e">
        <f t="array" ref="M677">INDEX($A$7:$F$3066,SMALL(IF(COUNTIF($L$5,$H$7:$H$3066)*COUNTIF($L$5,$I$7:$I$3066),MATCH(ROW($A$7:$A$3066),ROW($A$7:$A$3066)),""),ROWS($B$1:D671)),COLUMNS($A$1:D673))</f>
        <v>#NUM!</v>
      </c>
      <c r="N677" t="e">
        <f t="array" ref="N677">INDEX($A$7:$F$3066,SMALL(IF(COUNTIF($L$5,$H$7:$H$3066)*COUNTIF($L$5,$I$7:$I$3066),MATCH(ROW($A$7:$A$3066),ROW($A$7:$A$3066)),""),ROWS($B$1:E671)),COLUMNS($A$1:E673))</f>
        <v>#NUM!</v>
      </c>
      <c r="O677" t="e">
        <f t="array" ref="O677">INDEX($A$7:$F$3066,SMALL(IF(COUNTIF($L$5,$H$7:$H$3066)*COUNTIF($L$5,$I$7:$I$3066),MATCH(ROW($A$7:$A$3066),ROW($A$7:$A$3066)),""),ROWS($B$1:F671)),COLUMNS($A$1:F673))</f>
        <v>#NUM!</v>
      </c>
    </row>
    <row r="678" spans="1:15">
      <c r="A678" s="1">
        <f>'ScienceDirect - Initial'!A681</f>
        <v>0</v>
      </c>
      <c r="B678" s="1">
        <f>'ScienceDirect - Initial'!B681</f>
        <v>2020</v>
      </c>
      <c r="C678" s="1" t="str">
        <f>'ScienceDirect - Initial'!C681</f>
        <v>Langsam, Dean; Anis, Emilia; Haas, Eric J.; Gosinov, Ruslan; Yechezkel, Matan; Grotto, Itamar; Shmueli, Erez; Yamin, Dan</v>
      </c>
      <c r="D678" s="1" t="str">
        <f>'ScienceDirect - Initial'!D681</f>
        <v>Tdap vaccination during pregnancy interrupts a twenty-year increase in the incidence of pertussis</v>
      </c>
      <c r="E678" s="1" t="str">
        <f>'ScienceDirect - Initial'!E681</f>
        <v>Vaccine</v>
      </c>
      <c r="F678" s="1">
        <f>'ScienceDirect - Initial'!F681</f>
        <v>0</v>
      </c>
      <c r="H678" s="1">
        <v>0</v>
      </c>
      <c r="I678" s="1">
        <v>0</v>
      </c>
      <c r="J678" t="b">
        <f t="shared" si="10"/>
        <v>1</v>
      </c>
      <c r="K678" t="e">
        <f t="array" ref="K678">INDEX($A$7:$F$3066,SMALL(IF(COUNTIF($L$5,$H$7:$H$3066)*COUNTIF($L$5,$I$7:$I$3066),MATCH(ROW($A$7:$A$3066),ROW($A$7:$A$3066)),""),ROWS($B$1:B672)),COLUMNS($A$1:B674))</f>
        <v>#NUM!</v>
      </c>
      <c r="L678" t="e">
        <f t="array" ref="L678">INDEX($A$7:$F$3066,SMALL(IF(COUNTIF($L$5,$H$7:$H$3066)*COUNTIF($L$5,$I$7:$I$3066),MATCH(ROW($A$7:$A$3066),ROW($A$7:$A$3066)),""),ROWS($B$1:C672)),COLUMNS($A$1:C674))</f>
        <v>#NUM!</v>
      </c>
      <c r="M678" t="e">
        <f t="array" ref="M678">INDEX($A$7:$F$3066,SMALL(IF(COUNTIF($L$5,$H$7:$H$3066)*COUNTIF($L$5,$I$7:$I$3066),MATCH(ROW($A$7:$A$3066),ROW($A$7:$A$3066)),""),ROWS($B$1:D672)),COLUMNS($A$1:D674))</f>
        <v>#NUM!</v>
      </c>
      <c r="N678" t="e">
        <f t="array" ref="N678">INDEX($A$7:$F$3066,SMALL(IF(COUNTIF($L$5,$H$7:$H$3066)*COUNTIF($L$5,$I$7:$I$3066),MATCH(ROW($A$7:$A$3066),ROW($A$7:$A$3066)),""),ROWS($B$1:E672)),COLUMNS($A$1:E674))</f>
        <v>#NUM!</v>
      </c>
      <c r="O678" t="e">
        <f t="array" ref="O678">INDEX($A$7:$F$3066,SMALL(IF(COUNTIF($L$5,$H$7:$H$3066)*COUNTIF($L$5,$I$7:$I$3066),MATCH(ROW($A$7:$A$3066),ROW($A$7:$A$3066)),""),ROWS($B$1:F672)),COLUMNS($A$1:F674))</f>
        <v>#NUM!</v>
      </c>
    </row>
    <row r="679" spans="1:15">
      <c r="A679" s="1">
        <f>'ScienceDirect - Initial'!A682</f>
        <v>0</v>
      </c>
      <c r="B679" s="1">
        <f>'ScienceDirect - Initial'!B682</f>
        <v>2001</v>
      </c>
      <c r="C679" s="1" t="str">
        <f>'ScienceDirect - Initial'!C682</f>
        <v>Parot, F.</v>
      </c>
      <c r="D679" s="1" t="str">
        <f>'ScienceDirect - Initial'!D682</f>
        <v>Behaviorism, History of</v>
      </c>
      <c r="E679" s="1" t="str">
        <f>'ScienceDirect - Initial'!E682</f>
        <v>International Encyclopedia of the Social &amp; Behavioral Sciences</v>
      </c>
      <c r="F679" s="1" t="str">
        <f>'ScienceDirect - Initial'!F682</f>
        <v>978-0-08-043076-8</v>
      </c>
      <c r="H679" s="1">
        <v>0</v>
      </c>
      <c r="I679" s="1">
        <v>0</v>
      </c>
      <c r="J679" t="b">
        <f t="shared" si="10"/>
        <v>1</v>
      </c>
      <c r="K679" t="e">
        <f t="array" ref="K679">INDEX($A$7:$F$3066,SMALL(IF(COUNTIF($L$5,$H$7:$H$3066)*COUNTIF($L$5,$I$7:$I$3066),MATCH(ROW($A$7:$A$3066),ROW($A$7:$A$3066)),""),ROWS($B$1:B673)),COLUMNS($A$1:B675))</f>
        <v>#NUM!</v>
      </c>
      <c r="L679" t="e">
        <f t="array" ref="L679">INDEX($A$7:$F$3066,SMALL(IF(COUNTIF($L$5,$H$7:$H$3066)*COUNTIF($L$5,$I$7:$I$3066),MATCH(ROW($A$7:$A$3066),ROW($A$7:$A$3066)),""),ROWS($B$1:C673)),COLUMNS($A$1:C675))</f>
        <v>#NUM!</v>
      </c>
      <c r="M679" t="e">
        <f t="array" ref="M679">INDEX($A$7:$F$3066,SMALL(IF(COUNTIF($L$5,$H$7:$H$3066)*COUNTIF($L$5,$I$7:$I$3066),MATCH(ROW($A$7:$A$3066),ROW($A$7:$A$3066)),""),ROWS($B$1:D673)),COLUMNS($A$1:D675))</f>
        <v>#NUM!</v>
      </c>
      <c r="N679" t="e">
        <f t="array" ref="N679">INDEX($A$7:$F$3066,SMALL(IF(COUNTIF($L$5,$H$7:$H$3066)*COUNTIF($L$5,$I$7:$I$3066),MATCH(ROW($A$7:$A$3066),ROW($A$7:$A$3066)),""),ROWS($B$1:E673)),COLUMNS($A$1:E675))</f>
        <v>#NUM!</v>
      </c>
      <c r="O679" t="e">
        <f t="array" ref="O679">INDEX($A$7:$F$3066,SMALL(IF(COUNTIF($L$5,$H$7:$H$3066)*COUNTIF($L$5,$I$7:$I$3066),MATCH(ROW($A$7:$A$3066),ROW($A$7:$A$3066)),""),ROWS($B$1:F673)),COLUMNS($A$1:F675))</f>
        <v>#NUM!</v>
      </c>
    </row>
    <row r="680" spans="1:15">
      <c r="A680" s="1">
        <f>'ScienceDirect - Initial'!A683</f>
        <v>0</v>
      </c>
      <c r="B680" s="1">
        <f>'ScienceDirect - Initial'!B683</f>
        <v>2005</v>
      </c>
      <c r="C680" s="1" t="str">
        <f>'ScienceDirect - Initial'!C683</f>
        <v>Grauvogel-Stamm, Léa; Ash, Sidney R.</v>
      </c>
      <c r="D680" s="1" t="str">
        <f>'ScienceDirect - Initial'!D683</f>
        <v>Recovery of the Triassic land flora from the end-Permian life crisis</v>
      </c>
      <c r="E680" s="1" t="str">
        <f>'ScienceDirect - Initial'!E683</f>
        <v>Comptes Rendus Palevol</v>
      </c>
      <c r="F680" s="1">
        <f>'ScienceDirect - Initial'!F683</f>
        <v>0</v>
      </c>
      <c r="H680" s="1">
        <v>0</v>
      </c>
      <c r="I680" s="1">
        <v>0</v>
      </c>
      <c r="J680" t="b">
        <f t="shared" si="10"/>
        <v>1</v>
      </c>
      <c r="K680" t="e">
        <f t="array" ref="K680">INDEX($A$7:$F$3066,SMALL(IF(COUNTIF($L$5,$H$7:$H$3066)*COUNTIF($L$5,$I$7:$I$3066),MATCH(ROW($A$7:$A$3066),ROW($A$7:$A$3066)),""),ROWS($B$1:B674)),COLUMNS($A$1:B676))</f>
        <v>#NUM!</v>
      </c>
      <c r="L680" t="e">
        <f t="array" ref="L680">INDEX($A$7:$F$3066,SMALL(IF(COUNTIF($L$5,$H$7:$H$3066)*COUNTIF($L$5,$I$7:$I$3066),MATCH(ROW($A$7:$A$3066),ROW($A$7:$A$3066)),""),ROWS($B$1:C674)),COLUMNS($A$1:C676))</f>
        <v>#NUM!</v>
      </c>
      <c r="M680" t="e">
        <f t="array" ref="M680">INDEX($A$7:$F$3066,SMALL(IF(COUNTIF($L$5,$H$7:$H$3066)*COUNTIF($L$5,$I$7:$I$3066),MATCH(ROW($A$7:$A$3066),ROW($A$7:$A$3066)),""),ROWS($B$1:D674)),COLUMNS($A$1:D676))</f>
        <v>#NUM!</v>
      </c>
      <c r="N680" t="e">
        <f t="array" ref="N680">INDEX($A$7:$F$3066,SMALL(IF(COUNTIF($L$5,$H$7:$H$3066)*COUNTIF($L$5,$I$7:$I$3066),MATCH(ROW($A$7:$A$3066),ROW($A$7:$A$3066)),""),ROWS($B$1:E674)),COLUMNS($A$1:E676))</f>
        <v>#NUM!</v>
      </c>
      <c r="O680" t="e">
        <f t="array" ref="O680">INDEX($A$7:$F$3066,SMALL(IF(COUNTIF($L$5,$H$7:$H$3066)*COUNTIF($L$5,$I$7:$I$3066),MATCH(ROW($A$7:$A$3066),ROW($A$7:$A$3066)),""),ROWS($B$1:F674)),COLUMNS($A$1:F676))</f>
        <v>#NUM!</v>
      </c>
    </row>
    <row r="681" spans="1:15">
      <c r="A681" s="1">
        <f>'ScienceDirect - Initial'!A684</f>
        <v>0</v>
      </c>
      <c r="B681" s="1">
        <f>'ScienceDirect - Initial'!B684</f>
        <v>1998</v>
      </c>
      <c r="C681" s="1" t="str">
        <f>'ScienceDirect - Initial'!C684</f>
        <v>WEINBERG, NAIMAH Z.; RAHDERT, ELIZABETH; COLLIVER, JAMES D.; GLANTZ, MEYER D.</v>
      </c>
      <c r="D681" s="1" t="str">
        <f>'ScienceDirect - Initial'!D684</f>
        <v>Adolescent Substance Abuse: A Review of the Past 10 Years</v>
      </c>
      <c r="E681" s="1" t="str">
        <f>'ScienceDirect - Initial'!E684</f>
        <v>Journal of the American Academy of Child &amp; Adolescent Psychiatry</v>
      </c>
      <c r="F681" s="1">
        <f>'ScienceDirect - Initial'!F684</f>
        <v>0</v>
      </c>
      <c r="H681" s="1">
        <v>0</v>
      </c>
      <c r="I681" s="1">
        <v>0</v>
      </c>
      <c r="J681" t="b">
        <f t="shared" si="10"/>
        <v>1</v>
      </c>
      <c r="K681" t="e">
        <f t="array" ref="K681">INDEX($A$7:$F$3066,SMALL(IF(COUNTIF($L$5,$H$7:$H$3066)*COUNTIF($L$5,$I$7:$I$3066),MATCH(ROW($A$7:$A$3066),ROW($A$7:$A$3066)),""),ROWS($B$1:B675)),COLUMNS($A$1:B677))</f>
        <v>#NUM!</v>
      </c>
      <c r="L681" t="e">
        <f t="array" ref="L681">INDEX($A$7:$F$3066,SMALL(IF(COUNTIF($L$5,$H$7:$H$3066)*COUNTIF($L$5,$I$7:$I$3066),MATCH(ROW($A$7:$A$3066),ROW($A$7:$A$3066)),""),ROWS($B$1:C675)),COLUMNS($A$1:C677))</f>
        <v>#NUM!</v>
      </c>
      <c r="M681" t="e">
        <f t="array" ref="M681">INDEX($A$7:$F$3066,SMALL(IF(COUNTIF($L$5,$H$7:$H$3066)*COUNTIF($L$5,$I$7:$I$3066),MATCH(ROW($A$7:$A$3066),ROW($A$7:$A$3066)),""),ROWS($B$1:D675)),COLUMNS($A$1:D677))</f>
        <v>#NUM!</v>
      </c>
      <c r="N681" t="e">
        <f t="array" ref="N681">INDEX($A$7:$F$3066,SMALL(IF(COUNTIF($L$5,$H$7:$H$3066)*COUNTIF($L$5,$I$7:$I$3066),MATCH(ROW($A$7:$A$3066),ROW($A$7:$A$3066)),""),ROWS($B$1:E675)),COLUMNS($A$1:E677))</f>
        <v>#NUM!</v>
      </c>
      <c r="O681" t="e">
        <f t="array" ref="O681">INDEX($A$7:$F$3066,SMALL(IF(COUNTIF($L$5,$H$7:$H$3066)*COUNTIF($L$5,$I$7:$I$3066),MATCH(ROW($A$7:$A$3066),ROW($A$7:$A$3066)),""),ROWS($B$1:F675)),COLUMNS($A$1:F677))</f>
        <v>#NUM!</v>
      </c>
    </row>
    <row r="682" spans="1:15">
      <c r="A682" s="1">
        <f>'ScienceDirect - Initial'!A685</f>
        <v>0</v>
      </c>
      <c r="B682" s="1">
        <f>'ScienceDirect - Initial'!B685</f>
        <v>2019</v>
      </c>
      <c r="C682" s="1" t="str">
        <f>'ScienceDirect - Initial'!C685</f>
        <v>Randle, Hayley; Waran, Natalie</v>
      </c>
      <c r="D682" s="1" t="str">
        <f>'ScienceDirect - Initial'!D685</f>
        <v>Equitation Science in Practice: how collaboration, communication and change can improve equine welfare</v>
      </c>
      <c r="E682" s="1" t="str">
        <f>'ScienceDirect - Initial'!E685</f>
        <v>Equitation Science: Improved welfare through scientific data</v>
      </c>
      <c r="F682" s="1">
        <f>'ScienceDirect - Initial'!F685</f>
        <v>0</v>
      </c>
      <c r="H682" s="1">
        <v>0</v>
      </c>
      <c r="I682" s="1">
        <v>0</v>
      </c>
      <c r="J682" t="b">
        <f t="shared" si="10"/>
        <v>1</v>
      </c>
      <c r="K682" t="e">
        <f t="array" ref="K682">INDEX($A$7:$F$3066,SMALL(IF(COUNTIF($L$5,$H$7:$H$3066)*COUNTIF($L$5,$I$7:$I$3066),MATCH(ROW($A$7:$A$3066),ROW($A$7:$A$3066)),""),ROWS($B$1:B676)),COLUMNS($A$1:B678))</f>
        <v>#NUM!</v>
      </c>
      <c r="L682" t="e">
        <f t="array" ref="L682">INDEX($A$7:$F$3066,SMALL(IF(COUNTIF($L$5,$H$7:$H$3066)*COUNTIF($L$5,$I$7:$I$3066),MATCH(ROW($A$7:$A$3066),ROW($A$7:$A$3066)),""),ROWS($B$1:C676)),COLUMNS($A$1:C678))</f>
        <v>#NUM!</v>
      </c>
      <c r="M682" t="e">
        <f t="array" ref="M682">INDEX($A$7:$F$3066,SMALL(IF(COUNTIF($L$5,$H$7:$H$3066)*COUNTIF($L$5,$I$7:$I$3066),MATCH(ROW($A$7:$A$3066),ROW($A$7:$A$3066)),""),ROWS($B$1:D676)),COLUMNS($A$1:D678))</f>
        <v>#NUM!</v>
      </c>
      <c r="N682" t="e">
        <f t="array" ref="N682">INDEX($A$7:$F$3066,SMALL(IF(COUNTIF($L$5,$H$7:$H$3066)*COUNTIF($L$5,$I$7:$I$3066),MATCH(ROW($A$7:$A$3066),ROW($A$7:$A$3066)),""),ROWS($B$1:E676)),COLUMNS($A$1:E678))</f>
        <v>#NUM!</v>
      </c>
      <c r="O682" t="e">
        <f t="array" ref="O682">INDEX($A$7:$F$3066,SMALL(IF(COUNTIF($L$5,$H$7:$H$3066)*COUNTIF($L$5,$I$7:$I$3066),MATCH(ROW($A$7:$A$3066),ROW($A$7:$A$3066)),""),ROWS($B$1:F676)),COLUMNS($A$1:F678))</f>
        <v>#NUM!</v>
      </c>
    </row>
    <row r="683" spans="1:15">
      <c r="A683" s="1">
        <f>'ScienceDirect - Initial'!A686</f>
        <v>0</v>
      </c>
      <c r="B683" s="1">
        <f>'ScienceDirect - Initial'!B686</f>
        <v>1982</v>
      </c>
      <c r="C683" s="1" t="str">
        <f>'ScienceDirect - Initial'!C686</f>
        <v>Wilson, G. Terence</v>
      </c>
      <c r="D683" s="1" t="str">
        <f>'ScienceDirect - Initial'!D686</f>
        <v>Psychotherapy process and procedure: The behavioral mandate</v>
      </c>
      <c r="E683" s="1" t="str">
        <f>'ScienceDirect - Initial'!E686</f>
        <v>Behavior Therapy</v>
      </c>
      <c r="F683" s="1">
        <f>'ScienceDirect - Initial'!F686</f>
        <v>0</v>
      </c>
      <c r="H683" s="1">
        <v>0</v>
      </c>
      <c r="I683" s="1">
        <v>0</v>
      </c>
      <c r="J683" t="b">
        <f t="shared" si="10"/>
        <v>1</v>
      </c>
      <c r="K683" t="e">
        <f t="array" ref="K683">INDEX($A$7:$F$3066,SMALL(IF(COUNTIF($L$5,$H$7:$H$3066)*COUNTIF($L$5,$I$7:$I$3066),MATCH(ROW($A$7:$A$3066),ROW($A$7:$A$3066)),""),ROWS($B$1:B677)),COLUMNS($A$1:B679))</f>
        <v>#NUM!</v>
      </c>
      <c r="L683" t="e">
        <f t="array" ref="L683">INDEX($A$7:$F$3066,SMALL(IF(COUNTIF($L$5,$H$7:$H$3066)*COUNTIF($L$5,$I$7:$I$3066),MATCH(ROW($A$7:$A$3066),ROW($A$7:$A$3066)),""),ROWS($B$1:C677)),COLUMNS($A$1:C679))</f>
        <v>#NUM!</v>
      </c>
      <c r="M683" t="e">
        <f t="array" ref="M683">INDEX($A$7:$F$3066,SMALL(IF(COUNTIF($L$5,$H$7:$H$3066)*COUNTIF($L$5,$I$7:$I$3066),MATCH(ROW($A$7:$A$3066),ROW($A$7:$A$3066)),""),ROWS($B$1:D677)),COLUMNS($A$1:D679))</f>
        <v>#NUM!</v>
      </c>
      <c r="N683" t="e">
        <f t="array" ref="N683">INDEX($A$7:$F$3066,SMALL(IF(COUNTIF($L$5,$H$7:$H$3066)*COUNTIF($L$5,$I$7:$I$3066),MATCH(ROW($A$7:$A$3066),ROW($A$7:$A$3066)),""),ROWS($B$1:E677)),COLUMNS($A$1:E679))</f>
        <v>#NUM!</v>
      </c>
      <c r="O683" t="e">
        <f t="array" ref="O683">INDEX($A$7:$F$3066,SMALL(IF(COUNTIF($L$5,$H$7:$H$3066)*COUNTIF($L$5,$I$7:$I$3066),MATCH(ROW($A$7:$A$3066),ROW($A$7:$A$3066)),""),ROWS($B$1:F677)),COLUMNS($A$1:F679))</f>
        <v>#NUM!</v>
      </c>
    </row>
    <row r="684" spans="1:15">
      <c r="A684" s="1">
        <f>'ScienceDirect - Initial'!A687</f>
        <v>0</v>
      </c>
      <c r="B684" s="1">
        <f>'ScienceDirect - Initial'!B687</f>
        <v>2018</v>
      </c>
      <c r="C684" s="1" t="str">
        <f>'ScienceDirect - Initial'!C687</f>
        <v>Almansour, F.A.; Dhakal, H.N.; Zhang, Z.Y.</v>
      </c>
      <c r="D684" s="1" t="str">
        <f>'ScienceDirect - Initial'!D687</f>
        <v>Investigation into Mode II interlaminar fracture toughness characteristics of flax/basalt reinforced vinyl ester hybrid composites</v>
      </c>
      <c r="E684" s="1" t="str">
        <f>'ScienceDirect - Initial'!E687</f>
        <v>Composites Science and Technology</v>
      </c>
      <c r="F684" s="1">
        <f>'ScienceDirect - Initial'!F687</f>
        <v>0</v>
      </c>
      <c r="H684" s="1">
        <v>0</v>
      </c>
      <c r="I684" s="1">
        <v>0</v>
      </c>
      <c r="J684" t="b">
        <f t="shared" si="10"/>
        <v>1</v>
      </c>
      <c r="K684" t="e">
        <f t="array" ref="K684">INDEX($A$7:$F$3066,SMALL(IF(COUNTIF($L$5,$H$7:$H$3066)*COUNTIF($L$5,$I$7:$I$3066),MATCH(ROW($A$7:$A$3066),ROW($A$7:$A$3066)),""),ROWS($B$1:B678)),COLUMNS($A$1:B680))</f>
        <v>#NUM!</v>
      </c>
      <c r="L684" t="e">
        <f t="array" ref="L684">INDEX($A$7:$F$3066,SMALL(IF(COUNTIF($L$5,$H$7:$H$3066)*COUNTIF($L$5,$I$7:$I$3066),MATCH(ROW($A$7:$A$3066),ROW($A$7:$A$3066)),""),ROWS($B$1:C678)),COLUMNS($A$1:C680))</f>
        <v>#NUM!</v>
      </c>
      <c r="M684" t="e">
        <f t="array" ref="M684">INDEX($A$7:$F$3066,SMALL(IF(COUNTIF($L$5,$H$7:$H$3066)*COUNTIF($L$5,$I$7:$I$3066),MATCH(ROW($A$7:$A$3066),ROW($A$7:$A$3066)),""),ROWS($B$1:D678)),COLUMNS($A$1:D680))</f>
        <v>#NUM!</v>
      </c>
      <c r="N684" t="e">
        <f t="array" ref="N684">INDEX($A$7:$F$3066,SMALL(IF(COUNTIF($L$5,$H$7:$H$3066)*COUNTIF($L$5,$I$7:$I$3066),MATCH(ROW($A$7:$A$3066),ROW($A$7:$A$3066)),""),ROWS($B$1:E678)),COLUMNS($A$1:E680))</f>
        <v>#NUM!</v>
      </c>
      <c r="O684" t="e">
        <f t="array" ref="O684">INDEX($A$7:$F$3066,SMALL(IF(COUNTIF($L$5,$H$7:$H$3066)*COUNTIF($L$5,$I$7:$I$3066),MATCH(ROW($A$7:$A$3066),ROW($A$7:$A$3066)),""),ROWS($B$1:F678)),COLUMNS($A$1:F680))</f>
        <v>#NUM!</v>
      </c>
    </row>
    <row r="685" spans="1:15">
      <c r="A685" s="1">
        <f>'ScienceDirect - Initial'!A688</f>
        <v>0</v>
      </c>
      <c r="B685" s="1">
        <f>'ScienceDirect - Initial'!B688</f>
        <v>2013</v>
      </c>
      <c r="C685" s="1" t="str">
        <f>'ScienceDirect - Initial'!C688</f>
        <v>Moon, Myung-Sang; Kim, Sung-Soo; Moon, Hanlim</v>
      </c>
      <c r="D685" s="1" t="str">
        <f>'ScienceDirect - Initial'!D688</f>
        <v>(i) Tuberculosis of the spine: current views in diagnosis, management, and setting a global standard</v>
      </c>
      <c r="E685" s="1" t="str">
        <f>'ScienceDirect - Initial'!E688</f>
        <v>Orthopaedics and Trauma</v>
      </c>
      <c r="F685" s="1">
        <f>'ScienceDirect - Initial'!F688</f>
        <v>0</v>
      </c>
      <c r="H685" s="1">
        <v>0</v>
      </c>
      <c r="I685" s="1">
        <v>0</v>
      </c>
      <c r="J685" t="b">
        <f t="shared" si="10"/>
        <v>1</v>
      </c>
      <c r="K685" t="e">
        <f t="array" ref="K685">INDEX($A$7:$F$3066,SMALL(IF(COUNTIF($L$5,$H$7:$H$3066)*COUNTIF($L$5,$I$7:$I$3066),MATCH(ROW($A$7:$A$3066),ROW($A$7:$A$3066)),""),ROWS($B$1:B679)),COLUMNS($A$1:B681))</f>
        <v>#NUM!</v>
      </c>
      <c r="L685" t="e">
        <f t="array" ref="L685">INDEX($A$7:$F$3066,SMALL(IF(COUNTIF($L$5,$H$7:$H$3066)*COUNTIF($L$5,$I$7:$I$3066),MATCH(ROW($A$7:$A$3066),ROW($A$7:$A$3066)),""),ROWS($B$1:C679)),COLUMNS($A$1:C681))</f>
        <v>#NUM!</v>
      </c>
      <c r="M685" t="e">
        <f t="array" ref="M685">INDEX($A$7:$F$3066,SMALL(IF(COUNTIF($L$5,$H$7:$H$3066)*COUNTIF($L$5,$I$7:$I$3066),MATCH(ROW($A$7:$A$3066),ROW($A$7:$A$3066)),""),ROWS($B$1:D679)),COLUMNS($A$1:D681))</f>
        <v>#NUM!</v>
      </c>
      <c r="N685" t="e">
        <f t="array" ref="N685">INDEX($A$7:$F$3066,SMALL(IF(COUNTIF($L$5,$H$7:$H$3066)*COUNTIF($L$5,$I$7:$I$3066),MATCH(ROW($A$7:$A$3066),ROW($A$7:$A$3066)),""),ROWS($B$1:E679)),COLUMNS($A$1:E681))</f>
        <v>#NUM!</v>
      </c>
      <c r="O685" t="e">
        <f t="array" ref="O685">INDEX($A$7:$F$3066,SMALL(IF(COUNTIF($L$5,$H$7:$H$3066)*COUNTIF($L$5,$I$7:$I$3066),MATCH(ROW($A$7:$A$3066),ROW($A$7:$A$3066)),""),ROWS($B$1:F679)),COLUMNS($A$1:F681))</f>
        <v>#NUM!</v>
      </c>
    </row>
    <row r="686" spans="1:15">
      <c r="A686" s="1">
        <f>'ScienceDirect - Initial'!A689</f>
        <v>0</v>
      </c>
      <c r="B686" s="1">
        <f>'ScienceDirect - Initial'!B689</f>
        <v>2010</v>
      </c>
      <c r="C686" s="1" t="str">
        <f>'ScienceDirect - Initial'!C689</f>
        <v>Gentili, Rodolfo; Abeli, Thomas; Rossi, Graziano; Li, Mingai; Varotto, Claudio; Sgorbati, Sergio</v>
      </c>
      <c r="D686" s="1" t="str">
        <f>'ScienceDirect - Initial'!D689</f>
        <v>Population structure and genetic diversity of the threatened quillwort Isoëtes malinverniana and implication for conservation</v>
      </c>
      <c r="E686" s="1" t="str">
        <f>'ScienceDirect - Initial'!E689</f>
        <v>Aquatic Botany</v>
      </c>
      <c r="F686" s="1">
        <f>'ScienceDirect - Initial'!F689</f>
        <v>0</v>
      </c>
      <c r="H686" s="1">
        <v>0</v>
      </c>
      <c r="I686" s="1">
        <v>0</v>
      </c>
      <c r="J686" t="b">
        <f t="shared" si="10"/>
        <v>1</v>
      </c>
      <c r="K686" t="e">
        <f t="array" ref="K686">INDEX($A$7:$F$3066,SMALL(IF(COUNTIF($L$5,$H$7:$H$3066)*COUNTIF($L$5,$I$7:$I$3066),MATCH(ROW($A$7:$A$3066),ROW($A$7:$A$3066)),""),ROWS($B$1:B680)),COLUMNS($A$1:B682))</f>
        <v>#NUM!</v>
      </c>
      <c r="L686" t="e">
        <f t="array" ref="L686">INDEX($A$7:$F$3066,SMALL(IF(COUNTIF($L$5,$H$7:$H$3066)*COUNTIF($L$5,$I$7:$I$3066),MATCH(ROW($A$7:$A$3066),ROW($A$7:$A$3066)),""),ROWS($B$1:C680)),COLUMNS($A$1:C682))</f>
        <v>#NUM!</v>
      </c>
      <c r="M686" t="e">
        <f t="array" ref="M686">INDEX($A$7:$F$3066,SMALL(IF(COUNTIF($L$5,$H$7:$H$3066)*COUNTIF($L$5,$I$7:$I$3066),MATCH(ROW($A$7:$A$3066),ROW($A$7:$A$3066)),""),ROWS($B$1:D680)),COLUMNS($A$1:D682))</f>
        <v>#NUM!</v>
      </c>
      <c r="N686" t="e">
        <f t="array" ref="N686">INDEX($A$7:$F$3066,SMALL(IF(COUNTIF($L$5,$H$7:$H$3066)*COUNTIF($L$5,$I$7:$I$3066),MATCH(ROW($A$7:$A$3066),ROW($A$7:$A$3066)),""),ROWS($B$1:E680)),COLUMNS($A$1:E682))</f>
        <v>#NUM!</v>
      </c>
      <c r="O686" t="e">
        <f t="array" ref="O686">INDEX($A$7:$F$3066,SMALL(IF(COUNTIF($L$5,$H$7:$H$3066)*COUNTIF($L$5,$I$7:$I$3066),MATCH(ROW($A$7:$A$3066),ROW($A$7:$A$3066)),""),ROWS($B$1:F680)),COLUMNS($A$1:F682))</f>
        <v>#NUM!</v>
      </c>
    </row>
    <row r="687" spans="1:15">
      <c r="A687" s="1">
        <f>'ScienceDirect - Initial'!A690</f>
        <v>0</v>
      </c>
      <c r="B687" s="1">
        <f>'ScienceDirect - Initial'!B690</f>
        <v>1973</v>
      </c>
      <c r="C687" s="1" t="str">
        <f>'ScienceDirect - Initial'!C690</f>
        <v>Martin, P.L.; Foxx, R.M.</v>
      </c>
      <c r="D687" s="1" t="str">
        <f>'ScienceDirect - Initial'!D690</f>
        <v>Victim control of the aggression of an institutionalized retardate</v>
      </c>
      <c r="E687" s="1" t="str">
        <f>'ScienceDirect - Initial'!E690</f>
        <v>Journal of Behavior Therapy and Experimental Psychiatry</v>
      </c>
      <c r="F687" s="1">
        <f>'ScienceDirect - Initial'!F690</f>
        <v>0</v>
      </c>
      <c r="H687" s="1">
        <v>0</v>
      </c>
      <c r="I687" s="1">
        <v>0</v>
      </c>
      <c r="J687" t="b">
        <f t="shared" si="10"/>
        <v>1</v>
      </c>
      <c r="K687" t="e">
        <f t="array" ref="K687">INDEX($A$7:$F$3066,SMALL(IF(COUNTIF($L$5,$H$7:$H$3066)*COUNTIF($L$5,$I$7:$I$3066),MATCH(ROW($A$7:$A$3066),ROW($A$7:$A$3066)),""),ROWS($B$1:B681)),COLUMNS($A$1:B683))</f>
        <v>#NUM!</v>
      </c>
      <c r="L687" t="e">
        <f t="array" ref="L687">INDEX($A$7:$F$3066,SMALL(IF(COUNTIF($L$5,$H$7:$H$3066)*COUNTIF($L$5,$I$7:$I$3066),MATCH(ROW($A$7:$A$3066),ROW($A$7:$A$3066)),""),ROWS($B$1:C681)),COLUMNS($A$1:C683))</f>
        <v>#NUM!</v>
      </c>
      <c r="M687" t="e">
        <f t="array" ref="M687">INDEX($A$7:$F$3066,SMALL(IF(COUNTIF($L$5,$H$7:$H$3066)*COUNTIF($L$5,$I$7:$I$3066),MATCH(ROW($A$7:$A$3066),ROW($A$7:$A$3066)),""),ROWS($B$1:D681)),COLUMNS($A$1:D683))</f>
        <v>#NUM!</v>
      </c>
      <c r="N687" t="e">
        <f t="array" ref="N687">INDEX($A$7:$F$3066,SMALL(IF(COUNTIF($L$5,$H$7:$H$3066)*COUNTIF($L$5,$I$7:$I$3066),MATCH(ROW($A$7:$A$3066),ROW($A$7:$A$3066)),""),ROWS($B$1:E681)),COLUMNS($A$1:E683))</f>
        <v>#NUM!</v>
      </c>
      <c r="O687" t="e">
        <f t="array" ref="O687">INDEX($A$7:$F$3066,SMALL(IF(COUNTIF($L$5,$H$7:$H$3066)*COUNTIF($L$5,$I$7:$I$3066),MATCH(ROW($A$7:$A$3066),ROW($A$7:$A$3066)),""),ROWS($B$1:F681)),COLUMNS($A$1:F683))</f>
        <v>#NUM!</v>
      </c>
    </row>
    <row r="688" spans="1:15">
      <c r="A688" s="1">
        <f>'ScienceDirect - Initial'!A691</f>
        <v>0</v>
      </c>
      <c r="B688" s="1">
        <f>'ScienceDirect - Initial'!B691</f>
        <v>1999</v>
      </c>
      <c r="C688" s="1" t="str">
        <f>'ScienceDirect - Initial'!C691</f>
        <v>Clark, David A.</v>
      </c>
      <c r="D688" s="1" t="str">
        <f>'ScienceDirect - Initial'!D691</f>
        <v>Cognitive behavioral treatment of obsessive-compulsive disorders: A commentary</v>
      </c>
      <c r="E688" s="1" t="str">
        <f>'ScienceDirect - Initial'!E691</f>
        <v>Cognitive and Behavioral Practice</v>
      </c>
      <c r="F688" s="1">
        <f>'ScienceDirect - Initial'!F691</f>
        <v>0</v>
      </c>
      <c r="H688" s="1">
        <v>0</v>
      </c>
      <c r="I688" s="1">
        <v>0</v>
      </c>
      <c r="J688" t="b">
        <f t="shared" si="10"/>
        <v>1</v>
      </c>
      <c r="K688" t="e">
        <f t="array" ref="K688">INDEX($A$7:$F$3066,SMALL(IF(COUNTIF($L$5,$H$7:$H$3066)*COUNTIF($L$5,$I$7:$I$3066),MATCH(ROW($A$7:$A$3066),ROW($A$7:$A$3066)),""),ROWS($B$1:B682)),COLUMNS($A$1:B684))</f>
        <v>#NUM!</v>
      </c>
      <c r="L688" t="e">
        <f t="array" ref="L688">INDEX($A$7:$F$3066,SMALL(IF(COUNTIF($L$5,$H$7:$H$3066)*COUNTIF($L$5,$I$7:$I$3066),MATCH(ROW($A$7:$A$3066),ROW($A$7:$A$3066)),""),ROWS($B$1:C682)),COLUMNS($A$1:C684))</f>
        <v>#NUM!</v>
      </c>
      <c r="M688" t="e">
        <f t="array" ref="M688">INDEX($A$7:$F$3066,SMALL(IF(COUNTIF($L$5,$H$7:$H$3066)*COUNTIF($L$5,$I$7:$I$3066),MATCH(ROW($A$7:$A$3066),ROW($A$7:$A$3066)),""),ROWS($B$1:D682)),COLUMNS($A$1:D684))</f>
        <v>#NUM!</v>
      </c>
      <c r="N688" t="e">
        <f t="array" ref="N688">INDEX($A$7:$F$3066,SMALL(IF(COUNTIF($L$5,$H$7:$H$3066)*COUNTIF($L$5,$I$7:$I$3066),MATCH(ROW($A$7:$A$3066),ROW($A$7:$A$3066)),""),ROWS($B$1:E682)),COLUMNS($A$1:E684))</f>
        <v>#NUM!</v>
      </c>
      <c r="O688" t="e">
        <f t="array" ref="O688">INDEX($A$7:$F$3066,SMALL(IF(COUNTIF($L$5,$H$7:$H$3066)*COUNTIF($L$5,$I$7:$I$3066),MATCH(ROW($A$7:$A$3066),ROW($A$7:$A$3066)),""),ROWS($B$1:F682)),COLUMNS($A$1:F684))</f>
        <v>#NUM!</v>
      </c>
    </row>
    <row r="689" spans="1:15">
      <c r="A689" s="1">
        <f>'ScienceDirect - Initial'!A692</f>
        <v>0</v>
      </c>
      <c r="B689" s="1">
        <f>'ScienceDirect - Initial'!B692</f>
        <v>2015</v>
      </c>
      <c r="C689" s="1" t="str">
        <f>'ScienceDirect - Initial'!C692</f>
        <v>Zimmerman, Barry J.</v>
      </c>
      <c r="D689" s="1" t="str">
        <f>'ScienceDirect - Initial'!D692</f>
        <v>Self-Regulated Learning: Theories, Measures, and Outcomes</v>
      </c>
      <c r="E689" s="1" t="str">
        <f>'ScienceDirect - Initial'!E692</f>
        <v>International Encyclopedia of the Social &amp; Behavioral Sciences (Second Edition)</v>
      </c>
      <c r="F689" s="1" t="str">
        <f>'ScienceDirect - Initial'!F692</f>
        <v>978-0-08-097087-5</v>
      </c>
      <c r="H689" s="1">
        <v>0</v>
      </c>
      <c r="I689" s="1">
        <v>0</v>
      </c>
      <c r="J689" t="b">
        <f t="shared" si="10"/>
        <v>1</v>
      </c>
      <c r="K689" t="e">
        <f t="array" ref="K689">INDEX($A$7:$F$3066,SMALL(IF(COUNTIF($L$5,$H$7:$H$3066)*COUNTIF($L$5,$I$7:$I$3066),MATCH(ROW($A$7:$A$3066),ROW($A$7:$A$3066)),""),ROWS($B$1:B683)),COLUMNS($A$1:B685))</f>
        <v>#NUM!</v>
      </c>
      <c r="L689" t="e">
        <f t="array" ref="L689">INDEX($A$7:$F$3066,SMALL(IF(COUNTIF($L$5,$H$7:$H$3066)*COUNTIF($L$5,$I$7:$I$3066),MATCH(ROW($A$7:$A$3066),ROW($A$7:$A$3066)),""),ROWS($B$1:C683)),COLUMNS($A$1:C685))</f>
        <v>#NUM!</v>
      </c>
      <c r="M689" t="e">
        <f t="array" ref="M689">INDEX($A$7:$F$3066,SMALL(IF(COUNTIF($L$5,$H$7:$H$3066)*COUNTIF($L$5,$I$7:$I$3066),MATCH(ROW($A$7:$A$3066),ROW($A$7:$A$3066)),""),ROWS($B$1:D683)),COLUMNS($A$1:D685))</f>
        <v>#NUM!</v>
      </c>
      <c r="N689" t="e">
        <f t="array" ref="N689">INDEX($A$7:$F$3066,SMALL(IF(COUNTIF($L$5,$H$7:$H$3066)*COUNTIF($L$5,$I$7:$I$3066),MATCH(ROW($A$7:$A$3066),ROW($A$7:$A$3066)),""),ROWS($B$1:E683)),COLUMNS($A$1:E685))</f>
        <v>#NUM!</v>
      </c>
      <c r="O689" t="e">
        <f t="array" ref="O689">INDEX($A$7:$F$3066,SMALL(IF(COUNTIF($L$5,$H$7:$H$3066)*COUNTIF($L$5,$I$7:$I$3066),MATCH(ROW($A$7:$A$3066),ROW($A$7:$A$3066)),""),ROWS($B$1:F683)),COLUMNS($A$1:F685))</f>
        <v>#NUM!</v>
      </c>
    </row>
    <row r="690" spans="1:15">
      <c r="A690" s="1">
        <f>'ScienceDirect - Initial'!A693</f>
        <v>0</v>
      </c>
      <c r="B690" s="1">
        <f>'ScienceDirect - Initial'!B693</f>
        <v>2012</v>
      </c>
      <c r="C690" s="1" t="str">
        <f>'ScienceDirect - Initial'!C693</f>
        <v>Vogel, Patrick A.; Launes, Gunvor; Moen, Erna M.; Solem, Stian; Hansen, Bjarne; Håland, Åshild Tellefsen; Himle, Joseph A.</v>
      </c>
      <c r="D690" s="1" t="str">
        <f>'ScienceDirect - Initial'!D693</f>
        <v>Videoconference- and cell phone-based cognitive-behavioral therapy of obsessive-compulsive disorder: A case series</v>
      </c>
      <c r="E690" s="1" t="str">
        <f>'ScienceDirect - Initial'!E693</f>
        <v>Journal of Anxiety Disorders</v>
      </c>
      <c r="F690" s="1">
        <f>'ScienceDirect - Initial'!F693</f>
        <v>0</v>
      </c>
      <c r="H690" s="1">
        <v>0</v>
      </c>
      <c r="I690" s="1">
        <v>0</v>
      </c>
      <c r="J690" t="b">
        <f t="shared" si="10"/>
        <v>1</v>
      </c>
      <c r="K690" t="e">
        <f t="array" ref="K690">INDEX($A$7:$F$3066,SMALL(IF(COUNTIF($L$5,$H$7:$H$3066)*COUNTIF($L$5,$I$7:$I$3066),MATCH(ROW($A$7:$A$3066),ROW($A$7:$A$3066)),""),ROWS($B$1:B684)),COLUMNS($A$1:B686))</f>
        <v>#NUM!</v>
      </c>
      <c r="L690" t="e">
        <f t="array" ref="L690">INDEX($A$7:$F$3066,SMALL(IF(COUNTIF($L$5,$H$7:$H$3066)*COUNTIF($L$5,$I$7:$I$3066),MATCH(ROW($A$7:$A$3066),ROW($A$7:$A$3066)),""),ROWS($B$1:C684)),COLUMNS($A$1:C686))</f>
        <v>#NUM!</v>
      </c>
      <c r="M690" t="e">
        <f t="array" ref="M690">INDEX($A$7:$F$3066,SMALL(IF(COUNTIF($L$5,$H$7:$H$3066)*COUNTIF($L$5,$I$7:$I$3066),MATCH(ROW($A$7:$A$3066),ROW($A$7:$A$3066)),""),ROWS($B$1:D684)),COLUMNS($A$1:D686))</f>
        <v>#NUM!</v>
      </c>
      <c r="N690" t="e">
        <f t="array" ref="N690">INDEX($A$7:$F$3066,SMALL(IF(COUNTIF($L$5,$H$7:$H$3066)*COUNTIF($L$5,$I$7:$I$3066),MATCH(ROW($A$7:$A$3066),ROW($A$7:$A$3066)),""),ROWS($B$1:E684)),COLUMNS($A$1:E686))</f>
        <v>#NUM!</v>
      </c>
      <c r="O690" t="e">
        <f t="array" ref="O690">INDEX($A$7:$F$3066,SMALL(IF(COUNTIF($L$5,$H$7:$H$3066)*COUNTIF($L$5,$I$7:$I$3066),MATCH(ROW($A$7:$A$3066),ROW($A$7:$A$3066)),""),ROWS($B$1:F684)),COLUMNS($A$1:F686))</f>
        <v>#NUM!</v>
      </c>
    </row>
    <row r="691" spans="1:15">
      <c r="A691" s="1">
        <f>'ScienceDirect - Initial'!A694</f>
        <v>0</v>
      </c>
      <c r="B691" s="1">
        <f>'ScienceDirect - Initial'!B694</f>
        <v>1986</v>
      </c>
      <c r="C691" s="1" t="str">
        <f>'ScienceDirect - Initial'!C694</f>
        <v>Beidel, Deborah C.; Turner, Samuel M.</v>
      </c>
      <c r="D691" s="1" t="str">
        <f>'ScienceDirect - Initial'!D694</f>
        <v>A critique of the theoretical bases of cognitive behavioral theories and therapy</v>
      </c>
      <c r="E691" s="1" t="str">
        <f>'ScienceDirect - Initial'!E694</f>
        <v>Clinical Psychology Review</v>
      </c>
      <c r="F691" s="1">
        <f>'ScienceDirect - Initial'!F694</f>
        <v>0</v>
      </c>
      <c r="H691" s="1">
        <v>0</v>
      </c>
      <c r="I691" s="1">
        <v>0</v>
      </c>
      <c r="J691" t="b">
        <f t="shared" si="10"/>
        <v>1</v>
      </c>
      <c r="K691" t="e">
        <f t="array" ref="K691">INDEX($A$7:$F$3066,SMALL(IF(COUNTIF($L$5,$H$7:$H$3066)*COUNTIF($L$5,$I$7:$I$3066),MATCH(ROW($A$7:$A$3066),ROW($A$7:$A$3066)),""),ROWS($B$1:B685)),COLUMNS($A$1:B687))</f>
        <v>#NUM!</v>
      </c>
      <c r="L691" t="e">
        <f t="array" ref="L691">INDEX($A$7:$F$3066,SMALL(IF(COUNTIF($L$5,$H$7:$H$3066)*COUNTIF($L$5,$I$7:$I$3066),MATCH(ROW($A$7:$A$3066),ROW($A$7:$A$3066)),""),ROWS($B$1:C685)),COLUMNS($A$1:C687))</f>
        <v>#NUM!</v>
      </c>
      <c r="M691" t="e">
        <f t="array" ref="M691">INDEX($A$7:$F$3066,SMALL(IF(COUNTIF($L$5,$H$7:$H$3066)*COUNTIF($L$5,$I$7:$I$3066),MATCH(ROW($A$7:$A$3066),ROW($A$7:$A$3066)),""),ROWS($B$1:D685)),COLUMNS($A$1:D687))</f>
        <v>#NUM!</v>
      </c>
      <c r="N691" t="e">
        <f t="array" ref="N691">INDEX($A$7:$F$3066,SMALL(IF(COUNTIF($L$5,$H$7:$H$3066)*COUNTIF($L$5,$I$7:$I$3066),MATCH(ROW($A$7:$A$3066),ROW($A$7:$A$3066)),""),ROWS($B$1:E685)),COLUMNS($A$1:E687))</f>
        <v>#NUM!</v>
      </c>
      <c r="O691" t="e">
        <f t="array" ref="O691">INDEX($A$7:$F$3066,SMALL(IF(COUNTIF($L$5,$H$7:$H$3066)*COUNTIF($L$5,$I$7:$I$3066),MATCH(ROW($A$7:$A$3066),ROW($A$7:$A$3066)),""),ROWS($B$1:F685)),COLUMNS($A$1:F687))</f>
        <v>#NUM!</v>
      </c>
    </row>
    <row r="692" spans="1:15">
      <c r="A692" s="1">
        <f>'ScienceDirect - Initial'!A695</f>
        <v>0</v>
      </c>
      <c r="B692" s="1">
        <f>'ScienceDirect - Initial'!B695</f>
        <v>2015</v>
      </c>
      <c r="C692" s="1" t="str">
        <f>'ScienceDirect - Initial'!C695</f>
        <v>Howe, Anita Y.M.; Long, Jianmin; Nickle, David; Barnard, Richard; Thompson, Seth; Howe, John; Alves, Katia; Wahl, Janice</v>
      </c>
      <c r="D692" s="1" t="str">
        <f>'ScienceDirect - Initial'!D695</f>
        <v>Long-term follow-up of patients receiving boceprevir for treatment of chronic hepatitis C</v>
      </c>
      <c r="E692" s="1" t="str">
        <f>'ScienceDirect - Initial'!E695</f>
        <v>Antiviral Research</v>
      </c>
      <c r="F692" s="1">
        <f>'ScienceDirect - Initial'!F695</f>
        <v>0</v>
      </c>
      <c r="H692" s="1">
        <v>0</v>
      </c>
      <c r="I692" s="1">
        <v>0</v>
      </c>
      <c r="J692" t="b">
        <f t="shared" si="10"/>
        <v>1</v>
      </c>
      <c r="K692" t="e">
        <f t="array" ref="K692">INDEX($A$7:$F$3066,SMALL(IF(COUNTIF($L$5,$H$7:$H$3066)*COUNTIF($L$5,$I$7:$I$3066),MATCH(ROW($A$7:$A$3066),ROW($A$7:$A$3066)),""),ROWS($B$1:B686)),COLUMNS($A$1:B688))</f>
        <v>#NUM!</v>
      </c>
      <c r="L692" t="e">
        <f t="array" ref="L692">INDEX($A$7:$F$3066,SMALL(IF(COUNTIF($L$5,$H$7:$H$3066)*COUNTIF($L$5,$I$7:$I$3066),MATCH(ROW($A$7:$A$3066),ROW($A$7:$A$3066)),""),ROWS($B$1:C686)),COLUMNS($A$1:C688))</f>
        <v>#NUM!</v>
      </c>
      <c r="M692" t="e">
        <f t="array" ref="M692">INDEX($A$7:$F$3066,SMALL(IF(COUNTIF($L$5,$H$7:$H$3066)*COUNTIF($L$5,$I$7:$I$3066),MATCH(ROW($A$7:$A$3066),ROW($A$7:$A$3066)),""),ROWS($B$1:D686)),COLUMNS($A$1:D688))</f>
        <v>#NUM!</v>
      </c>
      <c r="N692" t="e">
        <f t="array" ref="N692">INDEX($A$7:$F$3066,SMALL(IF(COUNTIF($L$5,$H$7:$H$3066)*COUNTIF($L$5,$I$7:$I$3066),MATCH(ROW($A$7:$A$3066),ROW($A$7:$A$3066)),""),ROWS($B$1:E686)),COLUMNS($A$1:E688))</f>
        <v>#NUM!</v>
      </c>
      <c r="O692" t="e">
        <f t="array" ref="O692">INDEX($A$7:$F$3066,SMALL(IF(COUNTIF($L$5,$H$7:$H$3066)*COUNTIF($L$5,$I$7:$I$3066),MATCH(ROW($A$7:$A$3066),ROW($A$7:$A$3066)),""),ROWS($B$1:F686)),COLUMNS($A$1:F688))</f>
        <v>#NUM!</v>
      </c>
    </row>
    <row r="693" spans="1:15">
      <c r="A693" s="1">
        <f>'ScienceDirect - Initial'!A696</f>
        <v>0</v>
      </c>
      <c r="B693" s="1">
        <f>'ScienceDirect - Initial'!B696</f>
        <v>2017</v>
      </c>
      <c r="C693" s="1" t="str">
        <f>'ScienceDirect - Initial'!C696</f>
        <v>Rodriguez-Ortiz, Carlos J.; Bermúdez-Rattoni, Federico</v>
      </c>
      <c r="D693" s="1" t="str">
        <f>'ScienceDirect - Initial'!D696</f>
        <v>Determinants to trigger memory reconsolidation: The role of retrieval and updating information</v>
      </c>
      <c r="E693" s="1" t="str">
        <f>'ScienceDirect - Initial'!E696</f>
        <v>Memory reconsolidation and memory updating</v>
      </c>
      <c r="F693" s="1">
        <f>'ScienceDirect - Initial'!F696</f>
        <v>0</v>
      </c>
      <c r="H693" s="1">
        <v>0</v>
      </c>
      <c r="I693" s="1">
        <v>0</v>
      </c>
      <c r="J693" t="b">
        <f t="shared" si="10"/>
        <v>1</v>
      </c>
      <c r="K693" t="e">
        <f t="array" ref="K693">INDEX($A$7:$F$3066,SMALL(IF(COUNTIF($L$5,$H$7:$H$3066)*COUNTIF($L$5,$I$7:$I$3066),MATCH(ROW($A$7:$A$3066),ROW($A$7:$A$3066)),""),ROWS($B$1:B687)),COLUMNS($A$1:B689))</f>
        <v>#NUM!</v>
      </c>
      <c r="L693" t="e">
        <f t="array" ref="L693">INDEX($A$7:$F$3066,SMALL(IF(COUNTIF($L$5,$H$7:$H$3066)*COUNTIF($L$5,$I$7:$I$3066),MATCH(ROW($A$7:$A$3066),ROW($A$7:$A$3066)),""),ROWS($B$1:C687)),COLUMNS($A$1:C689))</f>
        <v>#NUM!</v>
      </c>
      <c r="M693" t="e">
        <f t="array" ref="M693">INDEX($A$7:$F$3066,SMALL(IF(COUNTIF($L$5,$H$7:$H$3066)*COUNTIF($L$5,$I$7:$I$3066),MATCH(ROW($A$7:$A$3066),ROW($A$7:$A$3066)),""),ROWS($B$1:D687)),COLUMNS($A$1:D689))</f>
        <v>#NUM!</v>
      </c>
      <c r="N693" t="e">
        <f t="array" ref="N693">INDEX($A$7:$F$3066,SMALL(IF(COUNTIF($L$5,$H$7:$H$3066)*COUNTIF($L$5,$I$7:$I$3066),MATCH(ROW($A$7:$A$3066),ROW($A$7:$A$3066)),""),ROWS($B$1:E687)),COLUMNS($A$1:E689))</f>
        <v>#NUM!</v>
      </c>
      <c r="O693" t="e">
        <f t="array" ref="O693">INDEX($A$7:$F$3066,SMALL(IF(COUNTIF($L$5,$H$7:$H$3066)*COUNTIF($L$5,$I$7:$I$3066),MATCH(ROW($A$7:$A$3066),ROW($A$7:$A$3066)),""),ROWS($B$1:F687)),COLUMNS($A$1:F689))</f>
        <v>#NUM!</v>
      </c>
    </row>
    <row r="694" spans="1:15">
      <c r="A694" s="1">
        <f>'ScienceDirect - Initial'!A697</f>
        <v>0</v>
      </c>
      <c r="B694" s="1">
        <f>'ScienceDirect - Initial'!B697</f>
        <v>1998</v>
      </c>
      <c r="C694" s="1" t="str">
        <f>'ScienceDirect - Initial'!C697</f>
        <v>Westra, Henny A.; Stewart, Sherry H.</v>
      </c>
      <c r="D694" s="1" t="str">
        <f>'ScienceDirect - Initial'!D697</f>
        <v>Cognitive behavioural therapy and pharmacotherapy: Complementary or contradictory approaches to the treatment of anxiety?</v>
      </c>
      <c r="E694" s="1" t="str">
        <f>'ScienceDirect - Initial'!E697</f>
        <v>Clinical Psychology Review</v>
      </c>
      <c r="F694" s="1">
        <f>'ScienceDirect - Initial'!F697</f>
        <v>0</v>
      </c>
      <c r="H694" s="1">
        <v>0</v>
      </c>
      <c r="I694" s="1">
        <v>0</v>
      </c>
      <c r="J694" t="b">
        <f t="shared" si="10"/>
        <v>1</v>
      </c>
      <c r="K694" t="e">
        <f t="array" ref="K694">INDEX($A$7:$F$3066,SMALL(IF(COUNTIF($L$5,$H$7:$H$3066)*COUNTIF($L$5,$I$7:$I$3066),MATCH(ROW($A$7:$A$3066),ROW($A$7:$A$3066)),""),ROWS($B$1:B688)),COLUMNS($A$1:B690))</f>
        <v>#NUM!</v>
      </c>
      <c r="L694" t="e">
        <f t="array" ref="L694">INDEX($A$7:$F$3066,SMALL(IF(COUNTIF($L$5,$H$7:$H$3066)*COUNTIF($L$5,$I$7:$I$3066),MATCH(ROW($A$7:$A$3066),ROW($A$7:$A$3066)),""),ROWS($B$1:C688)),COLUMNS($A$1:C690))</f>
        <v>#NUM!</v>
      </c>
      <c r="M694" t="e">
        <f t="array" ref="M694">INDEX($A$7:$F$3066,SMALL(IF(COUNTIF($L$5,$H$7:$H$3066)*COUNTIF($L$5,$I$7:$I$3066),MATCH(ROW($A$7:$A$3066),ROW($A$7:$A$3066)),""),ROWS($B$1:D688)),COLUMNS($A$1:D690))</f>
        <v>#NUM!</v>
      </c>
      <c r="N694" t="e">
        <f t="array" ref="N694">INDEX($A$7:$F$3066,SMALL(IF(COUNTIF($L$5,$H$7:$H$3066)*COUNTIF($L$5,$I$7:$I$3066),MATCH(ROW($A$7:$A$3066),ROW($A$7:$A$3066)),""),ROWS($B$1:E688)),COLUMNS($A$1:E690))</f>
        <v>#NUM!</v>
      </c>
      <c r="O694" t="e">
        <f t="array" ref="O694">INDEX($A$7:$F$3066,SMALL(IF(COUNTIF($L$5,$H$7:$H$3066)*COUNTIF($L$5,$I$7:$I$3066),MATCH(ROW($A$7:$A$3066),ROW($A$7:$A$3066)),""),ROWS($B$1:F688)),COLUMNS($A$1:F690))</f>
        <v>#NUM!</v>
      </c>
    </row>
    <row r="695" spans="1:15">
      <c r="A695" s="1">
        <f>'ScienceDirect - Initial'!A698</f>
        <v>0</v>
      </c>
      <c r="B695" s="1">
        <f>'ScienceDirect - Initial'!B698</f>
        <v>2015</v>
      </c>
      <c r="C695" s="1" t="str">
        <f>'ScienceDirect - Initial'!C698</f>
        <v>Micoulaud-Franchi, J.-A.; McGonigal, A.; Lopez, R.; Daudet, C.; Kotwas, I.; Bartolomei, F.</v>
      </c>
      <c r="D695" s="1" t="str">
        <f>'ScienceDirect - Initial'!D698</f>
        <v>Electroencephalographic neurofeedback: Level of evidence in mental and brain disorders and suggestions for good clinical practice</v>
      </c>
      <c r="E695" s="1" t="str">
        <f>'ScienceDirect - Initial'!E698</f>
        <v>Neurophysiologie Clinique/Clinical Neurophysiology</v>
      </c>
      <c r="F695" s="1">
        <f>'ScienceDirect - Initial'!F698</f>
        <v>0</v>
      </c>
      <c r="H695" s="1">
        <v>0</v>
      </c>
      <c r="I695" s="1">
        <v>0</v>
      </c>
      <c r="J695" t="b">
        <f t="shared" si="10"/>
        <v>1</v>
      </c>
      <c r="K695" t="e">
        <f t="array" ref="K695">INDEX($A$7:$F$3066,SMALL(IF(COUNTIF($L$5,$H$7:$H$3066)*COUNTIF($L$5,$I$7:$I$3066),MATCH(ROW($A$7:$A$3066),ROW($A$7:$A$3066)),""),ROWS($B$1:B689)),COLUMNS($A$1:B691))</f>
        <v>#NUM!</v>
      </c>
      <c r="L695" t="e">
        <f t="array" ref="L695">INDEX($A$7:$F$3066,SMALL(IF(COUNTIF($L$5,$H$7:$H$3066)*COUNTIF($L$5,$I$7:$I$3066),MATCH(ROW($A$7:$A$3066),ROW($A$7:$A$3066)),""),ROWS($B$1:C689)),COLUMNS($A$1:C691))</f>
        <v>#NUM!</v>
      </c>
      <c r="M695" t="e">
        <f t="array" ref="M695">INDEX($A$7:$F$3066,SMALL(IF(COUNTIF($L$5,$H$7:$H$3066)*COUNTIF($L$5,$I$7:$I$3066),MATCH(ROW($A$7:$A$3066),ROW($A$7:$A$3066)),""),ROWS($B$1:D689)),COLUMNS($A$1:D691))</f>
        <v>#NUM!</v>
      </c>
      <c r="N695" t="e">
        <f t="array" ref="N695">INDEX($A$7:$F$3066,SMALL(IF(COUNTIF($L$5,$H$7:$H$3066)*COUNTIF($L$5,$I$7:$I$3066),MATCH(ROW($A$7:$A$3066),ROW($A$7:$A$3066)),""),ROWS($B$1:E689)),COLUMNS($A$1:E691))</f>
        <v>#NUM!</v>
      </c>
      <c r="O695" t="e">
        <f t="array" ref="O695">INDEX($A$7:$F$3066,SMALL(IF(COUNTIF($L$5,$H$7:$H$3066)*COUNTIF($L$5,$I$7:$I$3066),MATCH(ROW($A$7:$A$3066),ROW($A$7:$A$3066)),""),ROWS($B$1:F689)),COLUMNS($A$1:F691))</f>
        <v>#NUM!</v>
      </c>
    </row>
    <row r="696" spans="1:15">
      <c r="A696" s="1">
        <f>'ScienceDirect - Initial'!A699</f>
        <v>0</v>
      </c>
      <c r="B696" s="1">
        <f>'ScienceDirect - Initial'!B699</f>
        <v>2002</v>
      </c>
      <c r="C696" s="1" t="str">
        <f>'ScienceDirect - Initial'!C699</f>
        <v>Karasu, T. Byram</v>
      </c>
      <c r="D696" s="1" t="str">
        <f>'ScienceDirect - Initial'!D699</f>
        <v>Therapeutic Factors</v>
      </c>
      <c r="E696" s="1" t="str">
        <f>'ScienceDirect - Initial'!E699</f>
        <v>Encyclopedia of Psychotherapy</v>
      </c>
      <c r="F696" s="1" t="str">
        <f>'ScienceDirect - Initial'!F699</f>
        <v>978-0-12-343010-6</v>
      </c>
      <c r="H696" s="1">
        <v>0</v>
      </c>
      <c r="I696" s="1">
        <v>0</v>
      </c>
      <c r="J696" t="b">
        <f t="shared" si="10"/>
        <v>1</v>
      </c>
      <c r="K696" t="e">
        <f t="array" ref="K696">INDEX($A$7:$F$3066,SMALL(IF(COUNTIF($L$5,$H$7:$H$3066)*COUNTIF($L$5,$I$7:$I$3066),MATCH(ROW($A$7:$A$3066),ROW($A$7:$A$3066)),""),ROWS($B$1:B690)),COLUMNS($A$1:B692))</f>
        <v>#NUM!</v>
      </c>
      <c r="L696" t="e">
        <f t="array" ref="L696">INDEX($A$7:$F$3066,SMALL(IF(COUNTIF($L$5,$H$7:$H$3066)*COUNTIF($L$5,$I$7:$I$3066),MATCH(ROW($A$7:$A$3066),ROW($A$7:$A$3066)),""),ROWS($B$1:C690)),COLUMNS($A$1:C692))</f>
        <v>#NUM!</v>
      </c>
      <c r="M696" t="e">
        <f t="array" ref="M696">INDEX($A$7:$F$3066,SMALL(IF(COUNTIF($L$5,$H$7:$H$3066)*COUNTIF($L$5,$I$7:$I$3066),MATCH(ROW($A$7:$A$3066),ROW($A$7:$A$3066)),""),ROWS($B$1:D690)),COLUMNS($A$1:D692))</f>
        <v>#NUM!</v>
      </c>
      <c r="N696" t="e">
        <f t="array" ref="N696">INDEX($A$7:$F$3066,SMALL(IF(COUNTIF($L$5,$H$7:$H$3066)*COUNTIF($L$5,$I$7:$I$3066),MATCH(ROW($A$7:$A$3066),ROW($A$7:$A$3066)),""),ROWS($B$1:E690)),COLUMNS($A$1:E692))</f>
        <v>#NUM!</v>
      </c>
      <c r="O696" t="e">
        <f t="array" ref="O696">INDEX($A$7:$F$3066,SMALL(IF(COUNTIF($L$5,$H$7:$H$3066)*COUNTIF($L$5,$I$7:$I$3066),MATCH(ROW($A$7:$A$3066),ROW($A$7:$A$3066)),""),ROWS($B$1:F690)),COLUMNS($A$1:F692))</f>
        <v>#NUM!</v>
      </c>
    </row>
    <row r="697" spans="1:15">
      <c r="A697" s="1">
        <f>'ScienceDirect - Initial'!A700</f>
        <v>0</v>
      </c>
      <c r="B697" s="1">
        <f>'ScienceDirect - Initial'!B700</f>
        <v>2015</v>
      </c>
      <c r="C697" s="1" t="str">
        <f>'ScienceDirect - Initial'!C700</f>
        <v>Chikeka, I.; Dumler, J.S.</v>
      </c>
      <c r="D697" s="1" t="str">
        <f>'ScienceDirect - Initial'!D700</f>
        <v>Neglected bacterial zoonoses</v>
      </c>
      <c r="E697" s="1" t="str">
        <f>'ScienceDirect - Initial'!E700</f>
        <v>Clinical Microbiology and Infection</v>
      </c>
      <c r="F697" s="1">
        <f>'ScienceDirect - Initial'!F700</f>
        <v>0</v>
      </c>
      <c r="H697" s="1">
        <v>0</v>
      </c>
      <c r="I697" s="1">
        <v>0</v>
      </c>
      <c r="J697" t="b">
        <f t="shared" si="10"/>
        <v>1</v>
      </c>
      <c r="K697" t="e">
        <f t="array" ref="K697">INDEX($A$7:$F$3066,SMALL(IF(COUNTIF($L$5,$H$7:$H$3066)*COUNTIF($L$5,$I$7:$I$3066),MATCH(ROW($A$7:$A$3066),ROW($A$7:$A$3066)),""),ROWS($B$1:B691)),COLUMNS($A$1:B693))</f>
        <v>#NUM!</v>
      </c>
      <c r="L697" t="e">
        <f t="array" ref="L697">INDEX($A$7:$F$3066,SMALL(IF(COUNTIF($L$5,$H$7:$H$3066)*COUNTIF($L$5,$I$7:$I$3066),MATCH(ROW($A$7:$A$3066),ROW($A$7:$A$3066)),""),ROWS($B$1:C691)),COLUMNS($A$1:C693))</f>
        <v>#NUM!</v>
      </c>
      <c r="M697" t="e">
        <f t="array" ref="M697">INDEX($A$7:$F$3066,SMALL(IF(COUNTIF($L$5,$H$7:$H$3066)*COUNTIF($L$5,$I$7:$I$3066),MATCH(ROW($A$7:$A$3066),ROW($A$7:$A$3066)),""),ROWS($B$1:D691)),COLUMNS($A$1:D693))</f>
        <v>#NUM!</v>
      </c>
      <c r="N697" t="e">
        <f t="array" ref="N697">INDEX($A$7:$F$3066,SMALL(IF(COUNTIF($L$5,$H$7:$H$3066)*COUNTIF($L$5,$I$7:$I$3066),MATCH(ROW($A$7:$A$3066),ROW($A$7:$A$3066)),""),ROWS($B$1:E691)),COLUMNS($A$1:E693))</f>
        <v>#NUM!</v>
      </c>
      <c r="O697" t="e">
        <f t="array" ref="O697">INDEX($A$7:$F$3066,SMALL(IF(COUNTIF($L$5,$H$7:$H$3066)*COUNTIF($L$5,$I$7:$I$3066),MATCH(ROW($A$7:$A$3066),ROW($A$7:$A$3066)),""),ROWS($B$1:F691)),COLUMNS($A$1:F693))</f>
        <v>#NUM!</v>
      </c>
    </row>
    <row r="698" spans="1:15">
      <c r="A698" s="1">
        <f>'ScienceDirect - Initial'!A701</f>
        <v>0</v>
      </c>
      <c r="B698" s="1">
        <f>'ScienceDirect - Initial'!B701</f>
        <v>2007</v>
      </c>
      <c r="C698" s="1" t="str">
        <f>'ScienceDirect - Initial'!C701</f>
        <v>Hayes, Adele; Hope, Debra A.; Hayes, Sarah</v>
      </c>
      <c r="D698" s="1" t="str">
        <f>'ScienceDirect - Initial'!D701</f>
        <v>Towards an understanding of the process and mechanisms of change in cognitive behavioral therapy: Linking innovative methodology with fundamental questions</v>
      </c>
      <c r="E698" s="1" t="str">
        <f>'ScienceDirect - Initial'!E701</f>
        <v>New Approaches to the Study of Change in Cognitive Behavioral Therapies</v>
      </c>
      <c r="F698" s="1">
        <f>'ScienceDirect - Initial'!F701</f>
        <v>0</v>
      </c>
      <c r="H698" s="1">
        <v>0</v>
      </c>
      <c r="I698" s="1">
        <v>0</v>
      </c>
      <c r="J698" t="b">
        <f t="shared" si="10"/>
        <v>1</v>
      </c>
      <c r="K698" t="e">
        <f t="array" ref="K698">INDEX($A$7:$F$3066,SMALL(IF(COUNTIF($L$5,$H$7:$H$3066)*COUNTIF($L$5,$I$7:$I$3066),MATCH(ROW($A$7:$A$3066),ROW($A$7:$A$3066)),""),ROWS($B$1:B692)),COLUMNS($A$1:B694))</f>
        <v>#NUM!</v>
      </c>
      <c r="L698" t="e">
        <f t="array" ref="L698">INDEX($A$7:$F$3066,SMALL(IF(COUNTIF($L$5,$H$7:$H$3066)*COUNTIF($L$5,$I$7:$I$3066),MATCH(ROW($A$7:$A$3066),ROW($A$7:$A$3066)),""),ROWS($B$1:C692)),COLUMNS($A$1:C694))</f>
        <v>#NUM!</v>
      </c>
      <c r="M698" t="e">
        <f t="array" ref="M698">INDEX($A$7:$F$3066,SMALL(IF(COUNTIF($L$5,$H$7:$H$3066)*COUNTIF($L$5,$I$7:$I$3066),MATCH(ROW($A$7:$A$3066),ROW($A$7:$A$3066)),""),ROWS($B$1:D692)),COLUMNS($A$1:D694))</f>
        <v>#NUM!</v>
      </c>
      <c r="N698" t="e">
        <f t="array" ref="N698">INDEX($A$7:$F$3066,SMALL(IF(COUNTIF($L$5,$H$7:$H$3066)*COUNTIF($L$5,$I$7:$I$3066),MATCH(ROW($A$7:$A$3066),ROW($A$7:$A$3066)),""),ROWS($B$1:E692)),COLUMNS($A$1:E694))</f>
        <v>#NUM!</v>
      </c>
      <c r="O698" t="e">
        <f t="array" ref="O698">INDEX($A$7:$F$3066,SMALL(IF(COUNTIF($L$5,$H$7:$H$3066)*COUNTIF($L$5,$I$7:$I$3066),MATCH(ROW($A$7:$A$3066),ROW($A$7:$A$3066)),""),ROWS($B$1:F692)),COLUMNS($A$1:F694))</f>
        <v>#NUM!</v>
      </c>
    </row>
    <row r="699" spans="1:15">
      <c r="A699" s="1">
        <f>'ScienceDirect - Initial'!A702</f>
        <v>0</v>
      </c>
      <c r="B699" s="1">
        <f>'ScienceDirect - Initial'!B702</f>
        <v>1992</v>
      </c>
      <c r="C699" s="1">
        <f>'ScienceDirect - Initial'!C702</f>
        <v>0</v>
      </c>
      <c r="D699" s="1" t="str">
        <f>'ScienceDirect - Initial'!D702</f>
        <v>Laboratory and numerical modelling of coal mine roof reinforcement systems: Dar, S M; Smelser, T W Proc International Conference on Mechanics of Jointed and Faulted Rock, Vienna, 18–20 April 1990P445–461. Publ Rotterdam: A A Balkema, 1990</v>
      </c>
      <c r="E699" s="1" t="str">
        <f>'ScienceDirect - Initial'!E702</f>
        <v>International Journal of Rock Mechanics and Mining Sciences &amp; Geomechanics Abstracts</v>
      </c>
      <c r="F699" s="1">
        <f>'ScienceDirect - Initial'!F702</f>
        <v>0</v>
      </c>
      <c r="H699" s="1">
        <v>0</v>
      </c>
      <c r="I699" s="1">
        <v>0</v>
      </c>
      <c r="J699" t="b">
        <f t="shared" si="10"/>
        <v>1</v>
      </c>
      <c r="K699" t="e">
        <f t="array" ref="K699">INDEX($A$7:$F$3066,SMALL(IF(COUNTIF($L$5,$H$7:$H$3066)*COUNTIF($L$5,$I$7:$I$3066),MATCH(ROW($A$7:$A$3066),ROW($A$7:$A$3066)),""),ROWS($B$1:B693)),COLUMNS($A$1:B695))</f>
        <v>#NUM!</v>
      </c>
      <c r="L699" t="e">
        <f t="array" ref="L699">INDEX($A$7:$F$3066,SMALL(IF(COUNTIF($L$5,$H$7:$H$3066)*COUNTIF($L$5,$I$7:$I$3066),MATCH(ROW($A$7:$A$3066),ROW($A$7:$A$3066)),""),ROWS($B$1:C693)),COLUMNS($A$1:C695))</f>
        <v>#NUM!</v>
      </c>
      <c r="M699" t="e">
        <f t="array" ref="M699">INDEX($A$7:$F$3066,SMALL(IF(COUNTIF($L$5,$H$7:$H$3066)*COUNTIF($L$5,$I$7:$I$3066),MATCH(ROW($A$7:$A$3066),ROW($A$7:$A$3066)),""),ROWS($B$1:D693)),COLUMNS($A$1:D695))</f>
        <v>#NUM!</v>
      </c>
      <c r="N699" t="e">
        <f t="array" ref="N699">INDEX($A$7:$F$3066,SMALL(IF(COUNTIF($L$5,$H$7:$H$3066)*COUNTIF($L$5,$I$7:$I$3066),MATCH(ROW($A$7:$A$3066),ROW($A$7:$A$3066)),""),ROWS($B$1:E693)),COLUMNS($A$1:E695))</f>
        <v>#NUM!</v>
      </c>
      <c r="O699" t="e">
        <f t="array" ref="O699">INDEX($A$7:$F$3066,SMALL(IF(COUNTIF($L$5,$H$7:$H$3066)*COUNTIF($L$5,$I$7:$I$3066),MATCH(ROW($A$7:$A$3066),ROW($A$7:$A$3066)),""),ROWS($B$1:F693)),COLUMNS($A$1:F695))</f>
        <v>#NUM!</v>
      </c>
    </row>
    <row r="700" spans="1:15">
      <c r="A700" s="1">
        <f>'ScienceDirect - Initial'!A703</f>
        <v>0</v>
      </c>
      <c r="B700" s="1">
        <f>'ScienceDirect - Initial'!B703</f>
        <v>2011</v>
      </c>
      <c r="C700" s="1" t="str">
        <f>'ScienceDirect - Initial'!C703</f>
        <v>Gumm, J.M.; Snekser, J.L.; Leese, J.M.; Little, K.P.; Leiser, J.K.; Imhoff, V.E.; Westrick, B.; Itzkowitz, M.</v>
      </c>
      <c r="D700" s="1" t="str">
        <f>'ScienceDirect - Initial'!D703</f>
        <v>Management of interactions between endangered species using habitat restoration</v>
      </c>
      <c r="E700" s="1" t="str">
        <f>'ScienceDirect - Initial'!E703</f>
        <v>Biological Conservation</v>
      </c>
      <c r="F700" s="1">
        <f>'ScienceDirect - Initial'!F703</f>
        <v>0</v>
      </c>
      <c r="H700" s="1">
        <v>0</v>
      </c>
      <c r="I700" s="1">
        <v>0</v>
      </c>
      <c r="J700" t="b">
        <f t="shared" si="10"/>
        <v>1</v>
      </c>
      <c r="K700" t="e">
        <f t="array" ref="K700">INDEX($A$7:$F$3066,SMALL(IF(COUNTIF($L$5,$H$7:$H$3066)*COUNTIF($L$5,$I$7:$I$3066),MATCH(ROW($A$7:$A$3066),ROW($A$7:$A$3066)),""),ROWS($B$1:B694)),COLUMNS($A$1:B696))</f>
        <v>#NUM!</v>
      </c>
      <c r="L700" t="e">
        <f t="array" ref="L700">INDEX($A$7:$F$3066,SMALL(IF(COUNTIF($L$5,$H$7:$H$3066)*COUNTIF($L$5,$I$7:$I$3066),MATCH(ROW($A$7:$A$3066),ROW($A$7:$A$3066)),""),ROWS($B$1:C694)),COLUMNS($A$1:C696))</f>
        <v>#NUM!</v>
      </c>
      <c r="M700" t="e">
        <f t="array" ref="M700">INDEX($A$7:$F$3066,SMALL(IF(COUNTIF($L$5,$H$7:$H$3066)*COUNTIF($L$5,$I$7:$I$3066),MATCH(ROW($A$7:$A$3066),ROW($A$7:$A$3066)),""),ROWS($B$1:D694)),COLUMNS($A$1:D696))</f>
        <v>#NUM!</v>
      </c>
      <c r="N700" t="e">
        <f t="array" ref="N700">INDEX($A$7:$F$3066,SMALL(IF(COUNTIF($L$5,$H$7:$H$3066)*COUNTIF($L$5,$I$7:$I$3066),MATCH(ROW($A$7:$A$3066),ROW($A$7:$A$3066)),""),ROWS($B$1:E694)),COLUMNS($A$1:E696))</f>
        <v>#NUM!</v>
      </c>
      <c r="O700" t="e">
        <f t="array" ref="O700">INDEX($A$7:$F$3066,SMALL(IF(COUNTIF($L$5,$H$7:$H$3066)*COUNTIF($L$5,$I$7:$I$3066),MATCH(ROW($A$7:$A$3066),ROW($A$7:$A$3066)),""),ROWS($B$1:F694)),COLUMNS($A$1:F696))</f>
        <v>#NUM!</v>
      </c>
    </row>
    <row r="701" spans="1:15">
      <c r="A701" s="1">
        <f>'ScienceDirect - Initial'!A704</f>
        <v>0</v>
      </c>
      <c r="B701" s="1">
        <f>'ScienceDirect - Initial'!B704</f>
        <v>2016</v>
      </c>
      <c r="C701" s="1" t="str">
        <f>'ScienceDirect - Initial'!C704</f>
        <v>Bianchi, Robert J.; Drew, Michael E.; Fan, John Hua</v>
      </c>
      <c r="D701" s="1" t="str">
        <f>'ScienceDirect - Initial'!D704</f>
        <v>Commodities momentum: A behavioral perspective</v>
      </c>
      <c r="E701" s="1" t="str">
        <f>'ScienceDirect - Initial'!E704</f>
        <v>Journal of Banking &amp; Finance</v>
      </c>
      <c r="F701" s="1">
        <f>'ScienceDirect - Initial'!F704</f>
        <v>0</v>
      </c>
      <c r="H701" s="1">
        <v>0</v>
      </c>
      <c r="I701" s="1">
        <v>0</v>
      </c>
      <c r="J701" t="b">
        <f t="shared" si="10"/>
        <v>1</v>
      </c>
      <c r="K701" t="e">
        <f t="array" ref="K701">INDEX($A$7:$F$3066,SMALL(IF(COUNTIF($L$5,$H$7:$H$3066)*COUNTIF($L$5,$I$7:$I$3066),MATCH(ROW($A$7:$A$3066),ROW($A$7:$A$3066)),""),ROWS($B$1:B695)),COLUMNS($A$1:B697))</f>
        <v>#NUM!</v>
      </c>
      <c r="L701" t="e">
        <f t="array" ref="L701">INDEX($A$7:$F$3066,SMALL(IF(COUNTIF($L$5,$H$7:$H$3066)*COUNTIF($L$5,$I$7:$I$3066),MATCH(ROW($A$7:$A$3066),ROW($A$7:$A$3066)),""),ROWS($B$1:C695)),COLUMNS($A$1:C697))</f>
        <v>#NUM!</v>
      </c>
      <c r="M701" t="e">
        <f t="array" ref="M701">INDEX($A$7:$F$3066,SMALL(IF(COUNTIF($L$5,$H$7:$H$3066)*COUNTIF($L$5,$I$7:$I$3066),MATCH(ROW($A$7:$A$3066),ROW($A$7:$A$3066)),""),ROWS($B$1:D695)),COLUMNS($A$1:D697))</f>
        <v>#NUM!</v>
      </c>
      <c r="N701" t="e">
        <f t="array" ref="N701">INDEX($A$7:$F$3066,SMALL(IF(COUNTIF($L$5,$H$7:$H$3066)*COUNTIF($L$5,$I$7:$I$3066),MATCH(ROW($A$7:$A$3066),ROW($A$7:$A$3066)),""),ROWS($B$1:E695)),COLUMNS($A$1:E697))</f>
        <v>#NUM!</v>
      </c>
      <c r="O701" t="e">
        <f t="array" ref="O701">INDEX($A$7:$F$3066,SMALL(IF(COUNTIF($L$5,$H$7:$H$3066)*COUNTIF($L$5,$I$7:$I$3066),MATCH(ROW($A$7:$A$3066),ROW($A$7:$A$3066)),""),ROWS($B$1:F695)),COLUMNS($A$1:F697))</f>
        <v>#NUM!</v>
      </c>
    </row>
    <row r="702" spans="1:15">
      <c r="A702" s="1">
        <f>'ScienceDirect - Initial'!A705</f>
        <v>0</v>
      </c>
      <c r="B702" s="1">
        <f>'ScienceDirect - Initial'!B705</f>
        <v>2018</v>
      </c>
      <c r="C702" s="1" t="str">
        <f>'ScienceDirect - Initial'!C705</f>
        <v>Luo, Wei-tao; Zhu, Shun-bing; Gong, Jun-hui; Zhou, Zheng</v>
      </c>
      <c r="D702" s="1" t="str">
        <f>'ScienceDirect - Initial'!D705</f>
        <v>Research and Development of Fire Extinguishing Technology for Power Lithium Batteries</v>
      </c>
      <c r="E702" s="1" t="str">
        <f>'ScienceDirect - Initial'!E705</f>
        <v>2017 8th International Conference on Fire Science and Fire Protection Engineering (ICFSFPE 2017)</v>
      </c>
      <c r="F702" s="1">
        <f>'ScienceDirect - Initial'!F705</f>
        <v>0</v>
      </c>
      <c r="H702" s="1">
        <v>0</v>
      </c>
      <c r="I702" s="1">
        <v>0</v>
      </c>
      <c r="J702" t="b">
        <f t="shared" si="10"/>
        <v>1</v>
      </c>
      <c r="K702" t="e">
        <f t="array" ref="K702">INDEX($A$7:$F$3066,SMALL(IF(COUNTIF($L$5,$H$7:$H$3066)*COUNTIF($L$5,$I$7:$I$3066),MATCH(ROW($A$7:$A$3066),ROW($A$7:$A$3066)),""),ROWS($B$1:B696)),COLUMNS($A$1:B698))</f>
        <v>#NUM!</v>
      </c>
      <c r="L702" t="e">
        <f t="array" ref="L702">INDEX($A$7:$F$3066,SMALL(IF(COUNTIF($L$5,$H$7:$H$3066)*COUNTIF($L$5,$I$7:$I$3066),MATCH(ROW($A$7:$A$3066),ROW($A$7:$A$3066)),""),ROWS($B$1:C696)),COLUMNS($A$1:C698))</f>
        <v>#NUM!</v>
      </c>
      <c r="M702" t="e">
        <f t="array" ref="M702">INDEX($A$7:$F$3066,SMALL(IF(COUNTIF($L$5,$H$7:$H$3066)*COUNTIF($L$5,$I$7:$I$3066),MATCH(ROW($A$7:$A$3066),ROW($A$7:$A$3066)),""),ROWS($B$1:D696)),COLUMNS($A$1:D698))</f>
        <v>#NUM!</v>
      </c>
      <c r="N702" t="e">
        <f t="array" ref="N702">INDEX($A$7:$F$3066,SMALL(IF(COUNTIF($L$5,$H$7:$H$3066)*COUNTIF($L$5,$I$7:$I$3066),MATCH(ROW($A$7:$A$3066),ROW($A$7:$A$3066)),""),ROWS($B$1:E696)),COLUMNS($A$1:E698))</f>
        <v>#NUM!</v>
      </c>
      <c r="O702" t="e">
        <f t="array" ref="O702">INDEX($A$7:$F$3066,SMALL(IF(COUNTIF($L$5,$H$7:$H$3066)*COUNTIF($L$5,$I$7:$I$3066),MATCH(ROW($A$7:$A$3066),ROW($A$7:$A$3066)),""),ROWS($B$1:F696)),COLUMNS($A$1:F698))</f>
        <v>#NUM!</v>
      </c>
    </row>
    <row r="703" spans="1:15">
      <c r="A703" s="1">
        <f>'ScienceDirect - Initial'!A706</f>
        <v>0</v>
      </c>
      <c r="B703" s="1">
        <f>'ScienceDirect - Initial'!B706</f>
        <v>2004</v>
      </c>
      <c r="C703" s="1" t="str">
        <f>'ScienceDirect - Initial'!C706</f>
        <v>Kornetsky, Conan</v>
      </c>
      <c r="D703" s="1" t="str">
        <f>'ScienceDirect - Initial'!D706</f>
        <v>Brain-stimulation reward, morphine-induced oral stereotypy, and sensitization: implications for abuse</v>
      </c>
      <c r="E703" s="1" t="str">
        <f>'ScienceDirect - Initial'!E706</f>
        <v>Foundations and Innovations in the Neuroscience of Drug Abuse</v>
      </c>
      <c r="F703" s="1">
        <f>'ScienceDirect - Initial'!F706</f>
        <v>0</v>
      </c>
      <c r="H703" s="1">
        <v>0</v>
      </c>
      <c r="I703" s="1">
        <v>0</v>
      </c>
      <c r="J703" t="b">
        <f t="shared" si="10"/>
        <v>1</v>
      </c>
      <c r="K703" t="e">
        <f t="array" ref="K703">INDEX($A$7:$F$3066,SMALL(IF(COUNTIF($L$5,$H$7:$H$3066)*COUNTIF($L$5,$I$7:$I$3066),MATCH(ROW($A$7:$A$3066),ROW($A$7:$A$3066)),""),ROWS($B$1:B697)),COLUMNS($A$1:B699))</f>
        <v>#NUM!</v>
      </c>
      <c r="L703" t="e">
        <f t="array" ref="L703">INDEX($A$7:$F$3066,SMALL(IF(COUNTIF($L$5,$H$7:$H$3066)*COUNTIF($L$5,$I$7:$I$3066),MATCH(ROW($A$7:$A$3066),ROW($A$7:$A$3066)),""),ROWS($B$1:C697)),COLUMNS($A$1:C699))</f>
        <v>#NUM!</v>
      </c>
      <c r="M703" t="e">
        <f t="array" ref="M703">INDEX($A$7:$F$3066,SMALL(IF(COUNTIF($L$5,$H$7:$H$3066)*COUNTIF($L$5,$I$7:$I$3066),MATCH(ROW($A$7:$A$3066),ROW($A$7:$A$3066)),""),ROWS($B$1:D697)),COLUMNS($A$1:D699))</f>
        <v>#NUM!</v>
      </c>
      <c r="N703" t="e">
        <f t="array" ref="N703">INDEX($A$7:$F$3066,SMALL(IF(COUNTIF($L$5,$H$7:$H$3066)*COUNTIF($L$5,$I$7:$I$3066),MATCH(ROW($A$7:$A$3066),ROW($A$7:$A$3066)),""),ROWS($B$1:E697)),COLUMNS($A$1:E699))</f>
        <v>#NUM!</v>
      </c>
      <c r="O703" t="e">
        <f t="array" ref="O703">INDEX($A$7:$F$3066,SMALL(IF(COUNTIF($L$5,$H$7:$H$3066)*COUNTIF($L$5,$I$7:$I$3066),MATCH(ROW($A$7:$A$3066),ROW($A$7:$A$3066)),""),ROWS($B$1:F697)),COLUMNS($A$1:F699))</f>
        <v>#NUM!</v>
      </c>
    </row>
    <row r="704" spans="1:15">
      <c r="A704" s="1">
        <f>'ScienceDirect - Initial'!A707</f>
        <v>0</v>
      </c>
      <c r="B704" s="1">
        <f>'ScienceDirect - Initial'!B707</f>
        <v>1996</v>
      </c>
      <c r="C704" s="1" t="str">
        <f>'ScienceDirect - Initial'!C707</f>
        <v>Berg, Paul H.; Voit, Eberhard O.; White, Roger L.</v>
      </c>
      <c r="D704" s="1" t="str">
        <f>'ScienceDirect - Initial'!D707</f>
        <v>A pharmacodynamic model for the action of the antibiotic imipenem on Pseudomonas aeruginosa populations in vitro</v>
      </c>
      <c r="E704" s="1" t="str">
        <f>'ScienceDirect - Initial'!E707</f>
        <v>Bulletin of Mathematical Biology</v>
      </c>
      <c r="F704" s="1">
        <f>'ScienceDirect - Initial'!F707</f>
        <v>0</v>
      </c>
      <c r="H704" s="1">
        <v>0</v>
      </c>
      <c r="I704" s="1">
        <v>0</v>
      </c>
      <c r="J704" t="b">
        <f t="shared" si="10"/>
        <v>1</v>
      </c>
      <c r="K704" t="e">
        <f t="array" ref="K704">INDEX($A$7:$F$3066,SMALL(IF(COUNTIF($L$5,$H$7:$H$3066)*COUNTIF($L$5,$I$7:$I$3066),MATCH(ROW($A$7:$A$3066),ROW($A$7:$A$3066)),""),ROWS($B$1:B698)),COLUMNS($A$1:B700))</f>
        <v>#NUM!</v>
      </c>
      <c r="L704" t="e">
        <f t="array" ref="L704">INDEX($A$7:$F$3066,SMALL(IF(COUNTIF($L$5,$H$7:$H$3066)*COUNTIF($L$5,$I$7:$I$3066),MATCH(ROW($A$7:$A$3066),ROW($A$7:$A$3066)),""),ROWS($B$1:C698)),COLUMNS($A$1:C700))</f>
        <v>#NUM!</v>
      </c>
      <c r="M704" t="e">
        <f t="array" ref="M704">INDEX($A$7:$F$3066,SMALL(IF(COUNTIF($L$5,$H$7:$H$3066)*COUNTIF($L$5,$I$7:$I$3066),MATCH(ROW($A$7:$A$3066),ROW($A$7:$A$3066)),""),ROWS($B$1:D698)),COLUMNS($A$1:D700))</f>
        <v>#NUM!</v>
      </c>
      <c r="N704" t="e">
        <f t="array" ref="N704">INDEX($A$7:$F$3066,SMALL(IF(COUNTIF($L$5,$H$7:$H$3066)*COUNTIF($L$5,$I$7:$I$3066),MATCH(ROW($A$7:$A$3066),ROW($A$7:$A$3066)),""),ROWS($B$1:E698)),COLUMNS($A$1:E700))</f>
        <v>#NUM!</v>
      </c>
      <c r="O704" t="e">
        <f t="array" ref="O704">INDEX($A$7:$F$3066,SMALL(IF(COUNTIF($L$5,$H$7:$H$3066)*COUNTIF($L$5,$I$7:$I$3066),MATCH(ROW($A$7:$A$3066),ROW($A$7:$A$3066)),""),ROWS($B$1:F698)),COLUMNS($A$1:F700))</f>
        <v>#NUM!</v>
      </c>
    </row>
    <row r="705" spans="1:15">
      <c r="A705" s="1">
        <f>'ScienceDirect - Initial'!A708</f>
        <v>0</v>
      </c>
      <c r="B705" s="1">
        <f>'ScienceDirect - Initial'!B708</f>
        <v>1987</v>
      </c>
      <c r="C705" s="1" t="str">
        <f>'ScienceDirect - Initial'!C708</f>
        <v>Snyder, James</v>
      </c>
      <c r="D705" s="1" t="str">
        <f>'ScienceDirect - Initial'!D708</f>
        <v>Behavioral analysis and treatment of poor diabetic self-care and antisocial behavior: A single-subject experimental study</v>
      </c>
      <c r="E705" s="1" t="str">
        <f>'ScienceDirect - Initial'!E708</f>
        <v>Behavior Therapy</v>
      </c>
      <c r="F705" s="1">
        <f>'ScienceDirect - Initial'!F708</f>
        <v>0</v>
      </c>
      <c r="H705" s="1">
        <v>0</v>
      </c>
      <c r="I705" s="1">
        <v>0</v>
      </c>
      <c r="J705" t="b">
        <f t="shared" si="10"/>
        <v>1</v>
      </c>
      <c r="K705" t="e">
        <f t="array" ref="K705">INDEX($A$7:$F$3066,SMALL(IF(COUNTIF($L$5,$H$7:$H$3066)*COUNTIF($L$5,$I$7:$I$3066),MATCH(ROW($A$7:$A$3066),ROW($A$7:$A$3066)),""),ROWS($B$1:B699)),COLUMNS($A$1:B701))</f>
        <v>#NUM!</v>
      </c>
      <c r="L705" t="e">
        <f t="array" ref="L705">INDEX($A$7:$F$3066,SMALL(IF(COUNTIF($L$5,$H$7:$H$3066)*COUNTIF($L$5,$I$7:$I$3066),MATCH(ROW($A$7:$A$3066),ROW($A$7:$A$3066)),""),ROWS($B$1:C699)),COLUMNS($A$1:C701))</f>
        <v>#NUM!</v>
      </c>
      <c r="M705" t="e">
        <f t="array" ref="M705">INDEX($A$7:$F$3066,SMALL(IF(COUNTIF($L$5,$H$7:$H$3066)*COUNTIF($L$5,$I$7:$I$3066),MATCH(ROW($A$7:$A$3066),ROW($A$7:$A$3066)),""),ROWS($B$1:D699)),COLUMNS($A$1:D701))</f>
        <v>#NUM!</v>
      </c>
      <c r="N705" t="e">
        <f t="array" ref="N705">INDEX($A$7:$F$3066,SMALL(IF(COUNTIF($L$5,$H$7:$H$3066)*COUNTIF($L$5,$I$7:$I$3066),MATCH(ROW($A$7:$A$3066),ROW($A$7:$A$3066)),""),ROWS($B$1:E699)),COLUMNS($A$1:E701))</f>
        <v>#NUM!</v>
      </c>
      <c r="O705" t="e">
        <f t="array" ref="O705">INDEX($A$7:$F$3066,SMALL(IF(COUNTIF($L$5,$H$7:$H$3066)*COUNTIF($L$5,$I$7:$I$3066),MATCH(ROW($A$7:$A$3066),ROW($A$7:$A$3066)),""),ROWS($B$1:F699)),COLUMNS($A$1:F701))</f>
        <v>#NUM!</v>
      </c>
    </row>
    <row r="706" spans="1:15">
      <c r="A706" s="1">
        <f>'ScienceDirect - Initial'!A709</f>
        <v>0</v>
      </c>
      <c r="B706" s="1">
        <f>'ScienceDirect - Initial'!B709</f>
        <v>2003</v>
      </c>
      <c r="C706" s="1" t="str">
        <f>'ScienceDirect - Initial'!C709</f>
        <v>Burghardt, Walter F</v>
      </c>
      <c r="D706" s="1" t="str">
        <f>'ScienceDirect - Initial'!D709</f>
        <v>Behavioral considerations in the management of working dogs</v>
      </c>
      <c r="E706" s="1" t="str">
        <f>'ScienceDirect - Initial'!E709</f>
        <v>Veterinary Clinics of North America: Small Animal Practice</v>
      </c>
      <c r="F706" s="1">
        <f>'ScienceDirect - Initial'!F709</f>
        <v>0</v>
      </c>
      <c r="H706" s="1">
        <v>0</v>
      </c>
      <c r="I706" s="1">
        <v>0</v>
      </c>
      <c r="J706" t="b">
        <f t="shared" si="10"/>
        <v>1</v>
      </c>
      <c r="K706" t="e">
        <f t="array" ref="K706">INDEX($A$7:$F$3066,SMALL(IF(COUNTIF($L$5,$H$7:$H$3066)*COUNTIF($L$5,$I$7:$I$3066),MATCH(ROW($A$7:$A$3066),ROW($A$7:$A$3066)),""),ROWS($B$1:B700)),COLUMNS($A$1:B702))</f>
        <v>#NUM!</v>
      </c>
      <c r="L706" t="e">
        <f t="array" ref="L706">INDEX($A$7:$F$3066,SMALL(IF(COUNTIF($L$5,$H$7:$H$3066)*COUNTIF($L$5,$I$7:$I$3066),MATCH(ROW($A$7:$A$3066),ROW($A$7:$A$3066)),""),ROWS($B$1:C700)),COLUMNS($A$1:C702))</f>
        <v>#NUM!</v>
      </c>
      <c r="M706" t="e">
        <f t="array" ref="M706">INDEX($A$7:$F$3066,SMALL(IF(COUNTIF($L$5,$H$7:$H$3066)*COUNTIF($L$5,$I$7:$I$3066),MATCH(ROW($A$7:$A$3066),ROW($A$7:$A$3066)),""),ROWS($B$1:D700)),COLUMNS($A$1:D702))</f>
        <v>#NUM!</v>
      </c>
      <c r="N706" t="e">
        <f t="array" ref="N706">INDEX($A$7:$F$3066,SMALL(IF(COUNTIF($L$5,$H$7:$H$3066)*COUNTIF($L$5,$I$7:$I$3066),MATCH(ROW($A$7:$A$3066),ROW($A$7:$A$3066)),""),ROWS($B$1:E700)),COLUMNS($A$1:E702))</f>
        <v>#NUM!</v>
      </c>
      <c r="O706" t="e">
        <f t="array" ref="O706">INDEX($A$7:$F$3066,SMALL(IF(COUNTIF($L$5,$H$7:$H$3066)*COUNTIF($L$5,$I$7:$I$3066),MATCH(ROW($A$7:$A$3066),ROW($A$7:$A$3066)),""),ROWS($B$1:F700)),COLUMNS($A$1:F702))</f>
        <v>#NUM!</v>
      </c>
    </row>
    <row r="707" spans="1:15">
      <c r="A707" s="1">
        <f>'ScienceDirect - Initial'!A710</f>
        <v>0</v>
      </c>
      <c r="B707" s="1">
        <f>'ScienceDirect - Initial'!B710</f>
        <v>2017</v>
      </c>
      <c r="C707" s="1" t="str">
        <f>'ScienceDirect - Initial'!C710</f>
        <v>Vinayagam, P.S.; Radha, R.; Bhuvaneswari, S.; Ravisankar, R.; Muruganandam, P.</v>
      </c>
      <c r="D707" s="1" t="str">
        <f>'ScienceDirect - Initial'!D710</f>
        <v>Bright soliton dynamics in spin orbit-Rabi coupled Bose-Einstein condensates</v>
      </c>
      <c r="E707" s="1" t="str">
        <f>'ScienceDirect - Initial'!E710</f>
        <v>Communications in Nonlinear Science and Numerical Simulation</v>
      </c>
      <c r="F707" s="1">
        <f>'ScienceDirect - Initial'!F710</f>
        <v>0</v>
      </c>
      <c r="H707" s="1">
        <v>0</v>
      </c>
      <c r="I707" s="1">
        <v>0</v>
      </c>
      <c r="J707" t="b">
        <f t="shared" si="10"/>
        <v>1</v>
      </c>
      <c r="K707" t="e">
        <f t="array" ref="K707">INDEX($A$7:$F$3066,SMALL(IF(COUNTIF($L$5,$H$7:$H$3066)*COUNTIF($L$5,$I$7:$I$3066),MATCH(ROW($A$7:$A$3066),ROW($A$7:$A$3066)),""),ROWS($B$1:B701)),COLUMNS($A$1:B703))</f>
        <v>#NUM!</v>
      </c>
      <c r="L707" t="e">
        <f t="array" ref="L707">INDEX($A$7:$F$3066,SMALL(IF(COUNTIF($L$5,$H$7:$H$3066)*COUNTIF($L$5,$I$7:$I$3066),MATCH(ROW($A$7:$A$3066),ROW($A$7:$A$3066)),""),ROWS($B$1:C701)),COLUMNS($A$1:C703))</f>
        <v>#NUM!</v>
      </c>
      <c r="M707" t="e">
        <f t="array" ref="M707">INDEX($A$7:$F$3066,SMALL(IF(COUNTIF($L$5,$H$7:$H$3066)*COUNTIF($L$5,$I$7:$I$3066),MATCH(ROW($A$7:$A$3066),ROW($A$7:$A$3066)),""),ROWS($B$1:D701)),COLUMNS($A$1:D703))</f>
        <v>#NUM!</v>
      </c>
      <c r="N707" t="e">
        <f t="array" ref="N707">INDEX($A$7:$F$3066,SMALL(IF(COUNTIF($L$5,$H$7:$H$3066)*COUNTIF($L$5,$I$7:$I$3066),MATCH(ROW($A$7:$A$3066),ROW($A$7:$A$3066)),""),ROWS($B$1:E701)),COLUMNS($A$1:E703))</f>
        <v>#NUM!</v>
      </c>
      <c r="O707" t="e">
        <f t="array" ref="O707">INDEX($A$7:$F$3066,SMALL(IF(COUNTIF($L$5,$H$7:$H$3066)*COUNTIF($L$5,$I$7:$I$3066),MATCH(ROW($A$7:$A$3066),ROW($A$7:$A$3066)),""),ROWS($B$1:F701)),COLUMNS($A$1:F703))</f>
        <v>#NUM!</v>
      </c>
    </row>
    <row r="708" spans="1:15">
      <c r="A708" s="1">
        <f>'ScienceDirect - Initial'!A711</f>
        <v>0</v>
      </c>
      <c r="B708" s="1">
        <f>'ScienceDirect - Initial'!B711</f>
        <v>1971</v>
      </c>
      <c r="C708" s="1" t="str">
        <f>'ScienceDirect - Initial'!C711</f>
        <v>Kazdin, Alan E.</v>
      </c>
      <c r="D708" s="1" t="str">
        <f>'ScienceDirect - Initial'!D711</f>
        <v>The effect of response cost in suppressing behavior in a pre-psychotic retardate</v>
      </c>
      <c r="E708" s="1" t="str">
        <f>'ScienceDirect - Initial'!E711</f>
        <v>Journal of Behavior Therapy and Experimental Psychiatry</v>
      </c>
      <c r="F708" s="1">
        <f>'ScienceDirect - Initial'!F711</f>
        <v>0</v>
      </c>
      <c r="H708" s="1">
        <v>0</v>
      </c>
      <c r="I708" s="1">
        <v>0</v>
      </c>
      <c r="J708" t="b">
        <f t="shared" si="10"/>
        <v>1</v>
      </c>
      <c r="K708" t="e">
        <f t="array" ref="K708">INDEX($A$7:$F$3066,SMALL(IF(COUNTIF($L$5,$H$7:$H$3066)*COUNTIF($L$5,$I$7:$I$3066),MATCH(ROW($A$7:$A$3066),ROW($A$7:$A$3066)),""),ROWS($B$1:B702)),COLUMNS($A$1:B704))</f>
        <v>#NUM!</v>
      </c>
      <c r="L708" t="e">
        <f t="array" ref="L708">INDEX($A$7:$F$3066,SMALL(IF(COUNTIF($L$5,$H$7:$H$3066)*COUNTIF($L$5,$I$7:$I$3066),MATCH(ROW($A$7:$A$3066),ROW($A$7:$A$3066)),""),ROWS($B$1:C702)),COLUMNS($A$1:C704))</f>
        <v>#NUM!</v>
      </c>
      <c r="M708" t="e">
        <f t="array" ref="M708">INDEX($A$7:$F$3066,SMALL(IF(COUNTIF($L$5,$H$7:$H$3066)*COUNTIF($L$5,$I$7:$I$3066),MATCH(ROW($A$7:$A$3066),ROW($A$7:$A$3066)),""),ROWS($B$1:D702)),COLUMNS($A$1:D704))</f>
        <v>#NUM!</v>
      </c>
      <c r="N708" t="e">
        <f t="array" ref="N708">INDEX($A$7:$F$3066,SMALL(IF(COUNTIF($L$5,$H$7:$H$3066)*COUNTIF($L$5,$I$7:$I$3066),MATCH(ROW($A$7:$A$3066),ROW($A$7:$A$3066)),""),ROWS($B$1:E702)),COLUMNS($A$1:E704))</f>
        <v>#NUM!</v>
      </c>
      <c r="O708" t="e">
        <f t="array" ref="O708">INDEX($A$7:$F$3066,SMALL(IF(COUNTIF($L$5,$H$7:$H$3066)*COUNTIF($L$5,$I$7:$I$3066),MATCH(ROW($A$7:$A$3066),ROW($A$7:$A$3066)),""),ROWS($B$1:F702)),COLUMNS($A$1:F704))</f>
        <v>#NUM!</v>
      </c>
    </row>
    <row r="709" spans="1:15">
      <c r="A709" s="1">
        <f>'ScienceDirect - Initial'!A712</f>
        <v>0</v>
      </c>
      <c r="B709" s="1">
        <f>'ScienceDirect - Initial'!B712</f>
        <v>1963</v>
      </c>
      <c r="C709" s="1" t="str">
        <f>'ScienceDirect - Initial'!C712</f>
        <v>Rachman, S.</v>
      </c>
      <c r="D709" s="1" t="str">
        <f>'ScienceDirect - Initial'!D712</f>
        <v>Introduction to behaviour therapy</v>
      </c>
      <c r="E709" s="1" t="str">
        <f>'ScienceDirect - Initial'!E712</f>
        <v>Behaviour Research and Therapy</v>
      </c>
      <c r="F709" s="1">
        <f>'ScienceDirect - Initial'!F712</f>
        <v>0</v>
      </c>
      <c r="H709" s="1">
        <v>0</v>
      </c>
      <c r="I709" s="1">
        <v>0</v>
      </c>
      <c r="J709" t="b">
        <f t="shared" si="10"/>
        <v>1</v>
      </c>
      <c r="K709" t="e">
        <f t="array" ref="K709">INDEX($A$7:$F$3066,SMALL(IF(COUNTIF($L$5,$H$7:$H$3066)*COUNTIF($L$5,$I$7:$I$3066),MATCH(ROW($A$7:$A$3066),ROW($A$7:$A$3066)),""),ROWS($B$1:B703)),COLUMNS($A$1:B705))</f>
        <v>#NUM!</v>
      </c>
      <c r="L709" t="e">
        <f t="array" ref="L709">INDEX($A$7:$F$3066,SMALL(IF(COUNTIF($L$5,$H$7:$H$3066)*COUNTIF($L$5,$I$7:$I$3066),MATCH(ROW($A$7:$A$3066),ROW($A$7:$A$3066)),""),ROWS($B$1:C703)),COLUMNS($A$1:C705))</f>
        <v>#NUM!</v>
      </c>
      <c r="M709" t="e">
        <f t="array" ref="M709">INDEX($A$7:$F$3066,SMALL(IF(COUNTIF($L$5,$H$7:$H$3066)*COUNTIF($L$5,$I$7:$I$3066),MATCH(ROW($A$7:$A$3066),ROW($A$7:$A$3066)),""),ROWS($B$1:D703)),COLUMNS($A$1:D705))</f>
        <v>#NUM!</v>
      </c>
      <c r="N709" t="e">
        <f t="array" ref="N709">INDEX($A$7:$F$3066,SMALL(IF(COUNTIF($L$5,$H$7:$H$3066)*COUNTIF($L$5,$I$7:$I$3066),MATCH(ROW($A$7:$A$3066),ROW($A$7:$A$3066)),""),ROWS($B$1:E703)),COLUMNS($A$1:E705))</f>
        <v>#NUM!</v>
      </c>
      <c r="O709" t="e">
        <f t="array" ref="O709">INDEX($A$7:$F$3066,SMALL(IF(COUNTIF($L$5,$H$7:$H$3066)*COUNTIF($L$5,$I$7:$I$3066),MATCH(ROW($A$7:$A$3066),ROW($A$7:$A$3066)),""),ROWS($B$1:F703)),COLUMNS($A$1:F705))</f>
        <v>#NUM!</v>
      </c>
    </row>
    <row r="710" spans="1:15">
      <c r="A710" s="1">
        <f>'ScienceDirect - Initial'!A713</f>
        <v>0</v>
      </c>
      <c r="B710" s="1">
        <f>'ScienceDirect - Initial'!B713</f>
        <v>2010</v>
      </c>
      <c r="C710" s="1" t="str">
        <f>'ScienceDirect - Initial'!C713</f>
        <v>Cryan, J.F.</v>
      </c>
      <c r="D710" s="1" t="str">
        <f>'ScienceDirect - Initial'!D713</f>
        <v>Depression</v>
      </c>
      <c r="E710" s="1" t="str">
        <f>'ScienceDirect - Initial'!E713</f>
        <v>Encyclopedia of Behavioral Neuroscience</v>
      </c>
      <c r="F710" s="1" t="str">
        <f>'ScienceDirect - Initial'!F713</f>
        <v>978-0-08-045396-5</v>
      </c>
      <c r="H710" s="1">
        <v>0</v>
      </c>
      <c r="I710" s="1">
        <v>0</v>
      </c>
      <c r="J710" t="b">
        <f t="shared" si="10"/>
        <v>1</v>
      </c>
      <c r="K710" t="e">
        <f t="array" ref="K710">INDEX($A$7:$F$3066,SMALL(IF(COUNTIF($L$5,$H$7:$H$3066)*COUNTIF($L$5,$I$7:$I$3066),MATCH(ROW($A$7:$A$3066),ROW($A$7:$A$3066)),""),ROWS($B$1:B704)),COLUMNS($A$1:B706))</f>
        <v>#NUM!</v>
      </c>
      <c r="L710" t="e">
        <f t="array" ref="L710">INDEX($A$7:$F$3066,SMALL(IF(COUNTIF($L$5,$H$7:$H$3066)*COUNTIF($L$5,$I$7:$I$3066),MATCH(ROW($A$7:$A$3066),ROW($A$7:$A$3066)),""),ROWS($B$1:C704)),COLUMNS($A$1:C706))</f>
        <v>#NUM!</v>
      </c>
      <c r="M710" t="e">
        <f t="array" ref="M710">INDEX($A$7:$F$3066,SMALL(IF(COUNTIF($L$5,$H$7:$H$3066)*COUNTIF($L$5,$I$7:$I$3066),MATCH(ROW($A$7:$A$3066),ROW($A$7:$A$3066)),""),ROWS($B$1:D704)),COLUMNS($A$1:D706))</f>
        <v>#NUM!</v>
      </c>
      <c r="N710" t="e">
        <f t="array" ref="N710">INDEX($A$7:$F$3066,SMALL(IF(COUNTIF($L$5,$H$7:$H$3066)*COUNTIF($L$5,$I$7:$I$3066),MATCH(ROW($A$7:$A$3066),ROW($A$7:$A$3066)),""),ROWS($B$1:E704)),COLUMNS($A$1:E706))</f>
        <v>#NUM!</v>
      </c>
      <c r="O710" t="e">
        <f t="array" ref="O710">INDEX($A$7:$F$3066,SMALL(IF(COUNTIF($L$5,$H$7:$H$3066)*COUNTIF($L$5,$I$7:$I$3066),MATCH(ROW($A$7:$A$3066),ROW($A$7:$A$3066)),""),ROWS($B$1:F704)),COLUMNS($A$1:F706))</f>
        <v>#NUM!</v>
      </c>
    </row>
    <row r="711" spans="1:15">
      <c r="A711" s="1">
        <f>'ScienceDirect - Initial'!A714</f>
        <v>0</v>
      </c>
      <c r="B711" s="1">
        <f>'ScienceDirect - Initial'!B714</f>
        <v>2012</v>
      </c>
      <c r="C711" s="1" t="str">
        <f>'ScienceDirect - Initial'!C714</f>
        <v>Presti, D.E.</v>
      </c>
      <c r="D711" s="1" t="str">
        <f>'ScienceDirect - Initial'!D714</f>
        <v>Drugs, the Brain, and Behavior</v>
      </c>
      <c r="E711" s="1" t="str">
        <f>'ScienceDirect - Initial'!E714</f>
        <v>Encyclopedia of Human Behavior (Second Edition)</v>
      </c>
      <c r="F711" s="1" t="str">
        <f>'ScienceDirect - Initial'!F714</f>
        <v>978-0-08-096180-4</v>
      </c>
      <c r="H711" s="1">
        <v>0</v>
      </c>
      <c r="I711" s="1">
        <v>0</v>
      </c>
      <c r="J711" t="b">
        <f t="shared" si="10"/>
        <v>1</v>
      </c>
      <c r="K711" t="e">
        <f t="array" ref="K711">INDEX($A$7:$F$3066,SMALL(IF(COUNTIF($L$5,$H$7:$H$3066)*COUNTIF($L$5,$I$7:$I$3066),MATCH(ROW($A$7:$A$3066),ROW($A$7:$A$3066)),""),ROWS($B$1:B705)),COLUMNS($A$1:B707))</f>
        <v>#NUM!</v>
      </c>
      <c r="L711" t="e">
        <f t="array" ref="L711">INDEX($A$7:$F$3066,SMALL(IF(COUNTIF($L$5,$H$7:$H$3066)*COUNTIF($L$5,$I$7:$I$3066),MATCH(ROW($A$7:$A$3066),ROW($A$7:$A$3066)),""),ROWS($B$1:C705)),COLUMNS($A$1:C707))</f>
        <v>#NUM!</v>
      </c>
      <c r="M711" t="e">
        <f t="array" ref="M711">INDEX($A$7:$F$3066,SMALL(IF(COUNTIF($L$5,$H$7:$H$3066)*COUNTIF($L$5,$I$7:$I$3066),MATCH(ROW($A$7:$A$3066),ROW($A$7:$A$3066)),""),ROWS($B$1:D705)),COLUMNS($A$1:D707))</f>
        <v>#NUM!</v>
      </c>
      <c r="N711" t="e">
        <f t="array" ref="N711">INDEX($A$7:$F$3066,SMALL(IF(COUNTIF($L$5,$H$7:$H$3066)*COUNTIF($L$5,$I$7:$I$3066),MATCH(ROW($A$7:$A$3066),ROW($A$7:$A$3066)),""),ROWS($B$1:E705)),COLUMNS($A$1:E707))</f>
        <v>#NUM!</v>
      </c>
      <c r="O711" t="e">
        <f t="array" ref="O711">INDEX($A$7:$F$3066,SMALL(IF(COUNTIF($L$5,$H$7:$H$3066)*COUNTIF($L$5,$I$7:$I$3066),MATCH(ROW($A$7:$A$3066),ROW($A$7:$A$3066)),""),ROWS($B$1:F705)),COLUMNS($A$1:F707))</f>
        <v>#NUM!</v>
      </c>
    </row>
    <row r="712" spans="1:15">
      <c r="A712" s="1">
        <f>'ScienceDirect - Initial'!A715</f>
        <v>0</v>
      </c>
      <c r="B712" s="1">
        <f>'ScienceDirect - Initial'!B715</f>
        <v>2013</v>
      </c>
      <c r="C712" s="1" t="str">
        <f>'ScienceDirect - Initial'!C715</f>
        <v>Panlilio, Leigh V.; Justinova, Zuzana; Goldberg, Steven R.</v>
      </c>
      <c r="D712" s="1" t="str">
        <f>'ScienceDirect - Initial'!D715</f>
        <v>Chapter 8 - Animal Models of Addiction: Cannabinoids</v>
      </c>
      <c r="E712" s="1" t="str">
        <f>'ScienceDirect - Initial'!E715</f>
        <v>Biological Research on Addiction</v>
      </c>
      <c r="F712" s="1" t="str">
        <f>'ScienceDirect - Initial'!F715</f>
        <v>978-0-12-398335-0</v>
      </c>
      <c r="H712" s="1">
        <v>0</v>
      </c>
      <c r="I712" s="1">
        <v>0</v>
      </c>
      <c r="J712" t="b">
        <f t="shared" ref="J712:J775" si="11">IF(ISBLANK(I712),FALSE,IF(EXACT(H712, I712),TRUE,FALSE))</f>
        <v>1</v>
      </c>
      <c r="K712" t="e">
        <f t="array" ref="K712">INDEX($A$7:$F$3066,SMALL(IF(COUNTIF($L$5,$H$7:$H$3066)*COUNTIF($L$5,$I$7:$I$3066),MATCH(ROW($A$7:$A$3066),ROW($A$7:$A$3066)),""),ROWS($B$1:B706)),COLUMNS($A$1:B708))</f>
        <v>#NUM!</v>
      </c>
      <c r="L712" t="e">
        <f t="array" ref="L712">INDEX($A$7:$F$3066,SMALL(IF(COUNTIF($L$5,$H$7:$H$3066)*COUNTIF($L$5,$I$7:$I$3066),MATCH(ROW($A$7:$A$3066),ROW($A$7:$A$3066)),""),ROWS($B$1:C706)),COLUMNS($A$1:C708))</f>
        <v>#NUM!</v>
      </c>
      <c r="M712" t="e">
        <f t="array" ref="M712">INDEX($A$7:$F$3066,SMALL(IF(COUNTIF($L$5,$H$7:$H$3066)*COUNTIF($L$5,$I$7:$I$3066),MATCH(ROW($A$7:$A$3066),ROW($A$7:$A$3066)),""),ROWS($B$1:D706)),COLUMNS($A$1:D708))</f>
        <v>#NUM!</v>
      </c>
      <c r="N712" t="e">
        <f t="array" ref="N712">INDEX($A$7:$F$3066,SMALL(IF(COUNTIF($L$5,$H$7:$H$3066)*COUNTIF($L$5,$I$7:$I$3066),MATCH(ROW($A$7:$A$3066),ROW($A$7:$A$3066)),""),ROWS($B$1:E706)),COLUMNS($A$1:E708))</f>
        <v>#NUM!</v>
      </c>
      <c r="O712" t="e">
        <f t="array" ref="O712">INDEX($A$7:$F$3066,SMALL(IF(COUNTIF($L$5,$H$7:$H$3066)*COUNTIF($L$5,$I$7:$I$3066),MATCH(ROW($A$7:$A$3066),ROW($A$7:$A$3066)),""),ROWS($B$1:F706)),COLUMNS($A$1:F708))</f>
        <v>#NUM!</v>
      </c>
    </row>
    <row r="713" spans="1:15">
      <c r="A713" s="1">
        <f>'ScienceDirect - Initial'!A716</f>
        <v>0</v>
      </c>
      <c r="B713" s="1">
        <f>'ScienceDirect - Initial'!B716</f>
        <v>1987</v>
      </c>
      <c r="C713" s="1" t="str">
        <f>'ScienceDirect - Initial'!C716</f>
        <v>Terence Wilson, G</v>
      </c>
      <c r="D713" s="1" t="str">
        <f>'ScienceDirect - Initial'!D716</f>
        <v>Laboratory research on alcohol use and abuse: Past trends and future directions</v>
      </c>
      <c r="E713" s="1" t="str">
        <f>'ScienceDirect - Initial'!E716</f>
        <v>Two Decades of Behavioral</v>
      </c>
      <c r="F713" s="1">
        <f>'ScienceDirect - Initial'!F716</f>
        <v>0</v>
      </c>
      <c r="H713" s="1">
        <v>0</v>
      </c>
      <c r="I713" s="1">
        <v>0</v>
      </c>
      <c r="J713" t="b">
        <f t="shared" si="11"/>
        <v>1</v>
      </c>
      <c r="K713" t="e">
        <f t="array" ref="K713">INDEX($A$7:$F$3066,SMALL(IF(COUNTIF($L$5,$H$7:$H$3066)*COUNTIF($L$5,$I$7:$I$3066),MATCH(ROW($A$7:$A$3066),ROW($A$7:$A$3066)),""),ROWS($B$1:B707)),COLUMNS($A$1:B709))</f>
        <v>#NUM!</v>
      </c>
      <c r="L713" t="e">
        <f t="array" ref="L713">INDEX($A$7:$F$3066,SMALL(IF(COUNTIF($L$5,$H$7:$H$3066)*COUNTIF($L$5,$I$7:$I$3066),MATCH(ROW($A$7:$A$3066),ROW($A$7:$A$3066)),""),ROWS($B$1:C707)),COLUMNS($A$1:C709))</f>
        <v>#NUM!</v>
      </c>
      <c r="M713" t="e">
        <f t="array" ref="M713">INDEX($A$7:$F$3066,SMALL(IF(COUNTIF($L$5,$H$7:$H$3066)*COUNTIF($L$5,$I$7:$I$3066),MATCH(ROW($A$7:$A$3066),ROW($A$7:$A$3066)),""),ROWS($B$1:D707)),COLUMNS($A$1:D709))</f>
        <v>#NUM!</v>
      </c>
      <c r="N713" t="e">
        <f t="array" ref="N713">INDEX($A$7:$F$3066,SMALL(IF(COUNTIF($L$5,$H$7:$H$3066)*COUNTIF($L$5,$I$7:$I$3066),MATCH(ROW($A$7:$A$3066),ROW($A$7:$A$3066)),""),ROWS($B$1:E707)),COLUMNS($A$1:E709))</f>
        <v>#NUM!</v>
      </c>
      <c r="O713" t="e">
        <f t="array" ref="O713">INDEX($A$7:$F$3066,SMALL(IF(COUNTIF($L$5,$H$7:$H$3066)*COUNTIF($L$5,$I$7:$I$3066),MATCH(ROW($A$7:$A$3066),ROW($A$7:$A$3066)),""),ROWS($B$1:F707)),COLUMNS($A$1:F709))</f>
        <v>#NUM!</v>
      </c>
    </row>
    <row r="714" spans="1:15">
      <c r="A714" s="1">
        <f>'ScienceDirect - Initial'!A717</f>
        <v>0</v>
      </c>
      <c r="B714" s="1">
        <f>'ScienceDirect - Initial'!B717</f>
        <v>2000</v>
      </c>
      <c r="C714" s="1" t="str">
        <f>'ScienceDirect - Initial'!C717</f>
        <v>Levine, Seymour</v>
      </c>
      <c r="D714" s="1" t="str">
        <f>'ScienceDirect - Initial'!D717</f>
        <v>Influence of psychological variables on the activity of the hypothalamic–pituitary–adrenal axis</v>
      </c>
      <c r="E714" s="1" t="str">
        <f>'ScienceDirect - Initial'!E717</f>
        <v>Festschrift David de Wied</v>
      </c>
      <c r="F714" s="1">
        <f>'ScienceDirect - Initial'!F717</f>
        <v>0</v>
      </c>
      <c r="H714" s="1">
        <v>0</v>
      </c>
      <c r="I714" s="1">
        <v>0</v>
      </c>
      <c r="J714" t="b">
        <f t="shared" si="11"/>
        <v>1</v>
      </c>
      <c r="K714" t="e">
        <f t="array" ref="K714">INDEX($A$7:$F$3066,SMALL(IF(COUNTIF($L$5,$H$7:$H$3066)*COUNTIF($L$5,$I$7:$I$3066),MATCH(ROW($A$7:$A$3066),ROW($A$7:$A$3066)),""),ROWS($B$1:B708)),COLUMNS($A$1:B710))</f>
        <v>#NUM!</v>
      </c>
      <c r="L714" t="e">
        <f t="array" ref="L714">INDEX($A$7:$F$3066,SMALL(IF(COUNTIF($L$5,$H$7:$H$3066)*COUNTIF($L$5,$I$7:$I$3066),MATCH(ROW($A$7:$A$3066),ROW($A$7:$A$3066)),""),ROWS($B$1:C708)),COLUMNS($A$1:C710))</f>
        <v>#NUM!</v>
      </c>
      <c r="M714" t="e">
        <f t="array" ref="M714">INDEX($A$7:$F$3066,SMALL(IF(COUNTIF($L$5,$H$7:$H$3066)*COUNTIF($L$5,$I$7:$I$3066),MATCH(ROW($A$7:$A$3066),ROW($A$7:$A$3066)),""),ROWS($B$1:D708)),COLUMNS($A$1:D710))</f>
        <v>#NUM!</v>
      </c>
      <c r="N714" t="e">
        <f t="array" ref="N714">INDEX($A$7:$F$3066,SMALL(IF(COUNTIF($L$5,$H$7:$H$3066)*COUNTIF($L$5,$I$7:$I$3066),MATCH(ROW($A$7:$A$3066),ROW($A$7:$A$3066)),""),ROWS($B$1:E708)),COLUMNS($A$1:E710))</f>
        <v>#NUM!</v>
      </c>
      <c r="O714" t="e">
        <f t="array" ref="O714">INDEX($A$7:$F$3066,SMALL(IF(COUNTIF($L$5,$H$7:$H$3066)*COUNTIF($L$5,$I$7:$I$3066),MATCH(ROW($A$7:$A$3066),ROW($A$7:$A$3066)),""),ROWS($B$1:F708)),COLUMNS($A$1:F710))</f>
        <v>#NUM!</v>
      </c>
    </row>
    <row r="715" spans="1:15">
      <c r="A715" s="1">
        <f>'ScienceDirect - Initial'!A718</f>
        <v>0</v>
      </c>
      <c r="B715" s="1">
        <f>'ScienceDirect - Initial'!B718</f>
        <v>1996</v>
      </c>
      <c r="C715" s="1" t="str">
        <f>'ScienceDirect - Initial'!C718</f>
        <v>Bofill, James A.; Rust, Orion A.</v>
      </c>
      <c r="D715" s="1" t="str">
        <f>'ScienceDirect - Initial'!D718</f>
        <v>The diagnosis and treatment of syphilis in women</v>
      </c>
      <c r="E715" s="1" t="str">
        <f>'ScienceDirect - Initial'!E718</f>
        <v>Primary Care Update for OB/GYNS</v>
      </c>
      <c r="F715" s="1">
        <f>'ScienceDirect - Initial'!F718</f>
        <v>0</v>
      </c>
      <c r="H715" s="1">
        <v>0</v>
      </c>
      <c r="I715" s="1">
        <v>0</v>
      </c>
      <c r="J715" t="b">
        <f t="shared" si="11"/>
        <v>1</v>
      </c>
      <c r="K715" t="e">
        <f t="array" ref="K715">INDEX($A$7:$F$3066,SMALL(IF(COUNTIF($L$5,$H$7:$H$3066)*COUNTIF($L$5,$I$7:$I$3066),MATCH(ROW($A$7:$A$3066),ROW($A$7:$A$3066)),""),ROWS($B$1:B709)),COLUMNS($A$1:B711))</f>
        <v>#NUM!</v>
      </c>
      <c r="L715" t="e">
        <f t="array" ref="L715">INDEX($A$7:$F$3066,SMALL(IF(COUNTIF($L$5,$H$7:$H$3066)*COUNTIF($L$5,$I$7:$I$3066),MATCH(ROW($A$7:$A$3066),ROW($A$7:$A$3066)),""),ROWS($B$1:C709)),COLUMNS($A$1:C711))</f>
        <v>#NUM!</v>
      </c>
      <c r="M715" t="e">
        <f t="array" ref="M715">INDEX($A$7:$F$3066,SMALL(IF(COUNTIF($L$5,$H$7:$H$3066)*COUNTIF($L$5,$I$7:$I$3066),MATCH(ROW($A$7:$A$3066),ROW($A$7:$A$3066)),""),ROWS($B$1:D709)),COLUMNS($A$1:D711))</f>
        <v>#NUM!</v>
      </c>
      <c r="N715" t="e">
        <f t="array" ref="N715">INDEX($A$7:$F$3066,SMALL(IF(COUNTIF($L$5,$H$7:$H$3066)*COUNTIF($L$5,$I$7:$I$3066),MATCH(ROW($A$7:$A$3066),ROW($A$7:$A$3066)),""),ROWS($B$1:E709)),COLUMNS($A$1:E711))</f>
        <v>#NUM!</v>
      </c>
      <c r="O715" t="e">
        <f t="array" ref="O715">INDEX($A$7:$F$3066,SMALL(IF(COUNTIF($L$5,$H$7:$H$3066)*COUNTIF($L$5,$I$7:$I$3066),MATCH(ROW($A$7:$A$3066),ROW($A$7:$A$3066)),""),ROWS($B$1:F709)),COLUMNS($A$1:F711))</f>
        <v>#NUM!</v>
      </c>
    </row>
    <row r="716" spans="1:15">
      <c r="A716" s="1">
        <f>'ScienceDirect - Initial'!A719</f>
        <v>0</v>
      </c>
      <c r="B716" s="1">
        <f>'ScienceDirect - Initial'!B719</f>
        <v>2013</v>
      </c>
      <c r="C716" s="1" t="str">
        <f>'ScienceDirect - Initial'!C719</f>
        <v>Corlett, Philip R.; Taylor, Jane R.</v>
      </c>
      <c r="D716" s="1" t="str">
        <f>'ScienceDirect - Initial'!D719</f>
        <v>Chapter 13 - The Translational Potential of Memory Reconsolidation</v>
      </c>
      <c r="E716" s="1" t="str">
        <f>'ScienceDirect - Initial'!E719</f>
        <v>Memory Reconsolidation</v>
      </c>
      <c r="F716" s="1" t="str">
        <f>'ScienceDirect - Initial'!F719</f>
        <v>978-0-12-386892-3</v>
      </c>
      <c r="H716" s="1">
        <v>0</v>
      </c>
      <c r="I716" s="1">
        <v>0</v>
      </c>
      <c r="J716" t="b">
        <f t="shared" si="11"/>
        <v>1</v>
      </c>
      <c r="K716" t="e">
        <f t="array" ref="K716">INDEX($A$7:$F$3066,SMALL(IF(COUNTIF($L$5,$H$7:$H$3066)*COUNTIF($L$5,$I$7:$I$3066),MATCH(ROW($A$7:$A$3066),ROW($A$7:$A$3066)),""),ROWS($B$1:B710)),COLUMNS($A$1:B712))</f>
        <v>#NUM!</v>
      </c>
      <c r="L716" t="e">
        <f t="array" ref="L716">INDEX($A$7:$F$3066,SMALL(IF(COUNTIF($L$5,$H$7:$H$3066)*COUNTIF($L$5,$I$7:$I$3066),MATCH(ROW($A$7:$A$3066),ROW($A$7:$A$3066)),""),ROWS($B$1:C710)),COLUMNS($A$1:C712))</f>
        <v>#NUM!</v>
      </c>
      <c r="M716" t="e">
        <f t="array" ref="M716">INDEX($A$7:$F$3066,SMALL(IF(COUNTIF($L$5,$H$7:$H$3066)*COUNTIF($L$5,$I$7:$I$3066),MATCH(ROW($A$7:$A$3066),ROW($A$7:$A$3066)),""),ROWS($B$1:D710)),COLUMNS($A$1:D712))</f>
        <v>#NUM!</v>
      </c>
      <c r="N716" t="e">
        <f t="array" ref="N716">INDEX($A$7:$F$3066,SMALL(IF(COUNTIF($L$5,$H$7:$H$3066)*COUNTIF($L$5,$I$7:$I$3066),MATCH(ROW($A$7:$A$3066),ROW($A$7:$A$3066)),""),ROWS($B$1:E710)),COLUMNS($A$1:E712))</f>
        <v>#NUM!</v>
      </c>
      <c r="O716" t="e">
        <f t="array" ref="O716">INDEX($A$7:$F$3066,SMALL(IF(COUNTIF($L$5,$H$7:$H$3066)*COUNTIF($L$5,$I$7:$I$3066),MATCH(ROW($A$7:$A$3066),ROW($A$7:$A$3066)),""),ROWS($B$1:F710)),COLUMNS($A$1:F712))</f>
        <v>#NUM!</v>
      </c>
    </row>
    <row r="717" spans="1:15">
      <c r="A717" s="1">
        <f>'ScienceDirect - Initial'!A720</f>
        <v>0</v>
      </c>
      <c r="B717" s="1">
        <f>'ScienceDirect - Initial'!B720</f>
        <v>2005</v>
      </c>
      <c r="C717" s="1" t="str">
        <f>'ScienceDirect - Initial'!C720</f>
        <v>Brockett, Beth F.T.; Hassall, Mark</v>
      </c>
      <c r="D717" s="1" t="str">
        <f>'ScienceDirect - Initial'!D720</f>
        <v>The existence of an Allee effect in populations of Porcellio scaber (Isopoda: Oniscidea)</v>
      </c>
      <c r="E717" s="1" t="str">
        <f>'ScienceDirect - Initial'!E720</f>
        <v>European Journal of Soil Biology</v>
      </c>
      <c r="F717" s="1">
        <f>'ScienceDirect - Initial'!F720</f>
        <v>0</v>
      </c>
      <c r="H717" s="1">
        <v>0</v>
      </c>
      <c r="I717" s="1">
        <v>0</v>
      </c>
      <c r="J717" t="b">
        <f t="shared" si="11"/>
        <v>1</v>
      </c>
      <c r="K717" t="e">
        <f t="array" ref="K717">INDEX($A$7:$F$3066,SMALL(IF(COUNTIF($L$5,$H$7:$H$3066)*COUNTIF($L$5,$I$7:$I$3066),MATCH(ROW($A$7:$A$3066),ROW($A$7:$A$3066)),""),ROWS($B$1:B711)),COLUMNS($A$1:B713))</f>
        <v>#NUM!</v>
      </c>
      <c r="L717" t="e">
        <f t="array" ref="L717">INDEX($A$7:$F$3066,SMALL(IF(COUNTIF($L$5,$H$7:$H$3066)*COUNTIF($L$5,$I$7:$I$3066),MATCH(ROW($A$7:$A$3066),ROW($A$7:$A$3066)),""),ROWS($B$1:C711)),COLUMNS($A$1:C713))</f>
        <v>#NUM!</v>
      </c>
      <c r="M717" t="e">
        <f t="array" ref="M717">INDEX($A$7:$F$3066,SMALL(IF(COUNTIF($L$5,$H$7:$H$3066)*COUNTIF($L$5,$I$7:$I$3066),MATCH(ROW($A$7:$A$3066),ROW($A$7:$A$3066)),""),ROWS($B$1:D711)),COLUMNS($A$1:D713))</f>
        <v>#NUM!</v>
      </c>
      <c r="N717" t="e">
        <f t="array" ref="N717">INDEX($A$7:$F$3066,SMALL(IF(COUNTIF($L$5,$H$7:$H$3066)*COUNTIF($L$5,$I$7:$I$3066),MATCH(ROW($A$7:$A$3066),ROW($A$7:$A$3066)),""),ROWS($B$1:E711)),COLUMNS($A$1:E713))</f>
        <v>#NUM!</v>
      </c>
      <c r="O717" t="e">
        <f t="array" ref="O717">INDEX($A$7:$F$3066,SMALL(IF(COUNTIF($L$5,$H$7:$H$3066)*COUNTIF($L$5,$I$7:$I$3066),MATCH(ROW($A$7:$A$3066),ROW($A$7:$A$3066)),""),ROWS($B$1:F711)),COLUMNS($A$1:F713))</f>
        <v>#NUM!</v>
      </c>
    </row>
    <row r="718" spans="1:15">
      <c r="A718" s="1">
        <f>'ScienceDirect - Initial'!A721</f>
        <v>0</v>
      </c>
      <c r="B718" s="1">
        <f>'ScienceDirect - Initial'!B721</f>
        <v>1989</v>
      </c>
      <c r="C718" s="1" t="str">
        <f>'ScienceDirect - Initial'!C721</f>
        <v>Johansen, Marianne Bagge</v>
      </c>
      <c r="D718" s="1" t="str">
        <f>'ScienceDirect - Initial'!D721</f>
        <v>Adaptive radiation, survival and extinction of brachiopods in the northwest European upper cretaceous-lower paleocene chalk</v>
      </c>
      <c r="E718" s="1" t="str">
        <f>'ScienceDirect - Initial'!E721</f>
        <v>Palaeogeography, Palaeoclimatology, Palaeoecology</v>
      </c>
      <c r="F718" s="1">
        <f>'ScienceDirect - Initial'!F721</f>
        <v>0</v>
      </c>
      <c r="H718" s="1">
        <v>0</v>
      </c>
      <c r="I718" s="1">
        <v>0</v>
      </c>
      <c r="J718" t="b">
        <f t="shared" si="11"/>
        <v>1</v>
      </c>
      <c r="K718" t="e">
        <f t="array" ref="K718">INDEX($A$7:$F$3066,SMALL(IF(COUNTIF($L$5,$H$7:$H$3066)*COUNTIF($L$5,$I$7:$I$3066),MATCH(ROW($A$7:$A$3066),ROW($A$7:$A$3066)),""),ROWS($B$1:B712)),COLUMNS($A$1:B714))</f>
        <v>#NUM!</v>
      </c>
      <c r="L718" t="e">
        <f t="array" ref="L718">INDEX($A$7:$F$3066,SMALL(IF(COUNTIF($L$5,$H$7:$H$3066)*COUNTIF($L$5,$I$7:$I$3066),MATCH(ROW($A$7:$A$3066),ROW($A$7:$A$3066)),""),ROWS($B$1:C712)),COLUMNS($A$1:C714))</f>
        <v>#NUM!</v>
      </c>
      <c r="M718" t="e">
        <f t="array" ref="M718">INDEX($A$7:$F$3066,SMALL(IF(COUNTIF($L$5,$H$7:$H$3066)*COUNTIF($L$5,$I$7:$I$3066),MATCH(ROW($A$7:$A$3066),ROW($A$7:$A$3066)),""),ROWS($B$1:D712)),COLUMNS($A$1:D714))</f>
        <v>#NUM!</v>
      </c>
      <c r="N718" t="e">
        <f t="array" ref="N718">INDEX($A$7:$F$3066,SMALL(IF(COUNTIF($L$5,$H$7:$H$3066)*COUNTIF($L$5,$I$7:$I$3066),MATCH(ROW($A$7:$A$3066),ROW($A$7:$A$3066)),""),ROWS($B$1:E712)),COLUMNS($A$1:E714))</f>
        <v>#NUM!</v>
      </c>
      <c r="O718" t="e">
        <f t="array" ref="O718">INDEX($A$7:$F$3066,SMALL(IF(COUNTIF($L$5,$H$7:$H$3066)*COUNTIF($L$5,$I$7:$I$3066),MATCH(ROW($A$7:$A$3066),ROW($A$7:$A$3066)),""),ROWS($B$1:F712)),COLUMNS($A$1:F714))</f>
        <v>#NUM!</v>
      </c>
    </row>
    <row r="719" spans="1:15">
      <c r="A719" s="1">
        <f>'ScienceDirect - Initial'!A722</f>
        <v>0</v>
      </c>
      <c r="B719" s="1">
        <f>'ScienceDirect - Initial'!B722</f>
        <v>2018</v>
      </c>
      <c r="C719" s="1" t="str">
        <f>'ScienceDirect - Initial'!C722</f>
        <v>El-Solh, Ali A.; Riaz, Usman; Roberts, Jasmine</v>
      </c>
      <c r="D719" s="1" t="str">
        <f>'ScienceDirect - Initial'!D722</f>
        <v>Sleep Disorders in Patients With Posttraumatic Stress Disorder</v>
      </c>
      <c r="E719" s="1" t="str">
        <f>'ScienceDirect - Initial'!E722</f>
        <v>Chest</v>
      </c>
      <c r="F719" s="1">
        <f>'ScienceDirect - Initial'!F722</f>
        <v>0</v>
      </c>
      <c r="H719" s="1">
        <v>0</v>
      </c>
      <c r="I719" s="1">
        <v>0</v>
      </c>
      <c r="J719" t="b">
        <f t="shared" si="11"/>
        <v>1</v>
      </c>
      <c r="K719" t="e">
        <f t="array" ref="K719">INDEX($A$7:$F$3066,SMALL(IF(COUNTIF($L$5,$H$7:$H$3066)*COUNTIF($L$5,$I$7:$I$3066),MATCH(ROW($A$7:$A$3066),ROW($A$7:$A$3066)),""),ROWS($B$1:B713)),COLUMNS($A$1:B715))</f>
        <v>#NUM!</v>
      </c>
      <c r="L719" t="e">
        <f t="array" ref="L719">INDEX($A$7:$F$3066,SMALL(IF(COUNTIF($L$5,$H$7:$H$3066)*COUNTIF($L$5,$I$7:$I$3066),MATCH(ROW($A$7:$A$3066),ROW($A$7:$A$3066)),""),ROWS($B$1:C713)),COLUMNS($A$1:C715))</f>
        <v>#NUM!</v>
      </c>
      <c r="M719" t="e">
        <f t="array" ref="M719">INDEX($A$7:$F$3066,SMALL(IF(COUNTIF($L$5,$H$7:$H$3066)*COUNTIF($L$5,$I$7:$I$3066),MATCH(ROW($A$7:$A$3066),ROW($A$7:$A$3066)),""),ROWS($B$1:D713)),COLUMNS($A$1:D715))</f>
        <v>#NUM!</v>
      </c>
      <c r="N719" t="e">
        <f t="array" ref="N719">INDEX($A$7:$F$3066,SMALL(IF(COUNTIF($L$5,$H$7:$H$3066)*COUNTIF($L$5,$I$7:$I$3066),MATCH(ROW($A$7:$A$3066),ROW($A$7:$A$3066)),""),ROWS($B$1:E713)),COLUMNS($A$1:E715))</f>
        <v>#NUM!</v>
      </c>
      <c r="O719" t="e">
        <f t="array" ref="O719">INDEX($A$7:$F$3066,SMALL(IF(COUNTIF($L$5,$H$7:$H$3066)*COUNTIF($L$5,$I$7:$I$3066),MATCH(ROW($A$7:$A$3066),ROW($A$7:$A$3066)),""),ROWS($B$1:F713)),COLUMNS($A$1:F715))</f>
        <v>#NUM!</v>
      </c>
    </row>
    <row r="720" spans="1:15">
      <c r="A720" s="1">
        <f>'ScienceDirect - Initial'!A723</f>
        <v>0</v>
      </c>
      <c r="B720" s="1">
        <f>'ScienceDirect - Initial'!B723</f>
        <v>1998</v>
      </c>
      <c r="C720" s="1" t="str">
        <f>'ScienceDirect - Initial'!C723</f>
        <v>Field, Scott A.</v>
      </c>
      <c r="D720" s="1" t="str">
        <f>'ScienceDirect - Initial'!D723</f>
        <v>Human altruism: Group selection should not be ignored</v>
      </c>
      <c r="E720" s="1" t="str">
        <f>'ScienceDirect - Initial'!E723</f>
        <v>Journal of Social and Evolutionary Systems</v>
      </c>
      <c r="F720" s="1">
        <f>'ScienceDirect - Initial'!F723</f>
        <v>0</v>
      </c>
      <c r="H720" s="1">
        <v>0</v>
      </c>
      <c r="I720" s="1">
        <v>0</v>
      </c>
      <c r="J720" t="b">
        <f t="shared" si="11"/>
        <v>1</v>
      </c>
      <c r="K720" t="e">
        <f t="array" ref="K720">INDEX($A$7:$F$3066,SMALL(IF(COUNTIF($L$5,$H$7:$H$3066)*COUNTIF($L$5,$I$7:$I$3066),MATCH(ROW($A$7:$A$3066),ROW($A$7:$A$3066)),""),ROWS($B$1:B714)),COLUMNS($A$1:B716))</f>
        <v>#NUM!</v>
      </c>
      <c r="L720" t="e">
        <f t="array" ref="L720">INDEX($A$7:$F$3066,SMALL(IF(COUNTIF($L$5,$H$7:$H$3066)*COUNTIF($L$5,$I$7:$I$3066),MATCH(ROW($A$7:$A$3066),ROW($A$7:$A$3066)),""),ROWS($B$1:C714)),COLUMNS($A$1:C716))</f>
        <v>#NUM!</v>
      </c>
      <c r="M720" t="e">
        <f t="array" ref="M720">INDEX($A$7:$F$3066,SMALL(IF(COUNTIF($L$5,$H$7:$H$3066)*COUNTIF($L$5,$I$7:$I$3066),MATCH(ROW($A$7:$A$3066),ROW($A$7:$A$3066)),""),ROWS($B$1:D714)),COLUMNS($A$1:D716))</f>
        <v>#NUM!</v>
      </c>
      <c r="N720" t="e">
        <f t="array" ref="N720">INDEX($A$7:$F$3066,SMALL(IF(COUNTIF($L$5,$H$7:$H$3066)*COUNTIF($L$5,$I$7:$I$3066),MATCH(ROW($A$7:$A$3066),ROW($A$7:$A$3066)),""),ROWS($B$1:E714)),COLUMNS($A$1:E716))</f>
        <v>#NUM!</v>
      </c>
      <c r="O720" t="e">
        <f t="array" ref="O720">INDEX($A$7:$F$3066,SMALL(IF(COUNTIF($L$5,$H$7:$H$3066)*COUNTIF($L$5,$I$7:$I$3066),MATCH(ROW($A$7:$A$3066),ROW($A$7:$A$3066)),""),ROWS($B$1:F714)),COLUMNS($A$1:F716))</f>
        <v>#NUM!</v>
      </c>
    </row>
    <row r="721" spans="1:15">
      <c r="A721" s="1">
        <f>'ScienceDirect - Initial'!A724</f>
        <v>0</v>
      </c>
      <c r="B721" s="1">
        <f>'ScienceDirect - Initial'!B724</f>
        <v>2010</v>
      </c>
      <c r="C721" s="1">
        <f>'ScienceDirect - Initial'!C724</f>
        <v>0</v>
      </c>
      <c r="D721" s="1" t="str">
        <f>'ScienceDirect - Initial'!D724</f>
        <v>Author index for volume 80, 81, 82, 83</v>
      </c>
      <c r="E721" s="1" t="str">
        <f>'ScienceDirect - Initial'!E724</f>
        <v>Behavioural Processes</v>
      </c>
      <c r="F721" s="1">
        <f>'ScienceDirect - Initial'!F724</f>
        <v>0</v>
      </c>
      <c r="H721" s="1">
        <v>0</v>
      </c>
      <c r="I721" s="1">
        <v>0</v>
      </c>
      <c r="J721" t="b">
        <f t="shared" si="11"/>
        <v>1</v>
      </c>
      <c r="K721" t="e">
        <f t="array" ref="K721">INDEX($A$7:$F$3066,SMALL(IF(COUNTIF($L$5,$H$7:$H$3066)*COUNTIF($L$5,$I$7:$I$3066),MATCH(ROW($A$7:$A$3066),ROW($A$7:$A$3066)),""),ROWS($B$1:B715)),COLUMNS($A$1:B717))</f>
        <v>#NUM!</v>
      </c>
      <c r="L721" t="e">
        <f t="array" ref="L721">INDEX($A$7:$F$3066,SMALL(IF(COUNTIF($L$5,$H$7:$H$3066)*COUNTIF($L$5,$I$7:$I$3066),MATCH(ROW($A$7:$A$3066),ROW($A$7:$A$3066)),""),ROWS($B$1:C715)),COLUMNS($A$1:C717))</f>
        <v>#NUM!</v>
      </c>
      <c r="M721" t="e">
        <f t="array" ref="M721">INDEX($A$7:$F$3066,SMALL(IF(COUNTIF($L$5,$H$7:$H$3066)*COUNTIF($L$5,$I$7:$I$3066),MATCH(ROW($A$7:$A$3066),ROW($A$7:$A$3066)),""),ROWS($B$1:D715)),COLUMNS($A$1:D717))</f>
        <v>#NUM!</v>
      </c>
      <c r="N721" t="e">
        <f t="array" ref="N721">INDEX($A$7:$F$3066,SMALL(IF(COUNTIF($L$5,$H$7:$H$3066)*COUNTIF($L$5,$I$7:$I$3066),MATCH(ROW($A$7:$A$3066),ROW($A$7:$A$3066)),""),ROWS($B$1:E715)),COLUMNS($A$1:E717))</f>
        <v>#NUM!</v>
      </c>
      <c r="O721" t="e">
        <f t="array" ref="O721">INDEX($A$7:$F$3066,SMALL(IF(COUNTIF($L$5,$H$7:$H$3066)*COUNTIF($L$5,$I$7:$I$3066),MATCH(ROW($A$7:$A$3066),ROW($A$7:$A$3066)),""),ROWS($B$1:F715)),COLUMNS($A$1:F717))</f>
        <v>#NUM!</v>
      </c>
    </row>
    <row r="722" spans="1:15">
      <c r="A722" s="1">
        <f>'ScienceDirect - Initial'!A725</f>
        <v>0</v>
      </c>
      <c r="B722" s="1">
        <f>'ScienceDirect - Initial'!B725</f>
        <v>2015</v>
      </c>
      <c r="C722" s="1" t="str">
        <f>'ScienceDirect - Initial'!C725</f>
        <v>Nahas, George; Bliss, Sarah A.; Sinha, Garima; Ganta, Teja; Greco, Steven J.; Rameshwar, Pranela</v>
      </c>
      <c r="D722" s="1" t="str">
        <f>'ScienceDirect - Initial'!D725</f>
        <v>Is reduction of tumor burden sufficient for the 21st century?</v>
      </c>
      <c r="E722" s="1" t="str">
        <f>'ScienceDirect - Initial'!E725</f>
        <v>Cancer Metabolism</v>
      </c>
      <c r="F722" s="1">
        <f>'ScienceDirect - Initial'!F725</f>
        <v>0</v>
      </c>
      <c r="H722" s="1">
        <v>0</v>
      </c>
      <c r="I722" s="1">
        <v>0</v>
      </c>
      <c r="J722" t="b">
        <f t="shared" si="11"/>
        <v>1</v>
      </c>
      <c r="K722" t="e">
        <f t="array" ref="K722">INDEX($A$7:$F$3066,SMALL(IF(COUNTIF($L$5,$H$7:$H$3066)*COUNTIF($L$5,$I$7:$I$3066),MATCH(ROW($A$7:$A$3066),ROW($A$7:$A$3066)),""),ROWS($B$1:B716)),COLUMNS($A$1:B718))</f>
        <v>#NUM!</v>
      </c>
      <c r="L722" t="e">
        <f t="array" ref="L722">INDEX($A$7:$F$3066,SMALL(IF(COUNTIF($L$5,$H$7:$H$3066)*COUNTIF($L$5,$I$7:$I$3066),MATCH(ROW($A$7:$A$3066),ROW($A$7:$A$3066)),""),ROWS($B$1:C716)),COLUMNS($A$1:C718))</f>
        <v>#NUM!</v>
      </c>
      <c r="M722" t="e">
        <f t="array" ref="M722">INDEX($A$7:$F$3066,SMALL(IF(COUNTIF($L$5,$H$7:$H$3066)*COUNTIF($L$5,$I$7:$I$3066),MATCH(ROW($A$7:$A$3066),ROW($A$7:$A$3066)),""),ROWS($B$1:D716)),COLUMNS($A$1:D718))</f>
        <v>#NUM!</v>
      </c>
      <c r="N722" t="e">
        <f t="array" ref="N722">INDEX($A$7:$F$3066,SMALL(IF(COUNTIF($L$5,$H$7:$H$3066)*COUNTIF($L$5,$I$7:$I$3066),MATCH(ROW($A$7:$A$3066),ROW($A$7:$A$3066)),""),ROWS($B$1:E716)),COLUMNS($A$1:E718))</f>
        <v>#NUM!</v>
      </c>
      <c r="O722" t="e">
        <f t="array" ref="O722">INDEX($A$7:$F$3066,SMALL(IF(COUNTIF($L$5,$H$7:$H$3066)*COUNTIF($L$5,$I$7:$I$3066),MATCH(ROW($A$7:$A$3066),ROW($A$7:$A$3066)),""),ROWS($B$1:F716)),COLUMNS($A$1:F718))</f>
        <v>#NUM!</v>
      </c>
    </row>
    <row r="723" spans="1:15">
      <c r="A723" s="1">
        <f>'ScienceDirect - Initial'!A726</f>
        <v>0</v>
      </c>
      <c r="B723" s="1">
        <f>'ScienceDirect - Initial'!B726</f>
        <v>2014</v>
      </c>
      <c r="C723" s="1" t="str">
        <f>'ScienceDirect - Initial'!C726</f>
        <v>Rebba, Bhargavi; Ramanaiah, N.</v>
      </c>
      <c r="D723" s="1" t="str">
        <f>'ScienceDirect - Initial'!D726</f>
        <v>Evaluation of Mechanical Properties of Aluminium Alloy (Al-2024) Reinforced with Molybdenum Disulphide (MOS2) Metal Matrix Composites</v>
      </c>
      <c r="E723" s="1" t="str">
        <f>'ScienceDirect - Initial'!E726</f>
        <v>3rd International Conference on Materials Processing and Characterisation (ICMPC 2014)</v>
      </c>
      <c r="F723" s="1">
        <f>'ScienceDirect - Initial'!F726</f>
        <v>0</v>
      </c>
      <c r="H723" s="1">
        <v>0</v>
      </c>
      <c r="I723" s="1">
        <v>0</v>
      </c>
      <c r="J723" t="b">
        <f t="shared" si="11"/>
        <v>1</v>
      </c>
      <c r="K723" t="e">
        <f t="array" ref="K723">INDEX($A$7:$F$3066,SMALL(IF(COUNTIF($L$5,$H$7:$H$3066)*COUNTIF($L$5,$I$7:$I$3066),MATCH(ROW($A$7:$A$3066),ROW($A$7:$A$3066)),""),ROWS($B$1:B717)),COLUMNS($A$1:B719))</f>
        <v>#NUM!</v>
      </c>
      <c r="L723" t="e">
        <f t="array" ref="L723">INDEX($A$7:$F$3066,SMALL(IF(COUNTIF($L$5,$H$7:$H$3066)*COUNTIF($L$5,$I$7:$I$3066),MATCH(ROW($A$7:$A$3066),ROW($A$7:$A$3066)),""),ROWS($B$1:C717)),COLUMNS($A$1:C719))</f>
        <v>#NUM!</v>
      </c>
      <c r="M723" t="e">
        <f t="array" ref="M723">INDEX($A$7:$F$3066,SMALL(IF(COUNTIF($L$5,$H$7:$H$3066)*COUNTIF($L$5,$I$7:$I$3066),MATCH(ROW($A$7:$A$3066),ROW($A$7:$A$3066)),""),ROWS($B$1:D717)),COLUMNS($A$1:D719))</f>
        <v>#NUM!</v>
      </c>
      <c r="N723" t="e">
        <f t="array" ref="N723">INDEX($A$7:$F$3066,SMALL(IF(COUNTIF($L$5,$H$7:$H$3066)*COUNTIF($L$5,$I$7:$I$3066),MATCH(ROW($A$7:$A$3066),ROW($A$7:$A$3066)),""),ROWS($B$1:E717)),COLUMNS($A$1:E719))</f>
        <v>#NUM!</v>
      </c>
      <c r="O723" t="e">
        <f t="array" ref="O723">INDEX($A$7:$F$3066,SMALL(IF(COUNTIF($L$5,$H$7:$H$3066)*COUNTIF($L$5,$I$7:$I$3066),MATCH(ROW($A$7:$A$3066),ROW($A$7:$A$3066)),""),ROWS($B$1:F717)),COLUMNS($A$1:F719))</f>
        <v>#NUM!</v>
      </c>
    </row>
    <row r="724" spans="1:15">
      <c r="A724" s="1">
        <f>'ScienceDirect - Initial'!A727</f>
        <v>0</v>
      </c>
      <c r="B724" s="1">
        <f>'ScienceDirect - Initial'!B727</f>
        <v>2006</v>
      </c>
      <c r="C724" s="1" t="str">
        <f>'ScienceDirect - Initial'!C727</f>
        <v>Lang, Peter J.; Davis, Michael</v>
      </c>
      <c r="D724" s="1" t="str">
        <f>'ScienceDirect - Initial'!D727</f>
        <v>Emotion, motivation, and the brain: Reflex foundations in animal and human research</v>
      </c>
      <c r="E724" s="1" t="str">
        <f>'ScienceDirect - Initial'!E727</f>
        <v>Progress in Brain Research</v>
      </c>
      <c r="F724" s="1" t="str">
        <f>'ScienceDirect - Initial'!F727</f>
        <v>0079-6123</v>
      </c>
      <c r="H724" s="1">
        <v>0</v>
      </c>
      <c r="I724" s="1">
        <v>0</v>
      </c>
      <c r="J724" t="b">
        <f t="shared" si="11"/>
        <v>1</v>
      </c>
      <c r="K724" t="e">
        <f t="array" ref="K724">INDEX($A$7:$F$3066,SMALL(IF(COUNTIF($L$5,$H$7:$H$3066)*COUNTIF($L$5,$I$7:$I$3066),MATCH(ROW($A$7:$A$3066),ROW($A$7:$A$3066)),""),ROWS($B$1:B718)),COLUMNS($A$1:B720))</f>
        <v>#NUM!</v>
      </c>
      <c r="L724" t="e">
        <f t="array" ref="L724">INDEX($A$7:$F$3066,SMALL(IF(COUNTIF($L$5,$H$7:$H$3066)*COUNTIF($L$5,$I$7:$I$3066),MATCH(ROW($A$7:$A$3066),ROW($A$7:$A$3066)),""),ROWS($B$1:C718)),COLUMNS($A$1:C720))</f>
        <v>#NUM!</v>
      </c>
      <c r="M724" t="e">
        <f t="array" ref="M724">INDEX($A$7:$F$3066,SMALL(IF(COUNTIF($L$5,$H$7:$H$3066)*COUNTIF($L$5,$I$7:$I$3066),MATCH(ROW($A$7:$A$3066),ROW($A$7:$A$3066)),""),ROWS($B$1:D718)),COLUMNS($A$1:D720))</f>
        <v>#NUM!</v>
      </c>
      <c r="N724" t="e">
        <f t="array" ref="N724">INDEX($A$7:$F$3066,SMALL(IF(COUNTIF($L$5,$H$7:$H$3066)*COUNTIF($L$5,$I$7:$I$3066),MATCH(ROW($A$7:$A$3066),ROW($A$7:$A$3066)),""),ROWS($B$1:E718)),COLUMNS($A$1:E720))</f>
        <v>#NUM!</v>
      </c>
      <c r="O724" t="e">
        <f t="array" ref="O724">INDEX($A$7:$F$3066,SMALL(IF(COUNTIF($L$5,$H$7:$H$3066)*COUNTIF($L$5,$I$7:$I$3066),MATCH(ROW($A$7:$A$3066),ROW($A$7:$A$3066)),""),ROWS($B$1:F718)),COLUMNS($A$1:F720))</f>
        <v>#NUM!</v>
      </c>
    </row>
    <row r="725" spans="1:15">
      <c r="A725" s="1">
        <f>'ScienceDirect - Initial'!A728</f>
        <v>0</v>
      </c>
      <c r="B725" s="1">
        <f>'ScienceDirect - Initial'!B728</f>
        <v>2018</v>
      </c>
      <c r="C725" s="1" t="str">
        <f>'ScienceDirect - Initial'!C728</f>
        <v>Foley, Janet E.</v>
      </c>
      <c r="D725" s="1" t="str">
        <f>'ScienceDirect - Initial'!D728</f>
        <v>Direct and Indirect Mechanisms for Climate Change to Impact Vector-Borne Disease</v>
      </c>
      <c r="E725" s="1" t="str">
        <f>'ScienceDirect - Initial'!E728</f>
        <v>Reference Module in Earth Systems and Environmental Sciences</v>
      </c>
      <c r="F725" s="1" t="str">
        <f>'ScienceDirect - Initial'!F728</f>
        <v>978-0-12-409548-9</v>
      </c>
      <c r="H725" s="1">
        <v>0</v>
      </c>
      <c r="I725" s="1">
        <v>0</v>
      </c>
      <c r="J725" t="b">
        <f t="shared" si="11"/>
        <v>1</v>
      </c>
      <c r="K725" t="e">
        <f t="array" ref="K725">INDEX($A$7:$F$3066,SMALL(IF(COUNTIF($L$5,$H$7:$H$3066)*COUNTIF($L$5,$I$7:$I$3066),MATCH(ROW($A$7:$A$3066),ROW($A$7:$A$3066)),""),ROWS($B$1:B719)),COLUMNS($A$1:B721))</f>
        <v>#NUM!</v>
      </c>
      <c r="L725" t="e">
        <f t="array" ref="L725">INDEX($A$7:$F$3066,SMALL(IF(COUNTIF($L$5,$H$7:$H$3066)*COUNTIF($L$5,$I$7:$I$3066),MATCH(ROW($A$7:$A$3066),ROW($A$7:$A$3066)),""),ROWS($B$1:C719)),COLUMNS($A$1:C721))</f>
        <v>#NUM!</v>
      </c>
      <c r="M725" t="e">
        <f t="array" ref="M725">INDEX($A$7:$F$3066,SMALL(IF(COUNTIF($L$5,$H$7:$H$3066)*COUNTIF($L$5,$I$7:$I$3066),MATCH(ROW($A$7:$A$3066),ROW($A$7:$A$3066)),""),ROWS($B$1:D719)),COLUMNS($A$1:D721))</f>
        <v>#NUM!</v>
      </c>
      <c r="N725" t="e">
        <f t="array" ref="N725">INDEX($A$7:$F$3066,SMALL(IF(COUNTIF($L$5,$H$7:$H$3066)*COUNTIF($L$5,$I$7:$I$3066),MATCH(ROW($A$7:$A$3066),ROW($A$7:$A$3066)),""),ROWS($B$1:E719)),COLUMNS($A$1:E721))</f>
        <v>#NUM!</v>
      </c>
      <c r="O725" t="e">
        <f t="array" ref="O725">INDEX($A$7:$F$3066,SMALL(IF(COUNTIF($L$5,$H$7:$H$3066)*COUNTIF($L$5,$I$7:$I$3066),MATCH(ROW($A$7:$A$3066),ROW($A$7:$A$3066)),""),ROWS($B$1:F719)),COLUMNS($A$1:F721))</f>
        <v>#NUM!</v>
      </c>
    </row>
    <row r="726" spans="1:15">
      <c r="A726" s="1">
        <f>'ScienceDirect - Initial'!A729</f>
        <v>0</v>
      </c>
      <c r="B726" s="1">
        <f>'ScienceDirect - Initial'!B729</f>
        <v>1990</v>
      </c>
      <c r="C726" s="1" t="str">
        <f>'ScienceDirect - Initial'!C729</f>
        <v>Adkins-Regan, Elizabeth</v>
      </c>
      <c r="D726" s="1" t="str">
        <f>'ScienceDirect - Initial'!D729</f>
        <v>Is the snark still a boojum? The comparative approach to reproductive behavior</v>
      </c>
      <c r="E726" s="1" t="str">
        <f>'ScienceDirect - Initial'!E729</f>
        <v>Neuroscience &amp; Biobehavioral Reviews</v>
      </c>
      <c r="F726" s="1">
        <f>'ScienceDirect - Initial'!F729</f>
        <v>0</v>
      </c>
      <c r="H726" s="1">
        <v>0</v>
      </c>
      <c r="I726" s="1">
        <v>0</v>
      </c>
      <c r="J726" t="b">
        <f t="shared" si="11"/>
        <v>1</v>
      </c>
      <c r="K726" t="e">
        <f t="array" ref="K726">INDEX($A$7:$F$3066,SMALL(IF(COUNTIF($L$5,$H$7:$H$3066)*COUNTIF($L$5,$I$7:$I$3066),MATCH(ROW($A$7:$A$3066),ROW($A$7:$A$3066)),""),ROWS($B$1:B720)),COLUMNS($A$1:B722))</f>
        <v>#NUM!</v>
      </c>
      <c r="L726" t="e">
        <f t="array" ref="L726">INDEX($A$7:$F$3066,SMALL(IF(COUNTIF($L$5,$H$7:$H$3066)*COUNTIF($L$5,$I$7:$I$3066),MATCH(ROW($A$7:$A$3066),ROW($A$7:$A$3066)),""),ROWS($B$1:C720)),COLUMNS($A$1:C722))</f>
        <v>#NUM!</v>
      </c>
      <c r="M726" t="e">
        <f t="array" ref="M726">INDEX($A$7:$F$3066,SMALL(IF(COUNTIF($L$5,$H$7:$H$3066)*COUNTIF($L$5,$I$7:$I$3066),MATCH(ROW($A$7:$A$3066),ROW($A$7:$A$3066)),""),ROWS($B$1:D720)),COLUMNS($A$1:D722))</f>
        <v>#NUM!</v>
      </c>
      <c r="N726" t="e">
        <f t="array" ref="N726">INDEX($A$7:$F$3066,SMALL(IF(COUNTIF($L$5,$H$7:$H$3066)*COUNTIF($L$5,$I$7:$I$3066),MATCH(ROW($A$7:$A$3066),ROW($A$7:$A$3066)),""),ROWS($B$1:E720)),COLUMNS($A$1:E722))</f>
        <v>#NUM!</v>
      </c>
      <c r="O726" t="e">
        <f t="array" ref="O726">INDEX($A$7:$F$3066,SMALL(IF(COUNTIF($L$5,$H$7:$H$3066)*COUNTIF($L$5,$I$7:$I$3066),MATCH(ROW($A$7:$A$3066),ROW($A$7:$A$3066)),""),ROWS($B$1:F720)),COLUMNS($A$1:F722))</f>
        <v>#NUM!</v>
      </c>
    </row>
    <row r="727" spans="1:15">
      <c r="A727" s="1">
        <f>'ScienceDirect - Initial'!A730</f>
        <v>0</v>
      </c>
      <c r="B727" s="1">
        <f>'ScienceDirect - Initial'!B730</f>
        <v>2015</v>
      </c>
      <c r="C727" s="1" t="str">
        <f>'ScienceDirect - Initial'!C730</f>
        <v>Bondi, Corina O.; Semple, Bridgette D.; Noble-Haeusslein, Linda J.; Osier, Nicole D.; Carlson, Shaun W.; Dixon, C. Edward; Giza, Christopher C.; Kline, Anthony E.</v>
      </c>
      <c r="D727" s="1" t="str">
        <f>'ScienceDirect - Initial'!D730</f>
        <v>Found in translation: Understanding the biology and behavior of experimental traumatic brain injury</v>
      </c>
      <c r="E727" s="1" t="str">
        <f>'ScienceDirect - Initial'!E730</f>
        <v>Proceedings of the 2014 annual meeting of the International Behavioral Neuroscience Society</v>
      </c>
      <c r="F727" s="1">
        <f>'ScienceDirect - Initial'!F730</f>
        <v>0</v>
      </c>
      <c r="H727" s="1">
        <v>0</v>
      </c>
      <c r="I727" s="1">
        <v>0</v>
      </c>
      <c r="J727" t="b">
        <f t="shared" si="11"/>
        <v>1</v>
      </c>
      <c r="K727" t="e">
        <f t="array" ref="K727">INDEX($A$7:$F$3066,SMALL(IF(COUNTIF($L$5,$H$7:$H$3066)*COUNTIF($L$5,$I$7:$I$3066),MATCH(ROW($A$7:$A$3066),ROW($A$7:$A$3066)),""),ROWS($B$1:B721)),COLUMNS($A$1:B723))</f>
        <v>#NUM!</v>
      </c>
      <c r="L727" t="e">
        <f t="array" ref="L727">INDEX($A$7:$F$3066,SMALL(IF(COUNTIF($L$5,$H$7:$H$3066)*COUNTIF($L$5,$I$7:$I$3066),MATCH(ROW($A$7:$A$3066),ROW($A$7:$A$3066)),""),ROWS($B$1:C721)),COLUMNS($A$1:C723))</f>
        <v>#NUM!</v>
      </c>
      <c r="M727" t="e">
        <f t="array" ref="M727">INDEX($A$7:$F$3066,SMALL(IF(COUNTIF($L$5,$H$7:$H$3066)*COUNTIF($L$5,$I$7:$I$3066),MATCH(ROW($A$7:$A$3066),ROW($A$7:$A$3066)),""),ROWS($B$1:D721)),COLUMNS($A$1:D723))</f>
        <v>#NUM!</v>
      </c>
      <c r="N727" t="e">
        <f t="array" ref="N727">INDEX($A$7:$F$3066,SMALL(IF(COUNTIF($L$5,$H$7:$H$3066)*COUNTIF($L$5,$I$7:$I$3066),MATCH(ROW($A$7:$A$3066),ROW($A$7:$A$3066)),""),ROWS($B$1:E721)),COLUMNS($A$1:E723))</f>
        <v>#NUM!</v>
      </c>
      <c r="O727" t="e">
        <f t="array" ref="O727">INDEX($A$7:$F$3066,SMALL(IF(COUNTIF($L$5,$H$7:$H$3066)*COUNTIF($L$5,$I$7:$I$3066),MATCH(ROW($A$7:$A$3066),ROW($A$7:$A$3066)),""),ROWS($B$1:F721)),COLUMNS($A$1:F723))</f>
        <v>#NUM!</v>
      </c>
    </row>
    <row r="728" spans="1:15">
      <c r="A728" s="1">
        <f>'ScienceDirect - Initial'!A731</f>
        <v>0</v>
      </c>
      <c r="B728" s="1">
        <f>'ScienceDirect - Initial'!B731</f>
        <v>2002</v>
      </c>
      <c r="C728" s="1" t="str">
        <f>'ScienceDirect - Initial'!C731</f>
        <v>O’Connor, Kieron</v>
      </c>
      <c r="D728" s="1" t="str">
        <f>'ScienceDirect - Initial'!D731</f>
        <v>A cognitive-behavioral/psychophysiological model of tic disorders</v>
      </c>
      <c r="E728" s="1" t="str">
        <f>'ScienceDirect - Initial'!E731</f>
        <v>Behaviour Research and Therapy</v>
      </c>
      <c r="F728" s="1">
        <f>'ScienceDirect - Initial'!F731</f>
        <v>0</v>
      </c>
      <c r="H728" s="1">
        <v>0</v>
      </c>
      <c r="I728" s="1">
        <v>0</v>
      </c>
      <c r="J728" t="b">
        <f t="shared" si="11"/>
        <v>1</v>
      </c>
      <c r="K728" t="e">
        <f t="array" ref="K728">INDEX($A$7:$F$3066,SMALL(IF(COUNTIF($L$5,$H$7:$H$3066)*COUNTIF($L$5,$I$7:$I$3066),MATCH(ROW($A$7:$A$3066),ROW($A$7:$A$3066)),""),ROWS($B$1:B722)),COLUMNS($A$1:B724))</f>
        <v>#NUM!</v>
      </c>
      <c r="L728" t="e">
        <f t="array" ref="L728">INDEX($A$7:$F$3066,SMALL(IF(COUNTIF($L$5,$H$7:$H$3066)*COUNTIF($L$5,$I$7:$I$3066),MATCH(ROW($A$7:$A$3066),ROW($A$7:$A$3066)),""),ROWS($B$1:C722)),COLUMNS($A$1:C724))</f>
        <v>#NUM!</v>
      </c>
      <c r="M728" t="e">
        <f t="array" ref="M728">INDEX($A$7:$F$3066,SMALL(IF(COUNTIF($L$5,$H$7:$H$3066)*COUNTIF($L$5,$I$7:$I$3066),MATCH(ROW($A$7:$A$3066),ROW($A$7:$A$3066)),""),ROWS($B$1:D722)),COLUMNS($A$1:D724))</f>
        <v>#NUM!</v>
      </c>
      <c r="N728" t="e">
        <f t="array" ref="N728">INDEX($A$7:$F$3066,SMALL(IF(COUNTIF($L$5,$H$7:$H$3066)*COUNTIF($L$5,$I$7:$I$3066),MATCH(ROW($A$7:$A$3066),ROW($A$7:$A$3066)),""),ROWS($B$1:E722)),COLUMNS($A$1:E724))</f>
        <v>#NUM!</v>
      </c>
      <c r="O728" t="e">
        <f t="array" ref="O728">INDEX($A$7:$F$3066,SMALL(IF(COUNTIF($L$5,$H$7:$H$3066)*COUNTIF($L$5,$I$7:$I$3066),MATCH(ROW($A$7:$A$3066),ROW($A$7:$A$3066)),""),ROWS($B$1:F722)),COLUMNS($A$1:F724))</f>
        <v>#NUM!</v>
      </c>
    </row>
    <row r="729" spans="1:15">
      <c r="A729" s="1">
        <f>'ScienceDirect - Initial'!A732</f>
        <v>0</v>
      </c>
      <c r="B729" s="1">
        <f>'ScienceDirect - Initial'!B732</f>
        <v>2011</v>
      </c>
      <c r="C729" s="1" t="str">
        <f>'ScienceDirect - Initial'!C732</f>
        <v>Venkateshwaran, N.; ElayaPerumal, A.; Alavudeen, A.; Thiruchitrambalam, M.</v>
      </c>
      <c r="D729" s="1" t="str">
        <f>'ScienceDirect - Initial'!D732</f>
        <v>Mechanical and water absorption behaviour of banana/sisal reinforced hybrid composites</v>
      </c>
      <c r="E729" s="1" t="str">
        <f>'ScienceDirect - Initial'!E732</f>
        <v>Materials &amp; Design</v>
      </c>
      <c r="F729" s="1">
        <f>'ScienceDirect - Initial'!F732</f>
        <v>0</v>
      </c>
      <c r="H729" s="1">
        <v>0</v>
      </c>
      <c r="I729" s="1">
        <v>0</v>
      </c>
      <c r="J729" t="b">
        <f t="shared" si="11"/>
        <v>1</v>
      </c>
      <c r="K729" t="e">
        <f t="array" ref="K729">INDEX($A$7:$F$3066,SMALL(IF(COUNTIF($L$5,$H$7:$H$3066)*COUNTIF($L$5,$I$7:$I$3066),MATCH(ROW($A$7:$A$3066),ROW($A$7:$A$3066)),""),ROWS($B$1:B723)),COLUMNS($A$1:B725))</f>
        <v>#NUM!</v>
      </c>
      <c r="L729" t="e">
        <f t="array" ref="L729">INDEX($A$7:$F$3066,SMALL(IF(COUNTIF($L$5,$H$7:$H$3066)*COUNTIF($L$5,$I$7:$I$3066),MATCH(ROW($A$7:$A$3066),ROW($A$7:$A$3066)),""),ROWS($B$1:C723)),COLUMNS($A$1:C725))</f>
        <v>#NUM!</v>
      </c>
      <c r="M729" t="e">
        <f t="array" ref="M729">INDEX($A$7:$F$3066,SMALL(IF(COUNTIF($L$5,$H$7:$H$3066)*COUNTIF($L$5,$I$7:$I$3066),MATCH(ROW($A$7:$A$3066),ROW($A$7:$A$3066)),""),ROWS($B$1:D723)),COLUMNS($A$1:D725))</f>
        <v>#NUM!</v>
      </c>
      <c r="N729" t="e">
        <f t="array" ref="N729">INDEX($A$7:$F$3066,SMALL(IF(COUNTIF($L$5,$H$7:$H$3066)*COUNTIF($L$5,$I$7:$I$3066),MATCH(ROW($A$7:$A$3066),ROW($A$7:$A$3066)),""),ROWS($B$1:E723)),COLUMNS($A$1:E725))</f>
        <v>#NUM!</v>
      </c>
      <c r="O729" t="e">
        <f t="array" ref="O729">INDEX($A$7:$F$3066,SMALL(IF(COUNTIF($L$5,$H$7:$H$3066)*COUNTIF($L$5,$I$7:$I$3066),MATCH(ROW($A$7:$A$3066),ROW($A$7:$A$3066)),""),ROWS($B$1:F723)),COLUMNS($A$1:F725))</f>
        <v>#NUM!</v>
      </c>
    </row>
    <row r="730" spans="1:15">
      <c r="A730" s="1">
        <f>'ScienceDirect - Initial'!A733</f>
        <v>0</v>
      </c>
      <c r="B730" s="1">
        <f>'ScienceDirect - Initial'!B733</f>
        <v>2019</v>
      </c>
      <c r="C730" s="1" t="str">
        <f>'ScienceDirect - Initial'!C733</f>
        <v>Bago Rodriguez, Ana Maria; Binks, Bernard P.</v>
      </c>
      <c r="D730" s="1" t="str">
        <f>'ScienceDirect - Initial'!D733</f>
        <v>Capsules from Pickering emulsion templates</v>
      </c>
      <c r="E730" s="1" t="str">
        <f>'ScienceDirect - Initial'!E733</f>
        <v>Memorial Volume</v>
      </c>
      <c r="F730" s="1">
        <f>'ScienceDirect - Initial'!F733</f>
        <v>0</v>
      </c>
      <c r="H730" s="1">
        <v>0</v>
      </c>
      <c r="I730" s="1">
        <v>0</v>
      </c>
      <c r="J730" t="b">
        <f t="shared" si="11"/>
        <v>1</v>
      </c>
      <c r="K730" t="e">
        <f t="array" ref="K730">INDEX($A$7:$F$3066,SMALL(IF(COUNTIF($L$5,$H$7:$H$3066)*COUNTIF($L$5,$I$7:$I$3066),MATCH(ROW($A$7:$A$3066),ROW($A$7:$A$3066)),""),ROWS($B$1:B724)),COLUMNS($A$1:B726))</f>
        <v>#NUM!</v>
      </c>
      <c r="L730" t="e">
        <f t="array" ref="L730">INDEX($A$7:$F$3066,SMALL(IF(COUNTIF($L$5,$H$7:$H$3066)*COUNTIF($L$5,$I$7:$I$3066),MATCH(ROW($A$7:$A$3066),ROW($A$7:$A$3066)),""),ROWS($B$1:C724)),COLUMNS($A$1:C726))</f>
        <v>#NUM!</v>
      </c>
      <c r="M730" t="e">
        <f t="array" ref="M730">INDEX($A$7:$F$3066,SMALL(IF(COUNTIF($L$5,$H$7:$H$3066)*COUNTIF($L$5,$I$7:$I$3066),MATCH(ROW($A$7:$A$3066),ROW($A$7:$A$3066)),""),ROWS($B$1:D724)),COLUMNS($A$1:D726))</f>
        <v>#NUM!</v>
      </c>
      <c r="N730" t="e">
        <f t="array" ref="N730">INDEX($A$7:$F$3066,SMALL(IF(COUNTIF($L$5,$H$7:$H$3066)*COUNTIF($L$5,$I$7:$I$3066),MATCH(ROW($A$7:$A$3066),ROW($A$7:$A$3066)),""),ROWS($B$1:E724)),COLUMNS($A$1:E726))</f>
        <v>#NUM!</v>
      </c>
      <c r="O730" t="e">
        <f t="array" ref="O730">INDEX($A$7:$F$3066,SMALL(IF(COUNTIF($L$5,$H$7:$H$3066)*COUNTIF($L$5,$I$7:$I$3066),MATCH(ROW($A$7:$A$3066),ROW($A$7:$A$3066)),""),ROWS($B$1:F724)),COLUMNS($A$1:F726))</f>
        <v>#NUM!</v>
      </c>
    </row>
    <row r="731" spans="1:15">
      <c r="A731" s="1">
        <f>'ScienceDirect - Initial'!A734</f>
        <v>0</v>
      </c>
      <c r="B731" s="1">
        <f>'ScienceDirect - Initial'!B734</f>
        <v>2019</v>
      </c>
      <c r="C731" s="1" t="str">
        <f>'ScienceDirect - Initial'!C734</f>
        <v>Thampi, Vivek A.; Bauch, Chris T.; Anand, Madhur</v>
      </c>
      <c r="D731" s="1" t="str">
        <f>'ScienceDirect - Initial'!D734</f>
        <v>Socio-ecological mechanisms for persistence of native Australian grasses under pressure from nitrogen runoff and invasive species</v>
      </c>
      <c r="E731" s="1" t="str">
        <f>'ScienceDirect - Initial'!E734</f>
        <v>Ecological Modelling</v>
      </c>
      <c r="F731" s="1">
        <f>'ScienceDirect - Initial'!F734</f>
        <v>0</v>
      </c>
      <c r="H731" s="1">
        <v>0</v>
      </c>
      <c r="I731" s="1">
        <v>0</v>
      </c>
      <c r="J731" t="b">
        <f t="shared" si="11"/>
        <v>1</v>
      </c>
      <c r="K731" t="e">
        <f t="array" ref="K731">INDEX($A$7:$F$3066,SMALL(IF(COUNTIF($L$5,$H$7:$H$3066)*COUNTIF($L$5,$I$7:$I$3066),MATCH(ROW($A$7:$A$3066),ROW($A$7:$A$3066)),""),ROWS($B$1:B725)),COLUMNS($A$1:B727))</f>
        <v>#NUM!</v>
      </c>
      <c r="L731" t="e">
        <f t="array" ref="L731">INDEX($A$7:$F$3066,SMALL(IF(COUNTIF($L$5,$H$7:$H$3066)*COUNTIF($L$5,$I$7:$I$3066),MATCH(ROW($A$7:$A$3066),ROW($A$7:$A$3066)),""),ROWS($B$1:C725)),COLUMNS($A$1:C727))</f>
        <v>#NUM!</v>
      </c>
      <c r="M731" t="e">
        <f t="array" ref="M731">INDEX($A$7:$F$3066,SMALL(IF(COUNTIF($L$5,$H$7:$H$3066)*COUNTIF($L$5,$I$7:$I$3066),MATCH(ROW($A$7:$A$3066),ROW($A$7:$A$3066)),""),ROWS($B$1:D725)),COLUMNS($A$1:D727))</f>
        <v>#NUM!</v>
      </c>
      <c r="N731" t="e">
        <f t="array" ref="N731">INDEX($A$7:$F$3066,SMALL(IF(COUNTIF($L$5,$H$7:$H$3066)*COUNTIF($L$5,$I$7:$I$3066),MATCH(ROW($A$7:$A$3066),ROW($A$7:$A$3066)),""),ROWS($B$1:E725)),COLUMNS($A$1:E727))</f>
        <v>#NUM!</v>
      </c>
      <c r="O731" t="e">
        <f t="array" ref="O731">INDEX($A$7:$F$3066,SMALL(IF(COUNTIF($L$5,$H$7:$H$3066)*COUNTIF($L$5,$I$7:$I$3066),MATCH(ROW($A$7:$A$3066),ROW($A$7:$A$3066)),""),ROWS($B$1:F725)),COLUMNS($A$1:F727))</f>
        <v>#NUM!</v>
      </c>
    </row>
    <row r="732" spans="1:15">
      <c r="A732" s="1">
        <f>'ScienceDirect - Initial'!A735</f>
        <v>0</v>
      </c>
      <c r="B732" s="1">
        <f>'ScienceDirect - Initial'!B735</f>
        <v>2007</v>
      </c>
      <c r="C732" s="1" t="str">
        <f>'ScienceDirect - Initial'!C735</f>
        <v>Xiao, Yan; Kristensen, Sibylle; Sun, Jiangping; Lu, Lin; Vermund, Sten H.</v>
      </c>
      <c r="D732" s="1" t="str">
        <f>'ScienceDirect - Initial'!D735</f>
        <v>Expansion of HIV/AIDS in China: Lessons from Yunnan Province</v>
      </c>
      <c r="E732" s="1" t="str">
        <f>'ScienceDirect - Initial'!E735</f>
        <v>Social Science &amp; Medicine</v>
      </c>
      <c r="F732" s="1">
        <f>'ScienceDirect - Initial'!F735</f>
        <v>0</v>
      </c>
      <c r="H732" s="1">
        <v>0</v>
      </c>
      <c r="I732" s="1">
        <v>0</v>
      </c>
      <c r="J732" t="b">
        <f t="shared" si="11"/>
        <v>1</v>
      </c>
      <c r="K732" t="e">
        <f t="array" ref="K732">INDEX($A$7:$F$3066,SMALL(IF(COUNTIF($L$5,$H$7:$H$3066)*COUNTIF($L$5,$I$7:$I$3066),MATCH(ROW($A$7:$A$3066),ROW($A$7:$A$3066)),""),ROWS($B$1:B726)),COLUMNS($A$1:B728))</f>
        <v>#NUM!</v>
      </c>
      <c r="L732" t="e">
        <f t="array" ref="L732">INDEX($A$7:$F$3066,SMALL(IF(COUNTIF($L$5,$H$7:$H$3066)*COUNTIF($L$5,$I$7:$I$3066),MATCH(ROW($A$7:$A$3066),ROW($A$7:$A$3066)),""),ROWS($B$1:C726)),COLUMNS($A$1:C728))</f>
        <v>#NUM!</v>
      </c>
      <c r="M732" t="e">
        <f t="array" ref="M732">INDEX($A$7:$F$3066,SMALL(IF(COUNTIF($L$5,$H$7:$H$3066)*COUNTIF($L$5,$I$7:$I$3066),MATCH(ROW($A$7:$A$3066),ROW($A$7:$A$3066)),""),ROWS($B$1:D726)),COLUMNS($A$1:D728))</f>
        <v>#NUM!</v>
      </c>
      <c r="N732" t="e">
        <f t="array" ref="N732">INDEX($A$7:$F$3066,SMALL(IF(COUNTIF($L$5,$H$7:$H$3066)*COUNTIF($L$5,$I$7:$I$3066),MATCH(ROW($A$7:$A$3066),ROW($A$7:$A$3066)),""),ROWS($B$1:E726)),COLUMNS($A$1:E728))</f>
        <v>#NUM!</v>
      </c>
      <c r="O732" t="e">
        <f t="array" ref="O732">INDEX($A$7:$F$3066,SMALL(IF(COUNTIF($L$5,$H$7:$H$3066)*COUNTIF($L$5,$I$7:$I$3066),MATCH(ROW($A$7:$A$3066),ROW($A$7:$A$3066)),""),ROWS($B$1:F726)),COLUMNS($A$1:F728))</f>
        <v>#NUM!</v>
      </c>
    </row>
    <row r="733" spans="1:15">
      <c r="A733" s="1">
        <f>'ScienceDirect - Initial'!A736</f>
        <v>0</v>
      </c>
      <c r="B733" s="1">
        <f>'ScienceDirect - Initial'!B736</f>
        <v>2001</v>
      </c>
      <c r="C733" s="1" t="str">
        <f>'ScienceDirect - Initial'!C736</f>
        <v>Balaban, E.</v>
      </c>
      <c r="D733" s="1" t="str">
        <f>'ScienceDirect - Initial'!D736</f>
        <v>Neurogenetics and Behavior</v>
      </c>
      <c r="E733" s="1" t="str">
        <f>'ScienceDirect - Initial'!E736</f>
        <v>International Encyclopedia of the Social &amp; Behavioral Sciences</v>
      </c>
      <c r="F733" s="1" t="str">
        <f>'ScienceDirect - Initial'!F736</f>
        <v>978-0-08-043076-8</v>
      </c>
      <c r="H733" s="1">
        <v>0</v>
      </c>
      <c r="I733" s="1">
        <v>0</v>
      </c>
      <c r="J733" t="b">
        <f t="shared" si="11"/>
        <v>1</v>
      </c>
      <c r="K733" t="e">
        <f t="array" ref="K733">INDEX($A$7:$F$3066,SMALL(IF(COUNTIF($L$5,$H$7:$H$3066)*COUNTIF($L$5,$I$7:$I$3066),MATCH(ROW($A$7:$A$3066),ROW($A$7:$A$3066)),""),ROWS($B$1:B727)),COLUMNS($A$1:B729))</f>
        <v>#NUM!</v>
      </c>
      <c r="L733" t="e">
        <f t="array" ref="L733">INDEX($A$7:$F$3066,SMALL(IF(COUNTIF($L$5,$H$7:$H$3066)*COUNTIF($L$5,$I$7:$I$3066),MATCH(ROW($A$7:$A$3066),ROW($A$7:$A$3066)),""),ROWS($B$1:C727)),COLUMNS($A$1:C729))</f>
        <v>#NUM!</v>
      </c>
      <c r="M733" t="e">
        <f t="array" ref="M733">INDEX($A$7:$F$3066,SMALL(IF(COUNTIF($L$5,$H$7:$H$3066)*COUNTIF($L$5,$I$7:$I$3066),MATCH(ROW($A$7:$A$3066),ROW($A$7:$A$3066)),""),ROWS($B$1:D727)),COLUMNS($A$1:D729))</f>
        <v>#NUM!</v>
      </c>
      <c r="N733" t="e">
        <f t="array" ref="N733">INDEX($A$7:$F$3066,SMALL(IF(COUNTIF($L$5,$H$7:$H$3066)*COUNTIF($L$5,$I$7:$I$3066),MATCH(ROW($A$7:$A$3066),ROW($A$7:$A$3066)),""),ROWS($B$1:E727)),COLUMNS($A$1:E729))</f>
        <v>#NUM!</v>
      </c>
      <c r="O733" t="e">
        <f t="array" ref="O733">INDEX($A$7:$F$3066,SMALL(IF(COUNTIF($L$5,$H$7:$H$3066)*COUNTIF($L$5,$I$7:$I$3066),MATCH(ROW($A$7:$A$3066),ROW($A$7:$A$3066)),""),ROWS($B$1:F727)),COLUMNS($A$1:F729))</f>
        <v>#NUM!</v>
      </c>
    </row>
    <row r="734" spans="1:15">
      <c r="A734" s="1">
        <f>'ScienceDirect - Initial'!A737</f>
        <v>0</v>
      </c>
      <c r="B734" s="1">
        <f>'ScienceDirect - Initial'!B737</f>
        <v>2018</v>
      </c>
      <c r="C734" s="1" t="str">
        <f>'ScienceDirect - Initial'!C737</f>
        <v>Shin, Jieun; Jian, Lian; Driscoll, Kevin; Bar, François</v>
      </c>
      <c r="D734" s="1" t="str">
        <f>'ScienceDirect - Initial'!D737</f>
        <v>The diffusion of misinformation on social media: Temporal pattern, message, and source</v>
      </c>
      <c r="E734" s="1" t="str">
        <f>'ScienceDirect - Initial'!E737</f>
        <v>Computers in Human Behavior</v>
      </c>
      <c r="F734" s="1">
        <f>'ScienceDirect - Initial'!F737</f>
        <v>0</v>
      </c>
      <c r="H734" s="1">
        <v>0</v>
      </c>
      <c r="I734" s="1">
        <v>0</v>
      </c>
      <c r="J734" t="b">
        <f t="shared" si="11"/>
        <v>1</v>
      </c>
      <c r="K734" t="e">
        <f t="array" ref="K734">INDEX($A$7:$F$3066,SMALL(IF(COUNTIF($L$5,$H$7:$H$3066)*COUNTIF($L$5,$I$7:$I$3066),MATCH(ROW($A$7:$A$3066),ROW($A$7:$A$3066)),""),ROWS($B$1:B728)),COLUMNS($A$1:B730))</f>
        <v>#NUM!</v>
      </c>
      <c r="L734" t="e">
        <f t="array" ref="L734">INDEX($A$7:$F$3066,SMALL(IF(COUNTIF($L$5,$H$7:$H$3066)*COUNTIF($L$5,$I$7:$I$3066),MATCH(ROW($A$7:$A$3066),ROW($A$7:$A$3066)),""),ROWS($B$1:C728)),COLUMNS($A$1:C730))</f>
        <v>#NUM!</v>
      </c>
      <c r="M734" t="e">
        <f t="array" ref="M734">INDEX($A$7:$F$3066,SMALL(IF(COUNTIF($L$5,$H$7:$H$3066)*COUNTIF($L$5,$I$7:$I$3066),MATCH(ROW($A$7:$A$3066),ROW($A$7:$A$3066)),""),ROWS($B$1:D728)),COLUMNS($A$1:D730))</f>
        <v>#NUM!</v>
      </c>
      <c r="N734" t="e">
        <f t="array" ref="N734">INDEX($A$7:$F$3066,SMALL(IF(COUNTIF($L$5,$H$7:$H$3066)*COUNTIF($L$5,$I$7:$I$3066),MATCH(ROW($A$7:$A$3066),ROW($A$7:$A$3066)),""),ROWS($B$1:E728)),COLUMNS($A$1:E730))</f>
        <v>#NUM!</v>
      </c>
      <c r="O734" t="e">
        <f t="array" ref="O734">INDEX($A$7:$F$3066,SMALL(IF(COUNTIF($L$5,$H$7:$H$3066)*COUNTIF($L$5,$I$7:$I$3066),MATCH(ROW($A$7:$A$3066),ROW($A$7:$A$3066)),""),ROWS($B$1:F728)),COLUMNS($A$1:F730))</f>
        <v>#NUM!</v>
      </c>
    </row>
    <row r="735" spans="1:15">
      <c r="A735" s="1">
        <f>'ScienceDirect - Initial'!A738</f>
        <v>0</v>
      </c>
      <c r="B735" s="1">
        <f>'ScienceDirect - Initial'!B738</f>
        <v>1973</v>
      </c>
      <c r="C735" s="1" t="str">
        <f>'ScienceDirect - Initial'!C738</f>
        <v>Evans, Ian M.</v>
      </c>
      <c r="D735" s="1" t="str">
        <f>'ScienceDirect - Initial'!D738</f>
        <v>The logical requirements for explanations of systematic desensitization</v>
      </c>
      <c r="E735" s="1" t="str">
        <f>'ScienceDirect - Initial'!E738</f>
        <v>Behavior Therapy</v>
      </c>
      <c r="F735" s="1">
        <f>'ScienceDirect - Initial'!F738</f>
        <v>0</v>
      </c>
      <c r="H735" s="1">
        <v>0</v>
      </c>
      <c r="I735" s="1">
        <v>0</v>
      </c>
      <c r="J735" t="b">
        <f t="shared" si="11"/>
        <v>1</v>
      </c>
      <c r="K735" t="e">
        <f t="array" ref="K735">INDEX($A$7:$F$3066,SMALL(IF(COUNTIF($L$5,$H$7:$H$3066)*COUNTIF($L$5,$I$7:$I$3066),MATCH(ROW($A$7:$A$3066),ROW($A$7:$A$3066)),""),ROWS($B$1:B729)),COLUMNS($A$1:B731))</f>
        <v>#NUM!</v>
      </c>
      <c r="L735" t="e">
        <f t="array" ref="L735">INDEX($A$7:$F$3066,SMALL(IF(COUNTIF($L$5,$H$7:$H$3066)*COUNTIF($L$5,$I$7:$I$3066),MATCH(ROW($A$7:$A$3066),ROW($A$7:$A$3066)),""),ROWS($B$1:C729)),COLUMNS($A$1:C731))</f>
        <v>#NUM!</v>
      </c>
      <c r="M735" t="e">
        <f t="array" ref="M735">INDEX($A$7:$F$3066,SMALL(IF(COUNTIF($L$5,$H$7:$H$3066)*COUNTIF($L$5,$I$7:$I$3066),MATCH(ROW($A$7:$A$3066),ROW($A$7:$A$3066)),""),ROWS($B$1:D729)),COLUMNS($A$1:D731))</f>
        <v>#NUM!</v>
      </c>
      <c r="N735" t="e">
        <f t="array" ref="N735">INDEX($A$7:$F$3066,SMALL(IF(COUNTIF($L$5,$H$7:$H$3066)*COUNTIF($L$5,$I$7:$I$3066),MATCH(ROW($A$7:$A$3066),ROW($A$7:$A$3066)),""),ROWS($B$1:E729)),COLUMNS($A$1:E731))</f>
        <v>#NUM!</v>
      </c>
      <c r="O735" t="e">
        <f t="array" ref="O735">INDEX($A$7:$F$3066,SMALL(IF(COUNTIF($L$5,$H$7:$H$3066)*COUNTIF($L$5,$I$7:$I$3066),MATCH(ROW($A$7:$A$3066),ROW($A$7:$A$3066)),""),ROWS($B$1:F729)),COLUMNS($A$1:F731))</f>
        <v>#NUM!</v>
      </c>
    </row>
    <row r="736" spans="1:15">
      <c r="A736" s="1">
        <f>'ScienceDirect - Initial'!A739</f>
        <v>0</v>
      </c>
      <c r="B736" s="1">
        <f>'ScienceDirect - Initial'!B739</f>
        <v>2017</v>
      </c>
      <c r="C736" s="1" t="str">
        <f>'ScienceDirect - Initial'!C739</f>
        <v>Roberts, Brent W.; Nickel, Lauren B.</v>
      </c>
      <c r="D736" s="1" t="str">
        <f>'ScienceDirect - Initial'!D739</f>
        <v>11 - A critical evaluation of the Neo-Socioanalytic Model of personality</v>
      </c>
      <c r="E736" s="1" t="str">
        <f>'ScienceDirect - Initial'!E739</f>
        <v>Personality Development Across the Lifespan</v>
      </c>
      <c r="F736" s="1" t="str">
        <f>'ScienceDirect - Initial'!F739</f>
        <v>978-0-12-804674-6</v>
      </c>
      <c r="H736" s="1">
        <v>0</v>
      </c>
      <c r="I736" s="1">
        <v>0</v>
      </c>
      <c r="J736" t="b">
        <f t="shared" si="11"/>
        <v>1</v>
      </c>
      <c r="K736" t="e">
        <f t="array" ref="K736">INDEX($A$7:$F$3066,SMALL(IF(COUNTIF($L$5,$H$7:$H$3066)*COUNTIF($L$5,$I$7:$I$3066),MATCH(ROW($A$7:$A$3066),ROW($A$7:$A$3066)),""),ROWS($B$1:B730)),COLUMNS($A$1:B732))</f>
        <v>#NUM!</v>
      </c>
      <c r="L736" t="e">
        <f t="array" ref="L736">INDEX($A$7:$F$3066,SMALL(IF(COUNTIF($L$5,$H$7:$H$3066)*COUNTIF($L$5,$I$7:$I$3066),MATCH(ROW($A$7:$A$3066),ROW($A$7:$A$3066)),""),ROWS($B$1:C730)),COLUMNS($A$1:C732))</f>
        <v>#NUM!</v>
      </c>
      <c r="M736" t="e">
        <f t="array" ref="M736">INDEX($A$7:$F$3066,SMALL(IF(COUNTIF($L$5,$H$7:$H$3066)*COUNTIF($L$5,$I$7:$I$3066),MATCH(ROW($A$7:$A$3066),ROW($A$7:$A$3066)),""),ROWS($B$1:D730)),COLUMNS($A$1:D732))</f>
        <v>#NUM!</v>
      </c>
      <c r="N736" t="e">
        <f t="array" ref="N736">INDEX($A$7:$F$3066,SMALL(IF(COUNTIF($L$5,$H$7:$H$3066)*COUNTIF($L$5,$I$7:$I$3066),MATCH(ROW($A$7:$A$3066),ROW($A$7:$A$3066)),""),ROWS($B$1:E730)),COLUMNS($A$1:E732))</f>
        <v>#NUM!</v>
      </c>
      <c r="O736" t="e">
        <f t="array" ref="O736">INDEX($A$7:$F$3066,SMALL(IF(COUNTIF($L$5,$H$7:$H$3066)*COUNTIF($L$5,$I$7:$I$3066),MATCH(ROW($A$7:$A$3066),ROW($A$7:$A$3066)),""),ROWS($B$1:F730)),COLUMNS($A$1:F732))</f>
        <v>#NUM!</v>
      </c>
    </row>
    <row r="737" spans="1:15">
      <c r="A737" s="1">
        <f>'ScienceDirect - Initial'!A740</f>
        <v>0</v>
      </c>
      <c r="B737" s="1">
        <f>'ScienceDirect - Initial'!B740</f>
        <v>2016</v>
      </c>
      <c r="C737" s="1" t="str">
        <f>'ScienceDirect - Initial'!C740</f>
        <v>Jamot, B. Boury; Carrard, A.; Martin, J.L.; Halfon, O.; Magistretti, P.J.; Boutrel, B.</v>
      </c>
      <c r="D737" s="1" t="str">
        <f>'ScienceDirect - Initial'!D740</f>
        <v>P.4.004 A key role of astrocytic lactate in the formation and maintenance of memories associated with cocaine-associated cues</v>
      </c>
      <c r="E737" s="1" t="str">
        <f>'ScienceDirect - Initial'!E740</f>
        <v>Abstracts of the ECNP Workshop for Junior Scientists in Europe</v>
      </c>
      <c r="F737" s="1">
        <f>'ScienceDirect - Initial'!F740</f>
        <v>0</v>
      </c>
      <c r="H737" s="1">
        <v>0</v>
      </c>
      <c r="I737" s="1">
        <v>0</v>
      </c>
      <c r="J737" t="b">
        <f t="shared" si="11"/>
        <v>1</v>
      </c>
      <c r="K737" t="e">
        <f t="array" ref="K737">INDEX($A$7:$F$3066,SMALL(IF(COUNTIF($L$5,$H$7:$H$3066)*COUNTIF($L$5,$I$7:$I$3066),MATCH(ROW($A$7:$A$3066),ROW($A$7:$A$3066)),""),ROWS($B$1:B731)),COLUMNS($A$1:B733))</f>
        <v>#NUM!</v>
      </c>
      <c r="L737" t="e">
        <f t="array" ref="L737">INDEX($A$7:$F$3066,SMALL(IF(COUNTIF($L$5,$H$7:$H$3066)*COUNTIF($L$5,$I$7:$I$3066),MATCH(ROW($A$7:$A$3066),ROW($A$7:$A$3066)),""),ROWS($B$1:C731)),COLUMNS($A$1:C733))</f>
        <v>#NUM!</v>
      </c>
      <c r="M737" t="e">
        <f t="array" ref="M737">INDEX($A$7:$F$3066,SMALL(IF(COUNTIF($L$5,$H$7:$H$3066)*COUNTIF($L$5,$I$7:$I$3066),MATCH(ROW($A$7:$A$3066),ROW($A$7:$A$3066)),""),ROWS($B$1:D731)),COLUMNS($A$1:D733))</f>
        <v>#NUM!</v>
      </c>
      <c r="N737" t="e">
        <f t="array" ref="N737">INDEX($A$7:$F$3066,SMALL(IF(COUNTIF($L$5,$H$7:$H$3066)*COUNTIF($L$5,$I$7:$I$3066),MATCH(ROW($A$7:$A$3066),ROW($A$7:$A$3066)),""),ROWS($B$1:E731)),COLUMNS($A$1:E733))</f>
        <v>#NUM!</v>
      </c>
      <c r="O737" t="e">
        <f t="array" ref="O737">INDEX($A$7:$F$3066,SMALL(IF(COUNTIF($L$5,$H$7:$H$3066)*COUNTIF($L$5,$I$7:$I$3066),MATCH(ROW($A$7:$A$3066),ROW($A$7:$A$3066)),""),ROWS($B$1:F731)),COLUMNS($A$1:F733))</f>
        <v>#NUM!</v>
      </c>
    </row>
    <row r="738" spans="1:15">
      <c r="A738" s="1">
        <f>'ScienceDirect - Initial'!A741</f>
        <v>0</v>
      </c>
      <c r="B738" s="1">
        <f>'ScienceDirect - Initial'!B741</f>
        <v>2008</v>
      </c>
      <c r="C738" s="1" t="str">
        <f>'ScienceDirect - Initial'!C741</f>
        <v>De Tiège, Xavier; Rozenberg, Flore; Héron, Bénédicte</v>
      </c>
      <c r="D738" s="1" t="str">
        <f>'ScienceDirect - Initial'!D741</f>
        <v>The spectrum of herpes simplex encephalitis in children</v>
      </c>
      <c r="E738" s="1" t="str">
        <f>'ScienceDirect - Initial'!E741</f>
        <v>European Journal of Paediatric Neurology</v>
      </c>
      <c r="F738" s="1">
        <f>'ScienceDirect - Initial'!F741</f>
        <v>0</v>
      </c>
      <c r="H738" s="1">
        <v>0</v>
      </c>
      <c r="I738" s="1">
        <v>0</v>
      </c>
      <c r="J738" t="b">
        <f t="shared" si="11"/>
        <v>1</v>
      </c>
      <c r="K738" t="e">
        <f t="array" ref="K738">INDEX($A$7:$F$3066,SMALL(IF(COUNTIF($L$5,$H$7:$H$3066)*COUNTIF($L$5,$I$7:$I$3066),MATCH(ROW($A$7:$A$3066),ROW($A$7:$A$3066)),""),ROWS($B$1:B732)),COLUMNS($A$1:B734))</f>
        <v>#NUM!</v>
      </c>
      <c r="L738" t="e">
        <f t="array" ref="L738">INDEX($A$7:$F$3066,SMALL(IF(COUNTIF($L$5,$H$7:$H$3066)*COUNTIF($L$5,$I$7:$I$3066),MATCH(ROW($A$7:$A$3066),ROW($A$7:$A$3066)),""),ROWS($B$1:C732)),COLUMNS($A$1:C734))</f>
        <v>#NUM!</v>
      </c>
      <c r="M738" t="e">
        <f t="array" ref="M738">INDEX($A$7:$F$3066,SMALL(IF(COUNTIF($L$5,$H$7:$H$3066)*COUNTIF($L$5,$I$7:$I$3066),MATCH(ROW($A$7:$A$3066),ROW($A$7:$A$3066)),""),ROWS($B$1:D732)),COLUMNS($A$1:D734))</f>
        <v>#NUM!</v>
      </c>
      <c r="N738" t="e">
        <f t="array" ref="N738">INDEX($A$7:$F$3066,SMALL(IF(COUNTIF($L$5,$H$7:$H$3066)*COUNTIF($L$5,$I$7:$I$3066),MATCH(ROW($A$7:$A$3066),ROW($A$7:$A$3066)),""),ROWS($B$1:E732)),COLUMNS($A$1:E734))</f>
        <v>#NUM!</v>
      </c>
      <c r="O738" t="e">
        <f t="array" ref="O738">INDEX($A$7:$F$3066,SMALL(IF(COUNTIF($L$5,$H$7:$H$3066)*COUNTIF($L$5,$I$7:$I$3066),MATCH(ROW($A$7:$A$3066),ROW($A$7:$A$3066)),""),ROWS($B$1:F732)),COLUMNS($A$1:F734))</f>
        <v>#NUM!</v>
      </c>
    </row>
    <row r="739" spans="1:15">
      <c r="A739" s="1">
        <f>'ScienceDirect - Initial'!A742</f>
        <v>0</v>
      </c>
      <c r="B739" s="1">
        <f>'ScienceDirect - Initial'!B742</f>
        <v>1991</v>
      </c>
      <c r="C739" s="1" t="str">
        <f>'ScienceDirect - Initial'!C742</f>
        <v>Catania, A.Charles</v>
      </c>
      <c r="D739" s="1" t="str">
        <f>'ScienceDirect - Initial'!D742</f>
        <v>Glossary</v>
      </c>
      <c r="E739" s="1" t="str">
        <f>'ScienceDirect - Initial'!E742</f>
        <v>Techniques in the Behavioral and Neural Sciences</v>
      </c>
      <c r="F739" s="1" t="str">
        <f>'ScienceDirect - Initial'!F742</f>
        <v>0921-0709</v>
      </c>
      <c r="H739" s="1">
        <v>0</v>
      </c>
      <c r="I739" s="1">
        <v>0</v>
      </c>
      <c r="J739" t="b">
        <f t="shared" si="11"/>
        <v>1</v>
      </c>
      <c r="K739" t="e">
        <f t="array" ref="K739">INDEX($A$7:$F$3066,SMALL(IF(COUNTIF($L$5,$H$7:$H$3066)*COUNTIF($L$5,$I$7:$I$3066),MATCH(ROW($A$7:$A$3066),ROW($A$7:$A$3066)),""),ROWS($B$1:B733)),COLUMNS($A$1:B735))</f>
        <v>#NUM!</v>
      </c>
      <c r="L739" t="e">
        <f t="array" ref="L739">INDEX($A$7:$F$3066,SMALL(IF(COUNTIF($L$5,$H$7:$H$3066)*COUNTIF($L$5,$I$7:$I$3066),MATCH(ROW($A$7:$A$3066),ROW($A$7:$A$3066)),""),ROWS($B$1:C733)),COLUMNS($A$1:C735))</f>
        <v>#NUM!</v>
      </c>
      <c r="M739" t="e">
        <f t="array" ref="M739">INDEX($A$7:$F$3066,SMALL(IF(COUNTIF($L$5,$H$7:$H$3066)*COUNTIF($L$5,$I$7:$I$3066),MATCH(ROW($A$7:$A$3066),ROW($A$7:$A$3066)),""),ROWS($B$1:D733)),COLUMNS($A$1:D735))</f>
        <v>#NUM!</v>
      </c>
      <c r="N739" t="e">
        <f t="array" ref="N739">INDEX($A$7:$F$3066,SMALL(IF(COUNTIF($L$5,$H$7:$H$3066)*COUNTIF($L$5,$I$7:$I$3066),MATCH(ROW($A$7:$A$3066),ROW($A$7:$A$3066)),""),ROWS($B$1:E733)),COLUMNS($A$1:E735))</f>
        <v>#NUM!</v>
      </c>
      <c r="O739" t="e">
        <f t="array" ref="O739">INDEX($A$7:$F$3066,SMALL(IF(COUNTIF($L$5,$H$7:$H$3066)*COUNTIF($L$5,$I$7:$I$3066),MATCH(ROW($A$7:$A$3066),ROW($A$7:$A$3066)),""),ROWS($B$1:F733)),COLUMNS($A$1:F735))</f>
        <v>#NUM!</v>
      </c>
    </row>
    <row r="740" spans="1:15">
      <c r="A740" s="1">
        <f>'ScienceDirect - Initial'!A743</f>
        <v>0</v>
      </c>
      <c r="B740" s="1">
        <f>'ScienceDirect - Initial'!B743</f>
        <v>2010</v>
      </c>
      <c r="C740" s="1" t="str">
        <f>'ScienceDirect - Initial'!C743</f>
        <v>Tomita, Mihaela; Panzaru, Ciprian</v>
      </c>
      <c r="D740" s="1" t="str">
        <f>'ScienceDirect - Initial'!D743</f>
        <v>Forms of quasi coercive treatment for resocialization of juvenile offenders</v>
      </c>
      <c r="E740" s="1" t="str">
        <f>'ScienceDirect - Initial'!E743</f>
        <v>Innovation and Creativity in Education</v>
      </c>
      <c r="F740" s="1">
        <f>'ScienceDirect - Initial'!F743</f>
        <v>0</v>
      </c>
      <c r="H740" s="1">
        <v>0</v>
      </c>
      <c r="I740" s="1">
        <v>0</v>
      </c>
      <c r="J740" t="b">
        <f t="shared" si="11"/>
        <v>1</v>
      </c>
      <c r="K740" t="e">
        <f t="array" ref="K740">INDEX($A$7:$F$3066,SMALL(IF(COUNTIF($L$5,$H$7:$H$3066)*COUNTIF($L$5,$I$7:$I$3066),MATCH(ROW($A$7:$A$3066),ROW($A$7:$A$3066)),""),ROWS($B$1:B734)),COLUMNS($A$1:B736))</f>
        <v>#NUM!</v>
      </c>
      <c r="L740" t="e">
        <f t="array" ref="L740">INDEX($A$7:$F$3066,SMALL(IF(COUNTIF($L$5,$H$7:$H$3066)*COUNTIF($L$5,$I$7:$I$3066),MATCH(ROW($A$7:$A$3066),ROW($A$7:$A$3066)),""),ROWS($B$1:C734)),COLUMNS($A$1:C736))</f>
        <v>#NUM!</v>
      </c>
      <c r="M740" t="e">
        <f t="array" ref="M740">INDEX($A$7:$F$3066,SMALL(IF(COUNTIF($L$5,$H$7:$H$3066)*COUNTIF($L$5,$I$7:$I$3066),MATCH(ROW($A$7:$A$3066),ROW($A$7:$A$3066)),""),ROWS($B$1:D734)),COLUMNS($A$1:D736))</f>
        <v>#NUM!</v>
      </c>
      <c r="N740" t="e">
        <f t="array" ref="N740">INDEX($A$7:$F$3066,SMALL(IF(COUNTIF($L$5,$H$7:$H$3066)*COUNTIF($L$5,$I$7:$I$3066),MATCH(ROW($A$7:$A$3066),ROW($A$7:$A$3066)),""),ROWS($B$1:E734)),COLUMNS($A$1:E736))</f>
        <v>#NUM!</v>
      </c>
      <c r="O740" t="e">
        <f t="array" ref="O740">INDEX($A$7:$F$3066,SMALL(IF(COUNTIF($L$5,$H$7:$H$3066)*COUNTIF($L$5,$I$7:$I$3066),MATCH(ROW($A$7:$A$3066),ROW($A$7:$A$3066)),""),ROWS($B$1:F734)),COLUMNS($A$1:F736))</f>
        <v>#NUM!</v>
      </c>
    </row>
    <row r="741" spans="1:15">
      <c r="A741" s="1">
        <f>'ScienceDirect - Initial'!A744</f>
        <v>0</v>
      </c>
      <c r="B741" s="1">
        <f>'ScienceDirect - Initial'!B744</f>
        <v>1987</v>
      </c>
      <c r="C741" s="1" t="str">
        <f>'ScienceDirect - Initial'!C744</f>
        <v>McNally, Richard J.; Lorenz, Marleen</v>
      </c>
      <c r="D741" s="1" t="str">
        <f>'ScienceDirect - Initial'!D744</f>
        <v>Anxiety sensitivity in agoraphobics</v>
      </c>
      <c r="E741" s="1" t="str">
        <f>'ScienceDirect - Initial'!E744</f>
        <v>Journal of Behavior Therapy and Experimental Psychiatry</v>
      </c>
      <c r="F741" s="1">
        <f>'ScienceDirect - Initial'!F744</f>
        <v>0</v>
      </c>
      <c r="H741" s="1">
        <v>0</v>
      </c>
      <c r="I741" s="1">
        <v>0</v>
      </c>
      <c r="J741" t="b">
        <f t="shared" si="11"/>
        <v>1</v>
      </c>
      <c r="K741" t="e">
        <f t="array" ref="K741">INDEX($A$7:$F$3066,SMALL(IF(COUNTIF($L$5,$H$7:$H$3066)*COUNTIF($L$5,$I$7:$I$3066),MATCH(ROW($A$7:$A$3066),ROW($A$7:$A$3066)),""),ROWS($B$1:B735)),COLUMNS($A$1:B737))</f>
        <v>#NUM!</v>
      </c>
      <c r="L741" t="e">
        <f t="array" ref="L741">INDEX($A$7:$F$3066,SMALL(IF(COUNTIF($L$5,$H$7:$H$3066)*COUNTIF($L$5,$I$7:$I$3066),MATCH(ROW($A$7:$A$3066),ROW($A$7:$A$3066)),""),ROWS($B$1:C735)),COLUMNS($A$1:C737))</f>
        <v>#NUM!</v>
      </c>
      <c r="M741" t="e">
        <f t="array" ref="M741">INDEX($A$7:$F$3066,SMALL(IF(COUNTIF($L$5,$H$7:$H$3066)*COUNTIF($L$5,$I$7:$I$3066),MATCH(ROW($A$7:$A$3066),ROW($A$7:$A$3066)),""),ROWS($B$1:D735)),COLUMNS($A$1:D737))</f>
        <v>#NUM!</v>
      </c>
      <c r="N741" t="e">
        <f t="array" ref="N741">INDEX($A$7:$F$3066,SMALL(IF(COUNTIF($L$5,$H$7:$H$3066)*COUNTIF($L$5,$I$7:$I$3066),MATCH(ROW($A$7:$A$3066),ROW($A$7:$A$3066)),""),ROWS($B$1:E735)),COLUMNS($A$1:E737))</f>
        <v>#NUM!</v>
      </c>
      <c r="O741" t="e">
        <f t="array" ref="O741">INDEX($A$7:$F$3066,SMALL(IF(COUNTIF($L$5,$H$7:$H$3066)*COUNTIF($L$5,$I$7:$I$3066),MATCH(ROW($A$7:$A$3066),ROW($A$7:$A$3066)),""),ROWS($B$1:F735)),COLUMNS($A$1:F737))</f>
        <v>#NUM!</v>
      </c>
    </row>
    <row r="742" spans="1:15">
      <c r="A742" s="1">
        <f>'ScienceDirect - Initial'!A745</f>
        <v>0</v>
      </c>
      <c r="B742" s="1">
        <f>'ScienceDirect - Initial'!B745</f>
        <v>2008</v>
      </c>
      <c r="C742" s="1" t="str">
        <f>'ScienceDirect - Initial'!C745</f>
        <v>Seno, Hiromi</v>
      </c>
      <c r="D742" s="1" t="str">
        <f>'ScienceDirect - Initial'!D745</f>
        <v>A paradox in discrete single species population dynamics with harvesting/thinning</v>
      </c>
      <c r="E742" s="1" t="str">
        <f>'ScienceDirect - Initial'!E745</f>
        <v>BICOMP 2008</v>
      </c>
      <c r="F742" s="1">
        <f>'ScienceDirect - Initial'!F745</f>
        <v>0</v>
      </c>
      <c r="H742" s="1">
        <v>0</v>
      </c>
      <c r="I742" s="1">
        <v>0</v>
      </c>
      <c r="J742" t="b">
        <f t="shared" si="11"/>
        <v>1</v>
      </c>
      <c r="K742" t="e">
        <f t="array" ref="K742">INDEX($A$7:$F$3066,SMALL(IF(COUNTIF($L$5,$H$7:$H$3066)*COUNTIF($L$5,$I$7:$I$3066),MATCH(ROW($A$7:$A$3066),ROW($A$7:$A$3066)),""),ROWS($B$1:B736)),COLUMNS($A$1:B738))</f>
        <v>#NUM!</v>
      </c>
      <c r="L742" t="e">
        <f t="array" ref="L742">INDEX($A$7:$F$3066,SMALL(IF(COUNTIF($L$5,$H$7:$H$3066)*COUNTIF($L$5,$I$7:$I$3066),MATCH(ROW($A$7:$A$3066),ROW($A$7:$A$3066)),""),ROWS($B$1:C736)),COLUMNS($A$1:C738))</f>
        <v>#NUM!</v>
      </c>
      <c r="M742" t="e">
        <f t="array" ref="M742">INDEX($A$7:$F$3066,SMALL(IF(COUNTIF($L$5,$H$7:$H$3066)*COUNTIF($L$5,$I$7:$I$3066),MATCH(ROW($A$7:$A$3066),ROW($A$7:$A$3066)),""),ROWS($B$1:D736)),COLUMNS($A$1:D738))</f>
        <v>#NUM!</v>
      </c>
      <c r="N742" t="e">
        <f t="array" ref="N742">INDEX($A$7:$F$3066,SMALL(IF(COUNTIF($L$5,$H$7:$H$3066)*COUNTIF($L$5,$I$7:$I$3066),MATCH(ROW($A$7:$A$3066),ROW($A$7:$A$3066)),""),ROWS($B$1:E736)),COLUMNS($A$1:E738))</f>
        <v>#NUM!</v>
      </c>
      <c r="O742" t="e">
        <f t="array" ref="O742">INDEX($A$7:$F$3066,SMALL(IF(COUNTIF($L$5,$H$7:$H$3066)*COUNTIF($L$5,$I$7:$I$3066),MATCH(ROW($A$7:$A$3066),ROW($A$7:$A$3066)),""),ROWS($B$1:F736)),COLUMNS($A$1:F738))</f>
        <v>#NUM!</v>
      </c>
    </row>
    <row r="743" spans="1:15">
      <c r="A743" s="1">
        <f>'ScienceDirect - Initial'!A746</f>
        <v>0</v>
      </c>
      <c r="B743" s="1">
        <f>'ScienceDirect - Initial'!B746</f>
        <v>2020</v>
      </c>
      <c r="C743" s="1" t="str">
        <f>'ScienceDirect - Initial'!C746</f>
        <v>Worsham, Joseph; Kalita, Jugal</v>
      </c>
      <c r="D743" s="1" t="str">
        <f>'ScienceDirect - Initial'!D746</f>
        <v>Multi-task learning for natural language processing in the 2020s: where are we going?</v>
      </c>
      <c r="E743" s="1" t="str">
        <f>'ScienceDirect - Initial'!E746</f>
        <v>Pattern Recognition Letters</v>
      </c>
      <c r="F743" s="1">
        <f>'ScienceDirect - Initial'!F746</f>
        <v>0</v>
      </c>
      <c r="H743" s="1">
        <v>0</v>
      </c>
      <c r="I743" s="1">
        <v>0</v>
      </c>
      <c r="J743" t="b">
        <f t="shared" si="11"/>
        <v>1</v>
      </c>
      <c r="K743" t="e">
        <f t="array" ref="K743">INDEX($A$7:$F$3066,SMALL(IF(COUNTIF($L$5,$H$7:$H$3066)*COUNTIF($L$5,$I$7:$I$3066),MATCH(ROW($A$7:$A$3066),ROW($A$7:$A$3066)),""),ROWS($B$1:B737)),COLUMNS($A$1:B739))</f>
        <v>#NUM!</v>
      </c>
      <c r="L743" t="e">
        <f t="array" ref="L743">INDEX($A$7:$F$3066,SMALL(IF(COUNTIF($L$5,$H$7:$H$3066)*COUNTIF($L$5,$I$7:$I$3066),MATCH(ROW($A$7:$A$3066),ROW($A$7:$A$3066)),""),ROWS($B$1:C737)),COLUMNS($A$1:C739))</f>
        <v>#NUM!</v>
      </c>
      <c r="M743" t="e">
        <f t="array" ref="M743">INDEX($A$7:$F$3066,SMALL(IF(COUNTIF($L$5,$H$7:$H$3066)*COUNTIF($L$5,$I$7:$I$3066),MATCH(ROW($A$7:$A$3066),ROW($A$7:$A$3066)),""),ROWS($B$1:D737)),COLUMNS($A$1:D739))</f>
        <v>#NUM!</v>
      </c>
      <c r="N743" t="e">
        <f t="array" ref="N743">INDEX($A$7:$F$3066,SMALL(IF(COUNTIF($L$5,$H$7:$H$3066)*COUNTIF($L$5,$I$7:$I$3066),MATCH(ROW($A$7:$A$3066),ROW($A$7:$A$3066)),""),ROWS($B$1:E737)),COLUMNS($A$1:E739))</f>
        <v>#NUM!</v>
      </c>
      <c r="O743" t="e">
        <f t="array" ref="O743">INDEX($A$7:$F$3066,SMALL(IF(COUNTIF($L$5,$H$7:$H$3066)*COUNTIF($L$5,$I$7:$I$3066),MATCH(ROW($A$7:$A$3066),ROW($A$7:$A$3066)),""),ROWS($B$1:F737)),COLUMNS($A$1:F739))</f>
        <v>#NUM!</v>
      </c>
    </row>
    <row r="744" spans="1:15">
      <c r="A744" s="1">
        <f>'ScienceDirect - Initial'!A747</f>
        <v>0</v>
      </c>
      <c r="B744" s="1">
        <f>'ScienceDirect - Initial'!B747</f>
        <v>2019</v>
      </c>
      <c r="C744" s="1" t="str">
        <f>'ScienceDirect - Initial'!C747</f>
        <v>Botvinick, Matthew M; Gershman, Samuel J</v>
      </c>
      <c r="D744" s="1" t="str">
        <f>'ScienceDirect - Initial'!D747</f>
        <v>Editorial overview: Artificial intelligence</v>
      </c>
      <c r="E744" s="1" t="str">
        <f>'ScienceDirect - Initial'!E747</f>
        <v>SI: 29: Artificial Intelligence (2019)</v>
      </c>
      <c r="F744" s="1">
        <f>'ScienceDirect - Initial'!F747</f>
        <v>0</v>
      </c>
      <c r="H744" s="1">
        <v>0</v>
      </c>
      <c r="I744" s="1">
        <v>0</v>
      </c>
      <c r="J744" t="b">
        <f t="shared" si="11"/>
        <v>1</v>
      </c>
      <c r="K744" t="e">
        <f t="array" ref="K744">INDEX($A$7:$F$3066,SMALL(IF(COUNTIF($L$5,$H$7:$H$3066)*COUNTIF($L$5,$I$7:$I$3066),MATCH(ROW($A$7:$A$3066),ROW($A$7:$A$3066)),""),ROWS($B$1:B738)),COLUMNS($A$1:B740))</f>
        <v>#NUM!</v>
      </c>
      <c r="L744" t="e">
        <f t="array" ref="L744">INDEX($A$7:$F$3066,SMALL(IF(COUNTIF($L$5,$H$7:$H$3066)*COUNTIF($L$5,$I$7:$I$3066),MATCH(ROW($A$7:$A$3066),ROW($A$7:$A$3066)),""),ROWS($B$1:C738)),COLUMNS($A$1:C740))</f>
        <v>#NUM!</v>
      </c>
      <c r="M744" t="e">
        <f t="array" ref="M744">INDEX($A$7:$F$3066,SMALL(IF(COUNTIF($L$5,$H$7:$H$3066)*COUNTIF($L$5,$I$7:$I$3066),MATCH(ROW($A$7:$A$3066),ROW($A$7:$A$3066)),""),ROWS($B$1:D738)),COLUMNS($A$1:D740))</f>
        <v>#NUM!</v>
      </c>
      <c r="N744" t="e">
        <f t="array" ref="N744">INDEX($A$7:$F$3066,SMALL(IF(COUNTIF($L$5,$H$7:$H$3066)*COUNTIF($L$5,$I$7:$I$3066),MATCH(ROW($A$7:$A$3066),ROW($A$7:$A$3066)),""),ROWS($B$1:E738)),COLUMNS($A$1:E740))</f>
        <v>#NUM!</v>
      </c>
      <c r="O744" t="e">
        <f t="array" ref="O744">INDEX($A$7:$F$3066,SMALL(IF(COUNTIF($L$5,$H$7:$H$3066)*COUNTIF($L$5,$I$7:$I$3066),MATCH(ROW($A$7:$A$3066),ROW($A$7:$A$3066)),""),ROWS($B$1:F738)),COLUMNS($A$1:F740))</f>
        <v>#NUM!</v>
      </c>
    </row>
    <row r="745" spans="1:15">
      <c r="A745" s="1">
        <f>'ScienceDirect - Initial'!A748</f>
        <v>0</v>
      </c>
      <c r="B745" s="1">
        <f>'ScienceDirect - Initial'!B748</f>
        <v>2020</v>
      </c>
      <c r="C745" s="1" t="str">
        <f>'ScienceDirect - Initial'!C748</f>
        <v>De Sousa, Avinash; Mohandas, E.; Javed, Afzal</v>
      </c>
      <c r="D745" s="1" t="str">
        <f>'ScienceDirect - Initial'!D748</f>
        <v>Psychological interventions during COVID-19: Challenges for low and middle income countries</v>
      </c>
      <c r="E745" s="1" t="str">
        <f>'ScienceDirect - Initial'!E748</f>
        <v>Asian Journal of Psychiatry</v>
      </c>
      <c r="F745" s="1">
        <f>'ScienceDirect - Initial'!F748</f>
        <v>0</v>
      </c>
      <c r="H745" s="1">
        <v>0</v>
      </c>
      <c r="I745" s="1">
        <v>0</v>
      </c>
      <c r="J745" t="b">
        <f t="shared" si="11"/>
        <v>1</v>
      </c>
      <c r="K745" t="e">
        <f t="array" ref="K745">INDEX($A$7:$F$3066,SMALL(IF(COUNTIF($L$5,$H$7:$H$3066)*COUNTIF($L$5,$I$7:$I$3066),MATCH(ROW($A$7:$A$3066),ROW($A$7:$A$3066)),""),ROWS($B$1:B739)),COLUMNS($A$1:B741))</f>
        <v>#NUM!</v>
      </c>
      <c r="L745" t="e">
        <f t="array" ref="L745">INDEX($A$7:$F$3066,SMALL(IF(COUNTIF($L$5,$H$7:$H$3066)*COUNTIF($L$5,$I$7:$I$3066),MATCH(ROW($A$7:$A$3066),ROW($A$7:$A$3066)),""),ROWS($B$1:C739)),COLUMNS($A$1:C741))</f>
        <v>#NUM!</v>
      </c>
      <c r="M745" t="e">
        <f t="array" ref="M745">INDEX($A$7:$F$3066,SMALL(IF(COUNTIF($L$5,$H$7:$H$3066)*COUNTIF($L$5,$I$7:$I$3066),MATCH(ROW($A$7:$A$3066),ROW($A$7:$A$3066)),""),ROWS($B$1:D739)),COLUMNS($A$1:D741))</f>
        <v>#NUM!</v>
      </c>
      <c r="N745" t="e">
        <f t="array" ref="N745">INDEX($A$7:$F$3066,SMALL(IF(COUNTIF($L$5,$H$7:$H$3066)*COUNTIF($L$5,$I$7:$I$3066),MATCH(ROW($A$7:$A$3066),ROW($A$7:$A$3066)),""),ROWS($B$1:E739)),COLUMNS($A$1:E741))</f>
        <v>#NUM!</v>
      </c>
      <c r="O745" t="e">
        <f t="array" ref="O745">INDEX($A$7:$F$3066,SMALL(IF(COUNTIF($L$5,$H$7:$H$3066)*COUNTIF($L$5,$I$7:$I$3066),MATCH(ROW($A$7:$A$3066),ROW($A$7:$A$3066)),""),ROWS($B$1:F739)),COLUMNS($A$1:F741))</f>
        <v>#NUM!</v>
      </c>
    </row>
    <row r="746" spans="1:15">
      <c r="A746" s="1">
        <f>'ScienceDirect - Initial'!A749</f>
        <v>0</v>
      </c>
      <c r="B746" s="1">
        <f>'ScienceDirect - Initial'!B749</f>
        <v>2016</v>
      </c>
      <c r="C746" s="1" t="str">
        <f>'ScienceDirect - Initial'!C749</f>
        <v>Wardle, J.; Gibson, E.L.</v>
      </c>
      <c r="D746" s="1" t="str">
        <f>'ScienceDirect - Initial'!D749</f>
        <v>Chapter 55 - Diet and Stress: Interactions with Emotions and Behavior</v>
      </c>
      <c r="E746" s="1" t="str">
        <f>'ScienceDirect - Initial'!E749</f>
        <v>Stress: Concepts, Cognition, Emotion, and Behavior</v>
      </c>
      <c r="F746" s="1" t="str">
        <f>'ScienceDirect - Initial'!F749</f>
        <v>978-0-12-800951-2</v>
      </c>
      <c r="H746" s="1">
        <v>0</v>
      </c>
      <c r="I746" s="1">
        <v>0</v>
      </c>
      <c r="J746" t="b">
        <f t="shared" si="11"/>
        <v>1</v>
      </c>
      <c r="K746" t="e">
        <f t="array" ref="K746">INDEX($A$7:$F$3066,SMALL(IF(COUNTIF($L$5,$H$7:$H$3066)*COUNTIF($L$5,$I$7:$I$3066),MATCH(ROW($A$7:$A$3066),ROW($A$7:$A$3066)),""),ROWS($B$1:B740)),COLUMNS($A$1:B742))</f>
        <v>#NUM!</v>
      </c>
      <c r="L746" t="e">
        <f t="array" ref="L746">INDEX($A$7:$F$3066,SMALL(IF(COUNTIF($L$5,$H$7:$H$3066)*COUNTIF($L$5,$I$7:$I$3066),MATCH(ROW($A$7:$A$3066),ROW($A$7:$A$3066)),""),ROWS($B$1:C740)),COLUMNS($A$1:C742))</f>
        <v>#NUM!</v>
      </c>
      <c r="M746" t="e">
        <f t="array" ref="M746">INDEX($A$7:$F$3066,SMALL(IF(COUNTIF($L$5,$H$7:$H$3066)*COUNTIF($L$5,$I$7:$I$3066),MATCH(ROW($A$7:$A$3066),ROW($A$7:$A$3066)),""),ROWS($B$1:D740)),COLUMNS($A$1:D742))</f>
        <v>#NUM!</v>
      </c>
      <c r="N746" t="e">
        <f t="array" ref="N746">INDEX($A$7:$F$3066,SMALL(IF(COUNTIF($L$5,$H$7:$H$3066)*COUNTIF($L$5,$I$7:$I$3066),MATCH(ROW($A$7:$A$3066),ROW($A$7:$A$3066)),""),ROWS($B$1:E740)),COLUMNS($A$1:E742))</f>
        <v>#NUM!</v>
      </c>
      <c r="O746" t="e">
        <f t="array" ref="O746">INDEX($A$7:$F$3066,SMALL(IF(COUNTIF($L$5,$H$7:$H$3066)*COUNTIF($L$5,$I$7:$I$3066),MATCH(ROW($A$7:$A$3066),ROW($A$7:$A$3066)),""),ROWS($B$1:F740)),COLUMNS($A$1:F742))</f>
        <v>#NUM!</v>
      </c>
    </row>
    <row r="747" spans="1:15">
      <c r="A747" s="1">
        <f>'ScienceDirect - Initial'!A750</f>
        <v>0</v>
      </c>
      <c r="B747" s="1">
        <f>'ScienceDirect - Initial'!B750</f>
        <v>1980</v>
      </c>
      <c r="C747" s="1" t="str">
        <f>'ScienceDirect - Initial'!C750</f>
        <v>Gignoux, D.; Lemaire, R.; Molho, P.; Tasset, F.</v>
      </c>
      <c r="D747" s="1" t="str">
        <f>'ScienceDirect - Initial'!D750</f>
        <v>Onset of magnetism in the yttrium-nickel compounds: II. Very weak itinerant ferromagnetism in YNi3</v>
      </c>
      <c r="E747" s="1" t="str">
        <f>'ScienceDirect - Initial'!E750</f>
        <v>Journal of Magnetism and Magnetic Materials</v>
      </c>
      <c r="F747" s="1">
        <f>'ScienceDirect - Initial'!F750</f>
        <v>0</v>
      </c>
      <c r="H747" s="1">
        <v>0</v>
      </c>
      <c r="I747" s="1">
        <v>0</v>
      </c>
      <c r="J747" t="b">
        <f t="shared" si="11"/>
        <v>1</v>
      </c>
      <c r="K747" t="e">
        <f t="array" ref="K747">INDEX($A$7:$F$3066,SMALL(IF(COUNTIF($L$5,$H$7:$H$3066)*COUNTIF($L$5,$I$7:$I$3066),MATCH(ROW($A$7:$A$3066),ROW($A$7:$A$3066)),""),ROWS($B$1:B741)),COLUMNS($A$1:B743))</f>
        <v>#NUM!</v>
      </c>
      <c r="L747" t="e">
        <f t="array" ref="L747">INDEX($A$7:$F$3066,SMALL(IF(COUNTIF($L$5,$H$7:$H$3066)*COUNTIF($L$5,$I$7:$I$3066),MATCH(ROW($A$7:$A$3066),ROW($A$7:$A$3066)),""),ROWS($B$1:C741)),COLUMNS($A$1:C743))</f>
        <v>#NUM!</v>
      </c>
      <c r="M747" t="e">
        <f t="array" ref="M747">INDEX($A$7:$F$3066,SMALL(IF(COUNTIF($L$5,$H$7:$H$3066)*COUNTIF($L$5,$I$7:$I$3066),MATCH(ROW($A$7:$A$3066),ROW($A$7:$A$3066)),""),ROWS($B$1:D741)),COLUMNS($A$1:D743))</f>
        <v>#NUM!</v>
      </c>
      <c r="N747" t="e">
        <f t="array" ref="N747">INDEX($A$7:$F$3066,SMALL(IF(COUNTIF($L$5,$H$7:$H$3066)*COUNTIF($L$5,$I$7:$I$3066),MATCH(ROW($A$7:$A$3066),ROW($A$7:$A$3066)),""),ROWS($B$1:E741)),COLUMNS($A$1:E743))</f>
        <v>#NUM!</v>
      </c>
      <c r="O747" t="e">
        <f t="array" ref="O747">INDEX($A$7:$F$3066,SMALL(IF(COUNTIF($L$5,$H$7:$H$3066)*COUNTIF($L$5,$I$7:$I$3066),MATCH(ROW($A$7:$A$3066),ROW($A$7:$A$3066)),""),ROWS($B$1:F741)),COLUMNS($A$1:F743))</f>
        <v>#NUM!</v>
      </c>
    </row>
    <row r="748" spans="1:15">
      <c r="A748" s="1">
        <f>'ScienceDirect - Initial'!A751</f>
        <v>0</v>
      </c>
      <c r="B748" s="1">
        <f>'ScienceDirect - Initial'!B751</f>
        <v>2012</v>
      </c>
      <c r="C748" s="1" t="str">
        <f>'ScienceDirect - Initial'!C751</f>
        <v>Hazell, P.J.; Appleby-Thomas, G.J.; Wielewski, E.; Stennett, C.; Siviour, C.</v>
      </c>
      <c r="D748" s="1" t="str">
        <f>'ScienceDirect - Initial'!D751</f>
        <v>The influence of microstructure on the shock and spall behaviour of the magnesium alloy, Elektron 675</v>
      </c>
      <c r="E748" s="1" t="str">
        <f>'ScienceDirect - Initial'!E751</f>
        <v>Acta Materialia</v>
      </c>
      <c r="F748" s="1">
        <f>'ScienceDirect - Initial'!F751</f>
        <v>0</v>
      </c>
      <c r="H748" s="1">
        <v>0</v>
      </c>
      <c r="I748" s="1">
        <v>0</v>
      </c>
      <c r="J748" t="b">
        <f t="shared" si="11"/>
        <v>1</v>
      </c>
      <c r="K748" t="e">
        <f t="array" ref="K748">INDEX($A$7:$F$3066,SMALL(IF(COUNTIF($L$5,$H$7:$H$3066)*COUNTIF($L$5,$I$7:$I$3066),MATCH(ROW($A$7:$A$3066),ROW($A$7:$A$3066)),""),ROWS($B$1:B742)),COLUMNS($A$1:B744))</f>
        <v>#NUM!</v>
      </c>
      <c r="L748" t="e">
        <f t="array" ref="L748">INDEX($A$7:$F$3066,SMALL(IF(COUNTIF($L$5,$H$7:$H$3066)*COUNTIF($L$5,$I$7:$I$3066),MATCH(ROW($A$7:$A$3066),ROW($A$7:$A$3066)),""),ROWS($B$1:C742)),COLUMNS($A$1:C744))</f>
        <v>#NUM!</v>
      </c>
      <c r="M748" t="e">
        <f t="array" ref="M748">INDEX($A$7:$F$3066,SMALL(IF(COUNTIF($L$5,$H$7:$H$3066)*COUNTIF($L$5,$I$7:$I$3066),MATCH(ROW($A$7:$A$3066),ROW($A$7:$A$3066)),""),ROWS($B$1:D742)),COLUMNS($A$1:D744))</f>
        <v>#NUM!</v>
      </c>
      <c r="N748" t="e">
        <f t="array" ref="N748">INDEX($A$7:$F$3066,SMALL(IF(COUNTIF($L$5,$H$7:$H$3066)*COUNTIF($L$5,$I$7:$I$3066),MATCH(ROW($A$7:$A$3066),ROW($A$7:$A$3066)),""),ROWS($B$1:E742)),COLUMNS($A$1:E744))</f>
        <v>#NUM!</v>
      </c>
      <c r="O748" t="e">
        <f t="array" ref="O748">INDEX($A$7:$F$3066,SMALL(IF(COUNTIF($L$5,$H$7:$H$3066)*COUNTIF($L$5,$I$7:$I$3066),MATCH(ROW($A$7:$A$3066),ROW($A$7:$A$3066)),""),ROWS($B$1:F742)),COLUMNS($A$1:F744))</f>
        <v>#NUM!</v>
      </c>
    </row>
    <row r="749" spans="1:15">
      <c r="A749" s="1">
        <f>'ScienceDirect - Initial'!A752</f>
        <v>0</v>
      </c>
      <c r="B749" s="1">
        <f>'ScienceDirect - Initial'!B752</f>
        <v>2019</v>
      </c>
      <c r="C749" s="1" t="str">
        <f>'ScienceDirect - Initial'!C752</f>
        <v>Machado, C.; Almeida, B.; Fragoeiro, C.</v>
      </c>
      <c r="D749" s="1" t="str">
        <f>'ScienceDirect - Initial'!D752</f>
        <v>P.534 Psychotic depression as the initial presentation of lung cancer: Challenges in diagnosis and treatment of psychiatric manifestations of paraneoplastic disorders</v>
      </c>
      <c r="E749" s="1" t="str">
        <f>'ScienceDirect - Initial'!E752</f>
        <v>Abstracts of the 32nd ECNP Congress, 7-10 September 2019, Copenhagen, Denmark</v>
      </c>
      <c r="F749" s="1">
        <f>'ScienceDirect - Initial'!F752</f>
        <v>0</v>
      </c>
      <c r="H749" s="1">
        <v>0</v>
      </c>
      <c r="I749" s="1">
        <v>0</v>
      </c>
      <c r="J749" t="b">
        <f t="shared" si="11"/>
        <v>1</v>
      </c>
      <c r="K749" t="e">
        <f t="array" ref="K749">INDEX($A$7:$F$3066,SMALL(IF(COUNTIF($L$5,$H$7:$H$3066)*COUNTIF($L$5,$I$7:$I$3066),MATCH(ROW($A$7:$A$3066),ROW($A$7:$A$3066)),""),ROWS($B$1:B743)),COLUMNS($A$1:B745))</f>
        <v>#NUM!</v>
      </c>
      <c r="L749" t="e">
        <f t="array" ref="L749">INDEX($A$7:$F$3066,SMALL(IF(COUNTIF($L$5,$H$7:$H$3066)*COUNTIF($L$5,$I$7:$I$3066),MATCH(ROW($A$7:$A$3066),ROW($A$7:$A$3066)),""),ROWS($B$1:C743)),COLUMNS($A$1:C745))</f>
        <v>#NUM!</v>
      </c>
      <c r="M749" t="e">
        <f t="array" ref="M749">INDEX($A$7:$F$3066,SMALL(IF(COUNTIF($L$5,$H$7:$H$3066)*COUNTIF($L$5,$I$7:$I$3066),MATCH(ROW($A$7:$A$3066),ROW($A$7:$A$3066)),""),ROWS($B$1:D743)),COLUMNS($A$1:D745))</f>
        <v>#NUM!</v>
      </c>
      <c r="N749" t="e">
        <f t="array" ref="N749">INDEX($A$7:$F$3066,SMALL(IF(COUNTIF($L$5,$H$7:$H$3066)*COUNTIF($L$5,$I$7:$I$3066),MATCH(ROW($A$7:$A$3066),ROW($A$7:$A$3066)),""),ROWS($B$1:E743)),COLUMNS($A$1:E745))</f>
        <v>#NUM!</v>
      </c>
      <c r="O749" t="e">
        <f t="array" ref="O749">INDEX($A$7:$F$3066,SMALL(IF(COUNTIF($L$5,$H$7:$H$3066)*COUNTIF($L$5,$I$7:$I$3066),MATCH(ROW($A$7:$A$3066),ROW($A$7:$A$3066)),""),ROWS($B$1:F743)),COLUMNS($A$1:F745))</f>
        <v>#NUM!</v>
      </c>
    </row>
    <row r="750" spans="1:15">
      <c r="A750" s="1">
        <f>'ScienceDirect - Initial'!A753</f>
        <v>0</v>
      </c>
      <c r="B750" s="1">
        <f>'ScienceDirect - Initial'!B753</f>
        <v>2019</v>
      </c>
      <c r="C750" s="1" t="str">
        <f>'ScienceDirect - Initial'!C753</f>
        <v>Vyjayanthi, NV; Basavaraju, Rakshathi; Mehta, Urvakhsh Meherwan</v>
      </c>
      <c r="D750" s="1" t="str">
        <f>'ScienceDirect - Initial'!D753</f>
        <v>From catatonic stupor to serotonergic overdrive: A case-series illustration</v>
      </c>
      <c r="E750" s="1" t="str">
        <f>'ScienceDirect - Initial'!E753</f>
        <v>Asian Journal of Psychiatry</v>
      </c>
      <c r="F750" s="1">
        <f>'ScienceDirect - Initial'!F753</f>
        <v>0</v>
      </c>
      <c r="H750" s="1">
        <v>0</v>
      </c>
      <c r="I750" s="1">
        <v>0</v>
      </c>
      <c r="J750" t="b">
        <f t="shared" si="11"/>
        <v>1</v>
      </c>
      <c r="K750" t="e">
        <f t="array" ref="K750">INDEX($A$7:$F$3066,SMALL(IF(COUNTIF($L$5,$H$7:$H$3066)*COUNTIF($L$5,$I$7:$I$3066),MATCH(ROW($A$7:$A$3066),ROW($A$7:$A$3066)),""),ROWS($B$1:B744)),COLUMNS($A$1:B746))</f>
        <v>#NUM!</v>
      </c>
      <c r="L750" t="e">
        <f t="array" ref="L750">INDEX($A$7:$F$3066,SMALL(IF(COUNTIF($L$5,$H$7:$H$3066)*COUNTIF($L$5,$I$7:$I$3066),MATCH(ROW($A$7:$A$3066),ROW($A$7:$A$3066)),""),ROWS($B$1:C744)),COLUMNS($A$1:C746))</f>
        <v>#NUM!</v>
      </c>
      <c r="M750" t="e">
        <f t="array" ref="M750">INDEX($A$7:$F$3066,SMALL(IF(COUNTIF($L$5,$H$7:$H$3066)*COUNTIF($L$5,$I$7:$I$3066),MATCH(ROW($A$7:$A$3066),ROW($A$7:$A$3066)),""),ROWS($B$1:D744)),COLUMNS($A$1:D746))</f>
        <v>#NUM!</v>
      </c>
      <c r="N750" t="e">
        <f t="array" ref="N750">INDEX($A$7:$F$3066,SMALL(IF(COUNTIF($L$5,$H$7:$H$3066)*COUNTIF($L$5,$I$7:$I$3066),MATCH(ROW($A$7:$A$3066),ROW($A$7:$A$3066)),""),ROWS($B$1:E744)),COLUMNS($A$1:E746))</f>
        <v>#NUM!</v>
      </c>
      <c r="O750" t="e">
        <f t="array" ref="O750">INDEX($A$7:$F$3066,SMALL(IF(COUNTIF($L$5,$H$7:$H$3066)*COUNTIF($L$5,$I$7:$I$3066),MATCH(ROW($A$7:$A$3066),ROW($A$7:$A$3066)),""),ROWS($B$1:F744)),COLUMNS($A$1:F746))</f>
        <v>#NUM!</v>
      </c>
    </row>
    <row r="751" spans="1:15">
      <c r="A751" s="1">
        <f>'ScienceDirect - Initial'!A754</f>
        <v>0</v>
      </c>
      <c r="B751" s="1">
        <f>'ScienceDirect - Initial'!B754</f>
        <v>2019</v>
      </c>
      <c r="C751" s="1" t="str">
        <f>'ScienceDirect - Initial'!C754</f>
        <v>Schmidt, Nikola</v>
      </c>
      <c r="D751" s="1" t="str">
        <f>'ScienceDirect - Initial'!D754</f>
        <v>The political desirability, feasibility, and sustainability of planetary defense governance</v>
      </c>
      <c r="E751" s="1" t="str">
        <f>'ScienceDirect - Initial'!E754</f>
        <v>Acta Astronautica</v>
      </c>
      <c r="F751" s="1">
        <f>'ScienceDirect - Initial'!F754</f>
        <v>0</v>
      </c>
      <c r="H751" s="1">
        <v>0</v>
      </c>
      <c r="I751" s="1">
        <v>0</v>
      </c>
      <c r="J751" t="b">
        <f t="shared" si="11"/>
        <v>1</v>
      </c>
      <c r="K751" t="e">
        <f t="array" ref="K751">INDEX($A$7:$F$3066,SMALL(IF(COUNTIF($L$5,$H$7:$H$3066)*COUNTIF($L$5,$I$7:$I$3066),MATCH(ROW($A$7:$A$3066),ROW($A$7:$A$3066)),""),ROWS($B$1:B745)),COLUMNS($A$1:B747))</f>
        <v>#NUM!</v>
      </c>
      <c r="L751" t="e">
        <f t="array" ref="L751">INDEX($A$7:$F$3066,SMALL(IF(COUNTIF($L$5,$H$7:$H$3066)*COUNTIF($L$5,$I$7:$I$3066),MATCH(ROW($A$7:$A$3066),ROW($A$7:$A$3066)),""),ROWS($B$1:C745)),COLUMNS($A$1:C747))</f>
        <v>#NUM!</v>
      </c>
      <c r="M751" t="e">
        <f t="array" ref="M751">INDEX($A$7:$F$3066,SMALL(IF(COUNTIF($L$5,$H$7:$H$3066)*COUNTIF($L$5,$I$7:$I$3066),MATCH(ROW($A$7:$A$3066),ROW($A$7:$A$3066)),""),ROWS($B$1:D745)),COLUMNS($A$1:D747))</f>
        <v>#NUM!</v>
      </c>
      <c r="N751" t="e">
        <f t="array" ref="N751">INDEX($A$7:$F$3066,SMALL(IF(COUNTIF($L$5,$H$7:$H$3066)*COUNTIF($L$5,$I$7:$I$3066),MATCH(ROW($A$7:$A$3066),ROW($A$7:$A$3066)),""),ROWS($B$1:E745)),COLUMNS($A$1:E747))</f>
        <v>#NUM!</v>
      </c>
      <c r="O751" t="e">
        <f t="array" ref="O751">INDEX($A$7:$F$3066,SMALL(IF(COUNTIF($L$5,$H$7:$H$3066)*COUNTIF($L$5,$I$7:$I$3066),MATCH(ROW($A$7:$A$3066),ROW($A$7:$A$3066)),""),ROWS($B$1:F745)),COLUMNS($A$1:F747))</f>
        <v>#NUM!</v>
      </c>
    </row>
    <row r="752" spans="1:15">
      <c r="A752" s="1">
        <f>'ScienceDirect - Initial'!A755</f>
        <v>0</v>
      </c>
      <c r="B752" s="1">
        <f>'ScienceDirect - Initial'!B755</f>
        <v>2019</v>
      </c>
      <c r="C752" s="1" t="str">
        <f>'ScienceDirect - Initial'!C755</f>
        <v>Filkowski, Megan M.; Sheth, Sameer A.</v>
      </c>
      <c r="D752" s="1" t="str">
        <f>'ScienceDirect - Initial'!D755</f>
        <v>Deep Brain Stimulation for Depression: An Emerging Indication</v>
      </c>
      <c r="E752" s="1" t="str">
        <f>'ScienceDirect - Initial'!E755</f>
        <v>Neuromodulation</v>
      </c>
      <c r="F752" s="1">
        <f>'ScienceDirect - Initial'!F755</f>
        <v>0</v>
      </c>
      <c r="H752" s="1">
        <v>0</v>
      </c>
      <c r="I752" s="1">
        <v>0</v>
      </c>
      <c r="J752" t="b">
        <f t="shared" si="11"/>
        <v>1</v>
      </c>
      <c r="K752" t="e">
        <f t="array" ref="K752">INDEX($A$7:$F$3066,SMALL(IF(COUNTIF($L$5,$H$7:$H$3066)*COUNTIF($L$5,$I$7:$I$3066),MATCH(ROW($A$7:$A$3066),ROW($A$7:$A$3066)),""),ROWS($B$1:B746)),COLUMNS($A$1:B748))</f>
        <v>#NUM!</v>
      </c>
      <c r="L752" t="e">
        <f t="array" ref="L752">INDEX($A$7:$F$3066,SMALL(IF(COUNTIF($L$5,$H$7:$H$3066)*COUNTIF($L$5,$I$7:$I$3066),MATCH(ROW($A$7:$A$3066),ROW($A$7:$A$3066)),""),ROWS($B$1:C746)),COLUMNS($A$1:C748))</f>
        <v>#NUM!</v>
      </c>
      <c r="M752" t="e">
        <f t="array" ref="M752">INDEX($A$7:$F$3066,SMALL(IF(COUNTIF($L$5,$H$7:$H$3066)*COUNTIF($L$5,$I$7:$I$3066),MATCH(ROW($A$7:$A$3066),ROW($A$7:$A$3066)),""),ROWS($B$1:D746)),COLUMNS($A$1:D748))</f>
        <v>#NUM!</v>
      </c>
      <c r="N752" t="e">
        <f t="array" ref="N752">INDEX($A$7:$F$3066,SMALL(IF(COUNTIF($L$5,$H$7:$H$3066)*COUNTIF($L$5,$I$7:$I$3066),MATCH(ROW($A$7:$A$3066),ROW($A$7:$A$3066)),""),ROWS($B$1:E746)),COLUMNS($A$1:E748))</f>
        <v>#NUM!</v>
      </c>
      <c r="O752" t="e">
        <f t="array" ref="O752">INDEX($A$7:$F$3066,SMALL(IF(COUNTIF($L$5,$H$7:$H$3066)*COUNTIF($L$5,$I$7:$I$3066),MATCH(ROW($A$7:$A$3066),ROW($A$7:$A$3066)),""),ROWS($B$1:F746)),COLUMNS($A$1:F748))</f>
        <v>#NUM!</v>
      </c>
    </row>
    <row r="753" spans="1:15">
      <c r="A753" s="1">
        <f>'ScienceDirect - Initial'!A756</f>
        <v>0</v>
      </c>
      <c r="B753" s="1">
        <f>'ScienceDirect - Initial'!B756</f>
        <v>2020</v>
      </c>
      <c r="C753" s="1" t="str">
        <f>'ScienceDirect - Initial'!C756</f>
        <v>Magnus, Carl; Sharp, Joanne; Ma, Le; Rainforth, W.M.</v>
      </c>
      <c r="D753" s="1" t="str">
        <f>'ScienceDirect - Initial'!D756</f>
        <v>Ramification of thermal expansion mismatch and phase transformation in TiC-particulate/SiC-matrix ceramic composite</v>
      </c>
      <c r="E753" s="1" t="str">
        <f>'ScienceDirect - Initial'!E756</f>
        <v>Ceramics International</v>
      </c>
      <c r="F753" s="1">
        <f>'ScienceDirect - Initial'!F756</f>
        <v>0</v>
      </c>
      <c r="H753" s="1">
        <v>0</v>
      </c>
      <c r="I753" s="1">
        <v>0</v>
      </c>
      <c r="J753" t="b">
        <f t="shared" si="11"/>
        <v>1</v>
      </c>
      <c r="K753" t="e">
        <f t="array" ref="K753">INDEX($A$7:$F$3066,SMALL(IF(COUNTIF($L$5,$H$7:$H$3066)*COUNTIF($L$5,$I$7:$I$3066),MATCH(ROW($A$7:$A$3066),ROW($A$7:$A$3066)),""),ROWS($B$1:B747)),COLUMNS($A$1:B749))</f>
        <v>#NUM!</v>
      </c>
      <c r="L753" t="e">
        <f t="array" ref="L753">INDEX($A$7:$F$3066,SMALL(IF(COUNTIF($L$5,$H$7:$H$3066)*COUNTIF($L$5,$I$7:$I$3066),MATCH(ROW($A$7:$A$3066),ROW($A$7:$A$3066)),""),ROWS($B$1:C747)),COLUMNS($A$1:C749))</f>
        <v>#NUM!</v>
      </c>
      <c r="M753" t="e">
        <f t="array" ref="M753">INDEX($A$7:$F$3066,SMALL(IF(COUNTIF($L$5,$H$7:$H$3066)*COUNTIF($L$5,$I$7:$I$3066),MATCH(ROW($A$7:$A$3066),ROW($A$7:$A$3066)),""),ROWS($B$1:D747)),COLUMNS($A$1:D749))</f>
        <v>#NUM!</v>
      </c>
      <c r="N753" t="e">
        <f t="array" ref="N753">INDEX($A$7:$F$3066,SMALL(IF(COUNTIF($L$5,$H$7:$H$3066)*COUNTIF($L$5,$I$7:$I$3066),MATCH(ROW($A$7:$A$3066),ROW($A$7:$A$3066)),""),ROWS($B$1:E747)),COLUMNS($A$1:E749))</f>
        <v>#NUM!</v>
      </c>
      <c r="O753" t="e">
        <f t="array" ref="O753">INDEX($A$7:$F$3066,SMALL(IF(COUNTIF($L$5,$H$7:$H$3066)*COUNTIF($L$5,$I$7:$I$3066),MATCH(ROW($A$7:$A$3066),ROW($A$7:$A$3066)),""),ROWS($B$1:F747)),COLUMNS($A$1:F749))</f>
        <v>#NUM!</v>
      </c>
    </row>
    <row r="754" spans="1:15">
      <c r="A754" s="1">
        <f>'ScienceDirect - Initial'!A757</f>
        <v>0</v>
      </c>
      <c r="B754" s="1">
        <f>'ScienceDirect - Initial'!B757</f>
        <v>2013</v>
      </c>
      <c r="C754" s="1" t="str">
        <f>'ScienceDirect - Initial'!C757</f>
        <v>Herkov, Michael J.; Gold, Mark S.</v>
      </c>
      <c r="D754" s="1" t="str">
        <f>'ScienceDirect - Initial'!D757</f>
        <v>Chapter 82 - Etiology and Prevention of Stimulants (Including Cocaine, Amphetamines and Misuse of Prescription Stimulants)</v>
      </c>
      <c r="E754" s="1" t="str">
        <f>'ScienceDirect - Initial'!E757</f>
        <v>Interventions for Addiction</v>
      </c>
      <c r="F754" s="1" t="str">
        <f>'ScienceDirect - Initial'!F757</f>
        <v>978-0-12-398338-1</v>
      </c>
      <c r="H754" s="1">
        <v>0</v>
      </c>
      <c r="I754" s="1">
        <v>0</v>
      </c>
      <c r="J754" t="b">
        <f t="shared" si="11"/>
        <v>1</v>
      </c>
      <c r="K754" t="e">
        <f t="array" ref="K754">INDEX($A$7:$F$3066,SMALL(IF(COUNTIF($L$5,$H$7:$H$3066)*COUNTIF($L$5,$I$7:$I$3066),MATCH(ROW($A$7:$A$3066),ROW($A$7:$A$3066)),""),ROWS($B$1:B748)),COLUMNS($A$1:B750))</f>
        <v>#NUM!</v>
      </c>
      <c r="L754" t="e">
        <f t="array" ref="L754">INDEX($A$7:$F$3066,SMALL(IF(COUNTIF($L$5,$H$7:$H$3066)*COUNTIF($L$5,$I$7:$I$3066),MATCH(ROW($A$7:$A$3066),ROW($A$7:$A$3066)),""),ROWS($B$1:C748)),COLUMNS($A$1:C750))</f>
        <v>#NUM!</v>
      </c>
      <c r="M754" t="e">
        <f t="array" ref="M754">INDEX($A$7:$F$3066,SMALL(IF(COUNTIF($L$5,$H$7:$H$3066)*COUNTIF($L$5,$I$7:$I$3066),MATCH(ROW($A$7:$A$3066),ROW($A$7:$A$3066)),""),ROWS($B$1:D748)),COLUMNS($A$1:D750))</f>
        <v>#NUM!</v>
      </c>
      <c r="N754" t="e">
        <f t="array" ref="N754">INDEX($A$7:$F$3066,SMALL(IF(COUNTIF($L$5,$H$7:$H$3066)*COUNTIF($L$5,$I$7:$I$3066),MATCH(ROW($A$7:$A$3066),ROW($A$7:$A$3066)),""),ROWS($B$1:E748)),COLUMNS($A$1:E750))</f>
        <v>#NUM!</v>
      </c>
      <c r="O754" t="e">
        <f t="array" ref="O754">INDEX($A$7:$F$3066,SMALL(IF(COUNTIF($L$5,$H$7:$H$3066)*COUNTIF($L$5,$I$7:$I$3066),MATCH(ROW($A$7:$A$3066),ROW($A$7:$A$3066)),""),ROWS($B$1:F748)),COLUMNS($A$1:F750))</f>
        <v>#NUM!</v>
      </c>
    </row>
    <row r="755" spans="1:15">
      <c r="A755" s="1">
        <f>'ScienceDirect - Initial'!A758</f>
        <v>0</v>
      </c>
      <c r="B755" s="1">
        <f>'ScienceDirect - Initial'!B758</f>
        <v>2017</v>
      </c>
      <c r="C755" s="1" t="str">
        <f>'ScienceDirect - Initial'!C758</f>
        <v>Peng, Mengna; Ni, Wen; Tan, Lifeng</v>
      </c>
      <c r="D755" s="1" t="str">
        <f>'ScienceDirect - Initial'!D758</f>
        <v>Effects of the fluorine substituent positions of the intercalating ligands on the binding behavior and third-strand stabilization of two Ru(II) complexes toward poly(U)•poly(A)*poly(U) triplex RNA</v>
      </c>
      <c r="E755" s="1" t="str">
        <f>'ScienceDirect - Initial'!E758</f>
        <v>Journal of Inorganic Biochemistry</v>
      </c>
      <c r="F755" s="1">
        <f>'ScienceDirect - Initial'!F758</f>
        <v>0</v>
      </c>
      <c r="H755" s="1">
        <v>0</v>
      </c>
      <c r="I755" s="1">
        <v>0</v>
      </c>
      <c r="J755" t="b">
        <f t="shared" si="11"/>
        <v>1</v>
      </c>
      <c r="K755" t="e">
        <f t="array" ref="K755">INDEX($A$7:$F$3066,SMALL(IF(COUNTIF($L$5,$H$7:$H$3066)*COUNTIF($L$5,$I$7:$I$3066),MATCH(ROW($A$7:$A$3066),ROW($A$7:$A$3066)),""),ROWS($B$1:B749)),COLUMNS($A$1:B751))</f>
        <v>#NUM!</v>
      </c>
      <c r="L755" t="e">
        <f t="array" ref="L755">INDEX($A$7:$F$3066,SMALL(IF(COUNTIF($L$5,$H$7:$H$3066)*COUNTIF($L$5,$I$7:$I$3066),MATCH(ROW($A$7:$A$3066),ROW($A$7:$A$3066)),""),ROWS($B$1:C749)),COLUMNS($A$1:C751))</f>
        <v>#NUM!</v>
      </c>
      <c r="M755" t="e">
        <f t="array" ref="M755">INDEX($A$7:$F$3066,SMALL(IF(COUNTIF($L$5,$H$7:$H$3066)*COUNTIF($L$5,$I$7:$I$3066),MATCH(ROW($A$7:$A$3066),ROW($A$7:$A$3066)),""),ROWS($B$1:D749)),COLUMNS($A$1:D751))</f>
        <v>#NUM!</v>
      </c>
      <c r="N755" t="e">
        <f t="array" ref="N755">INDEX($A$7:$F$3066,SMALL(IF(COUNTIF($L$5,$H$7:$H$3066)*COUNTIF($L$5,$I$7:$I$3066),MATCH(ROW($A$7:$A$3066),ROW($A$7:$A$3066)),""),ROWS($B$1:E749)),COLUMNS($A$1:E751))</f>
        <v>#NUM!</v>
      </c>
      <c r="O755" t="e">
        <f t="array" ref="O755">INDEX($A$7:$F$3066,SMALL(IF(COUNTIF($L$5,$H$7:$H$3066)*COUNTIF($L$5,$I$7:$I$3066),MATCH(ROW($A$7:$A$3066),ROW($A$7:$A$3066)),""),ROWS($B$1:F749)),COLUMNS($A$1:F751))</f>
        <v>#NUM!</v>
      </c>
    </row>
    <row r="756" spans="1:15">
      <c r="A756" s="1">
        <f>'ScienceDirect - Initial'!A759</f>
        <v>0</v>
      </c>
      <c r="B756" s="1">
        <f>'ScienceDirect - Initial'!B759</f>
        <v>2009</v>
      </c>
      <c r="C756" s="1" t="str">
        <f>'ScienceDirect - Initial'!C759</f>
        <v>Lane, Robert S.</v>
      </c>
      <c r="D756" s="1" t="str">
        <f>'ScienceDirect - Initial'!D759</f>
        <v>Chapter 271 - Zoonotic Agents, Arthropod-Borne</v>
      </c>
      <c r="E756" s="1" t="str">
        <f>'ScienceDirect - Initial'!E759</f>
        <v>Encyclopedia of Insects (Second Edition)</v>
      </c>
      <c r="F756" s="1" t="str">
        <f>'ScienceDirect - Initial'!F759</f>
        <v>978-0-12-374144-8</v>
      </c>
      <c r="H756" s="1">
        <v>0</v>
      </c>
      <c r="I756" s="1">
        <v>0</v>
      </c>
      <c r="J756" t="b">
        <f t="shared" si="11"/>
        <v>1</v>
      </c>
      <c r="K756" t="e">
        <f t="array" ref="K756">INDEX($A$7:$F$3066,SMALL(IF(COUNTIF($L$5,$H$7:$H$3066)*COUNTIF($L$5,$I$7:$I$3066),MATCH(ROW($A$7:$A$3066),ROW($A$7:$A$3066)),""),ROWS($B$1:B750)),COLUMNS($A$1:B752))</f>
        <v>#NUM!</v>
      </c>
      <c r="L756" t="e">
        <f t="array" ref="L756">INDEX($A$7:$F$3066,SMALL(IF(COUNTIF($L$5,$H$7:$H$3066)*COUNTIF($L$5,$I$7:$I$3066),MATCH(ROW($A$7:$A$3066),ROW($A$7:$A$3066)),""),ROWS($B$1:C750)),COLUMNS($A$1:C752))</f>
        <v>#NUM!</v>
      </c>
      <c r="M756" t="e">
        <f t="array" ref="M756">INDEX($A$7:$F$3066,SMALL(IF(COUNTIF($L$5,$H$7:$H$3066)*COUNTIF($L$5,$I$7:$I$3066),MATCH(ROW($A$7:$A$3066),ROW($A$7:$A$3066)),""),ROWS($B$1:D750)),COLUMNS($A$1:D752))</f>
        <v>#NUM!</v>
      </c>
      <c r="N756" t="e">
        <f t="array" ref="N756">INDEX($A$7:$F$3066,SMALL(IF(COUNTIF($L$5,$H$7:$H$3066)*COUNTIF($L$5,$I$7:$I$3066),MATCH(ROW($A$7:$A$3066),ROW($A$7:$A$3066)),""),ROWS($B$1:E750)),COLUMNS($A$1:E752))</f>
        <v>#NUM!</v>
      </c>
      <c r="O756" t="e">
        <f t="array" ref="O756">INDEX($A$7:$F$3066,SMALL(IF(COUNTIF($L$5,$H$7:$H$3066)*COUNTIF($L$5,$I$7:$I$3066),MATCH(ROW($A$7:$A$3066),ROW($A$7:$A$3066)),""),ROWS($B$1:F750)),COLUMNS($A$1:F752))</f>
        <v>#NUM!</v>
      </c>
    </row>
    <row r="757" spans="1:15">
      <c r="A757" s="1">
        <f>'ScienceDirect - Initial'!A760</f>
        <v>0</v>
      </c>
      <c r="B757" s="1">
        <f>'ScienceDirect - Initial'!B760</f>
        <v>2020</v>
      </c>
      <c r="C757" s="1" t="str">
        <f>'ScienceDirect - Initial'!C760</f>
        <v>Jayasundara, Duleepa; Lee, Edward; Octavia, Sophie; Lan, Ruiting; Tanaka, Mark M.; Wood, James G.</v>
      </c>
      <c r="D757" s="1" t="str">
        <f>'ScienceDirect - Initial'!D760</f>
        <v>Emergence of pertactin-deficient pertussis strains in Australia can be explained by models of vaccine escape</v>
      </c>
      <c r="E757" s="1" t="str">
        <f>'ScienceDirect - Initial'!E760</f>
        <v>Epidemics</v>
      </c>
      <c r="F757" s="1">
        <f>'ScienceDirect - Initial'!F760</f>
        <v>0</v>
      </c>
      <c r="H757" s="1">
        <v>0</v>
      </c>
      <c r="I757" s="1">
        <v>0</v>
      </c>
      <c r="J757" t="b">
        <f t="shared" si="11"/>
        <v>1</v>
      </c>
      <c r="K757" t="e">
        <f t="array" ref="K757">INDEX($A$7:$F$3066,SMALL(IF(COUNTIF($L$5,$H$7:$H$3066)*COUNTIF($L$5,$I$7:$I$3066),MATCH(ROW($A$7:$A$3066),ROW($A$7:$A$3066)),""),ROWS($B$1:B751)),COLUMNS($A$1:B753))</f>
        <v>#NUM!</v>
      </c>
      <c r="L757" t="e">
        <f t="array" ref="L757">INDEX($A$7:$F$3066,SMALL(IF(COUNTIF($L$5,$H$7:$H$3066)*COUNTIF($L$5,$I$7:$I$3066),MATCH(ROW($A$7:$A$3066),ROW($A$7:$A$3066)),""),ROWS($B$1:C751)),COLUMNS($A$1:C753))</f>
        <v>#NUM!</v>
      </c>
      <c r="M757" t="e">
        <f t="array" ref="M757">INDEX($A$7:$F$3066,SMALL(IF(COUNTIF($L$5,$H$7:$H$3066)*COUNTIF($L$5,$I$7:$I$3066),MATCH(ROW($A$7:$A$3066),ROW($A$7:$A$3066)),""),ROWS($B$1:D751)),COLUMNS($A$1:D753))</f>
        <v>#NUM!</v>
      </c>
      <c r="N757" t="e">
        <f t="array" ref="N757">INDEX($A$7:$F$3066,SMALL(IF(COUNTIF($L$5,$H$7:$H$3066)*COUNTIF($L$5,$I$7:$I$3066),MATCH(ROW($A$7:$A$3066),ROW($A$7:$A$3066)),""),ROWS($B$1:E751)),COLUMNS($A$1:E753))</f>
        <v>#NUM!</v>
      </c>
      <c r="O757" t="e">
        <f t="array" ref="O757">INDEX($A$7:$F$3066,SMALL(IF(COUNTIF($L$5,$H$7:$H$3066)*COUNTIF($L$5,$I$7:$I$3066),MATCH(ROW($A$7:$A$3066),ROW($A$7:$A$3066)),""),ROWS($B$1:F751)),COLUMNS($A$1:F753))</f>
        <v>#NUM!</v>
      </c>
    </row>
    <row r="758" spans="1:15">
      <c r="A758" s="1">
        <f>'ScienceDirect - Initial'!A761</f>
        <v>0</v>
      </c>
      <c r="B758" s="1">
        <f>'ScienceDirect - Initial'!B761</f>
        <v>2005</v>
      </c>
      <c r="C758" s="1" t="str">
        <f>'ScienceDirect - Initial'!C761</f>
        <v>Hooley, Jill M.; Woodberry, Kristen A.; Ferriter, Caitlin</v>
      </c>
      <c r="D758" s="1" t="str">
        <f>'ScienceDirect - Initial'!D761</f>
        <v>Chapter 11 - Family Factors in Schizophrenia and Bipolar Disorder</v>
      </c>
      <c r="E758" s="1" t="str">
        <f>'ScienceDirect - Initial'!E761</f>
        <v>Psychopathology and the Family</v>
      </c>
      <c r="F758" s="1" t="str">
        <f>'ScienceDirect - Initial'!F761</f>
        <v>978-0-08-044449-9</v>
      </c>
      <c r="H758" s="1">
        <v>0</v>
      </c>
      <c r="I758" s="1">
        <v>0</v>
      </c>
      <c r="J758" t="b">
        <f t="shared" si="11"/>
        <v>1</v>
      </c>
      <c r="K758" t="e">
        <f t="array" ref="K758">INDEX($A$7:$F$3066,SMALL(IF(COUNTIF($L$5,$H$7:$H$3066)*COUNTIF($L$5,$I$7:$I$3066),MATCH(ROW($A$7:$A$3066),ROW($A$7:$A$3066)),""),ROWS($B$1:B752)),COLUMNS($A$1:B754))</f>
        <v>#NUM!</v>
      </c>
      <c r="L758" t="e">
        <f t="array" ref="L758">INDEX($A$7:$F$3066,SMALL(IF(COUNTIF($L$5,$H$7:$H$3066)*COUNTIF($L$5,$I$7:$I$3066),MATCH(ROW($A$7:$A$3066),ROW($A$7:$A$3066)),""),ROWS($B$1:C752)),COLUMNS($A$1:C754))</f>
        <v>#NUM!</v>
      </c>
      <c r="M758" t="e">
        <f t="array" ref="M758">INDEX($A$7:$F$3066,SMALL(IF(COUNTIF($L$5,$H$7:$H$3066)*COUNTIF($L$5,$I$7:$I$3066),MATCH(ROW($A$7:$A$3066),ROW($A$7:$A$3066)),""),ROWS($B$1:D752)),COLUMNS($A$1:D754))</f>
        <v>#NUM!</v>
      </c>
      <c r="N758" t="e">
        <f t="array" ref="N758">INDEX($A$7:$F$3066,SMALL(IF(COUNTIF($L$5,$H$7:$H$3066)*COUNTIF($L$5,$I$7:$I$3066),MATCH(ROW($A$7:$A$3066),ROW($A$7:$A$3066)),""),ROWS($B$1:E752)),COLUMNS($A$1:E754))</f>
        <v>#NUM!</v>
      </c>
      <c r="O758" t="e">
        <f t="array" ref="O758">INDEX($A$7:$F$3066,SMALL(IF(COUNTIF($L$5,$H$7:$H$3066)*COUNTIF($L$5,$I$7:$I$3066),MATCH(ROW($A$7:$A$3066),ROW($A$7:$A$3066)),""),ROWS($B$1:F752)),COLUMNS($A$1:F754))</f>
        <v>#NUM!</v>
      </c>
    </row>
    <row r="759" spans="1:15">
      <c r="A759" s="1">
        <f>'ScienceDirect - Initial'!A762</f>
        <v>0</v>
      </c>
      <c r="B759" s="1">
        <f>'ScienceDirect - Initial'!B762</f>
        <v>1992</v>
      </c>
      <c r="C759" s="1" t="str">
        <f>'ScienceDirect - Initial'!C762</f>
        <v>Inada, T.; Polk, K.; Purser, C.; Hume, A.; Hoskins, B.; Ho, I.K.; Rockhold, R.W.</v>
      </c>
      <c r="D759" s="1" t="str">
        <f>'ScienceDirect - Initial'!D762</f>
        <v>Behavioral and neurochemical effects of continuous infusion of cocaine in rats</v>
      </c>
      <c r="E759" s="1" t="str">
        <f>'ScienceDirect - Initial'!E762</f>
        <v>Neuropharmacology</v>
      </c>
      <c r="F759" s="1">
        <f>'ScienceDirect - Initial'!F762</f>
        <v>0</v>
      </c>
      <c r="H759" s="1">
        <v>0</v>
      </c>
      <c r="I759" s="1">
        <v>0</v>
      </c>
      <c r="J759" t="b">
        <f t="shared" si="11"/>
        <v>1</v>
      </c>
      <c r="K759" t="e">
        <f t="array" ref="K759">INDEX($A$7:$F$3066,SMALL(IF(COUNTIF($L$5,$H$7:$H$3066)*COUNTIF($L$5,$I$7:$I$3066),MATCH(ROW($A$7:$A$3066),ROW($A$7:$A$3066)),""),ROWS($B$1:B753)),COLUMNS($A$1:B755))</f>
        <v>#NUM!</v>
      </c>
      <c r="L759" t="e">
        <f t="array" ref="L759">INDEX($A$7:$F$3066,SMALL(IF(COUNTIF($L$5,$H$7:$H$3066)*COUNTIF($L$5,$I$7:$I$3066),MATCH(ROW($A$7:$A$3066),ROW($A$7:$A$3066)),""),ROWS($B$1:C753)),COLUMNS($A$1:C755))</f>
        <v>#NUM!</v>
      </c>
      <c r="M759" t="e">
        <f t="array" ref="M759">INDEX($A$7:$F$3066,SMALL(IF(COUNTIF($L$5,$H$7:$H$3066)*COUNTIF($L$5,$I$7:$I$3066),MATCH(ROW($A$7:$A$3066),ROW($A$7:$A$3066)),""),ROWS($B$1:D753)),COLUMNS($A$1:D755))</f>
        <v>#NUM!</v>
      </c>
      <c r="N759" t="e">
        <f t="array" ref="N759">INDEX($A$7:$F$3066,SMALL(IF(COUNTIF($L$5,$H$7:$H$3066)*COUNTIF($L$5,$I$7:$I$3066),MATCH(ROW($A$7:$A$3066),ROW($A$7:$A$3066)),""),ROWS($B$1:E753)),COLUMNS($A$1:E755))</f>
        <v>#NUM!</v>
      </c>
      <c r="O759" t="e">
        <f t="array" ref="O759">INDEX($A$7:$F$3066,SMALL(IF(COUNTIF($L$5,$H$7:$H$3066)*COUNTIF($L$5,$I$7:$I$3066),MATCH(ROW($A$7:$A$3066),ROW($A$7:$A$3066)),""),ROWS($B$1:F753)),COLUMNS($A$1:F755))</f>
        <v>#NUM!</v>
      </c>
    </row>
    <row r="760" spans="1:15">
      <c r="A760" s="1">
        <f>'ScienceDirect - Initial'!A763</f>
        <v>0</v>
      </c>
      <c r="B760" s="1">
        <f>'ScienceDirect - Initial'!B763</f>
        <v>2018</v>
      </c>
      <c r="C760" s="1" t="str">
        <f>'ScienceDirect - Initial'!C763</f>
        <v>Rojas-Bracho, Lorenzo; Jaramillo-Legorreta, Armando M.; Nieto-García, Edwyna; Cárdenas-Hinojosa, Gustavo</v>
      </c>
      <c r="D760" s="1" t="str">
        <f>'ScienceDirect - Initial'!D763</f>
        <v>Vaquita: Phocoena sinus</v>
      </c>
      <c r="E760" s="1" t="str">
        <f>'ScienceDirect - Initial'!E763</f>
        <v>Encyclopedia of Marine Mammals (Third Edition)</v>
      </c>
      <c r="F760" s="1" t="str">
        <f>'ScienceDirect - Initial'!F763</f>
        <v>978-0-12-804327-1</v>
      </c>
      <c r="H760" s="1">
        <v>0</v>
      </c>
      <c r="I760" s="1">
        <v>0</v>
      </c>
      <c r="J760" t="b">
        <f t="shared" si="11"/>
        <v>1</v>
      </c>
      <c r="K760" t="e">
        <f t="array" ref="K760">INDEX($A$7:$F$3066,SMALL(IF(COUNTIF($L$5,$H$7:$H$3066)*COUNTIF($L$5,$I$7:$I$3066),MATCH(ROW($A$7:$A$3066),ROW($A$7:$A$3066)),""),ROWS($B$1:B754)),COLUMNS($A$1:B756))</f>
        <v>#NUM!</v>
      </c>
      <c r="L760" t="e">
        <f t="array" ref="L760">INDEX($A$7:$F$3066,SMALL(IF(COUNTIF($L$5,$H$7:$H$3066)*COUNTIF($L$5,$I$7:$I$3066),MATCH(ROW($A$7:$A$3066),ROW($A$7:$A$3066)),""),ROWS($B$1:C754)),COLUMNS($A$1:C756))</f>
        <v>#NUM!</v>
      </c>
      <c r="M760" t="e">
        <f t="array" ref="M760">INDEX($A$7:$F$3066,SMALL(IF(COUNTIF($L$5,$H$7:$H$3066)*COUNTIF($L$5,$I$7:$I$3066),MATCH(ROW($A$7:$A$3066),ROW($A$7:$A$3066)),""),ROWS($B$1:D754)),COLUMNS($A$1:D756))</f>
        <v>#NUM!</v>
      </c>
      <c r="N760" t="e">
        <f t="array" ref="N760">INDEX($A$7:$F$3066,SMALL(IF(COUNTIF($L$5,$H$7:$H$3066)*COUNTIF($L$5,$I$7:$I$3066),MATCH(ROW($A$7:$A$3066),ROW($A$7:$A$3066)),""),ROWS($B$1:E754)),COLUMNS($A$1:E756))</f>
        <v>#NUM!</v>
      </c>
      <c r="O760" t="e">
        <f t="array" ref="O760">INDEX($A$7:$F$3066,SMALL(IF(COUNTIF($L$5,$H$7:$H$3066)*COUNTIF($L$5,$I$7:$I$3066),MATCH(ROW($A$7:$A$3066),ROW($A$7:$A$3066)),""),ROWS($B$1:F754)),COLUMNS($A$1:F756))</f>
        <v>#NUM!</v>
      </c>
    </row>
    <row r="761" spans="1:15">
      <c r="A761" s="1">
        <f>'ScienceDirect - Initial'!A764</f>
        <v>0</v>
      </c>
      <c r="B761" s="1">
        <f>'ScienceDirect - Initial'!B764</f>
        <v>1997</v>
      </c>
      <c r="C761" s="1" t="str">
        <f>'ScienceDirect - Initial'!C764</f>
        <v>Douglas, Susan P.; Samuel Craig, C.</v>
      </c>
      <c r="D761" s="1" t="str">
        <f>'ScienceDirect - Initial'!D764</f>
        <v>The changing dynamic of consumer behavior: implications for cross-cultural research</v>
      </c>
      <c r="E761" s="1" t="str">
        <f>'ScienceDirect - Initial'!E764</f>
        <v>International Journal of Research in Marketing</v>
      </c>
      <c r="F761" s="1">
        <f>'ScienceDirect - Initial'!F764</f>
        <v>0</v>
      </c>
      <c r="H761" s="1">
        <v>0</v>
      </c>
      <c r="I761" s="1">
        <v>0</v>
      </c>
      <c r="J761" t="b">
        <f t="shared" si="11"/>
        <v>1</v>
      </c>
      <c r="K761" t="e">
        <f t="array" ref="K761">INDEX($A$7:$F$3066,SMALL(IF(COUNTIF($L$5,$H$7:$H$3066)*COUNTIF($L$5,$I$7:$I$3066),MATCH(ROW($A$7:$A$3066),ROW($A$7:$A$3066)),""),ROWS($B$1:B755)),COLUMNS($A$1:B757))</f>
        <v>#NUM!</v>
      </c>
      <c r="L761" t="e">
        <f t="array" ref="L761">INDEX($A$7:$F$3066,SMALL(IF(COUNTIF($L$5,$H$7:$H$3066)*COUNTIF($L$5,$I$7:$I$3066),MATCH(ROW($A$7:$A$3066),ROW($A$7:$A$3066)),""),ROWS($B$1:C755)),COLUMNS($A$1:C757))</f>
        <v>#NUM!</v>
      </c>
      <c r="M761" t="e">
        <f t="array" ref="M761">INDEX($A$7:$F$3066,SMALL(IF(COUNTIF($L$5,$H$7:$H$3066)*COUNTIF($L$5,$I$7:$I$3066),MATCH(ROW($A$7:$A$3066),ROW($A$7:$A$3066)),""),ROWS($B$1:D755)),COLUMNS($A$1:D757))</f>
        <v>#NUM!</v>
      </c>
      <c r="N761" t="e">
        <f t="array" ref="N761">INDEX($A$7:$F$3066,SMALL(IF(COUNTIF($L$5,$H$7:$H$3066)*COUNTIF($L$5,$I$7:$I$3066),MATCH(ROW($A$7:$A$3066),ROW($A$7:$A$3066)),""),ROWS($B$1:E755)),COLUMNS($A$1:E757))</f>
        <v>#NUM!</v>
      </c>
      <c r="O761" t="e">
        <f t="array" ref="O761">INDEX($A$7:$F$3066,SMALL(IF(COUNTIF($L$5,$H$7:$H$3066)*COUNTIF($L$5,$I$7:$I$3066),MATCH(ROW($A$7:$A$3066),ROW($A$7:$A$3066)),""),ROWS($B$1:F755)),COLUMNS($A$1:F757))</f>
        <v>#NUM!</v>
      </c>
    </row>
    <row r="762" spans="1:15">
      <c r="A762" s="1">
        <f>'ScienceDirect - Initial'!A765</f>
        <v>0</v>
      </c>
      <c r="B762" s="1">
        <f>'ScienceDirect - Initial'!B765</f>
        <v>2019</v>
      </c>
      <c r="C762" s="1" t="str">
        <f>'ScienceDirect - Initial'!C765</f>
        <v>Dalley, Jeffrey W.</v>
      </c>
      <c r="D762" s="1" t="str">
        <f>'ScienceDirect - Initial'!D765</f>
        <v>Shining the spotlight on the dark side of impulsivity</v>
      </c>
      <c r="E762" s="1" t="str">
        <f>'ScienceDirect - Initial'!E765</f>
        <v>Addiction: a neurobiological and cognitive brain disorder</v>
      </c>
      <c r="F762" s="1">
        <f>'ScienceDirect - Initial'!F765</f>
        <v>0</v>
      </c>
      <c r="H762" s="1">
        <v>0</v>
      </c>
      <c r="I762" s="1">
        <v>0</v>
      </c>
      <c r="J762" t="b">
        <f t="shared" si="11"/>
        <v>1</v>
      </c>
      <c r="K762" t="e">
        <f t="array" ref="K762">INDEX($A$7:$F$3066,SMALL(IF(COUNTIF($L$5,$H$7:$H$3066)*COUNTIF($L$5,$I$7:$I$3066),MATCH(ROW($A$7:$A$3066),ROW($A$7:$A$3066)),""),ROWS($B$1:B756)),COLUMNS($A$1:B758))</f>
        <v>#NUM!</v>
      </c>
      <c r="L762" t="e">
        <f t="array" ref="L762">INDEX($A$7:$F$3066,SMALL(IF(COUNTIF($L$5,$H$7:$H$3066)*COUNTIF($L$5,$I$7:$I$3066),MATCH(ROW($A$7:$A$3066),ROW($A$7:$A$3066)),""),ROWS($B$1:C756)),COLUMNS($A$1:C758))</f>
        <v>#NUM!</v>
      </c>
      <c r="M762" t="e">
        <f t="array" ref="M762">INDEX($A$7:$F$3066,SMALL(IF(COUNTIF($L$5,$H$7:$H$3066)*COUNTIF($L$5,$I$7:$I$3066),MATCH(ROW($A$7:$A$3066),ROW($A$7:$A$3066)),""),ROWS($B$1:D756)),COLUMNS($A$1:D758))</f>
        <v>#NUM!</v>
      </c>
      <c r="N762" t="e">
        <f t="array" ref="N762">INDEX($A$7:$F$3066,SMALL(IF(COUNTIF($L$5,$H$7:$H$3066)*COUNTIF($L$5,$I$7:$I$3066),MATCH(ROW($A$7:$A$3066),ROW($A$7:$A$3066)),""),ROWS($B$1:E756)),COLUMNS($A$1:E758))</f>
        <v>#NUM!</v>
      </c>
      <c r="O762" t="e">
        <f t="array" ref="O762">INDEX($A$7:$F$3066,SMALL(IF(COUNTIF($L$5,$H$7:$H$3066)*COUNTIF($L$5,$I$7:$I$3066),MATCH(ROW($A$7:$A$3066),ROW($A$7:$A$3066)),""),ROWS($B$1:F756)),COLUMNS($A$1:F758))</f>
        <v>#NUM!</v>
      </c>
    </row>
    <row r="763" spans="1:15">
      <c r="A763" s="1">
        <f>'ScienceDirect - Initial'!A766</f>
        <v>0</v>
      </c>
      <c r="B763" s="1">
        <f>'ScienceDirect - Initial'!B766</f>
        <v>1995</v>
      </c>
      <c r="C763" s="1" t="str">
        <f>'ScienceDirect - Initial'!C766</f>
        <v>Elk, Ronith; Schmitz, Joy; Spiga, Ralph; Rhoades, Howard; Andres, Robert; Grabowski, John</v>
      </c>
      <c r="D763" s="1" t="str">
        <f>'ScienceDirect - Initial'!D766</f>
        <v>Behavioral treatment of cocaine-dependent pregnant women and TB-exposed patients</v>
      </c>
      <c r="E763" s="1" t="str">
        <f>'ScienceDirect - Initial'!E766</f>
        <v>Addictive Behaviors</v>
      </c>
      <c r="F763" s="1">
        <f>'ScienceDirect - Initial'!F766</f>
        <v>0</v>
      </c>
      <c r="H763" s="1">
        <v>0</v>
      </c>
      <c r="I763" s="1">
        <v>0</v>
      </c>
      <c r="J763" t="b">
        <f t="shared" si="11"/>
        <v>1</v>
      </c>
      <c r="K763" t="e">
        <f t="array" ref="K763">INDEX($A$7:$F$3066,SMALL(IF(COUNTIF($L$5,$H$7:$H$3066)*COUNTIF($L$5,$I$7:$I$3066),MATCH(ROW($A$7:$A$3066),ROW($A$7:$A$3066)),""),ROWS($B$1:B757)),COLUMNS($A$1:B759))</f>
        <v>#NUM!</v>
      </c>
      <c r="L763" t="e">
        <f t="array" ref="L763">INDEX($A$7:$F$3066,SMALL(IF(COUNTIF($L$5,$H$7:$H$3066)*COUNTIF($L$5,$I$7:$I$3066),MATCH(ROW($A$7:$A$3066),ROW($A$7:$A$3066)),""),ROWS($B$1:C757)),COLUMNS($A$1:C759))</f>
        <v>#NUM!</v>
      </c>
      <c r="M763" t="e">
        <f t="array" ref="M763">INDEX($A$7:$F$3066,SMALL(IF(COUNTIF($L$5,$H$7:$H$3066)*COUNTIF($L$5,$I$7:$I$3066),MATCH(ROW($A$7:$A$3066),ROW($A$7:$A$3066)),""),ROWS($B$1:D757)),COLUMNS($A$1:D759))</f>
        <v>#NUM!</v>
      </c>
      <c r="N763" t="e">
        <f t="array" ref="N763">INDEX($A$7:$F$3066,SMALL(IF(COUNTIF($L$5,$H$7:$H$3066)*COUNTIF($L$5,$I$7:$I$3066),MATCH(ROW($A$7:$A$3066),ROW($A$7:$A$3066)),""),ROWS($B$1:E757)),COLUMNS($A$1:E759))</f>
        <v>#NUM!</v>
      </c>
      <c r="O763" t="e">
        <f t="array" ref="O763">INDEX($A$7:$F$3066,SMALL(IF(COUNTIF($L$5,$H$7:$H$3066)*COUNTIF($L$5,$I$7:$I$3066),MATCH(ROW($A$7:$A$3066),ROW($A$7:$A$3066)),""),ROWS($B$1:F757)),COLUMNS($A$1:F759))</f>
        <v>#NUM!</v>
      </c>
    </row>
    <row r="764" spans="1:15">
      <c r="A764" s="1">
        <f>'ScienceDirect - Initial'!A767</f>
        <v>0</v>
      </c>
      <c r="B764" s="1">
        <f>'ScienceDirect - Initial'!B767</f>
        <v>2015</v>
      </c>
      <c r="C764" s="1" t="str">
        <f>'ScienceDirect - Initial'!C767</f>
        <v>Misra, Biswapriya B.; Chaturvedi, Ratna</v>
      </c>
      <c r="D764" s="1" t="str">
        <f>'ScienceDirect - Initial'!D767</f>
        <v>When plants brace for the emerging pathogens</v>
      </c>
      <c r="E764" s="1" t="str">
        <f>'ScienceDirect - Initial'!E767</f>
        <v>Special Section on Molecular interactions between crops and pathogens</v>
      </c>
      <c r="F764" s="1">
        <f>'ScienceDirect - Initial'!F767</f>
        <v>0</v>
      </c>
      <c r="H764" s="1">
        <v>0</v>
      </c>
      <c r="I764" s="1">
        <v>0</v>
      </c>
      <c r="J764" t="b">
        <f t="shared" si="11"/>
        <v>1</v>
      </c>
      <c r="K764" t="e">
        <f t="array" ref="K764">INDEX($A$7:$F$3066,SMALL(IF(COUNTIF($L$5,$H$7:$H$3066)*COUNTIF($L$5,$I$7:$I$3066),MATCH(ROW($A$7:$A$3066),ROW($A$7:$A$3066)),""),ROWS($B$1:B758)),COLUMNS($A$1:B760))</f>
        <v>#NUM!</v>
      </c>
      <c r="L764" t="e">
        <f t="array" ref="L764">INDEX($A$7:$F$3066,SMALL(IF(COUNTIF($L$5,$H$7:$H$3066)*COUNTIF($L$5,$I$7:$I$3066),MATCH(ROW($A$7:$A$3066),ROW($A$7:$A$3066)),""),ROWS($B$1:C758)),COLUMNS($A$1:C760))</f>
        <v>#NUM!</v>
      </c>
      <c r="M764" t="e">
        <f t="array" ref="M764">INDEX($A$7:$F$3066,SMALL(IF(COUNTIF($L$5,$H$7:$H$3066)*COUNTIF($L$5,$I$7:$I$3066),MATCH(ROW($A$7:$A$3066),ROW($A$7:$A$3066)),""),ROWS($B$1:D758)),COLUMNS($A$1:D760))</f>
        <v>#NUM!</v>
      </c>
      <c r="N764" t="e">
        <f t="array" ref="N764">INDEX($A$7:$F$3066,SMALL(IF(COUNTIF($L$5,$H$7:$H$3066)*COUNTIF($L$5,$I$7:$I$3066),MATCH(ROW($A$7:$A$3066),ROW($A$7:$A$3066)),""),ROWS($B$1:E758)),COLUMNS($A$1:E760))</f>
        <v>#NUM!</v>
      </c>
      <c r="O764" t="e">
        <f t="array" ref="O764">INDEX($A$7:$F$3066,SMALL(IF(COUNTIF($L$5,$H$7:$H$3066)*COUNTIF($L$5,$I$7:$I$3066),MATCH(ROW($A$7:$A$3066),ROW($A$7:$A$3066)),""),ROWS($B$1:F758)),COLUMNS($A$1:F760))</f>
        <v>#NUM!</v>
      </c>
    </row>
    <row r="765" spans="1:15">
      <c r="A765" s="1">
        <f>'ScienceDirect - Initial'!A768</f>
        <v>0</v>
      </c>
      <c r="B765" s="1">
        <f>'ScienceDirect - Initial'!B768</f>
        <v>1998</v>
      </c>
      <c r="C765" s="1" t="str">
        <f>'ScienceDirect - Initial'!C768</f>
        <v>Shatenstein, Bryna; Ghadirian, Parviz</v>
      </c>
      <c r="D765" s="1" t="str">
        <f>'ScienceDirect - Initial'!D768</f>
        <v>Influences on diet, health behaviours and their outcome in select ethnocultural and religious groups</v>
      </c>
      <c r="E765" s="1" t="str">
        <f>'ScienceDirect - Initial'!E768</f>
        <v>Nutrition</v>
      </c>
      <c r="F765" s="1">
        <f>'ScienceDirect - Initial'!F768</f>
        <v>0</v>
      </c>
      <c r="H765" s="1">
        <v>0</v>
      </c>
      <c r="I765" s="1">
        <v>0</v>
      </c>
      <c r="J765" t="b">
        <f t="shared" si="11"/>
        <v>1</v>
      </c>
      <c r="K765" t="e">
        <f t="array" ref="K765">INDEX($A$7:$F$3066,SMALL(IF(COUNTIF($L$5,$H$7:$H$3066)*COUNTIF($L$5,$I$7:$I$3066),MATCH(ROW($A$7:$A$3066),ROW($A$7:$A$3066)),""),ROWS($B$1:B759)),COLUMNS($A$1:B761))</f>
        <v>#NUM!</v>
      </c>
      <c r="L765" t="e">
        <f t="array" ref="L765">INDEX($A$7:$F$3066,SMALL(IF(COUNTIF($L$5,$H$7:$H$3066)*COUNTIF($L$5,$I$7:$I$3066),MATCH(ROW($A$7:$A$3066),ROW($A$7:$A$3066)),""),ROWS($B$1:C759)),COLUMNS($A$1:C761))</f>
        <v>#NUM!</v>
      </c>
      <c r="M765" t="e">
        <f t="array" ref="M765">INDEX($A$7:$F$3066,SMALL(IF(COUNTIF($L$5,$H$7:$H$3066)*COUNTIF($L$5,$I$7:$I$3066),MATCH(ROW($A$7:$A$3066),ROW($A$7:$A$3066)),""),ROWS($B$1:D759)),COLUMNS($A$1:D761))</f>
        <v>#NUM!</v>
      </c>
      <c r="N765" t="e">
        <f t="array" ref="N765">INDEX($A$7:$F$3066,SMALL(IF(COUNTIF($L$5,$H$7:$H$3066)*COUNTIF($L$5,$I$7:$I$3066),MATCH(ROW($A$7:$A$3066),ROW($A$7:$A$3066)),""),ROWS($B$1:E759)),COLUMNS($A$1:E761))</f>
        <v>#NUM!</v>
      </c>
      <c r="O765" t="e">
        <f t="array" ref="O765">INDEX($A$7:$F$3066,SMALL(IF(COUNTIF($L$5,$H$7:$H$3066)*COUNTIF($L$5,$I$7:$I$3066),MATCH(ROW($A$7:$A$3066),ROW($A$7:$A$3066)),""),ROWS($B$1:F759)),COLUMNS($A$1:F761))</f>
        <v>#NUM!</v>
      </c>
    </row>
    <row r="766" spans="1:15">
      <c r="A766" s="1">
        <f>'ScienceDirect - Initial'!A769</f>
        <v>0</v>
      </c>
      <c r="B766" s="1">
        <f>'ScienceDirect - Initial'!B769</f>
        <v>1991</v>
      </c>
      <c r="C766" s="1" t="str">
        <f>'ScienceDirect - Initial'!C769</f>
        <v>Compton, David M.</v>
      </c>
      <c r="D766" s="1" t="str">
        <f>'ScienceDirect - Initial'!D769</f>
        <v>Serial learning: A review of the behavioral and physiological research with the rat</v>
      </c>
      <c r="E766" s="1" t="str">
        <f>'ScienceDirect - Initial'!E769</f>
        <v>Neuroscience &amp; Biobehavioral Reviews</v>
      </c>
      <c r="F766" s="1">
        <f>'ScienceDirect - Initial'!F769</f>
        <v>0</v>
      </c>
      <c r="H766" s="1">
        <v>0</v>
      </c>
      <c r="I766" s="1">
        <v>0</v>
      </c>
      <c r="J766" t="b">
        <f t="shared" si="11"/>
        <v>1</v>
      </c>
      <c r="K766" t="e">
        <f t="array" ref="K766">INDEX($A$7:$F$3066,SMALL(IF(COUNTIF($L$5,$H$7:$H$3066)*COUNTIF($L$5,$I$7:$I$3066),MATCH(ROW($A$7:$A$3066),ROW($A$7:$A$3066)),""),ROWS($B$1:B760)),COLUMNS($A$1:B762))</f>
        <v>#NUM!</v>
      </c>
      <c r="L766" t="e">
        <f t="array" ref="L766">INDEX($A$7:$F$3066,SMALL(IF(COUNTIF($L$5,$H$7:$H$3066)*COUNTIF($L$5,$I$7:$I$3066),MATCH(ROW($A$7:$A$3066),ROW($A$7:$A$3066)),""),ROWS($B$1:C760)),COLUMNS($A$1:C762))</f>
        <v>#NUM!</v>
      </c>
      <c r="M766" t="e">
        <f t="array" ref="M766">INDEX($A$7:$F$3066,SMALL(IF(COUNTIF($L$5,$H$7:$H$3066)*COUNTIF($L$5,$I$7:$I$3066),MATCH(ROW($A$7:$A$3066),ROW($A$7:$A$3066)),""),ROWS($B$1:D760)),COLUMNS($A$1:D762))</f>
        <v>#NUM!</v>
      </c>
      <c r="N766" t="e">
        <f t="array" ref="N766">INDEX($A$7:$F$3066,SMALL(IF(COUNTIF($L$5,$H$7:$H$3066)*COUNTIF($L$5,$I$7:$I$3066),MATCH(ROW($A$7:$A$3066),ROW($A$7:$A$3066)),""),ROWS($B$1:E760)),COLUMNS($A$1:E762))</f>
        <v>#NUM!</v>
      </c>
      <c r="O766" t="e">
        <f t="array" ref="O766">INDEX($A$7:$F$3066,SMALL(IF(COUNTIF($L$5,$H$7:$H$3066)*COUNTIF($L$5,$I$7:$I$3066),MATCH(ROW($A$7:$A$3066),ROW($A$7:$A$3066)),""),ROWS($B$1:F760)),COLUMNS($A$1:F762))</f>
        <v>#NUM!</v>
      </c>
    </row>
    <row r="767" spans="1:15">
      <c r="A767" s="1">
        <f>'ScienceDirect - Initial'!A770</f>
        <v>0</v>
      </c>
      <c r="B767" s="1">
        <f>'ScienceDirect - Initial'!B770</f>
        <v>1991</v>
      </c>
      <c r="C767" s="1" t="str">
        <f>'ScienceDirect - Initial'!C770</f>
        <v>Shen, T.Y.</v>
      </c>
      <c r="D767" s="1" t="str">
        <f>'ScienceDirect - Initial'!D770</f>
        <v>Towards a general theory of X-efficiency</v>
      </c>
      <c r="E767" s="1" t="str">
        <f>'ScienceDirect - Initial'!E770</f>
        <v>The Journal of Socio-Economics</v>
      </c>
      <c r="F767" s="1">
        <f>'ScienceDirect - Initial'!F770</f>
        <v>0</v>
      </c>
      <c r="H767" s="1">
        <v>0</v>
      </c>
      <c r="I767" s="1">
        <v>0</v>
      </c>
      <c r="J767" t="b">
        <f t="shared" si="11"/>
        <v>1</v>
      </c>
      <c r="K767" t="e">
        <f t="array" ref="K767">INDEX($A$7:$F$3066,SMALL(IF(COUNTIF($L$5,$H$7:$H$3066)*COUNTIF($L$5,$I$7:$I$3066),MATCH(ROW($A$7:$A$3066),ROW($A$7:$A$3066)),""),ROWS($B$1:B761)),COLUMNS($A$1:B763))</f>
        <v>#NUM!</v>
      </c>
      <c r="L767" t="e">
        <f t="array" ref="L767">INDEX($A$7:$F$3066,SMALL(IF(COUNTIF($L$5,$H$7:$H$3066)*COUNTIF($L$5,$I$7:$I$3066),MATCH(ROW($A$7:$A$3066),ROW($A$7:$A$3066)),""),ROWS($B$1:C761)),COLUMNS($A$1:C763))</f>
        <v>#NUM!</v>
      </c>
      <c r="M767" t="e">
        <f t="array" ref="M767">INDEX($A$7:$F$3066,SMALL(IF(COUNTIF($L$5,$H$7:$H$3066)*COUNTIF($L$5,$I$7:$I$3066),MATCH(ROW($A$7:$A$3066),ROW($A$7:$A$3066)),""),ROWS($B$1:D761)),COLUMNS($A$1:D763))</f>
        <v>#NUM!</v>
      </c>
      <c r="N767" t="e">
        <f t="array" ref="N767">INDEX($A$7:$F$3066,SMALL(IF(COUNTIF($L$5,$H$7:$H$3066)*COUNTIF($L$5,$I$7:$I$3066),MATCH(ROW($A$7:$A$3066),ROW($A$7:$A$3066)),""),ROWS($B$1:E761)),COLUMNS($A$1:E763))</f>
        <v>#NUM!</v>
      </c>
      <c r="O767" t="e">
        <f t="array" ref="O767">INDEX($A$7:$F$3066,SMALL(IF(COUNTIF($L$5,$H$7:$H$3066)*COUNTIF($L$5,$I$7:$I$3066),MATCH(ROW($A$7:$A$3066),ROW($A$7:$A$3066)),""),ROWS($B$1:F761)),COLUMNS($A$1:F763))</f>
        <v>#NUM!</v>
      </c>
    </row>
    <row r="768" spans="1:15">
      <c r="A768" s="1">
        <f>'ScienceDirect - Initial'!A771</f>
        <v>0</v>
      </c>
      <c r="B768" s="1">
        <f>'ScienceDirect - Initial'!B771</f>
        <v>2004</v>
      </c>
      <c r="C768" s="1" t="str">
        <f>'ScienceDirect - Initial'!C771</f>
        <v>Gomez, James E; McKinney, John D</v>
      </c>
      <c r="D768" s="1" t="str">
        <f>'ScienceDirect - Initial'!D771</f>
        <v>M. tuberculosis persistence, latency, and drug tolerance</v>
      </c>
      <c r="E768" s="1" t="str">
        <f>'ScienceDirect - Initial'!E771</f>
        <v>Tuberculosis and leprosy: potential novel drugs and vaccines against Mycobacterium</v>
      </c>
      <c r="F768" s="1">
        <f>'ScienceDirect - Initial'!F771</f>
        <v>0</v>
      </c>
      <c r="H768" s="1">
        <v>0</v>
      </c>
      <c r="I768" s="1">
        <v>0</v>
      </c>
      <c r="J768" t="b">
        <f t="shared" si="11"/>
        <v>1</v>
      </c>
      <c r="K768" t="e">
        <f t="array" ref="K768">INDEX($A$7:$F$3066,SMALL(IF(COUNTIF($L$5,$H$7:$H$3066)*COUNTIF($L$5,$I$7:$I$3066),MATCH(ROW($A$7:$A$3066),ROW($A$7:$A$3066)),""),ROWS($B$1:B762)),COLUMNS($A$1:B764))</f>
        <v>#NUM!</v>
      </c>
      <c r="L768" t="e">
        <f t="array" ref="L768">INDEX($A$7:$F$3066,SMALL(IF(COUNTIF($L$5,$H$7:$H$3066)*COUNTIF($L$5,$I$7:$I$3066),MATCH(ROW($A$7:$A$3066),ROW($A$7:$A$3066)),""),ROWS($B$1:C762)),COLUMNS($A$1:C764))</f>
        <v>#NUM!</v>
      </c>
      <c r="M768" t="e">
        <f t="array" ref="M768">INDEX($A$7:$F$3066,SMALL(IF(COUNTIF($L$5,$H$7:$H$3066)*COUNTIF($L$5,$I$7:$I$3066),MATCH(ROW($A$7:$A$3066),ROW($A$7:$A$3066)),""),ROWS($B$1:D762)),COLUMNS($A$1:D764))</f>
        <v>#NUM!</v>
      </c>
      <c r="N768" t="e">
        <f t="array" ref="N768">INDEX($A$7:$F$3066,SMALL(IF(COUNTIF($L$5,$H$7:$H$3066)*COUNTIF($L$5,$I$7:$I$3066),MATCH(ROW($A$7:$A$3066),ROW($A$7:$A$3066)),""),ROWS($B$1:E762)),COLUMNS($A$1:E764))</f>
        <v>#NUM!</v>
      </c>
      <c r="O768" t="e">
        <f t="array" ref="O768">INDEX($A$7:$F$3066,SMALL(IF(COUNTIF($L$5,$H$7:$H$3066)*COUNTIF($L$5,$I$7:$I$3066),MATCH(ROW($A$7:$A$3066),ROW($A$7:$A$3066)),""),ROWS($B$1:F762)),COLUMNS($A$1:F764))</f>
        <v>#NUM!</v>
      </c>
    </row>
    <row r="769" spans="1:15">
      <c r="A769" s="1">
        <f>'ScienceDirect - Initial'!A772</f>
        <v>0</v>
      </c>
      <c r="B769" s="1">
        <f>'ScienceDirect - Initial'!B772</f>
        <v>1998</v>
      </c>
      <c r="C769" s="1" t="str">
        <f>'ScienceDirect - Initial'!C772</f>
        <v>Murthy, V.S.R.; Srikanth, K.; Raju, C.B.</v>
      </c>
      <c r="D769" s="1" t="str">
        <f>'ScienceDirect - Initial'!D772</f>
        <v>Abrasive wear behaviour of SiC whisker-reinforced silicate matrix composites</v>
      </c>
      <c r="E769" s="1" t="str">
        <f>'ScienceDirect - Initial'!E772</f>
        <v>Wear</v>
      </c>
      <c r="F769" s="1">
        <f>'ScienceDirect - Initial'!F772</f>
        <v>0</v>
      </c>
      <c r="H769" s="1">
        <v>0</v>
      </c>
      <c r="I769" s="1">
        <v>0</v>
      </c>
      <c r="J769" t="b">
        <f t="shared" si="11"/>
        <v>1</v>
      </c>
      <c r="K769" t="e">
        <f t="array" ref="K769">INDEX($A$7:$F$3066,SMALL(IF(COUNTIF($L$5,$H$7:$H$3066)*COUNTIF($L$5,$I$7:$I$3066),MATCH(ROW($A$7:$A$3066),ROW($A$7:$A$3066)),""),ROWS($B$1:B763)),COLUMNS($A$1:B765))</f>
        <v>#NUM!</v>
      </c>
      <c r="L769" t="e">
        <f t="array" ref="L769">INDEX($A$7:$F$3066,SMALL(IF(COUNTIF($L$5,$H$7:$H$3066)*COUNTIF($L$5,$I$7:$I$3066),MATCH(ROW($A$7:$A$3066),ROW($A$7:$A$3066)),""),ROWS($B$1:C763)),COLUMNS($A$1:C765))</f>
        <v>#NUM!</v>
      </c>
      <c r="M769" t="e">
        <f t="array" ref="M769">INDEX($A$7:$F$3066,SMALL(IF(COUNTIF($L$5,$H$7:$H$3066)*COUNTIF($L$5,$I$7:$I$3066),MATCH(ROW($A$7:$A$3066),ROW($A$7:$A$3066)),""),ROWS($B$1:D763)),COLUMNS($A$1:D765))</f>
        <v>#NUM!</v>
      </c>
      <c r="N769" t="e">
        <f t="array" ref="N769">INDEX($A$7:$F$3066,SMALL(IF(COUNTIF($L$5,$H$7:$H$3066)*COUNTIF($L$5,$I$7:$I$3066),MATCH(ROW($A$7:$A$3066),ROW($A$7:$A$3066)),""),ROWS($B$1:E763)),COLUMNS($A$1:E765))</f>
        <v>#NUM!</v>
      </c>
      <c r="O769" t="e">
        <f t="array" ref="O769">INDEX($A$7:$F$3066,SMALL(IF(COUNTIF($L$5,$H$7:$H$3066)*COUNTIF($L$5,$I$7:$I$3066),MATCH(ROW($A$7:$A$3066),ROW($A$7:$A$3066)),""),ROWS($B$1:F763)),COLUMNS($A$1:F765))</f>
        <v>#NUM!</v>
      </c>
    </row>
    <row r="770" spans="1:15">
      <c r="A770" s="1">
        <f>'ScienceDirect - Initial'!A773</f>
        <v>0</v>
      </c>
      <c r="B770" s="1">
        <f>'ScienceDirect - Initial'!B773</f>
        <v>2020</v>
      </c>
      <c r="C770" s="1" t="str">
        <f>'ScienceDirect - Initial'!C773</f>
        <v>ZHAO, Fei-yi; XU, Yan; YUE, Li-ping; CHEN, Fang-lei; ZHANG, Zhe-yuan; SONG, Hua-ling; XU, Hong; WANG, Guo-hua; FU, Qiang-qiang</v>
      </c>
      <c r="D770" s="1" t="str">
        <f>'ScienceDirect - Initial'!D773</f>
        <v>Escitalopram with or without combined electroacupuncture on protracted alcohol withdrawal symptoms (PAWS) among male inpatients with alcohol dependence</v>
      </c>
      <c r="E770" s="1" t="str">
        <f>'ScienceDirect - Initial'!E773</f>
        <v>World Journal of Acupuncture - Moxibustion</v>
      </c>
      <c r="F770" s="1">
        <f>'ScienceDirect - Initial'!F773</f>
        <v>0</v>
      </c>
      <c r="H770" s="1">
        <v>0</v>
      </c>
      <c r="I770" s="1">
        <v>0</v>
      </c>
      <c r="J770" t="b">
        <f t="shared" si="11"/>
        <v>1</v>
      </c>
      <c r="K770" t="e">
        <f t="array" ref="K770">INDEX($A$7:$F$3066,SMALL(IF(COUNTIF($L$5,$H$7:$H$3066)*COUNTIF($L$5,$I$7:$I$3066),MATCH(ROW($A$7:$A$3066),ROW($A$7:$A$3066)),""),ROWS($B$1:B764)),COLUMNS($A$1:B766))</f>
        <v>#NUM!</v>
      </c>
      <c r="L770" t="e">
        <f t="array" ref="L770">INDEX($A$7:$F$3066,SMALL(IF(COUNTIF($L$5,$H$7:$H$3066)*COUNTIF($L$5,$I$7:$I$3066),MATCH(ROW($A$7:$A$3066),ROW($A$7:$A$3066)),""),ROWS($B$1:C764)),COLUMNS($A$1:C766))</f>
        <v>#NUM!</v>
      </c>
      <c r="M770" t="e">
        <f t="array" ref="M770">INDEX($A$7:$F$3066,SMALL(IF(COUNTIF($L$5,$H$7:$H$3066)*COUNTIF($L$5,$I$7:$I$3066),MATCH(ROW($A$7:$A$3066),ROW($A$7:$A$3066)),""),ROWS($B$1:D764)),COLUMNS($A$1:D766))</f>
        <v>#NUM!</v>
      </c>
      <c r="N770" t="e">
        <f t="array" ref="N770">INDEX($A$7:$F$3066,SMALL(IF(COUNTIF($L$5,$H$7:$H$3066)*COUNTIF($L$5,$I$7:$I$3066),MATCH(ROW($A$7:$A$3066),ROW($A$7:$A$3066)),""),ROWS($B$1:E764)),COLUMNS($A$1:E766))</f>
        <v>#NUM!</v>
      </c>
      <c r="O770" t="e">
        <f t="array" ref="O770">INDEX($A$7:$F$3066,SMALL(IF(COUNTIF($L$5,$H$7:$H$3066)*COUNTIF($L$5,$I$7:$I$3066),MATCH(ROW($A$7:$A$3066),ROW($A$7:$A$3066)),""),ROWS($B$1:F764)),COLUMNS($A$1:F766))</f>
        <v>#NUM!</v>
      </c>
    </row>
    <row r="771" spans="1:15">
      <c r="A771" s="1">
        <f>'ScienceDirect - Initial'!A774</f>
        <v>0</v>
      </c>
      <c r="B771" s="1">
        <f>'ScienceDirect - Initial'!B774</f>
        <v>2011</v>
      </c>
      <c r="C771" s="1" t="str">
        <f>'ScienceDirect - Initial'!C774</f>
        <v>Epstein, R.</v>
      </c>
      <c r="D771" s="1" t="str">
        <f>'ScienceDirect - Initial'!D774</f>
        <v>Exercises</v>
      </c>
      <c r="E771" s="1" t="str">
        <f>'ScienceDirect - Initial'!E774</f>
        <v>Encyclopedia of Creativity (Second Edition)</v>
      </c>
      <c r="F771" s="1" t="str">
        <f>'ScienceDirect - Initial'!F774</f>
        <v>978-0-12-375038-9</v>
      </c>
      <c r="H771" s="1">
        <v>0</v>
      </c>
      <c r="I771" s="1">
        <v>0</v>
      </c>
      <c r="J771" t="b">
        <f t="shared" si="11"/>
        <v>1</v>
      </c>
      <c r="K771" t="e">
        <f t="array" ref="K771">INDEX($A$7:$F$3066,SMALL(IF(COUNTIF($L$5,$H$7:$H$3066)*COUNTIF($L$5,$I$7:$I$3066),MATCH(ROW($A$7:$A$3066),ROW($A$7:$A$3066)),""),ROWS($B$1:B765)),COLUMNS($A$1:B767))</f>
        <v>#NUM!</v>
      </c>
      <c r="L771" t="e">
        <f t="array" ref="L771">INDEX($A$7:$F$3066,SMALL(IF(COUNTIF($L$5,$H$7:$H$3066)*COUNTIF($L$5,$I$7:$I$3066),MATCH(ROW($A$7:$A$3066),ROW($A$7:$A$3066)),""),ROWS($B$1:C765)),COLUMNS($A$1:C767))</f>
        <v>#NUM!</v>
      </c>
      <c r="M771" t="e">
        <f t="array" ref="M771">INDEX($A$7:$F$3066,SMALL(IF(COUNTIF($L$5,$H$7:$H$3066)*COUNTIF($L$5,$I$7:$I$3066),MATCH(ROW($A$7:$A$3066),ROW($A$7:$A$3066)),""),ROWS($B$1:D765)),COLUMNS($A$1:D767))</f>
        <v>#NUM!</v>
      </c>
      <c r="N771" t="e">
        <f t="array" ref="N771">INDEX($A$7:$F$3066,SMALL(IF(COUNTIF($L$5,$H$7:$H$3066)*COUNTIF($L$5,$I$7:$I$3066),MATCH(ROW($A$7:$A$3066),ROW($A$7:$A$3066)),""),ROWS($B$1:E765)),COLUMNS($A$1:E767))</f>
        <v>#NUM!</v>
      </c>
      <c r="O771" t="e">
        <f t="array" ref="O771">INDEX($A$7:$F$3066,SMALL(IF(COUNTIF($L$5,$H$7:$H$3066)*COUNTIF($L$5,$I$7:$I$3066),MATCH(ROW($A$7:$A$3066),ROW($A$7:$A$3066)),""),ROWS($B$1:F765)),COLUMNS($A$1:F767))</f>
        <v>#NUM!</v>
      </c>
    </row>
    <row r="772" spans="1:15">
      <c r="A772" s="1">
        <f>'ScienceDirect - Initial'!A775</f>
        <v>0</v>
      </c>
      <c r="B772" s="1">
        <f>'ScienceDirect - Initial'!B775</f>
        <v>2007</v>
      </c>
      <c r="C772" s="1" t="str">
        <f>'ScienceDirect - Initial'!C775</f>
        <v>Micali, Nadia; Treasure, Janet; Simonoff, Emily</v>
      </c>
      <c r="D772" s="1" t="str">
        <f>'ScienceDirect - Initial'!D775</f>
        <v>Eating disorders symptoms in pregnancy: A longitudinal study of women with recent and past eating disorders and obesity</v>
      </c>
      <c r="E772" s="1" t="str">
        <f>'ScienceDirect - Initial'!E775</f>
        <v>Journal of Psychosomatic Research</v>
      </c>
      <c r="F772" s="1">
        <f>'ScienceDirect - Initial'!F775</f>
        <v>0</v>
      </c>
      <c r="H772" s="1">
        <v>0</v>
      </c>
      <c r="I772" s="1">
        <v>0</v>
      </c>
      <c r="J772" t="b">
        <f t="shared" si="11"/>
        <v>1</v>
      </c>
      <c r="K772" t="e">
        <f t="array" ref="K772">INDEX($A$7:$F$3066,SMALL(IF(COUNTIF($L$5,$H$7:$H$3066)*COUNTIF($L$5,$I$7:$I$3066),MATCH(ROW($A$7:$A$3066),ROW($A$7:$A$3066)),""),ROWS($B$1:B766)),COLUMNS($A$1:B768))</f>
        <v>#NUM!</v>
      </c>
      <c r="L772" t="e">
        <f t="array" ref="L772">INDEX($A$7:$F$3066,SMALL(IF(COUNTIF($L$5,$H$7:$H$3066)*COUNTIF($L$5,$I$7:$I$3066),MATCH(ROW($A$7:$A$3066),ROW($A$7:$A$3066)),""),ROWS($B$1:C766)),COLUMNS($A$1:C768))</f>
        <v>#NUM!</v>
      </c>
      <c r="M772" t="e">
        <f t="array" ref="M772">INDEX($A$7:$F$3066,SMALL(IF(COUNTIF($L$5,$H$7:$H$3066)*COUNTIF($L$5,$I$7:$I$3066),MATCH(ROW($A$7:$A$3066),ROW($A$7:$A$3066)),""),ROWS($B$1:D766)),COLUMNS($A$1:D768))</f>
        <v>#NUM!</v>
      </c>
      <c r="N772" t="e">
        <f t="array" ref="N772">INDEX($A$7:$F$3066,SMALL(IF(COUNTIF($L$5,$H$7:$H$3066)*COUNTIF($L$5,$I$7:$I$3066),MATCH(ROW($A$7:$A$3066),ROW($A$7:$A$3066)),""),ROWS($B$1:E766)),COLUMNS($A$1:E768))</f>
        <v>#NUM!</v>
      </c>
      <c r="O772" t="e">
        <f t="array" ref="O772">INDEX($A$7:$F$3066,SMALL(IF(COUNTIF($L$5,$H$7:$H$3066)*COUNTIF($L$5,$I$7:$I$3066),MATCH(ROW($A$7:$A$3066),ROW($A$7:$A$3066)),""),ROWS($B$1:F766)),COLUMNS($A$1:F768))</f>
        <v>#NUM!</v>
      </c>
    </row>
    <row r="773" spans="1:15">
      <c r="A773" s="1">
        <f>'ScienceDirect - Initial'!A776</f>
        <v>0</v>
      </c>
      <c r="B773" s="1">
        <f>'ScienceDirect - Initial'!B776</f>
        <v>2003</v>
      </c>
      <c r="C773" s="1" t="str">
        <f>'ScienceDirect - Initial'!C776</f>
        <v>Carter, Frances A; McIntosh, Virginia V.W; Joyce, Peter R; Frampton, Christopher M; Bulik, Cynthia M</v>
      </c>
      <c r="D773" s="1" t="str">
        <f>'ScienceDirect - Initial'!D776</f>
        <v>Bulimia nervosa, childbirth, and psychopathology</v>
      </c>
      <c r="E773" s="1" t="str">
        <f>'ScienceDirect - Initial'!E776</f>
        <v>Journal of Psychosomatic Research</v>
      </c>
      <c r="F773" s="1">
        <f>'ScienceDirect - Initial'!F776</f>
        <v>0</v>
      </c>
      <c r="H773" s="1">
        <v>0</v>
      </c>
      <c r="I773" s="1">
        <v>0</v>
      </c>
      <c r="J773" t="b">
        <f t="shared" si="11"/>
        <v>1</v>
      </c>
      <c r="K773" t="e">
        <f t="array" ref="K773">INDEX($A$7:$F$3066,SMALL(IF(COUNTIF($L$5,$H$7:$H$3066)*COUNTIF($L$5,$I$7:$I$3066),MATCH(ROW($A$7:$A$3066),ROW($A$7:$A$3066)),""),ROWS($B$1:B767)),COLUMNS($A$1:B769))</f>
        <v>#NUM!</v>
      </c>
      <c r="L773" t="e">
        <f t="array" ref="L773">INDEX($A$7:$F$3066,SMALL(IF(COUNTIF($L$5,$H$7:$H$3066)*COUNTIF($L$5,$I$7:$I$3066),MATCH(ROW($A$7:$A$3066),ROW($A$7:$A$3066)),""),ROWS($B$1:C767)),COLUMNS($A$1:C769))</f>
        <v>#NUM!</v>
      </c>
      <c r="M773" t="e">
        <f t="array" ref="M773">INDEX($A$7:$F$3066,SMALL(IF(COUNTIF($L$5,$H$7:$H$3066)*COUNTIF($L$5,$I$7:$I$3066),MATCH(ROW($A$7:$A$3066),ROW($A$7:$A$3066)),""),ROWS($B$1:D767)),COLUMNS($A$1:D769))</f>
        <v>#NUM!</v>
      </c>
      <c r="N773" t="e">
        <f t="array" ref="N773">INDEX($A$7:$F$3066,SMALL(IF(COUNTIF($L$5,$H$7:$H$3066)*COUNTIF($L$5,$I$7:$I$3066),MATCH(ROW($A$7:$A$3066),ROW($A$7:$A$3066)),""),ROWS($B$1:E767)),COLUMNS($A$1:E769))</f>
        <v>#NUM!</v>
      </c>
      <c r="O773" t="e">
        <f t="array" ref="O773">INDEX($A$7:$F$3066,SMALL(IF(COUNTIF($L$5,$H$7:$H$3066)*COUNTIF($L$5,$I$7:$I$3066),MATCH(ROW($A$7:$A$3066),ROW($A$7:$A$3066)),""),ROWS($B$1:F767)),COLUMNS($A$1:F769))</f>
        <v>#NUM!</v>
      </c>
    </row>
    <row r="774" spans="1:15">
      <c r="A774" s="1">
        <f>'ScienceDirect - Initial'!A777</f>
        <v>0</v>
      </c>
      <c r="B774" s="1">
        <f>'ScienceDirect - Initial'!B777</f>
        <v>2019</v>
      </c>
      <c r="C774" s="1" t="str">
        <f>'ScienceDirect - Initial'!C777</f>
        <v>Melenotte, Cléa; Drancourt, Michel; Gorvel, Jean Pierre; Mège, Jean Louis; Raoult, Didier</v>
      </c>
      <c r="D774" s="1" t="str">
        <f>'ScienceDirect - Initial'!D777</f>
        <v>Post-bacterial infection chronic fatigue syndrome is not a latent infection</v>
      </c>
      <c r="E774" s="1" t="str">
        <f>'ScienceDirect - Initial'!E777</f>
        <v>Maladie de Lyme</v>
      </c>
      <c r="F774" s="1">
        <f>'ScienceDirect - Initial'!F777</f>
        <v>0</v>
      </c>
      <c r="H774" s="1">
        <v>0</v>
      </c>
      <c r="I774" s="1">
        <v>0</v>
      </c>
      <c r="J774" t="b">
        <f t="shared" si="11"/>
        <v>1</v>
      </c>
      <c r="K774" t="e">
        <f t="array" ref="K774">INDEX($A$7:$F$3066,SMALL(IF(COUNTIF($L$5,$H$7:$H$3066)*COUNTIF($L$5,$I$7:$I$3066),MATCH(ROW($A$7:$A$3066),ROW($A$7:$A$3066)),""),ROWS($B$1:B768)),COLUMNS($A$1:B770))</f>
        <v>#NUM!</v>
      </c>
      <c r="L774" t="e">
        <f t="array" ref="L774">INDEX($A$7:$F$3066,SMALL(IF(COUNTIF($L$5,$H$7:$H$3066)*COUNTIF($L$5,$I$7:$I$3066),MATCH(ROW($A$7:$A$3066),ROW($A$7:$A$3066)),""),ROWS($B$1:C768)),COLUMNS($A$1:C770))</f>
        <v>#NUM!</v>
      </c>
      <c r="M774" t="e">
        <f t="array" ref="M774">INDEX($A$7:$F$3066,SMALL(IF(COUNTIF($L$5,$H$7:$H$3066)*COUNTIF($L$5,$I$7:$I$3066),MATCH(ROW($A$7:$A$3066),ROW($A$7:$A$3066)),""),ROWS($B$1:D768)),COLUMNS($A$1:D770))</f>
        <v>#NUM!</v>
      </c>
      <c r="N774" t="e">
        <f t="array" ref="N774">INDEX($A$7:$F$3066,SMALL(IF(COUNTIF($L$5,$H$7:$H$3066)*COUNTIF($L$5,$I$7:$I$3066),MATCH(ROW($A$7:$A$3066),ROW($A$7:$A$3066)),""),ROWS($B$1:E768)),COLUMNS($A$1:E770))</f>
        <v>#NUM!</v>
      </c>
      <c r="O774" t="e">
        <f t="array" ref="O774">INDEX($A$7:$F$3066,SMALL(IF(COUNTIF($L$5,$H$7:$H$3066)*COUNTIF($L$5,$I$7:$I$3066),MATCH(ROW($A$7:$A$3066),ROW($A$7:$A$3066)),""),ROWS($B$1:F768)),COLUMNS($A$1:F770))</f>
        <v>#NUM!</v>
      </c>
    </row>
    <row r="775" spans="1:15">
      <c r="A775" s="1">
        <f>'ScienceDirect - Initial'!A778</f>
        <v>0</v>
      </c>
      <c r="B775" s="1">
        <f>'ScienceDirect - Initial'!B778</f>
        <v>1980</v>
      </c>
      <c r="C775" s="1" t="str">
        <f>'ScienceDirect - Initial'!C778</f>
        <v>GRAYSON, DONALD K.</v>
      </c>
      <c r="D775" s="1" t="str">
        <f>'ScienceDirect - Initial'!D778</f>
        <v>8 - Vicissitudes and Overkill: The Development of Explanations of Pleistocene Extinctions</v>
      </c>
      <c r="E775" s="1" t="str">
        <f>'ScienceDirect - Initial'!E778</f>
        <v>Advances in Archaeological Method and Theory</v>
      </c>
      <c r="F775" s="1" t="str">
        <f>'ScienceDirect - Initial'!F778</f>
        <v>978-0-12-003103-0</v>
      </c>
      <c r="H775" s="1">
        <v>0</v>
      </c>
      <c r="I775" s="1">
        <v>0</v>
      </c>
      <c r="J775" t="b">
        <f t="shared" si="11"/>
        <v>1</v>
      </c>
      <c r="K775" t="e">
        <f t="array" ref="K775">INDEX($A$7:$F$3066,SMALL(IF(COUNTIF($L$5,$H$7:$H$3066)*COUNTIF($L$5,$I$7:$I$3066),MATCH(ROW($A$7:$A$3066),ROW($A$7:$A$3066)),""),ROWS($B$1:B769)),COLUMNS($A$1:B771))</f>
        <v>#NUM!</v>
      </c>
      <c r="L775" t="e">
        <f t="array" ref="L775">INDEX($A$7:$F$3066,SMALL(IF(COUNTIF($L$5,$H$7:$H$3066)*COUNTIF($L$5,$I$7:$I$3066),MATCH(ROW($A$7:$A$3066),ROW($A$7:$A$3066)),""),ROWS($B$1:C769)),COLUMNS($A$1:C771))</f>
        <v>#NUM!</v>
      </c>
      <c r="M775" t="e">
        <f t="array" ref="M775">INDEX($A$7:$F$3066,SMALL(IF(COUNTIF($L$5,$H$7:$H$3066)*COUNTIF($L$5,$I$7:$I$3066),MATCH(ROW($A$7:$A$3066),ROW($A$7:$A$3066)),""),ROWS($B$1:D769)),COLUMNS($A$1:D771))</f>
        <v>#NUM!</v>
      </c>
      <c r="N775" t="e">
        <f t="array" ref="N775">INDEX($A$7:$F$3066,SMALL(IF(COUNTIF($L$5,$H$7:$H$3066)*COUNTIF($L$5,$I$7:$I$3066),MATCH(ROW($A$7:$A$3066),ROW($A$7:$A$3066)),""),ROWS($B$1:E769)),COLUMNS($A$1:E771))</f>
        <v>#NUM!</v>
      </c>
      <c r="O775" t="e">
        <f t="array" ref="O775">INDEX($A$7:$F$3066,SMALL(IF(COUNTIF($L$5,$H$7:$H$3066)*COUNTIF($L$5,$I$7:$I$3066),MATCH(ROW($A$7:$A$3066),ROW($A$7:$A$3066)),""),ROWS($B$1:F769)),COLUMNS($A$1:F771))</f>
        <v>#NUM!</v>
      </c>
    </row>
    <row r="776" spans="1:15">
      <c r="A776" s="1">
        <f>'ScienceDirect - Initial'!A779</f>
        <v>0</v>
      </c>
      <c r="B776" s="1">
        <f>'ScienceDirect - Initial'!B779</f>
        <v>1977</v>
      </c>
      <c r="C776" s="1" t="str">
        <f>'ScienceDirect - Initial'!C779</f>
        <v>Rosen, Alexander C.; Rehm, Lynn P.</v>
      </c>
      <c r="D776" s="1" t="str">
        <f>'ScienceDirect - Initial'!D779</f>
        <v>Long term follow-up in two cases of transvestism treated with aversion therapy</v>
      </c>
      <c r="E776" s="1" t="str">
        <f>'ScienceDirect - Initial'!E779</f>
        <v>Journal of Behavior Therapy and Experimental Psychiatry</v>
      </c>
      <c r="F776" s="1">
        <f>'ScienceDirect - Initial'!F779</f>
        <v>0</v>
      </c>
      <c r="H776" s="1">
        <v>0</v>
      </c>
      <c r="I776" s="1">
        <v>0</v>
      </c>
      <c r="J776" t="b">
        <f t="shared" ref="J776:J839" si="12">IF(ISBLANK(I776),FALSE,IF(EXACT(H776, I776),TRUE,FALSE))</f>
        <v>1</v>
      </c>
      <c r="K776" t="e">
        <f t="array" ref="K776">INDEX($A$7:$F$3066,SMALL(IF(COUNTIF($L$5,$H$7:$H$3066)*COUNTIF($L$5,$I$7:$I$3066),MATCH(ROW($A$7:$A$3066),ROW($A$7:$A$3066)),""),ROWS($B$1:B770)),COLUMNS($A$1:B772))</f>
        <v>#NUM!</v>
      </c>
      <c r="L776" t="e">
        <f t="array" ref="L776">INDEX($A$7:$F$3066,SMALL(IF(COUNTIF($L$5,$H$7:$H$3066)*COUNTIF($L$5,$I$7:$I$3066),MATCH(ROW($A$7:$A$3066),ROW($A$7:$A$3066)),""),ROWS($B$1:C770)),COLUMNS($A$1:C772))</f>
        <v>#NUM!</v>
      </c>
      <c r="M776" t="e">
        <f t="array" ref="M776">INDEX($A$7:$F$3066,SMALL(IF(COUNTIF($L$5,$H$7:$H$3066)*COUNTIF($L$5,$I$7:$I$3066),MATCH(ROW($A$7:$A$3066),ROW($A$7:$A$3066)),""),ROWS($B$1:D770)),COLUMNS($A$1:D772))</f>
        <v>#NUM!</v>
      </c>
      <c r="N776" t="e">
        <f t="array" ref="N776">INDEX($A$7:$F$3066,SMALL(IF(COUNTIF($L$5,$H$7:$H$3066)*COUNTIF($L$5,$I$7:$I$3066),MATCH(ROW($A$7:$A$3066),ROW($A$7:$A$3066)),""),ROWS($B$1:E770)),COLUMNS($A$1:E772))</f>
        <v>#NUM!</v>
      </c>
      <c r="O776" t="e">
        <f t="array" ref="O776">INDEX($A$7:$F$3066,SMALL(IF(COUNTIF($L$5,$H$7:$H$3066)*COUNTIF($L$5,$I$7:$I$3066),MATCH(ROW($A$7:$A$3066),ROW($A$7:$A$3066)),""),ROWS($B$1:F770)),COLUMNS($A$1:F772))</f>
        <v>#NUM!</v>
      </c>
    </row>
    <row r="777" spans="1:15">
      <c r="A777" s="1">
        <f>'ScienceDirect - Initial'!A780</f>
        <v>0</v>
      </c>
      <c r="B777" s="1">
        <f>'ScienceDirect - Initial'!B780</f>
        <v>2007</v>
      </c>
      <c r="C777" s="1" t="str">
        <f>'ScienceDirect - Initial'!C780</f>
        <v>Sullivan, Sheena G.; Wu, Zunyou</v>
      </c>
      <c r="D777" s="1" t="str">
        <f>'ScienceDirect - Initial'!D780</f>
        <v>Rapid scale up of harm reduction in China</v>
      </c>
      <c r="E777" s="1" t="str">
        <f>'ScienceDirect - Initial'!E780</f>
        <v>Harm Reduction -- Coming of Age</v>
      </c>
      <c r="F777" s="1">
        <f>'ScienceDirect - Initial'!F780</f>
        <v>0</v>
      </c>
      <c r="H777" s="1">
        <v>0</v>
      </c>
      <c r="I777" s="1">
        <v>0</v>
      </c>
      <c r="J777" t="b">
        <f t="shared" si="12"/>
        <v>1</v>
      </c>
      <c r="K777" t="e">
        <f t="array" ref="K777">INDEX($A$7:$F$3066,SMALL(IF(COUNTIF($L$5,$H$7:$H$3066)*COUNTIF($L$5,$I$7:$I$3066),MATCH(ROW($A$7:$A$3066),ROW($A$7:$A$3066)),""),ROWS($B$1:B771)),COLUMNS($A$1:B773))</f>
        <v>#NUM!</v>
      </c>
      <c r="L777" t="e">
        <f t="array" ref="L777">INDEX($A$7:$F$3066,SMALL(IF(COUNTIF($L$5,$H$7:$H$3066)*COUNTIF($L$5,$I$7:$I$3066),MATCH(ROW($A$7:$A$3066),ROW($A$7:$A$3066)),""),ROWS($B$1:C771)),COLUMNS($A$1:C773))</f>
        <v>#NUM!</v>
      </c>
      <c r="M777" t="e">
        <f t="array" ref="M777">INDEX($A$7:$F$3066,SMALL(IF(COUNTIF($L$5,$H$7:$H$3066)*COUNTIF($L$5,$I$7:$I$3066),MATCH(ROW($A$7:$A$3066),ROW($A$7:$A$3066)),""),ROWS($B$1:D771)),COLUMNS($A$1:D773))</f>
        <v>#NUM!</v>
      </c>
      <c r="N777" t="e">
        <f t="array" ref="N777">INDEX($A$7:$F$3066,SMALL(IF(COUNTIF($L$5,$H$7:$H$3066)*COUNTIF($L$5,$I$7:$I$3066),MATCH(ROW($A$7:$A$3066),ROW($A$7:$A$3066)),""),ROWS($B$1:E771)),COLUMNS($A$1:E773))</f>
        <v>#NUM!</v>
      </c>
      <c r="O777" t="e">
        <f t="array" ref="O777">INDEX($A$7:$F$3066,SMALL(IF(COUNTIF($L$5,$H$7:$H$3066)*COUNTIF($L$5,$I$7:$I$3066),MATCH(ROW($A$7:$A$3066),ROW($A$7:$A$3066)),""),ROWS($B$1:F771)),COLUMNS($A$1:F773))</f>
        <v>#NUM!</v>
      </c>
    </row>
    <row r="778" spans="1:15">
      <c r="A778" s="1">
        <f>'ScienceDirect - Initial'!A781</f>
        <v>0</v>
      </c>
      <c r="B778" s="1">
        <f>'ScienceDirect - Initial'!B781</f>
        <v>2007</v>
      </c>
      <c r="C778" s="1" t="str">
        <f>'ScienceDirect - Initial'!C781</f>
        <v>Li, Ting-Kai; Volkow, Nora D.; Baler, Ruben D.; Egli, Mark</v>
      </c>
      <c r="D778" s="1" t="str">
        <f>'ScienceDirect - Initial'!D781</f>
        <v>The Biological Bases of Nicotine and Alcohol Co-Addiction</v>
      </c>
      <c r="E778" s="1" t="str">
        <f>'ScienceDirect - Initial'!E781</f>
        <v>Biological Psychiatry</v>
      </c>
      <c r="F778" s="1">
        <f>'ScienceDirect - Initial'!F781</f>
        <v>0</v>
      </c>
      <c r="H778" s="1">
        <v>0</v>
      </c>
      <c r="I778" s="1">
        <v>0</v>
      </c>
      <c r="J778" t="b">
        <f t="shared" si="12"/>
        <v>1</v>
      </c>
      <c r="K778" t="e">
        <f t="array" ref="K778">INDEX($A$7:$F$3066,SMALL(IF(COUNTIF($L$5,$H$7:$H$3066)*COUNTIF($L$5,$I$7:$I$3066),MATCH(ROW($A$7:$A$3066),ROW($A$7:$A$3066)),""),ROWS($B$1:B772)),COLUMNS($A$1:B774))</f>
        <v>#NUM!</v>
      </c>
      <c r="L778" t="e">
        <f t="array" ref="L778">INDEX($A$7:$F$3066,SMALL(IF(COUNTIF($L$5,$H$7:$H$3066)*COUNTIF($L$5,$I$7:$I$3066),MATCH(ROW($A$7:$A$3066),ROW($A$7:$A$3066)),""),ROWS($B$1:C772)),COLUMNS($A$1:C774))</f>
        <v>#NUM!</v>
      </c>
      <c r="M778" t="e">
        <f t="array" ref="M778">INDEX($A$7:$F$3066,SMALL(IF(COUNTIF($L$5,$H$7:$H$3066)*COUNTIF($L$5,$I$7:$I$3066),MATCH(ROW($A$7:$A$3066),ROW($A$7:$A$3066)),""),ROWS($B$1:D772)),COLUMNS($A$1:D774))</f>
        <v>#NUM!</v>
      </c>
      <c r="N778" t="e">
        <f t="array" ref="N778">INDEX($A$7:$F$3066,SMALL(IF(COUNTIF($L$5,$H$7:$H$3066)*COUNTIF($L$5,$I$7:$I$3066),MATCH(ROW($A$7:$A$3066),ROW($A$7:$A$3066)),""),ROWS($B$1:E772)),COLUMNS($A$1:E774))</f>
        <v>#NUM!</v>
      </c>
      <c r="O778" t="e">
        <f t="array" ref="O778">INDEX($A$7:$F$3066,SMALL(IF(COUNTIF($L$5,$H$7:$H$3066)*COUNTIF($L$5,$I$7:$I$3066),MATCH(ROW($A$7:$A$3066),ROW($A$7:$A$3066)),""),ROWS($B$1:F772)),COLUMNS($A$1:F774))</f>
        <v>#NUM!</v>
      </c>
    </row>
    <row r="779" spans="1:15">
      <c r="A779" s="1">
        <f>'ScienceDirect - Initial'!A782</f>
        <v>0</v>
      </c>
      <c r="B779" s="1">
        <f>'ScienceDirect - Initial'!B782</f>
        <v>2017</v>
      </c>
      <c r="C779" s="1" t="str">
        <f>'ScienceDirect - Initial'!C782</f>
        <v>Gilbert, D.G.; Pergadia, M.L.</v>
      </c>
      <c r="D779" s="1" t="str">
        <f>'ScienceDirect - Initial'!D782</f>
        <v>Chapter 17 - Nicotine Withdrawal and Depression: Clinical Studies—A Four-Factor Model for More Accurate Characterization</v>
      </c>
      <c r="E779" s="1" t="str">
        <f>'ScienceDirect - Initial'!E782</f>
        <v>Negative Affective States and Cognitive Impairments in Nicotine Dependence</v>
      </c>
      <c r="F779" s="1" t="str">
        <f>'ScienceDirect - Initial'!F782</f>
        <v>978-0-12-802574-1</v>
      </c>
      <c r="H779" s="1">
        <v>0</v>
      </c>
      <c r="I779" s="1">
        <v>0</v>
      </c>
      <c r="J779" t="b">
        <f t="shared" si="12"/>
        <v>1</v>
      </c>
      <c r="K779" t="e">
        <f t="array" ref="K779">INDEX($A$7:$F$3066,SMALL(IF(COUNTIF($L$5,$H$7:$H$3066)*COUNTIF($L$5,$I$7:$I$3066),MATCH(ROW($A$7:$A$3066),ROW($A$7:$A$3066)),""),ROWS($B$1:B773)),COLUMNS($A$1:B775))</f>
        <v>#NUM!</v>
      </c>
      <c r="L779" t="e">
        <f t="array" ref="L779">INDEX($A$7:$F$3066,SMALL(IF(COUNTIF($L$5,$H$7:$H$3066)*COUNTIF($L$5,$I$7:$I$3066),MATCH(ROW($A$7:$A$3066),ROW($A$7:$A$3066)),""),ROWS($B$1:C773)),COLUMNS($A$1:C775))</f>
        <v>#NUM!</v>
      </c>
      <c r="M779" t="e">
        <f t="array" ref="M779">INDEX($A$7:$F$3066,SMALL(IF(COUNTIF($L$5,$H$7:$H$3066)*COUNTIF($L$5,$I$7:$I$3066),MATCH(ROW($A$7:$A$3066),ROW($A$7:$A$3066)),""),ROWS($B$1:D773)),COLUMNS($A$1:D775))</f>
        <v>#NUM!</v>
      </c>
      <c r="N779" t="e">
        <f t="array" ref="N779">INDEX($A$7:$F$3066,SMALL(IF(COUNTIF($L$5,$H$7:$H$3066)*COUNTIF($L$5,$I$7:$I$3066),MATCH(ROW($A$7:$A$3066),ROW($A$7:$A$3066)),""),ROWS($B$1:E773)),COLUMNS($A$1:E775))</f>
        <v>#NUM!</v>
      </c>
      <c r="O779" t="e">
        <f t="array" ref="O779">INDEX($A$7:$F$3066,SMALL(IF(COUNTIF($L$5,$H$7:$H$3066)*COUNTIF($L$5,$I$7:$I$3066),MATCH(ROW($A$7:$A$3066),ROW($A$7:$A$3066)),""),ROWS($B$1:F773)),COLUMNS($A$1:F775))</f>
        <v>#NUM!</v>
      </c>
    </row>
    <row r="780" spans="1:15">
      <c r="A780" s="1">
        <f>'ScienceDirect - Initial'!A783</f>
        <v>0</v>
      </c>
      <c r="B780" s="1">
        <f>'ScienceDirect - Initial'!B783</f>
        <v>2011</v>
      </c>
      <c r="C780" s="1" t="str">
        <f>'ScienceDirect - Initial'!C783</f>
        <v>Halberstadt, Adam L.; Geyer, Mark A.</v>
      </c>
      <c r="D780" s="1" t="str">
        <f>'ScienceDirect - Initial'!D783</f>
        <v>Multiple receptors contribute to the behavioral effects of indoleamine hallucinogens</v>
      </c>
      <c r="E780" s="1" t="str">
        <f>'ScienceDirect - Initial'!E783</f>
        <v>Serotonin: The New Wave</v>
      </c>
      <c r="F780" s="1">
        <f>'ScienceDirect - Initial'!F783</f>
        <v>0</v>
      </c>
      <c r="H780" s="1">
        <v>0</v>
      </c>
      <c r="I780" s="1">
        <v>0</v>
      </c>
      <c r="J780" t="b">
        <f t="shared" si="12"/>
        <v>1</v>
      </c>
      <c r="K780" t="e">
        <f t="array" ref="K780">INDEX($A$7:$F$3066,SMALL(IF(COUNTIF($L$5,$H$7:$H$3066)*COUNTIF($L$5,$I$7:$I$3066),MATCH(ROW($A$7:$A$3066),ROW($A$7:$A$3066)),""),ROWS($B$1:B774)),COLUMNS($A$1:B776))</f>
        <v>#NUM!</v>
      </c>
      <c r="L780" t="e">
        <f t="array" ref="L780">INDEX($A$7:$F$3066,SMALL(IF(COUNTIF($L$5,$H$7:$H$3066)*COUNTIF($L$5,$I$7:$I$3066),MATCH(ROW($A$7:$A$3066),ROW($A$7:$A$3066)),""),ROWS($B$1:C774)),COLUMNS($A$1:C776))</f>
        <v>#NUM!</v>
      </c>
      <c r="M780" t="e">
        <f t="array" ref="M780">INDEX($A$7:$F$3066,SMALL(IF(COUNTIF($L$5,$H$7:$H$3066)*COUNTIF($L$5,$I$7:$I$3066),MATCH(ROW($A$7:$A$3066),ROW($A$7:$A$3066)),""),ROWS($B$1:D774)),COLUMNS($A$1:D776))</f>
        <v>#NUM!</v>
      </c>
      <c r="N780" t="e">
        <f t="array" ref="N780">INDEX($A$7:$F$3066,SMALL(IF(COUNTIF($L$5,$H$7:$H$3066)*COUNTIF($L$5,$I$7:$I$3066),MATCH(ROW($A$7:$A$3066),ROW($A$7:$A$3066)),""),ROWS($B$1:E774)),COLUMNS($A$1:E776))</f>
        <v>#NUM!</v>
      </c>
      <c r="O780" t="e">
        <f t="array" ref="O780">INDEX($A$7:$F$3066,SMALL(IF(COUNTIF($L$5,$H$7:$H$3066)*COUNTIF($L$5,$I$7:$I$3066),MATCH(ROW($A$7:$A$3066),ROW($A$7:$A$3066)),""),ROWS($B$1:F774)),COLUMNS($A$1:F776))</f>
        <v>#NUM!</v>
      </c>
    </row>
    <row r="781" spans="1:15">
      <c r="A781" s="1">
        <f>'ScienceDirect - Initial'!A784</f>
        <v>0</v>
      </c>
      <c r="B781" s="1">
        <f>'ScienceDirect - Initial'!B784</f>
        <v>2020</v>
      </c>
      <c r="C781" s="1" t="str">
        <f>'ScienceDirect - Initial'!C784</f>
        <v>Rapport, Mark D.; Eckrich, Samuel J.; Calub, Catrina; Friedman, Lauren M.</v>
      </c>
      <c r="D781" s="1" t="str">
        <f>'ScienceDirect - Initial'!D784</f>
        <v>Chapter 8 - Executive function training for children with attention-deficit/hyperactivity disorder</v>
      </c>
      <c r="E781" s="1" t="str">
        <f>'ScienceDirect - Initial'!E784</f>
        <v>The Clinical Guide to Assessment and Treatment of Childhood Learning and Attention Problems</v>
      </c>
      <c r="F781" s="1" t="str">
        <f>'ScienceDirect - Initial'!F784</f>
        <v>978-0-12-815755-8</v>
      </c>
      <c r="H781" s="1">
        <v>0</v>
      </c>
      <c r="I781" s="1">
        <v>0</v>
      </c>
      <c r="J781" t="b">
        <f t="shared" si="12"/>
        <v>1</v>
      </c>
      <c r="K781" t="e">
        <f t="array" ref="K781">INDEX($A$7:$F$3066,SMALL(IF(COUNTIF($L$5,$H$7:$H$3066)*COUNTIF($L$5,$I$7:$I$3066),MATCH(ROW($A$7:$A$3066),ROW($A$7:$A$3066)),""),ROWS($B$1:B775)),COLUMNS($A$1:B777))</f>
        <v>#NUM!</v>
      </c>
      <c r="L781" t="e">
        <f t="array" ref="L781">INDEX($A$7:$F$3066,SMALL(IF(COUNTIF($L$5,$H$7:$H$3066)*COUNTIF($L$5,$I$7:$I$3066),MATCH(ROW($A$7:$A$3066),ROW($A$7:$A$3066)),""),ROWS($B$1:C775)),COLUMNS($A$1:C777))</f>
        <v>#NUM!</v>
      </c>
      <c r="M781" t="e">
        <f t="array" ref="M781">INDEX($A$7:$F$3066,SMALL(IF(COUNTIF($L$5,$H$7:$H$3066)*COUNTIF($L$5,$I$7:$I$3066),MATCH(ROW($A$7:$A$3066),ROW($A$7:$A$3066)),""),ROWS($B$1:D775)),COLUMNS($A$1:D777))</f>
        <v>#NUM!</v>
      </c>
      <c r="N781" t="e">
        <f t="array" ref="N781">INDEX($A$7:$F$3066,SMALL(IF(COUNTIF($L$5,$H$7:$H$3066)*COUNTIF($L$5,$I$7:$I$3066),MATCH(ROW($A$7:$A$3066),ROW($A$7:$A$3066)),""),ROWS($B$1:E775)),COLUMNS($A$1:E777))</f>
        <v>#NUM!</v>
      </c>
      <c r="O781" t="e">
        <f t="array" ref="O781">INDEX($A$7:$F$3066,SMALL(IF(COUNTIF($L$5,$H$7:$H$3066)*COUNTIF($L$5,$I$7:$I$3066),MATCH(ROW($A$7:$A$3066),ROW($A$7:$A$3066)),""),ROWS($B$1:F775)),COLUMNS($A$1:F777))</f>
        <v>#NUM!</v>
      </c>
    </row>
    <row r="782" spans="1:15">
      <c r="A782" s="1">
        <f>'ScienceDirect - Initial'!A785</f>
        <v>0</v>
      </c>
      <c r="B782" s="1">
        <f>'ScienceDirect - Initial'!B785</f>
        <v>2011</v>
      </c>
      <c r="C782" s="1" t="str">
        <f>'ScienceDirect - Initial'!C785</f>
        <v>Mohomane, S.M.; Djokovic, V.; Thomas, S.; Luyt, A.S.</v>
      </c>
      <c r="D782" s="1" t="str">
        <f>'ScienceDirect - Initial'!D785</f>
        <v>Polychloroprene nanocomposites filled with different organically modified clays: Morphology, thermal degradation and stress relaxation behaviour</v>
      </c>
      <c r="E782" s="1" t="str">
        <f>'ScienceDirect - Initial'!E785</f>
        <v>Polymer Testing</v>
      </c>
      <c r="F782" s="1">
        <f>'ScienceDirect - Initial'!F785</f>
        <v>0</v>
      </c>
      <c r="H782" s="1">
        <v>0</v>
      </c>
      <c r="I782" s="1">
        <v>0</v>
      </c>
      <c r="J782" t="b">
        <f t="shared" si="12"/>
        <v>1</v>
      </c>
      <c r="K782" t="e">
        <f t="array" ref="K782">INDEX($A$7:$F$3066,SMALL(IF(COUNTIF($L$5,$H$7:$H$3066)*COUNTIF($L$5,$I$7:$I$3066),MATCH(ROW($A$7:$A$3066),ROW($A$7:$A$3066)),""),ROWS($B$1:B776)),COLUMNS($A$1:B778))</f>
        <v>#NUM!</v>
      </c>
      <c r="L782" t="e">
        <f t="array" ref="L782">INDEX($A$7:$F$3066,SMALL(IF(COUNTIF($L$5,$H$7:$H$3066)*COUNTIF($L$5,$I$7:$I$3066),MATCH(ROW($A$7:$A$3066),ROW($A$7:$A$3066)),""),ROWS($B$1:C776)),COLUMNS($A$1:C778))</f>
        <v>#NUM!</v>
      </c>
      <c r="M782" t="e">
        <f t="array" ref="M782">INDEX($A$7:$F$3066,SMALL(IF(COUNTIF($L$5,$H$7:$H$3066)*COUNTIF($L$5,$I$7:$I$3066),MATCH(ROW($A$7:$A$3066),ROW($A$7:$A$3066)),""),ROWS($B$1:D776)),COLUMNS($A$1:D778))</f>
        <v>#NUM!</v>
      </c>
      <c r="N782" t="e">
        <f t="array" ref="N782">INDEX($A$7:$F$3066,SMALL(IF(COUNTIF($L$5,$H$7:$H$3066)*COUNTIF($L$5,$I$7:$I$3066),MATCH(ROW($A$7:$A$3066),ROW($A$7:$A$3066)),""),ROWS($B$1:E776)),COLUMNS($A$1:E778))</f>
        <v>#NUM!</v>
      </c>
      <c r="O782" t="e">
        <f t="array" ref="O782">INDEX($A$7:$F$3066,SMALL(IF(COUNTIF($L$5,$H$7:$H$3066)*COUNTIF($L$5,$I$7:$I$3066),MATCH(ROW($A$7:$A$3066),ROW($A$7:$A$3066)),""),ROWS($B$1:F776)),COLUMNS($A$1:F778))</f>
        <v>#NUM!</v>
      </c>
    </row>
    <row r="783" spans="1:15">
      <c r="A783" s="1">
        <f>'ScienceDirect - Initial'!A786</f>
        <v>0</v>
      </c>
      <c r="B783" s="1">
        <f>'ScienceDirect - Initial'!B786</f>
        <v>1996</v>
      </c>
      <c r="C783" s="1" t="str">
        <f>'ScienceDirect - Initial'!C786</f>
        <v>Gubler, Duane J.; Clark, Gary G.</v>
      </c>
      <c r="D783" s="1" t="str">
        <f>'ScienceDirect - Initial'!D786</f>
        <v>Community involvement in the control of Aedes aegypti</v>
      </c>
      <c r="E783" s="1" t="str">
        <f>'ScienceDirect - Initial'!E786</f>
        <v>Community participation in the control of tropical diseases</v>
      </c>
      <c r="F783" s="1">
        <f>'ScienceDirect - Initial'!F786</f>
        <v>0</v>
      </c>
      <c r="H783" s="1">
        <v>0</v>
      </c>
      <c r="I783" s="1">
        <v>0</v>
      </c>
      <c r="J783" t="b">
        <f t="shared" si="12"/>
        <v>1</v>
      </c>
      <c r="K783" t="e">
        <f t="array" ref="K783">INDEX($A$7:$F$3066,SMALL(IF(COUNTIF($L$5,$H$7:$H$3066)*COUNTIF($L$5,$I$7:$I$3066),MATCH(ROW($A$7:$A$3066),ROW($A$7:$A$3066)),""),ROWS($B$1:B777)),COLUMNS($A$1:B779))</f>
        <v>#NUM!</v>
      </c>
      <c r="L783" t="e">
        <f t="array" ref="L783">INDEX($A$7:$F$3066,SMALL(IF(COUNTIF($L$5,$H$7:$H$3066)*COUNTIF($L$5,$I$7:$I$3066),MATCH(ROW($A$7:$A$3066),ROW($A$7:$A$3066)),""),ROWS($B$1:C777)),COLUMNS($A$1:C779))</f>
        <v>#NUM!</v>
      </c>
      <c r="M783" t="e">
        <f t="array" ref="M783">INDEX($A$7:$F$3066,SMALL(IF(COUNTIF($L$5,$H$7:$H$3066)*COUNTIF($L$5,$I$7:$I$3066),MATCH(ROW($A$7:$A$3066),ROW($A$7:$A$3066)),""),ROWS($B$1:D777)),COLUMNS($A$1:D779))</f>
        <v>#NUM!</v>
      </c>
      <c r="N783" t="e">
        <f t="array" ref="N783">INDEX($A$7:$F$3066,SMALL(IF(COUNTIF($L$5,$H$7:$H$3066)*COUNTIF($L$5,$I$7:$I$3066),MATCH(ROW($A$7:$A$3066),ROW($A$7:$A$3066)),""),ROWS($B$1:E777)),COLUMNS($A$1:E779))</f>
        <v>#NUM!</v>
      </c>
      <c r="O783" t="e">
        <f t="array" ref="O783">INDEX($A$7:$F$3066,SMALL(IF(COUNTIF($L$5,$H$7:$H$3066)*COUNTIF($L$5,$I$7:$I$3066),MATCH(ROW($A$7:$A$3066),ROW($A$7:$A$3066)),""),ROWS($B$1:F777)),COLUMNS($A$1:F779))</f>
        <v>#NUM!</v>
      </c>
    </row>
    <row r="784" spans="1:15">
      <c r="A784" s="1">
        <f>'ScienceDirect - Initial'!A787</f>
        <v>0</v>
      </c>
      <c r="B784" s="1">
        <f>'ScienceDirect - Initial'!B787</f>
        <v>2020</v>
      </c>
      <c r="C784" s="1" t="str">
        <f>'ScienceDirect - Initial'!C787</f>
        <v>Mukhtar, Abdulaziz Y.A.; Munyakazi, Justin B.; Ouifki, Rachid</v>
      </c>
      <c r="D784" s="1" t="str">
        <f>'ScienceDirect - Initial'!D787</f>
        <v>Assessing the role of human mobility on malaria transmission</v>
      </c>
      <c r="E784" s="1" t="str">
        <f>'ScienceDirect - Initial'!E787</f>
        <v>Mathematical Biosciences</v>
      </c>
      <c r="F784" s="1">
        <f>'ScienceDirect - Initial'!F787</f>
        <v>0</v>
      </c>
      <c r="H784" s="1">
        <v>0</v>
      </c>
      <c r="I784" s="1">
        <v>0</v>
      </c>
      <c r="J784" t="b">
        <f t="shared" si="12"/>
        <v>1</v>
      </c>
      <c r="K784" t="e">
        <f t="array" ref="K784">INDEX($A$7:$F$3066,SMALL(IF(COUNTIF($L$5,$H$7:$H$3066)*COUNTIF($L$5,$I$7:$I$3066),MATCH(ROW($A$7:$A$3066),ROW($A$7:$A$3066)),""),ROWS($B$1:B778)),COLUMNS($A$1:B780))</f>
        <v>#NUM!</v>
      </c>
      <c r="L784" t="e">
        <f t="array" ref="L784">INDEX($A$7:$F$3066,SMALL(IF(COUNTIF($L$5,$H$7:$H$3066)*COUNTIF($L$5,$I$7:$I$3066),MATCH(ROW($A$7:$A$3066),ROW($A$7:$A$3066)),""),ROWS($B$1:C778)),COLUMNS($A$1:C780))</f>
        <v>#NUM!</v>
      </c>
      <c r="M784" t="e">
        <f t="array" ref="M784">INDEX($A$7:$F$3066,SMALL(IF(COUNTIF($L$5,$H$7:$H$3066)*COUNTIF($L$5,$I$7:$I$3066),MATCH(ROW($A$7:$A$3066),ROW($A$7:$A$3066)),""),ROWS($B$1:D778)),COLUMNS($A$1:D780))</f>
        <v>#NUM!</v>
      </c>
      <c r="N784" t="e">
        <f t="array" ref="N784">INDEX($A$7:$F$3066,SMALL(IF(COUNTIF($L$5,$H$7:$H$3066)*COUNTIF($L$5,$I$7:$I$3066),MATCH(ROW($A$7:$A$3066),ROW($A$7:$A$3066)),""),ROWS($B$1:E778)),COLUMNS($A$1:E780))</f>
        <v>#NUM!</v>
      </c>
      <c r="O784" t="e">
        <f t="array" ref="O784">INDEX($A$7:$F$3066,SMALL(IF(COUNTIF($L$5,$H$7:$H$3066)*COUNTIF($L$5,$I$7:$I$3066),MATCH(ROW($A$7:$A$3066),ROW($A$7:$A$3066)),""),ROWS($B$1:F778)),COLUMNS($A$1:F780))</f>
        <v>#NUM!</v>
      </c>
    </row>
    <row r="785" spans="1:15">
      <c r="A785" s="1">
        <f>'ScienceDirect - Initial'!A788</f>
        <v>0</v>
      </c>
      <c r="B785" s="1">
        <f>'ScienceDirect - Initial'!B788</f>
        <v>2019</v>
      </c>
      <c r="C785" s="1" t="str">
        <f>'ScienceDirect - Initial'!C788</f>
        <v>Bezner, Jocelyn</v>
      </c>
      <c r="D785" s="1" t="str">
        <f>'ScienceDirect - Initial'!D788</f>
        <v>81 - Medical Aspects of Chimpanzee Rehabilitation and Sanctuary Medicine</v>
      </c>
      <c r="E785" s="1" t="str">
        <f>'ScienceDirect - Initial'!E788</f>
        <v>Fowler's Zoo and Wild Animal Medicine Current Therapy, Volume 9</v>
      </c>
      <c r="F785" s="1" t="str">
        <f>'ScienceDirect - Initial'!F788</f>
        <v>978-0-323-55228-8</v>
      </c>
      <c r="H785" s="1">
        <v>0</v>
      </c>
      <c r="I785" s="1">
        <v>0</v>
      </c>
      <c r="J785" t="b">
        <f t="shared" si="12"/>
        <v>1</v>
      </c>
      <c r="K785" t="e">
        <f t="array" ref="K785">INDEX($A$7:$F$3066,SMALL(IF(COUNTIF($L$5,$H$7:$H$3066)*COUNTIF($L$5,$I$7:$I$3066),MATCH(ROW($A$7:$A$3066),ROW($A$7:$A$3066)),""),ROWS($B$1:B779)),COLUMNS($A$1:B781))</f>
        <v>#NUM!</v>
      </c>
      <c r="L785" t="e">
        <f t="array" ref="L785">INDEX($A$7:$F$3066,SMALL(IF(COUNTIF($L$5,$H$7:$H$3066)*COUNTIF($L$5,$I$7:$I$3066),MATCH(ROW($A$7:$A$3066),ROW($A$7:$A$3066)),""),ROWS($B$1:C779)),COLUMNS($A$1:C781))</f>
        <v>#NUM!</v>
      </c>
      <c r="M785" t="e">
        <f t="array" ref="M785">INDEX($A$7:$F$3066,SMALL(IF(COUNTIF($L$5,$H$7:$H$3066)*COUNTIF($L$5,$I$7:$I$3066),MATCH(ROW($A$7:$A$3066),ROW($A$7:$A$3066)),""),ROWS($B$1:D779)),COLUMNS($A$1:D781))</f>
        <v>#NUM!</v>
      </c>
      <c r="N785" t="e">
        <f t="array" ref="N785">INDEX($A$7:$F$3066,SMALL(IF(COUNTIF($L$5,$H$7:$H$3066)*COUNTIF($L$5,$I$7:$I$3066),MATCH(ROW($A$7:$A$3066),ROW($A$7:$A$3066)),""),ROWS($B$1:E779)),COLUMNS($A$1:E781))</f>
        <v>#NUM!</v>
      </c>
      <c r="O785" t="e">
        <f t="array" ref="O785">INDEX($A$7:$F$3066,SMALL(IF(COUNTIF($L$5,$H$7:$H$3066)*COUNTIF($L$5,$I$7:$I$3066),MATCH(ROW($A$7:$A$3066),ROW($A$7:$A$3066)),""),ROWS($B$1:F779)),COLUMNS($A$1:F781))</f>
        <v>#NUM!</v>
      </c>
    </row>
    <row r="786" spans="1:15">
      <c r="A786" s="1">
        <f>'ScienceDirect - Initial'!A789</f>
        <v>0</v>
      </c>
      <c r="B786" s="1">
        <f>'ScienceDirect - Initial'!B789</f>
        <v>2017</v>
      </c>
      <c r="C786" s="1" t="str">
        <f>'ScienceDirect - Initial'!C789</f>
        <v>John, William S.; Wu, Li-Tzy</v>
      </c>
      <c r="D786" s="1" t="str">
        <f>'ScienceDirect - Initial'!D789</f>
        <v>Trends and correlates of cocaine use and cocaine use disorder in the United States from 2011 to 2015</v>
      </c>
      <c r="E786" s="1" t="str">
        <f>'ScienceDirect - Initial'!E789</f>
        <v>Drug and Alcohol Dependence</v>
      </c>
      <c r="F786" s="1">
        <f>'ScienceDirect - Initial'!F789</f>
        <v>0</v>
      </c>
      <c r="H786" s="1">
        <v>0</v>
      </c>
      <c r="I786" s="1">
        <v>0</v>
      </c>
      <c r="J786" t="b">
        <f t="shared" si="12"/>
        <v>1</v>
      </c>
      <c r="K786" t="e">
        <f t="array" ref="K786">INDEX($A$7:$F$3066,SMALL(IF(COUNTIF($L$5,$H$7:$H$3066)*COUNTIF($L$5,$I$7:$I$3066),MATCH(ROW($A$7:$A$3066),ROW($A$7:$A$3066)),""),ROWS($B$1:B780)),COLUMNS($A$1:B782))</f>
        <v>#NUM!</v>
      </c>
      <c r="L786" t="e">
        <f t="array" ref="L786">INDEX($A$7:$F$3066,SMALL(IF(COUNTIF($L$5,$H$7:$H$3066)*COUNTIF($L$5,$I$7:$I$3066),MATCH(ROW($A$7:$A$3066),ROW($A$7:$A$3066)),""),ROWS($B$1:C780)),COLUMNS($A$1:C782))</f>
        <v>#NUM!</v>
      </c>
      <c r="M786" t="e">
        <f t="array" ref="M786">INDEX($A$7:$F$3066,SMALL(IF(COUNTIF($L$5,$H$7:$H$3066)*COUNTIF($L$5,$I$7:$I$3066),MATCH(ROW($A$7:$A$3066),ROW($A$7:$A$3066)),""),ROWS($B$1:D780)),COLUMNS($A$1:D782))</f>
        <v>#NUM!</v>
      </c>
      <c r="N786" t="e">
        <f t="array" ref="N786">INDEX($A$7:$F$3066,SMALL(IF(COUNTIF($L$5,$H$7:$H$3066)*COUNTIF($L$5,$I$7:$I$3066),MATCH(ROW($A$7:$A$3066),ROW($A$7:$A$3066)),""),ROWS($B$1:E780)),COLUMNS($A$1:E782))</f>
        <v>#NUM!</v>
      </c>
      <c r="O786" t="e">
        <f t="array" ref="O786">INDEX($A$7:$F$3066,SMALL(IF(COUNTIF($L$5,$H$7:$H$3066)*COUNTIF($L$5,$I$7:$I$3066),MATCH(ROW($A$7:$A$3066),ROW($A$7:$A$3066)),""),ROWS($B$1:F780)),COLUMNS($A$1:F782))</f>
        <v>#NUM!</v>
      </c>
    </row>
    <row r="787" spans="1:15">
      <c r="A787" s="1">
        <f>'ScienceDirect - Initial'!A790</f>
        <v>0</v>
      </c>
      <c r="B787" s="1">
        <f>'ScienceDirect - Initial'!B790</f>
        <v>2013</v>
      </c>
      <c r="C787" s="1" t="str">
        <f>'ScienceDirect - Initial'!C790</f>
        <v>Guleyupoglu, Berkan; Schestatsky, Pedro; Edwards, Dylan; Fregni, Felipe; Bikson, Marom</v>
      </c>
      <c r="D787" s="1" t="str">
        <f>'ScienceDirect - Initial'!D790</f>
        <v>Classification of methods in transcranial Electrical Stimulation (tES) and evolving strategy from historical approaches to contemporary innovations</v>
      </c>
      <c r="E787" s="1" t="str">
        <f>'ScienceDirect - Initial'!E790</f>
        <v>Journal of Neuroscience Methods</v>
      </c>
      <c r="F787" s="1">
        <f>'ScienceDirect - Initial'!F790</f>
        <v>0</v>
      </c>
      <c r="H787" s="1">
        <v>0</v>
      </c>
      <c r="I787" s="1">
        <v>0</v>
      </c>
      <c r="J787" t="b">
        <f t="shared" si="12"/>
        <v>1</v>
      </c>
      <c r="K787" t="e">
        <f t="array" ref="K787">INDEX($A$7:$F$3066,SMALL(IF(COUNTIF($L$5,$H$7:$H$3066)*COUNTIF($L$5,$I$7:$I$3066),MATCH(ROW($A$7:$A$3066),ROW($A$7:$A$3066)),""),ROWS($B$1:B781)),COLUMNS($A$1:B783))</f>
        <v>#NUM!</v>
      </c>
      <c r="L787" t="e">
        <f t="array" ref="L787">INDEX($A$7:$F$3066,SMALL(IF(COUNTIF($L$5,$H$7:$H$3066)*COUNTIF($L$5,$I$7:$I$3066),MATCH(ROW($A$7:$A$3066),ROW($A$7:$A$3066)),""),ROWS($B$1:C781)),COLUMNS($A$1:C783))</f>
        <v>#NUM!</v>
      </c>
      <c r="M787" t="e">
        <f t="array" ref="M787">INDEX($A$7:$F$3066,SMALL(IF(COUNTIF($L$5,$H$7:$H$3066)*COUNTIF($L$5,$I$7:$I$3066),MATCH(ROW($A$7:$A$3066),ROW($A$7:$A$3066)),""),ROWS($B$1:D781)),COLUMNS($A$1:D783))</f>
        <v>#NUM!</v>
      </c>
      <c r="N787" t="e">
        <f t="array" ref="N787">INDEX($A$7:$F$3066,SMALL(IF(COUNTIF($L$5,$H$7:$H$3066)*COUNTIF($L$5,$I$7:$I$3066),MATCH(ROW($A$7:$A$3066),ROW($A$7:$A$3066)),""),ROWS($B$1:E781)),COLUMNS($A$1:E783))</f>
        <v>#NUM!</v>
      </c>
      <c r="O787" t="e">
        <f t="array" ref="O787">INDEX($A$7:$F$3066,SMALL(IF(COUNTIF($L$5,$H$7:$H$3066)*COUNTIF($L$5,$I$7:$I$3066),MATCH(ROW($A$7:$A$3066),ROW($A$7:$A$3066)),""),ROWS($B$1:F781)),COLUMNS($A$1:F783))</f>
        <v>#NUM!</v>
      </c>
    </row>
    <row r="788" spans="1:15">
      <c r="A788" s="1">
        <f>'ScienceDirect - Initial'!A791</f>
        <v>0</v>
      </c>
      <c r="B788" s="1">
        <f>'ScienceDirect - Initial'!B791</f>
        <v>2018</v>
      </c>
      <c r="C788" s="1" t="str">
        <f>'ScienceDirect - Initial'!C791</f>
        <v>Demjén, Zsófia</v>
      </c>
      <c r="D788" s="1" t="str">
        <f>'ScienceDirect - Initial'!D791</f>
        <v>Complexity theory and conversational humour: Tracing the birth and decline of a running joke in an online cancer support community</v>
      </c>
      <c r="E788" s="1" t="str">
        <f>'ScienceDirect - Initial'!E791</f>
        <v>Journal of Pragmatics</v>
      </c>
      <c r="F788" s="1">
        <f>'ScienceDirect - Initial'!F791</f>
        <v>0</v>
      </c>
      <c r="H788" s="1">
        <v>0</v>
      </c>
      <c r="I788" s="1">
        <v>0</v>
      </c>
      <c r="J788" t="b">
        <f t="shared" si="12"/>
        <v>1</v>
      </c>
      <c r="K788" t="e">
        <f t="array" ref="K788">INDEX($A$7:$F$3066,SMALL(IF(COUNTIF($L$5,$H$7:$H$3066)*COUNTIF($L$5,$I$7:$I$3066),MATCH(ROW($A$7:$A$3066),ROW($A$7:$A$3066)),""),ROWS($B$1:B782)),COLUMNS($A$1:B784))</f>
        <v>#NUM!</v>
      </c>
      <c r="L788" t="e">
        <f t="array" ref="L788">INDEX($A$7:$F$3066,SMALL(IF(COUNTIF($L$5,$H$7:$H$3066)*COUNTIF($L$5,$I$7:$I$3066),MATCH(ROW($A$7:$A$3066),ROW($A$7:$A$3066)),""),ROWS($B$1:C782)),COLUMNS($A$1:C784))</f>
        <v>#NUM!</v>
      </c>
      <c r="M788" t="e">
        <f t="array" ref="M788">INDEX($A$7:$F$3066,SMALL(IF(COUNTIF($L$5,$H$7:$H$3066)*COUNTIF($L$5,$I$7:$I$3066),MATCH(ROW($A$7:$A$3066),ROW($A$7:$A$3066)),""),ROWS($B$1:D782)),COLUMNS($A$1:D784))</f>
        <v>#NUM!</v>
      </c>
      <c r="N788" t="e">
        <f t="array" ref="N788">INDEX($A$7:$F$3066,SMALL(IF(COUNTIF($L$5,$H$7:$H$3066)*COUNTIF($L$5,$I$7:$I$3066),MATCH(ROW($A$7:$A$3066),ROW($A$7:$A$3066)),""),ROWS($B$1:E782)),COLUMNS($A$1:E784))</f>
        <v>#NUM!</v>
      </c>
      <c r="O788" t="e">
        <f t="array" ref="O788">INDEX($A$7:$F$3066,SMALL(IF(COUNTIF($L$5,$H$7:$H$3066)*COUNTIF($L$5,$I$7:$I$3066),MATCH(ROW($A$7:$A$3066),ROW($A$7:$A$3066)),""),ROWS($B$1:F782)),COLUMNS($A$1:F784))</f>
        <v>#NUM!</v>
      </c>
    </row>
    <row r="789" spans="1:15">
      <c r="A789" s="1">
        <f>'ScienceDirect - Initial'!A792</f>
        <v>0</v>
      </c>
      <c r="B789" s="1">
        <f>'ScienceDirect - Initial'!B792</f>
        <v>1986</v>
      </c>
      <c r="C789" s="1" t="str">
        <f>'ScienceDirect - Initial'!C792</f>
        <v>Burns, Laurence E.; Thorpe, Geoffrey L.; Cavallaro, Lorraine A.</v>
      </c>
      <c r="D789" s="1" t="str">
        <f>'ScienceDirect - Initial'!D792</f>
        <v>Agoraphobia 8 years after behavioral treatment: A follow-up study with interview, self-report, and behavioral data</v>
      </c>
      <c r="E789" s="1" t="str">
        <f>'ScienceDirect - Initial'!E792</f>
        <v>Behavior Therapy</v>
      </c>
      <c r="F789" s="1">
        <f>'ScienceDirect - Initial'!F792</f>
        <v>0</v>
      </c>
      <c r="H789" s="1">
        <v>0</v>
      </c>
      <c r="I789" s="1">
        <v>0</v>
      </c>
      <c r="J789" t="b">
        <f t="shared" si="12"/>
        <v>1</v>
      </c>
      <c r="K789" t="e">
        <f t="array" ref="K789">INDEX($A$7:$F$3066,SMALL(IF(COUNTIF($L$5,$H$7:$H$3066)*COUNTIF($L$5,$I$7:$I$3066),MATCH(ROW($A$7:$A$3066),ROW($A$7:$A$3066)),""),ROWS($B$1:B783)),COLUMNS($A$1:B785))</f>
        <v>#NUM!</v>
      </c>
      <c r="L789" t="e">
        <f t="array" ref="L789">INDEX($A$7:$F$3066,SMALL(IF(COUNTIF($L$5,$H$7:$H$3066)*COUNTIF($L$5,$I$7:$I$3066),MATCH(ROW($A$7:$A$3066),ROW($A$7:$A$3066)),""),ROWS($B$1:C783)),COLUMNS($A$1:C785))</f>
        <v>#NUM!</v>
      </c>
      <c r="M789" t="e">
        <f t="array" ref="M789">INDEX($A$7:$F$3066,SMALL(IF(COUNTIF($L$5,$H$7:$H$3066)*COUNTIF($L$5,$I$7:$I$3066),MATCH(ROW($A$7:$A$3066),ROW($A$7:$A$3066)),""),ROWS($B$1:D783)),COLUMNS($A$1:D785))</f>
        <v>#NUM!</v>
      </c>
      <c r="N789" t="e">
        <f t="array" ref="N789">INDEX($A$7:$F$3066,SMALL(IF(COUNTIF($L$5,$H$7:$H$3066)*COUNTIF($L$5,$I$7:$I$3066),MATCH(ROW($A$7:$A$3066),ROW($A$7:$A$3066)),""),ROWS($B$1:E783)),COLUMNS($A$1:E785))</f>
        <v>#NUM!</v>
      </c>
      <c r="O789" t="e">
        <f t="array" ref="O789">INDEX($A$7:$F$3066,SMALL(IF(COUNTIF($L$5,$H$7:$H$3066)*COUNTIF($L$5,$I$7:$I$3066),MATCH(ROW($A$7:$A$3066),ROW($A$7:$A$3066)),""),ROWS($B$1:F783)),COLUMNS($A$1:F785))</f>
        <v>#NUM!</v>
      </c>
    </row>
    <row r="790" spans="1:15">
      <c r="A790" s="1">
        <f>'ScienceDirect - Initial'!A793</f>
        <v>0</v>
      </c>
      <c r="B790" s="1">
        <f>'ScienceDirect - Initial'!B793</f>
        <v>1999</v>
      </c>
      <c r="C790" s="1" t="str">
        <f>'ScienceDirect - Initial'!C793</f>
        <v>Lauriello, John; Bustillo, Juan; Keith, Samuel J</v>
      </c>
      <c r="D790" s="1" t="str">
        <f>'ScienceDirect - Initial'!D793</f>
        <v>A critical review of research on psychosocial treatment of schizophrenia</v>
      </c>
      <c r="E790" s="1" t="str">
        <f>'ScienceDirect - Initial'!E793</f>
        <v>Biological Psychiatry</v>
      </c>
      <c r="F790" s="1">
        <f>'ScienceDirect - Initial'!F793</f>
        <v>0</v>
      </c>
      <c r="H790" s="1">
        <v>0</v>
      </c>
      <c r="I790" s="1">
        <v>0</v>
      </c>
      <c r="J790" t="b">
        <f t="shared" si="12"/>
        <v>1</v>
      </c>
      <c r="K790" t="e">
        <f t="array" ref="K790">INDEX($A$7:$F$3066,SMALL(IF(COUNTIF($L$5,$H$7:$H$3066)*COUNTIF($L$5,$I$7:$I$3066),MATCH(ROW($A$7:$A$3066),ROW($A$7:$A$3066)),""),ROWS($B$1:B784)),COLUMNS($A$1:B786))</f>
        <v>#NUM!</v>
      </c>
      <c r="L790" t="e">
        <f t="array" ref="L790">INDEX($A$7:$F$3066,SMALL(IF(COUNTIF($L$5,$H$7:$H$3066)*COUNTIF($L$5,$I$7:$I$3066),MATCH(ROW($A$7:$A$3066),ROW($A$7:$A$3066)),""),ROWS($B$1:C784)),COLUMNS($A$1:C786))</f>
        <v>#NUM!</v>
      </c>
      <c r="M790" t="e">
        <f t="array" ref="M790">INDEX($A$7:$F$3066,SMALL(IF(COUNTIF($L$5,$H$7:$H$3066)*COUNTIF($L$5,$I$7:$I$3066),MATCH(ROW($A$7:$A$3066),ROW($A$7:$A$3066)),""),ROWS($B$1:D784)),COLUMNS($A$1:D786))</f>
        <v>#NUM!</v>
      </c>
      <c r="N790" t="e">
        <f t="array" ref="N790">INDEX($A$7:$F$3066,SMALL(IF(COUNTIF($L$5,$H$7:$H$3066)*COUNTIF($L$5,$I$7:$I$3066),MATCH(ROW($A$7:$A$3066),ROW($A$7:$A$3066)),""),ROWS($B$1:E784)),COLUMNS($A$1:E786))</f>
        <v>#NUM!</v>
      </c>
      <c r="O790" t="e">
        <f t="array" ref="O790">INDEX($A$7:$F$3066,SMALL(IF(COUNTIF($L$5,$H$7:$H$3066)*COUNTIF($L$5,$I$7:$I$3066),MATCH(ROW($A$7:$A$3066),ROW($A$7:$A$3066)),""),ROWS($B$1:F784)),COLUMNS($A$1:F786))</f>
        <v>#NUM!</v>
      </c>
    </row>
    <row r="791" spans="1:15">
      <c r="A791" s="1">
        <f>'ScienceDirect - Initial'!A794</f>
        <v>0</v>
      </c>
      <c r="B791" s="1">
        <f>'ScienceDirect - Initial'!B794</f>
        <v>2013</v>
      </c>
      <c r="C791" s="1" t="str">
        <f>'ScienceDirect - Initial'!C794</f>
        <v>Tohver, E.; Cawood, P.A.; Riccomini, C.; Lana, C.; Trindade, R.I.F.</v>
      </c>
      <c r="D791" s="1" t="str">
        <f>'ScienceDirect - Initial'!D794</f>
        <v>Shaking a methane fizz: Seismicity from the Araguainha impact event and the Permian–Triassic global carbon isotope record</v>
      </c>
      <c r="E791" s="1" t="str">
        <f>'ScienceDirect - Initial'!E794</f>
        <v>Palaeogeography, Palaeoclimatology, Palaeoecology</v>
      </c>
      <c r="F791" s="1">
        <f>'ScienceDirect - Initial'!F794</f>
        <v>0</v>
      </c>
      <c r="H791" s="1">
        <v>0</v>
      </c>
      <c r="I791" s="1">
        <v>0</v>
      </c>
      <c r="J791" t="b">
        <f t="shared" si="12"/>
        <v>1</v>
      </c>
      <c r="K791" t="e">
        <f t="array" ref="K791">INDEX($A$7:$F$3066,SMALL(IF(COUNTIF($L$5,$H$7:$H$3066)*COUNTIF($L$5,$I$7:$I$3066),MATCH(ROW($A$7:$A$3066),ROW($A$7:$A$3066)),""),ROWS($B$1:B785)),COLUMNS($A$1:B787))</f>
        <v>#NUM!</v>
      </c>
      <c r="L791" t="e">
        <f t="array" ref="L791">INDEX($A$7:$F$3066,SMALL(IF(COUNTIF($L$5,$H$7:$H$3066)*COUNTIF($L$5,$I$7:$I$3066),MATCH(ROW($A$7:$A$3066),ROW($A$7:$A$3066)),""),ROWS($B$1:C785)),COLUMNS($A$1:C787))</f>
        <v>#NUM!</v>
      </c>
      <c r="M791" t="e">
        <f t="array" ref="M791">INDEX($A$7:$F$3066,SMALL(IF(COUNTIF($L$5,$H$7:$H$3066)*COUNTIF($L$5,$I$7:$I$3066),MATCH(ROW($A$7:$A$3066),ROW($A$7:$A$3066)),""),ROWS($B$1:D785)),COLUMNS($A$1:D787))</f>
        <v>#NUM!</v>
      </c>
      <c r="N791" t="e">
        <f t="array" ref="N791">INDEX($A$7:$F$3066,SMALL(IF(COUNTIF($L$5,$H$7:$H$3066)*COUNTIF($L$5,$I$7:$I$3066),MATCH(ROW($A$7:$A$3066),ROW($A$7:$A$3066)),""),ROWS($B$1:E785)),COLUMNS($A$1:E787))</f>
        <v>#NUM!</v>
      </c>
      <c r="O791" t="e">
        <f t="array" ref="O791">INDEX($A$7:$F$3066,SMALL(IF(COUNTIF($L$5,$H$7:$H$3066)*COUNTIF($L$5,$I$7:$I$3066),MATCH(ROW($A$7:$A$3066),ROW($A$7:$A$3066)),""),ROWS($B$1:F785)),COLUMNS($A$1:F787))</f>
        <v>#NUM!</v>
      </c>
    </row>
    <row r="792" spans="1:15">
      <c r="A792" s="1">
        <f>'ScienceDirect - Initial'!A795</f>
        <v>0</v>
      </c>
      <c r="B792" s="1">
        <f>'ScienceDirect - Initial'!B795</f>
        <v>2010</v>
      </c>
      <c r="C792" s="1" t="str">
        <f>'ScienceDirect - Initial'!C795</f>
        <v>Anderson, Kristen G.; Ramo, Danielle E.; Cummins, Kevin M.; Brown, Sandra A.</v>
      </c>
      <c r="D792" s="1" t="str">
        <f>'ScienceDirect - Initial'!D795</f>
        <v>Alcohol and drug involvement after adolescent treatment and functioning during emerging adulthood</v>
      </c>
      <c r="E792" s="1" t="str">
        <f>'ScienceDirect - Initial'!E795</f>
        <v>Drug and Alcohol Dependence</v>
      </c>
      <c r="F792" s="1">
        <f>'ScienceDirect - Initial'!F795</f>
        <v>0</v>
      </c>
      <c r="H792" s="1">
        <v>0</v>
      </c>
      <c r="I792" s="1">
        <v>0</v>
      </c>
      <c r="J792" t="b">
        <f t="shared" si="12"/>
        <v>1</v>
      </c>
      <c r="K792" t="e">
        <f t="array" ref="K792">INDEX($A$7:$F$3066,SMALL(IF(COUNTIF($L$5,$H$7:$H$3066)*COUNTIF($L$5,$I$7:$I$3066),MATCH(ROW($A$7:$A$3066),ROW($A$7:$A$3066)),""),ROWS($B$1:B786)),COLUMNS($A$1:B788))</f>
        <v>#NUM!</v>
      </c>
      <c r="L792" t="e">
        <f t="array" ref="L792">INDEX($A$7:$F$3066,SMALL(IF(COUNTIF($L$5,$H$7:$H$3066)*COUNTIF($L$5,$I$7:$I$3066),MATCH(ROW($A$7:$A$3066),ROW($A$7:$A$3066)),""),ROWS($B$1:C786)),COLUMNS($A$1:C788))</f>
        <v>#NUM!</v>
      </c>
      <c r="M792" t="e">
        <f t="array" ref="M792">INDEX($A$7:$F$3066,SMALL(IF(COUNTIF($L$5,$H$7:$H$3066)*COUNTIF($L$5,$I$7:$I$3066),MATCH(ROW($A$7:$A$3066),ROW($A$7:$A$3066)),""),ROWS($B$1:D786)),COLUMNS($A$1:D788))</f>
        <v>#NUM!</v>
      </c>
      <c r="N792" t="e">
        <f t="array" ref="N792">INDEX($A$7:$F$3066,SMALL(IF(COUNTIF($L$5,$H$7:$H$3066)*COUNTIF($L$5,$I$7:$I$3066),MATCH(ROW($A$7:$A$3066),ROW($A$7:$A$3066)),""),ROWS($B$1:E786)),COLUMNS($A$1:E788))</f>
        <v>#NUM!</v>
      </c>
      <c r="O792" t="e">
        <f t="array" ref="O792">INDEX($A$7:$F$3066,SMALL(IF(COUNTIF($L$5,$H$7:$H$3066)*COUNTIF($L$5,$I$7:$I$3066),MATCH(ROW($A$7:$A$3066),ROW($A$7:$A$3066)),""),ROWS($B$1:F786)),COLUMNS($A$1:F788))</f>
        <v>#NUM!</v>
      </c>
    </row>
    <row r="793" spans="1:15">
      <c r="A793" s="1">
        <f>'ScienceDirect - Initial'!A796</f>
        <v>0</v>
      </c>
      <c r="B793" s="1">
        <f>'ScienceDirect - Initial'!B796</f>
        <v>1984</v>
      </c>
      <c r="C793" s="1" t="str">
        <f>'ScienceDirect - Initial'!C796</f>
        <v>Rodger, R.J.</v>
      </c>
      <c r="D793" s="1" t="str">
        <f>'ScienceDirect - Initial'!D796</f>
        <v>Techniques and Basic Experiments for the Study of Brain and Behavior (2nd edn.): Jan Bures, Olga Burešová and Joseph Huston. Elsevier, Amsterdam, 1983, vii + 326 pp., ISBN 0-444-80448-X, Dfl. 188.00/U.S.$ 80.00 0-444-80535-4. Dfl. 90/U.S.$ 29.92 (paperback edn.)</v>
      </c>
      <c r="E793" s="1" t="str">
        <f>'ScienceDirect - Initial'!E796</f>
        <v>Journal of Neuroscience Methods</v>
      </c>
      <c r="F793" s="1">
        <f>'ScienceDirect - Initial'!F796</f>
        <v>0</v>
      </c>
      <c r="H793" s="1">
        <v>0</v>
      </c>
      <c r="I793" s="1">
        <v>0</v>
      </c>
      <c r="J793" t="b">
        <f t="shared" si="12"/>
        <v>1</v>
      </c>
      <c r="K793" t="e">
        <f t="array" ref="K793">INDEX($A$7:$F$3066,SMALL(IF(COUNTIF($L$5,$H$7:$H$3066)*COUNTIF($L$5,$I$7:$I$3066),MATCH(ROW($A$7:$A$3066),ROW($A$7:$A$3066)),""),ROWS($B$1:B787)),COLUMNS($A$1:B789))</f>
        <v>#NUM!</v>
      </c>
      <c r="L793" t="e">
        <f t="array" ref="L793">INDEX($A$7:$F$3066,SMALL(IF(COUNTIF($L$5,$H$7:$H$3066)*COUNTIF($L$5,$I$7:$I$3066),MATCH(ROW($A$7:$A$3066),ROW($A$7:$A$3066)),""),ROWS($B$1:C787)),COLUMNS($A$1:C789))</f>
        <v>#NUM!</v>
      </c>
      <c r="M793" t="e">
        <f t="array" ref="M793">INDEX($A$7:$F$3066,SMALL(IF(COUNTIF($L$5,$H$7:$H$3066)*COUNTIF($L$5,$I$7:$I$3066),MATCH(ROW($A$7:$A$3066),ROW($A$7:$A$3066)),""),ROWS($B$1:D787)),COLUMNS($A$1:D789))</f>
        <v>#NUM!</v>
      </c>
      <c r="N793" t="e">
        <f t="array" ref="N793">INDEX($A$7:$F$3066,SMALL(IF(COUNTIF($L$5,$H$7:$H$3066)*COUNTIF($L$5,$I$7:$I$3066),MATCH(ROW($A$7:$A$3066),ROW($A$7:$A$3066)),""),ROWS($B$1:E787)),COLUMNS($A$1:E789))</f>
        <v>#NUM!</v>
      </c>
      <c r="O793" t="e">
        <f t="array" ref="O793">INDEX($A$7:$F$3066,SMALL(IF(COUNTIF($L$5,$H$7:$H$3066)*COUNTIF($L$5,$I$7:$I$3066),MATCH(ROW($A$7:$A$3066),ROW($A$7:$A$3066)),""),ROWS($B$1:F787)),COLUMNS($A$1:F789))</f>
        <v>#NUM!</v>
      </c>
    </row>
    <row r="794" spans="1:15">
      <c r="A794" s="1">
        <f>'ScienceDirect - Initial'!A797</f>
        <v>0</v>
      </c>
      <c r="B794" s="1">
        <f>'ScienceDirect - Initial'!B797</f>
        <v>2002</v>
      </c>
      <c r="C794" s="1" t="str">
        <f>'ScienceDirect - Initial'!C797</f>
        <v>Pépin, Jacques; Mpia, Bokelo; Iloasebe, Masasa</v>
      </c>
      <c r="D794" s="1" t="str">
        <f>'ScienceDirect - Initial'!D797</f>
        <v>Trypanosoma brucei gambiense African trypanosomiasis: differences between men and women in severity of disease and response to treatment</v>
      </c>
      <c r="E794" s="1" t="str">
        <f>'ScienceDirect - Initial'!E797</f>
        <v>Transactions of the Royal Society of Tropical Medicine and Hygiene</v>
      </c>
      <c r="F794" s="1">
        <f>'ScienceDirect - Initial'!F797</f>
        <v>0</v>
      </c>
      <c r="H794" s="1">
        <v>0</v>
      </c>
      <c r="I794" s="1">
        <v>0</v>
      </c>
      <c r="J794" t="b">
        <f t="shared" si="12"/>
        <v>1</v>
      </c>
      <c r="K794" t="e">
        <f t="array" ref="K794">INDEX($A$7:$F$3066,SMALL(IF(COUNTIF($L$5,$H$7:$H$3066)*COUNTIF($L$5,$I$7:$I$3066),MATCH(ROW($A$7:$A$3066),ROW($A$7:$A$3066)),""),ROWS($B$1:B788)),COLUMNS($A$1:B790))</f>
        <v>#NUM!</v>
      </c>
      <c r="L794" t="e">
        <f t="array" ref="L794">INDEX($A$7:$F$3066,SMALL(IF(COUNTIF($L$5,$H$7:$H$3066)*COUNTIF($L$5,$I$7:$I$3066),MATCH(ROW($A$7:$A$3066),ROW($A$7:$A$3066)),""),ROWS($B$1:C788)),COLUMNS($A$1:C790))</f>
        <v>#NUM!</v>
      </c>
      <c r="M794" t="e">
        <f t="array" ref="M794">INDEX($A$7:$F$3066,SMALL(IF(COUNTIF($L$5,$H$7:$H$3066)*COUNTIF($L$5,$I$7:$I$3066),MATCH(ROW($A$7:$A$3066),ROW($A$7:$A$3066)),""),ROWS($B$1:D788)),COLUMNS($A$1:D790))</f>
        <v>#NUM!</v>
      </c>
      <c r="N794" t="e">
        <f t="array" ref="N794">INDEX($A$7:$F$3066,SMALL(IF(COUNTIF($L$5,$H$7:$H$3066)*COUNTIF($L$5,$I$7:$I$3066),MATCH(ROW($A$7:$A$3066),ROW($A$7:$A$3066)),""),ROWS($B$1:E788)),COLUMNS($A$1:E790))</f>
        <v>#NUM!</v>
      </c>
      <c r="O794" t="e">
        <f t="array" ref="O794">INDEX($A$7:$F$3066,SMALL(IF(COUNTIF($L$5,$H$7:$H$3066)*COUNTIF($L$5,$I$7:$I$3066),MATCH(ROW($A$7:$A$3066),ROW($A$7:$A$3066)),""),ROWS($B$1:F788)),COLUMNS($A$1:F790))</f>
        <v>#NUM!</v>
      </c>
    </row>
    <row r="795" spans="1:15">
      <c r="A795" s="1">
        <f>'ScienceDirect - Initial'!A798</f>
        <v>0</v>
      </c>
      <c r="B795" s="1">
        <f>'ScienceDirect - Initial'!B798</f>
        <v>2009</v>
      </c>
      <c r="C795" s="1" t="str">
        <f>'ScienceDirect - Initial'!C798</f>
        <v>Aron, A.R.; Poldrack, R.A.; Wise, S.P.</v>
      </c>
      <c r="D795" s="1" t="str">
        <f>'ScienceDirect - Initial'!D798</f>
        <v>Cognition: Basal Ganglia Role</v>
      </c>
      <c r="E795" s="1" t="str">
        <f>'ScienceDirect - Initial'!E798</f>
        <v>Encyclopedia of Neuroscience</v>
      </c>
      <c r="F795" s="1" t="str">
        <f>'ScienceDirect - Initial'!F798</f>
        <v>978-0-08-045046-9</v>
      </c>
      <c r="H795" s="1">
        <v>0</v>
      </c>
      <c r="I795" s="1">
        <v>0</v>
      </c>
      <c r="J795" t="b">
        <f t="shared" si="12"/>
        <v>1</v>
      </c>
      <c r="K795" t="e">
        <f t="array" ref="K795">INDEX($A$7:$F$3066,SMALL(IF(COUNTIF($L$5,$H$7:$H$3066)*COUNTIF($L$5,$I$7:$I$3066),MATCH(ROW($A$7:$A$3066),ROW($A$7:$A$3066)),""),ROWS($B$1:B789)),COLUMNS($A$1:B791))</f>
        <v>#NUM!</v>
      </c>
      <c r="L795" t="e">
        <f t="array" ref="L795">INDEX($A$7:$F$3066,SMALL(IF(COUNTIF($L$5,$H$7:$H$3066)*COUNTIF($L$5,$I$7:$I$3066),MATCH(ROW($A$7:$A$3066),ROW($A$7:$A$3066)),""),ROWS($B$1:C789)),COLUMNS($A$1:C791))</f>
        <v>#NUM!</v>
      </c>
      <c r="M795" t="e">
        <f t="array" ref="M795">INDEX($A$7:$F$3066,SMALL(IF(COUNTIF($L$5,$H$7:$H$3066)*COUNTIF($L$5,$I$7:$I$3066),MATCH(ROW($A$7:$A$3066),ROW($A$7:$A$3066)),""),ROWS($B$1:D789)),COLUMNS($A$1:D791))</f>
        <v>#NUM!</v>
      </c>
      <c r="N795" t="e">
        <f t="array" ref="N795">INDEX($A$7:$F$3066,SMALL(IF(COUNTIF($L$5,$H$7:$H$3066)*COUNTIF($L$5,$I$7:$I$3066),MATCH(ROW($A$7:$A$3066),ROW($A$7:$A$3066)),""),ROWS($B$1:E789)),COLUMNS($A$1:E791))</f>
        <v>#NUM!</v>
      </c>
      <c r="O795" t="e">
        <f t="array" ref="O795">INDEX($A$7:$F$3066,SMALL(IF(COUNTIF($L$5,$H$7:$H$3066)*COUNTIF($L$5,$I$7:$I$3066),MATCH(ROW($A$7:$A$3066),ROW($A$7:$A$3066)),""),ROWS($B$1:F789)),COLUMNS($A$1:F791))</f>
        <v>#NUM!</v>
      </c>
    </row>
    <row r="796" spans="1:15">
      <c r="A796" s="1">
        <f>'ScienceDirect - Initial'!A799</f>
        <v>0</v>
      </c>
      <c r="B796" s="1">
        <f>'ScienceDirect - Initial'!B799</f>
        <v>2019</v>
      </c>
      <c r="C796" s="1" t="str">
        <f>'ScienceDirect - Initial'!C799</f>
        <v>Greenhill, Alexandra T.; Edmunds, Bethany R.</v>
      </c>
      <c r="D796" s="1" t="str">
        <f>'ScienceDirect - Initial'!D799</f>
        <v>A primer of AI in Medicine</v>
      </c>
      <c r="E796" s="1" t="str">
        <f>'ScienceDirect - Initial'!E799</f>
        <v>Techniques in Gastrointestinal Endoscopy</v>
      </c>
      <c r="F796" s="1">
        <f>'ScienceDirect - Initial'!F799</f>
        <v>0</v>
      </c>
      <c r="H796" s="1">
        <v>0</v>
      </c>
      <c r="I796" s="1">
        <v>0</v>
      </c>
      <c r="J796" t="b">
        <f t="shared" si="12"/>
        <v>1</v>
      </c>
      <c r="K796" t="e">
        <f t="array" ref="K796">INDEX($A$7:$F$3066,SMALL(IF(COUNTIF($L$5,$H$7:$H$3066)*COUNTIF($L$5,$I$7:$I$3066),MATCH(ROW($A$7:$A$3066),ROW($A$7:$A$3066)),""),ROWS($B$1:B790)),COLUMNS($A$1:B792))</f>
        <v>#NUM!</v>
      </c>
      <c r="L796" t="e">
        <f t="array" ref="L796">INDEX($A$7:$F$3066,SMALL(IF(COUNTIF($L$5,$H$7:$H$3066)*COUNTIF($L$5,$I$7:$I$3066),MATCH(ROW($A$7:$A$3066),ROW($A$7:$A$3066)),""),ROWS($B$1:C790)),COLUMNS($A$1:C792))</f>
        <v>#NUM!</v>
      </c>
      <c r="M796" t="e">
        <f t="array" ref="M796">INDEX($A$7:$F$3066,SMALL(IF(COUNTIF($L$5,$H$7:$H$3066)*COUNTIF($L$5,$I$7:$I$3066),MATCH(ROW($A$7:$A$3066),ROW($A$7:$A$3066)),""),ROWS($B$1:D790)),COLUMNS($A$1:D792))</f>
        <v>#NUM!</v>
      </c>
      <c r="N796" t="e">
        <f t="array" ref="N796">INDEX($A$7:$F$3066,SMALL(IF(COUNTIF($L$5,$H$7:$H$3066)*COUNTIF($L$5,$I$7:$I$3066),MATCH(ROW($A$7:$A$3066),ROW($A$7:$A$3066)),""),ROWS($B$1:E790)),COLUMNS($A$1:E792))</f>
        <v>#NUM!</v>
      </c>
      <c r="O796" t="e">
        <f t="array" ref="O796">INDEX($A$7:$F$3066,SMALL(IF(COUNTIF($L$5,$H$7:$H$3066)*COUNTIF($L$5,$I$7:$I$3066),MATCH(ROW($A$7:$A$3066),ROW($A$7:$A$3066)),""),ROWS($B$1:F790)),COLUMNS($A$1:F792))</f>
        <v>#NUM!</v>
      </c>
    </row>
    <row r="797" spans="1:15">
      <c r="A797" s="1">
        <f>'ScienceDirect - Initial'!A800</f>
        <v>0</v>
      </c>
      <c r="B797" s="1">
        <f>'ScienceDirect - Initial'!B800</f>
        <v>2014</v>
      </c>
      <c r="C797" s="1" t="str">
        <f>'ScienceDirect - Initial'!C800</f>
        <v>Bailey, Teresa</v>
      </c>
      <c r="D797" s="1" t="str">
        <f>'ScienceDirect - Initial'!D800</f>
        <v>Chapter Thirteen - Diagnosing and Treating Developmental Disorders with qEEG and Neurotherapy</v>
      </c>
      <c r="E797" s="1" t="str">
        <f>'ScienceDirect - Initial'!E800</f>
        <v>Clinical Neurotherapy</v>
      </c>
      <c r="F797" s="1" t="str">
        <f>'ScienceDirect - Initial'!F800</f>
        <v>978-0-12-396988-0</v>
      </c>
      <c r="H797" s="1">
        <v>0</v>
      </c>
      <c r="I797" s="1">
        <v>0</v>
      </c>
      <c r="J797" t="b">
        <f t="shared" si="12"/>
        <v>1</v>
      </c>
      <c r="K797" t="e">
        <f t="array" ref="K797">INDEX($A$7:$F$3066,SMALL(IF(COUNTIF($L$5,$H$7:$H$3066)*COUNTIF($L$5,$I$7:$I$3066),MATCH(ROW($A$7:$A$3066),ROW($A$7:$A$3066)),""),ROWS($B$1:B791)),COLUMNS($A$1:B793))</f>
        <v>#NUM!</v>
      </c>
      <c r="L797" t="e">
        <f t="array" ref="L797">INDEX($A$7:$F$3066,SMALL(IF(COUNTIF($L$5,$H$7:$H$3066)*COUNTIF($L$5,$I$7:$I$3066),MATCH(ROW($A$7:$A$3066),ROW($A$7:$A$3066)),""),ROWS($B$1:C791)),COLUMNS($A$1:C793))</f>
        <v>#NUM!</v>
      </c>
      <c r="M797" t="e">
        <f t="array" ref="M797">INDEX($A$7:$F$3066,SMALL(IF(COUNTIF($L$5,$H$7:$H$3066)*COUNTIF($L$5,$I$7:$I$3066),MATCH(ROW($A$7:$A$3066),ROW($A$7:$A$3066)),""),ROWS($B$1:D791)),COLUMNS($A$1:D793))</f>
        <v>#NUM!</v>
      </c>
      <c r="N797" t="e">
        <f t="array" ref="N797">INDEX($A$7:$F$3066,SMALL(IF(COUNTIF($L$5,$H$7:$H$3066)*COUNTIF($L$5,$I$7:$I$3066),MATCH(ROW($A$7:$A$3066),ROW($A$7:$A$3066)),""),ROWS($B$1:E791)),COLUMNS($A$1:E793))</f>
        <v>#NUM!</v>
      </c>
      <c r="O797" t="e">
        <f t="array" ref="O797">INDEX($A$7:$F$3066,SMALL(IF(COUNTIF($L$5,$H$7:$H$3066)*COUNTIF($L$5,$I$7:$I$3066),MATCH(ROW($A$7:$A$3066),ROW($A$7:$A$3066)),""),ROWS($B$1:F791)),COLUMNS($A$1:F793))</f>
        <v>#NUM!</v>
      </c>
    </row>
    <row r="798" spans="1:15">
      <c r="A798" s="1">
        <f>'ScienceDirect - Initial'!A801</f>
        <v>0</v>
      </c>
      <c r="B798" s="1">
        <f>'ScienceDirect - Initial'!B801</f>
        <v>2020</v>
      </c>
      <c r="C798" s="1" t="str">
        <f>'ScienceDirect - Initial'!C801</f>
        <v>Uribe-San-Martín, R.; Ciampi, E.; Cruz, J.P.; Vásquez, M.; Cárcamo, C.</v>
      </c>
      <c r="D798" s="1" t="str">
        <f>'ScienceDirect - Initial'!D801</f>
        <v>Refractory epilepsy associated with anti-ribosomal P antibodies successfully treated with topiramate</v>
      </c>
      <c r="E798" s="1" t="str">
        <f>'ScienceDirect - Initial'!E801</f>
        <v>Journal of Neuroimmunology</v>
      </c>
      <c r="F798" s="1">
        <f>'ScienceDirect - Initial'!F801</f>
        <v>0</v>
      </c>
      <c r="H798" s="1">
        <v>0</v>
      </c>
      <c r="I798" s="1">
        <v>0</v>
      </c>
      <c r="J798" t="b">
        <f t="shared" si="12"/>
        <v>1</v>
      </c>
      <c r="K798" t="e">
        <f t="array" ref="K798">INDEX($A$7:$F$3066,SMALL(IF(COUNTIF($L$5,$H$7:$H$3066)*COUNTIF($L$5,$I$7:$I$3066),MATCH(ROW($A$7:$A$3066),ROW($A$7:$A$3066)),""),ROWS($B$1:B792)),COLUMNS($A$1:B794))</f>
        <v>#NUM!</v>
      </c>
      <c r="L798" t="e">
        <f t="array" ref="L798">INDEX($A$7:$F$3066,SMALL(IF(COUNTIF($L$5,$H$7:$H$3066)*COUNTIF($L$5,$I$7:$I$3066),MATCH(ROW($A$7:$A$3066),ROW($A$7:$A$3066)),""),ROWS($B$1:C792)),COLUMNS($A$1:C794))</f>
        <v>#NUM!</v>
      </c>
      <c r="M798" t="e">
        <f t="array" ref="M798">INDEX($A$7:$F$3066,SMALL(IF(COUNTIF($L$5,$H$7:$H$3066)*COUNTIF($L$5,$I$7:$I$3066),MATCH(ROW($A$7:$A$3066),ROW($A$7:$A$3066)),""),ROWS($B$1:D792)),COLUMNS($A$1:D794))</f>
        <v>#NUM!</v>
      </c>
      <c r="N798" t="e">
        <f t="array" ref="N798">INDEX($A$7:$F$3066,SMALL(IF(COUNTIF($L$5,$H$7:$H$3066)*COUNTIF($L$5,$I$7:$I$3066),MATCH(ROW($A$7:$A$3066),ROW($A$7:$A$3066)),""),ROWS($B$1:E792)),COLUMNS($A$1:E794))</f>
        <v>#NUM!</v>
      </c>
      <c r="O798" t="e">
        <f t="array" ref="O798">INDEX($A$7:$F$3066,SMALL(IF(COUNTIF($L$5,$H$7:$H$3066)*COUNTIF($L$5,$I$7:$I$3066),MATCH(ROW($A$7:$A$3066),ROW($A$7:$A$3066)),""),ROWS($B$1:F792)),COLUMNS($A$1:F794))</f>
        <v>#NUM!</v>
      </c>
    </row>
    <row r="799" spans="1:15">
      <c r="A799" s="1">
        <f>'ScienceDirect - Initial'!A802</f>
        <v>0</v>
      </c>
      <c r="B799" s="1">
        <f>'ScienceDirect - Initial'!B802</f>
        <v>2016</v>
      </c>
      <c r="C799" s="1" t="str">
        <f>'ScienceDirect - Initial'!C802</f>
        <v>Courtney, Kelly E.; Ray, Lara A.</v>
      </c>
      <c r="D799" s="1" t="str">
        <f>'ScienceDirect - Initial'!D802</f>
        <v>Chapter 15 - Clinical neuroscience of amphetamine-type stimulants: From basic science to treatment development</v>
      </c>
      <c r="E799" s="1" t="str">
        <f>'ScienceDirect - Initial'!E802</f>
        <v>Progress in Brain Research</v>
      </c>
      <c r="F799" s="1" t="str">
        <f>'ScienceDirect - Initial'!F802</f>
        <v>0079-6123</v>
      </c>
      <c r="H799" s="1">
        <v>0</v>
      </c>
      <c r="I799" s="1">
        <v>0</v>
      </c>
      <c r="J799" t="b">
        <f t="shared" si="12"/>
        <v>1</v>
      </c>
      <c r="K799" t="e">
        <f t="array" ref="K799">INDEX($A$7:$F$3066,SMALL(IF(COUNTIF($L$5,$H$7:$H$3066)*COUNTIF($L$5,$I$7:$I$3066),MATCH(ROW($A$7:$A$3066),ROW($A$7:$A$3066)),""),ROWS($B$1:B793)),COLUMNS($A$1:B795))</f>
        <v>#NUM!</v>
      </c>
      <c r="L799" t="e">
        <f t="array" ref="L799">INDEX($A$7:$F$3066,SMALL(IF(COUNTIF($L$5,$H$7:$H$3066)*COUNTIF($L$5,$I$7:$I$3066),MATCH(ROW($A$7:$A$3066),ROW($A$7:$A$3066)),""),ROWS($B$1:C793)),COLUMNS($A$1:C795))</f>
        <v>#NUM!</v>
      </c>
      <c r="M799" t="e">
        <f t="array" ref="M799">INDEX($A$7:$F$3066,SMALL(IF(COUNTIF($L$5,$H$7:$H$3066)*COUNTIF($L$5,$I$7:$I$3066),MATCH(ROW($A$7:$A$3066),ROW($A$7:$A$3066)),""),ROWS($B$1:D793)),COLUMNS($A$1:D795))</f>
        <v>#NUM!</v>
      </c>
      <c r="N799" t="e">
        <f t="array" ref="N799">INDEX($A$7:$F$3066,SMALL(IF(COUNTIF($L$5,$H$7:$H$3066)*COUNTIF($L$5,$I$7:$I$3066),MATCH(ROW($A$7:$A$3066),ROW($A$7:$A$3066)),""),ROWS($B$1:E793)),COLUMNS($A$1:E795))</f>
        <v>#NUM!</v>
      </c>
      <c r="O799" t="e">
        <f t="array" ref="O799">INDEX($A$7:$F$3066,SMALL(IF(COUNTIF($L$5,$H$7:$H$3066)*COUNTIF($L$5,$I$7:$I$3066),MATCH(ROW($A$7:$A$3066),ROW($A$7:$A$3066)),""),ROWS($B$1:F793)),COLUMNS($A$1:F795))</f>
        <v>#NUM!</v>
      </c>
    </row>
    <row r="800" spans="1:15">
      <c r="A800" s="1">
        <f>'ScienceDirect - Initial'!A803</f>
        <v>0</v>
      </c>
      <c r="B800" s="1">
        <f>'ScienceDirect - Initial'!B803</f>
        <v>2006</v>
      </c>
      <c r="C800" s="1" t="str">
        <f>'ScienceDirect - Initial'!C803</f>
        <v>Glasgow, Russell E.; Gaglio, Bridget; France, Eric K.; Marcus, Al; Riley, Kimberly M.; Levinson, Arnold; Bischoff, Kimberly</v>
      </c>
      <c r="D800" s="1" t="str">
        <f>'ScienceDirect - Initial'!D803</f>
        <v>Do behavioral smoking reduction approaches reach more or different smokers? Two studies; similar answers</v>
      </c>
      <c r="E800" s="1" t="str">
        <f>'ScienceDirect - Initial'!E803</f>
        <v>Addictive Behaviors</v>
      </c>
      <c r="F800" s="1">
        <f>'ScienceDirect - Initial'!F803</f>
        <v>0</v>
      </c>
      <c r="H800" s="1">
        <v>0</v>
      </c>
      <c r="I800" s="1">
        <v>0</v>
      </c>
      <c r="J800" t="b">
        <f t="shared" si="12"/>
        <v>1</v>
      </c>
      <c r="K800" t="e">
        <f t="array" ref="K800">INDEX($A$7:$F$3066,SMALL(IF(COUNTIF($L$5,$H$7:$H$3066)*COUNTIF($L$5,$I$7:$I$3066),MATCH(ROW($A$7:$A$3066),ROW($A$7:$A$3066)),""),ROWS($B$1:B794)),COLUMNS($A$1:B796))</f>
        <v>#NUM!</v>
      </c>
      <c r="L800" t="e">
        <f t="array" ref="L800">INDEX($A$7:$F$3066,SMALL(IF(COUNTIF($L$5,$H$7:$H$3066)*COUNTIF($L$5,$I$7:$I$3066),MATCH(ROW($A$7:$A$3066),ROW($A$7:$A$3066)),""),ROWS($B$1:C794)),COLUMNS($A$1:C796))</f>
        <v>#NUM!</v>
      </c>
      <c r="M800" t="e">
        <f t="array" ref="M800">INDEX($A$7:$F$3066,SMALL(IF(COUNTIF($L$5,$H$7:$H$3066)*COUNTIF($L$5,$I$7:$I$3066),MATCH(ROW($A$7:$A$3066),ROW($A$7:$A$3066)),""),ROWS($B$1:D794)),COLUMNS($A$1:D796))</f>
        <v>#NUM!</v>
      </c>
      <c r="N800" t="e">
        <f t="array" ref="N800">INDEX($A$7:$F$3066,SMALL(IF(COUNTIF($L$5,$H$7:$H$3066)*COUNTIF($L$5,$I$7:$I$3066),MATCH(ROW($A$7:$A$3066),ROW($A$7:$A$3066)),""),ROWS($B$1:E794)),COLUMNS($A$1:E796))</f>
        <v>#NUM!</v>
      </c>
      <c r="O800" t="e">
        <f t="array" ref="O800">INDEX($A$7:$F$3066,SMALL(IF(COUNTIF($L$5,$H$7:$H$3066)*COUNTIF($L$5,$I$7:$I$3066),MATCH(ROW($A$7:$A$3066),ROW($A$7:$A$3066)),""),ROWS($B$1:F794)),COLUMNS($A$1:F796))</f>
        <v>#NUM!</v>
      </c>
    </row>
    <row r="801" spans="1:15">
      <c r="A801" s="1">
        <f>'ScienceDirect - Initial'!A804</f>
        <v>0</v>
      </c>
      <c r="B801" s="1">
        <f>'ScienceDirect - Initial'!B804</f>
        <v>1988</v>
      </c>
      <c r="C801" s="1" t="str">
        <f>'ScienceDirect - Initial'!C804</f>
        <v>Gordon, Sharon M.; Kennedy, Bruce P.; McPeake, John D.</v>
      </c>
      <c r="D801" s="1" t="str">
        <f>'ScienceDirect - Initial'!D804</f>
        <v>Neuropsychologically impaired alcoholics: Assessment, treatment considerations, and rehabilitation</v>
      </c>
      <c r="E801" s="1" t="str">
        <f>'ScienceDirect - Initial'!E804</f>
        <v>Journal of Substance Abuse Treatment</v>
      </c>
      <c r="F801" s="1">
        <f>'ScienceDirect - Initial'!F804</f>
        <v>0</v>
      </c>
      <c r="H801" s="1">
        <v>0</v>
      </c>
      <c r="I801" s="1">
        <v>0</v>
      </c>
      <c r="J801" t="b">
        <f t="shared" si="12"/>
        <v>1</v>
      </c>
      <c r="K801" t="e">
        <f t="array" ref="K801">INDEX($A$7:$F$3066,SMALL(IF(COUNTIF($L$5,$H$7:$H$3066)*COUNTIF($L$5,$I$7:$I$3066),MATCH(ROW($A$7:$A$3066),ROW($A$7:$A$3066)),""),ROWS($B$1:B795)),COLUMNS($A$1:B797))</f>
        <v>#NUM!</v>
      </c>
      <c r="L801" t="e">
        <f t="array" ref="L801">INDEX($A$7:$F$3066,SMALL(IF(COUNTIF($L$5,$H$7:$H$3066)*COUNTIF($L$5,$I$7:$I$3066),MATCH(ROW($A$7:$A$3066),ROW($A$7:$A$3066)),""),ROWS($B$1:C795)),COLUMNS($A$1:C797))</f>
        <v>#NUM!</v>
      </c>
      <c r="M801" t="e">
        <f t="array" ref="M801">INDEX($A$7:$F$3066,SMALL(IF(COUNTIF($L$5,$H$7:$H$3066)*COUNTIF($L$5,$I$7:$I$3066),MATCH(ROW($A$7:$A$3066),ROW($A$7:$A$3066)),""),ROWS($B$1:D795)),COLUMNS($A$1:D797))</f>
        <v>#NUM!</v>
      </c>
      <c r="N801" t="e">
        <f t="array" ref="N801">INDEX($A$7:$F$3066,SMALL(IF(COUNTIF($L$5,$H$7:$H$3066)*COUNTIF($L$5,$I$7:$I$3066),MATCH(ROW($A$7:$A$3066),ROW($A$7:$A$3066)),""),ROWS($B$1:E795)),COLUMNS($A$1:E797))</f>
        <v>#NUM!</v>
      </c>
      <c r="O801" t="e">
        <f t="array" ref="O801">INDEX($A$7:$F$3066,SMALL(IF(COUNTIF($L$5,$H$7:$H$3066)*COUNTIF($L$5,$I$7:$I$3066),MATCH(ROW($A$7:$A$3066),ROW($A$7:$A$3066)),""),ROWS($B$1:F795)),COLUMNS($A$1:F797))</f>
        <v>#NUM!</v>
      </c>
    </row>
    <row r="802" spans="1:15">
      <c r="A802" s="1">
        <f>'ScienceDirect - Initial'!A805</f>
        <v>0</v>
      </c>
      <c r="B802" s="1">
        <f>'ScienceDirect - Initial'!B805</f>
        <v>1995</v>
      </c>
      <c r="C802" s="1" t="str">
        <f>'ScienceDirect - Initial'!C805</f>
        <v>Hazlett, Brian A.</v>
      </c>
      <c r="D802" s="1" t="str">
        <f>'ScienceDirect - Initial'!D805</f>
        <v>Behavioral plasticity in crustacea: why not more?</v>
      </c>
      <c r="E802" s="1" t="str">
        <f>'ScienceDirect - Initial'!E805</f>
        <v>Behavioural Ecology of Decapod Crustaceans: An Experimental Approach</v>
      </c>
      <c r="F802" s="1">
        <f>'ScienceDirect - Initial'!F805</f>
        <v>0</v>
      </c>
      <c r="H802" s="1">
        <v>0</v>
      </c>
      <c r="I802" s="1">
        <v>0</v>
      </c>
      <c r="J802" t="b">
        <f t="shared" si="12"/>
        <v>1</v>
      </c>
      <c r="K802" t="e">
        <f t="array" ref="K802">INDEX($A$7:$F$3066,SMALL(IF(COUNTIF($L$5,$H$7:$H$3066)*COUNTIF($L$5,$I$7:$I$3066),MATCH(ROW($A$7:$A$3066),ROW($A$7:$A$3066)),""),ROWS($B$1:B796)),COLUMNS($A$1:B798))</f>
        <v>#NUM!</v>
      </c>
      <c r="L802" t="e">
        <f t="array" ref="L802">INDEX($A$7:$F$3066,SMALL(IF(COUNTIF($L$5,$H$7:$H$3066)*COUNTIF($L$5,$I$7:$I$3066),MATCH(ROW($A$7:$A$3066),ROW($A$7:$A$3066)),""),ROWS($B$1:C796)),COLUMNS($A$1:C798))</f>
        <v>#NUM!</v>
      </c>
      <c r="M802" t="e">
        <f t="array" ref="M802">INDEX($A$7:$F$3066,SMALL(IF(COUNTIF($L$5,$H$7:$H$3066)*COUNTIF($L$5,$I$7:$I$3066),MATCH(ROW($A$7:$A$3066),ROW($A$7:$A$3066)),""),ROWS($B$1:D796)),COLUMNS($A$1:D798))</f>
        <v>#NUM!</v>
      </c>
      <c r="N802" t="e">
        <f t="array" ref="N802">INDEX($A$7:$F$3066,SMALL(IF(COUNTIF($L$5,$H$7:$H$3066)*COUNTIF($L$5,$I$7:$I$3066),MATCH(ROW($A$7:$A$3066),ROW($A$7:$A$3066)),""),ROWS($B$1:E796)),COLUMNS($A$1:E798))</f>
        <v>#NUM!</v>
      </c>
      <c r="O802" t="e">
        <f t="array" ref="O802">INDEX($A$7:$F$3066,SMALL(IF(COUNTIF($L$5,$H$7:$H$3066)*COUNTIF($L$5,$I$7:$I$3066),MATCH(ROW($A$7:$A$3066),ROW($A$7:$A$3066)),""),ROWS($B$1:F796)),COLUMNS($A$1:F798))</f>
        <v>#NUM!</v>
      </c>
    </row>
    <row r="803" spans="1:15">
      <c r="A803" s="1">
        <f>'ScienceDirect - Initial'!A806</f>
        <v>0</v>
      </c>
      <c r="B803" s="1">
        <f>'ScienceDirect - Initial'!B806</f>
        <v>2013</v>
      </c>
      <c r="C803" s="1" t="str">
        <f>'ScienceDirect - Initial'!C806</f>
        <v>Scavone, J.L.; Sterling, R.C.; Van Bockstaele, E.J.</v>
      </c>
      <c r="D803" s="1" t="str">
        <f>'ScienceDirect - Initial'!D806</f>
        <v>Cannabinoid and opioid interactions: Implications for opiate dependence and withdrawal</v>
      </c>
      <c r="E803" s="1" t="str">
        <f>'ScienceDirect - Initial'!E806</f>
        <v>Neuroscience</v>
      </c>
      <c r="F803" s="1">
        <f>'ScienceDirect - Initial'!F806</f>
        <v>0</v>
      </c>
      <c r="H803" s="1">
        <v>0</v>
      </c>
      <c r="I803" s="1">
        <v>0</v>
      </c>
      <c r="J803" t="b">
        <f t="shared" si="12"/>
        <v>1</v>
      </c>
      <c r="K803" t="e">
        <f t="array" ref="K803">INDEX($A$7:$F$3066,SMALL(IF(COUNTIF($L$5,$H$7:$H$3066)*COUNTIF($L$5,$I$7:$I$3066),MATCH(ROW($A$7:$A$3066),ROW($A$7:$A$3066)),""),ROWS($B$1:B797)),COLUMNS($A$1:B799))</f>
        <v>#NUM!</v>
      </c>
      <c r="L803" t="e">
        <f t="array" ref="L803">INDEX($A$7:$F$3066,SMALL(IF(COUNTIF($L$5,$H$7:$H$3066)*COUNTIF($L$5,$I$7:$I$3066),MATCH(ROW($A$7:$A$3066),ROW($A$7:$A$3066)),""),ROWS($B$1:C797)),COLUMNS($A$1:C799))</f>
        <v>#NUM!</v>
      </c>
      <c r="M803" t="e">
        <f t="array" ref="M803">INDEX($A$7:$F$3066,SMALL(IF(COUNTIF($L$5,$H$7:$H$3066)*COUNTIF($L$5,$I$7:$I$3066),MATCH(ROW($A$7:$A$3066),ROW($A$7:$A$3066)),""),ROWS($B$1:D797)),COLUMNS($A$1:D799))</f>
        <v>#NUM!</v>
      </c>
      <c r="N803" t="e">
        <f t="array" ref="N803">INDEX($A$7:$F$3066,SMALL(IF(COUNTIF($L$5,$H$7:$H$3066)*COUNTIF($L$5,$I$7:$I$3066),MATCH(ROW($A$7:$A$3066),ROW($A$7:$A$3066)),""),ROWS($B$1:E797)),COLUMNS($A$1:E799))</f>
        <v>#NUM!</v>
      </c>
      <c r="O803" t="e">
        <f t="array" ref="O803">INDEX($A$7:$F$3066,SMALL(IF(COUNTIF($L$5,$H$7:$H$3066)*COUNTIF($L$5,$I$7:$I$3066),MATCH(ROW($A$7:$A$3066),ROW($A$7:$A$3066)),""),ROWS($B$1:F797)),COLUMNS($A$1:F799))</f>
        <v>#NUM!</v>
      </c>
    </row>
    <row r="804" spans="1:15">
      <c r="A804" s="1">
        <f>'ScienceDirect - Initial'!A807</f>
        <v>0</v>
      </c>
      <c r="B804" s="1">
        <f>'ScienceDirect - Initial'!B807</f>
        <v>2017</v>
      </c>
      <c r="C804" s="1" t="str">
        <f>'ScienceDirect - Initial'!C807</f>
        <v>Moustafa, M.G.; Hassaan, M.Y.</v>
      </c>
      <c r="D804" s="1" t="str">
        <f>'ScienceDirect - Initial'!D807</f>
        <v>Optical and dielectric properties of transparent ZrO2–TiO2–Li2B4O7 glass system</v>
      </c>
      <c r="E804" s="1" t="str">
        <f>'ScienceDirect - Initial'!E807</f>
        <v>Journal of Alloys and Compounds</v>
      </c>
      <c r="F804" s="1">
        <f>'ScienceDirect - Initial'!F807</f>
        <v>0</v>
      </c>
      <c r="H804" s="1">
        <v>0</v>
      </c>
      <c r="I804" s="1">
        <v>0</v>
      </c>
      <c r="J804" t="b">
        <f t="shared" si="12"/>
        <v>1</v>
      </c>
      <c r="K804" t="e">
        <f t="array" ref="K804">INDEX($A$7:$F$3066,SMALL(IF(COUNTIF($L$5,$H$7:$H$3066)*COUNTIF($L$5,$I$7:$I$3066),MATCH(ROW($A$7:$A$3066),ROW($A$7:$A$3066)),""),ROWS($B$1:B798)),COLUMNS($A$1:B800))</f>
        <v>#NUM!</v>
      </c>
      <c r="L804" t="e">
        <f t="array" ref="L804">INDEX($A$7:$F$3066,SMALL(IF(COUNTIF($L$5,$H$7:$H$3066)*COUNTIF($L$5,$I$7:$I$3066),MATCH(ROW($A$7:$A$3066),ROW($A$7:$A$3066)),""),ROWS($B$1:C798)),COLUMNS($A$1:C800))</f>
        <v>#NUM!</v>
      </c>
      <c r="M804" t="e">
        <f t="array" ref="M804">INDEX($A$7:$F$3066,SMALL(IF(COUNTIF($L$5,$H$7:$H$3066)*COUNTIF($L$5,$I$7:$I$3066),MATCH(ROW($A$7:$A$3066),ROW($A$7:$A$3066)),""),ROWS($B$1:D798)),COLUMNS($A$1:D800))</f>
        <v>#NUM!</v>
      </c>
      <c r="N804" t="e">
        <f t="array" ref="N804">INDEX($A$7:$F$3066,SMALL(IF(COUNTIF($L$5,$H$7:$H$3066)*COUNTIF($L$5,$I$7:$I$3066),MATCH(ROW($A$7:$A$3066),ROW($A$7:$A$3066)),""),ROWS($B$1:E798)),COLUMNS($A$1:E800))</f>
        <v>#NUM!</v>
      </c>
      <c r="O804" t="e">
        <f t="array" ref="O804">INDEX($A$7:$F$3066,SMALL(IF(COUNTIF($L$5,$H$7:$H$3066)*COUNTIF($L$5,$I$7:$I$3066),MATCH(ROW($A$7:$A$3066),ROW($A$7:$A$3066)),""),ROWS($B$1:F798)),COLUMNS($A$1:F800))</f>
        <v>#NUM!</v>
      </c>
    </row>
    <row r="805" spans="1:15">
      <c r="A805" s="1">
        <f>'ScienceDirect - Initial'!A808</f>
        <v>0</v>
      </c>
      <c r="B805" s="1">
        <f>'ScienceDirect - Initial'!B808</f>
        <v>2019</v>
      </c>
      <c r="C805" s="1" t="str">
        <f>'ScienceDirect - Initial'!C808</f>
        <v>Maddox, Stephanie A.; Hartmann, Jakob; Ross, Rachel A.; Ressler, Kerry J.</v>
      </c>
      <c r="D805" s="1" t="str">
        <f>'ScienceDirect - Initial'!D808</f>
        <v>Deconstructing the Gestalt: Mechanisms of Fear, Threat, and Trauma Memory Encoding</v>
      </c>
      <c r="E805" s="1" t="str">
        <f>'ScienceDirect - Initial'!E808</f>
        <v>Neuron</v>
      </c>
      <c r="F805" s="1">
        <f>'ScienceDirect - Initial'!F808</f>
        <v>0</v>
      </c>
      <c r="H805" s="1">
        <v>0</v>
      </c>
      <c r="I805" s="1">
        <v>0</v>
      </c>
      <c r="J805" t="b">
        <f t="shared" si="12"/>
        <v>1</v>
      </c>
      <c r="K805" t="e">
        <f t="array" ref="K805">INDEX($A$7:$F$3066,SMALL(IF(COUNTIF($L$5,$H$7:$H$3066)*COUNTIF($L$5,$I$7:$I$3066),MATCH(ROW($A$7:$A$3066),ROW($A$7:$A$3066)),""),ROWS($B$1:B799)),COLUMNS($A$1:B801))</f>
        <v>#NUM!</v>
      </c>
      <c r="L805" t="e">
        <f t="array" ref="L805">INDEX($A$7:$F$3066,SMALL(IF(COUNTIF($L$5,$H$7:$H$3066)*COUNTIF($L$5,$I$7:$I$3066),MATCH(ROW($A$7:$A$3066),ROW($A$7:$A$3066)),""),ROWS($B$1:C799)),COLUMNS($A$1:C801))</f>
        <v>#NUM!</v>
      </c>
      <c r="M805" t="e">
        <f t="array" ref="M805">INDEX($A$7:$F$3066,SMALL(IF(COUNTIF($L$5,$H$7:$H$3066)*COUNTIF($L$5,$I$7:$I$3066),MATCH(ROW($A$7:$A$3066),ROW($A$7:$A$3066)),""),ROWS($B$1:D799)),COLUMNS($A$1:D801))</f>
        <v>#NUM!</v>
      </c>
      <c r="N805" t="e">
        <f t="array" ref="N805">INDEX($A$7:$F$3066,SMALL(IF(COUNTIF($L$5,$H$7:$H$3066)*COUNTIF($L$5,$I$7:$I$3066),MATCH(ROW($A$7:$A$3066),ROW($A$7:$A$3066)),""),ROWS($B$1:E799)),COLUMNS($A$1:E801))</f>
        <v>#NUM!</v>
      </c>
      <c r="O805" t="e">
        <f t="array" ref="O805">INDEX($A$7:$F$3066,SMALL(IF(COUNTIF($L$5,$H$7:$H$3066)*COUNTIF($L$5,$I$7:$I$3066),MATCH(ROW($A$7:$A$3066),ROW($A$7:$A$3066)),""),ROWS($B$1:F799)),COLUMNS($A$1:F801))</f>
        <v>#NUM!</v>
      </c>
    </row>
    <row r="806" spans="1:15">
      <c r="A806" s="1">
        <f>'ScienceDirect - Initial'!A809</f>
        <v>0</v>
      </c>
      <c r="B806" s="1">
        <f>'ScienceDirect - Initial'!B809</f>
        <v>2003</v>
      </c>
      <c r="C806" s="1" t="str">
        <f>'ScienceDirect - Initial'!C809</f>
        <v>Nutt, D.J.; Nash, J.R.; Bell, C.; Adrover, M.; Sargent, P.A.; Rabiner, E.A.; Hood, S.; Argyropoulos, S.; Grasby, P.</v>
      </c>
      <c r="D806" s="1" t="str">
        <f>'ScienceDirect - Initial'!D809</f>
        <v>S.28.05 Antidepressant mechanisms in anxiety disorders</v>
      </c>
      <c r="E806" s="1" t="str">
        <f>'ScienceDirect - Initial'!E809</f>
        <v>European Neuropsychopharmacology</v>
      </c>
      <c r="F806" s="1">
        <f>'ScienceDirect - Initial'!F809</f>
        <v>0</v>
      </c>
      <c r="H806" s="1">
        <v>0</v>
      </c>
      <c r="I806" s="1">
        <v>0</v>
      </c>
      <c r="J806" t="b">
        <f t="shared" si="12"/>
        <v>1</v>
      </c>
      <c r="K806" t="e">
        <f t="array" ref="K806">INDEX($A$7:$F$3066,SMALL(IF(COUNTIF($L$5,$H$7:$H$3066)*COUNTIF($L$5,$I$7:$I$3066),MATCH(ROW($A$7:$A$3066),ROW($A$7:$A$3066)),""),ROWS($B$1:B800)),COLUMNS($A$1:B802))</f>
        <v>#NUM!</v>
      </c>
      <c r="L806" t="e">
        <f t="array" ref="L806">INDEX($A$7:$F$3066,SMALL(IF(COUNTIF($L$5,$H$7:$H$3066)*COUNTIF($L$5,$I$7:$I$3066),MATCH(ROW($A$7:$A$3066),ROW($A$7:$A$3066)),""),ROWS($B$1:C800)),COLUMNS($A$1:C802))</f>
        <v>#NUM!</v>
      </c>
      <c r="M806" t="e">
        <f t="array" ref="M806">INDEX($A$7:$F$3066,SMALL(IF(COUNTIF($L$5,$H$7:$H$3066)*COUNTIF($L$5,$I$7:$I$3066),MATCH(ROW($A$7:$A$3066),ROW($A$7:$A$3066)),""),ROWS($B$1:D800)),COLUMNS($A$1:D802))</f>
        <v>#NUM!</v>
      </c>
      <c r="N806" t="e">
        <f t="array" ref="N806">INDEX($A$7:$F$3066,SMALL(IF(COUNTIF($L$5,$H$7:$H$3066)*COUNTIF($L$5,$I$7:$I$3066),MATCH(ROW($A$7:$A$3066),ROW($A$7:$A$3066)),""),ROWS($B$1:E800)),COLUMNS($A$1:E802))</f>
        <v>#NUM!</v>
      </c>
      <c r="O806" t="e">
        <f t="array" ref="O806">INDEX($A$7:$F$3066,SMALL(IF(COUNTIF($L$5,$H$7:$H$3066)*COUNTIF($L$5,$I$7:$I$3066),MATCH(ROW($A$7:$A$3066),ROW($A$7:$A$3066)),""),ROWS($B$1:F800)),COLUMNS($A$1:F802))</f>
        <v>#NUM!</v>
      </c>
    </row>
    <row r="807" spans="1:15">
      <c r="A807" s="1">
        <f>'ScienceDirect - Initial'!A810</f>
        <v>0</v>
      </c>
      <c r="B807" s="1">
        <f>'ScienceDirect - Initial'!B810</f>
        <v>2013</v>
      </c>
      <c r="C807" s="1" t="str">
        <f>'ScienceDirect - Initial'!C810</f>
        <v>Biglan, Anthony; Embry, Dennis D.</v>
      </c>
      <c r="D807" s="1" t="str">
        <f>'ScienceDirect - Initial'!D810</f>
        <v>A framework for intentional cultural change</v>
      </c>
      <c r="E807" s="1" t="str">
        <f>'ScienceDirect - Initial'!E810</f>
        <v>Journal of Contextual Behavioral Science</v>
      </c>
      <c r="F807" s="1">
        <f>'ScienceDirect - Initial'!F810</f>
        <v>0</v>
      </c>
      <c r="H807" s="1">
        <v>0</v>
      </c>
      <c r="I807" s="1">
        <v>0</v>
      </c>
      <c r="J807" t="b">
        <f t="shared" si="12"/>
        <v>1</v>
      </c>
      <c r="K807" t="e">
        <f t="array" ref="K807">INDEX($A$7:$F$3066,SMALL(IF(COUNTIF($L$5,$H$7:$H$3066)*COUNTIF($L$5,$I$7:$I$3066),MATCH(ROW($A$7:$A$3066),ROW($A$7:$A$3066)),""),ROWS($B$1:B801)),COLUMNS($A$1:B803))</f>
        <v>#NUM!</v>
      </c>
      <c r="L807" t="e">
        <f t="array" ref="L807">INDEX($A$7:$F$3066,SMALL(IF(COUNTIF($L$5,$H$7:$H$3066)*COUNTIF($L$5,$I$7:$I$3066),MATCH(ROW($A$7:$A$3066),ROW($A$7:$A$3066)),""),ROWS($B$1:C801)),COLUMNS($A$1:C803))</f>
        <v>#NUM!</v>
      </c>
      <c r="M807" t="e">
        <f t="array" ref="M807">INDEX($A$7:$F$3066,SMALL(IF(COUNTIF($L$5,$H$7:$H$3066)*COUNTIF($L$5,$I$7:$I$3066),MATCH(ROW($A$7:$A$3066),ROW($A$7:$A$3066)),""),ROWS($B$1:D801)),COLUMNS($A$1:D803))</f>
        <v>#NUM!</v>
      </c>
      <c r="N807" t="e">
        <f t="array" ref="N807">INDEX($A$7:$F$3066,SMALL(IF(COUNTIF($L$5,$H$7:$H$3066)*COUNTIF($L$5,$I$7:$I$3066),MATCH(ROW($A$7:$A$3066),ROW($A$7:$A$3066)),""),ROWS($B$1:E801)),COLUMNS($A$1:E803))</f>
        <v>#NUM!</v>
      </c>
      <c r="O807" t="e">
        <f t="array" ref="O807">INDEX($A$7:$F$3066,SMALL(IF(COUNTIF($L$5,$H$7:$H$3066)*COUNTIF($L$5,$I$7:$I$3066),MATCH(ROW($A$7:$A$3066),ROW($A$7:$A$3066)),""),ROWS($B$1:F801)),COLUMNS($A$1:F803))</f>
        <v>#NUM!</v>
      </c>
    </row>
    <row r="808" spans="1:15">
      <c r="A808" s="1">
        <f>'ScienceDirect - Initial'!A811</f>
        <v>0</v>
      </c>
      <c r="B808" s="1">
        <f>'ScienceDirect - Initial'!B811</f>
        <v>2000</v>
      </c>
      <c r="C808" s="1" t="str">
        <f>'ScienceDirect - Initial'!C811</f>
        <v>Moatti, Jean-Paul; Souteyrand, Yves</v>
      </c>
      <c r="D808" s="1" t="str">
        <f>'ScienceDirect - Initial'!D811</f>
        <v>Editorial: HIV/AIDS social and behavioural research: past advances and thoughts about the future</v>
      </c>
      <c r="E808" s="1" t="str">
        <f>'ScienceDirect - Initial'!E811</f>
        <v>Social Science &amp; Medicine</v>
      </c>
      <c r="F808" s="1">
        <f>'ScienceDirect - Initial'!F811</f>
        <v>0</v>
      </c>
      <c r="H808" s="1">
        <v>0</v>
      </c>
      <c r="I808" s="1">
        <v>0</v>
      </c>
      <c r="J808" t="b">
        <f t="shared" si="12"/>
        <v>1</v>
      </c>
      <c r="K808" t="e">
        <f t="array" ref="K808">INDEX($A$7:$F$3066,SMALL(IF(COUNTIF($L$5,$H$7:$H$3066)*COUNTIF($L$5,$I$7:$I$3066),MATCH(ROW($A$7:$A$3066),ROW($A$7:$A$3066)),""),ROWS($B$1:B802)),COLUMNS($A$1:B804))</f>
        <v>#NUM!</v>
      </c>
      <c r="L808" t="e">
        <f t="array" ref="L808">INDEX($A$7:$F$3066,SMALL(IF(COUNTIF($L$5,$H$7:$H$3066)*COUNTIF($L$5,$I$7:$I$3066),MATCH(ROW($A$7:$A$3066),ROW($A$7:$A$3066)),""),ROWS($B$1:C802)),COLUMNS($A$1:C804))</f>
        <v>#NUM!</v>
      </c>
      <c r="M808" t="e">
        <f t="array" ref="M808">INDEX($A$7:$F$3066,SMALL(IF(COUNTIF($L$5,$H$7:$H$3066)*COUNTIF($L$5,$I$7:$I$3066),MATCH(ROW($A$7:$A$3066),ROW($A$7:$A$3066)),""),ROWS($B$1:D802)),COLUMNS($A$1:D804))</f>
        <v>#NUM!</v>
      </c>
      <c r="N808" t="e">
        <f t="array" ref="N808">INDEX($A$7:$F$3066,SMALL(IF(COUNTIF($L$5,$H$7:$H$3066)*COUNTIF($L$5,$I$7:$I$3066),MATCH(ROW($A$7:$A$3066),ROW($A$7:$A$3066)),""),ROWS($B$1:E802)),COLUMNS($A$1:E804))</f>
        <v>#NUM!</v>
      </c>
      <c r="O808" t="e">
        <f t="array" ref="O808">INDEX($A$7:$F$3066,SMALL(IF(COUNTIF($L$5,$H$7:$H$3066)*COUNTIF($L$5,$I$7:$I$3066),MATCH(ROW($A$7:$A$3066),ROW($A$7:$A$3066)),""),ROWS($B$1:F802)),COLUMNS($A$1:F804))</f>
        <v>#NUM!</v>
      </c>
    </row>
    <row r="809" spans="1:15">
      <c r="A809" s="1">
        <f>'ScienceDirect - Initial'!A812</f>
        <v>0</v>
      </c>
      <c r="B809" s="1">
        <f>'ScienceDirect - Initial'!B812</f>
        <v>1982</v>
      </c>
      <c r="C809" s="1" t="str">
        <f>'ScienceDirect - Initial'!C812</f>
        <v>Dowdall, Terence</v>
      </c>
      <c r="D809" s="1" t="str">
        <f>'ScienceDirect - Initial'!D812</f>
        <v>Behavior therapy in South Africa: A review</v>
      </c>
      <c r="E809" s="1" t="str">
        <f>'ScienceDirect - Initial'!E812</f>
        <v>Journal of Behavior Therapy and Experimental Psychiatry</v>
      </c>
      <c r="F809" s="1">
        <f>'ScienceDirect - Initial'!F812</f>
        <v>0</v>
      </c>
      <c r="H809" s="1">
        <v>0</v>
      </c>
      <c r="I809" s="1">
        <v>0</v>
      </c>
      <c r="J809" t="b">
        <f t="shared" si="12"/>
        <v>1</v>
      </c>
      <c r="K809" t="e">
        <f t="array" ref="K809">INDEX($A$7:$F$3066,SMALL(IF(COUNTIF($L$5,$H$7:$H$3066)*COUNTIF($L$5,$I$7:$I$3066),MATCH(ROW($A$7:$A$3066),ROW($A$7:$A$3066)),""),ROWS($B$1:B803)),COLUMNS($A$1:B805))</f>
        <v>#NUM!</v>
      </c>
      <c r="L809" t="e">
        <f t="array" ref="L809">INDEX($A$7:$F$3066,SMALL(IF(COUNTIF($L$5,$H$7:$H$3066)*COUNTIF($L$5,$I$7:$I$3066),MATCH(ROW($A$7:$A$3066),ROW($A$7:$A$3066)),""),ROWS($B$1:C803)),COLUMNS($A$1:C805))</f>
        <v>#NUM!</v>
      </c>
      <c r="M809" t="e">
        <f t="array" ref="M809">INDEX($A$7:$F$3066,SMALL(IF(COUNTIF($L$5,$H$7:$H$3066)*COUNTIF($L$5,$I$7:$I$3066),MATCH(ROW($A$7:$A$3066),ROW($A$7:$A$3066)),""),ROWS($B$1:D803)),COLUMNS($A$1:D805))</f>
        <v>#NUM!</v>
      </c>
      <c r="N809" t="e">
        <f t="array" ref="N809">INDEX($A$7:$F$3066,SMALL(IF(COUNTIF($L$5,$H$7:$H$3066)*COUNTIF($L$5,$I$7:$I$3066),MATCH(ROW($A$7:$A$3066),ROW($A$7:$A$3066)),""),ROWS($B$1:E803)),COLUMNS($A$1:E805))</f>
        <v>#NUM!</v>
      </c>
      <c r="O809" t="e">
        <f t="array" ref="O809">INDEX($A$7:$F$3066,SMALL(IF(COUNTIF($L$5,$H$7:$H$3066)*COUNTIF($L$5,$I$7:$I$3066),MATCH(ROW($A$7:$A$3066),ROW($A$7:$A$3066)),""),ROWS($B$1:F803)),COLUMNS($A$1:F805))</f>
        <v>#NUM!</v>
      </c>
    </row>
    <row r="810" spans="1:15">
      <c r="A810" s="1">
        <f>'ScienceDirect - Initial'!A813</f>
        <v>0</v>
      </c>
      <c r="B810" s="1">
        <f>'ScienceDirect - Initial'!B813</f>
        <v>1987</v>
      </c>
      <c r="C810" s="1" t="str">
        <f>'ScienceDirect - Initial'!C813</f>
        <v>Sobell, Mark B</v>
      </c>
      <c r="D810" s="1" t="str">
        <f>'ScienceDirect - Initial'!D813</f>
        <v>Behavioral research: The particulary unwated child of conventional wisdom in the alcohol field</v>
      </c>
      <c r="E810" s="1" t="str">
        <f>'ScienceDirect - Initial'!E813</f>
        <v>Two Decades of Behavioral</v>
      </c>
      <c r="F810" s="1">
        <f>'ScienceDirect - Initial'!F813</f>
        <v>0</v>
      </c>
      <c r="H810" s="1">
        <v>0</v>
      </c>
      <c r="I810" s="1">
        <v>0</v>
      </c>
      <c r="J810" t="b">
        <f t="shared" si="12"/>
        <v>1</v>
      </c>
      <c r="K810" t="e">
        <f t="array" ref="K810">INDEX($A$7:$F$3066,SMALL(IF(COUNTIF($L$5,$H$7:$H$3066)*COUNTIF($L$5,$I$7:$I$3066),MATCH(ROW($A$7:$A$3066),ROW($A$7:$A$3066)),""),ROWS($B$1:B804)),COLUMNS($A$1:B806))</f>
        <v>#NUM!</v>
      </c>
      <c r="L810" t="e">
        <f t="array" ref="L810">INDEX($A$7:$F$3066,SMALL(IF(COUNTIF($L$5,$H$7:$H$3066)*COUNTIF($L$5,$I$7:$I$3066),MATCH(ROW($A$7:$A$3066),ROW($A$7:$A$3066)),""),ROWS($B$1:C804)),COLUMNS($A$1:C806))</f>
        <v>#NUM!</v>
      </c>
      <c r="M810" t="e">
        <f t="array" ref="M810">INDEX($A$7:$F$3066,SMALL(IF(COUNTIF($L$5,$H$7:$H$3066)*COUNTIF($L$5,$I$7:$I$3066),MATCH(ROW($A$7:$A$3066),ROW($A$7:$A$3066)),""),ROWS($B$1:D804)),COLUMNS($A$1:D806))</f>
        <v>#NUM!</v>
      </c>
      <c r="N810" t="e">
        <f t="array" ref="N810">INDEX($A$7:$F$3066,SMALL(IF(COUNTIF($L$5,$H$7:$H$3066)*COUNTIF($L$5,$I$7:$I$3066),MATCH(ROW($A$7:$A$3066),ROW($A$7:$A$3066)),""),ROWS($B$1:E804)),COLUMNS($A$1:E806))</f>
        <v>#NUM!</v>
      </c>
      <c r="O810" t="e">
        <f t="array" ref="O810">INDEX($A$7:$F$3066,SMALL(IF(COUNTIF($L$5,$H$7:$H$3066)*COUNTIF($L$5,$I$7:$I$3066),MATCH(ROW($A$7:$A$3066),ROW($A$7:$A$3066)),""),ROWS($B$1:F804)),COLUMNS($A$1:F806))</f>
        <v>#NUM!</v>
      </c>
    </row>
    <row r="811" spans="1:15">
      <c r="A811" s="1">
        <f>'ScienceDirect - Initial'!A814</f>
        <v>0</v>
      </c>
      <c r="B811" s="1">
        <f>'ScienceDirect - Initial'!B814</f>
        <v>2014</v>
      </c>
      <c r="C811" s="1" t="str">
        <f>'ScienceDirect - Initial'!C814</f>
        <v>Mazza, Stéphanie; Perchet, Caroline; Frot, Maud; Michael, George A.; Magnin, Michel; Garcia-Larrea, Luis; Bastuji, Hélène</v>
      </c>
      <c r="D811" s="1" t="str">
        <f>'ScienceDirect - Initial'!D814</f>
        <v>Asleep but aware?</v>
      </c>
      <c r="E811" s="1" t="str">
        <f>'ScienceDirect - Initial'!E814</f>
        <v>Brain and Cognition</v>
      </c>
      <c r="F811" s="1">
        <f>'ScienceDirect - Initial'!F814</f>
        <v>0</v>
      </c>
      <c r="H811" s="1">
        <v>0</v>
      </c>
      <c r="I811" s="1">
        <v>0</v>
      </c>
      <c r="J811" t="b">
        <f t="shared" si="12"/>
        <v>1</v>
      </c>
      <c r="K811" t="e">
        <f t="array" ref="K811">INDEX($A$7:$F$3066,SMALL(IF(COUNTIF($L$5,$H$7:$H$3066)*COUNTIF($L$5,$I$7:$I$3066),MATCH(ROW($A$7:$A$3066),ROW($A$7:$A$3066)),""),ROWS($B$1:B805)),COLUMNS($A$1:B807))</f>
        <v>#NUM!</v>
      </c>
      <c r="L811" t="e">
        <f t="array" ref="L811">INDEX($A$7:$F$3066,SMALL(IF(COUNTIF($L$5,$H$7:$H$3066)*COUNTIF($L$5,$I$7:$I$3066),MATCH(ROW($A$7:$A$3066),ROW($A$7:$A$3066)),""),ROWS($B$1:C805)),COLUMNS($A$1:C807))</f>
        <v>#NUM!</v>
      </c>
      <c r="M811" t="e">
        <f t="array" ref="M811">INDEX($A$7:$F$3066,SMALL(IF(COUNTIF($L$5,$H$7:$H$3066)*COUNTIF($L$5,$I$7:$I$3066),MATCH(ROW($A$7:$A$3066),ROW($A$7:$A$3066)),""),ROWS($B$1:D805)),COLUMNS($A$1:D807))</f>
        <v>#NUM!</v>
      </c>
      <c r="N811" t="e">
        <f t="array" ref="N811">INDEX($A$7:$F$3066,SMALL(IF(COUNTIF($L$5,$H$7:$H$3066)*COUNTIF($L$5,$I$7:$I$3066),MATCH(ROW($A$7:$A$3066),ROW($A$7:$A$3066)),""),ROWS($B$1:E805)),COLUMNS($A$1:E807))</f>
        <v>#NUM!</v>
      </c>
      <c r="O811" t="e">
        <f t="array" ref="O811">INDEX($A$7:$F$3066,SMALL(IF(COUNTIF($L$5,$H$7:$H$3066)*COUNTIF($L$5,$I$7:$I$3066),MATCH(ROW($A$7:$A$3066),ROW($A$7:$A$3066)),""),ROWS($B$1:F805)),COLUMNS($A$1:F807))</f>
        <v>#NUM!</v>
      </c>
    </row>
    <row r="812" spans="1:15">
      <c r="A812" s="1">
        <f>'ScienceDirect - Initial'!A815</f>
        <v>0</v>
      </c>
      <c r="B812" s="1">
        <f>'ScienceDirect - Initial'!B815</f>
        <v>2016</v>
      </c>
      <c r="C812" s="1" t="str">
        <f>'ScienceDirect - Initial'!C815</f>
        <v>Uusberg, Helen; Uusberg, Andero; Talpsep, Teri; Paaver, Marika</v>
      </c>
      <c r="D812" s="1" t="str">
        <f>'ScienceDirect - Initial'!D815</f>
        <v>Mechanisms of mindfulness: The dynamics of affective adaptation during open monitoring</v>
      </c>
      <c r="E812" s="1" t="str">
        <f>'ScienceDirect - Initial'!E815</f>
        <v>Biological Psychology</v>
      </c>
      <c r="F812" s="1">
        <f>'ScienceDirect - Initial'!F815</f>
        <v>0</v>
      </c>
      <c r="H812" s="1">
        <v>0</v>
      </c>
      <c r="I812" s="1">
        <v>0</v>
      </c>
      <c r="J812" t="b">
        <f t="shared" si="12"/>
        <v>1</v>
      </c>
      <c r="K812" t="e">
        <f t="array" ref="K812">INDEX($A$7:$F$3066,SMALL(IF(COUNTIF($L$5,$H$7:$H$3066)*COUNTIF($L$5,$I$7:$I$3066),MATCH(ROW($A$7:$A$3066),ROW($A$7:$A$3066)),""),ROWS($B$1:B806)),COLUMNS($A$1:B808))</f>
        <v>#NUM!</v>
      </c>
      <c r="L812" t="e">
        <f t="array" ref="L812">INDEX($A$7:$F$3066,SMALL(IF(COUNTIF($L$5,$H$7:$H$3066)*COUNTIF($L$5,$I$7:$I$3066),MATCH(ROW($A$7:$A$3066),ROW($A$7:$A$3066)),""),ROWS($B$1:C806)),COLUMNS($A$1:C808))</f>
        <v>#NUM!</v>
      </c>
      <c r="M812" t="e">
        <f t="array" ref="M812">INDEX($A$7:$F$3066,SMALL(IF(COUNTIF($L$5,$H$7:$H$3066)*COUNTIF($L$5,$I$7:$I$3066),MATCH(ROW($A$7:$A$3066),ROW($A$7:$A$3066)),""),ROWS($B$1:D806)),COLUMNS($A$1:D808))</f>
        <v>#NUM!</v>
      </c>
      <c r="N812" t="e">
        <f t="array" ref="N812">INDEX($A$7:$F$3066,SMALL(IF(COUNTIF($L$5,$H$7:$H$3066)*COUNTIF($L$5,$I$7:$I$3066),MATCH(ROW($A$7:$A$3066),ROW($A$7:$A$3066)),""),ROWS($B$1:E806)),COLUMNS($A$1:E808))</f>
        <v>#NUM!</v>
      </c>
      <c r="O812" t="e">
        <f t="array" ref="O812">INDEX($A$7:$F$3066,SMALL(IF(COUNTIF($L$5,$H$7:$H$3066)*COUNTIF($L$5,$I$7:$I$3066),MATCH(ROW($A$7:$A$3066),ROW($A$7:$A$3066)),""),ROWS($B$1:F806)),COLUMNS($A$1:F808))</f>
        <v>#NUM!</v>
      </c>
    </row>
    <row r="813" spans="1:15">
      <c r="A813" s="1">
        <f>'ScienceDirect - Initial'!A816</f>
        <v>0</v>
      </c>
      <c r="B813" s="1">
        <f>'ScienceDirect - Initial'!B816</f>
        <v>2020</v>
      </c>
      <c r="C813" s="1" t="str">
        <f>'ScienceDirect - Initial'!C816</f>
        <v>Xin, Haihui; Wang, Hetang; Kang, Wenjie; Di, Cuicui; Qi, Xuyao; Zhong, Xiaoxing; Wang, Deming; Liu, Fangming</v>
      </c>
      <c r="D813" s="1" t="str">
        <f>'ScienceDirect - Initial'!D816</f>
        <v>The reburning thermal characteristics of residual structure of lignite pyrolysis</v>
      </c>
      <c r="E813" s="1" t="str">
        <f>'ScienceDirect - Initial'!E816</f>
        <v>Fuel</v>
      </c>
      <c r="F813" s="1">
        <f>'ScienceDirect - Initial'!F816</f>
        <v>0</v>
      </c>
      <c r="H813" s="1">
        <v>0</v>
      </c>
      <c r="I813" s="1">
        <v>0</v>
      </c>
      <c r="J813" t="b">
        <f t="shared" si="12"/>
        <v>1</v>
      </c>
      <c r="K813" t="e">
        <f t="array" ref="K813">INDEX($A$7:$F$3066,SMALL(IF(COUNTIF($L$5,$H$7:$H$3066)*COUNTIF($L$5,$I$7:$I$3066),MATCH(ROW($A$7:$A$3066),ROW($A$7:$A$3066)),""),ROWS($B$1:B807)),COLUMNS($A$1:B809))</f>
        <v>#NUM!</v>
      </c>
      <c r="L813" t="e">
        <f t="array" ref="L813">INDEX($A$7:$F$3066,SMALL(IF(COUNTIF($L$5,$H$7:$H$3066)*COUNTIF($L$5,$I$7:$I$3066),MATCH(ROW($A$7:$A$3066),ROW($A$7:$A$3066)),""),ROWS($B$1:C807)),COLUMNS($A$1:C809))</f>
        <v>#NUM!</v>
      </c>
      <c r="M813" t="e">
        <f t="array" ref="M813">INDEX($A$7:$F$3066,SMALL(IF(COUNTIF($L$5,$H$7:$H$3066)*COUNTIF($L$5,$I$7:$I$3066),MATCH(ROW($A$7:$A$3066),ROW($A$7:$A$3066)),""),ROWS($B$1:D807)),COLUMNS($A$1:D809))</f>
        <v>#NUM!</v>
      </c>
      <c r="N813" t="e">
        <f t="array" ref="N813">INDEX($A$7:$F$3066,SMALL(IF(COUNTIF($L$5,$H$7:$H$3066)*COUNTIF($L$5,$I$7:$I$3066),MATCH(ROW($A$7:$A$3066),ROW($A$7:$A$3066)),""),ROWS($B$1:E807)),COLUMNS($A$1:E809))</f>
        <v>#NUM!</v>
      </c>
      <c r="O813" t="e">
        <f t="array" ref="O813">INDEX($A$7:$F$3066,SMALL(IF(COUNTIF($L$5,$H$7:$H$3066)*COUNTIF($L$5,$I$7:$I$3066),MATCH(ROW($A$7:$A$3066),ROW($A$7:$A$3066)),""),ROWS($B$1:F807)),COLUMNS($A$1:F809))</f>
        <v>#NUM!</v>
      </c>
    </row>
    <row r="814" spans="1:15">
      <c r="A814" s="1">
        <f>'ScienceDirect - Initial'!A817</f>
        <v>0</v>
      </c>
      <c r="B814" s="1">
        <f>'ScienceDirect - Initial'!B817</f>
        <v>2016</v>
      </c>
      <c r="C814" s="1" t="str">
        <f>'ScienceDirect - Initial'!C817</f>
        <v>Li, Zia; Xi, Zheng-Xiong</v>
      </c>
      <c r="D814" s="1" t="str">
        <f>'ScienceDirect - Initial'!D817</f>
        <v>Chapter 38 - Methadone Usage, Misuse, and Addiction Processes: An Overview</v>
      </c>
      <c r="E814" s="1" t="str">
        <f>'ScienceDirect - Initial'!E817</f>
        <v>Neuropathology of Drug Addictions and Substance Misuse</v>
      </c>
      <c r="F814" s="1" t="str">
        <f>'ScienceDirect - Initial'!F817</f>
        <v>978-0-12-800634-4</v>
      </c>
      <c r="H814" s="1">
        <v>0</v>
      </c>
      <c r="I814" s="1">
        <v>0</v>
      </c>
      <c r="J814" t="b">
        <f t="shared" si="12"/>
        <v>1</v>
      </c>
      <c r="K814" t="e">
        <f t="array" ref="K814">INDEX($A$7:$F$3066,SMALL(IF(COUNTIF($L$5,$H$7:$H$3066)*COUNTIF($L$5,$I$7:$I$3066),MATCH(ROW($A$7:$A$3066),ROW($A$7:$A$3066)),""),ROWS($B$1:B808)),COLUMNS($A$1:B810))</f>
        <v>#NUM!</v>
      </c>
      <c r="L814" t="e">
        <f t="array" ref="L814">INDEX($A$7:$F$3066,SMALL(IF(COUNTIF($L$5,$H$7:$H$3066)*COUNTIF($L$5,$I$7:$I$3066),MATCH(ROW($A$7:$A$3066),ROW($A$7:$A$3066)),""),ROWS($B$1:C808)),COLUMNS($A$1:C810))</f>
        <v>#NUM!</v>
      </c>
      <c r="M814" t="e">
        <f t="array" ref="M814">INDEX($A$7:$F$3066,SMALL(IF(COUNTIF($L$5,$H$7:$H$3066)*COUNTIF($L$5,$I$7:$I$3066),MATCH(ROW($A$7:$A$3066),ROW($A$7:$A$3066)),""),ROWS($B$1:D808)),COLUMNS($A$1:D810))</f>
        <v>#NUM!</v>
      </c>
      <c r="N814" t="e">
        <f t="array" ref="N814">INDEX($A$7:$F$3066,SMALL(IF(COUNTIF($L$5,$H$7:$H$3066)*COUNTIF($L$5,$I$7:$I$3066),MATCH(ROW($A$7:$A$3066),ROW($A$7:$A$3066)),""),ROWS($B$1:E808)),COLUMNS($A$1:E810))</f>
        <v>#NUM!</v>
      </c>
      <c r="O814" t="e">
        <f t="array" ref="O814">INDEX($A$7:$F$3066,SMALL(IF(COUNTIF($L$5,$H$7:$H$3066)*COUNTIF($L$5,$I$7:$I$3066),MATCH(ROW($A$7:$A$3066),ROW($A$7:$A$3066)),""),ROWS($B$1:F808)),COLUMNS($A$1:F810))</f>
        <v>#NUM!</v>
      </c>
    </row>
    <row r="815" spans="1:15">
      <c r="A815" s="1">
        <f>'ScienceDirect - Initial'!A818</f>
        <v>0</v>
      </c>
      <c r="B815" s="1">
        <f>'ScienceDirect - Initial'!B818</f>
        <v>2010</v>
      </c>
      <c r="C815" s="1" t="str">
        <f>'ScienceDirect - Initial'!C818</f>
        <v>Vitanov, Nikolay K.; Dimitrova, Zlatinka I.; Ausloos, Marcel</v>
      </c>
      <c r="D815" s="1" t="str">
        <f>'ScienceDirect - Initial'!D818</f>
        <v>Verhulst–Lotka–Volterra (VLV) model of ideological struggle</v>
      </c>
      <c r="E815" s="1" t="str">
        <f>'ScienceDirect - Initial'!E818</f>
        <v>Physica A: Statistical Mechanics and its Applications</v>
      </c>
      <c r="F815" s="1">
        <f>'ScienceDirect - Initial'!F818</f>
        <v>0</v>
      </c>
      <c r="H815" s="1">
        <v>0</v>
      </c>
      <c r="I815" s="1">
        <v>0</v>
      </c>
      <c r="J815" t="b">
        <f t="shared" si="12"/>
        <v>1</v>
      </c>
      <c r="K815" t="e">
        <f t="array" ref="K815">INDEX($A$7:$F$3066,SMALL(IF(COUNTIF($L$5,$H$7:$H$3066)*COUNTIF($L$5,$I$7:$I$3066),MATCH(ROW($A$7:$A$3066),ROW($A$7:$A$3066)),""),ROWS($B$1:B809)),COLUMNS($A$1:B811))</f>
        <v>#NUM!</v>
      </c>
      <c r="L815" t="e">
        <f t="array" ref="L815">INDEX($A$7:$F$3066,SMALL(IF(COUNTIF($L$5,$H$7:$H$3066)*COUNTIF($L$5,$I$7:$I$3066),MATCH(ROW($A$7:$A$3066),ROW($A$7:$A$3066)),""),ROWS($B$1:C809)),COLUMNS($A$1:C811))</f>
        <v>#NUM!</v>
      </c>
      <c r="M815" t="e">
        <f t="array" ref="M815">INDEX($A$7:$F$3066,SMALL(IF(COUNTIF($L$5,$H$7:$H$3066)*COUNTIF($L$5,$I$7:$I$3066),MATCH(ROW($A$7:$A$3066),ROW($A$7:$A$3066)),""),ROWS($B$1:D809)),COLUMNS($A$1:D811))</f>
        <v>#NUM!</v>
      </c>
      <c r="N815" t="e">
        <f t="array" ref="N815">INDEX($A$7:$F$3066,SMALL(IF(COUNTIF($L$5,$H$7:$H$3066)*COUNTIF($L$5,$I$7:$I$3066),MATCH(ROW($A$7:$A$3066),ROW($A$7:$A$3066)),""),ROWS($B$1:E809)),COLUMNS($A$1:E811))</f>
        <v>#NUM!</v>
      </c>
      <c r="O815" t="e">
        <f t="array" ref="O815">INDEX($A$7:$F$3066,SMALL(IF(COUNTIF($L$5,$H$7:$H$3066)*COUNTIF($L$5,$I$7:$I$3066),MATCH(ROW($A$7:$A$3066),ROW($A$7:$A$3066)),""),ROWS($B$1:F809)),COLUMNS($A$1:F811))</f>
        <v>#NUM!</v>
      </c>
    </row>
    <row r="816" spans="1:15">
      <c r="A816" s="1">
        <f>'ScienceDirect - Initial'!A819</f>
        <v>0</v>
      </c>
      <c r="B816" s="1">
        <f>'ScienceDirect - Initial'!B819</f>
        <v>2018</v>
      </c>
      <c r="C816" s="1" t="str">
        <f>'ScienceDirect - Initial'!C819</f>
        <v>Cha, Hye Jin; Jeon, Seo Young; Jang, Hwa Jin; Shin, Jisoon; Kim, Young-Hoon; Suh, Soo Kyung</v>
      </c>
      <c r="D816" s="1" t="str">
        <f>'ScienceDirect - Initial'!D819</f>
        <v>Rewarding and reinforcing effects of 4-chloro-2,5-dimethoxyamphetamine and AH-7921 in rodents</v>
      </c>
      <c r="E816" s="1" t="str">
        <f>'ScienceDirect - Initial'!E819</f>
        <v>Neuroscience Letters</v>
      </c>
      <c r="F816" s="1">
        <f>'ScienceDirect - Initial'!F819</f>
        <v>0</v>
      </c>
      <c r="H816" s="1">
        <v>0</v>
      </c>
      <c r="I816" s="1">
        <v>0</v>
      </c>
      <c r="J816" t="b">
        <f t="shared" si="12"/>
        <v>1</v>
      </c>
      <c r="K816" t="e">
        <f t="array" ref="K816">INDEX($A$7:$F$3066,SMALL(IF(COUNTIF($L$5,$H$7:$H$3066)*COUNTIF($L$5,$I$7:$I$3066),MATCH(ROW($A$7:$A$3066),ROW($A$7:$A$3066)),""),ROWS($B$1:B810)),COLUMNS($A$1:B812))</f>
        <v>#NUM!</v>
      </c>
      <c r="L816" t="e">
        <f t="array" ref="L816">INDEX($A$7:$F$3066,SMALL(IF(COUNTIF($L$5,$H$7:$H$3066)*COUNTIF($L$5,$I$7:$I$3066),MATCH(ROW($A$7:$A$3066),ROW($A$7:$A$3066)),""),ROWS($B$1:C810)),COLUMNS($A$1:C812))</f>
        <v>#NUM!</v>
      </c>
      <c r="M816" t="e">
        <f t="array" ref="M816">INDEX($A$7:$F$3066,SMALL(IF(COUNTIF($L$5,$H$7:$H$3066)*COUNTIF($L$5,$I$7:$I$3066),MATCH(ROW($A$7:$A$3066),ROW($A$7:$A$3066)),""),ROWS($B$1:D810)),COLUMNS($A$1:D812))</f>
        <v>#NUM!</v>
      </c>
      <c r="N816" t="e">
        <f t="array" ref="N816">INDEX($A$7:$F$3066,SMALL(IF(COUNTIF($L$5,$H$7:$H$3066)*COUNTIF($L$5,$I$7:$I$3066),MATCH(ROW($A$7:$A$3066),ROW($A$7:$A$3066)),""),ROWS($B$1:E810)),COLUMNS($A$1:E812))</f>
        <v>#NUM!</v>
      </c>
      <c r="O816" t="e">
        <f t="array" ref="O816">INDEX($A$7:$F$3066,SMALL(IF(COUNTIF($L$5,$H$7:$H$3066)*COUNTIF($L$5,$I$7:$I$3066),MATCH(ROW($A$7:$A$3066),ROW($A$7:$A$3066)),""),ROWS($B$1:F810)),COLUMNS($A$1:F812))</f>
        <v>#NUM!</v>
      </c>
    </row>
    <row r="817" spans="1:15">
      <c r="A817" s="1">
        <f>'ScienceDirect - Initial'!A820</f>
        <v>0</v>
      </c>
      <c r="B817" s="1">
        <f>'ScienceDirect - Initial'!B820</f>
        <v>2015</v>
      </c>
      <c r="C817" s="1" t="str">
        <f>'ScienceDirect - Initial'!C820</f>
        <v>Moxon, Karen A.; Foffani, Guglielmo</v>
      </c>
      <c r="D817" s="1" t="str">
        <f>'ScienceDirect - Initial'!D820</f>
        <v>Brain-Machine Interfaces beyond Neuroprosthetics</v>
      </c>
      <c r="E817" s="1" t="str">
        <f>'ScienceDirect - Initial'!E820</f>
        <v>Neuron</v>
      </c>
      <c r="F817" s="1">
        <f>'ScienceDirect - Initial'!F820</f>
        <v>0</v>
      </c>
      <c r="H817" s="1">
        <v>0</v>
      </c>
      <c r="I817" s="1">
        <v>0</v>
      </c>
      <c r="J817" t="b">
        <f t="shared" si="12"/>
        <v>1</v>
      </c>
      <c r="K817" t="e">
        <f t="array" ref="K817">INDEX($A$7:$F$3066,SMALL(IF(COUNTIF($L$5,$H$7:$H$3066)*COUNTIF($L$5,$I$7:$I$3066),MATCH(ROW($A$7:$A$3066),ROW($A$7:$A$3066)),""),ROWS($B$1:B811)),COLUMNS($A$1:B813))</f>
        <v>#NUM!</v>
      </c>
      <c r="L817" t="e">
        <f t="array" ref="L817">INDEX($A$7:$F$3066,SMALL(IF(COUNTIF($L$5,$H$7:$H$3066)*COUNTIF($L$5,$I$7:$I$3066),MATCH(ROW($A$7:$A$3066),ROW($A$7:$A$3066)),""),ROWS($B$1:C811)),COLUMNS($A$1:C813))</f>
        <v>#NUM!</v>
      </c>
      <c r="M817" t="e">
        <f t="array" ref="M817">INDEX($A$7:$F$3066,SMALL(IF(COUNTIF($L$5,$H$7:$H$3066)*COUNTIF($L$5,$I$7:$I$3066),MATCH(ROW($A$7:$A$3066),ROW($A$7:$A$3066)),""),ROWS($B$1:D811)),COLUMNS($A$1:D813))</f>
        <v>#NUM!</v>
      </c>
      <c r="N817" t="e">
        <f t="array" ref="N817">INDEX($A$7:$F$3066,SMALL(IF(COUNTIF($L$5,$H$7:$H$3066)*COUNTIF($L$5,$I$7:$I$3066),MATCH(ROW($A$7:$A$3066),ROW($A$7:$A$3066)),""),ROWS($B$1:E811)),COLUMNS($A$1:E813))</f>
        <v>#NUM!</v>
      </c>
      <c r="O817" t="e">
        <f t="array" ref="O817">INDEX($A$7:$F$3066,SMALL(IF(COUNTIF($L$5,$H$7:$H$3066)*COUNTIF($L$5,$I$7:$I$3066),MATCH(ROW($A$7:$A$3066),ROW($A$7:$A$3066)),""),ROWS($B$1:F811)),COLUMNS($A$1:F813))</f>
        <v>#NUM!</v>
      </c>
    </row>
    <row r="818" spans="1:15">
      <c r="A818" s="1">
        <f>'ScienceDirect - Initial'!A821</f>
        <v>0</v>
      </c>
      <c r="B818" s="1">
        <f>'ScienceDirect - Initial'!B821</f>
        <v>2004</v>
      </c>
      <c r="C818" s="1" t="str">
        <f>'ScienceDirect - Initial'!C821</f>
        <v>Kayali, Obada</v>
      </c>
      <c r="D818" s="1" t="str">
        <f>'ScienceDirect - Initial'!D821</f>
        <v>Chapter 8 - Bond of Steel in Concrete and the Effect of Galvanizing</v>
      </c>
      <c r="E818" s="1" t="str">
        <f>'ScienceDirect - Initial'!E821</f>
        <v>Galvanized Steel Reinforcement in Concrete</v>
      </c>
      <c r="F818" s="1" t="str">
        <f>'ScienceDirect - Initial'!F821</f>
        <v>978-0-08-044511-3</v>
      </c>
      <c r="H818" s="1">
        <v>0</v>
      </c>
      <c r="I818" s="1">
        <v>0</v>
      </c>
      <c r="J818" t="b">
        <f t="shared" si="12"/>
        <v>1</v>
      </c>
      <c r="K818" t="e">
        <f t="array" ref="K818">INDEX($A$7:$F$3066,SMALL(IF(COUNTIF($L$5,$H$7:$H$3066)*COUNTIF($L$5,$I$7:$I$3066),MATCH(ROW($A$7:$A$3066),ROW($A$7:$A$3066)),""),ROWS($B$1:B812)),COLUMNS($A$1:B814))</f>
        <v>#NUM!</v>
      </c>
      <c r="L818" t="e">
        <f t="array" ref="L818">INDEX($A$7:$F$3066,SMALL(IF(COUNTIF($L$5,$H$7:$H$3066)*COUNTIF($L$5,$I$7:$I$3066),MATCH(ROW($A$7:$A$3066),ROW($A$7:$A$3066)),""),ROWS($B$1:C812)),COLUMNS($A$1:C814))</f>
        <v>#NUM!</v>
      </c>
      <c r="M818" t="e">
        <f t="array" ref="M818">INDEX($A$7:$F$3066,SMALL(IF(COUNTIF($L$5,$H$7:$H$3066)*COUNTIF($L$5,$I$7:$I$3066),MATCH(ROW($A$7:$A$3066),ROW($A$7:$A$3066)),""),ROWS($B$1:D812)),COLUMNS($A$1:D814))</f>
        <v>#NUM!</v>
      </c>
      <c r="N818" t="e">
        <f t="array" ref="N818">INDEX($A$7:$F$3066,SMALL(IF(COUNTIF($L$5,$H$7:$H$3066)*COUNTIF($L$5,$I$7:$I$3066),MATCH(ROW($A$7:$A$3066),ROW($A$7:$A$3066)),""),ROWS($B$1:E812)),COLUMNS($A$1:E814))</f>
        <v>#NUM!</v>
      </c>
      <c r="O818" t="e">
        <f t="array" ref="O818">INDEX($A$7:$F$3066,SMALL(IF(COUNTIF($L$5,$H$7:$H$3066)*COUNTIF($L$5,$I$7:$I$3066),MATCH(ROW($A$7:$A$3066),ROW($A$7:$A$3066)),""),ROWS($B$1:F812)),COLUMNS($A$1:F814))</f>
        <v>#NUM!</v>
      </c>
    </row>
    <row r="819" spans="1:15">
      <c r="A819" s="1">
        <f>'ScienceDirect - Initial'!A822</f>
        <v>0</v>
      </c>
      <c r="B819" s="1">
        <f>'ScienceDirect - Initial'!B822</f>
        <v>2020</v>
      </c>
      <c r="C819" s="1" t="str">
        <f>'ScienceDirect - Initial'!C822</f>
        <v>Mitchell, Leander K.; Pachana, Nancy A.</v>
      </c>
      <c r="D819" s="1" t="str">
        <f>'ScienceDirect - Initial'!D822</f>
        <v>Chapter 22 - Psychotherapeutic interventions with older adults: now and into the future</v>
      </c>
      <c r="E819" s="1" t="str">
        <f>'ScienceDirect - Initial'!E822</f>
        <v>Handbook of Mental Health and Aging (Third Edition)</v>
      </c>
      <c r="F819" s="1" t="str">
        <f>'ScienceDirect - Initial'!F822</f>
        <v>978-0-12-800136-3</v>
      </c>
      <c r="H819" s="1">
        <v>0</v>
      </c>
      <c r="I819" s="1">
        <v>0</v>
      </c>
      <c r="J819" t="b">
        <f t="shared" si="12"/>
        <v>1</v>
      </c>
      <c r="K819" t="e">
        <f t="array" ref="K819">INDEX($A$7:$F$3066,SMALL(IF(COUNTIF($L$5,$H$7:$H$3066)*COUNTIF($L$5,$I$7:$I$3066),MATCH(ROW($A$7:$A$3066),ROW($A$7:$A$3066)),""),ROWS($B$1:B813)),COLUMNS($A$1:B815))</f>
        <v>#NUM!</v>
      </c>
      <c r="L819" t="e">
        <f t="array" ref="L819">INDEX($A$7:$F$3066,SMALL(IF(COUNTIF($L$5,$H$7:$H$3066)*COUNTIF($L$5,$I$7:$I$3066),MATCH(ROW($A$7:$A$3066),ROW($A$7:$A$3066)),""),ROWS($B$1:C813)),COLUMNS($A$1:C815))</f>
        <v>#NUM!</v>
      </c>
      <c r="M819" t="e">
        <f t="array" ref="M819">INDEX($A$7:$F$3066,SMALL(IF(COUNTIF($L$5,$H$7:$H$3066)*COUNTIF($L$5,$I$7:$I$3066),MATCH(ROW($A$7:$A$3066),ROW($A$7:$A$3066)),""),ROWS($B$1:D813)),COLUMNS($A$1:D815))</f>
        <v>#NUM!</v>
      </c>
      <c r="N819" t="e">
        <f t="array" ref="N819">INDEX($A$7:$F$3066,SMALL(IF(COUNTIF($L$5,$H$7:$H$3066)*COUNTIF($L$5,$I$7:$I$3066),MATCH(ROW($A$7:$A$3066),ROW($A$7:$A$3066)),""),ROWS($B$1:E813)),COLUMNS($A$1:E815))</f>
        <v>#NUM!</v>
      </c>
      <c r="O819" t="e">
        <f t="array" ref="O819">INDEX($A$7:$F$3066,SMALL(IF(COUNTIF($L$5,$H$7:$H$3066)*COUNTIF($L$5,$I$7:$I$3066),MATCH(ROW($A$7:$A$3066),ROW($A$7:$A$3066)),""),ROWS($B$1:F813)),COLUMNS($A$1:F815))</f>
        <v>#NUM!</v>
      </c>
    </row>
    <row r="820" spans="1:15">
      <c r="A820" s="1">
        <f>'ScienceDirect - Initial'!A823</f>
        <v>0</v>
      </c>
      <c r="B820" s="1">
        <f>'ScienceDirect - Initial'!B823</f>
        <v>2003</v>
      </c>
      <c r="C820" s="1" t="str">
        <f>'ScienceDirect - Initial'!C823</f>
        <v>Bickerton, S.; Abdullah, M.Z.</v>
      </c>
      <c r="D820" s="1" t="str">
        <f>'ScienceDirect - Initial'!D823</f>
        <v>Modeling and evaluation of the filling stage of injection/compression moulding</v>
      </c>
      <c r="E820" s="1" t="str">
        <f>'ScienceDirect - Initial'!E823</f>
        <v>Composites Science and Technology</v>
      </c>
      <c r="F820" s="1">
        <f>'ScienceDirect - Initial'!F823</f>
        <v>0</v>
      </c>
      <c r="H820" s="1">
        <v>0</v>
      </c>
      <c r="I820" s="1">
        <v>0</v>
      </c>
      <c r="J820" t="b">
        <f t="shared" si="12"/>
        <v>1</v>
      </c>
      <c r="K820" t="e">
        <f t="array" ref="K820">INDEX($A$7:$F$3066,SMALL(IF(COUNTIF($L$5,$H$7:$H$3066)*COUNTIF($L$5,$I$7:$I$3066),MATCH(ROW($A$7:$A$3066),ROW($A$7:$A$3066)),""),ROWS($B$1:B814)),COLUMNS($A$1:B816))</f>
        <v>#NUM!</v>
      </c>
      <c r="L820" t="e">
        <f t="array" ref="L820">INDEX($A$7:$F$3066,SMALL(IF(COUNTIF($L$5,$H$7:$H$3066)*COUNTIF($L$5,$I$7:$I$3066),MATCH(ROW($A$7:$A$3066),ROW($A$7:$A$3066)),""),ROWS($B$1:C814)),COLUMNS($A$1:C816))</f>
        <v>#NUM!</v>
      </c>
      <c r="M820" t="e">
        <f t="array" ref="M820">INDEX($A$7:$F$3066,SMALL(IF(COUNTIF($L$5,$H$7:$H$3066)*COUNTIF($L$5,$I$7:$I$3066),MATCH(ROW($A$7:$A$3066),ROW($A$7:$A$3066)),""),ROWS($B$1:D814)),COLUMNS($A$1:D816))</f>
        <v>#NUM!</v>
      </c>
      <c r="N820" t="e">
        <f t="array" ref="N820">INDEX($A$7:$F$3066,SMALL(IF(COUNTIF($L$5,$H$7:$H$3066)*COUNTIF($L$5,$I$7:$I$3066),MATCH(ROW($A$7:$A$3066),ROW($A$7:$A$3066)),""),ROWS($B$1:E814)),COLUMNS($A$1:E816))</f>
        <v>#NUM!</v>
      </c>
      <c r="O820" t="e">
        <f t="array" ref="O820">INDEX($A$7:$F$3066,SMALL(IF(COUNTIF($L$5,$H$7:$H$3066)*COUNTIF($L$5,$I$7:$I$3066),MATCH(ROW($A$7:$A$3066),ROW($A$7:$A$3066)),""),ROWS($B$1:F814)),COLUMNS($A$1:F816))</f>
        <v>#NUM!</v>
      </c>
    </row>
    <row r="821" spans="1:15">
      <c r="A821" s="1">
        <f>'ScienceDirect - Initial'!A824</f>
        <v>0</v>
      </c>
      <c r="B821" s="1">
        <f>'ScienceDirect - Initial'!B824</f>
        <v>2009</v>
      </c>
      <c r="C821" s="1" t="str">
        <f>'ScienceDirect - Initial'!C824</f>
        <v>Jones, Christopher B.</v>
      </c>
      <c r="D821" s="1" t="str">
        <f>'ScienceDirect - Initial'!D824</f>
        <v>Gaia bites back: Accelerated warming</v>
      </c>
      <c r="E821" s="1" t="str">
        <f>'ScienceDirect - Initial'!E824</f>
        <v>Human Extinction</v>
      </c>
      <c r="F821" s="1">
        <f>'ScienceDirect - Initial'!F824</f>
        <v>0</v>
      </c>
      <c r="H821" s="1">
        <v>0</v>
      </c>
      <c r="I821" s="1">
        <v>0</v>
      </c>
      <c r="J821" t="b">
        <f t="shared" si="12"/>
        <v>1</v>
      </c>
      <c r="K821" t="e">
        <f t="array" ref="K821">INDEX($A$7:$F$3066,SMALL(IF(COUNTIF($L$5,$H$7:$H$3066)*COUNTIF($L$5,$I$7:$I$3066),MATCH(ROW($A$7:$A$3066),ROW($A$7:$A$3066)),""),ROWS($B$1:B815)),COLUMNS($A$1:B817))</f>
        <v>#NUM!</v>
      </c>
      <c r="L821" t="e">
        <f t="array" ref="L821">INDEX($A$7:$F$3066,SMALL(IF(COUNTIF($L$5,$H$7:$H$3066)*COUNTIF($L$5,$I$7:$I$3066),MATCH(ROW($A$7:$A$3066),ROW($A$7:$A$3066)),""),ROWS($B$1:C815)),COLUMNS($A$1:C817))</f>
        <v>#NUM!</v>
      </c>
      <c r="M821" t="e">
        <f t="array" ref="M821">INDEX($A$7:$F$3066,SMALL(IF(COUNTIF($L$5,$H$7:$H$3066)*COUNTIF($L$5,$I$7:$I$3066),MATCH(ROW($A$7:$A$3066),ROW($A$7:$A$3066)),""),ROWS($B$1:D815)),COLUMNS($A$1:D817))</f>
        <v>#NUM!</v>
      </c>
      <c r="N821" t="e">
        <f t="array" ref="N821">INDEX($A$7:$F$3066,SMALL(IF(COUNTIF($L$5,$H$7:$H$3066)*COUNTIF($L$5,$I$7:$I$3066),MATCH(ROW($A$7:$A$3066),ROW($A$7:$A$3066)),""),ROWS($B$1:E815)),COLUMNS($A$1:E817))</f>
        <v>#NUM!</v>
      </c>
      <c r="O821" t="e">
        <f t="array" ref="O821">INDEX($A$7:$F$3066,SMALL(IF(COUNTIF($L$5,$H$7:$H$3066)*COUNTIF($L$5,$I$7:$I$3066),MATCH(ROW($A$7:$A$3066),ROW($A$7:$A$3066)),""),ROWS($B$1:F815)),COLUMNS($A$1:F817))</f>
        <v>#NUM!</v>
      </c>
    </row>
    <row r="822" spans="1:15">
      <c r="A822" s="1">
        <f>'ScienceDirect - Initial'!A825</f>
        <v>0</v>
      </c>
      <c r="B822" s="1">
        <f>'ScienceDirect - Initial'!B825</f>
        <v>1975</v>
      </c>
      <c r="C822" s="1" t="str">
        <f>'ScienceDirect - Initial'!C825</f>
        <v>Vom Saal, Frederick S.; Hamilton, Leonard W.; Gandelman, Ronald J.</v>
      </c>
      <c r="D822" s="1" t="str">
        <f>'ScienceDirect - Initial'!D825</f>
        <v>Faster acquisition of an olfactory discrimination following septal lesions in male albino rats</v>
      </c>
      <c r="E822" s="1" t="str">
        <f>'ScienceDirect - Initial'!E825</f>
        <v>Physiology &amp; Behavior</v>
      </c>
      <c r="F822" s="1">
        <f>'ScienceDirect - Initial'!F825</f>
        <v>0</v>
      </c>
      <c r="H822" s="1">
        <v>0</v>
      </c>
      <c r="I822" s="1">
        <v>0</v>
      </c>
      <c r="J822" t="b">
        <f t="shared" si="12"/>
        <v>1</v>
      </c>
      <c r="K822" t="e">
        <f t="array" ref="K822">INDEX($A$7:$F$3066,SMALL(IF(COUNTIF($L$5,$H$7:$H$3066)*COUNTIF($L$5,$I$7:$I$3066),MATCH(ROW($A$7:$A$3066),ROW($A$7:$A$3066)),""),ROWS($B$1:B816)),COLUMNS($A$1:B818))</f>
        <v>#NUM!</v>
      </c>
      <c r="L822" t="e">
        <f t="array" ref="L822">INDEX($A$7:$F$3066,SMALL(IF(COUNTIF($L$5,$H$7:$H$3066)*COUNTIF($L$5,$I$7:$I$3066),MATCH(ROW($A$7:$A$3066),ROW($A$7:$A$3066)),""),ROWS($B$1:C816)),COLUMNS($A$1:C818))</f>
        <v>#NUM!</v>
      </c>
      <c r="M822" t="e">
        <f t="array" ref="M822">INDEX($A$7:$F$3066,SMALL(IF(COUNTIF($L$5,$H$7:$H$3066)*COUNTIF($L$5,$I$7:$I$3066),MATCH(ROW($A$7:$A$3066),ROW($A$7:$A$3066)),""),ROWS($B$1:D816)),COLUMNS($A$1:D818))</f>
        <v>#NUM!</v>
      </c>
      <c r="N822" t="e">
        <f t="array" ref="N822">INDEX($A$7:$F$3066,SMALL(IF(COUNTIF($L$5,$H$7:$H$3066)*COUNTIF($L$5,$I$7:$I$3066),MATCH(ROW($A$7:$A$3066),ROW($A$7:$A$3066)),""),ROWS($B$1:E816)),COLUMNS($A$1:E818))</f>
        <v>#NUM!</v>
      </c>
      <c r="O822" t="e">
        <f t="array" ref="O822">INDEX($A$7:$F$3066,SMALL(IF(COUNTIF($L$5,$H$7:$H$3066)*COUNTIF($L$5,$I$7:$I$3066),MATCH(ROW($A$7:$A$3066),ROW($A$7:$A$3066)),""),ROWS($B$1:F816)),COLUMNS($A$1:F818))</f>
        <v>#NUM!</v>
      </c>
    </row>
    <row r="823" spans="1:15">
      <c r="A823" s="1">
        <f>'ScienceDirect - Initial'!A826</f>
        <v>0</v>
      </c>
      <c r="B823" s="1">
        <f>'ScienceDirect - Initial'!B826</f>
        <v>1996</v>
      </c>
      <c r="C823" s="1" t="str">
        <f>'ScienceDirect - Initial'!C826</f>
        <v>Kelly-Rossini, Liza; Perlman, David C.; Mason, Diana J.</v>
      </c>
      <c r="D823" s="1" t="str">
        <f>'ScienceDirect - Initial'!D826</f>
        <v>The experience of respiratory isolation for HIV-infected persons with tuberculosis</v>
      </c>
      <c r="E823" s="1" t="str">
        <f>'ScienceDirect - Initial'!E826</f>
        <v>Journal of the Association of Nurses in AIDS Care</v>
      </c>
      <c r="F823" s="1">
        <f>'ScienceDirect - Initial'!F826</f>
        <v>0</v>
      </c>
      <c r="H823" s="1">
        <v>0</v>
      </c>
      <c r="I823" s="1">
        <v>0</v>
      </c>
      <c r="J823" t="b">
        <f t="shared" si="12"/>
        <v>1</v>
      </c>
      <c r="K823" t="e">
        <f t="array" ref="K823">INDEX($A$7:$F$3066,SMALL(IF(COUNTIF($L$5,$H$7:$H$3066)*COUNTIF($L$5,$I$7:$I$3066),MATCH(ROW($A$7:$A$3066),ROW($A$7:$A$3066)),""),ROWS($B$1:B817)),COLUMNS($A$1:B819))</f>
        <v>#NUM!</v>
      </c>
      <c r="L823" t="e">
        <f t="array" ref="L823">INDEX($A$7:$F$3066,SMALL(IF(COUNTIF($L$5,$H$7:$H$3066)*COUNTIF($L$5,$I$7:$I$3066),MATCH(ROW($A$7:$A$3066),ROW($A$7:$A$3066)),""),ROWS($B$1:C817)),COLUMNS($A$1:C819))</f>
        <v>#NUM!</v>
      </c>
      <c r="M823" t="e">
        <f t="array" ref="M823">INDEX($A$7:$F$3066,SMALL(IF(COUNTIF($L$5,$H$7:$H$3066)*COUNTIF($L$5,$I$7:$I$3066),MATCH(ROW($A$7:$A$3066),ROW($A$7:$A$3066)),""),ROWS($B$1:D817)),COLUMNS($A$1:D819))</f>
        <v>#NUM!</v>
      </c>
      <c r="N823" t="e">
        <f t="array" ref="N823">INDEX($A$7:$F$3066,SMALL(IF(COUNTIF($L$5,$H$7:$H$3066)*COUNTIF($L$5,$I$7:$I$3066),MATCH(ROW($A$7:$A$3066),ROW($A$7:$A$3066)),""),ROWS($B$1:E817)),COLUMNS($A$1:E819))</f>
        <v>#NUM!</v>
      </c>
      <c r="O823" t="e">
        <f t="array" ref="O823">INDEX($A$7:$F$3066,SMALL(IF(COUNTIF($L$5,$H$7:$H$3066)*COUNTIF($L$5,$I$7:$I$3066),MATCH(ROW($A$7:$A$3066),ROW($A$7:$A$3066)),""),ROWS($B$1:F817)),COLUMNS($A$1:F819))</f>
        <v>#NUM!</v>
      </c>
    </row>
    <row r="824" spans="1:15">
      <c r="A824" s="1">
        <f>'ScienceDirect - Initial'!A827</f>
        <v>0</v>
      </c>
      <c r="B824" s="1">
        <f>'ScienceDirect - Initial'!B827</f>
        <v>2007</v>
      </c>
      <c r="C824" s="1">
        <f>'ScienceDirect - Initial'!C827</f>
        <v>0</v>
      </c>
      <c r="D824" s="1" t="str">
        <f>'ScienceDirect - Initial'!D827</f>
        <v>Subject index</v>
      </c>
      <c r="E824" s="1" t="str">
        <f>'ScienceDirect - Initial'!E827</f>
        <v>Behavioural Processes</v>
      </c>
      <c r="F824" s="1">
        <f>'ScienceDirect - Initial'!F827</f>
        <v>0</v>
      </c>
      <c r="H824" s="1">
        <v>0</v>
      </c>
      <c r="I824" s="1">
        <v>0</v>
      </c>
      <c r="J824" t="b">
        <f t="shared" si="12"/>
        <v>1</v>
      </c>
      <c r="K824" t="e">
        <f t="array" ref="K824">INDEX($A$7:$F$3066,SMALL(IF(COUNTIF($L$5,$H$7:$H$3066)*COUNTIF($L$5,$I$7:$I$3066),MATCH(ROW($A$7:$A$3066),ROW($A$7:$A$3066)),""),ROWS($B$1:B818)),COLUMNS($A$1:B820))</f>
        <v>#NUM!</v>
      </c>
      <c r="L824" t="e">
        <f t="array" ref="L824">INDEX($A$7:$F$3066,SMALL(IF(COUNTIF($L$5,$H$7:$H$3066)*COUNTIF($L$5,$I$7:$I$3066),MATCH(ROW($A$7:$A$3066),ROW($A$7:$A$3066)),""),ROWS($B$1:C818)),COLUMNS($A$1:C820))</f>
        <v>#NUM!</v>
      </c>
      <c r="M824" t="e">
        <f t="array" ref="M824">INDEX($A$7:$F$3066,SMALL(IF(COUNTIF($L$5,$H$7:$H$3066)*COUNTIF($L$5,$I$7:$I$3066),MATCH(ROW($A$7:$A$3066),ROW($A$7:$A$3066)),""),ROWS($B$1:D818)),COLUMNS($A$1:D820))</f>
        <v>#NUM!</v>
      </c>
      <c r="N824" t="e">
        <f t="array" ref="N824">INDEX($A$7:$F$3066,SMALL(IF(COUNTIF($L$5,$H$7:$H$3066)*COUNTIF($L$5,$I$7:$I$3066),MATCH(ROW($A$7:$A$3066),ROW($A$7:$A$3066)),""),ROWS($B$1:E818)),COLUMNS($A$1:E820))</f>
        <v>#NUM!</v>
      </c>
      <c r="O824" t="e">
        <f t="array" ref="O824">INDEX($A$7:$F$3066,SMALL(IF(COUNTIF($L$5,$H$7:$H$3066)*COUNTIF($L$5,$I$7:$I$3066),MATCH(ROW($A$7:$A$3066),ROW($A$7:$A$3066)),""),ROWS($B$1:F818)),COLUMNS($A$1:F820))</f>
        <v>#NUM!</v>
      </c>
    </row>
    <row r="825" spans="1:15">
      <c r="A825" s="1">
        <f>'ScienceDirect - Initial'!A828</f>
        <v>0</v>
      </c>
      <c r="B825" s="1">
        <f>'ScienceDirect - Initial'!B828</f>
        <v>2008</v>
      </c>
      <c r="C825" s="1" t="str">
        <f>'ScienceDirect - Initial'!C828</f>
        <v>Holtz, T.H.</v>
      </c>
      <c r="D825" s="1" t="str">
        <f>'ScienceDirect - Initial'!D828</f>
        <v>Tuberculosis Epidemiology</v>
      </c>
      <c r="E825" s="1" t="str">
        <f>'ScienceDirect - Initial'!E828</f>
        <v>International Encyclopedia of Public Health</v>
      </c>
      <c r="F825" s="1" t="str">
        <f>'ScienceDirect - Initial'!F828</f>
        <v>978-0-12-373960-5</v>
      </c>
      <c r="H825" s="1">
        <v>0</v>
      </c>
      <c r="I825" s="1">
        <v>0</v>
      </c>
      <c r="J825" t="b">
        <f t="shared" si="12"/>
        <v>1</v>
      </c>
      <c r="K825" t="e">
        <f t="array" ref="K825">INDEX($A$7:$F$3066,SMALL(IF(COUNTIF($L$5,$H$7:$H$3066)*COUNTIF($L$5,$I$7:$I$3066),MATCH(ROW($A$7:$A$3066),ROW($A$7:$A$3066)),""),ROWS($B$1:B819)),COLUMNS($A$1:B821))</f>
        <v>#NUM!</v>
      </c>
      <c r="L825" t="e">
        <f t="array" ref="L825">INDEX($A$7:$F$3066,SMALL(IF(COUNTIF($L$5,$H$7:$H$3066)*COUNTIF($L$5,$I$7:$I$3066),MATCH(ROW($A$7:$A$3066),ROW($A$7:$A$3066)),""),ROWS($B$1:C819)),COLUMNS($A$1:C821))</f>
        <v>#NUM!</v>
      </c>
      <c r="M825" t="e">
        <f t="array" ref="M825">INDEX($A$7:$F$3066,SMALL(IF(COUNTIF($L$5,$H$7:$H$3066)*COUNTIF($L$5,$I$7:$I$3066),MATCH(ROW($A$7:$A$3066),ROW($A$7:$A$3066)),""),ROWS($B$1:D819)),COLUMNS($A$1:D821))</f>
        <v>#NUM!</v>
      </c>
      <c r="N825" t="e">
        <f t="array" ref="N825">INDEX($A$7:$F$3066,SMALL(IF(COUNTIF($L$5,$H$7:$H$3066)*COUNTIF($L$5,$I$7:$I$3066),MATCH(ROW($A$7:$A$3066),ROW($A$7:$A$3066)),""),ROWS($B$1:E819)),COLUMNS($A$1:E821))</f>
        <v>#NUM!</v>
      </c>
      <c r="O825" t="e">
        <f t="array" ref="O825">INDEX($A$7:$F$3066,SMALL(IF(COUNTIF($L$5,$H$7:$H$3066)*COUNTIF($L$5,$I$7:$I$3066),MATCH(ROW($A$7:$A$3066),ROW($A$7:$A$3066)),""),ROWS($B$1:F819)),COLUMNS($A$1:F821))</f>
        <v>#NUM!</v>
      </c>
    </row>
    <row r="826" spans="1:15">
      <c r="A826" s="1">
        <f>'ScienceDirect - Initial'!A829</f>
        <v>0</v>
      </c>
      <c r="B826" s="1">
        <f>'ScienceDirect - Initial'!B829</f>
        <v>2020</v>
      </c>
      <c r="C826" s="1" t="str">
        <f>'ScienceDirect - Initial'!C829</f>
        <v>Kentridge, Robert</v>
      </c>
      <c r="D826" s="1" t="str">
        <f>'ScienceDirect - Initial'!D829</f>
        <v>Robert Kentridge</v>
      </c>
      <c r="E826" s="1" t="str">
        <f>'ScienceDirect - Initial'!E829</f>
        <v>Current Biology</v>
      </c>
      <c r="F826" s="1">
        <f>'ScienceDirect - Initial'!F829</f>
        <v>0</v>
      </c>
      <c r="H826" s="1">
        <v>0</v>
      </c>
      <c r="I826" s="1">
        <v>0</v>
      </c>
      <c r="J826" t="b">
        <f t="shared" si="12"/>
        <v>1</v>
      </c>
      <c r="K826" t="e">
        <f t="array" ref="K826">INDEX($A$7:$F$3066,SMALL(IF(COUNTIF($L$5,$H$7:$H$3066)*COUNTIF($L$5,$I$7:$I$3066),MATCH(ROW($A$7:$A$3066),ROW($A$7:$A$3066)),""),ROWS($B$1:B820)),COLUMNS($A$1:B822))</f>
        <v>#NUM!</v>
      </c>
      <c r="L826" t="e">
        <f t="array" ref="L826">INDEX($A$7:$F$3066,SMALL(IF(COUNTIF($L$5,$H$7:$H$3066)*COUNTIF($L$5,$I$7:$I$3066),MATCH(ROW($A$7:$A$3066),ROW($A$7:$A$3066)),""),ROWS($B$1:C820)),COLUMNS($A$1:C822))</f>
        <v>#NUM!</v>
      </c>
      <c r="M826" t="e">
        <f t="array" ref="M826">INDEX($A$7:$F$3066,SMALL(IF(COUNTIF($L$5,$H$7:$H$3066)*COUNTIF($L$5,$I$7:$I$3066),MATCH(ROW($A$7:$A$3066),ROW($A$7:$A$3066)),""),ROWS($B$1:D820)),COLUMNS($A$1:D822))</f>
        <v>#NUM!</v>
      </c>
      <c r="N826" t="e">
        <f t="array" ref="N826">INDEX($A$7:$F$3066,SMALL(IF(COUNTIF($L$5,$H$7:$H$3066)*COUNTIF($L$5,$I$7:$I$3066),MATCH(ROW($A$7:$A$3066),ROW($A$7:$A$3066)),""),ROWS($B$1:E820)),COLUMNS($A$1:E822))</f>
        <v>#NUM!</v>
      </c>
      <c r="O826" t="e">
        <f t="array" ref="O826">INDEX($A$7:$F$3066,SMALL(IF(COUNTIF($L$5,$H$7:$H$3066)*COUNTIF($L$5,$I$7:$I$3066),MATCH(ROW($A$7:$A$3066),ROW($A$7:$A$3066)),""),ROWS($B$1:F820)),COLUMNS($A$1:F822))</f>
        <v>#NUM!</v>
      </c>
    </row>
    <row r="827" spans="1:15">
      <c r="A827" s="1">
        <f>'ScienceDirect - Initial'!A830</f>
        <v>0</v>
      </c>
      <c r="B827" s="1">
        <f>'ScienceDirect - Initial'!B830</f>
        <v>2009</v>
      </c>
      <c r="C827" s="1" t="str">
        <f>'ScienceDirect - Initial'!C830</f>
        <v>Zumla, Alimuddin; Mwaba, Peter; Huggett, Jim; Kapata, Nathan; Chanda, Duncan; Grange, John</v>
      </c>
      <c r="D827" s="1" t="str">
        <f>'ScienceDirect - Initial'!D830</f>
        <v>Reflections on the white plague</v>
      </c>
      <c r="E827" s="1" t="str">
        <f>'ScienceDirect - Initial'!E830</f>
        <v>The Lancet Infectious Diseases</v>
      </c>
      <c r="F827" s="1">
        <f>'ScienceDirect - Initial'!F830</f>
        <v>0</v>
      </c>
      <c r="H827" s="1">
        <v>0</v>
      </c>
      <c r="I827" s="1">
        <v>0</v>
      </c>
      <c r="J827" t="b">
        <f t="shared" si="12"/>
        <v>1</v>
      </c>
      <c r="K827" t="e">
        <f t="array" ref="K827">INDEX($A$7:$F$3066,SMALL(IF(COUNTIF($L$5,$H$7:$H$3066)*COUNTIF($L$5,$I$7:$I$3066),MATCH(ROW($A$7:$A$3066),ROW($A$7:$A$3066)),""),ROWS($B$1:B821)),COLUMNS($A$1:B823))</f>
        <v>#NUM!</v>
      </c>
      <c r="L827" t="e">
        <f t="array" ref="L827">INDEX($A$7:$F$3066,SMALL(IF(COUNTIF($L$5,$H$7:$H$3066)*COUNTIF($L$5,$I$7:$I$3066),MATCH(ROW($A$7:$A$3066),ROW($A$7:$A$3066)),""),ROWS($B$1:C821)),COLUMNS($A$1:C823))</f>
        <v>#NUM!</v>
      </c>
      <c r="M827" t="e">
        <f t="array" ref="M827">INDEX($A$7:$F$3066,SMALL(IF(COUNTIF($L$5,$H$7:$H$3066)*COUNTIF($L$5,$I$7:$I$3066),MATCH(ROW($A$7:$A$3066),ROW($A$7:$A$3066)),""),ROWS($B$1:D821)),COLUMNS($A$1:D823))</f>
        <v>#NUM!</v>
      </c>
      <c r="N827" t="e">
        <f t="array" ref="N827">INDEX($A$7:$F$3066,SMALL(IF(COUNTIF($L$5,$H$7:$H$3066)*COUNTIF($L$5,$I$7:$I$3066),MATCH(ROW($A$7:$A$3066),ROW($A$7:$A$3066)),""),ROWS($B$1:E821)),COLUMNS($A$1:E823))</f>
        <v>#NUM!</v>
      </c>
      <c r="O827" t="e">
        <f t="array" ref="O827">INDEX($A$7:$F$3066,SMALL(IF(COUNTIF($L$5,$H$7:$H$3066)*COUNTIF($L$5,$I$7:$I$3066),MATCH(ROW($A$7:$A$3066),ROW($A$7:$A$3066)),""),ROWS($B$1:F821)),COLUMNS($A$1:F823))</f>
        <v>#NUM!</v>
      </c>
    </row>
    <row r="828" spans="1:15">
      <c r="A828" s="1">
        <f>'ScienceDirect - Initial'!A831</f>
        <v>0</v>
      </c>
      <c r="B828" s="1">
        <f>'ScienceDirect - Initial'!B831</f>
        <v>2007</v>
      </c>
      <c r="C828" s="1" t="str">
        <f>'ScienceDirect - Initial'!C831</f>
        <v>Iversen, Leslie; Morris, Kelly; Nutt, David</v>
      </c>
      <c r="D828" s="1" t="str">
        <f>'ScienceDirect - Initial'!D831</f>
        <v>Chapter 6 - Pharmacology and Treatments</v>
      </c>
      <c r="E828" s="1" t="str">
        <f>'ScienceDirect - Initial'!E831</f>
        <v>Drugs and the Future</v>
      </c>
      <c r="F828" s="1" t="str">
        <f>'ScienceDirect - Initial'!F831</f>
        <v>978-0-12-370624-9</v>
      </c>
      <c r="H828" s="1">
        <v>0</v>
      </c>
      <c r="I828" s="1">
        <v>0</v>
      </c>
      <c r="J828" t="b">
        <f t="shared" si="12"/>
        <v>1</v>
      </c>
      <c r="K828" t="e">
        <f t="array" ref="K828">INDEX($A$7:$F$3066,SMALL(IF(COUNTIF($L$5,$H$7:$H$3066)*COUNTIF($L$5,$I$7:$I$3066),MATCH(ROW($A$7:$A$3066),ROW($A$7:$A$3066)),""),ROWS($B$1:B822)),COLUMNS($A$1:B824))</f>
        <v>#NUM!</v>
      </c>
      <c r="L828" t="e">
        <f t="array" ref="L828">INDEX($A$7:$F$3066,SMALL(IF(COUNTIF($L$5,$H$7:$H$3066)*COUNTIF($L$5,$I$7:$I$3066),MATCH(ROW($A$7:$A$3066),ROW($A$7:$A$3066)),""),ROWS($B$1:C822)),COLUMNS($A$1:C824))</f>
        <v>#NUM!</v>
      </c>
      <c r="M828" t="e">
        <f t="array" ref="M828">INDEX($A$7:$F$3066,SMALL(IF(COUNTIF($L$5,$H$7:$H$3066)*COUNTIF($L$5,$I$7:$I$3066),MATCH(ROW($A$7:$A$3066),ROW($A$7:$A$3066)),""),ROWS($B$1:D822)),COLUMNS($A$1:D824))</f>
        <v>#NUM!</v>
      </c>
      <c r="N828" t="e">
        <f t="array" ref="N828">INDEX($A$7:$F$3066,SMALL(IF(COUNTIF($L$5,$H$7:$H$3066)*COUNTIF($L$5,$I$7:$I$3066),MATCH(ROW($A$7:$A$3066),ROW($A$7:$A$3066)),""),ROWS($B$1:E822)),COLUMNS($A$1:E824))</f>
        <v>#NUM!</v>
      </c>
      <c r="O828" t="e">
        <f t="array" ref="O828">INDEX($A$7:$F$3066,SMALL(IF(COUNTIF($L$5,$H$7:$H$3066)*COUNTIF($L$5,$I$7:$I$3066),MATCH(ROW($A$7:$A$3066),ROW($A$7:$A$3066)),""),ROWS($B$1:F822)),COLUMNS($A$1:F824))</f>
        <v>#NUM!</v>
      </c>
    </row>
    <row r="829" spans="1:15">
      <c r="A829" s="1">
        <f>'ScienceDirect - Initial'!A832</f>
        <v>0</v>
      </c>
      <c r="B829" s="1">
        <f>'ScienceDirect - Initial'!B832</f>
        <v>2020</v>
      </c>
      <c r="C829" s="1" t="str">
        <f>'ScienceDirect - Initial'!C832</f>
        <v>Grüber, Gerhard</v>
      </c>
      <c r="D829" s="1" t="str">
        <f>'ScienceDirect - Initial'!D832</f>
        <v>Introduction: Novel insights into TB research and drug discovery</v>
      </c>
      <c r="E829" s="1" t="str">
        <f>'ScienceDirect - Initial'!E832</f>
        <v>Novel insights into TB research and drug discovery</v>
      </c>
      <c r="F829" s="1">
        <f>'ScienceDirect - Initial'!F832</f>
        <v>0</v>
      </c>
      <c r="H829" s="1">
        <v>0</v>
      </c>
      <c r="I829" s="1">
        <v>0</v>
      </c>
      <c r="J829" t="b">
        <f t="shared" si="12"/>
        <v>1</v>
      </c>
      <c r="K829" t="e">
        <f t="array" ref="K829">INDEX($A$7:$F$3066,SMALL(IF(COUNTIF($L$5,$H$7:$H$3066)*COUNTIF($L$5,$I$7:$I$3066),MATCH(ROW($A$7:$A$3066),ROW($A$7:$A$3066)),""),ROWS($B$1:B823)),COLUMNS($A$1:B825))</f>
        <v>#NUM!</v>
      </c>
      <c r="L829" t="e">
        <f t="array" ref="L829">INDEX($A$7:$F$3066,SMALL(IF(COUNTIF($L$5,$H$7:$H$3066)*COUNTIF($L$5,$I$7:$I$3066),MATCH(ROW($A$7:$A$3066),ROW($A$7:$A$3066)),""),ROWS($B$1:C823)),COLUMNS($A$1:C825))</f>
        <v>#NUM!</v>
      </c>
      <c r="M829" t="e">
        <f t="array" ref="M829">INDEX($A$7:$F$3066,SMALL(IF(COUNTIF($L$5,$H$7:$H$3066)*COUNTIF($L$5,$I$7:$I$3066),MATCH(ROW($A$7:$A$3066),ROW($A$7:$A$3066)),""),ROWS($B$1:D823)),COLUMNS($A$1:D825))</f>
        <v>#NUM!</v>
      </c>
      <c r="N829" t="e">
        <f t="array" ref="N829">INDEX($A$7:$F$3066,SMALL(IF(COUNTIF($L$5,$H$7:$H$3066)*COUNTIF($L$5,$I$7:$I$3066),MATCH(ROW($A$7:$A$3066),ROW($A$7:$A$3066)),""),ROWS($B$1:E823)),COLUMNS($A$1:E825))</f>
        <v>#NUM!</v>
      </c>
      <c r="O829" t="e">
        <f t="array" ref="O829">INDEX($A$7:$F$3066,SMALL(IF(COUNTIF($L$5,$H$7:$H$3066)*COUNTIF($L$5,$I$7:$I$3066),MATCH(ROW($A$7:$A$3066),ROW($A$7:$A$3066)),""),ROWS($B$1:F823)),COLUMNS($A$1:F825))</f>
        <v>#NUM!</v>
      </c>
    </row>
    <row r="830" spans="1:15">
      <c r="A830" s="1">
        <f>'ScienceDirect - Initial'!A833</f>
        <v>0</v>
      </c>
      <c r="B830" s="1">
        <f>'ScienceDirect - Initial'!B833</f>
        <v>2019</v>
      </c>
      <c r="C830" s="1" t="str">
        <f>'ScienceDirect - Initial'!C833</f>
        <v>Allen, Kirsty; Baban, Alan; Munjiza, Jasna; Pappa, Sofia</v>
      </c>
      <c r="D830" s="1" t="str">
        <f>'ScienceDirect - Initial'!D833</f>
        <v>Management of Antipsychotic-Related Sexual Dysfunction: Systematic Review</v>
      </c>
      <c r="E830" s="1" t="str">
        <f>'ScienceDirect - Initial'!E833</f>
        <v>The Journal of Sexual Medicine</v>
      </c>
      <c r="F830" s="1">
        <f>'ScienceDirect - Initial'!F833</f>
        <v>0</v>
      </c>
      <c r="H830" s="1">
        <v>0</v>
      </c>
      <c r="I830" s="1">
        <v>0</v>
      </c>
      <c r="J830" t="b">
        <f t="shared" si="12"/>
        <v>1</v>
      </c>
      <c r="K830" t="e">
        <f t="array" ref="K830">INDEX($A$7:$F$3066,SMALL(IF(COUNTIF($L$5,$H$7:$H$3066)*COUNTIF($L$5,$I$7:$I$3066),MATCH(ROW($A$7:$A$3066),ROW($A$7:$A$3066)),""),ROWS($B$1:B824)),COLUMNS($A$1:B826))</f>
        <v>#NUM!</v>
      </c>
      <c r="L830" t="e">
        <f t="array" ref="L830">INDEX($A$7:$F$3066,SMALL(IF(COUNTIF($L$5,$H$7:$H$3066)*COUNTIF($L$5,$I$7:$I$3066),MATCH(ROW($A$7:$A$3066),ROW($A$7:$A$3066)),""),ROWS($B$1:C824)),COLUMNS($A$1:C826))</f>
        <v>#NUM!</v>
      </c>
      <c r="M830" t="e">
        <f t="array" ref="M830">INDEX($A$7:$F$3066,SMALL(IF(COUNTIF($L$5,$H$7:$H$3066)*COUNTIF($L$5,$I$7:$I$3066),MATCH(ROW($A$7:$A$3066),ROW($A$7:$A$3066)),""),ROWS($B$1:D824)),COLUMNS($A$1:D826))</f>
        <v>#NUM!</v>
      </c>
      <c r="N830" t="e">
        <f t="array" ref="N830">INDEX($A$7:$F$3066,SMALL(IF(COUNTIF($L$5,$H$7:$H$3066)*COUNTIF($L$5,$I$7:$I$3066),MATCH(ROW($A$7:$A$3066),ROW($A$7:$A$3066)),""),ROWS($B$1:E824)),COLUMNS($A$1:E826))</f>
        <v>#NUM!</v>
      </c>
      <c r="O830" t="e">
        <f t="array" ref="O830">INDEX($A$7:$F$3066,SMALL(IF(COUNTIF($L$5,$H$7:$H$3066)*COUNTIF($L$5,$I$7:$I$3066),MATCH(ROW($A$7:$A$3066),ROW($A$7:$A$3066)),""),ROWS($B$1:F824)),COLUMNS($A$1:F826))</f>
        <v>#NUM!</v>
      </c>
    </row>
    <row r="831" spans="1:15">
      <c r="A831" s="1">
        <f>'ScienceDirect - Initial'!A834</f>
        <v>0</v>
      </c>
      <c r="B831" s="1">
        <f>'ScienceDirect - Initial'!B834</f>
        <v>2013</v>
      </c>
      <c r="C831" s="1" t="str">
        <f>'ScienceDirect - Initial'!C834</f>
        <v>Wilson, David Sloan; Gowdy, John M.</v>
      </c>
      <c r="D831" s="1" t="str">
        <f>'ScienceDirect - Initial'!D834</f>
        <v>Evolution as a general theoretical framework for economics and public policy</v>
      </c>
      <c r="E831" s="1" t="str">
        <f>'ScienceDirect - Initial'!E834</f>
        <v>Evolution as a General Theoretical Framework for Economics and Public Policy</v>
      </c>
      <c r="F831" s="1">
        <f>'ScienceDirect - Initial'!F834</f>
        <v>0</v>
      </c>
      <c r="H831" s="1">
        <v>0</v>
      </c>
      <c r="I831" s="1">
        <v>0</v>
      </c>
      <c r="J831" t="b">
        <f t="shared" si="12"/>
        <v>1</v>
      </c>
      <c r="K831" t="e">
        <f t="array" ref="K831">INDEX($A$7:$F$3066,SMALL(IF(COUNTIF($L$5,$H$7:$H$3066)*COUNTIF($L$5,$I$7:$I$3066),MATCH(ROW($A$7:$A$3066),ROW($A$7:$A$3066)),""),ROWS($B$1:B825)),COLUMNS($A$1:B827))</f>
        <v>#NUM!</v>
      </c>
      <c r="L831" t="e">
        <f t="array" ref="L831">INDEX($A$7:$F$3066,SMALL(IF(COUNTIF($L$5,$H$7:$H$3066)*COUNTIF($L$5,$I$7:$I$3066),MATCH(ROW($A$7:$A$3066),ROW($A$7:$A$3066)),""),ROWS($B$1:C825)),COLUMNS($A$1:C827))</f>
        <v>#NUM!</v>
      </c>
      <c r="M831" t="e">
        <f t="array" ref="M831">INDEX($A$7:$F$3066,SMALL(IF(COUNTIF($L$5,$H$7:$H$3066)*COUNTIF($L$5,$I$7:$I$3066),MATCH(ROW($A$7:$A$3066),ROW($A$7:$A$3066)),""),ROWS($B$1:D825)),COLUMNS($A$1:D827))</f>
        <v>#NUM!</v>
      </c>
      <c r="N831" t="e">
        <f t="array" ref="N831">INDEX($A$7:$F$3066,SMALL(IF(COUNTIF($L$5,$H$7:$H$3066)*COUNTIF($L$5,$I$7:$I$3066),MATCH(ROW($A$7:$A$3066),ROW($A$7:$A$3066)),""),ROWS($B$1:E825)),COLUMNS($A$1:E827))</f>
        <v>#NUM!</v>
      </c>
      <c r="O831" t="e">
        <f t="array" ref="O831">INDEX($A$7:$F$3066,SMALL(IF(COUNTIF($L$5,$H$7:$H$3066)*COUNTIF($L$5,$I$7:$I$3066),MATCH(ROW($A$7:$A$3066),ROW($A$7:$A$3066)),""),ROWS($B$1:F825)),COLUMNS($A$1:F827))</f>
        <v>#NUM!</v>
      </c>
    </row>
    <row r="832" spans="1:15">
      <c r="A832" s="1">
        <f>'ScienceDirect - Initial'!A835</f>
        <v>0</v>
      </c>
      <c r="B832" s="1">
        <f>'ScienceDirect - Initial'!B835</f>
        <v>2020</v>
      </c>
      <c r="C832" s="1" t="str">
        <f>'ScienceDirect - Initial'!C835</f>
        <v>Errarte, Peio; Larrinaga, Gorka; López, José I.</v>
      </c>
      <c r="D832" s="1" t="str">
        <f>'ScienceDirect - Initial'!D835</f>
        <v>The role of cancer-associated fibroblasts in renal cell carcinoma. An example of tumor modulation through tumor/non-tumor cell interactions</v>
      </c>
      <c r="E832" s="1" t="str">
        <f>'ScienceDirect - Initial'!E835</f>
        <v>Journal of Advanced Research</v>
      </c>
      <c r="F832" s="1">
        <f>'ScienceDirect - Initial'!F835</f>
        <v>0</v>
      </c>
      <c r="H832" s="1">
        <v>0</v>
      </c>
      <c r="I832" s="1">
        <v>0</v>
      </c>
      <c r="J832" t="b">
        <f t="shared" si="12"/>
        <v>1</v>
      </c>
      <c r="K832" t="e">
        <f t="array" ref="K832">INDEX($A$7:$F$3066,SMALL(IF(COUNTIF($L$5,$H$7:$H$3066)*COUNTIF($L$5,$I$7:$I$3066),MATCH(ROW($A$7:$A$3066),ROW($A$7:$A$3066)),""),ROWS($B$1:B826)),COLUMNS($A$1:B828))</f>
        <v>#NUM!</v>
      </c>
      <c r="L832" t="e">
        <f t="array" ref="L832">INDEX($A$7:$F$3066,SMALL(IF(COUNTIF($L$5,$H$7:$H$3066)*COUNTIF($L$5,$I$7:$I$3066),MATCH(ROW($A$7:$A$3066),ROW($A$7:$A$3066)),""),ROWS($B$1:C826)),COLUMNS($A$1:C828))</f>
        <v>#NUM!</v>
      </c>
      <c r="M832" t="e">
        <f t="array" ref="M832">INDEX($A$7:$F$3066,SMALL(IF(COUNTIF($L$5,$H$7:$H$3066)*COUNTIF($L$5,$I$7:$I$3066),MATCH(ROW($A$7:$A$3066),ROW($A$7:$A$3066)),""),ROWS($B$1:D826)),COLUMNS($A$1:D828))</f>
        <v>#NUM!</v>
      </c>
      <c r="N832" t="e">
        <f t="array" ref="N832">INDEX($A$7:$F$3066,SMALL(IF(COUNTIF($L$5,$H$7:$H$3066)*COUNTIF($L$5,$I$7:$I$3066),MATCH(ROW($A$7:$A$3066),ROW($A$7:$A$3066)),""),ROWS($B$1:E826)),COLUMNS($A$1:E828))</f>
        <v>#NUM!</v>
      </c>
      <c r="O832" t="e">
        <f t="array" ref="O832">INDEX($A$7:$F$3066,SMALL(IF(COUNTIF($L$5,$H$7:$H$3066)*COUNTIF($L$5,$I$7:$I$3066),MATCH(ROW($A$7:$A$3066),ROW($A$7:$A$3066)),""),ROWS($B$1:F826)),COLUMNS($A$1:F828))</f>
        <v>#NUM!</v>
      </c>
    </row>
    <row r="833" spans="1:15">
      <c r="A833" s="1">
        <f>'ScienceDirect - Initial'!A836</f>
        <v>0</v>
      </c>
      <c r="B833" s="1">
        <f>'ScienceDirect - Initial'!B836</f>
        <v>2020</v>
      </c>
      <c r="C833" s="1" t="str">
        <f>'ScienceDirect - Initial'!C836</f>
        <v>Eckshtain, Dikla; Kuppens, Sofie; Ugueto, Ana; Ng, Mei Yi; Vaughn-Coaxum, Rachel; Corteselli, Katherine; Weisz, John R.</v>
      </c>
      <c r="D833" s="1" t="str">
        <f>'ScienceDirect - Initial'!D836</f>
        <v>Meta-Analysis: 13-Year Follow-up of Psychotherapy Effects on Youth Depression</v>
      </c>
      <c r="E833" s="1" t="str">
        <f>'ScienceDirect - Initial'!E836</f>
        <v>Journal of the American Academy of Child &amp; Adolescent Psychiatry</v>
      </c>
      <c r="F833" s="1">
        <f>'ScienceDirect - Initial'!F836</f>
        <v>0</v>
      </c>
      <c r="H833" s="1">
        <v>0</v>
      </c>
      <c r="I833" s="1">
        <v>0</v>
      </c>
      <c r="J833" t="b">
        <f t="shared" si="12"/>
        <v>1</v>
      </c>
      <c r="K833" t="e">
        <f t="array" ref="K833">INDEX($A$7:$F$3066,SMALL(IF(COUNTIF($L$5,$H$7:$H$3066)*COUNTIF($L$5,$I$7:$I$3066),MATCH(ROW($A$7:$A$3066),ROW($A$7:$A$3066)),""),ROWS($B$1:B827)),COLUMNS($A$1:B829))</f>
        <v>#NUM!</v>
      </c>
      <c r="L833" t="e">
        <f t="array" ref="L833">INDEX($A$7:$F$3066,SMALL(IF(COUNTIF($L$5,$H$7:$H$3066)*COUNTIF($L$5,$I$7:$I$3066),MATCH(ROW($A$7:$A$3066),ROW($A$7:$A$3066)),""),ROWS($B$1:C827)),COLUMNS($A$1:C829))</f>
        <v>#NUM!</v>
      </c>
      <c r="M833" t="e">
        <f t="array" ref="M833">INDEX($A$7:$F$3066,SMALL(IF(COUNTIF($L$5,$H$7:$H$3066)*COUNTIF($L$5,$I$7:$I$3066),MATCH(ROW($A$7:$A$3066),ROW($A$7:$A$3066)),""),ROWS($B$1:D827)),COLUMNS($A$1:D829))</f>
        <v>#NUM!</v>
      </c>
      <c r="N833" t="e">
        <f t="array" ref="N833">INDEX($A$7:$F$3066,SMALL(IF(COUNTIF($L$5,$H$7:$H$3066)*COUNTIF($L$5,$I$7:$I$3066),MATCH(ROW($A$7:$A$3066),ROW($A$7:$A$3066)),""),ROWS($B$1:E827)),COLUMNS($A$1:E829))</f>
        <v>#NUM!</v>
      </c>
      <c r="O833" t="e">
        <f t="array" ref="O833">INDEX($A$7:$F$3066,SMALL(IF(COUNTIF($L$5,$H$7:$H$3066)*COUNTIF($L$5,$I$7:$I$3066),MATCH(ROW($A$7:$A$3066),ROW($A$7:$A$3066)),""),ROWS($B$1:F827)),COLUMNS($A$1:F829))</f>
        <v>#NUM!</v>
      </c>
    </row>
    <row r="834" spans="1:15">
      <c r="A834" s="1">
        <f>'ScienceDirect - Initial'!A837</f>
        <v>0</v>
      </c>
      <c r="B834" s="1">
        <f>'ScienceDirect - Initial'!B837</f>
        <v>2015</v>
      </c>
      <c r="C834" s="1" t="str">
        <f>'ScienceDirect - Initial'!C837</f>
        <v>Martinez-Cengotitabengoa, M.; González-Ortega, I.; García-Alocén, A.; López Pérez, P.; Besga Basterra, A.; Bermúdez, S.; Chicote, N.; Cuesta, E.; Salem, H.; Dueñas, M.; Gonzáiez-Pinto, A.</v>
      </c>
      <c r="D834" s="1" t="str">
        <f>'ScienceDirect - Initial'!D837</f>
        <v>P.4.d.008 Gender differences in benzodiazepines prescription in old age patients</v>
      </c>
      <c r="E834" s="1" t="str">
        <f>'ScienceDirect - Initial'!E837</f>
        <v>Abstracts of the 28th ECNP Congress</v>
      </c>
      <c r="F834" s="1">
        <f>'ScienceDirect - Initial'!F837</f>
        <v>0</v>
      </c>
      <c r="H834" s="1">
        <v>0</v>
      </c>
      <c r="I834" s="1">
        <v>0</v>
      </c>
      <c r="J834" t="b">
        <f t="shared" si="12"/>
        <v>1</v>
      </c>
      <c r="K834" t="e">
        <f t="array" ref="K834">INDEX($A$7:$F$3066,SMALL(IF(COUNTIF($L$5,$H$7:$H$3066)*COUNTIF($L$5,$I$7:$I$3066),MATCH(ROW($A$7:$A$3066),ROW($A$7:$A$3066)),""),ROWS($B$1:B828)),COLUMNS($A$1:B830))</f>
        <v>#NUM!</v>
      </c>
      <c r="L834" t="e">
        <f t="array" ref="L834">INDEX($A$7:$F$3066,SMALL(IF(COUNTIF($L$5,$H$7:$H$3066)*COUNTIF($L$5,$I$7:$I$3066),MATCH(ROW($A$7:$A$3066),ROW($A$7:$A$3066)),""),ROWS($B$1:C828)),COLUMNS($A$1:C830))</f>
        <v>#NUM!</v>
      </c>
      <c r="M834" t="e">
        <f t="array" ref="M834">INDEX($A$7:$F$3066,SMALL(IF(COUNTIF($L$5,$H$7:$H$3066)*COUNTIF($L$5,$I$7:$I$3066),MATCH(ROW($A$7:$A$3066),ROW($A$7:$A$3066)),""),ROWS($B$1:D828)),COLUMNS($A$1:D830))</f>
        <v>#NUM!</v>
      </c>
      <c r="N834" t="e">
        <f t="array" ref="N834">INDEX($A$7:$F$3066,SMALL(IF(COUNTIF($L$5,$H$7:$H$3066)*COUNTIF($L$5,$I$7:$I$3066),MATCH(ROW($A$7:$A$3066),ROW($A$7:$A$3066)),""),ROWS($B$1:E828)),COLUMNS($A$1:E830))</f>
        <v>#NUM!</v>
      </c>
      <c r="O834" t="e">
        <f t="array" ref="O834">INDEX($A$7:$F$3066,SMALL(IF(COUNTIF($L$5,$H$7:$H$3066)*COUNTIF($L$5,$I$7:$I$3066),MATCH(ROW($A$7:$A$3066),ROW($A$7:$A$3066)),""),ROWS($B$1:F828)),COLUMNS($A$1:F830))</f>
        <v>#NUM!</v>
      </c>
    </row>
    <row r="835" spans="1:15">
      <c r="A835" s="1">
        <f>'ScienceDirect - Initial'!A838</f>
        <v>0</v>
      </c>
      <c r="B835" s="1">
        <f>'ScienceDirect - Initial'!B838</f>
        <v>2017</v>
      </c>
      <c r="C835" s="1" t="str">
        <f>'ScienceDirect - Initial'!C838</f>
        <v>Kılıç, Ali M.; Plasencia, Pablo; Guex, Jean; Hirsch, Francis</v>
      </c>
      <c r="D835" s="1" t="str">
        <f>'ScienceDirect - Initial'!D838</f>
        <v>Chapter Seven - Challenging Darwin: Evolution of Triassic Conodonts and Their Struggle for Life in a Changing World</v>
      </c>
      <c r="E835" s="1" t="str">
        <f>'ScienceDirect - Initial'!E838</f>
        <v>Stratigraphy &amp; Timescales</v>
      </c>
      <c r="F835" s="1" t="str">
        <f>'ScienceDirect - Initial'!F838</f>
        <v>2468-5178</v>
      </c>
      <c r="H835" s="1">
        <v>0</v>
      </c>
      <c r="I835" s="1">
        <v>0</v>
      </c>
      <c r="J835" t="b">
        <f t="shared" si="12"/>
        <v>1</v>
      </c>
      <c r="K835" t="e">
        <f t="array" ref="K835">INDEX($A$7:$F$3066,SMALL(IF(COUNTIF($L$5,$H$7:$H$3066)*COUNTIF($L$5,$I$7:$I$3066),MATCH(ROW($A$7:$A$3066),ROW($A$7:$A$3066)),""),ROWS($B$1:B829)),COLUMNS($A$1:B831))</f>
        <v>#NUM!</v>
      </c>
      <c r="L835" t="e">
        <f t="array" ref="L835">INDEX($A$7:$F$3066,SMALL(IF(COUNTIF($L$5,$H$7:$H$3066)*COUNTIF($L$5,$I$7:$I$3066),MATCH(ROW($A$7:$A$3066),ROW($A$7:$A$3066)),""),ROWS($B$1:C829)),COLUMNS($A$1:C831))</f>
        <v>#NUM!</v>
      </c>
      <c r="M835" t="e">
        <f t="array" ref="M835">INDEX($A$7:$F$3066,SMALL(IF(COUNTIF($L$5,$H$7:$H$3066)*COUNTIF($L$5,$I$7:$I$3066),MATCH(ROW($A$7:$A$3066),ROW($A$7:$A$3066)),""),ROWS($B$1:D829)),COLUMNS($A$1:D831))</f>
        <v>#NUM!</v>
      </c>
      <c r="N835" t="e">
        <f t="array" ref="N835">INDEX($A$7:$F$3066,SMALL(IF(COUNTIF($L$5,$H$7:$H$3066)*COUNTIF($L$5,$I$7:$I$3066),MATCH(ROW($A$7:$A$3066),ROW($A$7:$A$3066)),""),ROWS($B$1:E829)),COLUMNS($A$1:E831))</f>
        <v>#NUM!</v>
      </c>
      <c r="O835" t="e">
        <f t="array" ref="O835">INDEX($A$7:$F$3066,SMALL(IF(COUNTIF($L$5,$H$7:$H$3066)*COUNTIF($L$5,$I$7:$I$3066),MATCH(ROW($A$7:$A$3066),ROW($A$7:$A$3066)),""),ROWS($B$1:F829)),COLUMNS($A$1:F831))</f>
        <v>#NUM!</v>
      </c>
    </row>
    <row r="836" spans="1:15">
      <c r="A836" s="1">
        <f>'ScienceDirect - Initial'!A839</f>
        <v>0</v>
      </c>
      <c r="B836" s="1">
        <f>'ScienceDirect - Initial'!B839</f>
        <v>1999</v>
      </c>
      <c r="C836" s="1" t="str">
        <f>'ScienceDirect - Initial'!C839</f>
        <v>Matthews, Gerald; Gilliland, Kirby</v>
      </c>
      <c r="D836" s="1" t="str">
        <f>'ScienceDirect - Initial'!D839</f>
        <v>The personality theories of H.J. Eysenck and J.A. Gray: a comparative review</v>
      </c>
      <c r="E836" s="1" t="str">
        <f>'ScienceDirect - Initial'!E839</f>
        <v>Personality and Individual Differences</v>
      </c>
      <c r="F836" s="1">
        <f>'ScienceDirect - Initial'!F839</f>
        <v>0</v>
      </c>
      <c r="H836" s="1">
        <v>0</v>
      </c>
      <c r="I836" s="1">
        <v>0</v>
      </c>
      <c r="J836" t="b">
        <f t="shared" si="12"/>
        <v>1</v>
      </c>
      <c r="K836" t="e">
        <f t="array" ref="K836">INDEX($A$7:$F$3066,SMALL(IF(COUNTIF($L$5,$H$7:$H$3066)*COUNTIF($L$5,$I$7:$I$3066),MATCH(ROW($A$7:$A$3066),ROW($A$7:$A$3066)),""),ROWS($B$1:B830)),COLUMNS($A$1:B832))</f>
        <v>#NUM!</v>
      </c>
      <c r="L836" t="e">
        <f t="array" ref="L836">INDEX($A$7:$F$3066,SMALL(IF(COUNTIF($L$5,$H$7:$H$3066)*COUNTIF($L$5,$I$7:$I$3066),MATCH(ROW($A$7:$A$3066),ROW($A$7:$A$3066)),""),ROWS($B$1:C830)),COLUMNS($A$1:C832))</f>
        <v>#NUM!</v>
      </c>
      <c r="M836" t="e">
        <f t="array" ref="M836">INDEX($A$7:$F$3066,SMALL(IF(COUNTIF($L$5,$H$7:$H$3066)*COUNTIF($L$5,$I$7:$I$3066),MATCH(ROW($A$7:$A$3066),ROW($A$7:$A$3066)),""),ROWS($B$1:D830)),COLUMNS($A$1:D832))</f>
        <v>#NUM!</v>
      </c>
      <c r="N836" t="e">
        <f t="array" ref="N836">INDEX($A$7:$F$3066,SMALL(IF(COUNTIF($L$5,$H$7:$H$3066)*COUNTIF($L$5,$I$7:$I$3066),MATCH(ROW($A$7:$A$3066),ROW($A$7:$A$3066)),""),ROWS($B$1:E830)),COLUMNS($A$1:E832))</f>
        <v>#NUM!</v>
      </c>
      <c r="O836" t="e">
        <f t="array" ref="O836">INDEX($A$7:$F$3066,SMALL(IF(COUNTIF($L$5,$H$7:$H$3066)*COUNTIF($L$5,$I$7:$I$3066),MATCH(ROW($A$7:$A$3066),ROW($A$7:$A$3066)),""),ROWS($B$1:F830)),COLUMNS($A$1:F832))</f>
        <v>#NUM!</v>
      </c>
    </row>
    <row r="837" spans="1:15">
      <c r="A837" s="1">
        <f>'ScienceDirect - Initial'!A840</f>
        <v>0</v>
      </c>
      <c r="B837" s="1">
        <f>'ScienceDirect - Initial'!B840</f>
        <v>2011</v>
      </c>
      <c r="C837" s="1" t="str">
        <f>'ScienceDirect - Initial'!C840</f>
        <v>Campbell, Heather M.; Khan, Nasreen; Cone, Catherine; Raisch, Dennis W.</v>
      </c>
      <c r="D837" s="1" t="str">
        <f>'ScienceDirect - Initial'!D840</f>
        <v>Relationship between diet, exercise habits, and health status among patients with diabetes</v>
      </c>
      <c r="E837" s="1" t="str">
        <f>'ScienceDirect - Initial'!E840</f>
        <v>Research in Social and Administrative Pharmacy</v>
      </c>
      <c r="F837" s="1">
        <f>'ScienceDirect - Initial'!F840</f>
        <v>0</v>
      </c>
      <c r="H837" s="1">
        <v>0</v>
      </c>
      <c r="I837" s="1">
        <v>0</v>
      </c>
      <c r="J837" t="b">
        <f t="shared" si="12"/>
        <v>1</v>
      </c>
      <c r="K837" t="e">
        <f t="array" ref="K837">INDEX($A$7:$F$3066,SMALL(IF(COUNTIF($L$5,$H$7:$H$3066)*COUNTIF($L$5,$I$7:$I$3066),MATCH(ROW($A$7:$A$3066),ROW($A$7:$A$3066)),""),ROWS($B$1:B831)),COLUMNS($A$1:B833))</f>
        <v>#NUM!</v>
      </c>
      <c r="L837" t="e">
        <f t="array" ref="L837">INDEX($A$7:$F$3066,SMALL(IF(COUNTIF($L$5,$H$7:$H$3066)*COUNTIF($L$5,$I$7:$I$3066),MATCH(ROW($A$7:$A$3066),ROW($A$7:$A$3066)),""),ROWS($B$1:C831)),COLUMNS($A$1:C833))</f>
        <v>#NUM!</v>
      </c>
      <c r="M837" t="e">
        <f t="array" ref="M837">INDEX($A$7:$F$3066,SMALL(IF(COUNTIF($L$5,$H$7:$H$3066)*COUNTIF($L$5,$I$7:$I$3066),MATCH(ROW($A$7:$A$3066),ROW($A$7:$A$3066)),""),ROWS($B$1:D831)),COLUMNS($A$1:D833))</f>
        <v>#NUM!</v>
      </c>
      <c r="N837" t="e">
        <f t="array" ref="N837">INDEX($A$7:$F$3066,SMALL(IF(COUNTIF($L$5,$H$7:$H$3066)*COUNTIF($L$5,$I$7:$I$3066),MATCH(ROW($A$7:$A$3066),ROW($A$7:$A$3066)),""),ROWS($B$1:E831)),COLUMNS($A$1:E833))</f>
        <v>#NUM!</v>
      </c>
      <c r="O837" t="e">
        <f t="array" ref="O837">INDEX($A$7:$F$3066,SMALL(IF(COUNTIF($L$5,$H$7:$H$3066)*COUNTIF($L$5,$I$7:$I$3066),MATCH(ROW($A$7:$A$3066),ROW($A$7:$A$3066)),""),ROWS($B$1:F831)),COLUMNS($A$1:F833))</f>
        <v>#NUM!</v>
      </c>
    </row>
    <row r="838" spans="1:15">
      <c r="A838" s="1">
        <f>'ScienceDirect - Initial'!A841</f>
        <v>0</v>
      </c>
      <c r="B838" s="1">
        <f>'ScienceDirect - Initial'!B841</f>
        <v>2015</v>
      </c>
      <c r="C838" s="1" t="str">
        <f>'ScienceDirect - Initial'!C841</f>
        <v>Hull, Elaine M.; Dominguez, Juan M.</v>
      </c>
      <c r="D838" s="1" t="str">
        <f>'ScienceDirect - Initial'!D841</f>
        <v>Chapter 49 - Male Sexual Behavior</v>
      </c>
      <c r="E838" s="1" t="str">
        <f>'ScienceDirect - Initial'!E841</f>
        <v>Knobil and Neill's Physiology of Reproduction (Fourth Edition)</v>
      </c>
      <c r="F838" s="1" t="str">
        <f>'ScienceDirect - Initial'!F841</f>
        <v>978-0-12-397175-3</v>
      </c>
      <c r="H838" s="1">
        <v>0</v>
      </c>
      <c r="I838" s="1">
        <v>0</v>
      </c>
      <c r="J838" t="b">
        <f t="shared" si="12"/>
        <v>1</v>
      </c>
      <c r="K838" t="e">
        <f t="array" ref="K838">INDEX($A$7:$F$3066,SMALL(IF(COUNTIF($L$5,$H$7:$H$3066)*COUNTIF($L$5,$I$7:$I$3066),MATCH(ROW($A$7:$A$3066),ROW($A$7:$A$3066)),""),ROWS($B$1:B832)),COLUMNS($A$1:B834))</f>
        <v>#NUM!</v>
      </c>
      <c r="L838" t="e">
        <f t="array" ref="L838">INDEX($A$7:$F$3066,SMALL(IF(COUNTIF($L$5,$H$7:$H$3066)*COUNTIF($L$5,$I$7:$I$3066),MATCH(ROW($A$7:$A$3066),ROW($A$7:$A$3066)),""),ROWS($B$1:C832)),COLUMNS($A$1:C834))</f>
        <v>#NUM!</v>
      </c>
      <c r="M838" t="e">
        <f t="array" ref="M838">INDEX($A$7:$F$3066,SMALL(IF(COUNTIF($L$5,$H$7:$H$3066)*COUNTIF($L$5,$I$7:$I$3066),MATCH(ROW($A$7:$A$3066),ROW($A$7:$A$3066)),""),ROWS($B$1:D832)),COLUMNS($A$1:D834))</f>
        <v>#NUM!</v>
      </c>
      <c r="N838" t="e">
        <f t="array" ref="N838">INDEX($A$7:$F$3066,SMALL(IF(COUNTIF($L$5,$H$7:$H$3066)*COUNTIF($L$5,$I$7:$I$3066),MATCH(ROW($A$7:$A$3066),ROW($A$7:$A$3066)),""),ROWS($B$1:E832)),COLUMNS($A$1:E834))</f>
        <v>#NUM!</v>
      </c>
      <c r="O838" t="e">
        <f t="array" ref="O838">INDEX($A$7:$F$3066,SMALL(IF(COUNTIF($L$5,$H$7:$H$3066)*COUNTIF($L$5,$I$7:$I$3066),MATCH(ROW($A$7:$A$3066),ROW($A$7:$A$3066)),""),ROWS($B$1:F832)),COLUMNS($A$1:F834))</f>
        <v>#NUM!</v>
      </c>
    </row>
    <row r="839" spans="1:15">
      <c r="A839" s="1">
        <f>'ScienceDirect - Initial'!A842</f>
        <v>0</v>
      </c>
      <c r="B839" s="1">
        <f>'ScienceDirect - Initial'!B842</f>
        <v>2006</v>
      </c>
      <c r="C839" s="1" t="str">
        <f>'ScienceDirect - Initial'!C842</f>
        <v>Guex, Jean</v>
      </c>
      <c r="D839" s="1" t="str">
        <f>'ScienceDirect - Initial'!D842</f>
        <v>Reinitialization of evolutionary clocks during sublethal environmental stress in some invertebrates</v>
      </c>
      <c r="E839" s="1" t="str">
        <f>'ScienceDirect - Initial'!E842</f>
        <v>Earth and Planetary Science Letters</v>
      </c>
      <c r="F839" s="1">
        <f>'ScienceDirect - Initial'!F842</f>
        <v>0</v>
      </c>
      <c r="H839" s="1">
        <v>0</v>
      </c>
      <c r="I839" s="1">
        <v>0</v>
      </c>
      <c r="J839" t="b">
        <f t="shared" si="12"/>
        <v>1</v>
      </c>
      <c r="K839" t="e">
        <f t="array" ref="K839">INDEX($A$7:$F$3066,SMALL(IF(COUNTIF($L$5,$H$7:$H$3066)*COUNTIF($L$5,$I$7:$I$3066),MATCH(ROW($A$7:$A$3066),ROW($A$7:$A$3066)),""),ROWS($B$1:B833)),COLUMNS($A$1:B835))</f>
        <v>#NUM!</v>
      </c>
      <c r="L839" t="e">
        <f t="array" ref="L839">INDEX($A$7:$F$3066,SMALL(IF(COUNTIF($L$5,$H$7:$H$3066)*COUNTIF($L$5,$I$7:$I$3066),MATCH(ROW($A$7:$A$3066),ROW($A$7:$A$3066)),""),ROWS($B$1:C833)),COLUMNS($A$1:C835))</f>
        <v>#NUM!</v>
      </c>
      <c r="M839" t="e">
        <f t="array" ref="M839">INDEX($A$7:$F$3066,SMALL(IF(COUNTIF($L$5,$H$7:$H$3066)*COUNTIF($L$5,$I$7:$I$3066),MATCH(ROW($A$7:$A$3066),ROW($A$7:$A$3066)),""),ROWS($B$1:D833)),COLUMNS($A$1:D835))</f>
        <v>#NUM!</v>
      </c>
      <c r="N839" t="e">
        <f t="array" ref="N839">INDEX($A$7:$F$3066,SMALL(IF(COUNTIF($L$5,$H$7:$H$3066)*COUNTIF($L$5,$I$7:$I$3066),MATCH(ROW($A$7:$A$3066),ROW($A$7:$A$3066)),""),ROWS($B$1:E833)),COLUMNS($A$1:E835))</f>
        <v>#NUM!</v>
      </c>
      <c r="O839" t="e">
        <f t="array" ref="O839">INDEX($A$7:$F$3066,SMALL(IF(COUNTIF($L$5,$H$7:$H$3066)*COUNTIF($L$5,$I$7:$I$3066),MATCH(ROW($A$7:$A$3066),ROW($A$7:$A$3066)),""),ROWS($B$1:F833)),COLUMNS($A$1:F835))</f>
        <v>#NUM!</v>
      </c>
    </row>
    <row r="840" spans="1:15">
      <c r="A840" s="1">
        <f>'ScienceDirect - Initial'!A843</f>
        <v>0</v>
      </c>
      <c r="B840" s="1">
        <f>'ScienceDirect - Initial'!B843</f>
        <v>2020</v>
      </c>
      <c r="C840" s="1" t="str">
        <f>'ScienceDirect - Initial'!C843</f>
        <v>Fletcher, Terri L.; Van Kirk, Nathaniel; Hundt, Natalie</v>
      </c>
      <c r="D840" s="1" t="str">
        <f>'ScienceDirect - Initial'!D843</f>
        <v>Chapter 7 - Obsessive-compulsive disorder and comorbid posttraumatic stress disorder</v>
      </c>
      <c r="E840" s="1" t="str">
        <f>'ScienceDirect - Initial'!E843</f>
        <v>Advanced Casebook of Obsessive-Compulsive and Related Disorders</v>
      </c>
      <c r="F840" s="1" t="str">
        <f>'ScienceDirect - Initial'!F843</f>
        <v>978-0-12-816563-8</v>
      </c>
      <c r="H840" s="1">
        <v>0</v>
      </c>
      <c r="I840" s="1">
        <v>0</v>
      </c>
      <c r="J840" t="b">
        <f t="shared" ref="J840:J903" si="13">IF(ISBLANK(I840),FALSE,IF(EXACT(H840, I840),TRUE,FALSE))</f>
        <v>1</v>
      </c>
      <c r="K840" t="e">
        <f t="array" ref="K840">INDEX($A$7:$F$3066,SMALL(IF(COUNTIF($L$5,$H$7:$H$3066)*COUNTIF($L$5,$I$7:$I$3066),MATCH(ROW($A$7:$A$3066),ROW($A$7:$A$3066)),""),ROWS($B$1:B834)),COLUMNS($A$1:B836))</f>
        <v>#NUM!</v>
      </c>
      <c r="L840" t="e">
        <f t="array" ref="L840">INDEX($A$7:$F$3066,SMALL(IF(COUNTIF($L$5,$H$7:$H$3066)*COUNTIF($L$5,$I$7:$I$3066),MATCH(ROW($A$7:$A$3066),ROW($A$7:$A$3066)),""),ROWS($B$1:C834)),COLUMNS($A$1:C836))</f>
        <v>#NUM!</v>
      </c>
      <c r="M840" t="e">
        <f t="array" ref="M840">INDEX($A$7:$F$3066,SMALL(IF(COUNTIF($L$5,$H$7:$H$3066)*COUNTIF($L$5,$I$7:$I$3066),MATCH(ROW($A$7:$A$3066),ROW($A$7:$A$3066)),""),ROWS($B$1:D834)),COLUMNS($A$1:D836))</f>
        <v>#NUM!</v>
      </c>
      <c r="N840" t="e">
        <f t="array" ref="N840">INDEX($A$7:$F$3066,SMALL(IF(COUNTIF($L$5,$H$7:$H$3066)*COUNTIF($L$5,$I$7:$I$3066),MATCH(ROW($A$7:$A$3066),ROW($A$7:$A$3066)),""),ROWS($B$1:E834)),COLUMNS($A$1:E836))</f>
        <v>#NUM!</v>
      </c>
      <c r="O840" t="e">
        <f t="array" ref="O840">INDEX($A$7:$F$3066,SMALL(IF(COUNTIF($L$5,$H$7:$H$3066)*COUNTIF($L$5,$I$7:$I$3066),MATCH(ROW($A$7:$A$3066),ROW($A$7:$A$3066)),""),ROWS($B$1:F834)),COLUMNS($A$1:F836))</f>
        <v>#NUM!</v>
      </c>
    </row>
    <row r="841" spans="1:15">
      <c r="A841" s="1">
        <f>'ScienceDirect - Initial'!A844</f>
        <v>0</v>
      </c>
      <c r="B841" s="1">
        <f>'ScienceDirect - Initial'!B844</f>
        <v>2003</v>
      </c>
      <c r="C841" s="1" t="str">
        <f>'ScienceDirect - Initial'!C844</f>
        <v>Grant, Kathleen A.; Bennett, Allyson J.</v>
      </c>
      <c r="D841" s="1" t="str">
        <f>'ScienceDirect - Initial'!D844</f>
        <v>Advances in nonhuman primate alcohol abuse and alcoholism research</v>
      </c>
      <c r="E841" s="1" t="str">
        <f>'ScienceDirect - Initial'!E844</f>
        <v>Pharmacology &amp; Therapeutics</v>
      </c>
      <c r="F841" s="1">
        <f>'ScienceDirect - Initial'!F844</f>
        <v>0</v>
      </c>
      <c r="H841" s="1">
        <v>0</v>
      </c>
      <c r="I841" s="1">
        <v>0</v>
      </c>
      <c r="J841" t="b">
        <f t="shared" si="13"/>
        <v>1</v>
      </c>
      <c r="K841" t="e">
        <f t="array" ref="K841">INDEX($A$7:$F$3066,SMALL(IF(COUNTIF($L$5,$H$7:$H$3066)*COUNTIF($L$5,$I$7:$I$3066),MATCH(ROW($A$7:$A$3066),ROW($A$7:$A$3066)),""),ROWS($B$1:B835)),COLUMNS($A$1:B837))</f>
        <v>#NUM!</v>
      </c>
      <c r="L841" t="e">
        <f t="array" ref="L841">INDEX($A$7:$F$3066,SMALL(IF(COUNTIF($L$5,$H$7:$H$3066)*COUNTIF($L$5,$I$7:$I$3066),MATCH(ROW($A$7:$A$3066),ROW($A$7:$A$3066)),""),ROWS($B$1:C835)),COLUMNS($A$1:C837))</f>
        <v>#NUM!</v>
      </c>
      <c r="M841" t="e">
        <f t="array" ref="M841">INDEX($A$7:$F$3066,SMALL(IF(COUNTIF($L$5,$H$7:$H$3066)*COUNTIF($L$5,$I$7:$I$3066),MATCH(ROW($A$7:$A$3066),ROW($A$7:$A$3066)),""),ROWS($B$1:D835)),COLUMNS($A$1:D837))</f>
        <v>#NUM!</v>
      </c>
      <c r="N841" t="e">
        <f t="array" ref="N841">INDEX($A$7:$F$3066,SMALL(IF(COUNTIF($L$5,$H$7:$H$3066)*COUNTIF($L$5,$I$7:$I$3066),MATCH(ROW($A$7:$A$3066),ROW($A$7:$A$3066)),""),ROWS($B$1:E835)),COLUMNS($A$1:E837))</f>
        <v>#NUM!</v>
      </c>
      <c r="O841" t="e">
        <f t="array" ref="O841">INDEX($A$7:$F$3066,SMALL(IF(COUNTIF($L$5,$H$7:$H$3066)*COUNTIF($L$5,$I$7:$I$3066),MATCH(ROW($A$7:$A$3066),ROW($A$7:$A$3066)),""),ROWS($B$1:F835)),COLUMNS($A$1:F837))</f>
        <v>#NUM!</v>
      </c>
    </row>
    <row r="842" spans="1:15">
      <c r="A842" s="1">
        <f>'ScienceDirect - Initial'!A845</f>
        <v>0</v>
      </c>
      <c r="B842" s="1">
        <f>'ScienceDirect - Initial'!B845</f>
        <v>2005</v>
      </c>
      <c r="C842" s="1" t="str">
        <f>'ScienceDirect - Initial'!C845</f>
        <v>Martindale, Brian</v>
      </c>
      <c r="D842" s="1" t="str">
        <f>'ScienceDirect - Initial'!D845</f>
        <v>Psychotherapeutic approaches to psychosis</v>
      </c>
      <c r="E842" s="1" t="str">
        <f>'ScienceDirect - Initial'!E845</f>
        <v>Psychotherapy</v>
      </c>
      <c r="F842" s="1">
        <f>'ScienceDirect - Initial'!F845</f>
        <v>0</v>
      </c>
      <c r="H842" s="1">
        <v>0</v>
      </c>
      <c r="I842" s="1">
        <v>0</v>
      </c>
      <c r="J842" t="b">
        <f t="shared" si="13"/>
        <v>1</v>
      </c>
      <c r="K842" t="e">
        <f t="array" ref="K842">INDEX($A$7:$F$3066,SMALL(IF(COUNTIF($L$5,$H$7:$H$3066)*COUNTIF($L$5,$I$7:$I$3066),MATCH(ROW($A$7:$A$3066),ROW($A$7:$A$3066)),""),ROWS($B$1:B836)),COLUMNS($A$1:B838))</f>
        <v>#NUM!</v>
      </c>
      <c r="L842" t="e">
        <f t="array" ref="L842">INDEX($A$7:$F$3066,SMALL(IF(COUNTIF($L$5,$H$7:$H$3066)*COUNTIF($L$5,$I$7:$I$3066),MATCH(ROW($A$7:$A$3066),ROW($A$7:$A$3066)),""),ROWS($B$1:C836)),COLUMNS($A$1:C838))</f>
        <v>#NUM!</v>
      </c>
      <c r="M842" t="e">
        <f t="array" ref="M842">INDEX($A$7:$F$3066,SMALL(IF(COUNTIF($L$5,$H$7:$H$3066)*COUNTIF($L$5,$I$7:$I$3066),MATCH(ROW($A$7:$A$3066),ROW($A$7:$A$3066)),""),ROWS($B$1:D836)),COLUMNS($A$1:D838))</f>
        <v>#NUM!</v>
      </c>
      <c r="N842" t="e">
        <f t="array" ref="N842">INDEX($A$7:$F$3066,SMALL(IF(COUNTIF($L$5,$H$7:$H$3066)*COUNTIF($L$5,$I$7:$I$3066),MATCH(ROW($A$7:$A$3066),ROW($A$7:$A$3066)),""),ROWS($B$1:E836)),COLUMNS($A$1:E838))</f>
        <v>#NUM!</v>
      </c>
      <c r="O842" t="e">
        <f t="array" ref="O842">INDEX($A$7:$F$3066,SMALL(IF(COUNTIF($L$5,$H$7:$H$3066)*COUNTIF($L$5,$I$7:$I$3066),MATCH(ROW($A$7:$A$3066),ROW($A$7:$A$3066)),""),ROWS($B$1:F836)),COLUMNS($A$1:F838))</f>
        <v>#NUM!</v>
      </c>
    </row>
    <row r="843" spans="1:15">
      <c r="A843" s="1">
        <f>'ScienceDirect - Initial'!A846</f>
        <v>0</v>
      </c>
      <c r="B843" s="1">
        <f>'ScienceDirect - Initial'!B846</f>
        <v>2011</v>
      </c>
      <c r="C843" s="1" t="str">
        <f>'ScienceDirect - Initial'!C846</f>
        <v>Owens, Judith A.; Mindell, Jodi A.</v>
      </c>
      <c r="D843" s="1" t="str">
        <f>'ScienceDirect - Initial'!D846</f>
        <v>Pediatric Insomnia</v>
      </c>
      <c r="E843" s="1" t="str">
        <f>'ScienceDirect - Initial'!E846</f>
        <v>Pediatric Sleep Medicine Update</v>
      </c>
      <c r="F843" s="1">
        <f>'ScienceDirect - Initial'!F846</f>
        <v>0</v>
      </c>
      <c r="H843" s="1">
        <v>0</v>
      </c>
      <c r="I843" s="1">
        <v>0</v>
      </c>
      <c r="J843" t="b">
        <f t="shared" si="13"/>
        <v>1</v>
      </c>
      <c r="K843" t="e">
        <f t="array" ref="K843">INDEX($A$7:$F$3066,SMALL(IF(COUNTIF($L$5,$H$7:$H$3066)*COUNTIF($L$5,$I$7:$I$3066),MATCH(ROW($A$7:$A$3066),ROW($A$7:$A$3066)),""),ROWS($B$1:B837)),COLUMNS($A$1:B839))</f>
        <v>#NUM!</v>
      </c>
      <c r="L843" t="e">
        <f t="array" ref="L843">INDEX($A$7:$F$3066,SMALL(IF(COUNTIF($L$5,$H$7:$H$3066)*COUNTIF($L$5,$I$7:$I$3066),MATCH(ROW($A$7:$A$3066),ROW($A$7:$A$3066)),""),ROWS($B$1:C837)),COLUMNS($A$1:C839))</f>
        <v>#NUM!</v>
      </c>
      <c r="M843" t="e">
        <f t="array" ref="M843">INDEX($A$7:$F$3066,SMALL(IF(COUNTIF($L$5,$H$7:$H$3066)*COUNTIF($L$5,$I$7:$I$3066),MATCH(ROW($A$7:$A$3066),ROW($A$7:$A$3066)),""),ROWS($B$1:D837)),COLUMNS($A$1:D839))</f>
        <v>#NUM!</v>
      </c>
      <c r="N843" t="e">
        <f t="array" ref="N843">INDEX($A$7:$F$3066,SMALL(IF(COUNTIF($L$5,$H$7:$H$3066)*COUNTIF($L$5,$I$7:$I$3066),MATCH(ROW($A$7:$A$3066),ROW($A$7:$A$3066)),""),ROWS($B$1:E837)),COLUMNS($A$1:E839))</f>
        <v>#NUM!</v>
      </c>
      <c r="O843" t="e">
        <f t="array" ref="O843">INDEX($A$7:$F$3066,SMALL(IF(COUNTIF($L$5,$H$7:$H$3066)*COUNTIF($L$5,$I$7:$I$3066),MATCH(ROW($A$7:$A$3066),ROW($A$7:$A$3066)),""),ROWS($B$1:F837)),COLUMNS($A$1:F839))</f>
        <v>#NUM!</v>
      </c>
    </row>
    <row r="844" spans="1:15">
      <c r="A844" s="1">
        <f>'ScienceDirect - Initial'!A847</f>
        <v>0</v>
      </c>
      <c r="B844" s="1">
        <f>'ScienceDirect - Initial'!B847</f>
        <v>1999</v>
      </c>
      <c r="C844" s="1" t="str">
        <f>'ScienceDirect - Initial'!C847</f>
        <v>Kales, Helen C.; Dequardo, John R.; Tandon, Rajiv</v>
      </c>
      <c r="D844" s="1" t="str">
        <f>'ScienceDirect - Initial'!D847</f>
        <v>Combined electroconvulsive therapy and clozapine in treatment -resistant schizophrenia</v>
      </c>
      <c r="E844" s="1" t="str">
        <f>'ScienceDirect - Initial'!E847</f>
        <v>Progress in Neuro-Psychopharmacology and Biological Psychiatry</v>
      </c>
      <c r="F844" s="1">
        <f>'ScienceDirect - Initial'!F847</f>
        <v>0</v>
      </c>
      <c r="H844" s="1">
        <v>0</v>
      </c>
      <c r="I844" s="1">
        <v>0</v>
      </c>
      <c r="J844" t="b">
        <f t="shared" si="13"/>
        <v>1</v>
      </c>
      <c r="K844" t="e">
        <f t="array" ref="K844">INDEX($A$7:$F$3066,SMALL(IF(COUNTIF($L$5,$H$7:$H$3066)*COUNTIF($L$5,$I$7:$I$3066),MATCH(ROW($A$7:$A$3066),ROW($A$7:$A$3066)),""),ROWS($B$1:B838)),COLUMNS($A$1:B840))</f>
        <v>#NUM!</v>
      </c>
      <c r="L844" t="e">
        <f t="array" ref="L844">INDEX($A$7:$F$3066,SMALL(IF(COUNTIF($L$5,$H$7:$H$3066)*COUNTIF($L$5,$I$7:$I$3066),MATCH(ROW($A$7:$A$3066),ROW($A$7:$A$3066)),""),ROWS($B$1:C838)),COLUMNS($A$1:C840))</f>
        <v>#NUM!</v>
      </c>
      <c r="M844" t="e">
        <f t="array" ref="M844">INDEX($A$7:$F$3066,SMALL(IF(COUNTIF($L$5,$H$7:$H$3066)*COUNTIF($L$5,$I$7:$I$3066),MATCH(ROW($A$7:$A$3066),ROW($A$7:$A$3066)),""),ROWS($B$1:D838)),COLUMNS($A$1:D840))</f>
        <v>#NUM!</v>
      </c>
      <c r="N844" t="e">
        <f t="array" ref="N844">INDEX($A$7:$F$3066,SMALL(IF(COUNTIF($L$5,$H$7:$H$3066)*COUNTIF($L$5,$I$7:$I$3066),MATCH(ROW($A$7:$A$3066),ROW($A$7:$A$3066)),""),ROWS($B$1:E838)),COLUMNS($A$1:E840))</f>
        <v>#NUM!</v>
      </c>
      <c r="O844" t="e">
        <f t="array" ref="O844">INDEX($A$7:$F$3066,SMALL(IF(COUNTIF($L$5,$H$7:$H$3066)*COUNTIF($L$5,$I$7:$I$3066),MATCH(ROW($A$7:$A$3066),ROW($A$7:$A$3066)),""),ROWS($B$1:F838)),COLUMNS($A$1:F840))</f>
        <v>#NUM!</v>
      </c>
    </row>
    <row r="845" spans="1:15">
      <c r="A845" s="1">
        <f>'ScienceDirect - Initial'!A848</f>
        <v>0</v>
      </c>
      <c r="B845" s="1">
        <f>'ScienceDirect - Initial'!B848</f>
        <v>2017</v>
      </c>
      <c r="C845" s="1" t="str">
        <f>'ScienceDirect - Initial'!C848</f>
        <v>Fan, M.; Naughton, A.; Bregulla, J.</v>
      </c>
      <c r="D845" s="1" t="str">
        <f>'ScienceDirect - Initial'!D848</f>
        <v>14 - Fire performance of natural fibre composites in construction</v>
      </c>
      <c r="E845" s="1" t="str">
        <f>'ScienceDirect - Initial'!E848</f>
        <v>Advanced High Strength Natural Fibre Composites in Construction</v>
      </c>
      <c r="F845" s="1" t="str">
        <f>'ScienceDirect - Initial'!F848</f>
        <v>978-0-08-100411-1</v>
      </c>
      <c r="H845" s="1">
        <v>0</v>
      </c>
      <c r="I845" s="1">
        <v>0</v>
      </c>
      <c r="J845" t="b">
        <f t="shared" si="13"/>
        <v>1</v>
      </c>
      <c r="K845" t="e">
        <f t="array" ref="K845">INDEX($A$7:$F$3066,SMALL(IF(COUNTIF($L$5,$H$7:$H$3066)*COUNTIF($L$5,$I$7:$I$3066),MATCH(ROW($A$7:$A$3066),ROW($A$7:$A$3066)),""),ROWS($B$1:B839)),COLUMNS($A$1:B841))</f>
        <v>#NUM!</v>
      </c>
      <c r="L845" t="e">
        <f t="array" ref="L845">INDEX($A$7:$F$3066,SMALL(IF(COUNTIF($L$5,$H$7:$H$3066)*COUNTIF($L$5,$I$7:$I$3066),MATCH(ROW($A$7:$A$3066),ROW($A$7:$A$3066)),""),ROWS($B$1:C839)),COLUMNS($A$1:C841))</f>
        <v>#NUM!</v>
      </c>
      <c r="M845" t="e">
        <f t="array" ref="M845">INDEX($A$7:$F$3066,SMALL(IF(COUNTIF($L$5,$H$7:$H$3066)*COUNTIF($L$5,$I$7:$I$3066),MATCH(ROW($A$7:$A$3066),ROW($A$7:$A$3066)),""),ROWS($B$1:D839)),COLUMNS($A$1:D841))</f>
        <v>#NUM!</v>
      </c>
      <c r="N845" t="e">
        <f t="array" ref="N845">INDEX($A$7:$F$3066,SMALL(IF(COUNTIF($L$5,$H$7:$H$3066)*COUNTIF($L$5,$I$7:$I$3066),MATCH(ROW($A$7:$A$3066),ROW($A$7:$A$3066)),""),ROWS($B$1:E839)),COLUMNS($A$1:E841))</f>
        <v>#NUM!</v>
      </c>
      <c r="O845" t="e">
        <f t="array" ref="O845">INDEX($A$7:$F$3066,SMALL(IF(COUNTIF($L$5,$H$7:$H$3066)*COUNTIF($L$5,$I$7:$I$3066),MATCH(ROW($A$7:$A$3066),ROW($A$7:$A$3066)),""),ROWS($B$1:F839)),COLUMNS($A$1:F841))</f>
        <v>#NUM!</v>
      </c>
    </row>
    <row r="846" spans="1:15">
      <c r="A846" s="1">
        <f>'ScienceDirect - Initial'!A849</f>
        <v>0</v>
      </c>
      <c r="B846" s="1">
        <f>'ScienceDirect - Initial'!B849</f>
        <v>1997</v>
      </c>
      <c r="C846" s="1" t="str">
        <f>'ScienceDirect - Initial'!C849</f>
        <v>Brust, John CM</v>
      </c>
      <c r="D846" s="1" t="str">
        <f>'ScienceDirect - Initial'!D849</f>
        <v>Time for a new approach in the drugs war</v>
      </c>
      <c r="E846" s="1" t="str">
        <f>'ScienceDirect - Initial'!E849</f>
        <v>The Lancet</v>
      </c>
      <c r="F846" s="1">
        <f>'ScienceDirect - Initial'!F849</f>
        <v>0</v>
      </c>
      <c r="H846" s="1">
        <v>0</v>
      </c>
      <c r="I846" s="1">
        <v>0</v>
      </c>
      <c r="J846" t="b">
        <f t="shared" si="13"/>
        <v>1</v>
      </c>
      <c r="K846" t="e">
        <f t="array" ref="K846">INDEX($A$7:$F$3066,SMALL(IF(COUNTIF($L$5,$H$7:$H$3066)*COUNTIF($L$5,$I$7:$I$3066),MATCH(ROW($A$7:$A$3066),ROW($A$7:$A$3066)),""),ROWS($B$1:B840)),COLUMNS($A$1:B842))</f>
        <v>#NUM!</v>
      </c>
      <c r="L846" t="e">
        <f t="array" ref="L846">INDEX($A$7:$F$3066,SMALL(IF(COUNTIF($L$5,$H$7:$H$3066)*COUNTIF($L$5,$I$7:$I$3066),MATCH(ROW($A$7:$A$3066),ROW($A$7:$A$3066)),""),ROWS($B$1:C840)),COLUMNS($A$1:C842))</f>
        <v>#NUM!</v>
      </c>
      <c r="M846" t="e">
        <f t="array" ref="M846">INDEX($A$7:$F$3066,SMALL(IF(COUNTIF($L$5,$H$7:$H$3066)*COUNTIF($L$5,$I$7:$I$3066),MATCH(ROW($A$7:$A$3066),ROW($A$7:$A$3066)),""),ROWS($B$1:D840)),COLUMNS($A$1:D842))</f>
        <v>#NUM!</v>
      </c>
      <c r="N846" t="e">
        <f t="array" ref="N846">INDEX($A$7:$F$3066,SMALL(IF(COUNTIF($L$5,$H$7:$H$3066)*COUNTIF($L$5,$I$7:$I$3066),MATCH(ROW($A$7:$A$3066),ROW($A$7:$A$3066)),""),ROWS($B$1:E840)),COLUMNS($A$1:E842))</f>
        <v>#NUM!</v>
      </c>
      <c r="O846" t="e">
        <f t="array" ref="O846">INDEX($A$7:$F$3066,SMALL(IF(COUNTIF($L$5,$H$7:$H$3066)*COUNTIF($L$5,$I$7:$I$3066),MATCH(ROW($A$7:$A$3066),ROW($A$7:$A$3066)),""),ROWS($B$1:F840)),COLUMNS($A$1:F842))</f>
        <v>#NUM!</v>
      </c>
    </row>
    <row r="847" spans="1:15">
      <c r="A847" s="1">
        <f>'ScienceDirect - Initial'!A850</f>
        <v>0</v>
      </c>
      <c r="B847" s="1">
        <f>'ScienceDirect - Initial'!B850</f>
        <v>2017</v>
      </c>
      <c r="C847" s="1" t="str">
        <f>'ScienceDirect - Initial'!C850</f>
        <v>Baracchini, Theo; King, Aaron A.; Bouma, Menno J.; Rodó, Xavier; Bertuzzo, Enrico; Pascual, Mercedes</v>
      </c>
      <c r="D847" s="1" t="str">
        <f>'ScienceDirect - Initial'!D850</f>
        <v>Seasonality in cholera dynamics: A rainfall-driven model explains the wide range of patterns in endemic areas</v>
      </c>
      <c r="E847" s="1" t="str">
        <f>'ScienceDirect - Initial'!E850</f>
        <v>Advances in Water Resources</v>
      </c>
      <c r="F847" s="1">
        <f>'ScienceDirect - Initial'!F850</f>
        <v>0</v>
      </c>
      <c r="H847" s="1">
        <v>0</v>
      </c>
      <c r="I847" s="1">
        <v>0</v>
      </c>
      <c r="J847" t="b">
        <f t="shared" si="13"/>
        <v>1</v>
      </c>
      <c r="K847" t="e">
        <f t="array" ref="K847">INDEX($A$7:$F$3066,SMALL(IF(COUNTIF($L$5,$H$7:$H$3066)*COUNTIF($L$5,$I$7:$I$3066),MATCH(ROW($A$7:$A$3066),ROW($A$7:$A$3066)),""),ROWS($B$1:B841)),COLUMNS($A$1:B843))</f>
        <v>#NUM!</v>
      </c>
      <c r="L847" t="e">
        <f t="array" ref="L847">INDEX($A$7:$F$3066,SMALL(IF(COUNTIF($L$5,$H$7:$H$3066)*COUNTIF($L$5,$I$7:$I$3066),MATCH(ROW($A$7:$A$3066),ROW($A$7:$A$3066)),""),ROWS($B$1:C841)),COLUMNS($A$1:C843))</f>
        <v>#NUM!</v>
      </c>
      <c r="M847" t="e">
        <f t="array" ref="M847">INDEX($A$7:$F$3066,SMALL(IF(COUNTIF($L$5,$H$7:$H$3066)*COUNTIF($L$5,$I$7:$I$3066),MATCH(ROW($A$7:$A$3066),ROW($A$7:$A$3066)),""),ROWS($B$1:D841)),COLUMNS($A$1:D843))</f>
        <v>#NUM!</v>
      </c>
      <c r="N847" t="e">
        <f t="array" ref="N847">INDEX($A$7:$F$3066,SMALL(IF(COUNTIF($L$5,$H$7:$H$3066)*COUNTIF($L$5,$I$7:$I$3066),MATCH(ROW($A$7:$A$3066),ROW($A$7:$A$3066)),""),ROWS($B$1:E841)),COLUMNS($A$1:E843))</f>
        <v>#NUM!</v>
      </c>
      <c r="O847" t="e">
        <f t="array" ref="O847">INDEX($A$7:$F$3066,SMALL(IF(COUNTIF($L$5,$H$7:$H$3066)*COUNTIF($L$5,$I$7:$I$3066),MATCH(ROW($A$7:$A$3066),ROW($A$7:$A$3066)),""),ROWS($B$1:F841)),COLUMNS($A$1:F843))</f>
        <v>#NUM!</v>
      </c>
    </row>
    <row r="848" spans="1:15">
      <c r="A848" s="1">
        <f>'ScienceDirect - Initial'!A851</f>
        <v>0</v>
      </c>
      <c r="B848" s="1">
        <f>'ScienceDirect - Initial'!B851</f>
        <v>1998</v>
      </c>
      <c r="C848" s="1" t="str">
        <f>'ScienceDirect - Initial'!C851</f>
        <v>Botvin, Gilbert J.; Malgady, Robert G.; Griffin, Kenneth W.; Scheier, Lawrence M.; Epstein, Jennifer A.</v>
      </c>
      <c r="D848" s="1" t="str">
        <f>'ScienceDirect - Initial'!D851</f>
        <v>Alcohol and marijuana use among rural youth: interaction of social and intrapersonal influences</v>
      </c>
      <c r="E848" s="1" t="str">
        <f>'ScienceDirect - Initial'!E851</f>
        <v>Addictive Behaviors</v>
      </c>
      <c r="F848" s="1">
        <f>'ScienceDirect - Initial'!F851</f>
        <v>0</v>
      </c>
      <c r="H848" s="1">
        <v>0</v>
      </c>
      <c r="I848" s="1">
        <v>0</v>
      </c>
      <c r="J848" t="b">
        <f t="shared" si="13"/>
        <v>1</v>
      </c>
      <c r="K848" t="e">
        <f t="array" ref="K848">INDEX($A$7:$F$3066,SMALL(IF(COUNTIF($L$5,$H$7:$H$3066)*COUNTIF($L$5,$I$7:$I$3066),MATCH(ROW($A$7:$A$3066),ROW($A$7:$A$3066)),""),ROWS($B$1:B842)),COLUMNS($A$1:B844))</f>
        <v>#NUM!</v>
      </c>
      <c r="L848" t="e">
        <f t="array" ref="L848">INDEX($A$7:$F$3066,SMALL(IF(COUNTIF($L$5,$H$7:$H$3066)*COUNTIF($L$5,$I$7:$I$3066),MATCH(ROW($A$7:$A$3066),ROW($A$7:$A$3066)),""),ROWS($B$1:C842)),COLUMNS($A$1:C844))</f>
        <v>#NUM!</v>
      </c>
      <c r="M848" t="e">
        <f t="array" ref="M848">INDEX($A$7:$F$3066,SMALL(IF(COUNTIF($L$5,$H$7:$H$3066)*COUNTIF($L$5,$I$7:$I$3066),MATCH(ROW($A$7:$A$3066),ROW($A$7:$A$3066)),""),ROWS($B$1:D842)),COLUMNS($A$1:D844))</f>
        <v>#NUM!</v>
      </c>
      <c r="N848" t="e">
        <f t="array" ref="N848">INDEX($A$7:$F$3066,SMALL(IF(COUNTIF($L$5,$H$7:$H$3066)*COUNTIF($L$5,$I$7:$I$3066),MATCH(ROW($A$7:$A$3066),ROW($A$7:$A$3066)),""),ROWS($B$1:E842)),COLUMNS($A$1:E844))</f>
        <v>#NUM!</v>
      </c>
      <c r="O848" t="e">
        <f t="array" ref="O848">INDEX($A$7:$F$3066,SMALL(IF(COUNTIF($L$5,$H$7:$H$3066)*COUNTIF($L$5,$I$7:$I$3066),MATCH(ROW($A$7:$A$3066),ROW($A$7:$A$3066)),""),ROWS($B$1:F842)),COLUMNS($A$1:F844))</f>
        <v>#NUM!</v>
      </c>
    </row>
    <row r="849" spans="1:15">
      <c r="A849" s="1">
        <f>'ScienceDirect - Initial'!A852</f>
        <v>0</v>
      </c>
      <c r="B849" s="1">
        <f>'ScienceDirect - Initial'!B852</f>
        <v>2006</v>
      </c>
      <c r="C849" s="1" t="str">
        <f>'ScienceDirect - Initial'!C852</f>
        <v>Hwang, Wei-Chin; Wood, Jeffrey J.; Lin, Keh-Ming; Cheung, Freda</v>
      </c>
      <c r="D849" s="1" t="str">
        <f>'ScienceDirect - Initial'!D852</f>
        <v>Cognitive-Behavioral Therapy With Chinese Americans: Research, Theory, and Clinical Practice</v>
      </c>
      <c r="E849" s="1" t="str">
        <f>'ScienceDirect - Initial'!E852</f>
        <v>Cognitive and Behavioral Practice</v>
      </c>
      <c r="F849" s="1">
        <f>'ScienceDirect - Initial'!F852</f>
        <v>0</v>
      </c>
      <c r="H849" s="1">
        <v>0</v>
      </c>
      <c r="I849" s="1">
        <v>0</v>
      </c>
      <c r="J849" t="b">
        <f t="shared" si="13"/>
        <v>1</v>
      </c>
      <c r="K849" t="e">
        <f t="array" ref="K849">INDEX($A$7:$F$3066,SMALL(IF(COUNTIF($L$5,$H$7:$H$3066)*COUNTIF($L$5,$I$7:$I$3066),MATCH(ROW($A$7:$A$3066),ROW($A$7:$A$3066)),""),ROWS($B$1:B843)),COLUMNS($A$1:B845))</f>
        <v>#NUM!</v>
      </c>
      <c r="L849" t="e">
        <f t="array" ref="L849">INDEX($A$7:$F$3066,SMALL(IF(COUNTIF($L$5,$H$7:$H$3066)*COUNTIF($L$5,$I$7:$I$3066),MATCH(ROW($A$7:$A$3066),ROW($A$7:$A$3066)),""),ROWS($B$1:C843)),COLUMNS($A$1:C845))</f>
        <v>#NUM!</v>
      </c>
      <c r="M849" t="e">
        <f t="array" ref="M849">INDEX($A$7:$F$3066,SMALL(IF(COUNTIF($L$5,$H$7:$H$3066)*COUNTIF($L$5,$I$7:$I$3066),MATCH(ROW($A$7:$A$3066),ROW($A$7:$A$3066)),""),ROWS($B$1:D843)),COLUMNS($A$1:D845))</f>
        <v>#NUM!</v>
      </c>
      <c r="N849" t="e">
        <f t="array" ref="N849">INDEX($A$7:$F$3066,SMALL(IF(COUNTIF($L$5,$H$7:$H$3066)*COUNTIF($L$5,$I$7:$I$3066),MATCH(ROW($A$7:$A$3066),ROW($A$7:$A$3066)),""),ROWS($B$1:E843)),COLUMNS($A$1:E845))</f>
        <v>#NUM!</v>
      </c>
      <c r="O849" t="e">
        <f t="array" ref="O849">INDEX($A$7:$F$3066,SMALL(IF(COUNTIF($L$5,$H$7:$H$3066)*COUNTIF($L$5,$I$7:$I$3066),MATCH(ROW($A$7:$A$3066),ROW($A$7:$A$3066)),""),ROWS($B$1:F843)),COLUMNS($A$1:F845))</f>
        <v>#NUM!</v>
      </c>
    </row>
    <row r="850" spans="1:15">
      <c r="A850" s="1">
        <f>'ScienceDirect - Initial'!A853</f>
        <v>0</v>
      </c>
      <c r="B850" s="1">
        <f>'ScienceDirect - Initial'!B853</f>
        <v>2007</v>
      </c>
      <c r="C850" s="1" t="str">
        <f>'ScienceDirect - Initial'!C853</f>
        <v>Kinderman, P.</v>
      </c>
      <c r="D850" s="1" t="str">
        <f>'ScienceDirect - Initial'!D853</f>
        <v>Paranoia*</v>
      </c>
      <c r="E850" s="1" t="str">
        <f>'ScienceDirect - Initial'!E853</f>
        <v>Encyclopedia of Stress (Second Edition)</v>
      </c>
      <c r="F850" s="1" t="str">
        <f>'ScienceDirect - Initial'!F853</f>
        <v>978-0-12-373947-6</v>
      </c>
      <c r="H850" s="1">
        <v>0</v>
      </c>
      <c r="I850" s="1">
        <v>0</v>
      </c>
      <c r="J850" t="b">
        <f t="shared" si="13"/>
        <v>1</v>
      </c>
      <c r="K850" t="e">
        <f t="array" ref="K850">INDEX($A$7:$F$3066,SMALL(IF(COUNTIF($L$5,$H$7:$H$3066)*COUNTIF($L$5,$I$7:$I$3066),MATCH(ROW($A$7:$A$3066),ROW($A$7:$A$3066)),""),ROWS($B$1:B844)),COLUMNS($A$1:B846))</f>
        <v>#NUM!</v>
      </c>
      <c r="L850" t="e">
        <f t="array" ref="L850">INDEX($A$7:$F$3066,SMALL(IF(COUNTIF($L$5,$H$7:$H$3066)*COUNTIF($L$5,$I$7:$I$3066),MATCH(ROW($A$7:$A$3066),ROW($A$7:$A$3066)),""),ROWS($B$1:C844)),COLUMNS($A$1:C846))</f>
        <v>#NUM!</v>
      </c>
      <c r="M850" t="e">
        <f t="array" ref="M850">INDEX($A$7:$F$3066,SMALL(IF(COUNTIF($L$5,$H$7:$H$3066)*COUNTIF($L$5,$I$7:$I$3066),MATCH(ROW($A$7:$A$3066),ROW($A$7:$A$3066)),""),ROWS($B$1:D844)),COLUMNS($A$1:D846))</f>
        <v>#NUM!</v>
      </c>
      <c r="N850" t="e">
        <f t="array" ref="N850">INDEX($A$7:$F$3066,SMALL(IF(COUNTIF($L$5,$H$7:$H$3066)*COUNTIF($L$5,$I$7:$I$3066),MATCH(ROW($A$7:$A$3066),ROW($A$7:$A$3066)),""),ROWS($B$1:E844)),COLUMNS($A$1:E846))</f>
        <v>#NUM!</v>
      </c>
      <c r="O850" t="e">
        <f t="array" ref="O850">INDEX($A$7:$F$3066,SMALL(IF(COUNTIF($L$5,$H$7:$H$3066)*COUNTIF($L$5,$I$7:$I$3066),MATCH(ROW($A$7:$A$3066),ROW($A$7:$A$3066)),""),ROWS($B$1:F844)),COLUMNS($A$1:F846))</f>
        <v>#NUM!</v>
      </c>
    </row>
    <row r="851" spans="1:15">
      <c r="A851" s="1">
        <f>'ScienceDirect - Initial'!A854</f>
        <v>0</v>
      </c>
      <c r="B851" s="1">
        <f>'ScienceDirect - Initial'!B854</f>
        <v>2019</v>
      </c>
      <c r="C851" s="1" t="str">
        <f>'ScienceDirect - Initial'!C854</f>
        <v>Naug, Dhruba; Choe, Jae C.</v>
      </c>
      <c r="D851" s="1" t="str">
        <f>'ScienceDirect - Initial'!D854</f>
        <v>Disease Transmission and Networks☆</v>
      </c>
      <c r="E851" s="1" t="str">
        <f>'ScienceDirect - Initial'!E854</f>
        <v>Encyclopedia of Animal Behavior (Second Edition)</v>
      </c>
      <c r="F851" s="1" t="str">
        <f>'ScienceDirect - Initial'!F854</f>
        <v>978-0-12-813252-4</v>
      </c>
      <c r="H851" s="1">
        <v>0</v>
      </c>
      <c r="I851" s="1">
        <v>0</v>
      </c>
      <c r="J851" t="b">
        <f t="shared" si="13"/>
        <v>1</v>
      </c>
      <c r="K851" t="e">
        <f t="array" ref="K851">INDEX($A$7:$F$3066,SMALL(IF(COUNTIF($L$5,$H$7:$H$3066)*COUNTIF($L$5,$I$7:$I$3066),MATCH(ROW($A$7:$A$3066),ROW($A$7:$A$3066)),""),ROWS($B$1:B845)),COLUMNS($A$1:B847))</f>
        <v>#NUM!</v>
      </c>
      <c r="L851" t="e">
        <f t="array" ref="L851">INDEX($A$7:$F$3066,SMALL(IF(COUNTIF($L$5,$H$7:$H$3066)*COUNTIF($L$5,$I$7:$I$3066),MATCH(ROW($A$7:$A$3066),ROW($A$7:$A$3066)),""),ROWS($B$1:C845)),COLUMNS($A$1:C847))</f>
        <v>#NUM!</v>
      </c>
      <c r="M851" t="e">
        <f t="array" ref="M851">INDEX($A$7:$F$3066,SMALL(IF(COUNTIF($L$5,$H$7:$H$3066)*COUNTIF($L$5,$I$7:$I$3066),MATCH(ROW($A$7:$A$3066),ROW($A$7:$A$3066)),""),ROWS($B$1:D845)),COLUMNS($A$1:D847))</f>
        <v>#NUM!</v>
      </c>
      <c r="N851" t="e">
        <f t="array" ref="N851">INDEX($A$7:$F$3066,SMALL(IF(COUNTIF($L$5,$H$7:$H$3066)*COUNTIF($L$5,$I$7:$I$3066),MATCH(ROW($A$7:$A$3066),ROW($A$7:$A$3066)),""),ROWS($B$1:E845)),COLUMNS($A$1:E847))</f>
        <v>#NUM!</v>
      </c>
      <c r="O851" t="e">
        <f t="array" ref="O851">INDEX($A$7:$F$3066,SMALL(IF(COUNTIF($L$5,$H$7:$H$3066)*COUNTIF($L$5,$I$7:$I$3066),MATCH(ROW($A$7:$A$3066),ROW($A$7:$A$3066)),""),ROWS($B$1:F845)),COLUMNS($A$1:F847))</f>
        <v>#NUM!</v>
      </c>
    </row>
    <row r="852" spans="1:15">
      <c r="A852" s="1">
        <f>'ScienceDirect - Initial'!A855</f>
        <v>0</v>
      </c>
      <c r="B852" s="1">
        <f>'ScienceDirect - Initial'!B855</f>
        <v>2020</v>
      </c>
      <c r="C852" s="1" t="str">
        <f>'ScienceDirect - Initial'!C855</f>
        <v>Alaica, Aleksa K.; Desmarais, Danielle; Rhodes, Stephen</v>
      </c>
      <c r="D852" s="1" t="str">
        <f>'ScienceDirect - Initial'!D855</f>
        <v>Zooarchaeology and landscape interactions: A short introduction</v>
      </c>
      <c r="E852" s="1" t="str">
        <f>'ScienceDirect - Initial'!E855</f>
        <v>Journal of Archaeological Science: Reports</v>
      </c>
      <c r="F852" s="1">
        <f>'ScienceDirect - Initial'!F855</f>
        <v>0</v>
      </c>
      <c r="H852" s="1">
        <v>0</v>
      </c>
      <c r="I852" s="1">
        <v>0</v>
      </c>
      <c r="J852" t="b">
        <f t="shared" si="13"/>
        <v>1</v>
      </c>
      <c r="K852" t="e">
        <f t="array" ref="K852">INDEX($A$7:$F$3066,SMALL(IF(COUNTIF($L$5,$H$7:$H$3066)*COUNTIF($L$5,$I$7:$I$3066),MATCH(ROW($A$7:$A$3066),ROW($A$7:$A$3066)),""),ROWS($B$1:B846)),COLUMNS($A$1:B848))</f>
        <v>#NUM!</v>
      </c>
      <c r="L852" t="e">
        <f t="array" ref="L852">INDEX($A$7:$F$3066,SMALL(IF(COUNTIF($L$5,$H$7:$H$3066)*COUNTIF($L$5,$I$7:$I$3066),MATCH(ROW($A$7:$A$3066),ROW($A$7:$A$3066)),""),ROWS($B$1:C846)),COLUMNS($A$1:C848))</f>
        <v>#NUM!</v>
      </c>
      <c r="M852" t="e">
        <f t="array" ref="M852">INDEX($A$7:$F$3066,SMALL(IF(COUNTIF($L$5,$H$7:$H$3066)*COUNTIF($L$5,$I$7:$I$3066),MATCH(ROW($A$7:$A$3066),ROW($A$7:$A$3066)),""),ROWS($B$1:D846)),COLUMNS($A$1:D848))</f>
        <v>#NUM!</v>
      </c>
      <c r="N852" t="e">
        <f t="array" ref="N852">INDEX($A$7:$F$3066,SMALL(IF(COUNTIF($L$5,$H$7:$H$3066)*COUNTIF($L$5,$I$7:$I$3066),MATCH(ROW($A$7:$A$3066),ROW($A$7:$A$3066)),""),ROWS($B$1:E846)),COLUMNS($A$1:E848))</f>
        <v>#NUM!</v>
      </c>
      <c r="O852" t="e">
        <f t="array" ref="O852">INDEX($A$7:$F$3066,SMALL(IF(COUNTIF($L$5,$H$7:$H$3066)*COUNTIF($L$5,$I$7:$I$3066),MATCH(ROW($A$7:$A$3066),ROW($A$7:$A$3066)),""),ROWS($B$1:F846)),COLUMNS($A$1:F848))</f>
        <v>#NUM!</v>
      </c>
    </row>
    <row r="853" spans="1:15">
      <c r="A853" s="1">
        <f>'ScienceDirect - Initial'!A856</f>
        <v>0</v>
      </c>
      <c r="B853" s="1">
        <f>'ScienceDirect - Initial'!B856</f>
        <v>2019</v>
      </c>
      <c r="C853" s="1" t="str">
        <f>'ScienceDirect - Initial'!C856</f>
        <v>Kneitel, Jamie M.</v>
      </c>
      <c r="D853" s="1" t="str">
        <f>'ScienceDirect - Initial'!D856</f>
        <v>Gause׳s Competitive Exclusion Principle☆</v>
      </c>
      <c r="E853" s="1" t="str">
        <f>'ScienceDirect - Initial'!E856</f>
        <v>Encyclopedia of Ecology (Second Edition)</v>
      </c>
      <c r="F853" s="1" t="str">
        <f>'ScienceDirect - Initial'!F856</f>
        <v>978-0-444-64130-4</v>
      </c>
      <c r="H853" s="1">
        <v>0</v>
      </c>
      <c r="I853" s="1">
        <v>0</v>
      </c>
      <c r="J853" t="b">
        <f t="shared" si="13"/>
        <v>1</v>
      </c>
      <c r="K853" t="e">
        <f t="array" ref="K853">INDEX($A$7:$F$3066,SMALL(IF(COUNTIF($L$5,$H$7:$H$3066)*COUNTIF($L$5,$I$7:$I$3066),MATCH(ROW($A$7:$A$3066),ROW($A$7:$A$3066)),""),ROWS($B$1:B847)),COLUMNS($A$1:B849))</f>
        <v>#NUM!</v>
      </c>
      <c r="L853" t="e">
        <f t="array" ref="L853">INDEX($A$7:$F$3066,SMALL(IF(COUNTIF($L$5,$H$7:$H$3066)*COUNTIF($L$5,$I$7:$I$3066),MATCH(ROW($A$7:$A$3066),ROW($A$7:$A$3066)),""),ROWS($B$1:C847)),COLUMNS($A$1:C849))</f>
        <v>#NUM!</v>
      </c>
      <c r="M853" t="e">
        <f t="array" ref="M853">INDEX($A$7:$F$3066,SMALL(IF(COUNTIF($L$5,$H$7:$H$3066)*COUNTIF($L$5,$I$7:$I$3066),MATCH(ROW($A$7:$A$3066),ROW($A$7:$A$3066)),""),ROWS($B$1:D847)),COLUMNS($A$1:D849))</f>
        <v>#NUM!</v>
      </c>
      <c r="N853" t="e">
        <f t="array" ref="N853">INDEX($A$7:$F$3066,SMALL(IF(COUNTIF($L$5,$H$7:$H$3066)*COUNTIF($L$5,$I$7:$I$3066),MATCH(ROW($A$7:$A$3066),ROW($A$7:$A$3066)),""),ROWS($B$1:E847)),COLUMNS($A$1:E849))</f>
        <v>#NUM!</v>
      </c>
      <c r="O853" t="e">
        <f t="array" ref="O853">INDEX($A$7:$F$3066,SMALL(IF(COUNTIF($L$5,$H$7:$H$3066)*COUNTIF($L$5,$I$7:$I$3066),MATCH(ROW($A$7:$A$3066),ROW($A$7:$A$3066)),""),ROWS($B$1:F847)),COLUMNS($A$1:F849))</f>
        <v>#NUM!</v>
      </c>
    </row>
    <row r="854" spans="1:15">
      <c r="A854" s="1">
        <f>'ScienceDirect - Initial'!A857</f>
        <v>0</v>
      </c>
      <c r="B854" s="1">
        <f>'ScienceDirect - Initial'!B857</f>
        <v>2020</v>
      </c>
      <c r="C854" s="1" t="str">
        <f>'ScienceDirect - Initial'!C857</f>
        <v>Ramalho-Ortigao, Marcelo; Gubler, Duane J.</v>
      </c>
      <c r="D854" s="1" t="str">
        <f>'ScienceDirect - Initial'!D857</f>
        <v>147 - Human Diseases Associated With Vectors (Arthropods in Disease Transmission)</v>
      </c>
      <c r="E854" s="1" t="str">
        <f>'ScienceDirect - Initial'!E857</f>
        <v>Hunter's Tropical Medicine and Emerging Infectious Diseases (Tenth Edition)</v>
      </c>
      <c r="F854" s="1" t="str">
        <f>'ScienceDirect - Initial'!F857</f>
        <v>978-0-323-55512-8</v>
      </c>
      <c r="H854" s="1">
        <v>0</v>
      </c>
      <c r="I854" s="1">
        <v>0</v>
      </c>
      <c r="J854" t="b">
        <f t="shared" si="13"/>
        <v>1</v>
      </c>
      <c r="K854" t="e">
        <f t="array" ref="K854">INDEX($A$7:$F$3066,SMALL(IF(COUNTIF($L$5,$H$7:$H$3066)*COUNTIF($L$5,$I$7:$I$3066),MATCH(ROW($A$7:$A$3066),ROW($A$7:$A$3066)),""),ROWS($B$1:B848)),COLUMNS($A$1:B850))</f>
        <v>#NUM!</v>
      </c>
      <c r="L854" t="e">
        <f t="array" ref="L854">INDEX($A$7:$F$3066,SMALL(IF(COUNTIF($L$5,$H$7:$H$3066)*COUNTIF($L$5,$I$7:$I$3066),MATCH(ROW($A$7:$A$3066),ROW($A$7:$A$3066)),""),ROWS($B$1:C848)),COLUMNS($A$1:C850))</f>
        <v>#NUM!</v>
      </c>
      <c r="M854" t="e">
        <f t="array" ref="M854">INDEX($A$7:$F$3066,SMALL(IF(COUNTIF($L$5,$H$7:$H$3066)*COUNTIF($L$5,$I$7:$I$3066),MATCH(ROW($A$7:$A$3066),ROW($A$7:$A$3066)),""),ROWS($B$1:D848)),COLUMNS($A$1:D850))</f>
        <v>#NUM!</v>
      </c>
      <c r="N854" t="e">
        <f t="array" ref="N854">INDEX($A$7:$F$3066,SMALL(IF(COUNTIF($L$5,$H$7:$H$3066)*COUNTIF($L$5,$I$7:$I$3066),MATCH(ROW($A$7:$A$3066),ROW($A$7:$A$3066)),""),ROWS($B$1:E848)),COLUMNS($A$1:E850))</f>
        <v>#NUM!</v>
      </c>
      <c r="O854" t="e">
        <f t="array" ref="O854">INDEX($A$7:$F$3066,SMALL(IF(COUNTIF($L$5,$H$7:$H$3066)*COUNTIF($L$5,$I$7:$I$3066),MATCH(ROW($A$7:$A$3066),ROW($A$7:$A$3066)),""),ROWS($B$1:F848)),COLUMNS($A$1:F850))</f>
        <v>#NUM!</v>
      </c>
    </row>
    <row r="855" spans="1:15">
      <c r="A855" s="1">
        <f>'ScienceDirect - Initial'!A858</f>
        <v>0</v>
      </c>
      <c r="B855" s="1">
        <f>'ScienceDirect - Initial'!B858</f>
        <v>2010</v>
      </c>
      <c r="C855" s="1" t="str">
        <f>'ScienceDirect - Initial'!C858</f>
        <v>Terry, Alan J.</v>
      </c>
      <c r="D855" s="1" t="str">
        <f>'ScienceDirect - Initial'!D858</f>
        <v>Impulsive adult culling of a tropical pest with a stage-structured life cycle</v>
      </c>
      <c r="E855" s="1" t="str">
        <f>'ScienceDirect - Initial'!E858</f>
        <v>Nonlinear Analysis: Real World Applications</v>
      </c>
      <c r="F855" s="1">
        <f>'ScienceDirect - Initial'!F858</f>
        <v>0</v>
      </c>
      <c r="H855" s="1">
        <v>0</v>
      </c>
      <c r="I855" s="1">
        <v>0</v>
      </c>
      <c r="J855" t="b">
        <f t="shared" si="13"/>
        <v>1</v>
      </c>
      <c r="K855" t="e">
        <f t="array" ref="K855">INDEX($A$7:$F$3066,SMALL(IF(COUNTIF($L$5,$H$7:$H$3066)*COUNTIF($L$5,$I$7:$I$3066),MATCH(ROW($A$7:$A$3066),ROW($A$7:$A$3066)),""),ROWS($B$1:B849)),COLUMNS($A$1:B851))</f>
        <v>#NUM!</v>
      </c>
      <c r="L855" t="e">
        <f t="array" ref="L855">INDEX($A$7:$F$3066,SMALL(IF(COUNTIF($L$5,$H$7:$H$3066)*COUNTIF($L$5,$I$7:$I$3066),MATCH(ROW($A$7:$A$3066),ROW($A$7:$A$3066)),""),ROWS($B$1:C849)),COLUMNS($A$1:C851))</f>
        <v>#NUM!</v>
      </c>
      <c r="M855" t="e">
        <f t="array" ref="M855">INDEX($A$7:$F$3066,SMALL(IF(COUNTIF($L$5,$H$7:$H$3066)*COUNTIF($L$5,$I$7:$I$3066),MATCH(ROW($A$7:$A$3066),ROW($A$7:$A$3066)),""),ROWS($B$1:D849)),COLUMNS($A$1:D851))</f>
        <v>#NUM!</v>
      </c>
      <c r="N855" t="e">
        <f t="array" ref="N855">INDEX($A$7:$F$3066,SMALL(IF(COUNTIF($L$5,$H$7:$H$3066)*COUNTIF($L$5,$I$7:$I$3066),MATCH(ROW($A$7:$A$3066),ROW($A$7:$A$3066)),""),ROWS($B$1:E849)),COLUMNS($A$1:E851))</f>
        <v>#NUM!</v>
      </c>
      <c r="O855" t="e">
        <f t="array" ref="O855">INDEX($A$7:$F$3066,SMALL(IF(COUNTIF($L$5,$H$7:$H$3066)*COUNTIF($L$5,$I$7:$I$3066),MATCH(ROW($A$7:$A$3066),ROW($A$7:$A$3066)),""),ROWS($B$1:F849)),COLUMNS($A$1:F851))</f>
        <v>#NUM!</v>
      </c>
    </row>
    <row r="856" spans="1:15">
      <c r="A856" s="1">
        <f>'ScienceDirect - Initial'!A859</f>
        <v>0</v>
      </c>
      <c r="B856" s="1">
        <f>'ScienceDirect - Initial'!B859</f>
        <v>2018</v>
      </c>
      <c r="C856" s="1" t="str">
        <f>'ScienceDirect - Initial'!C859</f>
        <v>Reeves, Randall R.</v>
      </c>
      <c r="D856" s="1" t="str">
        <f>'ScienceDirect - Initial'!D859</f>
        <v>Conservation</v>
      </c>
      <c r="E856" s="1" t="str">
        <f>'ScienceDirect - Initial'!E859</f>
        <v>Encyclopedia of Marine Mammals (Third Edition)</v>
      </c>
      <c r="F856" s="1" t="str">
        <f>'ScienceDirect - Initial'!F859</f>
        <v>978-0-12-804327-1</v>
      </c>
      <c r="H856" s="1">
        <v>0</v>
      </c>
      <c r="I856" s="1">
        <v>0</v>
      </c>
      <c r="J856" t="b">
        <f t="shared" si="13"/>
        <v>1</v>
      </c>
      <c r="K856" t="e">
        <f t="array" ref="K856">INDEX($A$7:$F$3066,SMALL(IF(COUNTIF($L$5,$H$7:$H$3066)*COUNTIF($L$5,$I$7:$I$3066),MATCH(ROW($A$7:$A$3066),ROW($A$7:$A$3066)),""),ROWS($B$1:B850)),COLUMNS($A$1:B852))</f>
        <v>#NUM!</v>
      </c>
      <c r="L856" t="e">
        <f t="array" ref="L856">INDEX($A$7:$F$3066,SMALL(IF(COUNTIF($L$5,$H$7:$H$3066)*COUNTIF($L$5,$I$7:$I$3066),MATCH(ROW($A$7:$A$3066),ROW($A$7:$A$3066)),""),ROWS($B$1:C850)),COLUMNS($A$1:C852))</f>
        <v>#NUM!</v>
      </c>
      <c r="M856" t="e">
        <f t="array" ref="M856">INDEX($A$7:$F$3066,SMALL(IF(COUNTIF($L$5,$H$7:$H$3066)*COUNTIF($L$5,$I$7:$I$3066),MATCH(ROW($A$7:$A$3066),ROW($A$7:$A$3066)),""),ROWS($B$1:D850)),COLUMNS($A$1:D852))</f>
        <v>#NUM!</v>
      </c>
      <c r="N856" t="e">
        <f t="array" ref="N856">INDEX($A$7:$F$3066,SMALL(IF(COUNTIF($L$5,$H$7:$H$3066)*COUNTIF($L$5,$I$7:$I$3066),MATCH(ROW($A$7:$A$3066),ROW($A$7:$A$3066)),""),ROWS($B$1:E850)),COLUMNS($A$1:E852))</f>
        <v>#NUM!</v>
      </c>
      <c r="O856" t="e">
        <f t="array" ref="O856">INDEX($A$7:$F$3066,SMALL(IF(COUNTIF($L$5,$H$7:$H$3066)*COUNTIF($L$5,$I$7:$I$3066),MATCH(ROW($A$7:$A$3066),ROW($A$7:$A$3066)),""),ROWS($B$1:F850)),COLUMNS($A$1:F852))</f>
        <v>#NUM!</v>
      </c>
    </row>
    <row r="857" spans="1:15">
      <c r="A857" s="1">
        <f>'ScienceDirect - Initial'!A860</f>
        <v>0</v>
      </c>
      <c r="B857" s="1">
        <f>'ScienceDirect - Initial'!B860</f>
        <v>2018</v>
      </c>
      <c r="C857" s="1" t="str">
        <f>'ScienceDirect - Initial'!C860</f>
        <v>Ditmore, Christina Joy; Deming, Devon Malia</v>
      </c>
      <c r="D857" s="1" t="str">
        <f>'ScienceDirect - Initial'!D860</f>
        <v>Vanpooling and its effect on commuter stress</v>
      </c>
      <c r="E857" s="1" t="str">
        <f>'ScienceDirect - Initial'!E860</f>
        <v>Special Issue on Mobility as a Service</v>
      </c>
      <c r="F857" s="1">
        <f>'ScienceDirect - Initial'!F860</f>
        <v>0</v>
      </c>
      <c r="H857" s="1">
        <v>0</v>
      </c>
      <c r="I857" s="1">
        <v>0</v>
      </c>
      <c r="J857" t="b">
        <f t="shared" si="13"/>
        <v>1</v>
      </c>
      <c r="K857" t="e">
        <f t="array" ref="K857">INDEX($A$7:$F$3066,SMALL(IF(COUNTIF($L$5,$H$7:$H$3066)*COUNTIF($L$5,$I$7:$I$3066),MATCH(ROW($A$7:$A$3066),ROW($A$7:$A$3066)),""),ROWS($B$1:B851)),COLUMNS($A$1:B853))</f>
        <v>#NUM!</v>
      </c>
      <c r="L857" t="e">
        <f t="array" ref="L857">INDEX($A$7:$F$3066,SMALL(IF(COUNTIF($L$5,$H$7:$H$3066)*COUNTIF($L$5,$I$7:$I$3066),MATCH(ROW($A$7:$A$3066),ROW($A$7:$A$3066)),""),ROWS($B$1:C851)),COLUMNS($A$1:C853))</f>
        <v>#NUM!</v>
      </c>
      <c r="M857" t="e">
        <f t="array" ref="M857">INDEX($A$7:$F$3066,SMALL(IF(COUNTIF($L$5,$H$7:$H$3066)*COUNTIF($L$5,$I$7:$I$3066),MATCH(ROW($A$7:$A$3066),ROW($A$7:$A$3066)),""),ROWS($B$1:D851)),COLUMNS($A$1:D853))</f>
        <v>#NUM!</v>
      </c>
      <c r="N857" t="e">
        <f t="array" ref="N857">INDEX($A$7:$F$3066,SMALL(IF(COUNTIF($L$5,$H$7:$H$3066)*COUNTIF($L$5,$I$7:$I$3066),MATCH(ROW($A$7:$A$3066),ROW($A$7:$A$3066)),""),ROWS($B$1:E851)),COLUMNS($A$1:E853))</f>
        <v>#NUM!</v>
      </c>
      <c r="O857" t="e">
        <f t="array" ref="O857">INDEX($A$7:$F$3066,SMALL(IF(COUNTIF($L$5,$H$7:$H$3066)*COUNTIF($L$5,$I$7:$I$3066),MATCH(ROW($A$7:$A$3066),ROW($A$7:$A$3066)),""),ROWS($B$1:F851)),COLUMNS($A$1:F853))</f>
        <v>#NUM!</v>
      </c>
    </row>
    <row r="858" spans="1:15">
      <c r="A858" s="1">
        <f>'ScienceDirect - Initial'!A861</f>
        <v>0</v>
      </c>
      <c r="B858" s="1">
        <f>'ScienceDirect - Initial'!B861</f>
        <v>1991</v>
      </c>
      <c r="C858" s="1" t="str">
        <f>'ScienceDirect - Initial'!C861</f>
        <v>Bray, K.N.C.; Champion, Michel; Libby, Paul A.</v>
      </c>
      <c r="D858" s="1" t="str">
        <f>'ScienceDirect - Initial'!D861</f>
        <v>Premixed flames in stagnating turbulence: Part I. The general formulation for counterflowing streams and gradient models for turbulent transport</v>
      </c>
      <c r="E858" s="1" t="str">
        <f>'ScienceDirect - Initial'!E861</f>
        <v>Combustion and Flame</v>
      </c>
      <c r="F858" s="1">
        <f>'ScienceDirect - Initial'!F861</f>
        <v>0</v>
      </c>
      <c r="H858" s="1">
        <v>0</v>
      </c>
      <c r="I858" s="1">
        <v>0</v>
      </c>
      <c r="J858" t="b">
        <f t="shared" si="13"/>
        <v>1</v>
      </c>
      <c r="K858" t="e">
        <f t="array" ref="K858">INDEX($A$7:$F$3066,SMALL(IF(COUNTIF($L$5,$H$7:$H$3066)*COUNTIF($L$5,$I$7:$I$3066),MATCH(ROW($A$7:$A$3066),ROW($A$7:$A$3066)),""),ROWS($B$1:B852)),COLUMNS($A$1:B854))</f>
        <v>#NUM!</v>
      </c>
      <c r="L858" t="e">
        <f t="array" ref="L858">INDEX($A$7:$F$3066,SMALL(IF(COUNTIF($L$5,$H$7:$H$3066)*COUNTIF($L$5,$I$7:$I$3066),MATCH(ROW($A$7:$A$3066),ROW($A$7:$A$3066)),""),ROWS($B$1:C852)),COLUMNS($A$1:C854))</f>
        <v>#NUM!</v>
      </c>
      <c r="M858" t="e">
        <f t="array" ref="M858">INDEX($A$7:$F$3066,SMALL(IF(COUNTIF($L$5,$H$7:$H$3066)*COUNTIF($L$5,$I$7:$I$3066),MATCH(ROW($A$7:$A$3066),ROW($A$7:$A$3066)),""),ROWS($B$1:D852)),COLUMNS($A$1:D854))</f>
        <v>#NUM!</v>
      </c>
      <c r="N858" t="e">
        <f t="array" ref="N858">INDEX($A$7:$F$3066,SMALL(IF(COUNTIF($L$5,$H$7:$H$3066)*COUNTIF($L$5,$I$7:$I$3066),MATCH(ROW($A$7:$A$3066),ROW($A$7:$A$3066)),""),ROWS($B$1:E852)),COLUMNS($A$1:E854))</f>
        <v>#NUM!</v>
      </c>
      <c r="O858" t="e">
        <f t="array" ref="O858">INDEX($A$7:$F$3066,SMALL(IF(COUNTIF($L$5,$H$7:$H$3066)*COUNTIF($L$5,$I$7:$I$3066),MATCH(ROW($A$7:$A$3066),ROW($A$7:$A$3066)),""),ROWS($B$1:F852)),COLUMNS($A$1:F854))</f>
        <v>#NUM!</v>
      </c>
    </row>
    <row r="859" spans="1:15">
      <c r="A859" s="1">
        <f>'ScienceDirect - Initial'!A862</f>
        <v>0</v>
      </c>
      <c r="B859" s="1">
        <f>'ScienceDirect - Initial'!B862</f>
        <v>2009</v>
      </c>
      <c r="C859" s="1" t="str">
        <f>'ScienceDirect - Initial'!C862</f>
        <v>Fitch, W.T.</v>
      </c>
      <c r="D859" s="1" t="str">
        <f>'ScienceDirect - Initial'!D862</f>
        <v>Animals and the Biology of Music</v>
      </c>
      <c r="E859" s="1" t="str">
        <f>'ScienceDirect - Initial'!E862</f>
        <v>Encyclopedia of Neuroscience</v>
      </c>
      <c r="F859" s="1" t="str">
        <f>'ScienceDirect - Initial'!F862</f>
        <v>978-0-08-045046-9</v>
      </c>
      <c r="H859" s="1">
        <v>0</v>
      </c>
      <c r="I859" s="1">
        <v>0</v>
      </c>
      <c r="J859" t="b">
        <f t="shared" si="13"/>
        <v>1</v>
      </c>
      <c r="K859" t="e">
        <f t="array" ref="K859">INDEX($A$7:$F$3066,SMALL(IF(COUNTIF($L$5,$H$7:$H$3066)*COUNTIF($L$5,$I$7:$I$3066),MATCH(ROW($A$7:$A$3066),ROW($A$7:$A$3066)),""),ROWS($B$1:B853)),COLUMNS($A$1:B855))</f>
        <v>#NUM!</v>
      </c>
      <c r="L859" t="e">
        <f t="array" ref="L859">INDEX($A$7:$F$3066,SMALL(IF(COUNTIF($L$5,$H$7:$H$3066)*COUNTIF($L$5,$I$7:$I$3066),MATCH(ROW($A$7:$A$3066),ROW($A$7:$A$3066)),""),ROWS($B$1:C853)),COLUMNS($A$1:C855))</f>
        <v>#NUM!</v>
      </c>
      <c r="M859" t="e">
        <f t="array" ref="M859">INDEX($A$7:$F$3066,SMALL(IF(COUNTIF($L$5,$H$7:$H$3066)*COUNTIF($L$5,$I$7:$I$3066),MATCH(ROW($A$7:$A$3066),ROW($A$7:$A$3066)),""),ROWS($B$1:D853)),COLUMNS($A$1:D855))</f>
        <v>#NUM!</v>
      </c>
      <c r="N859" t="e">
        <f t="array" ref="N859">INDEX($A$7:$F$3066,SMALL(IF(COUNTIF($L$5,$H$7:$H$3066)*COUNTIF($L$5,$I$7:$I$3066),MATCH(ROW($A$7:$A$3066),ROW($A$7:$A$3066)),""),ROWS($B$1:E853)),COLUMNS($A$1:E855))</f>
        <v>#NUM!</v>
      </c>
      <c r="O859" t="e">
        <f t="array" ref="O859">INDEX($A$7:$F$3066,SMALL(IF(COUNTIF($L$5,$H$7:$H$3066)*COUNTIF($L$5,$I$7:$I$3066),MATCH(ROW($A$7:$A$3066),ROW($A$7:$A$3066)),""),ROWS($B$1:F853)),COLUMNS($A$1:F855))</f>
        <v>#NUM!</v>
      </c>
    </row>
    <row r="860" spans="1:15">
      <c r="A860" s="1">
        <f>'ScienceDirect - Initial'!A863</f>
        <v>0</v>
      </c>
      <c r="B860" s="1">
        <f>'ScienceDirect - Initial'!B863</f>
        <v>2019</v>
      </c>
      <c r="C860" s="1" t="str">
        <f>'ScienceDirect - Initial'!C863</f>
        <v>Xie, Feng; Rizvi, Syed Arif Husain; Zeng, Xinnian</v>
      </c>
      <c r="D860" s="1" t="str">
        <f>'ScienceDirect - Initial'!D863</f>
        <v>Fumigant toxicity and biochemical properties of (α + β) thujone and 1, 8-cineole derived from Seriphidium brevifolium volatile oil against the red imported fire ant Solenopsis invicta (Hymenoptera: Formicidae)</v>
      </c>
      <c r="E860" s="1" t="str">
        <f>'ScienceDirect - Initial'!E863</f>
        <v>Revista Brasileira de Farmacognosia</v>
      </c>
      <c r="F860" s="1">
        <f>'ScienceDirect - Initial'!F863</f>
        <v>0</v>
      </c>
      <c r="H860" s="1">
        <v>0</v>
      </c>
      <c r="I860" s="1">
        <v>0</v>
      </c>
      <c r="J860" t="b">
        <f t="shared" si="13"/>
        <v>1</v>
      </c>
      <c r="K860" t="e">
        <f t="array" ref="K860">INDEX($A$7:$F$3066,SMALL(IF(COUNTIF($L$5,$H$7:$H$3066)*COUNTIF($L$5,$I$7:$I$3066),MATCH(ROW($A$7:$A$3066),ROW($A$7:$A$3066)),""),ROWS($B$1:B854)),COLUMNS($A$1:B856))</f>
        <v>#NUM!</v>
      </c>
      <c r="L860" t="e">
        <f t="array" ref="L860">INDEX($A$7:$F$3066,SMALL(IF(COUNTIF($L$5,$H$7:$H$3066)*COUNTIF($L$5,$I$7:$I$3066),MATCH(ROW($A$7:$A$3066),ROW($A$7:$A$3066)),""),ROWS($B$1:C854)),COLUMNS($A$1:C856))</f>
        <v>#NUM!</v>
      </c>
      <c r="M860" t="e">
        <f t="array" ref="M860">INDEX($A$7:$F$3066,SMALL(IF(COUNTIF($L$5,$H$7:$H$3066)*COUNTIF($L$5,$I$7:$I$3066),MATCH(ROW($A$7:$A$3066),ROW($A$7:$A$3066)),""),ROWS($B$1:D854)),COLUMNS($A$1:D856))</f>
        <v>#NUM!</v>
      </c>
      <c r="N860" t="e">
        <f t="array" ref="N860">INDEX($A$7:$F$3066,SMALL(IF(COUNTIF($L$5,$H$7:$H$3066)*COUNTIF($L$5,$I$7:$I$3066),MATCH(ROW($A$7:$A$3066),ROW($A$7:$A$3066)),""),ROWS($B$1:E854)),COLUMNS($A$1:E856))</f>
        <v>#NUM!</v>
      </c>
      <c r="O860" t="e">
        <f t="array" ref="O860">INDEX($A$7:$F$3066,SMALL(IF(COUNTIF($L$5,$H$7:$H$3066)*COUNTIF($L$5,$I$7:$I$3066),MATCH(ROW($A$7:$A$3066),ROW($A$7:$A$3066)),""),ROWS($B$1:F854)),COLUMNS($A$1:F856))</f>
        <v>#NUM!</v>
      </c>
    </row>
    <row r="861" spans="1:15">
      <c r="A861" s="1">
        <f>'ScienceDirect - Initial'!A864</f>
        <v>0</v>
      </c>
      <c r="B861" s="1">
        <f>'ScienceDirect - Initial'!B864</f>
        <v>2007</v>
      </c>
      <c r="C861" s="1" t="str">
        <f>'ScienceDirect - Initial'!C864</f>
        <v>Ballantyne, Jane C.; LaForge, K. Steven</v>
      </c>
      <c r="D861" s="1" t="str">
        <f>'ScienceDirect - Initial'!D864</f>
        <v>Opioid dependence and addiction during opioid treatment of chronic pain</v>
      </c>
      <c r="E861" s="1" t="str">
        <f>'ScienceDirect - Initial'!E864</f>
        <v>PAIN</v>
      </c>
      <c r="F861" s="1">
        <f>'ScienceDirect - Initial'!F864</f>
        <v>0</v>
      </c>
      <c r="H861" s="1">
        <v>0</v>
      </c>
      <c r="I861" s="1">
        <v>0</v>
      </c>
      <c r="J861" t="b">
        <f t="shared" si="13"/>
        <v>1</v>
      </c>
      <c r="K861" t="e">
        <f t="array" ref="K861">INDEX($A$7:$F$3066,SMALL(IF(COUNTIF($L$5,$H$7:$H$3066)*COUNTIF($L$5,$I$7:$I$3066),MATCH(ROW($A$7:$A$3066),ROW($A$7:$A$3066)),""),ROWS($B$1:B855)),COLUMNS($A$1:B857))</f>
        <v>#NUM!</v>
      </c>
      <c r="L861" t="e">
        <f t="array" ref="L861">INDEX($A$7:$F$3066,SMALL(IF(COUNTIF($L$5,$H$7:$H$3066)*COUNTIF($L$5,$I$7:$I$3066),MATCH(ROW($A$7:$A$3066),ROW($A$7:$A$3066)),""),ROWS($B$1:C855)),COLUMNS($A$1:C857))</f>
        <v>#NUM!</v>
      </c>
      <c r="M861" t="e">
        <f t="array" ref="M861">INDEX($A$7:$F$3066,SMALL(IF(COUNTIF($L$5,$H$7:$H$3066)*COUNTIF($L$5,$I$7:$I$3066),MATCH(ROW($A$7:$A$3066),ROW($A$7:$A$3066)),""),ROWS($B$1:D855)),COLUMNS($A$1:D857))</f>
        <v>#NUM!</v>
      </c>
      <c r="N861" t="e">
        <f t="array" ref="N861">INDEX($A$7:$F$3066,SMALL(IF(COUNTIF($L$5,$H$7:$H$3066)*COUNTIF($L$5,$I$7:$I$3066),MATCH(ROW($A$7:$A$3066),ROW($A$7:$A$3066)),""),ROWS($B$1:E855)),COLUMNS($A$1:E857))</f>
        <v>#NUM!</v>
      </c>
      <c r="O861" t="e">
        <f t="array" ref="O861">INDEX($A$7:$F$3066,SMALL(IF(COUNTIF($L$5,$H$7:$H$3066)*COUNTIF($L$5,$I$7:$I$3066),MATCH(ROW($A$7:$A$3066),ROW($A$7:$A$3066)),""),ROWS($B$1:F855)),COLUMNS($A$1:F857))</f>
        <v>#NUM!</v>
      </c>
    </row>
    <row r="862" spans="1:15">
      <c r="A862" s="1">
        <f>'ScienceDirect - Initial'!A865</f>
        <v>0</v>
      </c>
      <c r="B862" s="1">
        <f>'ScienceDirect - Initial'!B865</f>
        <v>1990</v>
      </c>
      <c r="C862" s="1" t="str">
        <f>'ScienceDirect - Initial'!C865</f>
        <v>Moergen, Stephanie A.; Merkel, William T.; Brown, Susan</v>
      </c>
      <c r="D862" s="1" t="str">
        <f>'ScienceDirect - Initial'!D865</f>
        <v>The use of covert sensitization and social skills training in the treatment of an obscene telephone caller</v>
      </c>
      <c r="E862" s="1" t="str">
        <f>'ScienceDirect - Initial'!E865</f>
        <v>Journal of Behavior Therapy and Experimental Psychiatry</v>
      </c>
      <c r="F862" s="1">
        <f>'ScienceDirect - Initial'!F865</f>
        <v>0</v>
      </c>
      <c r="H862" s="1">
        <v>0</v>
      </c>
      <c r="I862" s="1">
        <v>0</v>
      </c>
      <c r="J862" t="b">
        <f t="shared" si="13"/>
        <v>1</v>
      </c>
      <c r="K862" t="e">
        <f t="array" ref="K862">INDEX($A$7:$F$3066,SMALL(IF(COUNTIF($L$5,$H$7:$H$3066)*COUNTIF($L$5,$I$7:$I$3066),MATCH(ROW($A$7:$A$3066),ROW($A$7:$A$3066)),""),ROWS($B$1:B856)),COLUMNS($A$1:B858))</f>
        <v>#NUM!</v>
      </c>
      <c r="L862" t="e">
        <f t="array" ref="L862">INDEX($A$7:$F$3066,SMALL(IF(COUNTIF($L$5,$H$7:$H$3066)*COUNTIF($L$5,$I$7:$I$3066),MATCH(ROW($A$7:$A$3066),ROW($A$7:$A$3066)),""),ROWS($B$1:C856)),COLUMNS($A$1:C858))</f>
        <v>#NUM!</v>
      </c>
      <c r="M862" t="e">
        <f t="array" ref="M862">INDEX($A$7:$F$3066,SMALL(IF(COUNTIF($L$5,$H$7:$H$3066)*COUNTIF($L$5,$I$7:$I$3066),MATCH(ROW($A$7:$A$3066),ROW($A$7:$A$3066)),""),ROWS($B$1:D856)),COLUMNS($A$1:D858))</f>
        <v>#NUM!</v>
      </c>
      <c r="N862" t="e">
        <f t="array" ref="N862">INDEX($A$7:$F$3066,SMALL(IF(COUNTIF($L$5,$H$7:$H$3066)*COUNTIF($L$5,$I$7:$I$3066),MATCH(ROW($A$7:$A$3066),ROW($A$7:$A$3066)),""),ROWS($B$1:E856)),COLUMNS($A$1:E858))</f>
        <v>#NUM!</v>
      </c>
      <c r="O862" t="e">
        <f t="array" ref="O862">INDEX($A$7:$F$3066,SMALL(IF(COUNTIF($L$5,$H$7:$H$3066)*COUNTIF($L$5,$I$7:$I$3066),MATCH(ROW($A$7:$A$3066),ROW($A$7:$A$3066)),""),ROWS($B$1:F856)),COLUMNS($A$1:F858))</f>
        <v>#NUM!</v>
      </c>
    </row>
    <row r="863" spans="1:15">
      <c r="A863" s="1">
        <f>'ScienceDirect - Initial'!A866</f>
        <v>0</v>
      </c>
      <c r="B863" s="1">
        <f>'ScienceDirect - Initial'!B866</f>
        <v>2020</v>
      </c>
      <c r="C863" s="1" t="str">
        <f>'ScienceDirect - Initial'!C866</f>
        <v>Weaver, Scott C.; Barrett, Alan D.T.</v>
      </c>
      <c r="D863" s="1" t="str">
        <f>'ScienceDirect - Initial'!D866</f>
        <v>Chapter 12 - Recent Expansion of Mosquito-Borne Pathogens Into Texas</v>
      </c>
      <c r="E863" s="1" t="str">
        <f>'ScienceDirect - Initial'!E866</f>
        <v>Mosquitoes, Communities, and Public Health in Texas</v>
      </c>
      <c r="F863" s="1" t="str">
        <f>'ScienceDirect - Initial'!F866</f>
        <v>978-0-12-814545-6</v>
      </c>
      <c r="H863" s="1">
        <v>0</v>
      </c>
      <c r="I863" s="1">
        <v>0</v>
      </c>
      <c r="J863" t="b">
        <f t="shared" si="13"/>
        <v>1</v>
      </c>
      <c r="K863" t="e">
        <f t="array" ref="K863">INDEX($A$7:$F$3066,SMALL(IF(COUNTIF($L$5,$H$7:$H$3066)*COUNTIF($L$5,$I$7:$I$3066),MATCH(ROW($A$7:$A$3066),ROW($A$7:$A$3066)),""),ROWS($B$1:B857)),COLUMNS($A$1:B859))</f>
        <v>#NUM!</v>
      </c>
      <c r="L863" t="e">
        <f t="array" ref="L863">INDEX($A$7:$F$3066,SMALL(IF(COUNTIF($L$5,$H$7:$H$3066)*COUNTIF($L$5,$I$7:$I$3066),MATCH(ROW($A$7:$A$3066),ROW($A$7:$A$3066)),""),ROWS($B$1:C857)),COLUMNS($A$1:C859))</f>
        <v>#NUM!</v>
      </c>
      <c r="M863" t="e">
        <f t="array" ref="M863">INDEX($A$7:$F$3066,SMALL(IF(COUNTIF($L$5,$H$7:$H$3066)*COUNTIF($L$5,$I$7:$I$3066),MATCH(ROW($A$7:$A$3066),ROW($A$7:$A$3066)),""),ROWS($B$1:D857)),COLUMNS($A$1:D859))</f>
        <v>#NUM!</v>
      </c>
      <c r="N863" t="e">
        <f t="array" ref="N863">INDEX($A$7:$F$3066,SMALL(IF(COUNTIF($L$5,$H$7:$H$3066)*COUNTIF($L$5,$I$7:$I$3066),MATCH(ROW($A$7:$A$3066),ROW($A$7:$A$3066)),""),ROWS($B$1:E857)),COLUMNS($A$1:E859))</f>
        <v>#NUM!</v>
      </c>
      <c r="O863" t="e">
        <f t="array" ref="O863">INDEX($A$7:$F$3066,SMALL(IF(COUNTIF($L$5,$H$7:$H$3066)*COUNTIF($L$5,$I$7:$I$3066),MATCH(ROW($A$7:$A$3066),ROW($A$7:$A$3066)),""),ROWS($B$1:F857)),COLUMNS($A$1:F859))</f>
        <v>#NUM!</v>
      </c>
    </row>
    <row r="864" spans="1:15">
      <c r="A864" s="1">
        <f>'ScienceDirect - Initial'!A867</f>
        <v>0</v>
      </c>
      <c r="B864" s="1">
        <f>'ScienceDirect - Initial'!B867</f>
        <v>2006</v>
      </c>
      <c r="C864" s="1" t="str">
        <f>'ScienceDirect - Initial'!C867</f>
        <v>Sudarsana Rao, H.; Ghorpade, Vaishali G.; Mukherjee, A.</v>
      </c>
      <c r="D864" s="1" t="str">
        <f>'ScienceDirect - Initial'!D867</f>
        <v>A genetic algorithm based back propagation network for simulation of stress–strain response of ceramic-matrix-composites</v>
      </c>
      <c r="E864" s="1" t="str">
        <f>'ScienceDirect - Initial'!E867</f>
        <v>Computers &amp; Structures</v>
      </c>
      <c r="F864" s="1">
        <f>'ScienceDirect - Initial'!F867</f>
        <v>0</v>
      </c>
      <c r="H864" s="1">
        <v>0</v>
      </c>
      <c r="I864" s="1">
        <v>0</v>
      </c>
      <c r="J864" t="b">
        <f t="shared" si="13"/>
        <v>1</v>
      </c>
      <c r="K864" t="e">
        <f t="array" ref="K864">INDEX($A$7:$F$3066,SMALL(IF(COUNTIF($L$5,$H$7:$H$3066)*COUNTIF($L$5,$I$7:$I$3066),MATCH(ROW($A$7:$A$3066),ROW($A$7:$A$3066)),""),ROWS($B$1:B858)),COLUMNS($A$1:B860))</f>
        <v>#NUM!</v>
      </c>
      <c r="L864" t="e">
        <f t="array" ref="L864">INDEX($A$7:$F$3066,SMALL(IF(COUNTIF($L$5,$H$7:$H$3066)*COUNTIF($L$5,$I$7:$I$3066),MATCH(ROW($A$7:$A$3066),ROW($A$7:$A$3066)),""),ROWS($B$1:C858)),COLUMNS($A$1:C860))</f>
        <v>#NUM!</v>
      </c>
      <c r="M864" t="e">
        <f t="array" ref="M864">INDEX($A$7:$F$3066,SMALL(IF(COUNTIF($L$5,$H$7:$H$3066)*COUNTIF($L$5,$I$7:$I$3066),MATCH(ROW($A$7:$A$3066),ROW($A$7:$A$3066)),""),ROWS($B$1:D858)),COLUMNS($A$1:D860))</f>
        <v>#NUM!</v>
      </c>
      <c r="N864" t="e">
        <f t="array" ref="N864">INDEX($A$7:$F$3066,SMALL(IF(COUNTIF($L$5,$H$7:$H$3066)*COUNTIF($L$5,$I$7:$I$3066),MATCH(ROW($A$7:$A$3066),ROW($A$7:$A$3066)),""),ROWS($B$1:E858)),COLUMNS($A$1:E860))</f>
        <v>#NUM!</v>
      </c>
      <c r="O864" t="e">
        <f t="array" ref="O864">INDEX($A$7:$F$3066,SMALL(IF(COUNTIF($L$5,$H$7:$H$3066)*COUNTIF($L$5,$I$7:$I$3066),MATCH(ROW($A$7:$A$3066),ROW($A$7:$A$3066)),""),ROWS($B$1:F858)),COLUMNS($A$1:F860))</f>
        <v>#NUM!</v>
      </c>
    </row>
    <row r="865" spans="1:15">
      <c r="A865" s="1">
        <f>'ScienceDirect - Initial'!A868</f>
        <v>0</v>
      </c>
      <c r="B865" s="1">
        <f>'ScienceDirect - Initial'!B868</f>
        <v>2018</v>
      </c>
      <c r="C865" s="1" t="str">
        <f>'ScienceDirect - Initial'!C868</f>
        <v>Turner, Carla C.; Fogger, Susanne A.; Frazier, Sandra L.</v>
      </c>
      <c r="D865" s="1" t="str">
        <f>'ScienceDirect - Initial'!D868</f>
        <v>Opioid Use Disorder: Challenges During Acute Hospitalization</v>
      </c>
      <c r="E865" s="1" t="str">
        <f>'ScienceDirect - Initial'!E868</f>
        <v>The Journal for Nurse Practitioners</v>
      </c>
      <c r="F865" s="1">
        <f>'ScienceDirect - Initial'!F868</f>
        <v>0</v>
      </c>
      <c r="H865" s="1">
        <v>0</v>
      </c>
      <c r="I865" s="1">
        <v>0</v>
      </c>
      <c r="J865" t="b">
        <f t="shared" si="13"/>
        <v>1</v>
      </c>
      <c r="K865" t="e">
        <f t="array" ref="K865">INDEX($A$7:$F$3066,SMALL(IF(COUNTIF($L$5,$H$7:$H$3066)*COUNTIF($L$5,$I$7:$I$3066),MATCH(ROW($A$7:$A$3066),ROW($A$7:$A$3066)),""),ROWS($B$1:B859)),COLUMNS($A$1:B861))</f>
        <v>#NUM!</v>
      </c>
      <c r="L865" t="e">
        <f t="array" ref="L865">INDEX($A$7:$F$3066,SMALL(IF(COUNTIF($L$5,$H$7:$H$3066)*COUNTIF($L$5,$I$7:$I$3066),MATCH(ROW($A$7:$A$3066),ROW($A$7:$A$3066)),""),ROWS($B$1:C859)),COLUMNS($A$1:C861))</f>
        <v>#NUM!</v>
      </c>
      <c r="M865" t="e">
        <f t="array" ref="M865">INDEX($A$7:$F$3066,SMALL(IF(COUNTIF($L$5,$H$7:$H$3066)*COUNTIF($L$5,$I$7:$I$3066),MATCH(ROW($A$7:$A$3066),ROW($A$7:$A$3066)),""),ROWS($B$1:D859)),COLUMNS($A$1:D861))</f>
        <v>#NUM!</v>
      </c>
      <c r="N865" t="e">
        <f t="array" ref="N865">INDEX($A$7:$F$3066,SMALL(IF(COUNTIF($L$5,$H$7:$H$3066)*COUNTIF($L$5,$I$7:$I$3066),MATCH(ROW($A$7:$A$3066),ROW($A$7:$A$3066)),""),ROWS($B$1:E859)),COLUMNS($A$1:E861))</f>
        <v>#NUM!</v>
      </c>
      <c r="O865" t="e">
        <f t="array" ref="O865">INDEX($A$7:$F$3066,SMALL(IF(COUNTIF($L$5,$H$7:$H$3066)*COUNTIF($L$5,$I$7:$I$3066),MATCH(ROW($A$7:$A$3066),ROW($A$7:$A$3066)),""),ROWS($B$1:F859)),COLUMNS($A$1:F861))</f>
        <v>#NUM!</v>
      </c>
    </row>
    <row r="866" spans="1:15">
      <c r="A866" s="1">
        <f>'ScienceDirect - Initial'!A869</f>
        <v>0</v>
      </c>
      <c r="B866" s="1">
        <f>'ScienceDirect - Initial'!B869</f>
        <v>2015</v>
      </c>
      <c r="C866" s="1" t="str">
        <f>'ScienceDirect - Initial'!C869</f>
        <v>Yazir, Y.; Demirtas, T.; Gocmez, S.S.; Utkan, T.; Gacar, N.</v>
      </c>
      <c r="D866" s="1" t="str">
        <f>'ScienceDirect - Initial'!D869</f>
        <v>P.4.e.001 Effect of resveratrol on penile neuronal and endothelial nitric oxide synthase expression in chronic unpredictable mild stress depression model</v>
      </c>
      <c r="E866" s="1" t="str">
        <f>'ScienceDirect - Initial'!E869</f>
        <v>Abstracts of the 28th ECNP Congress</v>
      </c>
      <c r="F866" s="1">
        <f>'ScienceDirect - Initial'!F869</f>
        <v>0</v>
      </c>
      <c r="H866" s="1">
        <v>0</v>
      </c>
      <c r="I866" s="1">
        <v>0</v>
      </c>
      <c r="J866" t="b">
        <f t="shared" si="13"/>
        <v>1</v>
      </c>
      <c r="K866" t="e">
        <f t="array" ref="K866">INDEX($A$7:$F$3066,SMALL(IF(COUNTIF($L$5,$H$7:$H$3066)*COUNTIF($L$5,$I$7:$I$3066),MATCH(ROW($A$7:$A$3066),ROW($A$7:$A$3066)),""),ROWS($B$1:B860)),COLUMNS($A$1:B862))</f>
        <v>#NUM!</v>
      </c>
      <c r="L866" t="e">
        <f t="array" ref="L866">INDEX($A$7:$F$3066,SMALL(IF(COUNTIF($L$5,$H$7:$H$3066)*COUNTIF($L$5,$I$7:$I$3066),MATCH(ROW($A$7:$A$3066),ROW($A$7:$A$3066)),""),ROWS($B$1:C860)),COLUMNS($A$1:C862))</f>
        <v>#NUM!</v>
      </c>
      <c r="M866" t="e">
        <f t="array" ref="M866">INDEX($A$7:$F$3066,SMALL(IF(COUNTIF($L$5,$H$7:$H$3066)*COUNTIF($L$5,$I$7:$I$3066),MATCH(ROW($A$7:$A$3066),ROW($A$7:$A$3066)),""),ROWS($B$1:D860)),COLUMNS($A$1:D862))</f>
        <v>#NUM!</v>
      </c>
      <c r="N866" t="e">
        <f t="array" ref="N866">INDEX($A$7:$F$3066,SMALL(IF(COUNTIF($L$5,$H$7:$H$3066)*COUNTIF($L$5,$I$7:$I$3066),MATCH(ROW($A$7:$A$3066),ROW($A$7:$A$3066)),""),ROWS($B$1:E860)),COLUMNS($A$1:E862))</f>
        <v>#NUM!</v>
      </c>
      <c r="O866" t="e">
        <f t="array" ref="O866">INDEX($A$7:$F$3066,SMALL(IF(COUNTIF($L$5,$H$7:$H$3066)*COUNTIF($L$5,$I$7:$I$3066),MATCH(ROW($A$7:$A$3066),ROW($A$7:$A$3066)),""),ROWS($B$1:F860)),COLUMNS($A$1:F862))</f>
        <v>#NUM!</v>
      </c>
    </row>
    <row r="867" spans="1:15">
      <c r="A867" s="1">
        <f>'ScienceDirect - Initial'!A870</f>
        <v>0</v>
      </c>
      <c r="B867" s="1">
        <f>'ScienceDirect - Initial'!B870</f>
        <v>2017</v>
      </c>
      <c r="C867" s="1" t="str">
        <f>'ScienceDirect - Initial'!C870</f>
        <v>Thorpe, G.L.; Sigmon, S.T.; Yoon, K.L.</v>
      </c>
      <c r="D867" s="1" t="str">
        <f>'ScienceDirect - Initial'!D870</f>
        <v>Agoraphobia and Panic Disorder☆</v>
      </c>
      <c r="E867" s="1" t="str">
        <f>'ScienceDirect - Initial'!E870</f>
        <v>Reference Module in Neuroscience and Biobehavioral Psychology</v>
      </c>
      <c r="F867" s="1" t="str">
        <f>'ScienceDirect - Initial'!F870</f>
        <v>978-0-12-809324-5</v>
      </c>
      <c r="H867" s="1">
        <v>0</v>
      </c>
      <c r="I867" s="1">
        <v>0</v>
      </c>
      <c r="J867" t="b">
        <f t="shared" si="13"/>
        <v>1</v>
      </c>
      <c r="K867" t="e">
        <f t="array" ref="K867">INDEX($A$7:$F$3066,SMALL(IF(COUNTIF($L$5,$H$7:$H$3066)*COUNTIF($L$5,$I$7:$I$3066),MATCH(ROW($A$7:$A$3066),ROW($A$7:$A$3066)),""),ROWS($B$1:B861)),COLUMNS($A$1:B863))</f>
        <v>#NUM!</v>
      </c>
      <c r="L867" t="e">
        <f t="array" ref="L867">INDEX($A$7:$F$3066,SMALL(IF(COUNTIF($L$5,$H$7:$H$3066)*COUNTIF($L$5,$I$7:$I$3066),MATCH(ROW($A$7:$A$3066),ROW($A$7:$A$3066)),""),ROWS($B$1:C861)),COLUMNS($A$1:C863))</f>
        <v>#NUM!</v>
      </c>
      <c r="M867" t="e">
        <f t="array" ref="M867">INDEX($A$7:$F$3066,SMALL(IF(COUNTIF($L$5,$H$7:$H$3066)*COUNTIF($L$5,$I$7:$I$3066),MATCH(ROW($A$7:$A$3066),ROW($A$7:$A$3066)),""),ROWS($B$1:D861)),COLUMNS($A$1:D863))</f>
        <v>#NUM!</v>
      </c>
      <c r="N867" t="e">
        <f t="array" ref="N867">INDEX($A$7:$F$3066,SMALL(IF(COUNTIF($L$5,$H$7:$H$3066)*COUNTIF($L$5,$I$7:$I$3066),MATCH(ROW($A$7:$A$3066),ROW($A$7:$A$3066)),""),ROWS($B$1:E861)),COLUMNS($A$1:E863))</f>
        <v>#NUM!</v>
      </c>
      <c r="O867" t="e">
        <f t="array" ref="O867">INDEX($A$7:$F$3066,SMALL(IF(COUNTIF($L$5,$H$7:$H$3066)*COUNTIF($L$5,$I$7:$I$3066),MATCH(ROW($A$7:$A$3066),ROW($A$7:$A$3066)),""),ROWS($B$1:F861)),COLUMNS($A$1:F863))</f>
        <v>#NUM!</v>
      </c>
    </row>
    <row r="868" spans="1:15">
      <c r="A868" s="1">
        <f>'ScienceDirect - Initial'!A871</f>
        <v>0</v>
      </c>
      <c r="B868" s="1">
        <f>'ScienceDirect - Initial'!B871</f>
        <v>2015</v>
      </c>
      <c r="C868" s="1" t="str">
        <f>'ScienceDirect - Initial'!C871</f>
        <v>Wangdi, Kinley; Gatton, Michelle L.; Kelly, Gerard C.; Clements, Archie CA.</v>
      </c>
      <c r="D868" s="1" t="str">
        <f>'ScienceDirect - Initial'!D871</f>
        <v>Chapter Two - Cross-Border Malaria: A Major Obstacle for Malaria Elimination</v>
      </c>
      <c r="E868" s="1" t="str">
        <f>'ScienceDirect - Initial'!E871</f>
        <v>Advances in Parasitology</v>
      </c>
      <c r="F868" s="1" t="str">
        <f>'ScienceDirect - Initial'!F871</f>
        <v>0065-308X</v>
      </c>
      <c r="H868" s="1">
        <v>0</v>
      </c>
      <c r="I868" s="1">
        <v>0</v>
      </c>
      <c r="J868" t="b">
        <f t="shared" si="13"/>
        <v>1</v>
      </c>
      <c r="K868" t="e">
        <f t="array" ref="K868">INDEX($A$7:$F$3066,SMALL(IF(COUNTIF($L$5,$H$7:$H$3066)*COUNTIF($L$5,$I$7:$I$3066),MATCH(ROW($A$7:$A$3066),ROW($A$7:$A$3066)),""),ROWS($B$1:B862)),COLUMNS($A$1:B864))</f>
        <v>#NUM!</v>
      </c>
      <c r="L868" t="e">
        <f t="array" ref="L868">INDEX($A$7:$F$3066,SMALL(IF(COUNTIF($L$5,$H$7:$H$3066)*COUNTIF($L$5,$I$7:$I$3066),MATCH(ROW($A$7:$A$3066),ROW($A$7:$A$3066)),""),ROWS($B$1:C862)),COLUMNS($A$1:C864))</f>
        <v>#NUM!</v>
      </c>
      <c r="M868" t="e">
        <f t="array" ref="M868">INDEX($A$7:$F$3066,SMALL(IF(COUNTIF($L$5,$H$7:$H$3066)*COUNTIF($L$5,$I$7:$I$3066),MATCH(ROW($A$7:$A$3066),ROW($A$7:$A$3066)),""),ROWS($B$1:D862)),COLUMNS($A$1:D864))</f>
        <v>#NUM!</v>
      </c>
      <c r="N868" t="e">
        <f t="array" ref="N868">INDEX($A$7:$F$3066,SMALL(IF(COUNTIF($L$5,$H$7:$H$3066)*COUNTIF($L$5,$I$7:$I$3066),MATCH(ROW($A$7:$A$3066),ROW($A$7:$A$3066)),""),ROWS($B$1:E862)),COLUMNS($A$1:E864))</f>
        <v>#NUM!</v>
      </c>
      <c r="O868" t="e">
        <f t="array" ref="O868">INDEX($A$7:$F$3066,SMALL(IF(COUNTIF($L$5,$H$7:$H$3066)*COUNTIF($L$5,$I$7:$I$3066),MATCH(ROW($A$7:$A$3066),ROW($A$7:$A$3066)),""),ROWS($B$1:F862)),COLUMNS($A$1:F864))</f>
        <v>#NUM!</v>
      </c>
    </row>
    <row r="869" spans="1:15">
      <c r="A869" s="1">
        <f>'ScienceDirect - Initial'!A872</f>
        <v>0</v>
      </c>
      <c r="B869" s="1">
        <f>'ScienceDirect - Initial'!B872</f>
        <v>1974</v>
      </c>
      <c r="C869" s="1" t="str">
        <f>'ScienceDirect - Initial'!C872</f>
        <v>Ohno, Yoshiteru; Sugita, Mineyasu; Takeya, Tsutomu; Akagi, Minoru; Tanaka, Yoshiharu; Ikemi, Yujiro</v>
      </c>
      <c r="D869" s="1" t="str">
        <f>'ScienceDirect - Initial'!D872</f>
        <v>The Treatment of Hysterical Blindness by Behavior Therapy</v>
      </c>
      <c r="E869" s="1" t="str">
        <f>'ScienceDirect - Initial'!E872</f>
        <v>Psychosomatics</v>
      </c>
      <c r="F869" s="1">
        <f>'ScienceDirect - Initial'!F872</f>
        <v>0</v>
      </c>
      <c r="H869" s="1">
        <v>0</v>
      </c>
      <c r="I869" s="1">
        <v>0</v>
      </c>
      <c r="J869" t="b">
        <f t="shared" si="13"/>
        <v>1</v>
      </c>
      <c r="K869" t="e">
        <f t="array" ref="K869">INDEX($A$7:$F$3066,SMALL(IF(COUNTIF($L$5,$H$7:$H$3066)*COUNTIF($L$5,$I$7:$I$3066),MATCH(ROW($A$7:$A$3066),ROW($A$7:$A$3066)),""),ROWS($B$1:B863)),COLUMNS($A$1:B865))</f>
        <v>#NUM!</v>
      </c>
      <c r="L869" t="e">
        <f t="array" ref="L869">INDEX($A$7:$F$3066,SMALL(IF(COUNTIF($L$5,$H$7:$H$3066)*COUNTIF($L$5,$I$7:$I$3066),MATCH(ROW($A$7:$A$3066),ROW($A$7:$A$3066)),""),ROWS($B$1:C863)),COLUMNS($A$1:C865))</f>
        <v>#NUM!</v>
      </c>
      <c r="M869" t="e">
        <f t="array" ref="M869">INDEX($A$7:$F$3066,SMALL(IF(COUNTIF($L$5,$H$7:$H$3066)*COUNTIF($L$5,$I$7:$I$3066),MATCH(ROW($A$7:$A$3066),ROW($A$7:$A$3066)),""),ROWS($B$1:D863)),COLUMNS($A$1:D865))</f>
        <v>#NUM!</v>
      </c>
      <c r="N869" t="e">
        <f t="array" ref="N869">INDEX($A$7:$F$3066,SMALL(IF(COUNTIF($L$5,$H$7:$H$3066)*COUNTIF($L$5,$I$7:$I$3066),MATCH(ROW($A$7:$A$3066),ROW($A$7:$A$3066)),""),ROWS($B$1:E863)),COLUMNS($A$1:E865))</f>
        <v>#NUM!</v>
      </c>
      <c r="O869" t="e">
        <f t="array" ref="O869">INDEX($A$7:$F$3066,SMALL(IF(COUNTIF($L$5,$H$7:$H$3066)*COUNTIF($L$5,$I$7:$I$3066),MATCH(ROW($A$7:$A$3066),ROW($A$7:$A$3066)),""),ROWS($B$1:F863)),COLUMNS($A$1:F865))</f>
        <v>#NUM!</v>
      </c>
    </row>
    <row r="870" spans="1:15">
      <c r="A870" s="1">
        <f>'ScienceDirect - Initial'!A873</f>
        <v>0</v>
      </c>
      <c r="B870" s="1">
        <f>'ScienceDirect - Initial'!B873</f>
        <v>2019</v>
      </c>
      <c r="C870" s="1" t="str">
        <f>'ScienceDirect - Initial'!C873</f>
        <v>Pfaff, Maya C.; Nel, Ronel</v>
      </c>
      <c r="D870" s="1" t="str">
        <f>'ScienceDirect - Initial'!D873</f>
        <v>Intertidal Zonation☆</v>
      </c>
      <c r="E870" s="1" t="str">
        <f>'ScienceDirect - Initial'!E873</f>
        <v>Encyclopedia of Ecology (Second Edition)</v>
      </c>
      <c r="F870" s="1" t="str">
        <f>'ScienceDirect - Initial'!F873</f>
        <v>978-0-444-64130-4</v>
      </c>
      <c r="H870" s="1">
        <v>0</v>
      </c>
      <c r="I870" s="1">
        <v>0</v>
      </c>
      <c r="J870" t="b">
        <f t="shared" si="13"/>
        <v>1</v>
      </c>
      <c r="K870" t="e">
        <f t="array" ref="K870">INDEX($A$7:$F$3066,SMALL(IF(COUNTIF($L$5,$H$7:$H$3066)*COUNTIF($L$5,$I$7:$I$3066),MATCH(ROW($A$7:$A$3066),ROW($A$7:$A$3066)),""),ROWS($B$1:B864)),COLUMNS($A$1:B866))</f>
        <v>#NUM!</v>
      </c>
      <c r="L870" t="e">
        <f t="array" ref="L870">INDEX($A$7:$F$3066,SMALL(IF(COUNTIF($L$5,$H$7:$H$3066)*COUNTIF($L$5,$I$7:$I$3066),MATCH(ROW($A$7:$A$3066),ROW($A$7:$A$3066)),""),ROWS($B$1:C864)),COLUMNS($A$1:C866))</f>
        <v>#NUM!</v>
      </c>
      <c r="M870" t="e">
        <f t="array" ref="M870">INDEX($A$7:$F$3066,SMALL(IF(COUNTIF($L$5,$H$7:$H$3066)*COUNTIF($L$5,$I$7:$I$3066),MATCH(ROW($A$7:$A$3066),ROW($A$7:$A$3066)),""),ROWS($B$1:D864)),COLUMNS($A$1:D866))</f>
        <v>#NUM!</v>
      </c>
      <c r="N870" t="e">
        <f t="array" ref="N870">INDEX($A$7:$F$3066,SMALL(IF(COUNTIF($L$5,$H$7:$H$3066)*COUNTIF($L$5,$I$7:$I$3066),MATCH(ROW($A$7:$A$3066),ROW($A$7:$A$3066)),""),ROWS($B$1:E864)),COLUMNS($A$1:E866))</f>
        <v>#NUM!</v>
      </c>
      <c r="O870" t="e">
        <f t="array" ref="O870">INDEX($A$7:$F$3066,SMALL(IF(COUNTIF($L$5,$H$7:$H$3066)*COUNTIF($L$5,$I$7:$I$3066),MATCH(ROW($A$7:$A$3066),ROW($A$7:$A$3066)),""),ROWS($B$1:F864)),COLUMNS($A$1:F866))</f>
        <v>#NUM!</v>
      </c>
    </row>
    <row r="871" spans="1:15">
      <c r="A871" s="1">
        <f>'ScienceDirect - Initial'!A874</f>
        <v>0</v>
      </c>
      <c r="B871" s="1">
        <f>'ScienceDirect - Initial'!B874</f>
        <v>2011</v>
      </c>
      <c r="C871" s="1" t="str">
        <f>'ScienceDirect - Initial'!C874</f>
        <v>Bowen, Sarah; De Master, Kathryn</v>
      </c>
      <c r="D871" s="1" t="str">
        <f>'ScienceDirect - Initial'!D874</f>
        <v>New rural livelihoods or museums of production? Quality food initiatives in practice</v>
      </c>
      <c r="E871" s="1" t="str">
        <f>'ScienceDirect - Initial'!E874</f>
        <v>Journal of Rural Studies</v>
      </c>
      <c r="F871" s="1">
        <f>'ScienceDirect - Initial'!F874</f>
        <v>0</v>
      </c>
      <c r="H871" s="1">
        <v>0</v>
      </c>
      <c r="I871" s="1">
        <v>0</v>
      </c>
      <c r="J871" t="b">
        <f t="shared" si="13"/>
        <v>1</v>
      </c>
      <c r="K871" t="e">
        <f t="array" ref="K871">INDEX($A$7:$F$3066,SMALL(IF(COUNTIF($L$5,$H$7:$H$3066)*COUNTIF($L$5,$I$7:$I$3066),MATCH(ROW($A$7:$A$3066),ROW($A$7:$A$3066)),""),ROWS($B$1:B865)),COLUMNS($A$1:B867))</f>
        <v>#NUM!</v>
      </c>
      <c r="L871" t="e">
        <f t="array" ref="L871">INDEX($A$7:$F$3066,SMALL(IF(COUNTIF($L$5,$H$7:$H$3066)*COUNTIF($L$5,$I$7:$I$3066),MATCH(ROW($A$7:$A$3066),ROW($A$7:$A$3066)),""),ROWS($B$1:C865)),COLUMNS($A$1:C867))</f>
        <v>#NUM!</v>
      </c>
      <c r="M871" t="e">
        <f t="array" ref="M871">INDEX($A$7:$F$3066,SMALL(IF(COUNTIF($L$5,$H$7:$H$3066)*COUNTIF($L$5,$I$7:$I$3066),MATCH(ROW($A$7:$A$3066),ROW($A$7:$A$3066)),""),ROWS($B$1:D865)),COLUMNS($A$1:D867))</f>
        <v>#NUM!</v>
      </c>
      <c r="N871" t="e">
        <f t="array" ref="N871">INDEX($A$7:$F$3066,SMALL(IF(COUNTIF($L$5,$H$7:$H$3066)*COUNTIF($L$5,$I$7:$I$3066),MATCH(ROW($A$7:$A$3066),ROW($A$7:$A$3066)),""),ROWS($B$1:E865)),COLUMNS($A$1:E867))</f>
        <v>#NUM!</v>
      </c>
      <c r="O871" t="e">
        <f t="array" ref="O871">INDEX($A$7:$F$3066,SMALL(IF(COUNTIF($L$5,$H$7:$H$3066)*COUNTIF($L$5,$I$7:$I$3066),MATCH(ROW($A$7:$A$3066),ROW($A$7:$A$3066)),""),ROWS($B$1:F865)),COLUMNS($A$1:F867))</f>
        <v>#NUM!</v>
      </c>
    </row>
    <row r="872" spans="1:15">
      <c r="A872" s="1">
        <f>'ScienceDirect - Initial'!A875</f>
        <v>0</v>
      </c>
      <c r="B872" s="1">
        <f>'ScienceDirect - Initial'!B875</f>
        <v>2018</v>
      </c>
      <c r="C872" s="1" t="str">
        <f>'ScienceDirect - Initial'!C875</f>
        <v>Soltoggio, Andrea; Stanley, Kenneth O.; Risi, Sebastian</v>
      </c>
      <c r="D872" s="1" t="str">
        <f>'ScienceDirect - Initial'!D875</f>
        <v>Born to learn: The inspiration, progress, and future of evolved plastic artificial neural networks</v>
      </c>
      <c r="E872" s="1" t="str">
        <f>'ScienceDirect - Initial'!E875</f>
        <v>Neural Networks</v>
      </c>
      <c r="F872" s="1">
        <f>'ScienceDirect - Initial'!F875</f>
        <v>0</v>
      </c>
      <c r="H872" s="1">
        <v>0</v>
      </c>
      <c r="I872" s="1">
        <v>0</v>
      </c>
      <c r="J872" t="b">
        <f t="shared" si="13"/>
        <v>1</v>
      </c>
      <c r="K872" t="e">
        <f t="array" ref="K872">INDEX($A$7:$F$3066,SMALL(IF(COUNTIF($L$5,$H$7:$H$3066)*COUNTIF($L$5,$I$7:$I$3066),MATCH(ROW($A$7:$A$3066),ROW($A$7:$A$3066)),""),ROWS($B$1:B866)),COLUMNS($A$1:B868))</f>
        <v>#NUM!</v>
      </c>
      <c r="L872" t="e">
        <f t="array" ref="L872">INDEX($A$7:$F$3066,SMALL(IF(COUNTIF($L$5,$H$7:$H$3066)*COUNTIF($L$5,$I$7:$I$3066),MATCH(ROW($A$7:$A$3066),ROW($A$7:$A$3066)),""),ROWS($B$1:C866)),COLUMNS($A$1:C868))</f>
        <v>#NUM!</v>
      </c>
      <c r="M872" t="e">
        <f t="array" ref="M872">INDEX($A$7:$F$3066,SMALL(IF(COUNTIF($L$5,$H$7:$H$3066)*COUNTIF($L$5,$I$7:$I$3066),MATCH(ROW($A$7:$A$3066),ROW($A$7:$A$3066)),""),ROWS($B$1:D866)),COLUMNS($A$1:D868))</f>
        <v>#NUM!</v>
      </c>
      <c r="N872" t="e">
        <f t="array" ref="N872">INDEX($A$7:$F$3066,SMALL(IF(COUNTIF($L$5,$H$7:$H$3066)*COUNTIF($L$5,$I$7:$I$3066),MATCH(ROW($A$7:$A$3066),ROW($A$7:$A$3066)),""),ROWS($B$1:E866)),COLUMNS($A$1:E868))</f>
        <v>#NUM!</v>
      </c>
      <c r="O872" t="e">
        <f t="array" ref="O872">INDEX($A$7:$F$3066,SMALL(IF(COUNTIF($L$5,$H$7:$H$3066)*COUNTIF($L$5,$I$7:$I$3066),MATCH(ROW($A$7:$A$3066),ROW($A$7:$A$3066)),""),ROWS($B$1:F866)),COLUMNS($A$1:F868))</f>
        <v>#NUM!</v>
      </c>
    </row>
    <row r="873" spans="1:15">
      <c r="A873" s="1">
        <f>'ScienceDirect - Initial'!A876</f>
        <v>0</v>
      </c>
      <c r="B873" s="1">
        <f>'ScienceDirect - Initial'!B876</f>
        <v>2008</v>
      </c>
      <c r="C873" s="1" t="str">
        <f>'ScienceDirect - Initial'!C876</f>
        <v>Gold, Mark S.; Gold, Steven T.; Herkov, Michael</v>
      </c>
      <c r="D873" s="1" t="str">
        <f>'ScienceDirect - Initial'!D876</f>
        <v>Drugs and Violence in the USA</v>
      </c>
      <c r="E873" s="1" t="str">
        <f>'ScienceDirect - Initial'!E876</f>
        <v>Encyclopedia of Violence, Peace, &amp; Conflict (Second Edition)</v>
      </c>
      <c r="F873" s="1" t="str">
        <f>'ScienceDirect - Initial'!F876</f>
        <v>978-0-12-373985-8</v>
      </c>
      <c r="H873" s="1">
        <v>0</v>
      </c>
      <c r="I873" s="1">
        <v>0</v>
      </c>
      <c r="J873" t="b">
        <f t="shared" si="13"/>
        <v>1</v>
      </c>
      <c r="K873" t="e">
        <f t="array" ref="K873">INDEX($A$7:$F$3066,SMALL(IF(COUNTIF($L$5,$H$7:$H$3066)*COUNTIF($L$5,$I$7:$I$3066),MATCH(ROW($A$7:$A$3066),ROW($A$7:$A$3066)),""),ROWS($B$1:B867)),COLUMNS($A$1:B869))</f>
        <v>#NUM!</v>
      </c>
      <c r="L873" t="e">
        <f t="array" ref="L873">INDEX($A$7:$F$3066,SMALL(IF(COUNTIF($L$5,$H$7:$H$3066)*COUNTIF($L$5,$I$7:$I$3066),MATCH(ROW($A$7:$A$3066),ROW($A$7:$A$3066)),""),ROWS($B$1:C867)),COLUMNS($A$1:C869))</f>
        <v>#NUM!</v>
      </c>
      <c r="M873" t="e">
        <f t="array" ref="M873">INDEX($A$7:$F$3066,SMALL(IF(COUNTIF($L$5,$H$7:$H$3066)*COUNTIF($L$5,$I$7:$I$3066),MATCH(ROW($A$7:$A$3066),ROW($A$7:$A$3066)),""),ROWS($B$1:D867)),COLUMNS($A$1:D869))</f>
        <v>#NUM!</v>
      </c>
      <c r="N873" t="e">
        <f t="array" ref="N873">INDEX($A$7:$F$3066,SMALL(IF(COUNTIF($L$5,$H$7:$H$3066)*COUNTIF($L$5,$I$7:$I$3066),MATCH(ROW($A$7:$A$3066),ROW($A$7:$A$3066)),""),ROWS($B$1:E867)),COLUMNS($A$1:E869))</f>
        <v>#NUM!</v>
      </c>
      <c r="O873" t="e">
        <f t="array" ref="O873">INDEX($A$7:$F$3066,SMALL(IF(COUNTIF($L$5,$H$7:$H$3066)*COUNTIF($L$5,$I$7:$I$3066),MATCH(ROW($A$7:$A$3066),ROW($A$7:$A$3066)),""),ROWS($B$1:F867)),COLUMNS($A$1:F869))</f>
        <v>#NUM!</v>
      </c>
    </row>
    <row r="874" spans="1:15">
      <c r="A874" s="1">
        <f>'ScienceDirect - Initial'!A877</f>
        <v>0</v>
      </c>
      <c r="B874" s="1">
        <f>'ScienceDirect - Initial'!B877</f>
        <v>2019</v>
      </c>
      <c r="C874" s="1" t="str">
        <f>'ScienceDirect - Initial'!C877</f>
        <v>Nandrino, Jean-Louis; El Haj, Mohamad</v>
      </c>
      <c r="D874" s="1" t="str">
        <f>'ScienceDirect - Initial'!D877</f>
        <v>The grey future: Overgenerality of emotional future thinking in alcohol-use disorders</v>
      </c>
      <c r="E874" s="1" t="str">
        <f>'ScienceDirect - Initial'!E877</f>
        <v>Drug and Alcohol Dependence</v>
      </c>
      <c r="F874" s="1">
        <f>'ScienceDirect - Initial'!F877</f>
        <v>0</v>
      </c>
      <c r="H874" s="1">
        <v>0</v>
      </c>
      <c r="I874" s="1">
        <v>0</v>
      </c>
      <c r="J874" t="b">
        <f t="shared" si="13"/>
        <v>1</v>
      </c>
      <c r="K874" t="e">
        <f t="array" ref="K874">INDEX($A$7:$F$3066,SMALL(IF(COUNTIF($L$5,$H$7:$H$3066)*COUNTIF($L$5,$I$7:$I$3066),MATCH(ROW($A$7:$A$3066),ROW($A$7:$A$3066)),""),ROWS($B$1:B868)),COLUMNS($A$1:B870))</f>
        <v>#NUM!</v>
      </c>
      <c r="L874" t="e">
        <f t="array" ref="L874">INDEX($A$7:$F$3066,SMALL(IF(COUNTIF($L$5,$H$7:$H$3066)*COUNTIF($L$5,$I$7:$I$3066),MATCH(ROW($A$7:$A$3066),ROW($A$7:$A$3066)),""),ROWS($B$1:C868)),COLUMNS($A$1:C870))</f>
        <v>#NUM!</v>
      </c>
      <c r="M874" t="e">
        <f t="array" ref="M874">INDEX($A$7:$F$3066,SMALL(IF(COUNTIF($L$5,$H$7:$H$3066)*COUNTIF($L$5,$I$7:$I$3066),MATCH(ROW($A$7:$A$3066),ROW($A$7:$A$3066)),""),ROWS($B$1:D868)),COLUMNS($A$1:D870))</f>
        <v>#NUM!</v>
      </c>
      <c r="N874" t="e">
        <f t="array" ref="N874">INDEX($A$7:$F$3066,SMALL(IF(COUNTIF($L$5,$H$7:$H$3066)*COUNTIF($L$5,$I$7:$I$3066),MATCH(ROW($A$7:$A$3066),ROW($A$7:$A$3066)),""),ROWS($B$1:E868)),COLUMNS($A$1:E870))</f>
        <v>#NUM!</v>
      </c>
      <c r="O874" t="e">
        <f t="array" ref="O874">INDEX($A$7:$F$3066,SMALL(IF(COUNTIF($L$5,$H$7:$H$3066)*COUNTIF($L$5,$I$7:$I$3066),MATCH(ROW($A$7:$A$3066),ROW($A$7:$A$3066)),""),ROWS($B$1:F868)),COLUMNS($A$1:F870))</f>
        <v>#NUM!</v>
      </c>
    </row>
    <row r="875" spans="1:15">
      <c r="A875" s="1">
        <f>'ScienceDirect - Initial'!A878</f>
        <v>0</v>
      </c>
      <c r="B875" s="1">
        <f>'ScienceDirect - Initial'!B878</f>
        <v>2001</v>
      </c>
      <c r="C875" s="1" t="str">
        <f>'ScienceDirect - Initial'!C878</f>
        <v>Zidi, M.</v>
      </c>
      <c r="D875" s="1" t="str">
        <f>'ScienceDirect - Initial'!D878</f>
        <v>Effects of a prestress on a reinforced, nonlinearly elastic and compressible tube subjected to combined deformations</v>
      </c>
      <c r="E875" s="1" t="str">
        <f>'ScienceDirect - Initial'!E878</f>
        <v>International Journal of Solids and Structures</v>
      </c>
      <c r="F875" s="1">
        <f>'ScienceDirect - Initial'!F878</f>
        <v>0</v>
      </c>
      <c r="H875" s="1">
        <v>0</v>
      </c>
      <c r="I875" s="1">
        <v>0</v>
      </c>
      <c r="J875" t="b">
        <f t="shared" si="13"/>
        <v>1</v>
      </c>
      <c r="K875" t="e">
        <f t="array" ref="K875">INDEX($A$7:$F$3066,SMALL(IF(COUNTIF($L$5,$H$7:$H$3066)*COUNTIF($L$5,$I$7:$I$3066),MATCH(ROW($A$7:$A$3066),ROW($A$7:$A$3066)),""),ROWS($B$1:B869)),COLUMNS($A$1:B871))</f>
        <v>#NUM!</v>
      </c>
      <c r="L875" t="e">
        <f t="array" ref="L875">INDEX($A$7:$F$3066,SMALL(IF(COUNTIF($L$5,$H$7:$H$3066)*COUNTIF($L$5,$I$7:$I$3066),MATCH(ROW($A$7:$A$3066),ROW($A$7:$A$3066)),""),ROWS($B$1:C869)),COLUMNS($A$1:C871))</f>
        <v>#NUM!</v>
      </c>
      <c r="M875" t="e">
        <f t="array" ref="M875">INDEX($A$7:$F$3066,SMALL(IF(COUNTIF($L$5,$H$7:$H$3066)*COUNTIF($L$5,$I$7:$I$3066),MATCH(ROW($A$7:$A$3066),ROW($A$7:$A$3066)),""),ROWS($B$1:D869)),COLUMNS($A$1:D871))</f>
        <v>#NUM!</v>
      </c>
      <c r="N875" t="e">
        <f t="array" ref="N875">INDEX($A$7:$F$3066,SMALL(IF(COUNTIF($L$5,$H$7:$H$3066)*COUNTIF($L$5,$I$7:$I$3066),MATCH(ROW($A$7:$A$3066),ROW($A$7:$A$3066)),""),ROWS($B$1:E869)),COLUMNS($A$1:E871))</f>
        <v>#NUM!</v>
      </c>
      <c r="O875" t="e">
        <f t="array" ref="O875">INDEX($A$7:$F$3066,SMALL(IF(COUNTIF($L$5,$H$7:$H$3066)*COUNTIF($L$5,$I$7:$I$3066),MATCH(ROW($A$7:$A$3066),ROW($A$7:$A$3066)),""),ROWS($B$1:F869)),COLUMNS($A$1:F871))</f>
        <v>#NUM!</v>
      </c>
    </row>
    <row r="876" spans="1:15">
      <c r="A876" s="1">
        <f>'ScienceDirect - Initial'!A879</f>
        <v>0</v>
      </c>
      <c r="B876" s="1">
        <f>'ScienceDirect - Initial'!B879</f>
        <v>2015</v>
      </c>
      <c r="C876" s="1" t="str">
        <f>'ScienceDirect - Initial'!C879</f>
        <v>Fischer, Benedikt; Kuganesan, Sharan; Gallassi, Andrea; Malcher-Lopes, Renato; van den Brink, Wim; Wood, Evan</v>
      </c>
      <c r="D876" s="1" t="str">
        <f>'ScienceDirect - Initial'!D879</f>
        <v>Addressing the stimulant treatment gap: A call to investigate the therapeutic benefits potential of cannabinoids for crack-cocaine use</v>
      </c>
      <c r="E876" s="1" t="str">
        <f>'ScienceDirect - Initial'!E879</f>
        <v>International Journal of Drug Policy</v>
      </c>
      <c r="F876" s="1">
        <f>'ScienceDirect - Initial'!F879</f>
        <v>0</v>
      </c>
      <c r="H876" s="1">
        <v>0</v>
      </c>
      <c r="I876" s="1">
        <v>0</v>
      </c>
      <c r="J876" t="b">
        <f t="shared" si="13"/>
        <v>1</v>
      </c>
      <c r="K876" t="e">
        <f t="array" ref="K876">INDEX($A$7:$F$3066,SMALL(IF(COUNTIF($L$5,$H$7:$H$3066)*COUNTIF($L$5,$I$7:$I$3066),MATCH(ROW($A$7:$A$3066),ROW($A$7:$A$3066)),""),ROWS($B$1:B870)),COLUMNS($A$1:B872))</f>
        <v>#NUM!</v>
      </c>
      <c r="L876" t="e">
        <f t="array" ref="L876">INDEX($A$7:$F$3066,SMALL(IF(COUNTIF($L$5,$H$7:$H$3066)*COUNTIF($L$5,$I$7:$I$3066),MATCH(ROW($A$7:$A$3066),ROW($A$7:$A$3066)),""),ROWS($B$1:C870)),COLUMNS($A$1:C872))</f>
        <v>#NUM!</v>
      </c>
      <c r="M876" t="e">
        <f t="array" ref="M876">INDEX($A$7:$F$3066,SMALL(IF(COUNTIF($L$5,$H$7:$H$3066)*COUNTIF($L$5,$I$7:$I$3066),MATCH(ROW($A$7:$A$3066),ROW($A$7:$A$3066)),""),ROWS($B$1:D870)),COLUMNS($A$1:D872))</f>
        <v>#NUM!</v>
      </c>
      <c r="N876" t="e">
        <f t="array" ref="N876">INDEX($A$7:$F$3066,SMALL(IF(COUNTIF($L$5,$H$7:$H$3066)*COUNTIF($L$5,$I$7:$I$3066),MATCH(ROW($A$7:$A$3066),ROW($A$7:$A$3066)),""),ROWS($B$1:E870)),COLUMNS($A$1:E872))</f>
        <v>#NUM!</v>
      </c>
      <c r="O876" t="e">
        <f t="array" ref="O876">INDEX($A$7:$F$3066,SMALL(IF(COUNTIF($L$5,$H$7:$H$3066)*COUNTIF($L$5,$I$7:$I$3066),MATCH(ROW($A$7:$A$3066),ROW($A$7:$A$3066)),""),ROWS($B$1:F870)),COLUMNS($A$1:F872))</f>
        <v>#NUM!</v>
      </c>
    </row>
    <row r="877" spans="1:15">
      <c r="A877" s="1">
        <f>'ScienceDirect - Initial'!A880</f>
        <v>0</v>
      </c>
      <c r="B877" s="1">
        <f>'ScienceDirect - Initial'!B880</f>
        <v>2017</v>
      </c>
      <c r="C877" s="1" t="str">
        <f>'ScienceDirect - Initial'!C880</f>
        <v>Blanco-Centurion, C.; Liu, M.; Lopez, M.; Becker, H.; Woodward, J.; Shiromani, P.</v>
      </c>
      <c r="D877" s="1" t="str">
        <f>'ScienceDirect - Initial'!D880</f>
        <v>Hyperactivity of the orexin system and chronic insomnia in a mouse model of alcohol dependence</v>
      </c>
      <c r="E877" s="1" t="str">
        <f>'ScienceDirect - Initial'!E880</f>
        <v>Sleep Medicine</v>
      </c>
      <c r="F877" s="1">
        <f>'ScienceDirect - Initial'!F880</f>
        <v>0</v>
      </c>
      <c r="H877" s="1">
        <v>0</v>
      </c>
      <c r="I877" s="1">
        <v>0</v>
      </c>
      <c r="J877" t="b">
        <f t="shared" si="13"/>
        <v>1</v>
      </c>
      <c r="K877" t="e">
        <f t="array" ref="K877">INDEX($A$7:$F$3066,SMALL(IF(COUNTIF($L$5,$H$7:$H$3066)*COUNTIF($L$5,$I$7:$I$3066),MATCH(ROW($A$7:$A$3066),ROW($A$7:$A$3066)),""),ROWS($B$1:B871)),COLUMNS($A$1:B873))</f>
        <v>#NUM!</v>
      </c>
      <c r="L877" t="e">
        <f t="array" ref="L877">INDEX($A$7:$F$3066,SMALL(IF(COUNTIF($L$5,$H$7:$H$3066)*COUNTIF($L$5,$I$7:$I$3066),MATCH(ROW($A$7:$A$3066),ROW($A$7:$A$3066)),""),ROWS($B$1:C871)),COLUMNS($A$1:C873))</f>
        <v>#NUM!</v>
      </c>
      <c r="M877" t="e">
        <f t="array" ref="M877">INDEX($A$7:$F$3066,SMALL(IF(COUNTIF($L$5,$H$7:$H$3066)*COUNTIF($L$5,$I$7:$I$3066),MATCH(ROW($A$7:$A$3066),ROW($A$7:$A$3066)),""),ROWS($B$1:D871)),COLUMNS($A$1:D873))</f>
        <v>#NUM!</v>
      </c>
      <c r="N877" t="e">
        <f t="array" ref="N877">INDEX($A$7:$F$3066,SMALL(IF(COUNTIF($L$5,$H$7:$H$3066)*COUNTIF($L$5,$I$7:$I$3066),MATCH(ROW($A$7:$A$3066),ROW($A$7:$A$3066)),""),ROWS($B$1:E871)),COLUMNS($A$1:E873))</f>
        <v>#NUM!</v>
      </c>
      <c r="O877" t="e">
        <f t="array" ref="O877">INDEX($A$7:$F$3066,SMALL(IF(COUNTIF($L$5,$H$7:$H$3066)*COUNTIF($L$5,$I$7:$I$3066),MATCH(ROW($A$7:$A$3066),ROW($A$7:$A$3066)),""),ROWS($B$1:F871)),COLUMNS($A$1:F873))</f>
        <v>#NUM!</v>
      </c>
    </row>
    <row r="878" spans="1:15">
      <c r="A878" s="1">
        <f>'ScienceDirect - Initial'!A881</f>
        <v>0</v>
      </c>
      <c r="B878" s="1">
        <f>'ScienceDirect - Initial'!B881</f>
        <v>2014</v>
      </c>
      <c r="C878" s="1" t="str">
        <f>'ScienceDirect - Initial'!C881</f>
        <v>Koob, George F.; Arends, Michael A.; Le Moal, Michel</v>
      </c>
      <c r="D878" s="1" t="str">
        <f>'ScienceDirect - Initial'!D881</f>
        <v>Chapter 8 - Cannabinoids</v>
      </c>
      <c r="E878" s="1" t="str">
        <f>'ScienceDirect - Initial'!E881</f>
        <v>Drugs, Addiction, and the Brain</v>
      </c>
      <c r="F878" s="1" t="str">
        <f>'ScienceDirect - Initial'!F881</f>
        <v>978-0-12-386937-1</v>
      </c>
      <c r="H878" s="1">
        <v>0</v>
      </c>
      <c r="I878" s="1">
        <v>0</v>
      </c>
      <c r="J878" t="b">
        <f t="shared" si="13"/>
        <v>1</v>
      </c>
      <c r="K878" t="e">
        <f t="array" ref="K878">INDEX($A$7:$F$3066,SMALL(IF(COUNTIF($L$5,$H$7:$H$3066)*COUNTIF($L$5,$I$7:$I$3066),MATCH(ROW($A$7:$A$3066),ROW($A$7:$A$3066)),""),ROWS($B$1:B872)),COLUMNS($A$1:B874))</f>
        <v>#NUM!</v>
      </c>
      <c r="L878" t="e">
        <f t="array" ref="L878">INDEX($A$7:$F$3066,SMALL(IF(COUNTIF($L$5,$H$7:$H$3066)*COUNTIF($L$5,$I$7:$I$3066),MATCH(ROW($A$7:$A$3066),ROW($A$7:$A$3066)),""),ROWS($B$1:C872)),COLUMNS($A$1:C874))</f>
        <v>#NUM!</v>
      </c>
      <c r="M878" t="e">
        <f t="array" ref="M878">INDEX($A$7:$F$3066,SMALL(IF(COUNTIF($L$5,$H$7:$H$3066)*COUNTIF($L$5,$I$7:$I$3066),MATCH(ROW($A$7:$A$3066),ROW($A$7:$A$3066)),""),ROWS($B$1:D872)),COLUMNS($A$1:D874))</f>
        <v>#NUM!</v>
      </c>
      <c r="N878" t="e">
        <f t="array" ref="N878">INDEX($A$7:$F$3066,SMALL(IF(COUNTIF($L$5,$H$7:$H$3066)*COUNTIF($L$5,$I$7:$I$3066),MATCH(ROW($A$7:$A$3066),ROW($A$7:$A$3066)),""),ROWS($B$1:E872)),COLUMNS($A$1:E874))</f>
        <v>#NUM!</v>
      </c>
      <c r="O878" t="e">
        <f t="array" ref="O878">INDEX($A$7:$F$3066,SMALL(IF(COUNTIF($L$5,$H$7:$H$3066)*COUNTIF($L$5,$I$7:$I$3066),MATCH(ROW($A$7:$A$3066),ROW($A$7:$A$3066)),""),ROWS($B$1:F872)),COLUMNS($A$1:F874))</f>
        <v>#NUM!</v>
      </c>
    </row>
    <row r="879" spans="1:15">
      <c r="A879" s="1">
        <f>'ScienceDirect - Initial'!A882</f>
        <v>0</v>
      </c>
      <c r="B879" s="1">
        <f>'ScienceDirect - Initial'!B882</f>
        <v>2012</v>
      </c>
      <c r="C879" s="1" t="str">
        <f>'ScienceDirect - Initial'!C882</f>
        <v>Madaan, V.; Bestha, D.P.; Wilson, D.R.</v>
      </c>
      <c r="D879" s="1" t="str">
        <f>'ScienceDirect - Initial'!D882</f>
        <v>Electroconvulsive Therapy and Transcranial Magnetic Stimulation</v>
      </c>
      <c r="E879" s="1" t="str">
        <f>'ScienceDirect - Initial'!E882</f>
        <v>Encyclopedia of Human Behavior (Second Edition)</v>
      </c>
      <c r="F879" s="1" t="str">
        <f>'ScienceDirect - Initial'!F882</f>
        <v>978-0-08-096180-4</v>
      </c>
      <c r="H879" s="1">
        <v>0</v>
      </c>
      <c r="I879" s="1">
        <v>0</v>
      </c>
      <c r="J879" t="b">
        <f t="shared" si="13"/>
        <v>1</v>
      </c>
      <c r="K879" t="e">
        <f t="array" ref="K879">INDEX($A$7:$F$3066,SMALL(IF(COUNTIF($L$5,$H$7:$H$3066)*COUNTIF($L$5,$I$7:$I$3066),MATCH(ROW($A$7:$A$3066),ROW($A$7:$A$3066)),""),ROWS($B$1:B873)),COLUMNS($A$1:B875))</f>
        <v>#NUM!</v>
      </c>
      <c r="L879" t="e">
        <f t="array" ref="L879">INDEX($A$7:$F$3066,SMALL(IF(COUNTIF($L$5,$H$7:$H$3066)*COUNTIF($L$5,$I$7:$I$3066),MATCH(ROW($A$7:$A$3066),ROW($A$7:$A$3066)),""),ROWS($B$1:C873)),COLUMNS($A$1:C875))</f>
        <v>#NUM!</v>
      </c>
      <c r="M879" t="e">
        <f t="array" ref="M879">INDEX($A$7:$F$3066,SMALL(IF(COUNTIF($L$5,$H$7:$H$3066)*COUNTIF($L$5,$I$7:$I$3066),MATCH(ROW($A$7:$A$3066),ROW($A$7:$A$3066)),""),ROWS($B$1:D873)),COLUMNS($A$1:D875))</f>
        <v>#NUM!</v>
      </c>
      <c r="N879" t="e">
        <f t="array" ref="N879">INDEX($A$7:$F$3066,SMALL(IF(COUNTIF($L$5,$H$7:$H$3066)*COUNTIF($L$5,$I$7:$I$3066),MATCH(ROW($A$7:$A$3066),ROW($A$7:$A$3066)),""),ROWS($B$1:E873)),COLUMNS($A$1:E875))</f>
        <v>#NUM!</v>
      </c>
      <c r="O879" t="e">
        <f t="array" ref="O879">INDEX($A$7:$F$3066,SMALL(IF(COUNTIF($L$5,$H$7:$H$3066)*COUNTIF($L$5,$I$7:$I$3066),MATCH(ROW($A$7:$A$3066),ROW($A$7:$A$3066)),""),ROWS($B$1:F873)),COLUMNS($A$1:F875))</f>
        <v>#NUM!</v>
      </c>
    </row>
    <row r="880" spans="1:15">
      <c r="A880" s="1">
        <f>'ScienceDirect - Initial'!A883</f>
        <v>0</v>
      </c>
      <c r="B880" s="1">
        <f>'ScienceDirect - Initial'!B883</f>
        <v>1996</v>
      </c>
      <c r="C880" s="1" t="str">
        <f>'ScienceDirect - Initial'!C883</f>
        <v>Scott, Jan</v>
      </c>
      <c r="D880" s="1" t="str">
        <f>'ScienceDirect - Initial'!D883</f>
        <v>Cognitive therapy of affective disorders: a review</v>
      </c>
      <c r="E880" s="1" t="str">
        <f>'ScienceDirect - Initial'!E883</f>
        <v>Journal of Affective Disorders</v>
      </c>
      <c r="F880" s="1">
        <f>'ScienceDirect - Initial'!F883</f>
        <v>0</v>
      </c>
      <c r="H880" s="1">
        <v>0</v>
      </c>
      <c r="I880" s="1">
        <v>0</v>
      </c>
      <c r="J880" t="b">
        <f t="shared" si="13"/>
        <v>1</v>
      </c>
      <c r="K880" t="e">
        <f t="array" ref="K880">INDEX($A$7:$F$3066,SMALL(IF(COUNTIF($L$5,$H$7:$H$3066)*COUNTIF($L$5,$I$7:$I$3066),MATCH(ROW($A$7:$A$3066),ROW($A$7:$A$3066)),""),ROWS($B$1:B874)),COLUMNS($A$1:B876))</f>
        <v>#NUM!</v>
      </c>
      <c r="L880" t="e">
        <f t="array" ref="L880">INDEX($A$7:$F$3066,SMALL(IF(COUNTIF($L$5,$H$7:$H$3066)*COUNTIF($L$5,$I$7:$I$3066),MATCH(ROW($A$7:$A$3066),ROW($A$7:$A$3066)),""),ROWS($B$1:C874)),COLUMNS($A$1:C876))</f>
        <v>#NUM!</v>
      </c>
      <c r="M880" t="e">
        <f t="array" ref="M880">INDEX($A$7:$F$3066,SMALL(IF(COUNTIF($L$5,$H$7:$H$3066)*COUNTIF($L$5,$I$7:$I$3066),MATCH(ROW($A$7:$A$3066),ROW($A$7:$A$3066)),""),ROWS($B$1:D874)),COLUMNS($A$1:D876))</f>
        <v>#NUM!</v>
      </c>
      <c r="N880" t="e">
        <f t="array" ref="N880">INDEX($A$7:$F$3066,SMALL(IF(COUNTIF($L$5,$H$7:$H$3066)*COUNTIF($L$5,$I$7:$I$3066),MATCH(ROW($A$7:$A$3066),ROW($A$7:$A$3066)),""),ROWS($B$1:E874)),COLUMNS($A$1:E876))</f>
        <v>#NUM!</v>
      </c>
      <c r="O880" t="e">
        <f t="array" ref="O880">INDEX($A$7:$F$3066,SMALL(IF(COUNTIF($L$5,$H$7:$H$3066)*COUNTIF($L$5,$I$7:$I$3066),MATCH(ROW($A$7:$A$3066),ROW($A$7:$A$3066)),""),ROWS($B$1:F874)),COLUMNS($A$1:F876))</f>
        <v>#NUM!</v>
      </c>
    </row>
    <row r="881" spans="1:15">
      <c r="A881" s="1">
        <f>'ScienceDirect - Initial'!A884</f>
        <v>0</v>
      </c>
      <c r="B881" s="1">
        <f>'ScienceDirect - Initial'!B884</f>
        <v>2008</v>
      </c>
      <c r="C881" s="1" t="str">
        <f>'ScienceDirect - Initial'!C884</f>
        <v>Hofer, Jan; Bond, Michael Harris</v>
      </c>
      <c r="D881" s="1" t="str">
        <f>'ScienceDirect - Initial'!D884</f>
        <v>Chapter 5 - Do Implicit Motives Add to Our Understanding of Psychological and Behavioral Outcomes Within and Across Cultures?</v>
      </c>
      <c r="E881" s="1" t="str">
        <f>'ScienceDirect - Initial'!E884</f>
        <v>Handbook of Motivation and Cognition Across Cultures</v>
      </c>
      <c r="F881" s="1" t="str">
        <f>'ScienceDirect - Initial'!F884</f>
        <v>978-0-12-373694-9</v>
      </c>
      <c r="H881" s="1">
        <v>0</v>
      </c>
      <c r="I881" s="1">
        <v>0</v>
      </c>
      <c r="J881" t="b">
        <f t="shared" si="13"/>
        <v>1</v>
      </c>
      <c r="K881" t="e">
        <f t="array" ref="K881">INDEX($A$7:$F$3066,SMALL(IF(COUNTIF($L$5,$H$7:$H$3066)*COUNTIF($L$5,$I$7:$I$3066),MATCH(ROW($A$7:$A$3066),ROW($A$7:$A$3066)),""),ROWS($B$1:B875)),COLUMNS($A$1:B877))</f>
        <v>#NUM!</v>
      </c>
      <c r="L881" t="e">
        <f t="array" ref="L881">INDEX($A$7:$F$3066,SMALL(IF(COUNTIF($L$5,$H$7:$H$3066)*COUNTIF($L$5,$I$7:$I$3066),MATCH(ROW($A$7:$A$3066),ROW($A$7:$A$3066)),""),ROWS($B$1:C875)),COLUMNS($A$1:C877))</f>
        <v>#NUM!</v>
      </c>
      <c r="M881" t="e">
        <f t="array" ref="M881">INDEX($A$7:$F$3066,SMALL(IF(COUNTIF($L$5,$H$7:$H$3066)*COUNTIF($L$5,$I$7:$I$3066),MATCH(ROW($A$7:$A$3066),ROW($A$7:$A$3066)),""),ROWS($B$1:D875)),COLUMNS($A$1:D877))</f>
        <v>#NUM!</v>
      </c>
      <c r="N881" t="e">
        <f t="array" ref="N881">INDEX($A$7:$F$3066,SMALL(IF(COUNTIF($L$5,$H$7:$H$3066)*COUNTIF($L$5,$I$7:$I$3066),MATCH(ROW($A$7:$A$3066),ROW($A$7:$A$3066)),""),ROWS($B$1:E875)),COLUMNS($A$1:E877))</f>
        <v>#NUM!</v>
      </c>
      <c r="O881" t="e">
        <f t="array" ref="O881">INDEX($A$7:$F$3066,SMALL(IF(COUNTIF($L$5,$H$7:$H$3066)*COUNTIF($L$5,$I$7:$I$3066),MATCH(ROW($A$7:$A$3066),ROW($A$7:$A$3066)),""),ROWS($B$1:F875)),COLUMNS($A$1:F877))</f>
        <v>#NUM!</v>
      </c>
    </row>
    <row r="882" spans="1:15">
      <c r="A882" s="1">
        <f>'ScienceDirect - Initial'!A885</f>
        <v>0</v>
      </c>
      <c r="B882" s="1">
        <f>'ScienceDirect - Initial'!B885</f>
        <v>2019</v>
      </c>
      <c r="C882" s="1" t="str">
        <f>'ScienceDirect - Initial'!C885</f>
        <v>Cackowski, Frank C.; Taichman, Russell S.</v>
      </c>
      <c r="D882" s="1" t="str">
        <f>'ScienceDirect - Initial'!D885</f>
        <v>Parallels between hematopoietic stem cell and prostate cancer disseminated tumor cell regulation</v>
      </c>
      <c r="E882" s="1" t="str">
        <f>'ScienceDirect - Initial'!E885</f>
        <v>Bone and Hematopoiesis</v>
      </c>
      <c r="F882" s="1">
        <f>'ScienceDirect - Initial'!F885</f>
        <v>0</v>
      </c>
      <c r="H882" s="1">
        <v>0</v>
      </c>
      <c r="I882" s="1">
        <v>0</v>
      </c>
      <c r="J882" t="b">
        <f t="shared" si="13"/>
        <v>1</v>
      </c>
      <c r="K882" t="e">
        <f t="array" ref="K882">INDEX($A$7:$F$3066,SMALL(IF(COUNTIF($L$5,$H$7:$H$3066)*COUNTIF($L$5,$I$7:$I$3066),MATCH(ROW($A$7:$A$3066),ROW($A$7:$A$3066)),""),ROWS($B$1:B876)),COLUMNS($A$1:B878))</f>
        <v>#NUM!</v>
      </c>
      <c r="L882" t="e">
        <f t="array" ref="L882">INDEX($A$7:$F$3066,SMALL(IF(COUNTIF($L$5,$H$7:$H$3066)*COUNTIF($L$5,$I$7:$I$3066),MATCH(ROW($A$7:$A$3066),ROW($A$7:$A$3066)),""),ROWS($B$1:C876)),COLUMNS($A$1:C878))</f>
        <v>#NUM!</v>
      </c>
      <c r="M882" t="e">
        <f t="array" ref="M882">INDEX($A$7:$F$3066,SMALL(IF(COUNTIF($L$5,$H$7:$H$3066)*COUNTIF($L$5,$I$7:$I$3066),MATCH(ROW($A$7:$A$3066),ROW($A$7:$A$3066)),""),ROWS($B$1:D876)),COLUMNS($A$1:D878))</f>
        <v>#NUM!</v>
      </c>
      <c r="N882" t="e">
        <f t="array" ref="N882">INDEX($A$7:$F$3066,SMALL(IF(COUNTIF($L$5,$H$7:$H$3066)*COUNTIF($L$5,$I$7:$I$3066),MATCH(ROW($A$7:$A$3066),ROW($A$7:$A$3066)),""),ROWS($B$1:E876)),COLUMNS($A$1:E878))</f>
        <v>#NUM!</v>
      </c>
      <c r="O882" t="e">
        <f t="array" ref="O882">INDEX($A$7:$F$3066,SMALL(IF(COUNTIF($L$5,$H$7:$H$3066)*COUNTIF($L$5,$I$7:$I$3066),MATCH(ROW($A$7:$A$3066),ROW($A$7:$A$3066)),""),ROWS($B$1:F876)),COLUMNS($A$1:F878))</f>
        <v>#NUM!</v>
      </c>
    </row>
    <row r="883" spans="1:15">
      <c r="A883" s="1">
        <f>'ScienceDirect - Initial'!A886</f>
        <v>0</v>
      </c>
      <c r="B883" s="1">
        <f>'ScienceDirect - Initial'!B886</f>
        <v>2009</v>
      </c>
      <c r="C883" s="1" t="str">
        <f>'ScienceDirect - Initial'!C886</f>
        <v>Nayak, Sanjay K.; Mohanty, Smita; Samal, Sushanta K.</v>
      </c>
      <c r="D883" s="1" t="str">
        <f>'ScienceDirect - Initial'!D886</f>
        <v>Influence of short bamboo/glass fiber on the thermal, dynamic mechanical and rheological properties of polypropylene hybrid composites</v>
      </c>
      <c r="E883" s="1" t="str">
        <f>'ScienceDirect - Initial'!E886</f>
        <v>Materials Science and Engineering: A</v>
      </c>
      <c r="F883" s="1">
        <f>'ScienceDirect - Initial'!F886</f>
        <v>0</v>
      </c>
      <c r="H883" s="1">
        <v>0</v>
      </c>
      <c r="I883" s="1">
        <v>0</v>
      </c>
      <c r="J883" t="b">
        <f t="shared" si="13"/>
        <v>1</v>
      </c>
      <c r="K883" t="e">
        <f t="array" ref="K883">INDEX($A$7:$F$3066,SMALL(IF(COUNTIF($L$5,$H$7:$H$3066)*COUNTIF($L$5,$I$7:$I$3066),MATCH(ROW($A$7:$A$3066),ROW($A$7:$A$3066)),""),ROWS($B$1:B877)),COLUMNS($A$1:B879))</f>
        <v>#NUM!</v>
      </c>
      <c r="L883" t="e">
        <f t="array" ref="L883">INDEX($A$7:$F$3066,SMALL(IF(COUNTIF($L$5,$H$7:$H$3066)*COUNTIF($L$5,$I$7:$I$3066),MATCH(ROW($A$7:$A$3066),ROW($A$7:$A$3066)),""),ROWS($B$1:C877)),COLUMNS($A$1:C879))</f>
        <v>#NUM!</v>
      </c>
      <c r="M883" t="e">
        <f t="array" ref="M883">INDEX($A$7:$F$3066,SMALL(IF(COUNTIF($L$5,$H$7:$H$3066)*COUNTIF($L$5,$I$7:$I$3066),MATCH(ROW($A$7:$A$3066),ROW($A$7:$A$3066)),""),ROWS($B$1:D877)),COLUMNS($A$1:D879))</f>
        <v>#NUM!</v>
      </c>
      <c r="N883" t="e">
        <f t="array" ref="N883">INDEX($A$7:$F$3066,SMALL(IF(COUNTIF($L$5,$H$7:$H$3066)*COUNTIF($L$5,$I$7:$I$3066),MATCH(ROW($A$7:$A$3066),ROW($A$7:$A$3066)),""),ROWS($B$1:E877)),COLUMNS($A$1:E879))</f>
        <v>#NUM!</v>
      </c>
      <c r="O883" t="e">
        <f t="array" ref="O883">INDEX($A$7:$F$3066,SMALL(IF(COUNTIF($L$5,$H$7:$H$3066)*COUNTIF($L$5,$I$7:$I$3066),MATCH(ROW($A$7:$A$3066),ROW($A$7:$A$3066)),""),ROWS($B$1:F877)),COLUMNS($A$1:F879))</f>
        <v>#NUM!</v>
      </c>
    </row>
    <row r="884" spans="1:15">
      <c r="A884" s="1">
        <f>'ScienceDirect - Initial'!A887</f>
        <v>0</v>
      </c>
      <c r="B884" s="1">
        <f>'ScienceDirect - Initial'!B887</f>
        <v>2018</v>
      </c>
      <c r="C884" s="1" t="str">
        <f>'ScienceDirect - Initial'!C887</f>
        <v>Krause, Andrew L.; Kurowski, Lawrence; Yawar, Kamran; Van Gorder, Robert A.</v>
      </c>
      <c r="D884" s="1" t="str">
        <f>'ScienceDirect - Initial'!D887</f>
        <v>Stochastic epidemic metapopulation models on networks: SIS dynamics and control strategies</v>
      </c>
      <c r="E884" s="1" t="str">
        <f>'ScienceDirect - Initial'!E887</f>
        <v>Journal of Theoretical Biology</v>
      </c>
      <c r="F884" s="1">
        <f>'ScienceDirect - Initial'!F887</f>
        <v>0</v>
      </c>
      <c r="H884" s="1">
        <v>0</v>
      </c>
      <c r="I884" s="1">
        <v>0</v>
      </c>
      <c r="J884" t="b">
        <f t="shared" si="13"/>
        <v>1</v>
      </c>
      <c r="K884" t="e">
        <f t="array" ref="K884">INDEX($A$7:$F$3066,SMALL(IF(COUNTIF($L$5,$H$7:$H$3066)*COUNTIF($L$5,$I$7:$I$3066),MATCH(ROW($A$7:$A$3066),ROW($A$7:$A$3066)),""),ROWS($B$1:B878)),COLUMNS($A$1:B880))</f>
        <v>#NUM!</v>
      </c>
      <c r="L884" t="e">
        <f t="array" ref="L884">INDEX($A$7:$F$3066,SMALL(IF(COUNTIF($L$5,$H$7:$H$3066)*COUNTIF($L$5,$I$7:$I$3066),MATCH(ROW($A$7:$A$3066),ROW($A$7:$A$3066)),""),ROWS($B$1:C878)),COLUMNS($A$1:C880))</f>
        <v>#NUM!</v>
      </c>
      <c r="M884" t="e">
        <f t="array" ref="M884">INDEX($A$7:$F$3066,SMALL(IF(COUNTIF($L$5,$H$7:$H$3066)*COUNTIF($L$5,$I$7:$I$3066),MATCH(ROW($A$7:$A$3066),ROW($A$7:$A$3066)),""),ROWS($B$1:D878)),COLUMNS($A$1:D880))</f>
        <v>#NUM!</v>
      </c>
      <c r="N884" t="e">
        <f t="array" ref="N884">INDEX($A$7:$F$3066,SMALL(IF(COUNTIF($L$5,$H$7:$H$3066)*COUNTIF($L$5,$I$7:$I$3066),MATCH(ROW($A$7:$A$3066),ROW($A$7:$A$3066)),""),ROWS($B$1:E878)),COLUMNS($A$1:E880))</f>
        <v>#NUM!</v>
      </c>
      <c r="O884" t="e">
        <f t="array" ref="O884">INDEX($A$7:$F$3066,SMALL(IF(COUNTIF($L$5,$H$7:$H$3066)*COUNTIF($L$5,$I$7:$I$3066),MATCH(ROW($A$7:$A$3066),ROW($A$7:$A$3066)),""),ROWS($B$1:F878)),COLUMNS($A$1:F880))</f>
        <v>#NUM!</v>
      </c>
    </row>
    <row r="885" spans="1:15">
      <c r="A885" s="1">
        <f>'ScienceDirect - Initial'!A888</f>
        <v>0</v>
      </c>
      <c r="B885" s="1">
        <f>'ScienceDirect - Initial'!B888</f>
        <v>2007</v>
      </c>
      <c r="C885" s="1" t="str">
        <f>'ScienceDirect - Initial'!C888</f>
        <v>Holmes, Nicholas P.; Sanabria, Daniel; Calvert, Gemma A.; Spence, Charles</v>
      </c>
      <c r="D885" s="1" t="str">
        <f>'ScienceDirect - Initial'!D888</f>
        <v>Tool-Use: Capturing Multisensory Spatial Attention or Extending Multisensory Peripersonal Space?</v>
      </c>
      <c r="E885" s="1" t="str">
        <f>'ScienceDirect - Initial'!E888</f>
        <v>Cortex</v>
      </c>
      <c r="F885" s="1">
        <f>'ScienceDirect - Initial'!F888</f>
        <v>0</v>
      </c>
      <c r="H885" s="1">
        <v>0</v>
      </c>
      <c r="I885" s="1">
        <v>0</v>
      </c>
      <c r="J885" t="b">
        <f t="shared" si="13"/>
        <v>1</v>
      </c>
      <c r="K885" t="e">
        <f t="array" ref="K885">INDEX($A$7:$F$3066,SMALL(IF(COUNTIF($L$5,$H$7:$H$3066)*COUNTIF($L$5,$I$7:$I$3066),MATCH(ROW($A$7:$A$3066),ROW($A$7:$A$3066)),""),ROWS($B$1:B879)),COLUMNS($A$1:B881))</f>
        <v>#NUM!</v>
      </c>
      <c r="L885" t="e">
        <f t="array" ref="L885">INDEX($A$7:$F$3066,SMALL(IF(COUNTIF($L$5,$H$7:$H$3066)*COUNTIF($L$5,$I$7:$I$3066),MATCH(ROW($A$7:$A$3066),ROW($A$7:$A$3066)),""),ROWS($B$1:C879)),COLUMNS($A$1:C881))</f>
        <v>#NUM!</v>
      </c>
      <c r="M885" t="e">
        <f t="array" ref="M885">INDEX($A$7:$F$3066,SMALL(IF(COUNTIF($L$5,$H$7:$H$3066)*COUNTIF($L$5,$I$7:$I$3066),MATCH(ROW($A$7:$A$3066),ROW($A$7:$A$3066)),""),ROWS($B$1:D879)),COLUMNS($A$1:D881))</f>
        <v>#NUM!</v>
      </c>
      <c r="N885" t="e">
        <f t="array" ref="N885">INDEX($A$7:$F$3066,SMALL(IF(COUNTIF($L$5,$H$7:$H$3066)*COUNTIF($L$5,$I$7:$I$3066),MATCH(ROW($A$7:$A$3066),ROW($A$7:$A$3066)),""),ROWS($B$1:E879)),COLUMNS($A$1:E881))</f>
        <v>#NUM!</v>
      </c>
      <c r="O885" t="e">
        <f t="array" ref="O885">INDEX($A$7:$F$3066,SMALL(IF(COUNTIF($L$5,$H$7:$H$3066)*COUNTIF($L$5,$I$7:$I$3066),MATCH(ROW($A$7:$A$3066),ROW($A$7:$A$3066)),""),ROWS($B$1:F879)),COLUMNS($A$1:F881))</f>
        <v>#NUM!</v>
      </c>
    </row>
    <row r="886" spans="1:15">
      <c r="A886" s="1">
        <f>'ScienceDirect - Initial'!A889</f>
        <v>0</v>
      </c>
      <c r="B886" s="1">
        <f>'ScienceDirect - Initial'!B889</f>
        <v>2012</v>
      </c>
      <c r="C886" s="1" t="str">
        <f>'ScienceDirect - Initial'!C889</f>
        <v>Fass, Ronnie</v>
      </c>
      <c r="D886" s="1" t="str">
        <f>'ScienceDirect - Initial'!D889</f>
        <v>Alternative Therapeutic Approaches to Chronic Proton Pump Inhibitor Treatment</v>
      </c>
      <c r="E886" s="1" t="str">
        <f>'ScienceDirect - Initial'!E889</f>
        <v>Clinical Gastroenterology and Hepatology</v>
      </c>
      <c r="F886" s="1">
        <f>'ScienceDirect - Initial'!F889</f>
        <v>0</v>
      </c>
      <c r="H886" s="1">
        <v>0</v>
      </c>
      <c r="I886" s="1">
        <v>0</v>
      </c>
      <c r="J886" t="b">
        <f t="shared" si="13"/>
        <v>1</v>
      </c>
      <c r="K886" t="e">
        <f t="array" ref="K886">INDEX($A$7:$F$3066,SMALL(IF(COUNTIF($L$5,$H$7:$H$3066)*COUNTIF($L$5,$I$7:$I$3066),MATCH(ROW($A$7:$A$3066),ROW($A$7:$A$3066)),""),ROWS($B$1:B880)),COLUMNS($A$1:B882))</f>
        <v>#NUM!</v>
      </c>
      <c r="L886" t="e">
        <f t="array" ref="L886">INDEX($A$7:$F$3066,SMALL(IF(COUNTIF($L$5,$H$7:$H$3066)*COUNTIF($L$5,$I$7:$I$3066),MATCH(ROW($A$7:$A$3066),ROW($A$7:$A$3066)),""),ROWS($B$1:C880)),COLUMNS($A$1:C882))</f>
        <v>#NUM!</v>
      </c>
      <c r="M886" t="e">
        <f t="array" ref="M886">INDEX($A$7:$F$3066,SMALL(IF(COUNTIF($L$5,$H$7:$H$3066)*COUNTIF($L$5,$I$7:$I$3066),MATCH(ROW($A$7:$A$3066),ROW($A$7:$A$3066)),""),ROWS($B$1:D880)),COLUMNS($A$1:D882))</f>
        <v>#NUM!</v>
      </c>
      <c r="N886" t="e">
        <f t="array" ref="N886">INDEX($A$7:$F$3066,SMALL(IF(COUNTIF($L$5,$H$7:$H$3066)*COUNTIF($L$5,$I$7:$I$3066),MATCH(ROW($A$7:$A$3066),ROW($A$7:$A$3066)),""),ROWS($B$1:E880)),COLUMNS($A$1:E882))</f>
        <v>#NUM!</v>
      </c>
      <c r="O886" t="e">
        <f t="array" ref="O886">INDEX($A$7:$F$3066,SMALL(IF(COUNTIF($L$5,$H$7:$H$3066)*COUNTIF($L$5,$I$7:$I$3066),MATCH(ROW($A$7:$A$3066),ROW($A$7:$A$3066)),""),ROWS($B$1:F880)),COLUMNS($A$1:F882))</f>
        <v>#NUM!</v>
      </c>
    </row>
    <row r="887" spans="1:15">
      <c r="A887" s="1">
        <f>'ScienceDirect - Initial'!A890</f>
        <v>0</v>
      </c>
      <c r="B887" s="1">
        <f>'ScienceDirect - Initial'!B890</f>
        <v>2002</v>
      </c>
      <c r="C887" s="1" t="str">
        <f>'ScienceDirect - Initial'!C890</f>
        <v>Mohr, David C; Cox, Darcy; Epstein, Lucy; Boudewyn, Arne</v>
      </c>
      <c r="D887" s="1" t="str">
        <f>'ScienceDirect - Initial'!D890</f>
        <v>Teaching patients to self-inject: pilot study of a treatment for injection anxiety and phobia in multiple sclerosis patients prescribed injectable medications</v>
      </c>
      <c r="E887" s="1" t="str">
        <f>'ScienceDirect - Initial'!E890</f>
        <v>Journal of Behavior Therapy and Experimental Psychiatry</v>
      </c>
      <c r="F887" s="1">
        <f>'ScienceDirect - Initial'!F890</f>
        <v>0</v>
      </c>
      <c r="H887" s="1">
        <v>0</v>
      </c>
      <c r="I887" s="1">
        <v>0</v>
      </c>
      <c r="J887" t="b">
        <f t="shared" si="13"/>
        <v>1</v>
      </c>
      <c r="K887" t="e">
        <f t="array" ref="K887">INDEX($A$7:$F$3066,SMALL(IF(COUNTIF($L$5,$H$7:$H$3066)*COUNTIF($L$5,$I$7:$I$3066),MATCH(ROW($A$7:$A$3066),ROW($A$7:$A$3066)),""),ROWS($B$1:B881)),COLUMNS($A$1:B883))</f>
        <v>#NUM!</v>
      </c>
      <c r="L887" t="e">
        <f t="array" ref="L887">INDEX($A$7:$F$3066,SMALL(IF(COUNTIF($L$5,$H$7:$H$3066)*COUNTIF($L$5,$I$7:$I$3066),MATCH(ROW($A$7:$A$3066),ROW($A$7:$A$3066)),""),ROWS($B$1:C881)),COLUMNS($A$1:C883))</f>
        <v>#NUM!</v>
      </c>
      <c r="M887" t="e">
        <f t="array" ref="M887">INDEX($A$7:$F$3066,SMALL(IF(COUNTIF($L$5,$H$7:$H$3066)*COUNTIF($L$5,$I$7:$I$3066),MATCH(ROW($A$7:$A$3066),ROW($A$7:$A$3066)),""),ROWS($B$1:D881)),COLUMNS($A$1:D883))</f>
        <v>#NUM!</v>
      </c>
      <c r="N887" t="e">
        <f t="array" ref="N887">INDEX($A$7:$F$3066,SMALL(IF(COUNTIF($L$5,$H$7:$H$3066)*COUNTIF($L$5,$I$7:$I$3066),MATCH(ROW($A$7:$A$3066),ROW($A$7:$A$3066)),""),ROWS($B$1:E881)),COLUMNS($A$1:E883))</f>
        <v>#NUM!</v>
      </c>
      <c r="O887" t="e">
        <f t="array" ref="O887">INDEX($A$7:$F$3066,SMALL(IF(COUNTIF($L$5,$H$7:$H$3066)*COUNTIF($L$5,$I$7:$I$3066),MATCH(ROW($A$7:$A$3066),ROW($A$7:$A$3066)),""),ROWS($B$1:F881)),COLUMNS($A$1:F883))</f>
        <v>#NUM!</v>
      </c>
    </row>
    <row r="888" spans="1:15">
      <c r="A888" s="1">
        <f>'ScienceDirect - Initial'!A891</f>
        <v>0</v>
      </c>
      <c r="B888" s="1">
        <f>'ScienceDirect - Initial'!B891</f>
        <v>1992</v>
      </c>
      <c r="C888" s="1">
        <f>'ScienceDirect - Initial'!C891</f>
        <v>0</v>
      </c>
      <c r="D888" s="1" t="str">
        <f>'ScienceDirect - Initial'!D891</f>
        <v>Study of shield support characteristics and their influence on the roof behaviour in coal longwalls: Vervoort, A Min Sci TechnolV13, N3, Dec 1991, P315–322</v>
      </c>
      <c r="E888" s="1" t="str">
        <f>'ScienceDirect - Initial'!E891</f>
        <v>International Journal of Rock Mechanics and Mining Sciences &amp; Geomechanics Abstracts</v>
      </c>
      <c r="F888" s="1">
        <f>'ScienceDirect - Initial'!F891</f>
        <v>0</v>
      </c>
      <c r="H888" s="1">
        <v>0</v>
      </c>
      <c r="I888" s="1">
        <v>0</v>
      </c>
      <c r="J888" t="b">
        <f t="shared" si="13"/>
        <v>1</v>
      </c>
      <c r="K888" t="e">
        <f t="array" ref="K888">INDEX($A$7:$F$3066,SMALL(IF(COUNTIF($L$5,$H$7:$H$3066)*COUNTIF($L$5,$I$7:$I$3066),MATCH(ROW($A$7:$A$3066),ROW($A$7:$A$3066)),""),ROWS($B$1:B882)),COLUMNS($A$1:B884))</f>
        <v>#NUM!</v>
      </c>
      <c r="L888" t="e">
        <f t="array" ref="L888">INDEX($A$7:$F$3066,SMALL(IF(COUNTIF($L$5,$H$7:$H$3066)*COUNTIF($L$5,$I$7:$I$3066),MATCH(ROW($A$7:$A$3066),ROW($A$7:$A$3066)),""),ROWS($B$1:C882)),COLUMNS($A$1:C884))</f>
        <v>#NUM!</v>
      </c>
      <c r="M888" t="e">
        <f t="array" ref="M888">INDEX($A$7:$F$3066,SMALL(IF(COUNTIF($L$5,$H$7:$H$3066)*COUNTIF($L$5,$I$7:$I$3066),MATCH(ROW($A$7:$A$3066),ROW($A$7:$A$3066)),""),ROWS($B$1:D882)),COLUMNS($A$1:D884))</f>
        <v>#NUM!</v>
      </c>
      <c r="N888" t="e">
        <f t="array" ref="N888">INDEX($A$7:$F$3066,SMALL(IF(COUNTIF($L$5,$H$7:$H$3066)*COUNTIF($L$5,$I$7:$I$3066),MATCH(ROW($A$7:$A$3066),ROW($A$7:$A$3066)),""),ROWS($B$1:E882)),COLUMNS($A$1:E884))</f>
        <v>#NUM!</v>
      </c>
      <c r="O888" t="e">
        <f t="array" ref="O888">INDEX($A$7:$F$3066,SMALL(IF(COUNTIF($L$5,$H$7:$H$3066)*COUNTIF($L$5,$I$7:$I$3066),MATCH(ROW($A$7:$A$3066),ROW($A$7:$A$3066)),""),ROWS($B$1:F882)),COLUMNS($A$1:F884))</f>
        <v>#NUM!</v>
      </c>
    </row>
    <row r="889" spans="1:15">
      <c r="A889" s="1">
        <f>'ScienceDirect - Initial'!A892</f>
        <v>0</v>
      </c>
      <c r="B889" s="1">
        <f>'ScienceDirect - Initial'!B892</f>
        <v>2019</v>
      </c>
      <c r="C889" s="1" t="str">
        <f>'ScienceDirect - Initial'!C892</f>
        <v>Azarpazhooh, Mahmoud Reza; Hachinski, Vladimir</v>
      </c>
      <c r="D889" s="1" t="str">
        <f>'ScienceDirect - Initial'!D892</f>
        <v>Chapter 20 - Vascular cognitive impairment: A preventable component of dementia</v>
      </c>
      <c r="E889" s="1" t="str">
        <f>'ScienceDirect - Initial'!E892</f>
        <v>Handbook of Clinical Neurology</v>
      </c>
      <c r="F889" s="1" t="str">
        <f>'ScienceDirect - Initial'!F892</f>
        <v>0072-9752</v>
      </c>
      <c r="H889" s="1">
        <v>0</v>
      </c>
      <c r="I889" s="1">
        <v>0</v>
      </c>
      <c r="J889" t="b">
        <f t="shared" si="13"/>
        <v>1</v>
      </c>
      <c r="K889" t="e">
        <f t="array" ref="K889">INDEX($A$7:$F$3066,SMALL(IF(COUNTIF($L$5,$H$7:$H$3066)*COUNTIF($L$5,$I$7:$I$3066),MATCH(ROW($A$7:$A$3066),ROW($A$7:$A$3066)),""),ROWS($B$1:B883)),COLUMNS($A$1:B885))</f>
        <v>#NUM!</v>
      </c>
      <c r="L889" t="e">
        <f t="array" ref="L889">INDEX($A$7:$F$3066,SMALL(IF(COUNTIF($L$5,$H$7:$H$3066)*COUNTIF($L$5,$I$7:$I$3066),MATCH(ROW($A$7:$A$3066),ROW($A$7:$A$3066)),""),ROWS($B$1:C883)),COLUMNS($A$1:C885))</f>
        <v>#NUM!</v>
      </c>
      <c r="M889" t="e">
        <f t="array" ref="M889">INDEX($A$7:$F$3066,SMALL(IF(COUNTIF($L$5,$H$7:$H$3066)*COUNTIF($L$5,$I$7:$I$3066),MATCH(ROW($A$7:$A$3066),ROW($A$7:$A$3066)),""),ROWS($B$1:D883)),COLUMNS($A$1:D885))</f>
        <v>#NUM!</v>
      </c>
      <c r="N889" t="e">
        <f t="array" ref="N889">INDEX($A$7:$F$3066,SMALL(IF(COUNTIF($L$5,$H$7:$H$3066)*COUNTIF($L$5,$I$7:$I$3066),MATCH(ROW($A$7:$A$3066),ROW($A$7:$A$3066)),""),ROWS($B$1:E883)),COLUMNS($A$1:E885))</f>
        <v>#NUM!</v>
      </c>
      <c r="O889" t="e">
        <f t="array" ref="O889">INDEX($A$7:$F$3066,SMALL(IF(COUNTIF($L$5,$H$7:$H$3066)*COUNTIF($L$5,$I$7:$I$3066),MATCH(ROW($A$7:$A$3066),ROW($A$7:$A$3066)),""),ROWS($B$1:F883)),COLUMNS($A$1:F885))</f>
        <v>#NUM!</v>
      </c>
    </row>
    <row r="890" spans="1:15">
      <c r="A890" s="1">
        <f>'ScienceDirect - Initial'!A893</f>
        <v>0</v>
      </c>
      <c r="B890" s="1">
        <f>'ScienceDirect - Initial'!B893</f>
        <v>2001</v>
      </c>
      <c r="C890" s="1" t="str">
        <f>'ScienceDirect - Initial'!C893</f>
        <v>Poulton, Mary M.</v>
      </c>
      <c r="D890" s="1" t="str">
        <f>'ScienceDirect - Initial'!D893</f>
        <v>Chapter 1 A brief history</v>
      </c>
      <c r="E890" s="1" t="str">
        <f>'ScienceDirect - Initial'!E893</f>
        <v>Handbook of Geophysical Exploration: Seismic Exploration</v>
      </c>
      <c r="F890" s="1" t="str">
        <f>'ScienceDirect - Initial'!F893</f>
        <v>0950-1401</v>
      </c>
      <c r="H890" s="1">
        <v>0</v>
      </c>
      <c r="I890" s="1">
        <v>0</v>
      </c>
      <c r="J890" t="b">
        <f t="shared" si="13"/>
        <v>1</v>
      </c>
      <c r="K890" t="e">
        <f t="array" ref="K890">INDEX($A$7:$F$3066,SMALL(IF(COUNTIF($L$5,$H$7:$H$3066)*COUNTIF($L$5,$I$7:$I$3066),MATCH(ROW($A$7:$A$3066),ROW($A$7:$A$3066)),""),ROWS($B$1:B884)),COLUMNS($A$1:B886))</f>
        <v>#NUM!</v>
      </c>
      <c r="L890" t="e">
        <f t="array" ref="L890">INDEX($A$7:$F$3066,SMALL(IF(COUNTIF($L$5,$H$7:$H$3066)*COUNTIF($L$5,$I$7:$I$3066),MATCH(ROW($A$7:$A$3066),ROW($A$7:$A$3066)),""),ROWS($B$1:C884)),COLUMNS($A$1:C886))</f>
        <v>#NUM!</v>
      </c>
      <c r="M890" t="e">
        <f t="array" ref="M890">INDEX($A$7:$F$3066,SMALL(IF(COUNTIF($L$5,$H$7:$H$3066)*COUNTIF($L$5,$I$7:$I$3066),MATCH(ROW($A$7:$A$3066),ROW($A$7:$A$3066)),""),ROWS($B$1:D884)),COLUMNS($A$1:D886))</f>
        <v>#NUM!</v>
      </c>
      <c r="N890" t="e">
        <f t="array" ref="N890">INDEX($A$7:$F$3066,SMALL(IF(COUNTIF($L$5,$H$7:$H$3066)*COUNTIF($L$5,$I$7:$I$3066),MATCH(ROW($A$7:$A$3066),ROW($A$7:$A$3066)),""),ROWS($B$1:E884)),COLUMNS($A$1:E886))</f>
        <v>#NUM!</v>
      </c>
      <c r="O890" t="e">
        <f t="array" ref="O890">INDEX($A$7:$F$3066,SMALL(IF(COUNTIF($L$5,$H$7:$H$3066)*COUNTIF($L$5,$I$7:$I$3066),MATCH(ROW($A$7:$A$3066),ROW($A$7:$A$3066)),""),ROWS($B$1:F884)),COLUMNS($A$1:F886))</f>
        <v>#NUM!</v>
      </c>
    </row>
    <row r="891" spans="1:15">
      <c r="A891" s="1">
        <f>'ScienceDirect - Initial'!A894</f>
        <v>0</v>
      </c>
      <c r="B891" s="1">
        <f>'ScienceDirect - Initial'!B894</f>
        <v>2018</v>
      </c>
      <c r="C891" s="1" t="str">
        <f>'ScienceDirect - Initial'!C894</f>
        <v>Callahan, Patrick G.; Stinville, Jean-Charles; Yao, Eric R.; Echlin, McLean P.; Titus, Michael S.; De Graef, Marc; Gianola, Daniel S.; Pollock, Tresa M.</v>
      </c>
      <c r="D891" s="1" t="str">
        <f>'ScienceDirect - Initial'!D894</f>
        <v>Transmission scanning electron microscopy: Defect observations and image simulations</v>
      </c>
      <c r="E891" s="1" t="str">
        <f>'ScienceDirect - Initial'!E894</f>
        <v>Ultramicroscopy</v>
      </c>
      <c r="F891" s="1">
        <f>'ScienceDirect - Initial'!F894</f>
        <v>0</v>
      </c>
      <c r="H891" s="1">
        <v>0</v>
      </c>
      <c r="I891" s="1">
        <v>0</v>
      </c>
      <c r="J891" t="b">
        <f t="shared" si="13"/>
        <v>1</v>
      </c>
      <c r="K891" t="e">
        <f t="array" ref="K891">INDEX($A$7:$F$3066,SMALL(IF(COUNTIF($L$5,$H$7:$H$3066)*COUNTIF($L$5,$I$7:$I$3066),MATCH(ROW($A$7:$A$3066),ROW($A$7:$A$3066)),""),ROWS($B$1:B885)),COLUMNS($A$1:B887))</f>
        <v>#NUM!</v>
      </c>
      <c r="L891" t="e">
        <f t="array" ref="L891">INDEX($A$7:$F$3066,SMALL(IF(COUNTIF($L$5,$H$7:$H$3066)*COUNTIF($L$5,$I$7:$I$3066),MATCH(ROW($A$7:$A$3066),ROW($A$7:$A$3066)),""),ROWS($B$1:C885)),COLUMNS($A$1:C887))</f>
        <v>#NUM!</v>
      </c>
      <c r="M891" t="e">
        <f t="array" ref="M891">INDEX($A$7:$F$3066,SMALL(IF(COUNTIF($L$5,$H$7:$H$3066)*COUNTIF($L$5,$I$7:$I$3066),MATCH(ROW($A$7:$A$3066),ROW($A$7:$A$3066)),""),ROWS($B$1:D885)),COLUMNS($A$1:D887))</f>
        <v>#NUM!</v>
      </c>
      <c r="N891" t="e">
        <f t="array" ref="N891">INDEX($A$7:$F$3066,SMALL(IF(COUNTIF($L$5,$H$7:$H$3066)*COUNTIF($L$5,$I$7:$I$3066),MATCH(ROW($A$7:$A$3066),ROW($A$7:$A$3066)),""),ROWS($B$1:E885)),COLUMNS($A$1:E887))</f>
        <v>#NUM!</v>
      </c>
      <c r="O891" t="e">
        <f t="array" ref="O891">INDEX($A$7:$F$3066,SMALL(IF(COUNTIF($L$5,$H$7:$H$3066)*COUNTIF($L$5,$I$7:$I$3066),MATCH(ROW($A$7:$A$3066),ROW($A$7:$A$3066)),""),ROWS($B$1:F885)),COLUMNS($A$1:F887))</f>
        <v>#NUM!</v>
      </c>
    </row>
    <row r="892" spans="1:15">
      <c r="A892" s="1">
        <f>'ScienceDirect - Initial'!A895</f>
        <v>0</v>
      </c>
      <c r="B892" s="1">
        <f>'ScienceDirect - Initial'!B895</f>
        <v>2019</v>
      </c>
      <c r="C892" s="1" t="str">
        <f>'ScienceDirect - Initial'!C895</f>
        <v>Fong, Daniel W.</v>
      </c>
      <c r="D892" s="1" t="str">
        <f>'ScienceDirect - Initial'!D895</f>
        <v>Chapter 54 - Gammarus minus: A model system for the study of adaptation to the cave environment</v>
      </c>
      <c r="E892" s="1" t="str">
        <f>'ScienceDirect - Initial'!E895</f>
        <v>Encyclopedia of Caves (Third Edition)</v>
      </c>
      <c r="F892" s="1" t="str">
        <f>'ScienceDirect - Initial'!F895</f>
        <v>978-0-12-814124-3</v>
      </c>
      <c r="H892" s="1">
        <v>0</v>
      </c>
      <c r="I892" s="1">
        <v>0</v>
      </c>
      <c r="J892" t="b">
        <f t="shared" si="13"/>
        <v>1</v>
      </c>
      <c r="K892" t="e">
        <f t="array" ref="K892">INDEX($A$7:$F$3066,SMALL(IF(COUNTIF($L$5,$H$7:$H$3066)*COUNTIF($L$5,$I$7:$I$3066),MATCH(ROW($A$7:$A$3066),ROW($A$7:$A$3066)),""),ROWS($B$1:B886)),COLUMNS($A$1:B888))</f>
        <v>#NUM!</v>
      </c>
      <c r="L892" t="e">
        <f t="array" ref="L892">INDEX($A$7:$F$3066,SMALL(IF(COUNTIF($L$5,$H$7:$H$3066)*COUNTIF($L$5,$I$7:$I$3066),MATCH(ROW($A$7:$A$3066),ROW($A$7:$A$3066)),""),ROWS($B$1:C886)),COLUMNS($A$1:C888))</f>
        <v>#NUM!</v>
      </c>
      <c r="M892" t="e">
        <f t="array" ref="M892">INDEX($A$7:$F$3066,SMALL(IF(COUNTIF($L$5,$H$7:$H$3066)*COUNTIF($L$5,$I$7:$I$3066),MATCH(ROW($A$7:$A$3066),ROW($A$7:$A$3066)),""),ROWS($B$1:D886)),COLUMNS($A$1:D888))</f>
        <v>#NUM!</v>
      </c>
      <c r="N892" t="e">
        <f t="array" ref="N892">INDEX($A$7:$F$3066,SMALL(IF(COUNTIF($L$5,$H$7:$H$3066)*COUNTIF($L$5,$I$7:$I$3066),MATCH(ROW($A$7:$A$3066),ROW($A$7:$A$3066)),""),ROWS($B$1:E886)),COLUMNS($A$1:E888))</f>
        <v>#NUM!</v>
      </c>
      <c r="O892" t="e">
        <f t="array" ref="O892">INDEX($A$7:$F$3066,SMALL(IF(COUNTIF($L$5,$H$7:$H$3066)*COUNTIF($L$5,$I$7:$I$3066),MATCH(ROW($A$7:$A$3066),ROW($A$7:$A$3066)),""),ROWS($B$1:F886)),COLUMNS($A$1:F888))</f>
        <v>#NUM!</v>
      </c>
    </row>
    <row r="893" spans="1:15">
      <c r="A893" s="1">
        <f>'ScienceDirect - Initial'!A896</f>
        <v>0</v>
      </c>
      <c r="B893" s="1">
        <f>'ScienceDirect - Initial'!B896</f>
        <v>2004</v>
      </c>
      <c r="C893" s="1" t="str">
        <f>'ScienceDirect - Initial'!C896</f>
        <v>Kavanagh, David J.; Andrade, Jackie; May, Jon</v>
      </c>
      <c r="D893" s="1" t="str">
        <f>'ScienceDirect - Initial'!D896</f>
        <v>Beating the urge: Implications of research into substance-related desires</v>
      </c>
      <c r="E893" s="1" t="str">
        <f>'ScienceDirect - Initial'!E896</f>
        <v>Addictions 2004. Crossing Boundaries: Implications of Advances in Basic Sciences for the Management of Addiction</v>
      </c>
      <c r="F893" s="1">
        <f>'ScienceDirect - Initial'!F896</f>
        <v>0</v>
      </c>
      <c r="H893" s="1">
        <v>0</v>
      </c>
      <c r="I893" s="1">
        <v>0</v>
      </c>
      <c r="J893" t="b">
        <f t="shared" si="13"/>
        <v>1</v>
      </c>
      <c r="K893" t="e">
        <f t="array" ref="K893">INDEX($A$7:$F$3066,SMALL(IF(COUNTIF($L$5,$H$7:$H$3066)*COUNTIF($L$5,$I$7:$I$3066),MATCH(ROW($A$7:$A$3066),ROW($A$7:$A$3066)),""),ROWS($B$1:B887)),COLUMNS($A$1:B889))</f>
        <v>#NUM!</v>
      </c>
      <c r="L893" t="e">
        <f t="array" ref="L893">INDEX($A$7:$F$3066,SMALL(IF(COUNTIF($L$5,$H$7:$H$3066)*COUNTIF($L$5,$I$7:$I$3066),MATCH(ROW($A$7:$A$3066),ROW($A$7:$A$3066)),""),ROWS($B$1:C887)),COLUMNS($A$1:C889))</f>
        <v>#NUM!</v>
      </c>
      <c r="M893" t="e">
        <f t="array" ref="M893">INDEX($A$7:$F$3066,SMALL(IF(COUNTIF($L$5,$H$7:$H$3066)*COUNTIF($L$5,$I$7:$I$3066),MATCH(ROW($A$7:$A$3066),ROW($A$7:$A$3066)),""),ROWS($B$1:D887)),COLUMNS($A$1:D889))</f>
        <v>#NUM!</v>
      </c>
      <c r="N893" t="e">
        <f t="array" ref="N893">INDEX($A$7:$F$3066,SMALL(IF(COUNTIF($L$5,$H$7:$H$3066)*COUNTIF($L$5,$I$7:$I$3066),MATCH(ROW($A$7:$A$3066),ROW($A$7:$A$3066)),""),ROWS($B$1:E887)),COLUMNS($A$1:E889))</f>
        <v>#NUM!</v>
      </c>
      <c r="O893" t="e">
        <f t="array" ref="O893">INDEX($A$7:$F$3066,SMALL(IF(COUNTIF($L$5,$H$7:$H$3066)*COUNTIF($L$5,$I$7:$I$3066),MATCH(ROW($A$7:$A$3066),ROW($A$7:$A$3066)),""),ROWS($B$1:F887)),COLUMNS($A$1:F889))</f>
        <v>#NUM!</v>
      </c>
    </row>
    <row r="894" spans="1:15">
      <c r="A894" s="1">
        <f>'ScienceDirect - Initial'!A897</f>
        <v>0</v>
      </c>
      <c r="B894" s="1">
        <f>'ScienceDirect - Initial'!B897</f>
        <v>2019</v>
      </c>
      <c r="C894" s="1" t="str">
        <f>'ScienceDirect - Initial'!C897</f>
        <v>Yan, Dongxue; Cao, Hui</v>
      </c>
      <c r="D894" s="1" t="str">
        <f>'ScienceDirect - Initial'!D897</f>
        <v>The global dynamics for an age-structured tuberculosis transmission model with the exponential progression rate</v>
      </c>
      <c r="E894" s="1" t="str">
        <f>'ScienceDirect - Initial'!E897</f>
        <v>Applied Mathematical Modelling</v>
      </c>
      <c r="F894" s="1">
        <f>'ScienceDirect - Initial'!F897</f>
        <v>0</v>
      </c>
      <c r="H894" s="1">
        <v>0</v>
      </c>
      <c r="I894" s="1">
        <v>0</v>
      </c>
      <c r="J894" t="b">
        <f t="shared" si="13"/>
        <v>1</v>
      </c>
      <c r="K894" t="e">
        <f t="array" ref="K894">INDEX($A$7:$F$3066,SMALL(IF(COUNTIF($L$5,$H$7:$H$3066)*COUNTIF($L$5,$I$7:$I$3066),MATCH(ROW($A$7:$A$3066),ROW($A$7:$A$3066)),""),ROWS($B$1:B888)),COLUMNS($A$1:B890))</f>
        <v>#NUM!</v>
      </c>
      <c r="L894" t="e">
        <f t="array" ref="L894">INDEX($A$7:$F$3066,SMALL(IF(COUNTIF($L$5,$H$7:$H$3066)*COUNTIF($L$5,$I$7:$I$3066),MATCH(ROW($A$7:$A$3066),ROW($A$7:$A$3066)),""),ROWS($B$1:C888)),COLUMNS($A$1:C890))</f>
        <v>#NUM!</v>
      </c>
      <c r="M894" t="e">
        <f t="array" ref="M894">INDEX($A$7:$F$3066,SMALL(IF(COUNTIF($L$5,$H$7:$H$3066)*COUNTIF($L$5,$I$7:$I$3066),MATCH(ROW($A$7:$A$3066),ROW($A$7:$A$3066)),""),ROWS($B$1:D888)),COLUMNS($A$1:D890))</f>
        <v>#NUM!</v>
      </c>
      <c r="N894" t="e">
        <f t="array" ref="N894">INDEX($A$7:$F$3066,SMALL(IF(COUNTIF($L$5,$H$7:$H$3066)*COUNTIF($L$5,$I$7:$I$3066),MATCH(ROW($A$7:$A$3066),ROW($A$7:$A$3066)),""),ROWS($B$1:E888)),COLUMNS($A$1:E890))</f>
        <v>#NUM!</v>
      </c>
      <c r="O894" t="e">
        <f t="array" ref="O894">INDEX($A$7:$F$3066,SMALL(IF(COUNTIF($L$5,$H$7:$H$3066)*COUNTIF($L$5,$I$7:$I$3066),MATCH(ROW($A$7:$A$3066),ROW($A$7:$A$3066)),""),ROWS($B$1:F888)),COLUMNS($A$1:F890))</f>
        <v>#NUM!</v>
      </c>
    </row>
    <row r="895" spans="1:15">
      <c r="A895" s="1">
        <f>'ScienceDirect - Initial'!A898</f>
        <v>0</v>
      </c>
      <c r="B895" s="1">
        <f>'ScienceDirect - Initial'!B898</f>
        <v>2018</v>
      </c>
      <c r="C895" s="1" t="str">
        <f>'ScienceDirect - Initial'!C898</f>
        <v>Johnson, Matthew W.; Griffiths, Roland R.; Hendricks, Peter S.; Henningfield, Jack E.</v>
      </c>
      <c r="D895" s="1" t="str">
        <f>'ScienceDirect - Initial'!D898</f>
        <v>The abuse potential of medical psilocybin according to the 8 factors of the Controlled Substances Act</v>
      </c>
      <c r="E895" s="1" t="str">
        <f>'ScienceDirect - Initial'!E898</f>
        <v>Psychedelics: New Doors, Altered Perceptions</v>
      </c>
      <c r="F895" s="1">
        <f>'ScienceDirect - Initial'!F898</f>
        <v>0</v>
      </c>
      <c r="H895" s="1">
        <v>0</v>
      </c>
      <c r="I895" s="1">
        <v>0</v>
      </c>
      <c r="J895" t="b">
        <f t="shared" si="13"/>
        <v>1</v>
      </c>
      <c r="K895" t="e">
        <f t="array" ref="K895">INDEX($A$7:$F$3066,SMALL(IF(COUNTIF($L$5,$H$7:$H$3066)*COUNTIF($L$5,$I$7:$I$3066),MATCH(ROW($A$7:$A$3066),ROW($A$7:$A$3066)),""),ROWS($B$1:B889)),COLUMNS($A$1:B891))</f>
        <v>#NUM!</v>
      </c>
      <c r="L895" t="e">
        <f t="array" ref="L895">INDEX($A$7:$F$3066,SMALL(IF(COUNTIF($L$5,$H$7:$H$3066)*COUNTIF($L$5,$I$7:$I$3066),MATCH(ROW($A$7:$A$3066),ROW($A$7:$A$3066)),""),ROWS($B$1:C889)),COLUMNS($A$1:C891))</f>
        <v>#NUM!</v>
      </c>
      <c r="M895" t="e">
        <f t="array" ref="M895">INDEX($A$7:$F$3066,SMALL(IF(COUNTIF($L$5,$H$7:$H$3066)*COUNTIF($L$5,$I$7:$I$3066),MATCH(ROW($A$7:$A$3066),ROW($A$7:$A$3066)),""),ROWS($B$1:D889)),COLUMNS($A$1:D891))</f>
        <v>#NUM!</v>
      </c>
      <c r="N895" t="e">
        <f t="array" ref="N895">INDEX($A$7:$F$3066,SMALL(IF(COUNTIF($L$5,$H$7:$H$3066)*COUNTIF($L$5,$I$7:$I$3066),MATCH(ROW($A$7:$A$3066),ROW($A$7:$A$3066)),""),ROWS($B$1:E889)),COLUMNS($A$1:E891))</f>
        <v>#NUM!</v>
      </c>
      <c r="O895" t="e">
        <f t="array" ref="O895">INDEX($A$7:$F$3066,SMALL(IF(COUNTIF($L$5,$H$7:$H$3066)*COUNTIF($L$5,$I$7:$I$3066),MATCH(ROW($A$7:$A$3066),ROW($A$7:$A$3066)),""),ROWS($B$1:F889)),COLUMNS($A$1:F891))</f>
        <v>#NUM!</v>
      </c>
    </row>
    <row r="896" spans="1:15">
      <c r="A896" s="1">
        <f>'ScienceDirect - Initial'!A899</f>
        <v>0</v>
      </c>
      <c r="B896" s="1">
        <f>'ScienceDirect - Initial'!B899</f>
        <v>2006</v>
      </c>
      <c r="C896" s="1" t="str">
        <f>'ScienceDirect - Initial'!C899</f>
        <v>Águas, Ricardo; Gonçalves, Guilherme; Gomes, M Gabriela M</v>
      </c>
      <c r="D896" s="1" t="str">
        <f>'ScienceDirect - Initial'!D899</f>
        <v>Pertussis: increasing disease as a consequence of reducing transmission</v>
      </c>
      <c r="E896" s="1" t="str">
        <f>'ScienceDirect - Initial'!E899</f>
        <v>The Lancet Infectious Diseases</v>
      </c>
      <c r="F896" s="1">
        <f>'ScienceDirect - Initial'!F899</f>
        <v>0</v>
      </c>
      <c r="H896" s="1">
        <v>0</v>
      </c>
      <c r="I896" s="1">
        <v>0</v>
      </c>
      <c r="J896" t="b">
        <f t="shared" si="13"/>
        <v>1</v>
      </c>
      <c r="K896" t="e">
        <f t="array" ref="K896">INDEX($A$7:$F$3066,SMALL(IF(COUNTIF($L$5,$H$7:$H$3066)*COUNTIF($L$5,$I$7:$I$3066),MATCH(ROW($A$7:$A$3066),ROW($A$7:$A$3066)),""),ROWS($B$1:B890)),COLUMNS($A$1:B892))</f>
        <v>#NUM!</v>
      </c>
      <c r="L896" t="e">
        <f t="array" ref="L896">INDEX($A$7:$F$3066,SMALL(IF(COUNTIF($L$5,$H$7:$H$3066)*COUNTIF($L$5,$I$7:$I$3066),MATCH(ROW($A$7:$A$3066),ROW($A$7:$A$3066)),""),ROWS($B$1:C890)),COLUMNS($A$1:C892))</f>
        <v>#NUM!</v>
      </c>
      <c r="M896" t="e">
        <f t="array" ref="M896">INDEX($A$7:$F$3066,SMALL(IF(COUNTIF($L$5,$H$7:$H$3066)*COUNTIF($L$5,$I$7:$I$3066),MATCH(ROW($A$7:$A$3066),ROW($A$7:$A$3066)),""),ROWS($B$1:D890)),COLUMNS($A$1:D892))</f>
        <v>#NUM!</v>
      </c>
      <c r="N896" t="e">
        <f t="array" ref="N896">INDEX($A$7:$F$3066,SMALL(IF(COUNTIF($L$5,$H$7:$H$3066)*COUNTIF($L$5,$I$7:$I$3066),MATCH(ROW($A$7:$A$3066),ROW($A$7:$A$3066)),""),ROWS($B$1:E890)),COLUMNS($A$1:E892))</f>
        <v>#NUM!</v>
      </c>
      <c r="O896" t="e">
        <f t="array" ref="O896">INDEX($A$7:$F$3066,SMALL(IF(COUNTIF($L$5,$H$7:$H$3066)*COUNTIF($L$5,$I$7:$I$3066),MATCH(ROW($A$7:$A$3066),ROW($A$7:$A$3066)),""),ROWS($B$1:F890)),COLUMNS($A$1:F892))</f>
        <v>#NUM!</v>
      </c>
    </row>
    <row r="897" spans="1:15">
      <c r="A897" s="1">
        <f>'ScienceDirect - Initial'!A900</f>
        <v>0</v>
      </c>
      <c r="B897" s="1">
        <f>'ScienceDirect - Initial'!B900</f>
        <v>2020</v>
      </c>
      <c r="C897" s="1" t="str">
        <f>'ScienceDirect - Initial'!C900</f>
        <v>Sial, Omar K.; Parise, Eric M.; Parise, Lyonna F.; Gnecco, Tamara; Bolaños-Guzmán, Carlos A.</v>
      </c>
      <c r="D897" s="1" t="str">
        <f>'ScienceDirect - Initial'!D900</f>
        <v>Ketamine: The final frontier or another depressing end?</v>
      </c>
      <c r="E897" s="1" t="str">
        <f>'ScienceDirect - Initial'!E900</f>
        <v>Behavioural Brain Research</v>
      </c>
      <c r="F897" s="1">
        <f>'ScienceDirect - Initial'!F900</f>
        <v>0</v>
      </c>
      <c r="H897" s="1">
        <v>0</v>
      </c>
      <c r="I897" s="1">
        <v>0</v>
      </c>
      <c r="J897" t="b">
        <f t="shared" si="13"/>
        <v>1</v>
      </c>
      <c r="K897" t="e">
        <f t="array" ref="K897">INDEX($A$7:$F$3066,SMALL(IF(COUNTIF($L$5,$H$7:$H$3066)*COUNTIF($L$5,$I$7:$I$3066),MATCH(ROW($A$7:$A$3066),ROW($A$7:$A$3066)),""),ROWS($B$1:B891)),COLUMNS($A$1:B893))</f>
        <v>#NUM!</v>
      </c>
      <c r="L897" t="e">
        <f t="array" ref="L897">INDEX($A$7:$F$3066,SMALL(IF(COUNTIF($L$5,$H$7:$H$3066)*COUNTIF($L$5,$I$7:$I$3066),MATCH(ROW($A$7:$A$3066),ROW($A$7:$A$3066)),""),ROWS($B$1:C891)),COLUMNS($A$1:C893))</f>
        <v>#NUM!</v>
      </c>
      <c r="M897" t="e">
        <f t="array" ref="M897">INDEX($A$7:$F$3066,SMALL(IF(COUNTIF($L$5,$H$7:$H$3066)*COUNTIF($L$5,$I$7:$I$3066),MATCH(ROW($A$7:$A$3066),ROW($A$7:$A$3066)),""),ROWS($B$1:D891)),COLUMNS($A$1:D893))</f>
        <v>#NUM!</v>
      </c>
      <c r="N897" t="e">
        <f t="array" ref="N897">INDEX($A$7:$F$3066,SMALL(IF(COUNTIF($L$5,$H$7:$H$3066)*COUNTIF($L$5,$I$7:$I$3066),MATCH(ROW($A$7:$A$3066),ROW($A$7:$A$3066)),""),ROWS($B$1:E891)),COLUMNS($A$1:E893))</f>
        <v>#NUM!</v>
      </c>
      <c r="O897" t="e">
        <f t="array" ref="O897">INDEX($A$7:$F$3066,SMALL(IF(COUNTIF($L$5,$H$7:$H$3066)*COUNTIF($L$5,$I$7:$I$3066),MATCH(ROW($A$7:$A$3066),ROW($A$7:$A$3066)),""),ROWS($B$1:F891)),COLUMNS($A$1:F893))</f>
        <v>#NUM!</v>
      </c>
    </row>
    <row r="898" spans="1:15">
      <c r="A898" s="1">
        <f>'ScienceDirect - Initial'!A901</f>
        <v>0</v>
      </c>
      <c r="B898" s="1">
        <f>'ScienceDirect - Initial'!B901</f>
        <v>2013</v>
      </c>
      <c r="C898" s="1" t="str">
        <f>'ScienceDirect - Initial'!C901</f>
        <v>Maney, Donna L.</v>
      </c>
      <c r="D898" s="1" t="str">
        <f>'ScienceDirect - Initial'!D901</f>
        <v>The incentive salience of courtship vocalizations: Hormone-mediated ‘wanting’ in the auditory system</v>
      </c>
      <c r="E898" s="1" t="str">
        <f>'ScienceDirect - Initial'!E901</f>
        <v>Communication Sounds and the Brain: New Directions and Perspectives</v>
      </c>
      <c r="F898" s="1">
        <f>'ScienceDirect - Initial'!F901</f>
        <v>0</v>
      </c>
      <c r="H898" s="1">
        <v>0</v>
      </c>
      <c r="I898" s="1">
        <v>0</v>
      </c>
      <c r="J898" t="b">
        <f t="shared" si="13"/>
        <v>1</v>
      </c>
      <c r="K898" t="e">
        <f t="array" ref="K898">INDEX($A$7:$F$3066,SMALL(IF(COUNTIF($L$5,$H$7:$H$3066)*COUNTIF($L$5,$I$7:$I$3066),MATCH(ROW($A$7:$A$3066),ROW($A$7:$A$3066)),""),ROWS($B$1:B892)),COLUMNS($A$1:B894))</f>
        <v>#NUM!</v>
      </c>
      <c r="L898" t="e">
        <f t="array" ref="L898">INDEX($A$7:$F$3066,SMALL(IF(COUNTIF($L$5,$H$7:$H$3066)*COUNTIF($L$5,$I$7:$I$3066),MATCH(ROW($A$7:$A$3066),ROW($A$7:$A$3066)),""),ROWS($B$1:C892)),COLUMNS($A$1:C894))</f>
        <v>#NUM!</v>
      </c>
      <c r="M898" t="e">
        <f t="array" ref="M898">INDEX($A$7:$F$3066,SMALL(IF(COUNTIF($L$5,$H$7:$H$3066)*COUNTIF($L$5,$I$7:$I$3066),MATCH(ROW($A$7:$A$3066),ROW($A$7:$A$3066)),""),ROWS($B$1:D892)),COLUMNS($A$1:D894))</f>
        <v>#NUM!</v>
      </c>
      <c r="N898" t="e">
        <f t="array" ref="N898">INDEX($A$7:$F$3066,SMALL(IF(COUNTIF($L$5,$H$7:$H$3066)*COUNTIF($L$5,$I$7:$I$3066),MATCH(ROW($A$7:$A$3066),ROW($A$7:$A$3066)),""),ROWS($B$1:E892)),COLUMNS($A$1:E894))</f>
        <v>#NUM!</v>
      </c>
      <c r="O898" t="e">
        <f t="array" ref="O898">INDEX($A$7:$F$3066,SMALL(IF(COUNTIF($L$5,$H$7:$H$3066)*COUNTIF($L$5,$I$7:$I$3066),MATCH(ROW($A$7:$A$3066),ROW($A$7:$A$3066)),""),ROWS($B$1:F892)),COLUMNS($A$1:F894))</f>
        <v>#NUM!</v>
      </c>
    </row>
    <row r="899" spans="1:15">
      <c r="A899" s="1">
        <f>'ScienceDirect - Initial'!A902</f>
        <v>0</v>
      </c>
      <c r="B899" s="1">
        <f>'ScienceDirect - Initial'!B902</f>
        <v>2018</v>
      </c>
      <c r="C899" s="1" t="str">
        <f>'ScienceDirect - Initial'!C902</f>
        <v>Krasinski, Kathryn E.; Graf, Kelly E.; Burke, Chrissina C.</v>
      </c>
      <c r="D899" s="1" t="str">
        <f>'ScienceDirect - Initial'!D902</f>
        <v>From taphonomy to human ecology: Interdisciplinary contributions by Gary Haynes and his colleagues, former students, and friends</v>
      </c>
      <c r="E899" s="1" t="str">
        <f>'ScienceDirect - Initial'!E902</f>
        <v>From Taphonomy to Human Paleoecology: A Commemorative Issue Celebrating the Career of Gary Haynes, INQUA-HABCOM President from 2003-2011</v>
      </c>
      <c r="F899" s="1">
        <f>'ScienceDirect - Initial'!F902</f>
        <v>0</v>
      </c>
      <c r="H899" s="1">
        <v>0</v>
      </c>
      <c r="I899" s="1">
        <v>0</v>
      </c>
      <c r="J899" t="b">
        <f t="shared" si="13"/>
        <v>1</v>
      </c>
      <c r="K899" t="e">
        <f t="array" ref="K899">INDEX($A$7:$F$3066,SMALL(IF(COUNTIF($L$5,$H$7:$H$3066)*COUNTIF($L$5,$I$7:$I$3066),MATCH(ROW($A$7:$A$3066),ROW($A$7:$A$3066)),""),ROWS($B$1:B893)),COLUMNS($A$1:B895))</f>
        <v>#NUM!</v>
      </c>
      <c r="L899" t="e">
        <f t="array" ref="L899">INDEX($A$7:$F$3066,SMALL(IF(COUNTIF($L$5,$H$7:$H$3066)*COUNTIF($L$5,$I$7:$I$3066),MATCH(ROW($A$7:$A$3066),ROW($A$7:$A$3066)),""),ROWS($B$1:C893)),COLUMNS($A$1:C895))</f>
        <v>#NUM!</v>
      </c>
      <c r="M899" t="e">
        <f t="array" ref="M899">INDEX($A$7:$F$3066,SMALL(IF(COUNTIF($L$5,$H$7:$H$3066)*COUNTIF($L$5,$I$7:$I$3066),MATCH(ROW($A$7:$A$3066),ROW($A$7:$A$3066)),""),ROWS($B$1:D893)),COLUMNS($A$1:D895))</f>
        <v>#NUM!</v>
      </c>
      <c r="N899" t="e">
        <f t="array" ref="N899">INDEX($A$7:$F$3066,SMALL(IF(COUNTIF($L$5,$H$7:$H$3066)*COUNTIF($L$5,$I$7:$I$3066),MATCH(ROW($A$7:$A$3066),ROW($A$7:$A$3066)),""),ROWS($B$1:E893)),COLUMNS($A$1:E895))</f>
        <v>#NUM!</v>
      </c>
      <c r="O899" t="e">
        <f t="array" ref="O899">INDEX($A$7:$F$3066,SMALL(IF(COUNTIF($L$5,$H$7:$H$3066)*COUNTIF($L$5,$I$7:$I$3066),MATCH(ROW($A$7:$A$3066),ROW($A$7:$A$3066)),""),ROWS($B$1:F893)),COLUMNS($A$1:F895))</f>
        <v>#NUM!</v>
      </c>
    </row>
    <row r="900" spans="1:15">
      <c r="A900" s="1">
        <f>'ScienceDirect - Initial'!A903</f>
        <v>0</v>
      </c>
      <c r="B900" s="1">
        <f>'ScienceDirect - Initial'!B903</f>
        <v>2017</v>
      </c>
      <c r="C900" s="1" t="str">
        <f>'ScienceDirect - Initial'!C903</f>
        <v>Oakley, Amanda R.; Nelson, Sarah A.; Nickols-Richardson, Sharon M.</v>
      </c>
      <c r="D900" s="1" t="str">
        <f>'ScienceDirect - Initial'!D903</f>
        <v>Peer-Led Culinary Skills Intervention for Adolescents: Pilot Study of the Impact on Knowledge, Attitude, and Self-efficacy</v>
      </c>
      <c r="E900" s="1" t="str">
        <f>'ScienceDirect - Initial'!E903</f>
        <v>Journal of Nutrition Education and Behavior</v>
      </c>
      <c r="F900" s="1">
        <f>'ScienceDirect - Initial'!F903</f>
        <v>0</v>
      </c>
      <c r="H900" s="1">
        <v>0</v>
      </c>
      <c r="I900" s="1">
        <v>0</v>
      </c>
      <c r="J900" t="b">
        <f t="shared" si="13"/>
        <v>1</v>
      </c>
      <c r="K900" t="e">
        <f t="array" ref="K900">INDEX($A$7:$F$3066,SMALL(IF(COUNTIF($L$5,$H$7:$H$3066)*COUNTIF($L$5,$I$7:$I$3066),MATCH(ROW($A$7:$A$3066),ROW($A$7:$A$3066)),""),ROWS($B$1:B894)),COLUMNS($A$1:B896))</f>
        <v>#NUM!</v>
      </c>
      <c r="L900" t="e">
        <f t="array" ref="L900">INDEX($A$7:$F$3066,SMALL(IF(COUNTIF($L$5,$H$7:$H$3066)*COUNTIF($L$5,$I$7:$I$3066),MATCH(ROW($A$7:$A$3066),ROW($A$7:$A$3066)),""),ROWS($B$1:C894)),COLUMNS($A$1:C896))</f>
        <v>#NUM!</v>
      </c>
      <c r="M900" t="e">
        <f t="array" ref="M900">INDEX($A$7:$F$3066,SMALL(IF(COUNTIF($L$5,$H$7:$H$3066)*COUNTIF($L$5,$I$7:$I$3066),MATCH(ROW($A$7:$A$3066),ROW($A$7:$A$3066)),""),ROWS($B$1:D894)),COLUMNS($A$1:D896))</f>
        <v>#NUM!</v>
      </c>
      <c r="N900" t="e">
        <f t="array" ref="N900">INDEX($A$7:$F$3066,SMALL(IF(COUNTIF($L$5,$H$7:$H$3066)*COUNTIF($L$5,$I$7:$I$3066),MATCH(ROW($A$7:$A$3066),ROW($A$7:$A$3066)),""),ROWS($B$1:E894)),COLUMNS($A$1:E896))</f>
        <v>#NUM!</v>
      </c>
      <c r="O900" t="e">
        <f t="array" ref="O900">INDEX($A$7:$F$3066,SMALL(IF(COUNTIF($L$5,$H$7:$H$3066)*COUNTIF($L$5,$I$7:$I$3066),MATCH(ROW($A$7:$A$3066),ROW($A$7:$A$3066)),""),ROWS($B$1:F894)),COLUMNS($A$1:F896))</f>
        <v>#NUM!</v>
      </c>
    </row>
    <row r="901" spans="1:15">
      <c r="A901" s="1">
        <f>'ScienceDirect - Initial'!A904</f>
        <v>0</v>
      </c>
      <c r="B901" s="1">
        <f>'ScienceDirect - Initial'!B904</f>
        <v>2019</v>
      </c>
      <c r="C901" s="1" t="str">
        <f>'ScienceDirect - Initial'!C904</f>
        <v>Gama Dessavre, Adjani; Southall, Emma; Tildesley, Michael J.; Dyson, Louise</v>
      </c>
      <c r="D901" s="1" t="str">
        <f>'ScienceDirect - Initial'!D904</f>
        <v>The problem of detrending when analysing potential indicators of disease elimination</v>
      </c>
      <c r="E901" s="1" t="str">
        <f>'ScienceDirect - Initial'!E904</f>
        <v>Celebrating the 60th Birthday of Professor Philip Maini</v>
      </c>
      <c r="F901" s="1">
        <f>'ScienceDirect - Initial'!F904</f>
        <v>0</v>
      </c>
      <c r="H901" s="1">
        <v>0</v>
      </c>
      <c r="I901" s="1">
        <v>0</v>
      </c>
      <c r="J901" t="b">
        <f t="shared" si="13"/>
        <v>1</v>
      </c>
      <c r="K901" t="e">
        <f t="array" ref="K901">INDEX($A$7:$F$3066,SMALL(IF(COUNTIF($L$5,$H$7:$H$3066)*COUNTIF($L$5,$I$7:$I$3066),MATCH(ROW($A$7:$A$3066),ROW($A$7:$A$3066)),""),ROWS($B$1:B895)),COLUMNS($A$1:B897))</f>
        <v>#NUM!</v>
      </c>
      <c r="L901" t="e">
        <f t="array" ref="L901">INDEX($A$7:$F$3066,SMALL(IF(COUNTIF($L$5,$H$7:$H$3066)*COUNTIF($L$5,$I$7:$I$3066),MATCH(ROW($A$7:$A$3066),ROW($A$7:$A$3066)),""),ROWS($B$1:C895)),COLUMNS($A$1:C897))</f>
        <v>#NUM!</v>
      </c>
      <c r="M901" t="e">
        <f t="array" ref="M901">INDEX($A$7:$F$3066,SMALL(IF(COUNTIF($L$5,$H$7:$H$3066)*COUNTIF($L$5,$I$7:$I$3066),MATCH(ROW($A$7:$A$3066),ROW($A$7:$A$3066)),""),ROWS($B$1:D895)),COLUMNS($A$1:D897))</f>
        <v>#NUM!</v>
      </c>
      <c r="N901" t="e">
        <f t="array" ref="N901">INDEX($A$7:$F$3066,SMALL(IF(COUNTIF($L$5,$H$7:$H$3066)*COUNTIF($L$5,$I$7:$I$3066),MATCH(ROW($A$7:$A$3066),ROW($A$7:$A$3066)),""),ROWS($B$1:E895)),COLUMNS($A$1:E897))</f>
        <v>#NUM!</v>
      </c>
      <c r="O901" t="e">
        <f t="array" ref="O901">INDEX($A$7:$F$3066,SMALL(IF(COUNTIF($L$5,$H$7:$H$3066)*COUNTIF($L$5,$I$7:$I$3066),MATCH(ROW($A$7:$A$3066),ROW($A$7:$A$3066)),""),ROWS($B$1:F895)),COLUMNS($A$1:F897))</f>
        <v>#NUM!</v>
      </c>
    </row>
    <row r="902" spans="1:15">
      <c r="A902" s="1">
        <f>'ScienceDirect - Initial'!A905</f>
        <v>0</v>
      </c>
      <c r="B902" s="1">
        <f>'ScienceDirect - Initial'!B905</f>
        <v>1994</v>
      </c>
      <c r="C902" s="1" t="str">
        <f>'ScienceDirect - Initial'!C905</f>
        <v>Halloran, M.Elizabeth</v>
      </c>
      <c r="D902" s="1" t="str">
        <f>'ScienceDirect - Initial'!D905</f>
        <v>Mycobacterium tuberculosis: just desserts for an ungrateful guest</v>
      </c>
      <c r="E902" s="1" t="str">
        <f>'ScienceDirect - Initial'!E905</f>
        <v>Trends in Ecology &amp; Evolution</v>
      </c>
      <c r="F902" s="1">
        <f>'ScienceDirect - Initial'!F905</f>
        <v>0</v>
      </c>
      <c r="H902" s="1">
        <v>0</v>
      </c>
      <c r="I902" s="1">
        <v>0</v>
      </c>
      <c r="J902" t="b">
        <f t="shared" si="13"/>
        <v>1</v>
      </c>
      <c r="K902" t="e">
        <f t="array" ref="K902">INDEX($A$7:$F$3066,SMALL(IF(COUNTIF($L$5,$H$7:$H$3066)*COUNTIF($L$5,$I$7:$I$3066),MATCH(ROW($A$7:$A$3066),ROW($A$7:$A$3066)),""),ROWS($B$1:B896)),COLUMNS($A$1:B898))</f>
        <v>#NUM!</v>
      </c>
      <c r="L902" t="e">
        <f t="array" ref="L902">INDEX($A$7:$F$3066,SMALL(IF(COUNTIF($L$5,$H$7:$H$3066)*COUNTIF($L$5,$I$7:$I$3066),MATCH(ROW($A$7:$A$3066),ROW($A$7:$A$3066)),""),ROWS($B$1:C896)),COLUMNS($A$1:C898))</f>
        <v>#NUM!</v>
      </c>
      <c r="M902" t="e">
        <f t="array" ref="M902">INDEX($A$7:$F$3066,SMALL(IF(COUNTIF($L$5,$H$7:$H$3066)*COUNTIF($L$5,$I$7:$I$3066),MATCH(ROW($A$7:$A$3066),ROW($A$7:$A$3066)),""),ROWS($B$1:D896)),COLUMNS($A$1:D898))</f>
        <v>#NUM!</v>
      </c>
      <c r="N902" t="e">
        <f t="array" ref="N902">INDEX($A$7:$F$3066,SMALL(IF(COUNTIF($L$5,$H$7:$H$3066)*COUNTIF($L$5,$I$7:$I$3066),MATCH(ROW($A$7:$A$3066),ROW($A$7:$A$3066)),""),ROWS($B$1:E896)),COLUMNS($A$1:E898))</f>
        <v>#NUM!</v>
      </c>
      <c r="O902" t="e">
        <f t="array" ref="O902">INDEX($A$7:$F$3066,SMALL(IF(COUNTIF($L$5,$H$7:$H$3066)*COUNTIF($L$5,$I$7:$I$3066),MATCH(ROW($A$7:$A$3066),ROW($A$7:$A$3066)),""),ROWS($B$1:F896)),COLUMNS($A$1:F898))</f>
        <v>#NUM!</v>
      </c>
    </row>
    <row r="903" spans="1:15">
      <c r="A903" s="1">
        <f>'ScienceDirect - Initial'!A906</f>
        <v>0</v>
      </c>
      <c r="B903" s="1">
        <f>'ScienceDirect - Initial'!B906</f>
        <v>2007</v>
      </c>
      <c r="C903" s="1" t="str">
        <f>'ScienceDirect - Initial'!C906</f>
        <v>Kingdon, David; Hansen, Lars</v>
      </c>
      <c r="D903" s="1" t="str">
        <f>'ScienceDirect - Initial'!D906</f>
        <v>Cognitive therapy for psychosis</v>
      </c>
      <c r="E903" s="1" t="str">
        <f>'ScienceDirect - Initial'!E906</f>
        <v>Community psychiatry Part 2 of 2</v>
      </c>
      <c r="F903" s="1">
        <f>'ScienceDirect - Initial'!F906</f>
        <v>0</v>
      </c>
      <c r="H903" s="1">
        <v>0</v>
      </c>
      <c r="I903" s="1">
        <v>0</v>
      </c>
      <c r="J903" t="b">
        <f t="shared" si="13"/>
        <v>1</v>
      </c>
      <c r="K903" t="e">
        <f t="array" ref="K903">INDEX($A$7:$F$3066,SMALL(IF(COUNTIF($L$5,$H$7:$H$3066)*COUNTIF($L$5,$I$7:$I$3066),MATCH(ROW($A$7:$A$3066),ROW($A$7:$A$3066)),""),ROWS($B$1:B897)),COLUMNS($A$1:B899))</f>
        <v>#NUM!</v>
      </c>
      <c r="L903" t="e">
        <f t="array" ref="L903">INDEX($A$7:$F$3066,SMALL(IF(COUNTIF($L$5,$H$7:$H$3066)*COUNTIF($L$5,$I$7:$I$3066),MATCH(ROW($A$7:$A$3066),ROW($A$7:$A$3066)),""),ROWS($B$1:C897)),COLUMNS($A$1:C899))</f>
        <v>#NUM!</v>
      </c>
      <c r="M903" t="e">
        <f t="array" ref="M903">INDEX($A$7:$F$3066,SMALL(IF(COUNTIF($L$5,$H$7:$H$3066)*COUNTIF($L$5,$I$7:$I$3066),MATCH(ROW($A$7:$A$3066),ROW($A$7:$A$3066)),""),ROWS($B$1:D897)),COLUMNS($A$1:D899))</f>
        <v>#NUM!</v>
      </c>
      <c r="N903" t="e">
        <f t="array" ref="N903">INDEX($A$7:$F$3066,SMALL(IF(COUNTIF($L$5,$H$7:$H$3066)*COUNTIF($L$5,$I$7:$I$3066),MATCH(ROW($A$7:$A$3066),ROW($A$7:$A$3066)),""),ROWS($B$1:E897)),COLUMNS($A$1:E899))</f>
        <v>#NUM!</v>
      </c>
      <c r="O903" t="e">
        <f t="array" ref="O903">INDEX($A$7:$F$3066,SMALL(IF(COUNTIF($L$5,$H$7:$H$3066)*COUNTIF($L$5,$I$7:$I$3066),MATCH(ROW($A$7:$A$3066),ROW($A$7:$A$3066)),""),ROWS($B$1:F897)),COLUMNS($A$1:F899))</f>
        <v>#NUM!</v>
      </c>
    </row>
    <row r="904" spans="1:15">
      <c r="A904" s="1">
        <f>'ScienceDirect - Initial'!A907</f>
        <v>0</v>
      </c>
      <c r="B904" s="1">
        <f>'ScienceDirect - Initial'!B907</f>
        <v>2019</v>
      </c>
      <c r="C904" s="1" t="str">
        <f>'ScienceDirect - Initial'!C907</f>
        <v>Connor, David J.</v>
      </c>
      <c r="D904" s="1" t="str">
        <f>'ScienceDirect - Initial'!D907</f>
        <v>An experimentally-calibrated model of photosynthesis, assimilate partitioning and tuber yield in cassava in response to water supply to assist crop management and improvement</v>
      </c>
      <c r="E904" s="1" t="str">
        <f>'ScienceDirect - Initial'!E907</f>
        <v>Field Crops Research</v>
      </c>
      <c r="F904" s="1">
        <f>'ScienceDirect - Initial'!F907</f>
        <v>0</v>
      </c>
      <c r="H904" s="1">
        <v>0</v>
      </c>
      <c r="I904" s="1">
        <v>0</v>
      </c>
      <c r="J904" t="b">
        <f t="shared" ref="J904:J967" si="14">IF(ISBLANK(I904),FALSE,IF(EXACT(H904, I904),TRUE,FALSE))</f>
        <v>1</v>
      </c>
      <c r="K904" t="e">
        <f t="array" ref="K904">INDEX($A$7:$F$3066,SMALL(IF(COUNTIF($L$5,$H$7:$H$3066)*COUNTIF($L$5,$I$7:$I$3066),MATCH(ROW($A$7:$A$3066),ROW($A$7:$A$3066)),""),ROWS($B$1:B898)),COLUMNS($A$1:B900))</f>
        <v>#NUM!</v>
      </c>
      <c r="L904" t="e">
        <f t="array" ref="L904">INDEX($A$7:$F$3066,SMALL(IF(COUNTIF($L$5,$H$7:$H$3066)*COUNTIF($L$5,$I$7:$I$3066),MATCH(ROW($A$7:$A$3066),ROW($A$7:$A$3066)),""),ROWS($B$1:C898)),COLUMNS($A$1:C900))</f>
        <v>#NUM!</v>
      </c>
      <c r="M904" t="e">
        <f t="array" ref="M904">INDEX($A$7:$F$3066,SMALL(IF(COUNTIF($L$5,$H$7:$H$3066)*COUNTIF($L$5,$I$7:$I$3066),MATCH(ROW($A$7:$A$3066),ROW($A$7:$A$3066)),""),ROWS($B$1:D898)),COLUMNS($A$1:D900))</f>
        <v>#NUM!</v>
      </c>
      <c r="N904" t="e">
        <f t="array" ref="N904">INDEX($A$7:$F$3066,SMALL(IF(COUNTIF($L$5,$H$7:$H$3066)*COUNTIF($L$5,$I$7:$I$3066),MATCH(ROW($A$7:$A$3066),ROW($A$7:$A$3066)),""),ROWS($B$1:E898)),COLUMNS($A$1:E900))</f>
        <v>#NUM!</v>
      </c>
      <c r="O904" t="e">
        <f t="array" ref="O904">INDEX($A$7:$F$3066,SMALL(IF(COUNTIF($L$5,$H$7:$H$3066)*COUNTIF($L$5,$I$7:$I$3066),MATCH(ROW($A$7:$A$3066),ROW($A$7:$A$3066)),""),ROWS($B$1:F898)),COLUMNS($A$1:F900))</f>
        <v>#NUM!</v>
      </c>
    </row>
    <row r="905" spans="1:15">
      <c r="A905" s="1">
        <f>'ScienceDirect - Initial'!A908</f>
        <v>0</v>
      </c>
      <c r="B905" s="1">
        <f>'ScienceDirect - Initial'!B908</f>
        <v>2005</v>
      </c>
      <c r="C905" s="1" t="str">
        <f>'ScienceDirect - Initial'!C908</f>
        <v>Monti, Daniel A.; Yang, Jingduan</v>
      </c>
      <c r="D905" s="1" t="str">
        <f>'ScienceDirect - Initial'!D908</f>
        <v>Complementary medicine in chronic cancer care</v>
      </c>
      <c r="E905" s="1" t="str">
        <f>'ScienceDirect - Initial'!E908</f>
        <v>Supportive Oncology - Palliative Care: 2005</v>
      </c>
      <c r="F905" s="1">
        <f>'ScienceDirect - Initial'!F908</f>
        <v>0</v>
      </c>
      <c r="H905" s="1">
        <v>0</v>
      </c>
      <c r="I905" s="1">
        <v>0</v>
      </c>
      <c r="J905" t="b">
        <f t="shared" si="14"/>
        <v>1</v>
      </c>
      <c r="K905" t="e">
        <f t="array" ref="K905">INDEX($A$7:$F$3066,SMALL(IF(COUNTIF($L$5,$H$7:$H$3066)*COUNTIF($L$5,$I$7:$I$3066),MATCH(ROW($A$7:$A$3066),ROW($A$7:$A$3066)),""),ROWS($B$1:B899)),COLUMNS($A$1:B901))</f>
        <v>#NUM!</v>
      </c>
      <c r="L905" t="e">
        <f t="array" ref="L905">INDEX($A$7:$F$3066,SMALL(IF(COUNTIF($L$5,$H$7:$H$3066)*COUNTIF($L$5,$I$7:$I$3066),MATCH(ROW($A$7:$A$3066),ROW($A$7:$A$3066)),""),ROWS($B$1:C899)),COLUMNS($A$1:C901))</f>
        <v>#NUM!</v>
      </c>
      <c r="M905" t="e">
        <f t="array" ref="M905">INDEX($A$7:$F$3066,SMALL(IF(COUNTIF($L$5,$H$7:$H$3066)*COUNTIF($L$5,$I$7:$I$3066),MATCH(ROW($A$7:$A$3066),ROW($A$7:$A$3066)),""),ROWS($B$1:D899)),COLUMNS($A$1:D901))</f>
        <v>#NUM!</v>
      </c>
      <c r="N905" t="e">
        <f t="array" ref="N905">INDEX($A$7:$F$3066,SMALL(IF(COUNTIF($L$5,$H$7:$H$3066)*COUNTIF($L$5,$I$7:$I$3066),MATCH(ROW($A$7:$A$3066),ROW($A$7:$A$3066)),""),ROWS($B$1:E899)),COLUMNS($A$1:E901))</f>
        <v>#NUM!</v>
      </c>
      <c r="O905" t="e">
        <f t="array" ref="O905">INDEX($A$7:$F$3066,SMALL(IF(COUNTIF($L$5,$H$7:$H$3066)*COUNTIF($L$5,$I$7:$I$3066),MATCH(ROW($A$7:$A$3066),ROW($A$7:$A$3066)),""),ROWS($B$1:F899)),COLUMNS($A$1:F901))</f>
        <v>#NUM!</v>
      </c>
    </row>
    <row r="906" spans="1:15">
      <c r="A906" s="1">
        <f>'ScienceDirect - Initial'!A909</f>
        <v>0</v>
      </c>
      <c r="B906" s="1">
        <f>'ScienceDirect - Initial'!B909</f>
        <v>1992</v>
      </c>
      <c r="C906" s="1" t="str">
        <f>'ScienceDirect - Initial'!C909</f>
        <v>Graff-Radford, Neill R.; Billér, Jose</v>
      </c>
      <c r="D906" s="1" t="str">
        <f>'ScienceDirect - Initial'!D909</f>
        <v>Behavioral Neurology and Stroke</v>
      </c>
      <c r="E906" s="1" t="str">
        <f>'ScienceDirect - Initial'!E909</f>
        <v>The Interface of Psychiatry and Neurology</v>
      </c>
      <c r="F906" s="1">
        <f>'ScienceDirect - Initial'!F909</f>
        <v>0</v>
      </c>
      <c r="H906" s="1">
        <v>0</v>
      </c>
      <c r="I906" s="1">
        <v>0</v>
      </c>
      <c r="J906" t="b">
        <f t="shared" si="14"/>
        <v>1</v>
      </c>
      <c r="K906" t="e">
        <f t="array" ref="K906">INDEX($A$7:$F$3066,SMALL(IF(COUNTIF($L$5,$H$7:$H$3066)*COUNTIF($L$5,$I$7:$I$3066),MATCH(ROW($A$7:$A$3066),ROW($A$7:$A$3066)),""),ROWS($B$1:B900)),COLUMNS($A$1:B902))</f>
        <v>#NUM!</v>
      </c>
      <c r="L906" t="e">
        <f t="array" ref="L906">INDEX($A$7:$F$3066,SMALL(IF(COUNTIF($L$5,$H$7:$H$3066)*COUNTIF($L$5,$I$7:$I$3066),MATCH(ROW($A$7:$A$3066),ROW($A$7:$A$3066)),""),ROWS($B$1:C900)),COLUMNS($A$1:C902))</f>
        <v>#NUM!</v>
      </c>
      <c r="M906" t="e">
        <f t="array" ref="M906">INDEX($A$7:$F$3066,SMALL(IF(COUNTIF($L$5,$H$7:$H$3066)*COUNTIF($L$5,$I$7:$I$3066),MATCH(ROW($A$7:$A$3066),ROW($A$7:$A$3066)),""),ROWS($B$1:D900)),COLUMNS($A$1:D902))</f>
        <v>#NUM!</v>
      </c>
      <c r="N906" t="e">
        <f t="array" ref="N906">INDEX($A$7:$F$3066,SMALL(IF(COUNTIF($L$5,$H$7:$H$3066)*COUNTIF($L$5,$I$7:$I$3066),MATCH(ROW($A$7:$A$3066),ROW($A$7:$A$3066)),""),ROWS($B$1:E900)),COLUMNS($A$1:E902))</f>
        <v>#NUM!</v>
      </c>
      <c r="O906" t="e">
        <f t="array" ref="O906">INDEX($A$7:$F$3066,SMALL(IF(COUNTIF($L$5,$H$7:$H$3066)*COUNTIF($L$5,$I$7:$I$3066),MATCH(ROW($A$7:$A$3066),ROW($A$7:$A$3066)),""),ROWS($B$1:F900)),COLUMNS($A$1:F902))</f>
        <v>#NUM!</v>
      </c>
    </row>
    <row r="907" spans="1:15">
      <c r="A907" s="1">
        <f>'ScienceDirect - Initial'!A910</f>
        <v>0</v>
      </c>
      <c r="B907" s="1">
        <f>'ScienceDirect - Initial'!B910</f>
        <v>2013</v>
      </c>
      <c r="C907" s="1" t="str">
        <f>'ScienceDirect - Initial'!C910</f>
        <v>Phelps, Elizabeth A.; Schiller, Daniela</v>
      </c>
      <c r="D907" s="1" t="str">
        <f>'ScienceDirect - Initial'!D910</f>
        <v>Chapter 9 - Reconsolidation in Humans</v>
      </c>
      <c r="E907" s="1" t="str">
        <f>'ScienceDirect - Initial'!E910</f>
        <v>Memory Reconsolidation</v>
      </c>
      <c r="F907" s="1" t="str">
        <f>'ScienceDirect - Initial'!F910</f>
        <v>978-0-12-386892-3</v>
      </c>
      <c r="H907" s="1">
        <v>0</v>
      </c>
      <c r="I907" s="1">
        <v>0</v>
      </c>
      <c r="J907" t="b">
        <f t="shared" si="14"/>
        <v>1</v>
      </c>
      <c r="K907" t="e">
        <f t="array" ref="K907">INDEX($A$7:$F$3066,SMALL(IF(COUNTIF($L$5,$H$7:$H$3066)*COUNTIF($L$5,$I$7:$I$3066),MATCH(ROW($A$7:$A$3066),ROW($A$7:$A$3066)),""),ROWS($B$1:B901)),COLUMNS($A$1:B903))</f>
        <v>#NUM!</v>
      </c>
      <c r="L907" t="e">
        <f t="array" ref="L907">INDEX($A$7:$F$3066,SMALL(IF(COUNTIF($L$5,$H$7:$H$3066)*COUNTIF($L$5,$I$7:$I$3066),MATCH(ROW($A$7:$A$3066),ROW($A$7:$A$3066)),""),ROWS($B$1:C901)),COLUMNS($A$1:C903))</f>
        <v>#NUM!</v>
      </c>
      <c r="M907" t="e">
        <f t="array" ref="M907">INDEX($A$7:$F$3066,SMALL(IF(COUNTIF($L$5,$H$7:$H$3066)*COUNTIF($L$5,$I$7:$I$3066),MATCH(ROW($A$7:$A$3066),ROW($A$7:$A$3066)),""),ROWS($B$1:D901)),COLUMNS($A$1:D903))</f>
        <v>#NUM!</v>
      </c>
      <c r="N907" t="e">
        <f t="array" ref="N907">INDEX($A$7:$F$3066,SMALL(IF(COUNTIF($L$5,$H$7:$H$3066)*COUNTIF($L$5,$I$7:$I$3066),MATCH(ROW($A$7:$A$3066),ROW($A$7:$A$3066)),""),ROWS($B$1:E901)),COLUMNS($A$1:E903))</f>
        <v>#NUM!</v>
      </c>
      <c r="O907" t="e">
        <f t="array" ref="O907">INDEX($A$7:$F$3066,SMALL(IF(COUNTIF($L$5,$H$7:$H$3066)*COUNTIF($L$5,$I$7:$I$3066),MATCH(ROW($A$7:$A$3066),ROW($A$7:$A$3066)),""),ROWS($B$1:F901)),COLUMNS($A$1:F903))</f>
        <v>#NUM!</v>
      </c>
    </row>
    <row r="908" spans="1:15">
      <c r="A908" s="1">
        <f>'ScienceDirect - Initial'!A911</f>
        <v>0</v>
      </c>
      <c r="B908" s="1">
        <f>'ScienceDirect - Initial'!B911</f>
        <v>1971</v>
      </c>
      <c r="C908" s="1" t="str">
        <f>'ScienceDirect - Initial'!C911</f>
        <v>Frederick, Calvin J.</v>
      </c>
      <c r="D908" s="1" t="str">
        <f>'ScienceDirect - Initial'!D911</f>
        <v>Treatment of a tic by systematic desensitization and massed response evocation</v>
      </c>
      <c r="E908" s="1" t="str">
        <f>'ScienceDirect - Initial'!E911</f>
        <v>Journal of Behavior Therapy and Experimental Psychiatry</v>
      </c>
      <c r="F908" s="1">
        <f>'ScienceDirect - Initial'!F911</f>
        <v>0</v>
      </c>
      <c r="H908" s="1">
        <v>0</v>
      </c>
      <c r="I908" s="1">
        <v>0</v>
      </c>
      <c r="J908" t="b">
        <f t="shared" si="14"/>
        <v>1</v>
      </c>
      <c r="K908" t="e">
        <f t="array" ref="K908">INDEX($A$7:$F$3066,SMALL(IF(COUNTIF($L$5,$H$7:$H$3066)*COUNTIF($L$5,$I$7:$I$3066),MATCH(ROW($A$7:$A$3066),ROW($A$7:$A$3066)),""),ROWS($B$1:B902)),COLUMNS($A$1:B904))</f>
        <v>#NUM!</v>
      </c>
      <c r="L908" t="e">
        <f t="array" ref="L908">INDEX($A$7:$F$3066,SMALL(IF(COUNTIF($L$5,$H$7:$H$3066)*COUNTIF($L$5,$I$7:$I$3066),MATCH(ROW($A$7:$A$3066),ROW($A$7:$A$3066)),""),ROWS($B$1:C902)),COLUMNS($A$1:C904))</f>
        <v>#NUM!</v>
      </c>
      <c r="M908" t="e">
        <f t="array" ref="M908">INDEX($A$7:$F$3066,SMALL(IF(COUNTIF($L$5,$H$7:$H$3066)*COUNTIF($L$5,$I$7:$I$3066),MATCH(ROW($A$7:$A$3066),ROW($A$7:$A$3066)),""),ROWS($B$1:D902)),COLUMNS($A$1:D904))</f>
        <v>#NUM!</v>
      </c>
      <c r="N908" t="e">
        <f t="array" ref="N908">INDEX($A$7:$F$3066,SMALL(IF(COUNTIF($L$5,$H$7:$H$3066)*COUNTIF($L$5,$I$7:$I$3066),MATCH(ROW($A$7:$A$3066),ROW($A$7:$A$3066)),""),ROWS($B$1:E902)),COLUMNS($A$1:E904))</f>
        <v>#NUM!</v>
      </c>
      <c r="O908" t="e">
        <f t="array" ref="O908">INDEX($A$7:$F$3066,SMALL(IF(COUNTIF($L$5,$H$7:$H$3066)*COUNTIF($L$5,$I$7:$I$3066),MATCH(ROW($A$7:$A$3066),ROW($A$7:$A$3066)),""),ROWS($B$1:F902)),COLUMNS($A$1:F904))</f>
        <v>#NUM!</v>
      </c>
    </row>
    <row r="909" spans="1:15">
      <c r="A909" s="1">
        <f>'ScienceDirect - Initial'!A912</f>
        <v>0</v>
      </c>
      <c r="B909" s="1">
        <f>'ScienceDirect - Initial'!B912</f>
        <v>2002</v>
      </c>
      <c r="C909" s="1" t="str">
        <f>'ScienceDirect - Initial'!C912</f>
        <v>Harvey, Brian H; Jonker, Lucy P; Brand, Linda; Heenop, Marietha; Stein, Dan J</v>
      </c>
      <c r="D909" s="1" t="str">
        <f>'ScienceDirect - Initial'!D912</f>
        <v>NMDA receptor involvement in imipramine withdrawal-associated effects on swim stress, GABA levels and NMDA receptor binding in rat hippocampus</v>
      </c>
      <c r="E909" s="1" t="str">
        <f>'ScienceDirect - Initial'!E912</f>
        <v>Life Sciences</v>
      </c>
      <c r="F909" s="1">
        <f>'ScienceDirect - Initial'!F912</f>
        <v>0</v>
      </c>
      <c r="H909" s="1">
        <v>0</v>
      </c>
      <c r="I909" s="1">
        <v>0</v>
      </c>
      <c r="J909" t="b">
        <f t="shared" si="14"/>
        <v>1</v>
      </c>
      <c r="K909" t="e">
        <f t="array" ref="K909">INDEX($A$7:$F$3066,SMALL(IF(COUNTIF($L$5,$H$7:$H$3066)*COUNTIF($L$5,$I$7:$I$3066),MATCH(ROW($A$7:$A$3066),ROW($A$7:$A$3066)),""),ROWS($B$1:B903)),COLUMNS($A$1:B905))</f>
        <v>#NUM!</v>
      </c>
      <c r="L909" t="e">
        <f t="array" ref="L909">INDEX($A$7:$F$3066,SMALL(IF(COUNTIF($L$5,$H$7:$H$3066)*COUNTIF($L$5,$I$7:$I$3066),MATCH(ROW($A$7:$A$3066),ROW($A$7:$A$3066)),""),ROWS($B$1:C903)),COLUMNS($A$1:C905))</f>
        <v>#NUM!</v>
      </c>
      <c r="M909" t="e">
        <f t="array" ref="M909">INDEX($A$7:$F$3066,SMALL(IF(COUNTIF($L$5,$H$7:$H$3066)*COUNTIF($L$5,$I$7:$I$3066),MATCH(ROW($A$7:$A$3066),ROW($A$7:$A$3066)),""),ROWS($B$1:D903)),COLUMNS($A$1:D905))</f>
        <v>#NUM!</v>
      </c>
      <c r="N909" t="e">
        <f t="array" ref="N909">INDEX($A$7:$F$3066,SMALL(IF(COUNTIF($L$5,$H$7:$H$3066)*COUNTIF($L$5,$I$7:$I$3066),MATCH(ROW($A$7:$A$3066),ROW($A$7:$A$3066)),""),ROWS($B$1:E903)),COLUMNS($A$1:E905))</f>
        <v>#NUM!</v>
      </c>
      <c r="O909" t="e">
        <f t="array" ref="O909">INDEX($A$7:$F$3066,SMALL(IF(COUNTIF($L$5,$H$7:$H$3066)*COUNTIF($L$5,$I$7:$I$3066),MATCH(ROW($A$7:$A$3066),ROW($A$7:$A$3066)),""),ROWS($B$1:F903)),COLUMNS($A$1:F905))</f>
        <v>#NUM!</v>
      </c>
    </row>
    <row r="910" spans="1:15">
      <c r="A910" s="1">
        <f>'ScienceDirect - Initial'!A913</f>
        <v>0</v>
      </c>
      <c r="B910" s="1">
        <f>'ScienceDirect - Initial'!B913</f>
        <v>1980</v>
      </c>
      <c r="C910" s="1" t="str">
        <f>'ScienceDirect - Initial'!C913</f>
        <v>Barlow, David H.; Mavissakalian, Matig R.; Schofield, Linda D.</v>
      </c>
      <c r="D910" s="1" t="str">
        <f>'ScienceDirect - Initial'!D913</f>
        <v>Patterns of desynchrony in agoraphobia: A preliminary report</v>
      </c>
      <c r="E910" s="1" t="str">
        <f>'ScienceDirect - Initial'!E913</f>
        <v>Behaviour Research and Therapy</v>
      </c>
      <c r="F910" s="1">
        <f>'ScienceDirect - Initial'!F913</f>
        <v>0</v>
      </c>
      <c r="H910" s="1">
        <v>0</v>
      </c>
      <c r="I910" s="1">
        <v>0</v>
      </c>
      <c r="J910" t="b">
        <f t="shared" si="14"/>
        <v>1</v>
      </c>
      <c r="K910" t="e">
        <f t="array" ref="K910">INDEX($A$7:$F$3066,SMALL(IF(COUNTIF($L$5,$H$7:$H$3066)*COUNTIF($L$5,$I$7:$I$3066),MATCH(ROW($A$7:$A$3066),ROW($A$7:$A$3066)),""),ROWS($B$1:B904)),COLUMNS($A$1:B906))</f>
        <v>#NUM!</v>
      </c>
      <c r="L910" t="e">
        <f t="array" ref="L910">INDEX($A$7:$F$3066,SMALL(IF(COUNTIF($L$5,$H$7:$H$3066)*COUNTIF($L$5,$I$7:$I$3066),MATCH(ROW($A$7:$A$3066),ROW($A$7:$A$3066)),""),ROWS($B$1:C904)),COLUMNS($A$1:C906))</f>
        <v>#NUM!</v>
      </c>
      <c r="M910" t="e">
        <f t="array" ref="M910">INDEX($A$7:$F$3066,SMALL(IF(COUNTIF($L$5,$H$7:$H$3066)*COUNTIF($L$5,$I$7:$I$3066),MATCH(ROW($A$7:$A$3066),ROW($A$7:$A$3066)),""),ROWS($B$1:D904)),COLUMNS($A$1:D906))</f>
        <v>#NUM!</v>
      </c>
      <c r="N910" t="e">
        <f t="array" ref="N910">INDEX($A$7:$F$3066,SMALL(IF(COUNTIF($L$5,$H$7:$H$3066)*COUNTIF($L$5,$I$7:$I$3066),MATCH(ROW($A$7:$A$3066),ROW($A$7:$A$3066)),""),ROWS($B$1:E904)),COLUMNS($A$1:E906))</f>
        <v>#NUM!</v>
      </c>
      <c r="O910" t="e">
        <f t="array" ref="O910">INDEX($A$7:$F$3066,SMALL(IF(COUNTIF($L$5,$H$7:$H$3066)*COUNTIF($L$5,$I$7:$I$3066),MATCH(ROW($A$7:$A$3066),ROW($A$7:$A$3066)),""),ROWS($B$1:F904)),COLUMNS($A$1:F906))</f>
        <v>#NUM!</v>
      </c>
    </row>
    <row r="911" spans="1:15">
      <c r="A911" s="1">
        <f>'ScienceDirect - Initial'!A914</f>
        <v>0</v>
      </c>
      <c r="B911" s="1">
        <f>'ScienceDirect - Initial'!B914</f>
        <v>2018</v>
      </c>
      <c r="C911" s="1" t="str">
        <f>'ScienceDirect - Initial'!C914</f>
        <v>Nagatani, Takashi; Ichinose, Genki; Tainaka, Kei-ichi</v>
      </c>
      <c r="D911" s="1" t="str">
        <f>'ScienceDirect - Initial'!D914</f>
        <v>Metapopulation model for rock–paper–scissors game: Mutation affects paradoxical impacts</v>
      </c>
      <c r="E911" s="1" t="str">
        <f>'ScienceDirect - Initial'!E914</f>
        <v>Journal of Theoretical Biology</v>
      </c>
      <c r="F911" s="1">
        <f>'ScienceDirect - Initial'!F914</f>
        <v>0</v>
      </c>
      <c r="H911" s="1">
        <v>0</v>
      </c>
      <c r="I911" s="1">
        <v>0</v>
      </c>
      <c r="J911" t="b">
        <f t="shared" si="14"/>
        <v>1</v>
      </c>
      <c r="K911" t="e">
        <f t="array" ref="K911">INDEX($A$7:$F$3066,SMALL(IF(COUNTIF($L$5,$H$7:$H$3066)*COUNTIF($L$5,$I$7:$I$3066),MATCH(ROW($A$7:$A$3066),ROW($A$7:$A$3066)),""),ROWS($B$1:B905)),COLUMNS($A$1:B907))</f>
        <v>#NUM!</v>
      </c>
      <c r="L911" t="e">
        <f t="array" ref="L911">INDEX($A$7:$F$3066,SMALL(IF(COUNTIF($L$5,$H$7:$H$3066)*COUNTIF($L$5,$I$7:$I$3066),MATCH(ROW($A$7:$A$3066),ROW($A$7:$A$3066)),""),ROWS($B$1:C905)),COLUMNS($A$1:C907))</f>
        <v>#NUM!</v>
      </c>
      <c r="M911" t="e">
        <f t="array" ref="M911">INDEX($A$7:$F$3066,SMALL(IF(COUNTIF($L$5,$H$7:$H$3066)*COUNTIF($L$5,$I$7:$I$3066),MATCH(ROW($A$7:$A$3066),ROW($A$7:$A$3066)),""),ROWS($B$1:D905)),COLUMNS($A$1:D907))</f>
        <v>#NUM!</v>
      </c>
      <c r="N911" t="e">
        <f t="array" ref="N911">INDEX($A$7:$F$3066,SMALL(IF(COUNTIF($L$5,$H$7:$H$3066)*COUNTIF($L$5,$I$7:$I$3066),MATCH(ROW($A$7:$A$3066),ROW($A$7:$A$3066)),""),ROWS($B$1:E905)),COLUMNS($A$1:E907))</f>
        <v>#NUM!</v>
      </c>
      <c r="O911" t="e">
        <f t="array" ref="O911">INDEX($A$7:$F$3066,SMALL(IF(COUNTIF($L$5,$H$7:$H$3066)*COUNTIF($L$5,$I$7:$I$3066),MATCH(ROW($A$7:$A$3066),ROW($A$7:$A$3066)),""),ROWS($B$1:F905)),COLUMNS($A$1:F907))</f>
        <v>#NUM!</v>
      </c>
    </row>
    <row r="912" spans="1:15">
      <c r="A912" s="1">
        <f>'ScienceDirect - Initial'!A915</f>
        <v>0</v>
      </c>
      <c r="B912" s="1">
        <f>'ScienceDirect - Initial'!B915</f>
        <v>2006</v>
      </c>
      <c r="C912" s="1" t="str">
        <f>'ScienceDirect - Initial'!C915</f>
        <v>Xiao, Zhuangwei; Lee, Tatia; Zhang, John X.; Wu, Qiulin; Wu, Renhua; Weng, Xuchu; Hu, Xiaoping</v>
      </c>
      <c r="D912" s="1" t="str">
        <f>'ScienceDirect - Initial'!D915</f>
        <v>Thirsty heroin addicts show different fMRI activations when exposed to water-related and drug-related cues</v>
      </c>
      <c r="E912" s="1" t="str">
        <f>'ScienceDirect - Initial'!E915</f>
        <v>Drug and Alcohol Dependence</v>
      </c>
      <c r="F912" s="1">
        <f>'ScienceDirect - Initial'!F915</f>
        <v>0</v>
      </c>
      <c r="H912" s="1">
        <v>0</v>
      </c>
      <c r="I912" s="1">
        <v>0</v>
      </c>
      <c r="J912" t="b">
        <f t="shared" si="14"/>
        <v>1</v>
      </c>
      <c r="K912" t="e">
        <f t="array" ref="K912">INDEX($A$7:$F$3066,SMALL(IF(COUNTIF($L$5,$H$7:$H$3066)*COUNTIF($L$5,$I$7:$I$3066),MATCH(ROW($A$7:$A$3066),ROW($A$7:$A$3066)),""),ROWS($B$1:B906)),COLUMNS($A$1:B908))</f>
        <v>#NUM!</v>
      </c>
      <c r="L912" t="e">
        <f t="array" ref="L912">INDEX($A$7:$F$3066,SMALL(IF(COUNTIF($L$5,$H$7:$H$3066)*COUNTIF($L$5,$I$7:$I$3066),MATCH(ROW($A$7:$A$3066),ROW($A$7:$A$3066)),""),ROWS($B$1:C906)),COLUMNS($A$1:C908))</f>
        <v>#NUM!</v>
      </c>
      <c r="M912" t="e">
        <f t="array" ref="M912">INDEX($A$7:$F$3066,SMALL(IF(COUNTIF($L$5,$H$7:$H$3066)*COUNTIF($L$5,$I$7:$I$3066),MATCH(ROW($A$7:$A$3066),ROW($A$7:$A$3066)),""),ROWS($B$1:D906)),COLUMNS($A$1:D908))</f>
        <v>#NUM!</v>
      </c>
      <c r="N912" t="e">
        <f t="array" ref="N912">INDEX($A$7:$F$3066,SMALL(IF(COUNTIF($L$5,$H$7:$H$3066)*COUNTIF($L$5,$I$7:$I$3066),MATCH(ROW($A$7:$A$3066),ROW($A$7:$A$3066)),""),ROWS($B$1:E906)),COLUMNS($A$1:E908))</f>
        <v>#NUM!</v>
      </c>
      <c r="O912" t="e">
        <f t="array" ref="O912">INDEX($A$7:$F$3066,SMALL(IF(COUNTIF($L$5,$H$7:$H$3066)*COUNTIF($L$5,$I$7:$I$3066),MATCH(ROW($A$7:$A$3066),ROW($A$7:$A$3066)),""),ROWS($B$1:F906)),COLUMNS($A$1:F908))</f>
        <v>#NUM!</v>
      </c>
    </row>
    <row r="913" spans="1:15">
      <c r="A913" s="1">
        <f>'ScienceDirect - Initial'!A916</f>
        <v>0</v>
      </c>
      <c r="B913" s="1">
        <f>'ScienceDirect - Initial'!B916</f>
        <v>2019</v>
      </c>
      <c r="C913" s="1" t="str">
        <f>'ScienceDirect - Initial'!C916</f>
        <v>Muenks, Elizabeth; Hamilton, Jessica</v>
      </c>
      <c r="D913" s="1" t="str">
        <f>'ScienceDirect - Initial'!D916</f>
        <v>Implementation of Caregiver Distress Screening</v>
      </c>
      <c r="E913" s="1" t="str">
        <f>'ScienceDirect - Initial'!E916</f>
        <v>Biology of Blood and Marrow Transplantation</v>
      </c>
      <c r="F913" s="1">
        <f>'ScienceDirect - Initial'!F916</f>
        <v>0</v>
      </c>
      <c r="H913" s="1">
        <v>0</v>
      </c>
      <c r="I913" s="1">
        <v>0</v>
      </c>
      <c r="J913" t="b">
        <f t="shared" si="14"/>
        <v>1</v>
      </c>
      <c r="K913" t="e">
        <f t="array" ref="K913">INDEX($A$7:$F$3066,SMALL(IF(COUNTIF($L$5,$H$7:$H$3066)*COUNTIF($L$5,$I$7:$I$3066),MATCH(ROW($A$7:$A$3066),ROW($A$7:$A$3066)),""),ROWS($B$1:B907)),COLUMNS($A$1:B909))</f>
        <v>#NUM!</v>
      </c>
      <c r="L913" t="e">
        <f t="array" ref="L913">INDEX($A$7:$F$3066,SMALL(IF(COUNTIF($L$5,$H$7:$H$3066)*COUNTIF($L$5,$I$7:$I$3066),MATCH(ROW($A$7:$A$3066),ROW($A$7:$A$3066)),""),ROWS($B$1:C907)),COLUMNS($A$1:C909))</f>
        <v>#NUM!</v>
      </c>
      <c r="M913" t="e">
        <f t="array" ref="M913">INDEX($A$7:$F$3066,SMALL(IF(COUNTIF($L$5,$H$7:$H$3066)*COUNTIF($L$5,$I$7:$I$3066),MATCH(ROW($A$7:$A$3066),ROW($A$7:$A$3066)),""),ROWS($B$1:D907)),COLUMNS($A$1:D909))</f>
        <v>#NUM!</v>
      </c>
      <c r="N913" t="e">
        <f t="array" ref="N913">INDEX($A$7:$F$3066,SMALL(IF(COUNTIF($L$5,$H$7:$H$3066)*COUNTIF($L$5,$I$7:$I$3066),MATCH(ROW($A$7:$A$3066),ROW($A$7:$A$3066)),""),ROWS($B$1:E907)),COLUMNS($A$1:E909))</f>
        <v>#NUM!</v>
      </c>
      <c r="O913" t="e">
        <f t="array" ref="O913">INDEX($A$7:$F$3066,SMALL(IF(COUNTIF($L$5,$H$7:$H$3066)*COUNTIF($L$5,$I$7:$I$3066),MATCH(ROW($A$7:$A$3066),ROW($A$7:$A$3066)),""),ROWS($B$1:F907)),COLUMNS($A$1:F909))</f>
        <v>#NUM!</v>
      </c>
    </row>
    <row r="914" spans="1:15">
      <c r="A914" s="1">
        <f>'ScienceDirect - Initial'!A917</f>
        <v>0</v>
      </c>
      <c r="B914" s="1">
        <f>'ScienceDirect - Initial'!B917</f>
        <v>2012</v>
      </c>
      <c r="C914" s="1" t="str">
        <f>'ScienceDirect - Initial'!C917</f>
        <v>McGregor, Iain S.; Bowen, Michael T.</v>
      </c>
      <c r="D914" s="1" t="str">
        <f>'ScienceDirect - Initial'!D917</f>
        <v>Breaking the loop: Oxytocin as a potential treatment for drug addiction</v>
      </c>
      <c r="E914" s="1" t="str">
        <f>'ScienceDirect - Initial'!E917</f>
        <v>Oxytocin, Vasopressin and Social Behavior</v>
      </c>
      <c r="F914" s="1">
        <f>'ScienceDirect - Initial'!F917</f>
        <v>0</v>
      </c>
      <c r="H914" s="1">
        <v>0</v>
      </c>
      <c r="I914" s="1">
        <v>0</v>
      </c>
      <c r="J914" t="b">
        <f t="shared" si="14"/>
        <v>1</v>
      </c>
      <c r="K914" t="e">
        <f t="array" ref="K914">INDEX($A$7:$F$3066,SMALL(IF(COUNTIF($L$5,$H$7:$H$3066)*COUNTIF($L$5,$I$7:$I$3066),MATCH(ROW($A$7:$A$3066),ROW($A$7:$A$3066)),""),ROWS($B$1:B908)),COLUMNS($A$1:B910))</f>
        <v>#NUM!</v>
      </c>
      <c r="L914" t="e">
        <f t="array" ref="L914">INDEX($A$7:$F$3066,SMALL(IF(COUNTIF($L$5,$H$7:$H$3066)*COUNTIF($L$5,$I$7:$I$3066),MATCH(ROW($A$7:$A$3066),ROW($A$7:$A$3066)),""),ROWS($B$1:C908)),COLUMNS($A$1:C910))</f>
        <v>#NUM!</v>
      </c>
      <c r="M914" t="e">
        <f t="array" ref="M914">INDEX($A$7:$F$3066,SMALL(IF(COUNTIF($L$5,$H$7:$H$3066)*COUNTIF($L$5,$I$7:$I$3066),MATCH(ROW($A$7:$A$3066),ROW($A$7:$A$3066)),""),ROWS($B$1:D908)),COLUMNS($A$1:D910))</f>
        <v>#NUM!</v>
      </c>
      <c r="N914" t="e">
        <f t="array" ref="N914">INDEX($A$7:$F$3066,SMALL(IF(COUNTIF($L$5,$H$7:$H$3066)*COUNTIF($L$5,$I$7:$I$3066),MATCH(ROW($A$7:$A$3066),ROW($A$7:$A$3066)),""),ROWS($B$1:E908)),COLUMNS($A$1:E910))</f>
        <v>#NUM!</v>
      </c>
      <c r="O914" t="e">
        <f t="array" ref="O914">INDEX($A$7:$F$3066,SMALL(IF(COUNTIF($L$5,$H$7:$H$3066)*COUNTIF($L$5,$I$7:$I$3066),MATCH(ROW($A$7:$A$3066),ROW($A$7:$A$3066)),""),ROWS($B$1:F908)),COLUMNS($A$1:F910))</f>
        <v>#NUM!</v>
      </c>
    </row>
    <row r="915" spans="1:15">
      <c r="A915" s="1">
        <f>'ScienceDirect - Initial'!A918</f>
        <v>0</v>
      </c>
      <c r="B915" s="1">
        <f>'ScienceDirect - Initial'!B918</f>
        <v>2019</v>
      </c>
      <c r="C915" s="1" t="str">
        <f>'ScienceDirect - Initial'!C918</f>
        <v>French, Jr., John B.; Converse, Sarah J.; Austin, Jane E.</v>
      </c>
      <c r="D915" s="1" t="str">
        <f>'ScienceDirect - Initial'!D918</f>
        <v>Chapter 1 - Whooping Cranes Past and Present</v>
      </c>
      <c r="E915" s="1" t="str">
        <f>'ScienceDirect - Initial'!E918</f>
        <v>Whooping Cranes: Biology and Conservation</v>
      </c>
      <c r="F915" s="1" t="str">
        <f>'ScienceDirect - Initial'!F918</f>
        <v>978-0-12-803555-9</v>
      </c>
      <c r="H915" s="1">
        <v>0</v>
      </c>
      <c r="I915" s="1">
        <v>0</v>
      </c>
      <c r="J915" t="b">
        <f t="shared" si="14"/>
        <v>1</v>
      </c>
      <c r="K915" t="e">
        <f t="array" ref="K915">INDEX($A$7:$F$3066,SMALL(IF(COUNTIF($L$5,$H$7:$H$3066)*COUNTIF($L$5,$I$7:$I$3066),MATCH(ROW($A$7:$A$3066),ROW($A$7:$A$3066)),""),ROWS($B$1:B909)),COLUMNS($A$1:B911))</f>
        <v>#NUM!</v>
      </c>
      <c r="L915" t="e">
        <f t="array" ref="L915">INDEX($A$7:$F$3066,SMALL(IF(COUNTIF($L$5,$H$7:$H$3066)*COUNTIF($L$5,$I$7:$I$3066),MATCH(ROW($A$7:$A$3066),ROW($A$7:$A$3066)),""),ROWS($B$1:C909)),COLUMNS($A$1:C911))</f>
        <v>#NUM!</v>
      </c>
      <c r="M915" t="e">
        <f t="array" ref="M915">INDEX($A$7:$F$3066,SMALL(IF(COUNTIF($L$5,$H$7:$H$3066)*COUNTIF($L$5,$I$7:$I$3066),MATCH(ROW($A$7:$A$3066),ROW($A$7:$A$3066)),""),ROWS($B$1:D909)),COLUMNS($A$1:D911))</f>
        <v>#NUM!</v>
      </c>
      <c r="N915" t="e">
        <f t="array" ref="N915">INDEX($A$7:$F$3066,SMALL(IF(COUNTIF($L$5,$H$7:$H$3066)*COUNTIF($L$5,$I$7:$I$3066),MATCH(ROW($A$7:$A$3066),ROW($A$7:$A$3066)),""),ROWS($B$1:E909)),COLUMNS($A$1:E911))</f>
        <v>#NUM!</v>
      </c>
      <c r="O915" t="e">
        <f t="array" ref="O915">INDEX($A$7:$F$3066,SMALL(IF(COUNTIF($L$5,$H$7:$H$3066)*COUNTIF($L$5,$I$7:$I$3066),MATCH(ROW($A$7:$A$3066),ROW($A$7:$A$3066)),""),ROWS($B$1:F909)),COLUMNS($A$1:F911))</f>
        <v>#NUM!</v>
      </c>
    </row>
    <row r="916" spans="1:15">
      <c r="A916" s="1">
        <f>'ScienceDirect - Initial'!A919</f>
        <v>0</v>
      </c>
      <c r="B916" s="1">
        <f>'ScienceDirect - Initial'!B919</f>
        <v>2018</v>
      </c>
      <c r="C916" s="1" t="str">
        <f>'ScienceDirect - Initial'!C919</f>
        <v>Van Gorder, Robert A.; Krause, Andrew L.; Brosa Planella, Ferran; Burton, Abigail M.</v>
      </c>
      <c r="D916" s="1" t="str">
        <f>'ScienceDirect - Initial'!D919</f>
        <v>Coupled complex Ginzburg–Landau systems with saturable nonlinearity and asymmetric cross-phase modulation</v>
      </c>
      <c r="E916" s="1" t="str">
        <f>'ScienceDirect - Initial'!E919</f>
        <v>Annals of Physics</v>
      </c>
      <c r="F916" s="1">
        <f>'ScienceDirect - Initial'!F919</f>
        <v>0</v>
      </c>
      <c r="H916" s="1">
        <v>0</v>
      </c>
      <c r="I916" s="1">
        <v>0</v>
      </c>
      <c r="J916" t="b">
        <f t="shared" si="14"/>
        <v>1</v>
      </c>
      <c r="K916" t="e">
        <f t="array" ref="K916">INDEX($A$7:$F$3066,SMALL(IF(COUNTIF($L$5,$H$7:$H$3066)*COUNTIF($L$5,$I$7:$I$3066),MATCH(ROW($A$7:$A$3066),ROW($A$7:$A$3066)),""),ROWS($B$1:B910)),COLUMNS($A$1:B912))</f>
        <v>#NUM!</v>
      </c>
      <c r="L916" t="e">
        <f t="array" ref="L916">INDEX($A$7:$F$3066,SMALL(IF(COUNTIF($L$5,$H$7:$H$3066)*COUNTIF($L$5,$I$7:$I$3066),MATCH(ROW($A$7:$A$3066),ROW($A$7:$A$3066)),""),ROWS($B$1:C910)),COLUMNS($A$1:C912))</f>
        <v>#NUM!</v>
      </c>
      <c r="M916" t="e">
        <f t="array" ref="M916">INDEX($A$7:$F$3066,SMALL(IF(COUNTIF($L$5,$H$7:$H$3066)*COUNTIF($L$5,$I$7:$I$3066),MATCH(ROW($A$7:$A$3066),ROW($A$7:$A$3066)),""),ROWS($B$1:D910)),COLUMNS($A$1:D912))</f>
        <v>#NUM!</v>
      </c>
      <c r="N916" t="e">
        <f t="array" ref="N916">INDEX($A$7:$F$3066,SMALL(IF(COUNTIF($L$5,$H$7:$H$3066)*COUNTIF($L$5,$I$7:$I$3066),MATCH(ROW($A$7:$A$3066),ROW($A$7:$A$3066)),""),ROWS($B$1:E910)),COLUMNS($A$1:E912))</f>
        <v>#NUM!</v>
      </c>
      <c r="O916" t="e">
        <f t="array" ref="O916">INDEX($A$7:$F$3066,SMALL(IF(COUNTIF($L$5,$H$7:$H$3066)*COUNTIF($L$5,$I$7:$I$3066),MATCH(ROW($A$7:$A$3066),ROW($A$7:$A$3066)),""),ROWS($B$1:F910)),COLUMNS($A$1:F912))</f>
        <v>#NUM!</v>
      </c>
    </row>
    <row r="917" spans="1:15">
      <c r="A917" s="1">
        <f>'ScienceDirect - Initial'!A920</f>
        <v>0</v>
      </c>
      <c r="B917" s="1">
        <f>'ScienceDirect - Initial'!B920</f>
        <v>2019</v>
      </c>
      <c r="C917" s="1" t="str">
        <f>'ScienceDirect - Initial'!C920</f>
        <v>Bao, Xiaohua; Jin, Zhiyang; Cui, Hongzhi; Chen, Xiangsheng; Xie, Xiongyao</v>
      </c>
      <c r="D917" s="1" t="str">
        <f>'ScienceDirect - Initial'!D920</f>
        <v>Soil liquefaction mitigation in geotechnical engineering: An overview of recently developed methods</v>
      </c>
      <c r="E917" s="1" t="str">
        <f>'ScienceDirect - Initial'!E920</f>
        <v>Soil Dynamics and Earthquake Engineering</v>
      </c>
      <c r="F917" s="1">
        <f>'ScienceDirect - Initial'!F920</f>
        <v>0</v>
      </c>
      <c r="H917" s="1">
        <v>0</v>
      </c>
      <c r="I917" s="1">
        <v>0</v>
      </c>
      <c r="J917" t="b">
        <f t="shared" si="14"/>
        <v>1</v>
      </c>
      <c r="K917" t="e">
        <f t="array" ref="K917">INDEX($A$7:$F$3066,SMALL(IF(COUNTIF($L$5,$H$7:$H$3066)*COUNTIF($L$5,$I$7:$I$3066),MATCH(ROW($A$7:$A$3066),ROW($A$7:$A$3066)),""),ROWS($B$1:B911)),COLUMNS($A$1:B913))</f>
        <v>#NUM!</v>
      </c>
      <c r="L917" t="e">
        <f t="array" ref="L917">INDEX($A$7:$F$3066,SMALL(IF(COUNTIF($L$5,$H$7:$H$3066)*COUNTIF($L$5,$I$7:$I$3066),MATCH(ROW($A$7:$A$3066),ROW($A$7:$A$3066)),""),ROWS($B$1:C911)),COLUMNS($A$1:C913))</f>
        <v>#NUM!</v>
      </c>
      <c r="M917" t="e">
        <f t="array" ref="M917">INDEX($A$7:$F$3066,SMALL(IF(COUNTIF($L$5,$H$7:$H$3066)*COUNTIF($L$5,$I$7:$I$3066),MATCH(ROW($A$7:$A$3066),ROW($A$7:$A$3066)),""),ROWS($B$1:D911)),COLUMNS($A$1:D913))</f>
        <v>#NUM!</v>
      </c>
      <c r="N917" t="e">
        <f t="array" ref="N917">INDEX($A$7:$F$3066,SMALL(IF(COUNTIF($L$5,$H$7:$H$3066)*COUNTIF($L$5,$I$7:$I$3066),MATCH(ROW($A$7:$A$3066),ROW($A$7:$A$3066)),""),ROWS($B$1:E911)),COLUMNS($A$1:E913))</f>
        <v>#NUM!</v>
      </c>
      <c r="O917" t="e">
        <f t="array" ref="O917">INDEX($A$7:$F$3066,SMALL(IF(COUNTIF($L$5,$H$7:$H$3066)*COUNTIF($L$5,$I$7:$I$3066),MATCH(ROW($A$7:$A$3066),ROW($A$7:$A$3066)),""),ROWS($B$1:F911)),COLUMNS($A$1:F913))</f>
        <v>#NUM!</v>
      </c>
    </row>
    <row r="918" spans="1:15">
      <c r="A918" s="1">
        <f>'ScienceDirect - Initial'!A921</f>
        <v>0</v>
      </c>
      <c r="B918" s="1">
        <f>'ScienceDirect - Initial'!B921</f>
        <v>1981</v>
      </c>
      <c r="C918" s="1" t="str">
        <f>'ScienceDirect - Initial'!C921</f>
        <v>Rovee-Collier, Carolyn K.; Enright, Mary; Lucas, Debora; Fagen, Jeffrey W.; Gekoski, Marcy J.</v>
      </c>
      <c r="D918" s="1" t="str">
        <f>'ScienceDirect - Initial'!D921</f>
        <v>The forgetting of newly acquired and reactivated memories of 3-month-old infants</v>
      </c>
      <c r="E918" s="1" t="str">
        <f>'ScienceDirect - Initial'!E921</f>
        <v>Infant Behavior and Development</v>
      </c>
      <c r="F918" s="1">
        <f>'ScienceDirect - Initial'!F921</f>
        <v>0</v>
      </c>
      <c r="H918" s="1">
        <v>0</v>
      </c>
      <c r="I918" s="1">
        <v>0</v>
      </c>
      <c r="J918" t="b">
        <f t="shared" si="14"/>
        <v>1</v>
      </c>
      <c r="K918" t="e">
        <f t="array" ref="K918">INDEX($A$7:$F$3066,SMALL(IF(COUNTIF($L$5,$H$7:$H$3066)*COUNTIF($L$5,$I$7:$I$3066),MATCH(ROW($A$7:$A$3066),ROW($A$7:$A$3066)),""),ROWS($B$1:B912)),COLUMNS($A$1:B914))</f>
        <v>#NUM!</v>
      </c>
      <c r="L918" t="e">
        <f t="array" ref="L918">INDEX($A$7:$F$3066,SMALL(IF(COUNTIF($L$5,$H$7:$H$3066)*COUNTIF($L$5,$I$7:$I$3066),MATCH(ROW($A$7:$A$3066),ROW($A$7:$A$3066)),""),ROWS($B$1:C912)),COLUMNS($A$1:C914))</f>
        <v>#NUM!</v>
      </c>
      <c r="M918" t="e">
        <f t="array" ref="M918">INDEX($A$7:$F$3066,SMALL(IF(COUNTIF($L$5,$H$7:$H$3066)*COUNTIF($L$5,$I$7:$I$3066),MATCH(ROW($A$7:$A$3066),ROW($A$7:$A$3066)),""),ROWS($B$1:D912)),COLUMNS($A$1:D914))</f>
        <v>#NUM!</v>
      </c>
      <c r="N918" t="e">
        <f t="array" ref="N918">INDEX($A$7:$F$3066,SMALL(IF(COUNTIF($L$5,$H$7:$H$3066)*COUNTIF($L$5,$I$7:$I$3066),MATCH(ROW($A$7:$A$3066),ROW($A$7:$A$3066)),""),ROWS($B$1:E912)),COLUMNS($A$1:E914))</f>
        <v>#NUM!</v>
      </c>
      <c r="O918" t="e">
        <f t="array" ref="O918">INDEX($A$7:$F$3066,SMALL(IF(COUNTIF($L$5,$H$7:$H$3066)*COUNTIF($L$5,$I$7:$I$3066),MATCH(ROW($A$7:$A$3066),ROW($A$7:$A$3066)),""),ROWS($B$1:F912)),COLUMNS($A$1:F914))</f>
        <v>#NUM!</v>
      </c>
    </row>
    <row r="919" spans="1:15">
      <c r="A919" s="1">
        <f>'ScienceDirect - Initial'!A922</f>
        <v>0</v>
      </c>
      <c r="B919" s="1">
        <f>'ScienceDirect - Initial'!B922</f>
        <v>1996</v>
      </c>
      <c r="C919" s="1" t="str">
        <f>'ScienceDirect - Initial'!C922</f>
        <v>Purcell, David W.; Campos, Peter E.; Perilla, Julia L.</v>
      </c>
      <c r="D919" s="1" t="str">
        <f>'ScienceDirect - Initial'!D922</f>
        <v>Therapy with lesbians and gay men: A cognitive behavioral perspective</v>
      </c>
      <c r="E919" s="1" t="str">
        <f>'ScienceDirect - Initial'!E922</f>
        <v>Cognitive and Behavioral Practice</v>
      </c>
      <c r="F919" s="1">
        <f>'ScienceDirect - Initial'!F922</f>
        <v>0</v>
      </c>
      <c r="H919" s="1">
        <v>0</v>
      </c>
      <c r="I919" s="1">
        <v>0</v>
      </c>
      <c r="J919" t="b">
        <f t="shared" si="14"/>
        <v>1</v>
      </c>
      <c r="K919" t="e">
        <f t="array" ref="K919">INDEX($A$7:$F$3066,SMALL(IF(COUNTIF($L$5,$H$7:$H$3066)*COUNTIF($L$5,$I$7:$I$3066),MATCH(ROW($A$7:$A$3066),ROW($A$7:$A$3066)),""),ROWS($B$1:B913)),COLUMNS($A$1:B915))</f>
        <v>#NUM!</v>
      </c>
      <c r="L919" t="e">
        <f t="array" ref="L919">INDEX($A$7:$F$3066,SMALL(IF(COUNTIF($L$5,$H$7:$H$3066)*COUNTIF($L$5,$I$7:$I$3066),MATCH(ROW($A$7:$A$3066),ROW($A$7:$A$3066)),""),ROWS($B$1:C913)),COLUMNS($A$1:C915))</f>
        <v>#NUM!</v>
      </c>
      <c r="M919" t="e">
        <f t="array" ref="M919">INDEX($A$7:$F$3066,SMALL(IF(COUNTIF($L$5,$H$7:$H$3066)*COUNTIF($L$5,$I$7:$I$3066),MATCH(ROW($A$7:$A$3066),ROW($A$7:$A$3066)),""),ROWS($B$1:D913)),COLUMNS($A$1:D915))</f>
        <v>#NUM!</v>
      </c>
      <c r="N919" t="e">
        <f t="array" ref="N919">INDEX($A$7:$F$3066,SMALL(IF(COUNTIF($L$5,$H$7:$H$3066)*COUNTIF($L$5,$I$7:$I$3066),MATCH(ROW($A$7:$A$3066),ROW($A$7:$A$3066)),""),ROWS($B$1:E913)),COLUMNS($A$1:E915))</f>
        <v>#NUM!</v>
      </c>
      <c r="O919" t="e">
        <f t="array" ref="O919">INDEX($A$7:$F$3066,SMALL(IF(COUNTIF($L$5,$H$7:$H$3066)*COUNTIF($L$5,$I$7:$I$3066),MATCH(ROW($A$7:$A$3066),ROW($A$7:$A$3066)),""),ROWS($B$1:F913)),COLUMNS($A$1:F915))</f>
        <v>#NUM!</v>
      </c>
    </row>
    <row r="920" spans="1:15">
      <c r="A920" s="1">
        <f>'ScienceDirect - Initial'!A923</f>
        <v>0</v>
      </c>
      <c r="B920" s="1">
        <f>'ScienceDirect - Initial'!B923</f>
        <v>2020</v>
      </c>
      <c r="C920" s="1" t="str">
        <f>'ScienceDirect - Initial'!C923</f>
        <v>Bigelow, Ann E.</v>
      </c>
      <c r="D920" s="1" t="str">
        <f>'ScienceDirect - Initial'!D923</f>
        <v>Self-knowledge☆</v>
      </c>
      <c r="E920" s="1" t="str">
        <f>'ScienceDirect - Initial'!E923</f>
        <v>Encyclopedia of Infant and Early Childhood Development (Second Edition)</v>
      </c>
      <c r="F920" s="1" t="str">
        <f>'ScienceDirect - Initial'!F923</f>
        <v>978-0-12-816511-9</v>
      </c>
      <c r="H920" s="1">
        <v>0</v>
      </c>
      <c r="I920" s="1">
        <v>0</v>
      </c>
      <c r="J920" t="b">
        <f t="shared" si="14"/>
        <v>1</v>
      </c>
      <c r="K920" t="e">
        <f t="array" ref="K920">INDEX($A$7:$F$3066,SMALL(IF(COUNTIF($L$5,$H$7:$H$3066)*COUNTIF($L$5,$I$7:$I$3066),MATCH(ROW($A$7:$A$3066),ROW($A$7:$A$3066)),""),ROWS($B$1:B914)),COLUMNS($A$1:B916))</f>
        <v>#NUM!</v>
      </c>
      <c r="L920" t="e">
        <f t="array" ref="L920">INDEX($A$7:$F$3066,SMALL(IF(COUNTIF($L$5,$H$7:$H$3066)*COUNTIF($L$5,$I$7:$I$3066),MATCH(ROW($A$7:$A$3066),ROW($A$7:$A$3066)),""),ROWS($B$1:C914)),COLUMNS($A$1:C916))</f>
        <v>#NUM!</v>
      </c>
      <c r="M920" t="e">
        <f t="array" ref="M920">INDEX($A$7:$F$3066,SMALL(IF(COUNTIF($L$5,$H$7:$H$3066)*COUNTIF($L$5,$I$7:$I$3066),MATCH(ROW($A$7:$A$3066),ROW($A$7:$A$3066)),""),ROWS($B$1:D914)),COLUMNS($A$1:D916))</f>
        <v>#NUM!</v>
      </c>
      <c r="N920" t="e">
        <f t="array" ref="N920">INDEX($A$7:$F$3066,SMALL(IF(COUNTIF($L$5,$H$7:$H$3066)*COUNTIF($L$5,$I$7:$I$3066),MATCH(ROW($A$7:$A$3066),ROW($A$7:$A$3066)),""),ROWS($B$1:E914)),COLUMNS($A$1:E916))</f>
        <v>#NUM!</v>
      </c>
      <c r="O920" t="e">
        <f t="array" ref="O920">INDEX($A$7:$F$3066,SMALL(IF(COUNTIF($L$5,$H$7:$H$3066)*COUNTIF($L$5,$I$7:$I$3066),MATCH(ROW($A$7:$A$3066),ROW($A$7:$A$3066)),""),ROWS($B$1:F914)),COLUMNS($A$1:F916))</f>
        <v>#NUM!</v>
      </c>
    </row>
    <row r="921" spans="1:15">
      <c r="A921" s="1">
        <f>'ScienceDirect - Initial'!A924</f>
        <v>0</v>
      </c>
      <c r="B921" s="1">
        <f>'ScienceDirect - Initial'!B924</f>
        <v>2015</v>
      </c>
      <c r="C921" s="1" t="str">
        <f>'ScienceDirect - Initial'!C924</f>
        <v>Popovici, Jean; Ménard, Didier</v>
      </c>
      <c r="D921" s="1" t="str">
        <f>'ScienceDirect - Initial'!D924</f>
        <v>Challenges in Antimalarial Drug Treatment for Vivax Malaria Control</v>
      </c>
      <c r="E921" s="1" t="str">
        <f>'ScienceDirect - Initial'!E924</f>
        <v>Trends in Molecular Medicine</v>
      </c>
      <c r="F921" s="1">
        <f>'ScienceDirect - Initial'!F924</f>
        <v>0</v>
      </c>
      <c r="H921" s="1">
        <v>0</v>
      </c>
      <c r="I921" s="1">
        <v>0</v>
      </c>
      <c r="J921" t="b">
        <f t="shared" si="14"/>
        <v>1</v>
      </c>
      <c r="K921" t="e">
        <f t="array" ref="K921">INDEX($A$7:$F$3066,SMALL(IF(COUNTIF($L$5,$H$7:$H$3066)*COUNTIF($L$5,$I$7:$I$3066),MATCH(ROW($A$7:$A$3066),ROW($A$7:$A$3066)),""),ROWS($B$1:B915)),COLUMNS($A$1:B917))</f>
        <v>#NUM!</v>
      </c>
      <c r="L921" t="e">
        <f t="array" ref="L921">INDEX($A$7:$F$3066,SMALL(IF(COUNTIF($L$5,$H$7:$H$3066)*COUNTIF($L$5,$I$7:$I$3066),MATCH(ROW($A$7:$A$3066),ROW($A$7:$A$3066)),""),ROWS($B$1:C915)),COLUMNS($A$1:C917))</f>
        <v>#NUM!</v>
      </c>
      <c r="M921" t="e">
        <f t="array" ref="M921">INDEX($A$7:$F$3066,SMALL(IF(COUNTIF($L$5,$H$7:$H$3066)*COUNTIF($L$5,$I$7:$I$3066),MATCH(ROW($A$7:$A$3066),ROW($A$7:$A$3066)),""),ROWS($B$1:D915)),COLUMNS($A$1:D917))</f>
        <v>#NUM!</v>
      </c>
      <c r="N921" t="e">
        <f t="array" ref="N921">INDEX($A$7:$F$3066,SMALL(IF(COUNTIF($L$5,$H$7:$H$3066)*COUNTIF($L$5,$I$7:$I$3066),MATCH(ROW($A$7:$A$3066),ROW($A$7:$A$3066)),""),ROWS($B$1:E915)),COLUMNS($A$1:E917))</f>
        <v>#NUM!</v>
      </c>
      <c r="O921" t="e">
        <f t="array" ref="O921">INDEX($A$7:$F$3066,SMALL(IF(COUNTIF($L$5,$H$7:$H$3066)*COUNTIF($L$5,$I$7:$I$3066),MATCH(ROW($A$7:$A$3066),ROW($A$7:$A$3066)),""),ROWS($B$1:F915)),COLUMNS($A$1:F917))</f>
        <v>#NUM!</v>
      </c>
    </row>
    <row r="922" spans="1:15">
      <c r="A922" s="1">
        <f>'ScienceDirect - Initial'!A925</f>
        <v>0</v>
      </c>
      <c r="B922" s="1">
        <f>'ScienceDirect - Initial'!B925</f>
        <v>2019</v>
      </c>
      <c r="C922" s="1" t="str">
        <f>'ScienceDirect - Initial'!C925</f>
        <v>Niemiller, Matthew L.; Taylor, Steven J.; Slay, Michael E.; Hobbs III, Horton H.</v>
      </c>
      <c r="D922" s="1" t="str">
        <f>'ScienceDirect - Initial'!D925</f>
        <v>Chapter 19 - Biodiversity in the United States and Canada</v>
      </c>
      <c r="E922" s="1" t="str">
        <f>'ScienceDirect - Initial'!E925</f>
        <v>Encyclopedia of Caves (Third Edition)</v>
      </c>
      <c r="F922" s="1" t="str">
        <f>'ScienceDirect - Initial'!F925</f>
        <v>978-0-12-814124-3</v>
      </c>
      <c r="H922" s="1">
        <v>0</v>
      </c>
      <c r="I922" s="1">
        <v>0</v>
      </c>
      <c r="J922" t="b">
        <f t="shared" si="14"/>
        <v>1</v>
      </c>
      <c r="K922" t="e">
        <f t="array" ref="K922">INDEX($A$7:$F$3066,SMALL(IF(COUNTIF($L$5,$H$7:$H$3066)*COUNTIF($L$5,$I$7:$I$3066),MATCH(ROW($A$7:$A$3066),ROW($A$7:$A$3066)),""),ROWS($B$1:B916)),COLUMNS($A$1:B918))</f>
        <v>#NUM!</v>
      </c>
      <c r="L922" t="e">
        <f t="array" ref="L922">INDEX($A$7:$F$3066,SMALL(IF(COUNTIF($L$5,$H$7:$H$3066)*COUNTIF($L$5,$I$7:$I$3066),MATCH(ROW($A$7:$A$3066),ROW($A$7:$A$3066)),""),ROWS($B$1:C916)),COLUMNS($A$1:C918))</f>
        <v>#NUM!</v>
      </c>
      <c r="M922" t="e">
        <f t="array" ref="M922">INDEX($A$7:$F$3066,SMALL(IF(COUNTIF($L$5,$H$7:$H$3066)*COUNTIF($L$5,$I$7:$I$3066),MATCH(ROW($A$7:$A$3066),ROW($A$7:$A$3066)),""),ROWS($B$1:D916)),COLUMNS($A$1:D918))</f>
        <v>#NUM!</v>
      </c>
      <c r="N922" t="e">
        <f t="array" ref="N922">INDEX($A$7:$F$3066,SMALL(IF(COUNTIF($L$5,$H$7:$H$3066)*COUNTIF($L$5,$I$7:$I$3066),MATCH(ROW($A$7:$A$3066),ROW($A$7:$A$3066)),""),ROWS($B$1:E916)),COLUMNS($A$1:E918))</f>
        <v>#NUM!</v>
      </c>
      <c r="O922" t="e">
        <f t="array" ref="O922">INDEX($A$7:$F$3066,SMALL(IF(COUNTIF($L$5,$H$7:$H$3066)*COUNTIF($L$5,$I$7:$I$3066),MATCH(ROW($A$7:$A$3066),ROW($A$7:$A$3066)),""),ROWS($B$1:F916)),COLUMNS($A$1:F918))</f>
        <v>#NUM!</v>
      </c>
    </row>
    <row r="923" spans="1:15">
      <c r="A923" s="1">
        <f>'ScienceDirect - Initial'!A926</f>
        <v>0</v>
      </c>
      <c r="B923" s="1">
        <f>'ScienceDirect - Initial'!B926</f>
        <v>2019</v>
      </c>
      <c r="C923" s="1" t="str">
        <f>'ScienceDirect - Initial'!C926</f>
        <v>Sabe, M.; Kashef, H.; Gironi, C.; Sentissi, O.</v>
      </c>
      <c r="D923" s="1" t="str">
        <f>'ScienceDirect - Initial'!D926</f>
        <v>Zolpidem stimulant effect: Induced mania case report and systematic review of cases</v>
      </c>
      <c r="E923" s="1" t="str">
        <f>'ScienceDirect - Initial'!E926</f>
        <v>Progress in Neuro-Psychopharmacology and Biological Psychiatry</v>
      </c>
      <c r="F923" s="1">
        <f>'ScienceDirect - Initial'!F926</f>
        <v>0</v>
      </c>
      <c r="H923" s="1">
        <v>0</v>
      </c>
      <c r="I923" s="1">
        <v>0</v>
      </c>
      <c r="J923" t="b">
        <f t="shared" si="14"/>
        <v>1</v>
      </c>
      <c r="K923" t="e">
        <f t="array" ref="K923">INDEX($A$7:$F$3066,SMALL(IF(COUNTIF($L$5,$H$7:$H$3066)*COUNTIF($L$5,$I$7:$I$3066),MATCH(ROW($A$7:$A$3066),ROW($A$7:$A$3066)),""),ROWS($B$1:B917)),COLUMNS($A$1:B919))</f>
        <v>#NUM!</v>
      </c>
      <c r="L923" t="e">
        <f t="array" ref="L923">INDEX($A$7:$F$3066,SMALL(IF(COUNTIF($L$5,$H$7:$H$3066)*COUNTIF($L$5,$I$7:$I$3066),MATCH(ROW($A$7:$A$3066),ROW($A$7:$A$3066)),""),ROWS($B$1:C917)),COLUMNS($A$1:C919))</f>
        <v>#NUM!</v>
      </c>
      <c r="M923" t="e">
        <f t="array" ref="M923">INDEX($A$7:$F$3066,SMALL(IF(COUNTIF($L$5,$H$7:$H$3066)*COUNTIF($L$5,$I$7:$I$3066),MATCH(ROW($A$7:$A$3066),ROW($A$7:$A$3066)),""),ROWS($B$1:D917)),COLUMNS($A$1:D919))</f>
        <v>#NUM!</v>
      </c>
      <c r="N923" t="e">
        <f t="array" ref="N923">INDEX($A$7:$F$3066,SMALL(IF(COUNTIF($L$5,$H$7:$H$3066)*COUNTIF($L$5,$I$7:$I$3066),MATCH(ROW($A$7:$A$3066),ROW($A$7:$A$3066)),""),ROWS($B$1:E917)),COLUMNS($A$1:E919))</f>
        <v>#NUM!</v>
      </c>
      <c r="O923" t="e">
        <f t="array" ref="O923">INDEX($A$7:$F$3066,SMALL(IF(COUNTIF($L$5,$H$7:$H$3066)*COUNTIF($L$5,$I$7:$I$3066),MATCH(ROW($A$7:$A$3066),ROW($A$7:$A$3066)),""),ROWS($B$1:F917)),COLUMNS($A$1:F919))</f>
        <v>#NUM!</v>
      </c>
    </row>
    <row r="924" spans="1:15">
      <c r="A924" s="1">
        <f>'ScienceDirect - Initial'!A927</f>
        <v>0</v>
      </c>
      <c r="B924" s="1">
        <f>'ScienceDirect - Initial'!B927</f>
        <v>2017</v>
      </c>
      <c r="C924" s="1" t="str">
        <f>'ScienceDirect - Initial'!C927</f>
        <v>Lundström, Niklas L.P.; Zhang, Hong; Brännström, Åke</v>
      </c>
      <c r="D924" s="1" t="str">
        <f>'ScienceDirect - Initial'!D927</f>
        <v>Pareto-efficient biological pest control enable high efficacy at small costs</v>
      </c>
      <c r="E924" s="1" t="str">
        <f>'ScienceDirect - Initial'!E927</f>
        <v>Ecological Modelling</v>
      </c>
      <c r="F924" s="1">
        <f>'ScienceDirect - Initial'!F927</f>
        <v>0</v>
      </c>
      <c r="H924" s="1">
        <v>0</v>
      </c>
      <c r="I924" s="1">
        <v>0</v>
      </c>
      <c r="J924" t="b">
        <f t="shared" si="14"/>
        <v>1</v>
      </c>
      <c r="K924" t="e">
        <f t="array" ref="K924">INDEX($A$7:$F$3066,SMALL(IF(COUNTIF($L$5,$H$7:$H$3066)*COUNTIF($L$5,$I$7:$I$3066),MATCH(ROW($A$7:$A$3066),ROW($A$7:$A$3066)),""),ROWS($B$1:B918)),COLUMNS($A$1:B920))</f>
        <v>#NUM!</v>
      </c>
      <c r="L924" t="e">
        <f t="array" ref="L924">INDEX($A$7:$F$3066,SMALL(IF(COUNTIF($L$5,$H$7:$H$3066)*COUNTIF($L$5,$I$7:$I$3066),MATCH(ROW($A$7:$A$3066),ROW($A$7:$A$3066)),""),ROWS($B$1:C918)),COLUMNS($A$1:C920))</f>
        <v>#NUM!</v>
      </c>
      <c r="M924" t="e">
        <f t="array" ref="M924">INDEX($A$7:$F$3066,SMALL(IF(COUNTIF($L$5,$H$7:$H$3066)*COUNTIF($L$5,$I$7:$I$3066),MATCH(ROW($A$7:$A$3066),ROW($A$7:$A$3066)),""),ROWS($B$1:D918)),COLUMNS($A$1:D920))</f>
        <v>#NUM!</v>
      </c>
      <c r="N924" t="e">
        <f t="array" ref="N924">INDEX($A$7:$F$3066,SMALL(IF(COUNTIF($L$5,$H$7:$H$3066)*COUNTIF($L$5,$I$7:$I$3066),MATCH(ROW($A$7:$A$3066),ROW($A$7:$A$3066)),""),ROWS($B$1:E918)),COLUMNS($A$1:E920))</f>
        <v>#NUM!</v>
      </c>
      <c r="O924" t="e">
        <f t="array" ref="O924">INDEX($A$7:$F$3066,SMALL(IF(COUNTIF($L$5,$H$7:$H$3066)*COUNTIF($L$5,$I$7:$I$3066),MATCH(ROW($A$7:$A$3066),ROW($A$7:$A$3066)),""),ROWS($B$1:F918)),COLUMNS($A$1:F920))</f>
        <v>#NUM!</v>
      </c>
    </row>
    <row r="925" spans="1:15">
      <c r="A925" s="1">
        <f>'ScienceDirect - Initial'!A928</f>
        <v>0</v>
      </c>
      <c r="B925" s="1">
        <f>'ScienceDirect - Initial'!B928</f>
        <v>2003</v>
      </c>
      <c r="C925" s="1" t="str">
        <f>'ScienceDirect - Initial'!C928</f>
        <v>Sweatt, J. David</v>
      </c>
      <c r="D925" s="1" t="str">
        <f>'ScienceDirect - Initial'!D928</f>
        <v>Chapter 1 - Introduction: The Basics of Psychological Learning and Memory Theory</v>
      </c>
      <c r="E925" s="1" t="str">
        <f>'ScienceDirect - Initial'!E928</f>
        <v>Mechanisms of Memory</v>
      </c>
      <c r="F925" s="1" t="str">
        <f>'ScienceDirect - Initial'!F928</f>
        <v>978-0-12-678957-7</v>
      </c>
      <c r="H925" s="1">
        <v>0</v>
      </c>
      <c r="I925" s="1">
        <v>0</v>
      </c>
      <c r="J925" t="b">
        <f t="shared" si="14"/>
        <v>1</v>
      </c>
      <c r="K925" t="e">
        <f t="array" ref="K925">INDEX($A$7:$F$3066,SMALL(IF(COUNTIF($L$5,$H$7:$H$3066)*COUNTIF($L$5,$I$7:$I$3066),MATCH(ROW($A$7:$A$3066),ROW($A$7:$A$3066)),""),ROWS($B$1:B919)),COLUMNS($A$1:B921))</f>
        <v>#NUM!</v>
      </c>
      <c r="L925" t="e">
        <f t="array" ref="L925">INDEX($A$7:$F$3066,SMALL(IF(COUNTIF($L$5,$H$7:$H$3066)*COUNTIF($L$5,$I$7:$I$3066),MATCH(ROW($A$7:$A$3066),ROW($A$7:$A$3066)),""),ROWS($B$1:C919)),COLUMNS($A$1:C921))</f>
        <v>#NUM!</v>
      </c>
      <c r="M925" t="e">
        <f t="array" ref="M925">INDEX($A$7:$F$3066,SMALL(IF(COUNTIF($L$5,$H$7:$H$3066)*COUNTIF($L$5,$I$7:$I$3066),MATCH(ROW($A$7:$A$3066),ROW($A$7:$A$3066)),""),ROWS($B$1:D919)),COLUMNS($A$1:D921))</f>
        <v>#NUM!</v>
      </c>
      <c r="N925" t="e">
        <f t="array" ref="N925">INDEX($A$7:$F$3066,SMALL(IF(COUNTIF($L$5,$H$7:$H$3066)*COUNTIF($L$5,$I$7:$I$3066),MATCH(ROW($A$7:$A$3066),ROW($A$7:$A$3066)),""),ROWS($B$1:E919)),COLUMNS($A$1:E921))</f>
        <v>#NUM!</v>
      </c>
      <c r="O925" t="e">
        <f t="array" ref="O925">INDEX($A$7:$F$3066,SMALL(IF(COUNTIF($L$5,$H$7:$H$3066)*COUNTIF($L$5,$I$7:$I$3066),MATCH(ROW($A$7:$A$3066),ROW($A$7:$A$3066)),""),ROWS($B$1:F919)),COLUMNS($A$1:F921))</f>
        <v>#NUM!</v>
      </c>
    </row>
    <row r="926" spans="1:15">
      <c r="A926" s="1">
        <f>'ScienceDirect - Initial'!A929</f>
        <v>0</v>
      </c>
      <c r="B926" s="1">
        <f>'ScienceDirect - Initial'!B929</f>
        <v>1982</v>
      </c>
      <c r="C926" s="1" t="str">
        <f>'ScienceDirect - Initial'!C929</f>
        <v>Mitchell, Denis; Fish, Robert C.; Calica, David R.</v>
      </c>
      <c r="D926" s="1" t="str">
        <f>'ScienceDirect - Initial'!D929</f>
        <v>Rats respond for food in the presence of free food: How free is the “free” food?</v>
      </c>
      <c r="E926" s="1" t="str">
        <f>'ScienceDirect - Initial'!E929</f>
        <v>Learning and Motivation</v>
      </c>
      <c r="F926" s="1">
        <f>'ScienceDirect - Initial'!F929</f>
        <v>0</v>
      </c>
      <c r="H926" s="1">
        <v>0</v>
      </c>
      <c r="I926" s="1">
        <v>0</v>
      </c>
      <c r="J926" t="b">
        <f t="shared" si="14"/>
        <v>1</v>
      </c>
      <c r="K926" t="e">
        <f t="array" ref="K926">INDEX($A$7:$F$3066,SMALL(IF(COUNTIF($L$5,$H$7:$H$3066)*COUNTIF($L$5,$I$7:$I$3066),MATCH(ROW($A$7:$A$3066),ROW($A$7:$A$3066)),""),ROWS($B$1:B920)),COLUMNS($A$1:B922))</f>
        <v>#NUM!</v>
      </c>
      <c r="L926" t="e">
        <f t="array" ref="L926">INDEX($A$7:$F$3066,SMALL(IF(COUNTIF($L$5,$H$7:$H$3066)*COUNTIF($L$5,$I$7:$I$3066),MATCH(ROW($A$7:$A$3066),ROW($A$7:$A$3066)),""),ROWS($B$1:C920)),COLUMNS($A$1:C922))</f>
        <v>#NUM!</v>
      </c>
      <c r="M926" t="e">
        <f t="array" ref="M926">INDEX($A$7:$F$3066,SMALL(IF(COUNTIF($L$5,$H$7:$H$3066)*COUNTIF($L$5,$I$7:$I$3066),MATCH(ROW($A$7:$A$3066),ROW($A$7:$A$3066)),""),ROWS($B$1:D920)),COLUMNS($A$1:D922))</f>
        <v>#NUM!</v>
      </c>
      <c r="N926" t="e">
        <f t="array" ref="N926">INDEX($A$7:$F$3066,SMALL(IF(COUNTIF($L$5,$H$7:$H$3066)*COUNTIF($L$5,$I$7:$I$3066),MATCH(ROW($A$7:$A$3066),ROW($A$7:$A$3066)),""),ROWS($B$1:E920)),COLUMNS($A$1:E922))</f>
        <v>#NUM!</v>
      </c>
      <c r="O926" t="e">
        <f t="array" ref="O926">INDEX($A$7:$F$3066,SMALL(IF(COUNTIF($L$5,$H$7:$H$3066)*COUNTIF($L$5,$I$7:$I$3066),MATCH(ROW($A$7:$A$3066),ROW($A$7:$A$3066)),""),ROWS($B$1:F920)),COLUMNS($A$1:F922))</f>
        <v>#NUM!</v>
      </c>
    </row>
    <row r="927" spans="1:15">
      <c r="A927" s="1">
        <f>'ScienceDirect - Initial'!A930</f>
        <v>0</v>
      </c>
      <c r="B927" s="1">
        <f>'ScienceDirect - Initial'!B930</f>
        <v>2019</v>
      </c>
      <c r="C927" s="1" t="str">
        <f>'ScienceDirect - Initial'!C930</f>
        <v>Feachem, Richard G A; Chen, Ingrid; Akbari, Omar; Bertozzi-Villa, Amelia; Bhatt, Samir; Binka, Fred; Boni, Maciej F; Buckee, Caroline; Dieleman, Joseph; Dondorp, Arjen; Eapen, Alex; Sekhri Feachem, Neelam; Filler, Scott; Gething, Peter; Gosling, Roly; Haakenstad, Annie; Harvard, Kelly; Hatefi, Arian; Jamison, Dean; Jones, Kate E; Karema, Corine; Kamwi, Richard Nchabi; Lal, Altaf; Larson, Erika; Lees, Margaret; Lobo, Neil F; Micah, Angela E; Moonen, Bruno; Newby, Gretchen; Ning, Xiao; Pate, Muhammad; Quiñones, Martha; Roh, Michelle; Rolfe, Ben; Shanks, Dennis; Singh, Balbir; Staley, Kenneth; Tulloch, James; Wegbreit, Jennifer; Woo, Hyun Ju; Mpanju-Shumbusho, Winnie</v>
      </c>
      <c r="D927" s="1" t="str">
        <f>'ScienceDirect - Initial'!D930</f>
        <v>Malaria eradication within a generation: ambitious, achievable, and necessary</v>
      </c>
      <c r="E927" s="1" t="str">
        <f>'ScienceDirect - Initial'!E930</f>
        <v>The Lancet</v>
      </c>
      <c r="F927" s="1">
        <f>'ScienceDirect - Initial'!F930</f>
        <v>0</v>
      </c>
      <c r="H927" s="1">
        <v>0</v>
      </c>
      <c r="I927" s="1">
        <v>0</v>
      </c>
      <c r="J927" t="b">
        <f t="shared" si="14"/>
        <v>1</v>
      </c>
      <c r="K927" t="e">
        <f t="array" ref="K927">INDEX($A$7:$F$3066,SMALL(IF(COUNTIF($L$5,$H$7:$H$3066)*COUNTIF($L$5,$I$7:$I$3066),MATCH(ROW($A$7:$A$3066),ROW($A$7:$A$3066)),""),ROWS($B$1:B921)),COLUMNS($A$1:B923))</f>
        <v>#NUM!</v>
      </c>
      <c r="L927" t="e">
        <f t="array" ref="L927">INDEX($A$7:$F$3066,SMALL(IF(COUNTIF($L$5,$H$7:$H$3066)*COUNTIF($L$5,$I$7:$I$3066),MATCH(ROW($A$7:$A$3066),ROW($A$7:$A$3066)),""),ROWS($B$1:C921)),COLUMNS($A$1:C923))</f>
        <v>#NUM!</v>
      </c>
      <c r="M927" t="e">
        <f t="array" ref="M927">INDEX($A$7:$F$3066,SMALL(IF(COUNTIF($L$5,$H$7:$H$3066)*COUNTIF($L$5,$I$7:$I$3066),MATCH(ROW($A$7:$A$3066),ROW($A$7:$A$3066)),""),ROWS($B$1:D921)),COLUMNS($A$1:D923))</f>
        <v>#NUM!</v>
      </c>
      <c r="N927" t="e">
        <f t="array" ref="N927">INDEX($A$7:$F$3066,SMALL(IF(COUNTIF($L$5,$H$7:$H$3066)*COUNTIF($L$5,$I$7:$I$3066),MATCH(ROW($A$7:$A$3066),ROW($A$7:$A$3066)),""),ROWS($B$1:E921)),COLUMNS($A$1:E923))</f>
        <v>#NUM!</v>
      </c>
      <c r="O927" t="e">
        <f t="array" ref="O927">INDEX($A$7:$F$3066,SMALL(IF(COUNTIF($L$5,$H$7:$H$3066)*COUNTIF($L$5,$I$7:$I$3066),MATCH(ROW($A$7:$A$3066),ROW($A$7:$A$3066)),""),ROWS($B$1:F921)),COLUMNS($A$1:F923))</f>
        <v>#NUM!</v>
      </c>
    </row>
    <row r="928" spans="1:15">
      <c r="A928" s="1">
        <f>'ScienceDirect - Initial'!A931</f>
        <v>0</v>
      </c>
      <c r="B928" s="1">
        <f>'ScienceDirect - Initial'!B931</f>
        <v>2020</v>
      </c>
      <c r="C928" s="1" t="str">
        <f>'ScienceDirect - Initial'!C931</f>
        <v>Wang, Gordon; Hackett, Rick D.</v>
      </c>
      <c r="D928" s="1" t="str">
        <f>'ScienceDirect - Initial'!D931</f>
        <v>Virtues-centered moral identity: An identity-based explanation of the functioning of virtuous leadership</v>
      </c>
      <c r="E928" s="1" t="str">
        <f>'ScienceDirect - Initial'!E931</f>
        <v>The Leadership Quarterly</v>
      </c>
      <c r="F928" s="1">
        <f>'ScienceDirect - Initial'!F931</f>
        <v>0</v>
      </c>
      <c r="H928" s="1">
        <v>0</v>
      </c>
      <c r="I928" s="1">
        <v>0</v>
      </c>
      <c r="J928" t="b">
        <f t="shared" si="14"/>
        <v>1</v>
      </c>
      <c r="K928" t="e">
        <f t="array" ref="K928">INDEX($A$7:$F$3066,SMALL(IF(COUNTIF($L$5,$H$7:$H$3066)*COUNTIF($L$5,$I$7:$I$3066),MATCH(ROW($A$7:$A$3066),ROW($A$7:$A$3066)),""),ROWS($B$1:B922)),COLUMNS($A$1:B924))</f>
        <v>#NUM!</v>
      </c>
      <c r="L928" t="e">
        <f t="array" ref="L928">INDEX($A$7:$F$3066,SMALL(IF(COUNTIF($L$5,$H$7:$H$3066)*COUNTIF($L$5,$I$7:$I$3066),MATCH(ROW($A$7:$A$3066),ROW($A$7:$A$3066)),""),ROWS($B$1:C922)),COLUMNS($A$1:C924))</f>
        <v>#NUM!</v>
      </c>
      <c r="M928" t="e">
        <f t="array" ref="M928">INDEX($A$7:$F$3066,SMALL(IF(COUNTIF($L$5,$H$7:$H$3066)*COUNTIF($L$5,$I$7:$I$3066),MATCH(ROW($A$7:$A$3066),ROW($A$7:$A$3066)),""),ROWS($B$1:D922)),COLUMNS($A$1:D924))</f>
        <v>#NUM!</v>
      </c>
      <c r="N928" t="e">
        <f t="array" ref="N928">INDEX($A$7:$F$3066,SMALL(IF(COUNTIF($L$5,$H$7:$H$3066)*COUNTIF($L$5,$I$7:$I$3066),MATCH(ROW($A$7:$A$3066),ROW($A$7:$A$3066)),""),ROWS($B$1:E922)),COLUMNS($A$1:E924))</f>
        <v>#NUM!</v>
      </c>
      <c r="O928" t="e">
        <f t="array" ref="O928">INDEX($A$7:$F$3066,SMALL(IF(COUNTIF($L$5,$H$7:$H$3066)*COUNTIF($L$5,$I$7:$I$3066),MATCH(ROW($A$7:$A$3066),ROW($A$7:$A$3066)),""),ROWS($B$1:F922)),COLUMNS($A$1:F924))</f>
        <v>#NUM!</v>
      </c>
    </row>
    <row r="929" spans="1:15">
      <c r="A929" s="1">
        <f>'ScienceDirect - Initial'!A932</f>
        <v>0</v>
      </c>
      <c r="B929" s="1">
        <f>'ScienceDirect - Initial'!B932</f>
        <v>2013</v>
      </c>
      <c r="C929" s="1" t="str">
        <f>'ScienceDirect - Initial'!C932</f>
        <v>Clark, J. Marshall; Yoon, K.S.; Lee, S.H.; Pittendrigh, B.R.</v>
      </c>
      <c r="D929" s="1" t="str">
        <f>'ScienceDirect - Initial'!D932</f>
        <v>Human lice: Past, present and future control</v>
      </c>
      <c r="E929" s="1" t="str">
        <f>'ScienceDirect - Initial'!E932</f>
        <v>Special Issue: Advances in Vector and Urban Pest Management and Resistance</v>
      </c>
      <c r="F929" s="1">
        <f>'ScienceDirect - Initial'!F932</f>
        <v>0</v>
      </c>
      <c r="H929" s="1">
        <v>0</v>
      </c>
      <c r="I929" s="1">
        <v>0</v>
      </c>
      <c r="J929" t="b">
        <f t="shared" si="14"/>
        <v>1</v>
      </c>
      <c r="K929" t="e">
        <f t="array" ref="K929">INDEX($A$7:$F$3066,SMALL(IF(COUNTIF($L$5,$H$7:$H$3066)*COUNTIF($L$5,$I$7:$I$3066),MATCH(ROW($A$7:$A$3066),ROW($A$7:$A$3066)),""),ROWS($B$1:B923)),COLUMNS($A$1:B925))</f>
        <v>#NUM!</v>
      </c>
      <c r="L929" t="e">
        <f t="array" ref="L929">INDEX($A$7:$F$3066,SMALL(IF(COUNTIF($L$5,$H$7:$H$3066)*COUNTIF($L$5,$I$7:$I$3066),MATCH(ROW($A$7:$A$3066),ROW($A$7:$A$3066)),""),ROWS($B$1:C923)),COLUMNS($A$1:C925))</f>
        <v>#NUM!</v>
      </c>
      <c r="M929" t="e">
        <f t="array" ref="M929">INDEX($A$7:$F$3066,SMALL(IF(COUNTIF($L$5,$H$7:$H$3066)*COUNTIF($L$5,$I$7:$I$3066),MATCH(ROW($A$7:$A$3066),ROW($A$7:$A$3066)),""),ROWS($B$1:D923)),COLUMNS($A$1:D925))</f>
        <v>#NUM!</v>
      </c>
      <c r="N929" t="e">
        <f t="array" ref="N929">INDEX($A$7:$F$3066,SMALL(IF(COUNTIF($L$5,$H$7:$H$3066)*COUNTIF($L$5,$I$7:$I$3066),MATCH(ROW($A$7:$A$3066),ROW($A$7:$A$3066)),""),ROWS($B$1:E923)),COLUMNS($A$1:E925))</f>
        <v>#NUM!</v>
      </c>
      <c r="O929" t="e">
        <f t="array" ref="O929">INDEX($A$7:$F$3066,SMALL(IF(COUNTIF($L$5,$H$7:$H$3066)*COUNTIF($L$5,$I$7:$I$3066),MATCH(ROW($A$7:$A$3066),ROW($A$7:$A$3066)),""),ROWS($B$1:F923)),COLUMNS($A$1:F925))</f>
        <v>#NUM!</v>
      </c>
    </row>
    <row r="930" spans="1:15">
      <c r="A930" s="1">
        <f>'ScienceDirect - Initial'!A933</f>
        <v>0</v>
      </c>
      <c r="B930" s="1">
        <f>'ScienceDirect - Initial'!B933</f>
        <v>2019</v>
      </c>
      <c r="C930" s="1" t="str">
        <f>'ScienceDirect - Initial'!C933</f>
        <v>Xu, Jinying; Lu, Weisheng; Xue, Fan; Chen, Ke</v>
      </c>
      <c r="D930" s="1" t="str">
        <f>'ScienceDirect - Initial'!D933</f>
        <v>‘Cognitive facility management’: Definition, system architecture, and example scenario</v>
      </c>
      <c r="E930" s="1" t="str">
        <f>'ScienceDirect - Initial'!E933</f>
        <v>Automation in Construction</v>
      </c>
      <c r="F930" s="1">
        <f>'ScienceDirect - Initial'!F933</f>
        <v>0</v>
      </c>
      <c r="H930" s="1">
        <v>0</v>
      </c>
      <c r="I930" s="1">
        <v>0</v>
      </c>
      <c r="J930" t="b">
        <f t="shared" si="14"/>
        <v>1</v>
      </c>
      <c r="K930" t="e">
        <f t="array" ref="K930">INDEX($A$7:$F$3066,SMALL(IF(COUNTIF($L$5,$H$7:$H$3066)*COUNTIF($L$5,$I$7:$I$3066),MATCH(ROW($A$7:$A$3066),ROW($A$7:$A$3066)),""),ROWS($B$1:B924)),COLUMNS($A$1:B926))</f>
        <v>#NUM!</v>
      </c>
      <c r="L930" t="e">
        <f t="array" ref="L930">INDEX($A$7:$F$3066,SMALL(IF(COUNTIF($L$5,$H$7:$H$3066)*COUNTIF($L$5,$I$7:$I$3066),MATCH(ROW($A$7:$A$3066),ROW($A$7:$A$3066)),""),ROWS($B$1:C924)),COLUMNS($A$1:C926))</f>
        <v>#NUM!</v>
      </c>
      <c r="M930" t="e">
        <f t="array" ref="M930">INDEX($A$7:$F$3066,SMALL(IF(COUNTIF($L$5,$H$7:$H$3066)*COUNTIF($L$5,$I$7:$I$3066),MATCH(ROW($A$7:$A$3066),ROW($A$7:$A$3066)),""),ROWS($B$1:D924)),COLUMNS($A$1:D926))</f>
        <v>#NUM!</v>
      </c>
      <c r="N930" t="e">
        <f t="array" ref="N930">INDEX($A$7:$F$3066,SMALL(IF(COUNTIF($L$5,$H$7:$H$3066)*COUNTIF($L$5,$I$7:$I$3066),MATCH(ROW($A$7:$A$3066),ROW($A$7:$A$3066)),""),ROWS($B$1:E924)),COLUMNS($A$1:E926))</f>
        <v>#NUM!</v>
      </c>
      <c r="O930" t="e">
        <f t="array" ref="O930">INDEX($A$7:$F$3066,SMALL(IF(COUNTIF($L$5,$H$7:$H$3066)*COUNTIF($L$5,$I$7:$I$3066),MATCH(ROW($A$7:$A$3066),ROW($A$7:$A$3066)),""),ROWS($B$1:F924)),COLUMNS($A$1:F926))</f>
        <v>#NUM!</v>
      </c>
    </row>
    <row r="931" spans="1:15">
      <c r="A931" s="1">
        <f>'ScienceDirect - Initial'!A934</f>
        <v>0</v>
      </c>
      <c r="B931" s="1">
        <f>'ScienceDirect - Initial'!B934</f>
        <v>2019</v>
      </c>
      <c r="C931" s="1" t="str">
        <f>'ScienceDirect - Initial'!C934</f>
        <v>Messina, Enza; Fersini, Elisabetta; Vigo, Daniele; Guerriero, Francesca</v>
      </c>
      <c r="D931" s="1" t="str">
        <f>'ScienceDirect - Initial'!D934</f>
        <v>Computers &amp; operations research</v>
      </c>
      <c r="E931" s="1" t="str">
        <f>'ScienceDirect - Initial'!E934</f>
        <v>Computers &amp; Operations Research</v>
      </c>
      <c r="F931" s="1">
        <f>'ScienceDirect - Initial'!F934</f>
        <v>0</v>
      </c>
      <c r="H931" s="1">
        <v>0</v>
      </c>
      <c r="I931" s="1">
        <v>0</v>
      </c>
      <c r="J931" t="b">
        <f t="shared" si="14"/>
        <v>1</v>
      </c>
      <c r="K931" t="e">
        <f t="array" ref="K931">INDEX($A$7:$F$3066,SMALL(IF(COUNTIF($L$5,$H$7:$H$3066)*COUNTIF($L$5,$I$7:$I$3066),MATCH(ROW($A$7:$A$3066),ROW($A$7:$A$3066)),""),ROWS($B$1:B925)),COLUMNS($A$1:B927))</f>
        <v>#NUM!</v>
      </c>
      <c r="L931" t="e">
        <f t="array" ref="L931">INDEX($A$7:$F$3066,SMALL(IF(COUNTIF($L$5,$H$7:$H$3066)*COUNTIF($L$5,$I$7:$I$3066),MATCH(ROW($A$7:$A$3066),ROW($A$7:$A$3066)),""),ROWS($B$1:C925)),COLUMNS($A$1:C927))</f>
        <v>#NUM!</v>
      </c>
      <c r="M931" t="e">
        <f t="array" ref="M931">INDEX($A$7:$F$3066,SMALL(IF(COUNTIF($L$5,$H$7:$H$3066)*COUNTIF($L$5,$I$7:$I$3066),MATCH(ROW($A$7:$A$3066),ROW($A$7:$A$3066)),""),ROWS($B$1:D925)),COLUMNS($A$1:D927))</f>
        <v>#NUM!</v>
      </c>
      <c r="N931" t="e">
        <f t="array" ref="N931">INDEX($A$7:$F$3066,SMALL(IF(COUNTIF($L$5,$H$7:$H$3066)*COUNTIF($L$5,$I$7:$I$3066),MATCH(ROW($A$7:$A$3066),ROW($A$7:$A$3066)),""),ROWS($B$1:E925)),COLUMNS($A$1:E927))</f>
        <v>#NUM!</v>
      </c>
      <c r="O931" t="e">
        <f t="array" ref="O931">INDEX($A$7:$F$3066,SMALL(IF(COUNTIF($L$5,$H$7:$H$3066)*COUNTIF($L$5,$I$7:$I$3066),MATCH(ROW($A$7:$A$3066),ROW($A$7:$A$3066)),""),ROWS($B$1:F925)),COLUMNS($A$1:F927))</f>
        <v>#NUM!</v>
      </c>
    </row>
    <row r="932" spans="1:15">
      <c r="A932" s="1">
        <f>'ScienceDirect - Initial'!A935</f>
        <v>0</v>
      </c>
      <c r="B932" s="1">
        <f>'ScienceDirect - Initial'!B935</f>
        <v>1999</v>
      </c>
      <c r="C932" s="1" t="str">
        <f>'ScienceDirect - Initial'!C935</f>
        <v>Heiman, Alexey; Licht, Stuart</v>
      </c>
      <c r="D932" s="1" t="str">
        <f>'ScienceDirect - Initial'!D935</f>
        <v>Fundamental baseline variations in aqueous near-infrared analysis</v>
      </c>
      <c r="E932" s="1" t="str">
        <f>'ScienceDirect - Initial'!E935</f>
        <v>Analytica Chimica Acta</v>
      </c>
      <c r="F932" s="1">
        <f>'ScienceDirect - Initial'!F935</f>
        <v>0</v>
      </c>
      <c r="H932" s="1">
        <v>0</v>
      </c>
      <c r="I932" s="1">
        <v>0</v>
      </c>
      <c r="J932" t="b">
        <f t="shared" si="14"/>
        <v>1</v>
      </c>
      <c r="K932" t="e">
        <f t="array" ref="K932">INDEX($A$7:$F$3066,SMALL(IF(COUNTIF($L$5,$H$7:$H$3066)*COUNTIF($L$5,$I$7:$I$3066),MATCH(ROW($A$7:$A$3066),ROW($A$7:$A$3066)),""),ROWS($B$1:B926)),COLUMNS($A$1:B928))</f>
        <v>#NUM!</v>
      </c>
      <c r="L932" t="e">
        <f t="array" ref="L932">INDEX($A$7:$F$3066,SMALL(IF(COUNTIF($L$5,$H$7:$H$3066)*COUNTIF($L$5,$I$7:$I$3066),MATCH(ROW($A$7:$A$3066),ROW($A$7:$A$3066)),""),ROWS($B$1:C926)),COLUMNS($A$1:C928))</f>
        <v>#NUM!</v>
      </c>
      <c r="M932" t="e">
        <f t="array" ref="M932">INDEX($A$7:$F$3066,SMALL(IF(COUNTIF($L$5,$H$7:$H$3066)*COUNTIF($L$5,$I$7:$I$3066),MATCH(ROW($A$7:$A$3066),ROW($A$7:$A$3066)),""),ROWS($B$1:D926)),COLUMNS($A$1:D928))</f>
        <v>#NUM!</v>
      </c>
      <c r="N932" t="e">
        <f t="array" ref="N932">INDEX($A$7:$F$3066,SMALL(IF(COUNTIF($L$5,$H$7:$H$3066)*COUNTIF($L$5,$I$7:$I$3066),MATCH(ROW($A$7:$A$3066),ROW($A$7:$A$3066)),""),ROWS($B$1:E926)),COLUMNS($A$1:E928))</f>
        <v>#NUM!</v>
      </c>
      <c r="O932" t="e">
        <f t="array" ref="O932">INDEX($A$7:$F$3066,SMALL(IF(COUNTIF($L$5,$H$7:$H$3066)*COUNTIF($L$5,$I$7:$I$3066),MATCH(ROW($A$7:$A$3066),ROW($A$7:$A$3066)),""),ROWS($B$1:F926)),COLUMNS($A$1:F928))</f>
        <v>#NUM!</v>
      </c>
    </row>
    <row r="933" spans="1:15">
      <c r="A933" s="1">
        <f>'ScienceDirect - Initial'!A936</f>
        <v>0</v>
      </c>
      <c r="B933" s="1">
        <f>'ScienceDirect - Initial'!B936</f>
        <v>2018</v>
      </c>
      <c r="C933" s="1" t="str">
        <f>'ScienceDirect - Initial'!C936</f>
        <v>Rizvi, Syed Arif Hussain; Ling, Siquan; Tian, Fajun; Xie, Feng; Zeng, Xinnian</v>
      </c>
      <c r="D933" s="1" t="str">
        <f>'ScienceDirect - Initial'!D936</f>
        <v>Toxicity and enzyme inhibition activities of the essential oil and dominant constituents derived from Artemisia absinthium L. against adult Asian citrus psyllid Diaphorina citri Kuwayama (Hemiptera: Psyllidae)</v>
      </c>
      <c r="E933" s="1" t="str">
        <f>'ScienceDirect - Initial'!E936</f>
        <v>Industrial Crops and Products</v>
      </c>
      <c r="F933" s="1">
        <f>'ScienceDirect - Initial'!F936</f>
        <v>0</v>
      </c>
      <c r="H933" s="1">
        <v>0</v>
      </c>
      <c r="I933" s="1">
        <v>0</v>
      </c>
      <c r="J933" t="b">
        <f t="shared" si="14"/>
        <v>1</v>
      </c>
      <c r="K933" t="e">
        <f t="array" ref="K933">INDEX($A$7:$F$3066,SMALL(IF(COUNTIF($L$5,$H$7:$H$3066)*COUNTIF($L$5,$I$7:$I$3066),MATCH(ROW($A$7:$A$3066),ROW($A$7:$A$3066)),""),ROWS($B$1:B927)),COLUMNS($A$1:B929))</f>
        <v>#NUM!</v>
      </c>
      <c r="L933" t="e">
        <f t="array" ref="L933">INDEX($A$7:$F$3066,SMALL(IF(COUNTIF($L$5,$H$7:$H$3066)*COUNTIF($L$5,$I$7:$I$3066),MATCH(ROW($A$7:$A$3066),ROW($A$7:$A$3066)),""),ROWS($B$1:C927)),COLUMNS($A$1:C929))</f>
        <v>#NUM!</v>
      </c>
      <c r="M933" t="e">
        <f t="array" ref="M933">INDEX($A$7:$F$3066,SMALL(IF(COUNTIF($L$5,$H$7:$H$3066)*COUNTIF($L$5,$I$7:$I$3066),MATCH(ROW($A$7:$A$3066),ROW($A$7:$A$3066)),""),ROWS($B$1:D927)),COLUMNS($A$1:D929))</f>
        <v>#NUM!</v>
      </c>
      <c r="N933" t="e">
        <f t="array" ref="N933">INDEX($A$7:$F$3066,SMALL(IF(COUNTIF($L$5,$H$7:$H$3066)*COUNTIF($L$5,$I$7:$I$3066),MATCH(ROW($A$7:$A$3066),ROW($A$7:$A$3066)),""),ROWS($B$1:E927)),COLUMNS($A$1:E929))</f>
        <v>#NUM!</v>
      </c>
      <c r="O933" t="e">
        <f t="array" ref="O933">INDEX($A$7:$F$3066,SMALL(IF(COUNTIF($L$5,$H$7:$H$3066)*COUNTIF($L$5,$I$7:$I$3066),MATCH(ROW($A$7:$A$3066),ROW($A$7:$A$3066)),""),ROWS($B$1:F927)),COLUMNS($A$1:F929))</f>
        <v>#NUM!</v>
      </c>
    </row>
    <row r="934" spans="1:15">
      <c r="A934" s="1">
        <f>'ScienceDirect - Initial'!A937</f>
        <v>0</v>
      </c>
      <c r="B934" s="1">
        <f>'ScienceDirect - Initial'!B937</f>
        <v>1981</v>
      </c>
      <c r="C934" s="1" t="str">
        <f>'ScienceDirect - Initial'!C937</f>
        <v>ROSSER, ROSEMARY A.</v>
      </c>
      <c r="D934" s="1" t="str">
        <f>'ScienceDirect - Initial'!D937</f>
        <v>3 - Social Learning Theory and the Development of Prosocial Behavior: A System for Research Integration</v>
      </c>
      <c r="E934" s="1" t="str">
        <f>'ScienceDirect - Initial'!E937</f>
        <v>Parent–Child Interaction</v>
      </c>
      <c r="F934" s="1" t="str">
        <f>'ScienceDirect - Initial'!F937</f>
        <v>978-0-12-340620-0</v>
      </c>
      <c r="H934" s="1">
        <v>0</v>
      </c>
      <c r="I934" s="1">
        <v>0</v>
      </c>
      <c r="J934" t="b">
        <f t="shared" si="14"/>
        <v>1</v>
      </c>
      <c r="K934" t="e">
        <f t="array" ref="K934">INDEX($A$7:$F$3066,SMALL(IF(COUNTIF($L$5,$H$7:$H$3066)*COUNTIF($L$5,$I$7:$I$3066),MATCH(ROW($A$7:$A$3066),ROW($A$7:$A$3066)),""),ROWS($B$1:B928)),COLUMNS($A$1:B930))</f>
        <v>#NUM!</v>
      </c>
      <c r="L934" t="e">
        <f t="array" ref="L934">INDEX($A$7:$F$3066,SMALL(IF(COUNTIF($L$5,$H$7:$H$3066)*COUNTIF($L$5,$I$7:$I$3066),MATCH(ROW($A$7:$A$3066),ROW($A$7:$A$3066)),""),ROWS($B$1:C928)),COLUMNS($A$1:C930))</f>
        <v>#NUM!</v>
      </c>
      <c r="M934" t="e">
        <f t="array" ref="M934">INDEX($A$7:$F$3066,SMALL(IF(COUNTIF($L$5,$H$7:$H$3066)*COUNTIF($L$5,$I$7:$I$3066),MATCH(ROW($A$7:$A$3066),ROW($A$7:$A$3066)),""),ROWS($B$1:D928)),COLUMNS($A$1:D930))</f>
        <v>#NUM!</v>
      </c>
      <c r="N934" t="e">
        <f t="array" ref="N934">INDEX($A$7:$F$3066,SMALL(IF(COUNTIF($L$5,$H$7:$H$3066)*COUNTIF($L$5,$I$7:$I$3066),MATCH(ROW($A$7:$A$3066),ROW($A$7:$A$3066)),""),ROWS($B$1:E928)),COLUMNS($A$1:E930))</f>
        <v>#NUM!</v>
      </c>
      <c r="O934" t="e">
        <f t="array" ref="O934">INDEX($A$7:$F$3066,SMALL(IF(COUNTIF($L$5,$H$7:$H$3066)*COUNTIF($L$5,$I$7:$I$3066),MATCH(ROW($A$7:$A$3066),ROW($A$7:$A$3066)),""),ROWS($B$1:F928)),COLUMNS($A$1:F930))</f>
        <v>#NUM!</v>
      </c>
    </row>
    <row r="935" spans="1:15">
      <c r="A935" s="1">
        <f>'ScienceDirect - Initial'!A938</f>
        <v>0</v>
      </c>
      <c r="B935" s="1">
        <f>'ScienceDirect - Initial'!B938</f>
        <v>2001</v>
      </c>
      <c r="C935" s="1" t="str">
        <f>'ScienceDirect - Initial'!C938</f>
        <v>Strosahl, K.; Robinson, P.</v>
      </c>
      <c r="D935" s="1" t="str">
        <f>'ScienceDirect - Initial'!D938</f>
        <v>Psychotherapy: Clinical Practice Guidelines</v>
      </c>
      <c r="E935" s="1" t="str">
        <f>'ScienceDirect - Initial'!E938</f>
        <v>International Encyclopedia of the Social &amp; Behavioral Sciences</v>
      </c>
      <c r="F935" s="1" t="str">
        <f>'ScienceDirect - Initial'!F938</f>
        <v>978-0-08-043076-8</v>
      </c>
      <c r="H935" s="1">
        <v>0</v>
      </c>
      <c r="I935" s="1">
        <v>0</v>
      </c>
      <c r="J935" t="b">
        <f t="shared" si="14"/>
        <v>1</v>
      </c>
      <c r="K935" t="e">
        <f t="array" ref="K935">INDEX($A$7:$F$3066,SMALL(IF(COUNTIF($L$5,$H$7:$H$3066)*COUNTIF($L$5,$I$7:$I$3066),MATCH(ROW($A$7:$A$3066),ROW($A$7:$A$3066)),""),ROWS($B$1:B929)),COLUMNS($A$1:B931))</f>
        <v>#NUM!</v>
      </c>
      <c r="L935" t="e">
        <f t="array" ref="L935">INDEX($A$7:$F$3066,SMALL(IF(COUNTIF($L$5,$H$7:$H$3066)*COUNTIF($L$5,$I$7:$I$3066),MATCH(ROW($A$7:$A$3066),ROW($A$7:$A$3066)),""),ROWS($B$1:C929)),COLUMNS($A$1:C931))</f>
        <v>#NUM!</v>
      </c>
      <c r="M935" t="e">
        <f t="array" ref="M935">INDEX($A$7:$F$3066,SMALL(IF(COUNTIF($L$5,$H$7:$H$3066)*COUNTIF($L$5,$I$7:$I$3066),MATCH(ROW($A$7:$A$3066),ROW($A$7:$A$3066)),""),ROWS($B$1:D929)),COLUMNS($A$1:D931))</f>
        <v>#NUM!</v>
      </c>
      <c r="N935" t="e">
        <f t="array" ref="N935">INDEX($A$7:$F$3066,SMALL(IF(COUNTIF($L$5,$H$7:$H$3066)*COUNTIF($L$5,$I$7:$I$3066),MATCH(ROW($A$7:$A$3066),ROW($A$7:$A$3066)),""),ROWS($B$1:E929)),COLUMNS($A$1:E931))</f>
        <v>#NUM!</v>
      </c>
      <c r="O935" t="e">
        <f t="array" ref="O935">INDEX($A$7:$F$3066,SMALL(IF(COUNTIF($L$5,$H$7:$H$3066)*COUNTIF($L$5,$I$7:$I$3066),MATCH(ROW($A$7:$A$3066),ROW($A$7:$A$3066)),""),ROWS($B$1:F929)),COLUMNS($A$1:F931))</f>
        <v>#NUM!</v>
      </c>
    </row>
    <row r="936" spans="1:15">
      <c r="A936" s="1">
        <f>'ScienceDirect - Initial'!A939</f>
        <v>0</v>
      </c>
      <c r="B936" s="1">
        <f>'ScienceDirect - Initial'!B939</f>
        <v>2018</v>
      </c>
      <c r="C936" s="1" t="str">
        <f>'ScienceDirect - Initial'!C939</f>
        <v>Brodhead, Matthew T.; Cox, David J.; Quigley, Shawn P.</v>
      </c>
      <c r="D936" s="1" t="str">
        <f>'ScienceDirect - Initial'!D939</f>
        <v>Chapter 5 - The Decision-Making Process of Evidence-Based Practice</v>
      </c>
      <c r="E936" s="1" t="str">
        <f>'ScienceDirect - Initial'!E939</f>
        <v>Practical Ethics for Effective Treatment of Autism Spectrum Disorder</v>
      </c>
      <c r="F936" s="1" t="str">
        <f>'ScienceDirect - Initial'!F939</f>
        <v>978-0-12-814098-7</v>
      </c>
      <c r="H936" s="1">
        <v>0</v>
      </c>
      <c r="I936" s="1">
        <v>0</v>
      </c>
      <c r="J936" t="b">
        <f t="shared" si="14"/>
        <v>1</v>
      </c>
      <c r="K936" t="e">
        <f t="array" ref="K936">INDEX($A$7:$F$3066,SMALL(IF(COUNTIF($L$5,$H$7:$H$3066)*COUNTIF($L$5,$I$7:$I$3066),MATCH(ROW($A$7:$A$3066),ROW($A$7:$A$3066)),""),ROWS($B$1:B930)),COLUMNS($A$1:B932))</f>
        <v>#NUM!</v>
      </c>
      <c r="L936" t="e">
        <f t="array" ref="L936">INDEX($A$7:$F$3066,SMALL(IF(COUNTIF($L$5,$H$7:$H$3066)*COUNTIF($L$5,$I$7:$I$3066),MATCH(ROW($A$7:$A$3066),ROW($A$7:$A$3066)),""),ROWS($B$1:C930)),COLUMNS($A$1:C932))</f>
        <v>#NUM!</v>
      </c>
      <c r="M936" t="e">
        <f t="array" ref="M936">INDEX($A$7:$F$3066,SMALL(IF(COUNTIF($L$5,$H$7:$H$3066)*COUNTIF($L$5,$I$7:$I$3066),MATCH(ROW($A$7:$A$3066),ROW($A$7:$A$3066)),""),ROWS($B$1:D930)),COLUMNS($A$1:D932))</f>
        <v>#NUM!</v>
      </c>
      <c r="N936" t="e">
        <f t="array" ref="N936">INDEX($A$7:$F$3066,SMALL(IF(COUNTIF($L$5,$H$7:$H$3066)*COUNTIF($L$5,$I$7:$I$3066),MATCH(ROW($A$7:$A$3066),ROW($A$7:$A$3066)),""),ROWS($B$1:E930)),COLUMNS($A$1:E932))</f>
        <v>#NUM!</v>
      </c>
      <c r="O936" t="e">
        <f t="array" ref="O936">INDEX($A$7:$F$3066,SMALL(IF(COUNTIF($L$5,$H$7:$H$3066)*COUNTIF($L$5,$I$7:$I$3066),MATCH(ROW($A$7:$A$3066),ROW($A$7:$A$3066)),""),ROWS($B$1:F930)),COLUMNS($A$1:F932))</f>
        <v>#NUM!</v>
      </c>
    </row>
    <row r="937" spans="1:15">
      <c r="A937" s="1">
        <f>'ScienceDirect - Initial'!A940</f>
        <v>0</v>
      </c>
      <c r="B937" s="1">
        <f>'ScienceDirect - Initial'!B940</f>
        <v>2019</v>
      </c>
      <c r="C937" s="1" t="str">
        <f>'ScienceDirect - Initial'!C940</f>
        <v>Battle, Katherine E; Lucas, Tim C D; Nguyen, Michele; Howes, Rosalind E; Nandi, Anita K; Twohig, Katherine A; Pfeffer, Daniel A; Cameron, Ewan; Rao, Puja C; Casey, Daniel; Gibson, Harry S; Rozier, Jennifer A; Dalrymple, Ursula; Keddie, Suzanne H; Collins, Emma L; Harris, Joseph R; Guerra, Carlos A; Thorn, Michael P; Bisanzio, Donal; Fullman, Nancy; Huynh, Chantal K; Kulikoff, Xie; Kutz, Michael J; Lopez, Alan D; Mokdad, Ali H; Naghavi, Mohsen; Nguyen, Grant; Shackelford, Katya Anne; Vos, Theo; Wang, Haidong; Lim, Stephen S; Murray, Christopher J L; Price, Ric N; Baird, J Kevin; Smith, David L; Bhatt, Samir; Weiss, Daniel J; Hay, Simon I; Gething, Peter W</v>
      </c>
      <c r="D937" s="1" t="str">
        <f>'ScienceDirect - Initial'!D940</f>
        <v>Mapping the global endemicity and clinical burden of Plasmodium vivax, 2000–17: a spatial and temporal modelling study</v>
      </c>
      <c r="E937" s="1" t="str">
        <f>'ScienceDirect - Initial'!E940</f>
        <v>The Lancet</v>
      </c>
      <c r="F937" s="1">
        <f>'ScienceDirect - Initial'!F940</f>
        <v>0</v>
      </c>
      <c r="H937" s="1">
        <v>0</v>
      </c>
      <c r="I937" s="1">
        <v>0</v>
      </c>
      <c r="J937" t="b">
        <f t="shared" si="14"/>
        <v>1</v>
      </c>
      <c r="K937" t="e">
        <f t="array" ref="K937">INDEX($A$7:$F$3066,SMALL(IF(COUNTIF($L$5,$H$7:$H$3066)*COUNTIF($L$5,$I$7:$I$3066),MATCH(ROW($A$7:$A$3066),ROW($A$7:$A$3066)),""),ROWS($B$1:B931)),COLUMNS($A$1:B933))</f>
        <v>#NUM!</v>
      </c>
      <c r="L937" t="e">
        <f t="array" ref="L937">INDEX($A$7:$F$3066,SMALL(IF(COUNTIF($L$5,$H$7:$H$3066)*COUNTIF($L$5,$I$7:$I$3066),MATCH(ROW($A$7:$A$3066),ROW($A$7:$A$3066)),""),ROWS($B$1:C931)),COLUMNS($A$1:C933))</f>
        <v>#NUM!</v>
      </c>
      <c r="M937" t="e">
        <f t="array" ref="M937">INDEX($A$7:$F$3066,SMALL(IF(COUNTIF($L$5,$H$7:$H$3066)*COUNTIF($L$5,$I$7:$I$3066),MATCH(ROW($A$7:$A$3066),ROW($A$7:$A$3066)),""),ROWS($B$1:D931)),COLUMNS($A$1:D933))</f>
        <v>#NUM!</v>
      </c>
      <c r="N937" t="e">
        <f t="array" ref="N937">INDEX($A$7:$F$3066,SMALL(IF(COUNTIF($L$5,$H$7:$H$3066)*COUNTIF($L$5,$I$7:$I$3066),MATCH(ROW($A$7:$A$3066),ROW($A$7:$A$3066)),""),ROWS($B$1:E931)),COLUMNS($A$1:E933))</f>
        <v>#NUM!</v>
      </c>
      <c r="O937" t="e">
        <f t="array" ref="O937">INDEX($A$7:$F$3066,SMALL(IF(COUNTIF($L$5,$H$7:$H$3066)*COUNTIF($L$5,$I$7:$I$3066),MATCH(ROW($A$7:$A$3066),ROW($A$7:$A$3066)),""),ROWS($B$1:F931)),COLUMNS($A$1:F933))</f>
        <v>#NUM!</v>
      </c>
    </row>
    <row r="938" spans="1:15">
      <c r="A938" s="1">
        <f>'ScienceDirect - Initial'!A941</f>
        <v>0</v>
      </c>
      <c r="B938" s="1">
        <f>'ScienceDirect - Initial'!B941</f>
        <v>2020</v>
      </c>
      <c r="C938" s="1" t="str">
        <f>'ScienceDirect - Initial'!C941</f>
        <v>O’Rourke, Thomas; Boeckx, Cedric</v>
      </c>
      <c r="D938" s="1" t="str">
        <f>'ScienceDirect - Initial'!D941</f>
        <v>Glutamate receptors in domestication and modern human evolution</v>
      </c>
      <c r="E938" s="1" t="str">
        <f>'ScienceDirect - Initial'!E941</f>
        <v>Neuroscience &amp; Biobehavioral Reviews</v>
      </c>
      <c r="F938" s="1">
        <f>'ScienceDirect - Initial'!F941</f>
        <v>0</v>
      </c>
      <c r="H938" s="1">
        <v>0</v>
      </c>
      <c r="I938" s="1">
        <v>0</v>
      </c>
      <c r="J938" t="b">
        <f t="shared" si="14"/>
        <v>1</v>
      </c>
      <c r="K938" t="e">
        <f t="array" ref="K938">INDEX($A$7:$F$3066,SMALL(IF(COUNTIF($L$5,$H$7:$H$3066)*COUNTIF($L$5,$I$7:$I$3066),MATCH(ROW($A$7:$A$3066),ROW($A$7:$A$3066)),""),ROWS($B$1:B932)),COLUMNS($A$1:B934))</f>
        <v>#NUM!</v>
      </c>
      <c r="L938" t="e">
        <f t="array" ref="L938">INDEX($A$7:$F$3066,SMALL(IF(COUNTIF($L$5,$H$7:$H$3066)*COUNTIF($L$5,$I$7:$I$3066),MATCH(ROW($A$7:$A$3066),ROW($A$7:$A$3066)),""),ROWS($B$1:C932)),COLUMNS($A$1:C934))</f>
        <v>#NUM!</v>
      </c>
      <c r="M938" t="e">
        <f t="array" ref="M938">INDEX($A$7:$F$3066,SMALL(IF(COUNTIF($L$5,$H$7:$H$3066)*COUNTIF($L$5,$I$7:$I$3066),MATCH(ROW($A$7:$A$3066),ROW($A$7:$A$3066)),""),ROWS($B$1:D932)),COLUMNS($A$1:D934))</f>
        <v>#NUM!</v>
      </c>
      <c r="N938" t="e">
        <f t="array" ref="N938">INDEX($A$7:$F$3066,SMALL(IF(COUNTIF($L$5,$H$7:$H$3066)*COUNTIF($L$5,$I$7:$I$3066),MATCH(ROW($A$7:$A$3066),ROW($A$7:$A$3066)),""),ROWS($B$1:E932)),COLUMNS($A$1:E934))</f>
        <v>#NUM!</v>
      </c>
      <c r="O938" t="e">
        <f t="array" ref="O938">INDEX($A$7:$F$3066,SMALL(IF(COUNTIF($L$5,$H$7:$H$3066)*COUNTIF($L$5,$I$7:$I$3066),MATCH(ROW($A$7:$A$3066),ROW($A$7:$A$3066)),""),ROWS($B$1:F932)),COLUMNS($A$1:F934))</f>
        <v>#NUM!</v>
      </c>
    </row>
    <row r="939" spans="1:15">
      <c r="A939" s="1">
        <f>'ScienceDirect - Initial'!A942</f>
        <v>0</v>
      </c>
      <c r="B939" s="1">
        <f>'ScienceDirect - Initial'!B942</f>
        <v>1975</v>
      </c>
      <c r="C939" s="1" t="str">
        <f>'ScienceDirect - Initial'!C942</f>
        <v>BEGELMAN, D.A.</v>
      </c>
      <c r="D939" s="1" t="str">
        <f>'ScienceDirect - Initial'!D942</f>
        <v>Ethical and Legal Issues of Behavior Modification</v>
      </c>
      <c r="E939" s="1" t="str">
        <f>'ScienceDirect - Initial'!E942</f>
        <v>Progress in Behavior Modification</v>
      </c>
      <c r="F939" s="1" t="str">
        <f>'ScienceDirect - Initial'!F942</f>
        <v>0099-037X</v>
      </c>
      <c r="H939" s="1">
        <v>0</v>
      </c>
      <c r="I939" s="1">
        <v>0</v>
      </c>
      <c r="J939" t="b">
        <f t="shared" si="14"/>
        <v>1</v>
      </c>
      <c r="K939" t="e">
        <f t="array" ref="K939">INDEX($A$7:$F$3066,SMALL(IF(COUNTIF($L$5,$H$7:$H$3066)*COUNTIF($L$5,$I$7:$I$3066),MATCH(ROW($A$7:$A$3066),ROW($A$7:$A$3066)),""),ROWS($B$1:B933)),COLUMNS($A$1:B935))</f>
        <v>#NUM!</v>
      </c>
      <c r="L939" t="e">
        <f t="array" ref="L939">INDEX($A$7:$F$3066,SMALL(IF(COUNTIF($L$5,$H$7:$H$3066)*COUNTIF($L$5,$I$7:$I$3066),MATCH(ROW($A$7:$A$3066),ROW($A$7:$A$3066)),""),ROWS($B$1:C933)),COLUMNS($A$1:C935))</f>
        <v>#NUM!</v>
      </c>
      <c r="M939" t="e">
        <f t="array" ref="M939">INDEX($A$7:$F$3066,SMALL(IF(COUNTIF($L$5,$H$7:$H$3066)*COUNTIF($L$5,$I$7:$I$3066),MATCH(ROW($A$7:$A$3066),ROW($A$7:$A$3066)),""),ROWS($B$1:D933)),COLUMNS($A$1:D935))</f>
        <v>#NUM!</v>
      </c>
      <c r="N939" t="e">
        <f t="array" ref="N939">INDEX($A$7:$F$3066,SMALL(IF(COUNTIF($L$5,$H$7:$H$3066)*COUNTIF($L$5,$I$7:$I$3066),MATCH(ROW($A$7:$A$3066),ROW($A$7:$A$3066)),""),ROWS($B$1:E933)),COLUMNS($A$1:E935))</f>
        <v>#NUM!</v>
      </c>
      <c r="O939" t="e">
        <f t="array" ref="O939">INDEX($A$7:$F$3066,SMALL(IF(COUNTIF($L$5,$H$7:$H$3066)*COUNTIF($L$5,$I$7:$I$3066),MATCH(ROW($A$7:$A$3066),ROW($A$7:$A$3066)),""),ROWS($B$1:F933)),COLUMNS($A$1:F935))</f>
        <v>#NUM!</v>
      </c>
    </row>
    <row r="940" spans="1:15">
      <c r="A940" s="1">
        <f>'ScienceDirect - Initial'!A943</f>
        <v>0</v>
      </c>
      <c r="B940" s="1">
        <f>'ScienceDirect - Initial'!B943</f>
        <v>2006</v>
      </c>
      <c r="C940" s="1" t="str">
        <f>'ScienceDirect - Initial'!C943</f>
        <v>John, E. Roy</v>
      </c>
      <c r="D940" s="1" t="str">
        <f>'ScienceDirect - Initial'!D943</f>
        <v>The sometimes pernicious role of theory in science</v>
      </c>
      <c r="E940" s="1" t="str">
        <f>'ScienceDirect - Initial'!E943</f>
        <v>The Role of Theory in Psychophysiology Research</v>
      </c>
      <c r="F940" s="1">
        <f>'ScienceDirect - Initial'!F943</f>
        <v>0</v>
      </c>
      <c r="H940" s="1">
        <v>0</v>
      </c>
      <c r="I940" s="1">
        <v>0</v>
      </c>
      <c r="J940" t="b">
        <f t="shared" si="14"/>
        <v>1</v>
      </c>
      <c r="K940" t="e">
        <f t="array" ref="K940">INDEX($A$7:$F$3066,SMALL(IF(COUNTIF($L$5,$H$7:$H$3066)*COUNTIF($L$5,$I$7:$I$3066),MATCH(ROW($A$7:$A$3066),ROW($A$7:$A$3066)),""),ROWS($B$1:B934)),COLUMNS($A$1:B936))</f>
        <v>#NUM!</v>
      </c>
      <c r="L940" t="e">
        <f t="array" ref="L940">INDEX($A$7:$F$3066,SMALL(IF(COUNTIF($L$5,$H$7:$H$3066)*COUNTIF($L$5,$I$7:$I$3066),MATCH(ROW($A$7:$A$3066),ROW($A$7:$A$3066)),""),ROWS($B$1:C934)),COLUMNS($A$1:C936))</f>
        <v>#NUM!</v>
      </c>
      <c r="M940" t="e">
        <f t="array" ref="M940">INDEX($A$7:$F$3066,SMALL(IF(COUNTIF($L$5,$H$7:$H$3066)*COUNTIF($L$5,$I$7:$I$3066),MATCH(ROW($A$7:$A$3066),ROW($A$7:$A$3066)),""),ROWS($B$1:D934)),COLUMNS($A$1:D936))</f>
        <v>#NUM!</v>
      </c>
      <c r="N940" t="e">
        <f t="array" ref="N940">INDEX($A$7:$F$3066,SMALL(IF(COUNTIF($L$5,$H$7:$H$3066)*COUNTIF($L$5,$I$7:$I$3066),MATCH(ROW($A$7:$A$3066),ROW($A$7:$A$3066)),""),ROWS($B$1:E934)),COLUMNS($A$1:E936))</f>
        <v>#NUM!</v>
      </c>
      <c r="O940" t="e">
        <f t="array" ref="O940">INDEX($A$7:$F$3066,SMALL(IF(COUNTIF($L$5,$H$7:$H$3066)*COUNTIF($L$5,$I$7:$I$3066),MATCH(ROW($A$7:$A$3066),ROW($A$7:$A$3066)),""),ROWS($B$1:F934)),COLUMNS($A$1:F936))</f>
        <v>#NUM!</v>
      </c>
    </row>
    <row r="941" spans="1:15">
      <c r="A941" s="1">
        <f>'ScienceDirect - Initial'!A944</f>
        <v>0</v>
      </c>
      <c r="B941" s="1">
        <f>'ScienceDirect - Initial'!B944</f>
        <v>2006</v>
      </c>
      <c r="C941" s="1" t="str">
        <f>'ScienceDirect - Initial'!C944</f>
        <v>Umezu, Toyoshi; Nagano, Kimiyo; Ito, Hiroyasu; Kosakai, Kiyomi; Sakaniwa, Misao; Morita, Masatoshi</v>
      </c>
      <c r="D941" s="1" t="str">
        <f>'ScienceDirect - Initial'!D944</f>
        <v>Anticonflict effects of lavender oil and identification of its active constituents</v>
      </c>
      <c r="E941" s="1" t="str">
        <f>'ScienceDirect - Initial'!E944</f>
        <v>Pharmacology Biochemistry and Behavior</v>
      </c>
      <c r="F941" s="1">
        <f>'ScienceDirect - Initial'!F944</f>
        <v>0</v>
      </c>
      <c r="H941" s="1">
        <v>0</v>
      </c>
      <c r="I941" s="1">
        <v>0</v>
      </c>
      <c r="J941" t="b">
        <f t="shared" si="14"/>
        <v>1</v>
      </c>
      <c r="K941" t="e">
        <f t="array" ref="K941">INDEX($A$7:$F$3066,SMALL(IF(COUNTIF($L$5,$H$7:$H$3066)*COUNTIF($L$5,$I$7:$I$3066),MATCH(ROW($A$7:$A$3066),ROW($A$7:$A$3066)),""),ROWS($B$1:B935)),COLUMNS($A$1:B937))</f>
        <v>#NUM!</v>
      </c>
      <c r="L941" t="e">
        <f t="array" ref="L941">INDEX($A$7:$F$3066,SMALL(IF(COUNTIF($L$5,$H$7:$H$3066)*COUNTIF($L$5,$I$7:$I$3066),MATCH(ROW($A$7:$A$3066),ROW($A$7:$A$3066)),""),ROWS($B$1:C935)),COLUMNS($A$1:C937))</f>
        <v>#NUM!</v>
      </c>
      <c r="M941" t="e">
        <f t="array" ref="M941">INDEX($A$7:$F$3066,SMALL(IF(COUNTIF($L$5,$H$7:$H$3066)*COUNTIF($L$5,$I$7:$I$3066),MATCH(ROW($A$7:$A$3066),ROW($A$7:$A$3066)),""),ROWS($B$1:D935)),COLUMNS($A$1:D937))</f>
        <v>#NUM!</v>
      </c>
      <c r="N941" t="e">
        <f t="array" ref="N941">INDEX($A$7:$F$3066,SMALL(IF(COUNTIF($L$5,$H$7:$H$3066)*COUNTIF($L$5,$I$7:$I$3066),MATCH(ROW($A$7:$A$3066),ROW($A$7:$A$3066)),""),ROWS($B$1:E935)),COLUMNS($A$1:E937))</f>
        <v>#NUM!</v>
      </c>
      <c r="O941" t="e">
        <f t="array" ref="O941">INDEX($A$7:$F$3066,SMALL(IF(COUNTIF($L$5,$H$7:$H$3066)*COUNTIF($L$5,$I$7:$I$3066),MATCH(ROW($A$7:$A$3066),ROW($A$7:$A$3066)),""),ROWS($B$1:F935)),COLUMNS($A$1:F937))</f>
        <v>#NUM!</v>
      </c>
    </row>
    <row r="942" spans="1:15">
      <c r="A942" s="1">
        <f>'ScienceDirect - Initial'!A945</f>
        <v>0</v>
      </c>
      <c r="B942" s="1">
        <f>'ScienceDirect - Initial'!B945</f>
        <v>2019</v>
      </c>
      <c r="C942" s="1" t="str">
        <f>'ScienceDirect - Initial'!C945</f>
        <v>O’Reilly, Randall C.; Russin, Jacob; Herd, Seth A.</v>
      </c>
      <c r="D942" s="1" t="str">
        <f>'ScienceDirect - Initial'!D945</f>
        <v>Chapter 17 - Computational models of motivated frontal function</v>
      </c>
      <c r="E942" s="1" t="str">
        <f>'ScienceDirect - Initial'!E945</f>
        <v>Handbook of Clinical Neurology</v>
      </c>
      <c r="F942" s="1" t="str">
        <f>'ScienceDirect - Initial'!F945</f>
        <v>0072-9752</v>
      </c>
      <c r="H942" s="1">
        <v>0</v>
      </c>
      <c r="I942" s="1">
        <v>0</v>
      </c>
      <c r="J942" t="b">
        <f t="shared" si="14"/>
        <v>1</v>
      </c>
      <c r="K942" t="e">
        <f t="array" ref="K942">INDEX($A$7:$F$3066,SMALL(IF(COUNTIF($L$5,$H$7:$H$3066)*COUNTIF($L$5,$I$7:$I$3066),MATCH(ROW($A$7:$A$3066),ROW($A$7:$A$3066)),""),ROWS($B$1:B936)),COLUMNS($A$1:B938))</f>
        <v>#NUM!</v>
      </c>
      <c r="L942" t="e">
        <f t="array" ref="L942">INDEX($A$7:$F$3066,SMALL(IF(COUNTIF($L$5,$H$7:$H$3066)*COUNTIF($L$5,$I$7:$I$3066),MATCH(ROW($A$7:$A$3066),ROW($A$7:$A$3066)),""),ROWS($B$1:C936)),COLUMNS($A$1:C938))</f>
        <v>#NUM!</v>
      </c>
      <c r="M942" t="e">
        <f t="array" ref="M942">INDEX($A$7:$F$3066,SMALL(IF(COUNTIF($L$5,$H$7:$H$3066)*COUNTIF($L$5,$I$7:$I$3066),MATCH(ROW($A$7:$A$3066),ROW($A$7:$A$3066)),""),ROWS($B$1:D936)),COLUMNS($A$1:D938))</f>
        <v>#NUM!</v>
      </c>
      <c r="N942" t="e">
        <f t="array" ref="N942">INDEX($A$7:$F$3066,SMALL(IF(COUNTIF($L$5,$H$7:$H$3066)*COUNTIF($L$5,$I$7:$I$3066),MATCH(ROW($A$7:$A$3066),ROW($A$7:$A$3066)),""),ROWS($B$1:E936)),COLUMNS($A$1:E938))</f>
        <v>#NUM!</v>
      </c>
      <c r="O942" t="e">
        <f t="array" ref="O942">INDEX($A$7:$F$3066,SMALL(IF(COUNTIF($L$5,$H$7:$H$3066)*COUNTIF($L$5,$I$7:$I$3066),MATCH(ROW($A$7:$A$3066),ROW($A$7:$A$3066)),""),ROWS($B$1:F936)),COLUMNS($A$1:F938))</f>
        <v>#NUM!</v>
      </c>
    </row>
    <row r="943" spans="1:15">
      <c r="A943" s="1">
        <f>'ScienceDirect - Initial'!A946</f>
        <v>0</v>
      </c>
      <c r="B943" s="1">
        <f>'ScienceDirect - Initial'!B946</f>
        <v>1998</v>
      </c>
      <c r="C943" s="1" t="str">
        <f>'ScienceDirect - Initial'!C946</f>
        <v>Davidson, Robin J.</v>
      </c>
      <c r="D943" s="1" t="str">
        <f>'ScienceDirect - Initial'!D946</f>
        <v>6.25 - The Treatment of Substance Abuse and Dependence</v>
      </c>
      <c r="E943" s="1" t="str">
        <f>'ScienceDirect - Initial'!E946</f>
        <v>Comprehensive Clinical Psychology</v>
      </c>
      <c r="F943" s="1" t="str">
        <f>'ScienceDirect - Initial'!F946</f>
        <v>978-0-08-042707-2</v>
      </c>
      <c r="H943" s="1">
        <v>0</v>
      </c>
      <c r="I943" s="1">
        <v>0</v>
      </c>
      <c r="J943" t="b">
        <f t="shared" si="14"/>
        <v>1</v>
      </c>
      <c r="K943" t="e">
        <f t="array" ref="K943">INDEX($A$7:$F$3066,SMALL(IF(COUNTIF($L$5,$H$7:$H$3066)*COUNTIF($L$5,$I$7:$I$3066),MATCH(ROW($A$7:$A$3066),ROW($A$7:$A$3066)),""),ROWS($B$1:B937)),COLUMNS($A$1:B939))</f>
        <v>#NUM!</v>
      </c>
      <c r="L943" t="e">
        <f t="array" ref="L943">INDEX($A$7:$F$3066,SMALL(IF(COUNTIF($L$5,$H$7:$H$3066)*COUNTIF($L$5,$I$7:$I$3066),MATCH(ROW($A$7:$A$3066),ROW($A$7:$A$3066)),""),ROWS($B$1:C937)),COLUMNS($A$1:C939))</f>
        <v>#NUM!</v>
      </c>
      <c r="M943" t="e">
        <f t="array" ref="M943">INDEX($A$7:$F$3066,SMALL(IF(COUNTIF($L$5,$H$7:$H$3066)*COUNTIF($L$5,$I$7:$I$3066),MATCH(ROW($A$7:$A$3066),ROW($A$7:$A$3066)),""),ROWS($B$1:D937)),COLUMNS($A$1:D939))</f>
        <v>#NUM!</v>
      </c>
      <c r="N943" t="e">
        <f t="array" ref="N943">INDEX($A$7:$F$3066,SMALL(IF(COUNTIF($L$5,$H$7:$H$3066)*COUNTIF($L$5,$I$7:$I$3066),MATCH(ROW($A$7:$A$3066),ROW($A$7:$A$3066)),""),ROWS($B$1:E937)),COLUMNS($A$1:E939))</f>
        <v>#NUM!</v>
      </c>
      <c r="O943" t="e">
        <f t="array" ref="O943">INDEX($A$7:$F$3066,SMALL(IF(COUNTIF($L$5,$H$7:$H$3066)*COUNTIF($L$5,$I$7:$I$3066),MATCH(ROW($A$7:$A$3066),ROW($A$7:$A$3066)),""),ROWS($B$1:F937)),COLUMNS($A$1:F939))</f>
        <v>#NUM!</v>
      </c>
    </row>
    <row r="944" spans="1:15">
      <c r="A944" s="1">
        <f>'ScienceDirect - Initial'!A947</f>
        <v>0</v>
      </c>
      <c r="B944" s="1">
        <f>'ScienceDirect - Initial'!B947</f>
        <v>1996</v>
      </c>
      <c r="C944" s="1">
        <f>'ScienceDirect - Initial'!C947</f>
        <v>0</v>
      </c>
      <c r="D944" s="1" t="str">
        <f>'ScienceDirect - Initial'!D947</f>
        <v>Subject index</v>
      </c>
      <c r="E944" s="1" t="str">
        <f>'ScienceDirect - Initial'!E947</f>
        <v>Advances in Psychology</v>
      </c>
      <c r="F944" s="1" t="str">
        <f>'ScienceDirect - Initial'!F947</f>
        <v>0166-4115</v>
      </c>
      <c r="H944" s="1">
        <v>0</v>
      </c>
      <c r="I944" s="1">
        <v>0</v>
      </c>
      <c r="J944" t="b">
        <f t="shared" si="14"/>
        <v>1</v>
      </c>
      <c r="K944" t="e">
        <f t="array" ref="K944">INDEX($A$7:$F$3066,SMALL(IF(COUNTIF($L$5,$H$7:$H$3066)*COUNTIF($L$5,$I$7:$I$3066),MATCH(ROW($A$7:$A$3066),ROW($A$7:$A$3066)),""),ROWS($B$1:B938)),COLUMNS($A$1:B940))</f>
        <v>#NUM!</v>
      </c>
      <c r="L944" t="e">
        <f t="array" ref="L944">INDEX($A$7:$F$3066,SMALL(IF(COUNTIF($L$5,$H$7:$H$3066)*COUNTIF($L$5,$I$7:$I$3066),MATCH(ROW($A$7:$A$3066),ROW($A$7:$A$3066)),""),ROWS($B$1:C938)),COLUMNS($A$1:C940))</f>
        <v>#NUM!</v>
      </c>
      <c r="M944" t="e">
        <f t="array" ref="M944">INDEX($A$7:$F$3066,SMALL(IF(COUNTIF($L$5,$H$7:$H$3066)*COUNTIF($L$5,$I$7:$I$3066),MATCH(ROW($A$7:$A$3066),ROW($A$7:$A$3066)),""),ROWS($B$1:D938)),COLUMNS($A$1:D940))</f>
        <v>#NUM!</v>
      </c>
      <c r="N944" t="e">
        <f t="array" ref="N944">INDEX($A$7:$F$3066,SMALL(IF(COUNTIF($L$5,$H$7:$H$3066)*COUNTIF($L$5,$I$7:$I$3066),MATCH(ROW($A$7:$A$3066),ROW($A$7:$A$3066)),""),ROWS($B$1:E938)),COLUMNS($A$1:E940))</f>
        <v>#NUM!</v>
      </c>
      <c r="O944" t="e">
        <f t="array" ref="O944">INDEX($A$7:$F$3066,SMALL(IF(COUNTIF($L$5,$H$7:$H$3066)*COUNTIF($L$5,$I$7:$I$3066),MATCH(ROW($A$7:$A$3066),ROW($A$7:$A$3066)),""),ROWS($B$1:F938)),COLUMNS($A$1:F940))</f>
        <v>#NUM!</v>
      </c>
    </row>
    <row r="945" spans="1:15">
      <c r="A945" s="1">
        <f>'ScienceDirect - Initial'!A948</f>
        <v>0</v>
      </c>
      <c r="B945" s="1">
        <f>'ScienceDirect - Initial'!B948</f>
        <v>2013</v>
      </c>
      <c r="C945" s="1" t="str">
        <f>'ScienceDirect - Initial'!C948</f>
        <v>Emery, Sarah M.; Luke Flory, S.; Clay, Keith; Robb, Joseph R.; Winters, Brian</v>
      </c>
      <c r="D945" s="1" t="str">
        <f>'ScienceDirect - Initial'!D948</f>
        <v>Demographic responses of the invasive annual grass Microstegium vimineum to prescribed fires and herbicide</v>
      </c>
      <c r="E945" s="1" t="str">
        <f>'ScienceDirect - Initial'!E948</f>
        <v>Forest Ecology and Management</v>
      </c>
      <c r="F945" s="1">
        <f>'ScienceDirect - Initial'!F948</f>
        <v>0</v>
      </c>
      <c r="H945" s="1">
        <v>0</v>
      </c>
      <c r="I945" s="1">
        <v>0</v>
      </c>
      <c r="J945" t="b">
        <f t="shared" si="14"/>
        <v>1</v>
      </c>
      <c r="K945" t="e">
        <f t="array" ref="K945">INDEX($A$7:$F$3066,SMALL(IF(COUNTIF($L$5,$H$7:$H$3066)*COUNTIF($L$5,$I$7:$I$3066),MATCH(ROW($A$7:$A$3066),ROW($A$7:$A$3066)),""),ROWS($B$1:B939)),COLUMNS($A$1:B941))</f>
        <v>#NUM!</v>
      </c>
      <c r="L945" t="e">
        <f t="array" ref="L945">INDEX($A$7:$F$3066,SMALL(IF(COUNTIF($L$5,$H$7:$H$3066)*COUNTIF($L$5,$I$7:$I$3066),MATCH(ROW($A$7:$A$3066),ROW($A$7:$A$3066)),""),ROWS($B$1:C939)),COLUMNS($A$1:C941))</f>
        <v>#NUM!</v>
      </c>
      <c r="M945" t="e">
        <f t="array" ref="M945">INDEX($A$7:$F$3066,SMALL(IF(COUNTIF($L$5,$H$7:$H$3066)*COUNTIF($L$5,$I$7:$I$3066),MATCH(ROW($A$7:$A$3066),ROW($A$7:$A$3066)),""),ROWS($B$1:D939)),COLUMNS($A$1:D941))</f>
        <v>#NUM!</v>
      </c>
      <c r="N945" t="e">
        <f t="array" ref="N945">INDEX($A$7:$F$3066,SMALL(IF(COUNTIF($L$5,$H$7:$H$3066)*COUNTIF($L$5,$I$7:$I$3066),MATCH(ROW($A$7:$A$3066),ROW($A$7:$A$3066)),""),ROWS($B$1:E939)),COLUMNS($A$1:E941))</f>
        <v>#NUM!</v>
      </c>
      <c r="O945" t="e">
        <f t="array" ref="O945">INDEX($A$7:$F$3066,SMALL(IF(COUNTIF($L$5,$H$7:$H$3066)*COUNTIF($L$5,$I$7:$I$3066),MATCH(ROW($A$7:$A$3066),ROW($A$7:$A$3066)),""),ROWS($B$1:F939)),COLUMNS($A$1:F941))</f>
        <v>#NUM!</v>
      </c>
    </row>
    <row r="946" spans="1:15">
      <c r="A946" s="1">
        <f>'ScienceDirect - Initial'!A949</f>
        <v>0</v>
      </c>
      <c r="B946" s="1">
        <f>'ScienceDirect - Initial'!B949</f>
        <v>2011</v>
      </c>
      <c r="C946" s="1" t="str">
        <f>'ScienceDirect - Initial'!C949</f>
        <v>Murphree, S. Shaun</v>
      </c>
      <c r="D946" s="1" t="str">
        <f>'ScienceDirect - Initial'!D949</f>
        <v>Chapter 2 - Heterocyclic Dyes: Preparation, Properties, and Applications</v>
      </c>
      <c r="E946" s="1" t="str">
        <f>'ScienceDirect - Initial'!E949</f>
        <v>Progress in Heterocyclic Chemistry</v>
      </c>
      <c r="F946" s="1" t="str">
        <f>'ScienceDirect - Initial'!F949</f>
        <v>0959-6380</v>
      </c>
      <c r="H946" s="1">
        <v>0</v>
      </c>
      <c r="I946" s="1">
        <v>0</v>
      </c>
      <c r="J946" t="b">
        <f t="shared" si="14"/>
        <v>1</v>
      </c>
      <c r="K946" t="e">
        <f t="array" ref="K946">INDEX($A$7:$F$3066,SMALL(IF(COUNTIF($L$5,$H$7:$H$3066)*COUNTIF($L$5,$I$7:$I$3066),MATCH(ROW($A$7:$A$3066),ROW($A$7:$A$3066)),""),ROWS($B$1:B940)),COLUMNS($A$1:B942))</f>
        <v>#NUM!</v>
      </c>
      <c r="L946" t="e">
        <f t="array" ref="L946">INDEX($A$7:$F$3066,SMALL(IF(COUNTIF($L$5,$H$7:$H$3066)*COUNTIF($L$5,$I$7:$I$3066),MATCH(ROW($A$7:$A$3066),ROW($A$7:$A$3066)),""),ROWS($B$1:C940)),COLUMNS($A$1:C942))</f>
        <v>#NUM!</v>
      </c>
      <c r="M946" t="e">
        <f t="array" ref="M946">INDEX($A$7:$F$3066,SMALL(IF(COUNTIF($L$5,$H$7:$H$3066)*COUNTIF($L$5,$I$7:$I$3066),MATCH(ROW($A$7:$A$3066),ROW($A$7:$A$3066)),""),ROWS($B$1:D940)),COLUMNS($A$1:D942))</f>
        <v>#NUM!</v>
      </c>
      <c r="N946" t="e">
        <f t="array" ref="N946">INDEX($A$7:$F$3066,SMALL(IF(COUNTIF($L$5,$H$7:$H$3066)*COUNTIF($L$5,$I$7:$I$3066),MATCH(ROW($A$7:$A$3066),ROW($A$7:$A$3066)),""),ROWS($B$1:E940)),COLUMNS($A$1:E942))</f>
        <v>#NUM!</v>
      </c>
      <c r="O946" t="e">
        <f t="array" ref="O946">INDEX($A$7:$F$3066,SMALL(IF(COUNTIF($L$5,$H$7:$H$3066)*COUNTIF($L$5,$I$7:$I$3066),MATCH(ROW($A$7:$A$3066),ROW($A$7:$A$3066)),""),ROWS($B$1:F940)),COLUMNS($A$1:F942))</f>
        <v>#NUM!</v>
      </c>
    </row>
    <row r="947" spans="1:15">
      <c r="A947" s="1">
        <f>'ScienceDirect - Initial'!A950</f>
        <v>0</v>
      </c>
      <c r="B947" s="1">
        <f>'ScienceDirect - Initial'!B950</f>
        <v>2019</v>
      </c>
      <c r="C947" s="1" t="str">
        <f>'ScienceDirect - Initial'!C950</f>
        <v>Gilbert, Martin</v>
      </c>
      <c r="D947" s="1" t="str">
        <f>'ScienceDirect - Initial'!D950</f>
        <v>44 - Techniques for Vaccinating Wildlife</v>
      </c>
      <c r="E947" s="1" t="str">
        <f>'ScienceDirect - Initial'!E950</f>
        <v>Fowler's Zoo and Wild Animal Medicine Current Therapy, Volume 9</v>
      </c>
      <c r="F947" s="1" t="str">
        <f>'ScienceDirect - Initial'!F950</f>
        <v>978-0-323-55228-8</v>
      </c>
      <c r="H947" s="1">
        <v>0</v>
      </c>
      <c r="I947" s="1">
        <v>0</v>
      </c>
      <c r="J947" t="b">
        <f t="shared" si="14"/>
        <v>1</v>
      </c>
      <c r="K947" t="e">
        <f t="array" ref="K947">INDEX($A$7:$F$3066,SMALL(IF(COUNTIF($L$5,$H$7:$H$3066)*COUNTIF($L$5,$I$7:$I$3066),MATCH(ROW($A$7:$A$3066),ROW($A$7:$A$3066)),""),ROWS($B$1:B941)),COLUMNS($A$1:B943))</f>
        <v>#NUM!</v>
      </c>
      <c r="L947" t="e">
        <f t="array" ref="L947">INDEX($A$7:$F$3066,SMALL(IF(COUNTIF($L$5,$H$7:$H$3066)*COUNTIF($L$5,$I$7:$I$3066),MATCH(ROW($A$7:$A$3066),ROW($A$7:$A$3066)),""),ROWS($B$1:C941)),COLUMNS($A$1:C943))</f>
        <v>#NUM!</v>
      </c>
      <c r="M947" t="e">
        <f t="array" ref="M947">INDEX($A$7:$F$3066,SMALL(IF(COUNTIF($L$5,$H$7:$H$3066)*COUNTIF($L$5,$I$7:$I$3066),MATCH(ROW($A$7:$A$3066),ROW($A$7:$A$3066)),""),ROWS($B$1:D941)),COLUMNS($A$1:D943))</f>
        <v>#NUM!</v>
      </c>
      <c r="N947" t="e">
        <f t="array" ref="N947">INDEX($A$7:$F$3066,SMALL(IF(COUNTIF($L$5,$H$7:$H$3066)*COUNTIF($L$5,$I$7:$I$3066),MATCH(ROW($A$7:$A$3066),ROW($A$7:$A$3066)),""),ROWS($B$1:E941)),COLUMNS($A$1:E943))</f>
        <v>#NUM!</v>
      </c>
      <c r="O947" t="e">
        <f t="array" ref="O947">INDEX($A$7:$F$3066,SMALL(IF(COUNTIF($L$5,$H$7:$H$3066)*COUNTIF($L$5,$I$7:$I$3066),MATCH(ROW($A$7:$A$3066),ROW($A$7:$A$3066)),""),ROWS($B$1:F941)),COLUMNS($A$1:F943))</f>
        <v>#NUM!</v>
      </c>
    </row>
    <row r="948" spans="1:15">
      <c r="A948" s="1">
        <f>'ScienceDirect - Initial'!A951</f>
        <v>0</v>
      </c>
      <c r="B948" s="1">
        <f>'ScienceDirect - Initial'!B951</f>
        <v>1994</v>
      </c>
      <c r="C948" s="1" t="str">
        <f>'ScienceDirect - Initial'!C951</f>
        <v>Klimoski, Richard; Mohammed, Susan</v>
      </c>
      <c r="D948" s="1" t="str">
        <f>'ScienceDirect - Initial'!D951</f>
        <v>Team mental model: construct or metaphor?</v>
      </c>
      <c r="E948" s="1" t="str">
        <f>'ScienceDirect - Initial'!E951</f>
        <v>A Special Issue of The Journal of Management</v>
      </c>
      <c r="F948" s="1">
        <f>'ScienceDirect - Initial'!F951</f>
        <v>0</v>
      </c>
      <c r="H948" s="1">
        <v>0</v>
      </c>
      <c r="I948" s="1">
        <v>0</v>
      </c>
      <c r="J948" t="b">
        <f t="shared" si="14"/>
        <v>1</v>
      </c>
      <c r="K948" t="e">
        <f t="array" ref="K948">INDEX($A$7:$F$3066,SMALL(IF(COUNTIF($L$5,$H$7:$H$3066)*COUNTIF($L$5,$I$7:$I$3066),MATCH(ROW($A$7:$A$3066),ROW($A$7:$A$3066)),""),ROWS($B$1:B942)),COLUMNS($A$1:B944))</f>
        <v>#NUM!</v>
      </c>
      <c r="L948" t="e">
        <f t="array" ref="L948">INDEX($A$7:$F$3066,SMALL(IF(COUNTIF($L$5,$H$7:$H$3066)*COUNTIF($L$5,$I$7:$I$3066),MATCH(ROW($A$7:$A$3066),ROW($A$7:$A$3066)),""),ROWS($B$1:C942)),COLUMNS($A$1:C944))</f>
        <v>#NUM!</v>
      </c>
      <c r="M948" t="e">
        <f t="array" ref="M948">INDEX($A$7:$F$3066,SMALL(IF(COUNTIF($L$5,$H$7:$H$3066)*COUNTIF($L$5,$I$7:$I$3066),MATCH(ROW($A$7:$A$3066),ROW($A$7:$A$3066)),""),ROWS($B$1:D942)),COLUMNS($A$1:D944))</f>
        <v>#NUM!</v>
      </c>
      <c r="N948" t="e">
        <f t="array" ref="N948">INDEX($A$7:$F$3066,SMALL(IF(COUNTIF($L$5,$H$7:$H$3066)*COUNTIF($L$5,$I$7:$I$3066),MATCH(ROW($A$7:$A$3066),ROW($A$7:$A$3066)),""),ROWS($B$1:E942)),COLUMNS($A$1:E944))</f>
        <v>#NUM!</v>
      </c>
      <c r="O948" t="e">
        <f t="array" ref="O948">INDEX($A$7:$F$3066,SMALL(IF(COUNTIF($L$5,$H$7:$H$3066)*COUNTIF($L$5,$I$7:$I$3066),MATCH(ROW($A$7:$A$3066),ROW($A$7:$A$3066)),""),ROWS($B$1:F942)),COLUMNS($A$1:F944))</f>
        <v>#NUM!</v>
      </c>
    </row>
    <row r="949" spans="1:15">
      <c r="A949" s="1">
        <f>'ScienceDirect - Initial'!A952</f>
        <v>0</v>
      </c>
      <c r="B949" s="1">
        <f>'ScienceDirect - Initial'!B952</f>
        <v>1995</v>
      </c>
      <c r="C949" s="1" t="str">
        <f>'ScienceDirect - Initial'!C952</f>
        <v>Doyère, Valérie; Rédini-Del Negro, Catherine; Dutrieux, Gérard; Le Floch, Gérard; Davis, Sabrina; Laroche, Serge</v>
      </c>
      <c r="D949" s="1" t="str">
        <f>'ScienceDirect - Initial'!D952</f>
        <v>Potentiation or depression of synaptic efficacy in the dentate gyrus is determined by the relationship between the conditioned and unconditioned stimulus in a classical conditioning paradigm in rats</v>
      </c>
      <c r="E949" s="1" t="str">
        <f>'ScienceDirect - Initial'!E952</f>
        <v>Behavioural Brain Research</v>
      </c>
      <c r="F949" s="1">
        <f>'ScienceDirect - Initial'!F952</f>
        <v>0</v>
      </c>
      <c r="H949" s="1">
        <v>0</v>
      </c>
      <c r="I949" s="1">
        <v>0</v>
      </c>
      <c r="J949" t="b">
        <f t="shared" si="14"/>
        <v>1</v>
      </c>
      <c r="K949" t="e">
        <f t="array" ref="K949">INDEX($A$7:$F$3066,SMALL(IF(COUNTIF($L$5,$H$7:$H$3066)*COUNTIF($L$5,$I$7:$I$3066),MATCH(ROW($A$7:$A$3066),ROW($A$7:$A$3066)),""),ROWS($B$1:B943)),COLUMNS($A$1:B945))</f>
        <v>#NUM!</v>
      </c>
      <c r="L949" t="e">
        <f t="array" ref="L949">INDEX($A$7:$F$3066,SMALL(IF(COUNTIF($L$5,$H$7:$H$3066)*COUNTIF($L$5,$I$7:$I$3066),MATCH(ROW($A$7:$A$3066),ROW($A$7:$A$3066)),""),ROWS($B$1:C943)),COLUMNS($A$1:C945))</f>
        <v>#NUM!</v>
      </c>
      <c r="M949" t="e">
        <f t="array" ref="M949">INDEX($A$7:$F$3066,SMALL(IF(COUNTIF($L$5,$H$7:$H$3066)*COUNTIF($L$5,$I$7:$I$3066),MATCH(ROW($A$7:$A$3066),ROW($A$7:$A$3066)),""),ROWS($B$1:D943)),COLUMNS($A$1:D945))</f>
        <v>#NUM!</v>
      </c>
      <c r="N949" t="e">
        <f t="array" ref="N949">INDEX($A$7:$F$3066,SMALL(IF(COUNTIF($L$5,$H$7:$H$3066)*COUNTIF($L$5,$I$7:$I$3066),MATCH(ROW($A$7:$A$3066),ROW($A$7:$A$3066)),""),ROWS($B$1:E943)),COLUMNS($A$1:E945))</f>
        <v>#NUM!</v>
      </c>
      <c r="O949" t="e">
        <f t="array" ref="O949">INDEX($A$7:$F$3066,SMALL(IF(COUNTIF($L$5,$H$7:$H$3066)*COUNTIF($L$5,$I$7:$I$3066),MATCH(ROW($A$7:$A$3066),ROW($A$7:$A$3066)),""),ROWS($B$1:F943)),COLUMNS($A$1:F945))</f>
        <v>#NUM!</v>
      </c>
    </row>
    <row r="950" spans="1:15">
      <c r="A950" s="1">
        <f>'ScienceDirect - Initial'!A953</f>
        <v>0</v>
      </c>
      <c r="B950" s="1">
        <f>'ScienceDirect - Initial'!B953</f>
        <v>2017</v>
      </c>
      <c r="C950" s="1" t="str">
        <f>'ScienceDirect - Initial'!C953</f>
        <v>Smith, Martin M.; Sherry, Simon B.; Gautreau, Chantal M.; Mushquash, Aislin R.; Saklofske, Donald H.; Snow, Stephanie L.</v>
      </c>
      <c r="D950" s="1" t="str">
        <f>'ScienceDirect - Initial'!D953</f>
        <v>The intergenerational transmission of perfectionism: Fathers' other-oriented perfectionism and daughters' perceived psychological control uniquely predict daughters' self-critical and personal standards perfectionism</v>
      </c>
      <c r="E950" s="1" t="str">
        <f>'ScienceDirect - Initial'!E953</f>
        <v>Personality and Individual Differences</v>
      </c>
      <c r="F950" s="1">
        <f>'ScienceDirect - Initial'!F953</f>
        <v>0</v>
      </c>
      <c r="H950" s="1">
        <v>0</v>
      </c>
      <c r="I950" s="1">
        <v>0</v>
      </c>
      <c r="J950" t="b">
        <f t="shared" si="14"/>
        <v>1</v>
      </c>
      <c r="K950" t="e">
        <f t="array" ref="K950">INDEX($A$7:$F$3066,SMALL(IF(COUNTIF($L$5,$H$7:$H$3066)*COUNTIF($L$5,$I$7:$I$3066),MATCH(ROW($A$7:$A$3066),ROW($A$7:$A$3066)),""),ROWS($B$1:B944)),COLUMNS($A$1:B946))</f>
        <v>#NUM!</v>
      </c>
      <c r="L950" t="e">
        <f t="array" ref="L950">INDEX($A$7:$F$3066,SMALL(IF(COUNTIF($L$5,$H$7:$H$3066)*COUNTIF($L$5,$I$7:$I$3066),MATCH(ROW($A$7:$A$3066),ROW($A$7:$A$3066)),""),ROWS($B$1:C944)),COLUMNS($A$1:C946))</f>
        <v>#NUM!</v>
      </c>
      <c r="M950" t="e">
        <f t="array" ref="M950">INDEX($A$7:$F$3066,SMALL(IF(COUNTIF($L$5,$H$7:$H$3066)*COUNTIF($L$5,$I$7:$I$3066),MATCH(ROW($A$7:$A$3066),ROW($A$7:$A$3066)),""),ROWS($B$1:D944)),COLUMNS($A$1:D946))</f>
        <v>#NUM!</v>
      </c>
      <c r="N950" t="e">
        <f t="array" ref="N950">INDEX($A$7:$F$3066,SMALL(IF(COUNTIF($L$5,$H$7:$H$3066)*COUNTIF($L$5,$I$7:$I$3066),MATCH(ROW($A$7:$A$3066),ROW($A$7:$A$3066)),""),ROWS($B$1:E944)),COLUMNS($A$1:E946))</f>
        <v>#NUM!</v>
      </c>
      <c r="O950" t="e">
        <f t="array" ref="O950">INDEX($A$7:$F$3066,SMALL(IF(COUNTIF($L$5,$H$7:$H$3066)*COUNTIF($L$5,$I$7:$I$3066),MATCH(ROW($A$7:$A$3066),ROW($A$7:$A$3066)),""),ROWS($B$1:F944)),COLUMNS($A$1:F946))</f>
        <v>#NUM!</v>
      </c>
    </row>
    <row r="951" spans="1:15">
      <c r="A951" s="1">
        <f>'ScienceDirect - Initial'!A954</f>
        <v>0</v>
      </c>
      <c r="B951" s="1">
        <f>'ScienceDirect - Initial'!B954</f>
        <v>1991</v>
      </c>
      <c r="C951" s="1" t="str">
        <f>'ScienceDirect - Initial'!C954</f>
        <v>Collias, Nicholas E.</v>
      </c>
      <c r="D951" s="1" t="str">
        <f>'ScienceDirect - Initial'!D954</f>
        <v>The role of American zoologists and behavioural ecologists in the development of animal sociology, 1934–1964</v>
      </c>
      <c r="E951" s="1" t="str">
        <f>'ScienceDirect - Initial'!E954</f>
        <v>Animal Behaviour</v>
      </c>
      <c r="F951" s="1">
        <f>'ScienceDirect - Initial'!F954</f>
        <v>0</v>
      </c>
      <c r="H951" s="1">
        <v>0</v>
      </c>
      <c r="I951" s="1">
        <v>0</v>
      </c>
      <c r="J951" t="b">
        <f t="shared" si="14"/>
        <v>1</v>
      </c>
      <c r="K951" t="e">
        <f t="array" ref="K951">INDEX($A$7:$F$3066,SMALL(IF(COUNTIF($L$5,$H$7:$H$3066)*COUNTIF($L$5,$I$7:$I$3066),MATCH(ROW($A$7:$A$3066),ROW($A$7:$A$3066)),""),ROWS($B$1:B945)),COLUMNS($A$1:B947))</f>
        <v>#NUM!</v>
      </c>
      <c r="L951" t="e">
        <f t="array" ref="L951">INDEX($A$7:$F$3066,SMALL(IF(COUNTIF($L$5,$H$7:$H$3066)*COUNTIF($L$5,$I$7:$I$3066),MATCH(ROW($A$7:$A$3066),ROW($A$7:$A$3066)),""),ROWS($B$1:C945)),COLUMNS($A$1:C947))</f>
        <v>#NUM!</v>
      </c>
      <c r="M951" t="e">
        <f t="array" ref="M951">INDEX($A$7:$F$3066,SMALL(IF(COUNTIF($L$5,$H$7:$H$3066)*COUNTIF($L$5,$I$7:$I$3066),MATCH(ROW($A$7:$A$3066),ROW($A$7:$A$3066)),""),ROWS($B$1:D945)),COLUMNS($A$1:D947))</f>
        <v>#NUM!</v>
      </c>
      <c r="N951" t="e">
        <f t="array" ref="N951">INDEX($A$7:$F$3066,SMALL(IF(COUNTIF($L$5,$H$7:$H$3066)*COUNTIF($L$5,$I$7:$I$3066),MATCH(ROW($A$7:$A$3066),ROW($A$7:$A$3066)),""),ROWS($B$1:E945)),COLUMNS($A$1:E947))</f>
        <v>#NUM!</v>
      </c>
      <c r="O951" t="e">
        <f t="array" ref="O951">INDEX($A$7:$F$3066,SMALL(IF(COUNTIF($L$5,$H$7:$H$3066)*COUNTIF($L$5,$I$7:$I$3066),MATCH(ROW($A$7:$A$3066),ROW($A$7:$A$3066)),""),ROWS($B$1:F945)),COLUMNS($A$1:F947))</f>
        <v>#NUM!</v>
      </c>
    </row>
    <row r="952" spans="1:15">
      <c r="A952" s="1">
        <f>'ScienceDirect - Initial'!A955</f>
        <v>0</v>
      </c>
      <c r="B952" s="1">
        <f>'ScienceDirect - Initial'!B955</f>
        <v>2015</v>
      </c>
      <c r="C952" s="1" t="str">
        <f>'ScienceDirect - Initial'!C955</f>
        <v>Rutishauser, Ueli; Mamelak, Adam N.; Adolphs, Ralph</v>
      </c>
      <c r="D952" s="1" t="str">
        <f>'ScienceDirect - Initial'!D955</f>
        <v>The primate amygdala in social perception – insights from electrophysiological recordings and stimulation</v>
      </c>
      <c r="E952" s="1" t="str">
        <f>'ScienceDirect - Initial'!E955</f>
        <v>Trends in Neurosciences</v>
      </c>
      <c r="F952" s="1">
        <f>'ScienceDirect - Initial'!F955</f>
        <v>0</v>
      </c>
      <c r="H952" s="1">
        <v>0</v>
      </c>
      <c r="I952" s="1">
        <v>0</v>
      </c>
      <c r="J952" t="b">
        <f t="shared" si="14"/>
        <v>1</v>
      </c>
      <c r="K952" t="e">
        <f t="array" ref="K952">INDEX($A$7:$F$3066,SMALL(IF(COUNTIF($L$5,$H$7:$H$3066)*COUNTIF($L$5,$I$7:$I$3066),MATCH(ROW($A$7:$A$3066),ROW($A$7:$A$3066)),""),ROWS($B$1:B946)),COLUMNS($A$1:B948))</f>
        <v>#NUM!</v>
      </c>
      <c r="L952" t="e">
        <f t="array" ref="L952">INDEX($A$7:$F$3066,SMALL(IF(COUNTIF($L$5,$H$7:$H$3066)*COUNTIF($L$5,$I$7:$I$3066),MATCH(ROW($A$7:$A$3066),ROW($A$7:$A$3066)),""),ROWS($B$1:C946)),COLUMNS($A$1:C948))</f>
        <v>#NUM!</v>
      </c>
      <c r="M952" t="e">
        <f t="array" ref="M952">INDEX($A$7:$F$3066,SMALL(IF(COUNTIF($L$5,$H$7:$H$3066)*COUNTIF($L$5,$I$7:$I$3066),MATCH(ROW($A$7:$A$3066),ROW($A$7:$A$3066)),""),ROWS($B$1:D946)),COLUMNS($A$1:D948))</f>
        <v>#NUM!</v>
      </c>
      <c r="N952" t="e">
        <f t="array" ref="N952">INDEX($A$7:$F$3066,SMALL(IF(COUNTIF($L$5,$H$7:$H$3066)*COUNTIF($L$5,$I$7:$I$3066),MATCH(ROW($A$7:$A$3066),ROW($A$7:$A$3066)),""),ROWS($B$1:E946)),COLUMNS($A$1:E948))</f>
        <v>#NUM!</v>
      </c>
      <c r="O952" t="e">
        <f t="array" ref="O952">INDEX($A$7:$F$3066,SMALL(IF(COUNTIF($L$5,$H$7:$H$3066)*COUNTIF($L$5,$I$7:$I$3066),MATCH(ROW($A$7:$A$3066),ROW($A$7:$A$3066)),""),ROWS($B$1:F946)),COLUMNS($A$1:F948))</f>
        <v>#NUM!</v>
      </c>
    </row>
    <row r="953" spans="1:15">
      <c r="A953" s="1">
        <f>'ScienceDirect - Initial'!A956</f>
        <v>0</v>
      </c>
      <c r="B953" s="1">
        <f>'ScienceDirect - Initial'!B956</f>
        <v>2002</v>
      </c>
      <c r="C953" s="1" t="str">
        <f>'ScienceDirect - Initial'!C956</f>
        <v>Kreek, Mary Jeanne; Vocci, Frank J.</v>
      </c>
      <c r="D953" s="1" t="str">
        <f>'ScienceDirect - Initial'!D956</f>
        <v>History and current status of opioid maintenance treatments: blending conference session</v>
      </c>
      <c r="E953" s="1" t="str">
        <f>'ScienceDirect - Initial'!E956</f>
        <v>Journal of Substance Abuse Treatment</v>
      </c>
      <c r="F953" s="1">
        <f>'ScienceDirect - Initial'!F956</f>
        <v>0</v>
      </c>
      <c r="H953" s="1">
        <v>0</v>
      </c>
      <c r="I953" s="1">
        <v>0</v>
      </c>
      <c r="J953" t="b">
        <f t="shared" si="14"/>
        <v>1</v>
      </c>
      <c r="K953" t="e">
        <f t="array" ref="K953">INDEX($A$7:$F$3066,SMALL(IF(COUNTIF($L$5,$H$7:$H$3066)*COUNTIF($L$5,$I$7:$I$3066),MATCH(ROW($A$7:$A$3066),ROW($A$7:$A$3066)),""),ROWS($B$1:B947)),COLUMNS($A$1:B949))</f>
        <v>#NUM!</v>
      </c>
      <c r="L953" t="e">
        <f t="array" ref="L953">INDEX($A$7:$F$3066,SMALL(IF(COUNTIF($L$5,$H$7:$H$3066)*COUNTIF($L$5,$I$7:$I$3066),MATCH(ROW($A$7:$A$3066),ROW($A$7:$A$3066)),""),ROWS($B$1:C947)),COLUMNS($A$1:C949))</f>
        <v>#NUM!</v>
      </c>
      <c r="M953" t="e">
        <f t="array" ref="M953">INDEX($A$7:$F$3066,SMALL(IF(COUNTIF($L$5,$H$7:$H$3066)*COUNTIF($L$5,$I$7:$I$3066),MATCH(ROW($A$7:$A$3066),ROW($A$7:$A$3066)),""),ROWS($B$1:D947)),COLUMNS($A$1:D949))</f>
        <v>#NUM!</v>
      </c>
      <c r="N953" t="e">
        <f t="array" ref="N953">INDEX($A$7:$F$3066,SMALL(IF(COUNTIF($L$5,$H$7:$H$3066)*COUNTIF($L$5,$I$7:$I$3066),MATCH(ROW($A$7:$A$3066),ROW($A$7:$A$3066)),""),ROWS($B$1:E947)),COLUMNS($A$1:E949))</f>
        <v>#NUM!</v>
      </c>
      <c r="O953" t="e">
        <f t="array" ref="O953">INDEX($A$7:$F$3066,SMALL(IF(COUNTIF($L$5,$H$7:$H$3066)*COUNTIF($L$5,$I$7:$I$3066),MATCH(ROW($A$7:$A$3066),ROW($A$7:$A$3066)),""),ROWS($B$1:F947)),COLUMNS($A$1:F949))</f>
        <v>#NUM!</v>
      </c>
    </row>
    <row r="954" spans="1:15">
      <c r="A954" s="1">
        <f>'ScienceDirect - Initial'!A957</f>
        <v>0</v>
      </c>
      <c r="B954" s="1">
        <f>'ScienceDirect - Initial'!B957</f>
        <v>2012</v>
      </c>
      <c r="C954" s="1" t="str">
        <f>'ScienceDirect - Initial'!C957</f>
        <v>Rodríguez-Cerdeira, C.; Silami-Lopes, V.G.</v>
      </c>
      <c r="D954" s="1" t="str">
        <f>'ScienceDirect - Initial'!D957</f>
        <v>Congenital Syphilis in the 21st Century</v>
      </c>
      <c r="E954" s="1" t="str">
        <f>'ScienceDirect - Initial'!E957</f>
        <v>Actas Dermo-Sifiliográficas (English Edition)</v>
      </c>
      <c r="F954" s="1">
        <f>'ScienceDirect - Initial'!F957</f>
        <v>0</v>
      </c>
      <c r="H954" s="1">
        <v>0</v>
      </c>
      <c r="I954" s="1">
        <v>0</v>
      </c>
      <c r="J954" t="b">
        <f t="shared" si="14"/>
        <v>1</v>
      </c>
      <c r="K954" t="e">
        <f t="array" ref="K954">INDEX($A$7:$F$3066,SMALL(IF(COUNTIF($L$5,$H$7:$H$3066)*COUNTIF($L$5,$I$7:$I$3066),MATCH(ROW($A$7:$A$3066),ROW($A$7:$A$3066)),""),ROWS($B$1:B948)),COLUMNS($A$1:B950))</f>
        <v>#NUM!</v>
      </c>
      <c r="L954" t="e">
        <f t="array" ref="L954">INDEX($A$7:$F$3066,SMALL(IF(COUNTIF($L$5,$H$7:$H$3066)*COUNTIF($L$5,$I$7:$I$3066),MATCH(ROW($A$7:$A$3066),ROW($A$7:$A$3066)),""),ROWS($B$1:C948)),COLUMNS($A$1:C950))</f>
        <v>#NUM!</v>
      </c>
      <c r="M954" t="e">
        <f t="array" ref="M954">INDEX($A$7:$F$3066,SMALL(IF(COUNTIF($L$5,$H$7:$H$3066)*COUNTIF($L$5,$I$7:$I$3066),MATCH(ROW($A$7:$A$3066),ROW($A$7:$A$3066)),""),ROWS($B$1:D948)),COLUMNS($A$1:D950))</f>
        <v>#NUM!</v>
      </c>
      <c r="N954" t="e">
        <f t="array" ref="N954">INDEX($A$7:$F$3066,SMALL(IF(COUNTIF($L$5,$H$7:$H$3066)*COUNTIF($L$5,$I$7:$I$3066),MATCH(ROW($A$7:$A$3066),ROW($A$7:$A$3066)),""),ROWS($B$1:E948)),COLUMNS($A$1:E950))</f>
        <v>#NUM!</v>
      </c>
      <c r="O954" t="e">
        <f t="array" ref="O954">INDEX($A$7:$F$3066,SMALL(IF(COUNTIF($L$5,$H$7:$H$3066)*COUNTIF($L$5,$I$7:$I$3066),MATCH(ROW($A$7:$A$3066),ROW($A$7:$A$3066)),""),ROWS($B$1:F948)),COLUMNS($A$1:F950))</f>
        <v>#NUM!</v>
      </c>
    </row>
    <row r="955" spans="1:15">
      <c r="A955" s="1">
        <f>'ScienceDirect - Initial'!A958</f>
        <v>0</v>
      </c>
      <c r="B955" s="1">
        <f>'ScienceDirect - Initial'!B958</f>
        <v>2019</v>
      </c>
      <c r="C955" s="1" t="str">
        <f>'ScienceDirect - Initial'!C958</f>
        <v>Uchinaka, Sanae; Yoganathan, Vignesh; Osburg, Victoria-Sophie</v>
      </c>
      <c r="D955" s="1" t="str">
        <f>'ScienceDirect - Initial'!D958</f>
        <v>Classifying residents' roles as online place-ambassadors</v>
      </c>
      <c r="E955" s="1" t="str">
        <f>'ScienceDirect - Initial'!E958</f>
        <v>Tourism Management</v>
      </c>
      <c r="F955" s="1">
        <f>'ScienceDirect - Initial'!F958</f>
        <v>0</v>
      </c>
      <c r="H955" s="1">
        <v>0</v>
      </c>
      <c r="I955" s="1">
        <v>0</v>
      </c>
      <c r="J955" t="b">
        <f t="shared" si="14"/>
        <v>1</v>
      </c>
      <c r="K955" t="e">
        <f t="array" ref="K955">INDEX($A$7:$F$3066,SMALL(IF(COUNTIF($L$5,$H$7:$H$3066)*COUNTIF($L$5,$I$7:$I$3066),MATCH(ROW($A$7:$A$3066),ROW($A$7:$A$3066)),""),ROWS($B$1:B949)),COLUMNS($A$1:B951))</f>
        <v>#NUM!</v>
      </c>
      <c r="L955" t="e">
        <f t="array" ref="L955">INDEX($A$7:$F$3066,SMALL(IF(COUNTIF($L$5,$H$7:$H$3066)*COUNTIF($L$5,$I$7:$I$3066),MATCH(ROW($A$7:$A$3066),ROW($A$7:$A$3066)),""),ROWS($B$1:C949)),COLUMNS($A$1:C951))</f>
        <v>#NUM!</v>
      </c>
      <c r="M955" t="e">
        <f t="array" ref="M955">INDEX($A$7:$F$3066,SMALL(IF(COUNTIF($L$5,$H$7:$H$3066)*COUNTIF($L$5,$I$7:$I$3066),MATCH(ROW($A$7:$A$3066),ROW($A$7:$A$3066)),""),ROWS($B$1:D949)),COLUMNS($A$1:D951))</f>
        <v>#NUM!</v>
      </c>
      <c r="N955" t="e">
        <f t="array" ref="N955">INDEX($A$7:$F$3066,SMALL(IF(COUNTIF($L$5,$H$7:$H$3066)*COUNTIF($L$5,$I$7:$I$3066),MATCH(ROW($A$7:$A$3066),ROW($A$7:$A$3066)),""),ROWS($B$1:E949)),COLUMNS($A$1:E951))</f>
        <v>#NUM!</v>
      </c>
      <c r="O955" t="e">
        <f t="array" ref="O955">INDEX($A$7:$F$3066,SMALL(IF(COUNTIF($L$5,$H$7:$H$3066)*COUNTIF($L$5,$I$7:$I$3066),MATCH(ROW($A$7:$A$3066),ROW($A$7:$A$3066)),""),ROWS($B$1:F949)),COLUMNS($A$1:F951))</f>
        <v>#NUM!</v>
      </c>
    </row>
    <row r="956" spans="1:15">
      <c r="A956" s="1">
        <f>'ScienceDirect - Initial'!A959</f>
        <v>0</v>
      </c>
      <c r="B956" s="1">
        <f>'ScienceDirect - Initial'!B959</f>
        <v>2019</v>
      </c>
      <c r="C956" s="1" t="str">
        <f>'ScienceDirect - Initial'!C959</f>
        <v>Schepens, Diana; Carlson, Ross P.; Heys, Jeff; Beck, Ashley E.; Gedeon, Tomáš</v>
      </c>
      <c r="D956" s="1" t="str">
        <f>'ScienceDirect - Initial'!D959</f>
        <v>Role of resource allocation and transport in emergence of cross-feeding in microbial consortia</v>
      </c>
      <c r="E956" s="1" t="str">
        <f>'ScienceDirect - Initial'!E959</f>
        <v>Journal of Theoretical Biology</v>
      </c>
      <c r="F956" s="1">
        <f>'ScienceDirect - Initial'!F959</f>
        <v>0</v>
      </c>
      <c r="H956" s="1">
        <v>0</v>
      </c>
      <c r="I956" s="1">
        <v>0</v>
      </c>
      <c r="J956" t="b">
        <f t="shared" si="14"/>
        <v>1</v>
      </c>
      <c r="K956" t="e">
        <f t="array" ref="K956">INDEX($A$7:$F$3066,SMALL(IF(COUNTIF($L$5,$H$7:$H$3066)*COUNTIF($L$5,$I$7:$I$3066),MATCH(ROW($A$7:$A$3066),ROW($A$7:$A$3066)),""),ROWS($B$1:B950)),COLUMNS($A$1:B952))</f>
        <v>#NUM!</v>
      </c>
      <c r="L956" t="e">
        <f t="array" ref="L956">INDEX($A$7:$F$3066,SMALL(IF(COUNTIF($L$5,$H$7:$H$3066)*COUNTIF($L$5,$I$7:$I$3066),MATCH(ROW($A$7:$A$3066),ROW($A$7:$A$3066)),""),ROWS($B$1:C950)),COLUMNS($A$1:C952))</f>
        <v>#NUM!</v>
      </c>
      <c r="M956" t="e">
        <f t="array" ref="M956">INDEX($A$7:$F$3066,SMALL(IF(COUNTIF($L$5,$H$7:$H$3066)*COUNTIF($L$5,$I$7:$I$3066),MATCH(ROW($A$7:$A$3066),ROW($A$7:$A$3066)),""),ROWS($B$1:D950)),COLUMNS($A$1:D952))</f>
        <v>#NUM!</v>
      </c>
      <c r="N956" t="e">
        <f t="array" ref="N956">INDEX($A$7:$F$3066,SMALL(IF(COUNTIF($L$5,$H$7:$H$3066)*COUNTIF($L$5,$I$7:$I$3066),MATCH(ROW($A$7:$A$3066),ROW($A$7:$A$3066)),""),ROWS($B$1:E950)),COLUMNS($A$1:E952))</f>
        <v>#NUM!</v>
      </c>
      <c r="O956" t="e">
        <f t="array" ref="O956">INDEX($A$7:$F$3066,SMALL(IF(COUNTIF($L$5,$H$7:$H$3066)*COUNTIF($L$5,$I$7:$I$3066),MATCH(ROW($A$7:$A$3066),ROW($A$7:$A$3066)),""),ROWS($B$1:F950)),COLUMNS($A$1:F952))</f>
        <v>#NUM!</v>
      </c>
    </row>
    <row r="957" spans="1:15">
      <c r="A957" s="1">
        <f>'ScienceDirect - Initial'!A960</f>
        <v>0</v>
      </c>
      <c r="B957" s="1">
        <f>'ScienceDirect - Initial'!B960</f>
        <v>2006</v>
      </c>
      <c r="C957" s="1" t="str">
        <f>'ScienceDirect - Initial'!C960</f>
        <v>Patel, Bella; Foroni, Letizia</v>
      </c>
      <c r="D957" s="1" t="str">
        <f>'ScienceDirect - Initial'!D960</f>
        <v>Minimal Residual Disease in Adult Acute Lymphoblastic Leukemia: A Guide to Therapy</v>
      </c>
      <c r="E957" s="1" t="str">
        <f>'ScienceDirect - Initial'!E960</f>
        <v>Clinical Leukemia</v>
      </c>
      <c r="F957" s="1">
        <f>'ScienceDirect - Initial'!F960</f>
        <v>0</v>
      </c>
      <c r="H957" s="1">
        <v>0</v>
      </c>
      <c r="I957" s="1">
        <v>0</v>
      </c>
      <c r="J957" t="b">
        <f t="shared" si="14"/>
        <v>1</v>
      </c>
      <c r="K957" t="e">
        <f t="array" ref="K957">INDEX($A$7:$F$3066,SMALL(IF(COUNTIF($L$5,$H$7:$H$3066)*COUNTIF($L$5,$I$7:$I$3066),MATCH(ROW($A$7:$A$3066),ROW($A$7:$A$3066)),""),ROWS($B$1:B951)),COLUMNS($A$1:B953))</f>
        <v>#NUM!</v>
      </c>
      <c r="L957" t="e">
        <f t="array" ref="L957">INDEX($A$7:$F$3066,SMALL(IF(COUNTIF($L$5,$H$7:$H$3066)*COUNTIF($L$5,$I$7:$I$3066),MATCH(ROW($A$7:$A$3066),ROW($A$7:$A$3066)),""),ROWS($B$1:C951)),COLUMNS($A$1:C953))</f>
        <v>#NUM!</v>
      </c>
      <c r="M957" t="e">
        <f t="array" ref="M957">INDEX($A$7:$F$3066,SMALL(IF(COUNTIF($L$5,$H$7:$H$3066)*COUNTIF($L$5,$I$7:$I$3066),MATCH(ROW($A$7:$A$3066),ROW($A$7:$A$3066)),""),ROWS($B$1:D951)),COLUMNS($A$1:D953))</f>
        <v>#NUM!</v>
      </c>
      <c r="N957" t="e">
        <f t="array" ref="N957">INDEX($A$7:$F$3066,SMALL(IF(COUNTIF($L$5,$H$7:$H$3066)*COUNTIF($L$5,$I$7:$I$3066),MATCH(ROW($A$7:$A$3066),ROW($A$7:$A$3066)),""),ROWS($B$1:E951)),COLUMNS($A$1:E953))</f>
        <v>#NUM!</v>
      </c>
      <c r="O957" t="e">
        <f t="array" ref="O957">INDEX($A$7:$F$3066,SMALL(IF(COUNTIF($L$5,$H$7:$H$3066)*COUNTIF($L$5,$I$7:$I$3066),MATCH(ROW($A$7:$A$3066),ROW($A$7:$A$3066)),""),ROWS($B$1:F951)),COLUMNS($A$1:F953))</f>
        <v>#NUM!</v>
      </c>
    </row>
    <row r="958" spans="1:15">
      <c r="A958" s="1">
        <f>'ScienceDirect - Initial'!A961</f>
        <v>0</v>
      </c>
      <c r="B958" s="1">
        <f>'ScienceDirect - Initial'!B961</f>
        <v>2012</v>
      </c>
      <c r="C958" s="1" t="str">
        <f>'ScienceDirect - Initial'!C961</f>
        <v>Thorpe, G.L.; Sigmon, S.T.; Yoon, K.L.</v>
      </c>
      <c r="D958" s="1" t="str">
        <f>'ScienceDirect - Initial'!D961</f>
        <v>Agoraphobia and Panic Disorder</v>
      </c>
      <c r="E958" s="1" t="str">
        <f>'ScienceDirect - Initial'!E961</f>
        <v>Encyclopedia of Human Behavior (Second Edition)</v>
      </c>
      <c r="F958" s="1" t="str">
        <f>'ScienceDirect - Initial'!F961</f>
        <v>978-0-08-096180-4</v>
      </c>
      <c r="H958" s="1">
        <v>0</v>
      </c>
      <c r="I958" s="1">
        <v>0</v>
      </c>
      <c r="J958" t="b">
        <f t="shared" si="14"/>
        <v>1</v>
      </c>
      <c r="K958" t="e">
        <f t="array" ref="K958">INDEX($A$7:$F$3066,SMALL(IF(COUNTIF($L$5,$H$7:$H$3066)*COUNTIF($L$5,$I$7:$I$3066),MATCH(ROW($A$7:$A$3066),ROW($A$7:$A$3066)),""),ROWS($B$1:B952)),COLUMNS($A$1:B954))</f>
        <v>#NUM!</v>
      </c>
      <c r="L958" t="e">
        <f t="array" ref="L958">INDEX($A$7:$F$3066,SMALL(IF(COUNTIF($L$5,$H$7:$H$3066)*COUNTIF($L$5,$I$7:$I$3066),MATCH(ROW($A$7:$A$3066),ROW($A$7:$A$3066)),""),ROWS($B$1:C952)),COLUMNS($A$1:C954))</f>
        <v>#NUM!</v>
      </c>
      <c r="M958" t="e">
        <f t="array" ref="M958">INDEX($A$7:$F$3066,SMALL(IF(COUNTIF($L$5,$H$7:$H$3066)*COUNTIF($L$5,$I$7:$I$3066),MATCH(ROW($A$7:$A$3066),ROW($A$7:$A$3066)),""),ROWS($B$1:D952)),COLUMNS($A$1:D954))</f>
        <v>#NUM!</v>
      </c>
      <c r="N958" t="e">
        <f t="array" ref="N958">INDEX($A$7:$F$3066,SMALL(IF(COUNTIF($L$5,$H$7:$H$3066)*COUNTIF($L$5,$I$7:$I$3066),MATCH(ROW($A$7:$A$3066),ROW($A$7:$A$3066)),""),ROWS($B$1:E952)),COLUMNS($A$1:E954))</f>
        <v>#NUM!</v>
      </c>
      <c r="O958" t="e">
        <f t="array" ref="O958">INDEX($A$7:$F$3066,SMALL(IF(COUNTIF($L$5,$H$7:$H$3066)*COUNTIF($L$5,$I$7:$I$3066),MATCH(ROW($A$7:$A$3066),ROW($A$7:$A$3066)),""),ROWS($B$1:F952)),COLUMNS($A$1:F954))</f>
        <v>#NUM!</v>
      </c>
    </row>
    <row r="959" spans="1:15">
      <c r="A959" s="1">
        <f>'ScienceDirect - Initial'!A962</f>
        <v>0</v>
      </c>
      <c r="B959" s="1">
        <f>'ScienceDirect - Initial'!B962</f>
        <v>1987</v>
      </c>
      <c r="C959" s="1" t="str">
        <f>'ScienceDirect - Initial'!C962</f>
        <v>Coutts, R.S.P.; Warden, P.G.</v>
      </c>
      <c r="D959" s="1" t="str">
        <f>'ScienceDirect - Initial'!D962</f>
        <v>Air-cured abaca reinforced cement composites</v>
      </c>
      <c r="E959" s="1" t="str">
        <f>'ScienceDirect - Initial'!E962</f>
        <v>International Journal of Cement Composites and Lightweight Concrete</v>
      </c>
      <c r="F959" s="1">
        <f>'ScienceDirect - Initial'!F962</f>
        <v>0</v>
      </c>
      <c r="H959" s="1">
        <v>0</v>
      </c>
      <c r="I959" s="1">
        <v>0</v>
      </c>
      <c r="J959" t="b">
        <f t="shared" si="14"/>
        <v>1</v>
      </c>
      <c r="K959" t="e">
        <f t="array" ref="K959">INDEX($A$7:$F$3066,SMALL(IF(COUNTIF($L$5,$H$7:$H$3066)*COUNTIF($L$5,$I$7:$I$3066),MATCH(ROW($A$7:$A$3066),ROW($A$7:$A$3066)),""),ROWS($B$1:B953)),COLUMNS($A$1:B955))</f>
        <v>#NUM!</v>
      </c>
      <c r="L959" t="e">
        <f t="array" ref="L959">INDEX($A$7:$F$3066,SMALL(IF(COUNTIF($L$5,$H$7:$H$3066)*COUNTIF($L$5,$I$7:$I$3066),MATCH(ROW($A$7:$A$3066),ROW($A$7:$A$3066)),""),ROWS($B$1:C953)),COLUMNS($A$1:C955))</f>
        <v>#NUM!</v>
      </c>
      <c r="M959" t="e">
        <f t="array" ref="M959">INDEX($A$7:$F$3066,SMALL(IF(COUNTIF($L$5,$H$7:$H$3066)*COUNTIF($L$5,$I$7:$I$3066),MATCH(ROW($A$7:$A$3066),ROW($A$7:$A$3066)),""),ROWS($B$1:D953)),COLUMNS($A$1:D955))</f>
        <v>#NUM!</v>
      </c>
      <c r="N959" t="e">
        <f t="array" ref="N959">INDEX($A$7:$F$3066,SMALL(IF(COUNTIF($L$5,$H$7:$H$3066)*COUNTIF($L$5,$I$7:$I$3066),MATCH(ROW($A$7:$A$3066),ROW($A$7:$A$3066)),""),ROWS($B$1:E953)),COLUMNS($A$1:E955))</f>
        <v>#NUM!</v>
      </c>
      <c r="O959" t="e">
        <f t="array" ref="O959">INDEX($A$7:$F$3066,SMALL(IF(COUNTIF($L$5,$H$7:$H$3066)*COUNTIF($L$5,$I$7:$I$3066),MATCH(ROW($A$7:$A$3066),ROW($A$7:$A$3066)),""),ROWS($B$1:F953)),COLUMNS($A$1:F955))</f>
        <v>#NUM!</v>
      </c>
    </row>
    <row r="960" spans="1:15">
      <c r="A960" s="1">
        <f>'ScienceDirect - Initial'!A963</f>
        <v>0</v>
      </c>
      <c r="B960" s="1">
        <f>'ScienceDirect - Initial'!B963</f>
        <v>2011</v>
      </c>
      <c r="C960" s="1" t="str">
        <f>'ScienceDirect - Initial'!C963</f>
        <v>Lee, J.</v>
      </c>
      <c r="D960" s="1" t="str">
        <f>'ScienceDirect - Initial'!D963</f>
        <v>S16-03 Novel Antipsychotic Long-acting Injections in Clinical Practice</v>
      </c>
      <c r="E960" s="1" t="str">
        <f>'ScienceDirect - Initial'!E963</f>
        <v>Abstracts of the 3 Congress of Asian Psychiatry (WCAP 2011)</v>
      </c>
      <c r="F960" s="1">
        <f>'ScienceDirect - Initial'!F963</f>
        <v>0</v>
      </c>
      <c r="H960" s="1">
        <v>0</v>
      </c>
      <c r="I960" s="1">
        <v>0</v>
      </c>
      <c r="J960" t="b">
        <f t="shared" si="14"/>
        <v>1</v>
      </c>
      <c r="K960" t="e">
        <f t="array" ref="K960">INDEX($A$7:$F$3066,SMALL(IF(COUNTIF($L$5,$H$7:$H$3066)*COUNTIF($L$5,$I$7:$I$3066),MATCH(ROW($A$7:$A$3066),ROW($A$7:$A$3066)),""),ROWS($B$1:B954)),COLUMNS($A$1:B956))</f>
        <v>#NUM!</v>
      </c>
      <c r="L960" t="e">
        <f t="array" ref="L960">INDEX($A$7:$F$3066,SMALL(IF(COUNTIF($L$5,$H$7:$H$3066)*COUNTIF($L$5,$I$7:$I$3066),MATCH(ROW($A$7:$A$3066),ROW($A$7:$A$3066)),""),ROWS($B$1:C954)),COLUMNS($A$1:C956))</f>
        <v>#NUM!</v>
      </c>
      <c r="M960" t="e">
        <f t="array" ref="M960">INDEX($A$7:$F$3066,SMALL(IF(COUNTIF($L$5,$H$7:$H$3066)*COUNTIF($L$5,$I$7:$I$3066),MATCH(ROW($A$7:$A$3066),ROW($A$7:$A$3066)),""),ROWS($B$1:D954)),COLUMNS($A$1:D956))</f>
        <v>#NUM!</v>
      </c>
      <c r="N960" t="e">
        <f t="array" ref="N960">INDEX($A$7:$F$3066,SMALL(IF(COUNTIF($L$5,$H$7:$H$3066)*COUNTIF($L$5,$I$7:$I$3066),MATCH(ROW($A$7:$A$3066),ROW($A$7:$A$3066)),""),ROWS($B$1:E954)),COLUMNS($A$1:E956))</f>
        <v>#NUM!</v>
      </c>
      <c r="O960" t="e">
        <f t="array" ref="O960">INDEX($A$7:$F$3066,SMALL(IF(COUNTIF($L$5,$H$7:$H$3066)*COUNTIF($L$5,$I$7:$I$3066),MATCH(ROW($A$7:$A$3066),ROW($A$7:$A$3066)),""),ROWS($B$1:F954)),COLUMNS($A$1:F956))</f>
        <v>#NUM!</v>
      </c>
    </row>
    <row r="961" spans="1:15">
      <c r="A961" s="1">
        <f>'ScienceDirect - Initial'!A964</f>
        <v>0</v>
      </c>
      <c r="B961" s="1">
        <f>'ScienceDirect - Initial'!B964</f>
        <v>2016</v>
      </c>
      <c r="C961" s="1" t="str">
        <f>'ScienceDirect - Initial'!C964</f>
        <v>Wang, Zhen; Bauch, Chris T.; Bhattacharyya, Samit; d'Onofrio, Alberto; Manfredi, Piero; Perc, Matjaž; Perra, Nicola; Salathé, Marcel; Zhao, Dawei</v>
      </c>
      <c r="D961" s="1" t="str">
        <f>'ScienceDirect - Initial'!D964</f>
        <v>Statistical physics of vaccination</v>
      </c>
      <c r="E961" s="1" t="str">
        <f>'ScienceDirect - Initial'!E964</f>
        <v>Statistical physics of vaccination</v>
      </c>
      <c r="F961" s="1">
        <f>'ScienceDirect - Initial'!F964</f>
        <v>0</v>
      </c>
      <c r="H961" s="1">
        <v>0</v>
      </c>
      <c r="I961" s="1">
        <v>0</v>
      </c>
      <c r="J961" t="b">
        <f t="shared" si="14"/>
        <v>1</v>
      </c>
      <c r="K961" t="e">
        <f t="array" ref="K961">INDEX($A$7:$F$3066,SMALL(IF(COUNTIF($L$5,$H$7:$H$3066)*COUNTIF($L$5,$I$7:$I$3066),MATCH(ROW($A$7:$A$3066),ROW($A$7:$A$3066)),""),ROWS($B$1:B955)),COLUMNS($A$1:B957))</f>
        <v>#NUM!</v>
      </c>
      <c r="L961" t="e">
        <f t="array" ref="L961">INDEX($A$7:$F$3066,SMALL(IF(COUNTIF($L$5,$H$7:$H$3066)*COUNTIF($L$5,$I$7:$I$3066),MATCH(ROW($A$7:$A$3066),ROW($A$7:$A$3066)),""),ROWS($B$1:C955)),COLUMNS($A$1:C957))</f>
        <v>#NUM!</v>
      </c>
      <c r="M961" t="e">
        <f t="array" ref="M961">INDEX($A$7:$F$3066,SMALL(IF(COUNTIF($L$5,$H$7:$H$3066)*COUNTIF($L$5,$I$7:$I$3066),MATCH(ROW($A$7:$A$3066),ROW($A$7:$A$3066)),""),ROWS($B$1:D955)),COLUMNS($A$1:D957))</f>
        <v>#NUM!</v>
      </c>
      <c r="N961" t="e">
        <f t="array" ref="N961">INDEX($A$7:$F$3066,SMALL(IF(COUNTIF($L$5,$H$7:$H$3066)*COUNTIF($L$5,$I$7:$I$3066),MATCH(ROW($A$7:$A$3066),ROW($A$7:$A$3066)),""),ROWS($B$1:E955)),COLUMNS($A$1:E957))</f>
        <v>#NUM!</v>
      </c>
      <c r="O961" t="e">
        <f t="array" ref="O961">INDEX($A$7:$F$3066,SMALL(IF(COUNTIF($L$5,$H$7:$H$3066)*COUNTIF($L$5,$I$7:$I$3066),MATCH(ROW($A$7:$A$3066),ROW($A$7:$A$3066)),""),ROWS($B$1:F955)),COLUMNS($A$1:F957))</f>
        <v>#NUM!</v>
      </c>
    </row>
    <row r="962" spans="1:15">
      <c r="A962" s="1">
        <f>'ScienceDirect - Initial'!A965</f>
        <v>0</v>
      </c>
      <c r="B962" s="1">
        <f>'ScienceDirect - Initial'!B965</f>
        <v>2014</v>
      </c>
      <c r="C962" s="1">
        <f>'ScienceDirect - Initial'!C965</f>
        <v>0</v>
      </c>
      <c r="D962" s="1" t="str">
        <f>'ScienceDirect - Initial'!D965</f>
        <v>Editorial Board</v>
      </c>
      <c r="E962" s="1" t="str">
        <f>'ScienceDirect - Initial'!E965</f>
        <v>Behavioural Processes</v>
      </c>
      <c r="F962" s="1">
        <f>'ScienceDirect - Initial'!F965</f>
        <v>0</v>
      </c>
      <c r="H962" s="1">
        <v>0</v>
      </c>
      <c r="I962" s="1">
        <v>0</v>
      </c>
      <c r="J962" t="b">
        <f t="shared" si="14"/>
        <v>1</v>
      </c>
      <c r="K962" t="e">
        <f t="array" ref="K962">INDEX($A$7:$F$3066,SMALL(IF(COUNTIF($L$5,$H$7:$H$3066)*COUNTIF($L$5,$I$7:$I$3066),MATCH(ROW($A$7:$A$3066),ROW($A$7:$A$3066)),""),ROWS($B$1:B956)),COLUMNS($A$1:B958))</f>
        <v>#NUM!</v>
      </c>
      <c r="L962" t="e">
        <f t="array" ref="L962">INDEX($A$7:$F$3066,SMALL(IF(COUNTIF($L$5,$H$7:$H$3066)*COUNTIF($L$5,$I$7:$I$3066),MATCH(ROW($A$7:$A$3066),ROW($A$7:$A$3066)),""),ROWS($B$1:C956)),COLUMNS($A$1:C958))</f>
        <v>#NUM!</v>
      </c>
      <c r="M962" t="e">
        <f t="array" ref="M962">INDEX($A$7:$F$3066,SMALL(IF(COUNTIF($L$5,$H$7:$H$3066)*COUNTIF($L$5,$I$7:$I$3066),MATCH(ROW($A$7:$A$3066),ROW($A$7:$A$3066)),""),ROWS($B$1:D956)),COLUMNS($A$1:D958))</f>
        <v>#NUM!</v>
      </c>
      <c r="N962" t="e">
        <f t="array" ref="N962">INDEX($A$7:$F$3066,SMALL(IF(COUNTIF($L$5,$H$7:$H$3066)*COUNTIF($L$5,$I$7:$I$3066),MATCH(ROW($A$7:$A$3066),ROW($A$7:$A$3066)),""),ROWS($B$1:E956)),COLUMNS($A$1:E958))</f>
        <v>#NUM!</v>
      </c>
      <c r="O962" t="e">
        <f t="array" ref="O962">INDEX($A$7:$F$3066,SMALL(IF(COUNTIF($L$5,$H$7:$H$3066)*COUNTIF($L$5,$I$7:$I$3066),MATCH(ROW($A$7:$A$3066),ROW($A$7:$A$3066)),""),ROWS($B$1:F956)),COLUMNS($A$1:F958))</f>
        <v>#NUM!</v>
      </c>
    </row>
    <row r="963" spans="1:15">
      <c r="A963" s="1">
        <f>'ScienceDirect - Initial'!A966</f>
        <v>0</v>
      </c>
      <c r="B963" s="1">
        <f>'ScienceDirect - Initial'!B966</f>
        <v>2007</v>
      </c>
      <c r="C963" s="1" t="str">
        <f>'ScienceDirect - Initial'!C966</f>
        <v>Sanchez, Francis M.; Zisselman, Marc H.</v>
      </c>
      <c r="D963" s="1" t="str">
        <f>'ScienceDirect - Initial'!D966</f>
        <v>Treatment of Psychiatric Symptoms Associated With Neurosyphilis</v>
      </c>
      <c r="E963" s="1" t="str">
        <f>'ScienceDirect - Initial'!E966</f>
        <v>Psychosomatics</v>
      </c>
      <c r="F963" s="1">
        <f>'ScienceDirect - Initial'!F966</f>
        <v>0</v>
      </c>
      <c r="H963" s="1">
        <v>0</v>
      </c>
      <c r="I963" s="1">
        <v>0</v>
      </c>
      <c r="J963" t="b">
        <f t="shared" si="14"/>
        <v>1</v>
      </c>
      <c r="K963" t="e">
        <f t="array" ref="K963">INDEX($A$7:$F$3066,SMALL(IF(COUNTIF($L$5,$H$7:$H$3066)*COUNTIF($L$5,$I$7:$I$3066),MATCH(ROW($A$7:$A$3066),ROW($A$7:$A$3066)),""),ROWS($B$1:B957)),COLUMNS($A$1:B959))</f>
        <v>#NUM!</v>
      </c>
      <c r="L963" t="e">
        <f t="array" ref="L963">INDEX($A$7:$F$3066,SMALL(IF(COUNTIF($L$5,$H$7:$H$3066)*COUNTIF($L$5,$I$7:$I$3066),MATCH(ROW($A$7:$A$3066),ROW($A$7:$A$3066)),""),ROWS($B$1:C957)),COLUMNS($A$1:C959))</f>
        <v>#NUM!</v>
      </c>
      <c r="M963" t="e">
        <f t="array" ref="M963">INDEX($A$7:$F$3066,SMALL(IF(COUNTIF($L$5,$H$7:$H$3066)*COUNTIF($L$5,$I$7:$I$3066),MATCH(ROW($A$7:$A$3066),ROW($A$7:$A$3066)),""),ROWS($B$1:D957)),COLUMNS($A$1:D959))</f>
        <v>#NUM!</v>
      </c>
      <c r="N963" t="e">
        <f t="array" ref="N963">INDEX($A$7:$F$3066,SMALL(IF(COUNTIF($L$5,$H$7:$H$3066)*COUNTIF($L$5,$I$7:$I$3066),MATCH(ROW($A$7:$A$3066),ROW($A$7:$A$3066)),""),ROWS($B$1:E957)),COLUMNS($A$1:E959))</f>
        <v>#NUM!</v>
      </c>
      <c r="O963" t="e">
        <f t="array" ref="O963">INDEX($A$7:$F$3066,SMALL(IF(COUNTIF($L$5,$H$7:$H$3066)*COUNTIF($L$5,$I$7:$I$3066),MATCH(ROW($A$7:$A$3066),ROW($A$7:$A$3066)),""),ROWS($B$1:F957)),COLUMNS($A$1:F959))</f>
        <v>#NUM!</v>
      </c>
    </row>
    <row r="964" spans="1:15">
      <c r="A964" s="1">
        <f>'ScienceDirect - Initial'!A967</f>
        <v>0</v>
      </c>
      <c r="B964" s="1">
        <f>'ScienceDirect - Initial'!B967</f>
        <v>1974</v>
      </c>
      <c r="C964" s="1" t="str">
        <f>'ScienceDirect - Initial'!C967</f>
        <v>MILLER, LOREN L.</v>
      </c>
      <c r="D964" s="1" t="str">
        <f>'ScienceDirect - Initial'!D967</f>
        <v>Chapter 8 - MARIJUANA AND BEHAVIOR: HUMAN AND INFRAHUMAN COMPARISONS</v>
      </c>
      <c r="E964" s="1" t="str">
        <f>'ScienceDirect - Initial'!E967</f>
        <v>Marijuana</v>
      </c>
      <c r="F964" s="1" t="str">
        <f>'ScienceDirect - Initial'!F967</f>
        <v>978-0-12-497050-2</v>
      </c>
      <c r="H964" s="1">
        <v>0</v>
      </c>
      <c r="I964" s="1">
        <v>0</v>
      </c>
      <c r="J964" t="b">
        <f t="shared" si="14"/>
        <v>1</v>
      </c>
      <c r="K964" t="e">
        <f t="array" ref="K964">INDEX($A$7:$F$3066,SMALL(IF(COUNTIF($L$5,$H$7:$H$3066)*COUNTIF($L$5,$I$7:$I$3066),MATCH(ROW($A$7:$A$3066),ROW($A$7:$A$3066)),""),ROWS($B$1:B958)),COLUMNS($A$1:B960))</f>
        <v>#NUM!</v>
      </c>
      <c r="L964" t="e">
        <f t="array" ref="L964">INDEX($A$7:$F$3066,SMALL(IF(COUNTIF($L$5,$H$7:$H$3066)*COUNTIF($L$5,$I$7:$I$3066),MATCH(ROW($A$7:$A$3066),ROW($A$7:$A$3066)),""),ROWS($B$1:C958)),COLUMNS($A$1:C960))</f>
        <v>#NUM!</v>
      </c>
      <c r="M964" t="e">
        <f t="array" ref="M964">INDEX($A$7:$F$3066,SMALL(IF(COUNTIF($L$5,$H$7:$H$3066)*COUNTIF($L$5,$I$7:$I$3066),MATCH(ROW($A$7:$A$3066),ROW($A$7:$A$3066)),""),ROWS($B$1:D958)),COLUMNS($A$1:D960))</f>
        <v>#NUM!</v>
      </c>
      <c r="N964" t="e">
        <f t="array" ref="N964">INDEX($A$7:$F$3066,SMALL(IF(COUNTIF($L$5,$H$7:$H$3066)*COUNTIF($L$5,$I$7:$I$3066),MATCH(ROW($A$7:$A$3066),ROW($A$7:$A$3066)),""),ROWS($B$1:E958)),COLUMNS($A$1:E960))</f>
        <v>#NUM!</v>
      </c>
      <c r="O964" t="e">
        <f t="array" ref="O964">INDEX($A$7:$F$3066,SMALL(IF(COUNTIF($L$5,$H$7:$H$3066)*COUNTIF($L$5,$I$7:$I$3066),MATCH(ROW($A$7:$A$3066),ROW($A$7:$A$3066)),""),ROWS($B$1:F958)),COLUMNS($A$1:F960))</f>
        <v>#NUM!</v>
      </c>
    </row>
    <row r="965" spans="1:15">
      <c r="A965" s="1">
        <f>'ScienceDirect - Initial'!A968</f>
        <v>0</v>
      </c>
      <c r="B965" s="1">
        <f>'ScienceDirect - Initial'!B968</f>
        <v>1977</v>
      </c>
      <c r="C965" s="1" t="str">
        <f>'ScienceDirect - Initial'!C968</f>
        <v>MARQUIS, JOHN N.</v>
      </c>
      <c r="D965" s="1" t="str">
        <f>'ScienceDirect - Initial'!D968</f>
        <v>13 - Orgasmic Reconditioning: Changing Sexual Object Choice through Controlling Masturbation Fantasies</v>
      </c>
      <c r="E965" s="1" t="str">
        <f>'ScienceDirect - Initial'!E968</f>
        <v>General Procedures</v>
      </c>
      <c r="F965" s="1" t="str">
        <f>'ScienceDirect - Initial'!F968</f>
        <v>978-0-08-020373-7</v>
      </c>
      <c r="H965" s="1">
        <v>0</v>
      </c>
      <c r="I965" s="1">
        <v>0</v>
      </c>
      <c r="J965" t="b">
        <f t="shared" si="14"/>
        <v>1</v>
      </c>
      <c r="K965" t="e">
        <f t="array" ref="K965">INDEX($A$7:$F$3066,SMALL(IF(COUNTIF($L$5,$H$7:$H$3066)*COUNTIF($L$5,$I$7:$I$3066),MATCH(ROW($A$7:$A$3066),ROW($A$7:$A$3066)),""),ROWS($B$1:B959)),COLUMNS($A$1:B961))</f>
        <v>#NUM!</v>
      </c>
      <c r="L965" t="e">
        <f t="array" ref="L965">INDEX($A$7:$F$3066,SMALL(IF(COUNTIF($L$5,$H$7:$H$3066)*COUNTIF($L$5,$I$7:$I$3066),MATCH(ROW($A$7:$A$3066),ROW($A$7:$A$3066)),""),ROWS($B$1:C959)),COLUMNS($A$1:C961))</f>
        <v>#NUM!</v>
      </c>
      <c r="M965" t="e">
        <f t="array" ref="M965">INDEX($A$7:$F$3066,SMALL(IF(COUNTIF($L$5,$H$7:$H$3066)*COUNTIF($L$5,$I$7:$I$3066),MATCH(ROW($A$7:$A$3066),ROW($A$7:$A$3066)),""),ROWS($B$1:D959)),COLUMNS($A$1:D961))</f>
        <v>#NUM!</v>
      </c>
      <c r="N965" t="e">
        <f t="array" ref="N965">INDEX($A$7:$F$3066,SMALL(IF(COUNTIF($L$5,$H$7:$H$3066)*COUNTIF($L$5,$I$7:$I$3066),MATCH(ROW($A$7:$A$3066),ROW($A$7:$A$3066)),""),ROWS($B$1:E959)),COLUMNS($A$1:E961))</f>
        <v>#NUM!</v>
      </c>
      <c r="O965" t="e">
        <f t="array" ref="O965">INDEX($A$7:$F$3066,SMALL(IF(COUNTIF($L$5,$H$7:$H$3066)*COUNTIF($L$5,$I$7:$I$3066),MATCH(ROW($A$7:$A$3066),ROW($A$7:$A$3066)),""),ROWS($B$1:F959)),COLUMNS($A$1:F961))</f>
        <v>#NUM!</v>
      </c>
    </row>
    <row r="966" spans="1:15">
      <c r="A966" s="1">
        <f>'ScienceDirect - Initial'!A969</f>
        <v>0</v>
      </c>
      <c r="B966" s="1">
        <f>'ScienceDirect - Initial'!B969</f>
        <v>1993</v>
      </c>
      <c r="C966" s="1" t="str">
        <f>'ScienceDirect - Initial'!C969</f>
        <v>Karbhari, Vistasp M.; Slotte, Stefan G.</v>
      </c>
      <c r="D966" s="1" t="str">
        <f>'ScienceDirect - Initial'!D969</f>
        <v>Effect of fiber architecture on manufacturability and crush performance of a stiffened plate type RTM structure</v>
      </c>
      <c r="E966" s="1" t="str">
        <f>'ScienceDirect - Initial'!E969</f>
        <v>Composite Structures</v>
      </c>
      <c r="F966" s="1">
        <f>'ScienceDirect - Initial'!F969</f>
        <v>0</v>
      </c>
      <c r="H966" s="1">
        <v>0</v>
      </c>
      <c r="I966" s="1">
        <v>0</v>
      </c>
      <c r="J966" t="b">
        <f t="shared" si="14"/>
        <v>1</v>
      </c>
      <c r="K966" t="e">
        <f t="array" ref="K966">INDEX($A$7:$F$3066,SMALL(IF(COUNTIF($L$5,$H$7:$H$3066)*COUNTIF($L$5,$I$7:$I$3066),MATCH(ROW($A$7:$A$3066),ROW($A$7:$A$3066)),""),ROWS($B$1:B960)),COLUMNS($A$1:B962))</f>
        <v>#NUM!</v>
      </c>
      <c r="L966" t="e">
        <f t="array" ref="L966">INDEX($A$7:$F$3066,SMALL(IF(COUNTIF($L$5,$H$7:$H$3066)*COUNTIF($L$5,$I$7:$I$3066),MATCH(ROW($A$7:$A$3066),ROW($A$7:$A$3066)),""),ROWS($B$1:C960)),COLUMNS($A$1:C962))</f>
        <v>#NUM!</v>
      </c>
      <c r="M966" t="e">
        <f t="array" ref="M966">INDEX($A$7:$F$3066,SMALL(IF(COUNTIF($L$5,$H$7:$H$3066)*COUNTIF($L$5,$I$7:$I$3066),MATCH(ROW($A$7:$A$3066),ROW($A$7:$A$3066)),""),ROWS($B$1:D960)),COLUMNS($A$1:D962))</f>
        <v>#NUM!</v>
      </c>
      <c r="N966" t="e">
        <f t="array" ref="N966">INDEX($A$7:$F$3066,SMALL(IF(COUNTIF($L$5,$H$7:$H$3066)*COUNTIF($L$5,$I$7:$I$3066),MATCH(ROW($A$7:$A$3066),ROW($A$7:$A$3066)),""),ROWS($B$1:E960)),COLUMNS($A$1:E962))</f>
        <v>#NUM!</v>
      </c>
      <c r="O966" t="e">
        <f t="array" ref="O966">INDEX($A$7:$F$3066,SMALL(IF(COUNTIF($L$5,$H$7:$H$3066)*COUNTIF($L$5,$I$7:$I$3066),MATCH(ROW($A$7:$A$3066),ROW($A$7:$A$3066)),""),ROWS($B$1:F960)),COLUMNS($A$1:F962))</f>
        <v>#NUM!</v>
      </c>
    </row>
    <row r="967" spans="1:15">
      <c r="A967" s="1">
        <f>'ScienceDirect - Initial'!A970</f>
        <v>0</v>
      </c>
      <c r="B967" s="1">
        <f>'ScienceDirect - Initial'!B970</f>
        <v>2011</v>
      </c>
      <c r="C967" s="1" t="str">
        <f>'ScienceDirect - Initial'!C970</f>
        <v>Ng, C.</v>
      </c>
      <c r="D967" s="1" t="str">
        <f>'ScienceDirect - Initial'!D970</f>
        <v>S16-02 Medication Adherence: Patient Beliefs, Attitudes And Preference</v>
      </c>
      <c r="E967" s="1" t="str">
        <f>'ScienceDirect - Initial'!E970</f>
        <v>Abstracts of the 3 Congress of Asian Psychiatry (WCAP 2011)</v>
      </c>
      <c r="F967" s="1">
        <f>'ScienceDirect - Initial'!F970</f>
        <v>0</v>
      </c>
      <c r="H967" s="1">
        <v>0</v>
      </c>
      <c r="I967" s="1">
        <v>0</v>
      </c>
      <c r="J967" t="b">
        <f t="shared" si="14"/>
        <v>1</v>
      </c>
      <c r="K967" t="e">
        <f t="array" ref="K967">INDEX($A$7:$F$3066,SMALL(IF(COUNTIF($L$5,$H$7:$H$3066)*COUNTIF($L$5,$I$7:$I$3066),MATCH(ROW($A$7:$A$3066),ROW($A$7:$A$3066)),""),ROWS($B$1:B961)),COLUMNS($A$1:B963))</f>
        <v>#NUM!</v>
      </c>
      <c r="L967" t="e">
        <f t="array" ref="L967">INDEX($A$7:$F$3066,SMALL(IF(COUNTIF($L$5,$H$7:$H$3066)*COUNTIF($L$5,$I$7:$I$3066),MATCH(ROW($A$7:$A$3066),ROW($A$7:$A$3066)),""),ROWS($B$1:C961)),COLUMNS($A$1:C963))</f>
        <v>#NUM!</v>
      </c>
      <c r="M967" t="e">
        <f t="array" ref="M967">INDEX($A$7:$F$3066,SMALL(IF(COUNTIF($L$5,$H$7:$H$3066)*COUNTIF($L$5,$I$7:$I$3066),MATCH(ROW($A$7:$A$3066),ROW($A$7:$A$3066)),""),ROWS($B$1:D961)),COLUMNS($A$1:D963))</f>
        <v>#NUM!</v>
      </c>
      <c r="N967" t="e">
        <f t="array" ref="N967">INDEX($A$7:$F$3066,SMALL(IF(COUNTIF($L$5,$H$7:$H$3066)*COUNTIF($L$5,$I$7:$I$3066),MATCH(ROW($A$7:$A$3066),ROW($A$7:$A$3066)),""),ROWS($B$1:E961)),COLUMNS($A$1:E963))</f>
        <v>#NUM!</v>
      </c>
      <c r="O967" t="e">
        <f t="array" ref="O967">INDEX($A$7:$F$3066,SMALL(IF(COUNTIF($L$5,$H$7:$H$3066)*COUNTIF($L$5,$I$7:$I$3066),MATCH(ROW($A$7:$A$3066),ROW($A$7:$A$3066)),""),ROWS($B$1:F961)),COLUMNS($A$1:F963))</f>
        <v>#NUM!</v>
      </c>
    </row>
    <row r="968" spans="1:15">
      <c r="A968" s="1">
        <f>'ScienceDirect - Initial'!A971</f>
        <v>0</v>
      </c>
      <c r="B968" s="1">
        <f>'ScienceDirect - Initial'!B971</f>
        <v>2017</v>
      </c>
      <c r="C968" s="1" t="str">
        <f>'ScienceDirect - Initial'!C971</f>
        <v>James, Conrad D.; Aimone, James B.; Miner, Nadine E.; Vineyard, Craig M.; Rothganger, Fredrick H.; Carlson, Kristofor D.; Mulder, Samuel A.; Draelos, Timothy J.; Faust, Aleksandra; Marinella, Matthew J.; Naegle, John H.; Plimpton, Steven J.</v>
      </c>
      <c r="D968" s="1" t="str">
        <f>'ScienceDirect - Initial'!D971</f>
        <v>A historical survey of algorithms and hardware architectures for neural-inspired and neuromorphic computing applications</v>
      </c>
      <c r="E968" s="1" t="str">
        <f>'ScienceDirect - Initial'!E971</f>
        <v>Biologically Inspired Cognitive Architectures</v>
      </c>
      <c r="F968" s="1">
        <f>'ScienceDirect - Initial'!F971</f>
        <v>0</v>
      </c>
      <c r="H968" s="1">
        <v>0</v>
      </c>
      <c r="I968" s="1">
        <v>0</v>
      </c>
      <c r="J968" t="b">
        <f t="shared" ref="J968:J1031" si="15">IF(ISBLANK(I968),FALSE,IF(EXACT(H968, I968),TRUE,FALSE))</f>
        <v>1</v>
      </c>
      <c r="K968" t="e">
        <f t="array" ref="K968">INDEX($A$7:$F$3066,SMALL(IF(COUNTIF($L$5,$H$7:$H$3066)*COUNTIF($L$5,$I$7:$I$3066),MATCH(ROW($A$7:$A$3066),ROW($A$7:$A$3066)),""),ROWS($B$1:B962)),COLUMNS($A$1:B964))</f>
        <v>#NUM!</v>
      </c>
      <c r="L968" t="e">
        <f t="array" ref="L968">INDEX($A$7:$F$3066,SMALL(IF(COUNTIF($L$5,$H$7:$H$3066)*COUNTIF($L$5,$I$7:$I$3066),MATCH(ROW($A$7:$A$3066),ROW($A$7:$A$3066)),""),ROWS($B$1:C962)),COLUMNS($A$1:C964))</f>
        <v>#NUM!</v>
      </c>
      <c r="M968" t="e">
        <f t="array" ref="M968">INDEX($A$7:$F$3066,SMALL(IF(COUNTIF($L$5,$H$7:$H$3066)*COUNTIF($L$5,$I$7:$I$3066),MATCH(ROW($A$7:$A$3066),ROW($A$7:$A$3066)),""),ROWS($B$1:D962)),COLUMNS($A$1:D964))</f>
        <v>#NUM!</v>
      </c>
      <c r="N968" t="e">
        <f t="array" ref="N968">INDEX($A$7:$F$3066,SMALL(IF(COUNTIF($L$5,$H$7:$H$3066)*COUNTIF($L$5,$I$7:$I$3066),MATCH(ROW($A$7:$A$3066),ROW($A$7:$A$3066)),""),ROWS($B$1:E962)),COLUMNS($A$1:E964))</f>
        <v>#NUM!</v>
      </c>
      <c r="O968" t="e">
        <f t="array" ref="O968">INDEX($A$7:$F$3066,SMALL(IF(COUNTIF($L$5,$H$7:$H$3066)*COUNTIF($L$5,$I$7:$I$3066),MATCH(ROW($A$7:$A$3066),ROW($A$7:$A$3066)),""),ROWS($B$1:F962)),COLUMNS($A$1:F964))</f>
        <v>#NUM!</v>
      </c>
    </row>
    <row r="969" spans="1:15">
      <c r="A969" s="1">
        <f>'ScienceDirect - Initial'!A972</f>
        <v>0</v>
      </c>
      <c r="B969" s="1">
        <f>'ScienceDirect - Initial'!B972</f>
        <v>2002</v>
      </c>
      <c r="C969" s="1" t="str">
        <f>'ScienceDirect - Initial'!C972</f>
        <v>Munich, Richard L.</v>
      </c>
      <c r="D969" s="1" t="str">
        <f>'ScienceDirect - Initial'!D972</f>
        <v>Schizophrenia and Other Psychotic Disorders</v>
      </c>
      <c r="E969" s="1" t="str">
        <f>'ScienceDirect - Initial'!E972</f>
        <v>Encyclopedia of Psychotherapy</v>
      </c>
      <c r="F969" s="1" t="str">
        <f>'ScienceDirect - Initial'!F972</f>
        <v>978-0-12-343010-6</v>
      </c>
      <c r="H969" s="1">
        <v>0</v>
      </c>
      <c r="I969" s="1">
        <v>0</v>
      </c>
      <c r="J969" t="b">
        <f t="shared" si="15"/>
        <v>1</v>
      </c>
      <c r="K969" t="e">
        <f t="array" ref="K969">INDEX($A$7:$F$3066,SMALL(IF(COUNTIF($L$5,$H$7:$H$3066)*COUNTIF($L$5,$I$7:$I$3066),MATCH(ROW($A$7:$A$3066),ROW($A$7:$A$3066)),""),ROWS($B$1:B963)),COLUMNS($A$1:B965))</f>
        <v>#NUM!</v>
      </c>
      <c r="L969" t="e">
        <f t="array" ref="L969">INDEX($A$7:$F$3066,SMALL(IF(COUNTIF($L$5,$H$7:$H$3066)*COUNTIF($L$5,$I$7:$I$3066),MATCH(ROW($A$7:$A$3066),ROW($A$7:$A$3066)),""),ROWS($B$1:C963)),COLUMNS($A$1:C965))</f>
        <v>#NUM!</v>
      </c>
      <c r="M969" t="e">
        <f t="array" ref="M969">INDEX($A$7:$F$3066,SMALL(IF(COUNTIF($L$5,$H$7:$H$3066)*COUNTIF($L$5,$I$7:$I$3066),MATCH(ROW($A$7:$A$3066),ROW($A$7:$A$3066)),""),ROWS($B$1:D963)),COLUMNS($A$1:D965))</f>
        <v>#NUM!</v>
      </c>
      <c r="N969" t="e">
        <f t="array" ref="N969">INDEX($A$7:$F$3066,SMALL(IF(COUNTIF($L$5,$H$7:$H$3066)*COUNTIF($L$5,$I$7:$I$3066),MATCH(ROW($A$7:$A$3066),ROW($A$7:$A$3066)),""),ROWS($B$1:E963)),COLUMNS($A$1:E965))</f>
        <v>#NUM!</v>
      </c>
      <c r="O969" t="e">
        <f t="array" ref="O969">INDEX($A$7:$F$3066,SMALL(IF(COUNTIF($L$5,$H$7:$H$3066)*COUNTIF($L$5,$I$7:$I$3066),MATCH(ROW($A$7:$A$3066),ROW($A$7:$A$3066)),""),ROWS($B$1:F963)),COLUMNS($A$1:F965))</f>
        <v>#NUM!</v>
      </c>
    </row>
    <row r="970" spans="1:15">
      <c r="A970" s="1">
        <f>'ScienceDirect - Initial'!A973</f>
        <v>0</v>
      </c>
      <c r="B970" s="1">
        <f>'ScienceDirect - Initial'!B973</f>
        <v>2017</v>
      </c>
      <c r="C970" s="1" t="str">
        <f>'ScienceDirect - Initial'!C973</f>
        <v>Murray, Martyn</v>
      </c>
      <c r="D970" s="1" t="str">
        <f>'ScienceDirect - Initial'!D973</f>
        <v>Wild pathways of inclusive conservation</v>
      </c>
      <c r="E970" s="1" t="str">
        <f>'ScienceDirect - Initial'!E973</f>
        <v>Biological Conservation</v>
      </c>
      <c r="F970" s="1">
        <f>'ScienceDirect - Initial'!F973</f>
        <v>0</v>
      </c>
      <c r="H970" s="1">
        <v>0</v>
      </c>
      <c r="I970" s="1">
        <v>0</v>
      </c>
      <c r="J970" t="b">
        <f t="shared" si="15"/>
        <v>1</v>
      </c>
      <c r="K970" t="e">
        <f t="array" ref="K970">INDEX($A$7:$F$3066,SMALL(IF(COUNTIF($L$5,$H$7:$H$3066)*COUNTIF($L$5,$I$7:$I$3066),MATCH(ROW($A$7:$A$3066),ROW($A$7:$A$3066)),""),ROWS($B$1:B964)),COLUMNS($A$1:B966))</f>
        <v>#NUM!</v>
      </c>
      <c r="L970" t="e">
        <f t="array" ref="L970">INDEX($A$7:$F$3066,SMALL(IF(COUNTIF($L$5,$H$7:$H$3066)*COUNTIF($L$5,$I$7:$I$3066),MATCH(ROW($A$7:$A$3066),ROW($A$7:$A$3066)),""),ROWS($B$1:C964)),COLUMNS($A$1:C966))</f>
        <v>#NUM!</v>
      </c>
      <c r="M970" t="e">
        <f t="array" ref="M970">INDEX($A$7:$F$3066,SMALL(IF(COUNTIF($L$5,$H$7:$H$3066)*COUNTIF($L$5,$I$7:$I$3066),MATCH(ROW($A$7:$A$3066),ROW($A$7:$A$3066)),""),ROWS($B$1:D964)),COLUMNS($A$1:D966))</f>
        <v>#NUM!</v>
      </c>
      <c r="N970" t="e">
        <f t="array" ref="N970">INDEX($A$7:$F$3066,SMALL(IF(COUNTIF($L$5,$H$7:$H$3066)*COUNTIF($L$5,$I$7:$I$3066),MATCH(ROW($A$7:$A$3066),ROW($A$7:$A$3066)),""),ROWS($B$1:E964)),COLUMNS($A$1:E966))</f>
        <v>#NUM!</v>
      </c>
      <c r="O970" t="e">
        <f t="array" ref="O970">INDEX($A$7:$F$3066,SMALL(IF(COUNTIF($L$5,$H$7:$H$3066)*COUNTIF($L$5,$I$7:$I$3066),MATCH(ROW($A$7:$A$3066),ROW($A$7:$A$3066)),""),ROWS($B$1:F964)),COLUMNS($A$1:F966))</f>
        <v>#NUM!</v>
      </c>
    </row>
    <row r="971" spans="1:15">
      <c r="A971" s="1">
        <f>'ScienceDirect - Initial'!A974</f>
        <v>0</v>
      </c>
      <c r="B971" s="1">
        <f>'ScienceDirect - Initial'!B974</f>
        <v>2020</v>
      </c>
      <c r="C971" s="1" t="str">
        <f>'ScienceDirect - Initial'!C974</f>
        <v>Paasi, Anssi</v>
      </c>
      <c r="D971" s="1" t="str">
        <f>'ScienceDirect - Initial'!D974</f>
        <v>Political Borders</v>
      </c>
      <c r="E971" s="1" t="str">
        <f>'ScienceDirect - Initial'!E974</f>
        <v>International Encyclopedia of Human Geography (Second Edition)</v>
      </c>
      <c r="F971" s="1" t="str">
        <f>'ScienceDirect - Initial'!F974</f>
        <v>978-0-08-102296-2</v>
      </c>
      <c r="H971" s="1">
        <v>0</v>
      </c>
      <c r="I971" s="1">
        <v>0</v>
      </c>
      <c r="J971" t="b">
        <f t="shared" si="15"/>
        <v>1</v>
      </c>
      <c r="K971" t="e">
        <f t="array" ref="K971">INDEX($A$7:$F$3066,SMALL(IF(COUNTIF($L$5,$H$7:$H$3066)*COUNTIF($L$5,$I$7:$I$3066),MATCH(ROW($A$7:$A$3066),ROW($A$7:$A$3066)),""),ROWS($B$1:B965)),COLUMNS($A$1:B967))</f>
        <v>#NUM!</v>
      </c>
      <c r="L971" t="e">
        <f t="array" ref="L971">INDEX($A$7:$F$3066,SMALL(IF(COUNTIF($L$5,$H$7:$H$3066)*COUNTIF($L$5,$I$7:$I$3066),MATCH(ROW($A$7:$A$3066),ROW($A$7:$A$3066)),""),ROWS($B$1:C965)),COLUMNS($A$1:C967))</f>
        <v>#NUM!</v>
      </c>
      <c r="M971" t="e">
        <f t="array" ref="M971">INDEX($A$7:$F$3066,SMALL(IF(COUNTIF($L$5,$H$7:$H$3066)*COUNTIF($L$5,$I$7:$I$3066),MATCH(ROW($A$7:$A$3066),ROW($A$7:$A$3066)),""),ROWS($B$1:D965)),COLUMNS($A$1:D967))</f>
        <v>#NUM!</v>
      </c>
      <c r="N971" t="e">
        <f t="array" ref="N971">INDEX($A$7:$F$3066,SMALL(IF(COUNTIF($L$5,$H$7:$H$3066)*COUNTIF($L$5,$I$7:$I$3066),MATCH(ROW($A$7:$A$3066),ROW($A$7:$A$3066)),""),ROWS($B$1:E965)),COLUMNS($A$1:E967))</f>
        <v>#NUM!</v>
      </c>
      <c r="O971" t="e">
        <f t="array" ref="O971">INDEX($A$7:$F$3066,SMALL(IF(COUNTIF($L$5,$H$7:$H$3066)*COUNTIF($L$5,$I$7:$I$3066),MATCH(ROW($A$7:$A$3066),ROW($A$7:$A$3066)),""),ROWS($B$1:F965)),COLUMNS($A$1:F967))</f>
        <v>#NUM!</v>
      </c>
    </row>
    <row r="972" spans="1:15">
      <c r="A972" s="1">
        <f>'ScienceDirect - Initial'!A975</f>
        <v>0</v>
      </c>
      <c r="B972" s="1">
        <f>'ScienceDirect - Initial'!B975</f>
        <v>2019</v>
      </c>
      <c r="C972" s="1" t="str">
        <f>'ScienceDirect - Initial'!C975</f>
        <v>Optican, Allison; Cavazos-Rehg, Patricia A.</v>
      </c>
      <c r="D972" s="1" t="str">
        <f>'ScienceDirect - Initial'!D975</f>
        <v>Chapter 6 - Addicted Media: Substances on Screen</v>
      </c>
      <c r="E972" s="1" t="str">
        <f>'ScienceDirect - Initial'!E975</f>
        <v>Child and Adolescent Psychiatry and the Media</v>
      </c>
      <c r="F972" s="1" t="str">
        <f>'ScienceDirect - Initial'!F975</f>
        <v>978-0-323-54854-0</v>
      </c>
      <c r="H972" s="1">
        <v>0</v>
      </c>
      <c r="I972" s="1">
        <v>0</v>
      </c>
      <c r="J972" t="b">
        <f t="shared" si="15"/>
        <v>1</v>
      </c>
      <c r="K972" t="e">
        <f t="array" ref="K972">INDEX($A$7:$F$3066,SMALL(IF(COUNTIF($L$5,$H$7:$H$3066)*COUNTIF($L$5,$I$7:$I$3066),MATCH(ROW($A$7:$A$3066),ROW($A$7:$A$3066)),""),ROWS($B$1:B966)),COLUMNS($A$1:B968))</f>
        <v>#NUM!</v>
      </c>
      <c r="L972" t="e">
        <f t="array" ref="L972">INDEX($A$7:$F$3066,SMALL(IF(COUNTIF($L$5,$H$7:$H$3066)*COUNTIF($L$5,$I$7:$I$3066),MATCH(ROW($A$7:$A$3066),ROW($A$7:$A$3066)),""),ROWS($B$1:C966)),COLUMNS($A$1:C968))</f>
        <v>#NUM!</v>
      </c>
      <c r="M972" t="e">
        <f t="array" ref="M972">INDEX($A$7:$F$3066,SMALL(IF(COUNTIF($L$5,$H$7:$H$3066)*COUNTIF($L$5,$I$7:$I$3066),MATCH(ROW($A$7:$A$3066),ROW($A$7:$A$3066)),""),ROWS($B$1:D966)),COLUMNS($A$1:D968))</f>
        <v>#NUM!</v>
      </c>
      <c r="N972" t="e">
        <f t="array" ref="N972">INDEX($A$7:$F$3066,SMALL(IF(COUNTIF($L$5,$H$7:$H$3066)*COUNTIF($L$5,$I$7:$I$3066),MATCH(ROW($A$7:$A$3066),ROW($A$7:$A$3066)),""),ROWS($B$1:E966)),COLUMNS($A$1:E968))</f>
        <v>#NUM!</v>
      </c>
      <c r="O972" t="e">
        <f t="array" ref="O972">INDEX($A$7:$F$3066,SMALL(IF(COUNTIF($L$5,$H$7:$H$3066)*COUNTIF($L$5,$I$7:$I$3066),MATCH(ROW($A$7:$A$3066),ROW($A$7:$A$3066)),""),ROWS($B$1:F966)),COLUMNS($A$1:F968))</f>
        <v>#NUM!</v>
      </c>
    </row>
    <row r="973" spans="1:15">
      <c r="A973" s="1">
        <f>'ScienceDirect - Initial'!A976</f>
        <v>0</v>
      </c>
      <c r="B973" s="1">
        <f>'ScienceDirect - Initial'!B976</f>
        <v>2014</v>
      </c>
      <c r="C973" s="1" t="str">
        <f>'ScienceDirect - Initial'!C976</f>
        <v>Subhedar, Nishikant K.; Nakhate, Kartik T.; Upadhya, Manoj A.; Kokare, Dadasaheb M.</v>
      </c>
      <c r="D973" s="1" t="str">
        <f>'ScienceDirect - Initial'!D976</f>
        <v>CART in the brain of vertebrates: Circuits, functions and evolution</v>
      </c>
      <c r="E973" s="1" t="str">
        <f>'ScienceDirect - Initial'!E976</f>
        <v>Peptides</v>
      </c>
      <c r="F973" s="1">
        <f>'ScienceDirect - Initial'!F976</f>
        <v>0</v>
      </c>
      <c r="H973" s="1">
        <v>0</v>
      </c>
      <c r="I973" s="1">
        <v>0</v>
      </c>
      <c r="J973" t="b">
        <f t="shared" si="15"/>
        <v>1</v>
      </c>
      <c r="K973" t="e">
        <f t="array" ref="K973">INDEX($A$7:$F$3066,SMALL(IF(COUNTIF($L$5,$H$7:$H$3066)*COUNTIF($L$5,$I$7:$I$3066),MATCH(ROW($A$7:$A$3066),ROW($A$7:$A$3066)),""),ROWS($B$1:B967)),COLUMNS($A$1:B969))</f>
        <v>#NUM!</v>
      </c>
      <c r="L973" t="e">
        <f t="array" ref="L973">INDEX($A$7:$F$3066,SMALL(IF(COUNTIF($L$5,$H$7:$H$3066)*COUNTIF($L$5,$I$7:$I$3066),MATCH(ROW($A$7:$A$3066),ROW($A$7:$A$3066)),""),ROWS($B$1:C967)),COLUMNS($A$1:C969))</f>
        <v>#NUM!</v>
      </c>
      <c r="M973" t="e">
        <f t="array" ref="M973">INDEX($A$7:$F$3066,SMALL(IF(COUNTIF($L$5,$H$7:$H$3066)*COUNTIF($L$5,$I$7:$I$3066),MATCH(ROW($A$7:$A$3066),ROW($A$7:$A$3066)),""),ROWS($B$1:D967)),COLUMNS($A$1:D969))</f>
        <v>#NUM!</v>
      </c>
      <c r="N973" t="e">
        <f t="array" ref="N973">INDEX($A$7:$F$3066,SMALL(IF(COUNTIF($L$5,$H$7:$H$3066)*COUNTIF($L$5,$I$7:$I$3066),MATCH(ROW($A$7:$A$3066),ROW($A$7:$A$3066)),""),ROWS($B$1:E967)),COLUMNS($A$1:E969))</f>
        <v>#NUM!</v>
      </c>
      <c r="O973" t="e">
        <f t="array" ref="O973">INDEX($A$7:$F$3066,SMALL(IF(COUNTIF($L$5,$H$7:$H$3066)*COUNTIF($L$5,$I$7:$I$3066),MATCH(ROW($A$7:$A$3066),ROW($A$7:$A$3066)),""),ROWS($B$1:F967)),COLUMNS($A$1:F969))</f>
        <v>#NUM!</v>
      </c>
    </row>
    <row r="974" spans="1:15">
      <c r="A974" s="1">
        <f>'ScienceDirect - Initial'!A977</f>
        <v>0</v>
      </c>
      <c r="B974" s="1">
        <f>'ScienceDirect - Initial'!B977</f>
        <v>1997</v>
      </c>
      <c r="C974" s="1" t="str">
        <f>'ScienceDirect - Initial'!C977</f>
        <v>Aman, Michael G.</v>
      </c>
      <c r="D974" s="1" t="str">
        <f>'ScienceDirect - Initial'!D977</f>
        <v>Recent Studies in Psychopharmacology in Mental Retardation</v>
      </c>
      <c r="E974" s="1" t="str">
        <f>'ScienceDirect - Initial'!E977</f>
        <v>International Review of Research in Mental Retardation</v>
      </c>
      <c r="F974" s="1" t="str">
        <f>'ScienceDirect - Initial'!F977</f>
        <v>0074-7750</v>
      </c>
      <c r="H974" s="1">
        <v>0</v>
      </c>
      <c r="I974" s="1">
        <v>0</v>
      </c>
      <c r="J974" t="b">
        <f t="shared" si="15"/>
        <v>1</v>
      </c>
      <c r="K974" t="e">
        <f t="array" ref="K974">INDEX($A$7:$F$3066,SMALL(IF(COUNTIF($L$5,$H$7:$H$3066)*COUNTIF($L$5,$I$7:$I$3066),MATCH(ROW($A$7:$A$3066),ROW($A$7:$A$3066)),""),ROWS($B$1:B968)),COLUMNS($A$1:B970))</f>
        <v>#NUM!</v>
      </c>
      <c r="L974" t="e">
        <f t="array" ref="L974">INDEX($A$7:$F$3066,SMALL(IF(COUNTIF($L$5,$H$7:$H$3066)*COUNTIF($L$5,$I$7:$I$3066),MATCH(ROW($A$7:$A$3066),ROW($A$7:$A$3066)),""),ROWS($B$1:C968)),COLUMNS($A$1:C970))</f>
        <v>#NUM!</v>
      </c>
      <c r="M974" t="e">
        <f t="array" ref="M974">INDEX($A$7:$F$3066,SMALL(IF(COUNTIF($L$5,$H$7:$H$3066)*COUNTIF($L$5,$I$7:$I$3066),MATCH(ROW($A$7:$A$3066),ROW($A$7:$A$3066)),""),ROWS($B$1:D968)),COLUMNS($A$1:D970))</f>
        <v>#NUM!</v>
      </c>
      <c r="N974" t="e">
        <f t="array" ref="N974">INDEX($A$7:$F$3066,SMALL(IF(COUNTIF($L$5,$H$7:$H$3066)*COUNTIF($L$5,$I$7:$I$3066),MATCH(ROW($A$7:$A$3066),ROW($A$7:$A$3066)),""),ROWS($B$1:E968)),COLUMNS($A$1:E970))</f>
        <v>#NUM!</v>
      </c>
      <c r="O974" t="e">
        <f t="array" ref="O974">INDEX($A$7:$F$3066,SMALL(IF(COUNTIF($L$5,$H$7:$H$3066)*COUNTIF($L$5,$I$7:$I$3066),MATCH(ROW($A$7:$A$3066),ROW($A$7:$A$3066)),""),ROWS($B$1:F968)),COLUMNS($A$1:F970))</f>
        <v>#NUM!</v>
      </c>
    </row>
    <row r="975" spans="1:15">
      <c r="A975" s="1">
        <f>'ScienceDirect - Initial'!A978</f>
        <v>0</v>
      </c>
      <c r="B975" s="1">
        <f>'ScienceDirect - Initial'!B978</f>
        <v>2018</v>
      </c>
      <c r="C975" s="1" t="str">
        <f>'ScienceDirect - Initial'!C978</f>
        <v>Sivaselvachandran, Sivaani; Sivaselvachandran, Meruba; Abdallah, Salsabil; Martin, Loren J.</v>
      </c>
      <c r="D975" s="1" t="str">
        <f>'ScienceDirect - Initial'!D978</f>
        <v>Chapter 10 - Lost in Translation: Improving Our Understanding of Pain Empathy</v>
      </c>
      <c r="E975" s="1" t="str">
        <f>'ScienceDirect - Initial'!E978</f>
        <v>Neuronal Correlates of Empathy</v>
      </c>
      <c r="F975" s="1" t="str">
        <f>'ScienceDirect - Initial'!F978</f>
        <v>978-0-12-805397-3</v>
      </c>
      <c r="H975" s="1">
        <v>0</v>
      </c>
      <c r="I975" s="1">
        <v>0</v>
      </c>
      <c r="J975" t="b">
        <f t="shared" si="15"/>
        <v>1</v>
      </c>
      <c r="K975" t="e">
        <f t="array" ref="K975">INDEX($A$7:$F$3066,SMALL(IF(COUNTIF($L$5,$H$7:$H$3066)*COUNTIF($L$5,$I$7:$I$3066),MATCH(ROW($A$7:$A$3066),ROW($A$7:$A$3066)),""),ROWS($B$1:B969)),COLUMNS($A$1:B971))</f>
        <v>#NUM!</v>
      </c>
      <c r="L975" t="e">
        <f t="array" ref="L975">INDEX($A$7:$F$3066,SMALL(IF(COUNTIF($L$5,$H$7:$H$3066)*COUNTIF($L$5,$I$7:$I$3066),MATCH(ROW($A$7:$A$3066),ROW($A$7:$A$3066)),""),ROWS($B$1:C969)),COLUMNS($A$1:C971))</f>
        <v>#NUM!</v>
      </c>
      <c r="M975" t="e">
        <f t="array" ref="M975">INDEX($A$7:$F$3066,SMALL(IF(COUNTIF($L$5,$H$7:$H$3066)*COUNTIF($L$5,$I$7:$I$3066),MATCH(ROW($A$7:$A$3066),ROW($A$7:$A$3066)),""),ROWS($B$1:D969)),COLUMNS($A$1:D971))</f>
        <v>#NUM!</v>
      </c>
      <c r="N975" t="e">
        <f t="array" ref="N975">INDEX($A$7:$F$3066,SMALL(IF(COUNTIF($L$5,$H$7:$H$3066)*COUNTIF($L$5,$I$7:$I$3066),MATCH(ROW($A$7:$A$3066),ROW($A$7:$A$3066)),""),ROWS($B$1:E969)),COLUMNS($A$1:E971))</f>
        <v>#NUM!</v>
      </c>
      <c r="O975" t="e">
        <f t="array" ref="O975">INDEX($A$7:$F$3066,SMALL(IF(COUNTIF($L$5,$H$7:$H$3066)*COUNTIF($L$5,$I$7:$I$3066),MATCH(ROW($A$7:$A$3066),ROW($A$7:$A$3066)),""),ROWS($B$1:F969)),COLUMNS($A$1:F971))</f>
        <v>#NUM!</v>
      </c>
    </row>
    <row r="976" spans="1:15">
      <c r="A976" s="1">
        <f>'ScienceDirect - Initial'!A979</f>
        <v>0</v>
      </c>
      <c r="B976" s="1">
        <f>'ScienceDirect - Initial'!B979</f>
        <v>2014</v>
      </c>
      <c r="C976" s="1" t="str">
        <f>'ScienceDirect - Initial'!C979</f>
        <v>Anderson, B.D.; Gray, G.C.</v>
      </c>
      <c r="D976" s="1" t="str">
        <f>'ScienceDirect - Initial'!D979</f>
        <v>Emerging and Reemerging Infectious Diseases</v>
      </c>
      <c r="E976" s="1" t="str">
        <f>'ScienceDirect - Initial'!E979</f>
        <v>Encyclopedia of Microbiology (Fourth Edition)</v>
      </c>
      <c r="F976" s="1" t="str">
        <f>'ScienceDirect - Initial'!F979</f>
        <v>978-0-12-811737-8</v>
      </c>
      <c r="H976" s="1">
        <v>0</v>
      </c>
      <c r="I976" s="1">
        <v>0</v>
      </c>
      <c r="J976" t="b">
        <f t="shared" si="15"/>
        <v>1</v>
      </c>
      <c r="K976" t="e">
        <f t="array" ref="K976">INDEX($A$7:$F$3066,SMALL(IF(COUNTIF($L$5,$H$7:$H$3066)*COUNTIF($L$5,$I$7:$I$3066),MATCH(ROW($A$7:$A$3066),ROW($A$7:$A$3066)),""),ROWS($B$1:B970)),COLUMNS($A$1:B972))</f>
        <v>#NUM!</v>
      </c>
      <c r="L976" t="e">
        <f t="array" ref="L976">INDEX($A$7:$F$3066,SMALL(IF(COUNTIF($L$5,$H$7:$H$3066)*COUNTIF($L$5,$I$7:$I$3066),MATCH(ROW($A$7:$A$3066),ROW($A$7:$A$3066)),""),ROWS($B$1:C970)),COLUMNS($A$1:C972))</f>
        <v>#NUM!</v>
      </c>
      <c r="M976" t="e">
        <f t="array" ref="M976">INDEX($A$7:$F$3066,SMALL(IF(COUNTIF($L$5,$H$7:$H$3066)*COUNTIF($L$5,$I$7:$I$3066),MATCH(ROW($A$7:$A$3066),ROW($A$7:$A$3066)),""),ROWS($B$1:D970)),COLUMNS($A$1:D972))</f>
        <v>#NUM!</v>
      </c>
      <c r="N976" t="e">
        <f t="array" ref="N976">INDEX($A$7:$F$3066,SMALL(IF(COUNTIF($L$5,$H$7:$H$3066)*COUNTIF($L$5,$I$7:$I$3066),MATCH(ROW($A$7:$A$3066),ROW($A$7:$A$3066)),""),ROWS($B$1:E970)),COLUMNS($A$1:E972))</f>
        <v>#NUM!</v>
      </c>
      <c r="O976" t="e">
        <f t="array" ref="O976">INDEX($A$7:$F$3066,SMALL(IF(COUNTIF($L$5,$H$7:$H$3066)*COUNTIF($L$5,$I$7:$I$3066),MATCH(ROW($A$7:$A$3066),ROW($A$7:$A$3066)),""),ROWS($B$1:F970)),COLUMNS($A$1:F972))</f>
        <v>#NUM!</v>
      </c>
    </row>
    <row r="977" spans="1:15">
      <c r="A977" s="1">
        <f>'ScienceDirect - Initial'!A980</f>
        <v>0</v>
      </c>
      <c r="B977" s="1">
        <f>'ScienceDirect - Initial'!B980</f>
        <v>2019</v>
      </c>
      <c r="C977" s="1" t="str">
        <f>'ScienceDirect - Initial'!C980</f>
        <v>Sami, Mairaj T.; Camarata, Paul J.</v>
      </c>
      <c r="D977" s="1" t="str">
        <f>'ScienceDirect - Initial'!D980</f>
        <v>Chapter 1 - The Historical Role of Neuropsychology in Neurosurgery</v>
      </c>
      <c r="E977" s="1" t="str">
        <f>'ScienceDirect - Initial'!E980</f>
        <v>Neurosurgical Neuropsychology</v>
      </c>
      <c r="F977" s="1" t="str">
        <f>'ScienceDirect - Initial'!F980</f>
        <v>978-0-12-809961-2</v>
      </c>
      <c r="H977" s="1">
        <v>0</v>
      </c>
      <c r="I977" s="1">
        <v>0</v>
      </c>
      <c r="J977" t="b">
        <f t="shared" si="15"/>
        <v>1</v>
      </c>
      <c r="K977" t="e">
        <f t="array" ref="K977">INDEX($A$7:$F$3066,SMALL(IF(COUNTIF($L$5,$H$7:$H$3066)*COUNTIF($L$5,$I$7:$I$3066),MATCH(ROW($A$7:$A$3066),ROW($A$7:$A$3066)),""),ROWS($B$1:B971)),COLUMNS($A$1:B973))</f>
        <v>#NUM!</v>
      </c>
      <c r="L977" t="e">
        <f t="array" ref="L977">INDEX($A$7:$F$3066,SMALL(IF(COUNTIF($L$5,$H$7:$H$3066)*COUNTIF($L$5,$I$7:$I$3066),MATCH(ROW($A$7:$A$3066),ROW($A$7:$A$3066)),""),ROWS($B$1:C971)),COLUMNS($A$1:C973))</f>
        <v>#NUM!</v>
      </c>
      <c r="M977" t="e">
        <f t="array" ref="M977">INDEX($A$7:$F$3066,SMALL(IF(COUNTIF($L$5,$H$7:$H$3066)*COUNTIF($L$5,$I$7:$I$3066),MATCH(ROW($A$7:$A$3066),ROW($A$7:$A$3066)),""),ROWS($B$1:D971)),COLUMNS($A$1:D973))</f>
        <v>#NUM!</v>
      </c>
      <c r="N977" t="e">
        <f t="array" ref="N977">INDEX($A$7:$F$3066,SMALL(IF(COUNTIF($L$5,$H$7:$H$3066)*COUNTIF($L$5,$I$7:$I$3066),MATCH(ROW($A$7:$A$3066),ROW($A$7:$A$3066)),""),ROWS($B$1:E971)),COLUMNS($A$1:E973))</f>
        <v>#NUM!</v>
      </c>
      <c r="O977" t="e">
        <f t="array" ref="O977">INDEX($A$7:$F$3066,SMALL(IF(COUNTIF($L$5,$H$7:$H$3066)*COUNTIF($L$5,$I$7:$I$3066),MATCH(ROW($A$7:$A$3066),ROW($A$7:$A$3066)),""),ROWS($B$1:F971)),COLUMNS($A$1:F973))</f>
        <v>#NUM!</v>
      </c>
    </row>
    <row r="978" spans="1:15">
      <c r="A978" s="1">
        <f>'ScienceDirect - Initial'!A981</f>
        <v>0</v>
      </c>
      <c r="B978" s="1">
        <f>'ScienceDirect - Initial'!B981</f>
        <v>1999</v>
      </c>
      <c r="C978" s="1" t="str">
        <f>'ScienceDirect - Initial'!C981</f>
        <v>Wearden, J.H; Philpott, K; Win, T</v>
      </c>
      <c r="D978" s="1" t="str">
        <f>'ScienceDirect - Initial'!D981</f>
        <v>Speeding up and (…relatively…) slowing down an internal clock in humans</v>
      </c>
      <c r="E978" s="1" t="str">
        <f>'ScienceDirect - Initial'!E981</f>
        <v>Behavioural Processes</v>
      </c>
      <c r="F978" s="1">
        <f>'ScienceDirect - Initial'!F981</f>
        <v>0</v>
      </c>
      <c r="H978" s="1">
        <v>0</v>
      </c>
      <c r="I978" s="1">
        <v>0</v>
      </c>
      <c r="J978" t="b">
        <f t="shared" si="15"/>
        <v>1</v>
      </c>
      <c r="K978" t="e">
        <f t="array" ref="K978">INDEX($A$7:$F$3066,SMALL(IF(COUNTIF($L$5,$H$7:$H$3066)*COUNTIF($L$5,$I$7:$I$3066),MATCH(ROW($A$7:$A$3066),ROW($A$7:$A$3066)),""),ROWS($B$1:B972)),COLUMNS($A$1:B974))</f>
        <v>#NUM!</v>
      </c>
      <c r="L978" t="e">
        <f t="array" ref="L978">INDEX($A$7:$F$3066,SMALL(IF(COUNTIF($L$5,$H$7:$H$3066)*COUNTIF($L$5,$I$7:$I$3066),MATCH(ROW($A$7:$A$3066),ROW($A$7:$A$3066)),""),ROWS($B$1:C972)),COLUMNS($A$1:C974))</f>
        <v>#NUM!</v>
      </c>
      <c r="M978" t="e">
        <f t="array" ref="M978">INDEX($A$7:$F$3066,SMALL(IF(COUNTIF($L$5,$H$7:$H$3066)*COUNTIF($L$5,$I$7:$I$3066),MATCH(ROW($A$7:$A$3066),ROW($A$7:$A$3066)),""),ROWS($B$1:D972)),COLUMNS($A$1:D974))</f>
        <v>#NUM!</v>
      </c>
      <c r="N978" t="e">
        <f t="array" ref="N978">INDEX($A$7:$F$3066,SMALL(IF(COUNTIF($L$5,$H$7:$H$3066)*COUNTIF($L$5,$I$7:$I$3066),MATCH(ROW($A$7:$A$3066),ROW($A$7:$A$3066)),""),ROWS($B$1:E972)),COLUMNS($A$1:E974))</f>
        <v>#NUM!</v>
      </c>
      <c r="O978" t="e">
        <f t="array" ref="O978">INDEX($A$7:$F$3066,SMALL(IF(COUNTIF($L$5,$H$7:$H$3066)*COUNTIF($L$5,$I$7:$I$3066),MATCH(ROW($A$7:$A$3066),ROW($A$7:$A$3066)),""),ROWS($B$1:F972)),COLUMNS($A$1:F974))</f>
        <v>#NUM!</v>
      </c>
    </row>
    <row r="979" spans="1:15">
      <c r="A979" s="1">
        <f>'ScienceDirect - Initial'!A982</f>
        <v>0</v>
      </c>
      <c r="B979" s="1">
        <f>'ScienceDirect - Initial'!B982</f>
        <v>2011</v>
      </c>
      <c r="C979" s="1" t="str">
        <f>'ScienceDirect - Initial'!C982</f>
        <v>Lakshmana, R.</v>
      </c>
      <c r="D979" s="1" t="str">
        <f>'ScienceDirect - Initial'!D982</f>
        <v>S16-01 Adherence issues in Schizophrenia</v>
      </c>
      <c r="E979" s="1" t="str">
        <f>'ScienceDirect - Initial'!E982</f>
        <v>Abstracts of the 3 Congress of Asian Psychiatry (WCAP 2011)</v>
      </c>
      <c r="F979" s="1">
        <f>'ScienceDirect - Initial'!F982</f>
        <v>0</v>
      </c>
      <c r="H979" s="1">
        <v>0</v>
      </c>
      <c r="I979" s="1">
        <v>0</v>
      </c>
      <c r="J979" t="b">
        <f t="shared" si="15"/>
        <v>1</v>
      </c>
      <c r="K979" t="e">
        <f t="array" ref="K979">INDEX($A$7:$F$3066,SMALL(IF(COUNTIF($L$5,$H$7:$H$3066)*COUNTIF($L$5,$I$7:$I$3066),MATCH(ROW($A$7:$A$3066),ROW($A$7:$A$3066)),""),ROWS($B$1:B973)),COLUMNS($A$1:B975))</f>
        <v>#NUM!</v>
      </c>
      <c r="L979" t="e">
        <f t="array" ref="L979">INDEX($A$7:$F$3066,SMALL(IF(COUNTIF($L$5,$H$7:$H$3066)*COUNTIF($L$5,$I$7:$I$3066),MATCH(ROW($A$7:$A$3066),ROW($A$7:$A$3066)),""),ROWS($B$1:C973)),COLUMNS($A$1:C975))</f>
        <v>#NUM!</v>
      </c>
      <c r="M979" t="e">
        <f t="array" ref="M979">INDEX($A$7:$F$3066,SMALL(IF(COUNTIF($L$5,$H$7:$H$3066)*COUNTIF($L$5,$I$7:$I$3066),MATCH(ROW($A$7:$A$3066),ROW($A$7:$A$3066)),""),ROWS($B$1:D973)),COLUMNS($A$1:D975))</f>
        <v>#NUM!</v>
      </c>
      <c r="N979" t="e">
        <f t="array" ref="N979">INDEX($A$7:$F$3066,SMALL(IF(COUNTIF($L$5,$H$7:$H$3066)*COUNTIF($L$5,$I$7:$I$3066),MATCH(ROW($A$7:$A$3066),ROW($A$7:$A$3066)),""),ROWS($B$1:E973)),COLUMNS($A$1:E975))</f>
        <v>#NUM!</v>
      </c>
      <c r="O979" t="e">
        <f t="array" ref="O979">INDEX($A$7:$F$3066,SMALL(IF(COUNTIF($L$5,$H$7:$H$3066)*COUNTIF($L$5,$I$7:$I$3066),MATCH(ROW($A$7:$A$3066),ROW($A$7:$A$3066)),""),ROWS($B$1:F973)),COLUMNS($A$1:F975))</f>
        <v>#NUM!</v>
      </c>
    </row>
    <row r="980" spans="1:15">
      <c r="A980" s="1">
        <f>'ScienceDirect - Initial'!A983</f>
        <v>0</v>
      </c>
      <c r="B980" s="1">
        <f>'ScienceDirect - Initial'!B983</f>
        <v>2016</v>
      </c>
      <c r="C980" s="1" t="str">
        <f>'ScienceDirect - Initial'!C983</f>
        <v>Frohman, Teresa C.; Beh, Shin C.; Kildebeck, Eric J.; Narayan, Ram; Treadaway, Katherine; Frohman, Elliot M.</v>
      </c>
      <c r="D980" s="1" t="str">
        <f>'ScienceDirect - Initial'!D983</f>
        <v>Neurotherapeutic Strategies for Multiple Sclerosis</v>
      </c>
      <c r="E980" s="1" t="str">
        <f>'ScienceDirect - Initial'!E983</f>
        <v>Case Studies in Neurology</v>
      </c>
      <c r="F980" s="1">
        <f>'ScienceDirect - Initial'!F983</f>
        <v>0</v>
      </c>
      <c r="H980" s="1">
        <v>0</v>
      </c>
      <c r="I980" s="1">
        <v>0</v>
      </c>
      <c r="J980" t="b">
        <f t="shared" si="15"/>
        <v>1</v>
      </c>
      <c r="K980" t="e">
        <f t="array" ref="K980">INDEX($A$7:$F$3066,SMALL(IF(COUNTIF($L$5,$H$7:$H$3066)*COUNTIF($L$5,$I$7:$I$3066),MATCH(ROW($A$7:$A$3066),ROW($A$7:$A$3066)),""),ROWS($B$1:B974)),COLUMNS($A$1:B976))</f>
        <v>#NUM!</v>
      </c>
      <c r="L980" t="e">
        <f t="array" ref="L980">INDEX($A$7:$F$3066,SMALL(IF(COUNTIF($L$5,$H$7:$H$3066)*COUNTIF($L$5,$I$7:$I$3066),MATCH(ROW($A$7:$A$3066),ROW($A$7:$A$3066)),""),ROWS($B$1:C974)),COLUMNS($A$1:C976))</f>
        <v>#NUM!</v>
      </c>
      <c r="M980" t="e">
        <f t="array" ref="M980">INDEX($A$7:$F$3066,SMALL(IF(COUNTIF($L$5,$H$7:$H$3066)*COUNTIF($L$5,$I$7:$I$3066),MATCH(ROW($A$7:$A$3066),ROW($A$7:$A$3066)),""),ROWS($B$1:D974)),COLUMNS($A$1:D976))</f>
        <v>#NUM!</v>
      </c>
      <c r="N980" t="e">
        <f t="array" ref="N980">INDEX($A$7:$F$3066,SMALL(IF(COUNTIF($L$5,$H$7:$H$3066)*COUNTIF($L$5,$I$7:$I$3066),MATCH(ROW($A$7:$A$3066),ROW($A$7:$A$3066)),""),ROWS($B$1:E974)),COLUMNS($A$1:E976))</f>
        <v>#NUM!</v>
      </c>
      <c r="O980" t="e">
        <f t="array" ref="O980">INDEX($A$7:$F$3066,SMALL(IF(COUNTIF($L$5,$H$7:$H$3066)*COUNTIF($L$5,$I$7:$I$3066),MATCH(ROW($A$7:$A$3066),ROW($A$7:$A$3066)),""),ROWS($B$1:F974)),COLUMNS($A$1:F976))</f>
        <v>#NUM!</v>
      </c>
    </row>
    <row r="981" spans="1:15">
      <c r="A981" s="1">
        <f>'ScienceDirect - Initial'!A984</f>
        <v>0</v>
      </c>
      <c r="B981" s="1">
        <f>'ScienceDirect - Initial'!B984</f>
        <v>2019</v>
      </c>
      <c r="C981" s="1" t="str">
        <f>'ScienceDirect - Initial'!C984</f>
        <v>Reber, Justin; Tranel, Daniel</v>
      </c>
      <c r="D981" s="1" t="str">
        <f>'ScienceDirect - Initial'!D984</f>
        <v>Chapter 8 - Frontal lobe syndromes</v>
      </c>
      <c r="E981" s="1" t="str">
        <f>'ScienceDirect - Initial'!E984</f>
        <v>Handbook of Clinical Neurology</v>
      </c>
      <c r="F981" s="1" t="str">
        <f>'ScienceDirect - Initial'!F984</f>
        <v>0072-9752</v>
      </c>
      <c r="H981" s="1">
        <v>0</v>
      </c>
      <c r="I981" s="1">
        <v>0</v>
      </c>
      <c r="J981" t="b">
        <f t="shared" si="15"/>
        <v>1</v>
      </c>
      <c r="K981" t="e">
        <f t="array" ref="K981">INDEX($A$7:$F$3066,SMALL(IF(COUNTIF($L$5,$H$7:$H$3066)*COUNTIF($L$5,$I$7:$I$3066),MATCH(ROW($A$7:$A$3066),ROW($A$7:$A$3066)),""),ROWS($B$1:B975)),COLUMNS($A$1:B977))</f>
        <v>#NUM!</v>
      </c>
      <c r="L981" t="e">
        <f t="array" ref="L981">INDEX($A$7:$F$3066,SMALL(IF(COUNTIF($L$5,$H$7:$H$3066)*COUNTIF($L$5,$I$7:$I$3066),MATCH(ROW($A$7:$A$3066),ROW($A$7:$A$3066)),""),ROWS($B$1:C975)),COLUMNS($A$1:C977))</f>
        <v>#NUM!</v>
      </c>
      <c r="M981" t="e">
        <f t="array" ref="M981">INDEX($A$7:$F$3066,SMALL(IF(COUNTIF($L$5,$H$7:$H$3066)*COUNTIF($L$5,$I$7:$I$3066),MATCH(ROW($A$7:$A$3066),ROW($A$7:$A$3066)),""),ROWS($B$1:D975)),COLUMNS($A$1:D977))</f>
        <v>#NUM!</v>
      </c>
      <c r="N981" t="e">
        <f t="array" ref="N981">INDEX($A$7:$F$3066,SMALL(IF(COUNTIF($L$5,$H$7:$H$3066)*COUNTIF($L$5,$I$7:$I$3066),MATCH(ROW($A$7:$A$3066),ROW($A$7:$A$3066)),""),ROWS($B$1:E975)),COLUMNS($A$1:E977))</f>
        <v>#NUM!</v>
      </c>
      <c r="O981" t="e">
        <f t="array" ref="O981">INDEX($A$7:$F$3066,SMALL(IF(COUNTIF($L$5,$H$7:$H$3066)*COUNTIF($L$5,$I$7:$I$3066),MATCH(ROW($A$7:$A$3066),ROW($A$7:$A$3066)),""),ROWS($B$1:F975)),COLUMNS($A$1:F977))</f>
        <v>#NUM!</v>
      </c>
    </row>
    <row r="982" spans="1:15">
      <c r="A982" s="1">
        <f>'ScienceDirect - Initial'!A985</f>
        <v>0</v>
      </c>
      <c r="B982" s="1">
        <f>'ScienceDirect - Initial'!B985</f>
        <v>2019</v>
      </c>
      <c r="C982" s="1" t="str">
        <f>'ScienceDirect - Initial'!C985</f>
        <v>Vallette, François M.; Olivier, Christophe; Lézot, Frédéric; Oliver, Lisa; Cochonneau, Denis; Lalier, Lisenn; Cartron, Pierre-François; Heymann, Dominique</v>
      </c>
      <c r="D982" s="1" t="str">
        <f>'ScienceDirect - Initial'!D985</f>
        <v>Dormant, quiescent, tolerant and persister cells: Four synonyms for the same target in cancer</v>
      </c>
      <c r="E982" s="1" t="str">
        <f>'ScienceDirect - Initial'!E985</f>
        <v>Canonical, non-canonical and immunogenic cell death: Basic mechanisms and translational applications</v>
      </c>
      <c r="F982" s="1">
        <f>'ScienceDirect - Initial'!F985</f>
        <v>0</v>
      </c>
      <c r="H982" s="1">
        <v>0</v>
      </c>
      <c r="I982" s="1">
        <v>0</v>
      </c>
      <c r="J982" t="b">
        <f t="shared" si="15"/>
        <v>1</v>
      </c>
      <c r="K982" t="e">
        <f t="array" ref="K982">INDEX($A$7:$F$3066,SMALL(IF(COUNTIF($L$5,$H$7:$H$3066)*COUNTIF($L$5,$I$7:$I$3066),MATCH(ROW($A$7:$A$3066),ROW($A$7:$A$3066)),""),ROWS($B$1:B976)),COLUMNS($A$1:B978))</f>
        <v>#NUM!</v>
      </c>
      <c r="L982" t="e">
        <f t="array" ref="L982">INDEX($A$7:$F$3066,SMALL(IF(COUNTIF($L$5,$H$7:$H$3066)*COUNTIF($L$5,$I$7:$I$3066),MATCH(ROW($A$7:$A$3066),ROW($A$7:$A$3066)),""),ROWS($B$1:C976)),COLUMNS($A$1:C978))</f>
        <v>#NUM!</v>
      </c>
      <c r="M982" t="e">
        <f t="array" ref="M982">INDEX($A$7:$F$3066,SMALL(IF(COUNTIF($L$5,$H$7:$H$3066)*COUNTIF($L$5,$I$7:$I$3066),MATCH(ROW($A$7:$A$3066),ROW($A$7:$A$3066)),""),ROWS($B$1:D976)),COLUMNS($A$1:D978))</f>
        <v>#NUM!</v>
      </c>
      <c r="N982" t="e">
        <f t="array" ref="N982">INDEX($A$7:$F$3066,SMALL(IF(COUNTIF($L$5,$H$7:$H$3066)*COUNTIF($L$5,$I$7:$I$3066),MATCH(ROW($A$7:$A$3066),ROW($A$7:$A$3066)),""),ROWS($B$1:E976)),COLUMNS($A$1:E978))</f>
        <v>#NUM!</v>
      </c>
      <c r="O982" t="e">
        <f t="array" ref="O982">INDEX($A$7:$F$3066,SMALL(IF(COUNTIF($L$5,$H$7:$H$3066)*COUNTIF($L$5,$I$7:$I$3066),MATCH(ROW($A$7:$A$3066),ROW($A$7:$A$3066)),""),ROWS($B$1:F976)),COLUMNS($A$1:F978))</f>
        <v>#NUM!</v>
      </c>
    </row>
    <row r="983" spans="1:15">
      <c r="A983" s="1">
        <f>'ScienceDirect - Initial'!A986</f>
        <v>0</v>
      </c>
      <c r="B983" s="1">
        <f>'ScienceDirect - Initial'!B986</f>
        <v>1997</v>
      </c>
      <c r="C983" s="1" t="str">
        <f>'ScienceDirect - Initial'!C986</f>
        <v>Palfai, Tibor P.; Monti, Peter M.; Colby, Suzanne M.; Rohsenow, Damaris J.</v>
      </c>
      <c r="D983" s="1" t="str">
        <f>'ScienceDirect - Initial'!D986</f>
        <v>Effects of suppressing the urge to drink on the accessibility of alcohol outcome expectancies</v>
      </c>
      <c r="E983" s="1" t="str">
        <f>'ScienceDirect - Initial'!E986</f>
        <v>Behaviour Research and Therapy</v>
      </c>
      <c r="F983" s="1">
        <f>'ScienceDirect - Initial'!F986</f>
        <v>0</v>
      </c>
      <c r="H983" s="1">
        <v>0</v>
      </c>
      <c r="I983" s="1">
        <v>0</v>
      </c>
      <c r="J983" t="b">
        <f t="shared" si="15"/>
        <v>1</v>
      </c>
      <c r="K983" t="e">
        <f t="array" ref="K983">INDEX($A$7:$F$3066,SMALL(IF(COUNTIF($L$5,$H$7:$H$3066)*COUNTIF($L$5,$I$7:$I$3066),MATCH(ROW($A$7:$A$3066),ROW($A$7:$A$3066)),""),ROWS($B$1:B977)),COLUMNS($A$1:B979))</f>
        <v>#NUM!</v>
      </c>
      <c r="L983" t="e">
        <f t="array" ref="L983">INDEX($A$7:$F$3066,SMALL(IF(COUNTIF($L$5,$H$7:$H$3066)*COUNTIF($L$5,$I$7:$I$3066),MATCH(ROW($A$7:$A$3066),ROW($A$7:$A$3066)),""),ROWS($B$1:C977)),COLUMNS($A$1:C979))</f>
        <v>#NUM!</v>
      </c>
      <c r="M983" t="e">
        <f t="array" ref="M983">INDEX($A$7:$F$3066,SMALL(IF(COUNTIF($L$5,$H$7:$H$3066)*COUNTIF($L$5,$I$7:$I$3066),MATCH(ROW($A$7:$A$3066),ROW($A$7:$A$3066)),""),ROWS($B$1:D977)),COLUMNS($A$1:D979))</f>
        <v>#NUM!</v>
      </c>
      <c r="N983" t="e">
        <f t="array" ref="N983">INDEX($A$7:$F$3066,SMALL(IF(COUNTIF($L$5,$H$7:$H$3066)*COUNTIF($L$5,$I$7:$I$3066),MATCH(ROW($A$7:$A$3066),ROW($A$7:$A$3066)),""),ROWS($B$1:E977)),COLUMNS($A$1:E979))</f>
        <v>#NUM!</v>
      </c>
      <c r="O983" t="e">
        <f t="array" ref="O983">INDEX($A$7:$F$3066,SMALL(IF(COUNTIF($L$5,$H$7:$H$3066)*COUNTIF($L$5,$I$7:$I$3066),MATCH(ROW($A$7:$A$3066),ROW($A$7:$A$3066)),""),ROWS($B$1:F977)),COLUMNS($A$1:F979))</f>
        <v>#NUM!</v>
      </c>
    </row>
    <row r="984" spans="1:15">
      <c r="A984" s="1">
        <f>'ScienceDirect - Initial'!A987</f>
        <v>0</v>
      </c>
      <c r="B984" s="1">
        <f>'ScienceDirect - Initial'!B987</f>
        <v>2014</v>
      </c>
      <c r="C984" s="1" t="str">
        <f>'ScienceDirect - Initial'!C987</f>
        <v>Thakur, Vijay Kumar; Kessler, Michael R.</v>
      </c>
      <c r="D984" s="1" t="str">
        <f>'ScienceDirect - Initial'!D987</f>
        <v>Free radical induced graft copolymerization of ethyl acrylate onto SOY for multifunctional materials</v>
      </c>
      <c r="E984" s="1" t="str">
        <f>'ScienceDirect - Initial'!E987</f>
        <v>Materials Today Communications</v>
      </c>
      <c r="F984" s="1">
        <f>'ScienceDirect - Initial'!F987</f>
        <v>0</v>
      </c>
      <c r="H984" s="1">
        <v>0</v>
      </c>
      <c r="I984" s="1">
        <v>0</v>
      </c>
      <c r="J984" t="b">
        <f t="shared" si="15"/>
        <v>1</v>
      </c>
      <c r="K984" t="e">
        <f t="array" ref="K984">INDEX($A$7:$F$3066,SMALL(IF(COUNTIF($L$5,$H$7:$H$3066)*COUNTIF($L$5,$I$7:$I$3066),MATCH(ROW($A$7:$A$3066),ROW($A$7:$A$3066)),""),ROWS($B$1:B978)),COLUMNS($A$1:B980))</f>
        <v>#NUM!</v>
      </c>
      <c r="L984" t="e">
        <f t="array" ref="L984">INDEX($A$7:$F$3066,SMALL(IF(COUNTIF($L$5,$H$7:$H$3066)*COUNTIF($L$5,$I$7:$I$3066),MATCH(ROW($A$7:$A$3066),ROW($A$7:$A$3066)),""),ROWS($B$1:C978)),COLUMNS($A$1:C980))</f>
        <v>#NUM!</v>
      </c>
      <c r="M984" t="e">
        <f t="array" ref="M984">INDEX($A$7:$F$3066,SMALL(IF(COUNTIF($L$5,$H$7:$H$3066)*COUNTIF($L$5,$I$7:$I$3066),MATCH(ROW($A$7:$A$3066),ROW($A$7:$A$3066)),""),ROWS($B$1:D978)),COLUMNS($A$1:D980))</f>
        <v>#NUM!</v>
      </c>
      <c r="N984" t="e">
        <f t="array" ref="N984">INDEX($A$7:$F$3066,SMALL(IF(COUNTIF($L$5,$H$7:$H$3066)*COUNTIF($L$5,$I$7:$I$3066),MATCH(ROW($A$7:$A$3066),ROW($A$7:$A$3066)),""),ROWS($B$1:E978)),COLUMNS($A$1:E980))</f>
        <v>#NUM!</v>
      </c>
      <c r="O984" t="e">
        <f t="array" ref="O984">INDEX($A$7:$F$3066,SMALL(IF(COUNTIF($L$5,$H$7:$H$3066)*COUNTIF($L$5,$I$7:$I$3066),MATCH(ROW($A$7:$A$3066),ROW($A$7:$A$3066)),""),ROWS($B$1:F978)),COLUMNS($A$1:F980))</f>
        <v>#NUM!</v>
      </c>
    </row>
    <row r="985" spans="1:15">
      <c r="A985" s="1">
        <f>'ScienceDirect - Initial'!A988</f>
        <v>0</v>
      </c>
      <c r="B985" s="1">
        <f>'ScienceDirect - Initial'!B988</f>
        <v>2015</v>
      </c>
      <c r="C985" s="1" t="str">
        <f>'ScienceDirect - Initial'!C988</f>
        <v>Hu, Linchao; Huang, Mugen; Tang, Moxun; Yu, Jianshe; Zheng, Bo</v>
      </c>
      <c r="D985" s="1" t="str">
        <f>'ScienceDirect - Initial'!D988</f>
        <v>Wolbachia spread dynamics in stochastic environments</v>
      </c>
      <c r="E985" s="1" t="str">
        <f>'ScienceDirect - Initial'!E988</f>
        <v>Theoretical Population Biology</v>
      </c>
      <c r="F985" s="1">
        <f>'ScienceDirect - Initial'!F988</f>
        <v>0</v>
      </c>
      <c r="H985" s="1">
        <v>0</v>
      </c>
      <c r="I985" s="1">
        <v>0</v>
      </c>
      <c r="J985" t="b">
        <f t="shared" si="15"/>
        <v>1</v>
      </c>
      <c r="K985" t="e">
        <f t="array" ref="K985">INDEX($A$7:$F$3066,SMALL(IF(COUNTIF($L$5,$H$7:$H$3066)*COUNTIF($L$5,$I$7:$I$3066),MATCH(ROW($A$7:$A$3066),ROW($A$7:$A$3066)),""),ROWS($B$1:B979)),COLUMNS($A$1:B981))</f>
        <v>#NUM!</v>
      </c>
      <c r="L985" t="e">
        <f t="array" ref="L985">INDEX($A$7:$F$3066,SMALL(IF(COUNTIF($L$5,$H$7:$H$3066)*COUNTIF($L$5,$I$7:$I$3066),MATCH(ROW($A$7:$A$3066),ROW($A$7:$A$3066)),""),ROWS($B$1:C979)),COLUMNS($A$1:C981))</f>
        <v>#NUM!</v>
      </c>
      <c r="M985" t="e">
        <f t="array" ref="M985">INDEX($A$7:$F$3066,SMALL(IF(COUNTIF($L$5,$H$7:$H$3066)*COUNTIF($L$5,$I$7:$I$3066),MATCH(ROW($A$7:$A$3066),ROW($A$7:$A$3066)),""),ROWS($B$1:D979)),COLUMNS($A$1:D981))</f>
        <v>#NUM!</v>
      </c>
      <c r="N985" t="e">
        <f t="array" ref="N985">INDEX($A$7:$F$3066,SMALL(IF(COUNTIF($L$5,$H$7:$H$3066)*COUNTIF($L$5,$I$7:$I$3066),MATCH(ROW($A$7:$A$3066),ROW($A$7:$A$3066)),""),ROWS($B$1:E979)),COLUMNS($A$1:E981))</f>
        <v>#NUM!</v>
      </c>
      <c r="O985" t="e">
        <f t="array" ref="O985">INDEX($A$7:$F$3066,SMALL(IF(COUNTIF($L$5,$H$7:$H$3066)*COUNTIF($L$5,$I$7:$I$3066),MATCH(ROW($A$7:$A$3066),ROW($A$7:$A$3066)),""),ROWS($B$1:F979)),COLUMNS($A$1:F981))</f>
        <v>#NUM!</v>
      </c>
    </row>
    <row r="986" spans="1:15">
      <c r="A986" s="1">
        <f>'ScienceDirect - Initial'!A989</f>
        <v>0</v>
      </c>
      <c r="B986" s="1">
        <f>'ScienceDirect - Initial'!B989</f>
        <v>2020</v>
      </c>
      <c r="C986" s="1" t="str">
        <f>'ScienceDirect - Initial'!C989</f>
        <v>Stevens, Craig W.</v>
      </c>
      <c r="D986" s="1" t="str">
        <f>'ScienceDirect - Initial'!D989</f>
        <v>Chapter 18 - The Devil Made Me Do It: Rape after prison release of an untreated schizophrenic: Antipsychotic Treatment of Schizophrenia—Treatment of Mental Illness in Prison Postrelease Treatment of Mentally Ill Offenders Psychedelic Drugs Used in Psychiatry—The Drug Expert and the Nonuse of Drugs</v>
      </c>
      <c r="E986" s="1" t="str">
        <f>'ScienceDirect - Initial'!E989</f>
        <v>The Drug Expert</v>
      </c>
      <c r="F986" s="1" t="str">
        <f>'ScienceDirect - Initial'!F989</f>
        <v>978-0-12-800048-9</v>
      </c>
      <c r="H986" s="1">
        <v>0</v>
      </c>
      <c r="I986" s="1">
        <v>0</v>
      </c>
      <c r="J986" t="b">
        <f t="shared" si="15"/>
        <v>1</v>
      </c>
      <c r="K986" t="e">
        <f t="array" ref="K986">INDEX($A$7:$F$3066,SMALL(IF(COUNTIF($L$5,$H$7:$H$3066)*COUNTIF($L$5,$I$7:$I$3066),MATCH(ROW($A$7:$A$3066),ROW($A$7:$A$3066)),""),ROWS($B$1:B980)),COLUMNS($A$1:B982))</f>
        <v>#NUM!</v>
      </c>
      <c r="L986" t="e">
        <f t="array" ref="L986">INDEX($A$7:$F$3066,SMALL(IF(COUNTIF($L$5,$H$7:$H$3066)*COUNTIF($L$5,$I$7:$I$3066),MATCH(ROW($A$7:$A$3066),ROW($A$7:$A$3066)),""),ROWS($B$1:C980)),COLUMNS($A$1:C982))</f>
        <v>#NUM!</v>
      </c>
      <c r="M986" t="e">
        <f t="array" ref="M986">INDEX($A$7:$F$3066,SMALL(IF(COUNTIF($L$5,$H$7:$H$3066)*COUNTIF($L$5,$I$7:$I$3066),MATCH(ROW($A$7:$A$3066),ROW($A$7:$A$3066)),""),ROWS($B$1:D980)),COLUMNS($A$1:D982))</f>
        <v>#NUM!</v>
      </c>
      <c r="N986" t="e">
        <f t="array" ref="N986">INDEX($A$7:$F$3066,SMALL(IF(COUNTIF($L$5,$H$7:$H$3066)*COUNTIF($L$5,$I$7:$I$3066),MATCH(ROW($A$7:$A$3066),ROW($A$7:$A$3066)),""),ROWS($B$1:E980)),COLUMNS($A$1:E982))</f>
        <v>#NUM!</v>
      </c>
      <c r="O986" t="e">
        <f t="array" ref="O986">INDEX($A$7:$F$3066,SMALL(IF(COUNTIF($L$5,$H$7:$H$3066)*COUNTIF($L$5,$I$7:$I$3066),MATCH(ROW($A$7:$A$3066),ROW($A$7:$A$3066)),""),ROWS($B$1:F980)),COLUMNS($A$1:F982))</f>
        <v>#NUM!</v>
      </c>
    </row>
    <row r="987" spans="1:15">
      <c r="A987" s="1">
        <f>'ScienceDirect - Initial'!A990</f>
        <v>0</v>
      </c>
      <c r="B987" s="1">
        <f>'ScienceDirect - Initial'!B990</f>
        <v>2018</v>
      </c>
      <c r="C987" s="1" t="str">
        <f>'ScienceDirect - Initial'!C990</f>
        <v>Khetpal, Vishal; Mossialos, Elias</v>
      </c>
      <c r="D987" s="1" t="str">
        <f>'ScienceDirect - Initial'!D990</f>
        <v>An ethical appraisal of living-anonymous kidney donation using Adam Smith’s Theory of Moral Sentiments</v>
      </c>
      <c r="E987" s="1" t="str">
        <f>'ScienceDirect - Initial'!E990</f>
        <v>Health Policy</v>
      </c>
      <c r="F987" s="1">
        <f>'ScienceDirect - Initial'!F990</f>
        <v>0</v>
      </c>
      <c r="H987" s="1">
        <v>0</v>
      </c>
      <c r="I987" s="1">
        <v>0</v>
      </c>
      <c r="J987" t="b">
        <f t="shared" si="15"/>
        <v>1</v>
      </c>
      <c r="K987" t="e">
        <f t="array" ref="K987">INDEX($A$7:$F$3066,SMALL(IF(COUNTIF($L$5,$H$7:$H$3066)*COUNTIF($L$5,$I$7:$I$3066),MATCH(ROW($A$7:$A$3066),ROW($A$7:$A$3066)),""),ROWS($B$1:B981)),COLUMNS($A$1:B983))</f>
        <v>#NUM!</v>
      </c>
      <c r="L987" t="e">
        <f t="array" ref="L987">INDEX($A$7:$F$3066,SMALL(IF(COUNTIF($L$5,$H$7:$H$3066)*COUNTIF($L$5,$I$7:$I$3066),MATCH(ROW($A$7:$A$3066),ROW($A$7:$A$3066)),""),ROWS($B$1:C981)),COLUMNS($A$1:C983))</f>
        <v>#NUM!</v>
      </c>
      <c r="M987" t="e">
        <f t="array" ref="M987">INDEX($A$7:$F$3066,SMALL(IF(COUNTIF($L$5,$H$7:$H$3066)*COUNTIF($L$5,$I$7:$I$3066),MATCH(ROW($A$7:$A$3066),ROW($A$7:$A$3066)),""),ROWS($B$1:D981)),COLUMNS($A$1:D983))</f>
        <v>#NUM!</v>
      </c>
      <c r="N987" t="e">
        <f t="array" ref="N987">INDEX($A$7:$F$3066,SMALL(IF(COUNTIF($L$5,$H$7:$H$3066)*COUNTIF($L$5,$I$7:$I$3066),MATCH(ROW($A$7:$A$3066),ROW($A$7:$A$3066)),""),ROWS($B$1:E981)),COLUMNS($A$1:E983))</f>
        <v>#NUM!</v>
      </c>
      <c r="O987" t="e">
        <f t="array" ref="O987">INDEX($A$7:$F$3066,SMALL(IF(COUNTIF($L$5,$H$7:$H$3066)*COUNTIF($L$5,$I$7:$I$3066),MATCH(ROW($A$7:$A$3066),ROW($A$7:$A$3066)),""),ROWS($B$1:F981)),COLUMNS($A$1:F983))</f>
        <v>#NUM!</v>
      </c>
    </row>
    <row r="988" spans="1:15">
      <c r="A988" s="1">
        <f>'ScienceDirect - Initial'!A991</f>
        <v>0</v>
      </c>
      <c r="B988" s="1">
        <f>'ScienceDirect - Initial'!B991</f>
        <v>1993</v>
      </c>
      <c r="C988" s="1" t="str">
        <f>'ScienceDirect - Initial'!C991</f>
        <v>Phillips, Deborah; Stipek, Deborah</v>
      </c>
      <c r="D988" s="1" t="str">
        <f>'ScienceDirect - Initial'!D991</f>
        <v>Early formal schooling: Are we promoting achievement or anxiety?</v>
      </c>
      <c r="E988" s="1" t="str">
        <f>'ScienceDirect - Initial'!E991</f>
        <v>Applied and Preventive Psychology</v>
      </c>
      <c r="F988" s="1">
        <f>'ScienceDirect - Initial'!F991</f>
        <v>0</v>
      </c>
      <c r="H988" s="1">
        <v>0</v>
      </c>
      <c r="I988" s="1">
        <v>0</v>
      </c>
      <c r="J988" t="b">
        <f t="shared" si="15"/>
        <v>1</v>
      </c>
      <c r="K988" t="e">
        <f t="array" ref="K988">INDEX($A$7:$F$3066,SMALL(IF(COUNTIF($L$5,$H$7:$H$3066)*COUNTIF($L$5,$I$7:$I$3066),MATCH(ROW($A$7:$A$3066),ROW($A$7:$A$3066)),""),ROWS($B$1:B982)),COLUMNS($A$1:B984))</f>
        <v>#NUM!</v>
      </c>
      <c r="L988" t="e">
        <f t="array" ref="L988">INDEX($A$7:$F$3066,SMALL(IF(COUNTIF($L$5,$H$7:$H$3066)*COUNTIF($L$5,$I$7:$I$3066),MATCH(ROW($A$7:$A$3066),ROW($A$7:$A$3066)),""),ROWS($B$1:C982)),COLUMNS($A$1:C984))</f>
        <v>#NUM!</v>
      </c>
      <c r="M988" t="e">
        <f t="array" ref="M988">INDEX($A$7:$F$3066,SMALL(IF(COUNTIF($L$5,$H$7:$H$3066)*COUNTIF($L$5,$I$7:$I$3066),MATCH(ROW($A$7:$A$3066),ROW($A$7:$A$3066)),""),ROWS($B$1:D982)),COLUMNS($A$1:D984))</f>
        <v>#NUM!</v>
      </c>
      <c r="N988" t="e">
        <f t="array" ref="N988">INDEX($A$7:$F$3066,SMALL(IF(COUNTIF($L$5,$H$7:$H$3066)*COUNTIF($L$5,$I$7:$I$3066),MATCH(ROW($A$7:$A$3066),ROW($A$7:$A$3066)),""),ROWS($B$1:E982)),COLUMNS($A$1:E984))</f>
        <v>#NUM!</v>
      </c>
      <c r="O988" t="e">
        <f t="array" ref="O988">INDEX($A$7:$F$3066,SMALL(IF(COUNTIF($L$5,$H$7:$H$3066)*COUNTIF($L$5,$I$7:$I$3066),MATCH(ROW($A$7:$A$3066),ROW($A$7:$A$3066)),""),ROWS($B$1:F982)),COLUMNS($A$1:F984))</f>
        <v>#NUM!</v>
      </c>
    </row>
    <row r="989" spans="1:15">
      <c r="A989" s="1">
        <f>'ScienceDirect - Initial'!A992</f>
        <v>0</v>
      </c>
      <c r="B989" s="1">
        <f>'ScienceDirect - Initial'!B992</f>
        <v>2018</v>
      </c>
      <c r="C989" s="1" t="str">
        <f>'ScienceDirect - Initial'!C992</f>
        <v>Vaughn, Michael G.; DeLisi, Matt</v>
      </c>
      <c r="D989" s="1" t="str">
        <f>'ScienceDirect - Initial'!D992</f>
        <v>Criminal energetics: A theory of antisocial enhancement and criminal attenuation</v>
      </c>
      <c r="E989" s="1" t="str">
        <f>'ScienceDirect - Initial'!E992</f>
        <v>Aggression and Violent Behavior</v>
      </c>
      <c r="F989" s="1">
        <f>'ScienceDirect - Initial'!F992</f>
        <v>0</v>
      </c>
      <c r="H989" s="1">
        <v>0</v>
      </c>
      <c r="I989" s="1">
        <v>0</v>
      </c>
      <c r="J989" t="b">
        <f t="shared" si="15"/>
        <v>1</v>
      </c>
      <c r="K989" t="e">
        <f t="array" ref="K989">INDEX($A$7:$F$3066,SMALL(IF(COUNTIF($L$5,$H$7:$H$3066)*COUNTIF($L$5,$I$7:$I$3066),MATCH(ROW($A$7:$A$3066),ROW($A$7:$A$3066)),""),ROWS($B$1:B983)),COLUMNS($A$1:B985))</f>
        <v>#NUM!</v>
      </c>
      <c r="L989" t="e">
        <f t="array" ref="L989">INDEX($A$7:$F$3066,SMALL(IF(COUNTIF($L$5,$H$7:$H$3066)*COUNTIF($L$5,$I$7:$I$3066),MATCH(ROW($A$7:$A$3066),ROW($A$7:$A$3066)),""),ROWS($B$1:C983)),COLUMNS($A$1:C985))</f>
        <v>#NUM!</v>
      </c>
      <c r="M989" t="e">
        <f t="array" ref="M989">INDEX($A$7:$F$3066,SMALL(IF(COUNTIF($L$5,$H$7:$H$3066)*COUNTIF($L$5,$I$7:$I$3066),MATCH(ROW($A$7:$A$3066),ROW($A$7:$A$3066)),""),ROWS($B$1:D983)),COLUMNS($A$1:D985))</f>
        <v>#NUM!</v>
      </c>
      <c r="N989" t="e">
        <f t="array" ref="N989">INDEX($A$7:$F$3066,SMALL(IF(COUNTIF($L$5,$H$7:$H$3066)*COUNTIF($L$5,$I$7:$I$3066),MATCH(ROW($A$7:$A$3066),ROW($A$7:$A$3066)),""),ROWS($B$1:E983)),COLUMNS($A$1:E985))</f>
        <v>#NUM!</v>
      </c>
      <c r="O989" t="e">
        <f t="array" ref="O989">INDEX($A$7:$F$3066,SMALL(IF(COUNTIF($L$5,$H$7:$H$3066)*COUNTIF($L$5,$I$7:$I$3066),MATCH(ROW($A$7:$A$3066),ROW($A$7:$A$3066)),""),ROWS($B$1:F983)),COLUMNS($A$1:F985))</f>
        <v>#NUM!</v>
      </c>
    </row>
    <row r="990" spans="1:15">
      <c r="A990" s="1">
        <f>'ScienceDirect - Initial'!A993</f>
        <v>0</v>
      </c>
      <c r="B990" s="1">
        <f>'ScienceDirect - Initial'!B993</f>
        <v>2011</v>
      </c>
      <c r="C990" s="1" t="str">
        <f>'ScienceDirect - Initial'!C993</f>
        <v>Phelan, E.; El-Gammal, A.; O'Connor, T.M.</v>
      </c>
      <c r="D990" s="1" t="str">
        <f>'ScienceDirect - Initial'!D993</f>
        <v>Tuberculosis</v>
      </c>
      <c r="E990" s="1" t="str">
        <f>'ScienceDirect - Initial'!E993</f>
        <v>Encyclopedia of Environmental Health (Second Edition)</v>
      </c>
      <c r="F990" s="1" t="str">
        <f>'ScienceDirect - Initial'!F993</f>
        <v>978-0-444-63952-3</v>
      </c>
      <c r="H990" s="1">
        <v>0</v>
      </c>
      <c r="I990" s="1">
        <v>0</v>
      </c>
      <c r="J990" t="b">
        <f t="shared" si="15"/>
        <v>1</v>
      </c>
      <c r="K990" t="e">
        <f t="array" ref="K990">INDEX($A$7:$F$3066,SMALL(IF(COUNTIF($L$5,$H$7:$H$3066)*COUNTIF($L$5,$I$7:$I$3066),MATCH(ROW($A$7:$A$3066),ROW($A$7:$A$3066)),""),ROWS($B$1:B984)),COLUMNS($A$1:B986))</f>
        <v>#NUM!</v>
      </c>
      <c r="L990" t="e">
        <f t="array" ref="L990">INDEX($A$7:$F$3066,SMALL(IF(COUNTIF($L$5,$H$7:$H$3066)*COUNTIF($L$5,$I$7:$I$3066),MATCH(ROW($A$7:$A$3066),ROW($A$7:$A$3066)),""),ROWS($B$1:C984)),COLUMNS($A$1:C986))</f>
        <v>#NUM!</v>
      </c>
      <c r="M990" t="e">
        <f t="array" ref="M990">INDEX($A$7:$F$3066,SMALL(IF(COUNTIF($L$5,$H$7:$H$3066)*COUNTIF($L$5,$I$7:$I$3066),MATCH(ROW($A$7:$A$3066),ROW($A$7:$A$3066)),""),ROWS($B$1:D984)),COLUMNS($A$1:D986))</f>
        <v>#NUM!</v>
      </c>
      <c r="N990" t="e">
        <f t="array" ref="N990">INDEX($A$7:$F$3066,SMALL(IF(COUNTIF($L$5,$H$7:$H$3066)*COUNTIF($L$5,$I$7:$I$3066),MATCH(ROW($A$7:$A$3066),ROW($A$7:$A$3066)),""),ROWS($B$1:E984)),COLUMNS($A$1:E986))</f>
        <v>#NUM!</v>
      </c>
      <c r="O990" t="e">
        <f t="array" ref="O990">INDEX($A$7:$F$3066,SMALL(IF(COUNTIF($L$5,$H$7:$H$3066)*COUNTIF($L$5,$I$7:$I$3066),MATCH(ROW($A$7:$A$3066),ROW($A$7:$A$3066)),""),ROWS($B$1:F984)),COLUMNS($A$1:F986))</f>
        <v>#NUM!</v>
      </c>
    </row>
    <row r="991" spans="1:15">
      <c r="A991" s="1">
        <f>'ScienceDirect - Initial'!A994</f>
        <v>0</v>
      </c>
      <c r="B991" s="1">
        <f>'ScienceDirect - Initial'!B994</f>
        <v>1987</v>
      </c>
      <c r="C991" s="1" t="str">
        <f>'ScienceDirect - Initial'!C994</f>
        <v>Rovee-Collier, Carolyn; Haye, Harlene</v>
      </c>
      <c r="D991" s="1" t="str">
        <f>'ScienceDirect - Initial'!D994</f>
        <v>Reactivation of Infant Memory: Implications for Cognitive Development</v>
      </c>
      <c r="E991" s="1" t="str">
        <f>'ScienceDirect - Initial'!E994</f>
        <v>Advances in Child Development and Behavior</v>
      </c>
      <c r="F991" s="1" t="str">
        <f>'ScienceDirect - Initial'!F994</f>
        <v>0065-2407</v>
      </c>
      <c r="H991" s="1">
        <v>0</v>
      </c>
      <c r="I991" s="1">
        <v>0</v>
      </c>
      <c r="J991" t="b">
        <f t="shared" si="15"/>
        <v>1</v>
      </c>
      <c r="K991" t="e">
        <f t="array" ref="K991">INDEX($A$7:$F$3066,SMALL(IF(COUNTIF($L$5,$H$7:$H$3066)*COUNTIF($L$5,$I$7:$I$3066),MATCH(ROW($A$7:$A$3066),ROW($A$7:$A$3066)),""),ROWS($B$1:B985)),COLUMNS($A$1:B987))</f>
        <v>#NUM!</v>
      </c>
      <c r="L991" t="e">
        <f t="array" ref="L991">INDEX($A$7:$F$3066,SMALL(IF(COUNTIF($L$5,$H$7:$H$3066)*COUNTIF($L$5,$I$7:$I$3066),MATCH(ROW($A$7:$A$3066),ROW($A$7:$A$3066)),""),ROWS($B$1:C985)),COLUMNS($A$1:C987))</f>
        <v>#NUM!</v>
      </c>
      <c r="M991" t="e">
        <f t="array" ref="M991">INDEX($A$7:$F$3066,SMALL(IF(COUNTIF($L$5,$H$7:$H$3066)*COUNTIF($L$5,$I$7:$I$3066),MATCH(ROW($A$7:$A$3066),ROW($A$7:$A$3066)),""),ROWS($B$1:D985)),COLUMNS($A$1:D987))</f>
        <v>#NUM!</v>
      </c>
      <c r="N991" t="e">
        <f t="array" ref="N991">INDEX($A$7:$F$3066,SMALL(IF(COUNTIF($L$5,$H$7:$H$3066)*COUNTIF($L$5,$I$7:$I$3066),MATCH(ROW($A$7:$A$3066),ROW($A$7:$A$3066)),""),ROWS($B$1:E985)),COLUMNS($A$1:E987))</f>
        <v>#NUM!</v>
      </c>
      <c r="O991" t="e">
        <f t="array" ref="O991">INDEX($A$7:$F$3066,SMALL(IF(COUNTIF($L$5,$H$7:$H$3066)*COUNTIF($L$5,$I$7:$I$3066),MATCH(ROW($A$7:$A$3066),ROW($A$7:$A$3066)),""),ROWS($B$1:F985)),COLUMNS($A$1:F987))</f>
        <v>#NUM!</v>
      </c>
    </row>
    <row r="992" spans="1:15">
      <c r="A992" s="1">
        <f>'ScienceDirect - Initial'!A995</f>
        <v>0</v>
      </c>
      <c r="B992" s="1">
        <f>'ScienceDirect - Initial'!B995</f>
        <v>2002</v>
      </c>
      <c r="C992" s="1" t="str">
        <f>'ScienceDirect - Initial'!C995</f>
        <v>Kent Smedbol, R; Wroblewski, J.S</v>
      </c>
      <c r="D992" s="1" t="str">
        <f>'ScienceDirect - Initial'!D995</f>
        <v>Metapopulation theory and northern cod population structure: interdependency of subpopulations in recovery of a groundfish population</v>
      </c>
      <c r="E992" s="1" t="str">
        <f>'ScienceDirect - Initial'!E995</f>
        <v>Fisheries Research</v>
      </c>
      <c r="F992" s="1">
        <f>'ScienceDirect - Initial'!F995</f>
        <v>0</v>
      </c>
      <c r="H992" s="1">
        <v>0</v>
      </c>
      <c r="I992" s="1">
        <v>0</v>
      </c>
      <c r="J992" t="b">
        <f t="shared" si="15"/>
        <v>1</v>
      </c>
      <c r="K992" t="e">
        <f t="array" ref="K992">INDEX($A$7:$F$3066,SMALL(IF(COUNTIF($L$5,$H$7:$H$3066)*COUNTIF($L$5,$I$7:$I$3066),MATCH(ROW($A$7:$A$3066),ROW($A$7:$A$3066)),""),ROWS($B$1:B986)),COLUMNS($A$1:B988))</f>
        <v>#NUM!</v>
      </c>
      <c r="L992" t="e">
        <f t="array" ref="L992">INDEX($A$7:$F$3066,SMALL(IF(COUNTIF($L$5,$H$7:$H$3066)*COUNTIF($L$5,$I$7:$I$3066),MATCH(ROW($A$7:$A$3066),ROW($A$7:$A$3066)),""),ROWS($B$1:C986)),COLUMNS($A$1:C988))</f>
        <v>#NUM!</v>
      </c>
      <c r="M992" t="e">
        <f t="array" ref="M992">INDEX($A$7:$F$3066,SMALL(IF(COUNTIF($L$5,$H$7:$H$3066)*COUNTIF($L$5,$I$7:$I$3066),MATCH(ROW($A$7:$A$3066),ROW($A$7:$A$3066)),""),ROWS($B$1:D986)),COLUMNS($A$1:D988))</f>
        <v>#NUM!</v>
      </c>
      <c r="N992" t="e">
        <f t="array" ref="N992">INDEX($A$7:$F$3066,SMALL(IF(COUNTIF($L$5,$H$7:$H$3066)*COUNTIF($L$5,$I$7:$I$3066),MATCH(ROW($A$7:$A$3066),ROW($A$7:$A$3066)),""),ROWS($B$1:E986)),COLUMNS($A$1:E988))</f>
        <v>#NUM!</v>
      </c>
      <c r="O992" t="e">
        <f t="array" ref="O992">INDEX($A$7:$F$3066,SMALL(IF(COUNTIF($L$5,$H$7:$H$3066)*COUNTIF($L$5,$I$7:$I$3066),MATCH(ROW($A$7:$A$3066),ROW($A$7:$A$3066)),""),ROWS($B$1:F986)),COLUMNS($A$1:F988))</f>
        <v>#NUM!</v>
      </c>
    </row>
    <row r="993" spans="1:15">
      <c r="A993" s="1">
        <f>'ScienceDirect - Initial'!A996</f>
        <v>0</v>
      </c>
      <c r="B993" s="1">
        <f>'ScienceDirect - Initial'!B996</f>
        <v>2011</v>
      </c>
      <c r="C993" s="1" t="str">
        <f>'ScienceDirect - Initial'!C996</f>
        <v>Vecchio, Frank J.; McQuade, Ian</v>
      </c>
      <c r="D993" s="1" t="str">
        <f>'ScienceDirect - Initial'!D996</f>
        <v>Towards improved modeling of steel-concrete composite wall elements</v>
      </c>
      <c r="E993" s="1" t="str">
        <f>'ScienceDirect - Initial'!E996</f>
        <v>Nuclear Engineering and Design</v>
      </c>
      <c r="F993" s="1">
        <f>'ScienceDirect - Initial'!F996</f>
        <v>0</v>
      </c>
      <c r="H993" s="1">
        <v>0</v>
      </c>
      <c r="I993" s="1">
        <v>0</v>
      </c>
      <c r="J993" t="b">
        <f t="shared" si="15"/>
        <v>1</v>
      </c>
      <c r="K993" t="e">
        <f t="array" ref="K993">INDEX($A$7:$F$3066,SMALL(IF(COUNTIF($L$5,$H$7:$H$3066)*COUNTIF($L$5,$I$7:$I$3066),MATCH(ROW($A$7:$A$3066),ROW($A$7:$A$3066)),""),ROWS($B$1:B987)),COLUMNS($A$1:B989))</f>
        <v>#NUM!</v>
      </c>
      <c r="L993" t="e">
        <f t="array" ref="L993">INDEX($A$7:$F$3066,SMALL(IF(COUNTIF($L$5,$H$7:$H$3066)*COUNTIF($L$5,$I$7:$I$3066),MATCH(ROW($A$7:$A$3066),ROW($A$7:$A$3066)),""),ROWS($B$1:C987)),COLUMNS($A$1:C989))</f>
        <v>#NUM!</v>
      </c>
      <c r="M993" t="e">
        <f t="array" ref="M993">INDEX($A$7:$F$3066,SMALL(IF(COUNTIF($L$5,$H$7:$H$3066)*COUNTIF($L$5,$I$7:$I$3066),MATCH(ROW($A$7:$A$3066),ROW($A$7:$A$3066)),""),ROWS($B$1:D987)),COLUMNS($A$1:D989))</f>
        <v>#NUM!</v>
      </c>
      <c r="N993" t="e">
        <f t="array" ref="N993">INDEX($A$7:$F$3066,SMALL(IF(COUNTIF($L$5,$H$7:$H$3066)*COUNTIF($L$5,$I$7:$I$3066),MATCH(ROW($A$7:$A$3066),ROW($A$7:$A$3066)),""),ROWS($B$1:E987)),COLUMNS($A$1:E989))</f>
        <v>#NUM!</v>
      </c>
      <c r="O993" t="e">
        <f t="array" ref="O993">INDEX($A$7:$F$3066,SMALL(IF(COUNTIF($L$5,$H$7:$H$3066)*COUNTIF($L$5,$I$7:$I$3066),MATCH(ROW($A$7:$A$3066),ROW($A$7:$A$3066)),""),ROWS($B$1:F987)),COLUMNS($A$1:F989))</f>
        <v>#NUM!</v>
      </c>
    </row>
    <row r="994" spans="1:15">
      <c r="A994" s="1">
        <f>'ScienceDirect - Initial'!A997</f>
        <v>0</v>
      </c>
      <c r="B994" s="1">
        <f>'ScienceDirect - Initial'!B997</f>
        <v>1986</v>
      </c>
      <c r="C994" s="1" t="str">
        <f>'ScienceDirect - Initial'!C997</f>
        <v>Rosellini, Robert A.; DeCola, Joseph P.; Warren, Donald A.</v>
      </c>
      <c r="D994" s="1" t="str">
        <f>'ScienceDirect - Initial'!D997</f>
        <v>The effect of feedback stimuli on contextual fear depends upon the length of the minimum intertrial interval</v>
      </c>
      <c r="E994" s="1" t="str">
        <f>'ScienceDirect - Initial'!E997</f>
        <v>Learning and Motivation</v>
      </c>
      <c r="F994" s="1">
        <f>'ScienceDirect - Initial'!F997</f>
        <v>0</v>
      </c>
      <c r="H994" s="1">
        <v>0</v>
      </c>
      <c r="I994" s="1">
        <v>0</v>
      </c>
      <c r="J994" t="b">
        <f t="shared" si="15"/>
        <v>1</v>
      </c>
      <c r="K994" t="e">
        <f t="array" ref="K994">INDEX($A$7:$F$3066,SMALL(IF(COUNTIF($L$5,$H$7:$H$3066)*COUNTIF($L$5,$I$7:$I$3066),MATCH(ROW($A$7:$A$3066),ROW($A$7:$A$3066)),""),ROWS($B$1:B988)),COLUMNS($A$1:B990))</f>
        <v>#NUM!</v>
      </c>
      <c r="L994" t="e">
        <f t="array" ref="L994">INDEX($A$7:$F$3066,SMALL(IF(COUNTIF($L$5,$H$7:$H$3066)*COUNTIF($L$5,$I$7:$I$3066),MATCH(ROW($A$7:$A$3066),ROW($A$7:$A$3066)),""),ROWS($B$1:C988)),COLUMNS($A$1:C990))</f>
        <v>#NUM!</v>
      </c>
      <c r="M994" t="e">
        <f t="array" ref="M994">INDEX($A$7:$F$3066,SMALL(IF(COUNTIF($L$5,$H$7:$H$3066)*COUNTIF($L$5,$I$7:$I$3066),MATCH(ROW($A$7:$A$3066),ROW($A$7:$A$3066)),""),ROWS($B$1:D988)),COLUMNS($A$1:D990))</f>
        <v>#NUM!</v>
      </c>
      <c r="N994" t="e">
        <f t="array" ref="N994">INDEX($A$7:$F$3066,SMALL(IF(COUNTIF($L$5,$H$7:$H$3066)*COUNTIF($L$5,$I$7:$I$3066),MATCH(ROW($A$7:$A$3066),ROW($A$7:$A$3066)),""),ROWS($B$1:E988)),COLUMNS($A$1:E990))</f>
        <v>#NUM!</v>
      </c>
      <c r="O994" t="e">
        <f t="array" ref="O994">INDEX($A$7:$F$3066,SMALL(IF(COUNTIF($L$5,$H$7:$H$3066)*COUNTIF($L$5,$I$7:$I$3066),MATCH(ROW($A$7:$A$3066),ROW($A$7:$A$3066)),""),ROWS($B$1:F988)),COLUMNS($A$1:F990))</f>
        <v>#NUM!</v>
      </c>
    </row>
    <row r="995" spans="1:15">
      <c r="A995" s="1">
        <f>'ScienceDirect - Initial'!A998</f>
        <v>0</v>
      </c>
      <c r="B995" s="1">
        <f>'ScienceDirect - Initial'!B998</f>
        <v>2000</v>
      </c>
      <c r="C995" s="1" t="str">
        <f>'ScienceDirect - Initial'!C998</f>
        <v>Mulder, Roger T.</v>
      </c>
      <c r="D995" s="1" t="str">
        <f>'ScienceDirect - Initial'!D998</f>
        <v>Chapter 4 The biology of personality</v>
      </c>
      <c r="E995" s="1" t="str">
        <f>'ScienceDirect - Initial'!E998</f>
        <v>Principles of Medical Biology</v>
      </c>
      <c r="F995" s="1" t="str">
        <f>'ScienceDirect - Initial'!F998</f>
        <v>1569-2582</v>
      </c>
      <c r="H995" s="1">
        <v>0</v>
      </c>
      <c r="I995" s="1">
        <v>0</v>
      </c>
      <c r="J995" t="b">
        <f t="shared" si="15"/>
        <v>1</v>
      </c>
      <c r="K995" t="e">
        <f t="array" ref="K995">INDEX($A$7:$F$3066,SMALL(IF(COUNTIF($L$5,$H$7:$H$3066)*COUNTIF($L$5,$I$7:$I$3066),MATCH(ROW($A$7:$A$3066),ROW($A$7:$A$3066)),""),ROWS($B$1:B989)),COLUMNS($A$1:B991))</f>
        <v>#NUM!</v>
      </c>
      <c r="L995" t="e">
        <f t="array" ref="L995">INDEX($A$7:$F$3066,SMALL(IF(COUNTIF($L$5,$H$7:$H$3066)*COUNTIF($L$5,$I$7:$I$3066),MATCH(ROW($A$7:$A$3066),ROW($A$7:$A$3066)),""),ROWS($B$1:C989)),COLUMNS($A$1:C991))</f>
        <v>#NUM!</v>
      </c>
      <c r="M995" t="e">
        <f t="array" ref="M995">INDEX($A$7:$F$3066,SMALL(IF(COUNTIF($L$5,$H$7:$H$3066)*COUNTIF($L$5,$I$7:$I$3066),MATCH(ROW($A$7:$A$3066),ROW($A$7:$A$3066)),""),ROWS($B$1:D989)),COLUMNS($A$1:D991))</f>
        <v>#NUM!</v>
      </c>
      <c r="N995" t="e">
        <f t="array" ref="N995">INDEX($A$7:$F$3066,SMALL(IF(COUNTIF($L$5,$H$7:$H$3066)*COUNTIF($L$5,$I$7:$I$3066),MATCH(ROW($A$7:$A$3066),ROW($A$7:$A$3066)),""),ROWS($B$1:E989)),COLUMNS($A$1:E991))</f>
        <v>#NUM!</v>
      </c>
      <c r="O995" t="e">
        <f t="array" ref="O995">INDEX($A$7:$F$3066,SMALL(IF(COUNTIF($L$5,$H$7:$H$3066)*COUNTIF($L$5,$I$7:$I$3066),MATCH(ROW($A$7:$A$3066),ROW($A$7:$A$3066)),""),ROWS($B$1:F989)),COLUMNS($A$1:F991))</f>
        <v>#NUM!</v>
      </c>
    </row>
    <row r="996" spans="1:15">
      <c r="A996" s="1">
        <f>'ScienceDirect - Initial'!A999</f>
        <v>0</v>
      </c>
      <c r="B996" s="1">
        <f>'ScienceDirect - Initial'!B999</f>
        <v>2010</v>
      </c>
      <c r="C996" s="1" t="str">
        <f>'ScienceDirect - Initial'!C999</f>
        <v>Moonen, Bruno; Cohen, Justin M; Snow, Robert W; Slutsker, Laurence; Drakeley, Chris; Smith, David L; Abeyasinghe, Rabindra R; Rodriguez, Mario Henry; Maharaj, Rajendra; Tanner, Marcel; Targett, Geoffrey</v>
      </c>
      <c r="D996" s="1" t="str">
        <f>'ScienceDirect - Initial'!D999</f>
        <v>Operational strategies to achieve and maintain malaria elimination</v>
      </c>
      <c r="E996" s="1" t="str">
        <f>'ScienceDirect - Initial'!E999</f>
        <v>The Lancet</v>
      </c>
      <c r="F996" s="1">
        <f>'ScienceDirect - Initial'!F999</f>
        <v>0</v>
      </c>
      <c r="H996" s="1">
        <v>0</v>
      </c>
      <c r="I996" s="1">
        <v>0</v>
      </c>
      <c r="J996" t="b">
        <f t="shared" si="15"/>
        <v>1</v>
      </c>
      <c r="K996" t="e">
        <f t="array" ref="K996">INDEX($A$7:$F$3066,SMALL(IF(COUNTIF($L$5,$H$7:$H$3066)*COUNTIF($L$5,$I$7:$I$3066),MATCH(ROW($A$7:$A$3066),ROW($A$7:$A$3066)),""),ROWS($B$1:B990)),COLUMNS($A$1:B992))</f>
        <v>#NUM!</v>
      </c>
      <c r="L996" t="e">
        <f t="array" ref="L996">INDEX($A$7:$F$3066,SMALL(IF(COUNTIF($L$5,$H$7:$H$3066)*COUNTIF($L$5,$I$7:$I$3066),MATCH(ROW($A$7:$A$3066),ROW($A$7:$A$3066)),""),ROWS($B$1:C990)),COLUMNS($A$1:C992))</f>
        <v>#NUM!</v>
      </c>
      <c r="M996" t="e">
        <f t="array" ref="M996">INDEX($A$7:$F$3066,SMALL(IF(COUNTIF($L$5,$H$7:$H$3066)*COUNTIF($L$5,$I$7:$I$3066),MATCH(ROW($A$7:$A$3066),ROW($A$7:$A$3066)),""),ROWS($B$1:D990)),COLUMNS($A$1:D992))</f>
        <v>#NUM!</v>
      </c>
      <c r="N996" t="e">
        <f t="array" ref="N996">INDEX($A$7:$F$3066,SMALL(IF(COUNTIF($L$5,$H$7:$H$3066)*COUNTIF($L$5,$I$7:$I$3066),MATCH(ROW($A$7:$A$3066),ROW($A$7:$A$3066)),""),ROWS($B$1:E990)),COLUMNS($A$1:E992))</f>
        <v>#NUM!</v>
      </c>
      <c r="O996" t="e">
        <f t="array" ref="O996">INDEX($A$7:$F$3066,SMALL(IF(COUNTIF($L$5,$H$7:$H$3066)*COUNTIF($L$5,$I$7:$I$3066),MATCH(ROW($A$7:$A$3066),ROW($A$7:$A$3066)),""),ROWS($B$1:F990)),COLUMNS($A$1:F992))</f>
        <v>#NUM!</v>
      </c>
    </row>
    <row r="997" spans="1:15">
      <c r="A997" s="1">
        <f>'ScienceDirect - Initial'!A1000</f>
        <v>0</v>
      </c>
      <c r="B997" s="1">
        <f>'ScienceDirect - Initial'!B1000</f>
        <v>2009</v>
      </c>
      <c r="C997" s="1" t="str">
        <f>'ScienceDirect - Initial'!C1000</f>
        <v>Dorey, Nicole R.; Udell, Monique A.R.; Wynne, Clive D.L.</v>
      </c>
      <c r="D997" s="1" t="str">
        <f>'ScienceDirect - Initial'!D1000</f>
        <v>Breed differences in dogs sensitivity to human points: A meta-analysis</v>
      </c>
      <c r="E997" s="1" t="str">
        <f>'ScienceDirect - Initial'!E1000</f>
        <v>Canine Behaviour and Cognition</v>
      </c>
      <c r="F997" s="1">
        <f>'ScienceDirect - Initial'!F1000</f>
        <v>0</v>
      </c>
      <c r="H997" s="1">
        <v>0</v>
      </c>
      <c r="I997" s="1">
        <v>0</v>
      </c>
      <c r="J997" t="b">
        <f t="shared" si="15"/>
        <v>1</v>
      </c>
      <c r="K997" t="e">
        <f t="array" ref="K997">INDEX($A$7:$F$3066,SMALL(IF(COUNTIF($L$5,$H$7:$H$3066)*COUNTIF($L$5,$I$7:$I$3066),MATCH(ROW($A$7:$A$3066),ROW($A$7:$A$3066)),""),ROWS($B$1:B991)),COLUMNS($A$1:B993))</f>
        <v>#NUM!</v>
      </c>
      <c r="L997" t="e">
        <f t="array" ref="L997">INDEX($A$7:$F$3066,SMALL(IF(COUNTIF($L$5,$H$7:$H$3066)*COUNTIF($L$5,$I$7:$I$3066),MATCH(ROW($A$7:$A$3066),ROW($A$7:$A$3066)),""),ROWS($B$1:C991)),COLUMNS($A$1:C993))</f>
        <v>#NUM!</v>
      </c>
      <c r="M997" t="e">
        <f t="array" ref="M997">INDEX($A$7:$F$3066,SMALL(IF(COUNTIF($L$5,$H$7:$H$3066)*COUNTIF($L$5,$I$7:$I$3066),MATCH(ROW($A$7:$A$3066),ROW($A$7:$A$3066)),""),ROWS($B$1:D991)),COLUMNS($A$1:D993))</f>
        <v>#NUM!</v>
      </c>
      <c r="N997" t="e">
        <f t="array" ref="N997">INDEX($A$7:$F$3066,SMALL(IF(COUNTIF($L$5,$H$7:$H$3066)*COUNTIF($L$5,$I$7:$I$3066),MATCH(ROW($A$7:$A$3066),ROW($A$7:$A$3066)),""),ROWS($B$1:E991)),COLUMNS($A$1:E993))</f>
        <v>#NUM!</v>
      </c>
      <c r="O997" t="e">
        <f t="array" ref="O997">INDEX($A$7:$F$3066,SMALL(IF(COUNTIF($L$5,$H$7:$H$3066)*COUNTIF($L$5,$I$7:$I$3066),MATCH(ROW($A$7:$A$3066),ROW($A$7:$A$3066)),""),ROWS($B$1:F991)),COLUMNS($A$1:F993))</f>
        <v>#NUM!</v>
      </c>
    </row>
    <row r="998" spans="1:15">
      <c r="A998" s="1">
        <f>'ScienceDirect - Initial'!A1001</f>
        <v>0</v>
      </c>
      <c r="B998" s="1">
        <f>'ScienceDirect - Initial'!B1001</f>
        <v>2011</v>
      </c>
      <c r="C998" s="1" t="str">
        <f>'ScienceDirect - Initial'!C1001</f>
        <v>Mach, Henryk; Middaugh, C. Russell</v>
      </c>
      <c r="D998" s="1" t="str">
        <f>'ScienceDirect - Initial'!D1001</f>
        <v>Ultraviolet Spectroscopy as a Tool in Therapeutic Protein Development</v>
      </c>
      <c r="E998" s="1" t="str">
        <f>'ScienceDirect - Initial'!E1001</f>
        <v>Journal of Pharmaceutical Sciences</v>
      </c>
      <c r="F998" s="1">
        <f>'ScienceDirect - Initial'!F1001</f>
        <v>0</v>
      </c>
      <c r="H998" s="1">
        <v>0</v>
      </c>
      <c r="I998" s="1">
        <v>0</v>
      </c>
      <c r="J998" t="b">
        <f t="shared" si="15"/>
        <v>1</v>
      </c>
      <c r="K998" t="e">
        <f t="array" ref="K998">INDEX($A$7:$F$3066,SMALL(IF(COUNTIF($L$5,$H$7:$H$3066)*COUNTIF($L$5,$I$7:$I$3066),MATCH(ROW($A$7:$A$3066),ROW($A$7:$A$3066)),""),ROWS($B$1:B992)),COLUMNS($A$1:B994))</f>
        <v>#NUM!</v>
      </c>
      <c r="L998" t="e">
        <f t="array" ref="L998">INDEX($A$7:$F$3066,SMALL(IF(COUNTIF($L$5,$H$7:$H$3066)*COUNTIF($L$5,$I$7:$I$3066),MATCH(ROW($A$7:$A$3066),ROW($A$7:$A$3066)),""),ROWS($B$1:C992)),COLUMNS($A$1:C994))</f>
        <v>#NUM!</v>
      </c>
      <c r="M998" t="e">
        <f t="array" ref="M998">INDEX($A$7:$F$3066,SMALL(IF(COUNTIF($L$5,$H$7:$H$3066)*COUNTIF($L$5,$I$7:$I$3066),MATCH(ROW($A$7:$A$3066),ROW($A$7:$A$3066)),""),ROWS($B$1:D992)),COLUMNS($A$1:D994))</f>
        <v>#NUM!</v>
      </c>
      <c r="N998" t="e">
        <f t="array" ref="N998">INDEX($A$7:$F$3066,SMALL(IF(COUNTIF($L$5,$H$7:$H$3066)*COUNTIF($L$5,$I$7:$I$3066),MATCH(ROW($A$7:$A$3066),ROW($A$7:$A$3066)),""),ROWS($B$1:E992)),COLUMNS($A$1:E994))</f>
        <v>#NUM!</v>
      </c>
      <c r="O998" t="e">
        <f t="array" ref="O998">INDEX($A$7:$F$3066,SMALL(IF(COUNTIF($L$5,$H$7:$H$3066)*COUNTIF($L$5,$I$7:$I$3066),MATCH(ROW($A$7:$A$3066),ROW($A$7:$A$3066)),""),ROWS($B$1:F992)),COLUMNS($A$1:F994))</f>
        <v>#NUM!</v>
      </c>
    </row>
    <row r="999" spans="1:15">
      <c r="A999" s="1">
        <f>'ScienceDirect - Initial'!A1002</f>
        <v>0</v>
      </c>
      <c r="B999" s="1">
        <f>'ScienceDirect - Initial'!B1002</f>
        <v>2020</v>
      </c>
      <c r="C999" s="1" t="str">
        <f>'ScienceDirect - Initial'!C1002</f>
        <v>Soneson, Emma; Perez, Jesus; Jones, Peter B.</v>
      </c>
      <c r="D999" s="1" t="str">
        <f>'ScienceDirect - Initial'!D1002</f>
        <v>Chapter 2 - Principles of risk, screening, and prevention in psychiatry</v>
      </c>
      <c r="E999" s="1" t="str">
        <f>'ScienceDirect - Initial'!E1002</f>
        <v>Risk Factors for Psychosis</v>
      </c>
      <c r="F999" s="1" t="str">
        <f>'ScienceDirect - Initial'!F1002</f>
        <v>978-0-12-813201-2</v>
      </c>
      <c r="H999" s="1">
        <v>0</v>
      </c>
      <c r="I999" s="1">
        <v>0</v>
      </c>
      <c r="J999" t="b">
        <f t="shared" si="15"/>
        <v>1</v>
      </c>
      <c r="K999" t="e">
        <f t="array" ref="K999">INDEX($A$7:$F$3066,SMALL(IF(COUNTIF($L$5,$H$7:$H$3066)*COUNTIF($L$5,$I$7:$I$3066),MATCH(ROW($A$7:$A$3066),ROW($A$7:$A$3066)),""),ROWS($B$1:B993)),COLUMNS($A$1:B995))</f>
        <v>#NUM!</v>
      </c>
      <c r="L999" t="e">
        <f t="array" ref="L999">INDEX($A$7:$F$3066,SMALL(IF(COUNTIF($L$5,$H$7:$H$3066)*COUNTIF($L$5,$I$7:$I$3066),MATCH(ROW($A$7:$A$3066),ROW($A$7:$A$3066)),""),ROWS($B$1:C993)),COLUMNS($A$1:C995))</f>
        <v>#NUM!</v>
      </c>
      <c r="M999" t="e">
        <f t="array" ref="M999">INDEX($A$7:$F$3066,SMALL(IF(COUNTIF($L$5,$H$7:$H$3066)*COUNTIF($L$5,$I$7:$I$3066),MATCH(ROW($A$7:$A$3066),ROW($A$7:$A$3066)),""),ROWS($B$1:D993)),COLUMNS($A$1:D995))</f>
        <v>#NUM!</v>
      </c>
      <c r="N999" t="e">
        <f t="array" ref="N999">INDEX($A$7:$F$3066,SMALL(IF(COUNTIF($L$5,$H$7:$H$3066)*COUNTIF($L$5,$I$7:$I$3066),MATCH(ROW($A$7:$A$3066),ROW($A$7:$A$3066)),""),ROWS($B$1:E993)),COLUMNS($A$1:E995))</f>
        <v>#NUM!</v>
      </c>
      <c r="O999" t="e">
        <f t="array" ref="O999">INDEX($A$7:$F$3066,SMALL(IF(COUNTIF($L$5,$H$7:$H$3066)*COUNTIF($L$5,$I$7:$I$3066),MATCH(ROW($A$7:$A$3066),ROW($A$7:$A$3066)),""),ROWS($B$1:F993)),COLUMNS($A$1:F995))</f>
        <v>#NUM!</v>
      </c>
    </row>
    <row r="1000" spans="1:15">
      <c r="A1000" s="1">
        <f>'ScienceDirect - Initial'!A1003</f>
        <v>0</v>
      </c>
      <c r="B1000" s="1">
        <f>'ScienceDirect - Initial'!B1003</f>
        <v>1987</v>
      </c>
      <c r="C1000" s="1" t="str">
        <f>'ScienceDirect - Initial'!C1003</f>
        <v>Buljan, S.T.; Sarin, V.K.</v>
      </c>
      <c r="D1000" s="1" t="str">
        <f>'ScienceDirect - Initial'!D1003</f>
        <v>Silicon nitride-based composites</v>
      </c>
      <c r="E1000" s="1" t="str">
        <f>'ScienceDirect - Initial'!E1003</f>
        <v>Composites</v>
      </c>
      <c r="F1000" s="1">
        <f>'ScienceDirect - Initial'!F1003</f>
        <v>0</v>
      </c>
      <c r="H1000" s="1">
        <v>0</v>
      </c>
      <c r="I1000" s="1">
        <v>0</v>
      </c>
      <c r="J1000" t="b">
        <f t="shared" si="15"/>
        <v>1</v>
      </c>
      <c r="K1000" t="e">
        <f t="array" ref="K1000">INDEX($A$7:$F$3066,SMALL(IF(COUNTIF($L$5,$H$7:$H$3066)*COUNTIF($L$5,$I$7:$I$3066),MATCH(ROW($A$7:$A$3066),ROW($A$7:$A$3066)),""),ROWS($B$1:B994)),COLUMNS($A$1:B996))</f>
        <v>#NUM!</v>
      </c>
      <c r="L1000" t="e">
        <f t="array" ref="L1000">INDEX($A$7:$F$3066,SMALL(IF(COUNTIF($L$5,$H$7:$H$3066)*COUNTIF($L$5,$I$7:$I$3066),MATCH(ROW($A$7:$A$3066),ROW($A$7:$A$3066)),""),ROWS($B$1:C994)),COLUMNS($A$1:C996))</f>
        <v>#NUM!</v>
      </c>
      <c r="M1000" t="e">
        <f t="array" ref="M1000">INDEX($A$7:$F$3066,SMALL(IF(COUNTIF($L$5,$H$7:$H$3066)*COUNTIF($L$5,$I$7:$I$3066),MATCH(ROW($A$7:$A$3066),ROW($A$7:$A$3066)),""),ROWS($B$1:D994)),COLUMNS($A$1:D996))</f>
        <v>#NUM!</v>
      </c>
      <c r="N1000" t="e">
        <f t="array" ref="N1000">INDEX($A$7:$F$3066,SMALL(IF(COUNTIF($L$5,$H$7:$H$3066)*COUNTIF($L$5,$I$7:$I$3066),MATCH(ROW($A$7:$A$3066),ROW($A$7:$A$3066)),""),ROWS($B$1:E994)),COLUMNS($A$1:E996))</f>
        <v>#NUM!</v>
      </c>
      <c r="O1000" t="e">
        <f t="array" ref="O1000">INDEX($A$7:$F$3066,SMALL(IF(COUNTIF($L$5,$H$7:$H$3066)*COUNTIF($L$5,$I$7:$I$3066),MATCH(ROW($A$7:$A$3066),ROW($A$7:$A$3066)),""),ROWS($B$1:F994)),COLUMNS($A$1:F996))</f>
        <v>#NUM!</v>
      </c>
    </row>
    <row r="1001" spans="1:15">
      <c r="A1001" s="1">
        <f>'ScienceDirect - Initial'!A1004</f>
        <v>0</v>
      </c>
      <c r="B1001" s="1">
        <f>'ScienceDirect - Initial'!B1004</f>
        <v>1995</v>
      </c>
      <c r="C1001" s="1" t="str">
        <f>'ScienceDirect - Initial'!C1004</f>
        <v>Meguid, S.A.; Zhu, Z.H.</v>
      </c>
      <c r="D1001" s="1" t="str">
        <f>'ScienceDirect - Initial'!D1004</f>
        <v>Stress distribution in dissimilar materials containing inhomogeneities near the interface using a novel finite element</v>
      </c>
      <c r="E1001" s="1" t="str">
        <f>'ScienceDirect - Initial'!E1004</f>
        <v>Finite Elements in Analysis and Design</v>
      </c>
      <c r="F1001" s="1">
        <f>'ScienceDirect - Initial'!F1004</f>
        <v>0</v>
      </c>
      <c r="H1001" s="1">
        <v>0</v>
      </c>
      <c r="I1001" s="1">
        <v>0</v>
      </c>
      <c r="J1001" t="b">
        <f t="shared" si="15"/>
        <v>1</v>
      </c>
      <c r="K1001" t="e">
        <f t="array" ref="K1001">INDEX($A$7:$F$3066,SMALL(IF(COUNTIF($L$5,$H$7:$H$3066)*COUNTIF($L$5,$I$7:$I$3066),MATCH(ROW($A$7:$A$3066),ROW($A$7:$A$3066)),""),ROWS($B$1:B995)),COLUMNS($A$1:B997))</f>
        <v>#NUM!</v>
      </c>
      <c r="L1001" t="e">
        <f t="array" ref="L1001">INDEX($A$7:$F$3066,SMALL(IF(COUNTIF($L$5,$H$7:$H$3066)*COUNTIF($L$5,$I$7:$I$3066),MATCH(ROW($A$7:$A$3066),ROW($A$7:$A$3066)),""),ROWS($B$1:C995)),COLUMNS($A$1:C997))</f>
        <v>#NUM!</v>
      </c>
      <c r="M1001" t="e">
        <f t="array" ref="M1001">INDEX($A$7:$F$3066,SMALL(IF(COUNTIF($L$5,$H$7:$H$3066)*COUNTIF($L$5,$I$7:$I$3066),MATCH(ROW($A$7:$A$3066),ROW($A$7:$A$3066)),""),ROWS($B$1:D995)),COLUMNS($A$1:D997))</f>
        <v>#NUM!</v>
      </c>
      <c r="N1001" t="e">
        <f t="array" ref="N1001">INDEX($A$7:$F$3066,SMALL(IF(COUNTIF($L$5,$H$7:$H$3066)*COUNTIF($L$5,$I$7:$I$3066),MATCH(ROW($A$7:$A$3066),ROW($A$7:$A$3066)),""),ROWS($B$1:E995)),COLUMNS($A$1:E997))</f>
        <v>#NUM!</v>
      </c>
      <c r="O1001" t="e">
        <f t="array" ref="O1001">INDEX($A$7:$F$3066,SMALL(IF(COUNTIF($L$5,$H$7:$H$3066)*COUNTIF($L$5,$I$7:$I$3066),MATCH(ROW($A$7:$A$3066),ROW($A$7:$A$3066)),""),ROWS($B$1:F995)),COLUMNS($A$1:F997))</f>
        <v>#NUM!</v>
      </c>
    </row>
    <row r="1002" spans="1:15">
      <c r="A1002" s="1">
        <f>'ScienceDirect - Initial'!A1005</f>
        <v>0</v>
      </c>
      <c r="B1002" s="1">
        <f>'ScienceDirect - Initial'!B1005</f>
        <v>2007</v>
      </c>
      <c r="C1002" s="1">
        <f>'ScienceDirect - Initial'!C1005</f>
        <v>0</v>
      </c>
      <c r="D1002" s="1" t="str">
        <f>'ScienceDirect - Initial'!D1005</f>
        <v>Contents</v>
      </c>
      <c r="E1002" s="1" t="str">
        <f>'ScienceDirect - Initial'!E1005</f>
        <v>Behavioural Processes</v>
      </c>
      <c r="F1002" s="1">
        <f>'ScienceDirect - Initial'!F1005</f>
        <v>0</v>
      </c>
      <c r="H1002" s="1">
        <v>0</v>
      </c>
      <c r="I1002" s="1">
        <v>0</v>
      </c>
      <c r="J1002" t="b">
        <f t="shared" si="15"/>
        <v>1</v>
      </c>
      <c r="K1002" t="e">
        <f t="array" ref="K1002">INDEX($A$7:$F$3066,SMALL(IF(COUNTIF($L$5,$H$7:$H$3066)*COUNTIF($L$5,$I$7:$I$3066),MATCH(ROW($A$7:$A$3066),ROW($A$7:$A$3066)),""),ROWS($B$1:B996)),COLUMNS($A$1:B998))</f>
        <v>#NUM!</v>
      </c>
      <c r="L1002" t="e">
        <f t="array" ref="L1002">INDEX($A$7:$F$3066,SMALL(IF(COUNTIF($L$5,$H$7:$H$3066)*COUNTIF($L$5,$I$7:$I$3066),MATCH(ROW($A$7:$A$3066),ROW($A$7:$A$3066)),""),ROWS($B$1:C996)),COLUMNS($A$1:C998))</f>
        <v>#NUM!</v>
      </c>
      <c r="M1002" t="e">
        <f t="array" ref="M1002">INDEX($A$7:$F$3066,SMALL(IF(COUNTIF($L$5,$H$7:$H$3066)*COUNTIF($L$5,$I$7:$I$3066),MATCH(ROW($A$7:$A$3066),ROW($A$7:$A$3066)),""),ROWS($B$1:D996)),COLUMNS($A$1:D998))</f>
        <v>#NUM!</v>
      </c>
      <c r="N1002" t="e">
        <f t="array" ref="N1002">INDEX($A$7:$F$3066,SMALL(IF(COUNTIF($L$5,$H$7:$H$3066)*COUNTIF($L$5,$I$7:$I$3066),MATCH(ROW($A$7:$A$3066),ROW($A$7:$A$3066)),""),ROWS($B$1:E996)),COLUMNS($A$1:E998))</f>
        <v>#NUM!</v>
      </c>
      <c r="O1002" t="e">
        <f t="array" ref="O1002">INDEX($A$7:$F$3066,SMALL(IF(COUNTIF($L$5,$H$7:$H$3066)*COUNTIF($L$5,$I$7:$I$3066),MATCH(ROW($A$7:$A$3066),ROW($A$7:$A$3066)),""),ROWS($B$1:F996)),COLUMNS($A$1:F998))</f>
        <v>#NUM!</v>
      </c>
    </row>
    <row r="1003" spans="1:15">
      <c r="A1003" s="1">
        <f>'ScienceDirect - Initial'!A1006</f>
        <v>0</v>
      </c>
      <c r="B1003" s="1">
        <f>'ScienceDirect - Initial'!B1006</f>
        <v>2017</v>
      </c>
      <c r="C1003" s="1" t="str">
        <f>'ScienceDirect - Initial'!C1006</f>
        <v>Lowe, Nancy K.</v>
      </c>
      <c r="D1003" s="1" t="str">
        <f>'ScienceDirect - Initial'!D1006</f>
        <v>Women, Infants, and Opioids</v>
      </c>
      <c r="E1003" s="1" t="str">
        <f>'ScienceDirect - Initial'!E1006</f>
        <v>Journal of Obstetric, Gynecologic &amp; Neonatal Nursing</v>
      </c>
      <c r="F1003" s="1">
        <f>'ScienceDirect - Initial'!F1006</f>
        <v>0</v>
      </c>
      <c r="H1003" s="1">
        <v>0</v>
      </c>
      <c r="I1003" s="1">
        <v>0</v>
      </c>
      <c r="J1003" t="b">
        <f t="shared" si="15"/>
        <v>1</v>
      </c>
      <c r="K1003" t="e">
        <f t="array" ref="K1003">INDEX($A$7:$F$3066,SMALL(IF(COUNTIF($L$5,$H$7:$H$3066)*COUNTIF($L$5,$I$7:$I$3066),MATCH(ROW($A$7:$A$3066),ROW($A$7:$A$3066)),""),ROWS($B$1:B997)),COLUMNS($A$1:B999))</f>
        <v>#NUM!</v>
      </c>
      <c r="L1003" t="e">
        <f t="array" ref="L1003">INDEX($A$7:$F$3066,SMALL(IF(COUNTIF($L$5,$H$7:$H$3066)*COUNTIF($L$5,$I$7:$I$3066),MATCH(ROW($A$7:$A$3066),ROW($A$7:$A$3066)),""),ROWS($B$1:C997)),COLUMNS($A$1:C999))</f>
        <v>#NUM!</v>
      </c>
      <c r="M1003" t="e">
        <f t="array" ref="M1003">INDEX($A$7:$F$3066,SMALL(IF(COUNTIF($L$5,$H$7:$H$3066)*COUNTIF($L$5,$I$7:$I$3066),MATCH(ROW($A$7:$A$3066),ROW($A$7:$A$3066)),""),ROWS($B$1:D997)),COLUMNS($A$1:D999))</f>
        <v>#NUM!</v>
      </c>
      <c r="N1003" t="e">
        <f t="array" ref="N1003">INDEX($A$7:$F$3066,SMALL(IF(COUNTIF($L$5,$H$7:$H$3066)*COUNTIF($L$5,$I$7:$I$3066),MATCH(ROW($A$7:$A$3066),ROW($A$7:$A$3066)),""),ROWS($B$1:E997)),COLUMNS($A$1:E999))</f>
        <v>#NUM!</v>
      </c>
      <c r="O1003" t="e">
        <f t="array" ref="O1003">INDEX($A$7:$F$3066,SMALL(IF(COUNTIF($L$5,$H$7:$H$3066)*COUNTIF($L$5,$I$7:$I$3066),MATCH(ROW($A$7:$A$3066),ROW($A$7:$A$3066)),""),ROWS($B$1:F997)),COLUMNS($A$1:F999))</f>
        <v>#NUM!</v>
      </c>
    </row>
    <row r="1004" spans="1:15">
      <c r="A1004" s="1">
        <f>'ScienceDirect - Initial'!A1007</f>
        <v>0</v>
      </c>
      <c r="B1004" s="1">
        <f>'ScienceDirect - Initial'!B1007</f>
        <v>2019</v>
      </c>
      <c r="C1004" s="1" t="str">
        <f>'ScienceDirect - Initial'!C1007</f>
        <v>Natugonza, Vianny; Ainsworth, Cameron; Sturludóttir, Erla; Musinguzi, Laban; Ogutu-Ohwayo, Richard; Tomasson, Tumi; Nyamweya, Chrisphine; Stefansson, Gunnar</v>
      </c>
      <c r="D1004" s="1" t="str">
        <f>'ScienceDirect - Initial'!D1007</f>
        <v>Ecosystem models of Lake Victoria (East Africa): Can Ecopath with Ecosim and Atlantis predict similar policy outcomes?</v>
      </c>
      <c r="E1004" s="1" t="str">
        <f>'ScienceDirect - Initial'!E1007</f>
        <v>Journal of Great Lakes Research</v>
      </c>
      <c r="F1004" s="1">
        <f>'ScienceDirect - Initial'!F1007</f>
        <v>0</v>
      </c>
      <c r="H1004" s="1">
        <v>0</v>
      </c>
      <c r="I1004" s="1">
        <v>0</v>
      </c>
      <c r="J1004" t="b">
        <f t="shared" si="15"/>
        <v>1</v>
      </c>
      <c r="K1004" t="e">
        <f t="array" ref="K1004">INDEX($A$7:$F$3066,SMALL(IF(COUNTIF($L$5,$H$7:$H$3066)*COUNTIF($L$5,$I$7:$I$3066),MATCH(ROW($A$7:$A$3066),ROW($A$7:$A$3066)),""),ROWS($B$1:B998)),COLUMNS($A$1:B1000))</f>
        <v>#NUM!</v>
      </c>
      <c r="L1004" t="e">
        <f t="array" ref="L1004">INDEX($A$7:$F$3066,SMALL(IF(COUNTIF($L$5,$H$7:$H$3066)*COUNTIF($L$5,$I$7:$I$3066),MATCH(ROW($A$7:$A$3066),ROW($A$7:$A$3066)),""),ROWS($B$1:C998)),COLUMNS($A$1:C1000))</f>
        <v>#NUM!</v>
      </c>
      <c r="M1004" t="e">
        <f t="array" ref="M1004">INDEX($A$7:$F$3066,SMALL(IF(COUNTIF($L$5,$H$7:$H$3066)*COUNTIF($L$5,$I$7:$I$3066),MATCH(ROW($A$7:$A$3066),ROW($A$7:$A$3066)),""),ROWS($B$1:D998)),COLUMNS($A$1:D1000))</f>
        <v>#NUM!</v>
      </c>
      <c r="N1004" t="e">
        <f t="array" ref="N1004">INDEX($A$7:$F$3066,SMALL(IF(COUNTIF($L$5,$H$7:$H$3066)*COUNTIF($L$5,$I$7:$I$3066),MATCH(ROW($A$7:$A$3066),ROW($A$7:$A$3066)),""),ROWS($B$1:E998)),COLUMNS($A$1:E1000))</f>
        <v>#NUM!</v>
      </c>
      <c r="O1004" t="e">
        <f t="array" ref="O1004">INDEX($A$7:$F$3066,SMALL(IF(COUNTIF($L$5,$H$7:$H$3066)*COUNTIF($L$5,$I$7:$I$3066),MATCH(ROW($A$7:$A$3066),ROW($A$7:$A$3066)),""),ROWS($B$1:F998)),COLUMNS($A$1:F1000))</f>
        <v>#NUM!</v>
      </c>
    </row>
    <row r="1005" spans="1:15">
      <c r="A1005" s="1">
        <f>'ScienceDirect - Initial'!A1008</f>
        <v>0</v>
      </c>
      <c r="B1005" s="1">
        <f>'ScienceDirect - Initial'!B1008</f>
        <v>2007</v>
      </c>
      <c r="C1005" s="1" t="str">
        <f>'ScienceDirect - Initial'!C1008</f>
        <v>Flint, R.W.; Valentine, S.; Papandrea, D.</v>
      </c>
      <c r="D1005" s="1" t="str">
        <f>'ScienceDirect - Initial'!D1008</f>
        <v>Reconsolidation of a long-term spatial memory is impaired by cycloheximide when reactivated with a contextual latent learning trial in male and female rats</v>
      </c>
      <c r="E1005" s="1" t="str">
        <f>'ScienceDirect - Initial'!E1008</f>
        <v>Neuroscience</v>
      </c>
      <c r="F1005" s="1">
        <f>'ScienceDirect - Initial'!F1008</f>
        <v>0</v>
      </c>
      <c r="H1005" s="1">
        <v>0</v>
      </c>
      <c r="I1005" s="1">
        <v>0</v>
      </c>
      <c r="J1005" t="b">
        <f t="shared" si="15"/>
        <v>1</v>
      </c>
      <c r="K1005" t="e">
        <f t="array" ref="K1005">INDEX($A$7:$F$3066,SMALL(IF(COUNTIF($L$5,$H$7:$H$3066)*COUNTIF($L$5,$I$7:$I$3066),MATCH(ROW($A$7:$A$3066),ROW($A$7:$A$3066)),""),ROWS($B$1:B999)),COLUMNS($A$1:B1001))</f>
        <v>#NUM!</v>
      </c>
      <c r="L1005" t="e">
        <f t="array" ref="L1005">INDEX($A$7:$F$3066,SMALL(IF(COUNTIF($L$5,$H$7:$H$3066)*COUNTIF($L$5,$I$7:$I$3066),MATCH(ROW($A$7:$A$3066),ROW($A$7:$A$3066)),""),ROWS($B$1:C999)),COLUMNS($A$1:C1001))</f>
        <v>#NUM!</v>
      </c>
      <c r="M1005" t="e">
        <f t="array" ref="M1005">INDEX($A$7:$F$3066,SMALL(IF(COUNTIF($L$5,$H$7:$H$3066)*COUNTIF($L$5,$I$7:$I$3066),MATCH(ROW($A$7:$A$3066),ROW($A$7:$A$3066)),""),ROWS($B$1:D999)),COLUMNS($A$1:D1001))</f>
        <v>#NUM!</v>
      </c>
      <c r="N1005" t="e">
        <f t="array" ref="N1005">INDEX($A$7:$F$3066,SMALL(IF(COUNTIF($L$5,$H$7:$H$3066)*COUNTIF($L$5,$I$7:$I$3066),MATCH(ROW($A$7:$A$3066),ROW($A$7:$A$3066)),""),ROWS($B$1:E999)),COLUMNS($A$1:E1001))</f>
        <v>#NUM!</v>
      </c>
      <c r="O1005" t="e">
        <f t="array" ref="O1005">INDEX($A$7:$F$3066,SMALL(IF(COUNTIF($L$5,$H$7:$H$3066)*COUNTIF($L$5,$I$7:$I$3066),MATCH(ROW($A$7:$A$3066),ROW($A$7:$A$3066)),""),ROWS($B$1:F999)),COLUMNS($A$1:F1001))</f>
        <v>#NUM!</v>
      </c>
    </row>
    <row r="1006" spans="1:15">
      <c r="A1006" s="1">
        <f>'ScienceDirect - Initial'!A1009</f>
        <v>0</v>
      </c>
      <c r="B1006" s="1">
        <f>'ScienceDirect - Initial'!B1009</f>
        <v>2018</v>
      </c>
      <c r="C1006" s="1" t="str">
        <f>'ScienceDirect - Initial'!C1009</f>
        <v>Eltoukhy, Hussam S.; Sinha, Garima; Moore, Caitlyn A.; Sandiford, Oleta A.; Rameshwar, Pranela</v>
      </c>
      <c r="D1006" s="1" t="str">
        <f>'ScienceDirect - Initial'!D1009</f>
        <v>Immune modulation by a cellular network of mesenchymal stem cells and breast cancer cell subsets: Implication for cancer therapy</v>
      </c>
      <c r="E1006" s="1" t="str">
        <f>'ScienceDirect - Initial'!E1009</f>
        <v>Special Issue: Stem Cell and Immunology</v>
      </c>
      <c r="F1006" s="1">
        <f>'ScienceDirect - Initial'!F1009</f>
        <v>0</v>
      </c>
      <c r="H1006" s="1">
        <v>0</v>
      </c>
      <c r="I1006" s="1">
        <v>0</v>
      </c>
      <c r="J1006" t="b">
        <f t="shared" si="15"/>
        <v>1</v>
      </c>
      <c r="K1006" t="e">
        <f t="array" ref="K1006">INDEX($A$7:$F$3066,SMALL(IF(COUNTIF($L$5,$H$7:$H$3066)*COUNTIF($L$5,$I$7:$I$3066),MATCH(ROW($A$7:$A$3066),ROW($A$7:$A$3066)),""),ROWS($B$1:B1000)),COLUMNS($A$1:B1002))</f>
        <v>#NUM!</v>
      </c>
      <c r="L1006" t="e">
        <f t="array" ref="L1006">INDEX($A$7:$F$3066,SMALL(IF(COUNTIF($L$5,$H$7:$H$3066)*COUNTIF($L$5,$I$7:$I$3066),MATCH(ROW($A$7:$A$3066),ROW($A$7:$A$3066)),""),ROWS($B$1:C1000)),COLUMNS($A$1:C1002))</f>
        <v>#NUM!</v>
      </c>
      <c r="M1006" t="e">
        <f t="array" ref="M1006">INDEX($A$7:$F$3066,SMALL(IF(COUNTIF($L$5,$H$7:$H$3066)*COUNTIF($L$5,$I$7:$I$3066),MATCH(ROW($A$7:$A$3066),ROW($A$7:$A$3066)),""),ROWS($B$1:D1000)),COLUMNS($A$1:D1002))</f>
        <v>#NUM!</v>
      </c>
      <c r="N1006" t="e">
        <f t="array" ref="N1006">INDEX($A$7:$F$3066,SMALL(IF(COUNTIF($L$5,$H$7:$H$3066)*COUNTIF($L$5,$I$7:$I$3066),MATCH(ROW($A$7:$A$3066),ROW($A$7:$A$3066)),""),ROWS($B$1:E1000)),COLUMNS($A$1:E1002))</f>
        <v>#NUM!</v>
      </c>
      <c r="O1006" t="e">
        <f t="array" ref="O1006">INDEX($A$7:$F$3066,SMALL(IF(COUNTIF($L$5,$H$7:$H$3066)*COUNTIF($L$5,$I$7:$I$3066),MATCH(ROW($A$7:$A$3066),ROW($A$7:$A$3066)),""),ROWS($B$1:F1000)),COLUMNS($A$1:F1002))</f>
        <v>#NUM!</v>
      </c>
    </row>
    <row r="1007" spans="1:15">
      <c r="A1007" s="1">
        <f>'ScienceDirect - Initial'!A1010</f>
        <v>0</v>
      </c>
      <c r="B1007" s="1">
        <f>'ScienceDirect - Initial'!B1010</f>
        <v>1993</v>
      </c>
      <c r="C1007" s="1" t="str">
        <f>'ScienceDirect - Initial'!C1010</f>
        <v>Pitman, Roger K.</v>
      </c>
      <c r="D1007" s="1" t="str">
        <f>'ScienceDirect - Initial'!D1010</f>
        <v>Posttraumatic obsessive-compulsive disorder: A case study</v>
      </c>
      <c r="E1007" s="1" t="str">
        <f>'ScienceDirect - Initial'!E1010</f>
        <v>Comprehensive Psychiatry</v>
      </c>
      <c r="F1007" s="1">
        <f>'ScienceDirect - Initial'!F1010</f>
        <v>0</v>
      </c>
      <c r="H1007" s="1">
        <v>0</v>
      </c>
      <c r="I1007" s="1">
        <v>0</v>
      </c>
      <c r="J1007" t="b">
        <f t="shared" si="15"/>
        <v>1</v>
      </c>
      <c r="K1007" t="e">
        <f t="array" ref="K1007">INDEX($A$7:$F$3066,SMALL(IF(COUNTIF($L$5,$H$7:$H$3066)*COUNTIF($L$5,$I$7:$I$3066),MATCH(ROW($A$7:$A$3066),ROW($A$7:$A$3066)),""),ROWS($B$1:B1001)),COLUMNS($A$1:B1003))</f>
        <v>#NUM!</v>
      </c>
      <c r="L1007" t="e">
        <f t="array" ref="L1007">INDEX($A$7:$F$3066,SMALL(IF(COUNTIF($L$5,$H$7:$H$3066)*COUNTIF($L$5,$I$7:$I$3066),MATCH(ROW($A$7:$A$3066),ROW($A$7:$A$3066)),""),ROWS($B$1:C1001)),COLUMNS($A$1:C1003))</f>
        <v>#NUM!</v>
      </c>
      <c r="M1007" t="e">
        <f t="array" ref="M1007">INDEX($A$7:$F$3066,SMALL(IF(COUNTIF($L$5,$H$7:$H$3066)*COUNTIF($L$5,$I$7:$I$3066),MATCH(ROW($A$7:$A$3066),ROW($A$7:$A$3066)),""),ROWS($B$1:D1001)),COLUMNS($A$1:D1003))</f>
        <v>#NUM!</v>
      </c>
      <c r="N1007" t="e">
        <f t="array" ref="N1007">INDEX($A$7:$F$3066,SMALL(IF(COUNTIF($L$5,$H$7:$H$3066)*COUNTIF($L$5,$I$7:$I$3066),MATCH(ROW($A$7:$A$3066),ROW($A$7:$A$3066)),""),ROWS($B$1:E1001)),COLUMNS($A$1:E1003))</f>
        <v>#NUM!</v>
      </c>
      <c r="O1007" t="e">
        <f t="array" ref="O1007">INDEX($A$7:$F$3066,SMALL(IF(COUNTIF($L$5,$H$7:$H$3066)*COUNTIF($L$5,$I$7:$I$3066),MATCH(ROW($A$7:$A$3066),ROW($A$7:$A$3066)),""),ROWS($B$1:F1001)),COLUMNS($A$1:F1003))</f>
        <v>#NUM!</v>
      </c>
    </row>
    <row r="1008" spans="1:15">
      <c r="A1008" s="1">
        <f>'ScienceDirect - Initial'!A1011</f>
        <v>0</v>
      </c>
      <c r="B1008" s="1">
        <f>'ScienceDirect - Initial'!B1011</f>
        <v>2019</v>
      </c>
      <c r="C1008" s="1" t="str">
        <f>'ScienceDirect - Initial'!C1011</f>
        <v>Bajwa, Dilpreet S.; Adhikari, Sushil; Shojaeiarani, Jamileh; Bajwa, Sreekala G.; Pandey, Pankaj; Shanmugam, Saravanan R.</v>
      </c>
      <c r="D1008" s="1" t="str">
        <f>'ScienceDirect - Initial'!D1011</f>
        <v>Characterization of bio-carbon and ligno-cellulosic fiber reinforced bio-composites with compatibilizer</v>
      </c>
      <c r="E1008" s="1" t="str">
        <f>'ScienceDirect - Initial'!E1011</f>
        <v>Construction and Building Materials</v>
      </c>
      <c r="F1008" s="1">
        <f>'ScienceDirect - Initial'!F1011</f>
        <v>0</v>
      </c>
      <c r="H1008" s="1">
        <v>0</v>
      </c>
      <c r="I1008" s="1">
        <v>0</v>
      </c>
      <c r="J1008" t="b">
        <f t="shared" si="15"/>
        <v>1</v>
      </c>
      <c r="K1008" t="e">
        <f t="array" ref="K1008">INDEX($A$7:$F$3066,SMALL(IF(COUNTIF($L$5,$H$7:$H$3066)*COUNTIF($L$5,$I$7:$I$3066),MATCH(ROW($A$7:$A$3066),ROW($A$7:$A$3066)),""),ROWS($B$1:B1002)),COLUMNS($A$1:B1004))</f>
        <v>#NUM!</v>
      </c>
      <c r="L1008" t="e">
        <f t="array" ref="L1008">INDEX($A$7:$F$3066,SMALL(IF(COUNTIF($L$5,$H$7:$H$3066)*COUNTIF($L$5,$I$7:$I$3066),MATCH(ROW($A$7:$A$3066),ROW($A$7:$A$3066)),""),ROWS($B$1:C1002)),COLUMNS($A$1:C1004))</f>
        <v>#NUM!</v>
      </c>
      <c r="M1008" t="e">
        <f t="array" ref="M1008">INDEX($A$7:$F$3066,SMALL(IF(COUNTIF($L$5,$H$7:$H$3066)*COUNTIF($L$5,$I$7:$I$3066),MATCH(ROW($A$7:$A$3066),ROW($A$7:$A$3066)),""),ROWS($B$1:D1002)),COLUMNS($A$1:D1004))</f>
        <v>#NUM!</v>
      </c>
      <c r="N1008" t="e">
        <f t="array" ref="N1008">INDEX($A$7:$F$3066,SMALL(IF(COUNTIF($L$5,$H$7:$H$3066)*COUNTIF($L$5,$I$7:$I$3066),MATCH(ROW($A$7:$A$3066),ROW($A$7:$A$3066)),""),ROWS($B$1:E1002)),COLUMNS($A$1:E1004))</f>
        <v>#NUM!</v>
      </c>
      <c r="O1008" t="e">
        <f t="array" ref="O1008">INDEX($A$7:$F$3066,SMALL(IF(COUNTIF($L$5,$H$7:$H$3066)*COUNTIF($L$5,$I$7:$I$3066),MATCH(ROW($A$7:$A$3066),ROW($A$7:$A$3066)),""),ROWS($B$1:F1002)),COLUMNS($A$1:F1004))</f>
        <v>#NUM!</v>
      </c>
    </row>
    <row r="1009" spans="1:15">
      <c r="A1009" s="1">
        <f>'ScienceDirect - Initial'!A1012</f>
        <v>0</v>
      </c>
      <c r="B1009" s="1">
        <f>'ScienceDirect - Initial'!B1012</f>
        <v>2013</v>
      </c>
      <c r="C1009" s="1" t="str">
        <f>'ScienceDirect - Initial'!C1012</f>
        <v>Lemal, Richard; Chaleteix, Carine; Minard, Patrice; Roche, Corinne; Bay, Jacques-Olivier; Tournilhac, Olivier; Lamy, Thierry</v>
      </c>
      <c r="D1009" s="1" t="str">
        <f>'ScienceDirect - Initial'!D1012</f>
        <v>Large granular lymphocytic leukemia associated with Lambert–Eaton Myasthenic Syndrome: A case report</v>
      </c>
      <c r="E1009" s="1" t="str">
        <f>'ScienceDirect - Initial'!E1012</f>
        <v>Leukemia Research Reports</v>
      </c>
      <c r="F1009" s="1">
        <f>'ScienceDirect - Initial'!F1012</f>
        <v>0</v>
      </c>
      <c r="H1009" s="1">
        <v>0</v>
      </c>
      <c r="I1009" s="1">
        <v>0</v>
      </c>
      <c r="J1009" t="b">
        <f t="shared" si="15"/>
        <v>1</v>
      </c>
      <c r="K1009" t="e">
        <f t="array" ref="K1009">INDEX($A$7:$F$3066,SMALL(IF(COUNTIF($L$5,$H$7:$H$3066)*COUNTIF($L$5,$I$7:$I$3066),MATCH(ROW($A$7:$A$3066),ROW($A$7:$A$3066)),""),ROWS($B$1:B1003)),COLUMNS($A$1:B1005))</f>
        <v>#NUM!</v>
      </c>
      <c r="L1009" t="e">
        <f t="array" ref="L1009">INDEX($A$7:$F$3066,SMALL(IF(COUNTIF($L$5,$H$7:$H$3066)*COUNTIF($L$5,$I$7:$I$3066),MATCH(ROW($A$7:$A$3066),ROW($A$7:$A$3066)),""),ROWS($B$1:C1003)),COLUMNS($A$1:C1005))</f>
        <v>#NUM!</v>
      </c>
      <c r="M1009" t="e">
        <f t="array" ref="M1009">INDEX($A$7:$F$3066,SMALL(IF(COUNTIF($L$5,$H$7:$H$3066)*COUNTIF($L$5,$I$7:$I$3066),MATCH(ROW($A$7:$A$3066),ROW($A$7:$A$3066)),""),ROWS($B$1:D1003)),COLUMNS($A$1:D1005))</f>
        <v>#NUM!</v>
      </c>
      <c r="N1009" t="e">
        <f t="array" ref="N1009">INDEX($A$7:$F$3066,SMALL(IF(COUNTIF($L$5,$H$7:$H$3066)*COUNTIF($L$5,$I$7:$I$3066),MATCH(ROW($A$7:$A$3066),ROW($A$7:$A$3066)),""),ROWS($B$1:E1003)),COLUMNS($A$1:E1005))</f>
        <v>#NUM!</v>
      </c>
      <c r="O1009" t="e">
        <f t="array" ref="O1009">INDEX($A$7:$F$3066,SMALL(IF(COUNTIF($L$5,$H$7:$H$3066)*COUNTIF($L$5,$I$7:$I$3066),MATCH(ROW($A$7:$A$3066),ROW($A$7:$A$3066)),""),ROWS($B$1:F1003)),COLUMNS($A$1:F1005))</f>
        <v>#NUM!</v>
      </c>
    </row>
    <row r="1010" spans="1:15">
      <c r="A1010" s="1">
        <f>'ScienceDirect - Initial'!A1013</f>
        <v>0</v>
      </c>
      <c r="B1010" s="1">
        <f>'ScienceDirect - Initial'!B1013</f>
        <v>1996</v>
      </c>
      <c r="C1010" s="1" t="str">
        <f>'ScienceDirect - Initial'!C1013</f>
        <v>Knox, Lenna S.; Albano, Anne Marie; Barlow, David H.</v>
      </c>
      <c r="D1010" s="1" t="str">
        <f>'ScienceDirect - Initial'!D1013</f>
        <v>Parental involvement in the treatment of childhood obsessive compulsive disorder: A multiple-baseline examination incorporating parents</v>
      </c>
      <c r="E1010" s="1" t="str">
        <f>'ScienceDirect - Initial'!E1013</f>
        <v>Behavior Therapy</v>
      </c>
      <c r="F1010" s="1">
        <f>'ScienceDirect - Initial'!F1013</f>
        <v>0</v>
      </c>
      <c r="H1010" s="1">
        <v>0</v>
      </c>
      <c r="I1010" s="1">
        <v>0</v>
      </c>
      <c r="J1010" t="b">
        <f t="shared" si="15"/>
        <v>1</v>
      </c>
      <c r="K1010" t="e">
        <f t="array" ref="K1010">INDEX($A$7:$F$3066,SMALL(IF(COUNTIF($L$5,$H$7:$H$3066)*COUNTIF($L$5,$I$7:$I$3066),MATCH(ROW($A$7:$A$3066),ROW($A$7:$A$3066)),""),ROWS($B$1:B1004)),COLUMNS($A$1:B1006))</f>
        <v>#NUM!</v>
      </c>
      <c r="L1010" t="e">
        <f t="array" ref="L1010">INDEX($A$7:$F$3066,SMALL(IF(COUNTIF($L$5,$H$7:$H$3066)*COUNTIF($L$5,$I$7:$I$3066),MATCH(ROW($A$7:$A$3066),ROW($A$7:$A$3066)),""),ROWS($B$1:C1004)),COLUMNS($A$1:C1006))</f>
        <v>#NUM!</v>
      </c>
      <c r="M1010" t="e">
        <f t="array" ref="M1010">INDEX($A$7:$F$3066,SMALL(IF(COUNTIF($L$5,$H$7:$H$3066)*COUNTIF($L$5,$I$7:$I$3066),MATCH(ROW($A$7:$A$3066),ROW($A$7:$A$3066)),""),ROWS($B$1:D1004)),COLUMNS($A$1:D1006))</f>
        <v>#NUM!</v>
      </c>
      <c r="N1010" t="e">
        <f t="array" ref="N1010">INDEX($A$7:$F$3066,SMALL(IF(COUNTIF($L$5,$H$7:$H$3066)*COUNTIF($L$5,$I$7:$I$3066),MATCH(ROW($A$7:$A$3066),ROW($A$7:$A$3066)),""),ROWS($B$1:E1004)),COLUMNS($A$1:E1006))</f>
        <v>#NUM!</v>
      </c>
      <c r="O1010" t="e">
        <f t="array" ref="O1010">INDEX($A$7:$F$3066,SMALL(IF(COUNTIF($L$5,$H$7:$H$3066)*COUNTIF($L$5,$I$7:$I$3066),MATCH(ROW($A$7:$A$3066),ROW($A$7:$A$3066)),""),ROWS($B$1:F1004)),COLUMNS($A$1:F1006))</f>
        <v>#NUM!</v>
      </c>
    </row>
    <row r="1011" spans="1:15">
      <c r="A1011" s="1">
        <f>'ScienceDirect - Initial'!A1014</f>
        <v>0</v>
      </c>
      <c r="B1011" s="1">
        <f>'ScienceDirect - Initial'!B1014</f>
        <v>1976</v>
      </c>
      <c r="C1011" s="1" t="str">
        <f>'ScienceDirect - Initial'!C1014</f>
        <v>Rachman, S.; de Silva, P.; Röper, G.</v>
      </c>
      <c r="D1011" s="1" t="str">
        <f>'ScienceDirect - Initial'!D1014</f>
        <v>The spontaneous decay of compulsive urges</v>
      </c>
      <c r="E1011" s="1" t="str">
        <f>'ScienceDirect - Initial'!E1014</f>
        <v>Behaviour Research and Therapy</v>
      </c>
      <c r="F1011" s="1">
        <f>'ScienceDirect - Initial'!F1014</f>
        <v>0</v>
      </c>
      <c r="H1011" s="1">
        <v>0</v>
      </c>
      <c r="I1011" s="1">
        <v>0</v>
      </c>
      <c r="J1011" t="b">
        <f t="shared" si="15"/>
        <v>1</v>
      </c>
      <c r="K1011" t="e">
        <f t="array" ref="K1011">INDEX($A$7:$F$3066,SMALL(IF(COUNTIF($L$5,$H$7:$H$3066)*COUNTIF($L$5,$I$7:$I$3066),MATCH(ROW($A$7:$A$3066),ROW($A$7:$A$3066)),""),ROWS($B$1:B1005)),COLUMNS($A$1:B1007))</f>
        <v>#NUM!</v>
      </c>
      <c r="L1011" t="e">
        <f t="array" ref="L1011">INDEX($A$7:$F$3066,SMALL(IF(COUNTIF($L$5,$H$7:$H$3066)*COUNTIF($L$5,$I$7:$I$3066),MATCH(ROW($A$7:$A$3066),ROW($A$7:$A$3066)),""),ROWS($B$1:C1005)),COLUMNS($A$1:C1007))</f>
        <v>#NUM!</v>
      </c>
      <c r="M1011" t="e">
        <f t="array" ref="M1011">INDEX($A$7:$F$3066,SMALL(IF(COUNTIF($L$5,$H$7:$H$3066)*COUNTIF($L$5,$I$7:$I$3066),MATCH(ROW($A$7:$A$3066),ROW($A$7:$A$3066)),""),ROWS($B$1:D1005)),COLUMNS($A$1:D1007))</f>
        <v>#NUM!</v>
      </c>
      <c r="N1011" t="e">
        <f t="array" ref="N1011">INDEX($A$7:$F$3066,SMALL(IF(COUNTIF($L$5,$H$7:$H$3066)*COUNTIF($L$5,$I$7:$I$3066),MATCH(ROW($A$7:$A$3066),ROW($A$7:$A$3066)),""),ROWS($B$1:E1005)),COLUMNS($A$1:E1007))</f>
        <v>#NUM!</v>
      </c>
      <c r="O1011" t="e">
        <f t="array" ref="O1011">INDEX($A$7:$F$3066,SMALL(IF(COUNTIF($L$5,$H$7:$H$3066)*COUNTIF($L$5,$I$7:$I$3066),MATCH(ROW($A$7:$A$3066),ROW($A$7:$A$3066)),""),ROWS($B$1:F1005)),COLUMNS($A$1:F1007))</f>
        <v>#NUM!</v>
      </c>
    </row>
    <row r="1012" spans="1:15">
      <c r="A1012" s="1">
        <f>'ScienceDirect - Initial'!A1015</f>
        <v>0</v>
      </c>
      <c r="B1012" s="1">
        <f>'ScienceDirect - Initial'!B1015</f>
        <v>2019</v>
      </c>
      <c r="C1012" s="1" t="str">
        <f>'ScienceDirect - Initial'!C1015</f>
        <v>Lake, Brenden M; Salakhutdinov, Ruslan; Tenenbaum, Joshua B</v>
      </c>
      <c r="D1012" s="1" t="str">
        <f>'ScienceDirect - Initial'!D1015</f>
        <v>The Omniglot challenge: a 3-year progress report</v>
      </c>
      <c r="E1012" s="1" t="str">
        <f>'ScienceDirect - Initial'!E1015</f>
        <v>SI: 29: Artificial Intelligence (2019)</v>
      </c>
      <c r="F1012" s="1">
        <f>'ScienceDirect - Initial'!F1015</f>
        <v>0</v>
      </c>
      <c r="H1012" s="1">
        <v>0</v>
      </c>
      <c r="I1012" s="1">
        <v>0</v>
      </c>
      <c r="J1012" t="b">
        <f t="shared" si="15"/>
        <v>1</v>
      </c>
      <c r="K1012" t="e">
        <f t="array" ref="K1012">INDEX($A$7:$F$3066,SMALL(IF(COUNTIF($L$5,$H$7:$H$3066)*COUNTIF($L$5,$I$7:$I$3066),MATCH(ROW($A$7:$A$3066),ROW($A$7:$A$3066)),""),ROWS($B$1:B1006)),COLUMNS($A$1:B1008))</f>
        <v>#NUM!</v>
      </c>
      <c r="L1012" t="e">
        <f t="array" ref="L1012">INDEX($A$7:$F$3066,SMALL(IF(COUNTIF($L$5,$H$7:$H$3066)*COUNTIF($L$5,$I$7:$I$3066),MATCH(ROW($A$7:$A$3066),ROW($A$7:$A$3066)),""),ROWS($B$1:C1006)),COLUMNS($A$1:C1008))</f>
        <v>#NUM!</v>
      </c>
      <c r="M1012" t="e">
        <f t="array" ref="M1012">INDEX($A$7:$F$3066,SMALL(IF(COUNTIF($L$5,$H$7:$H$3066)*COUNTIF($L$5,$I$7:$I$3066),MATCH(ROW($A$7:$A$3066),ROW($A$7:$A$3066)),""),ROWS($B$1:D1006)),COLUMNS($A$1:D1008))</f>
        <v>#NUM!</v>
      </c>
      <c r="N1012" t="e">
        <f t="array" ref="N1012">INDEX($A$7:$F$3066,SMALL(IF(COUNTIF($L$5,$H$7:$H$3066)*COUNTIF($L$5,$I$7:$I$3066),MATCH(ROW($A$7:$A$3066),ROW($A$7:$A$3066)),""),ROWS($B$1:E1006)),COLUMNS($A$1:E1008))</f>
        <v>#NUM!</v>
      </c>
      <c r="O1012" t="e">
        <f t="array" ref="O1012">INDEX($A$7:$F$3066,SMALL(IF(COUNTIF($L$5,$H$7:$H$3066)*COUNTIF($L$5,$I$7:$I$3066),MATCH(ROW($A$7:$A$3066),ROW($A$7:$A$3066)),""),ROWS($B$1:F1006)),COLUMNS($A$1:F1008))</f>
        <v>#NUM!</v>
      </c>
    </row>
    <row r="1013" spans="1:15">
      <c r="A1013" s="1">
        <f>'ScienceDirect - Initial'!A1016</f>
        <v>0</v>
      </c>
      <c r="B1013" s="1">
        <f>'ScienceDirect - Initial'!B1016</f>
        <v>2018</v>
      </c>
      <c r="C1013" s="1" t="str">
        <f>'ScienceDirect - Initial'!C1016</f>
        <v>Heal, David J.; Henningfield, Jack; Frenguelli, Bruno G.; Nutt, David J.; Smith, Sharon L.</v>
      </c>
      <c r="D1013" s="1" t="str">
        <f>'ScienceDirect - Initial'!D1016</f>
        <v>Psychedelics – Re-opening the doors of perception</v>
      </c>
      <c r="E1013" s="1" t="str">
        <f>'ScienceDirect - Initial'!E1016</f>
        <v>Psychedelics: New Doors, Altered Perceptions</v>
      </c>
      <c r="F1013" s="1">
        <f>'ScienceDirect - Initial'!F1016</f>
        <v>0</v>
      </c>
      <c r="H1013" s="1">
        <v>0</v>
      </c>
      <c r="I1013" s="1">
        <v>0</v>
      </c>
      <c r="J1013" t="b">
        <f t="shared" si="15"/>
        <v>1</v>
      </c>
      <c r="K1013" t="e">
        <f t="array" ref="K1013">INDEX($A$7:$F$3066,SMALL(IF(COUNTIF($L$5,$H$7:$H$3066)*COUNTIF($L$5,$I$7:$I$3066),MATCH(ROW($A$7:$A$3066),ROW($A$7:$A$3066)),""),ROWS($B$1:B1007)),COLUMNS($A$1:B1009))</f>
        <v>#NUM!</v>
      </c>
      <c r="L1013" t="e">
        <f t="array" ref="L1013">INDEX($A$7:$F$3066,SMALL(IF(COUNTIF($L$5,$H$7:$H$3066)*COUNTIF($L$5,$I$7:$I$3066),MATCH(ROW($A$7:$A$3066),ROW($A$7:$A$3066)),""),ROWS($B$1:C1007)),COLUMNS($A$1:C1009))</f>
        <v>#NUM!</v>
      </c>
      <c r="M1013" t="e">
        <f t="array" ref="M1013">INDEX($A$7:$F$3066,SMALL(IF(COUNTIF($L$5,$H$7:$H$3066)*COUNTIF($L$5,$I$7:$I$3066),MATCH(ROW($A$7:$A$3066),ROW($A$7:$A$3066)),""),ROWS($B$1:D1007)),COLUMNS($A$1:D1009))</f>
        <v>#NUM!</v>
      </c>
      <c r="N1013" t="e">
        <f t="array" ref="N1013">INDEX($A$7:$F$3066,SMALL(IF(COUNTIF($L$5,$H$7:$H$3066)*COUNTIF($L$5,$I$7:$I$3066),MATCH(ROW($A$7:$A$3066),ROW($A$7:$A$3066)),""),ROWS($B$1:E1007)),COLUMNS($A$1:E1009))</f>
        <v>#NUM!</v>
      </c>
      <c r="O1013" t="e">
        <f t="array" ref="O1013">INDEX($A$7:$F$3066,SMALL(IF(COUNTIF($L$5,$H$7:$H$3066)*COUNTIF($L$5,$I$7:$I$3066),MATCH(ROW($A$7:$A$3066),ROW($A$7:$A$3066)),""),ROWS($B$1:F1007)),COLUMNS($A$1:F1009))</f>
        <v>#NUM!</v>
      </c>
    </row>
    <row r="1014" spans="1:15">
      <c r="A1014" s="1">
        <f>'ScienceDirect - Initial'!A1017</f>
        <v>0</v>
      </c>
      <c r="B1014" s="1">
        <f>'ScienceDirect - Initial'!B1017</f>
        <v>1972</v>
      </c>
      <c r="C1014" s="1" t="str">
        <f>'ScienceDirect - Initial'!C1017</f>
        <v>Peeke, Harman V.S.; Peeke, Shirley C.</v>
      </c>
      <c r="D1014" s="1" t="str">
        <f>'ScienceDirect - Initial'!D1017</f>
        <v>Habituation, reinstatement and recovery of predatory responses in two species of teleosts, Carassius auratus and Macropodus opercularis</v>
      </c>
      <c r="E1014" s="1" t="str">
        <f>'ScienceDirect - Initial'!E1017</f>
        <v>Animal Behaviour</v>
      </c>
      <c r="F1014" s="1">
        <f>'ScienceDirect - Initial'!F1017</f>
        <v>0</v>
      </c>
      <c r="H1014" s="1">
        <v>0</v>
      </c>
      <c r="I1014" s="1">
        <v>0</v>
      </c>
      <c r="J1014" t="b">
        <f t="shared" si="15"/>
        <v>1</v>
      </c>
      <c r="K1014" t="e">
        <f t="array" ref="K1014">INDEX($A$7:$F$3066,SMALL(IF(COUNTIF($L$5,$H$7:$H$3066)*COUNTIF($L$5,$I$7:$I$3066),MATCH(ROW($A$7:$A$3066),ROW($A$7:$A$3066)),""),ROWS($B$1:B1008)),COLUMNS($A$1:B1010))</f>
        <v>#NUM!</v>
      </c>
      <c r="L1014" t="e">
        <f t="array" ref="L1014">INDEX($A$7:$F$3066,SMALL(IF(COUNTIF($L$5,$H$7:$H$3066)*COUNTIF($L$5,$I$7:$I$3066),MATCH(ROW($A$7:$A$3066),ROW($A$7:$A$3066)),""),ROWS($B$1:C1008)),COLUMNS($A$1:C1010))</f>
        <v>#NUM!</v>
      </c>
      <c r="M1014" t="e">
        <f t="array" ref="M1014">INDEX($A$7:$F$3066,SMALL(IF(COUNTIF($L$5,$H$7:$H$3066)*COUNTIF($L$5,$I$7:$I$3066),MATCH(ROW($A$7:$A$3066),ROW($A$7:$A$3066)),""),ROWS($B$1:D1008)),COLUMNS($A$1:D1010))</f>
        <v>#NUM!</v>
      </c>
      <c r="N1014" t="e">
        <f t="array" ref="N1014">INDEX($A$7:$F$3066,SMALL(IF(COUNTIF($L$5,$H$7:$H$3066)*COUNTIF($L$5,$I$7:$I$3066),MATCH(ROW($A$7:$A$3066),ROW($A$7:$A$3066)),""),ROWS($B$1:E1008)),COLUMNS($A$1:E1010))</f>
        <v>#NUM!</v>
      </c>
      <c r="O1014" t="e">
        <f t="array" ref="O1014">INDEX($A$7:$F$3066,SMALL(IF(COUNTIF($L$5,$H$7:$H$3066)*COUNTIF($L$5,$I$7:$I$3066),MATCH(ROW($A$7:$A$3066),ROW($A$7:$A$3066)),""),ROWS($B$1:F1008)),COLUMNS($A$1:F1010))</f>
        <v>#NUM!</v>
      </c>
    </row>
    <row r="1015" spans="1:15">
      <c r="A1015" s="1">
        <f>'ScienceDirect - Initial'!A1018</f>
        <v>0</v>
      </c>
      <c r="B1015" s="1">
        <f>'ScienceDirect - Initial'!B1018</f>
        <v>1987</v>
      </c>
      <c r="C1015" s="1" t="str">
        <f>'ScienceDirect - Initial'!C1018</f>
        <v>Feuerstein, Michael; Papciak, Anthony S.; Hoon, Peter E.</v>
      </c>
      <c r="D1015" s="1" t="str">
        <f>'ScienceDirect - Initial'!D1018</f>
        <v>Biobehavioral mechanisms of chronic low back pain</v>
      </c>
      <c r="E1015" s="1" t="str">
        <f>'ScienceDirect - Initial'!E1018</f>
        <v>Clinical Psychology Review</v>
      </c>
      <c r="F1015" s="1">
        <f>'ScienceDirect - Initial'!F1018</f>
        <v>0</v>
      </c>
      <c r="H1015" s="1">
        <v>0</v>
      </c>
      <c r="I1015" s="1">
        <v>0</v>
      </c>
      <c r="J1015" t="b">
        <f t="shared" si="15"/>
        <v>1</v>
      </c>
      <c r="K1015" t="e">
        <f t="array" ref="K1015">INDEX($A$7:$F$3066,SMALL(IF(COUNTIF($L$5,$H$7:$H$3066)*COUNTIF($L$5,$I$7:$I$3066),MATCH(ROW($A$7:$A$3066),ROW($A$7:$A$3066)),""),ROWS($B$1:B1009)),COLUMNS($A$1:B1011))</f>
        <v>#NUM!</v>
      </c>
      <c r="L1015" t="e">
        <f t="array" ref="L1015">INDEX($A$7:$F$3066,SMALL(IF(COUNTIF($L$5,$H$7:$H$3066)*COUNTIF($L$5,$I$7:$I$3066),MATCH(ROW($A$7:$A$3066),ROW($A$7:$A$3066)),""),ROWS($B$1:C1009)),COLUMNS($A$1:C1011))</f>
        <v>#NUM!</v>
      </c>
      <c r="M1015" t="e">
        <f t="array" ref="M1015">INDEX($A$7:$F$3066,SMALL(IF(COUNTIF($L$5,$H$7:$H$3066)*COUNTIF($L$5,$I$7:$I$3066),MATCH(ROW($A$7:$A$3066),ROW($A$7:$A$3066)),""),ROWS($B$1:D1009)),COLUMNS($A$1:D1011))</f>
        <v>#NUM!</v>
      </c>
      <c r="N1015" t="e">
        <f t="array" ref="N1015">INDEX($A$7:$F$3066,SMALL(IF(COUNTIF($L$5,$H$7:$H$3066)*COUNTIF($L$5,$I$7:$I$3066),MATCH(ROW($A$7:$A$3066),ROW($A$7:$A$3066)),""),ROWS($B$1:E1009)),COLUMNS($A$1:E1011))</f>
        <v>#NUM!</v>
      </c>
      <c r="O1015" t="e">
        <f t="array" ref="O1015">INDEX($A$7:$F$3066,SMALL(IF(COUNTIF($L$5,$H$7:$H$3066)*COUNTIF($L$5,$I$7:$I$3066),MATCH(ROW($A$7:$A$3066),ROW($A$7:$A$3066)),""),ROWS($B$1:F1009)),COLUMNS($A$1:F1011))</f>
        <v>#NUM!</v>
      </c>
    </row>
    <row r="1016" spans="1:15">
      <c r="A1016" s="1">
        <f>'ScienceDirect - Initial'!A1019</f>
        <v>0</v>
      </c>
      <c r="B1016" s="1">
        <f>'ScienceDirect - Initial'!B1019</f>
        <v>2005</v>
      </c>
      <c r="C1016" s="1" t="str">
        <f>'ScienceDirect - Initial'!C1019</f>
        <v>Koerner, Hilmar; Liu, Weidong; Alexander, Max; Mirau, Peter; Dowty, Heather; Vaia, Richard A.</v>
      </c>
      <c r="D1016" s="1" t="str">
        <f>'ScienceDirect - Initial'!D1019</f>
        <v>Deformation–morphology correlations in electrically conductive carbon nanotube—thermoplastic polyurethane nanocomposites</v>
      </c>
      <c r="E1016" s="1" t="str">
        <f>'ScienceDirect - Initial'!E1019</f>
        <v>In Honor of James E. Mark</v>
      </c>
      <c r="F1016" s="1">
        <f>'ScienceDirect - Initial'!F1019</f>
        <v>0</v>
      </c>
      <c r="H1016" s="1">
        <v>0</v>
      </c>
      <c r="I1016" s="1">
        <v>0</v>
      </c>
      <c r="J1016" t="b">
        <f t="shared" si="15"/>
        <v>1</v>
      </c>
      <c r="K1016" t="e">
        <f t="array" ref="K1016">INDEX($A$7:$F$3066,SMALL(IF(COUNTIF($L$5,$H$7:$H$3066)*COUNTIF($L$5,$I$7:$I$3066),MATCH(ROW($A$7:$A$3066),ROW($A$7:$A$3066)),""),ROWS($B$1:B1010)),COLUMNS($A$1:B1012))</f>
        <v>#NUM!</v>
      </c>
      <c r="L1016" t="e">
        <f t="array" ref="L1016">INDEX($A$7:$F$3066,SMALL(IF(COUNTIF($L$5,$H$7:$H$3066)*COUNTIF($L$5,$I$7:$I$3066),MATCH(ROW($A$7:$A$3066),ROW($A$7:$A$3066)),""),ROWS($B$1:C1010)),COLUMNS($A$1:C1012))</f>
        <v>#NUM!</v>
      </c>
      <c r="M1016" t="e">
        <f t="array" ref="M1016">INDEX($A$7:$F$3066,SMALL(IF(COUNTIF($L$5,$H$7:$H$3066)*COUNTIF($L$5,$I$7:$I$3066),MATCH(ROW($A$7:$A$3066),ROW($A$7:$A$3066)),""),ROWS($B$1:D1010)),COLUMNS($A$1:D1012))</f>
        <v>#NUM!</v>
      </c>
      <c r="N1016" t="e">
        <f t="array" ref="N1016">INDEX($A$7:$F$3066,SMALL(IF(COUNTIF($L$5,$H$7:$H$3066)*COUNTIF($L$5,$I$7:$I$3066),MATCH(ROW($A$7:$A$3066),ROW($A$7:$A$3066)),""),ROWS($B$1:E1010)),COLUMNS($A$1:E1012))</f>
        <v>#NUM!</v>
      </c>
      <c r="O1016" t="e">
        <f t="array" ref="O1016">INDEX($A$7:$F$3066,SMALL(IF(COUNTIF($L$5,$H$7:$H$3066)*COUNTIF($L$5,$I$7:$I$3066),MATCH(ROW($A$7:$A$3066),ROW($A$7:$A$3066)),""),ROWS($B$1:F1010)),COLUMNS($A$1:F1012))</f>
        <v>#NUM!</v>
      </c>
    </row>
    <row r="1017" spans="1:15">
      <c r="A1017" s="1">
        <f>'ScienceDirect - Initial'!A1020</f>
        <v>0</v>
      </c>
      <c r="B1017" s="1">
        <f>'ScienceDirect - Initial'!B1020</f>
        <v>2018</v>
      </c>
      <c r="C1017" s="1" t="str">
        <f>'ScienceDirect - Initial'!C1020</f>
        <v>Dulai, Parambir S.; Singh, Siddharth; Ohno-Machado, Lucilla; Sandborn, William J.</v>
      </c>
      <c r="D1017" s="1" t="str">
        <f>'ScienceDirect - Initial'!D1020</f>
        <v>Population Health Management for Inflammatory Bowel Disease</v>
      </c>
      <c r="E1017" s="1" t="str">
        <f>'ScienceDirect - Initial'!E1020</f>
        <v>Gastroenterology</v>
      </c>
      <c r="F1017" s="1">
        <f>'ScienceDirect - Initial'!F1020</f>
        <v>0</v>
      </c>
      <c r="H1017" s="1">
        <v>0</v>
      </c>
      <c r="I1017" s="1">
        <v>0</v>
      </c>
      <c r="J1017" t="b">
        <f t="shared" si="15"/>
        <v>1</v>
      </c>
      <c r="K1017" t="e">
        <f t="array" ref="K1017">INDEX($A$7:$F$3066,SMALL(IF(COUNTIF($L$5,$H$7:$H$3066)*COUNTIF($L$5,$I$7:$I$3066),MATCH(ROW($A$7:$A$3066),ROW($A$7:$A$3066)),""),ROWS($B$1:B1011)),COLUMNS($A$1:B1013))</f>
        <v>#NUM!</v>
      </c>
      <c r="L1017" t="e">
        <f t="array" ref="L1017">INDEX($A$7:$F$3066,SMALL(IF(COUNTIF($L$5,$H$7:$H$3066)*COUNTIF($L$5,$I$7:$I$3066),MATCH(ROW($A$7:$A$3066),ROW($A$7:$A$3066)),""),ROWS($B$1:C1011)),COLUMNS($A$1:C1013))</f>
        <v>#NUM!</v>
      </c>
      <c r="M1017" t="e">
        <f t="array" ref="M1017">INDEX($A$7:$F$3066,SMALL(IF(COUNTIF($L$5,$H$7:$H$3066)*COUNTIF($L$5,$I$7:$I$3066),MATCH(ROW($A$7:$A$3066),ROW($A$7:$A$3066)),""),ROWS($B$1:D1011)),COLUMNS($A$1:D1013))</f>
        <v>#NUM!</v>
      </c>
      <c r="N1017" t="e">
        <f t="array" ref="N1017">INDEX($A$7:$F$3066,SMALL(IF(COUNTIF($L$5,$H$7:$H$3066)*COUNTIF($L$5,$I$7:$I$3066),MATCH(ROW($A$7:$A$3066),ROW($A$7:$A$3066)),""),ROWS($B$1:E1011)),COLUMNS($A$1:E1013))</f>
        <v>#NUM!</v>
      </c>
      <c r="O1017" t="e">
        <f t="array" ref="O1017">INDEX($A$7:$F$3066,SMALL(IF(COUNTIF($L$5,$H$7:$H$3066)*COUNTIF($L$5,$I$7:$I$3066),MATCH(ROW($A$7:$A$3066),ROW($A$7:$A$3066)),""),ROWS($B$1:F1011)),COLUMNS($A$1:F1013))</f>
        <v>#NUM!</v>
      </c>
    </row>
    <row r="1018" spans="1:15">
      <c r="A1018" s="1">
        <f>'ScienceDirect - Initial'!A1021</f>
        <v>0</v>
      </c>
      <c r="B1018" s="1">
        <f>'ScienceDirect - Initial'!B1021</f>
        <v>2005</v>
      </c>
      <c r="C1018" s="1" t="str">
        <f>'ScienceDirect - Initial'!C1021</f>
        <v>Aslin, Richard N.; Fiser, József</v>
      </c>
      <c r="D1018" s="1" t="str">
        <f>'ScienceDirect - Initial'!D1021</f>
        <v>Methodological challenges for understanding cognitive development in infants</v>
      </c>
      <c r="E1018" s="1" t="str">
        <f>'ScienceDirect - Initial'!E1021</f>
        <v>Special issue: Developmental cognitive neuroscience</v>
      </c>
      <c r="F1018" s="1">
        <f>'ScienceDirect - Initial'!F1021</f>
        <v>0</v>
      </c>
      <c r="H1018" s="1">
        <v>0</v>
      </c>
      <c r="I1018" s="1">
        <v>0</v>
      </c>
      <c r="J1018" t="b">
        <f t="shared" si="15"/>
        <v>1</v>
      </c>
      <c r="K1018" t="e">
        <f t="array" ref="K1018">INDEX($A$7:$F$3066,SMALL(IF(COUNTIF($L$5,$H$7:$H$3066)*COUNTIF($L$5,$I$7:$I$3066),MATCH(ROW($A$7:$A$3066),ROW($A$7:$A$3066)),""),ROWS($B$1:B1012)),COLUMNS($A$1:B1014))</f>
        <v>#NUM!</v>
      </c>
      <c r="L1018" t="e">
        <f t="array" ref="L1018">INDEX($A$7:$F$3066,SMALL(IF(COUNTIF($L$5,$H$7:$H$3066)*COUNTIF($L$5,$I$7:$I$3066),MATCH(ROW($A$7:$A$3066),ROW($A$7:$A$3066)),""),ROWS($B$1:C1012)),COLUMNS($A$1:C1014))</f>
        <v>#NUM!</v>
      </c>
      <c r="M1018" t="e">
        <f t="array" ref="M1018">INDEX($A$7:$F$3066,SMALL(IF(COUNTIF($L$5,$H$7:$H$3066)*COUNTIF($L$5,$I$7:$I$3066),MATCH(ROW($A$7:$A$3066),ROW($A$7:$A$3066)),""),ROWS($B$1:D1012)),COLUMNS($A$1:D1014))</f>
        <v>#NUM!</v>
      </c>
      <c r="N1018" t="e">
        <f t="array" ref="N1018">INDEX($A$7:$F$3066,SMALL(IF(COUNTIF($L$5,$H$7:$H$3066)*COUNTIF($L$5,$I$7:$I$3066),MATCH(ROW($A$7:$A$3066),ROW($A$7:$A$3066)),""),ROWS($B$1:E1012)),COLUMNS($A$1:E1014))</f>
        <v>#NUM!</v>
      </c>
      <c r="O1018" t="e">
        <f t="array" ref="O1018">INDEX($A$7:$F$3066,SMALL(IF(COUNTIF($L$5,$H$7:$H$3066)*COUNTIF($L$5,$I$7:$I$3066),MATCH(ROW($A$7:$A$3066),ROW($A$7:$A$3066)),""),ROWS($B$1:F1012)),COLUMNS($A$1:F1014))</f>
        <v>#NUM!</v>
      </c>
    </row>
    <row r="1019" spans="1:15">
      <c r="A1019" s="1">
        <f>'ScienceDirect - Initial'!A1022</f>
        <v>0</v>
      </c>
      <c r="B1019" s="1">
        <f>'ScienceDirect - Initial'!B1022</f>
        <v>1977</v>
      </c>
      <c r="C1019" s="1" t="str">
        <f>'ScienceDirect - Initial'!C1022</f>
        <v>Pryor, G.T.; Husain, S.; Larsen, F.; Mckenzie, C.E.; Carr, J.D.; Braude, M.C.</v>
      </c>
      <c r="D1019" s="1" t="str">
        <f>'ScienceDirect - Initial'!D1022</f>
        <v>Interactions between Δ9-Tetrahydrocannabinol and phencyclidine hydrochloride in rats</v>
      </c>
      <c r="E1019" s="1" t="str">
        <f>'ScienceDirect - Initial'!E1022</f>
        <v>Pharmacology Biochemistry and Behavior</v>
      </c>
      <c r="F1019" s="1">
        <f>'ScienceDirect - Initial'!F1022</f>
        <v>0</v>
      </c>
      <c r="H1019" s="1">
        <v>0</v>
      </c>
      <c r="I1019" s="1">
        <v>0</v>
      </c>
      <c r="J1019" t="b">
        <f t="shared" si="15"/>
        <v>1</v>
      </c>
      <c r="K1019" t="e">
        <f t="array" ref="K1019">INDEX($A$7:$F$3066,SMALL(IF(COUNTIF($L$5,$H$7:$H$3066)*COUNTIF($L$5,$I$7:$I$3066),MATCH(ROW($A$7:$A$3066),ROW($A$7:$A$3066)),""),ROWS($B$1:B1013)),COLUMNS($A$1:B1015))</f>
        <v>#NUM!</v>
      </c>
      <c r="L1019" t="e">
        <f t="array" ref="L1019">INDEX($A$7:$F$3066,SMALL(IF(COUNTIF($L$5,$H$7:$H$3066)*COUNTIF($L$5,$I$7:$I$3066),MATCH(ROW($A$7:$A$3066),ROW($A$7:$A$3066)),""),ROWS($B$1:C1013)),COLUMNS($A$1:C1015))</f>
        <v>#NUM!</v>
      </c>
      <c r="M1019" t="e">
        <f t="array" ref="M1019">INDEX($A$7:$F$3066,SMALL(IF(COUNTIF($L$5,$H$7:$H$3066)*COUNTIF($L$5,$I$7:$I$3066),MATCH(ROW($A$7:$A$3066),ROW($A$7:$A$3066)),""),ROWS($B$1:D1013)),COLUMNS($A$1:D1015))</f>
        <v>#NUM!</v>
      </c>
      <c r="N1019" t="e">
        <f t="array" ref="N1019">INDEX($A$7:$F$3066,SMALL(IF(COUNTIF($L$5,$H$7:$H$3066)*COUNTIF($L$5,$I$7:$I$3066),MATCH(ROW($A$7:$A$3066),ROW($A$7:$A$3066)),""),ROWS($B$1:E1013)),COLUMNS($A$1:E1015))</f>
        <v>#NUM!</v>
      </c>
      <c r="O1019" t="e">
        <f t="array" ref="O1019">INDEX($A$7:$F$3066,SMALL(IF(COUNTIF($L$5,$H$7:$H$3066)*COUNTIF($L$5,$I$7:$I$3066),MATCH(ROW($A$7:$A$3066),ROW($A$7:$A$3066)),""),ROWS($B$1:F1013)),COLUMNS($A$1:F1015))</f>
        <v>#NUM!</v>
      </c>
    </row>
    <row r="1020" spans="1:15">
      <c r="A1020" s="1">
        <f>'ScienceDirect - Initial'!A1023</f>
        <v>0</v>
      </c>
      <c r="B1020" s="1">
        <f>'ScienceDirect - Initial'!B1023</f>
        <v>2008</v>
      </c>
      <c r="C1020" s="1" t="str">
        <f>'ScienceDirect - Initial'!C1023</f>
        <v>Horwitz, Barry; Smith, Jason F.</v>
      </c>
      <c r="D1020" s="1" t="str">
        <f>'ScienceDirect - Initial'!D1023</f>
        <v>A link between neuroscience and informatics: Large-scale modeling of memory processes</v>
      </c>
      <c r="E1020" s="1" t="str">
        <f>'ScienceDirect - Initial'!E1023</f>
        <v>Models for the Study of Memory</v>
      </c>
      <c r="F1020" s="1">
        <f>'ScienceDirect - Initial'!F1023</f>
        <v>0</v>
      </c>
      <c r="H1020" s="1">
        <v>0</v>
      </c>
      <c r="I1020" s="1">
        <v>0</v>
      </c>
      <c r="J1020" t="b">
        <f t="shared" si="15"/>
        <v>1</v>
      </c>
      <c r="K1020" t="e">
        <f t="array" ref="K1020">INDEX($A$7:$F$3066,SMALL(IF(COUNTIF($L$5,$H$7:$H$3066)*COUNTIF($L$5,$I$7:$I$3066),MATCH(ROW($A$7:$A$3066),ROW($A$7:$A$3066)),""),ROWS($B$1:B1014)),COLUMNS($A$1:B1016))</f>
        <v>#NUM!</v>
      </c>
      <c r="L1020" t="e">
        <f t="array" ref="L1020">INDEX($A$7:$F$3066,SMALL(IF(COUNTIF($L$5,$H$7:$H$3066)*COUNTIF($L$5,$I$7:$I$3066),MATCH(ROW($A$7:$A$3066),ROW($A$7:$A$3066)),""),ROWS($B$1:C1014)),COLUMNS($A$1:C1016))</f>
        <v>#NUM!</v>
      </c>
      <c r="M1020" t="e">
        <f t="array" ref="M1020">INDEX($A$7:$F$3066,SMALL(IF(COUNTIF($L$5,$H$7:$H$3066)*COUNTIF($L$5,$I$7:$I$3066),MATCH(ROW($A$7:$A$3066),ROW($A$7:$A$3066)),""),ROWS($B$1:D1014)),COLUMNS($A$1:D1016))</f>
        <v>#NUM!</v>
      </c>
      <c r="N1020" t="e">
        <f t="array" ref="N1020">INDEX($A$7:$F$3066,SMALL(IF(COUNTIF($L$5,$H$7:$H$3066)*COUNTIF($L$5,$I$7:$I$3066),MATCH(ROW($A$7:$A$3066),ROW($A$7:$A$3066)),""),ROWS($B$1:E1014)),COLUMNS($A$1:E1016))</f>
        <v>#NUM!</v>
      </c>
      <c r="O1020" t="e">
        <f t="array" ref="O1020">INDEX($A$7:$F$3066,SMALL(IF(COUNTIF($L$5,$H$7:$H$3066)*COUNTIF($L$5,$I$7:$I$3066),MATCH(ROW($A$7:$A$3066),ROW($A$7:$A$3066)),""),ROWS($B$1:F1014)),COLUMNS($A$1:F1016))</f>
        <v>#NUM!</v>
      </c>
    </row>
    <row r="1021" spans="1:15">
      <c r="A1021" s="1">
        <f>'ScienceDirect - Initial'!A1024</f>
        <v>0</v>
      </c>
      <c r="B1021" s="1">
        <f>'ScienceDirect - Initial'!B1024</f>
        <v>2005</v>
      </c>
      <c r="C1021" s="1" t="str">
        <f>'ScienceDirect - Initial'!C1024</f>
        <v>Short, Sandra E; Short, Martin W</v>
      </c>
      <c r="D1021" s="1" t="str">
        <f>'ScienceDirect - Initial'!D1024</f>
        <v>Essay: Role of the coach in the coach-athlete relationship</v>
      </c>
      <c r="E1021" s="1" t="str">
        <f>'ScienceDirect - Initial'!E1024</f>
        <v>Medicine and Sport</v>
      </c>
      <c r="F1021" s="1">
        <f>'ScienceDirect - Initial'!F1024</f>
        <v>0</v>
      </c>
      <c r="H1021" s="1">
        <v>0</v>
      </c>
      <c r="I1021" s="1">
        <v>0</v>
      </c>
      <c r="J1021" t="b">
        <f t="shared" si="15"/>
        <v>1</v>
      </c>
      <c r="K1021" t="e">
        <f t="array" ref="K1021">INDEX($A$7:$F$3066,SMALL(IF(COUNTIF($L$5,$H$7:$H$3066)*COUNTIF($L$5,$I$7:$I$3066),MATCH(ROW($A$7:$A$3066),ROW($A$7:$A$3066)),""),ROWS($B$1:B1015)),COLUMNS($A$1:B1017))</f>
        <v>#NUM!</v>
      </c>
      <c r="L1021" t="e">
        <f t="array" ref="L1021">INDEX($A$7:$F$3066,SMALL(IF(COUNTIF($L$5,$H$7:$H$3066)*COUNTIF($L$5,$I$7:$I$3066),MATCH(ROW($A$7:$A$3066),ROW($A$7:$A$3066)),""),ROWS($B$1:C1015)),COLUMNS($A$1:C1017))</f>
        <v>#NUM!</v>
      </c>
      <c r="M1021" t="e">
        <f t="array" ref="M1021">INDEX($A$7:$F$3066,SMALL(IF(COUNTIF($L$5,$H$7:$H$3066)*COUNTIF($L$5,$I$7:$I$3066),MATCH(ROW($A$7:$A$3066),ROW($A$7:$A$3066)),""),ROWS($B$1:D1015)),COLUMNS($A$1:D1017))</f>
        <v>#NUM!</v>
      </c>
      <c r="N1021" t="e">
        <f t="array" ref="N1021">INDEX($A$7:$F$3066,SMALL(IF(COUNTIF($L$5,$H$7:$H$3066)*COUNTIF($L$5,$I$7:$I$3066),MATCH(ROW($A$7:$A$3066),ROW($A$7:$A$3066)),""),ROWS($B$1:E1015)),COLUMNS($A$1:E1017))</f>
        <v>#NUM!</v>
      </c>
      <c r="O1021" t="e">
        <f t="array" ref="O1021">INDEX($A$7:$F$3066,SMALL(IF(COUNTIF($L$5,$H$7:$H$3066)*COUNTIF($L$5,$I$7:$I$3066),MATCH(ROW($A$7:$A$3066),ROW($A$7:$A$3066)),""),ROWS($B$1:F1015)),COLUMNS($A$1:F1017))</f>
        <v>#NUM!</v>
      </c>
    </row>
    <row r="1022" spans="1:15">
      <c r="A1022" s="1">
        <f>'ScienceDirect - Initial'!A1025</f>
        <v>0</v>
      </c>
      <c r="B1022" s="1">
        <f>'ScienceDirect - Initial'!B1025</f>
        <v>2018</v>
      </c>
      <c r="C1022" s="1" t="str">
        <f>'ScienceDirect - Initial'!C1025</f>
        <v>Conway, Charles R.; Udaiyar, Anita; Schachter, Steven C.</v>
      </c>
      <c r="D1022" s="1" t="str">
        <f>'ScienceDirect - Initial'!D1025</f>
        <v>Neurostimulation for depression in epilepsy</v>
      </c>
      <c r="E1022" s="1" t="str">
        <f>'ScienceDirect - Initial'!E1025</f>
        <v>Neurostimulation for Epilepsy</v>
      </c>
      <c r="F1022" s="1">
        <f>'ScienceDirect - Initial'!F1025</f>
        <v>0</v>
      </c>
      <c r="H1022" s="1">
        <v>0</v>
      </c>
      <c r="I1022" s="1">
        <v>0</v>
      </c>
      <c r="J1022" t="b">
        <f t="shared" si="15"/>
        <v>1</v>
      </c>
      <c r="K1022" t="e">
        <f t="array" ref="K1022">INDEX($A$7:$F$3066,SMALL(IF(COUNTIF($L$5,$H$7:$H$3066)*COUNTIF($L$5,$I$7:$I$3066),MATCH(ROW($A$7:$A$3066),ROW($A$7:$A$3066)),""),ROWS($B$1:B1016)),COLUMNS($A$1:B1018))</f>
        <v>#NUM!</v>
      </c>
      <c r="L1022" t="e">
        <f t="array" ref="L1022">INDEX($A$7:$F$3066,SMALL(IF(COUNTIF($L$5,$H$7:$H$3066)*COUNTIF($L$5,$I$7:$I$3066),MATCH(ROW($A$7:$A$3066),ROW($A$7:$A$3066)),""),ROWS($B$1:C1016)),COLUMNS($A$1:C1018))</f>
        <v>#NUM!</v>
      </c>
      <c r="M1022" t="e">
        <f t="array" ref="M1022">INDEX($A$7:$F$3066,SMALL(IF(COUNTIF($L$5,$H$7:$H$3066)*COUNTIF($L$5,$I$7:$I$3066),MATCH(ROW($A$7:$A$3066),ROW($A$7:$A$3066)),""),ROWS($B$1:D1016)),COLUMNS($A$1:D1018))</f>
        <v>#NUM!</v>
      </c>
      <c r="N1022" t="e">
        <f t="array" ref="N1022">INDEX($A$7:$F$3066,SMALL(IF(COUNTIF($L$5,$H$7:$H$3066)*COUNTIF($L$5,$I$7:$I$3066),MATCH(ROW($A$7:$A$3066),ROW($A$7:$A$3066)),""),ROWS($B$1:E1016)),COLUMNS($A$1:E1018))</f>
        <v>#NUM!</v>
      </c>
      <c r="O1022" t="e">
        <f t="array" ref="O1022">INDEX($A$7:$F$3066,SMALL(IF(COUNTIF($L$5,$H$7:$H$3066)*COUNTIF($L$5,$I$7:$I$3066),MATCH(ROW($A$7:$A$3066),ROW($A$7:$A$3066)),""),ROWS($B$1:F1016)),COLUMNS($A$1:F1018))</f>
        <v>#NUM!</v>
      </c>
    </row>
    <row r="1023" spans="1:15">
      <c r="A1023" s="1">
        <f>'ScienceDirect - Initial'!A1026</f>
        <v>0</v>
      </c>
      <c r="B1023" s="1">
        <f>'ScienceDirect - Initial'!B1026</f>
        <v>2013</v>
      </c>
      <c r="C1023" s="1" t="str">
        <f>'ScienceDirect - Initial'!C1026</f>
        <v>Szabó, Csilla; Németh, Attila; Kéri, Szabolcs</v>
      </c>
      <c r="D1023" s="1" t="str">
        <f>'ScienceDirect - Initial'!D1026</f>
        <v>Ethical sensitivity in obsessive-compulsive disorder and generalized anxiety disorder: The role of reversal learning</v>
      </c>
      <c r="E1023" s="1" t="str">
        <f>'ScienceDirect - Initial'!E1026</f>
        <v>Journal of Behavior Therapy and Experimental Psychiatry</v>
      </c>
      <c r="F1023" s="1">
        <f>'ScienceDirect - Initial'!F1026</f>
        <v>0</v>
      </c>
      <c r="H1023" s="1">
        <v>0</v>
      </c>
      <c r="I1023" s="1">
        <v>0</v>
      </c>
      <c r="J1023" t="b">
        <f t="shared" si="15"/>
        <v>1</v>
      </c>
      <c r="K1023" t="e">
        <f t="array" ref="K1023">INDEX($A$7:$F$3066,SMALL(IF(COUNTIF($L$5,$H$7:$H$3066)*COUNTIF($L$5,$I$7:$I$3066),MATCH(ROW($A$7:$A$3066),ROW($A$7:$A$3066)),""),ROWS($B$1:B1017)),COLUMNS($A$1:B1019))</f>
        <v>#NUM!</v>
      </c>
      <c r="L1023" t="e">
        <f t="array" ref="L1023">INDEX($A$7:$F$3066,SMALL(IF(COUNTIF($L$5,$H$7:$H$3066)*COUNTIF($L$5,$I$7:$I$3066),MATCH(ROW($A$7:$A$3066),ROW($A$7:$A$3066)),""),ROWS($B$1:C1017)),COLUMNS($A$1:C1019))</f>
        <v>#NUM!</v>
      </c>
      <c r="M1023" t="e">
        <f t="array" ref="M1023">INDEX($A$7:$F$3066,SMALL(IF(COUNTIF($L$5,$H$7:$H$3066)*COUNTIF($L$5,$I$7:$I$3066),MATCH(ROW($A$7:$A$3066),ROW($A$7:$A$3066)),""),ROWS($B$1:D1017)),COLUMNS($A$1:D1019))</f>
        <v>#NUM!</v>
      </c>
      <c r="N1023" t="e">
        <f t="array" ref="N1023">INDEX($A$7:$F$3066,SMALL(IF(COUNTIF($L$5,$H$7:$H$3066)*COUNTIF($L$5,$I$7:$I$3066),MATCH(ROW($A$7:$A$3066),ROW($A$7:$A$3066)),""),ROWS($B$1:E1017)),COLUMNS($A$1:E1019))</f>
        <v>#NUM!</v>
      </c>
      <c r="O1023" t="e">
        <f t="array" ref="O1023">INDEX($A$7:$F$3066,SMALL(IF(COUNTIF($L$5,$H$7:$H$3066)*COUNTIF($L$5,$I$7:$I$3066),MATCH(ROW($A$7:$A$3066),ROW($A$7:$A$3066)),""),ROWS($B$1:F1017)),COLUMNS($A$1:F1019))</f>
        <v>#NUM!</v>
      </c>
    </row>
    <row r="1024" spans="1:15">
      <c r="A1024" s="1">
        <f>'ScienceDirect - Initial'!A1027</f>
        <v>0</v>
      </c>
      <c r="B1024" s="1">
        <f>'ScienceDirect - Initial'!B1027</f>
        <v>2008</v>
      </c>
      <c r="C1024" s="1" t="str">
        <f>'ScienceDirect - Initial'!C1027</f>
        <v>Weiffen, Brigitte</v>
      </c>
      <c r="D1024" s="1" t="str">
        <f>'ScienceDirect - Initial'!D1027</f>
        <v>Liberalizing Autocracies in the Gulf Region? Reform Strategies in the Face of a Cultural-Economic Syndrome</v>
      </c>
      <c r="E1024" s="1" t="str">
        <f>'ScienceDirect - Initial'!E1027</f>
        <v>Special Section: Social Movements and the Dynamics of Rural Development in Latin America (pp. 2874-2952)</v>
      </c>
      <c r="F1024" s="1">
        <f>'ScienceDirect - Initial'!F1027</f>
        <v>0</v>
      </c>
      <c r="H1024" s="1">
        <v>0</v>
      </c>
      <c r="I1024" s="1">
        <v>0</v>
      </c>
      <c r="J1024" t="b">
        <f t="shared" si="15"/>
        <v>1</v>
      </c>
      <c r="K1024" t="e">
        <f t="array" ref="K1024">INDEX($A$7:$F$3066,SMALL(IF(COUNTIF($L$5,$H$7:$H$3066)*COUNTIF($L$5,$I$7:$I$3066),MATCH(ROW($A$7:$A$3066),ROW($A$7:$A$3066)),""),ROWS($B$1:B1018)),COLUMNS($A$1:B1020))</f>
        <v>#NUM!</v>
      </c>
      <c r="L1024" t="e">
        <f t="array" ref="L1024">INDEX($A$7:$F$3066,SMALL(IF(COUNTIF($L$5,$H$7:$H$3066)*COUNTIF($L$5,$I$7:$I$3066),MATCH(ROW($A$7:$A$3066),ROW($A$7:$A$3066)),""),ROWS($B$1:C1018)),COLUMNS($A$1:C1020))</f>
        <v>#NUM!</v>
      </c>
      <c r="M1024" t="e">
        <f t="array" ref="M1024">INDEX($A$7:$F$3066,SMALL(IF(COUNTIF($L$5,$H$7:$H$3066)*COUNTIF($L$5,$I$7:$I$3066),MATCH(ROW($A$7:$A$3066),ROW($A$7:$A$3066)),""),ROWS($B$1:D1018)),COLUMNS($A$1:D1020))</f>
        <v>#NUM!</v>
      </c>
      <c r="N1024" t="e">
        <f t="array" ref="N1024">INDEX($A$7:$F$3066,SMALL(IF(COUNTIF($L$5,$H$7:$H$3066)*COUNTIF($L$5,$I$7:$I$3066),MATCH(ROW($A$7:$A$3066),ROW($A$7:$A$3066)),""),ROWS($B$1:E1018)),COLUMNS($A$1:E1020))</f>
        <v>#NUM!</v>
      </c>
      <c r="O1024" t="e">
        <f t="array" ref="O1024">INDEX($A$7:$F$3066,SMALL(IF(COUNTIF($L$5,$H$7:$H$3066)*COUNTIF($L$5,$I$7:$I$3066),MATCH(ROW($A$7:$A$3066),ROW($A$7:$A$3066)),""),ROWS($B$1:F1018)),COLUMNS($A$1:F1020))</f>
        <v>#NUM!</v>
      </c>
    </row>
    <row r="1025" spans="1:15">
      <c r="A1025" s="1">
        <f>'ScienceDirect - Initial'!A1028</f>
        <v>0</v>
      </c>
      <c r="B1025" s="1">
        <f>'ScienceDirect - Initial'!B1028</f>
        <v>2006</v>
      </c>
      <c r="C1025" s="1" t="str">
        <f>'ScienceDirect - Initial'!C1028</f>
        <v>Moon, Myung-Sang</v>
      </c>
      <c r="D1025" s="1" t="str">
        <f>'ScienceDirect - Initial'!D1028</f>
        <v>Development in the management of tuberculosis of the spine</v>
      </c>
      <c r="E1025" s="1" t="str">
        <f>'ScienceDirect - Initial'!E1028</f>
        <v>Current Orthopaedics</v>
      </c>
      <c r="F1025" s="1">
        <f>'ScienceDirect - Initial'!F1028</f>
        <v>0</v>
      </c>
      <c r="H1025" s="1">
        <v>0</v>
      </c>
      <c r="I1025" s="1">
        <v>0</v>
      </c>
      <c r="J1025" t="b">
        <f t="shared" si="15"/>
        <v>1</v>
      </c>
      <c r="K1025" t="e">
        <f t="array" ref="K1025">INDEX($A$7:$F$3066,SMALL(IF(COUNTIF($L$5,$H$7:$H$3066)*COUNTIF($L$5,$I$7:$I$3066),MATCH(ROW($A$7:$A$3066),ROW($A$7:$A$3066)),""),ROWS($B$1:B1019)),COLUMNS($A$1:B1021))</f>
        <v>#NUM!</v>
      </c>
      <c r="L1025" t="e">
        <f t="array" ref="L1025">INDEX($A$7:$F$3066,SMALL(IF(COUNTIF($L$5,$H$7:$H$3066)*COUNTIF($L$5,$I$7:$I$3066),MATCH(ROW($A$7:$A$3066),ROW($A$7:$A$3066)),""),ROWS($B$1:C1019)),COLUMNS($A$1:C1021))</f>
        <v>#NUM!</v>
      </c>
      <c r="M1025" t="e">
        <f t="array" ref="M1025">INDEX($A$7:$F$3066,SMALL(IF(COUNTIF($L$5,$H$7:$H$3066)*COUNTIF($L$5,$I$7:$I$3066),MATCH(ROW($A$7:$A$3066),ROW($A$7:$A$3066)),""),ROWS($B$1:D1019)),COLUMNS($A$1:D1021))</f>
        <v>#NUM!</v>
      </c>
      <c r="N1025" t="e">
        <f t="array" ref="N1025">INDEX($A$7:$F$3066,SMALL(IF(COUNTIF($L$5,$H$7:$H$3066)*COUNTIF($L$5,$I$7:$I$3066),MATCH(ROW($A$7:$A$3066),ROW($A$7:$A$3066)),""),ROWS($B$1:E1019)),COLUMNS($A$1:E1021))</f>
        <v>#NUM!</v>
      </c>
      <c r="O1025" t="e">
        <f t="array" ref="O1025">INDEX($A$7:$F$3066,SMALL(IF(COUNTIF($L$5,$H$7:$H$3066)*COUNTIF($L$5,$I$7:$I$3066),MATCH(ROW($A$7:$A$3066),ROW($A$7:$A$3066)),""),ROWS($B$1:F1019)),COLUMNS($A$1:F1021))</f>
        <v>#NUM!</v>
      </c>
    </row>
    <row r="1026" spans="1:15">
      <c r="A1026" s="1">
        <f>'ScienceDirect - Initial'!A1029</f>
        <v>0</v>
      </c>
      <c r="B1026" s="1">
        <f>'ScienceDirect - Initial'!B1029</f>
        <v>2014</v>
      </c>
      <c r="C1026" s="1" t="str">
        <f>'ScienceDirect - Initial'!C1029</f>
        <v>Borruel-Abadía, Violeta; Galán-Abellán, Ana Belén; Kustatscher, Evelyn; Diéguez, Carmen; López-Gómez, José; De la Horra, Raúl; Barrenechea, José F.; Arche, Alfredo</v>
      </c>
      <c r="D1026" s="1" t="str">
        <f>'ScienceDirect - Initial'!D1029</f>
        <v>Palaeoenvironmental reconstruction of the early Anisian from sedimentology and plant remains in the SE Iberian Range (E Spain)</v>
      </c>
      <c r="E1026" s="1" t="str">
        <f>'ScienceDirect - Initial'!E1029</f>
        <v>Palaeogeography, Palaeoclimatology, Palaeoecology</v>
      </c>
      <c r="F1026" s="1">
        <f>'ScienceDirect - Initial'!F1029</f>
        <v>0</v>
      </c>
      <c r="H1026" s="1">
        <v>0</v>
      </c>
      <c r="I1026" s="1">
        <v>0</v>
      </c>
      <c r="J1026" t="b">
        <f t="shared" si="15"/>
        <v>1</v>
      </c>
      <c r="K1026" t="e">
        <f t="array" ref="K1026">INDEX($A$7:$F$3066,SMALL(IF(COUNTIF($L$5,$H$7:$H$3066)*COUNTIF($L$5,$I$7:$I$3066),MATCH(ROW($A$7:$A$3066),ROW($A$7:$A$3066)),""),ROWS($B$1:B1020)),COLUMNS($A$1:B1022))</f>
        <v>#NUM!</v>
      </c>
      <c r="L1026" t="e">
        <f t="array" ref="L1026">INDEX($A$7:$F$3066,SMALL(IF(COUNTIF($L$5,$H$7:$H$3066)*COUNTIF($L$5,$I$7:$I$3066),MATCH(ROW($A$7:$A$3066),ROW($A$7:$A$3066)),""),ROWS($B$1:C1020)),COLUMNS($A$1:C1022))</f>
        <v>#NUM!</v>
      </c>
      <c r="M1026" t="e">
        <f t="array" ref="M1026">INDEX($A$7:$F$3066,SMALL(IF(COUNTIF($L$5,$H$7:$H$3066)*COUNTIF($L$5,$I$7:$I$3066),MATCH(ROW($A$7:$A$3066),ROW($A$7:$A$3066)),""),ROWS($B$1:D1020)),COLUMNS($A$1:D1022))</f>
        <v>#NUM!</v>
      </c>
      <c r="N1026" t="e">
        <f t="array" ref="N1026">INDEX($A$7:$F$3066,SMALL(IF(COUNTIF($L$5,$H$7:$H$3066)*COUNTIF($L$5,$I$7:$I$3066),MATCH(ROW($A$7:$A$3066),ROW($A$7:$A$3066)),""),ROWS($B$1:E1020)),COLUMNS($A$1:E1022))</f>
        <v>#NUM!</v>
      </c>
      <c r="O1026" t="e">
        <f t="array" ref="O1026">INDEX($A$7:$F$3066,SMALL(IF(COUNTIF($L$5,$H$7:$H$3066)*COUNTIF($L$5,$I$7:$I$3066),MATCH(ROW($A$7:$A$3066),ROW($A$7:$A$3066)),""),ROWS($B$1:F1020)),COLUMNS($A$1:F1022))</f>
        <v>#NUM!</v>
      </c>
    </row>
    <row r="1027" spans="1:15">
      <c r="A1027" s="1">
        <f>'ScienceDirect - Initial'!A1030</f>
        <v>0</v>
      </c>
      <c r="B1027" s="1">
        <f>'ScienceDirect - Initial'!B1030</f>
        <v>2011</v>
      </c>
      <c r="C1027" s="1" t="str">
        <f>'ScienceDirect - Initial'!C1030</f>
        <v>Gorini, Giorgio; Bell, Richard L.; Mayfield, R. Dayne</v>
      </c>
      <c r="D1027" s="1" t="str">
        <f>'ScienceDirect - Initial'!D1030</f>
        <v>Chapter 7 - Molecular Targets of Alcohol Action: Translational Research for Pharmacotherapy Development and Screening</v>
      </c>
      <c r="E1027" s="1" t="str">
        <f>'ScienceDirect - Initial'!E1030</f>
        <v>Progress in Molecular Biology and Translational Science</v>
      </c>
      <c r="F1027" s="1" t="str">
        <f>'ScienceDirect - Initial'!F1030</f>
        <v>1877-1173</v>
      </c>
      <c r="H1027" s="1">
        <v>0</v>
      </c>
      <c r="I1027" s="1">
        <v>0</v>
      </c>
      <c r="J1027" t="b">
        <f t="shared" si="15"/>
        <v>1</v>
      </c>
      <c r="K1027" t="e">
        <f t="array" ref="K1027">INDEX($A$7:$F$3066,SMALL(IF(COUNTIF($L$5,$H$7:$H$3066)*COUNTIF($L$5,$I$7:$I$3066),MATCH(ROW($A$7:$A$3066),ROW($A$7:$A$3066)),""),ROWS($B$1:B1021)),COLUMNS($A$1:B1023))</f>
        <v>#NUM!</v>
      </c>
      <c r="L1027" t="e">
        <f t="array" ref="L1027">INDEX($A$7:$F$3066,SMALL(IF(COUNTIF($L$5,$H$7:$H$3066)*COUNTIF($L$5,$I$7:$I$3066),MATCH(ROW($A$7:$A$3066),ROW($A$7:$A$3066)),""),ROWS($B$1:C1021)),COLUMNS($A$1:C1023))</f>
        <v>#NUM!</v>
      </c>
      <c r="M1027" t="e">
        <f t="array" ref="M1027">INDEX($A$7:$F$3066,SMALL(IF(COUNTIF($L$5,$H$7:$H$3066)*COUNTIF($L$5,$I$7:$I$3066),MATCH(ROW($A$7:$A$3066),ROW($A$7:$A$3066)),""),ROWS($B$1:D1021)),COLUMNS($A$1:D1023))</f>
        <v>#NUM!</v>
      </c>
      <c r="N1027" t="e">
        <f t="array" ref="N1027">INDEX($A$7:$F$3066,SMALL(IF(COUNTIF($L$5,$H$7:$H$3066)*COUNTIF($L$5,$I$7:$I$3066),MATCH(ROW($A$7:$A$3066),ROW($A$7:$A$3066)),""),ROWS($B$1:E1021)),COLUMNS($A$1:E1023))</f>
        <v>#NUM!</v>
      </c>
      <c r="O1027" t="e">
        <f t="array" ref="O1027">INDEX($A$7:$F$3066,SMALL(IF(COUNTIF($L$5,$H$7:$H$3066)*COUNTIF($L$5,$I$7:$I$3066),MATCH(ROW($A$7:$A$3066),ROW($A$7:$A$3066)),""),ROWS($B$1:F1021)),COLUMNS($A$1:F1023))</f>
        <v>#NUM!</v>
      </c>
    </row>
    <row r="1028" spans="1:15">
      <c r="A1028" s="1">
        <f>'ScienceDirect - Initial'!A1031</f>
        <v>0</v>
      </c>
      <c r="B1028" s="1">
        <f>'ScienceDirect - Initial'!B1031</f>
        <v>2016</v>
      </c>
      <c r="C1028" s="1" t="str">
        <f>'ScienceDirect - Initial'!C1031</f>
        <v>Troncoso, Alcides</v>
      </c>
      <c r="D1028" s="1" t="str">
        <f>'ScienceDirect - Initial'!D1031</f>
        <v>Zika threatens to become a huge worldwide pandemic</v>
      </c>
      <c r="E1028" s="1" t="str">
        <f>'ScienceDirect - Initial'!E1031</f>
        <v>Asian Pacific Journal of Tropical Biomedicine</v>
      </c>
      <c r="F1028" s="1">
        <f>'ScienceDirect - Initial'!F1031</f>
        <v>0</v>
      </c>
      <c r="H1028" s="1">
        <v>0</v>
      </c>
      <c r="I1028" s="1">
        <v>0</v>
      </c>
      <c r="J1028" t="b">
        <f t="shared" si="15"/>
        <v>1</v>
      </c>
      <c r="K1028" t="e">
        <f t="array" ref="K1028">INDEX($A$7:$F$3066,SMALL(IF(COUNTIF($L$5,$H$7:$H$3066)*COUNTIF($L$5,$I$7:$I$3066),MATCH(ROW($A$7:$A$3066),ROW($A$7:$A$3066)),""),ROWS($B$1:B1022)),COLUMNS($A$1:B1024))</f>
        <v>#NUM!</v>
      </c>
      <c r="L1028" t="e">
        <f t="array" ref="L1028">INDEX($A$7:$F$3066,SMALL(IF(COUNTIF($L$5,$H$7:$H$3066)*COUNTIF($L$5,$I$7:$I$3066),MATCH(ROW($A$7:$A$3066),ROW($A$7:$A$3066)),""),ROWS($B$1:C1022)),COLUMNS($A$1:C1024))</f>
        <v>#NUM!</v>
      </c>
      <c r="M1028" t="e">
        <f t="array" ref="M1028">INDEX($A$7:$F$3066,SMALL(IF(COUNTIF($L$5,$H$7:$H$3066)*COUNTIF($L$5,$I$7:$I$3066),MATCH(ROW($A$7:$A$3066),ROW($A$7:$A$3066)),""),ROWS($B$1:D1022)),COLUMNS($A$1:D1024))</f>
        <v>#NUM!</v>
      </c>
      <c r="N1028" t="e">
        <f t="array" ref="N1028">INDEX($A$7:$F$3066,SMALL(IF(COUNTIF($L$5,$H$7:$H$3066)*COUNTIF($L$5,$I$7:$I$3066),MATCH(ROW($A$7:$A$3066),ROW($A$7:$A$3066)),""),ROWS($B$1:E1022)),COLUMNS($A$1:E1024))</f>
        <v>#NUM!</v>
      </c>
      <c r="O1028" t="e">
        <f t="array" ref="O1028">INDEX($A$7:$F$3066,SMALL(IF(COUNTIF($L$5,$H$7:$H$3066)*COUNTIF($L$5,$I$7:$I$3066),MATCH(ROW($A$7:$A$3066),ROW($A$7:$A$3066)),""),ROWS($B$1:F1022)),COLUMNS($A$1:F1024))</f>
        <v>#NUM!</v>
      </c>
    </row>
    <row r="1029" spans="1:15">
      <c r="A1029" s="1">
        <f>'ScienceDirect - Initial'!A1032</f>
        <v>0</v>
      </c>
      <c r="B1029" s="1">
        <f>'ScienceDirect - Initial'!B1032</f>
        <v>2003</v>
      </c>
      <c r="C1029" s="1" t="str">
        <f>'ScienceDirect - Initial'!C1032</f>
        <v>Barrett, Michael P; Burchmore, Richard JS; Stich, August; Lazzari, Julio O; Frasch, Alberto Carlos; Cazzulo, Juan José; Krishna, Sanjeev</v>
      </c>
      <c r="D1029" s="1" t="str">
        <f>'ScienceDirect - Initial'!D1032</f>
        <v>The trypanosomiases</v>
      </c>
      <c r="E1029" s="1" t="str">
        <f>'ScienceDirect - Initial'!E1032</f>
        <v>The Lancet</v>
      </c>
      <c r="F1029" s="1">
        <f>'ScienceDirect - Initial'!F1032</f>
        <v>0</v>
      </c>
      <c r="H1029" s="1">
        <v>0</v>
      </c>
      <c r="I1029" s="1">
        <v>0</v>
      </c>
      <c r="J1029" t="b">
        <f t="shared" si="15"/>
        <v>1</v>
      </c>
      <c r="K1029" t="e">
        <f t="array" ref="K1029">INDEX($A$7:$F$3066,SMALL(IF(COUNTIF($L$5,$H$7:$H$3066)*COUNTIF($L$5,$I$7:$I$3066),MATCH(ROW($A$7:$A$3066),ROW($A$7:$A$3066)),""),ROWS($B$1:B1023)),COLUMNS($A$1:B1025))</f>
        <v>#NUM!</v>
      </c>
      <c r="L1029" t="e">
        <f t="array" ref="L1029">INDEX($A$7:$F$3066,SMALL(IF(COUNTIF($L$5,$H$7:$H$3066)*COUNTIF($L$5,$I$7:$I$3066),MATCH(ROW($A$7:$A$3066),ROW($A$7:$A$3066)),""),ROWS($B$1:C1023)),COLUMNS($A$1:C1025))</f>
        <v>#NUM!</v>
      </c>
      <c r="M1029" t="e">
        <f t="array" ref="M1029">INDEX($A$7:$F$3066,SMALL(IF(COUNTIF($L$5,$H$7:$H$3066)*COUNTIF($L$5,$I$7:$I$3066),MATCH(ROW($A$7:$A$3066),ROW($A$7:$A$3066)),""),ROWS($B$1:D1023)),COLUMNS($A$1:D1025))</f>
        <v>#NUM!</v>
      </c>
      <c r="N1029" t="e">
        <f t="array" ref="N1029">INDEX($A$7:$F$3066,SMALL(IF(COUNTIF($L$5,$H$7:$H$3066)*COUNTIF($L$5,$I$7:$I$3066),MATCH(ROW($A$7:$A$3066),ROW($A$7:$A$3066)),""),ROWS($B$1:E1023)),COLUMNS($A$1:E1025))</f>
        <v>#NUM!</v>
      </c>
      <c r="O1029" t="e">
        <f t="array" ref="O1029">INDEX($A$7:$F$3066,SMALL(IF(COUNTIF($L$5,$H$7:$H$3066)*COUNTIF($L$5,$I$7:$I$3066),MATCH(ROW($A$7:$A$3066),ROW($A$7:$A$3066)),""),ROWS($B$1:F1023)),COLUMNS($A$1:F1025))</f>
        <v>#NUM!</v>
      </c>
    </row>
    <row r="1030" spans="1:15">
      <c r="A1030" s="1">
        <f>'ScienceDirect - Initial'!A1033</f>
        <v>0</v>
      </c>
      <c r="B1030" s="1">
        <f>'ScienceDirect - Initial'!B1033</f>
        <v>2001</v>
      </c>
      <c r="C1030" s="1" t="str">
        <f>'ScienceDirect - Initial'!C1033</f>
        <v>Pépin, Jacques; Méda, HonoréA</v>
      </c>
      <c r="D1030" s="1" t="str">
        <f>'ScienceDirect - Initial'!D1033</f>
        <v>The epidemiology and control of human African trypanosomiasis</v>
      </c>
      <c r="E1030" s="1" t="str">
        <f>'ScienceDirect - Initial'!E1033</f>
        <v>Advances in Parasitology</v>
      </c>
      <c r="F1030" s="1" t="str">
        <f>'ScienceDirect - Initial'!F1033</f>
        <v>0065-308X</v>
      </c>
      <c r="H1030" s="1">
        <v>0</v>
      </c>
      <c r="I1030" s="1">
        <v>0</v>
      </c>
      <c r="J1030" t="b">
        <f t="shared" si="15"/>
        <v>1</v>
      </c>
      <c r="K1030" t="e">
        <f t="array" ref="K1030">INDEX($A$7:$F$3066,SMALL(IF(COUNTIF($L$5,$H$7:$H$3066)*COUNTIF($L$5,$I$7:$I$3066),MATCH(ROW($A$7:$A$3066),ROW($A$7:$A$3066)),""),ROWS($B$1:B1024)),COLUMNS($A$1:B1026))</f>
        <v>#NUM!</v>
      </c>
      <c r="L1030" t="e">
        <f t="array" ref="L1030">INDEX($A$7:$F$3066,SMALL(IF(COUNTIF($L$5,$H$7:$H$3066)*COUNTIF($L$5,$I$7:$I$3066),MATCH(ROW($A$7:$A$3066),ROW($A$7:$A$3066)),""),ROWS($B$1:C1024)),COLUMNS($A$1:C1026))</f>
        <v>#NUM!</v>
      </c>
      <c r="M1030" t="e">
        <f t="array" ref="M1030">INDEX($A$7:$F$3066,SMALL(IF(COUNTIF($L$5,$H$7:$H$3066)*COUNTIF($L$5,$I$7:$I$3066),MATCH(ROW($A$7:$A$3066),ROW($A$7:$A$3066)),""),ROWS($B$1:D1024)),COLUMNS($A$1:D1026))</f>
        <v>#NUM!</v>
      </c>
      <c r="N1030" t="e">
        <f t="array" ref="N1030">INDEX($A$7:$F$3066,SMALL(IF(COUNTIF($L$5,$H$7:$H$3066)*COUNTIF($L$5,$I$7:$I$3066),MATCH(ROW($A$7:$A$3066),ROW($A$7:$A$3066)),""),ROWS($B$1:E1024)),COLUMNS($A$1:E1026))</f>
        <v>#NUM!</v>
      </c>
      <c r="O1030" t="e">
        <f t="array" ref="O1030">INDEX($A$7:$F$3066,SMALL(IF(COUNTIF($L$5,$H$7:$H$3066)*COUNTIF($L$5,$I$7:$I$3066),MATCH(ROW($A$7:$A$3066),ROW($A$7:$A$3066)),""),ROWS($B$1:F1024)),COLUMNS($A$1:F1026))</f>
        <v>#NUM!</v>
      </c>
    </row>
    <row r="1031" spans="1:15">
      <c r="A1031" s="1">
        <f>'ScienceDirect - Initial'!A1034</f>
        <v>0</v>
      </c>
      <c r="B1031" s="1">
        <f>'ScienceDirect - Initial'!B1034</f>
        <v>2017</v>
      </c>
      <c r="C1031" s="1" t="str">
        <f>'ScienceDirect - Initial'!C1034</f>
        <v>Mahony, Talia; Sidell, Douglas; Gans, Hayley; Brown, Kayla; Farhadian, Bahare; Gustafson, Melissa; Sherr, Janell; Thienemann, Margo; Frankovich, Jennifer</v>
      </c>
      <c r="D1031" s="1" t="str">
        <f>'ScienceDirect - Initial'!D1034</f>
        <v>Improvement of psychiatric symptoms in youth following resolution of sinusitis</v>
      </c>
      <c r="E1031" s="1" t="str">
        <f>'ScienceDirect - Initial'!E1034</f>
        <v>International Journal of Pediatric Otorhinolaryngology</v>
      </c>
      <c r="F1031" s="1">
        <f>'ScienceDirect - Initial'!F1034</f>
        <v>0</v>
      </c>
      <c r="H1031" s="1">
        <v>0</v>
      </c>
      <c r="I1031" s="1">
        <v>0</v>
      </c>
      <c r="J1031" t="b">
        <f t="shared" si="15"/>
        <v>1</v>
      </c>
      <c r="K1031" t="e">
        <f t="array" ref="K1031">INDEX($A$7:$F$3066,SMALL(IF(COUNTIF($L$5,$H$7:$H$3066)*COUNTIF($L$5,$I$7:$I$3066),MATCH(ROW($A$7:$A$3066),ROW($A$7:$A$3066)),""),ROWS($B$1:B1025)),COLUMNS($A$1:B1027))</f>
        <v>#NUM!</v>
      </c>
      <c r="L1031" t="e">
        <f t="array" ref="L1031">INDEX($A$7:$F$3066,SMALL(IF(COUNTIF($L$5,$H$7:$H$3066)*COUNTIF($L$5,$I$7:$I$3066),MATCH(ROW($A$7:$A$3066),ROW($A$7:$A$3066)),""),ROWS($B$1:C1025)),COLUMNS($A$1:C1027))</f>
        <v>#NUM!</v>
      </c>
      <c r="M1031" t="e">
        <f t="array" ref="M1031">INDEX($A$7:$F$3066,SMALL(IF(COUNTIF($L$5,$H$7:$H$3066)*COUNTIF($L$5,$I$7:$I$3066),MATCH(ROW($A$7:$A$3066),ROW($A$7:$A$3066)),""),ROWS($B$1:D1025)),COLUMNS($A$1:D1027))</f>
        <v>#NUM!</v>
      </c>
      <c r="N1031" t="e">
        <f t="array" ref="N1031">INDEX($A$7:$F$3066,SMALL(IF(COUNTIF($L$5,$H$7:$H$3066)*COUNTIF($L$5,$I$7:$I$3066),MATCH(ROW($A$7:$A$3066),ROW($A$7:$A$3066)),""),ROWS($B$1:E1025)),COLUMNS($A$1:E1027))</f>
        <v>#NUM!</v>
      </c>
      <c r="O1031" t="e">
        <f t="array" ref="O1031">INDEX($A$7:$F$3066,SMALL(IF(COUNTIF($L$5,$H$7:$H$3066)*COUNTIF($L$5,$I$7:$I$3066),MATCH(ROW($A$7:$A$3066),ROW($A$7:$A$3066)),""),ROWS($B$1:F1025)),COLUMNS($A$1:F1027))</f>
        <v>#NUM!</v>
      </c>
    </row>
    <row r="1032" spans="1:15">
      <c r="A1032" s="1">
        <f>'ScienceDirect - Initial'!A1035</f>
        <v>0</v>
      </c>
      <c r="B1032" s="1">
        <f>'ScienceDirect - Initial'!B1035</f>
        <v>2015</v>
      </c>
      <c r="C1032" s="1" t="str">
        <f>'ScienceDirect - Initial'!C1035</f>
        <v>Chen, Yiyun; Li, Xiaoming; Shen, Zhiyong; Zhou, Yuejiao; Tang, Zhenzhu; Huedo-Medina, Tania B.</v>
      </c>
      <c r="D1032" s="1" t="str">
        <f>'ScienceDirect - Initial'!D1035</f>
        <v>Contextual influence on condom use in commercial sex venues: A multi-level analysis among female sex workers and gatekeepers in Guangxi, China</v>
      </c>
      <c r="E1032" s="1" t="str">
        <f>'ScienceDirect - Initial'!E1035</f>
        <v>Social Science Research</v>
      </c>
      <c r="F1032" s="1">
        <f>'ScienceDirect - Initial'!F1035</f>
        <v>0</v>
      </c>
      <c r="H1032" s="1">
        <v>0</v>
      </c>
      <c r="I1032" s="1">
        <v>0</v>
      </c>
      <c r="J1032" t="b">
        <f t="shared" ref="J1032:J1095" si="16">IF(ISBLANK(I1032),FALSE,IF(EXACT(H1032, I1032),TRUE,FALSE))</f>
        <v>1</v>
      </c>
      <c r="K1032" t="e">
        <f t="array" ref="K1032">INDEX($A$7:$F$3066,SMALL(IF(COUNTIF($L$5,$H$7:$H$3066)*COUNTIF($L$5,$I$7:$I$3066),MATCH(ROW($A$7:$A$3066),ROW($A$7:$A$3066)),""),ROWS($B$1:B1026)),COLUMNS($A$1:B1028))</f>
        <v>#NUM!</v>
      </c>
      <c r="L1032" t="e">
        <f t="array" ref="L1032">INDEX($A$7:$F$3066,SMALL(IF(COUNTIF($L$5,$H$7:$H$3066)*COUNTIF($L$5,$I$7:$I$3066),MATCH(ROW($A$7:$A$3066),ROW($A$7:$A$3066)),""),ROWS($B$1:C1026)),COLUMNS($A$1:C1028))</f>
        <v>#NUM!</v>
      </c>
      <c r="M1032" t="e">
        <f t="array" ref="M1032">INDEX($A$7:$F$3066,SMALL(IF(COUNTIF($L$5,$H$7:$H$3066)*COUNTIF($L$5,$I$7:$I$3066),MATCH(ROW($A$7:$A$3066),ROW($A$7:$A$3066)),""),ROWS($B$1:D1026)),COLUMNS($A$1:D1028))</f>
        <v>#NUM!</v>
      </c>
      <c r="N1032" t="e">
        <f t="array" ref="N1032">INDEX($A$7:$F$3066,SMALL(IF(COUNTIF($L$5,$H$7:$H$3066)*COUNTIF($L$5,$I$7:$I$3066),MATCH(ROW($A$7:$A$3066),ROW($A$7:$A$3066)),""),ROWS($B$1:E1026)),COLUMNS($A$1:E1028))</f>
        <v>#NUM!</v>
      </c>
      <c r="O1032" t="e">
        <f t="array" ref="O1032">INDEX($A$7:$F$3066,SMALL(IF(COUNTIF($L$5,$H$7:$H$3066)*COUNTIF($L$5,$I$7:$I$3066),MATCH(ROW($A$7:$A$3066),ROW($A$7:$A$3066)),""),ROWS($B$1:F1026)),COLUMNS($A$1:F1028))</f>
        <v>#NUM!</v>
      </c>
    </row>
    <row r="1033" spans="1:15">
      <c r="A1033" s="1">
        <f>'ScienceDirect - Initial'!A1036</f>
        <v>0</v>
      </c>
      <c r="B1033" s="1">
        <f>'ScienceDirect - Initial'!B1036</f>
        <v>1996</v>
      </c>
      <c r="C1033" s="1" t="str">
        <f>'ScienceDirect - Initial'!C1036</f>
        <v>Starke, Jeffrey R.</v>
      </c>
      <c r="D1033" s="1" t="str">
        <f>'ScienceDirect - Initial'!D1036</f>
        <v>TUBERCULOSIS IN CHILDREN</v>
      </c>
      <c r="E1033" s="1" t="str">
        <f>'ScienceDirect - Initial'!E1036</f>
        <v>Primary Care: Clinics in Office Practice</v>
      </c>
      <c r="F1033" s="1">
        <f>'ScienceDirect - Initial'!F1036</f>
        <v>0</v>
      </c>
      <c r="H1033" s="1">
        <v>0</v>
      </c>
      <c r="I1033" s="1">
        <v>0</v>
      </c>
      <c r="J1033" t="b">
        <f t="shared" si="16"/>
        <v>1</v>
      </c>
      <c r="K1033" t="e">
        <f t="array" ref="K1033">INDEX($A$7:$F$3066,SMALL(IF(COUNTIF($L$5,$H$7:$H$3066)*COUNTIF($L$5,$I$7:$I$3066),MATCH(ROW($A$7:$A$3066),ROW($A$7:$A$3066)),""),ROWS($B$1:B1027)),COLUMNS($A$1:B1029))</f>
        <v>#NUM!</v>
      </c>
      <c r="L1033" t="e">
        <f t="array" ref="L1033">INDEX($A$7:$F$3066,SMALL(IF(COUNTIF($L$5,$H$7:$H$3066)*COUNTIF($L$5,$I$7:$I$3066),MATCH(ROW($A$7:$A$3066),ROW($A$7:$A$3066)),""),ROWS($B$1:C1027)),COLUMNS($A$1:C1029))</f>
        <v>#NUM!</v>
      </c>
      <c r="M1033" t="e">
        <f t="array" ref="M1033">INDEX($A$7:$F$3066,SMALL(IF(COUNTIF($L$5,$H$7:$H$3066)*COUNTIF($L$5,$I$7:$I$3066),MATCH(ROW($A$7:$A$3066),ROW($A$7:$A$3066)),""),ROWS($B$1:D1027)),COLUMNS($A$1:D1029))</f>
        <v>#NUM!</v>
      </c>
      <c r="N1033" t="e">
        <f t="array" ref="N1033">INDEX($A$7:$F$3066,SMALL(IF(COUNTIF($L$5,$H$7:$H$3066)*COUNTIF($L$5,$I$7:$I$3066),MATCH(ROW($A$7:$A$3066),ROW($A$7:$A$3066)),""),ROWS($B$1:E1027)),COLUMNS($A$1:E1029))</f>
        <v>#NUM!</v>
      </c>
      <c r="O1033" t="e">
        <f t="array" ref="O1033">INDEX($A$7:$F$3066,SMALL(IF(COUNTIF($L$5,$H$7:$H$3066)*COUNTIF($L$5,$I$7:$I$3066),MATCH(ROW($A$7:$A$3066),ROW($A$7:$A$3066)),""),ROWS($B$1:F1027)),COLUMNS($A$1:F1029))</f>
        <v>#NUM!</v>
      </c>
    </row>
    <row r="1034" spans="1:15">
      <c r="A1034" s="1">
        <f>'ScienceDirect - Initial'!A1037</f>
        <v>0</v>
      </c>
      <c r="B1034" s="1">
        <f>'ScienceDirect - Initial'!B1037</f>
        <v>2012</v>
      </c>
      <c r="C1034" s="1" t="str">
        <f>'ScienceDirect - Initial'!C1037</f>
        <v>Holtzheimer, Paul E.; Kosel, Markus; Schlaepfer, Thomas</v>
      </c>
      <c r="D1034" s="1" t="str">
        <f>'ScienceDirect - Initial'!D1037</f>
        <v>Chapter 41 - Brain stimulation therapies for neuropsychiatric disease†</v>
      </c>
      <c r="E1034" s="1" t="str">
        <f>'ScienceDirect - Initial'!E1037</f>
        <v>Handbook of Clinical Neurology</v>
      </c>
      <c r="F1034" s="1" t="str">
        <f>'ScienceDirect - Initial'!F1037</f>
        <v>0072-9752</v>
      </c>
      <c r="H1034" s="1">
        <v>0</v>
      </c>
      <c r="I1034" s="1">
        <v>0</v>
      </c>
      <c r="J1034" t="b">
        <f t="shared" si="16"/>
        <v>1</v>
      </c>
      <c r="K1034" t="e">
        <f t="array" ref="K1034">INDEX($A$7:$F$3066,SMALL(IF(COUNTIF($L$5,$H$7:$H$3066)*COUNTIF($L$5,$I$7:$I$3066),MATCH(ROW($A$7:$A$3066),ROW($A$7:$A$3066)),""),ROWS($B$1:B1028)),COLUMNS($A$1:B1030))</f>
        <v>#NUM!</v>
      </c>
      <c r="L1034" t="e">
        <f t="array" ref="L1034">INDEX($A$7:$F$3066,SMALL(IF(COUNTIF($L$5,$H$7:$H$3066)*COUNTIF($L$5,$I$7:$I$3066),MATCH(ROW($A$7:$A$3066),ROW($A$7:$A$3066)),""),ROWS($B$1:C1028)),COLUMNS($A$1:C1030))</f>
        <v>#NUM!</v>
      </c>
      <c r="M1034" t="e">
        <f t="array" ref="M1034">INDEX($A$7:$F$3066,SMALL(IF(COUNTIF($L$5,$H$7:$H$3066)*COUNTIF($L$5,$I$7:$I$3066),MATCH(ROW($A$7:$A$3066),ROW($A$7:$A$3066)),""),ROWS($B$1:D1028)),COLUMNS($A$1:D1030))</f>
        <v>#NUM!</v>
      </c>
      <c r="N1034" t="e">
        <f t="array" ref="N1034">INDEX($A$7:$F$3066,SMALL(IF(COUNTIF($L$5,$H$7:$H$3066)*COUNTIF($L$5,$I$7:$I$3066),MATCH(ROW($A$7:$A$3066),ROW($A$7:$A$3066)),""),ROWS($B$1:E1028)),COLUMNS($A$1:E1030))</f>
        <v>#NUM!</v>
      </c>
      <c r="O1034" t="e">
        <f t="array" ref="O1034">INDEX($A$7:$F$3066,SMALL(IF(COUNTIF($L$5,$H$7:$H$3066)*COUNTIF($L$5,$I$7:$I$3066),MATCH(ROW($A$7:$A$3066),ROW($A$7:$A$3066)),""),ROWS($B$1:F1028)),COLUMNS($A$1:F1030))</f>
        <v>#NUM!</v>
      </c>
    </row>
    <row r="1035" spans="1:15">
      <c r="A1035" s="1">
        <f>'ScienceDirect - Initial'!A1038</f>
        <v>0</v>
      </c>
      <c r="B1035" s="1">
        <f>'ScienceDirect - Initial'!B1038</f>
        <v>2015</v>
      </c>
      <c r="C1035" s="1" t="str">
        <f>'ScienceDirect - Initial'!C1038</f>
        <v>Bray, Monica</v>
      </c>
      <c r="D1035" s="1" t="str">
        <f>'ScienceDirect - Initial'!D1038</f>
        <v>Is Stuttering Therapy Useful for Adolescents and Adults with Down Syndrome who are Dysfluent?</v>
      </c>
      <c r="E1035" s="1" t="str">
        <f>'ScienceDirect - Initial'!E1038</f>
        <v>10th Oxford Dysfluency Conference, ODC 2014, 17 - 20 July, 2014, Oxford, United kingdom</v>
      </c>
      <c r="F1035" s="1">
        <f>'ScienceDirect - Initial'!F1038</f>
        <v>0</v>
      </c>
      <c r="H1035" s="1">
        <v>0</v>
      </c>
      <c r="I1035" s="1">
        <v>0</v>
      </c>
      <c r="J1035" t="b">
        <f t="shared" si="16"/>
        <v>1</v>
      </c>
      <c r="K1035" t="e">
        <f t="array" ref="K1035">INDEX($A$7:$F$3066,SMALL(IF(COUNTIF($L$5,$H$7:$H$3066)*COUNTIF($L$5,$I$7:$I$3066),MATCH(ROW($A$7:$A$3066),ROW($A$7:$A$3066)),""),ROWS($B$1:B1029)),COLUMNS($A$1:B1031))</f>
        <v>#NUM!</v>
      </c>
      <c r="L1035" t="e">
        <f t="array" ref="L1035">INDEX($A$7:$F$3066,SMALL(IF(COUNTIF($L$5,$H$7:$H$3066)*COUNTIF($L$5,$I$7:$I$3066),MATCH(ROW($A$7:$A$3066),ROW($A$7:$A$3066)),""),ROWS($B$1:C1029)),COLUMNS($A$1:C1031))</f>
        <v>#NUM!</v>
      </c>
      <c r="M1035" t="e">
        <f t="array" ref="M1035">INDEX($A$7:$F$3066,SMALL(IF(COUNTIF($L$5,$H$7:$H$3066)*COUNTIF($L$5,$I$7:$I$3066),MATCH(ROW($A$7:$A$3066),ROW($A$7:$A$3066)),""),ROWS($B$1:D1029)),COLUMNS($A$1:D1031))</f>
        <v>#NUM!</v>
      </c>
      <c r="N1035" t="e">
        <f t="array" ref="N1035">INDEX($A$7:$F$3066,SMALL(IF(COUNTIF($L$5,$H$7:$H$3066)*COUNTIF($L$5,$I$7:$I$3066),MATCH(ROW($A$7:$A$3066),ROW($A$7:$A$3066)),""),ROWS($B$1:E1029)),COLUMNS($A$1:E1031))</f>
        <v>#NUM!</v>
      </c>
      <c r="O1035" t="e">
        <f t="array" ref="O1035">INDEX($A$7:$F$3066,SMALL(IF(COUNTIF($L$5,$H$7:$H$3066)*COUNTIF($L$5,$I$7:$I$3066),MATCH(ROW($A$7:$A$3066),ROW($A$7:$A$3066)),""),ROWS($B$1:F1029)),COLUMNS($A$1:F1031))</f>
        <v>#NUM!</v>
      </c>
    </row>
    <row r="1036" spans="1:15">
      <c r="A1036" s="1">
        <f>'ScienceDirect - Initial'!A1039</f>
        <v>0</v>
      </c>
      <c r="B1036" s="1">
        <f>'ScienceDirect - Initial'!B1039</f>
        <v>2016</v>
      </c>
      <c r="C1036" s="1" t="str">
        <f>'ScienceDirect - Initial'!C1039</f>
        <v>Donkor, Peter; Obonyo, Esther</v>
      </c>
      <c r="D1036" s="1" t="str">
        <f>'ScienceDirect - Initial'!D1039</f>
        <v>Compressed soil blocks: Influence of fibers on flexural properties and failure mechanism</v>
      </c>
      <c r="E1036" s="1" t="str">
        <f>'ScienceDirect - Initial'!E1039</f>
        <v>Construction and Building Materials</v>
      </c>
      <c r="F1036" s="1">
        <f>'ScienceDirect - Initial'!F1039</f>
        <v>0</v>
      </c>
      <c r="H1036" s="1">
        <v>0</v>
      </c>
      <c r="I1036" s="1">
        <v>0</v>
      </c>
      <c r="J1036" t="b">
        <f t="shared" si="16"/>
        <v>1</v>
      </c>
      <c r="K1036" t="e">
        <f t="array" ref="K1036">INDEX($A$7:$F$3066,SMALL(IF(COUNTIF($L$5,$H$7:$H$3066)*COUNTIF($L$5,$I$7:$I$3066),MATCH(ROW($A$7:$A$3066),ROW($A$7:$A$3066)),""),ROWS($B$1:B1030)),COLUMNS($A$1:B1032))</f>
        <v>#NUM!</v>
      </c>
      <c r="L1036" t="e">
        <f t="array" ref="L1036">INDEX($A$7:$F$3066,SMALL(IF(COUNTIF($L$5,$H$7:$H$3066)*COUNTIF($L$5,$I$7:$I$3066),MATCH(ROW($A$7:$A$3066),ROW($A$7:$A$3066)),""),ROWS($B$1:C1030)),COLUMNS($A$1:C1032))</f>
        <v>#NUM!</v>
      </c>
      <c r="M1036" t="e">
        <f t="array" ref="M1036">INDEX($A$7:$F$3066,SMALL(IF(COUNTIF($L$5,$H$7:$H$3066)*COUNTIF($L$5,$I$7:$I$3066),MATCH(ROW($A$7:$A$3066),ROW($A$7:$A$3066)),""),ROWS($B$1:D1030)),COLUMNS($A$1:D1032))</f>
        <v>#NUM!</v>
      </c>
      <c r="N1036" t="e">
        <f t="array" ref="N1036">INDEX($A$7:$F$3066,SMALL(IF(COUNTIF($L$5,$H$7:$H$3066)*COUNTIF($L$5,$I$7:$I$3066),MATCH(ROW($A$7:$A$3066),ROW($A$7:$A$3066)),""),ROWS($B$1:E1030)),COLUMNS($A$1:E1032))</f>
        <v>#NUM!</v>
      </c>
      <c r="O1036" t="e">
        <f t="array" ref="O1036">INDEX($A$7:$F$3066,SMALL(IF(COUNTIF($L$5,$H$7:$H$3066)*COUNTIF($L$5,$I$7:$I$3066),MATCH(ROW($A$7:$A$3066),ROW($A$7:$A$3066)),""),ROWS($B$1:F1030)),COLUMNS($A$1:F1032))</f>
        <v>#NUM!</v>
      </c>
    </row>
    <row r="1037" spans="1:15">
      <c r="A1037" s="1">
        <f>'ScienceDirect - Initial'!A1040</f>
        <v>0</v>
      </c>
      <c r="B1037" s="1">
        <f>'ScienceDirect - Initial'!B1040</f>
        <v>2006</v>
      </c>
      <c r="C1037" s="1" t="str">
        <f>'ScienceDirect - Initial'!C1040</f>
        <v>Kuntz, Meinhard</v>
      </c>
      <c r="D1037" s="1" t="str">
        <f>'ScienceDirect - Initial'!D1040</f>
        <v>Validation of a New High Performance Alumina Matrix Composite for use in Total Joint Replacement</v>
      </c>
      <c r="E1037" s="1" t="str">
        <f>'ScienceDirect - Initial'!E1040</f>
        <v>Ceramic Bearings in Total Joint Arthroplasty</v>
      </c>
      <c r="F1037" s="1">
        <f>'ScienceDirect - Initial'!F1040</f>
        <v>0</v>
      </c>
      <c r="H1037" s="1">
        <v>0</v>
      </c>
      <c r="I1037" s="1">
        <v>0</v>
      </c>
      <c r="J1037" t="b">
        <f t="shared" si="16"/>
        <v>1</v>
      </c>
      <c r="K1037" t="e">
        <f t="array" ref="K1037">INDEX($A$7:$F$3066,SMALL(IF(COUNTIF($L$5,$H$7:$H$3066)*COUNTIF($L$5,$I$7:$I$3066),MATCH(ROW($A$7:$A$3066),ROW($A$7:$A$3066)),""),ROWS($B$1:B1031)),COLUMNS($A$1:B1033))</f>
        <v>#NUM!</v>
      </c>
      <c r="L1037" t="e">
        <f t="array" ref="L1037">INDEX($A$7:$F$3066,SMALL(IF(COUNTIF($L$5,$H$7:$H$3066)*COUNTIF($L$5,$I$7:$I$3066),MATCH(ROW($A$7:$A$3066),ROW($A$7:$A$3066)),""),ROWS($B$1:C1031)),COLUMNS($A$1:C1033))</f>
        <v>#NUM!</v>
      </c>
      <c r="M1037" t="e">
        <f t="array" ref="M1037">INDEX($A$7:$F$3066,SMALL(IF(COUNTIF($L$5,$H$7:$H$3066)*COUNTIF($L$5,$I$7:$I$3066),MATCH(ROW($A$7:$A$3066),ROW($A$7:$A$3066)),""),ROWS($B$1:D1031)),COLUMNS($A$1:D1033))</f>
        <v>#NUM!</v>
      </c>
      <c r="N1037" t="e">
        <f t="array" ref="N1037">INDEX($A$7:$F$3066,SMALL(IF(COUNTIF($L$5,$H$7:$H$3066)*COUNTIF($L$5,$I$7:$I$3066),MATCH(ROW($A$7:$A$3066),ROW($A$7:$A$3066)),""),ROWS($B$1:E1031)),COLUMNS($A$1:E1033))</f>
        <v>#NUM!</v>
      </c>
      <c r="O1037" t="e">
        <f t="array" ref="O1037">INDEX($A$7:$F$3066,SMALL(IF(COUNTIF($L$5,$H$7:$H$3066)*COUNTIF($L$5,$I$7:$I$3066),MATCH(ROW($A$7:$A$3066),ROW($A$7:$A$3066)),""),ROWS($B$1:F1031)),COLUMNS($A$1:F1033))</f>
        <v>#NUM!</v>
      </c>
    </row>
    <row r="1038" spans="1:15">
      <c r="A1038" s="1">
        <f>'ScienceDirect - Initial'!A1041</f>
        <v>0</v>
      </c>
      <c r="B1038" s="1">
        <f>'ScienceDirect - Initial'!B1041</f>
        <v>1988</v>
      </c>
      <c r="C1038" s="1" t="str">
        <f>'ScienceDirect - Initial'!C1041</f>
        <v>Kemph, John P.</v>
      </c>
      <c r="D1038" s="1" t="str">
        <f>'ScienceDirect - Initial'!D1041</f>
        <v>Conduct Disorders of Childhood and Adolescence: A Social Learning Perspective</v>
      </c>
      <c r="E1038" s="1" t="str">
        <f>'ScienceDirect - Initial'!E1041</f>
        <v>Journal of the American Academy of Child &amp; Adolescent Psychiatry</v>
      </c>
      <c r="F1038" s="1">
        <f>'ScienceDirect - Initial'!F1041</f>
        <v>0</v>
      </c>
      <c r="H1038" s="1">
        <v>0</v>
      </c>
      <c r="I1038" s="1">
        <v>0</v>
      </c>
      <c r="J1038" t="b">
        <f t="shared" si="16"/>
        <v>1</v>
      </c>
      <c r="K1038" t="e">
        <f t="array" ref="K1038">INDEX($A$7:$F$3066,SMALL(IF(COUNTIF($L$5,$H$7:$H$3066)*COUNTIF($L$5,$I$7:$I$3066),MATCH(ROW($A$7:$A$3066),ROW($A$7:$A$3066)),""),ROWS($B$1:B1032)),COLUMNS($A$1:B1034))</f>
        <v>#NUM!</v>
      </c>
      <c r="L1038" t="e">
        <f t="array" ref="L1038">INDEX($A$7:$F$3066,SMALL(IF(COUNTIF($L$5,$H$7:$H$3066)*COUNTIF($L$5,$I$7:$I$3066),MATCH(ROW($A$7:$A$3066),ROW($A$7:$A$3066)),""),ROWS($B$1:C1032)),COLUMNS($A$1:C1034))</f>
        <v>#NUM!</v>
      </c>
      <c r="M1038" t="e">
        <f t="array" ref="M1038">INDEX($A$7:$F$3066,SMALL(IF(COUNTIF($L$5,$H$7:$H$3066)*COUNTIF($L$5,$I$7:$I$3066),MATCH(ROW($A$7:$A$3066),ROW($A$7:$A$3066)),""),ROWS($B$1:D1032)),COLUMNS($A$1:D1034))</f>
        <v>#NUM!</v>
      </c>
      <c r="N1038" t="e">
        <f t="array" ref="N1038">INDEX($A$7:$F$3066,SMALL(IF(COUNTIF($L$5,$H$7:$H$3066)*COUNTIF($L$5,$I$7:$I$3066),MATCH(ROW($A$7:$A$3066),ROW($A$7:$A$3066)),""),ROWS($B$1:E1032)),COLUMNS($A$1:E1034))</f>
        <v>#NUM!</v>
      </c>
      <c r="O1038" t="e">
        <f t="array" ref="O1038">INDEX($A$7:$F$3066,SMALL(IF(COUNTIF($L$5,$H$7:$H$3066)*COUNTIF($L$5,$I$7:$I$3066),MATCH(ROW($A$7:$A$3066),ROW($A$7:$A$3066)),""),ROWS($B$1:F1032)),COLUMNS($A$1:F1034))</f>
        <v>#NUM!</v>
      </c>
    </row>
    <row r="1039" spans="1:15">
      <c r="A1039" s="1">
        <f>'ScienceDirect - Initial'!A1042</f>
        <v>0</v>
      </c>
      <c r="B1039" s="1">
        <f>'ScienceDirect - Initial'!B1042</f>
        <v>1992</v>
      </c>
      <c r="C1039" s="1" t="str">
        <f>'ScienceDirect - Initial'!C1042</f>
        <v>Stepowski, D.; Cabot, G.</v>
      </c>
      <c r="D1039" s="1" t="str">
        <f>'ScienceDirect - Initial'!D1042</f>
        <v>Single-shot temperature and mixture fraction profiles by Rayleigh scattering in the development zone of a turbulent diffusion flame</v>
      </c>
      <c r="E1039" s="1" t="str">
        <f>'ScienceDirect - Initial'!E1042</f>
        <v>Combustion and Flame</v>
      </c>
      <c r="F1039" s="1">
        <f>'ScienceDirect - Initial'!F1042</f>
        <v>0</v>
      </c>
      <c r="H1039" s="1">
        <v>0</v>
      </c>
      <c r="I1039" s="1">
        <v>0</v>
      </c>
      <c r="J1039" t="b">
        <f t="shared" si="16"/>
        <v>1</v>
      </c>
      <c r="K1039" t="e">
        <f t="array" ref="K1039">INDEX($A$7:$F$3066,SMALL(IF(COUNTIF($L$5,$H$7:$H$3066)*COUNTIF($L$5,$I$7:$I$3066),MATCH(ROW($A$7:$A$3066),ROW($A$7:$A$3066)),""),ROWS($B$1:B1033)),COLUMNS($A$1:B1035))</f>
        <v>#NUM!</v>
      </c>
      <c r="L1039" t="e">
        <f t="array" ref="L1039">INDEX($A$7:$F$3066,SMALL(IF(COUNTIF($L$5,$H$7:$H$3066)*COUNTIF($L$5,$I$7:$I$3066),MATCH(ROW($A$7:$A$3066),ROW($A$7:$A$3066)),""),ROWS($B$1:C1033)),COLUMNS($A$1:C1035))</f>
        <v>#NUM!</v>
      </c>
      <c r="M1039" t="e">
        <f t="array" ref="M1039">INDEX($A$7:$F$3066,SMALL(IF(COUNTIF($L$5,$H$7:$H$3066)*COUNTIF($L$5,$I$7:$I$3066),MATCH(ROW($A$7:$A$3066),ROW($A$7:$A$3066)),""),ROWS($B$1:D1033)),COLUMNS($A$1:D1035))</f>
        <v>#NUM!</v>
      </c>
      <c r="N1039" t="e">
        <f t="array" ref="N1039">INDEX($A$7:$F$3066,SMALL(IF(COUNTIF($L$5,$H$7:$H$3066)*COUNTIF($L$5,$I$7:$I$3066),MATCH(ROW($A$7:$A$3066),ROW($A$7:$A$3066)),""),ROWS($B$1:E1033)),COLUMNS($A$1:E1035))</f>
        <v>#NUM!</v>
      </c>
      <c r="O1039" t="e">
        <f t="array" ref="O1039">INDEX($A$7:$F$3066,SMALL(IF(COUNTIF($L$5,$H$7:$H$3066)*COUNTIF($L$5,$I$7:$I$3066),MATCH(ROW($A$7:$A$3066),ROW($A$7:$A$3066)),""),ROWS($B$1:F1033)),COLUMNS($A$1:F1035))</f>
        <v>#NUM!</v>
      </c>
    </row>
    <row r="1040" spans="1:15">
      <c r="A1040" s="1">
        <f>'ScienceDirect - Initial'!A1043</f>
        <v>0</v>
      </c>
      <c r="B1040" s="1">
        <f>'ScienceDirect - Initial'!B1043</f>
        <v>1996</v>
      </c>
      <c r="C1040" s="1" t="str">
        <f>'ScienceDirect - Initial'!C1043</f>
        <v>Williams, I.M.; Mortimer, A.J.; McCollum, C.N.</v>
      </c>
      <c r="D1040" s="1" t="str">
        <f>'ScienceDirect - Initial'!D1043</f>
        <v>Recent developments in cerebral monitoring — Near-infrared light spectroscopy. An overview</v>
      </c>
      <c r="E1040" s="1" t="str">
        <f>'ScienceDirect - Initial'!E1043</f>
        <v>European Journal of Vascular and Endovascular Surgery</v>
      </c>
      <c r="F1040" s="1">
        <f>'ScienceDirect - Initial'!F1043</f>
        <v>0</v>
      </c>
      <c r="H1040" s="1">
        <v>0</v>
      </c>
      <c r="I1040" s="1">
        <v>0</v>
      </c>
      <c r="J1040" t="b">
        <f t="shared" si="16"/>
        <v>1</v>
      </c>
      <c r="K1040" t="e">
        <f t="array" ref="K1040">INDEX($A$7:$F$3066,SMALL(IF(COUNTIF($L$5,$H$7:$H$3066)*COUNTIF($L$5,$I$7:$I$3066),MATCH(ROW($A$7:$A$3066),ROW($A$7:$A$3066)),""),ROWS($B$1:B1034)),COLUMNS($A$1:B1036))</f>
        <v>#NUM!</v>
      </c>
      <c r="L1040" t="e">
        <f t="array" ref="L1040">INDEX($A$7:$F$3066,SMALL(IF(COUNTIF($L$5,$H$7:$H$3066)*COUNTIF($L$5,$I$7:$I$3066),MATCH(ROW($A$7:$A$3066),ROW($A$7:$A$3066)),""),ROWS($B$1:C1034)),COLUMNS($A$1:C1036))</f>
        <v>#NUM!</v>
      </c>
      <c r="M1040" t="e">
        <f t="array" ref="M1040">INDEX($A$7:$F$3066,SMALL(IF(COUNTIF($L$5,$H$7:$H$3066)*COUNTIF($L$5,$I$7:$I$3066),MATCH(ROW($A$7:$A$3066),ROW($A$7:$A$3066)),""),ROWS($B$1:D1034)),COLUMNS($A$1:D1036))</f>
        <v>#NUM!</v>
      </c>
      <c r="N1040" t="e">
        <f t="array" ref="N1040">INDEX($A$7:$F$3066,SMALL(IF(COUNTIF($L$5,$H$7:$H$3066)*COUNTIF($L$5,$I$7:$I$3066),MATCH(ROW($A$7:$A$3066),ROW($A$7:$A$3066)),""),ROWS($B$1:E1034)),COLUMNS($A$1:E1036))</f>
        <v>#NUM!</v>
      </c>
      <c r="O1040" t="e">
        <f t="array" ref="O1040">INDEX($A$7:$F$3066,SMALL(IF(COUNTIF($L$5,$H$7:$H$3066)*COUNTIF($L$5,$I$7:$I$3066),MATCH(ROW($A$7:$A$3066),ROW($A$7:$A$3066)),""),ROWS($B$1:F1034)),COLUMNS($A$1:F1036))</f>
        <v>#NUM!</v>
      </c>
    </row>
    <row r="1041" spans="1:15">
      <c r="A1041" s="1">
        <f>'ScienceDirect - Initial'!A1044</f>
        <v>0</v>
      </c>
      <c r="B1041" s="1">
        <f>'ScienceDirect - Initial'!B1044</f>
        <v>2019</v>
      </c>
      <c r="C1041" s="1" t="str">
        <f>'ScienceDirect - Initial'!C1044</f>
        <v>Westbrook, Andrew; Cools, Roshan; Braver, Todd S.</v>
      </c>
      <c r="D1041" s="1" t="str">
        <f>'ScienceDirect - Initial'!D1044</f>
        <v>Editorial</v>
      </c>
      <c r="E1041" s="1" t="str">
        <f>'ScienceDirect - Initial'!E1044</f>
        <v>Cognitive Effort</v>
      </c>
      <c r="F1041" s="1">
        <f>'ScienceDirect - Initial'!F1044</f>
        <v>0</v>
      </c>
      <c r="H1041" s="1">
        <v>0</v>
      </c>
      <c r="I1041" s="1">
        <v>0</v>
      </c>
      <c r="J1041" t="b">
        <f t="shared" si="16"/>
        <v>1</v>
      </c>
      <c r="K1041" t="e">
        <f t="array" ref="K1041">INDEX($A$7:$F$3066,SMALL(IF(COUNTIF($L$5,$H$7:$H$3066)*COUNTIF($L$5,$I$7:$I$3066),MATCH(ROW($A$7:$A$3066),ROW($A$7:$A$3066)),""),ROWS($B$1:B1035)),COLUMNS($A$1:B1037))</f>
        <v>#NUM!</v>
      </c>
      <c r="L1041" t="e">
        <f t="array" ref="L1041">INDEX($A$7:$F$3066,SMALL(IF(COUNTIF($L$5,$H$7:$H$3066)*COUNTIF($L$5,$I$7:$I$3066),MATCH(ROW($A$7:$A$3066),ROW($A$7:$A$3066)),""),ROWS($B$1:C1035)),COLUMNS($A$1:C1037))</f>
        <v>#NUM!</v>
      </c>
      <c r="M1041" t="e">
        <f t="array" ref="M1041">INDEX($A$7:$F$3066,SMALL(IF(COUNTIF($L$5,$H$7:$H$3066)*COUNTIF($L$5,$I$7:$I$3066),MATCH(ROW($A$7:$A$3066),ROW($A$7:$A$3066)),""),ROWS($B$1:D1035)),COLUMNS($A$1:D1037))</f>
        <v>#NUM!</v>
      </c>
      <c r="N1041" t="e">
        <f t="array" ref="N1041">INDEX($A$7:$F$3066,SMALL(IF(COUNTIF($L$5,$H$7:$H$3066)*COUNTIF($L$5,$I$7:$I$3066),MATCH(ROW($A$7:$A$3066),ROW($A$7:$A$3066)),""),ROWS($B$1:E1035)),COLUMNS($A$1:E1037))</f>
        <v>#NUM!</v>
      </c>
      <c r="O1041" t="e">
        <f t="array" ref="O1041">INDEX($A$7:$F$3066,SMALL(IF(COUNTIF($L$5,$H$7:$H$3066)*COUNTIF($L$5,$I$7:$I$3066),MATCH(ROW($A$7:$A$3066),ROW($A$7:$A$3066)),""),ROWS($B$1:F1035)),COLUMNS($A$1:F1037))</f>
        <v>#NUM!</v>
      </c>
    </row>
    <row r="1042" spans="1:15">
      <c r="A1042" s="1">
        <f>'ScienceDirect - Initial'!A1045</f>
        <v>0</v>
      </c>
      <c r="B1042" s="1">
        <f>'ScienceDirect - Initial'!B1045</f>
        <v>2009</v>
      </c>
      <c r="C1042" s="1" t="str">
        <f>'ScienceDirect - Initial'!C1045</f>
        <v>Sell, Scott A.; McClure, Michael J.; Garg, Koyal; Wolfe, Patricia S.; Bowlin, Gary L.</v>
      </c>
      <c r="D1042" s="1" t="str">
        <f>'ScienceDirect - Initial'!D1045</f>
        <v>Electrospinning of collagen/biopolymers for regenerative medicine and cardiovascular tissue engineering</v>
      </c>
      <c r="E1042" s="1" t="str">
        <f>'ScienceDirect - Initial'!E1045</f>
        <v>Nanofibers in Regenerative Medicine and Drug Delivery</v>
      </c>
      <c r="F1042" s="1">
        <f>'ScienceDirect - Initial'!F1045</f>
        <v>0</v>
      </c>
      <c r="H1042" s="1">
        <v>0</v>
      </c>
      <c r="I1042" s="1">
        <v>0</v>
      </c>
      <c r="J1042" t="b">
        <f t="shared" si="16"/>
        <v>1</v>
      </c>
      <c r="K1042" t="e">
        <f t="array" ref="K1042">INDEX($A$7:$F$3066,SMALL(IF(COUNTIF($L$5,$H$7:$H$3066)*COUNTIF($L$5,$I$7:$I$3066),MATCH(ROW($A$7:$A$3066),ROW($A$7:$A$3066)),""),ROWS($B$1:B1036)),COLUMNS($A$1:B1038))</f>
        <v>#NUM!</v>
      </c>
      <c r="L1042" t="e">
        <f t="array" ref="L1042">INDEX($A$7:$F$3066,SMALL(IF(COUNTIF($L$5,$H$7:$H$3066)*COUNTIF($L$5,$I$7:$I$3066),MATCH(ROW($A$7:$A$3066),ROW($A$7:$A$3066)),""),ROWS($B$1:C1036)),COLUMNS($A$1:C1038))</f>
        <v>#NUM!</v>
      </c>
      <c r="M1042" t="e">
        <f t="array" ref="M1042">INDEX($A$7:$F$3066,SMALL(IF(COUNTIF($L$5,$H$7:$H$3066)*COUNTIF($L$5,$I$7:$I$3066),MATCH(ROW($A$7:$A$3066),ROW($A$7:$A$3066)),""),ROWS($B$1:D1036)),COLUMNS($A$1:D1038))</f>
        <v>#NUM!</v>
      </c>
      <c r="N1042" t="e">
        <f t="array" ref="N1042">INDEX($A$7:$F$3066,SMALL(IF(COUNTIF($L$5,$H$7:$H$3066)*COUNTIF($L$5,$I$7:$I$3066),MATCH(ROW($A$7:$A$3066),ROW($A$7:$A$3066)),""),ROWS($B$1:E1036)),COLUMNS($A$1:E1038))</f>
        <v>#NUM!</v>
      </c>
      <c r="O1042" t="e">
        <f t="array" ref="O1042">INDEX($A$7:$F$3066,SMALL(IF(COUNTIF($L$5,$H$7:$H$3066)*COUNTIF($L$5,$I$7:$I$3066),MATCH(ROW($A$7:$A$3066),ROW($A$7:$A$3066)),""),ROWS($B$1:F1036)),COLUMNS($A$1:F1038))</f>
        <v>#NUM!</v>
      </c>
    </row>
    <row r="1043" spans="1:15">
      <c r="A1043" s="1">
        <f>'ScienceDirect - Initial'!A1046</f>
        <v>0</v>
      </c>
      <c r="B1043" s="1">
        <f>'ScienceDirect - Initial'!B1046</f>
        <v>1999</v>
      </c>
      <c r="C1043" s="1" t="str">
        <f>'ScienceDirect - Initial'!C1046</f>
        <v>Laibow, Rima</v>
      </c>
      <c r="D1043" s="1" t="str">
        <f>'ScienceDirect - Initial'!D1046</f>
        <v>4 - Medical Applications of NeuroBioFeedback</v>
      </c>
      <c r="E1043" s="1" t="str">
        <f>'ScienceDirect - Initial'!E1046</f>
        <v>Introduction to Quantitative EEG and Neurofeedback</v>
      </c>
      <c r="F1043" s="1" t="str">
        <f>'ScienceDirect - Initial'!F1046</f>
        <v>978-0-12-243790-8</v>
      </c>
      <c r="H1043" s="1">
        <v>0</v>
      </c>
      <c r="I1043" s="1">
        <v>0</v>
      </c>
      <c r="J1043" t="b">
        <f t="shared" si="16"/>
        <v>1</v>
      </c>
      <c r="K1043" t="e">
        <f t="array" ref="K1043">INDEX($A$7:$F$3066,SMALL(IF(COUNTIF($L$5,$H$7:$H$3066)*COUNTIF($L$5,$I$7:$I$3066),MATCH(ROW($A$7:$A$3066),ROW($A$7:$A$3066)),""),ROWS($B$1:B1037)),COLUMNS($A$1:B1039))</f>
        <v>#NUM!</v>
      </c>
      <c r="L1043" t="e">
        <f t="array" ref="L1043">INDEX($A$7:$F$3066,SMALL(IF(COUNTIF($L$5,$H$7:$H$3066)*COUNTIF($L$5,$I$7:$I$3066),MATCH(ROW($A$7:$A$3066),ROW($A$7:$A$3066)),""),ROWS($B$1:C1037)),COLUMNS($A$1:C1039))</f>
        <v>#NUM!</v>
      </c>
      <c r="M1043" t="e">
        <f t="array" ref="M1043">INDEX($A$7:$F$3066,SMALL(IF(COUNTIF($L$5,$H$7:$H$3066)*COUNTIF($L$5,$I$7:$I$3066),MATCH(ROW($A$7:$A$3066),ROW($A$7:$A$3066)),""),ROWS($B$1:D1037)),COLUMNS($A$1:D1039))</f>
        <v>#NUM!</v>
      </c>
      <c r="N1043" t="e">
        <f t="array" ref="N1043">INDEX($A$7:$F$3066,SMALL(IF(COUNTIF($L$5,$H$7:$H$3066)*COUNTIF($L$5,$I$7:$I$3066),MATCH(ROW($A$7:$A$3066),ROW($A$7:$A$3066)),""),ROWS($B$1:E1037)),COLUMNS($A$1:E1039))</f>
        <v>#NUM!</v>
      </c>
      <c r="O1043" t="e">
        <f t="array" ref="O1043">INDEX($A$7:$F$3066,SMALL(IF(COUNTIF($L$5,$H$7:$H$3066)*COUNTIF($L$5,$I$7:$I$3066),MATCH(ROW($A$7:$A$3066),ROW($A$7:$A$3066)),""),ROWS($B$1:F1037)),COLUMNS($A$1:F1039))</f>
        <v>#NUM!</v>
      </c>
    </row>
    <row r="1044" spans="1:15">
      <c r="A1044" s="1">
        <f>'ScienceDirect - Initial'!A1047</f>
        <v>0</v>
      </c>
      <c r="B1044" s="1">
        <f>'ScienceDirect - Initial'!B1047</f>
        <v>2020</v>
      </c>
      <c r="C1044" s="1" t="str">
        <f>'ScienceDirect - Initial'!C1047</f>
        <v>McDougall, Walter A.</v>
      </c>
      <c r="D1044" s="1" t="str">
        <f>'ScienceDirect - Initial'!D1047</f>
        <v>The Myth of the Secular: Religion, War, and Politics in the Twentieth Century</v>
      </c>
      <c r="E1044" s="1" t="str">
        <f>'ScienceDirect - Initial'!E1047</f>
        <v>Orbis</v>
      </c>
      <c r="F1044" s="1">
        <f>'ScienceDirect - Initial'!F1047</f>
        <v>0</v>
      </c>
      <c r="H1044" s="1">
        <v>0</v>
      </c>
      <c r="I1044" s="1">
        <v>0</v>
      </c>
      <c r="J1044" t="b">
        <f t="shared" si="16"/>
        <v>1</v>
      </c>
      <c r="K1044" t="e">
        <f t="array" ref="K1044">INDEX($A$7:$F$3066,SMALL(IF(COUNTIF($L$5,$H$7:$H$3066)*COUNTIF($L$5,$I$7:$I$3066),MATCH(ROW($A$7:$A$3066),ROW($A$7:$A$3066)),""),ROWS($B$1:B1038)),COLUMNS($A$1:B1040))</f>
        <v>#NUM!</v>
      </c>
      <c r="L1044" t="e">
        <f t="array" ref="L1044">INDEX($A$7:$F$3066,SMALL(IF(COUNTIF($L$5,$H$7:$H$3066)*COUNTIF($L$5,$I$7:$I$3066),MATCH(ROW($A$7:$A$3066),ROW($A$7:$A$3066)),""),ROWS($B$1:C1038)),COLUMNS($A$1:C1040))</f>
        <v>#NUM!</v>
      </c>
      <c r="M1044" t="e">
        <f t="array" ref="M1044">INDEX($A$7:$F$3066,SMALL(IF(COUNTIF($L$5,$H$7:$H$3066)*COUNTIF($L$5,$I$7:$I$3066),MATCH(ROW($A$7:$A$3066),ROW($A$7:$A$3066)),""),ROWS($B$1:D1038)),COLUMNS($A$1:D1040))</f>
        <v>#NUM!</v>
      </c>
      <c r="N1044" t="e">
        <f t="array" ref="N1044">INDEX($A$7:$F$3066,SMALL(IF(COUNTIF($L$5,$H$7:$H$3066)*COUNTIF($L$5,$I$7:$I$3066),MATCH(ROW($A$7:$A$3066),ROW($A$7:$A$3066)),""),ROWS($B$1:E1038)),COLUMNS($A$1:E1040))</f>
        <v>#NUM!</v>
      </c>
      <c r="O1044" t="e">
        <f t="array" ref="O1044">INDEX($A$7:$F$3066,SMALL(IF(COUNTIF($L$5,$H$7:$H$3066)*COUNTIF($L$5,$I$7:$I$3066),MATCH(ROW($A$7:$A$3066),ROW($A$7:$A$3066)),""),ROWS($B$1:F1038)),COLUMNS($A$1:F1040))</f>
        <v>#NUM!</v>
      </c>
    </row>
    <row r="1045" spans="1:15">
      <c r="A1045" s="1">
        <f>'ScienceDirect - Initial'!A1048</f>
        <v>0</v>
      </c>
      <c r="B1045" s="1">
        <f>'ScienceDirect - Initial'!B1048</f>
        <v>1994</v>
      </c>
      <c r="C1045" s="1" t="str">
        <f>'ScienceDirect - Initial'!C1048</f>
        <v>Witkin, Jeffrey M.</v>
      </c>
      <c r="D1045" s="1" t="str">
        <f>'ScienceDirect - Initial'!D1048</f>
        <v>Pharmacotherapy of cocaine abuse: Preclinical development</v>
      </c>
      <c r="E1045" s="1" t="str">
        <f>'ScienceDirect - Initial'!E1048</f>
        <v>Neuroscience &amp; Biobehavioral Reviews</v>
      </c>
      <c r="F1045" s="1">
        <f>'ScienceDirect - Initial'!F1048</f>
        <v>0</v>
      </c>
      <c r="H1045" s="1">
        <v>0</v>
      </c>
      <c r="I1045" s="1">
        <v>0</v>
      </c>
      <c r="J1045" t="b">
        <f t="shared" si="16"/>
        <v>1</v>
      </c>
      <c r="K1045" t="e">
        <f t="array" ref="K1045">INDEX($A$7:$F$3066,SMALL(IF(COUNTIF($L$5,$H$7:$H$3066)*COUNTIF($L$5,$I$7:$I$3066),MATCH(ROW($A$7:$A$3066),ROW($A$7:$A$3066)),""),ROWS($B$1:B1039)),COLUMNS($A$1:B1041))</f>
        <v>#NUM!</v>
      </c>
      <c r="L1045" t="e">
        <f t="array" ref="L1045">INDEX($A$7:$F$3066,SMALL(IF(COUNTIF($L$5,$H$7:$H$3066)*COUNTIF($L$5,$I$7:$I$3066),MATCH(ROW($A$7:$A$3066),ROW($A$7:$A$3066)),""),ROWS($B$1:C1039)),COLUMNS($A$1:C1041))</f>
        <v>#NUM!</v>
      </c>
      <c r="M1045" t="e">
        <f t="array" ref="M1045">INDEX($A$7:$F$3066,SMALL(IF(COUNTIF($L$5,$H$7:$H$3066)*COUNTIF($L$5,$I$7:$I$3066),MATCH(ROW($A$7:$A$3066),ROW($A$7:$A$3066)),""),ROWS($B$1:D1039)),COLUMNS($A$1:D1041))</f>
        <v>#NUM!</v>
      </c>
      <c r="N1045" t="e">
        <f t="array" ref="N1045">INDEX($A$7:$F$3066,SMALL(IF(COUNTIF($L$5,$H$7:$H$3066)*COUNTIF($L$5,$I$7:$I$3066),MATCH(ROW($A$7:$A$3066),ROW($A$7:$A$3066)),""),ROWS($B$1:E1039)),COLUMNS($A$1:E1041))</f>
        <v>#NUM!</v>
      </c>
      <c r="O1045" t="e">
        <f t="array" ref="O1045">INDEX($A$7:$F$3066,SMALL(IF(COUNTIF($L$5,$H$7:$H$3066)*COUNTIF($L$5,$I$7:$I$3066),MATCH(ROW($A$7:$A$3066),ROW($A$7:$A$3066)),""),ROWS($B$1:F1039)),COLUMNS($A$1:F1041))</f>
        <v>#NUM!</v>
      </c>
    </row>
    <row r="1046" spans="1:15">
      <c r="A1046" s="1">
        <f>'ScienceDirect - Initial'!A1049</f>
        <v>0</v>
      </c>
      <c r="B1046" s="1">
        <f>'ScienceDirect - Initial'!B1049</f>
        <v>2013</v>
      </c>
      <c r="C1046" s="1" t="str">
        <f>'ScienceDirect - Initial'!C1049</f>
        <v>De Leon, Lauren M.; Watson, James B.; Kelly, Colleen R.</v>
      </c>
      <c r="D1046" s="1" t="str">
        <f>'ScienceDirect - Initial'!D1049</f>
        <v>Transient Flare of Ulcerative Colitis After Fecal Microbiota Transplantation for Recurrent Clostridium difficile Infection</v>
      </c>
      <c r="E1046" s="1" t="str">
        <f>'ScienceDirect - Initial'!E1049</f>
        <v>Clinical Gastroenterology and Hepatology</v>
      </c>
      <c r="F1046" s="1">
        <f>'ScienceDirect - Initial'!F1049</f>
        <v>0</v>
      </c>
      <c r="H1046" s="1">
        <v>0</v>
      </c>
      <c r="I1046" s="1">
        <v>0</v>
      </c>
      <c r="J1046" t="b">
        <f t="shared" si="16"/>
        <v>1</v>
      </c>
      <c r="K1046" t="e">
        <f t="array" ref="K1046">INDEX($A$7:$F$3066,SMALL(IF(COUNTIF($L$5,$H$7:$H$3066)*COUNTIF($L$5,$I$7:$I$3066),MATCH(ROW($A$7:$A$3066),ROW($A$7:$A$3066)),""),ROWS($B$1:B1040)),COLUMNS($A$1:B1042))</f>
        <v>#NUM!</v>
      </c>
      <c r="L1046" t="e">
        <f t="array" ref="L1046">INDEX($A$7:$F$3066,SMALL(IF(COUNTIF($L$5,$H$7:$H$3066)*COUNTIF($L$5,$I$7:$I$3066),MATCH(ROW($A$7:$A$3066),ROW($A$7:$A$3066)),""),ROWS($B$1:C1040)),COLUMNS($A$1:C1042))</f>
        <v>#NUM!</v>
      </c>
      <c r="M1046" t="e">
        <f t="array" ref="M1046">INDEX($A$7:$F$3066,SMALL(IF(COUNTIF($L$5,$H$7:$H$3066)*COUNTIF($L$5,$I$7:$I$3066),MATCH(ROW($A$7:$A$3066),ROW($A$7:$A$3066)),""),ROWS($B$1:D1040)),COLUMNS($A$1:D1042))</f>
        <v>#NUM!</v>
      </c>
      <c r="N1046" t="e">
        <f t="array" ref="N1046">INDEX($A$7:$F$3066,SMALL(IF(COUNTIF($L$5,$H$7:$H$3066)*COUNTIF($L$5,$I$7:$I$3066),MATCH(ROW($A$7:$A$3066),ROW($A$7:$A$3066)),""),ROWS($B$1:E1040)),COLUMNS($A$1:E1042))</f>
        <v>#NUM!</v>
      </c>
      <c r="O1046" t="e">
        <f t="array" ref="O1046">INDEX($A$7:$F$3066,SMALL(IF(COUNTIF($L$5,$H$7:$H$3066)*COUNTIF($L$5,$I$7:$I$3066),MATCH(ROW($A$7:$A$3066),ROW($A$7:$A$3066)),""),ROWS($B$1:F1040)),COLUMNS($A$1:F1042))</f>
        <v>#NUM!</v>
      </c>
    </row>
    <row r="1047" spans="1:15">
      <c r="A1047" s="1">
        <f>'ScienceDirect - Initial'!A1050</f>
        <v>0</v>
      </c>
      <c r="B1047" s="1">
        <f>'ScienceDirect - Initial'!B1050</f>
        <v>2016</v>
      </c>
      <c r="C1047" s="1" t="str">
        <f>'ScienceDirect - Initial'!C1050</f>
        <v>Walker, Nykia D.; Patel, Jimmy; Munoz, Jessian L.; Hu, Madeleine; Guiro, Khadidiatou; Sinha, Garima; Rameshwar, Pranela</v>
      </c>
      <c r="D1047" s="1" t="str">
        <f>'ScienceDirect - Initial'!D1050</f>
        <v>The bone marrow niche in support of breast cancer dormancy</v>
      </c>
      <c r="E1047" s="1" t="str">
        <f>'ScienceDirect - Initial'!E1050</f>
        <v>Cancer Letters</v>
      </c>
      <c r="F1047" s="1">
        <f>'ScienceDirect - Initial'!F1050</f>
        <v>0</v>
      </c>
      <c r="H1047" s="1">
        <v>0</v>
      </c>
      <c r="I1047" s="1">
        <v>0</v>
      </c>
      <c r="J1047" t="b">
        <f t="shared" si="16"/>
        <v>1</v>
      </c>
      <c r="K1047" t="e">
        <f t="array" ref="K1047">INDEX($A$7:$F$3066,SMALL(IF(COUNTIF($L$5,$H$7:$H$3066)*COUNTIF($L$5,$I$7:$I$3066),MATCH(ROW($A$7:$A$3066),ROW($A$7:$A$3066)),""),ROWS($B$1:B1041)),COLUMNS($A$1:B1043))</f>
        <v>#NUM!</v>
      </c>
      <c r="L1047" t="e">
        <f t="array" ref="L1047">INDEX($A$7:$F$3066,SMALL(IF(COUNTIF($L$5,$H$7:$H$3066)*COUNTIF($L$5,$I$7:$I$3066),MATCH(ROW($A$7:$A$3066),ROW($A$7:$A$3066)),""),ROWS($B$1:C1041)),COLUMNS($A$1:C1043))</f>
        <v>#NUM!</v>
      </c>
      <c r="M1047" t="e">
        <f t="array" ref="M1047">INDEX($A$7:$F$3066,SMALL(IF(COUNTIF($L$5,$H$7:$H$3066)*COUNTIF($L$5,$I$7:$I$3066),MATCH(ROW($A$7:$A$3066),ROW($A$7:$A$3066)),""),ROWS($B$1:D1041)),COLUMNS($A$1:D1043))</f>
        <v>#NUM!</v>
      </c>
      <c r="N1047" t="e">
        <f t="array" ref="N1047">INDEX($A$7:$F$3066,SMALL(IF(COUNTIF($L$5,$H$7:$H$3066)*COUNTIF($L$5,$I$7:$I$3066),MATCH(ROW($A$7:$A$3066),ROW($A$7:$A$3066)),""),ROWS($B$1:E1041)),COLUMNS($A$1:E1043))</f>
        <v>#NUM!</v>
      </c>
      <c r="O1047" t="e">
        <f t="array" ref="O1047">INDEX($A$7:$F$3066,SMALL(IF(COUNTIF($L$5,$H$7:$H$3066)*COUNTIF($L$5,$I$7:$I$3066),MATCH(ROW($A$7:$A$3066),ROW($A$7:$A$3066)),""),ROWS($B$1:F1041)),COLUMNS($A$1:F1043))</f>
        <v>#NUM!</v>
      </c>
    </row>
    <row r="1048" spans="1:15">
      <c r="A1048" s="1">
        <f>'ScienceDirect - Initial'!A1051</f>
        <v>0</v>
      </c>
      <c r="B1048" s="1">
        <f>'ScienceDirect - Initial'!B1051</f>
        <v>2019</v>
      </c>
      <c r="C1048" s="1" t="str">
        <f>'ScienceDirect - Initial'!C1051</f>
        <v>Aprile, Maria Carmela; Chiarini, Bruno; Marzano, Elisabetta</v>
      </c>
      <c r="D1048" s="1" t="str">
        <f>'ScienceDirect - Initial'!D1051</f>
        <v>Land use and decentralized government: A strategic approach for playing a short-sighted equilibrium</v>
      </c>
      <c r="E1048" s="1" t="str">
        <f>'ScienceDirect - Initial'!E1051</f>
        <v>Land Use Policy</v>
      </c>
      <c r="F1048" s="1">
        <f>'ScienceDirect - Initial'!F1051</f>
        <v>0</v>
      </c>
      <c r="H1048" s="1">
        <v>0</v>
      </c>
      <c r="I1048" s="1">
        <v>0</v>
      </c>
      <c r="J1048" t="b">
        <f t="shared" si="16"/>
        <v>1</v>
      </c>
      <c r="K1048" t="e">
        <f t="array" ref="K1048">INDEX($A$7:$F$3066,SMALL(IF(COUNTIF($L$5,$H$7:$H$3066)*COUNTIF($L$5,$I$7:$I$3066),MATCH(ROW($A$7:$A$3066),ROW($A$7:$A$3066)),""),ROWS($B$1:B1042)),COLUMNS($A$1:B1044))</f>
        <v>#NUM!</v>
      </c>
      <c r="L1048" t="e">
        <f t="array" ref="L1048">INDEX($A$7:$F$3066,SMALL(IF(COUNTIF($L$5,$H$7:$H$3066)*COUNTIF($L$5,$I$7:$I$3066),MATCH(ROW($A$7:$A$3066),ROW($A$7:$A$3066)),""),ROWS($B$1:C1042)),COLUMNS($A$1:C1044))</f>
        <v>#NUM!</v>
      </c>
      <c r="M1048" t="e">
        <f t="array" ref="M1048">INDEX($A$7:$F$3066,SMALL(IF(COUNTIF($L$5,$H$7:$H$3066)*COUNTIF($L$5,$I$7:$I$3066),MATCH(ROW($A$7:$A$3066),ROW($A$7:$A$3066)),""),ROWS($B$1:D1042)),COLUMNS($A$1:D1044))</f>
        <v>#NUM!</v>
      </c>
      <c r="N1048" t="e">
        <f t="array" ref="N1048">INDEX($A$7:$F$3066,SMALL(IF(COUNTIF($L$5,$H$7:$H$3066)*COUNTIF($L$5,$I$7:$I$3066),MATCH(ROW($A$7:$A$3066),ROW($A$7:$A$3066)),""),ROWS($B$1:E1042)),COLUMNS($A$1:E1044))</f>
        <v>#NUM!</v>
      </c>
      <c r="O1048" t="e">
        <f t="array" ref="O1048">INDEX($A$7:$F$3066,SMALL(IF(COUNTIF($L$5,$H$7:$H$3066)*COUNTIF($L$5,$I$7:$I$3066),MATCH(ROW($A$7:$A$3066),ROW($A$7:$A$3066)),""),ROWS($B$1:F1042)),COLUMNS($A$1:F1044))</f>
        <v>#NUM!</v>
      </c>
    </row>
    <row r="1049" spans="1:15">
      <c r="A1049" s="1">
        <f>'ScienceDirect - Initial'!A1052</f>
        <v>0</v>
      </c>
      <c r="B1049" s="1">
        <f>'ScienceDirect - Initial'!B1052</f>
        <v>2004</v>
      </c>
      <c r="C1049" s="1" t="str">
        <f>'ScienceDirect - Initial'!C1052</f>
        <v>Ward, Tony; Day, Andrew; Howells, Kevin; Birgden, Astrid</v>
      </c>
      <c r="D1049" s="1" t="str">
        <f>'ScienceDirect - Initial'!D1052</f>
        <v>The multifactor offender readiness model</v>
      </c>
      <c r="E1049" s="1" t="str">
        <f>'ScienceDirect - Initial'!E1052</f>
        <v>Aggression and Violent Behavior</v>
      </c>
      <c r="F1049" s="1">
        <f>'ScienceDirect - Initial'!F1052</f>
        <v>0</v>
      </c>
      <c r="H1049" s="1">
        <v>0</v>
      </c>
      <c r="I1049" s="1">
        <v>0</v>
      </c>
      <c r="J1049" t="b">
        <f t="shared" si="16"/>
        <v>1</v>
      </c>
      <c r="K1049" t="e">
        <f t="array" ref="K1049">INDEX($A$7:$F$3066,SMALL(IF(COUNTIF($L$5,$H$7:$H$3066)*COUNTIF($L$5,$I$7:$I$3066),MATCH(ROW($A$7:$A$3066),ROW($A$7:$A$3066)),""),ROWS($B$1:B1043)),COLUMNS($A$1:B1045))</f>
        <v>#NUM!</v>
      </c>
      <c r="L1049" t="e">
        <f t="array" ref="L1049">INDEX($A$7:$F$3066,SMALL(IF(COUNTIF($L$5,$H$7:$H$3066)*COUNTIF($L$5,$I$7:$I$3066),MATCH(ROW($A$7:$A$3066),ROW($A$7:$A$3066)),""),ROWS($B$1:C1043)),COLUMNS($A$1:C1045))</f>
        <v>#NUM!</v>
      </c>
      <c r="M1049" t="e">
        <f t="array" ref="M1049">INDEX($A$7:$F$3066,SMALL(IF(COUNTIF($L$5,$H$7:$H$3066)*COUNTIF($L$5,$I$7:$I$3066),MATCH(ROW($A$7:$A$3066),ROW($A$7:$A$3066)),""),ROWS($B$1:D1043)),COLUMNS($A$1:D1045))</f>
        <v>#NUM!</v>
      </c>
      <c r="N1049" t="e">
        <f t="array" ref="N1049">INDEX($A$7:$F$3066,SMALL(IF(COUNTIF($L$5,$H$7:$H$3066)*COUNTIF($L$5,$I$7:$I$3066),MATCH(ROW($A$7:$A$3066),ROW($A$7:$A$3066)),""),ROWS($B$1:E1043)),COLUMNS($A$1:E1045))</f>
        <v>#NUM!</v>
      </c>
      <c r="O1049" t="e">
        <f t="array" ref="O1049">INDEX($A$7:$F$3066,SMALL(IF(COUNTIF($L$5,$H$7:$H$3066)*COUNTIF($L$5,$I$7:$I$3066),MATCH(ROW($A$7:$A$3066),ROW($A$7:$A$3066)),""),ROWS($B$1:F1043)),COLUMNS($A$1:F1045))</f>
        <v>#NUM!</v>
      </c>
    </row>
    <row r="1050" spans="1:15">
      <c r="A1050" s="1">
        <f>'ScienceDirect - Initial'!A1053</f>
        <v>0</v>
      </c>
      <c r="B1050" s="1">
        <f>'ScienceDirect - Initial'!B1053</f>
        <v>2017</v>
      </c>
      <c r="C1050" s="1" t="str">
        <f>'ScienceDirect - Initial'!C1053</f>
        <v>Hong, Xiaodong; Reynolds, Carolyn A.; Doyle, James D.; May, Paul; O’Neill, Larry</v>
      </c>
      <c r="D1050" s="1" t="str">
        <f>'ScienceDirect - Initial'!D1053</f>
        <v>Assessment of upper-ocean variability and the Madden-Julian Oscillation in extended-range air-ocean coupled mesoscale simulations</v>
      </c>
      <c r="E1050" s="1" t="str">
        <f>'ScienceDirect - Initial'!E1053</f>
        <v>Dynamics of Atmospheres and Oceans</v>
      </c>
      <c r="F1050" s="1">
        <f>'ScienceDirect - Initial'!F1053</f>
        <v>0</v>
      </c>
      <c r="H1050" s="1">
        <v>0</v>
      </c>
      <c r="I1050" s="1">
        <v>0</v>
      </c>
      <c r="J1050" t="b">
        <f t="shared" si="16"/>
        <v>1</v>
      </c>
      <c r="K1050" t="e">
        <f t="array" ref="K1050">INDEX($A$7:$F$3066,SMALL(IF(COUNTIF($L$5,$H$7:$H$3066)*COUNTIF($L$5,$I$7:$I$3066),MATCH(ROW($A$7:$A$3066),ROW($A$7:$A$3066)),""),ROWS($B$1:B1044)),COLUMNS($A$1:B1046))</f>
        <v>#NUM!</v>
      </c>
      <c r="L1050" t="e">
        <f t="array" ref="L1050">INDEX($A$7:$F$3066,SMALL(IF(COUNTIF($L$5,$H$7:$H$3066)*COUNTIF($L$5,$I$7:$I$3066),MATCH(ROW($A$7:$A$3066),ROW($A$7:$A$3066)),""),ROWS($B$1:C1044)),COLUMNS($A$1:C1046))</f>
        <v>#NUM!</v>
      </c>
      <c r="M1050" t="e">
        <f t="array" ref="M1050">INDEX($A$7:$F$3066,SMALL(IF(COUNTIF($L$5,$H$7:$H$3066)*COUNTIF($L$5,$I$7:$I$3066),MATCH(ROW($A$7:$A$3066),ROW($A$7:$A$3066)),""),ROWS($B$1:D1044)),COLUMNS($A$1:D1046))</f>
        <v>#NUM!</v>
      </c>
      <c r="N1050" t="e">
        <f t="array" ref="N1050">INDEX($A$7:$F$3066,SMALL(IF(COUNTIF($L$5,$H$7:$H$3066)*COUNTIF($L$5,$I$7:$I$3066),MATCH(ROW($A$7:$A$3066),ROW($A$7:$A$3066)),""),ROWS($B$1:E1044)),COLUMNS($A$1:E1046))</f>
        <v>#NUM!</v>
      </c>
      <c r="O1050" t="e">
        <f t="array" ref="O1050">INDEX($A$7:$F$3066,SMALL(IF(COUNTIF($L$5,$H$7:$H$3066)*COUNTIF($L$5,$I$7:$I$3066),MATCH(ROW($A$7:$A$3066),ROW($A$7:$A$3066)),""),ROWS($B$1:F1044)),COLUMNS($A$1:F1046))</f>
        <v>#NUM!</v>
      </c>
    </row>
    <row r="1051" spans="1:15">
      <c r="A1051" s="1">
        <f>'ScienceDirect - Initial'!A1054</f>
        <v>0</v>
      </c>
      <c r="B1051" s="1">
        <f>'ScienceDirect - Initial'!B1054</f>
        <v>2017</v>
      </c>
      <c r="C1051" s="1" t="str">
        <f>'ScienceDirect - Initial'!C1054</f>
        <v>Showler, Adrienne J.; Boggild, Andrea K.</v>
      </c>
      <c r="D1051" s="1" t="str">
        <f>'ScienceDirect - Initial'!D1054</f>
        <v>Protozoan Diseases: Leishmaniasis</v>
      </c>
      <c r="E1051" s="1" t="str">
        <f>'ScienceDirect - Initial'!E1054</f>
        <v>International Encyclopedia of Public Health (Second Edition)</v>
      </c>
      <c r="F1051" s="1" t="str">
        <f>'ScienceDirect - Initial'!F1054</f>
        <v>978-0-12-803708-9</v>
      </c>
      <c r="H1051" s="1">
        <v>0</v>
      </c>
      <c r="I1051" s="1">
        <v>0</v>
      </c>
      <c r="J1051" t="b">
        <f t="shared" si="16"/>
        <v>1</v>
      </c>
      <c r="K1051" t="e">
        <f t="array" ref="K1051">INDEX($A$7:$F$3066,SMALL(IF(COUNTIF($L$5,$H$7:$H$3066)*COUNTIF($L$5,$I$7:$I$3066),MATCH(ROW($A$7:$A$3066),ROW($A$7:$A$3066)),""),ROWS($B$1:B1045)),COLUMNS($A$1:B1047))</f>
        <v>#NUM!</v>
      </c>
      <c r="L1051" t="e">
        <f t="array" ref="L1051">INDEX($A$7:$F$3066,SMALL(IF(COUNTIF($L$5,$H$7:$H$3066)*COUNTIF($L$5,$I$7:$I$3066),MATCH(ROW($A$7:$A$3066),ROW($A$7:$A$3066)),""),ROWS($B$1:C1045)),COLUMNS($A$1:C1047))</f>
        <v>#NUM!</v>
      </c>
      <c r="M1051" t="e">
        <f t="array" ref="M1051">INDEX($A$7:$F$3066,SMALL(IF(COUNTIF($L$5,$H$7:$H$3066)*COUNTIF($L$5,$I$7:$I$3066),MATCH(ROW($A$7:$A$3066),ROW($A$7:$A$3066)),""),ROWS($B$1:D1045)),COLUMNS($A$1:D1047))</f>
        <v>#NUM!</v>
      </c>
      <c r="N1051" t="e">
        <f t="array" ref="N1051">INDEX($A$7:$F$3066,SMALL(IF(COUNTIF($L$5,$H$7:$H$3066)*COUNTIF($L$5,$I$7:$I$3066),MATCH(ROW($A$7:$A$3066),ROW($A$7:$A$3066)),""),ROWS($B$1:E1045)),COLUMNS($A$1:E1047))</f>
        <v>#NUM!</v>
      </c>
      <c r="O1051" t="e">
        <f t="array" ref="O1051">INDEX($A$7:$F$3066,SMALL(IF(COUNTIF($L$5,$H$7:$H$3066)*COUNTIF($L$5,$I$7:$I$3066),MATCH(ROW($A$7:$A$3066),ROW($A$7:$A$3066)),""),ROWS($B$1:F1045)),COLUMNS($A$1:F1047))</f>
        <v>#NUM!</v>
      </c>
    </row>
    <row r="1052" spans="1:15">
      <c r="A1052" s="1">
        <f>'ScienceDirect - Initial'!A1055</f>
        <v>0</v>
      </c>
      <c r="B1052" s="1">
        <f>'ScienceDirect - Initial'!B1055</f>
        <v>2017</v>
      </c>
      <c r="C1052" s="1" t="str">
        <f>'ScienceDirect - Initial'!C1055</f>
        <v>Aberle, D.R.</v>
      </c>
      <c r="D1052" s="1" t="str">
        <f>'ScienceDirect - Initial'!D1055</f>
        <v>Implementing lung cancer screening: the US experience</v>
      </c>
      <c r="E1052" s="1" t="str">
        <f>'ScienceDirect - Initial'!E1055</f>
        <v>Clinical Radiology</v>
      </c>
      <c r="F1052" s="1">
        <f>'ScienceDirect - Initial'!F1055</f>
        <v>0</v>
      </c>
      <c r="H1052" s="1">
        <v>0</v>
      </c>
      <c r="I1052" s="1">
        <v>0</v>
      </c>
      <c r="J1052" t="b">
        <f t="shared" si="16"/>
        <v>1</v>
      </c>
      <c r="K1052" t="e">
        <f t="array" ref="K1052">INDEX($A$7:$F$3066,SMALL(IF(COUNTIF($L$5,$H$7:$H$3066)*COUNTIF($L$5,$I$7:$I$3066),MATCH(ROW($A$7:$A$3066),ROW($A$7:$A$3066)),""),ROWS($B$1:B1046)),COLUMNS($A$1:B1048))</f>
        <v>#NUM!</v>
      </c>
      <c r="L1052" t="e">
        <f t="array" ref="L1052">INDEX($A$7:$F$3066,SMALL(IF(COUNTIF($L$5,$H$7:$H$3066)*COUNTIF($L$5,$I$7:$I$3066),MATCH(ROW($A$7:$A$3066),ROW($A$7:$A$3066)),""),ROWS($B$1:C1046)),COLUMNS($A$1:C1048))</f>
        <v>#NUM!</v>
      </c>
      <c r="M1052" t="e">
        <f t="array" ref="M1052">INDEX($A$7:$F$3066,SMALL(IF(COUNTIF($L$5,$H$7:$H$3066)*COUNTIF($L$5,$I$7:$I$3066),MATCH(ROW($A$7:$A$3066),ROW($A$7:$A$3066)),""),ROWS($B$1:D1046)),COLUMNS($A$1:D1048))</f>
        <v>#NUM!</v>
      </c>
      <c r="N1052" t="e">
        <f t="array" ref="N1052">INDEX($A$7:$F$3066,SMALL(IF(COUNTIF($L$5,$H$7:$H$3066)*COUNTIF($L$5,$I$7:$I$3066),MATCH(ROW($A$7:$A$3066),ROW($A$7:$A$3066)),""),ROWS($B$1:E1046)),COLUMNS($A$1:E1048))</f>
        <v>#NUM!</v>
      </c>
      <c r="O1052" t="e">
        <f t="array" ref="O1052">INDEX($A$7:$F$3066,SMALL(IF(COUNTIF($L$5,$H$7:$H$3066)*COUNTIF($L$5,$I$7:$I$3066),MATCH(ROW($A$7:$A$3066),ROW($A$7:$A$3066)),""),ROWS($B$1:F1046)),COLUMNS($A$1:F1048))</f>
        <v>#NUM!</v>
      </c>
    </row>
    <row r="1053" spans="1:15">
      <c r="A1053" s="1">
        <f>'ScienceDirect - Initial'!A1056</f>
        <v>0</v>
      </c>
      <c r="B1053" s="1">
        <f>'ScienceDirect - Initial'!B1056</f>
        <v>2007</v>
      </c>
      <c r="C1053" s="1" t="str">
        <f>'ScienceDirect - Initial'!C1056</f>
        <v>Michor, Franziska</v>
      </c>
      <c r="D1053" s="1" t="str">
        <f>'ScienceDirect - Initial'!D1056</f>
        <v>Quantitative approaches to analyzing imatinib-treated chronic myeloid leukemia</v>
      </c>
      <c r="E1053" s="1" t="str">
        <f>'ScienceDirect - Initial'!E1056</f>
        <v>Trends in Pharmacological Sciences</v>
      </c>
      <c r="F1053" s="1">
        <f>'ScienceDirect - Initial'!F1056</f>
        <v>0</v>
      </c>
      <c r="H1053" s="1">
        <v>0</v>
      </c>
      <c r="I1053" s="1">
        <v>0</v>
      </c>
      <c r="J1053" t="b">
        <f t="shared" si="16"/>
        <v>1</v>
      </c>
      <c r="K1053" t="e">
        <f t="array" ref="K1053">INDEX($A$7:$F$3066,SMALL(IF(COUNTIF($L$5,$H$7:$H$3066)*COUNTIF($L$5,$I$7:$I$3066),MATCH(ROW($A$7:$A$3066),ROW($A$7:$A$3066)),""),ROWS($B$1:B1047)),COLUMNS($A$1:B1049))</f>
        <v>#NUM!</v>
      </c>
      <c r="L1053" t="e">
        <f t="array" ref="L1053">INDEX($A$7:$F$3066,SMALL(IF(COUNTIF($L$5,$H$7:$H$3066)*COUNTIF($L$5,$I$7:$I$3066),MATCH(ROW($A$7:$A$3066),ROW($A$7:$A$3066)),""),ROWS($B$1:C1047)),COLUMNS($A$1:C1049))</f>
        <v>#NUM!</v>
      </c>
      <c r="M1053" t="e">
        <f t="array" ref="M1053">INDEX($A$7:$F$3066,SMALL(IF(COUNTIF($L$5,$H$7:$H$3066)*COUNTIF($L$5,$I$7:$I$3066),MATCH(ROW($A$7:$A$3066),ROW($A$7:$A$3066)),""),ROWS($B$1:D1047)),COLUMNS($A$1:D1049))</f>
        <v>#NUM!</v>
      </c>
      <c r="N1053" t="e">
        <f t="array" ref="N1053">INDEX($A$7:$F$3066,SMALL(IF(COUNTIF($L$5,$H$7:$H$3066)*COUNTIF($L$5,$I$7:$I$3066),MATCH(ROW($A$7:$A$3066),ROW($A$7:$A$3066)),""),ROWS($B$1:E1047)),COLUMNS($A$1:E1049))</f>
        <v>#NUM!</v>
      </c>
      <c r="O1053" t="e">
        <f t="array" ref="O1053">INDEX($A$7:$F$3066,SMALL(IF(COUNTIF($L$5,$H$7:$H$3066)*COUNTIF($L$5,$I$7:$I$3066),MATCH(ROW($A$7:$A$3066),ROW($A$7:$A$3066)),""),ROWS($B$1:F1047)),COLUMNS($A$1:F1049))</f>
        <v>#NUM!</v>
      </c>
    </row>
    <row r="1054" spans="1:15">
      <c r="A1054" s="1">
        <f>'ScienceDirect - Initial'!A1057</f>
        <v>0</v>
      </c>
      <c r="B1054" s="1">
        <f>'ScienceDirect - Initial'!B1057</f>
        <v>2013</v>
      </c>
      <c r="C1054" s="1" t="str">
        <f>'ScienceDirect - Initial'!C1057</f>
        <v>Lutambi, Angelina Mageni; Penny, Melissa A.; Smith, Thomas; Chitnis, Nakul</v>
      </c>
      <c r="D1054" s="1" t="str">
        <f>'ScienceDirect - Initial'!D1057</f>
        <v>Mathematical modelling of mosquito dispersal in a heterogeneous environment</v>
      </c>
      <c r="E1054" s="1" t="str">
        <f>'ScienceDirect - Initial'!E1057</f>
        <v>Mathematical Biosciences</v>
      </c>
      <c r="F1054" s="1">
        <f>'ScienceDirect - Initial'!F1057</f>
        <v>0</v>
      </c>
      <c r="H1054" s="1">
        <v>0</v>
      </c>
      <c r="I1054" s="1">
        <v>0</v>
      </c>
      <c r="J1054" t="b">
        <f t="shared" si="16"/>
        <v>1</v>
      </c>
      <c r="K1054" t="e">
        <f t="array" ref="K1054">INDEX($A$7:$F$3066,SMALL(IF(COUNTIF($L$5,$H$7:$H$3066)*COUNTIF($L$5,$I$7:$I$3066),MATCH(ROW($A$7:$A$3066),ROW($A$7:$A$3066)),""),ROWS($B$1:B1048)),COLUMNS($A$1:B1050))</f>
        <v>#NUM!</v>
      </c>
      <c r="L1054" t="e">
        <f t="array" ref="L1054">INDEX($A$7:$F$3066,SMALL(IF(COUNTIF($L$5,$H$7:$H$3066)*COUNTIF($L$5,$I$7:$I$3066),MATCH(ROW($A$7:$A$3066),ROW($A$7:$A$3066)),""),ROWS($B$1:C1048)),COLUMNS($A$1:C1050))</f>
        <v>#NUM!</v>
      </c>
      <c r="M1054" t="e">
        <f t="array" ref="M1054">INDEX($A$7:$F$3066,SMALL(IF(COUNTIF($L$5,$H$7:$H$3066)*COUNTIF($L$5,$I$7:$I$3066),MATCH(ROW($A$7:$A$3066),ROW($A$7:$A$3066)),""),ROWS($B$1:D1048)),COLUMNS($A$1:D1050))</f>
        <v>#NUM!</v>
      </c>
      <c r="N1054" t="e">
        <f t="array" ref="N1054">INDEX($A$7:$F$3066,SMALL(IF(COUNTIF($L$5,$H$7:$H$3066)*COUNTIF($L$5,$I$7:$I$3066),MATCH(ROW($A$7:$A$3066),ROW($A$7:$A$3066)),""),ROWS($B$1:E1048)),COLUMNS($A$1:E1050))</f>
        <v>#NUM!</v>
      </c>
      <c r="O1054" t="e">
        <f t="array" ref="O1054">INDEX($A$7:$F$3066,SMALL(IF(COUNTIF($L$5,$H$7:$H$3066)*COUNTIF($L$5,$I$7:$I$3066),MATCH(ROW($A$7:$A$3066),ROW($A$7:$A$3066)),""),ROWS($B$1:F1048)),COLUMNS($A$1:F1050))</f>
        <v>#NUM!</v>
      </c>
    </row>
    <row r="1055" spans="1:15">
      <c r="A1055" s="1">
        <f>'ScienceDirect - Initial'!A1058</f>
        <v>0</v>
      </c>
      <c r="B1055" s="1">
        <f>'ScienceDirect - Initial'!B1058</f>
        <v>2005</v>
      </c>
      <c r="C1055" s="1" t="str">
        <f>'ScienceDirect - Initial'!C1058</f>
        <v>Cannon, Mary; Clarke, Mary Catherine</v>
      </c>
      <c r="D1055" s="1" t="str">
        <f>'ScienceDirect - Initial'!D1058</f>
        <v>Epidemiology and risk factors</v>
      </c>
      <c r="E1055" s="1" t="str">
        <f>'ScienceDirect - Initial'!E1058</f>
        <v>Schizophrenia 1</v>
      </c>
      <c r="F1055" s="1">
        <f>'ScienceDirect - Initial'!F1058</f>
        <v>0</v>
      </c>
      <c r="H1055" s="1">
        <v>0</v>
      </c>
      <c r="I1055" s="1">
        <v>0</v>
      </c>
      <c r="J1055" t="b">
        <f t="shared" si="16"/>
        <v>1</v>
      </c>
      <c r="K1055" t="e">
        <f t="array" ref="K1055">INDEX($A$7:$F$3066,SMALL(IF(COUNTIF($L$5,$H$7:$H$3066)*COUNTIF($L$5,$I$7:$I$3066),MATCH(ROW($A$7:$A$3066),ROW($A$7:$A$3066)),""),ROWS($B$1:B1049)),COLUMNS($A$1:B1051))</f>
        <v>#NUM!</v>
      </c>
      <c r="L1055" t="e">
        <f t="array" ref="L1055">INDEX($A$7:$F$3066,SMALL(IF(COUNTIF($L$5,$H$7:$H$3066)*COUNTIF($L$5,$I$7:$I$3066),MATCH(ROW($A$7:$A$3066),ROW($A$7:$A$3066)),""),ROWS($B$1:C1049)),COLUMNS($A$1:C1051))</f>
        <v>#NUM!</v>
      </c>
      <c r="M1055" t="e">
        <f t="array" ref="M1055">INDEX($A$7:$F$3066,SMALL(IF(COUNTIF($L$5,$H$7:$H$3066)*COUNTIF($L$5,$I$7:$I$3066),MATCH(ROW($A$7:$A$3066),ROW($A$7:$A$3066)),""),ROWS($B$1:D1049)),COLUMNS($A$1:D1051))</f>
        <v>#NUM!</v>
      </c>
      <c r="N1055" t="e">
        <f t="array" ref="N1055">INDEX($A$7:$F$3066,SMALL(IF(COUNTIF($L$5,$H$7:$H$3066)*COUNTIF($L$5,$I$7:$I$3066),MATCH(ROW($A$7:$A$3066),ROW($A$7:$A$3066)),""),ROWS($B$1:E1049)),COLUMNS($A$1:E1051))</f>
        <v>#NUM!</v>
      </c>
      <c r="O1055" t="e">
        <f t="array" ref="O1055">INDEX($A$7:$F$3066,SMALL(IF(COUNTIF($L$5,$H$7:$H$3066)*COUNTIF($L$5,$I$7:$I$3066),MATCH(ROW($A$7:$A$3066),ROW($A$7:$A$3066)),""),ROWS($B$1:F1049)),COLUMNS($A$1:F1051))</f>
        <v>#NUM!</v>
      </c>
    </row>
    <row r="1056" spans="1:15">
      <c r="A1056" s="1">
        <f>'ScienceDirect - Initial'!A1059</f>
        <v>0</v>
      </c>
      <c r="B1056" s="1">
        <f>'ScienceDirect - Initial'!B1059</f>
        <v>2012</v>
      </c>
      <c r="C1056" s="1" t="str">
        <f>'ScienceDirect - Initial'!C1059</f>
        <v>Fong, Daniel W.</v>
      </c>
      <c r="D1056" s="1" t="str">
        <f>'ScienceDirect - Initial'!D1059</f>
        <v>Gammarus minus: A Model System for the Study of Adaptation to the Cave Environment</v>
      </c>
      <c r="E1056" s="1" t="str">
        <f>'ScienceDirect - Initial'!E1059</f>
        <v>Encyclopedia of Caves (Second Edition)</v>
      </c>
      <c r="F1056" s="1" t="str">
        <f>'ScienceDirect - Initial'!F1059</f>
        <v>978-0-12-383832-2</v>
      </c>
      <c r="H1056" s="1">
        <v>0</v>
      </c>
      <c r="I1056" s="1">
        <v>0</v>
      </c>
      <c r="J1056" t="b">
        <f t="shared" si="16"/>
        <v>1</v>
      </c>
      <c r="K1056" t="e">
        <f t="array" ref="K1056">INDEX($A$7:$F$3066,SMALL(IF(COUNTIF($L$5,$H$7:$H$3066)*COUNTIF($L$5,$I$7:$I$3066),MATCH(ROW($A$7:$A$3066),ROW($A$7:$A$3066)),""),ROWS($B$1:B1050)),COLUMNS($A$1:B1052))</f>
        <v>#NUM!</v>
      </c>
      <c r="L1056" t="e">
        <f t="array" ref="L1056">INDEX($A$7:$F$3066,SMALL(IF(COUNTIF($L$5,$H$7:$H$3066)*COUNTIF($L$5,$I$7:$I$3066),MATCH(ROW($A$7:$A$3066),ROW($A$7:$A$3066)),""),ROWS($B$1:C1050)),COLUMNS($A$1:C1052))</f>
        <v>#NUM!</v>
      </c>
      <c r="M1056" t="e">
        <f t="array" ref="M1056">INDEX($A$7:$F$3066,SMALL(IF(COUNTIF($L$5,$H$7:$H$3066)*COUNTIF($L$5,$I$7:$I$3066),MATCH(ROW($A$7:$A$3066),ROW($A$7:$A$3066)),""),ROWS($B$1:D1050)),COLUMNS($A$1:D1052))</f>
        <v>#NUM!</v>
      </c>
      <c r="N1056" t="e">
        <f t="array" ref="N1056">INDEX($A$7:$F$3066,SMALL(IF(COUNTIF($L$5,$H$7:$H$3066)*COUNTIF($L$5,$I$7:$I$3066),MATCH(ROW($A$7:$A$3066),ROW($A$7:$A$3066)),""),ROWS($B$1:E1050)),COLUMNS($A$1:E1052))</f>
        <v>#NUM!</v>
      </c>
      <c r="O1056" t="e">
        <f t="array" ref="O1056">INDEX($A$7:$F$3066,SMALL(IF(COUNTIF($L$5,$H$7:$H$3066)*COUNTIF($L$5,$I$7:$I$3066),MATCH(ROW($A$7:$A$3066),ROW($A$7:$A$3066)),""),ROWS($B$1:F1050)),COLUMNS($A$1:F1052))</f>
        <v>#NUM!</v>
      </c>
    </row>
    <row r="1057" spans="1:15">
      <c r="A1057" s="1">
        <f>'ScienceDirect - Initial'!A1060</f>
        <v>0</v>
      </c>
      <c r="B1057" s="1">
        <f>'ScienceDirect - Initial'!B1060</f>
        <v>2012</v>
      </c>
      <c r="C1057" s="1" t="str">
        <f>'ScienceDirect - Initial'!C1060</f>
        <v>McKellar, Ryan C.; Engel, Michael S.</v>
      </c>
      <c r="D1057" s="1" t="str">
        <f>'ScienceDirect - Initial'!D1060</f>
        <v>Hymenoptera in Canadian Cretaceous amber (Insecta)</v>
      </c>
      <c r="E1057" s="1" t="str">
        <f>'ScienceDirect - Initial'!E1060</f>
        <v>Cretaceous Research</v>
      </c>
      <c r="F1057" s="1">
        <f>'ScienceDirect - Initial'!F1060</f>
        <v>0</v>
      </c>
      <c r="H1057" s="1">
        <v>0</v>
      </c>
      <c r="I1057" s="1">
        <v>0</v>
      </c>
      <c r="J1057" t="b">
        <f t="shared" si="16"/>
        <v>1</v>
      </c>
      <c r="K1057" t="e">
        <f t="array" ref="K1057">INDEX($A$7:$F$3066,SMALL(IF(COUNTIF($L$5,$H$7:$H$3066)*COUNTIF($L$5,$I$7:$I$3066),MATCH(ROW($A$7:$A$3066),ROW($A$7:$A$3066)),""),ROWS($B$1:B1051)),COLUMNS($A$1:B1053))</f>
        <v>#NUM!</v>
      </c>
      <c r="L1057" t="e">
        <f t="array" ref="L1057">INDEX($A$7:$F$3066,SMALL(IF(COUNTIF($L$5,$H$7:$H$3066)*COUNTIF($L$5,$I$7:$I$3066),MATCH(ROW($A$7:$A$3066),ROW($A$7:$A$3066)),""),ROWS($B$1:C1051)),COLUMNS($A$1:C1053))</f>
        <v>#NUM!</v>
      </c>
      <c r="M1057" t="e">
        <f t="array" ref="M1057">INDEX($A$7:$F$3066,SMALL(IF(COUNTIF($L$5,$H$7:$H$3066)*COUNTIF($L$5,$I$7:$I$3066),MATCH(ROW($A$7:$A$3066),ROW($A$7:$A$3066)),""),ROWS($B$1:D1051)),COLUMNS($A$1:D1053))</f>
        <v>#NUM!</v>
      </c>
      <c r="N1057" t="e">
        <f t="array" ref="N1057">INDEX($A$7:$F$3066,SMALL(IF(COUNTIF($L$5,$H$7:$H$3066)*COUNTIF($L$5,$I$7:$I$3066),MATCH(ROW($A$7:$A$3066),ROW($A$7:$A$3066)),""),ROWS($B$1:E1051)),COLUMNS($A$1:E1053))</f>
        <v>#NUM!</v>
      </c>
      <c r="O1057" t="e">
        <f t="array" ref="O1057">INDEX($A$7:$F$3066,SMALL(IF(COUNTIF($L$5,$H$7:$H$3066)*COUNTIF($L$5,$I$7:$I$3066),MATCH(ROW($A$7:$A$3066),ROW($A$7:$A$3066)),""),ROWS($B$1:F1051)),COLUMNS($A$1:F1053))</f>
        <v>#NUM!</v>
      </c>
    </row>
    <row r="1058" spans="1:15">
      <c r="A1058" s="1">
        <f>'ScienceDirect - Initial'!A1061</f>
        <v>0</v>
      </c>
      <c r="B1058" s="1">
        <f>'ScienceDirect - Initial'!B1061</f>
        <v>2019</v>
      </c>
      <c r="C1058" s="1" t="str">
        <f>'ScienceDirect - Initial'!C1061</f>
        <v>Berardy, Andrew; Lynch, Heidi; Wharton, Christopher</v>
      </c>
      <c r="D1058" s="1" t="str">
        <f>'ScienceDirect - Initial'!D1061</f>
        <v>Chapter 2 - Food systems: Description and trends</v>
      </c>
      <c r="E1058" s="1" t="str">
        <f>'ScienceDirect - Initial'!E1061</f>
        <v>Environmental Nutrition</v>
      </c>
      <c r="F1058" s="1" t="str">
        <f>'ScienceDirect - Initial'!F1061</f>
        <v>978-0-12-811660-9</v>
      </c>
      <c r="H1058" s="1">
        <v>0</v>
      </c>
      <c r="I1058" s="1">
        <v>0</v>
      </c>
      <c r="J1058" t="b">
        <f t="shared" si="16"/>
        <v>1</v>
      </c>
      <c r="K1058" t="e">
        <f t="array" ref="K1058">INDEX($A$7:$F$3066,SMALL(IF(COUNTIF($L$5,$H$7:$H$3066)*COUNTIF($L$5,$I$7:$I$3066),MATCH(ROW($A$7:$A$3066),ROW($A$7:$A$3066)),""),ROWS($B$1:B1052)),COLUMNS($A$1:B1054))</f>
        <v>#NUM!</v>
      </c>
      <c r="L1058" t="e">
        <f t="array" ref="L1058">INDEX($A$7:$F$3066,SMALL(IF(COUNTIF($L$5,$H$7:$H$3066)*COUNTIF($L$5,$I$7:$I$3066),MATCH(ROW($A$7:$A$3066),ROW($A$7:$A$3066)),""),ROWS($B$1:C1052)),COLUMNS($A$1:C1054))</f>
        <v>#NUM!</v>
      </c>
      <c r="M1058" t="e">
        <f t="array" ref="M1058">INDEX($A$7:$F$3066,SMALL(IF(COUNTIF($L$5,$H$7:$H$3066)*COUNTIF($L$5,$I$7:$I$3066),MATCH(ROW($A$7:$A$3066),ROW($A$7:$A$3066)),""),ROWS($B$1:D1052)),COLUMNS($A$1:D1054))</f>
        <v>#NUM!</v>
      </c>
      <c r="N1058" t="e">
        <f t="array" ref="N1058">INDEX($A$7:$F$3066,SMALL(IF(COUNTIF($L$5,$H$7:$H$3066)*COUNTIF($L$5,$I$7:$I$3066),MATCH(ROW($A$7:$A$3066),ROW($A$7:$A$3066)),""),ROWS($B$1:E1052)),COLUMNS($A$1:E1054))</f>
        <v>#NUM!</v>
      </c>
      <c r="O1058" t="e">
        <f t="array" ref="O1058">INDEX($A$7:$F$3066,SMALL(IF(COUNTIF($L$5,$H$7:$H$3066)*COUNTIF($L$5,$I$7:$I$3066),MATCH(ROW($A$7:$A$3066),ROW($A$7:$A$3066)),""),ROWS($B$1:F1052)),COLUMNS($A$1:F1054))</f>
        <v>#NUM!</v>
      </c>
    </row>
    <row r="1059" spans="1:15">
      <c r="A1059" s="1">
        <f>'ScienceDirect - Initial'!A1062</f>
        <v>0</v>
      </c>
      <c r="B1059" s="1">
        <f>'ScienceDirect - Initial'!B1062</f>
        <v>2020</v>
      </c>
      <c r="C1059" s="1" t="str">
        <f>'ScienceDirect - Initial'!C1062</f>
        <v>Sheikh‐Zeineddini, Negar; Safaroghli-azar, Ava; Salari, Sina; Bashash, Davood</v>
      </c>
      <c r="D1059" s="1" t="str">
        <f>'ScienceDirect - Initial'!D1062</f>
        <v>C-Myc inhibition sensitizes pre-B ALL cells to the anti-tumor effect of vincristine by altering apoptosis and autophagy: Proposing a probable mechanism of action for 10058-F4</v>
      </c>
      <c r="E1059" s="1" t="str">
        <f>'ScienceDirect - Initial'!E1062</f>
        <v>European Journal of Pharmacology</v>
      </c>
      <c r="F1059" s="1">
        <f>'ScienceDirect - Initial'!F1062</f>
        <v>0</v>
      </c>
      <c r="H1059" s="1">
        <v>0</v>
      </c>
      <c r="I1059" s="1">
        <v>0</v>
      </c>
      <c r="J1059" t="b">
        <f t="shared" si="16"/>
        <v>1</v>
      </c>
      <c r="K1059" t="e">
        <f t="array" ref="K1059">INDEX($A$7:$F$3066,SMALL(IF(COUNTIF($L$5,$H$7:$H$3066)*COUNTIF($L$5,$I$7:$I$3066),MATCH(ROW($A$7:$A$3066),ROW($A$7:$A$3066)),""),ROWS($B$1:B1053)),COLUMNS($A$1:B1055))</f>
        <v>#NUM!</v>
      </c>
      <c r="L1059" t="e">
        <f t="array" ref="L1059">INDEX($A$7:$F$3066,SMALL(IF(COUNTIF($L$5,$H$7:$H$3066)*COUNTIF($L$5,$I$7:$I$3066),MATCH(ROW($A$7:$A$3066),ROW($A$7:$A$3066)),""),ROWS($B$1:C1053)),COLUMNS($A$1:C1055))</f>
        <v>#NUM!</v>
      </c>
      <c r="M1059" t="e">
        <f t="array" ref="M1059">INDEX($A$7:$F$3066,SMALL(IF(COUNTIF($L$5,$H$7:$H$3066)*COUNTIF($L$5,$I$7:$I$3066),MATCH(ROW($A$7:$A$3066),ROW($A$7:$A$3066)),""),ROWS($B$1:D1053)),COLUMNS($A$1:D1055))</f>
        <v>#NUM!</v>
      </c>
      <c r="N1059" t="e">
        <f t="array" ref="N1059">INDEX($A$7:$F$3066,SMALL(IF(COUNTIF($L$5,$H$7:$H$3066)*COUNTIF($L$5,$I$7:$I$3066),MATCH(ROW($A$7:$A$3066),ROW($A$7:$A$3066)),""),ROWS($B$1:E1053)),COLUMNS($A$1:E1055))</f>
        <v>#NUM!</v>
      </c>
      <c r="O1059" t="e">
        <f t="array" ref="O1059">INDEX($A$7:$F$3066,SMALL(IF(COUNTIF($L$5,$H$7:$H$3066)*COUNTIF($L$5,$I$7:$I$3066),MATCH(ROW($A$7:$A$3066),ROW($A$7:$A$3066)),""),ROWS($B$1:F1053)),COLUMNS($A$1:F1055))</f>
        <v>#NUM!</v>
      </c>
    </row>
    <row r="1060" spans="1:15">
      <c r="A1060" s="1">
        <f>'ScienceDirect - Initial'!A1063</f>
        <v>0</v>
      </c>
      <c r="B1060" s="1">
        <f>'ScienceDirect - Initial'!B1063</f>
        <v>2014</v>
      </c>
      <c r="C1060" s="1" t="str">
        <f>'ScienceDirect - Initial'!C1063</f>
        <v>Caira, M.R.</v>
      </c>
      <c r="D1060" s="1" t="str">
        <f>'ScienceDirect - Initial'!D1063</f>
        <v>CRYSTALLIZATION | Polymorphism☆</v>
      </c>
      <c r="E1060" s="1" t="str">
        <f>'ScienceDirect - Initial'!E1063</f>
        <v>Reference Module in Chemistry, Molecular Sciences and Chemical Engineering</v>
      </c>
      <c r="F1060" s="1" t="str">
        <f>'ScienceDirect - Initial'!F1063</f>
        <v>978-0-12-409547-2</v>
      </c>
      <c r="H1060" s="1">
        <v>0</v>
      </c>
      <c r="I1060" s="1">
        <v>0</v>
      </c>
      <c r="J1060" t="b">
        <f t="shared" si="16"/>
        <v>1</v>
      </c>
      <c r="K1060" t="e">
        <f t="array" ref="K1060">INDEX($A$7:$F$3066,SMALL(IF(COUNTIF($L$5,$H$7:$H$3066)*COUNTIF($L$5,$I$7:$I$3066),MATCH(ROW($A$7:$A$3066),ROW($A$7:$A$3066)),""),ROWS($B$1:B1054)),COLUMNS($A$1:B1056))</f>
        <v>#NUM!</v>
      </c>
      <c r="L1060" t="e">
        <f t="array" ref="L1060">INDEX($A$7:$F$3066,SMALL(IF(COUNTIF($L$5,$H$7:$H$3066)*COUNTIF($L$5,$I$7:$I$3066),MATCH(ROW($A$7:$A$3066),ROW($A$7:$A$3066)),""),ROWS($B$1:C1054)),COLUMNS($A$1:C1056))</f>
        <v>#NUM!</v>
      </c>
      <c r="M1060" t="e">
        <f t="array" ref="M1060">INDEX($A$7:$F$3066,SMALL(IF(COUNTIF($L$5,$H$7:$H$3066)*COUNTIF($L$5,$I$7:$I$3066),MATCH(ROW($A$7:$A$3066),ROW($A$7:$A$3066)),""),ROWS($B$1:D1054)),COLUMNS($A$1:D1056))</f>
        <v>#NUM!</v>
      </c>
      <c r="N1060" t="e">
        <f t="array" ref="N1060">INDEX($A$7:$F$3066,SMALL(IF(COUNTIF($L$5,$H$7:$H$3066)*COUNTIF($L$5,$I$7:$I$3066),MATCH(ROW($A$7:$A$3066),ROW($A$7:$A$3066)),""),ROWS($B$1:E1054)),COLUMNS($A$1:E1056))</f>
        <v>#NUM!</v>
      </c>
      <c r="O1060" t="e">
        <f t="array" ref="O1060">INDEX($A$7:$F$3066,SMALL(IF(COUNTIF($L$5,$H$7:$H$3066)*COUNTIF($L$5,$I$7:$I$3066),MATCH(ROW($A$7:$A$3066),ROW($A$7:$A$3066)),""),ROWS($B$1:F1054)),COLUMNS($A$1:F1056))</f>
        <v>#NUM!</v>
      </c>
    </row>
    <row r="1061" spans="1:15">
      <c r="A1061" s="1">
        <f>'ScienceDirect - Initial'!A1064</f>
        <v>0</v>
      </c>
      <c r="B1061" s="1">
        <f>'ScienceDirect - Initial'!B1064</f>
        <v>2003</v>
      </c>
      <c r="C1061" s="1" t="str">
        <f>'ScienceDirect - Initial'!C1064</f>
        <v>Quirion, Bastien</v>
      </c>
      <c r="D1061" s="1" t="str">
        <f>'ScienceDirect - Initial'!D1064</f>
        <v>From rehabilitation to risk management: the goals of methadone programmes in Canada</v>
      </c>
      <c r="E1061" s="1" t="str">
        <f>'ScienceDirect - Initial'!E1064</f>
        <v>International Journal of Drug Policy</v>
      </c>
      <c r="F1061" s="1">
        <f>'ScienceDirect - Initial'!F1064</f>
        <v>0</v>
      </c>
      <c r="H1061" s="1">
        <v>0</v>
      </c>
      <c r="I1061" s="1">
        <v>0</v>
      </c>
      <c r="J1061" t="b">
        <f t="shared" si="16"/>
        <v>1</v>
      </c>
      <c r="K1061" t="e">
        <f t="array" ref="K1061">INDEX($A$7:$F$3066,SMALL(IF(COUNTIF($L$5,$H$7:$H$3066)*COUNTIF($L$5,$I$7:$I$3066),MATCH(ROW($A$7:$A$3066),ROW($A$7:$A$3066)),""),ROWS($B$1:B1055)),COLUMNS($A$1:B1057))</f>
        <v>#NUM!</v>
      </c>
      <c r="L1061" t="e">
        <f t="array" ref="L1061">INDEX($A$7:$F$3066,SMALL(IF(COUNTIF($L$5,$H$7:$H$3066)*COUNTIF($L$5,$I$7:$I$3066),MATCH(ROW($A$7:$A$3066),ROW($A$7:$A$3066)),""),ROWS($B$1:C1055)),COLUMNS($A$1:C1057))</f>
        <v>#NUM!</v>
      </c>
      <c r="M1061" t="e">
        <f t="array" ref="M1061">INDEX($A$7:$F$3066,SMALL(IF(COUNTIF($L$5,$H$7:$H$3066)*COUNTIF($L$5,$I$7:$I$3066),MATCH(ROW($A$7:$A$3066),ROW($A$7:$A$3066)),""),ROWS($B$1:D1055)),COLUMNS($A$1:D1057))</f>
        <v>#NUM!</v>
      </c>
      <c r="N1061" t="e">
        <f t="array" ref="N1061">INDEX($A$7:$F$3066,SMALL(IF(COUNTIF($L$5,$H$7:$H$3066)*COUNTIF($L$5,$I$7:$I$3066),MATCH(ROW($A$7:$A$3066),ROW($A$7:$A$3066)),""),ROWS($B$1:E1055)),COLUMNS($A$1:E1057))</f>
        <v>#NUM!</v>
      </c>
      <c r="O1061" t="e">
        <f t="array" ref="O1061">INDEX($A$7:$F$3066,SMALL(IF(COUNTIF($L$5,$H$7:$H$3066)*COUNTIF($L$5,$I$7:$I$3066),MATCH(ROW($A$7:$A$3066),ROW($A$7:$A$3066)),""),ROWS($B$1:F1055)),COLUMNS($A$1:F1057))</f>
        <v>#NUM!</v>
      </c>
    </row>
    <row r="1062" spans="1:15">
      <c r="A1062" s="1">
        <f>'ScienceDirect - Initial'!A1065</f>
        <v>0</v>
      </c>
      <c r="B1062" s="1">
        <f>'ScienceDirect - Initial'!B1065</f>
        <v>1999</v>
      </c>
      <c r="C1062" s="1" t="str">
        <f>'ScienceDirect - Initial'!C1065</f>
        <v>Mechanic, David</v>
      </c>
      <c r="D1062" s="1" t="str">
        <f>'ScienceDirect - Initial'!D1065</f>
        <v>Issues in promoting health</v>
      </c>
      <c r="E1062" s="1" t="str">
        <f>'ScienceDirect - Initial'!E1065</f>
        <v>Social Science &amp; Medicine</v>
      </c>
      <c r="F1062" s="1">
        <f>'ScienceDirect - Initial'!F1065</f>
        <v>0</v>
      </c>
      <c r="H1062" s="1">
        <v>0</v>
      </c>
      <c r="I1062" s="1">
        <v>0</v>
      </c>
      <c r="J1062" t="b">
        <f t="shared" si="16"/>
        <v>1</v>
      </c>
      <c r="K1062" t="e">
        <f t="array" ref="K1062">INDEX($A$7:$F$3066,SMALL(IF(COUNTIF($L$5,$H$7:$H$3066)*COUNTIF($L$5,$I$7:$I$3066),MATCH(ROW($A$7:$A$3066),ROW($A$7:$A$3066)),""),ROWS($B$1:B1056)),COLUMNS($A$1:B1058))</f>
        <v>#NUM!</v>
      </c>
      <c r="L1062" t="e">
        <f t="array" ref="L1062">INDEX($A$7:$F$3066,SMALL(IF(COUNTIF($L$5,$H$7:$H$3066)*COUNTIF($L$5,$I$7:$I$3066),MATCH(ROW($A$7:$A$3066),ROW($A$7:$A$3066)),""),ROWS($B$1:C1056)),COLUMNS($A$1:C1058))</f>
        <v>#NUM!</v>
      </c>
      <c r="M1062" t="e">
        <f t="array" ref="M1062">INDEX($A$7:$F$3066,SMALL(IF(COUNTIF($L$5,$H$7:$H$3066)*COUNTIF($L$5,$I$7:$I$3066),MATCH(ROW($A$7:$A$3066),ROW($A$7:$A$3066)),""),ROWS($B$1:D1056)),COLUMNS($A$1:D1058))</f>
        <v>#NUM!</v>
      </c>
      <c r="N1062" t="e">
        <f t="array" ref="N1062">INDEX($A$7:$F$3066,SMALL(IF(COUNTIF($L$5,$H$7:$H$3066)*COUNTIF($L$5,$I$7:$I$3066),MATCH(ROW($A$7:$A$3066),ROW($A$7:$A$3066)),""),ROWS($B$1:E1056)),COLUMNS($A$1:E1058))</f>
        <v>#NUM!</v>
      </c>
      <c r="O1062" t="e">
        <f t="array" ref="O1062">INDEX($A$7:$F$3066,SMALL(IF(COUNTIF($L$5,$H$7:$H$3066)*COUNTIF($L$5,$I$7:$I$3066),MATCH(ROW($A$7:$A$3066),ROW($A$7:$A$3066)),""),ROWS($B$1:F1056)),COLUMNS($A$1:F1058))</f>
        <v>#NUM!</v>
      </c>
    </row>
    <row r="1063" spans="1:15">
      <c r="A1063" s="1">
        <f>'ScienceDirect - Initial'!A1066</f>
        <v>0</v>
      </c>
      <c r="B1063" s="1">
        <f>'ScienceDirect - Initial'!B1066</f>
        <v>2019</v>
      </c>
      <c r="C1063" s="1" t="str">
        <f>'ScienceDirect - Initial'!C1066</f>
        <v>Whittaker, Anne; Chandler, Amy; Cunningham-Burley, Sarah; Midgley, Paula; Elliott, Lawrie; Cooper, Sarah</v>
      </c>
      <c r="D1063" s="1" t="str">
        <f>'ScienceDirect - Initial'!D1066</f>
        <v>Problematisation and regulation: Bodies, risk, and recovery within the context of Neonatal Abstinence Syndrome</v>
      </c>
      <c r="E1063" s="1" t="str">
        <f>'ScienceDirect - Initial'!E1066</f>
        <v>International Journal of Drug Policy</v>
      </c>
      <c r="F1063" s="1">
        <f>'ScienceDirect - Initial'!F1066</f>
        <v>0</v>
      </c>
      <c r="H1063" s="1">
        <v>0</v>
      </c>
      <c r="I1063" s="1">
        <v>0</v>
      </c>
      <c r="J1063" t="b">
        <f t="shared" si="16"/>
        <v>1</v>
      </c>
      <c r="K1063" t="e">
        <f t="array" ref="K1063">INDEX($A$7:$F$3066,SMALL(IF(COUNTIF($L$5,$H$7:$H$3066)*COUNTIF($L$5,$I$7:$I$3066),MATCH(ROW($A$7:$A$3066),ROW($A$7:$A$3066)),""),ROWS($B$1:B1057)),COLUMNS($A$1:B1059))</f>
        <v>#NUM!</v>
      </c>
      <c r="L1063" t="e">
        <f t="array" ref="L1063">INDEX($A$7:$F$3066,SMALL(IF(COUNTIF($L$5,$H$7:$H$3066)*COUNTIF($L$5,$I$7:$I$3066),MATCH(ROW($A$7:$A$3066),ROW($A$7:$A$3066)),""),ROWS($B$1:C1057)),COLUMNS($A$1:C1059))</f>
        <v>#NUM!</v>
      </c>
      <c r="M1063" t="e">
        <f t="array" ref="M1063">INDEX($A$7:$F$3066,SMALL(IF(COUNTIF($L$5,$H$7:$H$3066)*COUNTIF($L$5,$I$7:$I$3066),MATCH(ROW($A$7:$A$3066),ROW($A$7:$A$3066)),""),ROWS($B$1:D1057)),COLUMNS($A$1:D1059))</f>
        <v>#NUM!</v>
      </c>
      <c r="N1063" t="e">
        <f t="array" ref="N1063">INDEX($A$7:$F$3066,SMALL(IF(COUNTIF($L$5,$H$7:$H$3066)*COUNTIF($L$5,$I$7:$I$3066),MATCH(ROW($A$7:$A$3066),ROW($A$7:$A$3066)),""),ROWS($B$1:E1057)),COLUMNS($A$1:E1059))</f>
        <v>#NUM!</v>
      </c>
      <c r="O1063" t="e">
        <f t="array" ref="O1063">INDEX($A$7:$F$3066,SMALL(IF(COUNTIF($L$5,$H$7:$H$3066)*COUNTIF($L$5,$I$7:$I$3066),MATCH(ROW($A$7:$A$3066),ROW($A$7:$A$3066)),""),ROWS($B$1:F1057)),COLUMNS($A$1:F1059))</f>
        <v>#NUM!</v>
      </c>
    </row>
    <row r="1064" spans="1:15">
      <c r="A1064" s="1">
        <f>'ScienceDirect - Initial'!A1067</f>
        <v>0</v>
      </c>
      <c r="B1064" s="1">
        <f>'ScienceDirect - Initial'!B1067</f>
        <v>2000</v>
      </c>
      <c r="C1064" s="1" t="str">
        <f>'ScienceDirect - Initial'!C1067</f>
        <v>Keane, Terence M.; Street, Amy E.; Orcutt, Holly K.</v>
      </c>
      <c r="D1064" s="1" t="str">
        <f>'ScienceDirect - Initial'!D1067</f>
        <v>Chapter 8 - Posttraumatic Stress Disorder</v>
      </c>
      <c r="E1064" s="1" t="str">
        <f>'ScienceDirect - Initial'!E1067</f>
        <v>Effective Brief Therapies</v>
      </c>
      <c r="F1064" s="1">
        <f>'ScienceDirect - Initial'!F1067</f>
        <v>18730450</v>
      </c>
      <c r="H1064" s="1">
        <v>0</v>
      </c>
      <c r="I1064" s="1">
        <v>0</v>
      </c>
      <c r="J1064" t="b">
        <f t="shared" si="16"/>
        <v>1</v>
      </c>
      <c r="K1064" t="e">
        <f t="array" ref="K1064">INDEX($A$7:$F$3066,SMALL(IF(COUNTIF($L$5,$H$7:$H$3066)*COUNTIF($L$5,$I$7:$I$3066),MATCH(ROW($A$7:$A$3066),ROW($A$7:$A$3066)),""),ROWS($B$1:B1058)),COLUMNS($A$1:B1060))</f>
        <v>#NUM!</v>
      </c>
      <c r="L1064" t="e">
        <f t="array" ref="L1064">INDEX($A$7:$F$3066,SMALL(IF(COUNTIF($L$5,$H$7:$H$3066)*COUNTIF($L$5,$I$7:$I$3066),MATCH(ROW($A$7:$A$3066),ROW($A$7:$A$3066)),""),ROWS($B$1:C1058)),COLUMNS($A$1:C1060))</f>
        <v>#NUM!</v>
      </c>
      <c r="M1064" t="e">
        <f t="array" ref="M1064">INDEX($A$7:$F$3066,SMALL(IF(COUNTIF($L$5,$H$7:$H$3066)*COUNTIF($L$5,$I$7:$I$3066),MATCH(ROW($A$7:$A$3066),ROW($A$7:$A$3066)),""),ROWS($B$1:D1058)),COLUMNS($A$1:D1060))</f>
        <v>#NUM!</v>
      </c>
      <c r="N1064" t="e">
        <f t="array" ref="N1064">INDEX($A$7:$F$3066,SMALL(IF(COUNTIF($L$5,$H$7:$H$3066)*COUNTIF($L$5,$I$7:$I$3066),MATCH(ROW($A$7:$A$3066),ROW($A$7:$A$3066)),""),ROWS($B$1:E1058)),COLUMNS($A$1:E1060))</f>
        <v>#NUM!</v>
      </c>
      <c r="O1064" t="e">
        <f t="array" ref="O1064">INDEX($A$7:$F$3066,SMALL(IF(COUNTIF($L$5,$H$7:$H$3066)*COUNTIF($L$5,$I$7:$I$3066),MATCH(ROW($A$7:$A$3066),ROW($A$7:$A$3066)),""),ROWS($B$1:F1058)),COLUMNS($A$1:F1060))</f>
        <v>#NUM!</v>
      </c>
    </row>
    <row r="1065" spans="1:15">
      <c r="A1065" s="1">
        <f>'ScienceDirect - Initial'!A1068</f>
        <v>0</v>
      </c>
      <c r="B1065" s="1">
        <f>'ScienceDirect - Initial'!B1068</f>
        <v>2016</v>
      </c>
      <c r="C1065" s="1" t="str">
        <f>'ScienceDirect - Initial'!C1068</f>
        <v>Yan, Chunlei; Liu, Rongjun; Zhang, Changrui; Cao, Yingbin</v>
      </c>
      <c r="D1065" s="1" t="str">
        <f>'ScienceDirect - Initial'!D1068</f>
        <v>Effect of PyC interphase thickness on mechanical and ablation properties of 3D Cf/ZrC–SiC composite</v>
      </c>
      <c r="E1065" s="1" t="str">
        <f>'ScienceDirect - Initial'!E1068</f>
        <v>Ceramics International</v>
      </c>
      <c r="F1065" s="1">
        <f>'ScienceDirect - Initial'!F1068</f>
        <v>0</v>
      </c>
      <c r="H1065" s="1">
        <v>0</v>
      </c>
      <c r="I1065" s="1">
        <v>0</v>
      </c>
      <c r="J1065" t="b">
        <f t="shared" si="16"/>
        <v>1</v>
      </c>
      <c r="K1065" t="e">
        <f t="array" ref="K1065">INDEX($A$7:$F$3066,SMALL(IF(COUNTIF($L$5,$H$7:$H$3066)*COUNTIF($L$5,$I$7:$I$3066),MATCH(ROW($A$7:$A$3066),ROW($A$7:$A$3066)),""),ROWS($B$1:B1059)),COLUMNS($A$1:B1061))</f>
        <v>#NUM!</v>
      </c>
      <c r="L1065" t="e">
        <f t="array" ref="L1065">INDEX($A$7:$F$3066,SMALL(IF(COUNTIF($L$5,$H$7:$H$3066)*COUNTIF($L$5,$I$7:$I$3066),MATCH(ROW($A$7:$A$3066),ROW($A$7:$A$3066)),""),ROWS($B$1:C1059)),COLUMNS($A$1:C1061))</f>
        <v>#NUM!</v>
      </c>
      <c r="M1065" t="e">
        <f t="array" ref="M1065">INDEX($A$7:$F$3066,SMALL(IF(COUNTIF($L$5,$H$7:$H$3066)*COUNTIF($L$5,$I$7:$I$3066),MATCH(ROW($A$7:$A$3066),ROW($A$7:$A$3066)),""),ROWS($B$1:D1059)),COLUMNS($A$1:D1061))</f>
        <v>#NUM!</v>
      </c>
      <c r="N1065" t="e">
        <f t="array" ref="N1065">INDEX($A$7:$F$3066,SMALL(IF(COUNTIF($L$5,$H$7:$H$3066)*COUNTIF($L$5,$I$7:$I$3066),MATCH(ROW($A$7:$A$3066),ROW($A$7:$A$3066)),""),ROWS($B$1:E1059)),COLUMNS($A$1:E1061))</f>
        <v>#NUM!</v>
      </c>
      <c r="O1065" t="e">
        <f t="array" ref="O1065">INDEX($A$7:$F$3066,SMALL(IF(COUNTIF($L$5,$H$7:$H$3066)*COUNTIF($L$5,$I$7:$I$3066),MATCH(ROW($A$7:$A$3066),ROW($A$7:$A$3066)),""),ROWS($B$1:F1059)),COLUMNS($A$1:F1061))</f>
        <v>#NUM!</v>
      </c>
    </row>
    <row r="1066" spans="1:15">
      <c r="A1066" s="1">
        <f>'ScienceDirect - Initial'!A1069</f>
        <v>0</v>
      </c>
      <c r="B1066" s="1">
        <f>'ScienceDirect - Initial'!B1069</f>
        <v>2010</v>
      </c>
      <c r="C1066" s="1" t="str">
        <f>'ScienceDirect - Initial'!C1069</f>
        <v>Winquist, Raymond J; Furey, Brinley F; Boucher, Diane M</v>
      </c>
      <c r="D1066" s="1" t="str">
        <f>'ScienceDirect - Initial'!D1069</f>
        <v>Cancer stem cells as the relevant biomass for drug discovery</v>
      </c>
      <c r="E1066" s="1" t="str">
        <f>'ScienceDirect - Initial'!E1069</f>
        <v>Cancer/Immunomodulation</v>
      </c>
      <c r="F1066" s="1">
        <f>'ScienceDirect - Initial'!F1069</f>
        <v>0</v>
      </c>
      <c r="H1066" s="1">
        <v>0</v>
      </c>
      <c r="I1066" s="1">
        <v>0</v>
      </c>
      <c r="J1066" t="b">
        <f t="shared" si="16"/>
        <v>1</v>
      </c>
      <c r="K1066" t="e">
        <f t="array" ref="K1066">INDEX($A$7:$F$3066,SMALL(IF(COUNTIF($L$5,$H$7:$H$3066)*COUNTIF($L$5,$I$7:$I$3066),MATCH(ROW($A$7:$A$3066),ROW($A$7:$A$3066)),""),ROWS($B$1:B1060)),COLUMNS($A$1:B1062))</f>
        <v>#NUM!</v>
      </c>
      <c r="L1066" t="e">
        <f t="array" ref="L1066">INDEX($A$7:$F$3066,SMALL(IF(COUNTIF($L$5,$H$7:$H$3066)*COUNTIF($L$5,$I$7:$I$3066),MATCH(ROW($A$7:$A$3066),ROW($A$7:$A$3066)),""),ROWS($B$1:C1060)),COLUMNS($A$1:C1062))</f>
        <v>#NUM!</v>
      </c>
      <c r="M1066" t="e">
        <f t="array" ref="M1066">INDEX($A$7:$F$3066,SMALL(IF(COUNTIF($L$5,$H$7:$H$3066)*COUNTIF($L$5,$I$7:$I$3066),MATCH(ROW($A$7:$A$3066),ROW($A$7:$A$3066)),""),ROWS($B$1:D1060)),COLUMNS($A$1:D1062))</f>
        <v>#NUM!</v>
      </c>
      <c r="N1066" t="e">
        <f t="array" ref="N1066">INDEX($A$7:$F$3066,SMALL(IF(COUNTIF($L$5,$H$7:$H$3066)*COUNTIF($L$5,$I$7:$I$3066),MATCH(ROW($A$7:$A$3066),ROW($A$7:$A$3066)),""),ROWS($B$1:E1060)),COLUMNS($A$1:E1062))</f>
        <v>#NUM!</v>
      </c>
      <c r="O1066" t="e">
        <f t="array" ref="O1066">INDEX($A$7:$F$3066,SMALL(IF(COUNTIF($L$5,$H$7:$H$3066)*COUNTIF($L$5,$I$7:$I$3066),MATCH(ROW($A$7:$A$3066),ROW($A$7:$A$3066)),""),ROWS($B$1:F1060)),COLUMNS($A$1:F1062))</f>
        <v>#NUM!</v>
      </c>
    </row>
    <row r="1067" spans="1:15">
      <c r="A1067" s="1">
        <f>'ScienceDirect - Initial'!A1070</f>
        <v>0</v>
      </c>
      <c r="B1067" s="1">
        <f>'ScienceDirect - Initial'!B1070</f>
        <v>1994</v>
      </c>
      <c r="C1067" s="1" t="str">
        <f>'ScienceDirect - Initial'!C1070</f>
        <v>Meisel, Robert L.; Joppa, Margaret A.</v>
      </c>
      <c r="D1067" s="1" t="str">
        <f>'ScienceDirect - Initial'!D1070</f>
        <v>Conditioned place preference in female hamsters following aggressive or sexual encounters</v>
      </c>
      <c r="E1067" s="1" t="str">
        <f>'ScienceDirect - Initial'!E1070</f>
        <v>Physiology &amp; Behavior</v>
      </c>
      <c r="F1067" s="1">
        <f>'ScienceDirect - Initial'!F1070</f>
        <v>0</v>
      </c>
      <c r="H1067" s="1">
        <v>0</v>
      </c>
      <c r="I1067" s="1">
        <v>0</v>
      </c>
      <c r="J1067" t="b">
        <f t="shared" si="16"/>
        <v>1</v>
      </c>
      <c r="K1067" t="e">
        <f t="array" ref="K1067">INDEX($A$7:$F$3066,SMALL(IF(COUNTIF($L$5,$H$7:$H$3066)*COUNTIF($L$5,$I$7:$I$3066),MATCH(ROW($A$7:$A$3066),ROW($A$7:$A$3066)),""),ROWS($B$1:B1061)),COLUMNS($A$1:B1063))</f>
        <v>#NUM!</v>
      </c>
      <c r="L1067" t="e">
        <f t="array" ref="L1067">INDEX($A$7:$F$3066,SMALL(IF(COUNTIF($L$5,$H$7:$H$3066)*COUNTIF($L$5,$I$7:$I$3066),MATCH(ROW($A$7:$A$3066),ROW($A$7:$A$3066)),""),ROWS($B$1:C1061)),COLUMNS($A$1:C1063))</f>
        <v>#NUM!</v>
      </c>
      <c r="M1067" t="e">
        <f t="array" ref="M1067">INDEX($A$7:$F$3066,SMALL(IF(COUNTIF($L$5,$H$7:$H$3066)*COUNTIF($L$5,$I$7:$I$3066),MATCH(ROW($A$7:$A$3066),ROW($A$7:$A$3066)),""),ROWS($B$1:D1061)),COLUMNS($A$1:D1063))</f>
        <v>#NUM!</v>
      </c>
      <c r="N1067" t="e">
        <f t="array" ref="N1067">INDEX($A$7:$F$3066,SMALL(IF(COUNTIF($L$5,$H$7:$H$3066)*COUNTIF($L$5,$I$7:$I$3066),MATCH(ROW($A$7:$A$3066),ROW($A$7:$A$3066)),""),ROWS($B$1:E1061)),COLUMNS($A$1:E1063))</f>
        <v>#NUM!</v>
      </c>
      <c r="O1067" t="e">
        <f t="array" ref="O1067">INDEX($A$7:$F$3066,SMALL(IF(COUNTIF($L$5,$H$7:$H$3066)*COUNTIF($L$5,$I$7:$I$3066),MATCH(ROW($A$7:$A$3066),ROW($A$7:$A$3066)),""),ROWS($B$1:F1061)),COLUMNS($A$1:F1063))</f>
        <v>#NUM!</v>
      </c>
    </row>
    <row r="1068" spans="1:15">
      <c r="A1068" s="1">
        <f>'ScienceDirect - Initial'!A1071</f>
        <v>0</v>
      </c>
      <c r="B1068" s="1">
        <f>'ScienceDirect - Initial'!B1071</f>
        <v>2016</v>
      </c>
      <c r="C1068" s="1" t="str">
        <f>'ScienceDirect - Initial'!C1071</f>
        <v>Pan, Yunhe</v>
      </c>
      <c r="D1068" s="1" t="str">
        <f>'ScienceDirect - Initial'!D1071</f>
        <v>Heading toward Artificial Intelligence 2.0</v>
      </c>
      <c r="E1068" s="1" t="str">
        <f>'ScienceDirect - Initial'!E1071</f>
        <v>Engineering</v>
      </c>
      <c r="F1068" s="1">
        <f>'ScienceDirect - Initial'!F1071</f>
        <v>0</v>
      </c>
      <c r="H1068" s="1">
        <v>0</v>
      </c>
      <c r="I1068" s="1">
        <v>0</v>
      </c>
      <c r="J1068" t="b">
        <f t="shared" si="16"/>
        <v>1</v>
      </c>
      <c r="K1068" t="e">
        <f t="array" ref="K1068">INDEX($A$7:$F$3066,SMALL(IF(COUNTIF($L$5,$H$7:$H$3066)*COUNTIF($L$5,$I$7:$I$3066),MATCH(ROW($A$7:$A$3066),ROW($A$7:$A$3066)),""),ROWS($B$1:B1062)),COLUMNS($A$1:B1064))</f>
        <v>#NUM!</v>
      </c>
      <c r="L1068" t="e">
        <f t="array" ref="L1068">INDEX($A$7:$F$3066,SMALL(IF(COUNTIF($L$5,$H$7:$H$3066)*COUNTIF($L$5,$I$7:$I$3066),MATCH(ROW($A$7:$A$3066),ROW($A$7:$A$3066)),""),ROWS($B$1:C1062)),COLUMNS($A$1:C1064))</f>
        <v>#NUM!</v>
      </c>
      <c r="M1068" t="e">
        <f t="array" ref="M1068">INDEX($A$7:$F$3066,SMALL(IF(COUNTIF($L$5,$H$7:$H$3066)*COUNTIF($L$5,$I$7:$I$3066),MATCH(ROW($A$7:$A$3066),ROW($A$7:$A$3066)),""),ROWS($B$1:D1062)),COLUMNS($A$1:D1064))</f>
        <v>#NUM!</v>
      </c>
      <c r="N1068" t="e">
        <f t="array" ref="N1068">INDEX($A$7:$F$3066,SMALL(IF(COUNTIF($L$5,$H$7:$H$3066)*COUNTIF($L$5,$I$7:$I$3066),MATCH(ROW($A$7:$A$3066),ROW($A$7:$A$3066)),""),ROWS($B$1:E1062)),COLUMNS($A$1:E1064))</f>
        <v>#NUM!</v>
      </c>
      <c r="O1068" t="e">
        <f t="array" ref="O1068">INDEX($A$7:$F$3066,SMALL(IF(COUNTIF($L$5,$H$7:$H$3066)*COUNTIF($L$5,$I$7:$I$3066),MATCH(ROW($A$7:$A$3066),ROW($A$7:$A$3066)),""),ROWS($B$1:F1062)),COLUMNS($A$1:F1064))</f>
        <v>#NUM!</v>
      </c>
    </row>
    <row r="1069" spans="1:15">
      <c r="A1069" s="1">
        <f>'ScienceDirect - Initial'!A1072</f>
        <v>0</v>
      </c>
      <c r="B1069" s="1">
        <f>'ScienceDirect - Initial'!B1072</f>
        <v>1991</v>
      </c>
      <c r="C1069" s="1" t="str">
        <f>'ScienceDirect - Initial'!C1072</f>
        <v>Olson, Gayle A.; Olson, Richard D.; Kastin, Abba J.</v>
      </c>
      <c r="D1069" s="1" t="str">
        <f>'ScienceDirect - Initial'!D1072</f>
        <v>Endogenous opiates: 1990</v>
      </c>
      <c r="E1069" s="1" t="str">
        <f>'ScienceDirect - Initial'!E1072</f>
        <v>Peptides</v>
      </c>
      <c r="F1069" s="1">
        <f>'ScienceDirect - Initial'!F1072</f>
        <v>0</v>
      </c>
      <c r="H1069" s="1">
        <v>0</v>
      </c>
      <c r="I1069" s="1">
        <v>0</v>
      </c>
      <c r="J1069" t="b">
        <f t="shared" si="16"/>
        <v>1</v>
      </c>
      <c r="K1069" t="e">
        <f t="array" ref="K1069">INDEX($A$7:$F$3066,SMALL(IF(COUNTIF($L$5,$H$7:$H$3066)*COUNTIF($L$5,$I$7:$I$3066),MATCH(ROW($A$7:$A$3066),ROW($A$7:$A$3066)),""),ROWS($B$1:B1063)),COLUMNS($A$1:B1065))</f>
        <v>#NUM!</v>
      </c>
      <c r="L1069" t="e">
        <f t="array" ref="L1069">INDEX($A$7:$F$3066,SMALL(IF(COUNTIF($L$5,$H$7:$H$3066)*COUNTIF($L$5,$I$7:$I$3066),MATCH(ROW($A$7:$A$3066),ROW($A$7:$A$3066)),""),ROWS($B$1:C1063)),COLUMNS($A$1:C1065))</f>
        <v>#NUM!</v>
      </c>
      <c r="M1069" t="e">
        <f t="array" ref="M1069">INDEX($A$7:$F$3066,SMALL(IF(COUNTIF($L$5,$H$7:$H$3066)*COUNTIF($L$5,$I$7:$I$3066),MATCH(ROW($A$7:$A$3066),ROW($A$7:$A$3066)),""),ROWS($B$1:D1063)),COLUMNS($A$1:D1065))</f>
        <v>#NUM!</v>
      </c>
      <c r="N1069" t="e">
        <f t="array" ref="N1069">INDEX($A$7:$F$3066,SMALL(IF(COUNTIF($L$5,$H$7:$H$3066)*COUNTIF($L$5,$I$7:$I$3066),MATCH(ROW($A$7:$A$3066),ROW($A$7:$A$3066)),""),ROWS($B$1:E1063)),COLUMNS($A$1:E1065))</f>
        <v>#NUM!</v>
      </c>
      <c r="O1069" t="e">
        <f t="array" ref="O1069">INDEX($A$7:$F$3066,SMALL(IF(COUNTIF($L$5,$H$7:$H$3066)*COUNTIF($L$5,$I$7:$I$3066),MATCH(ROW($A$7:$A$3066),ROW($A$7:$A$3066)),""),ROWS($B$1:F1063)),COLUMNS($A$1:F1065))</f>
        <v>#NUM!</v>
      </c>
    </row>
    <row r="1070" spans="1:15">
      <c r="A1070" s="1">
        <f>'ScienceDirect - Initial'!A1073</f>
        <v>0</v>
      </c>
      <c r="B1070" s="1">
        <f>'ScienceDirect - Initial'!B1073</f>
        <v>2013</v>
      </c>
      <c r="C1070" s="1" t="str">
        <f>'ScienceDirect - Initial'!C1073</f>
        <v>Pope, Stephen B.</v>
      </c>
      <c r="D1070" s="1" t="str">
        <f>'ScienceDirect - Initial'!D1073</f>
        <v>Small scales, many species and the manifold challenges of turbulent combustion</v>
      </c>
      <c r="E1070" s="1" t="str">
        <f>'ScienceDirect - Initial'!E1073</f>
        <v>Proceedings of the Combustion Institute</v>
      </c>
      <c r="F1070" s="1">
        <f>'ScienceDirect - Initial'!F1073</f>
        <v>0</v>
      </c>
      <c r="H1070" s="1">
        <v>0</v>
      </c>
      <c r="I1070" s="1">
        <v>0</v>
      </c>
      <c r="J1070" t="b">
        <f t="shared" si="16"/>
        <v>1</v>
      </c>
      <c r="K1070" t="e">
        <f t="array" ref="K1070">INDEX($A$7:$F$3066,SMALL(IF(COUNTIF($L$5,$H$7:$H$3066)*COUNTIF($L$5,$I$7:$I$3066),MATCH(ROW($A$7:$A$3066),ROW($A$7:$A$3066)),""),ROWS($B$1:B1064)),COLUMNS($A$1:B1066))</f>
        <v>#NUM!</v>
      </c>
      <c r="L1070" t="e">
        <f t="array" ref="L1070">INDEX($A$7:$F$3066,SMALL(IF(COUNTIF($L$5,$H$7:$H$3066)*COUNTIF($L$5,$I$7:$I$3066),MATCH(ROW($A$7:$A$3066),ROW($A$7:$A$3066)),""),ROWS($B$1:C1064)),COLUMNS($A$1:C1066))</f>
        <v>#NUM!</v>
      </c>
      <c r="M1070" t="e">
        <f t="array" ref="M1070">INDEX($A$7:$F$3066,SMALL(IF(COUNTIF($L$5,$H$7:$H$3066)*COUNTIF($L$5,$I$7:$I$3066),MATCH(ROW($A$7:$A$3066),ROW($A$7:$A$3066)),""),ROWS($B$1:D1064)),COLUMNS($A$1:D1066))</f>
        <v>#NUM!</v>
      </c>
      <c r="N1070" t="e">
        <f t="array" ref="N1070">INDEX($A$7:$F$3066,SMALL(IF(COUNTIF($L$5,$H$7:$H$3066)*COUNTIF($L$5,$I$7:$I$3066),MATCH(ROW($A$7:$A$3066),ROW($A$7:$A$3066)),""),ROWS($B$1:E1064)),COLUMNS($A$1:E1066))</f>
        <v>#NUM!</v>
      </c>
      <c r="O1070" t="e">
        <f t="array" ref="O1070">INDEX($A$7:$F$3066,SMALL(IF(COUNTIF($L$5,$H$7:$H$3066)*COUNTIF($L$5,$I$7:$I$3066),MATCH(ROW($A$7:$A$3066),ROW($A$7:$A$3066)),""),ROWS($B$1:F1064)),COLUMNS($A$1:F1066))</f>
        <v>#NUM!</v>
      </c>
    </row>
    <row r="1071" spans="1:15">
      <c r="A1071" s="1">
        <f>'ScienceDirect - Initial'!A1074</f>
        <v>0</v>
      </c>
      <c r="B1071" s="1">
        <f>'ScienceDirect - Initial'!B1074</f>
        <v>2007</v>
      </c>
      <c r="C1071" s="1" t="str">
        <f>'ScienceDirect - Initial'!C1074</f>
        <v>Subiaul, F.; Barth, J.; Okamoto-Barth, S.; Povinelli, D.J.</v>
      </c>
      <c r="D1071" s="1" t="str">
        <f>'ScienceDirect - Initial'!D1074</f>
        <v>4.34 - Human Cognitive Specializations</v>
      </c>
      <c r="E1071" s="1" t="str">
        <f>'ScienceDirect - Initial'!E1074</f>
        <v>Evolution of Nervous Systems</v>
      </c>
      <c r="F1071" s="1" t="str">
        <f>'ScienceDirect - Initial'!F1074</f>
        <v>978-0-12-370878-6</v>
      </c>
      <c r="H1071" s="1">
        <v>0</v>
      </c>
      <c r="I1071" s="1">
        <v>0</v>
      </c>
      <c r="J1071" t="b">
        <f t="shared" si="16"/>
        <v>1</v>
      </c>
      <c r="K1071" t="e">
        <f t="array" ref="K1071">INDEX($A$7:$F$3066,SMALL(IF(COUNTIF($L$5,$H$7:$H$3066)*COUNTIF($L$5,$I$7:$I$3066),MATCH(ROW($A$7:$A$3066),ROW($A$7:$A$3066)),""),ROWS($B$1:B1065)),COLUMNS($A$1:B1067))</f>
        <v>#NUM!</v>
      </c>
      <c r="L1071" t="e">
        <f t="array" ref="L1071">INDEX($A$7:$F$3066,SMALL(IF(COUNTIF($L$5,$H$7:$H$3066)*COUNTIF($L$5,$I$7:$I$3066),MATCH(ROW($A$7:$A$3066),ROW($A$7:$A$3066)),""),ROWS($B$1:C1065)),COLUMNS($A$1:C1067))</f>
        <v>#NUM!</v>
      </c>
      <c r="M1071" t="e">
        <f t="array" ref="M1071">INDEX($A$7:$F$3066,SMALL(IF(COUNTIF($L$5,$H$7:$H$3066)*COUNTIF($L$5,$I$7:$I$3066),MATCH(ROW($A$7:$A$3066),ROW($A$7:$A$3066)),""),ROWS($B$1:D1065)),COLUMNS($A$1:D1067))</f>
        <v>#NUM!</v>
      </c>
      <c r="N1071" t="e">
        <f t="array" ref="N1071">INDEX($A$7:$F$3066,SMALL(IF(COUNTIF($L$5,$H$7:$H$3066)*COUNTIF($L$5,$I$7:$I$3066),MATCH(ROW($A$7:$A$3066),ROW($A$7:$A$3066)),""),ROWS($B$1:E1065)),COLUMNS($A$1:E1067))</f>
        <v>#NUM!</v>
      </c>
      <c r="O1071" t="e">
        <f t="array" ref="O1071">INDEX($A$7:$F$3066,SMALL(IF(COUNTIF($L$5,$H$7:$H$3066)*COUNTIF($L$5,$I$7:$I$3066),MATCH(ROW($A$7:$A$3066),ROW($A$7:$A$3066)),""),ROWS($B$1:F1065)),COLUMNS($A$1:F1067))</f>
        <v>#NUM!</v>
      </c>
    </row>
    <row r="1072" spans="1:15">
      <c r="A1072" s="1">
        <f>'ScienceDirect - Initial'!A1075</f>
        <v>0</v>
      </c>
      <c r="B1072" s="1">
        <f>'ScienceDirect - Initial'!B1075</f>
        <v>2019</v>
      </c>
      <c r="C1072" s="1" t="str">
        <f>'ScienceDirect - Initial'!C1075</f>
        <v>Lindenmayer, J.P.; Kulsa, Mila Kirstie C.; Sultana, Tania; Kaur, Amandeep; Yang, Ran; Ljuri, Isidora; Parker, Benedicto; Khan, Anzalee</v>
      </c>
      <c r="D1072" s="1" t="str">
        <f>'ScienceDirect - Initial'!D1075</f>
        <v>Transcranial direct-current stimulation in ultra-treatment-resistant schizophrenia</v>
      </c>
      <c r="E1072" s="1" t="str">
        <f>'ScienceDirect - Initial'!E1075</f>
        <v>Brain Stimulation</v>
      </c>
      <c r="F1072" s="1">
        <f>'ScienceDirect - Initial'!F1075</f>
        <v>0</v>
      </c>
      <c r="H1072" s="1">
        <v>0</v>
      </c>
      <c r="I1072" s="1">
        <v>0</v>
      </c>
      <c r="J1072" t="b">
        <f t="shared" si="16"/>
        <v>1</v>
      </c>
      <c r="K1072" t="e">
        <f t="array" ref="K1072">INDEX($A$7:$F$3066,SMALL(IF(COUNTIF($L$5,$H$7:$H$3066)*COUNTIF($L$5,$I$7:$I$3066),MATCH(ROW($A$7:$A$3066),ROW($A$7:$A$3066)),""),ROWS($B$1:B1066)),COLUMNS($A$1:B1068))</f>
        <v>#NUM!</v>
      </c>
      <c r="L1072" t="e">
        <f t="array" ref="L1072">INDEX($A$7:$F$3066,SMALL(IF(COUNTIF($L$5,$H$7:$H$3066)*COUNTIF($L$5,$I$7:$I$3066),MATCH(ROW($A$7:$A$3066),ROW($A$7:$A$3066)),""),ROWS($B$1:C1066)),COLUMNS($A$1:C1068))</f>
        <v>#NUM!</v>
      </c>
      <c r="M1072" t="e">
        <f t="array" ref="M1072">INDEX($A$7:$F$3066,SMALL(IF(COUNTIF($L$5,$H$7:$H$3066)*COUNTIF($L$5,$I$7:$I$3066),MATCH(ROW($A$7:$A$3066),ROW($A$7:$A$3066)),""),ROWS($B$1:D1066)),COLUMNS($A$1:D1068))</f>
        <v>#NUM!</v>
      </c>
      <c r="N1072" t="e">
        <f t="array" ref="N1072">INDEX($A$7:$F$3066,SMALL(IF(COUNTIF($L$5,$H$7:$H$3066)*COUNTIF($L$5,$I$7:$I$3066),MATCH(ROW($A$7:$A$3066),ROW($A$7:$A$3066)),""),ROWS($B$1:E1066)),COLUMNS($A$1:E1068))</f>
        <v>#NUM!</v>
      </c>
      <c r="O1072" t="e">
        <f t="array" ref="O1072">INDEX($A$7:$F$3066,SMALL(IF(COUNTIF($L$5,$H$7:$H$3066)*COUNTIF($L$5,$I$7:$I$3066),MATCH(ROW($A$7:$A$3066),ROW($A$7:$A$3066)),""),ROWS($B$1:F1066)),COLUMNS($A$1:F1068))</f>
        <v>#NUM!</v>
      </c>
    </row>
    <row r="1073" spans="1:15">
      <c r="A1073" s="1">
        <f>'ScienceDirect - Initial'!A1076</f>
        <v>0</v>
      </c>
      <c r="B1073" s="1">
        <f>'ScienceDirect - Initial'!B1076</f>
        <v>2014</v>
      </c>
      <c r="C1073" s="1" t="str">
        <f>'ScienceDirect - Initial'!C1076</f>
        <v>Millan, Mark J.; Fone, Kevin; Steckler, Thomas; Horan, William P.</v>
      </c>
      <c r="D1073" s="1" t="str">
        <f>'ScienceDirect - Initial'!D1076</f>
        <v>Negative symptoms of schizophrenia: Clinical characteristics, pathophysiological substrates, experimental models and prospects for improved treatment</v>
      </c>
      <c r="E1073" s="1" t="str">
        <f>'ScienceDirect - Initial'!E1076</f>
        <v>Negative symptoms of schizophrenia: clinical characteristics and their measurement, experimental modelling, and opportunities for improved treatment</v>
      </c>
      <c r="F1073" s="1">
        <f>'ScienceDirect - Initial'!F1076</f>
        <v>0</v>
      </c>
      <c r="H1073" s="1">
        <v>0</v>
      </c>
      <c r="I1073" s="1">
        <v>0</v>
      </c>
      <c r="J1073" t="b">
        <f t="shared" si="16"/>
        <v>1</v>
      </c>
      <c r="K1073" t="e">
        <f t="array" ref="K1073">INDEX($A$7:$F$3066,SMALL(IF(COUNTIF($L$5,$H$7:$H$3066)*COUNTIF($L$5,$I$7:$I$3066),MATCH(ROW($A$7:$A$3066),ROW($A$7:$A$3066)),""),ROWS($B$1:B1067)),COLUMNS($A$1:B1069))</f>
        <v>#NUM!</v>
      </c>
      <c r="L1073" t="e">
        <f t="array" ref="L1073">INDEX($A$7:$F$3066,SMALL(IF(COUNTIF($L$5,$H$7:$H$3066)*COUNTIF($L$5,$I$7:$I$3066),MATCH(ROW($A$7:$A$3066),ROW($A$7:$A$3066)),""),ROWS($B$1:C1067)),COLUMNS($A$1:C1069))</f>
        <v>#NUM!</v>
      </c>
      <c r="M1073" t="e">
        <f t="array" ref="M1073">INDEX($A$7:$F$3066,SMALL(IF(COUNTIF($L$5,$H$7:$H$3066)*COUNTIF($L$5,$I$7:$I$3066),MATCH(ROW($A$7:$A$3066),ROW($A$7:$A$3066)),""),ROWS($B$1:D1067)),COLUMNS($A$1:D1069))</f>
        <v>#NUM!</v>
      </c>
      <c r="N1073" t="e">
        <f t="array" ref="N1073">INDEX($A$7:$F$3066,SMALL(IF(COUNTIF($L$5,$H$7:$H$3066)*COUNTIF($L$5,$I$7:$I$3066),MATCH(ROW($A$7:$A$3066),ROW($A$7:$A$3066)),""),ROWS($B$1:E1067)),COLUMNS($A$1:E1069))</f>
        <v>#NUM!</v>
      </c>
      <c r="O1073" t="e">
        <f t="array" ref="O1073">INDEX($A$7:$F$3066,SMALL(IF(COUNTIF($L$5,$H$7:$H$3066)*COUNTIF($L$5,$I$7:$I$3066),MATCH(ROW($A$7:$A$3066),ROW($A$7:$A$3066)),""),ROWS($B$1:F1067)),COLUMNS($A$1:F1069))</f>
        <v>#NUM!</v>
      </c>
    </row>
    <row r="1074" spans="1:15">
      <c r="A1074" s="1">
        <f>'ScienceDirect - Initial'!A1077</f>
        <v>0</v>
      </c>
      <c r="B1074" s="1">
        <f>'ScienceDirect - Initial'!B1077</f>
        <v>1998</v>
      </c>
      <c r="C1074" s="1" t="str">
        <f>'ScienceDirect - Initial'!C1077</f>
        <v>Withers, P.J.; Clarke, A.P.</v>
      </c>
      <c r="D1074" s="1" t="str">
        <f>'ScienceDirect - Initial'!D1077</f>
        <v>A neutron diffraction study of load partitioning in continuous Ti/SiC composites</v>
      </c>
      <c r="E1074" s="1" t="str">
        <f>'ScienceDirect - Initial'!E1077</f>
        <v>Acta Materialia</v>
      </c>
      <c r="F1074" s="1">
        <f>'ScienceDirect - Initial'!F1077</f>
        <v>0</v>
      </c>
      <c r="H1074" s="1">
        <v>0</v>
      </c>
      <c r="I1074" s="1">
        <v>0</v>
      </c>
      <c r="J1074" t="b">
        <f t="shared" si="16"/>
        <v>1</v>
      </c>
      <c r="K1074" t="e">
        <f t="array" ref="K1074">INDEX($A$7:$F$3066,SMALL(IF(COUNTIF($L$5,$H$7:$H$3066)*COUNTIF($L$5,$I$7:$I$3066),MATCH(ROW($A$7:$A$3066),ROW($A$7:$A$3066)),""),ROWS($B$1:B1068)),COLUMNS($A$1:B1070))</f>
        <v>#NUM!</v>
      </c>
      <c r="L1074" t="e">
        <f t="array" ref="L1074">INDEX($A$7:$F$3066,SMALL(IF(COUNTIF($L$5,$H$7:$H$3066)*COUNTIF($L$5,$I$7:$I$3066),MATCH(ROW($A$7:$A$3066),ROW($A$7:$A$3066)),""),ROWS($B$1:C1068)),COLUMNS($A$1:C1070))</f>
        <v>#NUM!</v>
      </c>
      <c r="M1074" t="e">
        <f t="array" ref="M1074">INDEX($A$7:$F$3066,SMALL(IF(COUNTIF($L$5,$H$7:$H$3066)*COUNTIF($L$5,$I$7:$I$3066),MATCH(ROW($A$7:$A$3066),ROW($A$7:$A$3066)),""),ROWS($B$1:D1068)),COLUMNS($A$1:D1070))</f>
        <v>#NUM!</v>
      </c>
      <c r="N1074" t="e">
        <f t="array" ref="N1074">INDEX($A$7:$F$3066,SMALL(IF(COUNTIF($L$5,$H$7:$H$3066)*COUNTIF($L$5,$I$7:$I$3066),MATCH(ROW($A$7:$A$3066),ROW($A$7:$A$3066)),""),ROWS($B$1:E1068)),COLUMNS($A$1:E1070))</f>
        <v>#NUM!</v>
      </c>
      <c r="O1074" t="e">
        <f t="array" ref="O1074">INDEX($A$7:$F$3066,SMALL(IF(COUNTIF($L$5,$H$7:$H$3066)*COUNTIF($L$5,$I$7:$I$3066),MATCH(ROW($A$7:$A$3066),ROW($A$7:$A$3066)),""),ROWS($B$1:F1068)),COLUMNS($A$1:F1070))</f>
        <v>#NUM!</v>
      </c>
    </row>
    <row r="1075" spans="1:15">
      <c r="A1075" s="1">
        <f>'ScienceDirect - Initial'!A1078</f>
        <v>0</v>
      </c>
      <c r="B1075" s="1">
        <f>'ScienceDirect - Initial'!B1078</f>
        <v>2010</v>
      </c>
      <c r="C1075" s="1" t="str">
        <f>'ScienceDirect - Initial'!C1078</f>
        <v>Woodruff, Maria Ann; Hutmacher, Dietmar Werner</v>
      </c>
      <c r="D1075" s="1" t="str">
        <f>'ScienceDirect - Initial'!D1078</f>
        <v>The return of a forgotten polymer—Polycaprolactone in the 21st century</v>
      </c>
      <c r="E1075" s="1" t="str">
        <f>'ScienceDirect - Initial'!E1078</f>
        <v>Progress in Polymer Science</v>
      </c>
      <c r="F1075" s="1">
        <f>'ScienceDirect - Initial'!F1078</f>
        <v>0</v>
      </c>
      <c r="H1075" s="1">
        <v>0</v>
      </c>
      <c r="I1075" s="1">
        <v>0</v>
      </c>
      <c r="J1075" t="b">
        <f t="shared" si="16"/>
        <v>1</v>
      </c>
      <c r="K1075" t="e">
        <f t="array" ref="K1075">INDEX($A$7:$F$3066,SMALL(IF(COUNTIF($L$5,$H$7:$H$3066)*COUNTIF($L$5,$I$7:$I$3066),MATCH(ROW($A$7:$A$3066),ROW($A$7:$A$3066)),""),ROWS($B$1:B1069)),COLUMNS($A$1:B1071))</f>
        <v>#NUM!</v>
      </c>
      <c r="L1075" t="e">
        <f t="array" ref="L1075">INDEX($A$7:$F$3066,SMALL(IF(COUNTIF($L$5,$H$7:$H$3066)*COUNTIF($L$5,$I$7:$I$3066),MATCH(ROW($A$7:$A$3066),ROW($A$7:$A$3066)),""),ROWS($B$1:C1069)),COLUMNS($A$1:C1071))</f>
        <v>#NUM!</v>
      </c>
      <c r="M1075" t="e">
        <f t="array" ref="M1075">INDEX($A$7:$F$3066,SMALL(IF(COUNTIF($L$5,$H$7:$H$3066)*COUNTIF($L$5,$I$7:$I$3066),MATCH(ROW($A$7:$A$3066),ROW($A$7:$A$3066)),""),ROWS($B$1:D1069)),COLUMNS($A$1:D1071))</f>
        <v>#NUM!</v>
      </c>
      <c r="N1075" t="e">
        <f t="array" ref="N1075">INDEX($A$7:$F$3066,SMALL(IF(COUNTIF($L$5,$H$7:$H$3066)*COUNTIF($L$5,$I$7:$I$3066),MATCH(ROW($A$7:$A$3066),ROW($A$7:$A$3066)),""),ROWS($B$1:E1069)),COLUMNS($A$1:E1071))</f>
        <v>#NUM!</v>
      </c>
      <c r="O1075" t="e">
        <f t="array" ref="O1075">INDEX($A$7:$F$3066,SMALL(IF(COUNTIF($L$5,$H$7:$H$3066)*COUNTIF($L$5,$I$7:$I$3066),MATCH(ROW($A$7:$A$3066),ROW($A$7:$A$3066)),""),ROWS($B$1:F1069)),COLUMNS($A$1:F1071))</f>
        <v>#NUM!</v>
      </c>
    </row>
    <row r="1076" spans="1:15">
      <c r="A1076" s="1">
        <f>'ScienceDirect - Initial'!A1079</f>
        <v>0</v>
      </c>
      <c r="B1076" s="1">
        <f>'ScienceDirect - Initial'!B1079</f>
        <v>2019</v>
      </c>
      <c r="C1076" s="1" t="str">
        <f>'ScienceDirect - Initial'!C1079</f>
        <v>Durden, Lance A.; Mullen, Gary R.</v>
      </c>
      <c r="D1076" s="1" t="str">
        <f>'ScienceDirect - Initial'!D1079</f>
        <v>Chapter 1 - Introduction</v>
      </c>
      <c r="E1076" s="1" t="str">
        <f>'ScienceDirect - Initial'!E1079</f>
        <v>Medical and Veterinary Entomology (Third Edition)</v>
      </c>
      <c r="F1076" s="1" t="str">
        <f>'ScienceDirect - Initial'!F1079</f>
        <v>978-0-12-814043-7</v>
      </c>
      <c r="H1076" s="1">
        <v>0</v>
      </c>
      <c r="I1076" s="1">
        <v>0</v>
      </c>
      <c r="J1076" t="b">
        <f t="shared" si="16"/>
        <v>1</v>
      </c>
      <c r="K1076" t="e">
        <f t="array" ref="K1076">INDEX($A$7:$F$3066,SMALL(IF(COUNTIF($L$5,$H$7:$H$3066)*COUNTIF($L$5,$I$7:$I$3066),MATCH(ROW($A$7:$A$3066),ROW($A$7:$A$3066)),""),ROWS($B$1:B1070)),COLUMNS($A$1:B1072))</f>
        <v>#NUM!</v>
      </c>
      <c r="L1076" t="e">
        <f t="array" ref="L1076">INDEX($A$7:$F$3066,SMALL(IF(COUNTIF($L$5,$H$7:$H$3066)*COUNTIF($L$5,$I$7:$I$3066),MATCH(ROW($A$7:$A$3066),ROW($A$7:$A$3066)),""),ROWS($B$1:C1070)),COLUMNS($A$1:C1072))</f>
        <v>#NUM!</v>
      </c>
      <c r="M1076" t="e">
        <f t="array" ref="M1076">INDEX($A$7:$F$3066,SMALL(IF(COUNTIF($L$5,$H$7:$H$3066)*COUNTIF($L$5,$I$7:$I$3066),MATCH(ROW($A$7:$A$3066),ROW($A$7:$A$3066)),""),ROWS($B$1:D1070)),COLUMNS($A$1:D1072))</f>
        <v>#NUM!</v>
      </c>
      <c r="N1076" t="e">
        <f t="array" ref="N1076">INDEX($A$7:$F$3066,SMALL(IF(COUNTIF($L$5,$H$7:$H$3066)*COUNTIF($L$5,$I$7:$I$3066),MATCH(ROW($A$7:$A$3066),ROW($A$7:$A$3066)),""),ROWS($B$1:E1070)),COLUMNS($A$1:E1072))</f>
        <v>#NUM!</v>
      </c>
      <c r="O1076" t="e">
        <f t="array" ref="O1076">INDEX($A$7:$F$3066,SMALL(IF(COUNTIF($L$5,$H$7:$H$3066)*COUNTIF($L$5,$I$7:$I$3066),MATCH(ROW($A$7:$A$3066),ROW($A$7:$A$3066)),""),ROWS($B$1:F1070)),COLUMNS($A$1:F1072))</f>
        <v>#NUM!</v>
      </c>
    </row>
    <row r="1077" spans="1:15">
      <c r="A1077" s="1">
        <f>'ScienceDirect - Initial'!A1080</f>
        <v>0</v>
      </c>
      <c r="B1077" s="1">
        <f>'ScienceDirect - Initial'!B1080</f>
        <v>2011</v>
      </c>
      <c r="C1077" s="1" t="str">
        <f>'ScienceDirect - Initial'!C1080</f>
        <v>Zia, R.K.P.; Liu, Wenjia; Jolad, Shivakumar; Schmittmann, B.</v>
      </c>
      <c r="D1077" s="1" t="str">
        <f>'ScienceDirect - Initial'!D1080</f>
        <v>Studies of adaptive networks with preferred degree</v>
      </c>
      <c r="E1077" s="1" t="str">
        <f>'ScienceDirect - Initial'!E1080</f>
        <v>Proceedings of the 24th Workshop on Computer Simulation Studies in Condensed Matter Physics (CSP2011)</v>
      </c>
      <c r="F1077" s="1">
        <f>'ScienceDirect - Initial'!F1080</f>
        <v>0</v>
      </c>
      <c r="H1077" s="1">
        <v>0</v>
      </c>
      <c r="I1077" s="1">
        <v>0</v>
      </c>
      <c r="J1077" t="b">
        <f t="shared" si="16"/>
        <v>1</v>
      </c>
      <c r="K1077" t="e">
        <f t="array" ref="K1077">INDEX($A$7:$F$3066,SMALL(IF(COUNTIF($L$5,$H$7:$H$3066)*COUNTIF($L$5,$I$7:$I$3066),MATCH(ROW($A$7:$A$3066),ROW($A$7:$A$3066)),""),ROWS($B$1:B1071)),COLUMNS($A$1:B1073))</f>
        <v>#NUM!</v>
      </c>
      <c r="L1077" t="e">
        <f t="array" ref="L1077">INDEX($A$7:$F$3066,SMALL(IF(COUNTIF($L$5,$H$7:$H$3066)*COUNTIF($L$5,$I$7:$I$3066),MATCH(ROW($A$7:$A$3066),ROW($A$7:$A$3066)),""),ROWS($B$1:C1071)),COLUMNS($A$1:C1073))</f>
        <v>#NUM!</v>
      </c>
      <c r="M1077" t="e">
        <f t="array" ref="M1077">INDEX($A$7:$F$3066,SMALL(IF(COUNTIF($L$5,$H$7:$H$3066)*COUNTIF($L$5,$I$7:$I$3066),MATCH(ROW($A$7:$A$3066),ROW($A$7:$A$3066)),""),ROWS($B$1:D1071)),COLUMNS($A$1:D1073))</f>
        <v>#NUM!</v>
      </c>
      <c r="N1077" t="e">
        <f t="array" ref="N1077">INDEX($A$7:$F$3066,SMALL(IF(COUNTIF($L$5,$H$7:$H$3066)*COUNTIF($L$5,$I$7:$I$3066),MATCH(ROW($A$7:$A$3066),ROW($A$7:$A$3066)),""),ROWS($B$1:E1071)),COLUMNS($A$1:E1073))</f>
        <v>#NUM!</v>
      </c>
      <c r="O1077" t="e">
        <f t="array" ref="O1077">INDEX($A$7:$F$3066,SMALL(IF(COUNTIF($L$5,$H$7:$H$3066)*COUNTIF($L$5,$I$7:$I$3066),MATCH(ROW($A$7:$A$3066),ROW($A$7:$A$3066)),""),ROWS($B$1:F1071)),COLUMNS($A$1:F1073))</f>
        <v>#NUM!</v>
      </c>
    </row>
    <row r="1078" spans="1:15">
      <c r="A1078" s="1">
        <f>'ScienceDirect - Initial'!A1081</f>
        <v>0</v>
      </c>
      <c r="B1078" s="1">
        <f>'ScienceDirect - Initial'!B1081</f>
        <v>2014</v>
      </c>
      <c r="C1078" s="1" t="str">
        <f>'ScienceDirect - Initial'!C1081</f>
        <v>Carruthers, Robert L.; Berger, Joseph</v>
      </c>
      <c r="D1078" s="1" t="str">
        <f>'ScienceDirect - Initial'!D1081</f>
        <v>Progressive multifocal leukoencephalopathy and JC Virus-related disease in modern neurology practice</v>
      </c>
      <c r="E1078" s="1" t="str">
        <f>'ScienceDirect - Initial'!E1081</f>
        <v>Multiple Sclerosis and Related Disorders</v>
      </c>
      <c r="F1078" s="1">
        <f>'ScienceDirect - Initial'!F1081</f>
        <v>0</v>
      </c>
      <c r="H1078" s="1">
        <v>0</v>
      </c>
      <c r="I1078" s="1">
        <v>0</v>
      </c>
      <c r="J1078" t="b">
        <f t="shared" si="16"/>
        <v>1</v>
      </c>
      <c r="K1078" t="e">
        <f t="array" ref="K1078">INDEX($A$7:$F$3066,SMALL(IF(COUNTIF($L$5,$H$7:$H$3066)*COUNTIF($L$5,$I$7:$I$3066),MATCH(ROW($A$7:$A$3066),ROW($A$7:$A$3066)),""),ROWS($B$1:B1072)),COLUMNS($A$1:B1074))</f>
        <v>#NUM!</v>
      </c>
      <c r="L1078" t="e">
        <f t="array" ref="L1078">INDEX($A$7:$F$3066,SMALL(IF(COUNTIF($L$5,$H$7:$H$3066)*COUNTIF($L$5,$I$7:$I$3066),MATCH(ROW($A$7:$A$3066),ROW($A$7:$A$3066)),""),ROWS($B$1:C1072)),COLUMNS($A$1:C1074))</f>
        <v>#NUM!</v>
      </c>
      <c r="M1078" t="e">
        <f t="array" ref="M1078">INDEX($A$7:$F$3066,SMALL(IF(COUNTIF($L$5,$H$7:$H$3066)*COUNTIF($L$5,$I$7:$I$3066),MATCH(ROW($A$7:$A$3066),ROW($A$7:$A$3066)),""),ROWS($B$1:D1072)),COLUMNS($A$1:D1074))</f>
        <v>#NUM!</v>
      </c>
      <c r="N1078" t="e">
        <f t="array" ref="N1078">INDEX($A$7:$F$3066,SMALL(IF(COUNTIF($L$5,$H$7:$H$3066)*COUNTIF($L$5,$I$7:$I$3066),MATCH(ROW($A$7:$A$3066),ROW($A$7:$A$3066)),""),ROWS($B$1:E1072)),COLUMNS($A$1:E1074))</f>
        <v>#NUM!</v>
      </c>
      <c r="O1078" t="e">
        <f t="array" ref="O1078">INDEX($A$7:$F$3066,SMALL(IF(COUNTIF($L$5,$H$7:$H$3066)*COUNTIF($L$5,$I$7:$I$3066),MATCH(ROW($A$7:$A$3066),ROW($A$7:$A$3066)),""),ROWS($B$1:F1072)),COLUMNS($A$1:F1074))</f>
        <v>#NUM!</v>
      </c>
    </row>
    <row r="1079" spans="1:15">
      <c r="A1079" s="1">
        <f>'ScienceDirect - Initial'!A1082</f>
        <v>0</v>
      </c>
      <c r="B1079" s="1">
        <f>'ScienceDirect - Initial'!B1082</f>
        <v>2003</v>
      </c>
      <c r="C1079" s="1" t="str">
        <f>'ScienceDirect - Initial'!C1082</f>
        <v>Ramamurty, U.; Raghavan, R.; Basu, J.; Ranganathan, S.</v>
      </c>
      <c r="D1079" s="1" t="str">
        <f>'ScienceDirect - Initial'!D1082</f>
        <v>MICROSTRUCTURAL DEPENDENCE OF MECHANICAL PROPERTIES IN BULK METALLIC GLASSES AND THEIR COMPOSITES</v>
      </c>
      <c r="E1079" s="1" t="str">
        <f>'ScienceDirect - Initial'!E1082</f>
        <v>Nano and Microstructural Design of Advanced Materials</v>
      </c>
      <c r="F1079" s="1" t="str">
        <f>'ScienceDirect - Initial'!F1082</f>
        <v>978-0-08-044373-7</v>
      </c>
      <c r="H1079" s="1">
        <v>0</v>
      </c>
      <c r="I1079" s="1">
        <v>0</v>
      </c>
      <c r="J1079" t="b">
        <f t="shared" si="16"/>
        <v>1</v>
      </c>
      <c r="K1079" t="e">
        <f t="array" ref="K1079">INDEX($A$7:$F$3066,SMALL(IF(COUNTIF($L$5,$H$7:$H$3066)*COUNTIF($L$5,$I$7:$I$3066),MATCH(ROW($A$7:$A$3066),ROW($A$7:$A$3066)),""),ROWS($B$1:B1073)),COLUMNS($A$1:B1075))</f>
        <v>#NUM!</v>
      </c>
      <c r="L1079" t="e">
        <f t="array" ref="L1079">INDEX($A$7:$F$3066,SMALL(IF(COUNTIF($L$5,$H$7:$H$3066)*COUNTIF($L$5,$I$7:$I$3066),MATCH(ROW($A$7:$A$3066),ROW($A$7:$A$3066)),""),ROWS($B$1:C1073)),COLUMNS($A$1:C1075))</f>
        <v>#NUM!</v>
      </c>
      <c r="M1079" t="e">
        <f t="array" ref="M1079">INDEX($A$7:$F$3066,SMALL(IF(COUNTIF($L$5,$H$7:$H$3066)*COUNTIF($L$5,$I$7:$I$3066),MATCH(ROW($A$7:$A$3066),ROW($A$7:$A$3066)),""),ROWS($B$1:D1073)),COLUMNS($A$1:D1075))</f>
        <v>#NUM!</v>
      </c>
      <c r="N1079" t="e">
        <f t="array" ref="N1079">INDEX($A$7:$F$3066,SMALL(IF(COUNTIF($L$5,$H$7:$H$3066)*COUNTIF($L$5,$I$7:$I$3066),MATCH(ROW($A$7:$A$3066),ROW($A$7:$A$3066)),""),ROWS($B$1:E1073)),COLUMNS($A$1:E1075))</f>
        <v>#NUM!</v>
      </c>
      <c r="O1079" t="e">
        <f t="array" ref="O1079">INDEX($A$7:$F$3066,SMALL(IF(COUNTIF($L$5,$H$7:$H$3066)*COUNTIF($L$5,$I$7:$I$3066),MATCH(ROW($A$7:$A$3066),ROW($A$7:$A$3066)),""),ROWS($B$1:F1073)),COLUMNS($A$1:F1075))</f>
        <v>#NUM!</v>
      </c>
    </row>
    <row r="1080" spans="1:15">
      <c r="A1080" s="1">
        <f>'ScienceDirect - Initial'!A1083</f>
        <v>0</v>
      </c>
      <c r="B1080" s="1">
        <f>'ScienceDirect - Initial'!B1083</f>
        <v>2011</v>
      </c>
      <c r="C1080" s="1" t="str">
        <f>'ScienceDirect - Initial'!C1083</f>
        <v>Kulygina, M.</v>
      </c>
      <c r="D1080" s="1" t="str">
        <f>'ScienceDirect - Initial'!D1083</f>
        <v>S17-01 Student Mental Health: Psychological Problems and Psychosocial Support</v>
      </c>
      <c r="E1080" s="1" t="str">
        <f>'ScienceDirect - Initial'!E1083</f>
        <v>Abstracts of the 3 Congress of Asian Psychiatry (WCAP 2011)</v>
      </c>
      <c r="F1080" s="1">
        <f>'ScienceDirect - Initial'!F1083</f>
        <v>0</v>
      </c>
      <c r="H1080" s="1">
        <v>0</v>
      </c>
      <c r="I1080" s="1">
        <v>0</v>
      </c>
      <c r="J1080" t="b">
        <f t="shared" si="16"/>
        <v>1</v>
      </c>
      <c r="K1080" t="e">
        <f t="array" ref="K1080">INDEX($A$7:$F$3066,SMALL(IF(COUNTIF($L$5,$H$7:$H$3066)*COUNTIF($L$5,$I$7:$I$3066),MATCH(ROW($A$7:$A$3066),ROW($A$7:$A$3066)),""),ROWS($B$1:B1074)),COLUMNS($A$1:B1076))</f>
        <v>#NUM!</v>
      </c>
      <c r="L1080" t="e">
        <f t="array" ref="L1080">INDEX($A$7:$F$3066,SMALL(IF(COUNTIF($L$5,$H$7:$H$3066)*COUNTIF($L$5,$I$7:$I$3066),MATCH(ROW($A$7:$A$3066),ROW($A$7:$A$3066)),""),ROWS($B$1:C1074)),COLUMNS($A$1:C1076))</f>
        <v>#NUM!</v>
      </c>
      <c r="M1080" t="e">
        <f t="array" ref="M1080">INDEX($A$7:$F$3066,SMALL(IF(COUNTIF($L$5,$H$7:$H$3066)*COUNTIF($L$5,$I$7:$I$3066),MATCH(ROW($A$7:$A$3066),ROW($A$7:$A$3066)),""),ROWS($B$1:D1074)),COLUMNS($A$1:D1076))</f>
        <v>#NUM!</v>
      </c>
      <c r="N1080" t="e">
        <f t="array" ref="N1080">INDEX($A$7:$F$3066,SMALL(IF(COUNTIF($L$5,$H$7:$H$3066)*COUNTIF($L$5,$I$7:$I$3066),MATCH(ROW($A$7:$A$3066),ROW($A$7:$A$3066)),""),ROWS($B$1:E1074)),COLUMNS($A$1:E1076))</f>
        <v>#NUM!</v>
      </c>
      <c r="O1080" t="e">
        <f t="array" ref="O1080">INDEX($A$7:$F$3066,SMALL(IF(COUNTIF($L$5,$H$7:$H$3066)*COUNTIF($L$5,$I$7:$I$3066),MATCH(ROW($A$7:$A$3066),ROW($A$7:$A$3066)),""),ROWS($B$1:F1074)),COLUMNS($A$1:F1076))</f>
        <v>#NUM!</v>
      </c>
    </row>
    <row r="1081" spans="1:15">
      <c r="A1081" s="1">
        <f>'ScienceDirect - Initial'!A1084</f>
        <v>0</v>
      </c>
      <c r="B1081" s="1">
        <f>'ScienceDirect - Initial'!B1084</f>
        <v>2013</v>
      </c>
      <c r="C1081" s="1" t="str">
        <f>'ScienceDirect - Initial'!C1084</f>
        <v>Thakur, Vijay Kumar; Thakur, Manju Kumari; Gupta, Raju Kumar</v>
      </c>
      <c r="D1081" s="1" t="str">
        <f>'ScienceDirect - Initial'!D1084</f>
        <v>Synthesis of lignocellulosic polymer with improved chemical resistance through free radical polymerization</v>
      </c>
      <c r="E1081" s="1" t="str">
        <f>'ScienceDirect - Initial'!E1084</f>
        <v>International Journal of Biological Macromolecules</v>
      </c>
      <c r="F1081" s="1">
        <f>'ScienceDirect - Initial'!F1084</f>
        <v>0</v>
      </c>
      <c r="H1081" s="1">
        <v>0</v>
      </c>
      <c r="I1081" s="1">
        <v>0</v>
      </c>
      <c r="J1081" t="b">
        <f t="shared" si="16"/>
        <v>1</v>
      </c>
      <c r="K1081" t="e">
        <f t="array" ref="K1081">INDEX($A$7:$F$3066,SMALL(IF(COUNTIF($L$5,$H$7:$H$3066)*COUNTIF($L$5,$I$7:$I$3066),MATCH(ROW($A$7:$A$3066),ROW($A$7:$A$3066)),""),ROWS($B$1:B1075)),COLUMNS($A$1:B1077))</f>
        <v>#NUM!</v>
      </c>
      <c r="L1081" t="e">
        <f t="array" ref="L1081">INDEX($A$7:$F$3066,SMALL(IF(COUNTIF($L$5,$H$7:$H$3066)*COUNTIF($L$5,$I$7:$I$3066),MATCH(ROW($A$7:$A$3066),ROW($A$7:$A$3066)),""),ROWS($B$1:C1075)),COLUMNS($A$1:C1077))</f>
        <v>#NUM!</v>
      </c>
      <c r="M1081" t="e">
        <f t="array" ref="M1081">INDEX($A$7:$F$3066,SMALL(IF(COUNTIF($L$5,$H$7:$H$3066)*COUNTIF($L$5,$I$7:$I$3066),MATCH(ROW($A$7:$A$3066),ROW($A$7:$A$3066)),""),ROWS($B$1:D1075)),COLUMNS($A$1:D1077))</f>
        <v>#NUM!</v>
      </c>
      <c r="N1081" t="e">
        <f t="array" ref="N1081">INDEX($A$7:$F$3066,SMALL(IF(COUNTIF($L$5,$H$7:$H$3066)*COUNTIF($L$5,$I$7:$I$3066),MATCH(ROW($A$7:$A$3066),ROW($A$7:$A$3066)),""),ROWS($B$1:E1075)),COLUMNS($A$1:E1077))</f>
        <v>#NUM!</v>
      </c>
      <c r="O1081" t="e">
        <f t="array" ref="O1081">INDEX($A$7:$F$3066,SMALL(IF(COUNTIF($L$5,$H$7:$H$3066)*COUNTIF($L$5,$I$7:$I$3066),MATCH(ROW($A$7:$A$3066),ROW($A$7:$A$3066)),""),ROWS($B$1:F1075)),COLUMNS($A$1:F1077))</f>
        <v>#NUM!</v>
      </c>
    </row>
    <row r="1082" spans="1:15">
      <c r="A1082" s="1">
        <f>'ScienceDirect - Initial'!A1085</f>
        <v>0</v>
      </c>
      <c r="B1082" s="1">
        <f>'ScienceDirect - Initial'!B1085</f>
        <v>1997</v>
      </c>
      <c r="C1082" s="1" t="str">
        <f>'ScienceDirect - Initial'!C1085</f>
        <v>Fogarty, Michael J; Hilborn, Ray; Gunderson, Donald</v>
      </c>
      <c r="D1082" s="1" t="str">
        <f>'ScienceDirect - Initial'!D1085</f>
        <v>Chaos and parametric management</v>
      </c>
      <c r="E1082" s="1" t="str">
        <f>'ScienceDirect - Initial'!E1085</f>
        <v>Marine Policy</v>
      </c>
      <c r="F1082" s="1">
        <f>'ScienceDirect - Initial'!F1085</f>
        <v>0</v>
      </c>
      <c r="H1082" s="1">
        <v>0</v>
      </c>
      <c r="I1082" s="1">
        <v>0</v>
      </c>
      <c r="J1082" t="b">
        <f t="shared" si="16"/>
        <v>1</v>
      </c>
      <c r="K1082" t="e">
        <f t="array" ref="K1082">INDEX($A$7:$F$3066,SMALL(IF(COUNTIF($L$5,$H$7:$H$3066)*COUNTIF($L$5,$I$7:$I$3066),MATCH(ROW($A$7:$A$3066),ROW($A$7:$A$3066)),""),ROWS($B$1:B1076)),COLUMNS($A$1:B1078))</f>
        <v>#NUM!</v>
      </c>
      <c r="L1082" t="e">
        <f t="array" ref="L1082">INDEX($A$7:$F$3066,SMALL(IF(COUNTIF($L$5,$H$7:$H$3066)*COUNTIF($L$5,$I$7:$I$3066),MATCH(ROW($A$7:$A$3066),ROW($A$7:$A$3066)),""),ROWS($B$1:C1076)),COLUMNS($A$1:C1078))</f>
        <v>#NUM!</v>
      </c>
      <c r="M1082" t="e">
        <f t="array" ref="M1082">INDEX($A$7:$F$3066,SMALL(IF(COUNTIF($L$5,$H$7:$H$3066)*COUNTIF($L$5,$I$7:$I$3066),MATCH(ROW($A$7:$A$3066),ROW($A$7:$A$3066)),""),ROWS($B$1:D1076)),COLUMNS($A$1:D1078))</f>
        <v>#NUM!</v>
      </c>
      <c r="N1082" t="e">
        <f t="array" ref="N1082">INDEX($A$7:$F$3066,SMALL(IF(COUNTIF($L$5,$H$7:$H$3066)*COUNTIF($L$5,$I$7:$I$3066),MATCH(ROW($A$7:$A$3066),ROW($A$7:$A$3066)),""),ROWS($B$1:E1076)),COLUMNS($A$1:E1078))</f>
        <v>#NUM!</v>
      </c>
      <c r="O1082" t="e">
        <f t="array" ref="O1082">INDEX($A$7:$F$3066,SMALL(IF(COUNTIF($L$5,$H$7:$H$3066)*COUNTIF($L$5,$I$7:$I$3066),MATCH(ROW($A$7:$A$3066),ROW($A$7:$A$3066)),""),ROWS($B$1:F1076)),COLUMNS($A$1:F1078))</f>
        <v>#NUM!</v>
      </c>
    </row>
    <row r="1083" spans="1:15">
      <c r="A1083" s="1">
        <f>'ScienceDirect - Initial'!A1086</f>
        <v>0</v>
      </c>
      <c r="B1083" s="1">
        <f>'ScienceDirect - Initial'!B1086</f>
        <v>1971</v>
      </c>
      <c r="C1083" s="1" t="str">
        <f>'ScienceDirect - Initial'!C1086</f>
        <v>Mathews, A.</v>
      </c>
      <c r="D1083" s="1" t="str">
        <f>'ScienceDirect - Initial'!D1086</f>
        <v>Journal of behaviour therapy and experimental psychiatry: Edited by J. Wolpe and L.J. Reyna, Vol. 1, No. 1, March, 1970. Pergamon Press</v>
      </c>
      <c r="E1083" s="1" t="str">
        <f>'ScienceDirect - Initial'!E1086</f>
        <v>Behaviour Research and Therapy</v>
      </c>
      <c r="F1083" s="1">
        <f>'ScienceDirect - Initial'!F1086</f>
        <v>0</v>
      </c>
      <c r="H1083" s="1">
        <v>0</v>
      </c>
      <c r="I1083" s="1">
        <v>0</v>
      </c>
      <c r="J1083" t="b">
        <f t="shared" si="16"/>
        <v>1</v>
      </c>
      <c r="K1083" t="e">
        <f t="array" ref="K1083">INDEX($A$7:$F$3066,SMALL(IF(COUNTIF($L$5,$H$7:$H$3066)*COUNTIF($L$5,$I$7:$I$3066),MATCH(ROW($A$7:$A$3066),ROW($A$7:$A$3066)),""),ROWS($B$1:B1077)),COLUMNS($A$1:B1079))</f>
        <v>#NUM!</v>
      </c>
      <c r="L1083" t="e">
        <f t="array" ref="L1083">INDEX($A$7:$F$3066,SMALL(IF(COUNTIF($L$5,$H$7:$H$3066)*COUNTIF($L$5,$I$7:$I$3066),MATCH(ROW($A$7:$A$3066),ROW($A$7:$A$3066)),""),ROWS($B$1:C1077)),COLUMNS($A$1:C1079))</f>
        <v>#NUM!</v>
      </c>
      <c r="M1083" t="e">
        <f t="array" ref="M1083">INDEX($A$7:$F$3066,SMALL(IF(COUNTIF($L$5,$H$7:$H$3066)*COUNTIF($L$5,$I$7:$I$3066),MATCH(ROW($A$7:$A$3066),ROW($A$7:$A$3066)),""),ROWS($B$1:D1077)),COLUMNS($A$1:D1079))</f>
        <v>#NUM!</v>
      </c>
      <c r="N1083" t="e">
        <f t="array" ref="N1083">INDEX($A$7:$F$3066,SMALL(IF(COUNTIF($L$5,$H$7:$H$3066)*COUNTIF($L$5,$I$7:$I$3066),MATCH(ROW($A$7:$A$3066),ROW($A$7:$A$3066)),""),ROWS($B$1:E1077)),COLUMNS($A$1:E1079))</f>
        <v>#NUM!</v>
      </c>
      <c r="O1083" t="e">
        <f t="array" ref="O1083">INDEX($A$7:$F$3066,SMALL(IF(COUNTIF($L$5,$H$7:$H$3066)*COUNTIF($L$5,$I$7:$I$3066),MATCH(ROW($A$7:$A$3066),ROW($A$7:$A$3066)),""),ROWS($B$1:F1077)),COLUMNS($A$1:F1079))</f>
        <v>#NUM!</v>
      </c>
    </row>
    <row r="1084" spans="1:15">
      <c r="A1084" s="1">
        <f>'ScienceDirect - Initial'!A1087</f>
        <v>0</v>
      </c>
      <c r="B1084" s="1">
        <f>'ScienceDirect - Initial'!B1087</f>
        <v>2016</v>
      </c>
      <c r="C1084" s="1" t="str">
        <f>'ScienceDirect - Initial'!C1087</f>
        <v>Floyd, Sarah R.; Pierce, Deidre M.; Geraci, Stephen A.</v>
      </c>
      <c r="D1084" s="1" t="str">
        <f>'ScienceDirect - Initial'!D1087</f>
        <v>Preventive and Primary Care for Lesbian, Gay and Bisexual Patients</v>
      </c>
      <c r="E1084" s="1" t="str">
        <f>'ScienceDirect - Initial'!E1087</f>
        <v>The American Journal of the Medical Sciences</v>
      </c>
      <c r="F1084" s="1">
        <f>'ScienceDirect - Initial'!F1087</f>
        <v>0</v>
      </c>
      <c r="H1084" s="1">
        <v>0</v>
      </c>
      <c r="I1084" s="1">
        <v>0</v>
      </c>
      <c r="J1084" t="b">
        <f t="shared" si="16"/>
        <v>1</v>
      </c>
      <c r="K1084" t="e">
        <f t="array" ref="K1084">INDEX($A$7:$F$3066,SMALL(IF(COUNTIF($L$5,$H$7:$H$3066)*COUNTIF($L$5,$I$7:$I$3066),MATCH(ROW($A$7:$A$3066),ROW($A$7:$A$3066)),""),ROWS($B$1:B1078)),COLUMNS($A$1:B1080))</f>
        <v>#NUM!</v>
      </c>
      <c r="L1084" t="e">
        <f t="array" ref="L1084">INDEX($A$7:$F$3066,SMALL(IF(COUNTIF($L$5,$H$7:$H$3066)*COUNTIF($L$5,$I$7:$I$3066),MATCH(ROW($A$7:$A$3066),ROW($A$7:$A$3066)),""),ROWS($B$1:C1078)),COLUMNS($A$1:C1080))</f>
        <v>#NUM!</v>
      </c>
      <c r="M1084" t="e">
        <f t="array" ref="M1084">INDEX($A$7:$F$3066,SMALL(IF(COUNTIF($L$5,$H$7:$H$3066)*COUNTIF($L$5,$I$7:$I$3066),MATCH(ROW($A$7:$A$3066),ROW($A$7:$A$3066)),""),ROWS($B$1:D1078)),COLUMNS($A$1:D1080))</f>
        <v>#NUM!</v>
      </c>
      <c r="N1084" t="e">
        <f t="array" ref="N1084">INDEX($A$7:$F$3066,SMALL(IF(COUNTIF($L$5,$H$7:$H$3066)*COUNTIF($L$5,$I$7:$I$3066),MATCH(ROW($A$7:$A$3066),ROW($A$7:$A$3066)),""),ROWS($B$1:E1078)),COLUMNS($A$1:E1080))</f>
        <v>#NUM!</v>
      </c>
      <c r="O1084" t="e">
        <f t="array" ref="O1084">INDEX($A$7:$F$3066,SMALL(IF(COUNTIF($L$5,$H$7:$H$3066)*COUNTIF($L$5,$I$7:$I$3066),MATCH(ROW($A$7:$A$3066),ROW($A$7:$A$3066)),""),ROWS($B$1:F1078)),COLUMNS($A$1:F1080))</f>
        <v>#NUM!</v>
      </c>
    </row>
    <row r="1085" spans="1:15">
      <c r="A1085" s="1">
        <f>'ScienceDirect - Initial'!A1088</f>
        <v>0</v>
      </c>
      <c r="B1085" s="1">
        <f>'ScienceDirect - Initial'!B1088</f>
        <v>2009</v>
      </c>
      <c r="C1085" s="1">
        <f>'ScienceDirect - Initial'!C1088</f>
        <v>0</v>
      </c>
      <c r="D1085" s="1" t="str">
        <f>'ScienceDirect - Initial'!D1088</f>
        <v>Promoting Recovery in Alcohol-Dependent Patients</v>
      </c>
      <c r="E1085" s="1" t="str">
        <f>'ScienceDirect - Initial'!E1088</f>
        <v>Journal of Substance Abuse Treatment</v>
      </c>
      <c r="F1085" s="1">
        <f>'ScienceDirect - Initial'!F1088</f>
        <v>0</v>
      </c>
      <c r="H1085" s="1">
        <v>0</v>
      </c>
      <c r="I1085" s="1">
        <v>0</v>
      </c>
      <c r="J1085" t="b">
        <f t="shared" si="16"/>
        <v>1</v>
      </c>
      <c r="K1085" t="e">
        <f t="array" ref="K1085">INDEX($A$7:$F$3066,SMALL(IF(COUNTIF($L$5,$H$7:$H$3066)*COUNTIF($L$5,$I$7:$I$3066),MATCH(ROW($A$7:$A$3066),ROW($A$7:$A$3066)),""),ROWS($B$1:B1079)),COLUMNS($A$1:B1081))</f>
        <v>#NUM!</v>
      </c>
      <c r="L1085" t="e">
        <f t="array" ref="L1085">INDEX($A$7:$F$3066,SMALL(IF(COUNTIF($L$5,$H$7:$H$3066)*COUNTIF($L$5,$I$7:$I$3066),MATCH(ROW($A$7:$A$3066),ROW($A$7:$A$3066)),""),ROWS($B$1:C1079)),COLUMNS($A$1:C1081))</f>
        <v>#NUM!</v>
      </c>
      <c r="M1085" t="e">
        <f t="array" ref="M1085">INDEX($A$7:$F$3066,SMALL(IF(COUNTIF($L$5,$H$7:$H$3066)*COUNTIF($L$5,$I$7:$I$3066),MATCH(ROW($A$7:$A$3066),ROW($A$7:$A$3066)),""),ROWS($B$1:D1079)),COLUMNS($A$1:D1081))</f>
        <v>#NUM!</v>
      </c>
      <c r="N1085" t="e">
        <f t="array" ref="N1085">INDEX($A$7:$F$3066,SMALL(IF(COUNTIF($L$5,$H$7:$H$3066)*COUNTIF($L$5,$I$7:$I$3066),MATCH(ROW($A$7:$A$3066),ROW($A$7:$A$3066)),""),ROWS($B$1:E1079)),COLUMNS($A$1:E1081))</f>
        <v>#NUM!</v>
      </c>
      <c r="O1085" t="e">
        <f t="array" ref="O1085">INDEX($A$7:$F$3066,SMALL(IF(COUNTIF($L$5,$H$7:$H$3066)*COUNTIF($L$5,$I$7:$I$3066),MATCH(ROW($A$7:$A$3066),ROW($A$7:$A$3066)),""),ROWS($B$1:F1079)),COLUMNS($A$1:F1081))</f>
        <v>#NUM!</v>
      </c>
    </row>
    <row r="1086" spans="1:15">
      <c r="A1086" s="1">
        <f>'ScienceDirect - Initial'!A1089</f>
        <v>0</v>
      </c>
      <c r="B1086" s="1">
        <f>'ScienceDirect - Initial'!B1089</f>
        <v>2018</v>
      </c>
      <c r="C1086" s="1" t="str">
        <f>'ScienceDirect - Initial'!C1089</f>
        <v>Pearson, Joseph; Cölfen, Helmut</v>
      </c>
      <c r="D1086" s="1" t="str">
        <f>'ScienceDirect - Initial'!D1089</f>
        <v>LED based near infrared spectral acquisition for multiwavelength analytical ultracentrifugation: A case study with gold nanoparticles</v>
      </c>
      <c r="E1086" s="1" t="str">
        <f>'ScienceDirect - Initial'!E1089</f>
        <v>Analytica Chimica Acta</v>
      </c>
      <c r="F1086" s="1">
        <f>'ScienceDirect - Initial'!F1089</f>
        <v>0</v>
      </c>
      <c r="H1086" s="1">
        <v>0</v>
      </c>
      <c r="I1086" s="1">
        <v>0</v>
      </c>
      <c r="J1086" t="b">
        <f t="shared" si="16"/>
        <v>1</v>
      </c>
      <c r="K1086" t="e">
        <f t="array" ref="K1086">INDEX($A$7:$F$3066,SMALL(IF(COUNTIF($L$5,$H$7:$H$3066)*COUNTIF($L$5,$I$7:$I$3066),MATCH(ROW($A$7:$A$3066),ROW($A$7:$A$3066)),""),ROWS($B$1:B1080)),COLUMNS($A$1:B1082))</f>
        <v>#NUM!</v>
      </c>
      <c r="L1086" t="e">
        <f t="array" ref="L1086">INDEX($A$7:$F$3066,SMALL(IF(COUNTIF($L$5,$H$7:$H$3066)*COUNTIF($L$5,$I$7:$I$3066),MATCH(ROW($A$7:$A$3066),ROW($A$7:$A$3066)),""),ROWS($B$1:C1080)),COLUMNS($A$1:C1082))</f>
        <v>#NUM!</v>
      </c>
      <c r="M1086" t="e">
        <f t="array" ref="M1086">INDEX($A$7:$F$3066,SMALL(IF(COUNTIF($L$5,$H$7:$H$3066)*COUNTIF($L$5,$I$7:$I$3066),MATCH(ROW($A$7:$A$3066),ROW($A$7:$A$3066)),""),ROWS($B$1:D1080)),COLUMNS($A$1:D1082))</f>
        <v>#NUM!</v>
      </c>
      <c r="N1086" t="e">
        <f t="array" ref="N1086">INDEX($A$7:$F$3066,SMALL(IF(COUNTIF($L$5,$H$7:$H$3066)*COUNTIF($L$5,$I$7:$I$3066),MATCH(ROW($A$7:$A$3066),ROW($A$7:$A$3066)),""),ROWS($B$1:E1080)),COLUMNS($A$1:E1082))</f>
        <v>#NUM!</v>
      </c>
      <c r="O1086" t="e">
        <f t="array" ref="O1086">INDEX($A$7:$F$3066,SMALL(IF(COUNTIF($L$5,$H$7:$H$3066)*COUNTIF($L$5,$I$7:$I$3066),MATCH(ROW($A$7:$A$3066),ROW($A$7:$A$3066)),""),ROWS($B$1:F1080)),COLUMNS($A$1:F1082))</f>
        <v>#NUM!</v>
      </c>
    </row>
    <row r="1087" spans="1:15">
      <c r="A1087" s="1">
        <f>'ScienceDirect - Initial'!A1090</f>
        <v>0</v>
      </c>
      <c r="B1087" s="1">
        <f>'ScienceDirect - Initial'!B1090</f>
        <v>2015</v>
      </c>
      <c r="C1087" s="1" t="str">
        <f>'ScienceDirect - Initial'!C1090</f>
        <v>Andrabi, Sara; Greene, Spencer; Moukaddam, Nidal; Li, Benjamin</v>
      </c>
      <c r="D1087" s="1" t="str">
        <f>'ScienceDirect - Initial'!D1090</f>
        <v>New Drugs of Abuse and Withdrawal Syndromes</v>
      </c>
      <c r="E1087" s="1" t="str">
        <f>'ScienceDirect - Initial'!E1090</f>
        <v>Psychiatric and Behavioral Emergencies</v>
      </c>
      <c r="F1087" s="1">
        <f>'ScienceDirect - Initial'!F1090</f>
        <v>0</v>
      </c>
      <c r="H1087" s="1">
        <v>0</v>
      </c>
      <c r="I1087" s="1">
        <v>0</v>
      </c>
      <c r="J1087" t="b">
        <f t="shared" si="16"/>
        <v>1</v>
      </c>
      <c r="K1087" t="e">
        <f t="array" ref="K1087">INDEX($A$7:$F$3066,SMALL(IF(COUNTIF($L$5,$H$7:$H$3066)*COUNTIF($L$5,$I$7:$I$3066),MATCH(ROW($A$7:$A$3066),ROW($A$7:$A$3066)),""),ROWS($B$1:B1081)),COLUMNS($A$1:B1083))</f>
        <v>#NUM!</v>
      </c>
      <c r="L1087" t="e">
        <f t="array" ref="L1087">INDEX($A$7:$F$3066,SMALL(IF(COUNTIF($L$5,$H$7:$H$3066)*COUNTIF($L$5,$I$7:$I$3066),MATCH(ROW($A$7:$A$3066),ROW($A$7:$A$3066)),""),ROWS($B$1:C1081)),COLUMNS($A$1:C1083))</f>
        <v>#NUM!</v>
      </c>
      <c r="M1087" t="e">
        <f t="array" ref="M1087">INDEX($A$7:$F$3066,SMALL(IF(COUNTIF($L$5,$H$7:$H$3066)*COUNTIF($L$5,$I$7:$I$3066),MATCH(ROW($A$7:$A$3066),ROW($A$7:$A$3066)),""),ROWS($B$1:D1081)),COLUMNS($A$1:D1083))</f>
        <v>#NUM!</v>
      </c>
      <c r="N1087" t="e">
        <f t="array" ref="N1087">INDEX($A$7:$F$3066,SMALL(IF(COUNTIF($L$5,$H$7:$H$3066)*COUNTIF($L$5,$I$7:$I$3066),MATCH(ROW($A$7:$A$3066),ROW($A$7:$A$3066)),""),ROWS($B$1:E1081)),COLUMNS($A$1:E1083))</f>
        <v>#NUM!</v>
      </c>
      <c r="O1087" t="e">
        <f t="array" ref="O1087">INDEX($A$7:$F$3066,SMALL(IF(COUNTIF($L$5,$H$7:$H$3066)*COUNTIF($L$5,$I$7:$I$3066),MATCH(ROW($A$7:$A$3066),ROW($A$7:$A$3066)),""),ROWS($B$1:F1081)),COLUMNS($A$1:F1083))</f>
        <v>#NUM!</v>
      </c>
    </row>
    <row r="1088" spans="1:15">
      <c r="A1088" s="1">
        <f>'ScienceDirect - Initial'!A1091</f>
        <v>0</v>
      </c>
      <c r="B1088" s="1">
        <f>'ScienceDirect - Initial'!B1091</f>
        <v>1998</v>
      </c>
      <c r="C1088" s="1" t="str">
        <f>'ScienceDirect - Initial'!C1091</f>
        <v>St John, Nigel A.; Brown, James R.</v>
      </c>
      <c r="D1088" s="1" t="str">
        <f>'ScienceDirect - Initial'!D1091</f>
        <v>Flexural and interlaminar shear properties of glass-reinforced phenolic composites</v>
      </c>
      <c r="E1088" s="1" t="str">
        <f>'ScienceDirect - Initial'!E1091</f>
        <v>Composites Part A: Applied Science and Manufacturing</v>
      </c>
      <c r="F1088" s="1">
        <f>'ScienceDirect - Initial'!F1091</f>
        <v>0</v>
      </c>
      <c r="H1088" s="1">
        <v>0</v>
      </c>
      <c r="I1088" s="1">
        <v>0</v>
      </c>
      <c r="J1088" t="b">
        <f t="shared" si="16"/>
        <v>1</v>
      </c>
      <c r="K1088" t="e">
        <f t="array" ref="K1088">INDEX($A$7:$F$3066,SMALL(IF(COUNTIF($L$5,$H$7:$H$3066)*COUNTIF($L$5,$I$7:$I$3066),MATCH(ROW($A$7:$A$3066),ROW($A$7:$A$3066)),""),ROWS($B$1:B1082)),COLUMNS($A$1:B1084))</f>
        <v>#NUM!</v>
      </c>
      <c r="L1088" t="e">
        <f t="array" ref="L1088">INDEX($A$7:$F$3066,SMALL(IF(COUNTIF($L$5,$H$7:$H$3066)*COUNTIF($L$5,$I$7:$I$3066),MATCH(ROW($A$7:$A$3066),ROW($A$7:$A$3066)),""),ROWS($B$1:C1082)),COLUMNS($A$1:C1084))</f>
        <v>#NUM!</v>
      </c>
      <c r="M1088" t="e">
        <f t="array" ref="M1088">INDEX($A$7:$F$3066,SMALL(IF(COUNTIF($L$5,$H$7:$H$3066)*COUNTIF($L$5,$I$7:$I$3066),MATCH(ROW($A$7:$A$3066),ROW($A$7:$A$3066)),""),ROWS($B$1:D1082)),COLUMNS($A$1:D1084))</f>
        <v>#NUM!</v>
      </c>
      <c r="N1088" t="e">
        <f t="array" ref="N1088">INDEX($A$7:$F$3066,SMALL(IF(COUNTIF($L$5,$H$7:$H$3066)*COUNTIF($L$5,$I$7:$I$3066),MATCH(ROW($A$7:$A$3066),ROW($A$7:$A$3066)),""),ROWS($B$1:E1082)),COLUMNS($A$1:E1084))</f>
        <v>#NUM!</v>
      </c>
      <c r="O1088" t="e">
        <f t="array" ref="O1088">INDEX($A$7:$F$3066,SMALL(IF(COUNTIF($L$5,$H$7:$H$3066)*COUNTIF($L$5,$I$7:$I$3066),MATCH(ROW($A$7:$A$3066),ROW($A$7:$A$3066)),""),ROWS($B$1:F1082)),COLUMNS($A$1:F1084))</f>
        <v>#NUM!</v>
      </c>
    </row>
    <row r="1089" spans="1:15">
      <c r="A1089" s="1">
        <f>'ScienceDirect - Initial'!A1092</f>
        <v>0</v>
      </c>
      <c r="B1089" s="1">
        <f>'ScienceDirect - Initial'!B1092</f>
        <v>2002</v>
      </c>
      <c r="C1089" s="1" t="str">
        <f>'ScienceDirect - Initial'!C1092</f>
        <v>Schneider, Jill E.; Watts, Alan G.</v>
      </c>
      <c r="D1089" s="1" t="str">
        <f>'ScienceDirect - Initial'!D1092</f>
        <v>7 - Energy Balance, Ingestive Behavior, and Reproductive Success</v>
      </c>
      <c r="E1089" s="1" t="str">
        <f>'ScienceDirect - Initial'!E1092</f>
        <v>Hormones, Brain and Behavior</v>
      </c>
      <c r="F1089" s="1" t="str">
        <f>'ScienceDirect - Initial'!F1092</f>
        <v>978-0-12-532104-4</v>
      </c>
      <c r="H1089" s="1">
        <v>0</v>
      </c>
      <c r="I1089" s="1">
        <v>0</v>
      </c>
      <c r="J1089" t="b">
        <f t="shared" si="16"/>
        <v>1</v>
      </c>
      <c r="K1089" t="e">
        <f t="array" ref="K1089">INDEX($A$7:$F$3066,SMALL(IF(COUNTIF($L$5,$H$7:$H$3066)*COUNTIF($L$5,$I$7:$I$3066),MATCH(ROW($A$7:$A$3066),ROW($A$7:$A$3066)),""),ROWS($B$1:B1083)),COLUMNS($A$1:B1085))</f>
        <v>#NUM!</v>
      </c>
      <c r="L1089" t="e">
        <f t="array" ref="L1089">INDEX($A$7:$F$3066,SMALL(IF(COUNTIF($L$5,$H$7:$H$3066)*COUNTIF($L$5,$I$7:$I$3066),MATCH(ROW($A$7:$A$3066),ROW($A$7:$A$3066)),""),ROWS($B$1:C1083)),COLUMNS($A$1:C1085))</f>
        <v>#NUM!</v>
      </c>
      <c r="M1089" t="e">
        <f t="array" ref="M1089">INDEX($A$7:$F$3066,SMALL(IF(COUNTIF($L$5,$H$7:$H$3066)*COUNTIF($L$5,$I$7:$I$3066),MATCH(ROW($A$7:$A$3066),ROW($A$7:$A$3066)),""),ROWS($B$1:D1083)),COLUMNS($A$1:D1085))</f>
        <v>#NUM!</v>
      </c>
      <c r="N1089" t="e">
        <f t="array" ref="N1089">INDEX($A$7:$F$3066,SMALL(IF(COUNTIF($L$5,$H$7:$H$3066)*COUNTIF($L$5,$I$7:$I$3066),MATCH(ROW($A$7:$A$3066),ROW($A$7:$A$3066)),""),ROWS($B$1:E1083)),COLUMNS($A$1:E1085))</f>
        <v>#NUM!</v>
      </c>
      <c r="O1089" t="e">
        <f t="array" ref="O1089">INDEX($A$7:$F$3066,SMALL(IF(COUNTIF($L$5,$H$7:$H$3066)*COUNTIF($L$5,$I$7:$I$3066),MATCH(ROW($A$7:$A$3066),ROW($A$7:$A$3066)),""),ROWS($B$1:F1083)),COLUMNS($A$1:F1085))</f>
        <v>#NUM!</v>
      </c>
    </row>
    <row r="1090" spans="1:15">
      <c r="A1090" s="1">
        <f>'ScienceDirect - Initial'!A1093</f>
        <v>0</v>
      </c>
      <c r="B1090" s="1">
        <f>'ScienceDirect - Initial'!B1093</f>
        <v>2011</v>
      </c>
      <c r="C1090" s="1" t="str">
        <f>'ScienceDirect - Initial'!C1093</f>
        <v>Mari-Bouzid, Marion</v>
      </c>
      <c r="D1090" s="1" t="str">
        <f>'ScienceDirect - Initial'!D1093</f>
        <v>Rôle de l’évitement de la détresse concomitante à un événement traumatique dans la genèse d’un cas d’ESPT avec TDMR</v>
      </c>
      <c r="E1090" s="1" t="str">
        <f>'ScienceDirect - Initial'!E1093</f>
        <v>L'anxiété et les TCC - identification, compréhension et traitement</v>
      </c>
      <c r="F1090" s="1">
        <f>'ScienceDirect - Initial'!F1093</f>
        <v>0</v>
      </c>
      <c r="H1090" s="1">
        <v>0</v>
      </c>
      <c r="I1090" s="1">
        <v>0</v>
      </c>
      <c r="J1090" t="b">
        <f t="shared" si="16"/>
        <v>1</v>
      </c>
      <c r="K1090" t="e">
        <f t="array" ref="K1090">INDEX($A$7:$F$3066,SMALL(IF(COUNTIF($L$5,$H$7:$H$3066)*COUNTIF($L$5,$I$7:$I$3066),MATCH(ROW($A$7:$A$3066),ROW($A$7:$A$3066)),""),ROWS($B$1:B1084)),COLUMNS($A$1:B1086))</f>
        <v>#NUM!</v>
      </c>
      <c r="L1090" t="e">
        <f t="array" ref="L1090">INDEX($A$7:$F$3066,SMALL(IF(COUNTIF($L$5,$H$7:$H$3066)*COUNTIF($L$5,$I$7:$I$3066),MATCH(ROW($A$7:$A$3066),ROW($A$7:$A$3066)),""),ROWS($B$1:C1084)),COLUMNS($A$1:C1086))</f>
        <v>#NUM!</v>
      </c>
      <c r="M1090" t="e">
        <f t="array" ref="M1090">INDEX($A$7:$F$3066,SMALL(IF(COUNTIF($L$5,$H$7:$H$3066)*COUNTIF($L$5,$I$7:$I$3066),MATCH(ROW($A$7:$A$3066),ROW($A$7:$A$3066)),""),ROWS($B$1:D1084)),COLUMNS($A$1:D1086))</f>
        <v>#NUM!</v>
      </c>
      <c r="N1090" t="e">
        <f t="array" ref="N1090">INDEX($A$7:$F$3066,SMALL(IF(COUNTIF($L$5,$H$7:$H$3066)*COUNTIF($L$5,$I$7:$I$3066),MATCH(ROW($A$7:$A$3066),ROW($A$7:$A$3066)),""),ROWS($B$1:E1084)),COLUMNS($A$1:E1086))</f>
        <v>#NUM!</v>
      </c>
      <c r="O1090" t="e">
        <f t="array" ref="O1090">INDEX($A$7:$F$3066,SMALL(IF(COUNTIF($L$5,$H$7:$H$3066)*COUNTIF($L$5,$I$7:$I$3066),MATCH(ROW($A$7:$A$3066),ROW($A$7:$A$3066)),""),ROWS($B$1:F1084)),COLUMNS($A$1:F1086))</f>
        <v>#NUM!</v>
      </c>
    </row>
    <row r="1091" spans="1:15">
      <c r="A1091" s="1">
        <f>'ScienceDirect - Initial'!A1094</f>
        <v>0</v>
      </c>
      <c r="B1091" s="1">
        <f>'ScienceDirect - Initial'!B1094</f>
        <v>2015</v>
      </c>
      <c r="C1091" s="1" t="str">
        <f>'ScienceDirect - Initial'!C1094</f>
        <v>Bas-Hoogendam, J.M.; Van Steenbergen, H.; Westenberg, P.M.; Van der Wee, N.J.A.</v>
      </c>
      <c r="D1091" s="1" t="str">
        <f>'ScienceDirect - Initial'!D1094</f>
        <v>P.4.e.003 Social conditioning of neutral faces: A pilot-study on brain functioning in social anxiety patients and their unaffected first-degree relatives</v>
      </c>
      <c r="E1091" s="1" t="str">
        <f>'ScienceDirect - Initial'!E1094</f>
        <v>Abstracts of the 28th ECNP Congress</v>
      </c>
      <c r="F1091" s="1">
        <f>'ScienceDirect - Initial'!F1094</f>
        <v>0</v>
      </c>
      <c r="H1091" s="1">
        <v>0</v>
      </c>
      <c r="I1091" s="1">
        <v>0</v>
      </c>
      <c r="J1091" t="b">
        <f t="shared" si="16"/>
        <v>1</v>
      </c>
      <c r="K1091" t="e">
        <f t="array" ref="K1091">INDEX($A$7:$F$3066,SMALL(IF(COUNTIF($L$5,$H$7:$H$3066)*COUNTIF($L$5,$I$7:$I$3066),MATCH(ROW($A$7:$A$3066),ROW($A$7:$A$3066)),""),ROWS($B$1:B1085)),COLUMNS($A$1:B1087))</f>
        <v>#NUM!</v>
      </c>
      <c r="L1091" t="e">
        <f t="array" ref="L1091">INDEX($A$7:$F$3066,SMALL(IF(COUNTIF($L$5,$H$7:$H$3066)*COUNTIF($L$5,$I$7:$I$3066),MATCH(ROW($A$7:$A$3066),ROW($A$7:$A$3066)),""),ROWS($B$1:C1085)),COLUMNS($A$1:C1087))</f>
        <v>#NUM!</v>
      </c>
      <c r="M1091" t="e">
        <f t="array" ref="M1091">INDEX($A$7:$F$3066,SMALL(IF(COUNTIF($L$5,$H$7:$H$3066)*COUNTIF($L$5,$I$7:$I$3066),MATCH(ROW($A$7:$A$3066),ROW($A$7:$A$3066)),""),ROWS($B$1:D1085)),COLUMNS($A$1:D1087))</f>
        <v>#NUM!</v>
      </c>
      <c r="N1091" t="e">
        <f t="array" ref="N1091">INDEX($A$7:$F$3066,SMALL(IF(COUNTIF($L$5,$H$7:$H$3066)*COUNTIF($L$5,$I$7:$I$3066),MATCH(ROW($A$7:$A$3066),ROW($A$7:$A$3066)),""),ROWS($B$1:E1085)),COLUMNS($A$1:E1087))</f>
        <v>#NUM!</v>
      </c>
      <c r="O1091" t="e">
        <f t="array" ref="O1091">INDEX($A$7:$F$3066,SMALL(IF(COUNTIF($L$5,$H$7:$H$3066)*COUNTIF($L$5,$I$7:$I$3066),MATCH(ROW($A$7:$A$3066),ROW($A$7:$A$3066)),""),ROWS($B$1:F1085)),COLUMNS($A$1:F1087))</f>
        <v>#NUM!</v>
      </c>
    </row>
    <row r="1092" spans="1:15">
      <c r="A1092" s="1">
        <f>'ScienceDirect - Initial'!A1095</f>
        <v>0</v>
      </c>
      <c r="B1092" s="1">
        <f>'ScienceDirect - Initial'!B1095</f>
        <v>2011</v>
      </c>
      <c r="C1092" s="1" t="str">
        <f>'ScienceDirect - Initial'!C1095</f>
        <v>Vance, A.</v>
      </c>
      <c r="D1092" s="1" t="str">
        <f>'ScienceDirect - Initial'!D1095</f>
        <v>S14-04 Disentangling Dysthymic Disorder from Major Depressive Disorder in Children And Adolescents: Recent Cognitive Neuroscience Insights</v>
      </c>
      <c r="E1092" s="1" t="str">
        <f>'ScienceDirect - Initial'!E1095</f>
        <v>Abstracts of the 3 Congress of Asian Psychiatry (WCAP 2011)</v>
      </c>
      <c r="F1092" s="1">
        <f>'ScienceDirect - Initial'!F1095</f>
        <v>0</v>
      </c>
      <c r="H1092" s="1">
        <v>0</v>
      </c>
      <c r="I1092" s="1">
        <v>0</v>
      </c>
      <c r="J1092" t="b">
        <f t="shared" si="16"/>
        <v>1</v>
      </c>
      <c r="K1092" t="e">
        <f t="array" ref="K1092">INDEX($A$7:$F$3066,SMALL(IF(COUNTIF($L$5,$H$7:$H$3066)*COUNTIF($L$5,$I$7:$I$3066),MATCH(ROW($A$7:$A$3066),ROW($A$7:$A$3066)),""),ROWS($B$1:B1086)),COLUMNS($A$1:B1088))</f>
        <v>#NUM!</v>
      </c>
      <c r="L1092" t="e">
        <f t="array" ref="L1092">INDEX($A$7:$F$3066,SMALL(IF(COUNTIF($L$5,$H$7:$H$3066)*COUNTIF($L$5,$I$7:$I$3066),MATCH(ROW($A$7:$A$3066),ROW($A$7:$A$3066)),""),ROWS($B$1:C1086)),COLUMNS($A$1:C1088))</f>
        <v>#NUM!</v>
      </c>
      <c r="M1092" t="e">
        <f t="array" ref="M1092">INDEX($A$7:$F$3066,SMALL(IF(COUNTIF($L$5,$H$7:$H$3066)*COUNTIF($L$5,$I$7:$I$3066),MATCH(ROW($A$7:$A$3066),ROW($A$7:$A$3066)),""),ROWS($B$1:D1086)),COLUMNS($A$1:D1088))</f>
        <v>#NUM!</v>
      </c>
      <c r="N1092" t="e">
        <f t="array" ref="N1092">INDEX($A$7:$F$3066,SMALL(IF(COUNTIF($L$5,$H$7:$H$3066)*COUNTIF($L$5,$I$7:$I$3066),MATCH(ROW($A$7:$A$3066),ROW($A$7:$A$3066)),""),ROWS($B$1:E1086)),COLUMNS($A$1:E1088))</f>
        <v>#NUM!</v>
      </c>
      <c r="O1092" t="e">
        <f t="array" ref="O1092">INDEX($A$7:$F$3066,SMALL(IF(COUNTIF($L$5,$H$7:$H$3066)*COUNTIF($L$5,$I$7:$I$3066),MATCH(ROW($A$7:$A$3066),ROW($A$7:$A$3066)),""),ROWS($B$1:F1086)),COLUMNS($A$1:F1088))</f>
        <v>#NUM!</v>
      </c>
    </row>
    <row r="1093" spans="1:15">
      <c r="A1093" s="1">
        <f>'ScienceDirect - Initial'!A1096</f>
        <v>0</v>
      </c>
      <c r="B1093" s="1">
        <f>'ScienceDirect - Initial'!B1096</f>
        <v>2012</v>
      </c>
      <c r="C1093" s="1" t="str">
        <f>'ScienceDirect - Initial'!C1096</f>
        <v>Thompson, V.B.; Koprich, J.B.; Chen, E.Y.; Kordower, J.H.; Terpstra, B.T.; Lipton, J.W.</v>
      </c>
      <c r="D1093" s="1" t="str">
        <f>'ScienceDirect - Initial'!D1096</f>
        <v>Prenatal exposure to MDMA alters noradrenergic neurodevelopment in the rat</v>
      </c>
      <c r="E1093" s="1" t="str">
        <f>'ScienceDirect - Initial'!E1096</f>
        <v>Neurotoxicology and Teratology</v>
      </c>
      <c r="F1093" s="1">
        <f>'ScienceDirect - Initial'!F1096</f>
        <v>0</v>
      </c>
      <c r="H1093" s="1">
        <v>0</v>
      </c>
      <c r="I1093" s="1">
        <v>0</v>
      </c>
      <c r="J1093" t="b">
        <f t="shared" si="16"/>
        <v>1</v>
      </c>
      <c r="K1093" t="e">
        <f t="array" ref="K1093">INDEX($A$7:$F$3066,SMALL(IF(COUNTIF($L$5,$H$7:$H$3066)*COUNTIF($L$5,$I$7:$I$3066),MATCH(ROW($A$7:$A$3066),ROW($A$7:$A$3066)),""),ROWS($B$1:B1087)),COLUMNS($A$1:B1089))</f>
        <v>#NUM!</v>
      </c>
      <c r="L1093" t="e">
        <f t="array" ref="L1093">INDEX($A$7:$F$3066,SMALL(IF(COUNTIF($L$5,$H$7:$H$3066)*COUNTIF($L$5,$I$7:$I$3066),MATCH(ROW($A$7:$A$3066),ROW($A$7:$A$3066)),""),ROWS($B$1:C1087)),COLUMNS($A$1:C1089))</f>
        <v>#NUM!</v>
      </c>
      <c r="M1093" t="e">
        <f t="array" ref="M1093">INDEX($A$7:$F$3066,SMALL(IF(COUNTIF($L$5,$H$7:$H$3066)*COUNTIF($L$5,$I$7:$I$3066),MATCH(ROW($A$7:$A$3066),ROW($A$7:$A$3066)),""),ROWS($B$1:D1087)),COLUMNS($A$1:D1089))</f>
        <v>#NUM!</v>
      </c>
      <c r="N1093" t="e">
        <f t="array" ref="N1093">INDEX($A$7:$F$3066,SMALL(IF(COUNTIF($L$5,$H$7:$H$3066)*COUNTIF($L$5,$I$7:$I$3066),MATCH(ROW($A$7:$A$3066),ROW($A$7:$A$3066)),""),ROWS($B$1:E1087)),COLUMNS($A$1:E1089))</f>
        <v>#NUM!</v>
      </c>
      <c r="O1093" t="e">
        <f t="array" ref="O1093">INDEX($A$7:$F$3066,SMALL(IF(COUNTIF($L$5,$H$7:$H$3066)*COUNTIF($L$5,$I$7:$I$3066),MATCH(ROW($A$7:$A$3066),ROW($A$7:$A$3066)),""),ROWS($B$1:F1087)),COLUMNS($A$1:F1089))</f>
        <v>#NUM!</v>
      </c>
    </row>
    <row r="1094" spans="1:15">
      <c r="A1094" s="1">
        <f>'ScienceDirect - Initial'!A1097</f>
        <v>0</v>
      </c>
      <c r="B1094" s="1">
        <f>'ScienceDirect - Initial'!B1097</f>
        <v>2006</v>
      </c>
      <c r="C1094" s="1" t="str">
        <f>'ScienceDirect - Initial'!C1097</f>
        <v>Clarke, Julia; Middleton, Kevin</v>
      </c>
      <c r="D1094" s="1" t="str">
        <f>'ScienceDirect - Initial'!D1097</f>
        <v>Bird evolution</v>
      </c>
      <c r="E1094" s="1" t="str">
        <f>'ScienceDirect - Initial'!E1097</f>
        <v>Current Biology</v>
      </c>
      <c r="F1094" s="1">
        <f>'ScienceDirect - Initial'!F1097</f>
        <v>0</v>
      </c>
      <c r="H1094" s="1">
        <v>0</v>
      </c>
      <c r="I1094" s="1">
        <v>0</v>
      </c>
      <c r="J1094" t="b">
        <f t="shared" si="16"/>
        <v>1</v>
      </c>
      <c r="K1094" t="e">
        <f t="array" ref="K1094">INDEX($A$7:$F$3066,SMALL(IF(COUNTIF($L$5,$H$7:$H$3066)*COUNTIF($L$5,$I$7:$I$3066),MATCH(ROW($A$7:$A$3066),ROW($A$7:$A$3066)),""),ROWS($B$1:B1088)),COLUMNS($A$1:B1090))</f>
        <v>#NUM!</v>
      </c>
      <c r="L1094" t="e">
        <f t="array" ref="L1094">INDEX($A$7:$F$3066,SMALL(IF(COUNTIF($L$5,$H$7:$H$3066)*COUNTIF($L$5,$I$7:$I$3066),MATCH(ROW($A$7:$A$3066),ROW($A$7:$A$3066)),""),ROWS($B$1:C1088)),COLUMNS($A$1:C1090))</f>
        <v>#NUM!</v>
      </c>
      <c r="M1094" t="e">
        <f t="array" ref="M1094">INDEX($A$7:$F$3066,SMALL(IF(COUNTIF($L$5,$H$7:$H$3066)*COUNTIF($L$5,$I$7:$I$3066),MATCH(ROW($A$7:$A$3066),ROW($A$7:$A$3066)),""),ROWS($B$1:D1088)),COLUMNS($A$1:D1090))</f>
        <v>#NUM!</v>
      </c>
      <c r="N1094" t="e">
        <f t="array" ref="N1094">INDEX($A$7:$F$3066,SMALL(IF(COUNTIF($L$5,$H$7:$H$3066)*COUNTIF($L$5,$I$7:$I$3066),MATCH(ROW($A$7:$A$3066),ROW($A$7:$A$3066)),""),ROWS($B$1:E1088)),COLUMNS($A$1:E1090))</f>
        <v>#NUM!</v>
      </c>
      <c r="O1094" t="e">
        <f t="array" ref="O1094">INDEX($A$7:$F$3066,SMALL(IF(COUNTIF($L$5,$H$7:$H$3066)*COUNTIF($L$5,$I$7:$I$3066),MATCH(ROW($A$7:$A$3066),ROW($A$7:$A$3066)),""),ROWS($B$1:F1088)),COLUMNS($A$1:F1090))</f>
        <v>#NUM!</v>
      </c>
    </row>
    <row r="1095" spans="1:15">
      <c r="A1095" s="1">
        <f>'ScienceDirect - Initial'!A1098</f>
        <v>0</v>
      </c>
      <c r="B1095" s="1">
        <f>'ScienceDirect - Initial'!B1098</f>
        <v>2005</v>
      </c>
      <c r="C1095" s="1" t="str">
        <f>'ScienceDirect - Initial'!C1098</f>
        <v>Hunter, Michael D; Woodruff, Peter WR</v>
      </c>
      <c r="D1095" s="1" t="str">
        <f>'ScienceDirect - Initial'!D1098</f>
        <v>History, aetiology and symptomatology of schizophrenia</v>
      </c>
      <c r="E1095" s="1" t="str">
        <f>'ScienceDirect - Initial'!E1098</f>
        <v>Schizophrenia 1</v>
      </c>
      <c r="F1095" s="1">
        <f>'ScienceDirect - Initial'!F1098</f>
        <v>0</v>
      </c>
      <c r="H1095" s="1">
        <v>0</v>
      </c>
      <c r="I1095" s="1">
        <v>0</v>
      </c>
      <c r="J1095" t="b">
        <f t="shared" si="16"/>
        <v>1</v>
      </c>
      <c r="K1095" t="e">
        <f t="array" ref="K1095">INDEX($A$7:$F$3066,SMALL(IF(COUNTIF($L$5,$H$7:$H$3066)*COUNTIF($L$5,$I$7:$I$3066),MATCH(ROW($A$7:$A$3066),ROW($A$7:$A$3066)),""),ROWS($B$1:B1089)),COLUMNS($A$1:B1091))</f>
        <v>#NUM!</v>
      </c>
      <c r="L1095" t="e">
        <f t="array" ref="L1095">INDEX($A$7:$F$3066,SMALL(IF(COUNTIF($L$5,$H$7:$H$3066)*COUNTIF($L$5,$I$7:$I$3066),MATCH(ROW($A$7:$A$3066),ROW($A$7:$A$3066)),""),ROWS($B$1:C1089)),COLUMNS($A$1:C1091))</f>
        <v>#NUM!</v>
      </c>
      <c r="M1095" t="e">
        <f t="array" ref="M1095">INDEX($A$7:$F$3066,SMALL(IF(COUNTIF($L$5,$H$7:$H$3066)*COUNTIF($L$5,$I$7:$I$3066),MATCH(ROW($A$7:$A$3066),ROW($A$7:$A$3066)),""),ROWS($B$1:D1089)),COLUMNS($A$1:D1091))</f>
        <v>#NUM!</v>
      </c>
      <c r="N1095" t="e">
        <f t="array" ref="N1095">INDEX($A$7:$F$3066,SMALL(IF(COUNTIF($L$5,$H$7:$H$3066)*COUNTIF($L$5,$I$7:$I$3066),MATCH(ROW($A$7:$A$3066),ROW($A$7:$A$3066)),""),ROWS($B$1:E1089)),COLUMNS($A$1:E1091))</f>
        <v>#NUM!</v>
      </c>
      <c r="O1095" t="e">
        <f t="array" ref="O1095">INDEX($A$7:$F$3066,SMALL(IF(COUNTIF($L$5,$H$7:$H$3066)*COUNTIF($L$5,$I$7:$I$3066),MATCH(ROW($A$7:$A$3066),ROW($A$7:$A$3066)),""),ROWS($B$1:F1089)),COLUMNS($A$1:F1091))</f>
        <v>#NUM!</v>
      </c>
    </row>
    <row r="1096" spans="1:15">
      <c r="A1096" s="1">
        <f>'ScienceDirect - Initial'!A1099</f>
        <v>0</v>
      </c>
      <c r="B1096" s="1">
        <f>'ScienceDirect - Initial'!B1099</f>
        <v>1996</v>
      </c>
      <c r="C1096" s="1" t="str">
        <f>'ScienceDirect - Initial'!C1099</f>
        <v>Maria Hsia Chang</v>
      </c>
      <c r="D1096" s="1" t="str">
        <f>'ScienceDirect - Initial'!D1099</f>
        <v>The thought of Deng Xiaoping</v>
      </c>
      <c r="E1096" s="1" t="str">
        <f>'ScienceDirect - Initial'!E1099</f>
        <v>Communist and Post-Communist Studies</v>
      </c>
      <c r="F1096" s="1">
        <f>'ScienceDirect - Initial'!F1099</f>
        <v>0</v>
      </c>
      <c r="H1096" s="1">
        <v>0</v>
      </c>
      <c r="I1096" s="1">
        <v>0</v>
      </c>
      <c r="J1096" t="b">
        <f t="shared" ref="J1096:J1159" si="17">IF(ISBLANK(I1096),FALSE,IF(EXACT(H1096, I1096),TRUE,FALSE))</f>
        <v>1</v>
      </c>
      <c r="K1096" t="e">
        <f t="array" ref="K1096">INDEX($A$7:$F$3066,SMALL(IF(COUNTIF($L$5,$H$7:$H$3066)*COUNTIF($L$5,$I$7:$I$3066),MATCH(ROW($A$7:$A$3066),ROW($A$7:$A$3066)),""),ROWS($B$1:B1090)),COLUMNS($A$1:B1092))</f>
        <v>#NUM!</v>
      </c>
      <c r="L1096" t="e">
        <f t="array" ref="L1096">INDEX($A$7:$F$3066,SMALL(IF(COUNTIF($L$5,$H$7:$H$3066)*COUNTIF($L$5,$I$7:$I$3066),MATCH(ROW($A$7:$A$3066),ROW($A$7:$A$3066)),""),ROWS($B$1:C1090)),COLUMNS($A$1:C1092))</f>
        <v>#NUM!</v>
      </c>
      <c r="M1096" t="e">
        <f t="array" ref="M1096">INDEX($A$7:$F$3066,SMALL(IF(COUNTIF($L$5,$H$7:$H$3066)*COUNTIF($L$5,$I$7:$I$3066),MATCH(ROW($A$7:$A$3066),ROW($A$7:$A$3066)),""),ROWS($B$1:D1090)),COLUMNS($A$1:D1092))</f>
        <v>#NUM!</v>
      </c>
      <c r="N1096" t="e">
        <f t="array" ref="N1096">INDEX($A$7:$F$3066,SMALL(IF(COUNTIF($L$5,$H$7:$H$3066)*COUNTIF($L$5,$I$7:$I$3066),MATCH(ROW($A$7:$A$3066),ROW($A$7:$A$3066)),""),ROWS($B$1:E1090)),COLUMNS($A$1:E1092))</f>
        <v>#NUM!</v>
      </c>
      <c r="O1096" t="e">
        <f t="array" ref="O1096">INDEX($A$7:$F$3066,SMALL(IF(COUNTIF($L$5,$H$7:$H$3066)*COUNTIF($L$5,$I$7:$I$3066),MATCH(ROW($A$7:$A$3066),ROW($A$7:$A$3066)),""),ROWS($B$1:F1090)),COLUMNS($A$1:F1092))</f>
        <v>#NUM!</v>
      </c>
    </row>
    <row r="1097" spans="1:15">
      <c r="A1097" s="1">
        <f>'ScienceDirect - Initial'!A1100</f>
        <v>0</v>
      </c>
      <c r="B1097" s="1">
        <f>'ScienceDirect - Initial'!B1100</f>
        <v>2016</v>
      </c>
      <c r="C1097" s="1" t="str">
        <f>'ScienceDirect - Initial'!C1100</f>
        <v>Sémah, Anne-Marie; Sémah, François; Moigne, Anne-Marie; Ingicco, Thomas; Purnomo, Andri; Simanjuntak, Truman; Widianto, Harry</v>
      </c>
      <c r="D1097" s="1" t="str">
        <f>'ScienceDirect - Initial'!D1100</f>
        <v>The palaeoenvironmental context of the Palaeolithic of Java: A brief review</v>
      </c>
      <c r="E1097" s="1" t="str">
        <f>'ScienceDirect - Initial'!E1100</f>
        <v>Southeast Asia: human evolution, dispersals and adaptation</v>
      </c>
      <c r="F1097" s="1">
        <f>'ScienceDirect - Initial'!F1100</f>
        <v>0</v>
      </c>
      <c r="H1097" s="1">
        <v>0</v>
      </c>
      <c r="I1097" s="1">
        <v>0</v>
      </c>
      <c r="J1097" t="b">
        <f t="shared" si="17"/>
        <v>1</v>
      </c>
      <c r="K1097" t="e">
        <f t="array" ref="K1097">INDEX($A$7:$F$3066,SMALL(IF(COUNTIF($L$5,$H$7:$H$3066)*COUNTIF($L$5,$I$7:$I$3066),MATCH(ROW($A$7:$A$3066),ROW($A$7:$A$3066)),""),ROWS($B$1:B1091)),COLUMNS($A$1:B1093))</f>
        <v>#NUM!</v>
      </c>
      <c r="L1097" t="e">
        <f t="array" ref="L1097">INDEX($A$7:$F$3066,SMALL(IF(COUNTIF($L$5,$H$7:$H$3066)*COUNTIF($L$5,$I$7:$I$3066),MATCH(ROW($A$7:$A$3066),ROW($A$7:$A$3066)),""),ROWS($B$1:C1091)),COLUMNS($A$1:C1093))</f>
        <v>#NUM!</v>
      </c>
      <c r="M1097" t="e">
        <f t="array" ref="M1097">INDEX($A$7:$F$3066,SMALL(IF(COUNTIF($L$5,$H$7:$H$3066)*COUNTIF($L$5,$I$7:$I$3066),MATCH(ROW($A$7:$A$3066),ROW($A$7:$A$3066)),""),ROWS($B$1:D1091)),COLUMNS($A$1:D1093))</f>
        <v>#NUM!</v>
      </c>
      <c r="N1097" t="e">
        <f t="array" ref="N1097">INDEX($A$7:$F$3066,SMALL(IF(COUNTIF($L$5,$H$7:$H$3066)*COUNTIF($L$5,$I$7:$I$3066),MATCH(ROW($A$7:$A$3066),ROW($A$7:$A$3066)),""),ROWS($B$1:E1091)),COLUMNS($A$1:E1093))</f>
        <v>#NUM!</v>
      </c>
      <c r="O1097" t="e">
        <f t="array" ref="O1097">INDEX($A$7:$F$3066,SMALL(IF(COUNTIF($L$5,$H$7:$H$3066)*COUNTIF($L$5,$I$7:$I$3066),MATCH(ROW($A$7:$A$3066),ROW($A$7:$A$3066)),""),ROWS($B$1:F1091)),COLUMNS($A$1:F1093))</f>
        <v>#NUM!</v>
      </c>
    </row>
    <row r="1098" spans="1:15">
      <c r="A1098" s="1">
        <f>'ScienceDirect - Initial'!A1101</f>
        <v>0</v>
      </c>
      <c r="B1098" s="1">
        <f>'ScienceDirect - Initial'!B1101</f>
        <v>2018</v>
      </c>
      <c r="C1098" s="1" t="str">
        <f>'ScienceDirect - Initial'!C1101</f>
        <v>Prasad, Bharati; Saxena, Richa; Goel, Namni; Patel, Sanjay R.</v>
      </c>
      <c r="D1098" s="1" t="str">
        <f>'ScienceDirect - Initial'!D1101</f>
        <v>Genetic Ancestry for Sleep Research: Leveraging Health Inequalities to Identify Causal Genetic Variants</v>
      </c>
      <c r="E1098" s="1" t="str">
        <f>'ScienceDirect - Initial'!E1101</f>
        <v>Chest</v>
      </c>
      <c r="F1098" s="1">
        <f>'ScienceDirect - Initial'!F1101</f>
        <v>0</v>
      </c>
      <c r="H1098" s="1">
        <v>0</v>
      </c>
      <c r="I1098" s="1">
        <v>0</v>
      </c>
      <c r="J1098" t="b">
        <f t="shared" si="17"/>
        <v>1</v>
      </c>
      <c r="K1098" t="e">
        <f t="array" ref="K1098">INDEX($A$7:$F$3066,SMALL(IF(COUNTIF($L$5,$H$7:$H$3066)*COUNTIF($L$5,$I$7:$I$3066),MATCH(ROW($A$7:$A$3066),ROW($A$7:$A$3066)),""),ROWS($B$1:B1092)),COLUMNS($A$1:B1094))</f>
        <v>#NUM!</v>
      </c>
      <c r="L1098" t="e">
        <f t="array" ref="L1098">INDEX($A$7:$F$3066,SMALL(IF(COUNTIF($L$5,$H$7:$H$3066)*COUNTIF($L$5,$I$7:$I$3066),MATCH(ROW($A$7:$A$3066),ROW($A$7:$A$3066)),""),ROWS($B$1:C1092)),COLUMNS($A$1:C1094))</f>
        <v>#NUM!</v>
      </c>
      <c r="M1098" t="e">
        <f t="array" ref="M1098">INDEX($A$7:$F$3066,SMALL(IF(COUNTIF($L$5,$H$7:$H$3066)*COUNTIF($L$5,$I$7:$I$3066),MATCH(ROW($A$7:$A$3066),ROW($A$7:$A$3066)),""),ROWS($B$1:D1092)),COLUMNS($A$1:D1094))</f>
        <v>#NUM!</v>
      </c>
      <c r="N1098" t="e">
        <f t="array" ref="N1098">INDEX($A$7:$F$3066,SMALL(IF(COUNTIF($L$5,$H$7:$H$3066)*COUNTIF($L$5,$I$7:$I$3066),MATCH(ROW($A$7:$A$3066),ROW($A$7:$A$3066)),""),ROWS($B$1:E1092)),COLUMNS($A$1:E1094))</f>
        <v>#NUM!</v>
      </c>
      <c r="O1098" t="e">
        <f t="array" ref="O1098">INDEX($A$7:$F$3066,SMALL(IF(COUNTIF($L$5,$H$7:$H$3066)*COUNTIF($L$5,$I$7:$I$3066),MATCH(ROW($A$7:$A$3066),ROW($A$7:$A$3066)),""),ROWS($B$1:F1092)),COLUMNS($A$1:F1094))</f>
        <v>#NUM!</v>
      </c>
    </row>
    <row r="1099" spans="1:15">
      <c r="A1099" s="1">
        <f>'ScienceDirect - Initial'!A1102</f>
        <v>0</v>
      </c>
      <c r="B1099" s="1">
        <f>'ScienceDirect - Initial'!B1102</f>
        <v>1993</v>
      </c>
      <c r="C1099" s="1" t="str">
        <f>'ScienceDirect - Initial'!C1102</f>
        <v>Khan, Arifulla; Mirolo, Mary Helen; Hughes, Deborah; Bierut, Laura</v>
      </c>
      <c r="D1099" s="1" t="str">
        <f>'ScienceDirect - Initial'!D1102</f>
        <v>Electroconvulsive Therapy</v>
      </c>
      <c r="E1099" s="1" t="str">
        <f>'ScienceDirect - Initial'!E1102</f>
        <v>Psychopharmacology I</v>
      </c>
      <c r="F1099" s="1">
        <f>'ScienceDirect - Initial'!F1102</f>
        <v>0</v>
      </c>
      <c r="H1099" s="1">
        <v>0</v>
      </c>
      <c r="I1099" s="1">
        <v>0</v>
      </c>
      <c r="J1099" t="b">
        <f t="shared" si="17"/>
        <v>1</v>
      </c>
      <c r="K1099" t="e">
        <f t="array" ref="K1099">INDEX($A$7:$F$3066,SMALL(IF(COUNTIF($L$5,$H$7:$H$3066)*COUNTIF($L$5,$I$7:$I$3066),MATCH(ROW($A$7:$A$3066),ROW($A$7:$A$3066)),""),ROWS($B$1:B1093)),COLUMNS($A$1:B1095))</f>
        <v>#NUM!</v>
      </c>
      <c r="L1099" t="e">
        <f t="array" ref="L1099">INDEX($A$7:$F$3066,SMALL(IF(COUNTIF($L$5,$H$7:$H$3066)*COUNTIF($L$5,$I$7:$I$3066),MATCH(ROW($A$7:$A$3066),ROW($A$7:$A$3066)),""),ROWS($B$1:C1093)),COLUMNS($A$1:C1095))</f>
        <v>#NUM!</v>
      </c>
      <c r="M1099" t="e">
        <f t="array" ref="M1099">INDEX($A$7:$F$3066,SMALL(IF(COUNTIF($L$5,$H$7:$H$3066)*COUNTIF($L$5,$I$7:$I$3066),MATCH(ROW($A$7:$A$3066),ROW($A$7:$A$3066)),""),ROWS($B$1:D1093)),COLUMNS($A$1:D1095))</f>
        <v>#NUM!</v>
      </c>
      <c r="N1099" t="e">
        <f t="array" ref="N1099">INDEX($A$7:$F$3066,SMALL(IF(COUNTIF($L$5,$H$7:$H$3066)*COUNTIF($L$5,$I$7:$I$3066),MATCH(ROW($A$7:$A$3066),ROW($A$7:$A$3066)),""),ROWS($B$1:E1093)),COLUMNS($A$1:E1095))</f>
        <v>#NUM!</v>
      </c>
      <c r="O1099" t="e">
        <f t="array" ref="O1099">INDEX($A$7:$F$3066,SMALL(IF(COUNTIF($L$5,$H$7:$H$3066)*COUNTIF($L$5,$I$7:$I$3066),MATCH(ROW($A$7:$A$3066),ROW($A$7:$A$3066)),""),ROWS($B$1:F1093)),COLUMNS($A$1:F1095))</f>
        <v>#NUM!</v>
      </c>
    </row>
    <row r="1100" spans="1:15">
      <c r="A1100" s="1">
        <f>'ScienceDirect - Initial'!A1103</f>
        <v>0</v>
      </c>
      <c r="B1100" s="1">
        <f>'ScienceDirect - Initial'!B1103</f>
        <v>2018</v>
      </c>
      <c r="C1100" s="1" t="str">
        <f>'ScienceDirect - Initial'!C1103</f>
        <v>Pichlmueller, Florian; Russell, James C.</v>
      </c>
      <c r="D1100" s="1" t="str">
        <f>'ScienceDirect - Initial'!D1103</f>
        <v>Survivors or reinvaders? Intraspecific priority effect masks reinvasion potential</v>
      </c>
      <c r="E1100" s="1" t="str">
        <f>'ScienceDirect - Initial'!E1103</f>
        <v>Biological Conservation</v>
      </c>
      <c r="F1100" s="1">
        <f>'ScienceDirect - Initial'!F1103</f>
        <v>0</v>
      </c>
      <c r="H1100" s="1">
        <v>0</v>
      </c>
      <c r="I1100" s="1">
        <v>0</v>
      </c>
      <c r="J1100" t="b">
        <f t="shared" si="17"/>
        <v>1</v>
      </c>
      <c r="K1100" t="e">
        <f t="array" ref="K1100">INDEX($A$7:$F$3066,SMALL(IF(COUNTIF($L$5,$H$7:$H$3066)*COUNTIF($L$5,$I$7:$I$3066),MATCH(ROW($A$7:$A$3066),ROW($A$7:$A$3066)),""),ROWS($B$1:B1094)),COLUMNS($A$1:B1096))</f>
        <v>#NUM!</v>
      </c>
      <c r="L1100" t="e">
        <f t="array" ref="L1100">INDEX($A$7:$F$3066,SMALL(IF(COUNTIF($L$5,$H$7:$H$3066)*COUNTIF($L$5,$I$7:$I$3066),MATCH(ROW($A$7:$A$3066),ROW($A$7:$A$3066)),""),ROWS($B$1:C1094)),COLUMNS($A$1:C1096))</f>
        <v>#NUM!</v>
      </c>
      <c r="M1100" t="e">
        <f t="array" ref="M1100">INDEX($A$7:$F$3066,SMALL(IF(COUNTIF($L$5,$H$7:$H$3066)*COUNTIF($L$5,$I$7:$I$3066),MATCH(ROW($A$7:$A$3066),ROW($A$7:$A$3066)),""),ROWS($B$1:D1094)),COLUMNS($A$1:D1096))</f>
        <v>#NUM!</v>
      </c>
      <c r="N1100" t="e">
        <f t="array" ref="N1100">INDEX($A$7:$F$3066,SMALL(IF(COUNTIF($L$5,$H$7:$H$3066)*COUNTIF($L$5,$I$7:$I$3066),MATCH(ROW($A$7:$A$3066),ROW($A$7:$A$3066)),""),ROWS($B$1:E1094)),COLUMNS($A$1:E1096))</f>
        <v>#NUM!</v>
      </c>
      <c r="O1100" t="e">
        <f t="array" ref="O1100">INDEX($A$7:$F$3066,SMALL(IF(COUNTIF($L$5,$H$7:$H$3066)*COUNTIF($L$5,$I$7:$I$3066),MATCH(ROW($A$7:$A$3066),ROW($A$7:$A$3066)),""),ROWS($B$1:F1094)),COLUMNS($A$1:F1096))</f>
        <v>#NUM!</v>
      </c>
    </row>
    <row r="1101" spans="1:15">
      <c r="A1101" s="1">
        <f>'ScienceDirect - Initial'!A1104</f>
        <v>0</v>
      </c>
      <c r="B1101" s="1">
        <f>'ScienceDirect - Initial'!B1104</f>
        <v>2013</v>
      </c>
      <c r="C1101" s="1" t="str">
        <f>'ScienceDirect - Initial'!C1104</f>
        <v>Jennings, Charles R.</v>
      </c>
      <c r="D1101" s="1" t="str">
        <f>'ScienceDirect - Initial'!D1104</f>
        <v>Social and economic characteristics as determinants of residential fire risk in urban neighborhoods: A review of the literature</v>
      </c>
      <c r="E1101" s="1" t="str">
        <f>'ScienceDirect - Initial'!E1104</f>
        <v>Special Issue on Spatial Analytical Approaches in Urban Fire Management</v>
      </c>
      <c r="F1101" s="1">
        <f>'ScienceDirect - Initial'!F1104</f>
        <v>0</v>
      </c>
      <c r="H1101" s="1">
        <v>0</v>
      </c>
      <c r="I1101" s="1">
        <v>0</v>
      </c>
      <c r="J1101" t="b">
        <f t="shared" si="17"/>
        <v>1</v>
      </c>
      <c r="K1101" t="e">
        <f t="array" ref="K1101">INDEX($A$7:$F$3066,SMALL(IF(COUNTIF($L$5,$H$7:$H$3066)*COUNTIF($L$5,$I$7:$I$3066),MATCH(ROW($A$7:$A$3066),ROW($A$7:$A$3066)),""),ROWS($B$1:B1095)),COLUMNS($A$1:B1097))</f>
        <v>#NUM!</v>
      </c>
      <c r="L1101" t="e">
        <f t="array" ref="L1101">INDEX($A$7:$F$3066,SMALL(IF(COUNTIF($L$5,$H$7:$H$3066)*COUNTIF($L$5,$I$7:$I$3066),MATCH(ROW($A$7:$A$3066),ROW($A$7:$A$3066)),""),ROWS($B$1:C1095)),COLUMNS($A$1:C1097))</f>
        <v>#NUM!</v>
      </c>
      <c r="M1101" t="e">
        <f t="array" ref="M1101">INDEX($A$7:$F$3066,SMALL(IF(COUNTIF($L$5,$H$7:$H$3066)*COUNTIF($L$5,$I$7:$I$3066),MATCH(ROW($A$7:$A$3066),ROW($A$7:$A$3066)),""),ROWS($B$1:D1095)),COLUMNS($A$1:D1097))</f>
        <v>#NUM!</v>
      </c>
      <c r="N1101" t="e">
        <f t="array" ref="N1101">INDEX($A$7:$F$3066,SMALL(IF(COUNTIF($L$5,$H$7:$H$3066)*COUNTIF($L$5,$I$7:$I$3066),MATCH(ROW($A$7:$A$3066),ROW($A$7:$A$3066)),""),ROWS($B$1:E1095)),COLUMNS($A$1:E1097))</f>
        <v>#NUM!</v>
      </c>
      <c r="O1101" t="e">
        <f t="array" ref="O1101">INDEX($A$7:$F$3066,SMALL(IF(COUNTIF($L$5,$H$7:$H$3066)*COUNTIF($L$5,$I$7:$I$3066),MATCH(ROW($A$7:$A$3066),ROW($A$7:$A$3066)),""),ROWS($B$1:F1095)),COLUMNS($A$1:F1097))</f>
        <v>#NUM!</v>
      </c>
    </row>
    <row r="1102" spans="1:15">
      <c r="A1102" s="1">
        <f>'ScienceDirect - Initial'!A1105</f>
        <v>0</v>
      </c>
      <c r="B1102" s="1">
        <f>'ScienceDirect - Initial'!B1105</f>
        <v>2008</v>
      </c>
      <c r="C1102" s="1" t="str">
        <f>'ScienceDirect - Initial'!C1105</f>
        <v>Cebula, Katie R.; Wishart, Jennifer G.</v>
      </c>
      <c r="D1102" s="1" t="str">
        <f>'ScienceDirect - Initial'!D1105</f>
        <v>Social Cognition in Children with Down Syndrome</v>
      </c>
      <c r="E1102" s="1" t="str">
        <f>'ScienceDirect - Initial'!E1105</f>
        <v>International Review of Research in Mental Retardation</v>
      </c>
      <c r="F1102" s="1" t="str">
        <f>'ScienceDirect - Initial'!F1105</f>
        <v>0074-7750</v>
      </c>
      <c r="H1102" s="1">
        <v>0</v>
      </c>
      <c r="I1102" s="1">
        <v>0</v>
      </c>
      <c r="J1102" t="b">
        <f t="shared" si="17"/>
        <v>1</v>
      </c>
      <c r="K1102" t="e">
        <f t="array" ref="K1102">INDEX($A$7:$F$3066,SMALL(IF(COUNTIF($L$5,$H$7:$H$3066)*COUNTIF($L$5,$I$7:$I$3066),MATCH(ROW($A$7:$A$3066),ROW($A$7:$A$3066)),""),ROWS($B$1:B1096)),COLUMNS($A$1:B1098))</f>
        <v>#NUM!</v>
      </c>
      <c r="L1102" t="e">
        <f t="array" ref="L1102">INDEX($A$7:$F$3066,SMALL(IF(COUNTIF($L$5,$H$7:$H$3066)*COUNTIF($L$5,$I$7:$I$3066),MATCH(ROW($A$7:$A$3066),ROW($A$7:$A$3066)),""),ROWS($B$1:C1096)),COLUMNS($A$1:C1098))</f>
        <v>#NUM!</v>
      </c>
      <c r="M1102" t="e">
        <f t="array" ref="M1102">INDEX($A$7:$F$3066,SMALL(IF(COUNTIF($L$5,$H$7:$H$3066)*COUNTIF($L$5,$I$7:$I$3066),MATCH(ROW($A$7:$A$3066),ROW($A$7:$A$3066)),""),ROWS($B$1:D1096)),COLUMNS($A$1:D1098))</f>
        <v>#NUM!</v>
      </c>
      <c r="N1102" t="e">
        <f t="array" ref="N1102">INDEX($A$7:$F$3066,SMALL(IF(COUNTIF($L$5,$H$7:$H$3066)*COUNTIF($L$5,$I$7:$I$3066),MATCH(ROW($A$7:$A$3066),ROW($A$7:$A$3066)),""),ROWS($B$1:E1096)),COLUMNS($A$1:E1098))</f>
        <v>#NUM!</v>
      </c>
      <c r="O1102" t="e">
        <f t="array" ref="O1102">INDEX($A$7:$F$3066,SMALL(IF(COUNTIF($L$5,$H$7:$H$3066)*COUNTIF($L$5,$I$7:$I$3066),MATCH(ROW($A$7:$A$3066),ROW($A$7:$A$3066)),""),ROWS($B$1:F1096)),COLUMNS($A$1:F1098))</f>
        <v>#NUM!</v>
      </c>
    </row>
    <row r="1103" spans="1:15">
      <c r="A1103" s="1">
        <f>'ScienceDirect - Initial'!A1106</f>
        <v>0</v>
      </c>
      <c r="B1103" s="1">
        <f>'ScienceDirect - Initial'!B1106</f>
        <v>2014</v>
      </c>
      <c r="C1103" s="1" t="str">
        <f>'ScienceDirect - Initial'!C1106</f>
        <v>Roche, Laura; Sigafoos, Jeff; Lancioni, Giulio E.; O’Reilly, Mark F.; Schlosser, Ralf W.; Stevens, Michelle; van der Meer, Larah; Achmadi, Donna; Kagohara, Debora; James, Ruth; Carnett, Amarie; Hodis, Flaviu; Green, Vanessa A.; Sutherland, Dean; Lang, Russell; Rispoli, Mandy; Machalicek, Wendy; Marschik, Peter B.</v>
      </c>
      <c r="D1103" s="1" t="str">
        <f>'ScienceDirect - Initial'!D1106</f>
        <v>An evaluation of speech production in two boys with neurodevelopmental disorders who received communication intervention with a speech-generating device</v>
      </c>
      <c r="E1103" s="1" t="str">
        <f>'ScienceDirect - Initial'!E1106</f>
        <v>International Journal of Developmental Neuroscience</v>
      </c>
      <c r="F1103" s="1">
        <f>'ScienceDirect - Initial'!F1106</f>
        <v>0</v>
      </c>
      <c r="H1103" s="1">
        <v>0</v>
      </c>
      <c r="I1103" s="1">
        <v>0</v>
      </c>
      <c r="J1103" t="b">
        <f t="shared" si="17"/>
        <v>1</v>
      </c>
      <c r="K1103" t="e">
        <f t="array" ref="K1103">INDEX($A$7:$F$3066,SMALL(IF(COUNTIF($L$5,$H$7:$H$3066)*COUNTIF($L$5,$I$7:$I$3066),MATCH(ROW($A$7:$A$3066),ROW($A$7:$A$3066)),""),ROWS($B$1:B1097)),COLUMNS($A$1:B1099))</f>
        <v>#NUM!</v>
      </c>
      <c r="L1103" t="e">
        <f t="array" ref="L1103">INDEX($A$7:$F$3066,SMALL(IF(COUNTIF($L$5,$H$7:$H$3066)*COUNTIF($L$5,$I$7:$I$3066),MATCH(ROW($A$7:$A$3066),ROW($A$7:$A$3066)),""),ROWS($B$1:C1097)),COLUMNS($A$1:C1099))</f>
        <v>#NUM!</v>
      </c>
      <c r="M1103" t="e">
        <f t="array" ref="M1103">INDEX($A$7:$F$3066,SMALL(IF(COUNTIF($L$5,$H$7:$H$3066)*COUNTIF($L$5,$I$7:$I$3066),MATCH(ROW($A$7:$A$3066),ROW($A$7:$A$3066)),""),ROWS($B$1:D1097)),COLUMNS($A$1:D1099))</f>
        <v>#NUM!</v>
      </c>
      <c r="N1103" t="e">
        <f t="array" ref="N1103">INDEX($A$7:$F$3066,SMALL(IF(COUNTIF($L$5,$H$7:$H$3066)*COUNTIF($L$5,$I$7:$I$3066),MATCH(ROW($A$7:$A$3066),ROW($A$7:$A$3066)),""),ROWS($B$1:E1097)),COLUMNS($A$1:E1099))</f>
        <v>#NUM!</v>
      </c>
      <c r="O1103" t="e">
        <f t="array" ref="O1103">INDEX($A$7:$F$3066,SMALL(IF(COUNTIF($L$5,$H$7:$H$3066)*COUNTIF($L$5,$I$7:$I$3066),MATCH(ROW($A$7:$A$3066),ROW($A$7:$A$3066)),""),ROWS($B$1:F1097)),COLUMNS($A$1:F1099))</f>
        <v>#NUM!</v>
      </c>
    </row>
    <row r="1104" spans="1:15">
      <c r="A1104" s="1">
        <f>'ScienceDirect - Initial'!A1107</f>
        <v>0</v>
      </c>
      <c r="B1104" s="1">
        <f>'ScienceDirect - Initial'!B1107</f>
        <v>2008</v>
      </c>
      <c r="C1104" s="1" t="str">
        <f>'ScienceDirect - Initial'!C1107</f>
        <v>Linton, Steven J.; McCracken, Lance M.; Vlaeyen, Johan W.S.</v>
      </c>
      <c r="D1104" s="1" t="str">
        <f>'ScienceDirect - Initial'!D1107</f>
        <v>Reassurance: Help or hinder in the treatment of pain</v>
      </c>
      <c r="E1104" s="1" t="str">
        <f>'ScienceDirect - Initial'!E1107</f>
        <v>Pain</v>
      </c>
      <c r="F1104" s="1">
        <f>'ScienceDirect - Initial'!F1107</f>
        <v>0</v>
      </c>
      <c r="H1104" s="1">
        <v>0</v>
      </c>
      <c r="I1104" s="1">
        <v>0</v>
      </c>
      <c r="J1104" t="b">
        <f t="shared" si="17"/>
        <v>1</v>
      </c>
      <c r="K1104" t="e">
        <f t="array" ref="K1104">INDEX($A$7:$F$3066,SMALL(IF(COUNTIF($L$5,$H$7:$H$3066)*COUNTIF($L$5,$I$7:$I$3066),MATCH(ROW($A$7:$A$3066),ROW($A$7:$A$3066)),""),ROWS($B$1:B1098)),COLUMNS($A$1:B1100))</f>
        <v>#NUM!</v>
      </c>
      <c r="L1104" t="e">
        <f t="array" ref="L1104">INDEX($A$7:$F$3066,SMALL(IF(COUNTIF($L$5,$H$7:$H$3066)*COUNTIF($L$5,$I$7:$I$3066),MATCH(ROW($A$7:$A$3066),ROW($A$7:$A$3066)),""),ROWS($B$1:C1098)),COLUMNS($A$1:C1100))</f>
        <v>#NUM!</v>
      </c>
      <c r="M1104" t="e">
        <f t="array" ref="M1104">INDEX($A$7:$F$3066,SMALL(IF(COUNTIF($L$5,$H$7:$H$3066)*COUNTIF($L$5,$I$7:$I$3066),MATCH(ROW($A$7:$A$3066),ROW($A$7:$A$3066)),""),ROWS($B$1:D1098)),COLUMNS($A$1:D1100))</f>
        <v>#NUM!</v>
      </c>
      <c r="N1104" t="e">
        <f t="array" ref="N1104">INDEX($A$7:$F$3066,SMALL(IF(COUNTIF($L$5,$H$7:$H$3066)*COUNTIF($L$5,$I$7:$I$3066),MATCH(ROW($A$7:$A$3066),ROW($A$7:$A$3066)),""),ROWS($B$1:E1098)),COLUMNS($A$1:E1100))</f>
        <v>#NUM!</v>
      </c>
      <c r="O1104" t="e">
        <f t="array" ref="O1104">INDEX($A$7:$F$3066,SMALL(IF(COUNTIF($L$5,$H$7:$H$3066)*COUNTIF($L$5,$I$7:$I$3066),MATCH(ROW($A$7:$A$3066),ROW($A$7:$A$3066)),""),ROWS($B$1:F1098)),COLUMNS($A$1:F1100))</f>
        <v>#NUM!</v>
      </c>
    </row>
    <row r="1105" spans="1:15">
      <c r="A1105" s="1">
        <f>'ScienceDirect - Initial'!A1108</f>
        <v>0</v>
      </c>
      <c r="B1105" s="1">
        <f>'ScienceDirect - Initial'!B1108</f>
        <v>2005</v>
      </c>
      <c r="C1105" s="1" t="str">
        <f>'ScienceDirect - Initial'!C1108</f>
        <v>Nigg, Joel T.; Willcutt, Erik G.; Doyle, Alysa E.; Sonuga-Barke, Edmund J.S.</v>
      </c>
      <c r="D1105" s="1" t="str">
        <f>'ScienceDirect - Initial'!D1108</f>
        <v>Causal Heterogeneity in Attention-Deficit/Hyperactivity Disorder: Do We Need Neuropsychologically Impaired Subtypes?</v>
      </c>
      <c r="E1105" s="1" t="str">
        <f>'ScienceDirect - Initial'!E1108</f>
        <v>Biological Psychiatry</v>
      </c>
      <c r="F1105" s="1">
        <f>'ScienceDirect - Initial'!F1108</f>
        <v>0</v>
      </c>
      <c r="H1105" s="1">
        <v>0</v>
      </c>
      <c r="I1105" s="1">
        <v>0</v>
      </c>
      <c r="J1105" t="b">
        <f t="shared" si="17"/>
        <v>1</v>
      </c>
      <c r="K1105" t="e">
        <f t="array" ref="K1105">INDEX($A$7:$F$3066,SMALL(IF(COUNTIF($L$5,$H$7:$H$3066)*COUNTIF($L$5,$I$7:$I$3066),MATCH(ROW($A$7:$A$3066),ROW($A$7:$A$3066)),""),ROWS($B$1:B1099)),COLUMNS($A$1:B1101))</f>
        <v>#NUM!</v>
      </c>
      <c r="L1105" t="e">
        <f t="array" ref="L1105">INDEX($A$7:$F$3066,SMALL(IF(COUNTIF($L$5,$H$7:$H$3066)*COUNTIF($L$5,$I$7:$I$3066),MATCH(ROW($A$7:$A$3066),ROW($A$7:$A$3066)),""),ROWS($B$1:C1099)),COLUMNS($A$1:C1101))</f>
        <v>#NUM!</v>
      </c>
      <c r="M1105" t="e">
        <f t="array" ref="M1105">INDEX($A$7:$F$3066,SMALL(IF(COUNTIF($L$5,$H$7:$H$3066)*COUNTIF($L$5,$I$7:$I$3066),MATCH(ROW($A$7:$A$3066),ROW($A$7:$A$3066)),""),ROWS($B$1:D1099)),COLUMNS($A$1:D1101))</f>
        <v>#NUM!</v>
      </c>
      <c r="N1105" t="e">
        <f t="array" ref="N1105">INDEX($A$7:$F$3066,SMALL(IF(COUNTIF($L$5,$H$7:$H$3066)*COUNTIF($L$5,$I$7:$I$3066),MATCH(ROW($A$7:$A$3066),ROW($A$7:$A$3066)),""),ROWS($B$1:E1099)),COLUMNS($A$1:E1101))</f>
        <v>#NUM!</v>
      </c>
      <c r="O1105" t="e">
        <f t="array" ref="O1105">INDEX($A$7:$F$3066,SMALL(IF(COUNTIF($L$5,$H$7:$H$3066)*COUNTIF($L$5,$I$7:$I$3066),MATCH(ROW($A$7:$A$3066),ROW($A$7:$A$3066)),""),ROWS($B$1:F1099)),COLUMNS($A$1:F1101))</f>
        <v>#NUM!</v>
      </c>
    </row>
    <row r="1106" spans="1:15">
      <c r="A1106" s="1">
        <f>'ScienceDirect - Initial'!A1109</f>
        <v>0</v>
      </c>
      <c r="B1106" s="1">
        <f>'ScienceDirect - Initial'!B1109</f>
        <v>2006</v>
      </c>
      <c r="C1106" s="1" t="str">
        <f>'ScienceDirect - Initial'!C1109</f>
        <v>Ovtcharova, Maria; Bucher, Hugo; Schaltegger, Urs; Galfetti, Thomas; Brayard, Arnaud; Guex, Jean</v>
      </c>
      <c r="D1106" s="1" t="str">
        <f>'ScienceDirect - Initial'!D1109</f>
        <v>New Early to Middle Triassic U–Pb ages from South China: Calibration with ammonoid biochronozones and implications for the timing of the Triassic biotic recovery</v>
      </c>
      <c r="E1106" s="1" t="str">
        <f>'ScienceDirect - Initial'!E1109</f>
        <v>Earth and Planetary Science Letters</v>
      </c>
      <c r="F1106" s="1">
        <f>'ScienceDirect - Initial'!F1109</f>
        <v>0</v>
      </c>
      <c r="H1106" s="1">
        <v>0</v>
      </c>
      <c r="I1106" s="1">
        <v>0</v>
      </c>
      <c r="J1106" t="b">
        <f t="shared" si="17"/>
        <v>1</v>
      </c>
      <c r="K1106" t="e">
        <f t="array" ref="K1106">INDEX($A$7:$F$3066,SMALL(IF(COUNTIF($L$5,$H$7:$H$3066)*COUNTIF($L$5,$I$7:$I$3066),MATCH(ROW($A$7:$A$3066),ROW($A$7:$A$3066)),""),ROWS($B$1:B1100)),COLUMNS($A$1:B1102))</f>
        <v>#NUM!</v>
      </c>
      <c r="L1106" t="e">
        <f t="array" ref="L1106">INDEX($A$7:$F$3066,SMALL(IF(COUNTIF($L$5,$H$7:$H$3066)*COUNTIF($L$5,$I$7:$I$3066),MATCH(ROW($A$7:$A$3066),ROW($A$7:$A$3066)),""),ROWS($B$1:C1100)),COLUMNS($A$1:C1102))</f>
        <v>#NUM!</v>
      </c>
      <c r="M1106" t="e">
        <f t="array" ref="M1106">INDEX($A$7:$F$3066,SMALL(IF(COUNTIF($L$5,$H$7:$H$3066)*COUNTIF($L$5,$I$7:$I$3066),MATCH(ROW($A$7:$A$3066),ROW($A$7:$A$3066)),""),ROWS($B$1:D1100)),COLUMNS($A$1:D1102))</f>
        <v>#NUM!</v>
      </c>
      <c r="N1106" t="e">
        <f t="array" ref="N1106">INDEX($A$7:$F$3066,SMALL(IF(COUNTIF($L$5,$H$7:$H$3066)*COUNTIF($L$5,$I$7:$I$3066),MATCH(ROW($A$7:$A$3066),ROW($A$7:$A$3066)),""),ROWS($B$1:E1100)),COLUMNS($A$1:E1102))</f>
        <v>#NUM!</v>
      </c>
      <c r="O1106" t="e">
        <f t="array" ref="O1106">INDEX($A$7:$F$3066,SMALL(IF(COUNTIF($L$5,$H$7:$H$3066)*COUNTIF($L$5,$I$7:$I$3066),MATCH(ROW($A$7:$A$3066),ROW($A$7:$A$3066)),""),ROWS($B$1:F1100)),COLUMNS($A$1:F1102))</f>
        <v>#NUM!</v>
      </c>
    </row>
    <row r="1107" spans="1:15">
      <c r="A1107" s="1">
        <f>'ScienceDirect - Initial'!A1110</f>
        <v>0</v>
      </c>
      <c r="B1107" s="1">
        <f>'ScienceDirect - Initial'!B1110</f>
        <v>2018</v>
      </c>
      <c r="C1107" s="1" t="str">
        <f>'ScienceDirect - Initial'!C1110</f>
        <v>Simmonite, Molly; Harenski, Carla L.; Koenigs, Michael R.; Kiehl, Kent A.; Kosson, David S.</v>
      </c>
      <c r="D1107" s="1" t="str">
        <f>'ScienceDirect - Initial'!D1110</f>
        <v>Testing the left hemisphere activation hypothesis in psychopathic offenders using the Stroop task</v>
      </c>
      <c r="E1107" s="1" t="str">
        <f>'ScienceDirect - Initial'!E1110</f>
        <v>Personality and Individual Differences</v>
      </c>
      <c r="F1107" s="1">
        <f>'ScienceDirect - Initial'!F1110</f>
        <v>0</v>
      </c>
      <c r="H1107" s="1">
        <v>0</v>
      </c>
      <c r="I1107" s="1">
        <v>0</v>
      </c>
      <c r="J1107" t="b">
        <f t="shared" si="17"/>
        <v>1</v>
      </c>
      <c r="K1107" t="e">
        <f t="array" ref="K1107">INDEX($A$7:$F$3066,SMALL(IF(COUNTIF($L$5,$H$7:$H$3066)*COUNTIF($L$5,$I$7:$I$3066),MATCH(ROW($A$7:$A$3066),ROW($A$7:$A$3066)),""),ROWS($B$1:B1101)),COLUMNS($A$1:B1103))</f>
        <v>#NUM!</v>
      </c>
      <c r="L1107" t="e">
        <f t="array" ref="L1107">INDEX($A$7:$F$3066,SMALL(IF(COUNTIF($L$5,$H$7:$H$3066)*COUNTIF($L$5,$I$7:$I$3066),MATCH(ROW($A$7:$A$3066),ROW($A$7:$A$3066)),""),ROWS($B$1:C1101)),COLUMNS($A$1:C1103))</f>
        <v>#NUM!</v>
      </c>
      <c r="M1107" t="e">
        <f t="array" ref="M1107">INDEX($A$7:$F$3066,SMALL(IF(COUNTIF($L$5,$H$7:$H$3066)*COUNTIF($L$5,$I$7:$I$3066),MATCH(ROW($A$7:$A$3066),ROW($A$7:$A$3066)),""),ROWS($B$1:D1101)),COLUMNS($A$1:D1103))</f>
        <v>#NUM!</v>
      </c>
      <c r="N1107" t="e">
        <f t="array" ref="N1107">INDEX($A$7:$F$3066,SMALL(IF(COUNTIF($L$5,$H$7:$H$3066)*COUNTIF($L$5,$I$7:$I$3066),MATCH(ROW($A$7:$A$3066),ROW($A$7:$A$3066)),""),ROWS($B$1:E1101)),COLUMNS($A$1:E1103))</f>
        <v>#NUM!</v>
      </c>
      <c r="O1107" t="e">
        <f t="array" ref="O1107">INDEX($A$7:$F$3066,SMALL(IF(COUNTIF($L$5,$H$7:$H$3066)*COUNTIF($L$5,$I$7:$I$3066),MATCH(ROW($A$7:$A$3066),ROW($A$7:$A$3066)),""),ROWS($B$1:F1101)),COLUMNS($A$1:F1103))</f>
        <v>#NUM!</v>
      </c>
    </row>
    <row r="1108" spans="1:15">
      <c r="A1108" s="1">
        <f>'ScienceDirect - Initial'!A1111</f>
        <v>0</v>
      </c>
      <c r="B1108" s="1">
        <f>'ScienceDirect - Initial'!B1111</f>
        <v>2006</v>
      </c>
      <c r="C1108" s="1" t="str">
        <f>'ScienceDirect - Initial'!C1111</f>
        <v>JONES, CYNTHIA M.</v>
      </c>
      <c r="D1108" s="1" t="str">
        <f>'ScienceDirect - Initial'!D1111</f>
        <v>CHAPTER 4 - Estuarine and Diadromous Fish Metapopulations</v>
      </c>
      <c r="E1108" s="1" t="str">
        <f>'ScienceDirect - Initial'!E1111</f>
        <v>Marine Metapopulations</v>
      </c>
      <c r="F1108" s="1" t="str">
        <f>'ScienceDirect - Initial'!F1111</f>
        <v>978-0-12-088781-1</v>
      </c>
      <c r="H1108" s="1">
        <v>0</v>
      </c>
      <c r="I1108" s="1">
        <v>0</v>
      </c>
      <c r="J1108" t="b">
        <f t="shared" si="17"/>
        <v>1</v>
      </c>
      <c r="K1108" t="e">
        <f t="array" ref="K1108">INDEX($A$7:$F$3066,SMALL(IF(COUNTIF($L$5,$H$7:$H$3066)*COUNTIF($L$5,$I$7:$I$3066),MATCH(ROW($A$7:$A$3066),ROW($A$7:$A$3066)),""),ROWS($B$1:B1102)),COLUMNS($A$1:B1104))</f>
        <v>#NUM!</v>
      </c>
      <c r="L1108" t="e">
        <f t="array" ref="L1108">INDEX($A$7:$F$3066,SMALL(IF(COUNTIF($L$5,$H$7:$H$3066)*COUNTIF($L$5,$I$7:$I$3066),MATCH(ROW($A$7:$A$3066),ROW($A$7:$A$3066)),""),ROWS($B$1:C1102)),COLUMNS($A$1:C1104))</f>
        <v>#NUM!</v>
      </c>
      <c r="M1108" t="e">
        <f t="array" ref="M1108">INDEX($A$7:$F$3066,SMALL(IF(COUNTIF($L$5,$H$7:$H$3066)*COUNTIF($L$5,$I$7:$I$3066),MATCH(ROW($A$7:$A$3066),ROW($A$7:$A$3066)),""),ROWS($B$1:D1102)),COLUMNS($A$1:D1104))</f>
        <v>#NUM!</v>
      </c>
      <c r="N1108" t="e">
        <f t="array" ref="N1108">INDEX($A$7:$F$3066,SMALL(IF(COUNTIF($L$5,$H$7:$H$3066)*COUNTIF($L$5,$I$7:$I$3066),MATCH(ROW($A$7:$A$3066),ROW($A$7:$A$3066)),""),ROWS($B$1:E1102)),COLUMNS($A$1:E1104))</f>
        <v>#NUM!</v>
      </c>
      <c r="O1108" t="e">
        <f t="array" ref="O1108">INDEX($A$7:$F$3066,SMALL(IF(COUNTIF($L$5,$H$7:$H$3066)*COUNTIF($L$5,$I$7:$I$3066),MATCH(ROW($A$7:$A$3066),ROW($A$7:$A$3066)),""),ROWS($B$1:F1102)),COLUMNS($A$1:F1104))</f>
        <v>#NUM!</v>
      </c>
    </row>
    <row r="1109" spans="1:15">
      <c r="A1109" s="1">
        <f>'ScienceDirect - Initial'!A1112</f>
        <v>0</v>
      </c>
      <c r="B1109" s="1">
        <f>'ScienceDirect - Initial'!B1112</f>
        <v>2020</v>
      </c>
      <c r="C1109" s="1" t="str">
        <f>'ScienceDirect - Initial'!C1112</f>
        <v>Machairas, Nikolaos; Lang, Hauke; Jayant, Kumar; Raptis, Dimitri A.; Sotiropoulos, Georgios C.</v>
      </c>
      <c r="D1109" s="1" t="str">
        <f>'ScienceDirect - Initial'!D1112</f>
        <v>Intrahepatic cholangiocarcinoma: Limitations for resectability, current surgical concepts and future perspectives</v>
      </c>
      <c r="E1109" s="1" t="str">
        <f>'ScienceDirect - Initial'!E1112</f>
        <v>European Journal of Surgical Oncology</v>
      </c>
      <c r="F1109" s="1">
        <f>'ScienceDirect - Initial'!F1112</f>
        <v>0</v>
      </c>
      <c r="H1109" s="1">
        <v>0</v>
      </c>
      <c r="I1109" s="1">
        <v>0</v>
      </c>
      <c r="J1109" t="b">
        <f t="shared" si="17"/>
        <v>1</v>
      </c>
      <c r="K1109" t="e">
        <f t="array" ref="K1109">INDEX($A$7:$F$3066,SMALL(IF(COUNTIF($L$5,$H$7:$H$3066)*COUNTIF($L$5,$I$7:$I$3066),MATCH(ROW($A$7:$A$3066),ROW($A$7:$A$3066)),""),ROWS($B$1:B1103)),COLUMNS($A$1:B1105))</f>
        <v>#NUM!</v>
      </c>
      <c r="L1109" t="e">
        <f t="array" ref="L1109">INDEX($A$7:$F$3066,SMALL(IF(COUNTIF($L$5,$H$7:$H$3066)*COUNTIF($L$5,$I$7:$I$3066),MATCH(ROW($A$7:$A$3066),ROW($A$7:$A$3066)),""),ROWS($B$1:C1103)),COLUMNS($A$1:C1105))</f>
        <v>#NUM!</v>
      </c>
      <c r="M1109" t="e">
        <f t="array" ref="M1109">INDEX($A$7:$F$3066,SMALL(IF(COUNTIF($L$5,$H$7:$H$3066)*COUNTIF($L$5,$I$7:$I$3066),MATCH(ROW($A$7:$A$3066),ROW($A$7:$A$3066)),""),ROWS($B$1:D1103)),COLUMNS($A$1:D1105))</f>
        <v>#NUM!</v>
      </c>
      <c r="N1109" t="e">
        <f t="array" ref="N1109">INDEX($A$7:$F$3066,SMALL(IF(COUNTIF($L$5,$H$7:$H$3066)*COUNTIF($L$5,$I$7:$I$3066),MATCH(ROW($A$7:$A$3066),ROW($A$7:$A$3066)),""),ROWS($B$1:E1103)),COLUMNS($A$1:E1105))</f>
        <v>#NUM!</v>
      </c>
      <c r="O1109" t="e">
        <f t="array" ref="O1109">INDEX($A$7:$F$3066,SMALL(IF(COUNTIF($L$5,$H$7:$H$3066)*COUNTIF($L$5,$I$7:$I$3066),MATCH(ROW($A$7:$A$3066),ROW($A$7:$A$3066)),""),ROWS($B$1:F1103)),COLUMNS($A$1:F1105))</f>
        <v>#NUM!</v>
      </c>
    </row>
    <row r="1110" spans="1:15">
      <c r="A1110" s="1">
        <f>'ScienceDirect - Initial'!A1113</f>
        <v>0</v>
      </c>
      <c r="B1110" s="1">
        <f>'ScienceDirect - Initial'!B1113</f>
        <v>2012</v>
      </c>
      <c r="C1110" s="1" t="str">
        <f>'ScienceDirect - Initial'!C1113</f>
        <v>Ozcaglar, Cagri; Shabbeer, Amina; Vandenberg, Scott L.; Yener, Bülent; Bennett, Kristin P.</v>
      </c>
      <c r="D1110" s="1" t="str">
        <f>'ScienceDirect - Initial'!D1113</f>
        <v>Epidemiological models of Mycobacterium tuberculosis complex infections</v>
      </c>
      <c r="E1110" s="1" t="str">
        <f>'ScienceDirect - Initial'!E1113</f>
        <v>Mathematical Biosciences</v>
      </c>
      <c r="F1110" s="1">
        <f>'ScienceDirect - Initial'!F1113</f>
        <v>0</v>
      </c>
      <c r="H1110" s="1">
        <v>0</v>
      </c>
      <c r="I1110" s="1">
        <v>0</v>
      </c>
      <c r="J1110" t="b">
        <f t="shared" si="17"/>
        <v>1</v>
      </c>
      <c r="K1110" t="e">
        <f t="array" ref="K1110">INDEX($A$7:$F$3066,SMALL(IF(COUNTIF($L$5,$H$7:$H$3066)*COUNTIF($L$5,$I$7:$I$3066),MATCH(ROW($A$7:$A$3066),ROW($A$7:$A$3066)),""),ROWS($B$1:B1104)),COLUMNS($A$1:B1106))</f>
        <v>#NUM!</v>
      </c>
      <c r="L1110" t="e">
        <f t="array" ref="L1110">INDEX($A$7:$F$3066,SMALL(IF(COUNTIF($L$5,$H$7:$H$3066)*COUNTIF($L$5,$I$7:$I$3066),MATCH(ROW($A$7:$A$3066),ROW($A$7:$A$3066)),""),ROWS($B$1:C1104)),COLUMNS($A$1:C1106))</f>
        <v>#NUM!</v>
      </c>
      <c r="M1110" t="e">
        <f t="array" ref="M1110">INDEX($A$7:$F$3066,SMALL(IF(COUNTIF($L$5,$H$7:$H$3066)*COUNTIF($L$5,$I$7:$I$3066),MATCH(ROW($A$7:$A$3066),ROW($A$7:$A$3066)),""),ROWS($B$1:D1104)),COLUMNS($A$1:D1106))</f>
        <v>#NUM!</v>
      </c>
      <c r="N1110" t="e">
        <f t="array" ref="N1110">INDEX($A$7:$F$3066,SMALL(IF(COUNTIF($L$5,$H$7:$H$3066)*COUNTIF($L$5,$I$7:$I$3066),MATCH(ROW($A$7:$A$3066),ROW($A$7:$A$3066)),""),ROWS($B$1:E1104)),COLUMNS($A$1:E1106))</f>
        <v>#NUM!</v>
      </c>
      <c r="O1110" t="e">
        <f t="array" ref="O1110">INDEX($A$7:$F$3066,SMALL(IF(COUNTIF($L$5,$H$7:$H$3066)*COUNTIF($L$5,$I$7:$I$3066),MATCH(ROW($A$7:$A$3066),ROW($A$7:$A$3066)),""),ROWS($B$1:F1104)),COLUMNS($A$1:F1106))</f>
        <v>#NUM!</v>
      </c>
    </row>
    <row r="1111" spans="1:15">
      <c r="A1111" s="1">
        <f>'ScienceDirect - Initial'!A1114</f>
        <v>0</v>
      </c>
      <c r="B1111" s="1">
        <f>'ScienceDirect - Initial'!B1114</f>
        <v>2020</v>
      </c>
      <c r="C1111" s="1" t="str">
        <f>'ScienceDirect - Initial'!C1114</f>
        <v>Guy, Emmet L.; Gillis, Amanda B.; Kouba, Andrew J.; Barber, Diane; Poole, Vicky; Marcec-Greaves, Ruth M.; Kouba, Carrie K.</v>
      </c>
      <c r="D1111" s="1" t="str">
        <f>'ScienceDirect - Initial'!D1114</f>
        <v>Sperm collection and cryopreservation for threatened newt species</v>
      </c>
      <c r="E1111" s="1" t="str">
        <f>'ScienceDirect - Initial'!E1114</f>
        <v>Cryobiology</v>
      </c>
      <c r="F1111" s="1">
        <f>'ScienceDirect - Initial'!F1114</f>
        <v>0</v>
      </c>
      <c r="H1111" s="1">
        <v>0</v>
      </c>
      <c r="I1111" s="1">
        <v>0</v>
      </c>
      <c r="J1111" t="b">
        <f t="shared" si="17"/>
        <v>1</v>
      </c>
      <c r="K1111" t="e">
        <f t="array" ref="K1111">INDEX($A$7:$F$3066,SMALL(IF(COUNTIF($L$5,$H$7:$H$3066)*COUNTIF($L$5,$I$7:$I$3066),MATCH(ROW($A$7:$A$3066),ROW($A$7:$A$3066)),""),ROWS($B$1:B1105)),COLUMNS($A$1:B1107))</f>
        <v>#NUM!</v>
      </c>
      <c r="L1111" t="e">
        <f t="array" ref="L1111">INDEX($A$7:$F$3066,SMALL(IF(COUNTIF($L$5,$H$7:$H$3066)*COUNTIF($L$5,$I$7:$I$3066),MATCH(ROW($A$7:$A$3066),ROW($A$7:$A$3066)),""),ROWS($B$1:C1105)),COLUMNS($A$1:C1107))</f>
        <v>#NUM!</v>
      </c>
      <c r="M1111" t="e">
        <f t="array" ref="M1111">INDEX($A$7:$F$3066,SMALL(IF(COUNTIF($L$5,$H$7:$H$3066)*COUNTIF($L$5,$I$7:$I$3066),MATCH(ROW($A$7:$A$3066),ROW($A$7:$A$3066)),""),ROWS($B$1:D1105)),COLUMNS($A$1:D1107))</f>
        <v>#NUM!</v>
      </c>
      <c r="N1111" t="e">
        <f t="array" ref="N1111">INDEX($A$7:$F$3066,SMALL(IF(COUNTIF($L$5,$H$7:$H$3066)*COUNTIF($L$5,$I$7:$I$3066),MATCH(ROW($A$7:$A$3066),ROW($A$7:$A$3066)),""),ROWS($B$1:E1105)),COLUMNS($A$1:E1107))</f>
        <v>#NUM!</v>
      </c>
      <c r="O1111" t="e">
        <f t="array" ref="O1111">INDEX($A$7:$F$3066,SMALL(IF(COUNTIF($L$5,$H$7:$H$3066)*COUNTIF($L$5,$I$7:$I$3066),MATCH(ROW($A$7:$A$3066),ROW($A$7:$A$3066)),""),ROWS($B$1:F1105)),COLUMNS($A$1:F1107))</f>
        <v>#NUM!</v>
      </c>
    </row>
    <row r="1112" spans="1:15">
      <c r="A1112" s="1">
        <f>'ScienceDirect - Initial'!A1115</f>
        <v>0</v>
      </c>
      <c r="B1112" s="1">
        <f>'ScienceDirect - Initial'!B1115</f>
        <v>2014</v>
      </c>
      <c r="C1112" s="1" t="str">
        <f>'ScienceDirect - Initial'!C1115</f>
        <v>Morris, Michael W.; Savani, Krishna; Mor, Shira; Cho, Jaee</v>
      </c>
      <c r="D1112" s="1" t="str">
        <f>'ScienceDirect - Initial'!D1115</f>
        <v>When in Rome: Intercultural learning and implications for training</v>
      </c>
      <c r="E1112" s="1" t="str">
        <f>'ScienceDirect - Initial'!E1115</f>
        <v>Research in Organizational Behavior</v>
      </c>
      <c r="F1112" s="1">
        <f>'ScienceDirect - Initial'!F1115</f>
        <v>0</v>
      </c>
      <c r="H1112" s="1">
        <v>0</v>
      </c>
      <c r="I1112" s="1">
        <v>0</v>
      </c>
      <c r="J1112" t="b">
        <f t="shared" si="17"/>
        <v>1</v>
      </c>
      <c r="K1112" t="e">
        <f t="array" ref="K1112">INDEX($A$7:$F$3066,SMALL(IF(COUNTIF($L$5,$H$7:$H$3066)*COUNTIF($L$5,$I$7:$I$3066),MATCH(ROW($A$7:$A$3066),ROW($A$7:$A$3066)),""),ROWS($B$1:B1106)),COLUMNS($A$1:B1108))</f>
        <v>#NUM!</v>
      </c>
      <c r="L1112" t="e">
        <f t="array" ref="L1112">INDEX($A$7:$F$3066,SMALL(IF(COUNTIF($L$5,$H$7:$H$3066)*COUNTIF($L$5,$I$7:$I$3066),MATCH(ROW($A$7:$A$3066),ROW($A$7:$A$3066)),""),ROWS($B$1:C1106)),COLUMNS($A$1:C1108))</f>
        <v>#NUM!</v>
      </c>
      <c r="M1112" t="e">
        <f t="array" ref="M1112">INDEX($A$7:$F$3066,SMALL(IF(COUNTIF($L$5,$H$7:$H$3066)*COUNTIF($L$5,$I$7:$I$3066),MATCH(ROW($A$7:$A$3066),ROW($A$7:$A$3066)),""),ROWS($B$1:D1106)),COLUMNS($A$1:D1108))</f>
        <v>#NUM!</v>
      </c>
      <c r="N1112" t="e">
        <f t="array" ref="N1112">INDEX($A$7:$F$3066,SMALL(IF(COUNTIF($L$5,$H$7:$H$3066)*COUNTIF($L$5,$I$7:$I$3066),MATCH(ROW($A$7:$A$3066),ROW($A$7:$A$3066)),""),ROWS($B$1:E1106)),COLUMNS($A$1:E1108))</f>
        <v>#NUM!</v>
      </c>
      <c r="O1112" t="e">
        <f t="array" ref="O1112">INDEX($A$7:$F$3066,SMALL(IF(COUNTIF($L$5,$H$7:$H$3066)*COUNTIF($L$5,$I$7:$I$3066),MATCH(ROW($A$7:$A$3066),ROW($A$7:$A$3066)),""),ROWS($B$1:F1106)),COLUMNS($A$1:F1108))</f>
        <v>#NUM!</v>
      </c>
    </row>
    <row r="1113" spans="1:15">
      <c r="A1113" s="1">
        <f>'ScienceDirect - Initial'!A1116</f>
        <v>0</v>
      </c>
      <c r="B1113" s="1">
        <f>'ScienceDirect - Initial'!B1116</f>
        <v>2008</v>
      </c>
      <c r="C1113" s="1" t="str">
        <f>'ScienceDirect - Initial'!C1116</f>
        <v>Li, Kang; Hong, Xia; Irwin, George W.</v>
      </c>
      <c r="D1113" s="1" t="str">
        <f>'ScienceDirect - Initial'!D1116</f>
        <v>Life System Modelling, Simulation, and Bio-inspired Computing (LSMS 2007)</v>
      </c>
      <c r="E1113" s="1" t="str">
        <f>'ScienceDirect - Initial'!E1116</f>
        <v>Machine Learning for Signal Processing (MLSP 2006) / Life System Modelling, Simulation, and Bio-inspired Computing (LSMS 2007)</v>
      </c>
      <c r="F1113" s="1">
        <f>'ScienceDirect - Initial'!F1116</f>
        <v>0</v>
      </c>
      <c r="H1113" s="1">
        <v>0</v>
      </c>
      <c r="I1113" s="1">
        <v>0</v>
      </c>
      <c r="J1113" t="b">
        <f t="shared" si="17"/>
        <v>1</v>
      </c>
      <c r="K1113" t="e">
        <f t="array" ref="K1113">INDEX($A$7:$F$3066,SMALL(IF(COUNTIF($L$5,$H$7:$H$3066)*COUNTIF($L$5,$I$7:$I$3066),MATCH(ROW($A$7:$A$3066),ROW($A$7:$A$3066)),""),ROWS($B$1:B1107)),COLUMNS($A$1:B1109))</f>
        <v>#NUM!</v>
      </c>
      <c r="L1113" t="e">
        <f t="array" ref="L1113">INDEX($A$7:$F$3066,SMALL(IF(COUNTIF($L$5,$H$7:$H$3066)*COUNTIF($L$5,$I$7:$I$3066),MATCH(ROW($A$7:$A$3066),ROW($A$7:$A$3066)),""),ROWS($B$1:C1107)),COLUMNS($A$1:C1109))</f>
        <v>#NUM!</v>
      </c>
      <c r="M1113" t="e">
        <f t="array" ref="M1113">INDEX($A$7:$F$3066,SMALL(IF(COUNTIF($L$5,$H$7:$H$3066)*COUNTIF($L$5,$I$7:$I$3066),MATCH(ROW($A$7:$A$3066),ROW($A$7:$A$3066)),""),ROWS($B$1:D1107)),COLUMNS($A$1:D1109))</f>
        <v>#NUM!</v>
      </c>
      <c r="N1113" t="e">
        <f t="array" ref="N1113">INDEX($A$7:$F$3066,SMALL(IF(COUNTIF($L$5,$H$7:$H$3066)*COUNTIF($L$5,$I$7:$I$3066),MATCH(ROW($A$7:$A$3066),ROW($A$7:$A$3066)),""),ROWS($B$1:E1107)),COLUMNS($A$1:E1109))</f>
        <v>#NUM!</v>
      </c>
      <c r="O1113" t="e">
        <f t="array" ref="O1113">INDEX($A$7:$F$3066,SMALL(IF(COUNTIF($L$5,$H$7:$H$3066)*COUNTIF($L$5,$I$7:$I$3066),MATCH(ROW($A$7:$A$3066),ROW($A$7:$A$3066)),""),ROWS($B$1:F1107)),COLUMNS($A$1:F1109))</f>
        <v>#NUM!</v>
      </c>
    </row>
    <row r="1114" spans="1:15">
      <c r="A1114" s="1">
        <f>'ScienceDirect - Initial'!A1117</f>
        <v>0</v>
      </c>
      <c r="B1114" s="1">
        <f>'ScienceDirect - Initial'!B1117</f>
        <v>2005</v>
      </c>
      <c r="C1114" s="1" t="str">
        <f>'ScienceDirect - Initial'!C1117</f>
        <v>Alloy, Lauren B.; Abramson, Lyn Y.; Urosevic, Snezana; Walshaw, Patricia D.; Nusslock, Robin; Neeren, Amy M.</v>
      </c>
      <c r="D1114" s="1" t="str">
        <f>'ScienceDirect - Initial'!D1117</f>
        <v>The psychosocial context of bipolar disorder: Environmental, cognitive, and developmental risk factors</v>
      </c>
      <c r="E1114" s="1" t="str">
        <f>'ScienceDirect - Initial'!E1117</f>
        <v>The Psychology of Bipolar Disorder</v>
      </c>
      <c r="F1114" s="1">
        <f>'ScienceDirect - Initial'!F1117</f>
        <v>0</v>
      </c>
      <c r="H1114" s="1">
        <v>0</v>
      </c>
      <c r="I1114" s="1">
        <v>0</v>
      </c>
      <c r="J1114" t="b">
        <f t="shared" si="17"/>
        <v>1</v>
      </c>
      <c r="K1114" t="e">
        <f t="array" ref="K1114">INDEX($A$7:$F$3066,SMALL(IF(COUNTIF($L$5,$H$7:$H$3066)*COUNTIF($L$5,$I$7:$I$3066),MATCH(ROW($A$7:$A$3066),ROW($A$7:$A$3066)),""),ROWS($B$1:B1108)),COLUMNS($A$1:B1110))</f>
        <v>#NUM!</v>
      </c>
      <c r="L1114" t="e">
        <f t="array" ref="L1114">INDEX($A$7:$F$3066,SMALL(IF(COUNTIF($L$5,$H$7:$H$3066)*COUNTIF($L$5,$I$7:$I$3066),MATCH(ROW($A$7:$A$3066),ROW($A$7:$A$3066)),""),ROWS($B$1:C1108)),COLUMNS($A$1:C1110))</f>
        <v>#NUM!</v>
      </c>
      <c r="M1114" t="e">
        <f t="array" ref="M1114">INDEX($A$7:$F$3066,SMALL(IF(COUNTIF($L$5,$H$7:$H$3066)*COUNTIF($L$5,$I$7:$I$3066),MATCH(ROW($A$7:$A$3066),ROW($A$7:$A$3066)),""),ROWS($B$1:D1108)),COLUMNS($A$1:D1110))</f>
        <v>#NUM!</v>
      </c>
      <c r="N1114" t="e">
        <f t="array" ref="N1114">INDEX($A$7:$F$3066,SMALL(IF(COUNTIF($L$5,$H$7:$H$3066)*COUNTIF($L$5,$I$7:$I$3066),MATCH(ROW($A$7:$A$3066),ROW($A$7:$A$3066)),""),ROWS($B$1:E1108)),COLUMNS($A$1:E1110))</f>
        <v>#NUM!</v>
      </c>
      <c r="O1114" t="e">
        <f t="array" ref="O1114">INDEX($A$7:$F$3066,SMALL(IF(COUNTIF($L$5,$H$7:$H$3066)*COUNTIF($L$5,$I$7:$I$3066),MATCH(ROW($A$7:$A$3066),ROW($A$7:$A$3066)),""),ROWS($B$1:F1108)),COLUMNS($A$1:F1110))</f>
        <v>#NUM!</v>
      </c>
    </row>
    <row r="1115" spans="1:15">
      <c r="A1115" s="1">
        <f>'ScienceDirect - Initial'!A1118</f>
        <v>0</v>
      </c>
      <c r="B1115" s="1">
        <f>'ScienceDirect - Initial'!B1118</f>
        <v>2019</v>
      </c>
      <c r="C1115" s="1" t="str">
        <f>'ScienceDirect - Initial'!C1118</f>
        <v>Bajwa, D.S.; Pourhashem, G.; Ullah, A.H.; Bajwa, S.G.</v>
      </c>
      <c r="D1115" s="1" t="str">
        <f>'ScienceDirect - Initial'!D1118</f>
        <v>A concise review of current lignin production, applications, products and their environmental impact</v>
      </c>
      <c r="E1115" s="1" t="str">
        <f>'ScienceDirect - Initial'!E1118</f>
        <v>Industrial Crops and Products</v>
      </c>
      <c r="F1115" s="1">
        <f>'ScienceDirect - Initial'!F1118</f>
        <v>0</v>
      </c>
      <c r="H1115" s="1">
        <v>0</v>
      </c>
      <c r="I1115" s="1">
        <v>0</v>
      </c>
      <c r="J1115" t="b">
        <f t="shared" si="17"/>
        <v>1</v>
      </c>
      <c r="K1115" t="e">
        <f t="array" ref="K1115">INDEX($A$7:$F$3066,SMALL(IF(COUNTIF($L$5,$H$7:$H$3066)*COUNTIF($L$5,$I$7:$I$3066),MATCH(ROW($A$7:$A$3066),ROW($A$7:$A$3066)),""),ROWS($B$1:B1109)),COLUMNS($A$1:B1111))</f>
        <v>#NUM!</v>
      </c>
      <c r="L1115" t="e">
        <f t="array" ref="L1115">INDEX($A$7:$F$3066,SMALL(IF(COUNTIF($L$5,$H$7:$H$3066)*COUNTIF($L$5,$I$7:$I$3066),MATCH(ROW($A$7:$A$3066),ROW($A$7:$A$3066)),""),ROWS($B$1:C1109)),COLUMNS($A$1:C1111))</f>
        <v>#NUM!</v>
      </c>
      <c r="M1115" t="e">
        <f t="array" ref="M1115">INDEX($A$7:$F$3066,SMALL(IF(COUNTIF($L$5,$H$7:$H$3066)*COUNTIF($L$5,$I$7:$I$3066),MATCH(ROW($A$7:$A$3066),ROW($A$7:$A$3066)),""),ROWS($B$1:D1109)),COLUMNS($A$1:D1111))</f>
        <v>#NUM!</v>
      </c>
      <c r="N1115" t="e">
        <f t="array" ref="N1115">INDEX($A$7:$F$3066,SMALL(IF(COUNTIF($L$5,$H$7:$H$3066)*COUNTIF($L$5,$I$7:$I$3066),MATCH(ROW($A$7:$A$3066),ROW($A$7:$A$3066)),""),ROWS($B$1:E1109)),COLUMNS($A$1:E1111))</f>
        <v>#NUM!</v>
      </c>
      <c r="O1115" t="e">
        <f t="array" ref="O1115">INDEX($A$7:$F$3066,SMALL(IF(COUNTIF($L$5,$H$7:$H$3066)*COUNTIF($L$5,$I$7:$I$3066),MATCH(ROW($A$7:$A$3066),ROW($A$7:$A$3066)),""),ROWS($B$1:F1109)),COLUMNS($A$1:F1111))</f>
        <v>#NUM!</v>
      </c>
    </row>
    <row r="1116" spans="1:15">
      <c r="A1116" s="1">
        <f>'ScienceDirect - Initial'!A1119</f>
        <v>0</v>
      </c>
      <c r="B1116" s="1">
        <f>'ScienceDirect - Initial'!B1119</f>
        <v>2001</v>
      </c>
      <c r="C1116" s="1" t="str">
        <f>'ScienceDirect - Initial'!C1119</f>
        <v>Thorpe, Geoffrey L.</v>
      </c>
      <c r="D1116" s="1" t="e">
        <f>'ScienceDirect - Initial'!D1119</f>
        <v>#NAME?</v>
      </c>
      <c r="E1116" s="1" t="str">
        <f>'ScienceDirect - Initial'!E1119</f>
        <v>The Disorders</v>
      </c>
      <c r="F1116" s="1" t="str">
        <f>'ScienceDirect - Initial'!F1119</f>
        <v>978-0-12-267805-9</v>
      </c>
      <c r="H1116" s="1">
        <v>0</v>
      </c>
      <c r="I1116" s="1">
        <v>0</v>
      </c>
      <c r="J1116" t="b">
        <f t="shared" si="17"/>
        <v>1</v>
      </c>
      <c r="K1116" t="e">
        <f t="array" ref="K1116">INDEX($A$7:$F$3066,SMALL(IF(COUNTIF($L$5,$H$7:$H$3066)*COUNTIF($L$5,$I$7:$I$3066),MATCH(ROW($A$7:$A$3066),ROW($A$7:$A$3066)),""),ROWS($B$1:B1110)),COLUMNS($A$1:B1112))</f>
        <v>#NUM!</v>
      </c>
      <c r="L1116" t="e">
        <f t="array" ref="L1116">INDEX($A$7:$F$3066,SMALL(IF(COUNTIF($L$5,$H$7:$H$3066)*COUNTIF($L$5,$I$7:$I$3066),MATCH(ROW($A$7:$A$3066),ROW($A$7:$A$3066)),""),ROWS($B$1:C1110)),COLUMNS($A$1:C1112))</f>
        <v>#NUM!</v>
      </c>
      <c r="M1116" t="e">
        <f t="array" ref="M1116">INDEX($A$7:$F$3066,SMALL(IF(COUNTIF($L$5,$H$7:$H$3066)*COUNTIF($L$5,$I$7:$I$3066),MATCH(ROW($A$7:$A$3066),ROW($A$7:$A$3066)),""),ROWS($B$1:D1110)),COLUMNS($A$1:D1112))</f>
        <v>#NUM!</v>
      </c>
      <c r="N1116" t="e">
        <f t="array" ref="N1116">INDEX($A$7:$F$3066,SMALL(IF(COUNTIF($L$5,$H$7:$H$3066)*COUNTIF($L$5,$I$7:$I$3066),MATCH(ROW($A$7:$A$3066),ROW($A$7:$A$3066)),""),ROWS($B$1:E1110)),COLUMNS($A$1:E1112))</f>
        <v>#NUM!</v>
      </c>
      <c r="O1116" t="e">
        <f t="array" ref="O1116">INDEX($A$7:$F$3066,SMALL(IF(COUNTIF($L$5,$H$7:$H$3066)*COUNTIF($L$5,$I$7:$I$3066),MATCH(ROW($A$7:$A$3066),ROW($A$7:$A$3066)),""),ROWS($B$1:F1110)),COLUMNS($A$1:F1112))</f>
        <v>#NUM!</v>
      </c>
    </row>
    <row r="1117" spans="1:15">
      <c r="A1117" s="1">
        <f>'ScienceDirect - Initial'!A1120</f>
        <v>0</v>
      </c>
      <c r="B1117" s="1">
        <f>'ScienceDirect - Initial'!B1120</f>
        <v>2019</v>
      </c>
      <c r="C1117" s="1" t="str">
        <f>'ScienceDirect - Initial'!C1120</f>
        <v>Ghanem, K.G.; Quinn, T.C.</v>
      </c>
      <c r="D1117" s="1" t="str">
        <f>'ScienceDirect - Initial'!D1120</f>
        <v>Sexually Transmitted Diseases☆</v>
      </c>
      <c r="E1117" s="1" t="str">
        <f>'ScienceDirect - Initial'!E1120</f>
        <v>Encyclopedia of Microbiology (Fourth Edition)</v>
      </c>
      <c r="F1117" s="1" t="str">
        <f>'ScienceDirect - Initial'!F1120</f>
        <v>978-0-12-811737-8</v>
      </c>
      <c r="H1117" s="1">
        <v>0</v>
      </c>
      <c r="I1117" s="1">
        <v>0</v>
      </c>
      <c r="J1117" t="b">
        <f t="shared" si="17"/>
        <v>1</v>
      </c>
      <c r="K1117" t="e">
        <f t="array" ref="K1117">INDEX($A$7:$F$3066,SMALL(IF(COUNTIF($L$5,$H$7:$H$3066)*COUNTIF($L$5,$I$7:$I$3066),MATCH(ROW($A$7:$A$3066),ROW($A$7:$A$3066)),""),ROWS($B$1:B1111)),COLUMNS($A$1:B1113))</f>
        <v>#NUM!</v>
      </c>
      <c r="L1117" t="e">
        <f t="array" ref="L1117">INDEX($A$7:$F$3066,SMALL(IF(COUNTIF($L$5,$H$7:$H$3066)*COUNTIF($L$5,$I$7:$I$3066),MATCH(ROW($A$7:$A$3066),ROW($A$7:$A$3066)),""),ROWS($B$1:C1111)),COLUMNS($A$1:C1113))</f>
        <v>#NUM!</v>
      </c>
      <c r="M1117" t="e">
        <f t="array" ref="M1117">INDEX($A$7:$F$3066,SMALL(IF(COUNTIF($L$5,$H$7:$H$3066)*COUNTIF($L$5,$I$7:$I$3066),MATCH(ROW($A$7:$A$3066),ROW($A$7:$A$3066)),""),ROWS($B$1:D1111)),COLUMNS($A$1:D1113))</f>
        <v>#NUM!</v>
      </c>
      <c r="N1117" t="e">
        <f t="array" ref="N1117">INDEX($A$7:$F$3066,SMALL(IF(COUNTIF($L$5,$H$7:$H$3066)*COUNTIF($L$5,$I$7:$I$3066),MATCH(ROW($A$7:$A$3066),ROW($A$7:$A$3066)),""),ROWS($B$1:E1111)),COLUMNS($A$1:E1113))</f>
        <v>#NUM!</v>
      </c>
      <c r="O1117" t="e">
        <f t="array" ref="O1117">INDEX($A$7:$F$3066,SMALL(IF(COUNTIF($L$5,$H$7:$H$3066)*COUNTIF($L$5,$I$7:$I$3066),MATCH(ROW($A$7:$A$3066),ROW($A$7:$A$3066)),""),ROWS($B$1:F1111)),COLUMNS($A$1:F1113))</f>
        <v>#NUM!</v>
      </c>
    </row>
    <row r="1118" spans="1:15">
      <c r="A1118" s="1">
        <f>'ScienceDirect - Initial'!A1121</f>
        <v>0</v>
      </c>
      <c r="B1118" s="1">
        <f>'ScienceDirect - Initial'!B1121</f>
        <v>2006</v>
      </c>
      <c r="C1118" s="1" t="str">
        <f>'ScienceDirect - Initial'!C1121</f>
        <v>Kirk, Valerie G.; O'Donnell, Anne R.</v>
      </c>
      <c r="D1118" s="1" t="str">
        <f>'ScienceDirect - Initial'!D1121</f>
        <v>Continuous positive airway pressure for children: A discussion on how to maximize compliance</v>
      </c>
      <c r="E1118" s="1" t="str">
        <f>'ScienceDirect - Initial'!E1121</f>
        <v>Sleep Medicine Reviews</v>
      </c>
      <c r="F1118" s="1">
        <f>'ScienceDirect - Initial'!F1121</f>
        <v>0</v>
      </c>
      <c r="H1118" s="1">
        <v>0</v>
      </c>
      <c r="I1118" s="1">
        <v>0</v>
      </c>
      <c r="J1118" t="b">
        <f t="shared" si="17"/>
        <v>1</v>
      </c>
      <c r="K1118" t="e">
        <f t="array" ref="K1118">INDEX($A$7:$F$3066,SMALL(IF(COUNTIF($L$5,$H$7:$H$3066)*COUNTIF($L$5,$I$7:$I$3066),MATCH(ROW($A$7:$A$3066),ROW($A$7:$A$3066)),""),ROWS($B$1:B1112)),COLUMNS($A$1:B1114))</f>
        <v>#NUM!</v>
      </c>
      <c r="L1118" t="e">
        <f t="array" ref="L1118">INDEX($A$7:$F$3066,SMALL(IF(COUNTIF($L$5,$H$7:$H$3066)*COUNTIF($L$5,$I$7:$I$3066),MATCH(ROW($A$7:$A$3066),ROW($A$7:$A$3066)),""),ROWS($B$1:C1112)),COLUMNS($A$1:C1114))</f>
        <v>#NUM!</v>
      </c>
      <c r="M1118" t="e">
        <f t="array" ref="M1118">INDEX($A$7:$F$3066,SMALL(IF(COUNTIF($L$5,$H$7:$H$3066)*COUNTIF($L$5,$I$7:$I$3066),MATCH(ROW($A$7:$A$3066),ROW($A$7:$A$3066)),""),ROWS($B$1:D1112)),COLUMNS($A$1:D1114))</f>
        <v>#NUM!</v>
      </c>
      <c r="N1118" t="e">
        <f t="array" ref="N1118">INDEX($A$7:$F$3066,SMALL(IF(COUNTIF($L$5,$H$7:$H$3066)*COUNTIF($L$5,$I$7:$I$3066),MATCH(ROW($A$7:$A$3066),ROW($A$7:$A$3066)),""),ROWS($B$1:E1112)),COLUMNS($A$1:E1114))</f>
        <v>#NUM!</v>
      </c>
      <c r="O1118" t="e">
        <f t="array" ref="O1118">INDEX($A$7:$F$3066,SMALL(IF(COUNTIF($L$5,$H$7:$H$3066)*COUNTIF($L$5,$I$7:$I$3066),MATCH(ROW($A$7:$A$3066),ROW($A$7:$A$3066)),""),ROWS($B$1:F1112)),COLUMNS($A$1:F1114))</f>
        <v>#NUM!</v>
      </c>
    </row>
    <row r="1119" spans="1:15">
      <c r="A1119" s="1">
        <f>'ScienceDirect - Initial'!A1122</f>
        <v>0</v>
      </c>
      <c r="B1119" s="1">
        <f>'ScienceDirect - Initial'!B1122</f>
        <v>2018</v>
      </c>
      <c r="C1119" s="1" t="str">
        <f>'ScienceDirect - Initial'!C1122</f>
        <v>Jiang, Changhong; Whitmore-Sisco, LaQuita; Gaur, Aditya H.; Adderson, Elisabeth E.</v>
      </c>
      <c r="D1119" s="1" t="str">
        <f>'ScienceDirect - Initial'!D1122</f>
        <v>A quality improvement initiative to increase Tdap (tetanus, diphtheria, acellular pertussis) vaccination coverage among direct health care providers at a children’s hospital</v>
      </c>
      <c r="E1119" s="1" t="str">
        <f>'ScienceDirect - Initial'!E1122</f>
        <v>Vaccine</v>
      </c>
      <c r="F1119" s="1">
        <f>'ScienceDirect - Initial'!F1122</f>
        <v>0</v>
      </c>
      <c r="H1119" s="1">
        <v>0</v>
      </c>
      <c r="I1119" s="1">
        <v>0</v>
      </c>
      <c r="J1119" t="b">
        <f t="shared" si="17"/>
        <v>1</v>
      </c>
      <c r="K1119" t="e">
        <f t="array" ref="K1119">INDEX($A$7:$F$3066,SMALL(IF(COUNTIF($L$5,$H$7:$H$3066)*COUNTIF($L$5,$I$7:$I$3066),MATCH(ROW($A$7:$A$3066),ROW($A$7:$A$3066)),""),ROWS($B$1:B1113)),COLUMNS($A$1:B1115))</f>
        <v>#NUM!</v>
      </c>
      <c r="L1119" t="e">
        <f t="array" ref="L1119">INDEX($A$7:$F$3066,SMALL(IF(COUNTIF($L$5,$H$7:$H$3066)*COUNTIF($L$5,$I$7:$I$3066),MATCH(ROW($A$7:$A$3066),ROW($A$7:$A$3066)),""),ROWS($B$1:C1113)),COLUMNS($A$1:C1115))</f>
        <v>#NUM!</v>
      </c>
      <c r="M1119" t="e">
        <f t="array" ref="M1119">INDEX($A$7:$F$3066,SMALL(IF(COUNTIF($L$5,$H$7:$H$3066)*COUNTIF($L$5,$I$7:$I$3066),MATCH(ROW($A$7:$A$3066),ROW($A$7:$A$3066)),""),ROWS($B$1:D1113)),COLUMNS($A$1:D1115))</f>
        <v>#NUM!</v>
      </c>
      <c r="N1119" t="e">
        <f t="array" ref="N1119">INDEX($A$7:$F$3066,SMALL(IF(COUNTIF($L$5,$H$7:$H$3066)*COUNTIF($L$5,$I$7:$I$3066),MATCH(ROW($A$7:$A$3066),ROW($A$7:$A$3066)),""),ROWS($B$1:E1113)),COLUMNS($A$1:E1115))</f>
        <v>#NUM!</v>
      </c>
      <c r="O1119" t="e">
        <f t="array" ref="O1119">INDEX($A$7:$F$3066,SMALL(IF(COUNTIF($L$5,$H$7:$H$3066)*COUNTIF($L$5,$I$7:$I$3066),MATCH(ROW($A$7:$A$3066),ROW($A$7:$A$3066)),""),ROWS($B$1:F1113)),COLUMNS($A$1:F1115))</f>
        <v>#NUM!</v>
      </c>
    </row>
    <row r="1120" spans="1:15">
      <c r="A1120" s="1">
        <f>'ScienceDirect - Initial'!A1123</f>
        <v>0</v>
      </c>
      <c r="B1120" s="1">
        <f>'ScienceDirect - Initial'!B1123</f>
        <v>1992</v>
      </c>
      <c r="C1120" s="1" t="str">
        <f>'ScienceDirect - Initial'!C1123</f>
        <v>Masri, A.R.; Dibble, R.W.; Barlow, R.S.</v>
      </c>
      <c r="D1120" s="1" t="str">
        <f>'ScienceDirect - Initial'!D1123</f>
        <v>The structure of turbulent nonpremixed flames of methanol over a range of mixing rates</v>
      </c>
      <c r="E1120" s="1" t="str">
        <f>'ScienceDirect - Initial'!E1123</f>
        <v>Combustion and Flame</v>
      </c>
      <c r="F1120" s="1">
        <f>'ScienceDirect - Initial'!F1123</f>
        <v>0</v>
      </c>
      <c r="H1120" s="1">
        <v>0</v>
      </c>
      <c r="I1120" s="1">
        <v>0</v>
      </c>
      <c r="J1120" t="b">
        <f t="shared" si="17"/>
        <v>1</v>
      </c>
      <c r="K1120" t="e">
        <f t="array" ref="K1120">INDEX($A$7:$F$3066,SMALL(IF(COUNTIF($L$5,$H$7:$H$3066)*COUNTIF($L$5,$I$7:$I$3066),MATCH(ROW($A$7:$A$3066),ROW($A$7:$A$3066)),""),ROWS($B$1:B1114)),COLUMNS($A$1:B1116))</f>
        <v>#NUM!</v>
      </c>
      <c r="L1120" t="e">
        <f t="array" ref="L1120">INDEX($A$7:$F$3066,SMALL(IF(COUNTIF($L$5,$H$7:$H$3066)*COUNTIF($L$5,$I$7:$I$3066),MATCH(ROW($A$7:$A$3066),ROW($A$7:$A$3066)),""),ROWS($B$1:C1114)),COLUMNS($A$1:C1116))</f>
        <v>#NUM!</v>
      </c>
      <c r="M1120" t="e">
        <f t="array" ref="M1120">INDEX($A$7:$F$3066,SMALL(IF(COUNTIF($L$5,$H$7:$H$3066)*COUNTIF($L$5,$I$7:$I$3066),MATCH(ROW($A$7:$A$3066),ROW($A$7:$A$3066)),""),ROWS($B$1:D1114)),COLUMNS($A$1:D1116))</f>
        <v>#NUM!</v>
      </c>
      <c r="N1120" t="e">
        <f t="array" ref="N1120">INDEX($A$7:$F$3066,SMALL(IF(COUNTIF($L$5,$H$7:$H$3066)*COUNTIF($L$5,$I$7:$I$3066),MATCH(ROW($A$7:$A$3066),ROW($A$7:$A$3066)),""),ROWS($B$1:E1114)),COLUMNS($A$1:E1116))</f>
        <v>#NUM!</v>
      </c>
      <c r="O1120" t="e">
        <f t="array" ref="O1120">INDEX($A$7:$F$3066,SMALL(IF(COUNTIF($L$5,$H$7:$H$3066)*COUNTIF($L$5,$I$7:$I$3066),MATCH(ROW($A$7:$A$3066),ROW($A$7:$A$3066)),""),ROWS($B$1:F1114)),COLUMNS($A$1:F1116))</f>
        <v>#NUM!</v>
      </c>
    </row>
    <row r="1121" spans="1:15">
      <c r="A1121" s="1">
        <f>'ScienceDirect - Initial'!A1124</f>
        <v>0</v>
      </c>
      <c r="B1121" s="1">
        <f>'ScienceDirect - Initial'!B1124</f>
        <v>1993</v>
      </c>
      <c r="C1121" s="1" t="str">
        <f>'ScienceDirect - Initial'!C1124</f>
        <v>Whitehead, Laurence</v>
      </c>
      <c r="D1121" s="1" t="str">
        <f>'ScienceDirect - Initial'!D1124</f>
        <v>On “reform of the state” and “regulation of the market”</v>
      </c>
      <c r="E1121" s="1" t="str">
        <f>'ScienceDirect - Initial'!E1124</f>
        <v>SPECIAL ISSUE</v>
      </c>
      <c r="F1121" s="1">
        <f>'ScienceDirect - Initial'!F1124</f>
        <v>0</v>
      </c>
      <c r="H1121" s="1">
        <v>0</v>
      </c>
      <c r="I1121" s="1">
        <v>0</v>
      </c>
      <c r="J1121" t="b">
        <f t="shared" si="17"/>
        <v>1</v>
      </c>
      <c r="K1121" t="e">
        <f t="array" ref="K1121">INDEX($A$7:$F$3066,SMALL(IF(COUNTIF($L$5,$H$7:$H$3066)*COUNTIF($L$5,$I$7:$I$3066),MATCH(ROW($A$7:$A$3066),ROW($A$7:$A$3066)),""),ROWS($B$1:B1115)),COLUMNS($A$1:B1117))</f>
        <v>#NUM!</v>
      </c>
      <c r="L1121" t="e">
        <f t="array" ref="L1121">INDEX($A$7:$F$3066,SMALL(IF(COUNTIF($L$5,$H$7:$H$3066)*COUNTIF($L$5,$I$7:$I$3066),MATCH(ROW($A$7:$A$3066),ROW($A$7:$A$3066)),""),ROWS($B$1:C1115)),COLUMNS($A$1:C1117))</f>
        <v>#NUM!</v>
      </c>
      <c r="M1121" t="e">
        <f t="array" ref="M1121">INDEX($A$7:$F$3066,SMALL(IF(COUNTIF($L$5,$H$7:$H$3066)*COUNTIF($L$5,$I$7:$I$3066),MATCH(ROW($A$7:$A$3066),ROW($A$7:$A$3066)),""),ROWS($B$1:D1115)),COLUMNS($A$1:D1117))</f>
        <v>#NUM!</v>
      </c>
      <c r="N1121" t="e">
        <f t="array" ref="N1121">INDEX($A$7:$F$3066,SMALL(IF(COUNTIF($L$5,$H$7:$H$3066)*COUNTIF($L$5,$I$7:$I$3066),MATCH(ROW($A$7:$A$3066),ROW($A$7:$A$3066)),""),ROWS($B$1:E1115)),COLUMNS($A$1:E1117))</f>
        <v>#NUM!</v>
      </c>
      <c r="O1121" t="e">
        <f t="array" ref="O1121">INDEX($A$7:$F$3066,SMALL(IF(COUNTIF($L$5,$H$7:$H$3066)*COUNTIF($L$5,$I$7:$I$3066),MATCH(ROW($A$7:$A$3066),ROW($A$7:$A$3066)),""),ROWS($B$1:F1115)),COLUMNS($A$1:F1117))</f>
        <v>#NUM!</v>
      </c>
    </row>
    <row r="1122" spans="1:15">
      <c r="A1122" s="1">
        <f>'ScienceDirect - Initial'!A1125</f>
        <v>0</v>
      </c>
      <c r="B1122" s="1">
        <f>'ScienceDirect - Initial'!B1125</f>
        <v>2012</v>
      </c>
      <c r="C1122" s="1" t="str">
        <f>'ScienceDirect - Initial'!C1125</f>
        <v>Benson, Kathleen L.</v>
      </c>
      <c r="D1122" s="1" t="str">
        <f>'ScienceDirect - Initial'!D1125</f>
        <v>Chapter 57 - Schizophrenia and Its Associated Sleep Disorders</v>
      </c>
      <c r="E1122" s="1" t="str">
        <f>'ScienceDirect - Initial'!E1125</f>
        <v>Therapy in Sleep Medicine</v>
      </c>
      <c r="F1122" s="1" t="str">
        <f>'ScienceDirect - Initial'!F1125</f>
        <v>978-1-4377-1703-7</v>
      </c>
      <c r="H1122" s="1">
        <v>0</v>
      </c>
      <c r="I1122" s="1">
        <v>0</v>
      </c>
      <c r="J1122" t="b">
        <f t="shared" si="17"/>
        <v>1</v>
      </c>
      <c r="K1122" t="e">
        <f t="array" ref="K1122">INDEX($A$7:$F$3066,SMALL(IF(COUNTIF($L$5,$H$7:$H$3066)*COUNTIF($L$5,$I$7:$I$3066),MATCH(ROW($A$7:$A$3066),ROW($A$7:$A$3066)),""),ROWS($B$1:B1116)),COLUMNS($A$1:B1118))</f>
        <v>#NUM!</v>
      </c>
      <c r="L1122" t="e">
        <f t="array" ref="L1122">INDEX($A$7:$F$3066,SMALL(IF(COUNTIF($L$5,$H$7:$H$3066)*COUNTIF($L$5,$I$7:$I$3066),MATCH(ROW($A$7:$A$3066),ROW($A$7:$A$3066)),""),ROWS($B$1:C1116)),COLUMNS($A$1:C1118))</f>
        <v>#NUM!</v>
      </c>
      <c r="M1122" t="e">
        <f t="array" ref="M1122">INDEX($A$7:$F$3066,SMALL(IF(COUNTIF($L$5,$H$7:$H$3066)*COUNTIF($L$5,$I$7:$I$3066),MATCH(ROW($A$7:$A$3066),ROW($A$7:$A$3066)),""),ROWS($B$1:D1116)),COLUMNS($A$1:D1118))</f>
        <v>#NUM!</v>
      </c>
      <c r="N1122" t="e">
        <f t="array" ref="N1122">INDEX($A$7:$F$3066,SMALL(IF(COUNTIF($L$5,$H$7:$H$3066)*COUNTIF($L$5,$I$7:$I$3066),MATCH(ROW($A$7:$A$3066),ROW($A$7:$A$3066)),""),ROWS($B$1:E1116)),COLUMNS($A$1:E1118))</f>
        <v>#NUM!</v>
      </c>
      <c r="O1122" t="e">
        <f t="array" ref="O1122">INDEX($A$7:$F$3066,SMALL(IF(COUNTIF($L$5,$H$7:$H$3066)*COUNTIF($L$5,$I$7:$I$3066),MATCH(ROW($A$7:$A$3066),ROW($A$7:$A$3066)),""),ROWS($B$1:F1116)),COLUMNS($A$1:F1118))</f>
        <v>#NUM!</v>
      </c>
    </row>
    <row r="1123" spans="1:15">
      <c r="A1123" s="1">
        <f>'ScienceDirect - Initial'!A1126</f>
        <v>0</v>
      </c>
      <c r="B1123" s="1">
        <f>'ScienceDirect - Initial'!B1126</f>
        <v>2013</v>
      </c>
      <c r="C1123" s="1" t="str">
        <f>'ScienceDirect - Initial'!C1126</f>
        <v>Mills-Brown, Joseph; Potter, Kevin; Foster, Steve; Batho, Tom</v>
      </c>
      <c r="D1123" s="1" t="str">
        <f>'ScienceDirect - Initial'!D1126</f>
        <v>The development of a high temperature tensile testing rig for composite laminates</v>
      </c>
      <c r="E1123" s="1" t="str">
        <f>'ScienceDirect - Initial'!E1126</f>
        <v>Composites Part A: Applied Science and Manufacturing</v>
      </c>
      <c r="F1123" s="1">
        <f>'ScienceDirect - Initial'!F1126</f>
        <v>0</v>
      </c>
      <c r="H1123" s="1">
        <v>0</v>
      </c>
      <c r="I1123" s="1">
        <v>0</v>
      </c>
      <c r="J1123" t="b">
        <f t="shared" si="17"/>
        <v>1</v>
      </c>
      <c r="K1123" t="e">
        <f t="array" ref="K1123">INDEX($A$7:$F$3066,SMALL(IF(COUNTIF($L$5,$H$7:$H$3066)*COUNTIF($L$5,$I$7:$I$3066),MATCH(ROW($A$7:$A$3066),ROW($A$7:$A$3066)),""),ROWS($B$1:B1117)),COLUMNS($A$1:B1119))</f>
        <v>#NUM!</v>
      </c>
      <c r="L1123" t="e">
        <f t="array" ref="L1123">INDEX($A$7:$F$3066,SMALL(IF(COUNTIF($L$5,$H$7:$H$3066)*COUNTIF($L$5,$I$7:$I$3066),MATCH(ROW($A$7:$A$3066),ROW($A$7:$A$3066)),""),ROWS($B$1:C1117)),COLUMNS($A$1:C1119))</f>
        <v>#NUM!</v>
      </c>
      <c r="M1123" t="e">
        <f t="array" ref="M1123">INDEX($A$7:$F$3066,SMALL(IF(COUNTIF($L$5,$H$7:$H$3066)*COUNTIF($L$5,$I$7:$I$3066),MATCH(ROW($A$7:$A$3066),ROW($A$7:$A$3066)),""),ROWS($B$1:D1117)),COLUMNS($A$1:D1119))</f>
        <v>#NUM!</v>
      </c>
      <c r="N1123" t="e">
        <f t="array" ref="N1123">INDEX($A$7:$F$3066,SMALL(IF(COUNTIF($L$5,$H$7:$H$3066)*COUNTIF($L$5,$I$7:$I$3066),MATCH(ROW($A$7:$A$3066),ROW($A$7:$A$3066)),""),ROWS($B$1:E1117)),COLUMNS($A$1:E1119))</f>
        <v>#NUM!</v>
      </c>
      <c r="O1123" t="e">
        <f t="array" ref="O1123">INDEX($A$7:$F$3066,SMALL(IF(COUNTIF($L$5,$H$7:$H$3066)*COUNTIF($L$5,$I$7:$I$3066),MATCH(ROW($A$7:$A$3066),ROW($A$7:$A$3066)),""),ROWS($B$1:F1117)),COLUMNS($A$1:F1119))</f>
        <v>#NUM!</v>
      </c>
    </row>
    <row r="1124" spans="1:15">
      <c r="A1124" s="1">
        <f>'ScienceDirect - Initial'!A1127</f>
        <v>0</v>
      </c>
      <c r="B1124" s="1">
        <f>'ScienceDirect - Initial'!B1127</f>
        <v>2002</v>
      </c>
      <c r="C1124" s="1" t="str">
        <f>'ScienceDirect - Initial'!C1127</f>
        <v>Frank, Ellen; Rush, A.John; Blehar, Mary; Essock, Susan; Hargreaves, William; Hogan, Michael; Jarrett, Robin; Johnson, Robert L; Katon, Wayne J; Lavori, Phillip; McNulty, James P; Niederehe, George; Ryan, Neal; Stuart, Gail; Thomas, Stephen B; Tollefson, Gary D; Vitiello, Benedetto</v>
      </c>
      <c r="D1124" s="1" t="str">
        <f>'ScienceDirect - Initial'!D1127</f>
        <v>Skating to where the puck is going to be: a plan for clinical trials and translation research in mood disorders</v>
      </c>
      <c r="E1124" s="1" t="str">
        <f>'ScienceDirect - Initial'!E1127</f>
        <v>NIMH Strategic Plan for Mood Disorders</v>
      </c>
      <c r="F1124" s="1">
        <f>'ScienceDirect - Initial'!F1127</f>
        <v>0</v>
      </c>
      <c r="H1124" s="1">
        <v>0</v>
      </c>
      <c r="I1124" s="1">
        <v>0</v>
      </c>
      <c r="J1124" t="b">
        <f t="shared" si="17"/>
        <v>1</v>
      </c>
      <c r="K1124" t="e">
        <f t="array" ref="K1124">INDEX($A$7:$F$3066,SMALL(IF(COUNTIF($L$5,$H$7:$H$3066)*COUNTIF($L$5,$I$7:$I$3066),MATCH(ROW($A$7:$A$3066),ROW($A$7:$A$3066)),""),ROWS($B$1:B1118)),COLUMNS($A$1:B1120))</f>
        <v>#NUM!</v>
      </c>
      <c r="L1124" t="e">
        <f t="array" ref="L1124">INDEX($A$7:$F$3066,SMALL(IF(COUNTIF($L$5,$H$7:$H$3066)*COUNTIF($L$5,$I$7:$I$3066),MATCH(ROW($A$7:$A$3066),ROW($A$7:$A$3066)),""),ROWS($B$1:C1118)),COLUMNS($A$1:C1120))</f>
        <v>#NUM!</v>
      </c>
      <c r="M1124" t="e">
        <f t="array" ref="M1124">INDEX($A$7:$F$3066,SMALL(IF(COUNTIF($L$5,$H$7:$H$3066)*COUNTIF($L$5,$I$7:$I$3066),MATCH(ROW($A$7:$A$3066),ROW($A$7:$A$3066)),""),ROWS($B$1:D1118)),COLUMNS($A$1:D1120))</f>
        <v>#NUM!</v>
      </c>
      <c r="N1124" t="e">
        <f t="array" ref="N1124">INDEX($A$7:$F$3066,SMALL(IF(COUNTIF($L$5,$H$7:$H$3066)*COUNTIF($L$5,$I$7:$I$3066),MATCH(ROW($A$7:$A$3066),ROW($A$7:$A$3066)),""),ROWS($B$1:E1118)),COLUMNS($A$1:E1120))</f>
        <v>#NUM!</v>
      </c>
      <c r="O1124" t="e">
        <f t="array" ref="O1124">INDEX($A$7:$F$3066,SMALL(IF(COUNTIF($L$5,$H$7:$H$3066)*COUNTIF($L$5,$I$7:$I$3066),MATCH(ROW($A$7:$A$3066),ROW($A$7:$A$3066)),""),ROWS($B$1:F1118)),COLUMNS($A$1:F1120))</f>
        <v>#NUM!</v>
      </c>
    </row>
    <row r="1125" spans="1:15">
      <c r="A1125" s="1">
        <f>'ScienceDirect - Initial'!A1128</f>
        <v>0</v>
      </c>
      <c r="B1125" s="1">
        <f>'ScienceDirect - Initial'!B1128</f>
        <v>2013</v>
      </c>
      <c r="C1125" s="1" t="str">
        <f>'ScienceDirect - Initial'!C1128</f>
        <v>Kim, Kyung Seok; Sappington, Thomas W.</v>
      </c>
      <c r="D1125" s="1" t="str">
        <f>'ScienceDirect - Initial'!D1128</f>
        <v>Population genetics strategies to characterize long-distance dispersal of insects</v>
      </c>
      <c r="E1125" s="1" t="str">
        <f>'ScienceDirect - Initial'!E1128</f>
        <v>Journal of Asia-Pacific Entomology</v>
      </c>
      <c r="F1125" s="1">
        <f>'ScienceDirect - Initial'!F1128</f>
        <v>0</v>
      </c>
      <c r="H1125" s="1">
        <v>0</v>
      </c>
      <c r="I1125" s="1">
        <v>0</v>
      </c>
      <c r="J1125" t="b">
        <f t="shared" si="17"/>
        <v>1</v>
      </c>
      <c r="K1125" t="e">
        <f t="array" ref="K1125">INDEX($A$7:$F$3066,SMALL(IF(COUNTIF($L$5,$H$7:$H$3066)*COUNTIF($L$5,$I$7:$I$3066),MATCH(ROW($A$7:$A$3066),ROW($A$7:$A$3066)),""),ROWS($B$1:B1119)),COLUMNS($A$1:B1121))</f>
        <v>#NUM!</v>
      </c>
      <c r="L1125" t="e">
        <f t="array" ref="L1125">INDEX($A$7:$F$3066,SMALL(IF(COUNTIF($L$5,$H$7:$H$3066)*COUNTIF($L$5,$I$7:$I$3066),MATCH(ROW($A$7:$A$3066),ROW($A$7:$A$3066)),""),ROWS($B$1:C1119)),COLUMNS($A$1:C1121))</f>
        <v>#NUM!</v>
      </c>
      <c r="M1125" t="e">
        <f t="array" ref="M1125">INDEX($A$7:$F$3066,SMALL(IF(COUNTIF($L$5,$H$7:$H$3066)*COUNTIF($L$5,$I$7:$I$3066),MATCH(ROW($A$7:$A$3066),ROW($A$7:$A$3066)),""),ROWS($B$1:D1119)),COLUMNS($A$1:D1121))</f>
        <v>#NUM!</v>
      </c>
      <c r="N1125" t="e">
        <f t="array" ref="N1125">INDEX($A$7:$F$3066,SMALL(IF(COUNTIF($L$5,$H$7:$H$3066)*COUNTIF($L$5,$I$7:$I$3066),MATCH(ROW($A$7:$A$3066),ROW($A$7:$A$3066)),""),ROWS($B$1:E1119)),COLUMNS($A$1:E1121))</f>
        <v>#NUM!</v>
      </c>
      <c r="O1125" t="e">
        <f t="array" ref="O1125">INDEX($A$7:$F$3066,SMALL(IF(COUNTIF($L$5,$H$7:$H$3066)*COUNTIF($L$5,$I$7:$I$3066),MATCH(ROW($A$7:$A$3066),ROW($A$7:$A$3066)),""),ROWS($B$1:F1119)),COLUMNS($A$1:F1121))</f>
        <v>#NUM!</v>
      </c>
    </row>
    <row r="1126" spans="1:15">
      <c r="A1126" s="1">
        <f>'ScienceDirect - Initial'!A1129</f>
        <v>0</v>
      </c>
      <c r="B1126" s="1">
        <f>'ScienceDirect - Initial'!B1129</f>
        <v>2016</v>
      </c>
      <c r="C1126" s="1" t="str">
        <f>'ScienceDirect - Initial'!C1129</f>
        <v>Prakash, Jyoti; Saha, A.; Das, R.C.; Srivastava, Kalpana; Shashikumar, R.</v>
      </c>
      <c r="D1126" s="1" t="str">
        <f>'ScienceDirect - Initial'!D1129</f>
        <v>Post traumatic stress disorder</v>
      </c>
      <c r="E1126" s="1" t="str">
        <f>'ScienceDirect - Initial'!E1129</f>
        <v>Medical Journal Armed Forces India</v>
      </c>
      <c r="F1126" s="1">
        <f>'ScienceDirect - Initial'!F1129</f>
        <v>0</v>
      </c>
      <c r="H1126" s="1">
        <v>0</v>
      </c>
      <c r="I1126" s="1">
        <v>0</v>
      </c>
      <c r="J1126" t="b">
        <f t="shared" si="17"/>
        <v>1</v>
      </c>
      <c r="K1126" t="e">
        <f t="array" ref="K1126">INDEX($A$7:$F$3066,SMALL(IF(COUNTIF($L$5,$H$7:$H$3066)*COUNTIF($L$5,$I$7:$I$3066),MATCH(ROW($A$7:$A$3066),ROW($A$7:$A$3066)),""),ROWS($B$1:B1120)),COLUMNS($A$1:B1122))</f>
        <v>#NUM!</v>
      </c>
      <c r="L1126" t="e">
        <f t="array" ref="L1126">INDEX($A$7:$F$3066,SMALL(IF(COUNTIF($L$5,$H$7:$H$3066)*COUNTIF($L$5,$I$7:$I$3066),MATCH(ROW($A$7:$A$3066),ROW($A$7:$A$3066)),""),ROWS($B$1:C1120)),COLUMNS($A$1:C1122))</f>
        <v>#NUM!</v>
      </c>
      <c r="M1126" t="e">
        <f t="array" ref="M1126">INDEX($A$7:$F$3066,SMALL(IF(COUNTIF($L$5,$H$7:$H$3066)*COUNTIF($L$5,$I$7:$I$3066),MATCH(ROW($A$7:$A$3066),ROW($A$7:$A$3066)),""),ROWS($B$1:D1120)),COLUMNS($A$1:D1122))</f>
        <v>#NUM!</v>
      </c>
      <c r="N1126" t="e">
        <f t="array" ref="N1126">INDEX($A$7:$F$3066,SMALL(IF(COUNTIF($L$5,$H$7:$H$3066)*COUNTIF($L$5,$I$7:$I$3066),MATCH(ROW($A$7:$A$3066),ROW($A$7:$A$3066)),""),ROWS($B$1:E1120)),COLUMNS($A$1:E1122))</f>
        <v>#NUM!</v>
      </c>
      <c r="O1126" t="e">
        <f t="array" ref="O1126">INDEX($A$7:$F$3066,SMALL(IF(COUNTIF($L$5,$H$7:$H$3066)*COUNTIF($L$5,$I$7:$I$3066),MATCH(ROW($A$7:$A$3066),ROW($A$7:$A$3066)),""),ROWS($B$1:F1120)),COLUMNS($A$1:F1122))</f>
        <v>#NUM!</v>
      </c>
    </row>
    <row r="1127" spans="1:15">
      <c r="A1127" s="1">
        <f>'ScienceDirect - Initial'!A1130</f>
        <v>0</v>
      </c>
      <c r="B1127" s="1">
        <f>'ScienceDirect - Initial'!B1130</f>
        <v>2019</v>
      </c>
      <c r="C1127" s="1" t="str">
        <f>'ScienceDirect - Initial'!C1130</f>
        <v>Avasarala, Sameer K.; Freitag, Lutz; Mehta, Atul C.</v>
      </c>
      <c r="D1127" s="1" t="str">
        <f>'ScienceDirect - Initial'!D1130</f>
        <v>Metallic Endobronchial Stents: A Contemporary Resurrection</v>
      </c>
      <c r="E1127" s="1" t="str">
        <f>'ScienceDirect - Initial'!E1130</f>
        <v>Chest</v>
      </c>
      <c r="F1127" s="1">
        <f>'ScienceDirect - Initial'!F1130</f>
        <v>0</v>
      </c>
      <c r="H1127" s="1">
        <v>0</v>
      </c>
      <c r="I1127" s="1">
        <v>0</v>
      </c>
      <c r="J1127" t="b">
        <f t="shared" si="17"/>
        <v>1</v>
      </c>
      <c r="K1127" t="e">
        <f t="array" ref="K1127">INDEX($A$7:$F$3066,SMALL(IF(COUNTIF($L$5,$H$7:$H$3066)*COUNTIF($L$5,$I$7:$I$3066),MATCH(ROW($A$7:$A$3066),ROW($A$7:$A$3066)),""),ROWS($B$1:B1121)),COLUMNS($A$1:B1123))</f>
        <v>#NUM!</v>
      </c>
      <c r="L1127" t="e">
        <f t="array" ref="L1127">INDEX($A$7:$F$3066,SMALL(IF(COUNTIF($L$5,$H$7:$H$3066)*COUNTIF($L$5,$I$7:$I$3066),MATCH(ROW($A$7:$A$3066),ROW($A$7:$A$3066)),""),ROWS($B$1:C1121)),COLUMNS($A$1:C1123))</f>
        <v>#NUM!</v>
      </c>
      <c r="M1127" t="e">
        <f t="array" ref="M1127">INDEX($A$7:$F$3066,SMALL(IF(COUNTIF($L$5,$H$7:$H$3066)*COUNTIF($L$5,$I$7:$I$3066),MATCH(ROW($A$7:$A$3066),ROW($A$7:$A$3066)),""),ROWS($B$1:D1121)),COLUMNS($A$1:D1123))</f>
        <v>#NUM!</v>
      </c>
      <c r="N1127" t="e">
        <f t="array" ref="N1127">INDEX($A$7:$F$3066,SMALL(IF(COUNTIF($L$5,$H$7:$H$3066)*COUNTIF($L$5,$I$7:$I$3066),MATCH(ROW($A$7:$A$3066),ROW($A$7:$A$3066)),""),ROWS($B$1:E1121)),COLUMNS($A$1:E1123))</f>
        <v>#NUM!</v>
      </c>
      <c r="O1127" t="e">
        <f t="array" ref="O1127">INDEX($A$7:$F$3066,SMALL(IF(COUNTIF($L$5,$H$7:$H$3066)*COUNTIF($L$5,$I$7:$I$3066),MATCH(ROW($A$7:$A$3066),ROW($A$7:$A$3066)),""),ROWS($B$1:F1121)),COLUMNS($A$1:F1123))</f>
        <v>#NUM!</v>
      </c>
    </row>
    <row r="1128" spans="1:15">
      <c r="A1128" s="1">
        <f>'ScienceDirect - Initial'!A1131</f>
        <v>0</v>
      </c>
      <c r="B1128" s="1">
        <f>'ScienceDirect - Initial'!B1131</f>
        <v>2002</v>
      </c>
      <c r="C1128" s="1" t="str">
        <f>'ScienceDirect - Initial'!C1131</f>
        <v>Gilligan, Christopher A</v>
      </c>
      <c r="D1128" s="1" t="str">
        <f>'ScienceDirect - Initial'!D1131</f>
        <v>An epidemiological framework for disease management</v>
      </c>
      <c r="E1128" s="1" t="str">
        <f>'ScienceDirect - Initial'!E1131</f>
        <v>Advances in Botanical Research</v>
      </c>
      <c r="F1128" s="1" t="str">
        <f>'ScienceDirect - Initial'!F1131</f>
        <v>0065-2296</v>
      </c>
      <c r="H1128" s="1">
        <v>0</v>
      </c>
      <c r="I1128" s="1">
        <v>0</v>
      </c>
      <c r="J1128" t="b">
        <f t="shared" si="17"/>
        <v>1</v>
      </c>
      <c r="K1128" t="e">
        <f t="array" ref="K1128">INDEX($A$7:$F$3066,SMALL(IF(COUNTIF($L$5,$H$7:$H$3066)*COUNTIF($L$5,$I$7:$I$3066),MATCH(ROW($A$7:$A$3066),ROW($A$7:$A$3066)),""),ROWS($B$1:B1122)),COLUMNS($A$1:B1124))</f>
        <v>#NUM!</v>
      </c>
      <c r="L1128" t="e">
        <f t="array" ref="L1128">INDEX($A$7:$F$3066,SMALL(IF(COUNTIF($L$5,$H$7:$H$3066)*COUNTIF($L$5,$I$7:$I$3066),MATCH(ROW($A$7:$A$3066),ROW($A$7:$A$3066)),""),ROWS($B$1:C1122)),COLUMNS($A$1:C1124))</f>
        <v>#NUM!</v>
      </c>
      <c r="M1128" t="e">
        <f t="array" ref="M1128">INDEX($A$7:$F$3066,SMALL(IF(COUNTIF($L$5,$H$7:$H$3066)*COUNTIF($L$5,$I$7:$I$3066),MATCH(ROW($A$7:$A$3066),ROW($A$7:$A$3066)),""),ROWS($B$1:D1122)),COLUMNS($A$1:D1124))</f>
        <v>#NUM!</v>
      </c>
      <c r="N1128" t="e">
        <f t="array" ref="N1128">INDEX($A$7:$F$3066,SMALL(IF(COUNTIF($L$5,$H$7:$H$3066)*COUNTIF($L$5,$I$7:$I$3066),MATCH(ROW($A$7:$A$3066),ROW($A$7:$A$3066)),""),ROWS($B$1:E1122)),COLUMNS($A$1:E1124))</f>
        <v>#NUM!</v>
      </c>
      <c r="O1128" t="e">
        <f t="array" ref="O1128">INDEX($A$7:$F$3066,SMALL(IF(COUNTIF($L$5,$H$7:$H$3066)*COUNTIF($L$5,$I$7:$I$3066),MATCH(ROW($A$7:$A$3066),ROW($A$7:$A$3066)),""),ROWS($B$1:F1122)),COLUMNS($A$1:F1124))</f>
        <v>#NUM!</v>
      </c>
    </row>
    <row r="1129" spans="1:15">
      <c r="A1129" s="1">
        <f>'ScienceDirect - Initial'!A1132</f>
        <v>0</v>
      </c>
      <c r="B1129" s="1">
        <f>'ScienceDirect - Initial'!B1132</f>
        <v>2010</v>
      </c>
      <c r="C1129" s="1" t="str">
        <f>'ScienceDirect - Initial'!C1132</f>
        <v>Kaneko, Akira</v>
      </c>
      <c r="D1129" s="1" t="str">
        <f>'ScienceDirect - Initial'!D1132</f>
        <v>A community-directed strategy for sustainable malaria elimination on islands: Short-term MDA integrated with ITNs and robust surveillance</v>
      </c>
      <c r="E1129" s="1" t="str">
        <f>'ScienceDirect - Initial'!E1132</f>
        <v>Sweden-Japan joint seminar “Malaria research: diversity and control” in 11 June 2008 at Nobel Forum, Karolinska Institutet, Stockholm</v>
      </c>
      <c r="F1129" s="1">
        <f>'ScienceDirect - Initial'!F1132</f>
        <v>0</v>
      </c>
      <c r="H1129" s="1">
        <v>0</v>
      </c>
      <c r="I1129" s="1">
        <v>0</v>
      </c>
      <c r="J1129" t="b">
        <f t="shared" si="17"/>
        <v>1</v>
      </c>
      <c r="K1129" t="e">
        <f t="array" ref="K1129">INDEX($A$7:$F$3066,SMALL(IF(COUNTIF($L$5,$H$7:$H$3066)*COUNTIF($L$5,$I$7:$I$3066),MATCH(ROW($A$7:$A$3066),ROW($A$7:$A$3066)),""),ROWS($B$1:B1123)),COLUMNS($A$1:B1125))</f>
        <v>#NUM!</v>
      </c>
      <c r="L1129" t="e">
        <f t="array" ref="L1129">INDEX($A$7:$F$3066,SMALL(IF(COUNTIF($L$5,$H$7:$H$3066)*COUNTIF($L$5,$I$7:$I$3066),MATCH(ROW($A$7:$A$3066),ROW($A$7:$A$3066)),""),ROWS($B$1:C1123)),COLUMNS($A$1:C1125))</f>
        <v>#NUM!</v>
      </c>
      <c r="M1129" t="e">
        <f t="array" ref="M1129">INDEX($A$7:$F$3066,SMALL(IF(COUNTIF($L$5,$H$7:$H$3066)*COUNTIF($L$5,$I$7:$I$3066),MATCH(ROW($A$7:$A$3066),ROW($A$7:$A$3066)),""),ROWS($B$1:D1123)),COLUMNS($A$1:D1125))</f>
        <v>#NUM!</v>
      </c>
      <c r="N1129" t="e">
        <f t="array" ref="N1129">INDEX($A$7:$F$3066,SMALL(IF(COUNTIF($L$5,$H$7:$H$3066)*COUNTIF($L$5,$I$7:$I$3066),MATCH(ROW($A$7:$A$3066),ROW($A$7:$A$3066)),""),ROWS($B$1:E1123)),COLUMNS($A$1:E1125))</f>
        <v>#NUM!</v>
      </c>
      <c r="O1129" t="e">
        <f t="array" ref="O1129">INDEX($A$7:$F$3066,SMALL(IF(COUNTIF($L$5,$H$7:$H$3066)*COUNTIF($L$5,$I$7:$I$3066),MATCH(ROW($A$7:$A$3066),ROW($A$7:$A$3066)),""),ROWS($B$1:F1123)),COLUMNS($A$1:F1125))</f>
        <v>#NUM!</v>
      </c>
    </row>
    <row r="1130" spans="1:15">
      <c r="A1130" s="1">
        <f>'ScienceDirect - Initial'!A1133</f>
        <v>0</v>
      </c>
      <c r="B1130" s="1">
        <f>'ScienceDirect - Initial'!B1133</f>
        <v>2018</v>
      </c>
      <c r="C1130" s="1" t="str">
        <f>'ScienceDirect - Initial'!C1133</f>
        <v>Perreault, Martin; Maltais, René; Kenmogne, Lucie Carolle; Létourneau, Danny; LeHoux, Jean-Guy; Gobeil, Stéphane; Poirier, Donald</v>
      </c>
      <c r="D1130" s="1" t="str">
        <f>'ScienceDirect - Initial'!D1133</f>
        <v>Implication of STARD5 and cholesterol homeostasis disturbance in the endoplasmic reticulum stress-related response induced by pro-apoptotic aminosteroid RM-133</v>
      </c>
      <c r="E1130" s="1" t="str">
        <f>'ScienceDirect - Initial'!E1133</f>
        <v>Pharmacological Research</v>
      </c>
      <c r="F1130" s="1">
        <f>'ScienceDirect - Initial'!F1133</f>
        <v>0</v>
      </c>
      <c r="H1130" s="1">
        <v>0</v>
      </c>
      <c r="I1130" s="1">
        <v>0</v>
      </c>
      <c r="J1130" t="b">
        <f t="shared" si="17"/>
        <v>1</v>
      </c>
      <c r="K1130" t="e">
        <f t="array" ref="K1130">INDEX($A$7:$F$3066,SMALL(IF(COUNTIF($L$5,$H$7:$H$3066)*COUNTIF($L$5,$I$7:$I$3066),MATCH(ROW($A$7:$A$3066),ROW($A$7:$A$3066)),""),ROWS($B$1:B1124)),COLUMNS($A$1:B1126))</f>
        <v>#NUM!</v>
      </c>
      <c r="L1130" t="e">
        <f t="array" ref="L1130">INDEX($A$7:$F$3066,SMALL(IF(COUNTIF($L$5,$H$7:$H$3066)*COUNTIF($L$5,$I$7:$I$3066),MATCH(ROW($A$7:$A$3066),ROW($A$7:$A$3066)),""),ROWS($B$1:C1124)),COLUMNS($A$1:C1126))</f>
        <v>#NUM!</v>
      </c>
      <c r="M1130" t="e">
        <f t="array" ref="M1130">INDEX($A$7:$F$3066,SMALL(IF(COUNTIF($L$5,$H$7:$H$3066)*COUNTIF($L$5,$I$7:$I$3066),MATCH(ROW($A$7:$A$3066),ROW($A$7:$A$3066)),""),ROWS($B$1:D1124)),COLUMNS($A$1:D1126))</f>
        <v>#NUM!</v>
      </c>
      <c r="N1130" t="e">
        <f t="array" ref="N1130">INDEX($A$7:$F$3066,SMALL(IF(COUNTIF($L$5,$H$7:$H$3066)*COUNTIF($L$5,$I$7:$I$3066),MATCH(ROW($A$7:$A$3066),ROW($A$7:$A$3066)),""),ROWS($B$1:E1124)),COLUMNS($A$1:E1126))</f>
        <v>#NUM!</v>
      </c>
      <c r="O1130" t="e">
        <f t="array" ref="O1130">INDEX($A$7:$F$3066,SMALL(IF(COUNTIF($L$5,$H$7:$H$3066)*COUNTIF($L$5,$I$7:$I$3066),MATCH(ROW($A$7:$A$3066),ROW($A$7:$A$3066)),""),ROWS($B$1:F1124)),COLUMNS($A$1:F1126))</f>
        <v>#NUM!</v>
      </c>
    </row>
    <row r="1131" spans="1:15">
      <c r="A1131" s="1">
        <f>'ScienceDirect - Initial'!A1134</f>
        <v>0</v>
      </c>
      <c r="B1131" s="1">
        <f>'ScienceDirect - Initial'!B1134</f>
        <v>2005</v>
      </c>
      <c r="C1131" s="1" t="str">
        <f>'ScienceDirect - Initial'!C1134</f>
        <v>Wodarz, Dominik; Thomsen, Allan Randrup</v>
      </c>
      <c r="D1131" s="1" t="str">
        <f>'ScienceDirect - Initial'!D1134</f>
        <v>Does programmed CTL proliferation optimize virus control?</v>
      </c>
      <c r="E1131" s="1" t="str">
        <f>'ScienceDirect - Initial'!E1134</f>
        <v>Trends in Immunology</v>
      </c>
      <c r="F1131" s="1">
        <f>'ScienceDirect - Initial'!F1134</f>
        <v>0</v>
      </c>
      <c r="H1131" s="1">
        <v>0</v>
      </c>
      <c r="I1131" s="1">
        <v>0</v>
      </c>
      <c r="J1131" t="b">
        <f t="shared" si="17"/>
        <v>1</v>
      </c>
      <c r="K1131" t="e">
        <f t="array" ref="K1131">INDEX($A$7:$F$3066,SMALL(IF(COUNTIF($L$5,$H$7:$H$3066)*COUNTIF($L$5,$I$7:$I$3066),MATCH(ROW($A$7:$A$3066),ROW($A$7:$A$3066)),""),ROWS($B$1:B1125)),COLUMNS($A$1:B1127))</f>
        <v>#NUM!</v>
      </c>
      <c r="L1131" t="e">
        <f t="array" ref="L1131">INDEX($A$7:$F$3066,SMALL(IF(COUNTIF($L$5,$H$7:$H$3066)*COUNTIF($L$5,$I$7:$I$3066),MATCH(ROW($A$7:$A$3066),ROW($A$7:$A$3066)),""),ROWS($B$1:C1125)),COLUMNS($A$1:C1127))</f>
        <v>#NUM!</v>
      </c>
      <c r="M1131" t="e">
        <f t="array" ref="M1131">INDEX($A$7:$F$3066,SMALL(IF(COUNTIF($L$5,$H$7:$H$3066)*COUNTIF($L$5,$I$7:$I$3066),MATCH(ROW($A$7:$A$3066),ROW($A$7:$A$3066)),""),ROWS($B$1:D1125)),COLUMNS($A$1:D1127))</f>
        <v>#NUM!</v>
      </c>
      <c r="N1131" t="e">
        <f t="array" ref="N1131">INDEX($A$7:$F$3066,SMALL(IF(COUNTIF($L$5,$H$7:$H$3066)*COUNTIF($L$5,$I$7:$I$3066),MATCH(ROW($A$7:$A$3066),ROW($A$7:$A$3066)),""),ROWS($B$1:E1125)),COLUMNS($A$1:E1127))</f>
        <v>#NUM!</v>
      </c>
      <c r="O1131" t="e">
        <f t="array" ref="O1131">INDEX($A$7:$F$3066,SMALL(IF(COUNTIF($L$5,$H$7:$H$3066)*COUNTIF($L$5,$I$7:$I$3066),MATCH(ROW($A$7:$A$3066),ROW($A$7:$A$3066)),""),ROWS($B$1:F1125)),COLUMNS($A$1:F1127))</f>
        <v>#NUM!</v>
      </c>
    </row>
    <row r="1132" spans="1:15">
      <c r="A1132" s="1">
        <f>'ScienceDirect - Initial'!A1135</f>
        <v>0</v>
      </c>
      <c r="B1132" s="1">
        <f>'ScienceDirect - Initial'!B1135</f>
        <v>2018</v>
      </c>
      <c r="C1132" s="1" t="str">
        <f>'ScienceDirect - Initial'!C1135</f>
        <v>Creighton, Samantha D.; Palmer, Daniel; Mitchnick, Krista A.; Winters, Boyer D.</v>
      </c>
      <c r="D1132" s="1" t="str">
        <f>'ScienceDirect - Initial'!D1135</f>
        <v>Chapter 6 - Exploiting Novelty and Oddity Exploratory Preferences in Rodents to Study Multisensory Object Memory and Perception</v>
      </c>
      <c r="E1132" s="1" t="str">
        <f>'ScienceDirect - Initial'!E1135</f>
        <v>Handbook of Behavioral Neuroscience</v>
      </c>
      <c r="F1132" s="1" t="str">
        <f>'ScienceDirect - Initial'!F1135</f>
        <v>1569-7339</v>
      </c>
      <c r="H1132" s="1">
        <v>0</v>
      </c>
      <c r="I1132" s="1">
        <v>0</v>
      </c>
      <c r="J1132" t="b">
        <f t="shared" si="17"/>
        <v>1</v>
      </c>
      <c r="K1132" t="e">
        <f t="array" ref="K1132">INDEX($A$7:$F$3066,SMALL(IF(COUNTIF($L$5,$H$7:$H$3066)*COUNTIF($L$5,$I$7:$I$3066),MATCH(ROW($A$7:$A$3066),ROW($A$7:$A$3066)),""),ROWS($B$1:B1126)),COLUMNS($A$1:B1128))</f>
        <v>#NUM!</v>
      </c>
      <c r="L1132" t="e">
        <f t="array" ref="L1132">INDEX($A$7:$F$3066,SMALL(IF(COUNTIF($L$5,$H$7:$H$3066)*COUNTIF($L$5,$I$7:$I$3066),MATCH(ROW($A$7:$A$3066),ROW($A$7:$A$3066)),""),ROWS($B$1:C1126)),COLUMNS($A$1:C1128))</f>
        <v>#NUM!</v>
      </c>
      <c r="M1132" t="e">
        <f t="array" ref="M1132">INDEX($A$7:$F$3066,SMALL(IF(COUNTIF($L$5,$H$7:$H$3066)*COUNTIF($L$5,$I$7:$I$3066),MATCH(ROW($A$7:$A$3066),ROW($A$7:$A$3066)),""),ROWS($B$1:D1126)),COLUMNS($A$1:D1128))</f>
        <v>#NUM!</v>
      </c>
      <c r="N1132" t="e">
        <f t="array" ref="N1132">INDEX($A$7:$F$3066,SMALL(IF(COUNTIF($L$5,$H$7:$H$3066)*COUNTIF($L$5,$I$7:$I$3066),MATCH(ROW($A$7:$A$3066),ROW($A$7:$A$3066)),""),ROWS($B$1:E1126)),COLUMNS($A$1:E1128))</f>
        <v>#NUM!</v>
      </c>
      <c r="O1132" t="e">
        <f t="array" ref="O1132">INDEX($A$7:$F$3066,SMALL(IF(COUNTIF($L$5,$H$7:$H$3066)*COUNTIF($L$5,$I$7:$I$3066),MATCH(ROW($A$7:$A$3066),ROW($A$7:$A$3066)),""),ROWS($B$1:F1126)),COLUMNS($A$1:F1128))</f>
        <v>#NUM!</v>
      </c>
    </row>
    <row r="1133" spans="1:15">
      <c r="A1133" s="1">
        <f>'ScienceDirect - Initial'!A1136</f>
        <v>0</v>
      </c>
      <c r="B1133" s="1">
        <f>'ScienceDirect - Initial'!B1136</f>
        <v>2018</v>
      </c>
      <c r="C1133" s="1" t="str">
        <f>'ScienceDirect - Initial'!C1136</f>
        <v>Prati, Raquel; Chang, Helena R.; Chung, Maureen A.</v>
      </c>
      <c r="D1133" s="1" t="str">
        <f>'ScienceDirect - Initial'!D1136</f>
        <v>41 - Therapeutic Value of Axillary Node Dissection and Selective Management of the Axilla in Small Breast Cancers</v>
      </c>
      <c r="E1133" s="1" t="str">
        <f>'ScienceDirect - Initial'!E1136</f>
        <v>The Breast (Fifth Edition)</v>
      </c>
      <c r="F1133" s="1" t="str">
        <f>'ScienceDirect - Initial'!F1136</f>
        <v>978-0-323-35955-9</v>
      </c>
      <c r="H1133" s="1">
        <v>0</v>
      </c>
      <c r="I1133" s="1">
        <v>0</v>
      </c>
      <c r="J1133" t="b">
        <f t="shared" si="17"/>
        <v>1</v>
      </c>
      <c r="K1133" t="e">
        <f t="array" ref="K1133">INDEX($A$7:$F$3066,SMALL(IF(COUNTIF($L$5,$H$7:$H$3066)*COUNTIF($L$5,$I$7:$I$3066),MATCH(ROW($A$7:$A$3066),ROW($A$7:$A$3066)),""),ROWS($B$1:B1127)),COLUMNS($A$1:B1129))</f>
        <v>#NUM!</v>
      </c>
      <c r="L1133" t="e">
        <f t="array" ref="L1133">INDEX($A$7:$F$3066,SMALL(IF(COUNTIF($L$5,$H$7:$H$3066)*COUNTIF($L$5,$I$7:$I$3066),MATCH(ROW($A$7:$A$3066),ROW($A$7:$A$3066)),""),ROWS($B$1:C1127)),COLUMNS($A$1:C1129))</f>
        <v>#NUM!</v>
      </c>
      <c r="M1133" t="e">
        <f t="array" ref="M1133">INDEX($A$7:$F$3066,SMALL(IF(COUNTIF($L$5,$H$7:$H$3066)*COUNTIF($L$5,$I$7:$I$3066),MATCH(ROW($A$7:$A$3066),ROW($A$7:$A$3066)),""),ROWS($B$1:D1127)),COLUMNS($A$1:D1129))</f>
        <v>#NUM!</v>
      </c>
      <c r="N1133" t="e">
        <f t="array" ref="N1133">INDEX($A$7:$F$3066,SMALL(IF(COUNTIF($L$5,$H$7:$H$3066)*COUNTIF($L$5,$I$7:$I$3066),MATCH(ROW($A$7:$A$3066),ROW($A$7:$A$3066)),""),ROWS($B$1:E1127)),COLUMNS($A$1:E1129))</f>
        <v>#NUM!</v>
      </c>
      <c r="O1133" t="e">
        <f t="array" ref="O1133">INDEX($A$7:$F$3066,SMALL(IF(COUNTIF($L$5,$H$7:$H$3066)*COUNTIF($L$5,$I$7:$I$3066),MATCH(ROW($A$7:$A$3066),ROW($A$7:$A$3066)),""),ROWS($B$1:F1127)),COLUMNS($A$1:F1129))</f>
        <v>#NUM!</v>
      </c>
    </row>
    <row r="1134" spans="1:15">
      <c r="A1134" s="1">
        <f>'ScienceDirect - Initial'!A1137</f>
        <v>0</v>
      </c>
      <c r="B1134" s="1">
        <f>'ScienceDirect - Initial'!B1137</f>
        <v>2008</v>
      </c>
      <c r="C1134" s="1" t="str">
        <f>'ScienceDirect - Initial'!C1137</f>
        <v>Cozannet, R. Le; Fone, K.C.F.; Moran, P.M.</v>
      </c>
      <c r="D1134" s="1" t="str">
        <f>'ScienceDirect - Initial'!D1137</f>
        <v>OBJECT-PLACE-CONTEXT RECOGNITION IN RATS: Model of Episodic-like Memory in Schizophrenia</v>
      </c>
      <c r="E1134" s="1" t="str">
        <f>'ScienceDirect - Initial'!E1137</f>
        <v>Abstracts of the 1st Schizophrenia International Research Society Conference.</v>
      </c>
      <c r="F1134" s="1">
        <f>'ScienceDirect - Initial'!F1137</f>
        <v>0</v>
      </c>
      <c r="H1134" s="1">
        <v>0</v>
      </c>
      <c r="I1134" s="1">
        <v>0</v>
      </c>
      <c r="J1134" t="b">
        <f t="shared" si="17"/>
        <v>1</v>
      </c>
      <c r="K1134" t="e">
        <f t="array" ref="K1134">INDEX($A$7:$F$3066,SMALL(IF(COUNTIF($L$5,$H$7:$H$3066)*COUNTIF($L$5,$I$7:$I$3066),MATCH(ROW($A$7:$A$3066),ROW($A$7:$A$3066)),""),ROWS($B$1:B1128)),COLUMNS($A$1:B1130))</f>
        <v>#NUM!</v>
      </c>
      <c r="L1134" t="e">
        <f t="array" ref="L1134">INDEX($A$7:$F$3066,SMALL(IF(COUNTIF($L$5,$H$7:$H$3066)*COUNTIF($L$5,$I$7:$I$3066),MATCH(ROW($A$7:$A$3066),ROW($A$7:$A$3066)),""),ROWS($B$1:C1128)),COLUMNS($A$1:C1130))</f>
        <v>#NUM!</v>
      </c>
      <c r="M1134" t="e">
        <f t="array" ref="M1134">INDEX($A$7:$F$3066,SMALL(IF(COUNTIF($L$5,$H$7:$H$3066)*COUNTIF($L$5,$I$7:$I$3066),MATCH(ROW($A$7:$A$3066),ROW($A$7:$A$3066)),""),ROWS($B$1:D1128)),COLUMNS($A$1:D1130))</f>
        <v>#NUM!</v>
      </c>
      <c r="N1134" t="e">
        <f t="array" ref="N1134">INDEX($A$7:$F$3066,SMALL(IF(COUNTIF($L$5,$H$7:$H$3066)*COUNTIF($L$5,$I$7:$I$3066),MATCH(ROW($A$7:$A$3066),ROW($A$7:$A$3066)),""),ROWS($B$1:E1128)),COLUMNS($A$1:E1130))</f>
        <v>#NUM!</v>
      </c>
      <c r="O1134" t="e">
        <f t="array" ref="O1134">INDEX($A$7:$F$3066,SMALL(IF(COUNTIF($L$5,$H$7:$H$3066)*COUNTIF($L$5,$I$7:$I$3066),MATCH(ROW($A$7:$A$3066),ROW($A$7:$A$3066)),""),ROWS($B$1:F1128)),COLUMNS($A$1:F1130))</f>
        <v>#NUM!</v>
      </c>
    </row>
    <row r="1135" spans="1:15">
      <c r="A1135" s="1">
        <f>'ScienceDirect - Initial'!A1138</f>
        <v>0</v>
      </c>
      <c r="B1135" s="1">
        <f>'ScienceDirect - Initial'!B1138</f>
        <v>2012</v>
      </c>
      <c r="C1135" s="1" t="str">
        <f>'ScienceDirect - Initial'!C1138</f>
        <v>Horne, R.E.</v>
      </c>
      <c r="D1135" s="1" t="str">
        <f>'ScienceDirect - Initial'!D1138</f>
        <v>Policies to Promote the Environmental Efficiency of Housing</v>
      </c>
      <c r="E1135" s="1" t="str">
        <f>'ScienceDirect - Initial'!E1138</f>
        <v>International Encyclopedia of Housing and Home</v>
      </c>
      <c r="F1135" s="1" t="str">
        <f>'ScienceDirect - Initial'!F1138</f>
        <v>978-0-08-047171-6</v>
      </c>
      <c r="H1135" s="1">
        <v>0</v>
      </c>
      <c r="I1135" s="1">
        <v>0</v>
      </c>
      <c r="J1135" t="b">
        <f t="shared" si="17"/>
        <v>1</v>
      </c>
      <c r="K1135" t="e">
        <f t="array" ref="K1135">INDEX($A$7:$F$3066,SMALL(IF(COUNTIF($L$5,$H$7:$H$3066)*COUNTIF($L$5,$I$7:$I$3066),MATCH(ROW($A$7:$A$3066),ROW($A$7:$A$3066)),""),ROWS($B$1:B1129)),COLUMNS($A$1:B1131))</f>
        <v>#NUM!</v>
      </c>
      <c r="L1135" t="e">
        <f t="array" ref="L1135">INDEX($A$7:$F$3066,SMALL(IF(COUNTIF($L$5,$H$7:$H$3066)*COUNTIF($L$5,$I$7:$I$3066),MATCH(ROW($A$7:$A$3066),ROW($A$7:$A$3066)),""),ROWS($B$1:C1129)),COLUMNS($A$1:C1131))</f>
        <v>#NUM!</v>
      </c>
      <c r="M1135" t="e">
        <f t="array" ref="M1135">INDEX($A$7:$F$3066,SMALL(IF(COUNTIF($L$5,$H$7:$H$3066)*COUNTIF($L$5,$I$7:$I$3066),MATCH(ROW($A$7:$A$3066),ROW($A$7:$A$3066)),""),ROWS($B$1:D1129)),COLUMNS($A$1:D1131))</f>
        <v>#NUM!</v>
      </c>
      <c r="N1135" t="e">
        <f t="array" ref="N1135">INDEX($A$7:$F$3066,SMALL(IF(COUNTIF($L$5,$H$7:$H$3066)*COUNTIF($L$5,$I$7:$I$3066),MATCH(ROW($A$7:$A$3066),ROW($A$7:$A$3066)),""),ROWS($B$1:E1129)),COLUMNS($A$1:E1131))</f>
        <v>#NUM!</v>
      </c>
      <c r="O1135" t="e">
        <f t="array" ref="O1135">INDEX($A$7:$F$3066,SMALL(IF(COUNTIF($L$5,$H$7:$H$3066)*COUNTIF($L$5,$I$7:$I$3066),MATCH(ROW($A$7:$A$3066),ROW($A$7:$A$3066)),""),ROWS($B$1:F1129)),COLUMNS($A$1:F1131))</f>
        <v>#NUM!</v>
      </c>
    </row>
    <row r="1136" spans="1:15">
      <c r="A1136" s="1">
        <f>'ScienceDirect - Initial'!A1139</f>
        <v>0</v>
      </c>
      <c r="B1136" s="1">
        <f>'ScienceDirect - Initial'!B1139</f>
        <v>2008</v>
      </c>
      <c r="C1136" s="1" t="str">
        <f>'ScienceDirect - Initial'!C1139</f>
        <v>Tsoi, Daniel T.-Y.; Hunter, Michael D.; Woodruff, Peter W.R.</v>
      </c>
      <c r="D1136" s="1" t="str">
        <f>'ScienceDirect - Initial'!D1139</f>
        <v>History, aetiology, and symptomatology of schizophrenia</v>
      </c>
      <c r="E1136" s="1" t="str">
        <f>'ScienceDirect - Initial'!E1139</f>
        <v>Schizophrenia Part 1 of 2</v>
      </c>
      <c r="F1136" s="1">
        <f>'ScienceDirect - Initial'!F1139</f>
        <v>0</v>
      </c>
      <c r="H1136" s="1">
        <v>0</v>
      </c>
      <c r="I1136" s="1">
        <v>0</v>
      </c>
      <c r="J1136" t="b">
        <f t="shared" si="17"/>
        <v>1</v>
      </c>
      <c r="K1136" t="e">
        <f t="array" ref="K1136">INDEX($A$7:$F$3066,SMALL(IF(COUNTIF($L$5,$H$7:$H$3066)*COUNTIF($L$5,$I$7:$I$3066),MATCH(ROW($A$7:$A$3066),ROW($A$7:$A$3066)),""),ROWS($B$1:B1130)),COLUMNS($A$1:B1132))</f>
        <v>#NUM!</v>
      </c>
      <c r="L1136" t="e">
        <f t="array" ref="L1136">INDEX($A$7:$F$3066,SMALL(IF(COUNTIF($L$5,$H$7:$H$3066)*COUNTIF($L$5,$I$7:$I$3066),MATCH(ROW($A$7:$A$3066),ROW($A$7:$A$3066)),""),ROWS($B$1:C1130)),COLUMNS($A$1:C1132))</f>
        <v>#NUM!</v>
      </c>
      <c r="M1136" t="e">
        <f t="array" ref="M1136">INDEX($A$7:$F$3066,SMALL(IF(COUNTIF($L$5,$H$7:$H$3066)*COUNTIF($L$5,$I$7:$I$3066),MATCH(ROW($A$7:$A$3066),ROW($A$7:$A$3066)),""),ROWS($B$1:D1130)),COLUMNS($A$1:D1132))</f>
        <v>#NUM!</v>
      </c>
      <c r="N1136" t="e">
        <f t="array" ref="N1136">INDEX($A$7:$F$3066,SMALL(IF(COUNTIF($L$5,$H$7:$H$3066)*COUNTIF($L$5,$I$7:$I$3066),MATCH(ROW($A$7:$A$3066),ROW($A$7:$A$3066)),""),ROWS($B$1:E1130)),COLUMNS($A$1:E1132))</f>
        <v>#NUM!</v>
      </c>
      <c r="O1136" t="e">
        <f t="array" ref="O1136">INDEX($A$7:$F$3066,SMALL(IF(COUNTIF($L$5,$H$7:$H$3066)*COUNTIF($L$5,$I$7:$I$3066),MATCH(ROW($A$7:$A$3066),ROW($A$7:$A$3066)),""),ROWS($B$1:F1130)),COLUMNS($A$1:F1132))</f>
        <v>#NUM!</v>
      </c>
    </row>
    <row r="1137" spans="1:15">
      <c r="A1137" s="1">
        <f>'ScienceDirect - Initial'!A1140</f>
        <v>0</v>
      </c>
      <c r="B1137" s="1">
        <f>'ScienceDirect - Initial'!B1140</f>
        <v>2001</v>
      </c>
      <c r="C1137" s="1" t="str">
        <f>'ScienceDirect - Initial'!C1140</f>
        <v>El-Mallakh, R.S.; Paskitti, M.E.</v>
      </c>
      <c r="D1137" s="1" t="str">
        <f>'ScienceDirect - Initial'!D1140</f>
        <v>The ketogenic diet may have mood-stabilizing properties</v>
      </c>
      <c r="E1137" s="1" t="str">
        <f>'ScienceDirect - Initial'!E1140</f>
        <v>Medical Hypotheses</v>
      </c>
      <c r="F1137" s="1">
        <f>'ScienceDirect - Initial'!F1140</f>
        <v>0</v>
      </c>
      <c r="H1137" s="1">
        <v>0</v>
      </c>
      <c r="I1137" s="1">
        <v>0</v>
      </c>
      <c r="J1137" t="b">
        <f t="shared" si="17"/>
        <v>1</v>
      </c>
      <c r="K1137" t="e">
        <f t="array" ref="K1137">INDEX($A$7:$F$3066,SMALL(IF(COUNTIF($L$5,$H$7:$H$3066)*COUNTIF($L$5,$I$7:$I$3066),MATCH(ROW($A$7:$A$3066),ROW($A$7:$A$3066)),""),ROWS($B$1:B1131)),COLUMNS($A$1:B1133))</f>
        <v>#NUM!</v>
      </c>
      <c r="L1137" t="e">
        <f t="array" ref="L1137">INDEX($A$7:$F$3066,SMALL(IF(COUNTIF($L$5,$H$7:$H$3066)*COUNTIF($L$5,$I$7:$I$3066),MATCH(ROW($A$7:$A$3066),ROW($A$7:$A$3066)),""),ROWS($B$1:C1131)),COLUMNS($A$1:C1133))</f>
        <v>#NUM!</v>
      </c>
      <c r="M1137" t="e">
        <f t="array" ref="M1137">INDEX($A$7:$F$3066,SMALL(IF(COUNTIF($L$5,$H$7:$H$3066)*COUNTIF($L$5,$I$7:$I$3066),MATCH(ROW($A$7:$A$3066),ROW($A$7:$A$3066)),""),ROWS($B$1:D1131)),COLUMNS($A$1:D1133))</f>
        <v>#NUM!</v>
      </c>
      <c r="N1137" t="e">
        <f t="array" ref="N1137">INDEX($A$7:$F$3066,SMALL(IF(COUNTIF($L$5,$H$7:$H$3066)*COUNTIF($L$5,$I$7:$I$3066),MATCH(ROW($A$7:$A$3066),ROW($A$7:$A$3066)),""),ROWS($B$1:E1131)),COLUMNS($A$1:E1133))</f>
        <v>#NUM!</v>
      </c>
      <c r="O1137" t="e">
        <f t="array" ref="O1137">INDEX($A$7:$F$3066,SMALL(IF(COUNTIF($L$5,$H$7:$H$3066)*COUNTIF($L$5,$I$7:$I$3066),MATCH(ROW($A$7:$A$3066),ROW($A$7:$A$3066)),""),ROWS($B$1:F1131)),COLUMNS($A$1:F1133))</f>
        <v>#NUM!</v>
      </c>
    </row>
    <row r="1138" spans="1:15">
      <c r="A1138" s="1">
        <f>'ScienceDirect - Initial'!A1141</f>
        <v>0</v>
      </c>
      <c r="B1138" s="1">
        <f>'ScienceDirect - Initial'!B1141</f>
        <v>2016</v>
      </c>
      <c r="C1138" s="1" t="str">
        <f>'ScienceDirect - Initial'!C1141</f>
        <v>Ratcliff, Roger; Smith, Philip L.; Brown, Scott D.; McKoon, Gail</v>
      </c>
      <c r="D1138" s="1" t="str">
        <f>'ScienceDirect - Initial'!D1141</f>
        <v>Diffusion Decision Model: Current Issues and History</v>
      </c>
      <c r="E1138" s="1" t="str">
        <f>'ScienceDirect - Initial'!E1141</f>
        <v>Trends in Cognitive Sciences</v>
      </c>
      <c r="F1138" s="1">
        <f>'ScienceDirect - Initial'!F1141</f>
        <v>0</v>
      </c>
      <c r="H1138" s="1">
        <v>0</v>
      </c>
      <c r="I1138" s="1">
        <v>0</v>
      </c>
      <c r="J1138" t="b">
        <f t="shared" si="17"/>
        <v>1</v>
      </c>
      <c r="K1138" t="e">
        <f t="array" ref="K1138">INDEX($A$7:$F$3066,SMALL(IF(COUNTIF($L$5,$H$7:$H$3066)*COUNTIF($L$5,$I$7:$I$3066),MATCH(ROW($A$7:$A$3066),ROW($A$7:$A$3066)),""),ROWS($B$1:B1132)),COLUMNS($A$1:B1134))</f>
        <v>#NUM!</v>
      </c>
      <c r="L1138" t="e">
        <f t="array" ref="L1138">INDEX($A$7:$F$3066,SMALL(IF(COUNTIF($L$5,$H$7:$H$3066)*COUNTIF($L$5,$I$7:$I$3066),MATCH(ROW($A$7:$A$3066),ROW($A$7:$A$3066)),""),ROWS($B$1:C1132)),COLUMNS($A$1:C1134))</f>
        <v>#NUM!</v>
      </c>
      <c r="M1138" t="e">
        <f t="array" ref="M1138">INDEX($A$7:$F$3066,SMALL(IF(COUNTIF($L$5,$H$7:$H$3066)*COUNTIF($L$5,$I$7:$I$3066),MATCH(ROW($A$7:$A$3066),ROW($A$7:$A$3066)),""),ROWS($B$1:D1132)),COLUMNS($A$1:D1134))</f>
        <v>#NUM!</v>
      </c>
      <c r="N1138" t="e">
        <f t="array" ref="N1138">INDEX($A$7:$F$3066,SMALL(IF(COUNTIF($L$5,$H$7:$H$3066)*COUNTIF($L$5,$I$7:$I$3066),MATCH(ROW($A$7:$A$3066),ROW($A$7:$A$3066)),""),ROWS($B$1:E1132)),COLUMNS($A$1:E1134))</f>
        <v>#NUM!</v>
      </c>
      <c r="O1138" t="e">
        <f t="array" ref="O1138">INDEX($A$7:$F$3066,SMALL(IF(COUNTIF($L$5,$H$7:$H$3066)*COUNTIF($L$5,$I$7:$I$3066),MATCH(ROW($A$7:$A$3066),ROW($A$7:$A$3066)),""),ROWS($B$1:F1132)),COLUMNS($A$1:F1134))</f>
        <v>#NUM!</v>
      </c>
    </row>
    <row r="1139" spans="1:15">
      <c r="A1139" s="1">
        <f>'ScienceDirect - Initial'!A1142</f>
        <v>0</v>
      </c>
      <c r="B1139" s="1">
        <f>'ScienceDirect - Initial'!B1142</f>
        <v>2015</v>
      </c>
      <c r="C1139" s="1" t="str">
        <f>'ScienceDirect - Initial'!C1142</f>
        <v>Reeve, Sarah; Sheaves, Bryony; Freeman, Daniel</v>
      </c>
      <c r="D1139" s="1" t="str">
        <f>'ScienceDirect - Initial'!D1142</f>
        <v>The role of sleep dysfunction in the occurrence of delusions and hallucinations: A systematic review</v>
      </c>
      <c r="E1139" s="1" t="str">
        <f>'ScienceDirect - Initial'!E1142</f>
        <v>Clinical Psychology Review</v>
      </c>
      <c r="F1139" s="1">
        <f>'ScienceDirect - Initial'!F1142</f>
        <v>0</v>
      </c>
      <c r="H1139" s="1">
        <v>0</v>
      </c>
      <c r="I1139" s="1">
        <v>0</v>
      </c>
      <c r="J1139" t="b">
        <f t="shared" si="17"/>
        <v>1</v>
      </c>
      <c r="K1139" t="e">
        <f t="array" ref="K1139">INDEX($A$7:$F$3066,SMALL(IF(COUNTIF($L$5,$H$7:$H$3066)*COUNTIF($L$5,$I$7:$I$3066),MATCH(ROW($A$7:$A$3066),ROW($A$7:$A$3066)),""),ROWS($B$1:B1133)),COLUMNS($A$1:B1135))</f>
        <v>#NUM!</v>
      </c>
      <c r="L1139" t="e">
        <f t="array" ref="L1139">INDEX($A$7:$F$3066,SMALL(IF(COUNTIF($L$5,$H$7:$H$3066)*COUNTIF($L$5,$I$7:$I$3066),MATCH(ROW($A$7:$A$3066),ROW($A$7:$A$3066)),""),ROWS($B$1:C1133)),COLUMNS($A$1:C1135))</f>
        <v>#NUM!</v>
      </c>
      <c r="M1139" t="e">
        <f t="array" ref="M1139">INDEX($A$7:$F$3066,SMALL(IF(COUNTIF($L$5,$H$7:$H$3066)*COUNTIF($L$5,$I$7:$I$3066),MATCH(ROW($A$7:$A$3066),ROW($A$7:$A$3066)),""),ROWS($B$1:D1133)),COLUMNS($A$1:D1135))</f>
        <v>#NUM!</v>
      </c>
      <c r="N1139" t="e">
        <f t="array" ref="N1139">INDEX($A$7:$F$3066,SMALL(IF(COUNTIF($L$5,$H$7:$H$3066)*COUNTIF($L$5,$I$7:$I$3066),MATCH(ROW($A$7:$A$3066),ROW($A$7:$A$3066)),""),ROWS($B$1:E1133)),COLUMNS($A$1:E1135))</f>
        <v>#NUM!</v>
      </c>
      <c r="O1139" t="e">
        <f t="array" ref="O1139">INDEX($A$7:$F$3066,SMALL(IF(COUNTIF($L$5,$H$7:$H$3066)*COUNTIF($L$5,$I$7:$I$3066),MATCH(ROW($A$7:$A$3066),ROW($A$7:$A$3066)),""),ROWS($B$1:F1133)),COLUMNS($A$1:F1135))</f>
        <v>#NUM!</v>
      </c>
    </row>
    <row r="1140" spans="1:15">
      <c r="A1140" s="1">
        <f>'ScienceDirect - Initial'!A1143</f>
        <v>0</v>
      </c>
      <c r="B1140" s="1">
        <f>'ScienceDirect - Initial'!B1143</f>
        <v>1970</v>
      </c>
      <c r="C1140" s="1" t="str">
        <f>'ScienceDirect - Initial'!C1143</f>
        <v>Marquis, John N.</v>
      </c>
      <c r="D1140" s="1" t="str">
        <f>'ScienceDirect - Initial'!D1143</f>
        <v>Orgasmic reconditioning: Changing sexual object choice through controlling masturbation fantasies</v>
      </c>
      <c r="E1140" s="1" t="str">
        <f>'ScienceDirect - Initial'!E1143</f>
        <v>Journal of Behavior Therapy and Experimental Psychiatry</v>
      </c>
      <c r="F1140" s="1">
        <f>'ScienceDirect - Initial'!F1143</f>
        <v>0</v>
      </c>
      <c r="H1140" s="1">
        <v>0</v>
      </c>
      <c r="I1140" s="1">
        <v>0</v>
      </c>
      <c r="J1140" t="b">
        <f t="shared" si="17"/>
        <v>1</v>
      </c>
      <c r="K1140" t="e">
        <f t="array" ref="K1140">INDEX($A$7:$F$3066,SMALL(IF(COUNTIF($L$5,$H$7:$H$3066)*COUNTIF($L$5,$I$7:$I$3066),MATCH(ROW($A$7:$A$3066),ROW($A$7:$A$3066)),""),ROWS($B$1:B1134)),COLUMNS($A$1:B1136))</f>
        <v>#NUM!</v>
      </c>
      <c r="L1140" t="e">
        <f t="array" ref="L1140">INDEX($A$7:$F$3066,SMALL(IF(COUNTIF($L$5,$H$7:$H$3066)*COUNTIF($L$5,$I$7:$I$3066),MATCH(ROW($A$7:$A$3066),ROW($A$7:$A$3066)),""),ROWS($B$1:C1134)),COLUMNS($A$1:C1136))</f>
        <v>#NUM!</v>
      </c>
      <c r="M1140" t="e">
        <f t="array" ref="M1140">INDEX($A$7:$F$3066,SMALL(IF(COUNTIF($L$5,$H$7:$H$3066)*COUNTIF($L$5,$I$7:$I$3066),MATCH(ROW($A$7:$A$3066),ROW($A$7:$A$3066)),""),ROWS($B$1:D1134)),COLUMNS($A$1:D1136))</f>
        <v>#NUM!</v>
      </c>
      <c r="N1140" t="e">
        <f t="array" ref="N1140">INDEX($A$7:$F$3066,SMALL(IF(COUNTIF($L$5,$H$7:$H$3066)*COUNTIF($L$5,$I$7:$I$3066),MATCH(ROW($A$7:$A$3066),ROW($A$7:$A$3066)),""),ROWS($B$1:E1134)),COLUMNS($A$1:E1136))</f>
        <v>#NUM!</v>
      </c>
      <c r="O1140" t="e">
        <f t="array" ref="O1140">INDEX($A$7:$F$3066,SMALL(IF(COUNTIF($L$5,$H$7:$H$3066)*COUNTIF($L$5,$I$7:$I$3066),MATCH(ROW($A$7:$A$3066),ROW($A$7:$A$3066)),""),ROWS($B$1:F1134)),COLUMNS($A$1:F1136))</f>
        <v>#NUM!</v>
      </c>
    </row>
    <row r="1141" spans="1:15">
      <c r="A1141" s="1">
        <f>'ScienceDirect - Initial'!A1144</f>
        <v>0</v>
      </c>
      <c r="B1141" s="1">
        <f>'ScienceDirect - Initial'!B1144</f>
        <v>2016</v>
      </c>
      <c r="C1141" s="1" t="str">
        <f>'ScienceDirect - Initial'!C1144</f>
        <v>Smith, Cameron M.</v>
      </c>
      <c r="D1141" s="1" t="str">
        <f>'ScienceDirect - Initial'!D1144</f>
        <v>An adaptive paradigm for human space settlement</v>
      </c>
      <c r="E1141" s="1" t="str">
        <f>'ScienceDirect - Initial'!E1144</f>
        <v>Acta Astronautica</v>
      </c>
      <c r="F1141" s="1">
        <f>'ScienceDirect - Initial'!F1144</f>
        <v>0</v>
      </c>
      <c r="H1141" s="1">
        <v>0</v>
      </c>
      <c r="I1141" s="1">
        <v>0</v>
      </c>
      <c r="J1141" t="b">
        <f t="shared" si="17"/>
        <v>1</v>
      </c>
      <c r="K1141" t="e">
        <f t="array" ref="K1141">INDEX($A$7:$F$3066,SMALL(IF(COUNTIF($L$5,$H$7:$H$3066)*COUNTIF($L$5,$I$7:$I$3066),MATCH(ROW($A$7:$A$3066),ROW($A$7:$A$3066)),""),ROWS($B$1:B1135)),COLUMNS($A$1:B1137))</f>
        <v>#NUM!</v>
      </c>
      <c r="L1141" t="e">
        <f t="array" ref="L1141">INDEX($A$7:$F$3066,SMALL(IF(COUNTIF($L$5,$H$7:$H$3066)*COUNTIF($L$5,$I$7:$I$3066),MATCH(ROW($A$7:$A$3066),ROW($A$7:$A$3066)),""),ROWS($B$1:C1135)),COLUMNS($A$1:C1137))</f>
        <v>#NUM!</v>
      </c>
      <c r="M1141" t="e">
        <f t="array" ref="M1141">INDEX($A$7:$F$3066,SMALL(IF(COUNTIF($L$5,$H$7:$H$3066)*COUNTIF($L$5,$I$7:$I$3066),MATCH(ROW($A$7:$A$3066),ROW($A$7:$A$3066)),""),ROWS($B$1:D1135)),COLUMNS($A$1:D1137))</f>
        <v>#NUM!</v>
      </c>
      <c r="N1141" t="e">
        <f t="array" ref="N1141">INDEX($A$7:$F$3066,SMALL(IF(COUNTIF($L$5,$H$7:$H$3066)*COUNTIF($L$5,$I$7:$I$3066),MATCH(ROW($A$7:$A$3066),ROW($A$7:$A$3066)),""),ROWS($B$1:E1135)),COLUMNS($A$1:E1137))</f>
        <v>#NUM!</v>
      </c>
      <c r="O1141" t="e">
        <f t="array" ref="O1141">INDEX($A$7:$F$3066,SMALL(IF(COUNTIF($L$5,$H$7:$H$3066)*COUNTIF($L$5,$I$7:$I$3066),MATCH(ROW($A$7:$A$3066),ROW($A$7:$A$3066)),""),ROWS($B$1:F1135)),COLUMNS($A$1:F1137))</f>
        <v>#NUM!</v>
      </c>
    </row>
    <row r="1142" spans="1:15">
      <c r="A1142" s="1">
        <f>'ScienceDirect - Initial'!A1145</f>
        <v>0</v>
      </c>
      <c r="B1142" s="1">
        <f>'ScienceDirect - Initial'!B1145</f>
        <v>2007</v>
      </c>
      <c r="C1142" s="1" t="str">
        <f>'ScienceDirect - Initial'!C1145</f>
        <v>Edwards, David</v>
      </c>
      <c r="D1142" s="1" t="str">
        <f>'ScienceDirect - Initial'!D1145</f>
        <v>Restructuring implicational meaning through memory-based imagery: Some historical notes</v>
      </c>
      <c r="E1142" s="1" t="str">
        <f>'ScienceDirect - Initial'!E1145</f>
        <v>Imagery rescripting in cognitive behaviour therapy: Images, treatment techniques and outcomes</v>
      </c>
      <c r="F1142" s="1">
        <f>'ScienceDirect - Initial'!F1145</f>
        <v>0</v>
      </c>
      <c r="H1142" s="1">
        <v>0</v>
      </c>
      <c r="I1142" s="1">
        <v>0</v>
      </c>
      <c r="J1142" t="b">
        <f t="shared" si="17"/>
        <v>1</v>
      </c>
      <c r="K1142" t="e">
        <f t="array" ref="K1142">INDEX($A$7:$F$3066,SMALL(IF(COUNTIF($L$5,$H$7:$H$3066)*COUNTIF($L$5,$I$7:$I$3066),MATCH(ROW($A$7:$A$3066),ROW($A$7:$A$3066)),""),ROWS($B$1:B1136)),COLUMNS($A$1:B1138))</f>
        <v>#NUM!</v>
      </c>
      <c r="L1142" t="e">
        <f t="array" ref="L1142">INDEX($A$7:$F$3066,SMALL(IF(COUNTIF($L$5,$H$7:$H$3066)*COUNTIF($L$5,$I$7:$I$3066),MATCH(ROW($A$7:$A$3066),ROW($A$7:$A$3066)),""),ROWS($B$1:C1136)),COLUMNS($A$1:C1138))</f>
        <v>#NUM!</v>
      </c>
      <c r="M1142" t="e">
        <f t="array" ref="M1142">INDEX($A$7:$F$3066,SMALL(IF(COUNTIF($L$5,$H$7:$H$3066)*COUNTIF($L$5,$I$7:$I$3066),MATCH(ROW($A$7:$A$3066),ROW($A$7:$A$3066)),""),ROWS($B$1:D1136)),COLUMNS($A$1:D1138))</f>
        <v>#NUM!</v>
      </c>
      <c r="N1142" t="e">
        <f t="array" ref="N1142">INDEX($A$7:$F$3066,SMALL(IF(COUNTIF($L$5,$H$7:$H$3066)*COUNTIF($L$5,$I$7:$I$3066),MATCH(ROW($A$7:$A$3066),ROW($A$7:$A$3066)),""),ROWS($B$1:E1136)),COLUMNS($A$1:E1138))</f>
        <v>#NUM!</v>
      </c>
      <c r="O1142" t="e">
        <f t="array" ref="O1142">INDEX($A$7:$F$3066,SMALL(IF(COUNTIF($L$5,$H$7:$H$3066)*COUNTIF($L$5,$I$7:$I$3066),MATCH(ROW($A$7:$A$3066),ROW($A$7:$A$3066)),""),ROWS($B$1:F1136)),COLUMNS($A$1:F1138))</f>
        <v>#NUM!</v>
      </c>
    </row>
    <row r="1143" spans="1:15">
      <c r="A1143" s="1">
        <f>'ScienceDirect - Initial'!A1146</f>
        <v>0</v>
      </c>
      <c r="B1143" s="1">
        <f>'ScienceDirect - Initial'!B1146</f>
        <v>2020</v>
      </c>
      <c r="C1143" s="1" t="str">
        <f>'ScienceDirect - Initial'!C1146</f>
        <v>Ouellet, Marie-christine; Beaulieu-Bonneau, Simon; Savard, Josée; Morin, Charles M.</v>
      </c>
      <c r="D1143" s="1" t="str">
        <f>'ScienceDirect - Initial'!D1146</f>
        <v>Chapter 1 - Insomnia and Fatigue Following Traumatic Brain Injury: Prevalence, Correlates Evolution, and Treatment Options</v>
      </c>
      <c r="E1143" s="1" t="str">
        <f>'ScienceDirect - Initial'!E1146</f>
        <v>Insomnia and Fatigue After Traumatic Brain Injury</v>
      </c>
      <c r="F1143" s="1" t="str">
        <f>'ScienceDirect - Initial'!F1146</f>
        <v>978-0-12-811316-5</v>
      </c>
      <c r="H1143" s="1">
        <v>0</v>
      </c>
      <c r="I1143" s="1">
        <v>0</v>
      </c>
      <c r="J1143" t="b">
        <f t="shared" si="17"/>
        <v>1</v>
      </c>
      <c r="K1143" t="e">
        <f t="array" ref="K1143">INDEX($A$7:$F$3066,SMALL(IF(COUNTIF($L$5,$H$7:$H$3066)*COUNTIF($L$5,$I$7:$I$3066),MATCH(ROW($A$7:$A$3066),ROW($A$7:$A$3066)),""),ROWS($B$1:B1137)),COLUMNS($A$1:B1139))</f>
        <v>#NUM!</v>
      </c>
      <c r="L1143" t="e">
        <f t="array" ref="L1143">INDEX($A$7:$F$3066,SMALL(IF(COUNTIF($L$5,$H$7:$H$3066)*COUNTIF($L$5,$I$7:$I$3066),MATCH(ROW($A$7:$A$3066),ROW($A$7:$A$3066)),""),ROWS($B$1:C1137)),COLUMNS($A$1:C1139))</f>
        <v>#NUM!</v>
      </c>
      <c r="M1143" t="e">
        <f t="array" ref="M1143">INDEX($A$7:$F$3066,SMALL(IF(COUNTIF($L$5,$H$7:$H$3066)*COUNTIF($L$5,$I$7:$I$3066),MATCH(ROW($A$7:$A$3066),ROW($A$7:$A$3066)),""),ROWS($B$1:D1137)),COLUMNS($A$1:D1139))</f>
        <v>#NUM!</v>
      </c>
      <c r="N1143" t="e">
        <f t="array" ref="N1143">INDEX($A$7:$F$3066,SMALL(IF(COUNTIF($L$5,$H$7:$H$3066)*COUNTIF($L$5,$I$7:$I$3066),MATCH(ROW($A$7:$A$3066),ROW($A$7:$A$3066)),""),ROWS($B$1:E1137)),COLUMNS($A$1:E1139))</f>
        <v>#NUM!</v>
      </c>
      <c r="O1143" t="e">
        <f t="array" ref="O1143">INDEX($A$7:$F$3066,SMALL(IF(COUNTIF($L$5,$H$7:$H$3066)*COUNTIF($L$5,$I$7:$I$3066),MATCH(ROW($A$7:$A$3066),ROW($A$7:$A$3066)),""),ROWS($B$1:F1137)),COLUMNS($A$1:F1139))</f>
        <v>#NUM!</v>
      </c>
    </row>
    <row r="1144" spans="1:15">
      <c r="A1144" s="1">
        <f>'ScienceDirect - Initial'!A1147</f>
        <v>0</v>
      </c>
      <c r="B1144" s="1">
        <f>'ScienceDirect - Initial'!B1147</f>
        <v>1997</v>
      </c>
      <c r="C1144" s="1" t="str">
        <f>'ScienceDirect - Initial'!C1147</f>
        <v>Kaufman, Leslie S.; Chapman, Lauren J.; Chapman, Colin A.</v>
      </c>
      <c r="D1144" s="1" t="str">
        <f>'ScienceDirect - Initial'!D1147</f>
        <v>Evolution in fast forward: haplochromine fishes of the Lake Victoria region</v>
      </c>
      <c r="E1144" s="1" t="str">
        <f>'ScienceDirect - Initial'!E1147</f>
        <v>Endeavour</v>
      </c>
      <c r="F1144" s="1">
        <f>'ScienceDirect - Initial'!F1147</f>
        <v>0</v>
      </c>
      <c r="H1144" s="1">
        <v>0</v>
      </c>
      <c r="I1144" s="1">
        <v>0</v>
      </c>
      <c r="J1144" t="b">
        <f t="shared" si="17"/>
        <v>1</v>
      </c>
      <c r="K1144" t="e">
        <f t="array" ref="K1144">INDEX($A$7:$F$3066,SMALL(IF(COUNTIF($L$5,$H$7:$H$3066)*COUNTIF($L$5,$I$7:$I$3066),MATCH(ROW($A$7:$A$3066),ROW($A$7:$A$3066)),""),ROWS($B$1:B1138)),COLUMNS($A$1:B1140))</f>
        <v>#NUM!</v>
      </c>
      <c r="L1144" t="e">
        <f t="array" ref="L1144">INDEX($A$7:$F$3066,SMALL(IF(COUNTIF($L$5,$H$7:$H$3066)*COUNTIF($L$5,$I$7:$I$3066),MATCH(ROW($A$7:$A$3066),ROW($A$7:$A$3066)),""),ROWS($B$1:C1138)),COLUMNS($A$1:C1140))</f>
        <v>#NUM!</v>
      </c>
      <c r="M1144" t="e">
        <f t="array" ref="M1144">INDEX($A$7:$F$3066,SMALL(IF(COUNTIF($L$5,$H$7:$H$3066)*COUNTIF($L$5,$I$7:$I$3066),MATCH(ROW($A$7:$A$3066),ROW($A$7:$A$3066)),""),ROWS($B$1:D1138)),COLUMNS($A$1:D1140))</f>
        <v>#NUM!</v>
      </c>
      <c r="N1144" t="e">
        <f t="array" ref="N1144">INDEX($A$7:$F$3066,SMALL(IF(COUNTIF($L$5,$H$7:$H$3066)*COUNTIF($L$5,$I$7:$I$3066),MATCH(ROW($A$7:$A$3066),ROW($A$7:$A$3066)),""),ROWS($B$1:E1138)),COLUMNS($A$1:E1140))</f>
        <v>#NUM!</v>
      </c>
      <c r="O1144" t="e">
        <f t="array" ref="O1144">INDEX($A$7:$F$3066,SMALL(IF(COUNTIF($L$5,$H$7:$H$3066)*COUNTIF($L$5,$I$7:$I$3066),MATCH(ROW($A$7:$A$3066),ROW($A$7:$A$3066)),""),ROWS($B$1:F1138)),COLUMNS($A$1:F1140))</f>
        <v>#NUM!</v>
      </c>
    </row>
    <row r="1145" spans="1:15">
      <c r="A1145" s="1">
        <f>'ScienceDirect - Initial'!A1148</f>
        <v>0</v>
      </c>
      <c r="B1145" s="1">
        <f>'ScienceDirect - Initial'!B1148</f>
        <v>1985</v>
      </c>
      <c r="C1145" s="1" t="str">
        <f>'ScienceDirect - Initial'!C1148</f>
        <v>Whalen, Carol K.; Henker, Barbara</v>
      </c>
      <c r="D1145" s="1" t="str">
        <f>'ScienceDirect - Initial'!D1148</f>
        <v>The social worlds of hyperactive (ADDH) children</v>
      </c>
      <c r="E1145" s="1" t="str">
        <f>'ScienceDirect - Initial'!E1148</f>
        <v>Clinical Psychology Review</v>
      </c>
      <c r="F1145" s="1">
        <f>'ScienceDirect - Initial'!F1148</f>
        <v>0</v>
      </c>
      <c r="H1145" s="1">
        <v>0</v>
      </c>
      <c r="I1145" s="1">
        <v>0</v>
      </c>
      <c r="J1145" t="b">
        <f t="shared" si="17"/>
        <v>1</v>
      </c>
      <c r="K1145" t="e">
        <f t="array" ref="K1145">INDEX($A$7:$F$3066,SMALL(IF(COUNTIF($L$5,$H$7:$H$3066)*COUNTIF($L$5,$I$7:$I$3066),MATCH(ROW($A$7:$A$3066),ROW($A$7:$A$3066)),""),ROWS($B$1:B1139)),COLUMNS($A$1:B1141))</f>
        <v>#NUM!</v>
      </c>
      <c r="L1145" t="e">
        <f t="array" ref="L1145">INDEX($A$7:$F$3066,SMALL(IF(COUNTIF($L$5,$H$7:$H$3066)*COUNTIF($L$5,$I$7:$I$3066),MATCH(ROW($A$7:$A$3066),ROW($A$7:$A$3066)),""),ROWS($B$1:C1139)),COLUMNS($A$1:C1141))</f>
        <v>#NUM!</v>
      </c>
      <c r="M1145" t="e">
        <f t="array" ref="M1145">INDEX($A$7:$F$3066,SMALL(IF(COUNTIF($L$5,$H$7:$H$3066)*COUNTIF($L$5,$I$7:$I$3066),MATCH(ROW($A$7:$A$3066),ROW($A$7:$A$3066)),""),ROWS($B$1:D1139)),COLUMNS($A$1:D1141))</f>
        <v>#NUM!</v>
      </c>
      <c r="N1145" t="e">
        <f t="array" ref="N1145">INDEX($A$7:$F$3066,SMALL(IF(COUNTIF($L$5,$H$7:$H$3066)*COUNTIF($L$5,$I$7:$I$3066),MATCH(ROW($A$7:$A$3066),ROW($A$7:$A$3066)),""),ROWS($B$1:E1139)),COLUMNS($A$1:E1141))</f>
        <v>#NUM!</v>
      </c>
      <c r="O1145" t="e">
        <f t="array" ref="O1145">INDEX($A$7:$F$3066,SMALL(IF(COUNTIF($L$5,$H$7:$H$3066)*COUNTIF($L$5,$I$7:$I$3066),MATCH(ROW($A$7:$A$3066),ROW($A$7:$A$3066)),""),ROWS($B$1:F1139)),COLUMNS($A$1:F1141))</f>
        <v>#NUM!</v>
      </c>
    </row>
    <row r="1146" spans="1:15">
      <c r="A1146" s="1">
        <f>'ScienceDirect - Initial'!A1149</f>
        <v>0</v>
      </c>
      <c r="B1146" s="1">
        <f>'ScienceDirect - Initial'!B1149</f>
        <v>2011</v>
      </c>
      <c r="C1146" s="1" t="str">
        <f>'ScienceDirect - Initial'!C1149</f>
        <v>van der Helm, Els; Walker, Matthew P.</v>
      </c>
      <c r="D1146" s="1" t="str">
        <f>'ScienceDirect - Initial'!D1149</f>
        <v>Sleep and Emotional Memory Processing</v>
      </c>
      <c r="E1146" s="1" t="str">
        <f>'ScienceDirect - Initial'!E1149</f>
        <v>Sleep, Memory, and Learning</v>
      </c>
      <c r="F1146" s="1">
        <f>'ScienceDirect - Initial'!F1149</f>
        <v>0</v>
      </c>
      <c r="H1146" s="1">
        <v>0</v>
      </c>
      <c r="I1146" s="1">
        <v>0</v>
      </c>
      <c r="J1146" t="b">
        <f t="shared" si="17"/>
        <v>1</v>
      </c>
      <c r="K1146" t="e">
        <f t="array" ref="K1146">INDEX($A$7:$F$3066,SMALL(IF(COUNTIF($L$5,$H$7:$H$3066)*COUNTIF($L$5,$I$7:$I$3066),MATCH(ROW($A$7:$A$3066),ROW($A$7:$A$3066)),""),ROWS($B$1:B1140)),COLUMNS($A$1:B1142))</f>
        <v>#NUM!</v>
      </c>
      <c r="L1146" t="e">
        <f t="array" ref="L1146">INDEX($A$7:$F$3066,SMALL(IF(COUNTIF($L$5,$H$7:$H$3066)*COUNTIF($L$5,$I$7:$I$3066),MATCH(ROW($A$7:$A$3066),ROW($A$7:$A$3066)),""),ROWS($B$1:C1140)),COLUMNS($A$1:C1142))</f>
        <v>#NUM!</v>
      </c>
      <c r="M1146" t="e">
        <f t="array" ref="M1146">INDEX($A$7:$F$3066,SMALL(IF(COUNTIF($L$5,$H$7:$H$3066)*COUNTIF($L$5,$I$7:$I$3066),MATCH(ROW($A$7:$A$3066),ROW($A$7:$A$3066)),""),ROWS($B$1:D1140)),COLUMNS($A$1:D1142))</f>
        <v>#NUM!</v>
      </c>
      <c r="N1146" t="e">
        <f t="array" ref="N1146">INDEX($A$7:$F$3066,SMALL(IF(COUNTIF($L$5,$H$7:$H$3066)*COUNTIF($L$5,$I$7:$I$3066),MATCH(ROW($A$7:$A$3066),ROW($A$7:$A$3066)),""),ROWS($B$1:E1140)),COLUMNS($A$1:E1142))</f>
        <v>#NUM!</v>
      </c>
      <c r="O1146" t="e">
        <f t="array" ref="O1146">INDEX($A$7:$F$3066,SMALL(IF(COUNTIF($L$5,$H$7:$H$3066)*COUNTIF($L$5,$I$7:$I$3066),MATCH(ROW($A$7:$A$3066),ROW($A$7:$A$3066)),""),ROWS($B$1:F1140)),COLUMNS($A$1:F1142))</f>
        <v>#NUM!</v>
      </c>
    </row>
    <row r="1147" spans="1:15">
      <c r="A1147" s="1">
        <f>'ScienceDirect - Initial'!A1150</f>
        <v>0</v>
      </c>
      <c r="B1147" s="1">
        <f>'ScienceDirect - Initial'!B1150</f>
        <v>2002</v>
      </c>
      <c r="C1147" s="1" t="str">
        <f>'ScienceDirect - Initial'!C1150</f>
        <v>Martens, Pim</v>
      </c>
      <c r="D1147" s="1" t="str">
        <f>'ScienceDirect - Initial'!D1150</f>
        <v>Health transitions in a globalising world: towards more disease or sustained health?</v>
      </c>
      <c r="E1147" s="1" t="str">
        <f>'ScienceDirect - Initial'!E1150</f>
        <v>Futures</v>
      </c>
      <c r="F1147" s="1">
        <f>'ScienceDirect - Initial'!F1150</f>
        <v>0</v>
      </c>
      <c r="H1147" s="1">
        <v>0</v>
      </c>
      <c r="I1147" s="1">
        <v>0</v>
      </c>
      <c r="J1147" t="b">
        <f t="shared" si="17"/>
        <v>1</v>
      </c>
      <c r="K1147" t="e">
        <f t="array" ref="K1147">INDEX($A$7:$F$3066,SMALL(IF(COUNTIF($L$5,$H$7:$H$3066)*COUNTIF($L$5,$I$7:$I$3066),MATCH(ROW($A$7:$A$3066),ROW($A$7:$A$3066)),""),ROWS($B$1:B1141)),COLUMNS($A$1:B1143))</f>
        <v>#NUM!</v>
      </c>
      <c r="L1147" t="e">
        <f t="array" ref="L1147">INDEX($A$7:$F$3066,SMALL(IF(COUNTIF($L$5,$H$7:$H$3066)*COUNTIF($L$5,$I$7:$I$3066),MATCH(ROW($A$7:$A$3066),ROW($A$7:$A$3066)),""),ROWS($B$1:C1141)),COLUMNS($A$1:C1143))</f>
        <v>#NUM!</v>
      </c>
      <c r="M1147" t="e">
        <f t="array" ref="M1147">INDEX($A$7:$F$3066,SMALL(IF(COUNTIF($L$5,$H$7:$H$3066)*COUNTIF($L$5,$I$7:$I$3066),MATCH(ROW($A$7:$A$3066),ROW($A$7:$A$3066)),""),ROWS($B$1:D1141)),COLUMNS($A$1:D1143))</f>
        <v>#NUM!</v>
      </c>
      <c r="N1147" t="e">
        <f t="array" ref="N1147">INDEX($A$7:$F$3066,SMALL(IF(COUNTIF($L$5,$H$7:$H$3066)*COUNTIF($L$5,$I$7:$I$3066),MATCH(ROW($A$7:$A$3066),ROW($A$7:$A$3066)),""),ROWS($B$1:E1141)),COLUMNS($A$1:E1143))</f>
        <v>#NUM!</v>
      </c>
      <c r="O1147" t="e">
        <f t="array" ref="O1147">INDEX($A$7:$F$3066,SMALL(IF(COUNTIF($L$5,$H$7:$H$3066)*COUNTIF($L$5,$I$7:$I$3066),MATCH(ROW($A$7:$A$3066),ROW($A$7:$A$3066)),""),ROWS($B$1:F1141)),COLUMNS($A$1:F1143))</f>
        <v>#NUM!</v>
      </c>
    </row>
    <row r="1148" spans="1:15">
      <c r="A1148" s="1">
        <f>'ScienceDirect - Initial'!A1151</f>
        <v>0</v>
      </c>
      <c r="B1148" s="1">
        <f>'ScienceDirect - Initial'!B1151</f>
        <v>2018</v>
      </c>
      <c r="C1148" s="1" t="str">
        <f>'ScienceDirect - Initial'!C1151</f>
        <v>Fairlamb, Alan H.; Horn, David</v>
      </c>
      <c r="D1148" s="1" t="str">
        <f>'ScienceDirect - Initial'!D1151</f>
        <v>Melarsoprol Resistance in African Trypanosomiasis</v>
      </c>
      <c r="E1148" s="1" t="str">
        <f>'ScienceDirect - Initial'!E1151</f>
        <v>Trends in Parasitology</v>
      </c>
      <c r="F1148" s="1">
        <f>'ScienceDirect - Initial'!F1151</f>
        <v>0</v>
      </c>
      <c r="H1148" s="1">
        <v>0</v>
      </c>
      <c r="I1148" s="1">
        <v>0</v>
      </c>
      <c r="J1148" t="b">
        <f t="shared" si="17"/>
        <v>1</v>
      </c>
      <c r="K1148" t="e">
        <f t="array" ref="K1148">INDEX($A$7:$F$3066,SMALL(IF(COUNTIF($L$5,$H$7:$H$3066)*COUNTIF($L$5,$I$7:$I$3066),MATCH(ROW($A$7:$A$3066),ROW($A$7:$A$3066)),""),ROWS($B$1:B1142)),COLUMNS($A$1:B1144))</f>
        <v>#NUM!</v>
      </c>
      <c r="L1148" t="e">
        <f t="array" ref="L1148">INDEX($A$7:$F$3066,SMALL(IF(COUNTIF($L$5,$H$7:$H$3066)*COUNTIF($L$5,$I$7:$I$3066),MATCH(ROW($A$7:$A$3066),ROW($A$7:$A$3066)),""),ROWS($B$1:C1142)),COLUMNS($A$1:C1144))</f>
        <v>#NUM!</v>
      </c>
      <c r="M1148" t="e">
        <f t="array" ref="M1148">INDEX($A$7:$F$3066,SMALL(IF(COUNTIF($L$5,$H$7:$H$3066)*COUNTIF($L$5,$I$7:$I$3066),MATCH(ROW($A$7:$A$3066),ROW($A$7:$A$3066)),""),ROWS($B$1:D1142)),COLUMNS($A$1:D1144))</f>
        <v>#NUM!</v>
      </c>
      <c r="N1148" t="e">
        <f t="array" ref="N1148">INDEX($A$7:$F$3066,SMALL(IF(COUNTIF($L$5,$H$7:$H$3066)*COUNTIF($L$5,$I$7:$I$3066),MATCH(ROW($A$7:$A$3066),ROW($A$7:$A$3066)),""),ROWS($B$1:E1142)),COLUMNS($A$1:E1144))</f>
        <v>#NUM!</v>
      </c>
      <c r="O1148" t="e">
        <f t="array" ref="O1148">INDEX($A$7:$F$3066,SMALL(IF(COUNTIF($L$5,$H$7:$H$3066)*COUNTIF($L$5,$I$7:$I$3066),MATCH(ROW($A$7:$A$3066),ROW($A$7:$A$3066)),""),ROWS($B$1:F1142)),COLUMNS($A$1:F1144))</f>
        <v>#NUM!</v>
      </c>
    </row>
    <row r="1149" spans="1:15">
      <c r="A1149" s="1">
        <f>'ScienceDirect - Initial'!A1152</f>
        <v>0</v>
      </c>
      <c r="B1149" s="1">
        <f>'ScienceDirect - Initial'!B1152</f>
        <v>1990</v>
      </c>
      <c r="C1149" s="1">
        <f>'ScienceDirect - Initial'!C1152</f>
        <v>0</v>
      </c>
      <c r="D1149" s="1" t="str">
        <f>'ScienceDirect - Initial'!D1152</f>
        <v>A retrospective look at stuttering therapy: Boberg, E., and Kully, D., University of Alberta, Edmonton, Alberta. Journal of Speech-Language Pathology and Audiology / Revue d'orhtophonie et d' audiologie, (1989) 13, 9</v>
      </c>
      <c r="E1149" s="1" t="str">
        <f>'ScienceDirect - Initial'!E1152</f>
        <v>Journal of Fluency Disorders</v>
      </c>
      <c r="F1149" s="1">
        <f>'ScienceDirect - Initial'!F1152</f>
        <v>0</v>
      </c>
      <c r="H1149" s="1">
        <v>0</v>
      </c>
      <c r="I1149" s="1">
        <v>0</v>
      </c>
      <c r="J1149" t="b">
        <f t="shared" si="17"/>
        <v>1</v>
      </c>
      <c r="K1149" t="e">
        <f t="array" ref="K1149">INDEX($A$7:$F$3066,SMALL(IF(COUNTIF($L$5,$H$7:$H$3066)*COUNTIF($L$5,$I$7:$I$3066),MATCH(ROW($A$7:$A$3066),ROW($A$7:$A$3066)),""),ROWS($B$1:B1143)),COLUMNS($A$1:B1145))</f>
        <v>#NUM!</v>
      </c>
      <c r="L1149" t="e">
        <f t="array" ref="L1149">INDEX($A$7:$F$3066,SMALL(IF(COUNTIF($L$5,$H$7:$H$3066)*COUNTIF($L$5,$I$7:$I$3066),MATCH(ROW($A$7:$A$3066),ROW($A$7:$A$3066)),""),ROWS($B$1:C1143)),COLUMNS($A$1:C1145))</f>
        <v>#NUM!</v>
      </c>
      <c r="M1149" t="e">
        <f t="array" ref="M1149">INDEX($A$7:$F$3066,SMALL(IF(COUNTIF($L$5,$H$7:$H$3066)*COUNTIF($L$5,$I$7:$I$3066),MATCH(ROW($A$7:$A$3066),ROW($A$7:$A$3066)),""),ROWS($B$1:D1143)),COLUMNS($A$1:D1145))</f>
        <v>#NUM!</v>
      </c>
      <c r="N1149" t="e">
        <f t="array" ref="N1149">INDEX($A$7:$F$3066,SMALL(IF(COUNTIF($L$5,$H$7:$H$3066)*COUNTIF($L$5,$I$7:$I$3066),MATCH(ROW($A$7:$A$3066),ROW($A$7:$A$3066)),""),ROWS($B$1:E1143)),COLUMNS($A$1:E1145))</f>
        <v>#NUM!</v>
      </c>
      <c r="O1149" t="e">
        <f t="array" ref="O1149">INDEX($A$7:$F$3066,SMALL(IF(COUNTIF($L$5,$H$7:$H$3066)*COUNTIF($L$5,$I$7:$I$3066),MATCH(ROW($A$7:$A$3066),ROW($A$7:$A$3066)),""),ROWS($B$1:F1143)),COLUMNS($A$1:F1145))</f>
        <v>#NUM!</v>
      </c>
    </row>
    <row r="1150" spans="1:15">
      <c r="A1150" s="1">
        <f>'ScienceDirect - Initial'!A1153</f>
        <v>0</v>
      </c>
      <c r="B1150" s="1">
        <f>'ScienceDirect - Initial'!B1153</f>
        <v>2017</v>
      </c>
      <c r="C1150" s="1" t="str">
        <f>'ScienceDirect - Initial'!C1153</f>
        <v>Johnson, Jennifer E.; Schonbrun, Yael Chatav; Anderson, Bradley; Kurth, Megan; Timko, Christine; Stein, Michael</v>
      </c>
      <c r="D1150" s="1" t="str">
        <f>'ScienceDirect - Initial'!D1153</f>
        <v>Study protocol: Community Links to Establish Alcohol Recovery (CLEAR) for women leaving jail</v>
      </c>
      <c r="E1150" s="1" t="str">
        <f>'ScienceDirect - Initial'!E1153</f>
        <v>Contemporary Clinical Trials</v>
      </c>
      <c r="F1150" s="1">
        <f>'ScienceDirect - Initial'!F1153</f>
        <v>0</v>
      </c>
      <c r="H1150" s="1">
        <v>0</v>
      </c>
      <c r="I1150" s="1">
        <v>0</v>
      </c>
      <c r="J1150" t="b">
        <f t="shared" si="17"/>
        <v>1</v>
      </c>
      <c r="K1150" t="e">
        <f t="array" ref="K1150">INDEX($A$7:$F$3066,SMALL(IF(COUNTIF($L$5,$H$7:$H$3066)*COUNTIF($L$5,$I$7:$I$3066),MATCH(ROW($A$7:$A$3066),ROW($A$7:$A$3066)),""),ROWS($B$1:B1144)),COLUMNS($A$1:B1146))</f>
        <v>#NUM!</v>
      </c>
      <c r="L1150" t="e">
        <f t="array" ref="L1150">INDEX($A$7:$F$3066,SMALL(IF(COUNTIF($L$5,$H$7:$H$3066)*COUNTIF($L$5,$I$7:$I$3066),MATCH(ROW($A$7:$A$3066),ROW($A$7:$A$3066)),""),ROWS($B$1:C1144)),COLUMNS($A$1:C1146))</f>
        <v>#NUM!</v>
      </c>
      <c r="M1150" t="e">
        <f t="array" ref="M1150">INDEX($A$7:$F$3066,SMALL(IF(COUNTIF($L$5,$H$7:$H$3066)*COUNTIF($L$5,$I$7:$I$3066),MATCH(ROW($A$7:$A$3066),ROW($A$7:$A$3066)),""),ROWS($B$1:D1144)),COLUMNS($A$1:D1146))</f>
        <v>#NUM!</v>
      </c>
      <c r="N1150" t="e">
        <f t="array" ref="N1150">INDEX($A$7:$F$3066,SMALL(IF(COUNTIF($L$5,$H$7:$H$3066)*COUNTIF($L$5,$I$7:$I$3066),MATCH(ROW($A$7:$A$3066),ROW($A$7:$A$3066)),""),ROWS($B$1:E1144)),COLUMNS($A$1:E1146))</f>
        <v>#NUM!</v>
      </c>
      <c r="O1150" t="e">
        <f t="array" ref="O1150">INDEX($A$7:$F$3066,SMALL(IF(COUNTIF($L$5,$H$7:$H$3066)*COUNTIF($L$5,$I$7:$I$3066),MATCH(ROW($A$7:$A$3066),ROW($A$7:$A$3066)),""),ROWS($B$1:F1144)),COLUMNS($A$1:F1146))</f>
        <v>#NUM!</v>
      </c>
    </row>
    <row r="1151" spans="1:15">
      <c r="A1151" s="1">
        <f>'ScienceDirect - Initial'!A1154</f>
        <v>0</v>
      </c>
      <c r="B1151" s="1">
        <f>'ScienceDirect - Initial'!B1154</f>
        <v>2002</v>
      </c>
      <c r="C1151" s="1" t="str">
        <f>'ScienceDirect - Initial'!C1154</f>
        <v>Kilbourne, William E; Beckmann, Suzanne C; Thelen, Eva</v>
      </c>
      <c r="D1151" s="1" t="str">
        <f>'ScienceDirect - Initial'!D1154</f>
        <v>The role of the dominant social paradigm in environmental attitudes: a multinational examination</v>
      </c>
      <c r="E1151" s="1" t="str">
        <f>'ScienceDirect - Initial'!E1154</f>
        <v>Journal of Business Research</v>
      </c>
      <c r="F1151" s="1">
        <f>'ScienceDirect - Initial'!F1154</f>
        <v>0</v>
      </c>
      <c r="H1151" s="1">
        <v>0</v>
      </c>
      <c r="I1151" s="1">
        <v>0</v>
      </c>
      <c r="J1151" t="b">
        <f t="shared" si="17"/>
        <v>1</v>
      </c>
      <c r="K1151" t="e">
        <f t="array" ref="K1151">INDEX($A$7:$F$3066,SMALL(IF(COUNTIF($L$5,$H$7:$H$3066)*COUNTIF($L$5,$I$7:$I$3066),MATCH(ROW($A$7:$A$3066),ROW($A$7:$A$3066)),""),ROWS($B$1:B1145)),COLUMNS($A$1:B1147))</f>
        <v>#NUM!</v>
      </c>
      <c r="L1151" t="e">
        <f t="array" ref="L1151">INDEX($A$7:$F$3066,SMALL(IF(COUNTIF($L$5,$H$7:$H$3066)*COUNTIF($L$5,$I$7:$I$3066),MATCH(ROW($A$7:$A$3066),ROW($A$7:$A$3066)),""),ROWS($B$1:C1145)),COLUMNS($A$1:C1147))</f>
        <v>#NUM!</v>
      </c>
      <c r="M1151" t="e">
        <f t="array" ref="M1151">INDEX($A$7:$F$3066,SMALL(IF(COUNTIF($L$5,$H$7:$H$3066)*COUNTIF($L$5,$I$7:$I$3066),MATCH(ROW($A$7:$A$3066),ROW($A$7:$A$3066)),""),ROWS($B$1:D1145)),COLUMNS($A$1:D1147))</f>
        <v>#NUM!</v>
      </c>
      <c r="N1151" t="e">
        <f t="array" ref="N1151">INDEX($A$7:$F$3066,SMALL(IF(COUNTIF($L$5,$H$7:$H$3066)*COUNTIF($L$5,$I$7:$I$3066),MATCH(ROW($A$7:$A$3066),ROW($A$7:$A$3066)),""),ROWS($B$1:E1145)),COLUMNS($A$1:E1147))</f>
        <v>#NUM!</v>
      </c>
      <c r="O1151" t="e">
        <f t="array" ref="O1151">INDEX($A$7:$F$3066,SMALL(IF(COUNTIF($L$5,$H$7:$H$3066)*COUNTIF($L$5,$I$7:$I$3066),MATCH(ROW($A$7:$A$3066),ROW($A$7:$A$3066)),""),ROWS($B$1:F1145)),COLUMNS($A$1:F1147))</f>
        <v>#NUM!</v>
      </c>
    </row>
    <row r="1152" spans="1:15">
      <c r="A1152" s="1">
        <f>'ScienceDirect - Initial'!A1155</f>
        <v>0</v>
      </c>
      <c r="B1152" s="1">
        <f>'ScienceDirect - Initial'!B1155</f>
        <v>1995</v>
      </c>
      <c r="C1152" s="1" t="str">
        <f>'ScienceDirect - Initial'!C1155</f>
        <v>Bersini, H.; Calenbuhr, V.</v>
      </c>
      <c r="D1152" s="1" t="str">
        <f>'ScienceDirect - Initial'!D1155</f>
        <v>Frustration induced chaos in a system of coupled ODE's</v>
      </c>
      <c r="E1152" s="1" t="str">
        <f>'ScienceDirect - Initial'!E1155</f>
        <v>Integrals, Entropy and Chaos</v>
      </c>
      <c r="F1152" s="1">
        <f>'ScienceDirect - Initial'!F1155</f>
        <v>0</v>
      </c>
      <c r="H1152" s="1">
        <v>0</v>
      </c>
      <c r="I1152" s="1">
        <v>0</v>
      </c>
      <c r="J1152" t="b">
        <f t="shared" si="17"/>
        <v>1</v>
      </c>
      <c r="K1152" t="e">
        <f t="array" ref="K1152">INDEX($A$7:$F$3066,SMALL(IF(COUNTIF($L$5,$H$7:$H$3066)*COUNTIF($L$5,$I$7:$I$3066),MATCH(ROW($A$7:$A$3066),ROW($A$7:$A$3066)),""),ROWS($B$1:B1146)),COLUMNS($A$1:B1148))</f>
        <v>#NUM!</v>
      </c>
      <c r="L1152" t="e">
        <f t="array" ref="L1152">INDEX($A$7:$F$3066,SMALL(IF(COUNTIF($L$5,$H$7:$H$3066)*COUNTIF($L$5,$I$7:$I$3066),MATCH(ROW($A$7:$A$3066),ROW($A$7:$A$3066)),""),ROWS($B$1:C1146)),COLUMNS($A$1:C1148))</f>
        <v>#NUM!</v>
      </c>
      <c r="M1152" t="e">
        <f t="array" ref="M1152">INDEX($A$7:$F$3066,SMALL(IF(COUNTIF($L$5,$H$7:$H$3066)*COUNTIF($L$5,$I$7:$I$3066),MATCH(ROW($A$7:$A$3066),ROW($A$7:$A$3066)),""),ROWS($B$1:D1146)),COLUMNS($A$1:D1148))</f>
        <v>#NUM!</v>
      </c>
      <c r="N1152" t="e">
        <f t="array" ref="N1152">INDEX($A$7:$F$3066,SMALL(IF(COUNTIF($L$5,$H$7:$H$3066)*COUNTIF($L$5,$I$7:$I$3066),MATCH(ROW($A$7:$A$3066),ROW($A$7:$A$3066)),""),ROWS($B$1:E1146)),COLUMNS($A$1:E1148))</f>
        <v>#NUM!</v>
      </c>
      <c r="O1152" t="e">
        <f t="array" ref="O1152">INDEX($A$7:$F$3066,SMALL(IF(COUNTIF($L$5,$H$7:$H$3066)*COUNTIF($L$5,$I$7:$I$3066),MATCH(ROW($A$7:$A$3066),ROW($A$7:$A$3066)),""),ROWS($B$1:F1146)),COLUMNS($A$1:F1148))</f>
        <v>#NUM!</v>
      </c>
    </row>
    <row r="1153" spans="1:15">
      <c r="A1153" s="1">
        <f>'ScienceDirect - Initial'!A1156</f>
        <v>0</v>
      </c>
      <c r="B1153" s="1">
        <f>'ScienceDirect - Initial'!B1156</f>
        <v>2011</v>
      </c>
      <c r="C1153" s="1" t="str">
        <f>'ScienceDirect - Initial'!C1156</f>
        <v>Latessa, Edward J.; Smith, Paula</v>
      </c>
      <c r="D1153" s="1" t="str">
        <f>'ScienceDirect - Initial'!D1156</f>
        <v>Chapter 2 - What Works in Correctional Intervention?</v>
      </c>
      <c r="E1153" s="1" t="str">
        <f>'ScienceDirect - Initial'!E1156</f>
        <v>Corrections in the Community (Fifth Edition)</v>
      </c>
      <c r="F1153" s="1" t="str">
        <f>'ScienceDirect - Initial'!F1156</f>
        <v>978-1-4377-5592-3</v>
      </c>
      <c r="H1153" s="1">
        <v>0</v>
      </c>
      <c r="I1153" s="1">
        <v>0</v>
      </c>
      <c r="J1153" t="b">
        <f t="shared" si="17"/>
        <v>1</v>
      </c>
      <c r="K1153" t="e">
        <f t="array" ref="K1153">INDEX($A$7:$F$3066,SMALL(IF(COUNTIF($L$5,$H$7:$H$3066)*COUNTIF($L$5,$I$7:$I$3066),MATCH(ROW($A$7:$A$3066),ROW($A$7:$A$3066)),""),ROWS($B$1:B1147)),COLUMNS($A$1:B1149))</f>
        <v>#NUM!</v>
      </c>
      <c r="L1153" t="e">
        <f t="array" ref="L1153">INDEX($A$7:$F$3066,SMALL(IF(COUNTIF($L$5,$H$7:$H$3066)*COUNTIF($L$5,$I$7:$I$3066),MATCH(ROW($A$7:$A$3066),ROW($A$7:$A$3066)),""),ROWS($B$1:C1147)),COLUMNS($A$1:C1149))</f>
        <v>#NUM!</v>
      </c>
      <c r="M1153" t="e">
        <f t="array" ref="M1153">INDEX($A$7:$F$3066,SMALL(IF(COUNTIF($L$5,$H$7:$H$3066)*COUNTIF($L$5,$I$7:$I$3066),MATCH(ROW($A$7:$A$3066),ROW($A$7:$A$3066)),""),ROWS($B$1:D1147)),COLUMNS($A$1:D1149))</f>
        <v>#NUM!</v>
      </c>
      <c r="N1153" t="e">
        <f t="array" ref="N1153">INDEX($A$7:$F$3066,SMALL(IF(COUNTIF($L$5,$H$7:$H$3066)*COUNTIF($L$5,$I$7:$I$3066),MATCH(ROW($A$7:$A$3066),ROW($A$7:$A$3066)),""),ROWS($B$1:E1147)),COLUMNS($A$1:E1149))</f>
        <v>#NUM!</v>
      </c>
      <c r="O1153" t="e">
        <f t="array" ref="O1153">INDEX($A$7:$F$3066,SMALL(IF(COUNTIF($L$5,$H$7:$H$3066)*COUNTIF($L$5,$I$7:$I$3066),MATCH(ROW($A$7:$A$3066),ROW($A$7:$A$3066)),""),ROWS($B$1:F1147)),COLUMNS($A$1:F1149))</f>
        <v>#NUM!</v>
      </c>
    </row>
    <row r="1154" spans="1:15">
      <c r="A1154" s="1">
        <f>'ScienceDirect - Initial'!A1157</f>
        <v>0</v>
      </c>
      <c r="B1154" s="1">
        <f>'ScienceDirect - Initial'!B1157</f>
        <v>2019</v>
      </c>
      <c r="C1154" s="1" t="str">
        <f>'ScienceDirect - Initial'!C1157</f>
        <v>Gupta, Princy; Singh, Lovepreet; Singh, Kamaljit</v>
      </c>
      <c r="D1154" s="1" t="str">
        <f>'ScienceDirect - Initial'!D1157</f>
        <v>Chapter Three - The hybrid antimalarial approach</v>
      </c>
      <c r="E1154" s="1" t="str">
        <f>'ScienceDirect - Initial'!E1157</f>
        <v>Annual Reports in Medicinal Chemistry</v>
      </c>
      <c r="F1154" s="1" t="str">
        <f>'ScienceDirect - Initial'!F1157</f>
        <v>0065-7743</v>
      </c>
      <c r="H1154" s="1">
        <v>0</v>
      </c>
      <c r="I1154" s="1">
        <v>0</v>
      </c>
      <c r="J1154" t="b">
        <f t="shared" si="17"/>
        <v>1</v>
      </c>
      <c r="K1154" t="e">
        <f t="array" ref="K1154">INDEX($A$7:$F$3066,SMALL(IF(COUNTIF($L$5,$H$7:$H$3066)*COUNTIF($L$5,$I$7:$I$3066),MATCH(ROW($A$7:$A$3066),ROW($A$7:$A$3066)),""),ROWS($B$1:B1148)),COLUMNS($A$1:B1150))</f>
        <v>#NUM!</v>
      </c>
      <c r="L1154" t="e">
        <f t="array" ref="L1154">INDEX($A$7:$F$3066,SMALL(IF(COUNTIF($L$5,$H$7:$H$3066)*COUNTIF($L$5,$I$7:$I$3066),MATCH(ROW($A$7:$A$3066),ROW($A$7:$A$3066)),""),ROWS($B$1:C1148)),COLUMNS($A$1:C1150))</f>
        <v>#NUM!</v>
      </c>
      <c r="M1154" t="e">
        <f t="array" ref="M1154">INDEX($A$7:$F$3066,SMALL(IF(COUNTIF($L$5,$H$7:$H$3066)*COUNTIF($L$5,$I$7:$I$3066),MATCH(ROW($A$7:$A$3066),ROW($A$7:$A$3066)),""),ROWS($B$1:D1148)),COLUMNS($A$1:D1150))</f>
        <v>#NUM!</v>
      </c>
      <c r="N1154" t="e">
        <f t="array" ref="N1154">INDEX($A$7:$F$3066,SMALL(IF(COUNTIF($L$5,$H$7:$H$3066)*COUNTIF($L$5,$I$7:$I$3066),MATCH(ROW($A$7:$A$3066),ROW($A$7:$A$3066)),""),ROWS($B$1:E1148)),COLUMNS($A$1:E1150))</f>
        <v>#NUM!</v>
      </c>
      <c r="O1154" t="e">
        <f t="array" ref="O1154">INDEX($A$7:$F$3066,SMALL(IF(COUNTIF($L$5,$H$7:$H$3066)*COUNTIF($L$5,$I$7:$I$3066),MATCH(ROW($A$7:$A$3066),ROW($A$7:$A$3066)),""),ROWS($B$1:F1148)),COLUMNS($A$1:F1150))</f>
        <v>#NUM!</v>
      </c>
    </row>
    <row r="1155" spans="1:15">
      <c r="A1155" s="1">
        <f>'ScienceDirect - Initial'!A1158</f>
        <v>0</v>
      </c>
      <c r="B1155" s="1">
        <f>'ScienceDirect - Initial'!B1158</f>
        <v>2016</v>
      </c>
      <c r="C1155" s="1" t="str">
        <f>'ScienceDirect - Initial'!C1158</f>
        <v>Slovin, Susan F.</v>
      </c>
      <c r="D1155" s="1" t="str">
        <f>'ScienceDirect - Initial'!D1158</f>
        <v>Biomarkers for immunotherapy in genitourinary malignancies</v>
      </c>
      <c r="E1155" s="1" t="str">
        <f>'ScienceDirect - Initial'!E1158</f>
        <v>Seminar on Immunotherapy and Cancer Vaccines</v>
      </c>
      <c r="F1155" s="1">
        <f>'ScienceDirect - Initial'!F1158</f>
        <v>0</v>
      </c>
      <c r="H1155" s="1">
        <v>0</v>
      </c>
      <c r="I1155" s="1">
        <v>0</v>
      </c>
      <c r="J1155" t="b">
        <f t="shared" si="17"/>
        <v>1</v>
      </c>
      <c r="K1155" t="e">
        <f t="array" ref="K1155">INDEX($A$7:$F$3066,SMALL(IF(COUNTIF($L$5,$H$7:$H$3066)*COUNTIF($L$5,$I$7:$I$3066),MATCH(ROW($A$7:$A$3066),ROW($A$7:$A$3066)),""),ROWS($B$1:B1149)),COLUMNS($A$1:B1151))</f>
        <v>#NUM!</v>
      </c>
      <c r="L1155" t="e">
        <f t="array" ref="L1155">INDEX($A$7:$F$3066,SMALL(IF(COUNTIF($L$5,$H$7:$H$3066)*COUNTIF($L$5,$I$7:$I$3066),MATCH(ROW($A$7:$A$3066),ROW($A$7:$A$3066)),""),ROWS($B$1:C1149)),COLUMNS($A$1:C1151))</f>
        <v>#NUM!</v>
      </c>
      <c r="M1155" t="e">
        <f t="array" ref="M1155">INDEX($A$7:$F$3066,SMALL(IF(COUNTIF($L$5,$H$7:$H$3066)*COUNTIF($L$5,$I$7:$I$3066),MATCH(ROW($A$7:$A$3066),ROW($A$7:$A$3066)),""),ROWS($B$1:D1149)),COLUMNS($A$1:D1151))</f>
        <v>#NUM!</v>
      </c>
      <c r="N1155" t="e">
        <f t="array" ref="N1155">INDEX($A$7:$F$3066,SMALL(IF(COUNTIF($L$5,$H$7:$H$3066)*COUNTIF($L$5,$I$7:$I$3066),MATCH(ROW($A$7:$A$3066),ROW($A$7:$A$3066)),""),ROWS($B$1:E1149)),COLUMNS($A$1:E1151))</f>
        <v>#NUM!</v>
      </c>
      <c r="O1155" t="e">
        <f t="array" ref="O1155">INDEX($A$7:$F$3066,SMALL(IF(COUNTIF($L$5,$H$7:$H$3066)*COUNTIF($L$5,$I$7:$I$3066),MATCH(ROW($A$7:$A$3066),ROW($A$7:$A$3066)),""),ROWS($B$1:F1149)),COLUMNS($A$1:F1151))</f>
        <v>#NUM!</v>
      </c>
    </row>
    <row r="1156" spans="1:15">
      <c r="A1156" s="1">
        <f>'ScienceDirect - Initial'!A1159</f>
        <v>0</v>
      </c>
      <c r="B1156" s="1">
        <f>'ScienceDirect - Initial'!B1159</f>
        <v>1992</v>
      </c>
      <c r="C1156" s="1" t="str">
        <f>'ScienceDirect - Initial'!C1159</f>
        <v>Rao, D.S.; Patnaik, L.M.</v>
      </c>
      <c r="D1156" s="1" t="str">
        <f>'ScienceDirect - Initial'!D1159</f>
        <v>Circuit layout through an analogy with neural networks</v>
      </c>
      <c r="E1156" s="1" t="str">
        <f>'ScienceDirect - Initial'!E1159</f>
        <v>Computer-Aided Design</v>
      </c>
      <c r="F1156" s="1">
        <f>'ScienceDirect - Initial'!F1159</f>
        <v>0</v>
      </c>
      <c r="H1156" s="1">
        <v>0</v>
      </c>
      <c r="I1156" s="1">
        <v>0</v>
      </c>
      <c r="J1156" t="b">
        <f t="shared" si="17"/>
        <v>1</v>
      </c>
      <c r="K1156" t="e">
        <f t="array" ref="K1156">INDEX($A$7:$F$3066,SMALL(IF(COUNTIF($L$5,$H$7:$H$3066)*COUNTIF($L$5,$I$7:$I$3066),MATCH(ROW($A$7:$A$3066),ROW($A$7:$A$3066)),""),ROWS($B$1:B1150)),COLUMNS($A$1:B1152))</f>
        <v>#NUM!</v>
      </c>
      <c r="L1156" t="e">
        <f t="array" ref="L1156">INDEX($A$7:$F$3066,SMALL(IF(COUNTIF($L$5,$H$7:$H$3066)*COUNTIF($L$5,$I$7:$I$3066),MATCH(ROW($A$7:$A$3066),ROW($A$7:$A$3066)),""),ROWS($B$1:C1150)),COLUMNS($A$1:C1152))</f>
        <v>#NUM!</v>
      </c>
      <c r="M1156" t="e">
        <f t="array" ref="M1156">INDEX($A$7:$F$3066,SMALL(IF(COUNTIF($L$5,$H$7:$H$3066)*COUNTIF($L$5,$I$7:$I$3066),MATCH(ROW($A$7:$A$3066),ROW($A$7:$A$3066)),""),ROWS($B$1:D1150)),COLUMNS($A$1:D1152))</f>
        <v>#NUM!</v>
      </c>
      <c r="N1156" t="e">
        <f t="array" ref="N1156">INDEX($A$7:$F$3066,SMALL(IF(COUNTIF($L$5,$H$7:$H$3066)*COUNTIF($L$5,$I$7:$I$3066),MATCH(ROW($A$7:$A$3066),ROW($A$7:$A$3066)),""),ROWS($B$1:E1150)),COLUMNS($A$1:E1152))</f>
        <v>#NUM!</v>
      </c>
      <c r="O1156" t="e">
        <f t="array" ref="O1156">INDEX($A$7:$F$3066,SMALL(IF(COUNTIF($L$5,$H$7:$H$3066)*COUNTIF($L$5,$I$7:$I$3066),MATCH(ROW($A$7:$A$3066),ROW($A$7:$A$3066)),""),ROWS($B$1:F1150)),COLUMNS($A$1:F1152))</f>
        <v>#NUM!</v>
      </c>
    </row>
    <row r="1157" spans="1:15">
      <c r="A1157" s="1">
        <f>'ScienceDirect - Initial'!A1160</f>
        <v>0</v>
      </c>
      <c r="B1157" s="1">
        <f>'ScienceDirect - Initial'!B1160</f>
        <v>2017</v>
      </c>
      <c r="C1157" s="1" t="str">
        <f>'ScienceDirect - Initial'!C1160</f>
        <v>Kearney, L.; Hogan, D.; Conlon, P.; Roche, M.; O'Neill, J.P.; O'Sullivan, J.B.</v>
      </c>
      <c r="D1157" s="1" t="str">
        <f>'ScienceDirect - Initial'!D1160</f>
        <v>High-risk cutaneous malignancies and immunosuppression: Challenges for the reconstructive surgeon in the renal transplant population</v>
      </c>
      <c r="E1157" s="1" t="str">
        <f>'ScienceDirect - Initial'!E1160</f>
        <v>Journal of Plastic, Reconstructive &amp; Aesthetic Surgery</v>
      </c>
      <c r="F1157" s="1">
        <f>'ScienceDirect - Initial'!F1160</f>
        <v>0</v>
      </c>
      <c r="H1157" s="1">
        <v>0</v>
      </c>
      <c r="I1157" s="1">
        <v>0</v>
      </c>
      <c r="J1157" t="b">
        <f t="shared" si="17"/>
        <v>1</v>
      </c>
      <c r="K1157" t="e">
        <f t="array" ref="K1157">INDEX($A$7:$F$3066,SMALL(IF(COUNTIF($L$5,$H$7:$H$3066)*COUNTIF($L$5,$I$7:$I$3066),MATCH(ROW($A$7:$A$3066),ROW($A$7:$A$3066)),""),ROWS($B$1:B1151)),COLUMNS($A$1:B1153))</f>
        <v>#NUM!</v>
      </c>
      <c r="L1157" t="e">
        <f t="array" ref="L1157">INDEX($A$7:$F$3066,SMALL(IF(COUNTIF($L$5,$H$7:$H$3066)*COUNTIF($L$5,$I$7:$I$3066),MATCH(ROW($A$7:$A$3066),ROW($A$7:$A$3066)),""),ROWS($B$1:C1151)),COLUMNS($A$1:C1153))</f>
        <v>#NUM!</v>
      </c>
      <c r="M1157" t="e">
        <f t="array" ref="M1157">INDEX($A$7:$F$3066,SMALL(IF(COUNTIF($L$5,$H$7:$H$3066)*COUNTIF($L$5,$I$7:$I$3066),MATCH(ROW($A$7:$A$3066),ROW($A$7:$A$3066)),""),ROWS($B$1:D1151)),COLUMNS($A$1:D1153))</f>
        <v>#NUM!</v>
      </c>
      <c r="N1157" t="e">
        <f t="array" ref="N1157">INDEX($A$7:$F$3066,SMALL(IF(COUNTIF($L$5,$H$7:$H$3066)*COUNTIF($L$5,$I$7:$I$3066),MATCH(ROW($A$7:$A$3066),ROW($A$7:$A$3066)),""),ROWS($B$1:E1151)),COLUMNS($A$1:E1153))</f>
        <v>#NUM!</v>
      </c>
      <c r="O1157" t="e">
        <f t="array" ref="O1157">INDEX($A$7:$F$3066,SMALL(IF(COUNTIF($L$5,$H$7:$H$3066)*COUNTIF($L$5,$I$7:$I$3066),MATCH(ROW($A$7:$A$3066),ROW($A$7:$A$3066)),""),ROWS($B$1:F1151)),COLUMNS($A$1:F1153))</f>
        <v>#NUM!</v>
      </c>
    </row>
    <row r="1158" spans="1:15">
      <c r="A1158" s="1">
        <f>'ScienceDirect - Initial'!A1161</f>
        <v>0</v>
      </c>
      <c r="B1158" s="1">
        <f>'ScienceDirect - Initial'!B1161</f>
        <v>2018</v>
      </c>
      <c r="C1158" s="1" t="str">
        <f>'ScienceDirect - Initial'!C1161</f>
        <v>Orr, C.J.</v>
      </c>
      <c r="D1158" s="1" t="str">
        <f>'ScienceDirect - Initial'!D1161</f>
        <v>Uneconomic Growth</v>
      </c>
      <c r="E1158" s="1" t="str">
        <f>'ScienceDirect - Initial'!E1161</f>
        <v>Encyclopedia of the Anthropocene</v>
      </c>
      <c r="F1158" s="1" t="str">
        <f>'ScienceDirect - Initial'!F1161</f>
        <v>978-0-12-813576-1</v>
      </c>
      <c r="H1158" s="1">
        <v>0</v>
      </c>
      <c r="I1158" s="1">
        <v>0</v>
      </c>
      <c r="J1158" t="b">
        <f t="shared" si="17"/>
        <v>1</v>
      </c>
      <c r="K1158" t="e">
        <f t="array" ref="K1158">INDEX($A$7:$F$3066,SMALL(IF(COUNTIF($L$5,$H$7:$H$3066)*COUNTIF($L$5,$I$7:$I$3066),MATCH(ROW($A$7:$A$3066),ROW($A$7:$A$3066)),""),ROWS($B$1:B1152)),COLUMNS($A$1:B1154))</f>
        <v>#NUM!</v>
      </c>
      <c r="L1158" t="e">
        <f t="array" ref="L1158">INDEX($A$7:$F$3066,SMALL(IF(COUNTIF($L$5,$H$7:$H$3066)*COUNTIF($L$5,$I$7:$I$3066),MATCH(ROW($A$7:$A$3066),ROW($A$7:$A$3066)),""),ROWS($B$1:C1152)),COLUMNS($A$1:C1154))</f>
        <v>#NUM!</v>
      </c>
      <c r="M1158" t="e">
        <f t="array" ref="M1158">INDEX($A$7:$F$3066,SMALL(IF(COUNTIF($L$5,$H$7:$H$3066)*COUNTIF($L$5,$I$7:$I$3066),MATCH(ROW($A$7:$A$3066),ROW($A$7:$A$3066)),""),ROWS($B$1:D1152)),COLUMNS($A$1:D1154))</f>
        <v>#NUM!</v>
      </c>
      <c r="N1158" t="e">
        <f t="array" ref="N1158">INDEX($A$7:$F$3066,SMALL(IF(COUNTIF($L$5,$H$7:$H$3066)*COUNTIF($L$5,$I$7:$I$3066),MATCH(ROW($A$7:$A$3066),ROW($A$7:$A$3066)),""),ROWS($B$1:E1152)),COLUMNS($A$1:E1154))</f>
        <v>#NUM!</v>
      </c>
      <c r="O1158" t="e">
        <f t="array" ref="O1158">INDEX($A$7:$F$3066,SMALL(IF(COUNTIF($L$5,$H$7:$H$3066)*COUNTIF($L$5,$I$7:$I$3066),MATCH(ROW($A$7:$A$3066),ROW($A$7:$A$3066)),""),ROWS($B$1:F1152)),COLUMNS($A$1:F1154))</f>
        <v>#NUM!</v>
      </c>
    </row>
    <row r="1159" spans="1:15">
      <c r="A1159" s="1">
        <f>'ScienceDirect - Initial'!A1162</f>
        <v>0</v>
      </c>
      <c r="B1159" s="1">
        <f>'ScienceDirect - Initial'!B1162</f>
        <v>2019</v>
      </c>
      <c r="C1159" s="1" t="str">
        <f>'ScienceDirect - Initial'!C1162</f>
        <v>Fišer, Cene</v>
      </c>
      <c r="D1159" s="1" t="str">
        <f>'ScienceDirect - Initial'!D1162</f>
        <v>Chapter 90 - Niphargus—A model system for evolution and ecology</v>
      </c>
      <c r="E1159" s="1" t="str">
        <f>'ScienceDirect - Initial'!E1162</f>
        <v>Encyclopedia of Caves (Third Edition)</v>
      </c>
      <c r="F1159" s="1" t="str">
        <f>'ScienceDirect - Initial'!F1162</f>
        <v>978-0-12-814124-3</v>
      </c>
      <c r="H1159" s="1">
        <v>0</v>
      </c>
      <c r="I1159" s="1">
        <v>0</v>
      </c>
      <c r="J1159" t="b">
        <f t="shared" si="17"/>
        <v>1</v>
      </c>
      <c r="K1159" t="e">
        <f t="array" ref="K1159">INDEX($A$7:$F$3066,SMALL(IF(COUNTIF($L$5,$H$7:$H$3066)*COUNTIF($L$5,$I$7:$I$3066),MATCH(ROW($A$7:$A$3066),ROW($A$7:$A$3066)),""),ROWS($B$1:B1153)),COLUMNS($A$1:B1155))</f>
        <v>#NUM!</v>
      </c>
      <c r="L1159" t="e">
        <f t="array" ref="L1159">INDEX($A$7:$F$3066,SMALL(IF(COUNTIF($L$5,$H$7:$H$3066)*COUNTIF($L$5,$I$7:$I$3066),MATCH(ROW($A$7:$A$3066),ROW($A$7:$A$3066)),""),ROWS($B$1:C1153)),COLUMNS($A$1:C1155))</f>
        <v>#NUM!</v>
      </c>
      <c r="M1159" t="e">
        <f t="array" ref="M1159">INDEX($A$7:$F$3066,SMALL(IF(COUNTIF($L$5,$H$7:$H$3066)*COUNTIF($L$5,$I$7:$I$3066),MATCH(ROW($A$7:$A$3066),ROW($A$7:$A$3066)),""),ROWS($B$1:D1153)),COLUMNS($A$1:D1155))</f>
        <v>#NUM!</v>
      </c>
      <c r="N1159" t="e">
        <f t="array" ref="N1159">INDEX($A$7:$F$3066,SMALL(IF(COUNTIF($L$5,$H$7:$H$3066)*COUNTIF($L$5,$I$7:$I$3066),MATCH(ROW($A$7:$A$3066),ROW($A$7:$A$3066)),""),ROWS($B$1:E1153)),COLUMNS($A$1:E1155))</f>
        <v>#NUM!</v>
      </c>
      <c r="O1159" t="e">
        <f t="array" ref="O1159">INDEX($A$7:$F$3066,SMALL(IF(COUNTIF($L$5,$H$7:$H$3066)*COUNTIF($L$5,$I$7:$I$3066),MATCH(ROW($A$7:$A$3066),ROW($A$7:$A$3066)),""),ROWS($B$1:F1153)),COLUMNS($A$1:F1155))</f>
        <v>#NUM!</v>
      </c>
    </row>
    <row r="1160" spans="1:15">
      <c r="A1160" s="1">
        <f>'ScienceDirect - Initial'!A1163</f>
        <v>0</v>
      </c>
      <c r="B1160" s="1">
        <f>'ScienceDirect - Initial'!B1163</f>
        <v>2020</v>
      </c>
      <c r="C1160" s="1" t="str">
        <f>'ScienceDirect - Initial'!C1163</f>
        <v>Sengupta, Saptarshi; Basak, Sanchita; Saikia, Pallabi; Paul, Sayak; Tsalavoutis, Vasilios; Atiah, Frederick; Ravi, Vadlamani; Peters, Alan</v>
      </c>
      <c r="D1160" s="1" t="str">
        <f>'ScienceDirect - Initial'!D1163</f>
        <v>A review of deep learning with special emphasis on architectures, applications and recent trends</v>
      </c>
      <c r="E1160" s="1" t="str">
        <f>'ScienceDirect - Initial'!E1163</f>
        <v>Knowledge-Based Systems</v>
      </c>
      <c r="F1160" s="1">
        <f>'ScienceDirect - Initial'!F1163</f>
        <v>0</v>
      </c>
      <c r="H1160" s="1">
        <v>0</v>
      </c>
      <c r="I1160" s="1">
        <v>0</v>
      </c>
      <c r="J1160" t="b">
        <f t="shared" ref="J1160:J1223" si="18">IF(ISBLANK(I1160),FALSE,IF(EXACT(H1160, I1160),TRUE,FALSE))</f>
        <v>1</v>
      </c>
      <c r="K1160" t="e">
        <f t="array" ref="K1160">INDEX($A$7:$F$3066,SMALL(IF(COUNTIF($L$5,$H$7:$H$3066)*COUNTIF($L$5,$I$7:$I$3066),MATCH(ROW($A$7:$A$3066),ROW($A$7:$A$3066)),""),ROWS($B$1:B1154)),COLUMNS($A$1:B1156))</f>
        <v>#NUM!</v>
      </c>
      <c r="L1160" t="e">
        <f t="array" ref="L1160">INDEX($A$7:$F$3066,SMALL(IF(COUNTIF($L$5,$H$7:$H$3066)*COUNTIF($L$5,$I$7:$I$3066),MATCH(ROW($A$7:$A$3066),ROW($A$7:$A$3066)),""),ROWS($B$1:C1154)),COLUMNS($A$1:C1156))</f>
        <v>#NUM!</v>
      </c>
      <c r="M1160" t="e">
        <f t="array" ref="M1160">INDEX($A$7:$F$3066,SMALL(IF(COUNTIF($L$5,$H$7:$H$3066)*COUNTIF($L$5,$I$7:$I$3066),MATCH(ROW($A$7:$A$3066),ROW($A$7:$A$3066)),""),ROWS($B$1:D1154)),COLUMNS($A$1:D1156))</f>
        <v>#NUM!</v>
      </c>
      <c r="N1160" t="e">
        <f t="array" ref="N1160">INDEX($A$7:$F$3066,SMALL(IF(COUNTIF($L$5,$H$7:$H$3066)*COUNTIF($L$5,$I$7:$I$3066),MATCH(ROW($A$7:$A$3066),ROW($A$7:$A$3066)),""),ROWS($B$1:E1154)),COLUMNS($A$1:E1156))</f>
        <v>#NUM!</v>
      </c>
      <c r="O1160" t="e">
        <f t="array" ref="O1160">INDEX($A$7:$F$3066,SMALL(IF(COUNTIF($L$5,$H$7:$H$3066)*COUNTIF($L$5,$I$7:$I$3066),MATCH(ROW($A$7:$A$3066),ROW($A$7:$A$3066)),""),ROWS($B$1:F1154)),COLUMNS($A$1:F1156))</f>
        <v>#NUM!</v>
      </c>
    </row>
    <row r="1161" spans="1:15">
      <c r="A1161" s="1">
        <f>'ScienceDirect - Initial'!A1164</f>
        <v>0</v>
      </c>
      <c r="B1161" s="1">
        <f>'ScienceDirect - Initial'!B1164</f>
        <v>2007</v>
      </c>
      <c r="C1161" s="1" t="str">
        <f>'ScienceDirect - Initial'!C1164</f>
        <v>Gress, Ronald E.; Komanduri, Krishna V.; Einsele, Hermann; Cooper, Laurence J.N.</v>
      </c>
      <c r="D1161" s="1" t="str">
        <f>'ScienceDirect - Initial'!D1164</f>
        <v>Lymphoid Reconstruction and Vaccines</v>
      </c>
      <c r="E1161" s="1" t="str">
        <f>'ScienceDirect - Initial'!E1164</f>
        <v>Hematopoietic Stem Cell Transplantation 2007 Education Supplement</v>
      </c>
      <c r="F1161" s="1">
        <f>'ScienceDirect - Initial'!F1164</f>
        <v>0</v>
      </c>
      <c r="H1161" s="1">
        <v>0</v>
      </c>
      <c r="I1161" s="1">
        <v>0</v>
      </c>
      <c r="J1161" t="b">
        <f t="shared" si="18"/>
        <v>1</v>
      </c>
      <c r="K1161" t="e">
        <f t="array" ref="K1161">INDEX($A$7:$F$3066,SMALL(IF(COUNTIF($L$5,$H$7:$H$3066)*COUNTIF($L$5,$I$7:$I$3066),MATCH(ROW($A$7:$A$3066),ROW($A$7:$A$3066)),""),ROWS($B$1:B1155)),COLUMNS($A$1:B1157))</f>
        <v>#NUM!</v>
      </c>
      <c r="L1161" t="e">
        <f t="array" ref="L1161">INDEX($A$7:$F$3066,SMALL(IF(COUNTIF($L$5,$H$7:$H$3066)*COUNTIF($L$5,$I$7:$I$3066),MATCH(ROW($A$7:$A$3066),ROW($A$7:$A$3066)),""),ROWS($B$1:C1155)),COLUMNS($A$1:C1157))</f>
        <v>#NUM!</v>
      </c>
      <c r="M1161" t="e">
        <f t="array" ref="M1161">INDEX($A$7:$F$3066,SMALL(IF(COUNTIF($L$5,$H$7:$H$3066)*COUNTIF($L$5,$I$7:$I$3066),MATCH(ROW($A$7:$A$3066),ROW($A$7:$A$3066)),""),ROWS($B$1:D1155)),COLUMNS($A$1:D1157))</f>
        <v>#NUM!</v>
      </c>
      <c r="N1161" t="e">
        <f t="array" ref="N1161">INDEX($A$7:$F$3066,SMALL(IF(COUNTIF($L$5,$H$7:$H$3066)*COUNTIF($L$5,$I$7:$I$3066),MATCH(ROW($A$7:$A$3066),ROW($A$7:$A$3066)),""),ROWS($B$1:E1155)),COLUMNS($A$1:E1157))</f>
        <v>#NUM!</v>
      </c>
      <c r="O1161" t="e">
        <f t="array" ref="O1161">INDEX($A$7:$F$3066,SMALL(IF(COUNTIF($L$5,$H$7:$H$3066)*COUNTIF($L$5,$I$7:$I$3066),MATCH(ROW($A$7:$A$3066),ROW($A$7:$A$3066)),""),ROWS($B$1:F1155)),COLUMNS($A$1:F1157))</f>
        <v>#NUM!</v>
      </c>
    </row>
    <row r="1162" spans="1:15">
      <c r="A1162" s="1">
        <f>'ScienceDirect - Initial'!A1165</f>
        <v>0</v>
      </c>
      <c r="B1162" s="1">
        <f>'ScienceDirect - Initial'!B1165</f>
        <v>2017</v>
      </c>
      <c r="C1162" s="1" t="str">
        <f>'ScienceDirect - Initial'!C1165</f>
        <v>Burri, Christian; Blum, Johannes</v>
      </c>
      <c r="D1162" s="1" t="str">
        <f>'ScienceDirect - Initial'!D1165</f>
        <v>110 - Human African Trypanosomiasis</v>
      </c>
      <c r="E1162" s="1" t="str">
        <f>'ScienceDirect - Initial'!E1165</f>
        <v>Infectious Diseases (Fourth Edition)</v>
      </c>
      <c r="F1162" s="1" t="str">
        <f>'ScienceDirect - Initial'!F1165</f>
        <v>978-0-7020-6285-8</v>
      </c>
      <c r="H1162" s="1">
        <v>0</v>
      </c>
      <c r="I1162" s="1">
        <v>0</v>
      </c>
      <c r="J1162" t="b">
        <f t="shared" si="18"/>
        <v>1</v>
      </c>
      <c r="K1162" t="e">
        <f t="array" ref="K1162">INDEX($A$7:$F$3066,SMALL(IF(COUNTIF($L$5,$H$7:$H$3066)*COUNTIF($L$5,$I$7:$I$3066),MATCH(ROW($A$7:$A$3066),ROW($A$7:$A$3066)),""),ROWS($B$1:B1156)),COLUMNS($A$1:B1158))</f>
        <v>#NUM!</v>
      </c>
      <c r="L1162" t="e">
        <f t="array" ref="L1162">INDEX($A$7:$F$3066,SMALL(IF(COUNTIF($L$5,$H$7:$H$3066)*COUNTIF($L$5,$I$7:$I$3066),MATCH(ROW($A$7:$A$3066),ROW($A$7:$A$3066)),""),ROWS($B$1:C1156)),COLUMNS($A$1:C1158))</f>
        <v>#NUM!</v>
      </c>
      <c r="M1162" t="e">
        <f t="array" ref="M1162">INDEX($A$7:$F$3066,SMALL(IF(COUNTIF($L$5,$H$7:$H$3066)*COUNTIF($L$5,$I$7:$I$3066),MATCH(ROW($A$7:$A$3066),ROW($A$7:$A$3066)),""),ROWS($B$1:D1156)),COLUMNS($A$1:D1158))</f>
        <v>#NUM!</v>
      </c>
      <c r="N1162" t="e">
        <f t="array" ref="N1162">INDEX($A$7:$F$3066,SMALL(IF(COUNTIF($L$5,$H$7:$H$3066)*COUNTIF($L$5,$I$7:$I$3066),MATCH(ROW($A$7:$A$3066),ROW($A$7:$A$3066)),""),ROWS($B$1:E1156)),COLUMNS($A$1:E1158))</f>
        <v>#NUM!</v>
      </c>
      <c r="O1162" t="e">
        <f t="array" ref="O1162">INDEX($A$7:$F$3066,SMALL(IF(COUNTIF($L$5,$H$7:$H$3066)*COUNTIF($L$5,$I$7:$I$3066),MATCH(ROW($A$7:$A$3066),ROW($A$7:$A$3066)),""),ROWS($B$1:F1156)),COLUMNS($A$1:F1158))</f>
        <v>#NUM!</v>
      </c>
    </row>
    <row r="1163" spans="1:15">
      <c r="A1163" s="1">
        <f>'ScienceDirect - Initial'!A1166</f>
        <v>0</v>
      </c>
      <c r="B1163" s="1">
        <f>'ScienceDirect - Initial'!B1166</f>
        <v>2001</v>
      </c>
      <c r="C1163" s="1" t="str">
        <f>'ScienceDirect - Initial'!C1166</f>
        <v>Arévalo-Herrera, Myriam; Herrera, Sócrates</v>
      </c>
      <c r="D1163" s="1" t="str">
        <f>'ScienceDirect - Initial'!D1166</f>
        <v>Plasmodium vivax malaria vaccine development</v>
      </c>
      <c r="E1163" s="1" t="str">
        <f>'ScienceDirect - Initial'!E1166</f>
        <v>Molecular Basis for Peptide Based Vaccines</v>
      </c>
      <c r="F1163" s="1">
        <f>'ScienceDirect - Initial'!F1166</f>
        <v>0</v>
      </c>
      <c r="H1163" s="1">
        <v>0</v>
      </c>
      <c r="I1163" s="1">
        <v>0</v>
      </c>
      <c r="J1163" t="b">
        <f t="shared" si="18"/>
        <v>1</v>
      </c>
      <c r="K1163" t="e">
        <f t="array" ref="K1163">INDEX($A$7:$F$3066,SMALL(IF(COUNTIF($L$5,$H$7:$H$3066)*COUNTIF($L$5,$I$7:$I$3066),MATCH(ROW($A$7:$A$3066),ROW($A$7:$A$3066)),""),ROWS($B$1:B1157)),COLUMNS($A$1:B1159))</f>
        <v>#NUM!</v>
      </c>
      <c r="L1163" t="e">
        <f t="array" ref="L1163">INDEX($A$7:$F$3066,SMALL(IF(COUNTIF($L$5,$H$7:$H$3066)*COUNTIF($L$5,$I$7:$I$3066),MATCH(ROW($A$7:$A$3066),ROW($A$7:$A$3066)),""),ROWS($B$1:C1157)),COLUMNS($A$1:C1159))</f>
        <v>#NUM!</v>
      </c>
      <c r="M1163" t="e">
        <f t="array" ref="M1163">INDEX($A$7:$F$3066,SMALL(IF(COUNTIF($L$5,$H$7:$H$3066)*COUNTIF($L$5,$I$7:$I$3066),MATCH(ROW($A$7:$A$3066),ROW($A$7:$A$3066)),""),ROWS($B$1:D1157)),COLUMNS($A$1:D1159))</f>
        <v>#NUM!</v>
      </c>
      <c r="N1163" t="e">
        <f t="array" ref="N1163">INDEX($A$7:$F$3066,SMALL(IF(COUNTIF($L$5,$H$7:$H$3066)*COUNTIF($L$5,$I$7:$I$3066),MATCH(ROW($A$7:$A$3066),ROW($A$7:$A$3066)),""),ROWS($B$1:E1157)),COLUMNS($A$1:E1159))</f>
        <v>#NUM!</v>
      </c>
      <c r="O1163" t="e">
        <f t="array" ref="O1163">INDEX($A$7:$F$3066,SMALL(IF(COUNTIF($L$5,$H$7:$H$3066)*COUNTIF($L$5,$I$7:$I$3066),MATCH(ROW($A$7:$A$3066),ROW($A$7:$A$3066)),""),ROWS($B$1:F1157)),COLUMNS($A$1:F1159))</f>
        <v>#NUM!</v>
      </c>
    </row>
    <row r="1164" spans="1:15">
      <c r="A1164" s="1">
        <f>'ScienceDirect - Initial'!A1167</f>
        <v>0</v>
      </c>
      <c r="B1164" s="1">
        <f>'ScienceDirect - Initial'!B1167</f>
        <v>2004</v>
      </c>
      <c r="C1164" s="1" t="str">
        <f>'ScienceDirect - Initial'!C1167</f>
        <v>Nandrino, Jean-Louis; Dodin, Vincent; Martin, Pascaline; Henniaux, Maurice</v>
      </c>
      <c r="D1164" s="1" t="str">
        <f>'ScienceDirect - Initial'!D1167</f>
        <v>Emotional information processing in first and recurrent major depressive episodes</v>
      </c>
      <c r="E1164" s="1" t="str">
        <f>'ScienceDirect - Initial'!E1167</f>
        <v>Journal of Psychiatric Research</v>
      </c>
      <c r="F1164" s="1">
        <f>'ScienceDirect - Initial'!F1167</f>
        <v>0</v>
      </c>
      <c r="H1164" s="1">
        <v>0</v>
      </c>
      <c r="I1164" s="1">
        <v>0</v>
      </c>
      <c r="J1164" t="b">
        <f t="shared" si="18"/>
        <v>1</v>
      </c>
      <c r="K1164" t="e">
        <f t="array" ref="K1164">INDEX($A$7:$F$3066,SMALL(IF(COUNTIF($L$5,$H$7:$H$3066)*COUNTIF($L$5,$I$7:$I$3066),MATCH(ROW($A$7:$A$3066),ROW($A$7:$A$3066)),""),ROWS($B$1:B1158)),COLUMNS($A$1:B1160))</f>
        <v>#NUM!</v>
      </c>
      <c r="L1164" t="e">
        <f t="array" ref="L1164">INDEX($A$7:$F$3066,SMALL(IF(COUNTIF($L$5,$H$7:$H$3066)*COUNTIF($L$5,$I$7:$I$3066),MATCH(ROW($A$7:$A$3066),ROW($A$7:$A$3066)),""),ROWS($B$1:C1158)),COLUMNS($A$1:C1160))</f>
        <v>#NUM!</v>
      </c>
      <c r="M1164" t="e">
        <f t="array" ref="M1164">INDEX($A$7:$F$3066,SMALL(IF(COUNTIF($L$5,$H$7:$H$3066)*COUNTIF($L$5,$I$7:$I$3066),MATCH(ROW($A$7:$A$3066),ROW($A$7:$A$3066)),""),ROWS($B$1:D1158)),COLUMNS($A$1:D1160))</f>
        <v>#NUM!</v>
      </c>
      <c r="N1164" t="e">
        <f t="array" ref="N1164">INDEX($A$7:$F$3066,SMALL(IF(COUNTIF($L$5,$H$7:$H$3066)*COUNTIF($L$5,$I$7:$I$3066),MATCH(ROW($A$7:$A$3066),ROW($A$7:$A$3066)),""),ROWS($B$1:E1158)),COLUMNS($A$1:E1160))</f>
        <v>#NUM!</v>
      </c>
      <c r="O1164" t="e">
        <f t="array" ref="O1164">INDEX($A$7:$F$3066,SMALL(IF(COUNTIF($L$5,$H$7:$H$3066)*COUNTIF($L$5,$I$7:$I$3066),MATCH(ROW($A$7:$A$3066),ROW($A$7:$A$3066)),""),ROWS($B$1:F1158)),COLUMNS($A$1:F1160))</f>
        <v>#NUM!</v>
      </c>
    </row>
    <row r="1165" spans="1:15">
      <c r="A1165" s="1">
        <f>'ScienceDirect - Initial'!A1168</f>
        <v>0</v>
      </c>
      <c r="B1165" s="1">
        <f>'ScienceDirect - Initial'!B1168</f>
        <v>2018</v>
      </c>
      <c r="C1165" s="1" t="str">
        <f>'ScienceDirect - Initial'!C1168</f>
        <v>Ferrante, Oscar; Patacca, Alessia; Di Caro, Valeria; Della Libera, Chiara; Santandrea, Elisa; Chelazzi, Leonardo</v>
      </c>
      <c r="D1165" s="1" t="str">
        <f>'ScienceDirect - Initial'!D1168</f>
        <v>Altering spatial priority maps via statistical learning of target selection and distractor filtering</v>
      </c>
      <c r="E1165" s="1" t="str">
        <f>'ScienceDirect - Initial'!E1168</f>
        <v>The Unconscious Guidance of Attention</v>
      </c>
      <c r="F1165" s="1">
        <f>'ScienceDirect - Initial'!F1168</f>
        <v>0</v>
      </c>
      <c r="H1165" s="1">
        <v>0</v>
      </c>
      <c r="I1165" s="1">
        <v>0</v>
      </c>
      <c r="J1165" t="b">
        <f t="shared" si="18"/>
        <v>1</v>
      </c>
      <c r="K1165" t="e">
        <f t="array" ref="K1165">INDEX($A$7:$F$3066,SMALL(IF(COUNTIF($L$5,$H$7:$H$3066)*COUNTIF($L$5,$I$7:$I$3066),MATCH(ROW($A$7:$A$3066),ROW($A$7:$A$3066)),""),ROWS($B$1:B1159)),COLUMNS($A$1:B1161))</f>
        <v>#NUM!</v>
      </c>
      <c r="L1165" t="e">
        <f t="array" ref="L1165">INDEX($A$7:$F$3066,SMALL(IF(COUNTIF($L$5,$H$7:$H$3066)*COUNTIF($L$5,$I$7:$I$3066),MATCH(ROW($A$7:$A$3066),ROW($A$7:$A$3066)),""),ROWS($B$1:C1159)),COLUMNS($A$1:C1161))</f>
        <v>#NUM!</v>
      </c>
      <c r="M1165" t="e">
        <f t="array" ref="M1165">INDEX($A$7:$F$3066,SMALL(IF(COUNTIF($L$5,$H$7:$H$3066)*COUNTIF($L$5,$I$7:$I$3066),MATCH(ROW($A$7:$A$3066),ROW($A$7:$A$3066)),""),ROWS($B$1:D1159)),COLUMNS($A$1:D1161))</f>
        <v>#NUM!</v>
      </c>
      <c r="N1165" t="e">
        <f t="array" ref="N1165">INDEX($A$7:$F$3066,SMALL(IF(COUNTIF($L$5,$H$7:$H$3066)*COUNTIF($L$5,$I$7:$I$3066),MATCH(ROW($A$7:$A$3066),ROW($A$7:$A$3066)),""),ROWS($B$1:E1159)),COLUMNS($A$1:E1161))</f>
        <v>#NUM!</v>
      </c>
      <c r="O1165" t="e">
        <f t="array" ref="O1165">INDEX($A$7:$F$3066,SMALL(IF(COUNTIF($L$5,$H$7:$H$3066)*COUNTIF($L$5,$I$7:$I$3066),MATCH(ROW($A$7:$A$3066),ROW($A$7:$A$3066)),""),ROWS($B$1:F1159)),COLUMNS($A$1:F1161))</f>
        <v>#NUM!</v>
      </c>
    </row>
    <row r="1166" spans="1:15">
      <c r="A1166" s="1">
        <f>'ScienceDirect - Initial'!A1169</f>
        <v>0</v>
      </c>
      <c r="B1166" s="1">
        <f>'ScienceDirect - Initial'!B1169</f>
        <v>1971</v>
      </c>
      <c r="C1166" s="1" t="str">
        <f>'ScienceDirect - Initial'!C1169</f>
        <v>Mathews, A.</v>
      </c>
      <c r="D1166" s="1" t="str">
        <f>'ScienceDirect - Initial'!D1169</f>
        <v>Behaviour therapy: Edited by C.M. Franks and J.P. Brady, Vol. 1, No. 1. March, 1970. Academic Press</v>
      </c>
      <c r="E1166" s="1" t="str">
        <f>'ScienceDirect - Initial'!E1169</f>
        <v>Behaviour Research and Therapy</v>
      </c>
      <c r="F1166" s="1">
        <f>'ScienceDirect - Initial'!F1169</f>
        <v>0</v>
      </c>
      <c r="H1166" s="1">
        <v>0</v>
      </c>
      <c r="I1166" s="1">
        <v>0</v>
      </c>
      <c r="J1166" t="b">
        <f t="shared" si="18"/>
        <v>1</v>
      </c>
      <c r="K1166" t="e">
        <f t="array" ref="K1166">INDEX($A$7:$F$3066,SMALL(IF(COUNTIF($L$5,$H$7:$H$3066)*COUNTIF($L$5,$I$7:$I$3066),MATCH(ROW($A$7:$A$3066),ROW($A$7:$A$3066)),""),ROWS($B$1:B1160)),COLUMNS($A$1:B1162))</f>
        <v>#NUM!</v>
      </c>
      <c r="L1166" t="e">
        <f t="array" ref="L1166">INDEX($A$7:$F$3066,SMALL(IF(COUNTIF($L$5,$H$7:$H$3066)*COUNTIF($L$5,$I$7:$I$3066),MATCH(ROW($A$7:$A$3066),ROW($A$7:$A$3066)),""),ROWS($B$1:C1160)),COLUMNS($A$1:C1162))</f>
        <v>#NUM!</v>
      </c>
      <c r="M1166" t="e">
        <f t="array" ref="M1166">INDEX($A$7:$F$3066,SMALL(IF(COUNTIF($L$5,$H$7:$H$3066)*COUNTIF($L$5,$I$7:$I$3066),MATCH(ROW($A$7:$A$3066),ROW($A$7:$A$3066)),""),ROWS($B$1:D1160)),COLUMNS($A$1:D1162))</f>
        <v>#NUM!</v>
      </c>
      <c r="N1166" t="e">
        <f t="array" ref="N1166">INDEX($A$7:$F$3066,SMALL(IF(COUNTIF($L$5,$H$7:$H$3066)*COUNTIF($L$5,$I$7:$I$3066),MATCH(ROW($A$7:$A$3066),ROW($A$7:$A$3066)),""),ROWS($B$1:E1160)),COLUMNS($A$1:E1162))</f>
        <v>#NUM!</v>
      </c>
      <c r="O1166" t="e">
        <f t="array" ref="O1166">INDEX($A$7:$F$3066,SMALL(IF(COUNTIF($L$5,$H$7:$H$3066)*COUNTIF($L$5,$I$7:$I$3066),MATCH(ROW($A$7:$A$3066),ROW($A$7:$A$3066)),""),ROWS($B$1:F1160)),COLUMNS($A$1:F1162))</f>
        <v>#NUM!</v>
      </c>
    </row>
    <row r="1167" spans="1:15">
      <c r="A1167" s="1">
        <f>'ScienceDirect - Initial'!A1170</f>
        <v>0</v>
      </c>
      <c r="B1167" s="1">
        <f>'ScienceDirect - Initial'!B1170</f>
        <v>2004</v>
      </c>
      <c r="C1167" s="1" t="str">
        <f>'ScienceDirect - Initial'!C1170</f>
        <v>Ford, Roger A</v>
      </c>
      <c r="D1167" s="1" t="str">
        <f>'ScienceDirect - Initial'!D1170</f>
        <v>Semi-finished thermoplastic composites-realising their potential</v>
      </c>
      <c r="E1167" s="1" t="str">
        <f>'ScienceDirect - Initial'!E1170</f>
        <v>Materials &amp; Design</v>
      </c>
      <c r="F1167" s="1">
        <f>'ScienceDirect - Initial'!F1170</f>
        <v>0</v>
      </c>
      <c r="H1167" s="1">
        <v>0</v>
      </c>
      <c r="I1167" s="1">
        <v>0</v>
      </c>
      <c r="J1167" t="b">
        <f t="shared" si="18"/>
        <v>1</v>
      </c>
      <c r="K1167" t="e">
        <f t="array" ref="K1167">INDEX($A$7:$F$3066,SMALL(IF(COUNTIF($L$5,$H$7:$H$3066)*COUNTIF($L$5,$I$7:$I$3066),MATCH(ROW($A$7:$A$3066),ROW($A$7:$A$3066)),""),ROWS($B$1:B1161)),COLUMNS($A$1:B1163))</f>
        <v>#NUM!</v>
      </c>
      <c r="L1167" t="e">
        <f t="array" ref="L1167">INDEX($A$7:$F$3066,SMALL(IF(COUNTIF($L$5,$H$7:$H$3066)*COUNTIF($L$5,$I$7:$I$3066),MATCH(ROW($A$7:$A$3066),ROW($A$7:$A$3066)),""),ROWS($B$1:C1161)),COLUMNS($A$1:C1163))</f>
        <v>#NUM!</v>
      </c>
      <c r="M1167" t="e">
        <f t="array" ref="M1167">INDEX($A$7:$F$3066,SMALL(IF(COUNTIF($L$5,$H$7:$H$3066)*COUNTIF($L$5,$I$7:$I$3066),MATCH(ROW($A$7:$A$3066),ROW($A$7:$A$3066)),""),ROWS($B$1:D1161)),COLUMNS($A$1:D1163))</f>
        <v>#NUM!</v>
      </c>
      <c r="N1167" t="e">
        <f t="array" ref="N1167">INDEX($A$7:$F$3066,SMALL(IF(COUNTIF($L$5,$H$7:$H$3066)*COUNTIF($L$5,$I$7:$I$3066),MATCH(ROW($A$7:$A$3066),ROW($A$7:$A$3066)),""),ROWS($B$1:E1161)),COLUMNS($A$1:E1163))</f>
        <v>#NUM!</v>
      </c>
      <c r="O1167" t="e">
        <f t="array" ref="O1167">INDEX($A$7:$F$3066,SMALL(IF(COUNTIF($L$5,$H$7:$H$3066)*COUNTIF($L$5,$I$7:$I$3066),MATCH(ROW($A$7:$A$3066),ROW($A$7:$A$3066)),""),ROWS($B$1:F1161)),COLUMNS($A$1:F1163))</f>
        <v>#NUM!</v>
      </c>
    </row>
    <row r="1168" spans="1:15">
      <c r="A1168" s="1">
        <f>'ScienceDirect - Initial'!A1171</f>
        <v>0</v>
      </c>
      <c r="B1168" s="1">
        <f>'ScienceDirect - Initial'!B1171</f>
        <v>2007</v>
      </c>
      <c r="C1168" s="1" t="str">
        <f>'ScienceDirect - Initial'!C1171</f>
        <v>Shankaran, Seetha; Lester, Barry M.; Das, Abhik; Bauer, Charles R.; Bada, Henrietta S.; Lagasse, Linda; Higgins, Rosemary</v>
      </c>
      <c r="D1168" s="1" t="str">
        <f>'ScienceDirect - Initial'!D1171</f>
        <v>Impact of maternal substance use during pregnancy on childhood outcome</v>
      </c>
      <c r="E1168" s="1" t="str">
        <f>'ScienceDirect - Initial'!E1171</f>
        <v>Drug Abuse in Pregnancy and Effects on the Newborn</v>
      </c>
      <c r="F1168" s="1">
        <f>'ScienceDirect - Initial'!F1171</f>
        <v>0</v>
      </c>
      <c r="H1168" s="1">
        <v>0</v>
      </c>
      <c r="I1168" s="1">
        <v>0</v>
      </c>
      <c r="J1168" t="b">
        <f t="shared" si="18"/>
        <v>1</v>
      </c>
      <c r="K1168" t="e">
        <f t="array" ref="K1168">INDEX($A$7:$F$3066,SMALL(IF(COUNTIF($L$5,$H$7:$H$3066)*COUNTIF($L$5,$I$7:$I$3066),MATCH(ROW($A$7:$A$3066),ROW($A$7:$A$3066)),""),ROWS($B$1:B1162)),COLUMNS($A$1:B1164))</f>
        <v>#NUM!</v>
      </c>
      <c r="L1168" t="e">
        <f t="array" ref="L1168">INDEX($A$7:$F$3066,SMALL(IF(COUNTIF($L$5,$H$7:$H$3066)*COUNTIF($L$5,$I$7:$I$3066),MATCH(ROW($A$7:$A$3066),ROW($A$7:$A$3066)),""),ROWS($B$1:C1162)),COLUMNS($A$1:C1164))</f>
        <v>#NUM!</v>
      </c>
      <c r="M1168" t="e">
        <f t="array" ref="M1168">INDEX($A$7:$F$3066,SMALL(IF(COUNTIF($L$5,$H$7:$H$3066)*COUNTIF($L$5,$I$7:$I$3066),MATCH(ROW($A$7:$A$3066),ROW($A$7:$A$3066)),""),ROWS($B$1:D1162)),COLUMNS($A$1:D1164))</f>
        <v>#NUM!</v>
      </c>
      <c r="N1168" t="e">
        <f t="array" ref="N1168">INDEX($A$7:$F$3066,SMALL(IF(COUNTIF($L$5,$H$7:$H$3066)*COUNTIF($L$5,$I$7:$I$3066),MATCH(ROW($A$7:$A$3066),ROW($A$7:$A$3066)),""),ROWS($B$1:E1162)),COLUMNS($A$1:E1164))</f>
        <v>#NUM!</v>
      </c>
      <c r="O1168" t="e">
        <f t="array" ref="O1168">INDEX($A$7:$F$3066,SMALL(IF(COUNTIF($L$5,$H$7:$H$3066)*COUNTIF($L$5,$I$7:$I$3066),MATCH(ROW($A$7:$A$3066),ROW($A$7:$A$3066)),""),ROWS($B$1:F1162)),COLUMNS($A$1:F1164))</f>
        <v>#NUM!</v>
      </c>
    </row>
    <row r="1169" spans="1:15">
      <c r="A1169" s="1">
        <f>'ScienceDirect - Initial'!A1172</f>
        <v>0</v>
      </c>
      <c r="B1169" s="1">
        <f>'ScienceDirect - Initial'!B1172</f>
        <v>1993</v>
      </c>
      <c r="C1169" s="1" t="str">
        <f>'ScienceDirect - Initial'!C1172</f>
        <v>McCreadie, Robin G.</v>
      </c>
      <c r="D1169" s="1" t="str">
        <f>'ScienceDirect - Initial'!D1172</f>
        <v>CHAPTER 10 - INDICATIONS FOR ANTIPSYCHOTIC DRUGS</v>
      </c>
      <c r="E1169" s="1" t="str">
        <f>'ScienceDirect - Initial'!E1172</f>
        <v>Antipsychotic Drugs and their Side-Effects</v>
      </c>
      <c r="F1169" s="1">
        <f>'ScienceDirect - Initial'!F1172</f>
        <v>19356617</v>
      </c>
      <c r="H1169" s="1">
        <v>0</v>
      </c>
      <c r="I1169" s="1">
        <v>0</v>
      </c>
      <c r="J1169" t="b">
        <f t="shared" si="18"/>
        <v>1</v>
      </c>
      <c r="K1169" t="e">
        <f t="array" ref="K1169">INDEX($A$7:$F$3066,SMALL(IF(COUNTIF($L$5,$H$7:$H$3066)*COUNTIF($L$5,$I$7:$I$3066),MATCH(ROW($A$7:$A$3066),ROW($A$7:$A$3066)),""),ROWS($B$1:B1163)),COLUMNS($A$1:B1165))</f>
        <v>#NUM!</v>
      </c>
      <c r="L1169" t="e">
        <f t="array" ref="L1169">INDEX($A$7:$F$3066,SMALL(IF(COUNTIF($L$5,$H$7:$H$3066)*COUNTIF($L$5,$I$7:$I$3066),MATCH(ROW($A$7:$A$3066),ROW($A$7:$A$3066)),""),ROWS($B$1:C1163)),COLUMNS($A$1:C1165))</f>
        <v>#NUM!</v>
      </c>
      <c r="M1169" t="e">
        <f t="array" ref="M1169">INDEX($A$7:$F$3066,SMALL(IF(COUNTIF($L$5,$H$7:$H$3066)*COUNTIF($L$5,$I$7:$I$3066),MATCH(ROW($A$7:$A$3066),ROW($A$7:$A$3066)),""),ROWS($B$1:D1163)),COLUMNS($A$1:D1165))</f>
        <v>#NUM!</v>
      </c>
      <c r="N1169" t="e">
        <f t="array" ref="N1169">INDEX($A$7:$F$3066,SMALL(IF(COUNTIF($L$5,$H$7:$H$3066)*COUNTIF($L$5,$I$7:$I$3066),MATCH(ROW($A$7:$A$3066),ROW($A$7:$A$3066)),""),ROWS($B$1:E1163)),COLUMNS($A$1:E1165))</f>
        <v>#NUM!</v>
      </c>
      <c r="O1169" t="e">
        <f t="array" ref="O1169">INDEX($A$7:$F$3066,SMALL(IF(COUNTIF($L$5,$H$7:$H$3066)*COUNTIF($L$5,$I$7:$I$3066),MATCH(ROW($A$7:$A$3066),ROW($A$7:$A$3066)),""),ROWS($B$1:F1163)),COLUMNS($A$1:F1165))</f>
        <v>#NUM!</v>
      </c>
    </row>
    <row r="1170" spans="1:15">
      <c r="A1170" s="1">
        <f>'ScienceDirect - Initial'!A1173</f>
        <v>0</v>
      </c>
      <c r="B1170" s="1">
        <f>'ScienceDirect - Initial'!B1173</f>
        <v>2012</v>
      </c>
      <c r="C1170" s="1" t="str">
        <f>'ScienceDirect - Initial'!C1173</f>
        <v>Cirillo, Patricia Carvalho; Passos, Roberta Benitez Freitas; Bevilaqua, Mario Cesar do Nascimento; López, Jose Ramón Rodriguez Arras; Nardi, Antônio Egidio</v>
      </c>
      <c r="D1170" s="1" t="str">
        <f>'ScienceDirect - Initial'!D1173</f>
        <v>Bipolar Disorder and Premenstrual Syndrome or Premenstrual Dysphoric Disorder Comorbidity: A Systematic Review</v>
      </c>
      <c r="E1170" s="1" t="str">
        <f>'ScienceDirect - Initial'!E1173</f>
        <v>Revista Brasileira de Psiquiatria</v>
      </c>
      <c r="F1170" s="1">
        <f>'ScienceDirect - Initial'!F1173</f>
        <v>0</v>
      </c>
      <c r="H1170" s="1">
        <v>0</v>
      </c>
      <c r="I1170" s="1">
        <v>0</v>
      </c>
      <c r="J1170" t="b">
        <f t="shared" si="18"/>
        <v>1</v>
      </c>
      <c r="K1170" t="e">
        <f t="array" ref="K1170">INDEX($A$7:$F$3066,SMALL(IF(COUNTIF($L$5,$H$7:$H$3066)*COUNTIF($L$5,$I$7:$I$3066),MATCH(ROW($A$7:$A$3066),ROW($A$7:$A$3066)),""),ROWS($B$1:B1164)),COLUMNS($A$1:B1166))</f>
        <v>#NUM!</v>
      </c>
      <c r="L1170" t="e">
        <f t="array" ref="L1170">INDEX($A$7:$F$3066,SMALL(IF(COUNTIF($L$5,$H$7:$H$3066)*COUNTIF($L$5,$I$7:$I$3066),MATCH(ROW($A$7:$A$3066),ROW($A$7:$A$3066)),""),ROWS($B$1:C1164)),COLUMNS($A$1:C1166))</f>
        <v>#NUM!</v>
      </c>
      <c r="M1170" t="e">
        <f t="array" ref="M1170">INDEX($A$7:$F$3066,SMALL(IF(COUNTIF($L$5,$H$7:$H$3066)*COUNTIF($L$5,$I$7:$I$3066),MATCH(ROW($A$7:$A$3066),ROW($A$7:$A$3066)),""),ROWS($B$1:D1164)),COLUMNS($A$1:D1166))</f>
        <v>#NUM!</v>
      </c>
      <c r="N1170" t="e">
        <f t="array" ref="N1170">INDEX($A$7:$F$3066,SMALL(IF(COUNTIF($L$5,$H$7:$H$3066)*COUNTIF($L$5,$I$7:$I$3066),MATCH(ROW($A$7:$A$3066),ROW($A$7:$A$3066)),""),ROWS($B$1:E1164)),COLUMNS($A$1:E1166))</f>
        <v>#NUM!</v>
      </c>
      <c r="O1170" t="e">
        <f t="array" ref="O1170">INDEX($A$7:$F$3066,SMALL(IF(COUNTIF($L$5,$H$7:$H$3066)*COUNTIF($L$5,$I$7:$I$3066),MATCH(ROW($A$7:$A$3066),ROW($A$7:$A$3066)),""),ROWS($B$1:F1164)),COLUMNS($A$1:F1166))</f>
        <v>#NUM!</v>
      </c>
    </row>
    <row r="1171" spans="1:15">
      <c r="A1171" s="1">
        <f>'ScienceDirect - Initial'!A1174</f>
        <v>0</v>
      </c>
      <c r="B1171" s="1">
        <f>'ScienceDirect - Initial'!B1174</f>
        <v>2018</v>
      </c>
      <c r="C1171" s="1" t="str">
        <f>'ScienceDirect - Initial'!C1174</f>
        <v>Leach, John</v>
      </c>
      <c r="D1171" s="1" t="str">
        <f>'ScienceDirect - Initial'!D1174</f>
        <v>‘Give-up-itis’ revisited: Neuropathology of extremis</v>
      </c>
      <c r="E1171" s="1" t="str">
        <f>'ScienceDirect - Initial'!E1174</f>
        <v>Medical Hypotheses</v>
      </c>
      <c r="F1171" s="1">
        <f>'ScienceDirect - Initial'!F1174</f>
        <v>0</v>
      </c>
      <c r="H1171" s="1">
        <v>0</v>
      </c>
      <c r="I1171" s="1">
        <v>0</v>
      </c>
      <c r="J1171" t="b">
        <f t="shared" si="18"/>
        <v>1</v>
      </c>
      <c r="K1171" t="e">
        <f t="array" ref="K1171">INDEX($A$7:$F$3066,SMALL(IF(COUNTIF($L$5,$H$7:$H$3066)*COUNTIF($L$5,$I$7:$I$3066),MATCH(ROW($A$7:$A$3066),ROW($A$7:$A$3066)),""),ROWS($B$1:B1165)),COLUMNS($A$1:B1167))</f>
        <v>#NUM!</v>
      </c>
      <c r="L1171" t="e">
        <f t="array" ref="L1171">INDEX($A$7:$F$3066,SMALL(IF(COUNTIF($L$5,$H$7:$H$3066)*COUNTIF($L$5,$I$7:$I$3066),MATCH(ROW($A$7:$A$3066),ROW($A$7:$A$3066)),""),ROWS($B$1:C1165)),COLUMNS($A$1:C1167))</f>
        <v>#NUM!</v>
      </c>
      <c r="M1171" t="e">
        <f t="array" ref="M1171">INDEX($A$7:$F$3066,SMALL(IF(COUNTIF($L$5,$H$7:$H$3066)*COUNTIF($L$5,$I$7:$I$3066),MATCH(ROW($A$7:$A$3066),ROW($A$7:$A$3066)),""),ROWS($B$1:D1165)),COLUMNS($A$1:D1167))</f>
        <v>#NUM!</v>
      </c>
      <c r="N1171" t="e">
        <f t="array" ref="N1171">INDEX($A$7:$F$3066,SMALL(IF(COUNTIF($L$5,$H$7:$H$3066)*COUNTIF($L$5,$I$7:$I$3066),MATCH(ROW($A$7:$A$3066),ROW($A$7:$A$3066)),""),ROWS($B$1:E1165)),COLUMNS($A$1:E1167))</f>
        <v>#NUM!</v>
      </c>
      <c r="O1171" t="e">
        <f t="array" ref="O1171">INDEX($A$7:$F$3066,SMALL(IF(COUNTIF($L$5,$H$7:$H$3066)*COUNTIF($L$5,$I$7:$I$3066),MATCH(ROW($A$7:$A$3066),ROW($A$7:$A$3066)),""),ROWS($B$1:F1165)),COLUMNS($A$1:F1167))</f>
        <v>#NUM!</v>
      </c>
    </row>
    <row r="1172" spans="1:15">
      <c r="A1172" s="1">
        <f>'ScienceDirect - Initial'!A1175</f>
        <v>0</v>
      </c>
      <c r="B1172" s="1">
        <f>'ScienceDirect - Initial'!B1175</f>
        <v>2003</v>
      </c>
      <c r="C1172" s="1" t="str">
        <f>'ScienceDirect - Initial'!C1175</f>
        <v>Rijal, S.; Chappuis, F.; Singh, R.; Bovier, P.A.; Acharya, P.; Karki, B.M.S.; Das, M.L.; Desjeux, P.; Loutan, L.; Koirala, S.</v>
      </c>
      <c r="D1172" s="1" t="str">
        <f>'ScienceDirect - Initial'!D1175</f>
        <v>Treatment of visceral leishmaniasis in south-eastern Nepal: decreasing efficacy of sodium stibogluconate and need for a policy to limit further decline</v>
      </c>
      <c r="E1172" s="1" t="str">
        <f>'ScienceDirect - Initial'!E1175</f>
        <v>Transactions of the Royal Society of Tropical Medicine and Hygiene</v>
      </c>
      <c r="F1172" s="1">
        <f>'ScienceDirect - Initial'!F1175</f>
        <v>0</v>
      </c>
      <c r="H1172" s="1">
        <v>0</v>
      </c>
      <c r="I1172" s="1">
        <v>0</v>
      </c>
      <c r="J1172" t="b">
        <f t="shared" si="18"/>
        <v>1</v>
      </c>
      <c r="K1172" t="e">
        <f t="array" ref="K1172">INDEX($A$7:$F$3066,SMALL(IF(COUNTIF($L$5,$H$7:$H$3066)*COUNTIF($L$5,$I$7:$I$3066),MATCH(ROW($A$7:$A$3066),ROW($A$7:$A$3066)),""),ROWS($B$1:B1166)),COLUMNS($A$1:B1168))</f>
        <v>#NUM!</v>
      </c>
      <c r="L1172" t="e">
        <f t="array" ref="L1172">INDEX($A$7:$F$3066,SMALL(IF(COUNTIF($L$5,$H$7:$H$3066)*COUNTIF($L$5,$I$7:$I$3066),MATCH(ROW($A$7:$A$3066),ROW($A$7:$A$3066)),""),ROWS($B$1:C1166)),COLUMNS($A$1:C1168))</f>
        <v>#NUM!</v>
      </c>
      <c r="M1172" t="e">
        <f t="array" ref="M1172">INDEX($A$7:$F$3066,SMALL(IF(COUNTIF($L$5,$H$7:$H$3066)*COUNTIF($L$5,$I$7:$I$3066),MATCH(ROW($A$7:$A$3066),ROW($A$7:$A$3066)),""),ROWS($B$1:D1166)),COLUMNS($A$1:D1168))</f>
        <v>#NUM!</v>
      </c>
      <c r="N1172" t="e">
        <f t="array" ref="N1172">INDEX($A$7:$F$3066,SMALL(IF(COUNTIF($L$5,$H$7:$H$3066)*COUNTIF($L$5,$I$7:$I$3066),MATCH(ROW($A$7:$A$3066),ROW($A$7:$A$3066)),""),ROWS($B$1:E1166)),COLUMNS($A$1:E1168))</f>
        <v>#NUM!</v>
      </c>
      <c r="O1172" t="e">
        <f t="array" ref="O1172">INDEX($A$7:$F$3066,SMALL(IF(COUNTIF($L$5,$H$7:$H$3066)*COUNTIF($L$5,$I$7:$I$3066),MATCH(ROW($A$7:$A$3066),ROW($A$7:$A$3066)),""),ROWS($B$1:F1166)),COLUMNS($A$1:F1168))</f>
        <v>#NUM!</v>
      </c>
    </row>
    <row r="1173" spans="1:15">
      <c r="A1173" s="1">
        <f>'ScienceDirect - Initial'!A1176</f>
        <v>0</v>
      </c>
      <c r="B1173" s="1">
        <f>'ScienceDirect - Initial'!B1176</f>
        <v>2019</v>
      </c>
      <c r="C1173" s="1" t="str">
        <f>'ScienceDirect - Initial'!C1176</f>
        <v>Diez-Olivan, Alberto; Del Ser, Javier; Galar, Diego; Sierra, Basilio</v>
      </c>
      <c r="D1173" s="1" t="str">
        <f>'ScienceDirect - Initial'!D1176</f>
        <v>Data fusion and machine learning for industrial prognosis: Trends and perspectives towards Industry 4.0</v>
      </c>
      <c r="E1173" s="1" t="str">
        <f>'ScienceDirect - Initial'!E1176</f>
        <v>Information Fusion</v>
      </c>
      <c r="F1173" s="1">
        <f>'ScienceDirect - Initial'!F1176</f>
        <v>0</v>
      </c>
      <c r="H1173" s="1">
        <v>0</v>
      </c>
      <c r="I1173" s="1">
        <v>0</v>
      </c>
      <c r="J1173" t="b">
        <f t="shared" si="18"/>
        <v>1</v>
      </c>
      <c r="K1173" t="e">
        <f t="array" ref="K1173">INDEX($A$7:$F$3066,SMALL(IF(COUNTIF($L$5,$H$7:$H$3066)*COUNTIF($L$5,$I$7:$I$3066),MATCH(ROW($A$7:$A$3066),ROW($A$7:$A$3066)),""),ROWS($B$1:B1167)),COLUMNS($A$1:B1169))</f>
        <v>#NUM!</v>
      </c>
      <c r="L1173" t="e">
        <f t="array" ref="L1173">INDEX($A$7:$F$3066,SMALL(IF(COUNTIF($L$5,$H$7:$H$3066)*COUNTIF($L$5,$I$7:$I$3066),MATCH(ROW($A$7:$A$3066),ROW($A$7:$A$3066)),""),ROWS($B$1:C1167)),COLUMNS($A$1:C1169))</f>
        <v>#NUM!</v>
      </c>
      <c r="M1173" t="e">
        <f t="array" ref="M1173">INDEX($A$7:$F$3066,SMALL(IF(COUNTIF($L$5,$H$7:$H$3066)*COUNTIF($L$5,$I$7:$I$3066),MATCH(ROW($A$7:$A$3066),ROW($A$7:$A$3066)),""),ROWS($B$1:D1167)),COLUMNS($A$1:D1169))</f>
        <v>#NUM!</v>
      </c>
      <c r="N1173" t="e">
        <f t="array" ref="N1173">INDEX($A$7:$F$3066,SMALL(IF(COUNTIF($L$5,$H$7:$H$3066)*COUNTIF($L$5,$I$7:$I$3066),MATCH(ROW($A$7:$A$3066),ROW($A$7:$A$3066)),""),ROWS($B$1:E1167)),COLUMNS($A$1:E1169))</f>
        <v>#NUM!</v>
      </c>
      <c r="O1173" t="e">
        <f t="array" ref="O1173">INDEX($A$7:$F$3066,SMALL(IF(COUNTIF($L$5,$H$7:$H$3066)*COUNTIF($L$5,$I$7:$I$3066),MATCH(ROW($A$7:$A$3066),ROW($A$7:$A$3066)),""),ROWS($B$1:F1167)),COLUMNS($A$1:F1169))</f>
        <v>#NUM!</v>
      </c>
    </row>
    <row r="1174" spans="1:15">
      <c r="A1174" s="1">
        <f>'ScienceDirect - Initial'!A1177</f>
        <v>0</v>
      </c>
      <c r="B1174" s="1">
        <f>'ScienceDirect - Initial'!B1177</f>
        <v>2011</v>
      </c>
      <c r="C1174" s="1" t="str">
        <f>'ScienceDirect - Initial'!C1177</f>
        <v>Carey, Timothy A.</v>
      </c>
      <c r="D1174" s="1" t="str">
        <f>'ScienceDirect - Initial'!D1177</f>
        <v>Exposure and reorganization: The what and how of effective psychotherapy</v>
      </c>
      <c r="E1174" s="1" t="str">
        <f>'ScienceDirect - Initial'!E1177</f>
        <v>Transdiagnostic and Transtheoretical Approaches</v>
      </c>
      <c r="F1174" s="1">
        <f>'ScienceDirect - Initial'!F1177</f>
        <v>0</v>
      </c>
      <c r="H1174" s="1">
        <v>0</v>
      </c>
      <c r="I1174" s="1">
        <v>0</v>
      </c>
      <c r="J1174" t="b">
        <f t="shared" si="18"/>
        <v>1</v>
      </c>
      <c r="K1174" t="e">
        <f t="array" ref="K1174">INDEX($A$7:$F$3066,SMALL(IF(COUNTIF($L$5,$H$7:$H$3066)*COUNTIF($L$5,$I$7:$I$3066),MATCH(ROW($A$7:$A$3066),ROW($A$7:$A$3066)),""),ROWS($B$1:B1168)),COLUMNS($A$1:B1170))</f>
        <v>#NUM!</v>
      </c>
      <c r="L1174" t="e">
        <f t="array" ref="L1174">INDEX($A$7:$F$3066,SMALL(IF(COUNTIF($L$5,$H$7:$H$3066)*COUNTIF($L$5,$I$7:$I$3066),MATCH(ROW($A$7:$A$3066),ROW($A$7:$A$3066)),""),ROWS($B$1:C1168)),COLUMNS($A$1:C1170))</f>
        <v>#NUM!</v>
      </c>
      <c r="M1174" t="e">
        <f t="array" ref="M1174">INDEX($A$7:$F$3066,SMALL(IF(COUNTIF($L$5,$H$7:$H$3066)*COUNTIF($L$5,$I$7:$I$3066),MATCH(ROW($A$7:$A$3066),ROW($A$7:$A$3066)),""),ROWS($B$1:D1168)),COLUMNS($A$1:D1170))</f>
        <v>#NUM!</v>
      </c>
      <c r="N1174" t="e">
        <f t="array" ref="N1174">INDEX($A$7:$F$3066,SMALL(IF(COUNTIF($L$5,$H$7:$H$3066)*COUNTIF($L$5,$I$7:$I$3066),MATCH(ROW($A$7:$A$3066),ROW($A$7:$A$3066)),""),ROWS($B$1:E1168)),COLUMNS($A$1:E1170))</f>
        <v>#NUM!</v>
      </c>
      <c r="O1174" t="e">
        <f t="array" ref="O1174">INDEX($A$7:$F$3066,SMALL(IF(COUNTIF($L$5,$H$7:$H$3066)*COUNTIF($L$5,$I$7:$I$3066),MATCH(ROW($A$7:$A$3066),ROW($A$7:$A$3066)),""),ROWS($B$1:F1168)),COLUMNS($A$1:F1170))</f>
        <v>#NUM!</v>
      </c>
    </row>
    <row r="1175" spans="1:15">
      <c r="A1175" s="1">
        <f>'ScienceDirect - Initial'!A1178</f>
        <v>0</v>
      </c>
      <c r="B1175" s="1">
        <f>'ScienceDirect - Initial'!B1178</f>
        <v>2003</v>
      </c>
      <c r="C1175" s="1" t="str">
        <f>'ScienceDirect - Initial'!C1178</f>
        <v>Sorrentino, Richard M; Smithson, Michael; Hodson, Gordon; Roney, Christopher J.R; Marie Walker, A</v>
      </c>
      <c r="D1175" s="1" t="str">
        <f>'ScienceDirect - Initial'!D1178</f>
        <v>The theory of uncertainty orientation: a mathematical reformulation</v>
      </c>
      <c r="E1175" s="1" t="str">
        <f>'ScienceDirect - Initial'!E1178</f>
        <v>Journal of Mathematical Psychology</v>
      </c>
      <c r="F1175" s="1">
        <f>'ScienceDirect - Initial'!F1178</f>
        <v>0</v>
      </c>
      <c r="H1175" s="1">
        <v>0</v>
      </c>
      <c r="I1175" s="1">
        <v>0</v>
      </c>
      <c r="J1175" t="b">
        <f t="shared" si="18"/>
        <v>1</v>
      </c>
      <c r="K1175" t="e">
        <f t="array" ref="K1175">INDEX($A$7:$F$3066,SMALL(IF(COUNTIF($L$5,$H$7:$H$3066)*COUNTIF($L$5,$I$7:$I$3066),MATCH(ROW($A$7:$A$3066),ROW($A$7:$A$3066)),""),ROWS($B$1:B1169)),COLUMNS($A$1:B1171))</f>
        <v>#NUM!</v>
      </c>
      <c r="L1175" t="e">
        <f t="array" ref="L1175">INDEX($A$7:$F$3066,SMALL(IF(COUNTIF($L$5,$H$7:$H$3066)*COUNTIF($L$5,$I$7:$I$3066),MATCH(ROW($A$7:$A$3066),ROW($A$7:$A$3066)),""),ROWS($B$1:C1169)),COLUMNS($A$1:C1171))</f>
        <v>#NUM!</v>
      </c>
      <c r="M1175" t="e">
        <f t="array" ref="M1175">INDEX($A$7:$F$3066,SMALL(IF(COUNTIF($L$5,$H$7:$H$3066)*COUNTIF($L$5,$I$7:$I$3066),MATCH(ROW($A$7:$A$3066),ROW($A$7:$A$3066)),""),ROWS($B$1:D1169)),COLUMNS($A$1:D1171))</f>
        <v>#NUM!</v>
      </c>
      <c r="N1175" t="e">
        <f t="array" ref="N1175">INDEX($A$7:$F$3066,SMALL(IF(COUNTIF($L$5,$H$7:$H$3066)*COUNTIF($L$5,$I$7:$I$3066),MATCH(ROW($A$7:$A$3066),ROW($A$7:$A$3066)),""),ROWS($B$1:E1169)),COLUMNS($A$1:E1171))</f>
        <v>#NUM!</v>
      </c>
      <c r="O1175" t="e">
        <f t="array" ref="O1175">INDEX($A$7:$F$3066,SMALL(IF(COUNTIF($L$5,$H$7:$H$3066)*COUNTIF($L$5,$I$7:$I$3066),MATCH(ROW($A$7:$A$3066),ROW($A$7:$A$3066)),""),ROWS($B$1:F1169)),COLUMNS($A$1:F1171))</f>
        <v>#NUM!</v>
      </c>
    </row>
    <row r="1176" spans="1:15">
      <c r="A1176" s="1">
        <f>'ScienceDirect - Initial'!A1179</f>
        <v>0</v>
      </c>
      <c r="B1176" s="1">
        <f>'ScienceDirect - Initial'!B1179</f>
        <v>2013</v>
      </c>
      <c r="C1176" s="1" t="str">
        <f>'ScienceDirect - Initial'!C1179</f>
        <v>Hilker, Frank M.; Liz, Eduardo</v>
      </c>
      <c r="D1176" s="1" t="str">
        <f>'ScienceDirect - Initial'!D1179</f>
        <v>Harvesting, census timing and “hidden” hydra effects</v>
      </c>
      <c r="E1176" s="1" t="str">
        <f>'ScienceDirect - Initial'!E1179</f>
        <v>Special Issue on the occasion of Horst Malchow's 60th birthday</v>
      </c>
      <c r="F1176" s="1">
        <f>'ScienceDirect - Initial'!F1179</f>
        <v>0</v>
      </c>
      <c r="H1176" s="1">
        <v>0</v>
      </c>
      <c r="I1176" s="1">
        <v>0</v>
      </c>
      <c r="J1176" t="b">
        <f t="shared" si="18"/>
        <v>1</v>
      </c>
      <c r="K1176" t="e">
        <f t="array" ref="K1176">INDEX($A$7:$F$3066,SMALL(IF(COUNTIF($L$5,$H$7:$H$3066)*COUNTIF($L$5,$I$7:$I$3066),MATCH(ROW($A$7:$A$3066),ROW($A$7:$A$3066)),""),ROWS($B$1:B1170)),COLUMNS($A$1:B1172))</f>
        <v>#NUM!</v>
      </c>
      <c r="L1176" t="e">
        <f t="array" ref="L1176">INDEX($A$7:$F$3066,SMALL(IF(COUNTIF($L$5,$H$7:$H$3066)*COUNTIF($L$5,$I$7:$I$3066),MATCH(ROW($A$7:$A$3066),ROW($A$7:$A$3066)),""),ROWS($B$1:C1170)),COLUMNS($A$1:C1172))</f>
        <v>#NUM!</v>
      </c>
      <c r="M1176" t="e">
        <f t="array" ref="M1176">INDEX($A$7:$F$3066,SMALL(IF(COUNTIF($L$5,$H$7:$H$3066)*COUNTIF($L$5,$I$7:$I$3066),MATCH(ROW($A$7:$A$3066),ROW($A$7:$A$3066)),""),ROWS($B$1:D1170)),COLUMNS($A$1:D1172))</f>
        <v>#NUM!</v>
      </c>
      <c r="N1176" t="e">
        <f t="array" ref="N1176">INDEX($A$7:$F$3066,SMALL(IF(COUNTIF($L$5,$H$7:$H$3066)*COUNTIF($L$5,$I$7:$I$3066),MATCH(ROW($A$7:$A$3066),ROW($A$7:$A$3066)),""),ROWS($B$1:E1170)),COLUMNS($A$1:E1172))</f>
        <v>#NUM!</v>
      </c>
      <c r="O1176" t="e">
        <f t="array" ref="O1176">INDEX($A$7:$F$3066,SMALL(IF(COUNTIF($L$5,$H$7:$H$3066)*COUNTIF($L$5,$I$7:$I$3066),MATCH(ROW($A$7:$A$3066),ROW($A$7:$A$3066)),""),ROWS($B$1:F1170)),COLUMNS($A$1:F1172))</f>
        <v>#NUM!</v>
      </c>
    </row>
    <row r="1177" spans="1:15">
      <c r="A1177" s="1">
        <f>'ScienceDirect - Initial'!A1180</f>
        <v>0</v>
      </c>
      <c r="B1177" s="1">
        <f>'ScienceDirect - Initial'!B1180</f>
        <v>2016</v>
      </c>
      <c r="C1177" s="1" t="str">
        <f>'ScienceDirect - Initial'!C1180</f>
        <v>Laurino, A.; Raimondi, L.</v>
      </c>
      <c r="D1177" s="1" t="str">
        <f>'ScienceDirect - Initial'!D1180</f>
        <v>Chapter 21 - 3-Iodothyronamine, a New Chapter in Thyroid Story: Implications in Learning Processes</v>
      </c>
      <c r="E1177" s="1" t="str">
        <f>'ScienceDirect - Initial'!E1180</f>
        <v>Trace Amines and Neurological Disorders</v>
      </c>
      <c r="F1177" s="1" t="str">
        <f>'ScienceDirect - Initial'!F1180</f>
        <v>978-0-12-803603-7</v>
      </c>
      <c r="H1177" s="1">
        <v>0</v>
      </c>
      <c r="I1177" s="1">
        <v>0</v>
      </c>
      <c r="J1177" t="b">
        <f t="shared" si="18"/>
        <v>1</v>
      </c>
      <c r="K1177" t="e">
        <f t="array" ref="K1177">INDEX($A$7:$F$3066,SMALL(IF(COUNTIF($L$5,$H$7:$H$3066)*COUNTIF($L$5,$I$7:$I$3066),MATCH(ROW($A$7:$A$3066),ROW($A$7:$A$3066)),""),ROWS($B$1:B1171)),COLUMNS($A$1:B1173))</f>
        <v>#NUM!</v>
      </c>
      <c r="L1177" t="e">
        <f t="array" ref="L1177">INDEX($A$7:$F$3066,SMALL(IF(COUNTIF($L$5,$H$7:$H$3066)*COUNTIF($L$5,$I$7:$I$3066),MATCH(ROW($A$7:$A$3066),ROW($A$7:$A$3066)),""),ROWS($B$1:C1171)),COLUMNS($A$1:C1173))</f>
        <v>#NUM!</v>
      </c>
      <c r="M1177" t="e">
        <f t="array" ref="M1177">INDEX($A$7:$F$3066,SMALL(IF(COUNTIF($L$5,$H$7:$H$3066)*COUNTIF($L$5,$I$7:$I$3066),MATCH(ROW($A$7:$A$3066),ROW($A$7:$A$3066)),""),ROWS($B$1:D1171)),COLUMNS($A$1:D1173))</f>
        <v>#NUM!</v>
      </c>
      <c r="N1177" t="e">
        <f t="array" ref="N1177">INDEX($A$7:$F$3066,SMALL(IF(COUNTIF($L$5,$H$7:$H$3066)*COUNTIF($L$5,$I$7:$I$3066),MATCH(ROW($A$7:$A$3066),ROW($A$7:$A$3066)),""),ROWS($B$1:E1171)),COLUMNS($A$1:E1173))</f>
        <v>#NUM!</v>
      </c>
      <c r="O1177" t="e">
        <f t="array" ref="O1177">INDEX($A$7:$F$3066,SMALL(IF(COUNTIF($L$5,$H$7:$H$3066)*COUNTIF($L$5,$I$7:$I$3066),MATCH(ROW($A$7:$A$3066),ROW($A$7:$A$3066)),""),ROWS($B$1:F1171)),COLUMNS($A$1:F1173))</f>
        <v>#NUM!</v>
      </c>
    </row>
    <row r="1178" spans="1:15">
      <c r="A1178" s="1">
        <f>'ScienceDirect - Initial'!A1181</f>
        <v>0</v>
      </c>
      <c r="B1178" s="1">
        <f>'ScienceDirect - Initial'!B1181</f>
        <v>1983</v>
      </c>
      <c r="C1178" s="1" t="str">
        <f>'ScienceDirect - Initial'!C1181</f>
        <v>RAPPORT, MARK D.</v>
      </c>
      <c r="D1178" s="1" t="str">
        <f>'ScienceDirect - Initial'!D1181</f>
        <v>Attention Deficit Disorder with Hyperactivity: Critical Treatment Parameters and Their Application in Applied Outcome Research</v>
      </c>
      <c r="E1178" s="1" t="str">
        <f>'ScienceDirect - Initial'!E1181</f>
        <v>Progress in Behavior Modification</v>
      </c>
      <c r="F1178" s="1" t="str">
        <f>'ScienceDirect - Initial'!F1181</f>
        <v>0099-037X</v>
      </c>
      <c r="H1178" s="1">
        <v>0</v>
      </c>
      <c r="I1178" s="1">
        <v>0</v>
      </c>
      <c r="J1178" t="b">
        <f t="shared" si="18"/>
        <v>1</v>
      </c>
      <c r="K1178" t="e">
        <f t="array" ref="K1178">INDEX($A$7:$F$3066,SMALL(IF(COUNTIF($L$5,$H$7:$H$3066)*COUNTIF($L$5,$I$7:$I$3066),MATCH(ROW($A$7:$A$3066),ROW($A$7:$A$3066)),""),ROWS($B$1:B1172)),COLUMNS($A$1:B1174))</f>
        <v>#NUM!</v>
      </c>
      <c r="L1178" t="e">
        <f t="array" ref="L1178">INDEX($A$7:$F$3066,SMALL(IF(COUNTIF($L$5,$H$7:$H$3066)*COUNTIF($L$5,$I$7:$I$3066),MATCH(ROW($A$7:$A$3066),ROW($A$7:$A$3066)),""),ROWS($B$1:C1172)),COLUMNS($A$1:C1174))</f>
        <v>#NUM!</v>
      </c>
      <c r="M1178" t="e">
        <f t="array" ref="M1178">INDEX($A$7:$F$3066,SMALL(IF(COUNTIF($L$5,$H$7:$H$3066)*COUNTIF($L$5,$I$7:$I$3066),MATCH(ROW($A$7:$A$3066),ROW($A$7:$A$3066)),""),ROWS($B$1:D1172)),COLUMNS($A$1:D1174))</f>
        <v>#NUM!</v>
      </c>
      <c r="N1178" t="e">
        <f t="array" ref="N1178">INDEX($A$7:$F$3066,SMALL(IF(COUNTIF($L$5,$H$7:$H$3066)*COUNTIF($L$5,$I$7:$I$3066),MATCH(ROW($A$7:$A$3066),ROW($A$7:$A$3066)),""),ROWS($B$1:E1172)),COLUMNS($A$1:E1174))</f>
        <v>#NUM!</v>
      </c>
      <c r="O1178" t="e">
        <f t="array" ref="O1178">INDEX($A$7:$F$3066,SMALL(IF(COUNTIF($L$5,$H$7:$H$3066)*COUNTIF($L$5,$I$7:$I$3066),MATCH(ROW($A$7:$A$3066),ROW($A$7:$A$3066)),""),ROWS($B$1:F1172)),COLUMNS($A$1:F1174))</f>
        <v>#NUM!</v>
      </c>
    </row>
    <row r="1179" spans="1:15">
      <c r="A1179" s="1">
        <f>'ScienceDirect - Initial'!A1182</f>
        <v>0</v>
      </c>
      <c r="B1179" s="1">
        <f>'ScienceDirect - Initial'!B1182</f>
        <v>2009</v>
      </c>
      <c r="C1179" s="1" t="str">
        <f>'ScienceDirect - Initial'!C1182</f>
        <v>Yancey, Antronette K.</v>
      </c>
      <c r="D1179" s="1" t="str">
        <f>'ScienceDirect - Initial'!D1182</f>
        <v>The meta-volition model: Organizational leadership is the key ingredient in getting society moving, literally!</v>
      </c>
      <c r="E1179" s="1" t="str">
        <f>'ScienceDirect - Initial'!E1182</f>
        <v>Preventive Medicine</v>
      </c>
      <c r="F1179" s="1">
        <f>'ScienceDirect - Initial'!F1182</f>
        <v>0</v>
      </c>
      <c r="H1179" s="1">
        <v>0</v>
      </c>
      <c r="I1179" s="1">
        <v>0</v>
      </c>
      <c r="J1179" t="b">
        <f t="shared" si="18"/>
        <v>1</v>
      </c>
      <c r="K1179" t="e">
        <f t="array" ref="K1179">INDEX($A$7:$F$3066,SMALL(IF(COUNTIF($L$5,$H$7:$H$3066)*COUNTIF($L$5,$I$7:$I$3066),MATCH(ROW($A$7:$A$3066),ROW($A$7:$A$3066)),""),ROWS($B$1:B1173)),COLUMNS($A$1:B1175))</f>
        <v>#NUM!</v>
      </c>
      <c r="L1179" t="e">
        <f t="array" ref="L1179">INDEX($A$7:$F$3066,SMALL(IF(COUNTIF($L$5,$H$7:$H$3066)*COUNTIF($L$5,$I$7:$I$3066),MATCH(ROW($A$7:$A$3066),ROW($A$7:$A$3066)),""),ROWS($B$1:C1173)),COLUMNS($A$1:C1175))</f>
        <v>#NUM!</v>
      </c>
      <c r="M1179" t="e">
        <f t="array" ref="M1179">INDEX($A$7:$F$3066,SMALL(IF(COUNTIF($L$5,$H$7:$H$3066)*COUNTIF($L$5,$I$7:$I$3066),MATCH(ROW($A$7:$A$3066),ROW($A$7:$A$3066)),""),ROWS($B$1:D1173)),COLUMNS($A$1:D1175))</f>
        <v>#NUM!</v>
      </c>
      <c r="N1179" t="e">
        <f t="array" ref="N1179">INDEX($A$7:$F$3066,SMALL(IF(COUNTIF($L$5,$H$7:$H$3066)*COUNTIF($L$5,$I$7:$I$3066),MATCH(ROW($A$7:$A$3066),ROW($A$7:$A$3066)),""),ROWS($B$1:E1173)),COLUMNS($A$1:E1175))</f>
        <v>#NUM!</v>
      </c>
      <c r="O1179" t="e">
        <f t="array" ref="O1179">INDEX($A$7:$F$3066,SMALL(IF(COUNTIF($L$5,$H$7:$H$3066)*COUNTIF($L$5,$I$7:$I$3066),MATCH(ROW($A$7:$A$3066),ROW($A$7:$A$3066)),""),ROWS($B$1:F1173)),COLUMNS($A$1:F1175))</f>
        <v>#NUM!</v>
      </c>
    </row>
    <row r="1180" spans="1:15">
      <c r="A1180" s="1">
        <f>'ScienceDirect - Initial'!A1183</f>
        <v>0</v>
      </c>
      <c r="B1180" s="1">
        <f>'ScienceDirect - Initial'!B1183</f>
        <v>2006</v>
      </c>
      <c r="C1180" s="1" t="str">
        <f>'ScienceDirect - Initial'!C1183</f>
        <v>Roeder, Peter L.; Taylor, William P.; Rweyemamu, Mark M.</v>
      </c>
      <c r="D1180" s="1" t="str">
        <f>'ScienceDirect - Initial'!D1183</f>
        <v>6 - Rinderpest in the twentieth and twenty-first centuries</v>
      </c>
      <c r="E1180" s="1" t="str">
        <f>'ScienceDirect - Initial'!E1183</f>
        <v>Rinderpest and Peste des Petits Ruminants</v>
      </c>
      <c r="F1180" s="1">
        <f>'ScienceDirect - Initial'!F1183</f>
        <v>15724271</v>
      </c>
      <c r="H1180" s="1">
        <v>0</v>
      </c>
      <c r="I1180" s="1">
        <v>0</v>
      </c>
      <c r="J1180" t="b">
        <f t="shared" si="18"/>
        <v>1</v>
      </c>
      <c r="K1180" t="e">
        <f t="array" ref="K1180">INDEX($A$7:$F$3066,SMALL(IF(COUNTIF($L$5,$H$7:$H$3066)*COUNTIF($L$5,$I$7:$I$3066),MATCH(ROW($A$7:$A$3066),ROW($A$7:$A$3066)),""),ROWS($B$1:B1174)),COLUMNS($A$1:B1176))</f>
        <v>#NUM!</v>
      </c>
      <c r="L1180" t="e">
        <f t="array" ref="L1180">INDEX($A$7:$F$3066,SMALL(IF(COUNTIF($L$5,$H$7:$H$3066)*COUNTIF($L$5,$I$7:$I$3066),MATCH(ROW($A$7:$A$3066),ROW($A$7:$A$3066)),""),ROWS($B$1:C1174)),COLUMNS($A$1:C1176))</f>
        <v>#NUM!</v>
      </c>
      <c r="M1180" t="e">
        <f t="array" ref="M1180">INDEX($A$7:$F$3066,SMALL(IF(COUNTIF($L$5,$H$7:$H$3066)*COUNTIF($L$5,$I$7:$I$3066),MATCH(ROW($A$7:$A$3066),ROW($A$7:$A$3066)),""),ROWS($B$1:D1174)),COLUMNS($A$1:D1176))</f>
        <v>#NUM!</v>
      </c>
      <c r="N1180" t="e">
        <f t="array" ref="N1180">INDEX($A$7:$F$3066,SMALL(IF(COUNTIF($L$5,$H$7:$H$3066)*COUNTIF($L$5,$I$7:$I$3066),MATCH(ROW($A$7:$A$3066),ROW($A$7:$A$3066)),""),ROWS($B$1:E1174)),COLUMNS($A$1:E1176))</f>
        <v>#NUM!</v>
      </c>
      <c r="O1180" t="e">
        <f t="array" ref="O1180">INDEX($A$7:$F$3066,SMALL(IF(COUNTIF($L$5,$H$7:$H$3066)*COUNTIF($L$5,$I$7:$I$3066),MATCH(ROW($A$7:$A$3066),ROW($A$7:$A$3066)),""),ROWS($B$1:F1174)),COLUMNS($A$1:F1176))</f>
        <v>#NUM!</v>
      </c>
    </row>
    <row r="1181" spans="1:15">
      <c r="A1181" s="1">
        <f>'ScienceDirect - Initial'!A1184</f>
        <v>0</v>
      </c>
      <c r="B1181" s="1">
        <f>'ScienceDirect - Initial'!B1184</f>
        <v>2018</v>
      </c>
      <c r="C1181" s="1" t="str">
        <f>'ScienceDirect - Initial'!C1184</f>
        <v>Hundessa, Samuel; Williams, Gail; Li, Shanshan; Liu, De Li; Cao, Wei; Ren, Hongyan; Guo, Jinpeng; Gasparrini, Antonio; Ebi, Kristie; Zhang, Wenyi; Guo, Yuming</v>
      </c>
      <c r="D1181" s="1" t="str">
        <f>'ScienceDirect - Initial'!D1184</f>
        <v>Projecting potential spatial and temporal changes in the distribution of Plasmodium vivax and Plasmodium falciparum malaria in China with climate change</v>
      </c>
      <c r="E1181" s="1" t="str">
        <f>'ScienceDirect - Initial'!E1184</f>
        <v>Science of The Total Environment</v>
      </c>
      <c r="F1181" s="1">
        <f>'ScienceDirect - Initial'!F1184</f>
        <v>0</v>
      </c>
      <c r="H1181" s="1">
        <v>0</v>
      </c>
      <c r="I1181" s="1">
        <v>0</v>
      </c>
      <c r="J1181" t="b">
        <f t="shared" si="18"/>
        <v>1</v>
      </c>
      <c r="K1181" t="e">
        <f t="array" ref="K1181">INDEX($A$7:$F$3066,SMALL(IF(COUNTIF($L$5,$H$7:$H$3066)*COUNTIF($L$5,$I$7:$I$3066),MATCH(ROW($A$7:$A$3066),ROW($A$7:$A$3066)),""),ROWS($B$1:B1175)),COLUMNS($A$1:B1177))</f>
        <v>#NUM!</v>
      </c>
      <c r="L1181" t="e">
        <f t="array" ref="L1181">INDEX($A$7:$F$3066,SMALL(IF(COUNTIF($L$5,$H$7:$H$3066)*COUNTIF($L$5,$I$7:$I$3066),MATCH(ROW($A$7:$A$3066),ROW($A$7:$A$3066)),""),ROWS($B$1:C1175)),COLUMNS($A$1:C1177))</f>
        <v>#NUM!</v>
      </c>
      <c r="M1181" t="e">
        <f t="array" ref="M1181">INDEX($A$7:$F$3066,SMALL(IF(COUNTIF($L$5,$H$7:$H$3066)*COUNTIF($L$5,$I$7:$I$3066),MATCH(ROW($A$7:$A$3066),ROW($A$7:$A$3066)),""),ROWS($B$1:D1175)),COLUMNS($A$1:D1177))</f>
        <v>#NUM!</v>
      </c>
      <c r="N1181" t="e">
        <f t="array" ref="N1181">INDEX($A$7:$F$3066,SMALL(IF(COUNTIF($L$5,$H$7:$H$3066)*COUNTIF($L$5,$I$7:$I$3066),MATCH(ROW($A$7:$A$3066),ROW($A$7:$A$3066)),""),ROWS($B$1:E1175)),COLUMNS($A$1:E1177))</f>
        <v>#NUM!</v>
      </c>
      <c r="O1181" t="e">
        <f t="array" ref="O1181">INDEX($A$7:$F$3066,SMALL(IF(COUNTIF($L$5,$H$7:$H$3066)*COUNTIF($L$5,$I$7:$I$3066),MATCH(ROW($A$7:$A$3066),ROW($A$7:$A$3066)),""),ROWS($B$1:F1175)),COLUMNS($A$1:F1177))</f>
        <v>#NUM!</v>
      </c>
    </row>
    <row r="1182" spans="1:15">
      <c r="A1182" s="1">
        <f>'ScienceDirect - Initial'!A1185</f>
        <v>0</v>
      </c>
      <c r="B1182" s="1">
        <f>'ScienceDirect - Initial'!B1185</f>
        <v>2004</v>
      </c>
      <c r="C1182" s="1" t="str">
        <f>'ScienceDirect - Initial'!C1185</f>
        <v>Childs, Dylan Z.; Bonsall, Michael B.; Rees, Mark</v>
      </c>
      <c r="D1182" s="1" t="str">
        <f>'ScienceDirect - Initial'!D1185</f>
        <v>Periodic local disturbance in host–parasitoid metapopulations: host suppression and parasitoid persistence</v>
      </c>
      <c r="E1182" s="1" t="str">
        <f>'ScienceDirect - Initial'!E1185</f>
        <v>Journal of Theoretical Biology</v>
      </c>
      <c r="F1182" s="1">
        <f>'ScienceDirect - Initial'!F1185</f>
        <v>0</v>
      </c>
      <c r="H1182" s="1">
        <v>0</v>
      </c>
      <c r="I1182" s="1">
        <v>0</v>
      </c>
      <c r="J1182" t="b">
        <f t="shared" si="18"/>
        <v>1</v>
      </c>
      <c r="K1182" t="e">
        <f t="array" ref="K1182">INDEX($A$7:$F$3066,SMALL(IF(COUNTIF($L$5,$H$7:$H$3066)*COUNTIF($L$5,$I$7:$I$3066),MATCH(ROW($A$7:$A$3066),ROW($A$7:$A$3066)),""),ROWS($B$1:B1176)),COLUMNS($A$1:B1178))</f>
        <v>#NUM!</v>
      </c>
      <c r="L1182" t="e">
        <f t="array" ref="L1182">INDEX($A$7:$F$3066,SMALL(IF(COUNTIF($L$5,$H$7:$H$3066)*COUNTIF($L$5,$I$7:$I$3066),MATCH(ROW($A$7:$A$3066),ROW($A$7:$A$3066)),""),ROWS($B$1:C1176)),COLUMNS($A$1:C1178))</f>
        <v>#NUM!</v>
      </c>
      <c r="M1182" t="e">
        <f t="array" ref="M1182">INDEX($A$7:$F$3066,SMALL(IF(COUNTIF($L$5,$H$7:$H$3066)*COUNTIF($L$5,$I$7:$I$3066),MATCH(ROW($A$7:$A$3066),ROW($A$7:$A$3066)),""),ROWS($B$1:D1176)),COLUMNS($A$1:D1178))</f>
        <v>#NUM!</v>
      </c>
      <c r="N1182" t="e">
        <f t="array" ref="N1182">INDEX($A$7:$F$3066,SMALL(IF(COUNTIF($L$5,$H$7:$H$3066)*COUNTIF($L$5,$I$7:$I$3066),MATCH(ROW($A$7:$A$3066),ROW($A$7:$A$3066)),""),ROWS($B$1:E1176)),COLUMNS($A$1:E1178))</f>
        <v>#NUM!</v>
      </c>
      <c r="O1182" t="e">
        <f t="array" ref="O1182">INDEX($A$7:$F$3066,SMALL(IF(COUNTIF($L$5,$H$7:$H$3066)*COUNTIF($L$5,$I$7:$I$3066),MATCH(ROW($A$7:$A$3066),ROW($A$7:$A$3066)),""),ROWS($B$1:F1176)),COLUMNS($A$1:F1178))</f>
        <v>#NUM!</v>
      </c>
    </row>
    <row r="1183" spans="1:15">
      <c r="A1183" s="1">
        <f>'ScienceDirect - Initial'!A1186</f>
        <v>0</v>
      </c>
      <c r="B1183" s="1">
        <f>'ScienceDirect - Initial'!B1186</f>
        <v>2007</v>
      </c>
      <c r="C1183" s="1">
        <f>'ScienceDirect - Initial'!C1186</f>
        <v>0</v>
      </c>
      <c r="D1183" s="1" t="str">
        <f>'ScienceDirect - Initial'!D1186</f>
        <v>Author index</v>
      </c>
      <c r="E1183" s="1" t="str">
        <f>'ScienceDirect - Initial'!E1186</f>
        <v>Behavioural Processes</v>
      </c>
      <c r="F1183" s="1">
        <f>'ScienceDirect - Initial'!F1186</f>
        <v>0</v>
      </c>
      <c r="H1183" s="1">
        <v>0</v>
      </c>
      <c r="I1183" s="1">
        <v>0</v>
      </c>
      <c r="J1183" t="b">
        <f t="shared" si="18"/>
        <v>1</v>
      </c>
      <c r="K1183" t="e">
        <f t="array" ref="K1183">INDEX($A$7:$F$3066,SMALL(IF(COUNTIF($L$5,$H$7:$H$3066)*COUNTIF($L$5,$I$7:$I$3066),MATCH(ROW($A$7:$A$3066),ROW($A$7:$A$3066)),""),ROWS($B$1:B1177)),COLUMNS($A$1:B1179))</f>
        <v>#NUM!</v>
      </c>
      <c r="L1183" t="e">
        <f t="array" ref="L1183">INDEX($A$7:$F$3066,SMALL(IF(COUNTIF($L$5,$H$7:$H$3066)*COUNTIF($L$5,$I$7:$I$3066),MATCH(ROW($A$7:$A$3066),ROW($A$7:$A$3066)),""),ROWS($B$1:C1177)),COLUMNS($A$1:C1179))</f>
        <v>#NUM!</v>
      </c>
      <c r="M1183" t="e">
        <f t="array" ref="M1183">INDEX($A$7:$F$3066,SMALL(IF(COUNTIF($L$5,$H$7:$H$3066)*COUNTIF($L$5,$I$7:$I$3066),MATCH(ROW($A$7:$A$3066),ROW($A$7:$A$3066)),""),ROWS($B$1:D1177)),COLUMNS($A$1:D1179))</f>
        <v>#NUM!</v>
      </c>
      <c r="N1183" t="e">
        <f t="array" ref="N1183">INDEX($A$7:$F$3066,SMALL(IF(COUNTIF($L$5,$H$7:$H$3066)*COUNTIF($L$5,$I$7:$I$3066),MATCH(ROW($A$7:$A$3066),ROW($A$7:$A$3066)),""),ROWS($B$1:E1177)),COLUMNS($A$1:E1179))</f>
        <v>#NUM!</v>
      </c>
      <c r="O1183" t="e">
        <f t="array" ref="O1183">INDEX($A$7:$F$3066,SMALL(IF(COUNTIF($L$5,$H$7:$H$3066)*COUNTIF($L$5,$I$7:$I$3066),MATCH(ROW($A$7:$A$3066),ROW($A$7:$A$3066)),""),ROWS($B$1:F1177)),COLUMNS($A$1:F1179))</f>
        <v>#NUM!</v>
      </c>
    </row>
    <row r="1184" spans="1:15">
      <c r="A1184" s="1">
        <f>'ScienceDirect - Initial'!A1187</f>
        <v>0</v>
      </c>
      <c r="B1184" s="1">
        <f>'ScienceDirect - Initial'!B1187</f>
        <v>2014</v>
      </c>
      <c r="C1184" s="1" t="str">
        <f>'ScienceDirect - Initial'!C1187</f>
        <v>Rajkumar, Ravi Philip</v>
      </c>
      <c r="D1184" s="1" t="str">
        <f>'ScienceDirect - Initial'!D1187</f>
        <v>Childhood attachment and schizophrenia: The “attachment-developmental-cognitive” (ADC) hypothesis</v>
      </c>
      <c r="E1184" s="1" t="str">
        <f>'ScienceDirect - Initial'!E1187</f>
        <v>Medical Hypotheses</v>
      </c>
      <c r="F1184" s="1">
        <f>'ScienceDirect - Initial'!F1187</f>
        <v>0</v>
      </c>
      <c r="H1184" s="1">
        <v>0</v>
      </c>
      <c r="I1184" s="1">
        <v>0</v>
      </c>
      <c r="J1184" t="b">
        <f t="shared" si="18"/>
        <v>1</v>
      </c>
      <c r="K1184" t="e">
        <f t="array" ref="K1184">INDEX($A$7:$F$3066,SMALL(IF(COUNTIF($L$5,$H$7:$H$3066)*COUNTIF($L$5,$I$7:$I$3066),MATCH(ROW($A$7:$A$3066),ROW($A$7:$A$3066)),""),ROWS($B$1:B1178)),COLUMNS($A$1:B1180))</f>
        <v>#NUM!</v>
      </c>
      <c r="L1184" t="e">
        <f t="array" ref="L1184">INDEX($A$7:$F$3066,SMALL(IF(COUNTIF($L$5,$H$7:$H$3066)*COUNTIF($L$5,$I$7:$I$3066),MATCH(ROW($A$7:$A$3066),ROW($A$7:$A$3066)),""),ROWS($B$1:C1178)),COLUMNS($A$1:C1180))</f>
        <v>#NUM!</v>
      </c>
      <c r="M1184" t="e">
        <f t="array" ref="M1184">INDEX($A$7:$F$3066,SMALL(IF(COUNTIF($L$5,$H$7:$H$3066)*COUNTIF($L$5,$I$7:$I$3066),MATCH(ROW($A$7:$A$3066),ROW($A$7:$A$3066)),""),ROWS($B$1:D1178)),COLUMNS($A$1:D1180))</f>
        <v>#NUM!</v>
      </c>
      <c r="N1184" t="e">
        <f t="array" ref="N1184">INDEX($A$7:$F$3066,SMALL(IF(COUNTIF($L$5,$H$7:$H$3066)*COUNTIF($L$5,$I$7:$I$3066),MATCH(ROW($A$7:$A$3066),ROW($A$7:$A$3066)),""),ROWS($B$1:E1178)),COLUMNS($A$1:E1180))</f>
        <v>#NUM!</v>
      </c>
      <c r="O1184" t="e">
        <f t="array" ref="O1184">INDEX($A$7:$F$3066,SMALL(IF(COUNTIF($L$5,$H$7:$H$3066)*COUNTIF($L$5,$I$7:$I$3066),MATCH(ROW($A$7:$A$3066),ROW($A$7:$A$3066)),""),ROWS($B$1:F1178)),COLUMNS($A$1:F1180))</f>
        <v>#NUM!</v>
      </c>
    </row>
    <row r="1185" spans="1:15">
      <c r="A1185" s="1">
        <f>'ScienceDirect - Initial'!A1188</f>
        <v>0</v>
      </c>
      <c r="B1185" s="1">
        <f>'ScienceDirect - Initial'!B1188</f>
        <v>2008</v>
      </c>
      <c r="C1185" s="1">
        <f>'ScienceDirect - Initial'!C1188</f>
        <v>0</v>
      </c>
      <c r="D1185" s="1" t="str">
        <f>'ScienceDirect - Initial'!D1188</f>
        <v>CHAPTER 10 - Developmental-Behavioral Aspects of Chronic Conditions</v>
      </c>
      <c r="E1185" s="1" t="str">
        <f>'ScienceDirect - Initial'!E1188</f>
        <v>Developmental-Behavioral Pediatrics</v>
      </c>
      <c r="F1185" s="1" t="str">
        <f>'ScienceDirect - Initial'!F1188</f>
        <v>978-0-323-04025-9</v>
      </c>
      <c r="H1185" s="1">
        <v>0</v>
      </c>
      <c r="I1185" s="1">
        <v>0</v>
      </c>
      <c r="J1185" t="b">
        <f t="shared" si="18"/>
        <v>1</v>
      </c>
      <c r="K1185" t="e">
        <f t="array" ref="K1185">INDEX($A$7:$F$3066,SMALL(IF(COUNTIF($L$5,$H$7:$H$3066)*COUNTIF($L$5,$I$7:$I$3066),MATCH(ROW($A$7:$A$3066),ROW($A$7:$A$3066)),""),ROWS($B$1:B1179)),COLUMNS($A$1:B1181))</f>
        <v>#NUM!</v>
      </c>
      <c r="L1185" t="e">
        <f t="array" ref="L1185">INDEX($A$7:$F$3066,SMALL(IF(COUNTIF($L$5,$H$7:$H$3066)*COUNTIF($L$5,$I$7:$I$3066),MATCH(ROW($A$7:$A$3066),ROW($A$7:$A$3066)),""),ROWS($B$1:C1179)),COLUMNS($A$1:C1181))</f>
        <v>#NUM!</v>
      </c>
      <c r="M1185" t="e">
        <f t="array" ref="M1185">INDEX($A$7:$F$3066,SMALL(IF(COUNTIF($L$5,$H$7:$H$3066)*COUNTIF($L$5,$I$7:$I$3066),MATCH(ROW($A$7:$A$3066),ROW($A$7:$A$3066)),""),ROWS($B$1:D1179)),COLUMNS($A$1:D1181))</f>
        <v>#NUM!</v>
      </c>
      <c r="N1185" t="e">
        <f t="array" ref="N1185">INDEX($A$7:$F$3066,SMALL(IF(COUNTIF($L$5,$H$7:$H$3066)*COUNTIF($L$5,$I$7:$I$3066),MATCH(ROW($A$7:$A$3066),ROW($A$7:$A$3066)),""),ROWS($B$1:E1179)),COLUMNS($A$1:E1181))</f>
        <v>#NUM!</v>
      </c>
      <c r="O1185" t="e">
        <f t="array" ref="O1185">INDEX($A$7:$F$3066,SMALL(IF(COUNTIF($L$5,$H$7:$H$3066)*COUNTIF($L$5,$I$7:$I$3066),MATCH(ROW($A$7:$A$3066),ROW($A$7:$A$3066)),""),ROWS($B$1:F1179)),COLUMNS($A$1:F1181))</f>
        <v>#NUM!</v>
      </c>
    </row>
    <row r="1186" spans="1:15">
      <c r="A1186" s="1">
        <f>'ScienceDirect - Initial'!A1189</f>
        <v>0</v>
      </c>
      <c r="B1186" s="1">
        <f>'ScienceDirect - Initial'!B1189</f>
        <v>2017</v>
      </c>
      <c r="C1186" s="1" t="str">
        <f>'ScienceDirect - Initial'!C1189</f>
        <v>Ratner, Nan Bernstein; Gleason, Jean Berko</v>
      </c>
      <c r="D1186" s="1" t="str">
        <f>'ScienceDirect - Initial'!D1189</f>
        <v>Psycholinguistics☆</v>
      </c>
      <c r="E1186" s="1" t="str">
        <f>'ScienceDirect - Initial'!E1189</f>
        <v>Reference Module in Neuroscience and Biobehavioral Psychology</v>
      </c>
      <c r="F1186" s="1" t="str">
        <f>'ScienceDirect - Initial'!F1189</f>
        <v>978-0-12-809324-5</v>
      </c>
      <c r="H1186" s="1">
        <v>0</v>
      </c>
      <c r="I1186" s="1">
        <v>0</v>
      </c>
      <c r="J1186" t="b">
        <f t="shared" si="18"/>
        <v>1</v>
      </c>
      <c r="K1186" t="e">
        <f t="array" ref="K1186">INDEX($A$7:$F$3066,SMALL(IF(COUNTIF($L$5,$H$7:$H$3066)*COUNTIF($L$5,$I$7:$I$3066),MATCH(ROW($A$7:$A$3066),ROW($A$7:$A$3066)),""),ROWS($B$1:B1180)),COLUMNS($A$1:B1182))</f>
        <v>#NUM!</v>
      </c>
      <c r="L1186" t="e">
        <f t="array" ref="L1186">INDEX($A$7:$F$3066,SMALL(IF(COUNTIF($L$5,$H$7:$H$3066)*COUNTIF($L$5,$I$7:$I$3066),MATCH(ROW($A$7:$A$3066),ROW($A$7:$A$3066)),""),ROWS($B$1:C1180)),COLUMNS($A$1:C1182))</f>
        <v>#NUM!</v>
      </c>
      <c r="M1186" t="e">
        <f t="array" ref="M1186">INDEX($A$7:$F$3066,SMALL(IF(COUNTIF($L$5,$H$7:$H$3066)*COUNTIF($L$5,$I$7:$I$3066),MATCH(ROW($A$7:$A$3066),ROW($A$7:$A$3066)),""),ROWS($B$1:D1180)),COLUMNS($A$1:D1182))</f>
        <v>#NUM!</v>
      </c>
      <c r="N1186" t="e">
        <f t="array" ref="N1186">INDEX($A$7:$F$3066,SMALL(IF(COUNTIF($L$5,$H$7:$H$3066)*COUNTIF($L$5,$I$7:$I$3066),MATCH(ROW($A$7:$A$3066),ROW($A$7:$A$3066)),""),ROWS($B$1:E1180)),COLUMNS($A$1:E1182))</f>
        <v>#NUM!</v>
      </c>
      <c r="O1186" t="e">
        <f t="array" ref="O1186">INDEX($A$7:$F$3066,SMALL(IF(COUNTIF($L$5,$H$7:$H$3066)*COUNTIF($L$5,$I$7:$I$3066),MATCH(ROW($A$7:$A$3066),ROW($A$7:$A$3066)),""),ROWS($B$1:F1180)),COLUMNS($A$1:F1182))</f>
        <v>#NUM!</v>
      </c>
    </row>
    <row r="1187" spans="1:15">
      <c r="A1187" s="1">
        <f>'ScienceDirect - Initial'!A1190</f>
        <v>0</v>
      </c>
      <c r="B1187" s="1">
        <f>'ScienceDirect - Initial'!B1190</f>
        <v>2019</v>
      </c>
      <c r="C1187" s="1" t="str">
        <f>'ScienceDirect - Initial'!C1190</f>
        <v>Ben-Ami, Frida</v>
      </c>
      <c r="D1187" s="1" t="str">
        <f>'ScienceDirect - Initial'!D1190</f>
        <v>Host Age Effects in Invertebrates: Epidemiological, Ecological, and Evolutionary Implications</v>
      </c>
      <c r="E1187" s="1" t="str">
        <f>'ScienceDirect - Initial'!E1190</f>
        <v>Trends in Parasitology</v>
      </c>
      <c r="F1187" s="1">
        <f>'ScienceDirect - Initial'!F1190</f>
        <v>0</v>
      </c>
      <c r="H1187" s="1">
        <v>0</v>
      </c>
      <c r="I1187" s="1">
        <v>0</v>
      </c>
      <c r="J1187" t="b">
        <f t="shared" si="18"/>
        <v>1</v>
      </c>
      <c r="K1187" t="e">
        <f t="array" ref="K1187">INDEX($A$7:$F$3066,SMALL(IF(COUNTIF($L$5,$H$7:$H$3066)*COUNTIF($L$5,$I$7:$I$3066),MATCH(ROW($A$7:$A$3066),ROW($A$7:$A$3066)),""),ROWS($B$1:B1181)),COLUMNS($A$1:B1183))</f>
        <v>#NUM!</v>
      </c>
      <c r="L1187" t="e">
        <f t="array" ref="L1187">INDEX($A$7:$F$3066,SMALL(IF(COUNTIF($L$5,$H$7:$H$3066)*COUNTIF($L$5,$I$7:$I$3066),MATCH(ROW($A$7:$A$3066),ROW($A$7:$A$3066)),""),ROWS($B$1:C1181)),COLUMNS($A$1:C1183))</f>
        <v>#NUM!</v>
      </c>
      <c r="M1187" t="e">
        <f t="array" ref="M1187">INDEX($A$7:$F$3066,SMALL(IF(COUNTIF($L$5,$H$7:$H$3066)*COUNTIF($L$5,$I$7:$I$3066),MATCH(ROW($A$7:$A$3066),ROW($A$7:$A$3066)),""),ROWS($B$1:D1181)),COLUMNS($A$1:D1183))</f>
        <v>#NUM!</v>
      </c>
      <c r="N1187" t="e">
        <f t="array" ref="N1187">INDEX($A$7:$F$3066,SMALL(IF(COUNTIF($L$5,$H$7:$H$3066)*COUNTIF($L$5,$I$7:$I$3066),MATCH(ROW($A$7:$A$3066),ROW($A$7:$A$3066)),""),ROWS($B$1:E1181)),COLUMNS($A$1:E1183))</f>
        <v>#NUM!</v>
      </c>
      <c r="O1187" t="e">
        <f t="array" ref="O1187">INDEX($A$7:$F$3066,SMALL(IF(COUNTIF($L$5,$H$7:$H$3066)*COUNTIF($L$5,$I$7:$I$3066),MATCH(ROW($A$7:$A$3066),ROW($A$7:$A$3066)),""),ROWS($B$1:F1181)),COLUMNS($A$1:F1183))</f>
        <v>#NUM!</v>
      </c>
    </row>
    <row r="1188" spans="1:15">
      <c r="A1188" s="1">
        <f>'ScienceDirect - Initial'!A1191</f>
        <v>0</v>
      </c>
      <c r="B1188" s="1">
        <f>'ScienceDirect - Initial'!B1191</f>
        <v>1997</v>
      </c>
      <c r="C1188" s="1" t="str">
        <f>'ScienceDirect - Initial'!C1191</f>
        <v>Hayes, Steven C.; Grundt, Adam M.</v>
      </c>
      <c r="D1188" s="1" t="str">
        <f>'ScienceDirect - Initial'!D1191</f>
        <v>Chapter 3 Metaphor, meaning and relational frame theory</v>
      </c>
      <c r="E1188" s="1" t="str">
        <f>'ScienceDirect - Initial'!E1191</f>
        <v>Advances in Psychology</v>
      </c>
      <c r="F1188" s="1" t="str">
        <f>'ScienceDirect - Initial'!F1191</f>
        <v>0166-4115</v>
      </c>
      <c r="H1188" s="1">
        <v>0</v>
      </c>
      <c r="I1188" s="1">
        <v>0</v>
      </c>
      <c r="J1188" t="b">
        <f t="shared" si="18"/>
        <v>1</v>
      </c>
      <c r="K1188" t="e">
        <f t="array" ref="K1188">INDEX($A$7:$F$3066,SMALL(IF(COUNTIF($L$5,$H$7:$H$3066)*COUNTIF($L$5,$I$7:$I$3066),MATCH(ROW($A$7:$A$3066),ROW($A$7:$A$3066)),""),ROWS($B$1:B1182)),COLUMNS($A$1:B1184))</f>
        <v>#NUM!</v>
      </c>
      <c r="L1188" t="e">
        <f t="array" ref="L1188">INDEX($A$7:$F$3066,SMALL(IF(COUNTIF($L$5,$H$7:$H$3066)*COUNTIF($L$5,$I$7:$I$3066),MATCH(ROW($A$7:$A$3066),ROW($A$7:$A$3066)),""),ROWS($B$1:C1182)),COLUMNS($A$1:C1184))</f>
        <v>#NUM!</v>
      </c>
      <c r="M1188" t="e">
        <f t="array" ref="M1188">INDEX($A$7:$F$3066,SMALL(IF(COUNTIF($L$5,$H$7:$H$3066)*COUNTIF($L$5,$I$7:$I$3066),MATCH(ROW($A$7:$A$3066),ROW($A$7:$A$3066)),""),ROWS($B$1:D1182)),COLUMNS($A$1:D1184))</f>
        <v>#NUM!</v>
      </c>
      <c r="N1188" t="e">
        <f t="array" ref="N1188">INDEX($A$7:$F$3066,SMALL(IF(COUNTIF($L$5,$H$7:$H$3066)*COUNTIF($L$5,$I$7:$I$3066),MATCH(ROW($A$7:$A$3066),ROW($A$7:$A$3066)),""),ROWS($B$1:E1182)),COLUMNS($A$1:E1184))</f>
        <v>#NUM!</v>
      </c>
      <c r="O1188" t="e">
        <f t="array" ref="O1188">INDEX($A$7:$F$3066,SMALL(IF(COUNTIF($L$5,$H$7:$H$3066)*COUNTIF($L$5,$I$7:$I$3066),MATCH(ROW($A$7:$A$3066),ROW($A$7:$A$3066)),""),ROWS($B$1:F1182)),COLUMNS($A$1:F1184))</f>
        <v>#NUM!</v>
      </c>
    </row>
    <row r="1189" spans="1:15">
      <c r="A1189" s="1">
        <f>'ScienceDirect - Initial'!A1192</f>
        <v>0</v>
      </c>
      <c r="B1189" s="1">
        <f>'ScienceDirect - Initial'!B1192</f>
        <v>2019</v>
      </c>
      <c r="C1189" s="1" t="str">
        <f>'ScienceDirect - Initial'!C1192</f>
        <v>Varano, Enrico; Zhou, Ming; Lanham, Samuel; Iredale, Robert J.; van Duijneveldt, Jeroen S.; Hamerton, Ian</v>
      </c>
      <c r="D1189" s="1" t="str">
        <f>'ScienceDirect - Initial'!D1192</f>
        <v>Developing toughened bismaleimide-clay nanocomposites: Comparing the use of platelet and rod-like nanoclays</v>
      </c>
      <c r="E1189" s="1" t="str">
        <f>'ScienceDirect - Initial'!E1192</f>
        <v>Reactive and Functional Polymers</v>
      </c>
      <c r="F1189" s="1">
        <f>'ScienceDirect - Initial'!F1192</f>
        <v>0</v>
      </c>
      <c r="H1189" s="1">
        <v>0</v>
      </c>
      <c r="I1189" s="1">
        <v>0</v>
      </c>
      <c r="J1189" t="b">
        <f t="shared" si="18"/>
        <v>1</v>
      </c>
      <c r="K1189" t="e">
        <f t="array" ref="K1189">INDEX($A$7:$F$3066,SMALL(IF(COUNTIF($L$5,$H$7:$H$3066)*COUNTIF($L$5,$I$7:$I$3066),MATCH(ROW($A$7:$A$3066),ROW($A$7:$A$3066)),""),ROWS($B$1:B1183)),COLUMNS($A$1:B1185))</f>
        <v>#NUM!</v>
      </c>
      <c r="L1189" t="e">
        <f t="array" ref="L1189">INDEX($A$7:$F$3066,SMALL(IF(COUNTIF($L$5,$H$7:$H$3066)*COUNTIF($L$5,$I$7:$I$3066),MATCH(ROW($A$7:$A$3066),ROW($A$7:$A$3066)),""),ROWS($B$1:C1183)),COLUMNS($A$1:C1185))</f>
        <v>#NUM!</v>
      </c>
      <c r="M1189" t="e">
        <f t="array" ref="M1189">INDEX($A$7:$F$3066,SMALL(IF(COUNTIF($L$5,$H$7:$H$3066)*COUNTIF($L$5,$I$7:$I$3066),MATCH(ROW($A$7:$A$3066),ROW($A$7:$A$3066)),""),ROWS($B$1:D1183)),COLUMNS($A$1:D1185))</f>
        <v>#NUM!</v>
      </c>
      <c r="N1189" t="e">
        <f t="array" ref="N1189">INDEX($A$7:$F$3066,SMALL(IF(COUNTIF($L$5,$H$7:$H$3066)*COUNTIF($L$5,$I$7:$I$3066),MATCH(ROW($A$7:$A$3066),ROW($A$7:$A$3066)),""),ROWS($B$1:E1183)),COLUMNS($A$1:E1185))</f>
        <v>#NUM!</v>
      </c>
      <c r="O1189" t="e">
        <f t="array" ref="O1189">INDEX($A$7:$F$3066,SMALL(IF(COUNTIF($L$5,$H$7:$H$3066)*COUNTIF($L$5,$I$7:$I$3066),MATCH(ROW($A$7:$A$3066),ROW($A$7:$A$3066)),""),ROWS($B$1:F1183)),COLUMNS($A$1:F1185))</f>
        <v>#NUM!</v>
      </c>
    </row>
    <row r="1190" spans="1:15">
      <c r="A1190" s="1">
        <f>'ScienceDirect - Initial'!A1193</f>
        <v>0</v>
      </c>
      <c r="B1190" s="1">
        <f>'ScienceDirect - Initial'!B1193</f>
        <v>2020</v>
      </c>
      <c r="C1190" s="1" t="str">
        <f>'ScienceDirect - Initial'!C1193</f>
        <v>Waite, Stephen; Farooq, Zerwa; Grigorian, Arkadij; Sistrom, Christopher; Kolla, Srinivas; Mancuso, Anthony; Martinez-Conde, Susana; Alexander, Robert G.; Kantor, Alan; Macknik, Stephen L.</v>
      </c>
      <c r="D1190" s="1" t="str">
        <f>'ScienceDirect - Initial'!D1193</f>
        <v>A Review of Perceptual Expertise in Radiology-How it develops, How we can test it, and Why humans still matter in the era of Artificial Intelligence</v>
      </c>
      <c r="E1190" s="1" t="str">
        <f>'ScienceDirect - Initial'!E1193</f>
        <v>Special Issue: Artificial Intelligence</v>
      </c>
      <c r="F1190" s="1">
        <f>'ScienceDirect - Initial'!F1193</f>
        <v>0</v>
      </c>
      <c r="H1190" s="1">
        <v>0</v>
      </c>
      <c r="I1190" s="1">
        <v>0</v>
      </c>
      <c r="J1190" t="b">
        <f t="shared" si="18"/>
        <v>1</v>
      </c>
      <c r="K1190" t="e">
        <f t="array" ref="K1190">INDEX($A$7:$F$3066,SMALL(IF(COUNTIF($L$5,$H$7:$H$3066)*COUNTIF($L$5,$I$7:$I$3066),MATCH(ROW($A$7:$A$3066),ROW($A$7:$A$3066)),""),ROWS($B$1:B1184)),COLUMNS($A$1:B1186))</f>
        <v>#NUM!</v>
      </c>
      <c r="L1190" t="e">
        <f t="array" ref="L1190">INDEX($A$7:$F$3066,SMALL(IF(COUNTIF($L$5,$H$7:$H$3066)*COUNTIF($L$5,$I$7:$I$3066),MATCH(ROW($A$7:$A$3066),ROW($A$7:$A$3066)),""),ROWS($B$1:C1184)),COLUMNS($A$1:C1186))</f>
        <v>#NUM!</v>
      </c>
      <c r="M1190" t="e">
        <f t="array" ref="M1190">INDEX($A$7:$F$3066,SMALL(IF(COUNTIF($L$5,$H$7:$H$3066)*COUNTIF($L$5,$I$7:$I$3066),MATCH(ROW($A$7:$A$3066),ROW($A$7:$A$3066)),""),ROWS($B$1:D1184)),COLUMNS($A$1:D1186))</f>
        <v>#NUM!</v>
      </c>
      <c r="N1190" t="e">
        <f t="array" ref="N1190">INDEX($A$7:$F$3066,SMALL(IF(COUNTIF($L$5,$H$7:$H$3066)*COUNTIF($L$5,$I$7:$I$3066),MATCH(ROW($A$7:$A$3066),ROW($A$7:$A$3066)),""),ROWS($B$1:E1184)),COLUMNS($A$1:E1186))</f>
        <v>#NUM!</v>
      </c>
      <c r="O1190" t="e">
        <f t="array" ref="O1190">INDEX($A$7:$F$3066,SMALL(IF(COUNTIF($L$5,$H$7:$H$3066)*COUNTIF($L$5,$I$7:$I$3066),MATCH(ROW($A$7:$A$3066),ROW($A$7:$A$3066)),""),ROWS($B$1:F1184)),COLUMNS($A$1:F1186))</f>
        <v>#NUM!</v>
      </c>
    </row>
    <row r="1191" spans="1:15">
      <c r="A1191" s="1">
        <f>'ScienceDirect - Initial'!A1194</f>
        <v>0</v>
      </c>
      <c r="B1191" s="1">
        <f>'ScienceDirect - Initial'!B1194</f>
        <v>1981</v>
      </c>
      <c r="C1191" s="1" t="str">
        <f>'ScienceDirect - Initial'!C1194</f>
        <v>Foote, William E.; Laws, D.R.</v>
      </c>
      <c r="D1191" s="1" t="str">
        <f>'ScienceDirect - Initial'!D1194</f>
        <v>A daily alternation procedure for orgasmic reconditioning with a pedophile</v>
      </c>
      <c r="E1191" s="1" t="str">
        <f>'ScienceDirect - Initial'!E1194</f>
        <v>Journal of Behavior Therapy and Experimental Psychiatry</v>
      </c>
      <c r="F1191" s="1">
        <f>'ScienceDirect - Initial'!F1194</f>
        <v>0</v>
      </c>
      <c r="H1191" s="1">
        <v>0</v>
      </c>
      <c r="I1191" s="1">
        <v>0</v>
      </c>
      <c r="J1191" t="b">
        <f t="shared" si="18"/>
        <v>1</v>
      </c>
      <c r="K1191" t="e">
        <f t="array" ref="K1191">INDEX($A$7:$F$3066,SMALL(IF(COUNTIF($L$5,$H$7:$H$3066)*COUNTIF($L$5,$I$7:$I$3066),MATCH(ROW($A$7:$A$3066),ROW($A$7:$A$3066)),""),ROWS($B$1:B1185)),COLUMNS($A$1:B1187))</f>
        <v>#NUM!</v>
      </c>
      <c r="L1191" t="e">
        <f t="array" ref="L1191">INDEX($A$7:$F$3066,SMALL(IF(COUNTIF($L$5,$H$7:$H$3066)*COUNTIF($L$5,$I$7:$I$3066),MATCH(ROW($A$7:$A$3066),ROW($A$7:$A$3066)),""),ROWS($B$1:C1185)),COLUMNS($A$1:C1187))</f>
        <v>#NUM!</v>
      </c>
      <c r="M1191" t="e">
        <f t="array" ref="M1191">INDEX($A$7:$F$3066,SMALL(IF(COUNTIF($L$5,$H$7:$H$3066)*COUNTIF($L$5,$I$7:$I$3066),MATCH(ROW($A$7:$A$3066),ROW($A$7:$A$3066)),""),ROWS($B$1:D1185)),COLUMNS($A$1:D1187))</f>
        <v>#NUM!</v>
      </c>
      <c r="N1191" t="e">
        <f t="array" ref="N1191">INDEX($A$7:$F$3066,SMALL(IF(COUNTIF($L$5,$H$7:$H$3066)*COUNTIF($L$5,$I$7:$I$3066),MATCH(ROW($A$7:$A$3066),ROW($A$7:$A$3066)),""),ROWS($B$1:E1185)),COLUMNS($A$1:E1187))</f>
        <v>#NUM!</v>
      </c>
      <c r="O1191" t="e">
        <f t="array" ref="O1191">INDEX($A$7:$F$3066,SMALL(IF(COUNTIF($L$5,$H$7:$H$3066)*COUNTIF($L$5,$I$7:$I$3066),MATCH(ROW($A$7:$A$3066),ROW($A$7:$A$3066)),""),ROWS($B$1:F1185)),COLUMNS($A$1:F1187))</f>
        <v>#NUM!</v>
      </c>
    </row>
    <row r="1192" spans="1:15">
      <c r="A1192" s="1">
        <f>'ScienceDirect - Initial'!A1195</f>
        <v>0</v>
      </c>
      <c r="B1192" s="1">
        <f>'ScienceDirect - Initial'!B1195</f>
        <v>2000</v>
      </c>
      <c r="C1192" s="1" t="str">
        <f>'ScienceDirect - Initial'!C1195</f>
        <v>VLACIC, BY LJUBO; ENGWIRDA, ANTHONY; KAJITANI, MAKOTO</v>
      </c>
      <c r="D1192" s="1" t="str">
        <f>'ScienceDirect - Initial'!D1195</f>
        <v>CHAPTER 12 - Cooperative Behavior of Intelligent Agents: Theory and Practice</v>
      </c>
      <c r="E1192" s="1" t="str">
        <f>'ScienceDirect - Initial'!E1195</f>
        <v>Soft Computing and Intelligent Systems</v>
      </c>
      <c r="F1192" s="1" t="str">
        <f>'ScienceDirect - Initial'!F1195</f>
        <v>978-0-12-646490-0</v>
      </c>
      <c r="H1192" s="1">
        <v>0</v>
      </c>
      <c r="I1192" s="1">
        <v>0</v>
      </c>
      <c r="J1192" t="b">
        <f t="shared" si="18"/>
        <v>1</v>
      </c>
      <c r="K1192" t="e">
        <f t="array" ref="K1192">INDEX($A$7:$F$3066,SMALL(IF(COUNTIF($L$5,$H$7:$H$3066)*COUNTIF($L$5,$I$7:$I$3066),MATCH(ROW($A$7:$A$3066),ROW($A$7:$A$3066)),""),ROWS($B$1:B1186)),COLUMNS($A$1:B1188))</f>
        <v>#NUM!</v>
      </c>
      <c r="L1192" t="e">
        <f t="array" ref="L1192">INDEX($A$7:$F$3066,SMALL(IF(COUNTIF($L$5,$H$7:$H$3066)*COUNTIF($L$5,$I$7:$I$3066),MATCH(ROW($A$7:$A$3066),ROW($A$7:$A$3066)),""),ROWS($B$1:C1186)),COLUMNS($A$1:C1188))</f>
        <v>#NUM!</v>
      </c>
      <c r="M1192" t="e">
        <f t="array" ref="M1192">INDEX($A$7:$F$3066,SMALL(IF(COUNTIF($L$5,$H$7:$H$3066)*COUNTIF($L$5,$I$7:$I$3066),MATCH(ROW($A$7:$A$3066),ROW($A$7:$A$3066)),""),ROWS($B$1:D1186)),COLUMNS($A$1:D1188))</f>
        <v>#NUM!</v>
      </c>
      <c r="N1192" t="e">
        <f t="array" ref="N1192">INDEX($A$7:$F$3066,SMALL(IF(COUNTIF($L$5,$H$7:$H$3066)*COUNTIF($L$5,$I$7:$I$3066),MATCH(ROW($A$7:$A$3066),ROW($A$7:$A$3066)),""),ROWS($B$1:E1186)),COLUMNS($A$1:E1188))</f>
        <v>#NUM!</v>
      </c>
      <c r="O1192" t="e">
        <f t="array" ref="O1192">INDEX($A$7:$F$3066,SMALL(IF(COUNTIF($L$5,$H$7:$H$3066)*COUNTIF($L$5,$I$7:$I$3066),MATCH(ROW($A$7:$A$3066),ROW($A$7:$A$3066)),""),ROWS($B$1:F1186)),COLUMNS($A$1:F1188))</f>
        <v>#NUM!</v>
      </c>
    </row>
    <row r="1193" spans="1:15">
      <c r="A1193" s="1">
        <f>'ScienceDirect - Initial'!A1196</f>
        <v>0</v>
      </c>
      <c r="B1193" s="1">
        <f>'ScienceDirect - Initial'!B1196</f>
        <v>2007</v>
      </c>
      <c r="C1193" s="1" t="str">
        <f>'ScienceDirect - Initial'!C1196</f>
        <v>Hammond, Constance; Bergman, Hagai; Brown, Peter</v>
      </c>
      <c r="D1193" s="1" t="str">
        <f>'ScienceDirect - Initial'!D1196</f>
        <v>Pathological synchronization in Parkinson's disease: networks, models and treatments</v>
      </c>
      <c r="E1193" s="1" t="str">
        <f>'ScienceDirect - Initial'!E1196</f>
        <v>July INMED/TINS special issue—Physiogenic and pathogenic oscillations: the beauty and the beast</v>
      </c>
      <c r="F1193" s="1">
        <f>'ScienceDirect - Initial'!F1196</f>
        <v>0</v>
      </c>
      <c r="H1193" s="1">
        <v>0</v>
      </c>
      <c r="I1193" s="1">
        <v>0</v>
      </c>
      <c r="J1193" t="b">
        <f t="shared" si="18"/>
        <v>1</v>
      </c>
      <c r="K1193" t="e">
        <f t="array" ref="K1193">INDEX($A$7:$F$3066,SMALL(IF(COUNTIF($L$5,$H$7:$H$3066)*COUNTIF($L$5,$I$7:$I$3066),MATCH(ROW($A$7:$A$3066),ROW($A$7:$A$3066)),""),ROWS($B$1:B1187)),COLUMNS($A$1:B1189))</f>
        <v>#NUM!</v>
      </c>
      <c r="L1193" t="e">
        <f t="array" ref="L1193">INDEX($A$7:$F$3066,SMALL(IF(COUNTIF($L$5,$H$7:$H$3066)*COUNTIF($L$5,$I$7:$I$3066),MATCH(ROW($A$7:$A$3066),ROW($A$7:$A$3066)),""),ROWS($B$1:C1187)),COLUMNS($A$1:C1189))</f>
        <v>#NUM!</v>
      </c>
      <c r="M1193" t="e">
        <f t="array" ref="M1193">INDEX($A$7:$F$3066,SMALL(IF(COUNTIF($L$5,$H$7:$H$3066)*COUNTIF($L$5,$I$7:$I$3066),MATCH(ROW($A$7:$A$3066),ROW($A$7:$A$3066)),""),ROWS($B$1:D1187)),COLUMNS($A$1:D1189))</f>
        <v>#NUM!</v>
      </c>
      <c r="N1193" t="e">
        <f t="array" ref="N1193">INDEX($A$7:$F$3066,SMALL(IF(COUNTIF($L$5,$H$7:$H$3066)*COUNTIF($L$5,$I$7:$I$3066),MATCH(ROW($A$7:$A$3066),ROW($A$7:$A$3066)),""),ROWS($B$1:E1187)),COLUMNS($A$1:E1189))</f>
        <v>#NUM!</v>
      </c>
      <c r="O1193" t="e">
        <f t="array" ref="O1193">INDEX($A$7:$F$3066,SMALL(IF(COUNTIF($L$5,$H$7:$H$3066)*COUNTIF($L$5,$I$7:$I$3066),MATCH(ROW($A$7:$A$3066),ROW($A$7:$A$3066)),""),ROWS($B$1:F1187)),COLUMNS($A$1:F1189))</f>
        <v>#NUM!</v>
      </c>
    </row>
    <row r="1194" spans="1:15">
      <c r="A1194" s="1">
        <f>'ScienceDirect - Initial'!A1197</f>
        <v>0</v>
      </c>
      <c r="B1194" s="1">
        <f>'ScienceDirect - Initial'!B1197</f>
        <v>2001</v>
      </c>
      <c r="C1194" s="1" t="str">
        <f>'ScienceDirect - Initial'!C1197</f>
        <v>O'Connor, Kieron P.</v>
      </c>
      <c r="D1194" s="1" t="str">
        <f>'ScienceDirect - Initial'!D1197</f>
        <v>Clinical and psychological features distinguishing obsessive–compulsive and chronic tic disorders</v>
      </c>
      <c r="E1194" s="1" t="str">
        <f>'ScienceDirect - Initial'!E1197</f>
        <v>Clinical Psychology Review</v>
      </c>
      <c r="F1194" s="1">
        <f>'ScienceDirect - Initial'!F1197</f>
        <v>0</v>
      </c>
      <c r="H1194" s="1">
        <v>0</v>
      </c>
      <c r="I1194" s="1">
        <v>0</v>
      </c>
      <c r="J1194" t="b">
        <f t="shared" si="18"/>
        <v>1</v>
      </c>
      <c r="K1194" t="e">
        <f t="array" ref="K1194">INDEX($A$7:$F$3066,SMALL(IF(COUNTIF($L$5,$H$7:$H$3066)*COUNTIF($L$5,$I$7:$I$3066),MATCH(ROW($A$7:$A$3066),ROW($A$7:$A$3066)),""),ROWS($B$1:B1188)),COLUMNS($A$1:B1190))</f>
        <v>#NUM!</v>
      </c>
      <c r="L1194" t="e">
        <f t="array" ref="L1194">INDEX($A$7:$F$3066,SMALL(IF(COUNTIF($L$5,$H$7:$H$3066)*COUNTIF($L$5,$I$7:$I$3066),MATCH(ROW($A$7:$A$3066),ROW($A$7:$A$3066)),""),ROWS($B$1:C1188)),COLUMNS($A$1:C1190))</f>
        <v>#NUM!</v>
      </c>
      <c r="M1194" t="e">
        <f t="array" ref="M1194">INDEX($A$7:$F$3066,SMALL(IF(COUNTIF($L$5,$H$7:$H$3066)*COUNTIF($L$5,$I$7:$I$3066),MATCH(ROW($A$7:$A$3066),ROW($A$7:$A$3066)),""),ROWS($B$1:D1188)),COLUMNS($A$1:D1190))</f>
        <v>#NUM!</v>
      </c>
      <c r="N1194" t="e">
        <f t="array" ref="N1194">INDEX($A$7:$F$3066,SMALL(IF(COUNTIF($L$5,$H$7:$H$3066)*COUNTIF($L$5,$I$7:$I$3066),MATCH(ROW($A$7:$A$3066),ROW($A$7:$A$3066)),""),ROWS($B$1:E1188)),COLUMNS($A$1:E1190))</f>
        <v>#NUM!</v>
      </c>
      <c r="O1194" t="e">
        <f t="array" ref="O1194">INDEX($A$7:$F$3066,SMALL(IF(COUNTIF($L$5,$H$7:$H$3066)*COUNTIF($L$5,$I$7:$I$3066),MATCH(ROW($A$7:$A$3066),ROW($A$7:$A$3066)),""),ROWS($B$1:F1188)),COLUMNS($A$1:F1190))</f>
        <v>#NUM!</v>
      </c>
    </row>
    <row r="1195" spans="1:15">
      <c r="A1195" s="1">
        <f>'ScienceDirect - Initial'!A1198</f>
        <v>0</v>
      </c>
      <c r="B1195" s="1">
        <f>'ScienceDirect - Initial'!B1198</f>
        <v>2006</v>
      </c>
      <c r="C1195" s="1" t="str">
        <f>'ScienceDirect - Initial'!C1198</f>
        <v>Quesada, A.; Campos, L.; Rubio, C.; Martín, M.A.; Herranz, P.; Arribas, J.R.; Pastor, B.; Zarallo, J.</v>
      </c>
      <c r="D1195" s="1" t="str">
        <f>'ScienceDirect - Initial'!D1198</f>
        <v>Tres casos de neurosífilis precoz en pacientes infectados por VIH</v>
      </c>
      <c r="E1195" s="1" t="str">
        <f>'ScienceDirect - Initial'!E1198</f>
        <v>Actas Dermo-Sifiliográficas</v>
      </c>
      <c r="F1195" s="1">
        <f>'ScienceDirect - Initial'!F1198</f>
        <v>0</v>
      </c>
      <c r="H1195" s="1">
        <v>0</v>
      </c>
      <c r="I1195" s="1">
        <v>0</v>
      </c>
      <c r="J1195" t="b">
        <f t="shared" si="18"/>
        <v>1</v>
      </c>
      <c r="K1195" t="e">
        <f t="array" ref="K1195">INDEX($A$7:$F$3066,SMALL(IF(COUNTIF($L$5,$H$7:$H$3066)*COUNTIF($L$5,$I$7:$I$3066),MATCH(ROW($A$7:$A$3066),ROW($A$7:$A$3066)),""),ROWS($B$1:B1189)),COLUMNS($A$1:B1191))</f>
        <v>#NUM!</v>
      </c>
      <c r="L1195" t="e">
        <f t="array" ref="L1195">INDEX($A$7:$F$3066,SMALL(IF(COUNTIF($L$5,$H$7:$H$3066)*COUNTIF($L$5,$I$7:$I$3066),MATCH(ROW($A$7:$A$3066),ROW($A$7:$A$3066)),""),ROWS($B$1:C1189)),COLUMNS($A$1:C1191))</f>
        <v>#NUM!</v>
      </c>
      <c r="M1195" t="e">
        <f t="array" ref="M1195">INDEX($A$7:$F$3066,SMALL(IF(COUNTIF($L$5,$H$7:$H$3066)*COUNTIF($L$5,$I$7:$I$3066),MATCH(ROW($A$7:$A$3066),ROW($A$7:$A$3066)),""),ROWS($B$1:D1189)),COLUMNS($A$1:D1191))</f>
        <v>#NUM!</v>
      </c>
      <c r="N1195" t="e">
        <f t="array" ref="N1195">INDEX($A$7:$F$3066,SMALL(IF(COUNTIF($L$5,$H$7:$H$3066)*COUNTIF($L$5,$I$7:$I$3066),MATCH(ROW($A$7:$A$3066),ROW($A$7:$A$3066)),""),ROWS($B$1:E1189)),COLUMNS($A$1:E1191))</f>
        <v>#NUM!</v>
      </c>
      <c r="O1195" t="e">
        <f t="array" ref="O1195">INDEX($A$7:$F$3066,SMALL(IF(COUNTIF($L$5,$H$7:$H$3066)*COUNTIF($L$5,$I$7:$I$3066),MATCH(ROW($A$7:$A$3066),ROW($A$7:$A$3066)),""),ROWS($B$1:F1189)),COLUMNS($A$1:F1191))</f>
        <v>#NUM!</v>
      </c>
    </row>
    <row r="1196" spans="1:15">
      <c r="A1196" s="1">
        <f>'ScienceDirect - Initial'!A1199</f>
        <v>0</v>
      </c>
      <c r="B1196" s="1">
        <f>'ScienceDirect - Initial'!B1199</f>
        <v>2019</v>
      </c>
      <c r="C1196" s="1" t="str">
        <f>'ScienceDirect - Initial'!C1199</f>
        <v>Diprose, Kristina; Liu, Chen; Valentine, Gill; Vanderbeck, Robert M.; McQuaid, Katie</v>
      </c>
      <c r="D1196" s="1" t="str">
        <f>'ScienceDirect - Initial'!D1199</f>
        <v>Caring for the future: Climate change and intergenerational responsibility in China and the UK</v>
      </c>
      <c r="E1196" s="1" t="str">
        <f>'ScienceDirect - Initial'!E1199</f>
        <v>Geoforum</v>
      </c>
      <c r="F1196" s="1">
        <f>'ScienceDirect - Initial'!F1199</f>
        <v>0</v>
      </c>
      <c r="H1196" s="1">
        <v>0</v>
      </c>
      <c r="I1196" s="1">
        <v>0</v>
      </c>
      <c r="J1196" t="b">
        <f t="shared" si="18"/>
        <v>1</v>
      </c>
      <c r="K1196" t="e">
        <f t="array" ref="K1196">INDEX($A$7:$F$3066,SMALL(IF(COUNTIF($L$5,$H$7:$H$3066)*COUNTIF($L$5,$I$7:$I$3066),MATCH(ROW($A$7:$A$3066),ROW($A$7:$A$3066)),""),ROWS($B$1:B1190)),COLUMNS($A$1:B1192))</f>
        <v>#NUM!</v>
      </c>
      <c r="L1196" t="e">
        <f t="array" ref="L1196">INDEX($A$7:$F$3066,SMALL(IF(COUNTIF($L$5,$H$7:$H$3066)*COUNTIF($L$5,$I$7:$I$3066),MATCH(ROW($A$7:$A$3066),ROW($A$7:$A$3066)),""),ROWS($B$1:C1190)),COLUMNS($A$1:C1192))</f>
        <v>#NUM!</v>
      </c>
      <c r="M1196" t="e">
        <f t="array" ref="M1196">INDEX($A$7:$F$3066,SMALL(IF(COUNTIF($L$5,$H$7:$H$3066)*COUNTIF($L$5,$I$7:$I$3066),MATCH(ROW($A$7:$A$3066),ROW($A$7:$A$3066)),""),ROWS($B$1:D1190)),COLUMNS($A$1:D1192))</f>
        <v>#NUM!</v>
      </c>
      <c r="N1196" t="e">
        <f t="array" ref="N1196">INDEX($A$7:$F$3066,SMALL(IF(COUNTIF($L$5,$H$7:$H$3066)*COUNTIF($L$5,$I$7:$I$3066),MATCH(ROW($A$7:$A$3066),ROW($A$7:$A$3066)),""),ROWS($B$1:E1190)),COLUMNS($A$1:E1192))</f>
        <v>#NUM!</v>
      </c>
      <c r="O1196" t="e">
        <f t="array" ref="O1196">INDEX($A$7:$F$3066,SMALL(IF(COUNTIF($L$5,$H$7:$H$3066)*COUNTIF($L$5,$I$7:$I$3066),MATCH(ROW($A$7:$A$3066),ROW($A$7:$A$3066)),""),ROWS($B$1:F1190)),COLUMNS($A$1:F1192))</f>
        <v>#NUM!</v>
      </c>
    </row>
    <row r="1197" spans="1:15">
      <c r="A1197" s="1">
        <f>'ScienceDirect - Initial'!A1200</f>
        <v>0</v>
      </c>
      <c r="B1197" s="1">
        <f>'ScienceDirect - Initial'!B1200</f>
        <v>2004</v>
      </c>
      <c r="C1197" s="1" t="str">
        <f>'ScienceDirect - Initial'!C1200</f>
        <v>Beeson, John</v>
      </c>
      <c r="D1197" s="1" t="str">
        <f>'ScienceDirect - Initial'!D1200</f>
        <v>Building bench strength: A tool kit for executive development</v>
      </c>
      <c r="E1197" s="1" t="str">
        <f>'ScienceDirect - Initial'!E1200</f>
        <v>Business Horizons</v>
      </c>
      <c r="F1197" s="1">
        <f>'ScienceDirect - Initial'!F1200</f>
        <v>0</v>
      </c>
      <c r="H1197" s="1">
        <v>0</v>
      </c>
      <c r="I1197" s="1">
        <v>0</v>
      </c>
      <c r="J1197" t="b">
        <f t="shared" si="18"/>
        <v>1</v>
      </c>
      <c r="K1197" t="e">
        <f t="array" ref="K1197">INDEX($A$7:$F$3066,SMALL(IF(COUNTIF($L$5,$H$7:$H$3066)*COUNTIF($L$5,$I$7:$I$3066),MATCH(ROW($A$7:$A$3066),ROW($A$7:$A$3066)),""),ROWS($B$1:B1191)),COLUMNS($A$1:B1193))</f>
        <v>#NUM!</v>
      </c>
      <c r="L1197" t="e">
        <f t="array" ref="L1197">INDEX($A$7:$F$3066,SMALL(IF(COUNTIF($L$5,$H$7:$H$3066)*COUNTIF($L$5,$I$7:$I$3066),MATCH(ROW($A$7:$A$3066),ROW($A$7:$A$3066)),""),ROWS($B$1:C1191)),COLUMNS($A$1:C1193))</f>
        <v>#NUM!</v>
      </c>
      <c r="M1197" t="e">
        <f t="array" ref="M1197">INDEX($A$7:$F$3066,SMALL(IF(COUNTIF($L$5,$H$7:$H$3066)*COUNTIF($L$5,$I$7:$I$3066),MATCH(ROW($A$7:$A$3066),ROW($A$7:$A$3066)),""),ROWS($B$1:D1191)),COLUMNS($A$1:D1193))</f>
        <v>#NUM!</v>
      </c>
      <c r="N1197" t="e">
        <f t="array" ref="N1197">INDEX($A$7:$F$3066,SMALL(IF(COUNTIF($L$5,$H$7:$H$3066)*COUNTIF($L$5,$I$7:$I$3066),MATCH(ROW($A$7:$A$3066),ROW($A$7:$A$3066)),""),ROWS($B$1:E1191)),COLUMNS($A$1:E1193))</f>
        <v>#NUM!</v>
      </c>
      <c r="O1197" t="e">
        <f t="array" ref="O1197">INDEX($A$7:$F$3066,SMALL(IF(COUNTIF($L$5,$H$7:$H$3066)*COUNTIF($L$5,$I$7:$I$3066),MATCH(ROW($A$7:$A$3066),ROW($A$7:$A$3066)),""),ROWS($B$1:F1191)),COLUMNS($A$1:F1193))</f>
        <v>#NUM!</v>
      </c>
    </row>
    <row r="1198" spans="1:15">
      <c r="A1198" s="1">
        <f>'ScienceDirect - Initial'!A1201</f>
        <v>0</v>
      </c>
      <c r="B1198" s="1">
        <f>'ScienceDirect - Initial'!B1201</f>
        <v>2020</v>
      </c>
      <c r="C1198" s="1" t="str">
        <f>'ScienceDirect - Initial'!C1201</f>
        <v>Krishna, Sanjeev; Kleine, Christian; Stich, August</v>
      </c>
      <c r="D1198" s="1" t="str">
        <f>'ScienceDirect - Initial'!D1201</f>
        <v>102 - African Trypanosomiasis</v>
      </c>
      <c r="E1198" s="1" t="str">
        <f>'ScienceDirect - Initial'!E1201</f>
        <v>Hunter's Tropical Medicine and Emerging Infectious Diseases (Tenth Edition)</v>
      </c>
      <c r="F1198" s="1" t="str">
        <f>'ScienceDirect - Initial'!F1201</f>
        <v>978-0-323-55512-8</v>
      </c>
      <c r="H1198" s="1">
        <v>0</v>
      </c>
      <c r="I1198" s="1">
        <v>0</v>
      </c>
      <c r="J1198" t="b">
        <f t="shared" si="18"/>
        <v>1</v>
      </c>
      <c r="K1198" t="e">
        <f t="array" ref="K1198">INDEX($A$7:$F$3066,SMALL(IF(COUNTIF($L$5,$H$7:$H$3066)*COUNTIF($L$5,$I$7:$I$3066),MATCH(ROW($A$7:$A$3066),ROW($A$7:$A$3066)),""),ROWS($B$1:B1192)),COLUMNS($A$1:B1194))</f>
        <v>#NUM!</v>
      </c>
      <c r="L1198" t="e">
        <f t="array" ref="L1198">INDEX($A$7:$F$3066,SMALL(IF(COUNTIF($L$5,$H$7:$H$3066)*COUNTIF($L$5,$I$7:$I$3066),MATCH(ROW($A$7:$A$3066),ROW($A$7:$A$3066)),""),ROWS($B$1:C1192)),COLUMNS($A$1:C1194))</f>
        <v>#NUM!</v>
      </c>
      <c r="M1198" t="e">
        <f t="array" ref="M1198">INDEX($A$7:$F$3066,SMALL(IF(COUNTIF($L$5,$H$7:$H$3066)*COUNTIF($L$5,$I$7:$I$3066),MATCH(ROW($A$7:$A$3066),ROW($A$7:$A$3066)),""),ROWS($B$1:D1192)),COLUMNS($A$1:D1194))</f>
        <v>#NUM!</v>
      </c>
      <c r="N1198" t="e">
        <f t="array" ref="N1198">INDEX($A$7:$F$3066,SMALL(IF(COUNTIF($L$5,$H$7:$H$3066)*COUNTIF($L$5,$I$7:$I$3066),MATCH(ROW($A$7:$A$3066),ROW($A$7:$A$3066)),""),ROWS($B$1:E1192)),COLUMNS($A$1:E1194))</f>
        <v>#NUM!</v>
      </c>
      <c r="O1198" t="e">
        <f t="array" ref="O1198">INDEX($A$7:$F$3066,SMALL(IF(COUNTIF($L$5,$H$7:$H$3066)*COUNTIF($L$5,$I$7:$I$3066),MATCH(ROW($A$7:$A$3066),ROW($A$7:$A$3066)),""),ROWS($B$1:F1192)),COLUMNS($A$1:F1194))</f>
        <v>#NUM!</v>
      </c>
    </row>
    <row r="1199" spans="1:15">
      <c r="A1199" s="1">
        <f>'ScienceDirect - Initial'!A1202</f>
        <v>0</v>
      </c>
      <c r="B1199" s="1">
        <f>'ScienceDirect - Initial'!B1202</f>
        <v>2012</v>
      </c>
      <c r="C1199" s="1" t="str">
        <f>'ScienceDirect - Initial'!C1202</f>
        <v>Trajano, Eleonora; Cobolli, Marina</v>
      </c>
      <c r="D1199" s="1" t="str">
        <f>'ScienceDirect - Initial'!D1202</f>
        <v>Evolution of Lineages</v>
      </c>
      <c r="E1199" s="1" t="str">
        <f>'ScienceDirect - Initial'!E1202</f>
        <v>Encyclopedia of Caves (Second Edition)</v>
      </c>
      <c r="F1199" s="1" t="str">
        <f>'ScienceDirect - Initial'!F1202</f>
        <v>978-0-12-383832-2</v>
      </c>
      <c r="H1199" s="1">
        <v>0</v>
      </c>
      <c r="I1199" s="1">
        <v>0</v>
      </c>
      <c r="J1199" t="b">
        <f t="shared" si="18"/>
        <v>1</v>
      </c>
      <c r="K1199" t="e">
        <f t="array" ref="K1199">INDEX($A$7:$F$3066,SMALL(IF(COUNTIF($L$5,$H$7:$H$3066)*COUNTIF($L$5,$I$7:$I$3066),MATCH(ROW($A$7:$A$3066),ROW($A$7:$A$3066)),""),ROWS($B$1:B1193)),COLUMNS($A$1:B1195))</f>
        <v>#NUM!</v>
      </c>
      <c r="L1199" t="e">
        <f t="array" ref="L1199">INDEX($A$7:$F$3066,SMALL(IF(COUNTIF($L$5,$H$7:$H$3066)*COUNTIF($L$5,$I$7:$I$3066),MATCH(ROW($A$7:$A$3066),ROW($A$7:$A$3066)),""),ROWS($B$1:C1193)),COLUMNS($A$1:C1195))</f>
        <v>#NUM!</v>
      </c>
      <c r="M1199" t="e">
        <f t="array" ref="M1199">INDEX($A$7:$F$3066,SMALL(IF(COUNTIF($L$5,$H$7:$H$3066)*COUNTIF($L$5,$I$7:$I$3066),MATCH(ROW($A$7:$A$3066),ROW($A$7:$A$3066)),""),ROWS($B$1:D1193)),COLUMNS($A$1:D1195))</f>
        <v>#NUM!</v>
      </c>
      <c r="N1199" t="e">
        <f t="array" ref="N1199">INDEX($A$7:$F$3066,SMALL(IF(COUNTIF($L$5,$H$7:$H$3066)*COUNTIF($L$5,$I$7:$I$3066),MATCH(ROW($A$7:$A$3066),ROW($A$7:$A$3066)),""),ROWS($B$1:E1193)),COLUMNS($A$1:E1195))</f>
        <v>#NUM!</v>
      </c>
      <c r="O1199" t="e">
        <f t="array" ref="O1199">INDEX($A$7:$F$3066,SMALL(IF(COUNTIF($L$5,$H$7:$H$3066)*COUNTIF($L$5,$I$7:$I$3066),MATCH(ROW($A$7:$A$3066),ROW($A$7:$A$3066)),""),ROWS($B$1:F1193)),COLUMNS($A$1:F1195))</f>
        <v>#NUM!</v>
      </c>
    </row>
    <row r="1200" spans="1:15">
      <c r="A1200" s="1">
        <f>'ScienceDirect - Initial'!A1203</f>
        <v>0</v>
      </c>
      <c r="B1200" s="1">
        <f>'ScienceDirect - Initial'!B1203</f>
        <v>1995</v>
      </c>
      <c r="C1200" s="1" t="str">
        <f>'ScienceDirect - Initial'!C1203</f>
        <v>McConnell, V.S.; Shearer, C.K.; Eichelberger, J.C.; Keskinen, M.J.; Layer, P.W.; Papike, J.J.</v>
      </c>
      <c r="D1200" s="1" t="str">
        <f>'ScienceDirect - Initial'!D1203</f>
        <v>Rhyolite intrusions in the intracaldera Bishop Tuff, Long Valley Caldera, California</v>
      </c>
      <c r="E1200" s="1" t="str">
        <f>'ScienceDirect - Initial'!E1203</f>
        <v>Journal of Volcanology and Geothermal Research</v>
      </c>
      <c r="F1200" s="1">
        <f>'ScienceDirect - Initial'!F1203</f>
        <v>0</v>
      </c>
      <c r="H1200" s="1">
        <v>0</v>
      </c>
      <c r="I1200" s="1">
        <v>0</v>
      </c>
      <c r="J1200" t="b">
        <f t="shared" si="18"/>
        <v>1</v>
      </c>
      <c r="K1200" t="e">
        <f t="array" ref="K1200">INDEX($A$7:$F$3066,SMALL(IF(COUNTIF($L$5,$H$7:$H$3066)*COUNTIF($L$5,$I$7:$I$3066),MATCH(ROW($A$7:$A$3066),ROW($A$7:$A$3066)),""),ROWS($B$1:B1194)),COLUMNS($A$1:B1196))</f>
        <v>#NUM!</v>
      </c>
      <c r="L1200" t="e">
        <f t="array" ref="L1200">INDEX($A$7:$F$3066,SMALL(IF(COUNTIF($L$5,$H$7:$H$3066)*COUNTIF($L$5,$I$7:$I$3066),MATCH(ROW($A$7:$A$3066),ROW($A$7:$A$3066)),""),ROWS($B$1:C1194)),COLUMNS($A$1:C1196))</f>
        <v>#NUM!</v>
      </c>
      <c r="M1200" t="e">
        <f t="array" ref="M1200">INDEX($A$7:$F$3066,SMALL(IF(COUNTIF($L$5,$H$7:$H$3066)*COUNTIF($L$5,$I$7:$I$3066),MATCH(ROW($A$7:$A$3066),ROW($A$7:$A$3066)),""),ROWS($B$1:D1194)),COLUMNS($A$1:D1196))</f>
        <v>#NUM!</v>
      </c>
      <c r="N1200" t="e">
        <f t="array" ref="N1200">INDEX($A$7:$F$3066,SMALL(IF(COUNTIF($L$5,$H$7:$H$3066)*COUNTIF($L$5,$I$7:$I$3066),MATCH(ROW($A$7:$A$3066),ROW($A$7:$A$3066)),""),ROWS($B$1:E1194)),COLUMNS($A$1:E1196))</f>
        <v>#NUM!</v>
      </c>
      <c r="O1200" t="e">
        <f t="array" ref="O1200">INDEX($A$7:$F$3066,SMALL(IF(COUNTIF($L$5,$H$7:$H$3066)*COUNTIF($L$5,$I$7:$I$3066),MATCH(ROW($A$7:$A$3066),ROW($A$7:$A$3066)),""),ROWS($B$1:F1194)),COLUMNS($A$1:F1196))</f>
        <v>#NUM!</v>
      </c>
    </row>
    <row r="1201" spans="1:15">
      <c r="A1201" s="1">
        <f>'ScienceDirect - Initial'!A1204</f>
        <v>0</v>
      </c>
      <c r="B1201" s="1">
        <f>'ScienceDirect - Initial'!B1204</f>
        <v>2015</v>
      </c>
      <c r="C1201" s="1" t="str">
        <f>'ScienceDirect - Initial'!C1204</f>
        <v>Weaver, Scott C.; Forrester, Naomi L.</v>
      </c>
      <c r="D1201" s="1" t="str">
        <f>'ScienceDirect - Initial'!D1204</f>
        <v>Chikungunya: Evolutionary history and recent epidemic spread</v>
      </c>
      <c r="E1201" s="1" t="str">
        <f>'ScienceDirect - Initial'!E1204</f>
        <v>Antiviral Research</v>
      </c>
      <c r="F1201" s="1">
        <f>'ScienceDirect - Initial'!F1204</f>
        <v>0</v>
      </c>
      <c r="H1201" s="1">
        <v>0</v>
      </c>
      <c r="I1201" s="1">
        <v>0</v>
      </c>
      <c r="J1201" t="b">
        <f t="shared" si="18"/>
        <v>1</v>
      </c>
      <c r="K1201" t="e">
        <f t="array" ref="K1201">INDEX($A$7:$F$3066,SMALL(IF(COUNTIF($L$5,$H$7:$H$3066)*COUNTIF($L$5,$I$7:$I$3066),MATCH(ROW($A$7:$A$3066),ROW($A$7:$A$3066)),""),ROWS($B$1:B1195)),COLUMNS($A$1:B1197))</f>
        <v>#NUM!</v>
      </c>
      <c r="L1201" t="e">
        <f t="array" ref="L1201">INDEX($A$7:$F$3066,SMALL(IF(COUNTIF($L$5,$H$7:$H$3066)*COUNTIF($L$5,$I$7:$I$3066),MATCH(ROW($A$7:$A$3066),ROW($A$7:$A$3066)),""),ROWS($B$1:C1195)),COLUMNS($A$1:C1197))</f>
        <v>#NUM!</v>
      </c>
      <c r="M1201" t="e">
        <f t="array" ref="M1201">INDEX($A$7:$F$3066,SMALL(IF(COUNTIF($L$5,$H$7:$H$3066)*COUNTIF($L$5,$I$7:$I$3066),MATCH(ROW($A$7:$A$3066),ROW($A$7:$A$3066)),""),ROWS($B$1:D1195)),COLUMNS($A$1:D1197))</f>
        <v>#NUM!</v>
      </c>
      <c r="N1201" t="e">
        <f t="array" ref="N1201">INDEX($A$7:$F$3066,SMALL(IF(COUNTIF($L$5,$H$7:$H$3066)*COUNTIF($L$5,$I$7:$I$3066),MATCH(ROW($A$7:$A$3066),ROW($A$7:$A$3066)),""),ROWS($B$1:E1195)),COLUMNS($A$1:E1197))</f>
        <v>#NUM!</v>
      </c>
      <c r="O1201" t="e">
        <f t="array" ref="O1201">INDEX($A$7:$F$3066,SMALL(IF(COUNTIF($L$5,$H$7:$H$3066)*COUNTIF($L$5,$I$7:$I$3066),MATCH(ROW($A$7:$A$3066),ROW($A$7:$A$3066)),""),ROWS($B$1:F1195)),COLUMNS($A$1:F1197))</f>
        <v>#NUM!</v>
      </c>
    </row>
    <row r="1202" spans="1:15">
      <c r="A1202" s="1">
        <f>'ScienceDirect - Initial'!A1205</f>
        <v>0</v>
      </c>
      <c r="B1202" s="1">
        <f>'ScienceDirect - Initial'!B1205</f>
        <v>2008</v>
      </c>
      <c r="C1202" s="1" t="str">
        <f>'ScienceDirect - Initial'!C1205</f>
        <v>Lester, P.J.; Burns, K.C.</v>
      </c>
      <c r="D1202" s="1" t="str">
        <f>'ScienceDirect - Initial'!D1205</f>
        <v>Terrestrial Arthropods</v>
      </c>
      <c r="E1202" s="1" t="str">
        <f>'ScienceDirect - Initial'!E1205</f>
        <v>Encyclopedia of Ecology</v>
      </c>
      <c r="F1202" s="1" t="str">
        <f>'ScienceDirect - Initial'!F1205</f>
        <v>978-0-08-045405-4</v>
      </c>
      <c r="H1202" s="1">
        <v>0</v>
      </c>
      <c r="I1202" s="1">
        <v>0</v>
      </c>
      <c r="J1202" t="b">
        <f t="shared" si="18"/>
        <v>1</v>
      </c>
      <c r="K1202" t="e">
        <f t="array" ref="K1202">INDEX($A$7:$F$3066,SMALL(IF(COUNTIF($L$5,$H$7:$H$3066)*COUNTIF($L$5,$I$7:$I$3066),MATCH(ROW($A$7:$A$3066),ROW($A$7:$A$3066)),""),ROWS($B$1:B1196)),COLUMNS($A$1:B1198))</f>
        <v>#NUM!</v>
      </c>
      <c r="L1202" t="e">
        <f t="array" ref="L1202">INDEX($A$7:$F$3066,SMALL(IF(COUNTIF($L$5,$H$7:$H$3066)*COUNTIF($L$5,$I$7:$I$3066),MATCH(ROW($A$7:$A$3066),ROW($A$7:$A$3066)),""),ROWS($B$1:C1196)),COLUMNS($A$1:C1198))</f>
        <v>#NUM!</v>
      </c>
      <c r="M1202" t="e">
        <f t="array" ref="M1202">INDEX($A$7:$F$3066,SMALL(IF(COUNTIF($L$5,$H$7:$H$3066)*COUNTIF($L$5,$I$7:$I$3066),MATCH(ROW($A$7:$A$3066),ROW($A$7:$A$3066)),""),ROWS($B$1:D1196)),COLUMNS($A$1:D1198))</f>
        <v>#NUM!</v>
      </c>
      <c r="N1202" t="e">
        <f t="array" ref="N1202">INDEX($A$7:$F$3066,SMALL(IF(COUNTIF($L$5,$H$7:$H$3066)*COUNTIF($L$5,$I$7:$I$3066),MATCH(ROW($A$7:$A$3066),ROW($A$7:$A$3066)),""),ROWS($B$1:E1196)),COLUMNS($A$1:E1198))</f>
        <v>#NUM!</v>
      </c>
      <c r="O1202" t="e">
        <f t="array" ref="O1202">INDEX($A$7:$F$3066,SMALL(IF(COUNTIF($L$5,$H$7:$H$3066)*COUNTIF($L$5,$I$7:$I$3066),MATCH(ROW($A$7:$A$3066),ROW($A$7:$A$3066)),""),ROWS($B$1:F1196)),COLUMNS($A$1:F1198))</f>
        <v>#NUM!</v>
      </c>
    </row>
    <row r="1203" spans="1:15">
      <c r="A1203" s="1">
        <f>'ScienceDirect - Initial'!A1206</f>
        <v>0</v>
      </c>
      <c r="B1203" s="1">
        <f>'ScienceDirect - Initial'!B1206</f>
        <v>2019</v>
      </c>
      <c r="C1203" s="1" t="str">
        <f>'ScienceDirect - Initial'!C1206</f>
        <v>Hofmeister, Erik; Van Hemert, Caroline</v>
      </c>
      <c r="D1203" s="1" t="str">
        <f>'ScienceDirect - Initial'!D1206</f>
        <v>36 - The Effects of Climate Change on Disease Spread in Wildlife</v>
      </c>
      <c r="E1203" s="1" t="str">
        <f>'ScienceDirect - Initial'!E1206</f>
        <v>Fowler's Zoo and Wild Animal Medicine Current Therapy, Volume 9</v>
      </c>
      <c r="F1203" s="1" t="str">
        <f>'ScienceDirect - Initial'!F1206</f>
        <v>978-0-323-55228-8</v>
      </c>
      <c r="H1203" s="1">
        <v>0</v>
      </c>
      <c r="I1203" s="1">
        <v>0</v>
      </c>
      <c r="J1203" t="b">
        <f t="shared" si="18"/>
        <v>1</v>
      </c>
      <c r="K1203" t="e">
        <f t="array" ref="K1203">INDEX($A$7:$F$3066,SMALL(IF(COUNTIF($L$5,$H$7:$H$3066)*COUNTIF($L$5,$I$7:$I$3066),MATCH(ROW($A$7:$A$3066),ROW($A$7:$A$3066)),""),ROWS($B$1:B1197)),COLUMNS($A$1:B1199))</f>
        <v>#NUM!</v>
      </c>
      <c r="L1203" t="e">
        <f t="array" ref="L1203">INDEX($A$7:$F$3066,SMALL(IF(COUNTIF($L$5,$H$7:$H$3066)*COUNTIF($L$5,$I$7:$I$3066),MATCH(ROW($A$7:$A$3066),ROW($A$7:$A$3066)),""),ROWS($B$1:C1197)),COLUMNS($A$1:C1199))</f>
        <v>#NUM!</v>
      </c>
      <c r="M1203" t="e">
        <f t="array" ref="M1203">INDEX($A$7:$F$3066,SMALL(IF(COUNTIF($L$5,$H$7:$H$3066)*COUNTIF($L$5,$I$7:$I$3066),MATCH(ROW($A$7:$A$3066),ROW($A$7:$A$3066)),""),ROWS($B$1:D1197)),COLUMNS($A$1:D1199))</f>
        <v>#NUM!</v>
      </c>
      <c r="N1203" t="e">
        <f t="array" ref="N1203">INDEX($A$7:$F$3066,SMALL(IF(COUNTIF($L$5,$H$7:$H$3066)*COUNTIF($L$5,$I$7:$I$3066),MATCH(ROW($A$7:$A$3066),ROW($A$7:$A$3066)),""),ROWS($B$1:E1197)),COLUMNS($A$1:E1199))</f>
        <v>#NUM!</v>
      </c>
      <c r="O1203" t="e">
        <f t="array" ref="O1203">INDEX($A$7:$F$3066,SMALL(IF(COUNTIF($L$5,$H$7:$H$3066)*COUNTIF($L$5,$I$7:$I$3066),MATCH(ROW($A$7:$A$3066),ROW($A$7:$A$3066)),""),ROWS($B$1:F1197)),COLUMNS($A$1:F1199))</f>
        <v>#NUM!</v>
      </c>
    </row>
    <row r="1204" spans="1:15">
      <c r="A1204" s="1">
        <f>'ScienceDirect - Initial'!A1207</f>
        <v>0</v>
      </c>
      <c r="B1204" s="1">
        <f>'ScienceDirect - Initial'!B1207</f>
        <v>2001</v>
      </c>
      <c r="C1204" s="1" t="str">
        <f>'ScienceDirect - Initial'!C1207</f>
        <v>Forsyth, J.P.; Finlay, C.G.</v>
      </c>
      <c r="D1204" s="1" t="str">
        <f>'ScienceDirect - Initial'!D1207</f>
        <v>Single-subject Designs: Methodology</v>
      </c>
      <c r="E1204" s="1" t="str">
        <f>'ScienceDirect - Initial'!E1207</f>
        <v>International Encyclopedia of the Social &amp; Behavioral Sciences</v>
      </c>
      <c r="F1204" s="1" t="str">
        <f>'ScienceDirect - Initial'!F1207</f>
        <v>978-0-08-043076-8</v>
      </c>
      <c r="H1204" s="1">
        <v>0</v>
      </c>
      <c r="I1204" s="1">
        <v>0</v>
      </c>
      <c r="J1204" t="b">
        <f t="shared" si="18"/>
        <v>1</v>
      </c>
      <c r="K1204" t="e">
        <f t="array" ref="K1204">INDEX($A$7:$F$3066,SMALL(IF(COUNTIF($L$5,$H$7:$H$3066)*COUNTIF($L$5,$I$7:$I$3066),MATCH(ROW($A$7:$A$3066),ROW($A$7:$A$3066)),""),ROWS($B$1:B1198)),COLUMNS($A$1:B1200))</f>
        <v>#NUM!</v>
      </c>
      <c r="L1204" t="e">
        <f t="array" ref="L1204">INDEX($A$7:$F$3066,SMALL(IF(COUNTIF($L$5,$H$7:$H$3066)*COUNTIF($L$5,$I$7:$I$3066),MATCH(ROW($A$7:$A$3066),ROW($A$7:$A$3066)),""),ROWS($B$1:C1198)),COLUMNS($A$1:C1200))</f>
        <v>#NUM!</v>
      </c>
      <c r="M1204" t="e">
        <f t="array" ref="M1204">INDEX($A$7:$F$3066,SMALL(IF(COUNTIF($L$5,$H$7:$H$3066)*COUNTIF($L$5,$I$7:$I$3066),MATCH(ROW($A$7:$A$3066),ROW($A$7:$A$3066)),""),ROWS($B$1:D1198)),COLUMNS($A$1:D1200))</f>
        <v>#NUM!</v>
      </c>
      <c r="N1204" t="e">
        <f t="array" ref="N1204">INDEX($A$7:$F$3066,SMALL(IF(COUNTIF($L$5,$H$7:$H$3066)*COUNTIF($L$5,$I$7:$I$3066),MATCH(ROW($A$7:$A$3066),ROW($A$7:$A$3066)),""),ROWS($B$1:E1198)),COLUMNS($A$1:E1200))</f>
        <v>#NUM!</v>
      </c>
      <c r="O1204" t="e">
        <f t="array" ref="O1204">INDEX($A$7:$F$3066,SMALL(IF(COUNTIF($L$5,$H$7:$H$3066)*COUNTIF($L$5,$I$7:$I$3066),MATCH(ROW($A$7:$A$3066),ROW($A$7:$A$3066)),""),ROWS($B$1:F1198)),COLUMNS($A$1:F1200))</f>
        <v>#NUM!</v>
      </c>
    </row>
    <row r="1205" spans="1:15">
      <c r="A1205" s="1">
        <f>'ScienceDirect - Initial'!A1208</f>
        <v>0</v>
      </c>
      <c r="B1205" s="1">
        <f>'ScienceDirect - Initial'!B1208</f>
        <v>2020</v>
      </c>
      <c r="C1205" s="1" t="str">
        <f>'ScienceDirect - Initial'!C1208</f>
        <v>Thellier, M.; Simard, F.; Musset, L.; Cot, M.; Velut, G.; Kendjo, E.; Pradines, B.</v>
      </c>
      <c r="D1205" s="1" t="str">
        <f>'ScienceDirect - Initial'!D1208</f>
        <v>Changes in malaria epidemiology in France and worldwide, 2000–2015</v>
      </c>
      <c r="E1205" s="1" t="str">
        <f>'ScienceDirect - Initial'!E1208</f>
        <v>Recommandation Paludisme</v>
      </c>
      <c r="F1205" s="1">
        <f>'ScienceDirect - Initial'!F1208</f>
        <v>0</v>
      </c>
      <c r="H1205" s="1">
        <v>0</v>
      </c>
      <c r="I1205" s="1">
        <v>0</v>
      </c>
      <c r="J1205" t="b">
        <f t="shared" si="18"/>
        <v>1</v>
      </c>
      <c r="K1205" t="e">
        <f t="array" ref="K1205">INDEX($A$7:$F$3066,SMALL(IF(COUNTIF($L$5,$H$7:$H$3066)*COUNTIF($L$5,$I$7:$I$3066),MATCH(ROW($A$7:$A$3066),ROW($A$7:$A$3066)),""),ROWS($B$1:B1199)),COLUMNS($A$1:B1201))</f>
        <v>#NUM!</v>
      </c>
      <c r="L1205" t="e">
        <f t="array" ref="L1205">INDEX($A$7:$F$3066,SMALL(IF(COUNTIF($L$5,$H$7:$H$3066)*COUNTIF($L$5,$I$7:$I$3066),MATCH(ROW($A$7:$A$3066),ROW($A$7:$A$3066)),""),ROWS($B$1:C1199)),COLUMNS($A$1:C1201))</f>
        <v>#NUM!</v>
      </c>
      <c r="M1205" t="e">
        <f t="array" ref="M1205">INDEX($A$7:$F$3066,SMALL(IF(COUNTIF($L$5,$H$7:$H$3066)*COUNTIF($L$5,$I$7:$I$3066),MATCH(ROW($A$7:$A$3066),ROW($A$7:$A$3066)),""),ROWS($B$1:D1199)),COLUMNS($A$1:D1201))</f>
        <v>#NUM!</v>
      </c>
      <c r="N1205" t="e">
        <f t="array" ref="N1205">INDEX($A$7:$F$3066,SMALL(IF(COUNTIF($L$5,$H$7:$H$3066)*COUNTIF($L$5,$I$7:$I$3066),MATCH(ROW($A$7:$A$3066),ROW($A$7:$A$3066)),""),ROWS($B$1:E1199)),COLUMNS($A$1:E1201))</f>
        <v>#NUM!</v>
      </c>
      <c r="O1205" t="e">
        <f t="array" ref="O1205">INDEX($A$7:$F$3066,SMALL(IF(COUNTIF($L$5,$H$7:$H$3066)*COUNTIF($L$5,$I$7:$I$3066),MATCH(ROW($A$7:$A$3066),ROW($A$7:$A$3066)),""),ROWS($B$1:F1199)),COLUMNS($A$1:F1201))</f>
        <v>#NUM!</v>
      </c>
    </row>
    <row r="1206" spans="1:15">
      <c r="A1206" s="1">
        <f>'ScienceDirect - Initial'!A1209</f>
        <v>0</v>
      </c>
      <c r="B1206" s="1">
        <f>'ScienceDirect - Initial'!B1209</f>
        <v>2013</v>
      </c>
      <c r="C1206" s="1" t="str">
        <f>'ScienceDirect - Initial'!C1209</f>
        <v>Lowe, Michael R.; Witt, Ashley A.; Grossman, Stephanie L.</v>
      </c>
      <c r="D1206" s="1" t="str">
        <f>'ScienceDirect - Initial'!D1209</f>
        <v>Dieting in bulimia nervosa is associated with increased food restriction and psychopathology but decreased binge eating</v>
      </c>
      <c r="E1206" s="1" t="str">
        <f>'ScienceDirect - Initial'!E1209</f>
        <v>Eating Behaviors</v>
      </c>
      <c r="F1206" s="1">
        <f>'ScienceDirect - Initial'!F1209</f>
        <v>0</v>
      </c>
      <c r="H1206" s="1">
        <v>0</v>
      </c>
      <c r="I1206" s="1">
        <v>0</v>
      </c>
      <c r="J1206" t="b">
        <f t="shared" si="18"/>
        <v>1</v>
      </c>
      <c r="K1206" t="e">
        <f t="array" ref="K1206">INDEX($A$7:$F$3066,SMALL(IF(COUNTIF($L$5,$H$7:$H$3066)*COUNTIF($L$5,$I$7:$I$3066),MATCH(ROW($A$7:$A$3066),ROW($A$7:$A$3066)),""),ROWS($B$1:B1200)),COLUMNS($A$1:B1202))</f>
        <v>#NUM!</v>
      </c>
      <c r="L1206" t="e">
        <f t="array" ref="L1206">INDEX($A$7:$F$3066,SMALL(IF(COUNTIF($L$5,$H$7:$H$3066)*COUNTIF($L$5,$I$7:$I$3066),MATCH(ROW($A$7:$A$3066),ROW($A$7:$A$3066)),""),ROWS($B$1:C1200)),COLUMNS($A$1:C1202))</f>
        <v>#NUM!</v>
      </c>
      <c r="M1206" t="e">
        <f t="array" ref="M1206">INDEX($A$7:$F$3066,SMALL(IF(COUNTIF($L$5,$H$7:$H$3066)*COUNTIF($L$5,$I$7:$I$3066),MATCH(ROW($A$7:$A$3066),ROW($A$7:$A$3066)),""),ROWS($B$1:D1200)),COLUMNS($A$1:D1202))</f>
        <v>#NUM!</v>
      </c>
      <c r="N1206" t="e">
        <f t="array" ref="N1206">INDEX($A$7:$F$3066,SMALL(IF(COUNTIF($L$5,$H$7:$H$3066)*COUNTIF($L$5,$I$7:$I$3066),MATCH(ROW($A$7:$A$3066),ROW($A$7:$A$3066)),""),ROWS($B$1:E1200)),COLUMNS($A$1:E1202))</f>
        <v>#NUM!</v>
      </c>
      <c r="O1206" t="e">
        <f t="array" ref="O1206">INDEX($A$7:$F$3066,SMALL(IF(COUNTIF($L$5,$H$7:$H$3066)*COUNTIF($L$5,$I$7:$I$3066),MATCH(ROW($A$7:$A$3066),ROW($A$7:$A$3066)),""),ROWS($B$1:F1200)),COLUMNS($A$1:F1202))</f>
        <v>#NUM!</v>
      </c>
    </row>
    <row r="1207" spans="1:15">
      <c r="A1207" s="1">
        <f>'ScienceDirect - Initial'!A1210</f>
        <v>0</v>
      </c>
      <c r="B1207" s="1">
        <f>'ScienceDirect - Initial'!B1210</f>
        <v>2012</v>
      </c>
      <c r="C1207" s="1" t="str">
        <f>'ScienceDirect - Initial'!C1210</f>
        <v>Baang, Ji Hoon; Axelrod, Peter; Decker, Brooke K.; Hujer, Andrea M.; Dash, Georgia; Truant, Allan R.; Bonomo, Robert A.; Fekete, Thomas</v>
      </c>
      <c r="D1207" s="1" t="str">
        <f>'ScienceDirect - Initial'!D1210</f>
        <v>Longitudinal epidemiology of multidrug-resistant (MDR) Acinetobacter species in a tertiary care hospital</v>
      </c>
      <c r="E1207" s="1" t="str">
        <f>'ScienceDirect - Initial'!E1210</f>
        <v>American Journal of Infection Control</v>
      </c>
      <c r="F1207" s="1">
        <f>'ScienceDirect - Initial'!F1210</f>
        <v>0</v>
      </c>
      <c r="H1207" s="1">
        <v>0</v>
      </c>
      <c r="I1207" s="1">
        <v>0</v>
      </c>
      <c r="J1207" t="b">
        <f t="shared" si="18"/>
        <v>1</v>
      </c>
      <c r="K1207" t="e">
        <f t="array" ref="K1207">INDEX($A$7:$F$3066,SMALL(IF(COUNTIF($L$5,$H$7:$H$3066)*COUNTIF($L$5,$I$7:$I$3066),MATCH(ROW($A$7:$A$3066),ROW($A$7:$A$3066)),""),ROWS($B$1:B1201)),COLUMNS($A$1:B1203))</f>
        <v>#NUM!</v>
      </c>
      <c r="L1207" t="e">
        <f t="array" ref="L1207">INDEX($A$7:$F$3066,SMALL(IF(COUNTIF($L$5,$H$7:$H$3066)*COUNTIF($L$5,$I$7:$I$3066),MATCH(ROW($A$7:$A$3066),ROW($A$7:$A$3066)),""),ROWS($B$1:C1201)),COLUMNS($A$1:C1203))</f>
        <v>#NUM!</v>
      </c>
      <c r="M1207" t="e">
        <f t="array" ref="M1207">INDEX($A$7:$F$3066,SMALL(IF(COUNTIF($L$5,$H$7:$H$3066)*COUNTIF($L$5,$I$7:$I$3066),MATCH(ROW($A$7:$A$3066),ROW($A$7:$A$3066)),""),ROWS($B$1:D1201)),COLUMNS($A$1:D1203))</f>
        <v>#NUM!</v>
      </c>
      <c r="N1207" t="e">
        <f t="array" ref="N1207">INDEX($A$7:$F$3066,SMALL(IF(COUNTIF($L$5,$H$7:$H$3066)*COUNTIF($L$5,$I$7:$I$3066),MATCH(ROW($A$7:$A$3066),ROW($A$7:$A$3066)),""),ROWS($B$1:E1201)),COLUMNS($A$1:E1203))</f>
        <v>#NUM!</v>
      </c>
      <c r="O1207" t="e">
        <f t="array" ref="O1207">INDEX($A$7:$F$3066,SMALL(IF(COUNTIF($L$5,$H$7:$H$3066)*COUNTIF($L$5,$I$7:$I$3066),MATCH(ROW($A$7:$A$3066),ROW($A$7:$A$3066)),""),ROWS($B$1:F1201)),COLUMNS($A$1:F1203))</f>
        <v>#NUM!</v>
      </c>
    </row>
    <row r="1208" spans="1:15">
      <c r="A1208" s="1">
        <f>'ScienceDirect - Initial'!A1211</f>
        <v>0</v>
      </c>
      <c r="B1208" s="1">
        <f>'ScienceDirect - Initial'!B1211</f>
        <v>1987</v>
      </c>
      <c r="C1208" s="1" t="str">
        <f>'ScienceDirect - Initial'!C1211</f>
        <v>Pinto, Rodger P.; Abrams, David B.; Monti, Peter M.; Jacobus, Stephane I.</v>
      </c>
      <c r="D1208" s="1" t="str">
        <f>'ScienceDirect - Initial'!D1211</f>
        <v>Nicotine dependence and likelihood of quitting smoking</v>
      </c>
      <c r="E1208" s="1" t="str">
        <f>'ScienceDirect - Initial'!E1211</f>
        <v>Addictive Behaviors</v>
      </c>
      <c r="F1208" s="1">
        <f>'ScienceDirect - Initial'!F1211</f>
        <v>0</v>
      </c>
      <c r="H1208" s="1">
        <v>0</v>
      </c>
      <c r="I1208" s="1">
        <v>0</v>
      </c>
      <c r="J1208" t="b">
        <f t="shared" si="18"/>
        <v>1</v>
      </c>
      <c r="K1208" t="e">
        <f t="array" ref="K1208">INDEX($A$7:$F$3066,SMALL(IF(COUNTIF($L$5,$H$7:$H$3066)*COUNTIF($L$5,$I$7:$I$3066),MATCH(ROW($A$7:$A$3066),ROW($A$7:$A$3066)),""),ROWS($B$1:B1202)),COLUMNS($A$1:B1204))</f>
        <v>#NUM!</v>
      </c>
      <c r="L1208" t="e">
        <f t="array" ref="L1208">INDEX($A$7:$F$3066,SMALL(IF(COUNTIF($L$5,$H$7:$H$3066)*COUNTIF($L$5,$I$7:$I$3066),MATCH(ROW($A$7:$A$3066),ROW($A$7:$A$3066)),""),ROWS($B$1:C1202)),COLUMNS($A$1:C1204))</f>
        <v>#NUM!</v>
      </c>
      <c r="M1208" t="e">
        <f t="array" ref="M1208">INDEX($A$7:$F$3066,SMALL(IF(COUNTIF($L$5,$H$7:$H$3066)*COUNTIF($L$5,$I$7:$I$3066),MATCH(ROW($A$7:$A$3066),ROW($A$7:$A$3066)),""),ROWS($B$1:D1202)),COLUMNS($A$1:D1204))</f>
        <v>#NUM!</v>
      </c>
      <c r="N1208" t="e">
        <f t="array" ref="N1208">INDEX($A$7:$F$3066,SMALL(IF(COUNTIF($L$5,$H$7:$H$3066)*COUNTIF($L$5,$I$7:$I$3066),MATCH(ROW($A$7:$A$3066),ROW($A$7:$A$3066)),""),ROWS($B$1:E1202)),COLUMNS($A$1:E1204))</f>
        <v>#NUM!</v>
      </c>
      <c r="O1208" t="e">
        <f t="array" ref="O1208">INDEX($A$7:$F$3066,SMALL(IF(COUNTIF($L$5,$H$7:$H$3066)*COUNTIF($L$5,$I$7:$I$3066),MATCH(ROW($A$7:$A$3066),ROW($A$7:$A$3066)),""),ROWS($B$1:F1202)),COLUMNS($A$1:F1204))</f>
        <v>#NUM!</v>
      </c>
    </row>
    <row r="1209" spans="1:15">
      <c r="A1209" s="1">
        <f>'ScienceDirect - Initial'!A1212</f>
        <v>0</v>
      </c>
      <c r="B1209" s="1">
        <f>'ScienceDirect - Initial'!B1212</f>
        <v>2013</v>
      </c>
      <c r="C1209" s="1" t="str">
        <f>'ScienceDirect - Initial'!C1212</f>
        <v>Anlar, Banu</v>
      </c>
      <c r="D1209" s="1" t="str">
        <f>'ScienceDirect - Initial'!D1212</f>
        <v>Chapter 123 - Subacute sclerosing panencephalitis and chronic viral encephalitis</v>
      </c>
      <c r="E1209" s="1" t="str">
        <f>'ScienceDirect - Initial'!E1212</f>
        <v>Handbook of Clinical Neurology</v>
      </c>
      <c r="F1209" s="1" t="str">
        <f>'ScienceDirect - Initial'!F1212</f>
        <v>0072-9752</v>
      </c>
      <c r="H1209" s="1">
        <v>0</v>
      </c>
      <c r="I1209" s="1">
        <v>0</v>
      </c>
      <c r="J1209" t="b">
        <f t="shared" si="18"/>
        <v>1</v>
      </c>
      <c r="K1209" t="e">
        <f t="array" ref="K1209">INDEX($A$7:$F$3066,SMALL(IF(COUNTIF($L$5,$H$7:$H$3066)*COUNTIF($L$5,$I$7:$I$3066),MATCH(ROW($A$7:$A$3066),ROW($A$7:$A$3066)),""),ROWS($B$1:B1203)),COLUMNS($A$1:B1205))</f>
        <v>#NUM!</v>
      </c>
      <c r="L1209" t="e">
        <f t="array" ref="L1209">INDEX($A$7:$F$3066,SMALL(IF(COUNTIF($L$5,$H$7:$H$3066)*COUNTIF($L$5,$I$7:$I$3066),MATCH(ROW($A$7:$A$3066),ROW($A$7:$A$3066)),""),ROWS($B$1:C1203)),COLUMNS($A$1:C1205))</f>
        <v>#NUM!</v>
      </c>
      <c r="M1209" t="e">
        <f t="array" ref="M1209">INDEX($A$7:$F$3066,SMALL(IF(COUNTIF($L$5,$H$7:$H$3066)*COUNTIF($L$5,$I$7:$I$3066),MATCH(ROW($A$7:$A$3066),ROW($A$7:$A$3066)),""),ROWS($B$1:D1203)),COLUMNS($A$1:D1205))</f>
        <v>#NUM!</v>
      </c>
      <c r="N1209" t="e">
        <f t="array" ref="N1209">INDEX($A$7:$F$3066,SMALL(IF(COUNTIF($L$5,$H$7:$H$3066)*COUNTIF($L$5,$I$7:$I$3066),MATCH(ROW($A$7:$A$3066),ROW($A$7:$A$3066)),""),ROWS($B$1:E1203)),COLUMNS($A$1:E1205))</f>
        <v>#NUM!</v>
      </c>
      <c r="O1209" t="e">
        <f t="array" ref="O1209">INDEX($A$7:$F$3066,SMALL(IF(COUNTIF($L$5,$H$7:$H$3066)*COUNTIF($L$5,$I$7:$I$3066),MATCH(ROW($A$7:$A$3066),ROW($A$7:$A$3066)),""),ROWS($B$1:F1203)),COLUMNS($A$1:F1205))</f>
        <v>#NUM!</v>
      </c>
    </row>
    <row r="1210" spans="1:15">
      <c r="A1210" s="1">
        <f>'ScienceDirect - Initial'!A1213</f>
        <v>0</v>
      </c>
      <c r="B1210" s="1">
        <f>'ScienceDirect - Initial'!B1213</f>
        <v>1987</v>
      </c>
      <c r="C1210" s="1" t="str">
        <f>'ScienceDirect - Initial'!C1213</f>
        <v>Pfaus, James G.; Gorzalka, Boris B.</v>
      </c>
      <c r="D1210" s="1" t="str">
        <f>'ScienceDirect - Initial'!D1213</f>
        <v>Opioids and sexual behavior</v>
      </c>
      <c r="E1210" s="1" t="str">
        <f>'ScienceDirect - Initial'!E1213</f>
        <v>Neuroscience &amp; Biobehavioral Reviews</v>
      </c>
      <c r="F1210" s="1">
        <f>'ScienceDirect - Initial'!F1213</f>
        <v>0</v>
      </c>
      <c r="H1210" s="1">
        <v>0</v>
      </c>
      <c r="I1210" s="1">
        <v>0</v>
      </c>
      <c r="J1210" t="b">
        <f t="shared" si="18"/>
        <v>1</v>
      </c>
      <c r="K1210" t="e">
        <f t="array" ref="K1210">INDEX($A$7:$F$3066,SMALL(IF(COUNTIF($L$5,$H$7:$H$3066)*COUNTIF($L$5,$I$7:$I$3066),MATCH(ROW($A$7:$A$3066),ROW($A$7:$A$3066)),""),ROWS($B$1:B1204)),COLUMNS($A$1:B1206))</f>
        <v>#NUM!</v>
      </c>
      <c r="L1210" t="e">
        <f t="array" ref="L1210">INDEX($A$7:$F$3066,SMALL(IF(COUNTIF($L$5,$H$7:$H$3066)*COUNTIF($L$5,$I$7:$I$3066),MATCH(ROW($A$7:$A$3066),ROW($A$7:$A$3066)),""),ROWS($B$1:C1204)),COLUMNS($A$1:C1206))</f>
        <v>#NUM!</v>
      </c>
      <c r="M1210" t="e">
        <f t="array" ref="M1210">INDEX($A$7:$F$3066,SMALL(IF(COUNTIF($L$5,$H$7:$H$3066)*COUNTIF($L$5,$I$7:$I$3066),MATCH(ROW($A$7:$A$3066),ROW($A$7:$A$3066)),""),ROWS($B$1:D1204)),COLUMNS($A$1:D1206))</f>
        <v>#NUM!</v>
      </c>
      <c r="N1210" t="e">
        <f t="array" ref="N1210">INDEX($A$7:$F$3066,SMALL(IF(COUNTIF($L$5,$H$7:$H$3066)*COUNTIF($L$5,$I$7:$I$3066),MATCH(ROW($A$7:$A$3066),ROW($A$7:$A$3066)),""),ROWS($B$1:E1204)),COLUMNS($A$1:E1206))</f>
        <v>#NUM!</v>
      </c>
      <c r="O1210" t="e">
        <f t="array" ref="O1210">INDEX($A$7:$F$3066,SMALL(IF(COUNTIF($L$5,$H$7:$H$3066)*COUNTIF($L$5,$I$7:$I$3066),MATCH(ROW($A$7:$A$3066),ROW($A$7:$A$3066)),""),ROWS($B$1:F1204)),COLUMNS($A$1:F1206))</f>
        <v>#NUM!</v>
      </c>
    </row>
    <row r="1211" spans="1:15">
      <c r="A1211" s="1">
        <f>'ScienceDirect - Initial'!A1214</f>
        <v>0</v>
      </c>
      <c r="B1211" s="1">
        <f>'ScienceDirect - Initial'!B1214</f>
        <v>1993</v>
      </c>
      <c r="C1211" s="1" t="str">
        <f>'ScienceDirect - Initial'!C1214</f>
        <v>Maletta, Gabe J.; Winegarden, Thomas</v>
      </c>
      <c r="D1211" s="1" t="str">
        <f>'ScienceDirect - Initial'!D1214</f>
        <v>Reversal of Anorexia by Methylphenidate in Apathetic, Severely Demented Nursing Home Patients</v>
      </c>
      <c r="E1211" s="1" t="str">
        <f>'ScienceDirect - Initial'!E1214</f>
        <v>The American Journal of Geriatric Psychiatry</v>
      </c>
      <c r="F1211" s="1">
        <f>'ScienceDirect - Initial'!F1214</f>
        <v>0</v>
      </c>
      <c r="H1211" s="1">
        <v>0</v>
      </c>
      <c r="I1211" s="1">
        <v>0</v>
      </c>
      <c r="J1211" t="b">
        <f t="shared" si="18"/>
        <v>1</v>
      </c>
      <c r="K1211" t="e">
        <f t="array" ref="K1211">INDEX($A$7:$F$3066,SMALL(IF(COUNTIF($L$5,$H$7:$H$3066)*COUNTIF($L$5,$I$7:$I$3066),MATCH(ROW($A$7:$A$3066),ROW($A$7:$A$3066)),""),ROWS($B$1:B1205)),COLUMNS($A$1:B1207))</f>
        <v>#NUM!</v>
      </c>
      <c r="L1211" t="e">
        <f t="array" ref="L1211">INDEX($A$7:$F$3066,SMALL(IF(COUNTIF($L$5,$H$7:$H$3066)*COUNTIF($L$5,$I$7:$I$3066),MATCH(ROW($A$7:$A$3066),ROW($A$7:$A$3066)),""),ROWS($B$1:C1205)),COLUMNS($A$1:C1207))</f>
        <v>#NUM!</v>
      </c>
      <c r="M1211" t="e">
        <f t="array" ref="M1211">INDEX($A$7:$F$3066,SMALL(IF(COUNTIF($L$5,$H$7:$H$3066)*COUNTIF($L$5,$I$7:$I$3066),MATCH(ROW($A$7:$A$3066),ROW($A$7:$A$3066)),""),ROWS($B$1:D1205)),COLUMNS($A$1:D1207))</f>
        <v>#NUM!</v>
      </c>
      <c r="N1211" t="e">
        <f t="array" ref="N1211">INDEX($A$7:$F$3066,SMALL(IF(COUNTIF($L$5,$H$7:$H$3066)*COUNTIF($L$5,$I$7:$I$3066),MATCH(ROW($A$7:$A$3066),ROW($A$7:$A$3066)),""),ROWS($B$1:E1205)),COLUMNS($A$1:E1207))</f>
        <v>#NUM!</v>
      </c>
      <c r="O1211" t="e">
        <f t="array" ref="O1211">INDEX($A$7:$F$3066,SMALL(IF(COUNTIF($L$5,$H$7:$H$3066)*COUNTIF($L$5,$I$7:$I$3066),MATCH(ROW($A$7:$A$3066),ROW($A$7:$A$3066)),""),ROWS($B$1:F1205)),COLUMNS($A$1:F1207))</f>
        <v>#NUM!</v>
      </c>
    </row>
    <row r="1212" spans="1:15">
      <c r="A1212" s="1">
        <f>'ScienceDirect - Initial'!A1215</f>
        <v>0</v>
      </c>
      <c r="B1212" s="1">
        <f>'ScienceDirect - Initial'!B1215</f>
        <v>2008</v>
      </c>
      <c r="C1212" s="1" t="str">
        <f>'ScienceDirect - Initial'!C1215</f>
        <v>Suresh, Santhanam; Tarbell, Sally</v>
      </c>
      <c r="D1212" s="1" t="str">
        <f>'ScienceDirect - Initial'!D1215</f>
        <v>Chapter 27 - Acute Pain Management in Children</v>
      </c>
      <c r="E1212" s="1" t="str">
        <f>'ScienceDirect - Initial'!E1215</f>
        <v>Raj's Practical Management of Pain (Fourth Edition)</v>
      </c>
      <c r="F1212" s="1" t="str">
        <f>'ScienceDirect - Initial'!F1215</f>
        <v>978-0-323-04184-3</v>
      </c>
      <c r="H1212" s="1">
        <v>0</v>
      </c>
      <c r="I1212" s="1">
        <v>0</v>
      </c>
      <c r="J1212" t="b">
        <f t="shared" si="18"/>
        <v>1</v>
      </c>
      <c r="K1212" t="e">
        <f t="array" ref="K1212">INDEX($A$7:$F$3066,SMALL(IF(COUNTIF($L$5,$H$7:$H$3066)*COUNTIF($L$5,$I$7:$I$3066),MATCH(ROW($A$7:$A$3066),ROW($A$7:$A$3066)),""),ROWS($B$1:B1206)),COLUMNS($A$1:B1208))</f>
        <v>#NUM!</v>
      </c>
      <c r="L1212" t="e">
        <f t="array" ref="L1212">INDEX($A$7:$F$3066,SMALL(IF(COUNTIF($L$5,$H$7:$H$3066)*COUNTIF($L$5,$I$7:$I$3066),MATCH(ROW($A$7:$A$3066),ROW($A$7:$A$3066)),""),ROWS($B$1:C1206)),COLUMNS($A$1:C1208))</f>
        <v>#NUM!</v>
      </c>
      <c r="M1212" t="e">
        <f t="array" ref="M1212">INDEX($A$7:$F$3066,SMALL(IF(COUNTIF($L$5,$H$7:$H$3066)*COUNTIF($L$5,$I$7:$I$3066),MATCH(ROW($A$7:$A$3066),ROW($A$7:$A$3066)),""),ROWS($B$1:D1206)),COLUMNS($A$1:D1208))</f>
        <v>#NUM!</v>
      </c>
      <c r="N1212" t="e">
        <f t="array" ref="N1212">INDEX($A$7:$F$3066,SMALL(IF(COUNTIF($L$5,$H$7:$H$3066)*COUNTIF($L$5,$I$7:$I$3066),MATCH(ROW($A$7:$A$3066),ROW($A$7:$A$3066)),""),ROWS($B$1:E1206)),COLUMNS($A$1:E1208))</f>
        <v>#NUM!</v>
      </c>
      <c r="O1212" t="e">
        <f t="array" ref="O1212">INDEX($A$7:$F$3066,SMALL(IF(COUNTIF($L$5,$H$7:$H$3066)*COUNTIF($L$5,$I$7:$I$3066),MATCH(ROW($A$7:$A$3066),ROW($A$7:$A$3066)),""),ROWS($B$1:F1206)),COLUMNS($A$1:F1208))</f>
        <v>#NUM!</v>
      </c>
    </row>
    <row r="1213" spans="1:15">
      <c r="A1213" s="1">
        <f>'ScienceDirect - Initial'!A1216</f>
        <v>0</v>
      </c>
      <c r="B1213" s="1">
        <f>'ScienceDirect - Initial'!B1216</f>
        <v>1989</v>
      </c>
      <c r="C1213" s="1" t="str">
        <f>'ScienceDirect - Initial'!C1216</f>
        <v>Parke, Ross D.</v>
      </c>
      <c r="D1213" s="1" t="str">
        <f>'ScienceDirect - Initial'!D1216</f>
        <v>Social Development in Infancy: A 25-Year Perspective</v>
      </c>
      <c r="E1213" s="1" t="str">
        <f>'ScienceDirect - Initial'!E1216</f>
        <v>Advances in Child Development and Behavior</v>
      </c>
      <c r="F1213" s="1" t="str">
        <f>'ScienceDirect - Initial'!F1216</f>
        <v>0065-2407</v>
      </c>
      <c r="H1213" s="1">
        <v>0</v>
      </c>
      <c r="I1213" s="1">
        <v>0</v>
      </c>
      <c r="J1213" t="b">
        <f t="shared" si="18"/>
        <v>1</v>
      </c>
      <c r="K1213" t="e">
        <f t="array" ref="K1213">INDEX($A$7:$F$3066,SMALL(IF(COUNTIF($L$5,$H$7:$H$3066)*COUNTIF($L$5,$I$7:$I$3066),MATCH(ROW($A$7:$A$3066),ROW($A$7:$A$3066)),""),ROWS($B$1:B1207)),COLUMNS($A$1:B1209))</f>
        <v>#NUM!</v>
      </c>
      <c r="L1213" t="e">
        <f t="array" ref="L1213">INDEX($A$7:$F$3066,SMALL(IF(COUNTIF($L$5,$H$7:$H$3066)*COUNTIF($L$5,$I$7:$I$3066),MATCH(ROW($A$7:$A$3066),ROW($A$7:$A$3066)),""),ROWS($B$1:C1207)),COLUMNS($A$1:C1209))</f>
        <v>#NUM!</v>
      </c>
      <c r="M1213" t="e">
        <f t="array" ref="M1213">INDEX($A$7:$F$3066,SMALL(IF(COUNTIF($L$5,$H$7:$H$3066)*COUNTIF($L$5,$I$7:$I$3066),MATCH(ROW($A$7:$A$3066),ROW($A$7:$A$3066)),""),ROWS($B$1:D1207)),COLUMNS($A$1:D1209))</f>
        <v>#NUM!</v>
      </c>
      <c r="N1213" t="e">
        <f t="array" ref="N1213">INDEX($A$7:$F$3066,SMALL(IF(COUNTIF($L$5,$H$7:$H$3066)*COUNTIF($L$5,$I$7:$I$3066),MATCH(ROW($A$7:$A$3066),ROW($A$7:$A$3066)),""),ROWS($B$1:E1207)),COLUMNS($A$1:E1209))</f>
        <v>#NUM!</v>
      </c>
      <c r="O1213" t="e">
        <f t="array" ref="O1213">INDEX($A$7:$F$3066,SMALL(IF(COUNTIF($L$5,$H$7:$H$3066)*COUNTIF($L$5,$I$7:$I$3066),MATCH(ROW($A$7:$A$3066),ROW($A$7:$A$3066)),""),ROWS($B$1:F1207)),COLUMNS($A$1:F1209))</f>
        <v>#NUM!</v>
      </c>
    </row>
    <row r="1214" spans="1:15">
      <c r="A1214" s="1">
        <f>'ScienceDirect - Initial'!A1217</f>
        <v>0</v>
      </c>
      <c r="B1214" s="1">
        <f>'ScienceDirect - Initial'!B1217</f>
        <v>2019</v>
      </c>
      <c r="C1214" s="1" t="str">
        <f>'ScienceDirect - Initial'!C1217</f>
        <v>Stein, Richard A.</v>
      </c>
      <c r="D1214" s="1" t="str">
        <f>'ScienceDirect - Initial'!D1217</f>
        <v>Lyme Disease☆</v>
      </c>
      <c r="E1214" s="1" t="str">
        <f>'ScienceDirect - Initial'!E1217</f>
        <v>Encyclopedia of Environmental Health (Second Edition)</v>
      </c>
      <c r="F1214" s="1" t="str">
        <f>'ScienceDirect - Initial'!F1217</f>
        <v>978-0-444-63952-3</v>
      </c>
      <c r="H1214" s="1">
        <v>0</v>
      </c>
      <c r="I1214" s="1">
        <v>0</v>
      </c>
      <c r="J1214" t="b">
        <f t="shared" si="18"/>
        <v>1</v>
      </c>
      <c r="K1214" t="e">
        <f t="array" ref="K1214">INDEX($A$7:$F$3066,SMALL(IF(COUNTIF($L$5,$H$7:$H$3066)*COUNTIF($L$5,$I$7:$I$3066),MATCH(ROW($A$7:$A$3066),ROW($A$7:$A$3066)),""),ROWS($B$1:B1208)),COLUMNS($A$1:B1210))</f>
        <v>#NUM!</v>
      </c>
      <c r="L1214" t="e">
        <f t="array" ref="L1214">INDEX($A$7:$F$3066,SMALL(IF(COUNTIF($L$5,$H$7:$H$3066)*COUNTIF($L$5,$I$7:$I$3066),MATCH(ROW($A$7:$A$3066),ROW($A$7:$A$3066)),""),ROWS($B$1:C1208)),COLUMNS($A$1:C1210))</f>
        <v>#NUM!</v>
      </c>
      <c r="M1214" t="e">
        <f t="array" ref="M1214">INDEX($A$7:$F$3066,SMALL(IF(COUNTIF($L$5,$H$7:$H$3066)*COUNTIF($L$5,$I$7:$I$3066),MATCH(ROW($A$7:$A$3066),ROW($A$7:$A$3066)),""),ROWS($B$1:D1208)),COLUMNS($A$1:D1210))</f>
        <v>#NUM!</v>
      </c>
      <c r="N1214" t="e">
        <f t="array" ref="N1214">INDEX($A$7:$F$3066,SMALL(IF(COUNTIF($L$5,$H$7:$H$3066)*COUNTIF($L$5,$I$7:$I$3066),MATCH(ROW($A$7:$A$3066),ROW($A$7:$A$3066)),""),ROWS($B$1:E1208)),COLUMNS($A$1:E1210))</f>
        <v>#NUM!</v>
      </c>
      <c r="O1214" t="e">
        <f t="array" ref="O1214">INDEX($A$7:$F$3066,SMALL(IF(COUNTIF($L$5,$H$7:$H$3066)*COUNTIF($L$5,$I$7:$I$3066),MATCH(ROW($A$7:$A$3066),ROW($A$7:$A$3066)),""),ROWS($B$1:F1208)),COLUMNS($A$1:F1210))</f>
        <v>#NUM!</v>
      </c>
    </row>
    <row r="1215" spans="1:15">
      <c r="A1215" s="1">
        <f>'ScienceDirect - Initial'!A1218</f>
        <v>0</v>
      </c>
      <c r="B1215" s="1">
        <f>'ScienceDirect - Initial'!B1218</f>
        <v>2013</v>
      </c>
      <c r="C1215" s="1" t="str">
        <f>'ScienceDirect - Initial'!C1218</f>
        <v>Culver, David C.; Pipan, Tanja</v>
      </c>
      <c r="D1215" s="1" t="str">
        <f>'ScienceDirect - Initial'!D1218</f>
        <v>Subterranean Ecosystems</v>
      </c>
      <c r="E1215" s="1" t="str">
        <f>'ScienceDirect - Initial'!E1218</f>
        <v>Encyclopedia of Biodiversity (Second Edition)</v>
      </c>
      <c r="F1215" s="1" t="str">
        <f>'ScienceDirect - Initial'!F1218</f>
        <v>978-0-12-384720-1</v>
      </c>
      <c r="H1215" s="1">
        <v>0</v>
      </c>
      <c r="I1215" s="1">
        <v>0</v>
      </c>
      <c r="J1215" t="b">
        <f t="shared" si="18"/>
        <v>1</v>
      </c>
      <c r="K1215" t="e">
        <f t="array" ref="K1215">INDEX($A$7:$F$3066,SMALL(IF(COUNTIF($L$5,$H$7:$H$3066)*COUNTIF($L$5,$I$7:$I$3066),MATCH(ROW($A$7:$A$3066),ROW($A$7:$A$3066)),""),ROWS($B$1:B1209)),COLUMNS($A$1:B1211))</f>
        <v>#NUM!</v>
      </c>
      <c r="L1215" t="e">
        <f t="array" ref="L1215">INDEX($A$7:$F$3066,SMALL(IF(COUNTIF($L$5,$H$7:$H$3066)*COUNTIF($L$5,$I$7:$I$3066),MATCH(ROW($A$7:$A$3066),ROW($A$7:$A$3066)),""),ROWS($B$1:C1209)),COLUMNS($A$1:C1211))</f>
        <v>#NUM!</v>
      </c>
      <c r="M1215" t="e">
        <f t="array" ref="M1215">INDEX($A$7:$F$3066,SMALL(IF(COUNTIF($L$5,$H$7:$H$3066)*COUNTIF($L$5,$I$7:$I$3066),MATCH(ROW($A$7:$A$3066),ROW($A$7:$A$3066)),""),ROWS($B$1:D1209)),COLUMNS($A$1:D1211))</f>
        <v>#NUM!</v>
      </c>
      <c r="N1215" t="e">
        <f t="array" ref="N1215">INDEX($A$7:$F$3066,SMALL(IF(COUNTIF($L$5,$H$7:$H$3066)*COUNTIF($L$5,$I$7:$I$3066),MATCH(ROW($A$7:$A$3066),ROW($A$7:$A$3066)),""),ROWS($B$1:E1209)),COLUMNS($A$1:E1211))</f>
        <v>#NUM!</v>
      </c>
      <c r="O1215" t="e">
        <f t="array" ref="O1215">INDEX($A$7:$F$3066,SMALL(IF(COUNTIF($L$5,$H$7:$H$3066)*COUNTIF($L$5,$I$7:$I$3066),MATCH(ROW($A$7:$A$3066),ROW($A$7:$A$3066)),""),ROWS($B$1:F1209)),COLUMNS($A$1:F1211))</f>
        <v>#NUM!</v>
      </c>
    </row>
    <row r="1216" spans="1:15">
      <c r="A1216" s="1">
        <f>'ScienceDirect - Initial'!A1219</f>
        <v>0</v>
      </c>
      <c r="B1216" s="1">
        <f>'ScienceDirect - Initial'!B1219</f>
        <v>2017</v>
      </c>
      <c r="C1216" s="1" t="str">
        <f>'ScienceDirect - Initial'!C1219</f>
        <v>Berry, Mark D.; Gainetdinov, Raul R.; Hoener, Marius C.; Shahid, Mohammed</v>
      </c>
      <c r="D1216" s="1" t="str">
        <f>'ScienceDirect - Initial'!D1219</f>
        <v>Pharmacology of human trace amine-associated receptors: Therapeutic opportunities and challenges</v>
      </c>
      <c r="E1216" s="1" t="str">
        <f>'ScienceDirect - Initial'!E1219</f>
        <v>Pharmacology &amp; Therapeutics</v>
      </c>
      <c r="F1216" s="1">
        <f>'ScienceDirect - Initial'!F1219</f>
        <v>0</v>
      </c>
      <c r="H1216" s="1">
        <v>0</v>
      </c>
      <c r="I1216" s="1">
        <v>0</v>
      </c>
      <c r="J1216" t="b">
        <f t="shared" si="18"/>
        <v>1</v>
      </c>
      <c r="K1216" t="e">
        <f t="array" ref="K1216">INDEX($A$7:$F$3066,SMALL(IF(COUNTIF($L$5,$H$7:$H$3066)*COUNTIF($L$5,$I$7:$I$3066),MATCH(ROW($A$7:$A$3066),ROW($A$7:$A$3066)),""),ROWS($B$1:B1210)),COLUMNS($A$1:B1212))</f>
        <v>#NUM!</v>
      </c>
      <c r="L1216" t="e">
        <f t="array" ref="L1216">INDEX($A$7:$F$3066,SMALL(IF(COUNTIF($L$5,$H$7:$H$3066)*COUNTIF($L$5,$I$7:$I$3066),MATCH(ROW($A$7:$A$3066),ROW($A$7:$A$3066)),""),ROWS($B$1:C1210)),COLUMNS($A$1:C1212))</f>
        <v>#NUM!</v>
      </c>
      <c r="M1216" t="e">
        <f t="array" ref="M1216">INDEX($A$7:$F$3066,SMALL(IF(COUNTIF($L$5,$H$7:$H$3066)*COUNTIF($L$5,$I$7:$I$3066),MATCH(ROW($A$7:$A$3066),ROW($A$7:$A$3066)),""),ROWS($B$1:D1210)),COLUMNS($A$1:D1212))</f>
        <v>#NUM!</v>
      </c>
      <c r="N1216" t="e">
        <f t="array" ref="N1216">INDEX($A$7:$F$3066,SMALL(IF(COUNTIF($L$5,$H$7:$H$3066)*COUNTIF($L$5,$I$7:$I$3066),MATCH(ROW($A$7:$A$3066),ROW($A$7:$A$3066)),""),ROWS($B$1:E1210)),COLUMNS($A$1:E1212))</f>
        <v>#NUM!</v>
      </c>
      <c r="O1216" t="e">
        <f t="array" ref="O1216">INDEX($A$7:$F$3066,SMALL(IF(COUNTIF($L$5,$H$7:$H$3066)*COUNTIF($L$5,$I$7:$I$3066),MATCH(ROW($A$7:$A$3066),ROW($A$7:$A$3066)),""),ROWS($B$1:F1210)),COLUMNS($A$1:F1212))</f>
        <v>#NUM!</v>
      </c>
    </row>
    <row r="1217" spans="1:15">
      <c r="A1217" s="1">
        <f>'ScienceDirect - Initial'!A1220</f>
        <v>0</v>
      </c>
      <c r="B1217" s="1">
        <f>'ScienceDirect - Initial'!B1220</f>
        <v>2019</v>
      </c>
      <c r="C1217" s="1" t="str">
        <f>'ScienceDirect - Initial'!C1220</f>
        <v>Dale, Tristan; Downs, Jenny; Olson, Heather; Bergin, Ann Marie; Smith, Stephanie; Leonard, Helen</v>
      </c>
      <c r="D1217" s="1" t="str">
        <f>'ScienceDirect - Initial'!D1220</f>
        <v>Cannabis for refractory epilepsy in children: A review focusing on CDKL5 Deficiency Disorder</v>
      </c>
      <c r="E1217" s="1" t="str">
        <f>'ScienceDirect - Initial'!E1220</f>
        <v>Epilepsy Research</v>
      </c>
      <c r="F1217" s="1">
        <f>'ScienceDirect - Initial'!F1220</f>
        <v>0</v>
      </c>
      <c r="H1217" s="1">
        <v>0</v>
      </c>
      <c r="I1217" s="1">
        <v>0</v>
      </c>
      <c r="J1217" t="b">
        <f t="shared" si="18"/>
        <v>1</v>
      </c>
      <c r="K1217" t="e">
        <f t="array" ref="K1217">INDEX($A$7:$F$3066,SMALL(IF(COUNTIF($L$5,$H$7:$H$3066)*COUNTIF($L$5,$I$7:$I$3066),MATCH(ROW($A$7:$A$3066),ROW($A$7:$A$3066)),""),ROWS($B$1:B1211)),COLUMNS($A$1:B1213))</f>
        <v>#NUM!</v>
      </c>
      <c r="L1217" t="e">
        <f t="array" ref="L1217">INDEX($A$7:$F$3066,SMALL(IF(COUNTIF($L$5,$H$7:$H$3066)*COUNTIF($L$5,$I$7:$I$3066),MATCH(ROW($A$7:$A$3066),ROW($A$7:$A$3066)),""),ROWS($B$1:C1211)),COLUMNS($A$1:C1213))</f>
        <v>#NUM!</v>
      </c>
      <c r="M1217" t="e">
        <f t="array" ref="M1217">INDEX($A$7:$F$3066,SMALL(IF(COUNTIF($L$5,$H$7:$H$3066)*COUNTIF($L$5,$I$7:$I$3066),MATCH(ROW($A$7:$A$3066),ROW($A$7:$A$3066)),""),ROWS($B$1:D1211)),COLUMNS($A$1:D1213))</f>
        <v>#NUM!</v>
      </c>
      <c r="N1217" t="e">
        <f t="array" ref="N1217">INDEX($A$7:$F$3066,SMALL(IF(COUNTIF($L$5,$H$7:$H$3066)*COUNTIF($L$5,$I$7:$I$3066),MATCH(ROW($A$7:$A$3066),ROW($A$7:$A$3066)),""),ROWS($B$1:E1211)),COLUMNS($A$1:E1213))</f>
        <v>#NUM!</v>
      </c>
      <c r="O1217" t="e">
        <f t="array" ref="O1217">INDEX($A$7:$F$3066,SMALL(IF(COUNTIF($L$5,$H$7:$H$3066)*COUNTIF($L$5,$I$7:$I$3066),MATCH(ROW($A$7:$A$3066),ROW($A$7:$A$3066)),""),ROWS($B$1:F1211)),COLUMNS($A$1:F1213))</f>
        <v>#NUM!</v>
      </c>
    </row>
    <row r="1218" spans="1:15">
      <c r="A1218" s="1">
        <f>'ScienceDirect - Initial'!A1221</f>
        <v>0</v>
      </c>
      <c r="B1218" s="1">
        <f>'ScienceDirect - Initial'!B1221</f>
        <v>1997</v>
      </c>
      <c r="C1218" s="1" t="str">
        <f>'ScienceDirect - Initial'!C1221</f>
        <v>Lupien, Sonia J.; McEwen, Bruce S.</v>
      </c>
      <c r="D1218" s="1" t="str">
        <f>'ScienceDirect - Initial'!D1221</f>
        <v>The acute effects of corticosteroids on cognition: integration of animal and human model studies</v>
      </c>
      <c r="E1218" s="1" t="str">
        <f>'ScienceDirect - Initial'!E1221</f>
        <v>Brain Research Reviews</v>
      </c>
      <c r="F1218" s="1">
        <f>'ScienceDirect - Initial'!F1221</f>
        <v>0</v>
      </c>
      <c r="H1218" s="1">
        <v>0</v>
      </c>
      <c r="I1218" s="1">
        <v>0</v>
      </c>
      <c r="J1218" t="b">
        <f t="shared" si="18"/>
        <v>1</v>
      </c>
      <c r="K1218" t="e">
        <f t="array" ref="K1218">INDEX($A$7:$F$3066,SMALL(IF(COUNTIF($L$5,$H$7:$H$3066)*COUNTIF($L$5,$I$7:$I$3066),MATCH(ROW($A$7:$A$3066),ROW($A$7:$A$3066)),""),ROWS($B$1:B1212)),COLUMNS($A$1:B1214))</f>
        <v>#NUM!</v>
      </c>
      <c r="L1218" t="e">
        <f t="array" ref="L1218">INDEX($A$7:$F$3066,SMALL(IF(COUNTIF($L$5,$H$7:$H$3066)*COUNTIF($L$5,$I$7:$I$3066),MATCH(ROW($A$7:$A$3066),ROW($A$7:$A$3066)),""),ROWS($B$1:C1212)),COLUMNS($A$1:C1214))</f>
        <v>#NUM!</v>
      </c>
      <c r="M1218" t="e">
        <f t="array" ref="M1218">INDEX($A$7:$F$3066,SMALL(IF(COUNTIF($L$5,$H$7:$H$3066)*COUNTIF($L$5,$I$7:$I$3066),MATCH(ROW($A$7:$A$3066),ROW($A$7:$A$3066)),""),ROWS($B$1:D1212)),COLUMNS($A$1:D1214))</f>
        <v>#NUM!</v>
      </c>
      <c r="N1218" t="e">
        <f t="array" ref="N1218">INDEX($A$7:$F$3066,SMALL(IF(COUNTIF($L$5,$H$7:$H$3066)*COUNTIF($L$5,$I$7:$I$3066),MATCH(ROW($A$7:$A$3066),ROW($A$7:$A$3066)),""),ROWS($B$1:E1212)),COLUMNS($A$1:E1214))</f>
        <v>#NUM!</v>
      </c>
      <c r="O1218" t="e">
        <f t="array" ref="O1218">INDEX($A$7:$F$3066,SMALL(IF(COUNTIF($L$5,$H$7:$H$3066)*COUNTIF($L$5,$I$7:$I$3066),MATCH(ROW($A$7:$A$3066),ROW($A$7:$A$3066)),""),ROWS($B$1:F1212)),COLUMNS($A$1:F1214))</f>
        <v>#NUM!</v>
      </c>
    </row>
    <row r="1219" spans="1:15">
      <c r="A1219" s="1">
        <f>'ScienceDirect - Initial'!A1222</f>
        <v>0</v>
      </c>
      <c r="B1219" s="1">
        <f>'ScienceDirect - Initial'!B1222</f>
        <v>2014</v>
      </c>
      <c r="C1219" s="1" t="str">
        <f>'ScienceDirect - Initial'!C1222</f>
        <v>Krishnan, Vaishnav</v>
      </c>
      <c r="D1219" s="1" t="str">
        <f>'ScienceDirect - Initial'!D1222</f>
        <v>Defeating the fear: New insights into the neurobiology of stress susceptibility</v>
      </c>
      <c r="E1219" s="1" t="str">
        <f>'ScienceDirect - Initial'!E1222</f>
        <v>Experimental Neurology</v>
      </c>
      <c r="F1219" s="1">
        <f>'ScienceDirect - Initial'!F1222</f>
        <v>0</v>
      </c>
      <c r="H1219" s="1">
        <v>0</v>
      </c>
      <c r="I1219" s="1">
        <v>0</v>
      </c>
      <c r="J1219" t="b">
        <f t="shared" si="18"/>
        <v>1</v>
      </c>
      <c r="K1219" t="e">
        <f t="array" ref="K1219">INDEX($A$7:$F$3066,SMALL(IF(COUNTIF($L$5,$H$7:$H$3066)*COUNTIF($L$5,$I$7:$I$3066),MATCH(ROW($A$7:$A$3066),ROW($A$7:$A$3066)),""),ROWS($B$1:B1213)),COLUMNS($A$1:B1215))</f>
        <v>#NUM!</v>
      </c>
      <c r="L1219" t="e">
        <f t="array" ref="L1219">INDEX($A$7:$F$3066,SMALL(IF(COUNTIF($L$5,$H$7:$H$3066)*COUNTIF($L$5,$I$7:$I$3066),MATCH(ROW($A$7:$A$3066),ROW($A$7:$A$3066)),""),ROWS($B$1:C1213)),COLUMNS($A$1:C1215))</f>
        <v>#NUM!</v>
      </c>
      <c r="M1219" t="e">
        <f t="array" ref="M1219">INDEX($A$7:$F$3066,SMALL(IF(COUNTIF($L$5,$H$7:$H$3066)*COUNTIF($L$5,$I$7:$I$3066),MATCH(ROW($A$7:$A$3066),ROW($A$7:$A$3066)),""),ROWS($B$1:D1213)),COLUMNS($A$1:D1215))</f>
        <v>#NUM!</v>
      </c>
      <c r="N1219" t="e">
        <f t="array" ref="N1219">INDEX($A$7:$F$3066,SMALL(IF(COUNTIF($L$5,$H$7:$H$3066)*COUNTIF($L$5,$I$7:$I$3066),MATCH(ROW($A$7:$A$3066),ROW($A$7:$A$3066)),""),ROWS($B$1:E1213)),COLUMNS($A$1:E1215))</f>
        <v>#NUM!</v>
      </c>
      <c r="O1219" t="e">
        <f t="array" ref="O1219">INDEX($A$7:$F$3066,SMALL(IF(COUNTIF($L$5,$H$7:$H$3066)*COUNTIF($L$5,$I$7:$I$3066),MATCH(ROW($A$7:$A$3066),ROW($A$7:$A$3066)),""),ROWS($B$1:F1213)),COLUMNS($A$1:F1215))</f>
        <v>#NUM!</v>
      </c>
    </row>
    <row r="1220" spans="1:15">
      <c r="A1220" s="1">
        <f>'ScienceDirect - Initial'!A1223</f>
        <v>0</v>
      </c>
      <c r="B1220" s="1">
        <f>'ScienceDirect - Initial'!B1223</f>
        <v>1990</v>
      </c>
      <c r="C1220" s="1">
        <f>'ScienceDirect - Initial'!C1223</f>
        <v>0</v>
      </c>
      <c r="D1220" s="1" t="str">
        <f>'ScienceDirect - Initial'!D1223</f>
        <v>Verapamil in stuttering: Brady, J.P., McAllister, T.W., University of Pennsylvania and Price, T.R.P., Medical College of Pennsylvania, Philadelphia, Pennsylvania. Biological Psychiatry, (1990) 27, 671–685</v>
      </c>
      <c r="E1220" s="1" t="str">
        <f>'ScienceDirect - Initial'!E1223</f>
        <v>Journal of Fluency Disorders</v>
      </c>
      <c r="F1220" s="1">
        <f>'ScienceDirect - Initial'!F1223</f>
        <v>0</v>
      </c>
      <c r="H1220" s="1">
        <v>0</v>
      </c>
      <c r="I1220" s="1">
        <v>0</v>
      </c>
      <c r="J1220" t="b">
        <f t="shared" si="18"/>
        <v>1</v>
      </c>
      <c r="K1220" t="e">
        <f t="array" ref="K1220">INDEX($A$7:$F$3066,SMALL(IF(COUNTIF($L$5,$H$7:$H$3066)*COUNTIF($L$5,$I$7:$I$3066),MATCH(ROW($A$7:$A$3066),ROW($A$7:$A$3066)),""),ROWS($B$1:B1214)),COLUMNS($A$1:B1216))</f>
        <v>#NUM!</v>
      </c>
      <c r="L1220" t="e">
        <f t="array" ref="L1220">INDEX($A$7:$F$3066,SMALL(IF(COUNTIF($L$5,$H$7:$H$3066)*COUNTIF($L$5,$I$7:$I$3066),MATCH(ROW($A$7:$A$3066),ROW($A$7:$A$3066)),""),ROWS($B$1:C1214)),COLUMNS($A$1:C1216))</f>
        <v>#NUM!</v>
      </c>
      <c r="M1220" t="e">
        <f t="array" ref="M1220">INDEX($A$7:$F$3066,SMALL(IF(COUNTIF($L$5,$H$7:$H$3066)*COUNTIF($L$5,$I$7:$I$3066),MATCH(ROW($A$7:$A$3066),ROW($A$7:$A$3066)),""),ROWS($B$1:D1214)),COLUMNS($A$1:D1216))</f>
        <v>#NUM!</v>
      </c>
      <c r="N1220" t="e">
        <f t="array" ref="N1220">INDEX($A$7:$F$3066,SMALL(IF(COUNTIF($L$5,$H$7:$H$3066)*COUNTIF($L$5,$I$7:$I$3066),MATCH(ROW($A$7:$A$3066),ROW($A$7:$A$3066)),""),ROWS($B$1:E1214)),COLUMNS($A$1:E1216))</f>
        <v>#NUM!</v>
      </c>
      <c r="O1220" t="e">
        <f t="array" ref="O1220">INDEX($A$7:$F$3066,SMALL(IF(COUNTIF($L$5,$H$7:$H$3066)*COUNTIF($L$5,$I$7:$I$3066),MATCH(ROW($A$7:$A$3066),ROW($A$7:$A$3066)),""),ROWS($B$1:F1214)),COLUMNS($A$1:F1216))</f>
        <v>#NUM!</v>
      </c>
    </row>
    <row r="1221" spans="1:15">
      <c r="A1221" s="1">
        <f>'ScienceDirect - Initial'!A1224</f>
        <v>0</v>
      </c>
      <c r="B1221" s="1">
        <f>'ScienceDirect - Initial'!B1224</f>
        <v>2002</v>
      </c>
      <c r="C1221" s="1" t="str">
        <f>'ScienceDirect - Initial'!C1224</f>
        <v>WINTERS, NANCY C.; MYERS, KATHLEEN; PROUD, LAURA</v>
      </c>
      <c r="D1221" s="1" t="str">
        <f>'ScienceDirect - Initial'!D1224</f>
        <v>Ten-Year Review of Rating Scales. III: Scales Assessing Suicidality, Cognitive Style, and Self-Esteem</v>
      </c>
      <c r="E1221" s="1" t="str">
        <f>'ScienceDirect - Initial'!E1224</f>
        <v>Journal of the American Academy of Child &amp; Adolescent Psychiatry</v>
      </c>
      <c r="F1221" s="1">
        <f>'ScienceDirect - Initial'!F1224</f>
        <v>0</v>
      </c>
      <c r="H1221" s="1">
        <v>0</v>
      </c>
      <c r="I1221" s="1">
        <v>0</v>
      </c>
      <c r="J1221" t="b">
        <f t="shared" si="18"/>
        <v>1</v>
      </c>
      <c r="K1221" t="e">
        <f t="array" ref="K1221">INDEX($A$7:$F$3066,SMALL(IF(COUNTIF($L$5,$H$7:$H$3066)*COUNTIF($L$5,$I$7:$I$3066),MATCH(ROW($A$7:$A$3066),ROW($A$7:$A$3066)),""),ROWS($B$1:B1215)),COLUMNS($A$1:B1217))</f>
        <v>#NUM!</v>
      </c>
      <c r="L1221" t="e">
        <f t="array" ref="L1221">INDEX($A$7:$F$3066,SMALL(IF(COUNTIF($L$5,$H$7:$H$3066)*COUNTIF($L$5,$I$7:$I$3066),MATCH(ROW($A$7:$A$3066),ROW($A$7:$A$3066)),""),ROWS($B$1:C1215)),COLUMNS($A$1:C1217))</f>
        <v>#NUM!</v>
      </c>
      <c r="M1221" t="e">
        <f t="array" ref="M1221">INDEX($A$7:$F$3066,SMALL(IF(COUNTIF($L$5,$H$7:$H$3066)*COUNTIF($L$5,$I$7:$I$3066),MATCH(ROW($A$7:$A$3066),ROW($A$7:$A$3066)),""),ROWS($B$1:D1215)),COLUMNS($A$1:D1217))</f>
        <v>#NUM!</v>
      </c>
      <c r="N1221" t="e">
        <f t="array" ref="N1221">INDEX($A$7:$F$3066,SMALL(IF(COUNTIF($L$5,$H$7:$H$3066)*COUNTIF($L$5,$I$7:$I$3066),MATCH(ROW($A$7:$A$3066),ROW($A$7:$A$3066)),""),ROWS($B$1:E1215)),COLUMNS($A$1:E1217))</f>
        <v>#NUM!</v>
      </c>
      <c r="O1221" t="e">
        <f t="array" ref="O1221">INDEX($A$7:$F$3066,SMALL(IF(COUNTIF($L$5,$H$7:$H$3066)*COUNTIF($L$5,$I$7:$I$3066),MATCH(ROW($A$7:$A$3066),ROW($A$7:$A$3066)),""),ROWS($B$1:F1215)),COLUMNS($A$1:F1217))</f>
        <v>#NUM!</v>
      </c>
    </row>
    <row r="1222" spans="1:15">
      <c r="A1222" s="1">
        <f>'ScienceDirect - Initial'!A1225</f>
        <v>0</v>
      </c>
      <c r="B1222" s="1">
        <f>'ScienceDirect - Initial'!B1225</f>
        <v>2001</v>
      </c>
      <c r="C1222" s="1" t="str">
        <f>'ScienceDirect - Initial'!C1225</f>
        <v>Mineka, S.</v>
      </c>
      <c r="D1222" s="1" t="str">
        <f>'ScienceDirect - Initial'!D1225</f>
        <v>Clinical Psychology: Animal Models</v>
      </c>
      <c r="E1222" s="1" t="str">
        <f>'ScienceDirect - Initial'!E1225</f>
        <v>International Encyclopedia of the Social &amp; Behavioral Sciences</v>
      </c>
      <c r="F1222" s="1" t="str">
        <f>'ScienceDirect - Initial'!F1225</f>
        <v>978-0-08-043076-8</v>
      </c>
      <c r="H1222" s="1">
        <v>0</v>
      </c>
      <c r="I1222" s="1">
        <v>0</v>
      </c>
      <c r="J1222" t="b">
        <f t="shared" si="18"/>
        <v>1</v>
      </c>
      <c r="K1222" t="e">
        <f t="array" ref="K1222">INDEX($A$7:$F$3066,SMALL(IF(COUNTIF($L$5,$H$7:$H$3066)*COUNTIF($L$5,$I$7:$I$3066),MATCH(ROW($A$7:$A$3066),ROW($A$7:$A$3066)),""),ROWS($B$1:B1216)),COLUMNS($A$1:B1218))</f>
        <v>#NUM!</v>
      </c>
      <c r="L1222" t="e">
        <f t="array" ref="L1222">INDEX($A$7:$F$3066,SMALL(IF(COUNTIF($L$5,$H$7:$H$3066)*COUNTIF($L$5,$I$7:$I$3066),MATCH(ROW($A$7:$A$3066),ROW($A$7:$A$3066)),""),ROWS($B$1:C1216)),COLUMNS($A$1:C1218))</f>
        <v>#NUM!</v>
      </c>
      <c r="M1222" t="e">
        <f t="array" ref="M1222">INDEX($A$7:$F$3066,SMALL(IF(COUNTIF($L$5,$H$7:$H$3066)*COUNTIF($L$5,$I$7:$I$3066),MATCH(ROW($A$7:$A$3066),ROW($A$7:$A$3066)),""),ROWS($B$1:D1216)),COLUMNS($A$1:D1218))</f>
        <v>#NUM!</v>
      </c>
      <c r="N1222" t="e">
        <f t="array" ref="N1222">INDEX($A$7:$F$3066,SMALL(IF(COUNTIF($L$5,$H$7:$H$3066)*COUNTIF($L$5,$I$7:$I$3066),MATCH(ROW($A$7:$A$3066),ROW($A$7:$A$3066)),""),ROWS($B$1:E1216)),COLUMNS($A$1:E1218))</f>
        <v>#NUM!</v>
      </c>
      <c r="O1222" t="e">
        <f t="array" ref="O1222">INDEX($A$7:$F$3066,SMALL(IF(COUNTIF($L$5,$H$7:$H$3066)*COUNTIF($L$5,$I$7:$I$3066),MATCH(ROW($A$7:$A$3066),ROW($A$7:$A$3066)),""),ROWS($B$1:F1216)),COLUMNS($A$1:F1218))</f>
        <v>#NUM!</v>
      </c>
    </row>
    <row r="1223" spans="1:15">
      <c r="A1223" s="1">
        <f>'ScienceDirect - Initial'!A1226</f>
        <v>0</v>
      </c>
      <c r="B1223" s="1">
        <f>'ScienceDirect - Initial'!B1226</f>
        <v>1992</v>
      </c>
      <c r="C1223" s="1" t="str">
        <f>'ScienceDirect - Initial'!C1226</f>
        <v>Loimer, Norbert; Schmid, Rainer</v>
      </c>
      <c r="D1223" s="1" t="str">
        <f>'ScienceDirect - Initial'!D1226</f>
        <v>The use of plasma levels to optimize methadone maintenance treatment</v>
      </c>
      <c r="E1223" s="1" t="str">
        <f>'ScienceDirect - Initial'!E1226</f>
        <v>Drug and Alcohol Dependence</v>
      </c>
      <c r="F1223" s="1">
        <f>'ScienceDirect - Initial'!F1226</f>
        <v>0</v>
      </c>
      <c r="H1223" s="1">
        <v>0</v>
      </c>
      <c r="I1223" s="1">
        <v>0</v>
      </c>
      <c r="J1223" t="b">
        <f t="shared" si="18"/>
        <v>1</v>
      </c>
      <c r="K1223" t="e">
        <f t="array" ref="K1223">INDEX($A$7:$F$3066,SMALL(IF(COUNTIF($L$5,$H$7:$H$3066)*COUNTIF($L$5,$I$7:$I$3066),MATCH(ROW($A$7:$A$3066),ROW($A$7:$A$3066)),""),ROWS($B$1:B1217)),COLUMNS($A$1:B1219))</f>
        <v>#NUM!</v>
      </c>
      <c r="L1223" t="e">
        <f t="array" ref="L1223">INDEX($A$7:$F$3066,SMALL(IF(COUNTIF($L$5,$H$7:$H$3066)*COUNTIF($L$5,$I$7:$I$3066),MATCH(ROW($A$7:$A$3066),ROW($A$7:$A$3066)),""),ROWS($B$1:C1217)),COLUMNS($A$1:C1219))</f>
        <v>#NUM!</v>
      </c>
      <c r="M1223" t="e">
        <f t="array" ref="M1223">INDEX($A$7:$F$3066,SMALL(IF(COUNTIF($L$5,$H$7:$H$3066)*COUNTIF($L$5,$I$7:$I$3066),MATCH(ROW($A$7:$A$3066),ROW($A$7:$A$3066)),""),ROWS($B$1:D1217)),COLUMNS($A$1:D1219))</f>
        <v>#NUM!</v>
      </c>
      <c r="N1223" t="e">
        <f t="array" ref="N1223">INDEX($A$7:$F$3066,SMALL(IF(COUNTIF($L$5,$H$7:$H$3066)*COUNTIF($L$5,$I$7:$I$3066),MATCH(ROW($A$7:$A$3066),ROW($A$7:$A$3066)),""),ROWS($B$1:E1217)),COLUMNS($A$1:E1219))</f>
        <v>#NUM!</v>
      </c>
      <c r="O1223" t="e">
        <f t="array" ref="O1223">INDEX($A$7:$F$3066,SMALL(IF(COUNTIF($L$5,$H$7:$H$3066)*COUNTIF($L$5,$I$7:$I$3066),MATCH(ROW($A$7:$A$3066),ROW($A$7:$A$3066)),""),ROWS($B$1:F1217)),COLUMNS($A$1:F1219))</f>
        <v>#NUM!</v>
      </c>
    </row>
    <row r="1224" spans="1:15">
      <c r="A1224" s="1">
        <f>'ScienceDirect - Initial'!A1227</f>
        <v>0</v>
      </c>
      <c r="B1224" s="1">
        <f>'ScienceDirect - Initial'!B1227</f>
        <v>2018</v>
      </c>
      <c r="C1224" s="1" t="str">
        <f>'ScienceDirect - Initial'!C1227</f>
        <v>Rappsilber, Tim; Krüger, Simone</v>
      </c>
      <c r="D1224" s="1" t="str">
        <f>'ScienceDirect - Initial'!D1227</f>
        <v>Design fires with mixed-material burning cribs to determine the extinguishing effects of compressed air foams</v>
      </c>
      <c r="E1224" s="1" t="str">
        <f>'ScienceDirect - Initial'!E1227</f>
        <v>Fire Safety Journal</v>
      </c>
      <c r="F1224" s="1">
        <f>'ScienceDirect - Initial'!F1227</f>
        <v>0</v>
      </c>
      <c r="H1224" s="1">
        <v>0</v>
      </c>
      <c r="I1224" s="1">
        <v>0</v>
      </c>
      <c r="J1224" t="b">
        <f t="shared" ref="J1224:J1287" si="19">IF(ISBLANK(I1224),FALSE,IF(EXACT(H1224, I1224),TRUE,FALSE))</f>
        <v>1</v>
      </c>
      <c r="K1224" t="e">
        <f t="array" ref="K1224">INDEX($A$7:$F$3066,SMALL(IF(COUNTIF($L$5,$H$7:$H$3066)*COUNTIF($L$5,$I$7:$I$3066),MATCH(ROW($A$7:$A$3066),ROW($A$7:$A$3066)),""),ROWS($B$1:B1218)),COLUMNS($A$1:B1220))</f>
        <v>#NUM!</v>
      </c>
      <c r="L1224" t="e">
        <f t="array" ref="L1224">INDEX($A$7:$F$3066,SMALL(IF(COUNTIF($L$5,$H$7:$H$3066)*COUNTIF($L$5,$I$7:$I$3066),MATCH(ROW($A$7:$A$3066),ROW($A$7:$A$3066)),""),ROWS($B$1:C1218)),COLUMNS($A$1:C1220))</f>
        <v>#NUM!</v>
      </c>
      <c r="M1224" t="e">
        <f t="array" ref="M1224">INDEX($A$7:$F$3066,SMALL(IF(COUNTIF($L$5,$H$7:$H$3066)*COUNTIF($L$5,$I$7:$I$3066),MATCH(ROW($A$7:$A$3066),ROW($A$7:$A$3066)),""),ROWS($B$1:D1218)),COLUMNS($A$1:D1220))</f>
        <v>#NUM!</v>
      </c>
      <c r="N1224" t="e">
        <f t="array" ref="N1224">INDEX($A$7:$F$3066,SMALL(IF(COUNTIF($L$5,$H$7:$H$3066)*COUNTIF($L$5,$I$7:$I$3066),MATCH(ROW($A$7:$A$3066),ROW($A$7:$A$3066)),""),ROWS($B$1:E1218)),COLUMNS($A$1:E1220))</f>
        <v>#NUM!</v>
      </c>
      <c r="O1224" t="e">
        <f t="array" ref="O1224">INDEX($A$7:$F$3066,SMALL(IF(COUNTIF($L$5,$H$7:$H$3066)*COUNTIF($L$5,$I$7:$I$3066),MATCH(ROW($A$7:$A$3066),ROW($A$7:$A$3066)),""),ROWS($B$1:F1218)),COLUMNS($A$1:F1220))</f>
        <v>#NUM!</v>
      </c>
    </row>
    <row r="1225" spans="1:15">
      <c r="A1225" s="1">
        <f>'ScienceDirect - Initial'!A1228</f>
        <v>0</v>
      </c>
      <c r="B1225" s="1">
        <f>'ScienceDirect - Initial'!B1228</f>
        <v>2010</v>
      </c>
      <c r="C1225" s="1" t="str">
        <f>'ScienceDirect - Initial'!C1228</f>
        <v>MacRae, Calum A.</v>
      </c>
      <c r="D1225" s="1" t="str">
        <f>'ScienceDirect - Initial'!D1228</f>
        <v>The Genetics of Congestive Heart Failure</v>
      </c>
      <c r="E1225" s="1" t="str">
        <f>'ScienceDirect - Initial'!E1228</f>
        <v>Genetics of Cardiomyopathy and Heart Failure</v>
      </c>
      <c r="F1225" s="1">
        <f>'ScienceDirect - Initial'!F1228</f>
        <v>0</v>
      </c>
      <c r="H1225" s="1">
        <v>0</v>
      </c>
      <c r="I1225" s="1">
        <v>0</v>
      </c>
      <c r="J1225" t="b">
        <f t="shared" si="19"/>
        <v>1</v>
      </c>
      <c r="K1225" t="e">
        <f t="array" ref="K1225">INDEX($A$7:$F$3066,SMALL(IF(COUNTIF($L$5,$H$7:$H$3066)*COUNTIF($L$5,$I$7:$I$3066),MATCH(ROW($A$7:$A$3066),ROW($A$7:$A$3066)),""),ROWS($B$1:B1219)),COLUMNS($A$1:B1221))</f>
        <v>#NUM!</v>
      </c>
      <c r="L1225" t="e">
        <f t="array" ref="L1225">INDEX($A$7:$F$3066,SMALL(IF(COUNTIF($L$5,$H$7:$H$3066)*COUNTIF($L$5,$I$7:$I$3066),MATCH(ROW($A$7:$A$3066),ROW($A$7:$A$3066)),""),ROWS($B$1:C1219)),COLUMNS($A$1:C1221))</f>
        <v>#NUM!</v>
      </c>
      <c r="M1225" t="e">
        <f t="array" ref="M1225">INDEX($A$7:$F$3066,SMALL(IF(COUNTIF($L$5,$H$7:$H$3066)*COUNTIF($L$5,$I$7:$I$3066),MATCH(ROW($A$7:$A$3066),ROW($A$7:$A$3066)),""),ROWS($B$1:D1219)),COLUMNS($A$1:D1221))</f>
        <v>#NUM!</v>
      </c>
      <c r="N1225" t="e">
        <f t="array" ref="N1225">INDEX($A$7:$F$3066,SMALL(IF(COUNTIF($L$5,$H$7:$H$3066)*COUNTIF($L$5,$I$7:$I$3066),MATCH(ROW($A$7:$A$3066),ROW($A$7:$A$3066)),""),ROWS($B$1:E1219)),COLUMNS($A$1:E1221))</f>
        <v>#NUM!</v>
      </c>
      <c r="O1225" t="e">
        <f t="array" ref="O1225">INDEX($A$7:$F$3066,SMALL(IF(COUNTIF($L$5,$H$7:$H$3066)*COUNTIF($L$5,$I$7:$I$3066),MATCH(ROW($A$7:$A$3066),ROW($A$7:$A$3066)),""),ROWS($B$1:F1219)),COLUMNS($A$1:F1221))</f>
        <v>#NUM!</v>
      </c>
    </row>
    <row r="1226" spans="1:15">
      <c r="A1226" s="1">
        <f>'ScienceDirect - Initial'!A1229</f>
        <v>0</v>
      </c>
      <c r="B1226" s="1">
        <f>'ScienceDirect - Initial'!B1229</f>
        <v>1978</v>
      </c>
      <c r="C1226" s="1" t="str">
        <f>'ScienceDirect - Initial'!C1229</f>
        <v>Kegeles, S.Stephen; Lund, Adrian K.; Weisenberg, Matisyohu</v>
      </c>
      <c r="D1226" s="1" t="str">
        <f>'ScienceDirect - Initial'!D1229</f>
        <v>Acceptance by children of a daily home mouthrinse program</v>
      </c>
      <c r="E1226" s="1" t="str">
        <f>'ScienceDirect - Initial'!E1229</f>
        <v>Social Science &amp; Medicine. Part A: Medical Psychology &amp; Medical Sociology</v>
      </c>
      <c r="F1226" s="1">
        <f>'ScienceDirect - Initial'!F1229</f>
        <v>0</v>
      </c>
      <c r="H1226" s="1">
        <v>0</v>
      </c>
      <c r="I1226" s="1">
        <v>0</v>
      </c>
      <c r="J1226" t="b">
        <f t="shared" si="19"/>
        <v>1</v>
      </c>
      <c r="K1226" t="e">
        <f t="array" ref="K1226">INDEX($A$7:$F$3066,SMALL(IF(COUNTIF($L$5,$H$7:$H$3066)*COUNTIF($L$5,$I$7:$I$3066),MATCH(ROW($A$7:$A$3066),ROW($A$7:$A$3066)),""),ROWS($B$1:B1220)),COLUMNS($A$1:B1222))</f>
        <v>#NUM!</v>
      </c>
      <c r="L1226" t="e">
        <f t="array" ref="L1226">INDEX($A$7:$F$3066,SMALL(IF(COUNTIF($L$5,$H$7:$H$3066)*COUNTIF($L$5,$I$7:$I$3066),MATCH(ROW($A$7:$A$3066),ROW($A$7:$A$3066)),""),ROWS($B$1:C1220)),COLUMNS($A$1:C1222))</f>
        <v>#NUM!</v>
      </c>
      <c r="M1226" t="e">
        <f t="array" ref="M1226">INDEX($A$7:$F$3066,SMALL(IF(COUNTIF($L$5,$H$7:$H$3066)*COUNTIF($L$5,$I$7:$I$3066),MATCH(ROW($A$7:$A$3066),ROW($A$7:$A$3066)),""),ROWS($B$1:D1220)),COLUMNS($A$1:D1222))</f>
        <v>#NUM!</v>
      </c>
      <c r="N1226" t="e">
        <f t="array" ref="N1226">INDEX($A$7:$F$3066,SMALL(IF(COUNTIF($L$5,$H$7:$H$3066)*COUNTIF($L$5,$I$7:$I$3066),MATCH(ROW($A$7:$A$3066),ROW($A$7:$A$3066)),""),ROWS($B$1:E1220)),COLUMNS($A$1:E1222))</f>
        <v>#NUM!</v>
      </c>
      <c r="O1226" t="e">
        <f t="array" ref="O1226">INDEX($A$7:$F$3066,SMALL(IF(COUNTIF($L$5,$H$7:$H$3066)*COUNTIF($L$5,$I$7:$I$3066),MATCH(ROW($A$7:$A$3066),ROW($A$7:$A$3066)),""),ROWS($B$1:F1220)),COLUMNS($A$1:F1222))</f>
        <v>#NUM!</v>
      </c>
    </row>
    <row r="1227" spans="1:15">
      <c r="A1227" s="1">
        <f>'ScienceDirect - Initial'!A1230</f>
        <v>0</v>
      </c>
      <c r="B1227" s="1">
        <f>'ScienceDirect - Initial'!B1230</f>
        <v>2019</v>
      </c>
      <c r="C1227" s="1" t="str">
        <f>'ScienceDirect - Initial'!C1230</f>
        <v>Mehlitz, D.; Molyneux, D.H.</v>
      </c>
      <c r="D1227" s="1" t="str">
        <f>'ScienceDirect - Initial'!D1230</f>
        <v>The elimination of Trypanosoma brucei gambiense? Challenges of reservoir hosts and transmission cycles: Expect the unexpected</v>
      </c>
      <c r="E1227" s="1" t="str">
        <f>'ScienceDirect - Initial'!E1230</f>
        <v>Parasite Epidemiology and Control</v>
      </c>
      <c r="F1227" s="1">
        <f>'ScienceDirect - Initial'!F1230</f>
        <v>0</v>
      </c>
      <c r="H1227" s="1">
        <v>0</v>
      </c>
      <c r="I1227" s="1">
        <v>0</v>
      </c>
      <c r="J1227" t="b">
        <f t="shared" si="19"/>
        <v>1</v>
      </c>
      <c r="K1227" t="e">
        <f t="array" ref="K1227">INDEX($A$7:$F$3066,SMALL(IF(COUNTIF($L$5,$H$7:$H$3066)*COUNTIF($L$5,$I$7:$I$3066),MATCH(ROW($A$7:$A$3066),ROW($A$7:$A$3066)),""),ROWS($B$1:B1221)),COLUMNS($A$1:B1223))</f>
        <v>#NUM!</v>
      </c>
      <c r="L1227" t="e">
        <f t="array" ref="L1227">INDEX($A$7:$F$3066,SMALL(IF(COUNTIF($L$5,$H$7:$H$3066)*COUNTIF($L$5,$I$7:$I$3066),MATCH(ROW($A$7:$A$3066),ROW($A$7:$A$3066)),""),ROWS($B$1:C1221)),COLUMNS($A$1:C1223))</f>
        <v>#NUM!</v>
      </c>
      <c r="M1227" t="e">
        <f t="array" ref="M1227">INDEX($A$7:$F$3066,SMALL(IF(COUNTIF($L$5,$H$7:$H$3066)*COUNTIF($L$5,$I$7:$I$3066),MATCH(ROW($A$7:$A$3066),ROW($A$7:$A$3066)),""),ROWS($B$1:D1221)),COLUMNS($A$1:D1223))</f>
        <v>#NUM!</v>
      </c>
      <c r="N1227" t="e">
        <f t="array" ref="N1227">INDEX($A$7:$F$3066,SMALL(IF(COUNTIF($L$5,$H$7:$H$3066)*COUNTIF($L$5,$I$7:$I$3066),MATCH(ROW($A$7:$A$3066),ROW($A$7:$A$3066)),""),ROWS($B$1:E1221)),COLUMNS($A$1:E1223))</f>
        <v>#NUM!</v>
      </c>
      <c r="O1227" t="e">
        <f t="array" ref="O1227">INDEX($A$7:$F$3066,SMALL(IF(COUNTIF($L$5,$H$7:$H$3066)*COUNTIF($L$5,$I$7:$I$3066),MATCH(ROW($A$7:$A$3066),ROW($A$7:$A$3066)),""),ROWS($B$1:F1221)),COLUMNS($A$1:F1223))</f>
        <v>#NUM!</v>
      </c>
    </row>
    <row r="1228" spans="1:15">
      <c r="A1228" s="1">
        <f>'ScienceDirect - Initial'!A1231</f>
        <v>0</v>
      </c>
      <c r="B1228" s="1">
        <f>'ScienceDirect - Initial'!B1231</f>
        <v>2009</v>
      </c>
      <c r="C1228" s="1" t="str">
        <f>'ScienceDirect - Initial'!C1231</f>
        <v>Schinke, Steven P.; Fang, Lin; Cole, Kristin C.</v>
      </c>
      <c r="D1228" s="1" t="str">
        <f>'ScienceDirect - Initial'!D1231</f>
        <v>Computer-delivered, parent-involvement intervention to prevent substance use among adolescent girls</v>
      </c>
      <c r="E1228" s="1" t="str">
        <f>'ScienceDirect - Initial'!E1231</f>
        <v>Preventive Medicine</v>
      </c>
      <c r="F1228" s="1">
        <f>'ScienceDirect - Initial'!F1231</f>
        <v>0</v>
      </c>
      <c r="H1228" s="1">
        <v>0</v>
      </c>
      <c r="I1228" s="1">
        <v>0</v>
      </c>
      <c r="J1228" t="b">
        <f t="shared" si="19"/>
        <v>1</v>
      </c>
      <c r="K1228" t="e">
        <f t="array" ref="K1228">INDEX($A$7:$F$3066,SMALL(IF(COUNTIF($L$5,$H$7:$H$3066)*COUNTIF($L$5,$I$7:$I$3066),MATCH(ROW($A$7:$A$3066),ROW($A$7:$A$3066)),""),ROWS($B$1:B1222)),COLUMNS($A$1:B1224))</f>
        <v>#NUM!</v>
      </c>
      <c r="L1228" t="e">
        <f t="array" ref="L1228">INDEX($A$7:$F$3066,SMALL(IF(COUNTIF($L$5,$H$7:$H$3066)*COUNTIF($L$5,$I$7:$I$3066),MATCH(ROW($A$7:$A$3066),ROW($A$7:$A$3066)),""),ROWS($B$1:C1222)),COLUMNS($A$1:C1224))</f>
        <v>#NUM!</v>
      </c>
      <c r="M1228" t="e">
        <f t="array" ref="M1228">INDEX($A$7:$F$3066,SMALL(IF(COUNTIF($L$5,$H$7:$H$3066)*COUNTIF($L$5,$I$7:$I$3066),MATCH(ROW($A$7:$A$3066),ROW($A$7:$A$3066)),""),ROWS($B$1:D1222)),COLUMNS($A$1:D1224))</f>
        <v>#NUM!</v>
      </c>
      <c r="N1228" t="e">
        <f t="array" ref="N1228">INDEX($A$7:$F$3066,SMALL(IF(COUNTIF($L$5,$H$7:$H$3066)*COUNTIF($L$5,$I$7:$I$3066),MATCH(ROW($A$7:$A$3066),ROW($A$7:$A$3066)),""),ROWS($B$1:E1222)),COLUMNS($A$1:E1224))</f>
        <v>#NUM!</v>
      </c>
      <c r="O1228" t="e">
        <f t="array" ref="O1228">INDEX($A$7:$F$3066,SMALL(IF(COUNTIF($L$5,$H$7:$H$3066)*COUNTIF($L$5,$I$7:$I$3066),MATCH(ROW($A$7:$A$3066),ROW($A$7:$A$3066)),""),ROWS($B$1:F1222)),COLUMNS($A$1:F1224))</f>
        <v>#NUM!</v>
      </c>
    </row>
    <row r="1229" spans="1:15">
      <c r="A1229" s="1">
        <f>'ScienceDirect - Initial'!A1232</f>
        <v>0</v>
      </c>
      <c r="B1229" s="1">
        <f>'ScienceDirect - Initial'!B1232</f>
        <v>2006</v>
      </c>
      <c r="C1229" s="1" t="str">
        <f>'ScienceDirect - Initial'!C1232</f>
        <v>Hull, Elaine M.; Wood, Ruth I.; McKenna, Kevin E.</v>
      </c>
      <c r="D1229" s="1" t="str">
        <f>'ScienceDirect - Initial'!D1232</f>
        <v>CHAPTER 33 - Neurobiology of Male Sexual Behavior</v>
      </c>
      <c r="E1229" s="1" t="str">
        <f>'ScienceDirect - Initial'!E1232</f>
        <v>Knobil and Neill's Physiology of Reproduction (Third Edition)</v>
      </c>
      <c r="F1229" s="1" t="str">
        <f>'ScienceDirect - Initial'!F1232</f>
        <v>978-0-12-515400-0</v>
      </c>
      <c r="H1229" s="1">
        <v>0</v>
      </c>
      <c r="I1229" s="1">
        <v>0</v>
      </c>
      <c r="J1229" t="b">
        <f t="shared" si="19"/>
        <v>1</v>
      </c>
      <c r="K1229" t="e">
        <f t="array" ref="K1229">INDEX($A$7:$F$3066,SMALL(IF(COUNTIF($L$5,$H$7:$H$3066)*COUNTIF($L$5,$I$7:$I$3066),MATCH(ROW($A$7:$A$3066),ROW($A$7:$A$3066)),""),ROWS($B$1:B1223)),COLUMNS($A$1:B1225))</f>
        <v>#NUM!</v>
      </c>
      <c r="L1229" t="e">
        <f t="array" ref="L1229">INDEX($A$7:$F$3066,SMALL(IF(COUNTIF($L$5,$H$7:$H$3066)*COUNTIF($L$5,$I$7:$I$3066),MATCH(ROW($A$7:$A$3066),ROW($A$7:$A$3066)),""),ROWS($B$1:C1223)),COLUMNS($A$1:C1225))</f>
        <v>#NUM!</v>
      </c>
      <c r="M1229" t="e">
        <f t="array" ref="M1229">INDEX($A$7:$F$3066,SMALL(IF(COUNTIF($L$5,$H$7:$H$3066)*COUNTIF($L$5,$I$7:$I$3066),MATCH(ROW($A$7:$A$3066),ROW($A$7:$A$3066)),""),ROWS($B$1:D1223)),COLUMNS($A$1:D1225))</f>
        <v>#NUM!</v>
      </c>
      <c r="N1229" t="e">
        <f t="array" ref="N1229">INDEX($A$7:$F$3066,SMALL(IF(COUNTIF($L$5,$H$7:$H$3066)*COUNTIF($L$5,$I$7:$I$3066),MATCH(ROW($A$7:$A$3066),ROW($A$7:$A$3066)),""),ROWS($B$1:E1223)),COLUMNS($A$1:E1225))</f>
        <v>#NUM!</v>
      </c>
      <c r="O1229" t="e">
        <f t="array" ref="O1229">INDEX($A$7:$F$3066,SMALL(IF(COUNTIF($L$5,$H$7:$H$3066)*COUNTIF($L$5,$I$7:$I$3066),MATCH(ROW($A$7:$A$3066),ROW($A$7:$A$3066)),""),ROWS($B$1:F1223)),COLUMNS($A$1:F1225))</f>
        <v>#NUM!</v>
      </c>
    </row>
    <row r="1230" spans="1:15">
      <c r="A1230" s="1">
        <f>'ScienceDirect - Initial'!A1233</f>
        <v>0</v>
      </c>
      <c r="B1230" s="1">
        <f>'ScienceDirect - Initial'!B1233</f>
        <v>2013</v>
      </c>
      <c r="C1230" s="1" t="str">
        <f>'ScienceDirect - Initial'!C1233</f>
        <v>Riva-Posse, Patricio; Holtzheimer, Paul E.; Garlow, Steven J.; Mayberg, Helen S.</v>
      </c>
      <c r="D1230" s="1" t="str">
        <f>'ScienceDirect - Initial'!D1233</f>
        <v>Practical Considerations in the Development and Refinement of Subcallosal Cingulate White Matter Deep Brain Stimulation for Treatment-Resistant Depression</v>
      </c>
      <c r="E1230" s="1" t="str">
        <f>'ScienceDirect - Initial'!E1233</f>
        <v>World Neurosurgery</v>
      </c>
      <c r="F1230" s="1">
        <f>'ScienceDirect - Initial'!F1233</f>
        <v>0</v>
      </c>
      <c r="H1230" s="1">
        <v>0</v>
      </c>
      <c r="I1230" s="1">
        <v>0</v>
      </c>
      <c r="J1230" t="b">
        <f t="shared" si="19"/>
        <v>1</v>
      </c>
      <c r="K1230" t="e">
        <f t="array" ref="K1230">INDEX($A$7:$F$3066,SMALL(IF(COUNTIF($L$5,$H$7:$H$3066)*COUNTIF($L$5,$I$7:$I$3066),MATCH(ROW($A$7:$A$3066),ROW($A$7:$A$3066)),""),ROWS($B$1:B1224)),COLUMNS($A$1:B1226))</f>
        <v>#NUM!</v>
      </c>
      <c r="L1230" t="e">
        <f t="array" ref="L1230">INDEX($A$7:$F$3066,SMALL(IF(COUNTIF($L$5,$H$7:$H$3066)*COUNTIF($L$5,$I$7:$I$3066),MATCH(ROW($A$7:$A$3066),ROW($A$7:$A$3066)),""),ROWS($B$1:C1224)),COLUMNS($A$1:C1226))</f>
        <v>#NUM!</v>
      </c>
      <c r="M1230" t="e">
        <f t="array" ref="M1230">INDEX($A$7:$F$3066,SMALL(IF(COUNTIF($L$5,$H$7:$H$3066)*COUNTIF($L$5,$I$7:$I$3066),MATCH(ROW($A$7:$A$3066),ROW($A$7:$A$3066)),""),ROWS($B$1:D1224)),COLUMNS($A$1:D1226))</f>
        <v>#NUM!</v>
      </c>
      <c r="N1230" t="e">
        <f t="array" ref="N1230">INDEX($A$7:$F$3066,SMALL(IF(COUNTIF($L$5,$H$7:$H$3066)*COUNTIF($L$5,$I$7:$I$3066),MATCH(ROW($A$7:$A$3066),ROW($A$7:$A$3066)),""),ROWS($B$1:E1224)),COLUMNS($A$1:E1226))</f>
        <v>#NUM!</v>
      </c>
      <c r="O1230" t="e">
        <f t="array" ref="O1230">INDEX($A$7:$F$3066,SMALL(IF(COUNTIF($L$5,$H$7:$H$3066)*COUNTIF($L$5,$I$7:$I$3066),MATCH(ROW($A$7:$A$3066),ROW($A$7:$A$3066)),""),ROWS($B$1:F1224)),COLUMNS($A$1:F1226))</f>
        <v>#NUM!</v>
      </c>
    </row>
    <row r="1231" spans="1:15">
      <c r="A1231" s="1">
        <f>'ScienceDirect - Initial'!A1234</f>
        <v>0</v>
      </c>
      <c r="B1231" s="1">
        <f>'ScienceDirect - Initial'!B1234</f>
        <v>2018</v>
      </c>
      <c r="C1231" s="1" t="str">
        <f>'ScienceDirect - Initial'!C1234</f>
        <v>Van Alstine, James M.; Jagschies, Günter; Łącki, Karol M.</v>
      </c>
      <c r="D1231" s="1" t="str">
        <f>'ScienceDirect - Initial'!D1234</f>
        <v>Chapter 10 - Overview of Alternative Separation Methods in Relation to Process Challenges</v>
      </c>
      <c r="E1231" s="1" t="str">
        <f>'ScienceDirect - Initial'!E1234</f>
        <v>Biopharmaceutical Processing</v>
      </c>
      <c r="F1231" s="1" t="str">
        <f>'ScienceDirect - Initial'!F1234</f>
        <v>978-0-08-100623-8</v>
      </c>
      <c r="H1231" s="1">
        <v>0</v>
      </c>
      <c r="I1231" s="1">
        <v>0</v>
      </c>
      <c r="J1231" t="b">
        <f t="shared" si="19"/>
        <v>1</v>
      </c>
      <c r="K1231" t="e">
        <f t="array" ref="K1231">INDEX($A$7:$F$3066,SMALL(IF(COUNTIF($L$5,$H$7:$H$3066)*COUNTIF($L$5,$I$7:$I$3066),MATCH(ROW($A$7:$A$3066),ROW($A$7:$A$3066)),""),ROWS($B$1:B1225)),COLUMNS($A$1:B1227))</f>
        <v>#NUM!</v>
      </c>
      <c r="L1231" t="e">
        <f t="array" ref="L1231">INDEX($A$7:$F$3066,SMALL(IF(COUNTIF($L$5,$H$7:$H$3066)*COUNTIF($L$5,$I$7:$I$3066),MATCH(ROW($A$7:$A$3066),ROW($A$7:$A$3066)),""),ROWS($B$1:C1225)),COLUMNS($A$1:C1227))</f>
        <v>#NUM!</v>
      </c>
      <c r="M1231" t="e">
        <f t="array" ref="M1231">INDEX($A$7:$F$3066,SMALL(IF(COUNTIF($L$5,$H$7:$H$3066)*COUNTIF($L$5,$I$7:$I$3066),MATCH(ROW($A$7:$A$3066),ROW($A$7:$A$3066)),""),ROWS($B$1:D1225)),COLUMNS($A$1:D1227))</f>
        <v>#NUM!</v>
      </c>
      <c r="N1231" t="e">
        <f t="array" ref="N1231">INDEX($A$7:$F$3066,SMALL(IF(COUNTIF($L$5,$H$7:$H$3066)*COUNTIF($L$5,$I$7:$I$3066),MATCH(ROW($A$7:$A$3066),ROW($A$7:$A$3066)),""),ROWS($B$1:E1225)),COLUMNS($A$1:E1227))</f>
        <v>#NUM!</v>
      </c>
      <c r="O1231" t="e">
        <f t="array" ref="O1231">INDEX($A$7:$F$3066,SMALL(IF(COUNTIF($L$5,$H$7:$H$3066)*COUNTIF($L$5,$I$7:$I$3066),MATCH(ROW($A$7:$A$3066),ROW($A$7:$A$3066)),""),ROWS($B$1:F1225)),COLUMNS($A$1:F1227))</f>
        <v>#NUM!</v>
      </c>
    </row>
    <row r="1232" spans="1:15">
      <c r="A1232" s="1">
        <f>'ScienceDirect - Initial'!A1235</f>
        <v>0</v>
      </c>
      <c r="B1232" s="1">
        <f>'ScienceDirect - Initial'!B1235</f>
        <v>2014</v>
      </c>
      <c r="C1232" s="1" t="str">
        <f>'ScienceDirect - Initial'!C1235</f>
        <v>Bitanihirwe, Byron K.Y.; Woo, Tsung-Ung W.</v>
      </c>
      <c r="D1232" s="1" t="str">
        <f>'ScienceDirect - Initial'!D1235</f>
        <v>Perineuronal nets and schizophrenia: The importance of neuronal coatings</v>
      </c>
      <c r="E1232" s="1" t="str">
        <f>'ScienceDirect - Initial'!E1235</f>
        <v>Neuroscience &amp; Biobehavioral Reviews</v>
      </c>
      <c r="F1232" s="1">
        <f>'ScienceDirect - Initial'!F1235</f>
        <v>0</v>
      </c>
      <c r="H1232" s="1">
        <v>0</v>
      </c>
      <c r="I1232" s="1">
        <v>0</v>
      </c>
      <c r="J1232" t="b">
        <f t="shared" si="19"/>
        <v>1</v>
      </c>
      <c r="K1232" t="e">
        <f t="array" ref="K1232">INDEX($A$7:$F$3066,SMALL(IF(COUNTIF($L$5,$H$7:$H$3066)*COUNTIF($L$5,$I$7:$I$3066),MATCH(ROW($A$7:$A$3066),ROW($A$7:$A$3066)),""),ROWS($B$1:B1226)),COLUMNS($A$1:B1228))</f>
        <v>#NUM!</v>
      </c>
      <c r="L1232" t="e">
        <f t="array" ref="L1232">INDEX($A$7:$F$3066,SMALL(IF(COUNTIF($L$5,$H$7:$H$3066)*COUNTIF($L$5,$I$7:$I$3066),MATCH(ROW($A$7:$A$3066),ROW($A$7:$A$3066)),""),ROWS($B$1:C1226)),COLUMNS($A$1:C1228))</f>
        <v>#NUM!</v>
      </c>
      <c r="M1232" t="e">
        <f t="array" ref="M1232">INDEX($A$7:$F$3066,SMALL(IF(COUNTIF($L$5,$H$7:$H$3066)*COUNTIF($L$5,$I$7:$I$3066),MATCH(ROW($A$7:$A$3066),ROW($A$7:$A$3066)),""),ROWS($B$1:D1226)),COLUMNS($A$1:D1228))</f>
        <v>#NUM!</v>
      </c>
      <c r="N1232" t="e">
        <f t="array" ref="N1232">INDEX($A$7:$F$3066,SMALL(IF(COUNTIF($L$5,$H$7:$H$3066)*COUNTIF($L$5,$I$7:$I$3066),MATCH(ROW($A$7:$A$3066),ROW($A$7:$A$3066)),""),ROWS($B$1:E1226)),COLUMNS($A$1:E1228))</f>
        <v>#NUM!</v>
      </c>
      <c r="O1232" t="e">
        <f t="array" ref="O1232">INDEX($A$7:$F$3066,SMALL(IF(COUNTIF($L$5,$H$7:$H$3066)*COUNTIF($L$5,$I$7:$I$3066),MATCH(ROW($A$7:$A$3066),ROW($A$7:$A$3066)),""),ROWS($B$1:F1226)),COLUMNS($A$1:F1228))</f>
        <v>#NUM!</v>
      </c>
    </row>
    <row r="1233" spans="1:15">
      <c r="A1233" s="1">
        <f>'ScienceDirect - Initial'!A1236</f>
        <v>0</v>
      </c>
      <c r="B1233" s="1">
        <f>'ScienceDirect - Initial'!B1236</f>
        <v>2009</v>
      </c>
      <c r="C1233" s="1" t="str">
        <f>'ScienceDirect - Initial'!C1236</f>
        <v>Jardri, Renaud; Delevoye-Turrell, Yvonne; Lucas, Bernard; Pins, Delphine; Bulot, Virginie; Delmaire, Christine; Thomas, Pierre; Delion, Pierre; Goeb, Jean-Louis</v>
      </c>
      <c r="D1233" s="1" t="str">
        <f>'ScienceDirect - Initial'!D1236</f>
        <v>Clinical practice of rTMS reveals a functional dissociation between agency and hallucinations in schizophrenia</v>
      </c>
      <c r="E1233" s="1" t="str">
        <f>'ScienceDirect - Initial'!E1236</f>
        <v>Neuropsychologia</v>
      </c>
      <c r="F1233" s="1">
        <f>'ScienceDirect - Initial'!F1236</f>
        <v>0</v>
      </c>
      <c r="H1233" s="1">
        <v>0</v>
      </c>
      <c r="I1233" s="1">
        <v>0</v>
      </c>
      <c r="J1233" t="b">
        <f t="shared" si="19"/>
        <v>1</v>
      </c>
      <c r="K1233" t="e">
        <f t="array" ref="K1233">INDEX($A$7:$F$3066,SMALL(IF(COUNTIF($L$5,$H$7:$H$3066)*COUNTIF($L$5,$I$7:$I$3066),MATCH(ROW($A$7:$A$3066),ROW($A$7:$A$3066)),""),ROWS($B$1:B1227)),COLUMNS($A$1:B1229))</f>
        <v>#NUM!</v>
      </c>
      <c r="L1233" t="e">
        <f t="array" ref="L1233">INDEX($A$7:$F$3066,SMALL(IF(COUNTIF($L$5,$H$7:$H$3066)*COUNTIF($L$5,$I$7:$I$3066),MATCH(ROW($A$7:$A$3066),ROW($A$7:$A$3066)),""),ROWS($B$1:C1227)),COLUMNS($A$1:C1229))</f>
        <v>#NUM!</v>
      </c>
      <c r="M1233" t="e">
        <f t="array" ref="M1233">INDEX($A$7:$F$3066,SMALL(IF(COUNTIF($L$5,$H$7:$H$3066)*COUNTIF($L$5,$I$7:$I$3066),MATCH(ROW($A$7:$A$3066),ROW($A$7:$A$3066)),""),ROWS($B$1:D1227)),COLUMNS($A$1:D1229))</f>
        <v>#NUM!</v>
      </c>
      <c r="N1233" t="e">
        <f t="array" ref="N1233">INDEX($A$7:$F$3066,SMALL(IF(COUNTIF($L$5,$H$7:$H$3066)*COUNTIF($L$5,$I$7:$I$3066),MATCH(ROW($A$7:$A$3066),ROW($A$7:$A$3066)),""),ROWS($B$1:E1227)),COLUMNS($A$1:E1229))</f>
        <v>#NUM!</v>
      </c>
      <c r="O1233" t="e">
        <f t="array" ref="O1233">INDEX($A$7:$F$3066,SMALL(IF(COUNTIF($L$5,$H$7:$H$3066)*COUNTIF($L$5,$I$7:$I$3066),MATCH(ROW($A$7:$A$3066),ROW($A$7:$A$3066)),""),ROWS($B$1:F1227)),COLUMNS($A$1:F1229))</f>
        <v>#NUM!</v>
      </c>
    </row>
    <row r="1234" spans="1:15">
      <c r="A1234" s="1">
        <f>'ScienceDirect - Initial'!A1237</f>
        <v>0</v>
      </c>
      <c r="B1234" s="1">
        <f>'ScienceDirect - Initial'!B1237</f>
        <v>2008</v>
      </c>
      <c r="C1234" s="1" t="str">
        <f>'ScienceDirect - Initial'!C1237</f>
        <v>Smith, David M.</v>
      </c>
      <c r="D1234" s="1" t="str">
        <f>'ScienceDirect - Initial'!D1237</f>
        <v>Chapter 4.4 The hippocampus, context processing and episodic memory</v>
      </c>
      <c r="E1234" s="1" t="str">
        <f>'ScienceDirect - Initial'!E1237</f>
        <v>Handbook of Behavioral Neuroscience</v>
      </c>
      <c r="F1234" s="1" t="str">
        <f>'ScienceDirect - Initial'!F1237</f>
        <v>1569-7339</v>
      </c>
      <c r="H1234" s="1">
        <v>0</v>
      </c>
      <c r="I1234" s="1">
        <v>0</v>
      </c>
      <c r="J1234" t="b">
        <f t="shared" si="19"/>
        <v>1</v>
      </c>
      <c r="K1234" t="e">
        <f t="array" ref="K1234">INDEX($A$7:$F$3066,SMALL(IF(COUNTIF($L$5,$H$7:$H$3066)*COUNTIF($L$5,$I$7:$I$3066),MATCH(ROW($A$7:$A$3066),ROW($A$7:$A$3066)),""),ROWS($B$1:B1228)),COLUMNS($A$1:B1230))</f>
        <v>#NUM!</v>
      </c>
      <c r="L1234" t="e">
        <f t="array" ref="L1234">INDEX($A$7:$F$3066,SMALL(IF(COUNTIF($L$5,$H$7:$H$3066)*COUNTIF($L$5,$I$7:$I$3066),MATCH(ROW($A$7:$A$3066),ROW($A$7:$A$3066)),""),ROWS($B$1:C1228)),COLUMNS($A$1:C1230))</f>
        <v>#NUM!</v>
      </c>
      <c r="M1234" t="e">
        <f t="array" ref="M1234">INDEX($A$7:$F$3066,SMALL(IF(COUNTIF($L$5,$H$7:$H$3066)*COUNTIF($L$5,$I$7:$I$3066),MATCH(ROW($A$7:$A$3066),ROW($A$7:$A$3066)),""),ROWS($B$1:D1228)),COLUMNS($A$1:D1230))</f>
        <v>#NUM!</v>
      </c>
      <c r="N1234" t="e">
        <f t="array" ref="N1234">INDEX($A$7:$F$3066,SMALL(IF(COUNTIF($L$5,$H$7:$H$3066)*COUNTIF($L$5,$I$7:$I$3066),MATCH(ROW($A$7:$A$3066),ROW($A$7:$A$3066)),""),ROWS($B$1:E1228)),COLUMNS($A$1:E1230))</f>
        <v>#NUM!</v>
      </c>
      <c r="O1234" t="e">
        <f t="array" ref="O1234">INDEX($A$7:$F$3066,SMALL(IF(COUNTIF($L$5,$H$7:$H$3066)*COUNTIF($L$5,$I$7:$I$3066),MATCH(ROW($A$7:$A$3066),ROW($A$7:$A$3066)),""),ROWS($B$1:F1228)),COLUMNS($A$1:F1230))</f>
        <v>#NUM!</v>
      </c>
    </row>
    <row r="1235" spans="1:15">
      <c r="A1235" s="1">
        <f>'ScienceDirect - Initial'!A1238</f>
        <v>0</v>
      </c>
      <c r="B1235" s="1">
        <f>'ScienceDirect - Initial'!B1238</f>
        <v>2019</v>
      </c>
      <c r="C1235" s="1" t="str">
        <f>'ScienceDirect - Initial'!C1238</f>
        <v>Zhu, Min; Xu, Yong; Cao, Jinde</v>
      </c>
      <c r="D1235" s="1" t="str">
        <f>'ScienceDirect - Initial'!D1238</f>
        <v>The asymptotic profile of a dengue fever model on a periodically evolving domain</v>
      </c>
      <c r="E1235" s="1" t="str">
        <f>'ScienceDirect - Initial'!E1238</f>
        <v>Applied Mathematics and Computation</v>
      </c>
      <c r="F1235" s="1">
        <f>'ScienceDirect - Initial'!F1238</f>
        <v>0</v>
      </c>
      <c r="H1235" s="1">
        <v>0</v>
      </c>
      <c r="I1235" s="1">
        <v>0</v>
      </c>
      <c r="J1235" t="b">
        <f t="shared" si="19"/>
        <v>1</v>
      </c>
      <c r="K1235" t="e">
        <f t="array" ref="K1235">INDEX($A$7:$F$3066,SMALL(IF(COUNTIF($L$5,$H$7:$H$3066)*COUNTIF($L$5,$I$7:$I$3066),MATCH(ROW($A$7:$A$3066),ROW($A$7:$A$3066)),""),ROWS($B$1:B1229)),COLUMNS($A$1:B1231))</f>
        <v>#NUM!</v>
      </c>
      <c r="L1235" t="e">
        <f t="array" ref="L1235">INDEX($A$7:$F$3066,SMALL(IF(COUNTIF($L$5,$H$7:$H$3066)*COUNTIF($L$5,$I$7:$I$3066),MATCH(ROW($A$7:$A$3066),ROW($A$7:$A$3066)),""),ROWS($B$1:C1229)),COLUMNS($A$1:C1231))</f>
        <v>#NUM!</v>
      </c>
      <c r="M1235" t="e">
        <f t="array" ref="M1235">INDEX($A$7:$F$3066,SMALL(IF(COUNTIF($L$5,$H$7:$H$3066)*COUNTIF($L$5,$I$7:$I$3066),MATCH(ROW($A$7:$A$3066),ROW($A$7:$A$3066)),""),ROWS($B$1:D1229)),COLUMNS($A$1:D1231))</f>
        <v>#NUM!</v>
      </c>
      <c r="N1235" t="e">
        <f t="array" ref="N1235">INDEX($A$7:$F$3066,SMALL(IF(COUNTIF($L$5,$H$7:$H$3066)*COUNTIF($L$5,$I$7:$I$3066),MATCH(ROW($A$7:$A$3066),ROW($A$7:$A$3066)),""),ROWS($B$1:E1229)),COLUMNS($A$1:E1231))</f>
        <v>#NUM!</v>
      </c>
      <c r="O1235" t="e">
        <f t="array" ref="O1235">INDEX($A$7:$F$3066,SMALL(IF(COUNTIF($L$5,$H$7:$H$3066)*COUNTIF($L$5,$I$7:$I$3066),MATCH(ROW($A$7:$A$3066),ROW($A$7:$A$3066)),""),ROWS($B$1:F1229)),COLUMNS($A$1:F1231))</f>
        <v>#NUM!</v>
      </c>
    </row>
    <row r="1236" spans="1:15">
      <c r="A1236" s="1">
        <f>'ScienceDirect - Initial'!A1239</f>
        <v>0</v>
      </c>
      <c r="B1236" s="1">
        <f>'ScienceDirect - Initial'!B1239</f>
        <v>1989</v>
      </c>
      <c r="C1236" s="1" t="str">
        <f>'ScienceDirect - Initial'!C1239</f>
        <v>Pollack, Mark H.; Brotman, Andrew W.; Rosenbaum, Jerrold F.</v>
      </c>
      <c r="D1236" s="1" t="str">
        <f>'ScienceDirect - Initial'!D1239</f>
        <v>Cocaine abuse and treatment</v>
      </c>
      <c r="E1236" s="1" t="str">
        <f>'ScienceDirect - Initial'!E1239</f>
        <v>Comprehensive Psychiatry</v>
      </c>
      <c r="F1236" s="1">
        <f>'ScienceDirect - Initial'!F1239</f>
        <v>0</v>
      </c>
      <c r="H1236" s="1">
        <v>0</v>
      </c>
      <c r="I1236" s="1">
        <v>0</v>
      </c>
      <c r="J1236" t="b">
        <f t="shared" si="19"/>
        <v>1</v>
      </c>
      <c r="K1236" t="e">
        <f t="array" ref="K1236">INDEX($A$7:$F$3066,SMALL(IF(COUNTIF($L$5,$H$7:$H$3066)*COUNTIF($L$5,$I$7:$I$3066),MATCH(ROW($A$7:$A$3066),ROW($A$7:$A$3066)),""),ROWS($B$1:B1230)),COLUMNS($A$1:B1232))</f>
        <v>#NUM!</v>
      </c>
      <c r="L1236" t="e">
        <f t="array" ref="L1236">INDEX($A$7:$F$3066,SMALL(IF(COUNTIF($L$5,$H$7:$H$3066)*COUNTIF($L$5,$I$7:$I$3066),MATCH(ROW($A$7:$A$3066),ROW($A$7:$A$3066)),""),ROWS($B$1:C1230)),COLUMNS($A$1:C1232))</f>
        <v>#NUM!</v>
      </c>
      <c r="M1236" t="e">
        <f t="array" ref="M1236">INDEX($A$7:$F$3066,SMALL(IF(COUNTIF($L$5,$H$7:$H$3066)*COUNTIF($L$5,$I$7:$I$3066),MATCH(ROW($A$7:$A$3066),ROW($A$7:$A$3066)),""),ROWS($B$1:D1230)),COLUMNS($A$1:D1232))</f>
        <v>#NUM!</v>
      </c>
      <c r="N1236" t="e">
        <f t="array" ref="N1236">INDEX($A$7:$F$3066,SMALL(IF(COUNTIF($L$5,$H$7:$H$3066)*COUNTIF($L$5,$I$7:$I$3066),MATCH(ROW($A$7:$A$3066),ROW($A$7:$A$3066)),""),ROWS($B$1:E1230)),COLUMNS($A$1:E1232))</f>
        <v>#NUM!</v>
      </c>
      <c r="O1236" t="e">
        <f t="array" ref="O1236">INDEX($A$7:$F$3066,SMALL(IF(COUNTIF($L$5,$H$7:$H$3066)*COUNTIF($L$5,$I$7:$I$3066),MATCH(ROW($A$7:$A$3066),ROW($A$7:$A$3066)),""),ROWS($B$1:F1230)),COLUMNS($A$1:F1232))</f>
        <v>#NUM!</v>
      </c>
    </row>
    <row r="1237" spans="1:15">
      <c r="A1237" s="1">
        <f>'ScienceDirect - Initial'!A1240</f>
        <v>0</v>
      </c>
      <c r="B1237" s="1">
        <f>'ScienceDirect - Initial'!B1240</f>
        <v>2010</v>
      </c>
      <c r="C1237" s="1" t="str">
        <f>'ScienceDirect - Initial'!C1240</f>
        <v>Naug, D.</v>
      </c>
      <c r="D1237" s="1" t="str">
        <f>'ScienceDirect - Initial'!D1240</f>
        <v>Disease Transmission and Networks</v>
      </c>
      <c r="E1237" s="1" t="str">
        <f>'ScienceDirect - Initial'!E1240</f>
        <v>Encyclopedia of Animal Behavior</v>
      </c>
      <c r="F1237" s="1" t="str">
        <f>'ScienceDirect - Initial'!F1240</f>
        <v>978-0-08-045337-8</v>
      </c>
      <c r="H1237" s="1">
        <v>0</v>
      </c>
      <c r="I1237" s="1">
        <v>0</v>
      </c>
      <c r="J1237" t="b">
        <f t="shared" si="19"/>
        <v>1</v>
      </c>
      <c r="K1237" t="e">
        <f t="array" ref="K1237">INDEX($A$7:$F$3066,SMALL(IF(COUNTIF($L$5,$H$7:$H$3066)*COUNTIF($L$5,$I$7:$I$3066),MATCH(ROW($A$7:$A$3066),ROW($A$7:$A$3066)),""),ROWS($B$1:B1231)),COLUMNS($A$1:B1233))</f>
        <v>#NUM!</v>
      </c>
      <c r="L1237" t="e">
        <f t="array" ref="L1237">INDEX($A$7:$F$3066,SMALL(IF(COUNTIF($L$5,$H$7:$H$3066)*COUNTIF($L$5,$I$7:$I$3066),MATCH(ROW($A$7:$A$3066),ROW($A$7:$A$3066)),""),ROWS($B$1:C1231)),COLUMNS($A$1:C1233))</f>
        <v>#NUM!</v>
      </c>
      <c r="M1237" t="e">
        <f t="array" ref="M1237">INDEX($A$7:$F$3066,SMALL(IF(COUNTIF($L$5,$H$7:$H$3066)*COUNTIF($L$5,$I$7:$I$3066),MATCH(ROW($A$7:$A$3066),ROW($A$7:$A$3066)),""),ROWS($B$1:D1231)),COLUMNS($A$1:D1233))</f>
        <v>#NUM!</v>
      </c>
      <c r="N1237" t="e">
        <f t="array" ref="N1237">INDEX($A$7:$F$3066,SMALL(IF(COUNTIF($L$5,$H$7:$H$3066)*COUNTIF($L$5,$I$7:$I$3066),MATCH(ROW($A$7:$A$3066),ROW($A$7:$A$3066)),""),ROWS($B$1:E1231)),COLUMNS($A$1:E1233))</f>
        <v>#NUM!</v>
      </c>
      <c r="O1237" t="e">
        <f t="array" ref="O1237">INDEX($A$7:$F$3066,SMALL(IF(COUNTIF($L$5,$H$7:$H$3066)*COUNTIF($L$5,$I$7:$I$3066),MATCH(ROW($A$7:$A$3066),ROW($A$7:$A$3066)),""),ROWS($B$1:F1231)),COLUMNS($A$1:F1233))</f>
        <v>#NUM!</v>
      </c>
    </row>
    <row r="1238" spans="1:15">
      <c r="A1238" s="1">
        <f>'ScienceDirect - Initial'!A1241</f>
        <v>0</v>
      </c>
      <c r="B1238" s="1">
        <f>'ScienceDirect - Initial'!B1241</f>
        <v>1990</v>
      </c>
      <c r="C1238" s="1" t="str">
        <f>'ScienceDirect - Initial'!C1241</f>
        <v>Gibbons, Frederick X.</v>
      </c>
      <c r="D1238" s="1" t="str">
        <f>'ScienceDirect - Initial'!D1241</f>
        <v>Self-Attention and Behavior: A Review and Theoretical Update</v>
      </c>
      <c r="E1238" s="1" t="str">
        <f>'ScienceDirect - Initial'!E1241</f>
        <v>Advances in Experimental Social Psychology</v>
      </c>
      <c r="F1238" s="1" t="str">
        <f>'ScienceDirect - Initial'!F1241</f>
        <v>0065-2601</v>
      </c>
      <c r="H1238" s="1">
        <v>0</v>
      </c>
      <c r="I1238" s="1">
        <v>0</v>
      </c>
      <c r="J1238" t="b">
        <f t="shared" si="19"/>
        <v>1</v>
      </c>
      <c r="K1238" t="e">
        <f t="array" ref="K1238">INDEX($A$7:$F$3066,SMALL(IF(COUNTIF($L$5,$H$7:$H$3066)*COUNTIF($L$5,$I$7:$I$3066),MATCH(ROW($A$7:$A$3066),ROW($A$7:$A$3066)),""),ROWS($B$1:B1232)),COLUMNS($A$1:B1234))</f>
        <v>#NUM!</v>
      </c>
      <c r="L1238" t="e">
        <f t="array" ref="L1238">INDEX($A$7:$F$3066,SMALL(IF(COUNTIF($L$5,$H$7:$H$3066)*COUNTIF($L$5,$I$7:$I$3066),MATCH(ROW($A$7:$A$3066),ROW($A$7:$A$3066)),""),ROWS($B$1:C1232)),COLUMNS($A$1:C1234))</f>
        <v>#NUM!</v>
      </c>
      <c r="M1238" t="e">
        <f t="array" ref="M1238">INDEX($A$7:$F$3066,SMALL(IF(COUNTIF($L$5,$H$7:$H$3066)*COUNTIF($L$5,$I$7:$I$3066),MATCH(ROW($A$7:$A$3066),ROW($A$7:$A$3066)),""),ROWS($B$1:D1232)),COLUMNS($A$1:D1234))</f>
        <v>#NUM!</v>
      </c>
      <c r="N1238" t="e">
        <f t="array" ref="N1238">INDEX($A$7:$F$3066,SMALL(IF(COUNTIF($L$5,$H$7:$H$3066)*COUNTIF($L$5,$I$7:$I$3066),MATCH(ROW($A$7:$A$3066),ROW($A$7:$A$3066)),""),ROWS($B$1:E1232)),COLUMNS($A$1:E1234))</f>
        <v>#NUM!</v>
      </c>
      <c r="O1238" t="e">
        <f t="array" ref="O1238">INDEX($A$7:$F$3066,SMALL(IF(COUNTIF($L$5,$H$7:$H$3066)*COUNTIF($L$5,$I$7:$I$3066),MATCH(ROW($A$7:$A$3066),ROW($A$7:$A$3066)),""),ROWS($B$1:F1232)),COLUMNS($A$1:F1234))</f>
        <v>#NUM!</v>
      </c>
    </row>
    <row r="1239" spans="1:15">
      <c r="A1239" s="1">
        <f>'ScienceDirect - Initial'!A1242</f>
        <v>0</v>
      </c>
      <c r="B1239" s="1">
        <f>'ScienceDirect - Initial'!B1242</f>
        <v>2020</v>
      </c>
      <c r="C1239" s="1" t="str">
        <f>'ScienceDirect - Initial'!C1242</f>
        <v>Akram, Muhammad; Riaz, Muhammad; Daniyal, Muhammad; Zainab, Rida</v>
      </c>
      <c r="D1239" s="1" t="str">
        <f>'ScienceDirect - Initial'!D1242</f>
        <v>Chapter 19 - Awareness and current therapeutic strategies of malaria</v>
      </c>
      <c r="E1239" s="1" t="str">
        <f>'ScienceDirect - Initial'!E1242</f>
        <v>Phytochemicals as Lead Compounds for New Drug Discovery</v>
      </c>
      <c r="F1239" s="1" t="str">
        <f>'ScienceDirect - Initial'!F1242</f>
        <v>978-0-12-817890-4</v>
      </c>
      <c r="H1239" s="1">
        <v>0</v>
      </c>
      <c r="I1239" s="1">
        <v>0</v>
      </c>
      <c r="J1239" t="b">
        <f t="shared" si="19"/>
        <v>1</v>
      </c>
      <c r="K1239" t="e">
        <f t="array" ref="K1239">INDEX($A$7:$F$3066,SMALL(IF(COUNTIF($L$5,$H$7:$H$3066)*COUNTIF($L$5,$I$7:$I$3066),MATCH(ROW($A$7:$A$3066),ROW($A$7:$A$3066)),""),ROWS($B$1:B1233)),COLUMNS($A$1:B1235))</f>
        <v>#NUM!</v>
      </c>
      <c r="L1239" t="e">
        <f t="array" ref="L1239">INDEX($A$7:$F$3066,SMALL(IF(COUNTIF($L$5,$H$7:$H$3066)*COUNTIF($L$5,$I$7:$I$3066),MATCH(ROW($A$7:$A$3066),ROW($A$7:$A$3066)),""),ROWS($B$1:C1233)),COLUMNS($A$1:C1235))</f>
        <v>#NUM!</v>
      </c>
      <c r="M1239" t="e">
        <f t="array" ref="M1239">INDEX($A$7:$F$3066,SMALL(IF(COUNTIF($L$5,$H$7:$H$3066)*COUNTIF($L$5,$I$7:$I$3066),MATCH(ROW($A$7:$A$3066),ROW($A$7:$A$3066)),""),ROWS($B$1:D1233)),COLUMNS($A$1:D1235))</f>
        <v>#NUM!</v>
      </c>
      <c r="N1239" t="e">
        <f t="array" ref="N1239">INDEX($A$7:$F$3066,SMALL(IF(COUNTIF($L$5,$H$7:$H$3066)*COUNTIF($L$5,$I$7:$I$3066),MATCH(ROW($A$7:$A$3066),ROW($A$7:$A$3066)),""),ROWS($B$1:E1233)),COLUMNS($A$1:E1235))</f>
        <v>#NUM!</v>
      </c>
      <c r="O1239" t="e">
        <f t="array" ref="O1239">INDEX($A$7:$F$3066,SMALL(IF(COUNTIF($L$5,$H$7:$H$3066)*COUNTIF($L$5,$I$7:$I$3066),MATCH(ROW($A$7:$A$3066),ROW($A$7:$A$3066)),""),ROWS($B$1:F1233)),COLUMNS($A$1:F1235))</f>
        <v>#NUM!</v>
      </c>
    </row>
    <row r="1240" spans="1:15">
      <c r="A1240" s="1">
        <f>'ScienceDirect - Initial'!A1243</f>
        <v>0</v>
      </c>
      <c r="B1240" s="1">
        <f>'ScienceDirect - Initial'!B1243</f>
        <v>2001</v>
      </c>
      <c r="C1240" s="1" t="str">
        <f>'ScienceDirect - Initial'!C1243</f>
        <v>Poole, M.E.; Stevenson, J.</v>
      </c>
      <c r="D1240" s="1" t="str">
        <f>'ScienceDirect - Initial'!D1243</f>
        <v>Vocational Education and Training</v>
      </c>
      <c r="E1240" s="1" t="str">
        <f>'ScienceDirect - Initial'!E1243</f>
        <v>International Encyclopedia of the Social &amp; Behavioral Sciences</v>
      </c>
      <c r="F1240" s="1" t="str">
        <f>'ScienceDirect - Initial'!F1243</f>
        <v>978-0-08-043076-8</v>
      </c>
      <c r="H1240" s="1">
        <v>0</v>
      </c>
      <c r="I1240" s="1">
        <v>0</v>
      </c>
      <c r="J1240" t="b">
        <f t="shared" si="19"/>
        <v>1</v>
      </c>
      <c r="K1240" t="e">
        <f t="array" ref="K1240">INDEX($A$7:$F$3066,SMALL(IF(COUNTIF($L$5,$H$7:$H$3066)*COUNTIF($L$5,$I$7:$I$3066),MATCH(ROW($A$7:$A$3066),ROW($A$7:$A$3066)),""),ROWS($B$1:B1234)),COLUMNS($A$1:B1236))</f>
        <v>#NUM!</v>
      </c>
      <c r="L1240" t="e">
        <f t="array" ref="L1240">INDEX($A$7:$F$3066,SMALL(IF(COUNTIF($L$5,$H$7:$H$3066)*COUNTIF($L$5,$I$7:$I$3066),MATCH(ROW($A$7:$A$3066),ROW($A$7:$A$3066)),""),ROWS($B$1:C1234)),COLUMNS($A$1:C1236))</f>
        <v>#NUM!</v>
      </c>
      <c r="M1240" t="e">
        <f t="array" ref="M1240">INDEX($A$7:$F$3066,SMALL(IF(COUNTIF($L$5,$H$7:$H$3066)*COUNTIF($L$5,$I$7:$I$3066),MATCH(ROW($A$7:$A$3066),ROW($A$7:$A$3066)),""),ROWS($B$1:D1234)),COLUMNS($A$1:D1236))</f>
        <v>#NUM!</v>
      </c>
      <c r="N1240" t="e">
        <f t="array" ref="N1240">INDEX($A$7:$F$3066,SMALL(IF(COUNTIF($L$5,$H$7:$H$3066)*COUNTIF($L$5,$I$7:$I$3066),MATCH(ROW($A$7:$A$3066),ROW($A$7:$A$3066)),""),ROWS($B$1:E1234)),COLUMNS($A$1:E1236))</f>
        <v>#NUM!</v>
      </c>
      <c r="O1240" t="e">
        <f t="array" ref="O1240">INDEX($A$7:$F$3066,SMALL(IF(COUNTIF($L$5,$H$7:$H$3066)*COUNTIF($L$5,$I$7:$I$3066),MATCH(ROW($A$7:$A$3066),ROW($A$7:$A$3066)),""),ROWS($B$1:F1234)),COLUMNS($A$1:F1236))</f>
        <v>#NUM!</v>
      </c>
    </row>
    <row r="1241" spans="1:15">
      <c r="A1241" s="1">
        <f>'ScienceDirect - Initial'!A1244</f>
        <v>0</v>
      </c>
      <c r="B1241" s="1">
        <f>'ScienceDirect - Initial'!B1244</f>
        <v>1998</v>
      </c>
      <c r="C1241" s="1" t="str">
        <f>'ScienceDirect - Initial'!C1244</f>
        <v>Bolton, Derek</v>
      </c>
      <c r="D1241" s="1" t="str">
        <f>'ScienceDirect - Initial'!D1244</f>
        <v>5.15 - Obsessive-compulsive Disorder</v>
      </c>
      <c r="E1241" s="1" t="str">
        <f>'ScienceDirect - Initial'!E1244</f>
        <v>Comprehensive Clinical Psychology</v>
      </c>
      <c r="F1241" s="1" t="str">
        <f>'ScienceDirect - Initial'!F1244</f>
        <v>978-0-08-042707-2</v>
      </c>
      <c r="H1241" s="1">
        <v>0</v>
      </c>
      <c r="I1241" s="1">
        <v>0</v>
      </c>
      <c r="J1241" t="b">
        <f t="shared" si="19"/>
        <v>1</v>
      </c>
      <c r="K1241" t="e">
        <f t="array" ref="K1241">INDEX($A$7:$F$3066,SMALL(IF(COUNTIF($L$5,$H$7:$H$3066)*COUNTIF($L$5,$I$7:$I$3066),MATCH(ROW($A$7:$A$3066),ROW($A$7:$A$3066)),""),ROWS($B$1:B1235)),COLUMNS($A$1:B1237))</f>
        <v>#NUM!</v>
      </c>
      <c r="L1241" t="e">
        <f t="array" ref="L1241">INDEX($A$7:$F$3066,SMALL(IF(COUNTIF($L$5,$H$7:$H$3066)*COUNTIF($L$5,$I$7:$I$3066),MATCH(ROW($A$7:$A$3066),ROW($A$7:$A$3066)),""),ROWS($B$1:C1235)),COLUMNS($A$1:C1237))</f>
        <v>#NUM!</v>
      </c>
      <c r="M1241" t="e">
        <f t="array" ref="M1241">INDEX($A$7:$F$3066,SMALL(IF(COUNTIF($L$5,$H$7:$H$3066)*COUNTIF($L$5,$I$7:$I$3066),MATCH(ROW($A$7:$A$3066),ROW($A$7:$A$3066)),""),ROWS($B$1:D1235)),COLUMNS($A$1:D1237))</f>
        <v>#NUM!</v>
      </c>
      <c r="N1241" t="e">
        <f t="array" ref="N1241">INDEX($A$7:$F$3066,SMALL(IF(COUNTIF($L$5,$H$7:$H$3066)*COUNTIF($L$5,$I$7:$I$3066),MATCH(ROW($A$7:$A$3066),ROW($A$7:$A$3066)),""),ROWS($B$1:E1235)),COLUMNS($A$1:E1237))</f>
        <v>#NUM!</v>
      </c>
      <c r="O1241" t="e">
        <f t="array" ref="O1241">INDEX($A$7:$F$3066,SMALL(IF(COUNTIF($L$5,$H$7:$H$3066)*COUNTIF($L$5,$I$7:$I$3066),MATCH(ROW($A$7:$A$3066),ROW($A$7:$A$3066)),""),ROWS($B$1:F1235)),COLUMNS($A$1:F1237))</f>
        <v>#NUM!</v>
      </c>
    </row>
    <row r="1242" spans="1:15">
      <c r="A1242" s="1">
        <f>'ScienceDirect - Initial'!A1245</f>
        <v>0</v>
      </c>
      <c r="B1242" s="1">
        <f>'ScienceDirect - Initial'!B1245</f>
        <v>1976</v>
      </c>
      <c r="C1242" s="1" t="str">
        <f>'ScienceDirect - Initial'!C1245</f>
        <v>THORESEN, CARL E.; COATES, THOMAS J.</v>
      </c>
      <c r="D1242" s="1" t="str">
        <f>'ScienceDirect - Initial'!D1245</f>
        <v>Behavioral Self-Control: Some Clinical Concerns1 1The preparation of this chapter was supported in part by a John Simon Guggenheim Fellowship to the first author and by the Stanford Center for Research and Development in Teaching, School of Education, Stanford University. Many colleagues were very helpful to us in sharing preprints of their work, especially Albert Bandura, Gerald C. Davison, Leonard Epstein, Frederick Kanfer, Steven Kopel, Edward Lichtenstein, Donald Meichenbaum, Neal E. Miller, K. Daniel O'Leary, David Premack, Todd Risely, A. Robert Sherman, and A. J. Stunkard. The authors also gratefully acknowledge the suggestions and assistance of the following in preparing this chapter: Randall Black, Fritz Bottjer, Virginia Price, and Katherine Thoresen.</v>
      </c>
      <c r="E1242" s="1" t="str">
        <f>'ScienceDirect - Initial'!E1245</f>
        <v>Progress in Behavior Modification</v>
      </c>
      <c r="F1242" s="1" t="str">
        <f>'ScienceDirect - Initial'!F1245</f>
        <v>0099-037X</v>
      </c>
      <c r="H1242" s="1">
        <v>0</v>
      </c>
      <c r="I1242" s="1">
        <v>0</v>
      </c>
      <c r="J1242" t="b">
        <f t="shared" si="19"/>
        <v>1</v>
      </c>
      <c r="K1242" t="e">
        <f t="array" ref="K1242">INDEX($A$7:$F$3066,SMALL(IF(COUNTIF($L$5,$H$7:$H$3066)*COUNTIF($L$5,$I$7:$I$3066),MATCH(ROW($A$7:$A$3066),ROW($A$7:$A$3066)),""),ROWS($B$1:B1236)),COLUMNS($A$1:B1238))</f>
        <v>#NUM!</v>
      </c>
      <c r="L1242" t="e">
        <f t="array" ref="L1242">INDEX($A$7:$F$3066,SMALL(IF(COUNTIF($L$5,$H$7:$H$3066)*COUNTIF($L$5,$I$7:$I$3066),MATCH(ROW($A$7:$A$3066),ROW($A$7:$A$3066)),""),ROWS($B$1:C1236)),COLUMNS($A$1:C1238))</f>
        <v>#NUM!</v>
      </c>
      <c r="M1242" t="e">
        <f t="array" ref="M1242">INDEX($A$7:$F$3066,SMALL(IF(COUNTIF($L$5,$H$7:$H$3066)*COUNTIF($L$5,$I$7:$I$3066),MATCH(ROW($A$7:$A$3066),ROW($A$7:$A$3066)),""),ROWS($B$1:D1236)),COLUMNS($A$1:D1238))</f>
        <v>#NUM!</v>
      </c>
      <c r="N1242" t="e">
        <f t="array" ref="N1242">INDEX($A$7:$F$3066,SMALL(IF(COUNTIF($L$5,$H$7:$H$3066)*COUNTIF($L$5,$I$7:$I$3066),MATCH(ROW($A$7:$A$3066),ROW($A$7:$A$3066)),""),ROWS($B$1:E1236)),COLUMNS($A$1:E1238))</f>
        <v>#NUM!</v>
      </c>
      <c r="O1242" t="e">
        <f t="array" ref="O1242">INDEX($A$7:$F$3066,SMALL(IF(COUNTIF($L$5,$H$7:$H$3066)*COUNTIF($L$5,$I$7:$I$3066),MATCH(ROW($A$7:$A$3066),ROW($A$7:$A$3066)),""),ROWS($B$1:F1236)),COLUMNS($A$1:F1238))</f>
        <v>#NUM!</v>
      </c>
    </row>
    <row r="1243" spans="1:15">
      <c r="A1243" s="1">
        <f>'ScienceDirect - Initial'!A1246</f>
        <v>0</v>
      </c>
      <c r="B1243" s="1">
        <f>'ScienceDirect - Initial'!B1246</f>
        <v>2017</v>
      </c>
      <c r="C1243" s="1" t="str">
        <f>'ScienceDirect - Initial'!C1246</f>
        <v>Gribkoff, Valentin K.; Kaczmarek, Leonard K.</v>
      </c>
      <c r="D1243" s="1" t="str">
        <f>'ScienceDirect - Initial'!D1246</f>
        <v>The need for new approaches in CNS drug discovery: Why drugs have failed, and what can be done to improve outcomes</v>
      </c>
      <c r="E1243" s="1" t="str">
        <f>'ScienceDirect - Initial'!E1246</f>
        <v>Beyond Small Molecules for Neurological Disorders</v>
      </c>
      <c r="F1243" s="1">
        <f>'ScienceDirect - Initial'!F1246</f>
        <v>0</v>
      </c>
      <c r="H1243" s="1">
        <v>0</v>
      </c>
      <c r="I1243" s="1">
        <v>0</v>
      </c>
      <c r="J1243" t="b">
        <f t="shared" si="19"/>
        <v>1</v>
      </c>
      <c r="K1243" t="e">
        <f t="array" ref="K1243">INDEX($A$7:$F$3066,SMALL(IF(COUNTIF($L$5,$H$7:$H$3066)*COUNTIF($L$5,$I$7:$I$3066),MATCH(ROW($A$7:$A$3066),ROW($A$7:$A$3066)),""),ROWS($B$1:B1237)),COLUMNS($A$1:B1239))</f>
        <v>#NUM!</v>
      </c>
      <c r="L1243" t="e">
        <f t="array" ref="L1243">INDEX($A$7:$F$3066,SMALL(IF(COUNTIF($L$5,$H$7:$H$3066)*COUNTIF($L$5,$I$7:$I$3066),MATCH(ROW($A$7:$A$3066),ROW($A$7:$A$3066)),""),ROWS($B$1:C1237)),COLUMNS($A$1:C1239))</f>
        <v>#NUM!</v>
      </c>
      <c r="M1243" t="e">
        <f t="array" ref="M1243">INDEX($A$7:$F$3066,SMALL(IF(COUNTIF($L$5,$H$7:$H$3066)*COUNTIF($L$5,$I$7:$I$3066),MATCH(ROW($A$7:$A$3066),ROW($A$7:$A$3066)),""),ROWS($B$1:D1237)),COLUMNS($A$1:D1239))</f>
        <v>#NUM!</v>
      </c>
      <c r="N1243" t="e">
        <f t="array" ref="N1243">INDEX($A$7:$F$3066,SMALL(IF(COUNTIF($L$5,$H$7:$H$3066)*COUNTIF($L$5,$I$7:$I$3066),MATCH(ROW($A$7:$A$3066),ROW($A$7:$A$3066)),""),ROWS($B$1:E1237)),COLUMNS($A$1:E1239))</f>
        <v>#NUM!</v>
      </c>
      <c r="O1243" t="e">
        <f t="array" ref="O1243">INDEX($A$7:$F$3066,SMALL(IF(COUNTIF($L$5,$H$7:$H$3066)*COUNTIF($L$5,$I$7:$I$3066),MATCH(ROW($A$7:$A$3066),ROW($A$7:$A$3066)),""),ROWS($B$1:F1237)),COLUMNS($A$1:F1239))</f>
        <v>#NUM!</v>
      </c>
    </row>
    <row r="1244" spans="1:15">
      <c r="A1244" s="1">
        <f>'ScienceDirect - Initial'!A1247</f>
        <v>0</v>
      </c>
      <c r="B1244" s="1">
        <f>'ScienceDirect - Initial'!B1247</f>
        <v>2016</v>
      </c>
      <c r="C1244" s="1" t="str">
        <f>'ScienceDirect - Initial'!C1247</f>
        <v>Lourenço, José; Recker, Mario</v>
      </c>
      <c r="D1244" s="1" t="str">
        <f>'ScienceDirect - Initial'!D1247</f>
        <v>Dengue serotype immune-interactions and their consequences for vaccine impact predictions</v>
      </c>
      <c r="E1244" s="1" t="str">
        <f>'ScienceDirect - Initial'!E1247</f>
        <v>Epidemics</v>
      </c>
      <c r="F1244" s="1">
        <f>'ScienceDirect - Initial'!F1247</f>
        <v>0</v>
      </c>
      <c r="H1244" s="1">
        <v>0</v>
      </c>
      <c r="I1244" s="1">
        <v>0</v>
      </c>
      <c r="J1244" t="b">
        <f t="shared" si="19"/>
        <v>1</v>
      </c>
      <c r="K1244" t="e">
        <f t="array" ref="K1244">INDEX($A$7:$F$3066,SMALL(IF(COUNTIF($L$5,$H$7:$H$3066)*COUNTIF($L$5,$I$7:$I$3066),MATCH(ROW($A$7:$A$3066),ROW($A$7:$A$3066)),""),ROWS($B$1:B1238)),COLUMNS($A$1:B1240))</f>
        <v>#NUM!</v>
      </c>
      <c r="L1244" t="e">
        <f t="array" ref="L1244">INDEX($A$7:$F$3066,SMALL(IF(COUNTIF($L$5,$H$7:$H$3066)*COUNTIF($L$5,$I$7:$I$3066),MATCH(ROW($A$7:$A$3066),ROW($A$7:$A$3066)),""),ROWS($B$1:C1238)),COLUMNS($A$1:C1240))</f>
        <v>#NUM!</v>
      </c>
      <c r="M1244" t="e">
        <f t="array" ref="M1244">INDEX($A$7:$F$3066,SMALL(IF(COUNTIF($L$5,$H$7:$H$3066)*COUNTIF($L$5,$I$7:$I$3066),MATCH(ROW($A$7:$A$3066),ROW($A$7:$A$3066)),""),ROWS($B$1:D1238)),COLUMNS($A$1:D1240))</f>
        <v>#NUM!</v>
      </c>
      <c r="N1244" t="e">
        <f t="array" ref="N1244">INDEX($A$7:$F$3066,SMALL(IF(COUNTIF($L$5,$H$7:$H$3066)*COUNTIF($L$5,$I$7:$I$3066),MATCH(ROW($A$7:$A$3066),ROW($A$7:$A$3066)),""),ROWS($B$1:E1238)),COLUMNS($A$1:E1240))</f>
        <v>#NUM!</v>
      </c>
      <c r="O1244" t="e">
        <f t="array" ref="O1244">INDEX($A$7:$F$3066,SMALL(IF(COUNTIF($L$5,$H$7:$H$3066)*COUNTIF($L$5,$I$7:$I$3066),MATCH(ROW($A$7:$A$3066),ROW($A$7:$A$3066)),""),ROWS($B$1:F1238)),COLUMNS($A$1:F1240))</f>
        <v>#NUM!</v>
      </c>
    </row>
    <row r="1245" spans="1:15">
      <c r="A1245" s="1">
        <f>'ScienceDirect - Initial'!A1248</f>
        <v>0</v>
      </c>
      <c r="B1245" s="1">
        <f>'ScienceDirect - Initial'!B1248</f>
        <v>2013</v>
      </c>
      <c r="C1245" s="1" t="str">
        <f>'ScienceDirect - Initial'!C1248</f>
        <v>Marrazzo, Jeanne M.; Celum, Connie L.</v>
      </c>
      <c r="D1245" s="1" t="str">
        <f>'ScienceDirect - Initial'!D1248</f>
        <v>Chapter 30 - Syphilis in Women</v>
      </c>
      <c r="E1245" s="1" t="str">
        <f>'ScienceDirect - Initial'!E1248</f>
        <v>Women and Health (Second Edition)</v>
      </c>
      <c r="F1245" s="1" t="str">
        <f>'ScienceDirect - Initial'!F1248</f>
        <v>978-0-12-384978-6</v>
      </c>
      <c r="H1245" s="1">
        <v>0</v>
      </c>
      <c r="I1245" s="1">
        <v>0</v>
      </c>
      <c r="J1245" t="b">
        <f t="shared" si="19"/>
        <v>1</v>
      </c>
      <c r="K1245" t="e">
        <f t="array" ref="K1245">INDEX($A$7:$F$3066,SMALL(IF(COUNTIF($L$5,$H$7:$H$3066)*COUNTIF($L$5,$I$7:$I$3066),MATCH(ROW($A$7:$A$3066),ROW($A$7:$A$3066)),""),ROWS($B$1:B1239)),COLUMNS($A$1:B1241))</f>
        <v>#NUM!</v>
      </c>
      <c r="L1245" t="e">
        <f t="array" ref="L1245">INDEX($A$7:$F$3066,SMALL(IF(COUNTIF($L$5,$H$7:$H$3066)*COUNTIF($L$5,$I$7:$I$3066),MATCH(ROW($A$7:$A$3066),ROW($A$7:$A$3066)),""),ROWS($B$1:C1239)),COLUMNS($A$1:C1241))</f>
        <v>#NUM!</v>
      </c>
      <c r="M1245" t="e">
        <f t="array" ref="M1245">INDEX($A$7:$F$3066,SMALL(IF(COUNTIF($L$5,$H$7:$H$3066)*COUNTIF($L$5,$I$7:$I$3066),MATCH(ROW($A$7:$A$3066),ROW($A$7:$A$3066)),""),ROWS($B$1:D1239)),COLUMNS($A$1:D1241))</f>
        <v>#NUM!</v>
      </c>
      <c r="N1245" t="e">
        <f t="array" ref="N1245">INDEX($A$7:$F$3066,SMALL(IF(COUNTIF($L$5,$H$7:$H$3066)*COUNTIF($L$5,$I$7:$I$3066),MATCH(ROW($A$7:$A$3066),ROW($A$7:$A$3066)),""),ROWS($B$1:E1239)),COLUMNS($A$1:E1241))</f>
        <v>#NUM!</v>
      </c>
      <c r="O1245" t="e">
        <f t="array" ref="O1245">INDEX($A$7:$F$3066,SMALL(IF(COUNTIF($L$5,$H$7:$H$3066)*COUNTIF($L$5,$I$7:$I$3066),MATCH(ROW($A$7:$A$3066),ROW($A$7:$A$3066)),""),ROWS($B$1:F1239)),COLUMNS($A$1:F1241))</f>
        <v>#NUM!</v>
      </c>
    </row>
    <row r="1246" spans="1:15">
      <c r="A1246" s="1">
        <f>'ScienceDirect - Initial'!A1249</f>
        <v>0</v>
      </c>
      <c r="B1246" s="1">
        <f>'ScienceDirect - Initial'!B1249</f>
        <v>2011</v>
      </c>
      <c r="C1246" s="1" t="str">
        <f>'ScienceDirect - Initial'!C1249</f>
        <v>O'Connell, Daniel; Visher, Christy A.; Martin, Steven; Parker, Laurin; Brent, John</v>
      </c>
      <c r="D1246" s="1" t="str">
        <f>'ScienceDirect - Initial'!D1249</f>
        <v>Decide your time: Testing deterrence theory's certainty and celerity effects on substance-using probationers</v>
      </c>
      <c r="E1246" s="1" t="str">
        <f>'ScienceDirect - Initial'!E1249</f>
        <v>Addiction and the Criminal Justice System</v>
      </c>
      <c r="F1246" s="1">
        <f>'ScienceDirect - Initial'!F1249</f>
        <v>0</v>
      </c>
      <c r="H1246" s="1">
        <v>0</v>
      </c>
      <c r="I1246" s="1">
        <v>0</v>
      </c>
      <c r="J1246" t="b">
        <f t="shared" si="19"/>
        <v>1</v>
      </c>
      <c r="K1246" t="e">
        <f t="array" ref="K1246">INDEX($A$7:$F$3066,SMALL(IF(COUNTIF($L$5,$H$7:$H$3066)*COUNTIF($L$5,$I$7:$I$3066),MATCH(ROW($A$7:$A$3066),ROW($A$7:$A$3066)),""),ROWS($B$1:B1240)),COLUMNS($A$1:B1242))</f>
        <v>#NUM!</v>
      </c>
      <c r="L1246" t="e">
        <f t="array" ref="L1246">INDEX($A$7:$F$3066,SMALL(IF(COUNTIF($L$5,$H$7:$H$3066)*COUNTIF($L$5,$I$7:$I$3066),MATCH(ROW($A$7:$A$3066),ROW($A$7:$A$3066)),""),ROWS($B$1:C1240)),COLUMNS($A$1:C1242))</f>
        <v>#NUM!</v>
      </c>
      <c r="M1246" t="e">
        <f t="array" ref="M1246">INDEX($A$7:$F$3066,SMALL(IF(COUNTIF($L$5,$H$7:$H$3066)*COUNTIF($L$5,$I$7:$I$3066),MATCH(ROW($A$7:$A$3066),ROW($A$7:$A$3066)),""),ROWS($B$1:D1240)),COLUMNS($A$1:D1242))</f>
        <v>#NUM!</v>
      </c>
      <c r="N1246" t="e">
        <f t="array" ref="N1246">INDEX($A$7:$F$3066,SMALL(IF(COUNTIF($L$5,$H$7:$H$3066)*COUNTIF($L$5,$I$7:$I$3066),MATCH(ROW($A$7:$A$3066),ROW($A$7:$A$3066)),""),ROWS($B$1:E1240)),COLUMNS($A$1:E1242))</f>
        <v>#NUM!</v>
      </c>
      <c r="O1246" t="e">
        <f t="array" ref="O1246">INDEX($A$7:$F$3066,SMALL(IF(COUNTIF($L$5,$H$7:$H$3066)*COUNTIF($L$5,$I$7:$I$3066),MATCH(ROW($A$7:$A$3066),ROW($A$7:$A$3066)),""),ROWS($B$1:F1240)),COLUMNS($A$1:F1242))</f>
        <v>#NUM!</v>
      </c>
    </row>
    <row r="1247" spans="1:15">
      <c r="A1247" s="1">
        <f>'ScienceDirect - Initial'!A1250</f>
        <v>0</v>
      </c>
      <c r="B1247" s="1">
        <f>'ScienceDirect - Initial'!B1250</f>
        <v>1992</v>
      </c>
      <c r="C1247" s="1">
        <f>'ScienceDirect - Initial'!C1250</f>
        <v>0</v>
      </c>
      <c r="D1247" s="1" t="str">
        <f>'ScienceDirect - Initial'!D1250</f>
        <v>Author index</v>
      </c>
      <c r="E1247" s="1" t="str">
        <f>'ScienceDirect - Initial'!E1250</f>
        <v>Management Accounting Research</v>
      </c>
      <c r="F1247" s="1">
        <f>'ScienceDirect - Initial'!F1250</f>
        <v>0</v>
      </c>
      <c r="H1247" s="1">
        <v>0</v>
      </c>
      <c r="I1247" s="1">
        <v>0</v>
      </c>
      <c r="J1247" t="b">
        <f t="shared" si="19"/>
        <v>1</v>
      </c>
      <c r="K1247" t="e">
        <f t="array" ref="K1247">INDEX($A$7:$F$3066,SMALL(IF(COUNTIF($L$5,$H$7:$H$3066)*COUNTIF($L$5,$I$7:$I$3066),MATCH(ROW($A$7:$A$3066),ROW($A$7:$A$3066)),""),ROWS($B$1:B1241)),COLUMNS($A$1:B1243))</f>
        <v>#NUM!</v>
      </c>
      <c r="L1247" t="e">
        <f t="array" ref="L1247">INDEX($A$7:$F$3066,SMALL(IF(COUNTIF($L$5,$H$7:$H$3066)*COUNTIF($L$5,$I$7:$I$3066),MATCH(ROW($A$7:$A$3066),ROW($A$7:$A$3066)),""),ROWS($B$1:C1241)),COLUMNS($A$1:C1243))</f>
        <v>#NUM!</v>
      </c>
      <c r="M1247" t="e">
        <f t="array" ref="M1247">INDEX($A$7:$F$3066,SMALL(IF(COUNTIF($L$5,$H$7:$H$3066)*COUNTIF($L$5,$I$7:$I$3066),MATCH(ROW($A$7:$A$3066),ROW($A$7:$A$3066)),""),ROWS($B$1:D1241)),COLUMNS($A$1:D1243))</f>
        <v>#NUM!</v>
      </c>
      <c r="N1247" t="e">
        <f t="array" ref="N1247">INDEX($A$7:$F$3066,SMALL(IF(COUNTIF($L$5,$H$7:$H$3066)*COUNTIF($L$5,$I$7:$I$3066),MATCH(ROW($A$7:$A$3066),ROW($A$7:$A$3066)),""),ROWS($B$1:E1241)),COLUMNS($A$1:E1243))</f>
        <v>#NUM!</v>
      </c>
      <c r="O1247" t="e">
        <f t="array" ref="O1247">INDEX($A$7:$F$3066,SMALL(IF(COUNTIF($L$5,$H$7:$H$3066)*COUNTIF($L$5,$I$7:$I$3066),MATCH(ROW($A$7:$A$3066),ROW($A$7:$A$3066)),""),ROWS($B$1:F1241)),COLUMNS($A$1:F1243))</f>
        <v>#NUM!</v>
      </c>
    </row>
    <row r="1248" spans="1:15">
      <c r="A1248" s="1">
        <f>'ScienceDirect - Initial'!A1251</f>
        <v>0</v>
      </c>
      <c r="B1248" s="1">
        <f>'ScienceDirect - Initial'!B1251</f>
        <v>2007</v>
      </c>
      <c r="C1248" s="1" t="str">
        <f>'ScienceDirect - Initial'!C1251</f>
        <v>Wade, A.G.</v>
      </c>
      <c r="D1248" s="1" t="str">
        <f>'ScienceDirect - Initial'!D1251</f>
        <v>S.02.04 Sleep and depression</v>
      </c>
      <c r="E1248" s="1" t="str">
        <f>'ScienceDirect - Initial'!E1251</f>
        <v>Papers of the 9th ECNP Regional Meeting</v>
      </c>
      <c r="F1248" s="1">
        <f>'ScienceDirect - Initial'!F1251</f>
        <v>0</v>
      </c>
      <c r="H1248" s="1">
        <v>0</v>
      </c>
      <c r="I1248" s="1">
        <v>0</v>
      </c>
      <c r="J1248" t="b">
        <f t="shared" si="19"/>
        <v>1</v>
      </c>
      <c r="K1248" t="e">
        <f t="array" ref="K1248">INDEX($A$7:$F$3066,SMALL(IF(COUNTIF($L$5,$H$7:$H$3066)*COUNTIF($L$5,$I$7:$I$3066),MATCH(ROW($A$7:$A$3066),ROW($A$7:$A$3066)),""),ROWS($B$1:B1242)),COLUMNS($A$1:B1244))</f>
        <v>#NUM!</v>
      </c>
      <c r="L1248" t="e">
        <f t="array" ref="L1248">INDEX($A$7:$F$3066,SMALL(IF(COUNTIF($L$5,$H$7:$H$3066)*COUNTIF($L$5,$I$7:$I$3066),MATCH(ROW($A$7:$A$3066),ROW($A$7:$A$3066)),""),ROWS($B$1:C1242)),COLUMNS($A$1:C1244))</f>
        <v>#NUM!</v>
      </c>
      <c r="M1248" t="e">
        <f t="array" ref="M1248">INDEX($A$7:$F$3066,SMALL(IF(COUNTIF($L$5,$H$7:$H$3066)*COUNTIF($L$5,$I$7:$I$3066),MATCH(ROW($A$7:$A$3066),ROW($A$7:$A$3066)),""),ROWS($B$1:D1242)),COLUMNS($A$1:D1244))</f>
        <v>#NUM!</v>
      </c>
      <c r="N1248" t="e">
        <f t="array" ref="N1248">INDEX($A$7:$F$3066,SMALL(IF(COUNTIF($L$5,$H$7:$H$3066)*COUNTIF($L$5,$I$7:$I$3066),MATCH(ROW($A$7:$A$3066),ROW($A$7:$A$3066)),""),ROWS($B$1:E1242)),COLUMNS($A$1:E1244))</f>
        <v>#NUM!</v>
      </c>
      <c r="O1248" t="e">
        <f t="array" ref="O1248">INDEX($A$7:$F$3066,SMALL(IF(COUNTIF($L$5,$H$7:$H$3066)*COUNTIF($L$5,$I$7:$I$3066),MATCH(ROW($A$7:$A$3066),ROW($A$7:$A$3066)),""),ROWS($B$1:F1242)),COLUMNS($A$1:F1244))</f>
        <v>#NUM!</v>
      </c>
    </row>
    <row r="1249" spans="1:15">
      <c r="A1249" s="1">
        <f>'ScienceDirect - Initial'!A1252</f>
        <v>0</v>
      </c>
      <c r="B1249" s="1">
        <f>'ScienceDirect - Initial'!B1252</f>
        <v>2014</v>
      </c>
      <c r="C1249" s="1" t="str">
        <f>'ScienceDirect - Initial'!C1252</f>
        <v>Currie, Marian J.; Bowden, Francis J.; McCarthy, James S.</v>
      </c>
      <c r="D1249" s="1" t="str">
        <f>'ScienceDirect - Initial'!D1252</f>
        <v>59 - Louse Infestation</v>
      </c>
      <c r="E1249" s="1" t="str">
        <f>'ScienceDirect - Initial'!E1252</f>
        <v>Manson's Tropical Infectious Diseases (Twenty-third Edition)</v>
      </c>
      <c r="F1249" s="1" t="str">
        <f>'ScienceDirect - Initial'!F1252</f>
        <v>978-0-7020-5101-2</v>
      </c>
      <c r="H1249" s="1">
        <v>0</v>
      </c>
      <c r="I1249" s="1">
        <v>0</v>
      </c>
      <c r="J1249" t="b">
        <f t="shared" si="19"/>
        <v>1</v>
      </c>
      <c r="K1249" t="e">
        <f t="array" ref="K1249">INDEX($A$7:$F$3066,SMALL(IF(COUNTIF($L$5,$H$7:$H$3066)*COUNTIF($L$5,$I$7:$I$3066),MATCH(ROW($A$7:$A$3066),ROW($A$7:$A$3066)),""),ROWS($B$1:B1243)),COLUMNS($A$1:B1245))</f>
        <v>#NUM!</v>
      </c>
      <c r="L1249" t="e">
        <f t="array" ref="L1249">INDEX($A$7:$F$3066,SMALL(IF(COUNTIF($L$5,$H$7:$H$3066)*COUNTIF($L$5,$I$7:$I$3066),MATCH(ROW($A$7:$A$3066),ROW($A$7:$A$3066)),""),ROWS($B$1:C1243)),COLUMNS($A$1:C1245))</f>
        <v>#NUM!</v>
      </c>
      <c r="M1249" t="e">
        <f t="array" ref="M1249">INDEX($A$7:$F$3066,SMALL(IF(COUNTIF($L$5,$H$7:$H$3066)*COUNTIF($L$5,$I$7:$I$3066),MATCH(ROW($A$7:$A$3066),ROW($A$7:$A$3066)),""),ROWS($B$1:D1243)),COLUMNS($A$1:D1245))</f>
        <v>#NUM!</v>
      </c>
      <c r="N1249" t="e">
        <f t="array" ref="N1249">INDEX($A$7:$F$3066,SMALL(IF(COUNTIF($L$5,$H$7:$H$3066)*COUNTIF($L$5,$I$7:$I$3066),MATCH(ROW($A$7:$A$3066),ROW($A$7:$A$3066)),""),ROWS($B$1:E1243)),COLUMNS($A$1:E1245))</f>
        <v>#NUM!</v>
      </c>
      <c r="O1249" t="e">
        <f t="array" ref="O1249">INDEX($A$7:$F$3066,SMALL(IF(COUNTIF($L$5,$H$7:$H$3066)*COUNTIF($L$5,$I$7:$I$3066),MATCH(ROW($A$7:$A$3066),ROW($A$7:$A$3066)),""),ROWS($B$1:F1243)),COLUMNS($A$1:F1245))</f>
        <v>#NUM!</v>
      </c>
    </row>
    <row r="1250" spans="1:15">
      <c r="A1250" s="1">
        <f>'ScienceDirect - Initial'!A1253</f>
        <v>0</v>
      </c>
      <c r="B1250" s="1">
        <f>'ScienceDirect - Initial'!B1253</f>
        <v>2020</v>
      </c>
      <c r="C1250" s="1" t="str">
        <f>'ScienceDirect - Initial'!C1253</f>
        <v>Hill, Billy Samuel; Sarnella, Annachiara; D’Avino, Giuliana; Zannetti, Antonella</v>
      </c>
      <c r="D1250" s="1" t="str">
        <f>'ScienceDirect - Initial'!D1253</f>
        <v>Recruitment of stromal cells into tumour microenvironment promote the metastatic spread of breast cancer</v>
      </c>
      <c r="E1250" s="1" t="str">
        <f>'ScienceDirect - Initial'!E1253</f>
        <v>Enigmatic tumor properties associated with metastatic spread</v>
      </c>
      <c r="F1250" s="1">
        <f>'ScienceDirect - Initial'!F1253</f>
        <v>0</v>
      </c>
      <c r="H1250" s="1">
        <v>0</v>
      </c>
      <c r="I1250" s="1">
        <v>0</v>
      </c>
      <c r="J1250" t="b">
        <f t="shared" si="19"/>
        <v>1</v>
      </c>
      <c r="K1250" t="e">
        <f t="array" ref="K1250">INDEX($A$7:$F$3066,SMALL(IF(COUNTIF($L$5,$H$7:$H$3066)*COUNTIF($L$5,$I$7:$I$3066),MATCH(ROW($A$7:$A$3066),ROW($A$7:$A$3066)),""),ROWS($B$1:B1244)),COLUMNS($A$1:B1246))</f>
        <v>#NUM!</v>
      </c>
      <c r="L1250" t="e">
        <f t="array" ref="L1250">INDEX($A$7:$F$3066,SMALL(IF(COUNTIF($L$5,$H$7:$H$3066)*COUNTIF($L$5,$I$7:$I$3066),MATCH(ROW($A$7:$A$3066),ROW($A$7:$A$3066)),""),ROWS($B$1:C1244)),COLUMNS($A$1:C1246))</f>
        <v>#NUM!</v>
      </c>
      <c r="M1250" t="e">
        <f t="array" ref="M1250">INDEX($A$7:$F$3066,SMALL(IF(COUNTIF($L$5,$H$7:$H$3066)*COUNTIF($L$5,$I$7:$I$3066),MATCH(ROW($A$7:$A$3066),ROW($A$7:$A$3066)),""),ROWS($B$1:D1244)),COLUMNS($A$1:D1246))</f>
        <v>#NUM!</v>
      </c>
      <c r="N1250" t="e">
        <f t="array" ref="N1250">INDEX($A$7:$F$3066,SMALL(IF(COUNTIF($L$5,$H$7:$H$3066)*COUNTIF($L$5,$I$7:$I$3066),MATCH(ROW($A$7:$A$3066),ROW($A$7:$A$3066)),""),ROWS($B$1:E1244)),COLUMNS($A$1:E1246))</f>
        <v>#NUM!</v>
      </c>
      <c r="O1250" t="e">
        <f t="array" ref="O1250">INDEX($A$7:$F$3066,SMALL(IF(COUNTIF($L$5,$H$7:$H$3066)*COUNTIF($L$5,$I$7:$I$3066),MATCH(ROW($A$7:$A$3066),ROW($A$7:$A$3066)),""),ROWS($B$1:F1244)),COLUMNS($A$1:F1246))</f>
        <v>#NUM!</v>
      </c>
    </row>
    <row r="1251" spans="1:15">
      <c r="A1251" s="1">
        <f>'ScienceDirect - Initial'!A1254</f>
        <v>0</v>
      </c>
      <c r="B1251" s="1">
        <f>'ScienceDirect - Initial'!B1254</f>
        <v>1971</v>
      </c>
      <c r="C1251" s="1" t="str">
        <f>'ScienceDirect - Initial'!C1254</f>
        <v>Ford, Marguerite P.</v>
      </c>
      <c r="D1251" s="1" t="str">
        <f>'ScienceDirect - Initial'!D1254</f>
        <v>New directions in special education</v>
      </c>
      <c r="E1251" s="1" t="str">
        <f>'ScienceDirect - Initial'!E1254</f>
        <v>Journal of School Psychology</v>
      </c>
      <c r="F1251" s="1">
        <f>'ScienceDirect - Initial'!F1254</f>
        <v>0</v>
      </c>
      <c r="H1251" s="1">
        <v>0</v>
      </c>
      <c r="I1251" s="1">
        <v>0</v>
      </c>
      <c r="J1251" t="b">
        <f t="shared" si="19"/>
        <v>1</v>
      </c>
      <c r="K1251" t="e">
        <f t="array" ref="K1251">INDEX($A$7:$F$3066,SMALL(IF(COUNTIF($L$5,$H$7:$H$3066)*COUNTIF($L$5,$I$7:$I$3066),MATCH(ROW($A$7:$A$3066),ROW($A$7:$A$3066)),""),ROWS($B$1:B1245)),COLUMNS($A$1:B1247))</f>
        <v>#NUM!</v>
      </c>
      <c r="L1251" t="e">
        <f t="array" ref="L1251">INDEX($A$7:$F$3066,SMALL(IF(COUNTIF($L$5,$H$7:$H$3066)*COUNTIF($L$5,$I$7:$I$3066),MATCH(ROW($A$7:$A$3066),ROW($A$7:$A$3066)),""),ROWS($B$1:C1245)),COLUMNS($A$1:C1247))</f>
        <v>#NUM!</v>
      </c>
      <c r="M1251" t="e">
        <f t="array" ref="M1251">INDEX($A$7:$F$3066,SMALL(IF(COUNTIF($L$5,$H$7:$H$3066)*COUNTIF($L$5,$I$7:$I$3066),MATCH(ROW($A$7:$A$3066),ROW($A$7:$A$3066)),""),ROWS($B$1:D1245)),COLUMNS($A$1:D1247))</f>
        <v>#NUM!</v>
      </c>
      <c r="N1251" t="e">
        <f t="array" ref="N1251">INDEX($A$7:$F$3066,SMALL(IF(COUNTIF($L$5,$H$7:$H$3066)*COUNTIF($L$5,$I$7:$I$3066),MATCH(ROW($A$7:$A$3066),ROW($A$7:$A$3066)),""),ROWS($B$1:E1245)),COLUMNS($A$1:E1247))</f>
        <v>#NUM!</v>
      </c>
      <c r="O1251" t="e">
        <f t="array" ref="O1251">INDEX($A$7:$F$3066,SMALL(IF(COUNTIF($L$5,$H$7:$H$3066)*COUNTIF($L$5,$I$7:$I$3066),MATCH(ROW($A$7:$A$3066),ROW($A$7:$A$3066)),""),ROWS($B$1:F1245)),COLUMNS($A$1:F1247))</f>
        <v>#NUM!</v>
      </c>
    </row>
    <row r="1252" spans="1:15">
      <c r="A1252" s="1">
        <f>'ScienceDirect - Initial'!A1255</f>
        <v>0</v>
      </c>
      <c r="B1252" s="1">
        <f>'ScienceDirect - Initial'!B1255</f>
        <v>1983</v>
      </c>
      <c r="C1252" s="1" t="str">
        <f>'ScienceDirect - Initial'!C1255</f>
        <v>Kramer, Peter D.</v>
      </c>
      <c r="D1252" s="1" t="str">
        <f>'ScienceDirect - Initial'!D1255</f>
        <v>Integrated psychiatric treatment of a dying patient</v>
      </c>
      <c r="E1252" s="1" t="str">
        <f>'ScienceDirect - Initial'!E1255</f>
        <v>General Hospital Psychiatry</v>
      </c>
      <c r="F1252" s="1">
        <f>'ScienceDirect - Initial'!F1255</f>
        <v>0</v>
      </c>
      <c r="H1252" s="1">
        <v>0</v>
      </c>
      <c r="I1252" s="1">
        <v>0</v>
      </c>
      <c r="J1252" t="b">
        <f t="shared" si="19"/>
        <v>1</v>
      </c>
      <c r="K1252" t="e">
        <f t="array" ref="K1252">INDEX($A$7:$F$3066,SMALL(IF(COUNTIF($L$5,$H$7:$H$3066)*COUNTIF($L$5,$I$7:$I$3066),MATCH(ROW($A$7:$A$3066),ROW($A$7:$A$3066)),""),ROWS($B$1:B1246)),COLUMNS($A$1:B1248))</f>
        <v>#NUM!</v>
      </c>
      <c r="L1252" t="e">
        <f t="array" ref="L1252">INDEX($A$7:$F$3066,SMALL(IF(COUNTIF($L$5,$H$7:$H$3066)*COUNTIF($L$5,$I$7:$I$3066),MATCH(ROW($A$7:$A$3066),ROW($A$7:$A$3066)),""),ROWS($B$1:C1246)),COLUMNS($A$1:C1248))</f>
        <v>#NUM!</v>
      </c>
      <c r="M1252" t="e">
        <f t="array" ref="M1252">INDEX($A$7:$F$3066,SMALL(IF(COUNTIF($L$5,$H$7:$H$3066)*COUNTIF($L$5,$I$7:$I$3066),MATCH(ROW($A$7:$A$3066),ROW($A$7:$A$3066)),""),ROWS($B$1:D1246)),COLUMNS($A$1:D1248))</f>
        <v>#NUM!</v>
      </c>
      <c r="N1252" t="e">
        <f t="array" ref="N1252">INDEX($A$7:$F$3066,SMALL(IF(COUNTIF($L$5,$H$7:$H$3066)*COUNTIF($L$5,$I$7:$I$3066),MATCH(ROW($A$7:$A$3066),ROW($A$7:$A$3066)),""),ROWS($B$1:E1246)),COLUMNS($A$1:E1248))</f>
        <v>#NUM!</v>
      </c>
      <c r="O1252" t="e">
        <f t="array" ref="O1252">INDEX($A$7:$F$3066,SMALL(IF(COUNTIF($L$5,$H$7:$H$3066)*COUNTIF($L$5,$I$7:$I$3066),MATCH(ROW($A$7:$A$3066),ROW($A$7:$A$3066)),""),ROWS($B$1:F1246)),COLUMNS($A$1:F1248))</f>
        <v>#NUM!</v>
      </c>
    </row>
    <row r="1253" spans="1:15">
      <c r="A1253" s="1">
        <f>'ScienceDirect - Initial'!A1256</f>
        <v>0</v>
      </c>
      <c r="B1253" s="1">
        <f>'ScienceDirect - Initial'!B1256</f>
        <v>1973</v>
      </c>
      <c r="C1253" s="1" t="str">
        <f>'ScienceDirect - Initial'!C1256</f>
        <v>PEEKE, HARMAN V.S.; PEEKE, SHIRLEY C.</v>
      </c>
      <c r="D1253" s="1" t="str">
        <f>'ScienceDirect - Initial'!D1256</f>
        <v>Chapter 2 - Habituation in Fish with Special Reference to Intraspecific Aggressive Behavior</v>
      </c>
      <c r="E1253" s="1" t="str">
        <f>'ScienceDirect - Initial'!E1256</f>
        <v>Habituation</v>
      </c>
      <c r="F1253" s="1" t="str">
        <f>'ScienceDirect - Initial'!F1256</f>
        <v>978-0-12-549801-2</v>
      </c>
      <c r="H1253" s="1">
        <v>0</v>
      </c>
      <c r="I1253" s="1">
        <v>0</v>
      </c>
      <c r="J1253" t="b">
        <f t="shared" si="19"/>
        <v>1</v>
      </c>
      <c r="K1253" t="e">
        <f t="array" ref="K1253">INDEX($A$7:$F$3066,SMALL(IF(COUNTIF($L$5,$H$7:$H$3066)*COUNTIF($L$5,$I$7:$I$3066),MATCH(ROW($A$7:$A$3066),ROW($A$7:$A$3066)),""),ROWS($B$1:B1247)),COLUMNS($A$1:B1249))</f>
        <v>#NUM!</v>
      </c>
      <c r="L1253" t="e">
        <f t="array" ref="L1253">INDEX($A$7:$F$3066,SMALL(IF(COUNTIF($L$5,$H$7:$H$3066)*COUNTIF($L$5,$I$7:$I$3066),MATCH(ROW($A$7:$A$3066),ROW($A$7:$A$3066)),""),ROWS($B$1:C1247)),COLUMNS($A$1:C1249))</f>
        <v>#NUM!</v>
      </c>
      <c r="M1253" t="e">
        <f t="array" ref="M1253">INDEX($A$7:$F$3066,SMALL(IF(COUNTIF($L$5,$H$7:$H$3066)*COUNTIF($L$5,$I$7:$I$3066),MATCH(ROW($A$7:$A$3066),ROW($A$7:$A$3066)),""),ROWS($B$1:D1247)),COLUMNS($A$1:D1249))</f>
        <v>#NUM!</v>
      </c>
      <c r="N1253" t="e">
        <f t="array" ref="N1253">INDEX($A$7:$F$3066,SMALL(IF(COUNTIF($L$5,$H$7:$H$3066)*COUNTIF($L$5,$I$7:$I$3066),MATCH(ROW($A$7:$A$3066),ROW($A$7:$A$3066)),""),ROWS($B$1:E1247)),COLUMNS($A$1:E1249))</f>
        <v>#NUM!</v>
      </c>
      <c r="O1253" t="e">
        <f t="array" ref="O1253">INDEX($A$7:$F$3066,SMALL(IF(COUNTIF($L$5,$H$7:$H$3066)*COUNTIF($L$5,$I$7:$I$3066),MATCH(ROW($A$7:$A$3066),ROW($A$7:$A$3066)),""),ROWS($B$1:F1247)),COLUMNS($A$1:F1249))</f>
        <v>#NUM!</v>
      </c>
    </row>
    <row r="1254" spans="1:15">
      <c r="A1254" s="1">
        <f>'ScienceDirect - Initial'!A1257</f>
        <v>0</v>
      </c>
      <c r="B1254" s="1">
        <f>'ScienceDirect - Initial'!B1257</f>
        <v>2020</v>
      </c>
      <c r="C1254" s="1" t="str">
        <f>'ScienceDirect - Initial'!C1257</f>
        <v>Aday, Jacob S.; Mitzkovitz, Cayla M.; Bloesch, Emily K.; Davoli, Christopher C.; Davis, Alan K.</v>
      </c>
      <c r="D1254" s="1" t="str">
        <f>'ScienceDirect - Initial'!D1257</f>
        <v>Long-term effects of psychedelic drugs: A systematic review</v>
      </c>
      <c r="E1254" s="1" t="str">
        <f>'ScienceDirect - Initial'!E1257</f>
        <v>Neuroscience &amp; Biobehavioral Reviews</v>
      </c>
      <c r="F1254" s="1">
        <f>'ScienceDirect - Initial'!F1257</f>
        <v>0</v>
      </c>
      <c r="H1254" s="1">
        <v>0</v>
      </c>
      <c r="I1254" s="1">
        <v>0</v>
      </c>
      <c r="J1254" t="b">
        <f t="shared" si="19"/>
        <v>1</v>
      </c>
      <c r="K1254" t="e">
        <f t="array" ref="K1254">INDEX($A$7:$F$3066,SMALL(IF(COUNTIF($L$5,$H$7:$H$3066)*COUNTIF($L$5,$I$7:$I$3066),MATCH(ROW($A$7:$A$3066),ROW($A$7:$A$3066)),""),ROWS($B$1:B1248)),COLUMNS($A$1:B1250))</f>
        <v>#NUM!</v>
      </c>
      <c r="L1254" t="e">
        <f t="array" ref="L1254">INDEX($A$7:$F$3066,SMALL(IF(COUNTIF($L$5,$H$7:$H$3066)*COUNTIF($L$5,$I$7:$I$3066),MATCH(ROW($A$7:$A$3066),ROW($A$7:$A$3066)),""),ROWS($B$1:C1248)),COLUMNS($A$1:C1250))</f>
        <v>#NUM!</v>
      </c>
      <c r="M1254" t="e">
        <f t="array" ref="M1254">INDEX($A$7:$F$3066,SMALL(IF(COUNTIF($L$5,$H$7:$H$3066)*COUNTIF($L$5,$I$7:$I$3066),MATCH(ROW($A$7:$A$3066),ROW($A$7:$A$3066)),""),ROWS($B$1:D1248)),COLUMNS($A$1:D1250))</f>
        <v>#NUM!</v>
      </c>
      <c r="N1254" t="e">
        <f t="array" ref="N1254">INDEX($A$7:$F$3066,SMALL(IF(COUNTIF($L$5,$H$7:$H$3066)*COUNTIF($L$5,$I$7:$I$3066),MATCH(ROW($A$7:$A$3066),ROW($A$7:$A$3066)),""),ROWS($B$1:E1248)),COLUMNS($A$1:E1250))</f>
        <v>#NUM!</v>
      </c>
      <c r="O1254" t="e">
        <f t="array" ref="O1254">INDEX($A$7:$F$3066,SMALL(IF(COUNTIF($L$5,$H$7:$H$3066)*COUNTIF($L$5,$I$7:$I$3066),MATCH(ROW($A$7:$A$3066),ROW($A$7:$A$3066)),""),ROWS($B$1:F1248)),COLUMNS($A$1:F1250))</f>
        <v>#NUM!</v>
      </c>
    </row>
    <row r="1255" spans="1:15">
      <c r="A1255" s="1">
        <f>'ScienceDirect - Initial'!A1258</f>
        <v>0</v>
      </c>
      <c r="B1255" s="1">
        <f>'ScienceDirect - Initial'!B1258</f>
        <v>2018</v>
      </c>
      <c r="C1255" s="1" t="str">
        <f>'ScienceDirect - Initial'!C1258</f>
        <v>Newell, Andrew J.</v>
      </c>
      <c r="D1255" s="1" t="str">
        <f>'ScienceDirect - Initial'!D1258</f>
        <v>Rifts, rivers and climate recovery: A new model for the Triassic of England</v>
      </c>
      <c r="E1255" s="1" t="str">
        <f>'ScienceDirect - Initial'!E1258</f>
        <v>The Geology of England</v>
      </c>
      <c r="F1255" s="1">
        <f>'ScienceDirect - Initial'!F1258</f>
        <v>0</v>
      </c>
      <c r="H1255" s="1">
        <v>0</v>
      </c>
      <c r="I1255" s="1">
        <v>0</v>
      </c>
      <c r="J1255" t="b">
        <f t="shared" si="19"/>
        <v>1</v>
      </c>
      <c r="K1255" t="e">
        <f t="array" ref="K1255">INDEX($A$7:$F$3066,SMALL(IF(COUNTIF($L$5,$H$7:$H$3066)*COUNTIF($L$5,$I$7:$I$3066),MATCH(ROW($A$7:$A$3066),ROW($A$7:$A$3066)),""),ROWS($B$1:B1249)),COLUMNS($A$1:B1251))</f>
        <v>#NUM!</v>
      </c>
      <c r="L1255" t="e">
        <f t="array" ref="L1255">INDEX($A$7:$F$3066,SMALL(IF(COUNTIF($L$5,$H$7:$H$3066)*COUNTIF($L$5,$I$7:$I$3066),MATCH(ROW($A$7:$A$3066),ROW($A$7:$A$3066)),""),ROWS($B$1:C1249)),COLUMNS($A$1:C1251))</f>
        <v>#NUM!</v>
      </c>
      <c r="M1255" t="e">
        <f t="array" ref="M1255">INDEX($A$7:$F$3066,SMALL(IF(COUNTIF($L$5,$H$7:$H$3066)*COUNTIF($L$5,$I$7:$I$3066),MATCH(ROW($A$7:$A$3066),ROW($A$7:$A$3066)),""),ROWS($B$1:D1249)),COLUMNS($A$1:D1251))</f>
        <v>#NUM!</v>
      </c>
      <c r="N1255" t="e">
        <f t="array" ref="N1255">INDEX($A$7:$F$3066,SMALL(IF(COUNTIF($L$5,$H$7:$H$3066)*COUNTIF($L$5,$I$7:$I$3066),MATCH(ROW($A$7:$A$3066),ROW($A$7:$A$3066)),""),ROWS($B$1:E1249)),COLUMNS($A$1:E1251))</f>
        <v>#NUM!</v>
      </c>
      <c r="O1255" t="e">
        <f t="array" ref="O1255">INDEX($A$7:$F$3066,SMALL(IF(COUNTIF($L$5,$H$7:$H$3066)*COUNTIF($L$5,$I$7:$I$3066),MATCH(ROW($A$7:$A$3066),ROW($A$7:$A$3066)),""),ROWS($B$1:F1249)),COLUMNS($A$1:F1251))</f>
        <v>#NUM!</v>
      </c>
    </row>
    <row r="1256" spans="1:15">
      <c r="A1256" s="1">
        <f>'ScienceDirect - Initial'!A1259</f>
        <v>0</v>
      </c>
      <c r="B1256" s="1">
        <f>'ScienceDirect - Initial'!B1259</f>
        <v>2020</v>
      </c>
      <c r="C1256" s="1" t="str">
        <f>'ScienceDirect - Initial'!C1259</f>
        <v>Sun, Yuze; Zhao, Dan; Ni, Siliang; David, Tim; Zhang, Yang</v>
      </c>
      <c r="D1256" s="1" t="str">
        <f>'ScienceDirect - Initial'!D1259</f>
        <v>Entropy and flame transfer function analysis of a hydrogen-fueled diffusion flame in a longitudinal combustor</v>
      </c>
      <c r="E1256" s="1" t="str">
        <f>'ScienceDirect - Initial'!E1259</f>
        <v>Energy</v>
      </c>
      <c r="F1256" s="1">
        <f>'ScienceDirect - Initial'!F1259</f>
        <v>0</v>
      </c>
      <c r="H1256" s="1">
        <v>0</v>
      </c>
      <c r="I1256" s="1">
        <v>0</v>
      </c>
      <c r="J1256" t="b">
        <f t="shared" si="19"/>
        <v>1</v>
      </c>
      <c r="K1256" t="e">
        <f t="array" ref="K1256">INDEX($A$7:$F$3066,SMALL(IF(COUNTIF($L$5,$H$7:$H$3066)*COUNTIF($L$5,$I$7:$I$3066),MATCH(ROW($A$7:$A$3066),ROW($A$7:$A$3066)),""),ROWS($B$1:B1250)),COLUMNS($A$1:B1252))</f>
        <v>#NUM!</v>
      </c>
      <c r="L1256" t="e">
        <f t="array" ref="L1256">INDEX($A$7:$F$3066,SMALL(IF(COUNTIF($L$5,$H$7:$H$3066)*COUNTIF($L$5,$I$7:$I$3066),MATCH(ROW($A$7:$A$3066),ROW($A$7:$A$3066)),""),ROWS($B$1:C1250)),COLUMNS($A$1:C1252))</f>
        <v>#NUM!</v>
      </c>
      <c r="M1256" t="e">
        <f t="array" ref="M1256">INDEX($A$7:$F$3066,SMALL(IF(COUNTIF($L$5,$H$7:$H$3066)*COUNTIF($L$5,$I$7:$I$3066),MATCH(ROW($A$7:$A$3066),ROW($A$7:$A$3066)),""),ROWS($B$1:D1250)),COLUMNS($A$1:D1252))</f>
        <v>#NUM!</v>
      </c>
      <c r="N1256" t="e">
        <f t="array" ref="N1256">INDEX($A$7:$F$3066,SMALL(IF(COUNTIF($L$5,$H$7:$H$3066)*COUNTIF($L$5,$I$7:$I$3066),MATCH(ROW($A$7:$A$3066),ROW($A$7:$A$3066)),""),ROWS($B$1:E1250)),COLUMNS($A$1:E1252))</f>
        <v>#NUM!</v>
      </c>
      <c r="O1256" t="e">
        <f t="array" ref="O1256">INDEX($A$7:$F$3066,SMALL(IF(COUNTIF($L$5,$H$7:$H$3066)*COUNTIF($L$5,$I$7:$I$3066),MATCH(ROW($A$7:$A$3066),ROW($A$7:$A$3066)),""),ROWS($B$1:F1250)),COLUMNS($A$1:F1252))</f>
        <v>#NUM!</v>
      </c>
    </row>
    <row r="1257" spans="1:15">
      <c r="A1257" s="1">
        <f>'ScienceDirect - Initial'!A1260</f>
        <v>0</v>
      </c>
      <c r="B1257" s="1">
        <f>'ScienceDirect - Initial'!B1260</f>
        <v>2015</v>
      </c>
      <c r="C1257" s="1" t="str">
        <f>'ScienceDirect - Initial'!C1260</f>
        <v>Ferralis, Nicola; Liu, Yun; Bake, Kyle D.; Pomerantz, Andrew E.; Grossman, Jeffrey C.</v>
      </c>
      <c r="D1257" s="1" t="str">
        <f>'ScienceDirect - Initial'!D1260</f>
        <v>Direct correlation between aromatization of carbon-rich organic matter and its visible electronic absorption edge</v>
      </c>
      <c r="E1257" s="1" t="str">
        <f>'ScienceDirect - Initial'!E1260</f>
        <v>Carbon</v>
      </c>
      <c r="F1257" s="1">
        <f>'ScienceDirect - Initial'!F1260</f>
        <v>0</v>
      </c>
      <c r="H1257" s="1">
        <v>0</v>
      </c>
      <c r="I1257" s="1">
        <v>0</v>
      </c>
      <c r="J1257" t="b">
        <f t="shared" si="19"/>
        <v>1</v>
      </c>
      <c r="K1257" t="e">
        <f t="array" ref="K1257">INDEX($A$7:$F$3066,SMALL(IF(COUNTIF($L$5,$H$7:$H$3066)*COUNTIF($L$5,$I$7:$I$3066),MATCH(ROW($A$7:$A$3066),ROW($A$7:$A$3066)),""),ROWS($B$1:B1251)),COLUMNS($A$1:B1253))</f>
        <v>#NUM!</v>
      </c>
      <c r="L1257" t="e">
        <f t="array" ref="L1257">INDEX($A$7:$F$3066,SMALL(IF(COUNTIF($L$5,$H$7:$H$3066)*COUNTIF($L$5,$I$7:$I$3066),MATCH(ROW($A$7:$A$3066),ROW($A$7:$A$3066)),""),ROWS($B$1:C1251)),COLUMNS($A$1:C1253))</f>
        <v>#NUM!</v>
      </c>
      <c r="M1257" t="e">
        <f t="array" ref="M1257">INDEX($A$7:$F$3066,SMALL(IF(COUNTIF($L$5,$H$7:$H$3066)*COUNTIF($L$5,$I$7:$I$3066),MATCH(ROW($A$7:$A$3066),ROW($A$7:$A$3066)),""),ROWS($B$1:D1251)),COLUMNS($A$1:D1253))</f>
        <v>#NUM!</v>
      </c>
      <c r="N1257" t="e">
        <f t="array" ref="N1257">INDEX($A$7:$F$3066,SMALL(IF(COUNTIF($L$5,$H$7:$H$3066)*COUNTIF($L$5,$I$7:$I$3066),MATCH(ROW($A$7:$A$3066),ROW($A$7:$A$3066)),""),ROWS($B$1:E1251)),COLUMNS($A$1:E1253))</f>
        <v>#NUM!</v>
      </c>
      <c r="O1257" t="e">
        <f t="array" ref="O1257">INDEX($A$7:$F$3066,SMALL(IF(COUNTIF($L$5,$H$7:$H$3066)*COUNTIF($L$5,$I$7:$I$3066),MATCH(ROW($A$7:$A$3066),ROW($A$7:$A$3066)),""),ROWS($B$1:F1251)),COLUMNS($A$1:F1253))</f>
        <v>#NUM!</v>
      </c>
    </row>
    <row r="1258" spans="1:15">
      <c r="A1258" s="1">
        <f>'ScienceDirect - Initial'!A1261</f>
        <v>0</v>
      </c>
      <c r="B1258" s="1">
        <f>'ScienceDirect - Initial'!B1261</f>
        <v>2008</v>
      </c>
      <c r="C1258" s="1" t="str">
        <f>'ScienceDirect - Initial'!C1261</f>
        <v>Bigelow, A.E.</v>
      </c>
      <c r="D1258" s="1" t="str">
        <f>'ScienceDirect - Initial'!D1261</f>
        <v>Self Knowledge</v>
      </c>
      <c r="E1258" s="1" t="str">
        <f>'ScienceDirect - Initial'!E1261</f>
        <v>Encyclopedia of Infant and Early Childhood Development</v>
      </c>
      <c r="F1258" s="1" t="str">
        <f>'ScienceDirect - Initial'!F1261</f>
        <v>978-0-12-370877-9</v>
      </c>
      <c r="H1258" s="1">
        <v>0</v>
      </c>
      <c r="I1258" s="1">
        <v>0</v>
      </c>
      <c r="J1258" t="b">
        <f t="shared" si="19"/>
        <v>1</v>
      </c>
      <c r="K1258" t="e">
        <f t="array" ref="K1258">INDEX($A$7:$F$3066,SMALL(IF(COUNTIF($L$5,$H$7:$H$3066)*COUNTIF($L$5,$I$7:$I$3066),MATCH(ROW($A$7:$A$3066),ROW($A$7:$A$3066)),""),ROWS($B$1:B1252)),COLUMNS($A$1:B1254))</f>
        <v>#NUM!</v>
      </c>
      <c r="L1258" t="e">
        <f t="array" ref="L1258">INDEX($A$7:$F$3066,SMALL(IF(COUNTIF($L$5,$H$7:$H$3066)*COUNTIF($L$5,$I$7:$I$3066),MATCH(ROW($A$7:$A$3066),ROW($A$7:$A$3066)),""),ROWS($B$1:C1252)),COLUMNS($A$1:C1254))</f>
        <v>#NUM!</v>
      </c>
      <c r="M1258" t="e">
        <f t="array" ref="M1258">INDEX($A$7:$F$3066,SMALL(IF(COUNTIF($L$5,$H$7:$H$3066)*COUNTIF($L$5,$I$7:$I$3066),MATCH(ROW($A$7:$A$3066),ROW($A$7:$A$3066)),""),ROWS($B$1:D1252)),COLUMNS($A$1:D1254))</f>
        <v>#NUM!</v>
      </c>
      <c r="N1258" t="e">
        <f t="array" ref="N1258">INDEX($A$7:$F$3066,SMALL(IF(COUNTIF($L$5,$H$7:$H$3066)*COUNTIF($L$5,$I$7:$I$3066),MATCH(ROW($A$7:$A$3066),ROW($A$7:$A$3066)),""),ROWS($B$1:E1252)),COLUMNS($A$1:E1254))</f>
        <v>#NUM!</v>
      </c>
      <c r="O1258" t="e">
        <f t="array" ref="O1258">INDEX($A$7:$F$3066,SMALL(IF(COUNTIF($L$5,$H$7:$H$3066)*COUNTIF($L$5,$I$7:$I$3066),MATCH(ROW($A$7:$A$3066),ROW($A$7:$A$3066)),""),ROWS($B$1:F1252)),COLUMNS($A$1:F1254))</f>
        <v>#NUM!</v>
      </c>
    </row>
    <row r="1259" spans="1:15">
      <c r="A1259" s="1">
        <f>'ScienceDirect - Initial'!A1262</f>
        <v>0</v>
      </c>
      <c r="B1259" s="1">
        <f>'ScienceDirect - Initial'!B1262</f>
        <v>2014</v>
      </c>
      <c r="C1259" s="1">
        <f>'ScienceDirect - Initial'!C1262</f>
        <v>0</v>
      </c>
      <c r="D1259" s="1" t="str">
        <f>'ScienceDirect - Initial'!D1262</f>
        <v>Index</v>
      </c>
      <c r="E1259" s="1" t="str">
        <f>'ScienceDirect - Initial'!E1262</f>
        <v>Creativity (Second Edition)</v>
      </c>
      <c r="F1259" s="1" t="str">
        <f>'ScienceDirect - Initial'!F1262</f>
        <v>978-0-12-410512-6</v>
      </c>
      <c r="H1259" s="1">
        <v>0</v>
      </c>
      <c r="I1259" s="1">
        <v>0</v>
      </c>
      <c r="J1259" t="b">
        <f t="shared" si="19"/>
        <v>1</v>
      </c>
      <c r="K1259" t="e">
        <f t="array" ref="K1259">INDEX($A$7:$F$3066,SMALL(IF(COUNTIF($L$5,$H$7:$H$3066)*COUNTIF($L$5,$I$7:$I$3066),MATCH(ROW($A$7:$A$3066),ROW($A$7:$A$3066)),""),ROWS($B$1:B1253)),COLUMNS($A$1:B1255))</f>
        <v>#NUM!</v>
      </c>
      <c r="L1259" t="e">
        <f t="array" ref="L1259">INDEX($A$7:$F$3066,SMALL(IF(COUNTIF($L$5,$H$7:$H$3066)*COUNTIF($L$5,$I$7:$I$3066),MATCH(ROW($A$7:$A$3066),ROW($A$7:$A$3066)),""),ROWS($B$1:C1253)),COLUMNS($A$1:C1255))</f>
        <v>#NUM!</v>
      </c>
      <c r="M1259" t="e">
        <f t="array" ref="M1259">INDEX($A$7:$F$3066,SMALL(IF(COUNTIF($L$5,$H$7:$H$3066)*COUNTIF($L$5,$I$7:$I$3066),MATCH(ROW($A$7:$A$3066),ROW($A$7:$A$3066)),""),ROWS($B$1:D1253)),COLUMNS($A$1:D1255))</f>
        <v>#NUM!</v>
      </c>
      <c r="N1259" t="e">
        <f t="array" ref="N1259">INDEX($A$7:$F$3066,SMALL(IF(COUNTIF($L$5,$H$7:$H$3066)*COUNTIF($L$5,$I$7:$I$3066),MATCH(ROW($A$7:$A$3066),ROW($A$7:$A$3066)),""),ROWS($B$1:E1253)),COLUMNS($A$1:E1255))</f>
        <v>#NUM!</v>
      </c>
      <c r="O1259" t="e">
        <f t="array" ref="O1259">INDEX($A$7:$F$3066,SMALL(IF(COUNTIF($L$5,$H$7:$H$3066)*COUNTIF($L$5,$I$7:$I$3066),MATCH(ROW($A$7:$A$3066),ROW($A$7:$A$3066)),""),ROWS($B$1:F1253)),COLUMNS($A$1:F1255))</f>
        <v>#NUM!</v>
      </c>
    </row>
    <row r="1260" spans="1:15">
      <c r="A1260" s="1">
        <f>'ScienceDirect - Initial'!A1263</f>
        <v>0</v>
      </c>
      <c r="B1260" s="1">
        <f>'ScienceDirect - Initial'!B1263</f>
        <v>2011</v>
      </c>
      <c r="C1260" s="1" t="str">
        <f>'ScienceDirect - Initial'!C1263</f>
        <v>Elyazar, Iqbal R.F.; Hay, Simon I.; Baird, J. Kevin</v>
      </c>
      <c r="D1260" s="1" t="str">
        <f>'ScienceDirect - Initial'!D1263</f>
        <v>Chapter 2 - Malaria Distribution, Prevalence, Drug Resistance and Control in Indonesia</v>
      </c>
      <c r="E1260" s="1" t="str">
        <f>'ScienceDirect - Initial'!E1263</f>
        <v>Advances in Parasitology</v>
      </c>
      <c r="F1260" s="1" t="str">
        <f>'ScienceDirect - Initial'!F1263</f>
        <v>0065-308X</v>
      </c>
      <c r="H1260" s="1">
        <v>0</v>
      </c>
      <c r="I1260" s="1">
        <v>0</v>
      </c>
      <c r="J1260" t="b">
        <f t="shared" si="19"/>
        <v>1</v>
      </c>
      <c r="K1260" t="e">
        <f t="array" ref="K1260">INDEX($A$7:$F$3066,SMALL(IF(COUNTIF($L$5,$H$7:$H$3066)*COUNTIF($L$5,$I$7:$I$3066),MATCH(ROW($A$7:$A$3066),ROW($A$7:$A$3066)),""),ROWS($B$1:B1254)),COLUMNS($A$1:B1256))</f>
        <v>#NUM!</v>
      </c>
      <c r="L1260" t="e">
        <f t="array" ref="L1260">INDEX($A$7:$F$3066,SMALL(IF(COUNTIF($L$5,$H$7:$H$3066)*COUNTIF($L$5,$I$7:$I$3066),MATCH(ROW($A$7:$A$3066),ROW($A$7:$A$3066)),""),ROWS($B$1:C1254)),COLUMNS($A$1:C1256))</f>
        <v>#NUM!</v>
      </c>
      <c r="M1260" t="e">
        <f t="array" ref="M1260">INDEX($A$7:$F$3066,SMALL(IF(COUNTIF($L$5,$H$7:$H$3066)*COUNTIF($L$5,$I$7:$I$3066),MATCH(ROW($A$7:$A$3066),ROW($A$7:$A$3066)),""),ROWS($B$1:D1254)),COLUMNS($A$1:D1256))</f>
        <v>#NUM!</v>
      </c>
      <c r="N1260" t="e">
        <f t="array" ref="N1260">INDEX($A$7:$F$3066,SMALL(IF(COUNTIF($L$5,$H$7:$H$3066)*COUNTIF($L$5,$I$7:$I$3066),MATCH(ROW($A$7:$A$3066),ROW($A$7:$A$3066)),""),ROWS($B$1:E1254)),COLUMNS($A$1:E1256))</f>
        <v>#NUM!</v>
      </c>
      <c r="O1260" t="e">
        <f t="array" ref="O1260">INDEX($A$7:$F$3066,SMALL(IF(COUNTIF($L$5,$H$7:$H$3066)*COUNTIF($L$5,$I$7:$I$3066),MATCH(ROW($A$7:$A$3066),ROW($A$7:$A$3066)),""),ROWS($B$1:F1254)),COLUMNS($A$1:F1256))</f>
        <v>#NUM!</v>
      </c>
    </row>
    <row r="1261" spans="1:15">
      <c r="A1261" s="1">
        <f>'ScienceDirect - Initial'!A1264</f>
        <v>0</v>
      </c>
      <c r="B1261" s="1">
        <f>'ScienceDirect - Initial'!B1264</f>
        <v>2001</v>
      </c>
      <c r="C1261" s="1" t="str">
        <f>'ScienceDirect - Initial'!C1264</f>
        <v>D'haenen, H.</v>
      </c>
      <c r="D1261" s="1" t="str">
        <f>'ScienceDirect - Initial'!D1264</f>
        <v>The psychopathological status of depressive symptoms in schizophrenia</v>
      </c>
      <c r="E1261" s="1" t="str">
        <f>'ScienceDirect - Initial'!E1264</f>
        <v>European Neuropsychopharmacology</v>
      </c>
      <c r="F1261" s="1">
        <f>'ScienceDirect - Initial'!F1264</f>
        <v>0</v>
      </c>
      <c r="H1261" s="1">
        <v>0</v>
      </c>
      <c r="I1261" s="1">
        <v>0</v>
      </c>
      <c r="J1261" t="b">
        <f t="shared" si="19"/>
        <v>1</v>
      </c>
      <c r="K1261" t="e">
        <f t="array" ref="K1261">INDEX($A$7:$F$3066,SMALL(IF(COUNTIF($L$5,$H$7:$H$3066)*COUNTIF($L$5,$I$7:$I$3066),MATCH(ROW($A$7:$A$3066),ROW($A$7:$A$3066)),""),ROWS($B$1:B1255)),COLUMNS($A$1:B1257))</f>
        <v>#NUM!</v>
      </c>
      <c r="L1261" t="e">
        <f t="array" ref="L1261">INDEX($A$7:$F$3066,SMALL(IF(COUNTIF($L$5,$H$7:$H$3066)*COUNTIF($L$5,$I$7:$I$3066),MATCH(ROW($A$7:$A$3066),ROW($A$7:$A$3066)),""),ROWS($B$1:C1255)),COLUMNS($A$1:C1257))</f>
        <v>#NUM!</v>
      </c>
      <c r="M1261" t="e">
        <f t="array" ref="M1261">INDEX($A$7:$F$3066,SMALL(IF(COUNTIF($L$5,$H$7:$H$3066)*COUNTIF($L$5,$I$7:$I$3066),MATCH(ROW($A$7:$A$3066),ROW($A$7:$A$3066)),""),ROWS($B$1:D1255)),COLUMNS($A$1:D1257))</f>
        <v>#NUM!</v>
      </c>
      <c r="N1261" t="e">
        <f t="array" ref="N1261">INDEX($A$7:$F$3066,SMALL(IF(COUNTIF($L$5,$H$7:$H$3066)*COUNTIF($L$5,$I$7:$I$3066),MATCH(ROW($A$7:$A$3066),ROW($A$7:$A$3066)),""),ROWS($B$1:E1255)),COLUMNS($A$1:E1257))</f>
        <v>#NUM!</v>
      </c>
      <c r="O1261" t="e">
        <f t="array" ref="O1261">INDEX($A$7:$F$3066,SMALL(IF(COUNTIF($L$5,$H$7:$H$3066)*COUNTIF($L$5,$I$7:$I$3066),MATCH(ROW($A$7:$A$3066),ROW($A$7:$A$3066)),""),ROWS($B$1:F1255)),COLUMNS($A$1:F1257))</f>
        <v>#NUM!</v>
      </c>
    </row>
    <row r="1262" spans="1:15">
      <c r="A1262" s="1">
        <f>'ScienceDirect - Initial'!A1265</f>
        <v>0</v>
      </c>
      <c r="B1262" s="1">
        <f>'ScienceDirect - Initial'!B1265</f>
        <v>1992</v>
      </c>
      <c r="C1262" s="1" t="str">
        <f>'ScienceDirect - Initial'!C1265</f>
        <v>Buccafusco, Jerry J.</v>
      </c>
      <c r="D1262" s="1" t="str">
        <f>'ScienceDirect - Initial'!D1265</f>
        <v>Neuropharmacologic and Behavioral Actions of Clonidine: Interactions With Central Neurotransmitters</v>
      </c>
      <c r="E1262" s="1" t="str">
        <f>'ScienceDirect - Initial'!E1265</f>
        <v>International Review of Neurobiology</v>
      </c>
      <c r="F1262" s="1" t="str">
        <f>'ScienceDirect - Initial'!F1265</f>
        <v>0074-7742</v>
      </c>
      <c r="H1262" s="1">
        <v>0</v>
      </c>
      <c r="I1262" s="1">
        <v>0</v>
      </c>
      <c r="J1262" t="b">
        <f t="shared" si="19"/>
        <v>1</v>
      </c>
      <c r="K1262" t="e">
        <f t="array" ref="K1262">INDEX($A$7:$F$3066,SMALL(IF(COUNTIF($L$5,$H$7:$H$3066)*COUNTIF($L$5,$I$7:$I$3066),MATCH(ROW($A$7:$A$3066),ROW($A$7:$A$3066)),""),ROWS($B$1:B1256)),COLUMNS($A$1:B1258))</f>
        <v>#NUM!</v>
      </c>
      <c r="L1262" t="e">
        <f t="array" ref="L1262">INDEX($A$7:$F$3066,SMALL(IF(COUNTIF($L$5,$H$7:$H$3066)*COUNTIF($L$5,$I$7:$I$3066),MATCH(ROW($A$7:$A$3066),ROW($A$7:$A$3066)),""),ROWS($B$1:C1256)),COLUMNS($A$1:C1258))</f>
        <v>#NUM!</v>
      </c>
      <c r="M1262" t="e">
        <f t="array" ref="M1262">INDEX($A$7:$F$3066,SMALL(IF(COUNTIF($L$5,$H$7:$H$3066)*COUNTIF($L$5,$I$7:$I$3066),MATCH(ROW($A$7:$A$3066),ROW($A$7:$A$3066)),""),ROWS($B$1:D1256)),COLUMNS($A$1:D1258))</f>
        <v>#NUM!</v>
      </c>
      <c r="N1262" t="e">
        <f t="array" ref="N1262">INDEX($A$7:$F$3066,SMALL(IF(COUNTIF($L$5,$H$7:$H$3066)*COUNTIF($L$5,$I$7:$I$3066),MATCH(ROW($A$7:$A$3066),ROW($A$7:$A$3066)),""),ROWS($B$1:E1256)),COLUMNS($A$1:E1258))</f>
        <v>#NUM!</v>
      </c>
      <c r="O1262" t="e">
        <f t="array" ref="O1262">INDEX($A$7:$F$3066,SMALL(IF(COUNTIF($L$5,$H$7:$H$3066)*COUNTIF($L$5,$I$7:$I$3066),MATCH(ROW($A$7:$A$3066),ROW($A$7:$A$3066)),""),ROWS($B$1:F1256)),COLUMNS($A$1:F1258))</f>
        <v>#NUM!</v>
      </c>
    </row>
    <row r="1263" spans="1:15">
      <c r="A1263" s="1">
        <f>'ScienceDirect - Initial'!A1266</f>
        <v>0</v>
      </c>
      <c r="B1263" s="1">
        <f>'ScienceDirect - Initial'!B1266</f>
        <v>2007</v>
      </c>
      <c r="C1263" s="1" t="str">
        <f>'ScienceDirect - Initial'!C1266</f>
        <v>Deák, Gedeon O.; Bartlett, Marni Stewart; Jebara, Tony</v>
      </c>
      <c r="D1263" s="1" t="str">
        <f>'ScienceDirect - Initial'!D1266</f>
        <v>New trends in Cognitive Science: Integrative approaches to learning and development</v>
      </c>
      <c r="E1263" s="1" t="str">
        <f>'ScienceDirect - Initial'!E1266</f>
        <v>Selected papers from the 3rd International Conference on Development and Learning (ICDL 2004)</v>
      </c>
      <c r="F1263" s="1">
        <f>'ScienceDirect - Initial'!F1266</f>
        <v>0</v>
      </c>
      <c r="H1263" s="1">
        <v>0</v>
      </c>
      <c r="I1263" s="1">
        <v>0</v>
      </c>
      <c r="J1263" t="b">
        <f t="shared" si="19"/>
        <v>1</v>
      </c>
      <c r="K1263" t="e">
        <f t="array" ref="K1263">INDEX($A$7:$F$3066,SMALL(IF(COUNTIF($L$5,$H$7:$H$3066)*COUNTIF($L$5,$I$7:$I$3066),MATCH(ROW($A$7:$A$3066),ROW($A$7:$A$3066)),""),ROWS($B$1:B1257)),COLUMNS($A$1:B1259))</f>
        <v>#NUM!</v>
      </c>
      <c r="L1263" t="e">
        <f t="array" ref="L1263">INDEX($A$7:$F$3066,SMALL(IF(COUNTIF($L$5,$H$7:$H$3066)*COUNTIF($L$5,$I$7:$I$3066),MATCH(ROW($A$7:$A$3066),ROW($A$7:$A$3066)),""),ROWS($B$1:C1257)),COLUMNS($A$1:C1259))</f>
        <v>#NUM!</v>
      </c>
      <c r="M1263" t="e">
        <f t="array" ref="M1263">INDEX($A$7:$F$3066,SMALL(IF(COUNTIF($L$5,$H$7:$H$3066)*COUNTIF($L$5,$I$7:$I$3066),MATCH(ROW($A$7:$A$3066),ROW($A$7:$A$3066)),""),ROWS($B$1:D1257)),COLUMNS($A$1:D1259))</f>
        <v>#NUM!</v>
      </c>
      <c r="N1263" t="e">
        <f t="array" ref="N1263">INDEX($A$7:$F$3066,SMALL(IF(COUNTIF($L$5,$H$7:$H$3066)*COUNTIF($L$5,$I$7:$I$3066),MATCH(ROW($A$7:$A$3066),ROW($A$7:$A$3066)),""),ROWS($B$1:E1257)),COLUMNS($A$1:E1259))</f>
        <v>#NUM!</v>
      </c>
      <c r="O1263" t="e">
        <f t="array" ref="O1263">INDEX($A$7:$F$3066,SMALL(IF(COUNTIF($L$5,$H$7:$H$3066)*COUNTIF($L$5,$I$7:$I$3066),MATCH(ROW($A$7:$A$3066),ROW($A$7:$A$3066)),""),ROWS($B$1:F1257)),COLUMNS($A$1:F1259))</f>
        <v>#NUM!</v>
      </c>
    </row>
    <row r="1264" spans="1:15">
      <c r="A1264" s="1">
        <f>'ScienceDirect - Initial'!A1267</f>
        <v>0</v>
      </c>
      <c r="B1264" s="1">
        <f>'ScienceDirect - Initial'!B1267</f>
        <v>2017</v>
      </c>
      <c r="C1264" s="1" t="str">
        <f>'ScienceDirect - Initial'!C1267</f>
        <v>Hayes, C.E.; Spanier, J.A.</v>
      </c>
      <c r="D1264" s="1" t="str">
        <f>'ScienceDirect - Initial'!D1267</f>
        <v>Chapter 10 - Multiple Sclerosis in Women: Vitamin D and Estrogen Synergy for Autoimmune T-Cell Regulation and Demyelinating Disease Prevention</v>
      </c>
      <c r="E1264" s="1" t="str">
        <f>'ScienceDirect - Initial'!E1267</f>
        <v>Nutrition and Lifestyle in Neurological Autoimmune Diseases</v>
      </c>
      <c r="F1264" s="1" t="str">
        <f>'ScienceDirect - Initial'!F1267</f>
        <v>978-0-12-805298-3</v>
      </c>
      <c r="H1264" s="1">
        <v>0</v>
      </c>
      <c r="I1264" s="1">
        <v>0</v>
      </c>
      <c r="J1264" t="b">
        <f t="shared" si="19"/>
        <v>1</v>
      </c>
      <c r="K1264" t="e">
        <f t="array" ref="K1264">INDEX($A$7:$F$3066,SMALL(IF(COUNTIF($L$5,$H$7:$H$3066)*COUNTIF($L$5,$I$7:$I$3066),MATCH(ROW($A$7:$A$3066),ROW($A$7:$A$3066)),""),ROWS($B$1:B1258)),COLUMNS($A$1:B1260))</f>
        <v>#NUM!</v>
      </c>
      <c r="L1264" t="e">
        <f t="array" ref="L1264">INDEX($A$7:$F$3066,SMALL(IF(COUNTIF($L$5,$H$7:$H$3066)*COUNTIF($L$5,$I$7:$I$3066),MATCH(ROW($A$7:$A$3066),ROW($A$7:$A$3066)),""),ROWS($B$1:C1258)),COLUMNS($A$1:C1260))</f>
        <v>#NUM!</v>
      </c>
      <c r="M1264" t="e">
        <f t="array" ref="M1264">INDEX($A$7:$F$3066,SMALL(IF(COUNTIF($L$5,$H$7:$H$3066)*COUNTIF($L$5,$I$7:$I$3066),MATCH(ROW($A$7:$A$3066),ROW($A$7:$A$3066)),""),ROWS($B$1:D1258)),COLUMNS($A$1:D1260))</f>
        <v>#NUM!</v>
      </c>
      <c r="N1264" t="e">
        <f t="array" ref="N1264">INDEX($A$7:$F$3066,SMALL(IF(COUNTIF($L$5,$H$7:$H$3066)*COUNTIF($L$5,$I$7:$I$3066),MATCH(ROW($A$7:$A$3066),ROW($A$7:$A$3066)),""),ROWS($B$1:E1258)),COLUMNS($A$1:E1260))</f>
        <v>#NUM!</v>
      </c>
      <c r="O1264" t="e">
        <f t="array" ref="O1264">INDEX($A$7:$F$3066,SMALL(IF(COUNTIF($L$5,$H$7:$H$3066)*COUNTIF($L$5,$I$7:$I$3066),MATCH(ROW($A$7:$A$3066),ROW($A$7:$A$3066)),""),ROWS($B$1:F1258)),COLUMNS($A$1:F1260))</f>
        <v>#NUM!</v>
      </c>
    </row>
    <row r="1265" spans="1:15">
      <c r="A1265" s="1">
        <f>'ScienceDirect - Initial'!A1268</f>
        <v>0</v>
      </c>
      <c r="B1265" s="1">
        <f>'ScienceDirect - Initial'!B1268</f>
        <v>2020</v>
      </c>
      <c r="C1265" s="1" t="str">
        <f>'ScienceDirect - Initial'!C1268</f>
        <v>Shadnam, Masoud</v>
      </c>
      <c r="D1265" s="1" t="str">
        <f>'ScienceDirect - Initial'!D1268</f>
        <v>Choosing whom to be: Theorizing the scene of moral reflexivity</v>
      </c>
      <c r="E1265" s="1" t="str">
        <f>'ScienceDirect - Initial'!E1268</f>
        <v>Journal of Business Research</v>
      </c>
      <c r="F1265" s="1">
        <f>'ScienceDirect - Initial'!F1268</f>
        <v>0</v>
      </c>
      <c r="H1265" s="1">
        <v>0</v>
      </c>
      <c r="I1265" s="1">
        <v>0</v>
      </c>
      <c r="J1265" t="b">
        <f t="shared" si="19"/>
        <v>1</v>
      </c>
      <c r="K1265" t="e">
        <f t="array" ref="K1265">INDEX($A$7:$F$3066,SMALL(IF(COUNTIF($L$5,$H$7:$H$3066)*COUNTIF($L$5,$I$7:$I$3066),MATCH(ROW($A$7:$A$3066),ROW($A$7:$A$3066)),""),ROWS($B$1:B1259)),COLUMNS($A$1:B1261))</f>
        <v>#NUM!</v>
      </c>
      <c r="L1265" t="e">
        <f t="array" ref="L1265">INDEX($A$7:$F$3066,SMALL(IF(COUNTIF($L$5,$H$7:$H$3066)*COUNTIF($L$5,$I$7:$I$3066),MATCH(ROW($A$7:$A$3066),ROW($A$7:$A$3066)),""),ROWS($B$1:C1259)),COLUMNS($A$1:C1261))</f>
        <v>#NUM!</v>
      </c>
      <c r="M1265" t="e">
        <f t="array" ref="M1265">INDEX($A$7:$F$3066,SMALL(IF(COUNTIF($L$5,$H$7:$H$3066)*COUNTIF($L$5,$I$7:$I$3066),MATCH(ROW($A$7:$A$3066),ROW($A$7:$A$3066)),""),ROWS($B$1:D1259)),COLUMNS($A$1:D1261))</f>
        <v>#NUM!</v>
      </c>
      <c r="N1265" t="e">
        <f t="array" ref="N1265">INDEX($A$7:$F$3066,SMALL(IF(COUNTIF($L$5,$H$7:$H$3066)*COUNTIF($L$5,$I$7:$I$3066),MATCH(ROW($A$7:$A$3066),ROW($A$7:$A$3066)),""),ROWS($B$1:E1259)),COLUMNS($A$1:E1261))</f>
        <v>#NUM!</v>
      </c>
      <c r="O1265" t="e">
        <f t="array" ref="O1265">INDEX($A$7:$F$3066,SMALL(IF(COUNTIF($L$5,$H$7:$H$3066)*COUNTIF($L$5,$I$7:$I$3066),MATCH(ROW($A$7:$A$3066),ROW($A$7:$A$3066)),""),ROWS($B$1:F1259)),COLUMNS($A$1:F1261))</f>
        <v>#NUM!</v>
      </c>
    </row>
    <row r="1266" spans="1:15">
      <c r="A1266" s="1">
        <f>'ScienceDirect - Initial'!A1269</f>
        <v>0</v>
      </c>
      <c r="B1266" s="1">
        <f>'ScienceDirect - Initial'!B1269</f>
        <v>2005</v>
      </c>
      <c r="C1266" s="1" t="str">
        <f>'ScienceDirect - Initial'!C1269</f>
        <v>Dodor, Emmanuel Atsu; Afenyadu, Godwin Yao</v>
      </c>
      <c r="D1266" s="1" t="str">
        <f>'ScienceDirect - Initial'!D1269</f>
        <v>Factors associated with tuberculosis treatment default and completion at the Effia-Nkwanta Regional Hospital in Ghana</v>
      </c>
      <c r="E1266" s="1" t="str">
        <f>'ScienceDirect - Initial'!E1269</f>
        <v>Transactions of the Royal Society of Tropical Medicine and Hygiene</v>
      </c>
      <c r="F1266" s="1">
        <f>'ScienceDirect - Initial'!F1269</f>
        <v>0</v>
      </c>
      <c r="H1266" s="1">
        <v>0</v>
      </c>
      <c r="I1266" s="1">
        <v>0</v>
      </c>
      <c r="J1266" t="b">
        <f t="shared" si="19"/>
        <v>1</v>
      </c>
      <c r="K1266" t="e">
        <f t="array" ref="K1266">INDEX($A$7:$F$3066,SMALL(IF(COUNTIF($L$5,$H$7:$H$3066)*COUNTIF($L$5,$I$7:$I$3066),MATCH(ROW($A$7:$A$3066),ROW($A$7:$A$3066)),""),ROWS($B$1:B1260)),COLUMNS($A$1:B1262))</f>
        <v>#NUM!</v>
      </c>
      <c r="L1266" t="e">
        <f t="array" ref="L1266">INDEX($A$7:$F$3066,SMALL(IF(COUNTIF($L$5,$H$7:$H$3066)*COUNTIF($L$5,$I$7:$I$3066),MATCH(ROW($A$7:$A$3066),ROW($A$7:$A$3066)),""),ROWS($B$1:C1260)),COLUMNS($A$1:C1262))</f>
        <v>#NUM!</v>
      </c>
      <c r="M1266" t="e">
        <f t="array" ref="M1266">INDEX($A$7:$F$3066,SMALL(IF(COUNTIF($L$5,$H$7:$H$3066)*COUNTIF($L$5,$I$7:$I$3066),MATCH(ROW($A$7:$A$3066),ROW($A$7:$A$3066)),""),ROWS($B$1:D1260)),COLUMNS($A$1:D1262))</f>
        <v>#NUM!</v>
      </c>
      <c r="N1266" t="e">
        <f t="array" ref="N1266">INDEX($A$7:$F$3066,SMALL(IF(COUNTIF($L$5,$H$7:$H$3066)*COUNTIF($L$5,$I$7:$I$3066),MATCH(ROW($A$7:$A$3066),ROW($A$7:$A$3066)),""),ROWS($B$1:E1260)),COLUMNS($A$1:E1262))</f>
        <v>#NUM!</v>
      </c>
      <c r="O1266" t="e">
        <f t="array" ref="O1266">INDEX($A$7:$F$3066,SMALL(IF(COUNTIF($L$5,$H$7:$H$3066)*COUNTIF($L$5,$I$7:$I$3066),MATCH(ROW($A$7:$A$3066),ROW($A$7:$A$3066)),""),ROWS($B$1:F1260)),COLUMNS($A$1:F1262))</f>
        <v>#NUM!</v>
      </c>
    </row>
    <row r="1267" spans="1:15">
      <c r="A1267" s="1">
        <f>'ScienceDirect - Initial'!A1270</f>
        <v>0</v>
      </c>
      <c r="B1267" s="1">
        <f>'ScienceDirect - Initial'!B1270</f>
        <v>2012</v>
      </c>
      <c r="C1267" s="1" t="str">
        <f>'ScienceDirect - Initial'!C1270</f>
        <v>Rout, P.P.; Pradhan, S.K.; Das, S.K.; Roul, B.K.</v>
      </c>
      <c r="D1267" s="1" t="str">
        <f>'ScienceDirect - Initial'!D1270</f>
        <v>Room temperature ferroelectricity in multiferroic HoMnO3 ceramics</v>
      </c>
      <c r="E1267" s="1" t="str">
        <f>'ScienceDirect - Initial'!E1270</f>
        <v>Physica B: Condensed Matter</v>
      </c>
      <c r="F1267" s="1">
        <f>'ScienceDirect - Initial'!F1270</f>
        <v>0</v>
      </c>
      <c r="H1267" s="1">
        <v>0</v>
      </c>
      <c r="I1267" s="1">
        <v>0</v>
      </c>
      <c r="J1267" t="b">
        <f t="shared" si="19"/>
        <v>1</v>
      </c>
      <c r="K1267" t="e">
        <f t="array" ref="K1267">INDEX($A$7:$F$3066,SMALL(IF(COUNTIF($L$5,$H$7:$H$3066)*COUNTIF($L$5,$I$7:$I$3066),MATCH(ROW($A$7:$A$3066),ROW($A$7:$A$3066)),""),ROWS($B$1:B1261)),COLUMNS($A$1:B1263))</f>
        <v>#NUM!</v>
      </c>
      <c r="L1267" t="e">
        <f t="array" ref="L1267">INDEX($A$7:$F$3066,SMALL(IF(COUNTIF($L$5,$H$7:$H$3066)*COUNTIF($L$5,$I$7:$I$3066),MATCH(ROW($A$7:$A$3066),ROW($A$7:$A$3066)),""),ROWS($B$1:C1261)),COLUMNS($A$1:C1263))</f>
        <v>#NUM!</v>
      </c>
      <c r="M1267" t="e">
        <f t="array" ref="M1267">INDEX($A$7:$F$3066,SMALL(IF(COUNTIF($L$5,$H$7:$H$3066)*COUNTIF($L$5,$I$7:$I$3066),MATCH(ROW($A$7:$A$3066),ROW($A$7:$A$3066)),""),ROWS($B$1:D1261)),COLUMNS($A$1:D1263))</f>
        <v>#NUM!</v>
      </c>
      <c r="N1267" t="e">
        <f t="array" ref="N1267">INDEX($A$7:$F$3066,SMALL(IF(COUNTIF($L$5,$H$7:$H$3066)*COUNTIF($L$5,$I$7:$I$3066),MATCH(ROW($A$7:$A$3066),ROW($A$7:$A$3066)),""),ROWS($B$1:E1261)),COLUMNS($A$1:E1263))</f>
        <v>#NUM!</v>
      </c>
      <c r="O1267" t="e">
        <f t="array" ref="O1267">INDEX($A$7:$F$3066,SMALL(IF(COUNTIF($L$5,$H$7:$H$3066)*COUNTIF($L$5,$I$7:$I$3066),MATCH(ROW($A$7:$A$3066),ROW($A$7:$A$3066)),""),ROWS($B$1:F1261)),COLUMNS($A$1:F1263))</f>
        <v>#NUM!</v>
      </c>
    </row>
    <row r="1268" spans="1:15">
      <c r="A1268" s="1">
        <f>'ScienceDirect - Initial'!A1271</f>
        <v>0</v>
      </c>
      <c r="B1268" s="1">
        <f>'ScienceDirect - Initial'!B1271</f>
        <v>2014</v>
      </c>
      <c r="C1268" s="1" t="str">
        <f>'ScienceDirect - Initial'!C1271</f>
        <v>Blackburn, Sophie</v>
      </c>
      <c r="D1268" s="1" t="str">
        <f>'ScienceDirect - Initial'!D1271</f>
        <v>The politics of scale and disaster risk governance: Barriers to decentralisation in Portland, Jamaica</v>
      </c>
      <c r="E1268" s="1" t="str">
        <f>'ScienceDirect - Initial'!E1271</f>
        <v>Geoforum</v>
      </c>
      <c r="F1268" s="1">
        <f>'ScienceDirect - Initial'!F1271</f>
        <v>0</v>
      </c>
      <c r="H1268" s="1">
        <v>0</v>
      </c>
      <c r="I1268" s="1">
        <v>0</v>
      </c>
      <c r="J1268" t="b">
        <f t="shared" si="19"/>
        <v>1</v>
      </c>
      <c r="K1268" t="e">
        <f t="array" ref="K1268">INDEX($A$7:$F$3066,SMALL(IF(COUNTIF($L$5,$H$7:$H$3066)*COUNTIF($L$5,$I$7:$I$3066),MATCH(ROW($A$7:$A$3066),ROW($A$7:$A$3066)),""),ROWS($B$1:B1262)),COLUMNS($A$1:B1264))</f>
        <v>#NUM!</v>
      </c>
      <c r="L1268" t="e">
        <f t="array" ref="L1268">INDEX($A$7:$F$3066,SMALL(IF(COUNTIF($L$5,$H$7:$H$3066)*COUNTIF($L$5,$I$7:$I$3066),MATCH(ROW($A$7:$A$3066),ROW($A$7:$A$3066)),""),ROWS($B$1:C1262)),COLUMNS($A$1:C1264))</f>
        <v>#NUM!</v>
      </c>
      <c r="M1268" t="e">
        <f t="array" ref="M1268">INDEX($A$7:$F$3066,SMALL(IF(COUNTIF($L$5,$H$7:$H$3066)*COUNTIF($L$5,$I$7:$I$3066),MATCH(ROW($A$7:$A$3066),ROW($A$7:$A$3066)),""),ROWS($B$1:D1262)),COLUMNS($A$1:D1264))</f>
        <v>#NUM!</v>
      </c>
      <c r="N1268" t="e">
        <f t="array" ref="N1268">INDEX($A$7:$F$3066,SMALL(IF(COUNTIF($L$5,$H$7:$H$3066)*COUNTIF($L$5,$I$7:$I$3066),MATCH(ROW($A$7:$A$3066),ROW($A$7:$A$3066)),""),ROWS($B$1:E1262)),COLUMNS($A$1:E1264))</f>
        <v>#NUM!</v>
      </c>
      <c r="O1268" t="e">
        <f t="array" ref="O1268">INDEX($A$7:$F$3066,SMALL(IF(COUNTIF($L$5,$H$7:$H$3066)*COUNTIF($L$5,$I$7:$I$3066),MATCH(ROW($A$7:$A$3066),ROW($A$7:$A$3066)),""),ROWS($B$1:F1262)),COLUMNS($A$1:F1264))</f>
        <v>#NUM!</v>
      </c>
    </row>
    <row r="1269" spans="1:15">
      <c r="A1269" s="1">
        <f>'ScienceDirect - Initial'!A1272</f>
        <v>0</v>
      </c>
      <c r="B1269" s="1">
        <f>'ScienceDirect - Initial'!B1272</f>
        <v>2016</v>
      </c>
      <c r="C1269" s="1" t="str">
        <f>'ScienceDirect - Initial'!C1272</f>
        <v>Vamvoudakis, K.G.; Jagannathan, S.</v>
      </c>
      <c r="D1269" s="1" t="str">
        <f>'ScienceDirect - Initial'!D1272</f>
        <v>Chapter One - Introduction to Complex Systems and Feedback Control</v>
      </c>
      <c r="E1269" s="1" t="str">
        <f>'ScienceDirect - Initial'!E1272</f>
        <v>Control of Complex Systems</v>
      </c>
      <c r="F1269" s="1" t="str">
        <f>'ScienceDirect - Initial'!F1272</f>
        <v>978-0-12-805246-4</v>
      </c>
      <c r="H1269" s="1">
        <v>0</v>
      </c>
      <c r="I1269" s="1">
        <v>0</v>
      </c>
      <c r="J1269" t="b">
        <f t="shared" si="19"/>
        <v>1</v>
      </c>
      <c r="K1269" t="e">
        <f t="array" ref="K1269">INDEX($A$7:$F$3066,SMALL(IF(COUNTIF($L$5,$H$7:$H$3066)*COUNTIF($L$5,$I$7:$I$3066),MATCH(ROW($A$7:$A$3066),ROW($A$7:$A$3066)),""),ROWS($B$1:B1263)),COLUMNS($A$1:B1265))</f>
        <v>#NUM!</v>
      </c>
      <c r="L1269" t="e">
        <f t="array" ref="L1269">INDEX($A$7:$F$3066,SMALL(IF(COUNTIF($L$5,$H$7:$H$3066)*COUNTIF($L$5,$I$7:$I$3066),MATCH(ROW($A$7:$A$3066),ROW($A$7:$A$3066)),""),ROWS($B$1:C1263)),COLUMNS($A$1:C1265))</f>
        <v>#NUM!</v>
      </c>
      <c r="M1269" t="e">
        <f t="array" ref="M1269">INDEX($A$7:$F$3066,SMALL(IF(COUNTIF($L$5,$H$7:$H$3066)*COUNTIF($L$5,$I$7:$I$3066),MATCH(ROW($A$7:$A$3066),ROW($A$7:$A$3066)),""),ROWS($B$1:D1263)),COLUMNS($A$1:D1265))</f>
        <v>#NUM!</v>
      </c>
      <c r="N1269" t="e">
        <f t="array" ref="N1269">INDEX($A$7:$F$3066,SMALL(IF(COUNTIF($L$5,$H$7:$H$3066)*COUNTIF($L$5,$I$7:$I$3066),MATCH(ROW($A$7:$A$3066),ROW($A$7:$A$3066)),""),ROWS($B$1:E1263)),COLUMNS($A$1:E1265))</f>
        <v>#NUM!</v>
      </c>
      <c r="O1269" t="e">
        <f t="array" ref="O1269">INDEX($A$7:$F$3066,SMALL(IF(COUNTIF($L$5,$H$7:$H$3066)*COUNTIF($L$5,$I$7:$I$3066),MATCH(ROW($A$7:$A$3066),ROW($A$7:$A$3066)),""),ROWS($B$1:F1263)),COLUMNS($A$1:F1265))</f>
        <v>#NUM!</v>
      </c>
    </row>
    <row r="1270" spans="1:15">
      <c r="A1270" s="1">
        <f>'ScienceDirect - Initial'!A1273</f>
        <v>0</v>
      </c>
      <c r="B1270" s="1">
        <f>'ScienceDirect - Initial'!B1273</f>
        <v>2020</v>
      </c>
      <c r="C1270" s="1" t="str">
        <f>'ScienceDirect - Initial'!C1273</f>
        <v>Buşoniu, Lucian; Varma, Vineeth S.; Lohéac, Jérôme; Codrean, Alexandru; Ştefan, Octavian; Morărescu, Irinel-Constantin; Lasaulce, Samson</v>
      </c>
      <c r="D1270" s="1" t="str">
        <f>'ScienceDirect - Initial'!D1273</f>
        <v>Learning control for transmission and navigation with a mobile robot under unknown communication rates</v>
      </c>
      <c r="E1270" s="1" t="str">
        <f>'ScienceDirect - Initial'!E1273</f>
        <v>Control Engineering Practice</v>
      </c>
      <c r="F1270" s="1">
        <f>'ScienceDirect - Initial'!F1273</f>
        <v>0</v>
      </c>
      <c r="H1270" s="1">
        <v>0</v>
      </c>
      <c r="I1270" s="1">
        <v>0</v>
      </c>
      <c r="J1270" t="b">
        <f t="shared" si="19"/>
        <v>1</v>
      </c>
      <c r="K1270" t="e">
        <f t="array" ref="K1270">INDEX($A$7:$F$3066,SMALL(IF(COUNTIF($L$5,$H$7:$H$3066)*COUNTIF($L$5,$I$7:$I$3066),MATCH(ROW($A$7:$A$3066),ROW($A$7:$A$3066)),""),ROWS($B$1:B1264)),COLUMNS($A$1:B1266))</f>
        <v>#NUM!</v>
      </c>
      <c r="L1270" t="e">
        <f t="array" ref="L1270">INDEX($A$7:$F$3066,SMALL(IF(COUNTIF($L$5,$H$7:$H$3066)*COUNTIF($L$5,$I$7:$I$3066),MATCH(ROW($A$7:$A$3066),ROW($A$7:$A$3066)),""),ROWS($B$1:C1264)),COLUMNS($A$1:C1266))</f>
        <v>#NUM!</v>
      </c>
      <c r="M1270" t="e">
        <f t="array" ref="M1270">INDEX($A$7:$F$3066,SMALL(IF(COUNTIF($L$5,$H$7:$H$3066)*COUNTIF($L$5,$I$7:$I$3066),MATCH(ROW($A$7:$A$3066),ROW($A$7:$A$3066)),""),ROWS($B$1:D1264)),COLUMNS($A$1:D1266))</f>
        <v>#NUM!</v>
      </c>
      <c r="N1270" t="e">
        <f t="array" ref="N1270">INDEX($A$7:$F$3066,SMALL(IF(COUNTIF($L$5,$H$7:$H$3066)*COUNTIF($L$5,$I$7:$I$3066),MATCH(ROW($A$7:$A$3066),ROW($A$7:$A$3066)),""),ROWS($B$1:E1264)),COLUMNS($A$1:E1266))</f>
        <v>#NUM!</v>
      </c>
      <c r="O1270" t="e">
        <f t="array" ref="O1270">INDEX($A$7:$F$3066,SMALL(IF(COUNTIF($L$5,$H$7:$H$3066)*COUNTIF($L$5,$I$7:$I$3066),MATCH(ROW($A$7:$A$3066),ROW($A$7:$A$3066)),""),ROWS($B$1:F1264)),COLUMNS($A$1:F1266))</f>
        <v>#NUM!</v>
      </c>
    </row>
    <row r="1271" spans="1:15">
      <c r="A1271" s="1">
        <f>'ScienceDirect - Initial'!A1274</f>
        <v>0</v>
      </c>
      <c r="B1271" s="1">
        <f>'ScienceDirect - Initial'!B1274</f>
        <v>2002</v>
      </c>
      <c r="C1271" s="1" t="str">
        <f>'ScienceDirect - Initial'!C1274</f>
        <v>Zaharko, O; Keller, L; Ritter, C</v>
      </c>
      <c r="D1271" s="1" t="str">
        <f>'ScienceDirect - Initial'!D1274</f>
        <v>Magnetic ordering in Ce3Cu4Sn4 and Ce3Cu4Ge4</v>
      </c>
      <c r="E1271" s="1" t="str">
        <f>'ScienceDirect - Initial'!E1274</f>
        <v>Journal of Magnetism and Magnetic Materials</v>
      </c>
      <c r="F1271" s="1">
        <f>'ScienceDirect - Initial'!F1274</f>
        <v>0</v>
      </c>
      <c r="H1271" s="1">
        <v>0</v>
      </c>
      <c r="I1271" s="1">
        <v>0</v>
      </c>
      <c r="J1271" t="b">
        <f t="shared" si="19"/>
        <v>1</v>
      </c>
      <c r="K1271" t="e">
        <f t="array" ref="K1271">INDEX($A$7:$F$3066,SMALL(IF(COUNTIF($L$5,$H$7:$H$3066)*COUNTIF($L$5,$I$7:$I$3066),MATCH(ROW($A$7:$A$3066),ROW($A$7:$A$3066)),""),ROWS($B$1:B1265)),COLUMNS($A$1:B1267))</f>
        <v>#NUM!</v>
      </c>
      <c r="L1271" t="e">
        <f t="array" ref="L1271">INDEX($A$7:$F$3066,SMALL(IF(COUNTIF($L$5,$H$7:$H$3066)*COUNTIF($L$5,$I$7:$I$3066),MATCH(ROW($A$7:$A$3066),ROW($A$7:$A$3066)),""),ROWS($B$1:C1265)),COLUMNS($A$1:C1267))</f>
        <v>#NUM!</v>
      </c>
      <c r="M1271" t="e">
        <f t="array" ref="M1271">INDEX($A$7:$F$3066,SMALL(IF(COUNTIF($L$5,$H$7:$H$3066)*COUNTIF($L$5,$I$7:$I$3066),MATCH(ROW($A$7:$A$3066),ROW($A$7:$A$3066)),""),ROWS($B$1:D1265)),COLUMNS($A$1:D1267))</f>
        <v>#NUM!</v>
      </c>
      <c r="N1271" t="e">
        <f t="array" ref="N1271">INDEX($A$7:$F$3066,SMALL(IF(COUNTIF($L$5,$H$7:$H$3066)*COUNTIF($L$5,$I$7:$I$3066),MATCH(ROW($A$7:$A$3066),ROW($A$7:$A$3066)),""),ROWS($B$1:E1265)),COLUMNS($A$1:E1267))</f>
        <v>#NUM!</v>
      </c>
      <c r="O1271" t="e">
        <f t="array" ref="O1271">INDEX($A$7:$F$3066,SMALL(IF(COUNTIF($L$5,$H$7:$H$3066)*COUNTIF($L$5,$I$7:$I$3066),MATCH(ROW($A$7:$A$3066),ROW($A$7:$A$3066)),""),ROWS($B$1:F1265)),COLUMNS($A$1:F1267))</f>
        <v>#NUM!</v>
      </c>
    </row>
    <row r="1272" spans="1:15">
      <c r="A1272" s="1">
        <f>'ScienceDirect - Initial'!A1275</f>
        <v>0</v>
      </c>
      <c r="B1272" s="1">
        <f>'ScienceDirect - Initial'!B1275</f>
        <v>2019</v>
      </c>
      <c r="C1272" s="1" t="str">
        <f>'ScienceDirect - Initial'!C1275</f>
        <v>Dunn, Timothy L.; Gaspar, Connor; Risko, Evan F.</v>
      </c>
      <c r="D1272" s="1" t="str">
        <f>'ScienceDirect - Initial'!D1275</f>
        <v>Cue awareness in avoiding effortful control</v>
      </c>
      <c r="E1272" s="1" t="str">
        <f>'ScienceDirect - Initial'!E1275</f>
        <v>Cognitive Effort</v>
      </c>
      <c r="F1272" s="1">
        <f>'ScienceDirect - Initial'!F1275</f>
        <v>0</v>
      </c>
      <c r="H1272" s="1">
        <v>0</v>
      </c>
      <c r="I1272" s="1">
        <v>0</v>
      </c>
      <c r="J1272" t="b">
        <f t="shared" si="19"/>
        <v>1</v>
      </c>
      <c r="K1272" t="e">
        <f t="array" ref="K1272">INDEX($A$7:$F$3066,SMALL(IF(COUNTIF($L$5,$H$7:$H$3066)*COUNTIF($L$5,$I$7:$I$3066),MATCH(ROW($A$7:$A$3066),ROW($A$7:$A$3066)),""),ROWS($B$1:B1266)),COLUMNS($A$1:B1268))</f>
        <v>#NUM!</v>
      </c>
      <c r="L1272" t="e">
        <f t="array" ref="L1272">INDEX($A$7:$F$3066,SMALL(IF(COUNTIF($L$5,$H$7:$H$3066)*COUNTIF($L$5,$I$7:$I$3066),MATCH(ROW($A$7:$A$3066),ROW($A$7:$A$3066)),""),ROWS($B$1:C1266)),COLUMNS($A$1:C1268))</f>
        <v>#NUM!</v>
      </c>
      <c r="M1272" t="e">
        <f t="array" ref="M1272">INDEX($A$7:$F$3066,SMALL(IF(COUNTIF($L$5,$H$7:$H$3066)*COUNTIF($L$5,$I$7:$I$3066),MATCH(ROW($A$7:$A$3066),ROW($A$7:$A$3066)),""),ROWS($B$1:D1266)),COLUMNS($A$1:D1268))</f>
        <v>#NUM!</v>
      </c>
      <c r="N1272" t="e">
        <f t="array" ref="N1272">INDEX($A$7:$F$3066,SMALL(IF(COUNTIF($L$5,$H$7:$H$3066)*COUNTIF($L$5,$I$7:$I$3066),MATCH(ROW($A$7:$A$3066),ROW($A$7:$A$3066)),""),ROWS($B$1:E1266)),COLUMNS($A$1:E1268))</f>
        <v>#NUM!</v>
      </c>
      <c r="O1272" t="e">
        <f t="array" ref="O1272">INDEX($A$7:$F$3066,SMALL(IF(COUNTIF($L$5,$H$7:$H$3066)*COUNTIF($L$5,$I$7:$I$3066),MATCH(ROW($A$7:$A$3066),ROW($A$7:$A$3066)),""),ROWS($B$1:F1266)),COLUMNS($A$1:F1268))</f>
        <v>#NUM!</v>
      </c>
    </row>
    <row r="1273" spans="1:15">
      <c r="A1273" s="1">
        <f>'ScienceDirect - Initial'!A1276</f>
        <v>0</v>
      </c>
      <c r="B1273" s="1">
        <f>'ScienceDirect - Initial'!B1276</f>
        <v>2005</v>
      </c>
      <c r="C1273" s="1" t="str">
        <f>'ScienceDirect - Initial'!C1276</f>
        <v>Lazcano-Ponce, Eduardo; Allen, Betania; González, Carlos Conde</v>
      </c>
      <c r="D1273" s="1" t="str">
        <f>'ScienceDirect - Initial'!D1276</f>
        <v>The Contribution of International Agencies to the Control of Communicable Diseases</v>
      </c>
      <c r="E1273" s="1" t="str">
        <f>'ScienceDirect - Initial'!E1276</f>
        <v>Infectious Diseases: Revisiting Past Problems and Addressing Future Challenges</v>
      </c>
      <c r="F1273" s="1">
        <f>'ScienceDirect - Initial'!F1276</f>
        <v>0</v>
      </c>
      <c r="H1273" s="1">
        <v>0</v>
      </c>
      <c r="I1273" s="1">
        <v>0</v>
      </c>
      <c r="J1273" t="b">
        <f t="shared" si="19"/>
        <v>1</v>
      </c>
      <c r="K1273" t="e">
        <f t="array" ref="K1273">INDEX($A$7:$F$3066,SMALL(IF(COUNTIF($L$5,$H$7:$H$3066)*COUNTIF($L$5,$I$7:$I$3066),MATCH(ROW($A$7:$A$3066),ROW($A$7:$A$3066)),""),ROWS($B$1:B1267)),COLUMNS($A$1:B1269))</f>
        <v>#NUM!</v>
      </c>
      <c r="L1273" t="e">
        <f t="array" ref="L1273">INDEX($A$7:$F$3066,SMALL(IF(COUNTIF($L$5,$H$7:$H$3066)*COUNTIF($L$5,$I$7:$I$3066),MATCH(ROW($A$7:$A$3066),ROW($A$7:$A$3066)),""),ROWS($B$1:C1267)),COLUMNS($A$1:C1269))</f>
        <v>#NUM!</v>
      </c>
      <c r="M1273" t="e">
        <f t="array" ref="M1273">INDEX($A$7:$F$3066,SMALL(IF(COUNTIF($L$5,$H$7:$H$3066)*COUNTIF($L$5,$I$7:$I$3066),MATCH(ROW($A$7:$A$3066),ROW($A$7:$A$3066)),""),ROWS($B$1:D1267)),COLUMNS($A$1:D1269))</f>
        <v>#NUM!</v>
      </c>
      <c r="N1273" t="e">
        <f t="array" ref="N1273">INDEX($A$7:$F$3066,SMALL(IF(COUNTIF($L$5,$H$7:$H$3066)*COUNTIF($L$5,$I$7:$I$3066),MATCH(ROW($A$7:$A$3066),ROW($A$7:$A$3066)),""),ROWS($B$1:E1267)),COLUMNS($A$1:E1269))</f>
        <v>#NUM!</v>
      </c>
      <c r="O1273" t="e">
        <f t="array" ref="O1273">INDEX($A$7:$F$3066,SMALL(IF(COUNTIF($L$5,$H$7:$H$3066)*COUNTIF($L$5,$I$7:$I$3066),MATCH(ROW($A$7:$A$3066),ROW($A$7:$A$3066)),""),ROWS($B$1:F1267)),COLUMNS($A$1:F1269))</f>
        <v>#NUM!</v>
      </c>
    </row>
    <row r="1274" spans="1:15">
      <c r="A1274" s="1">
        <f>'ScienceDirect - Initial'!A1277</f>
        <v>0</v>
      </c>
      <c r="B1274" s="1">
        <f>'ScienceDirect - Initial'!B1277</f>
        <v>1994</v>
      </c>
      <c r="C1274" s="1" t="str">
        <f>'ScienceDirect - Initial'!C1277</f>
        <v>Shettleworth, Sara J.</v>
      </c>
      <c r="D1274" s="1" t="str">
        <f>'ScienceDirect - Initial'!D1277</f>
        <v>CHAPTER 7 - Biological Approaches to the Study of Learning</v>
      </c>
      <c r="E1274" s="1" t="str">
        <f>'ScienceDirect - Initial'!E1277</f>
        <v>Animal Learning and Cognition</v>
      </c>
      <c r="F1274" s="1" t="str">
        <f>'ScienceDirect - Initial'!F1277</f>
        <v>978-0-08-057169-0</v>
      </c>
      <c r="H1274" s="1">
        <v>0</v>
      </c>
      <c r="I1274" s="1">
        <v>0</v>
      </c>
      <c r="J1274" t="b">
        <f t="shared" si="19"/>
        <v>1</v>
      </c>
      <c r="K1274" t="e">
        <f t="array" ref="K1274">INDEX($A$7:$F$3066,SMALL(IF(COUNTIF($L$5,$H$7:$H$3066)*COUNTIF($L$5,$I$7:$I$3066),MATCH(ROW($A$7:$A$3066),ROW($A$7:$A$3066)),""),ROWS($B$1:B1268)),COLUMNS($A$1:B1270))</f>
        <v>#NUM!</v>
      </c>
      <c r="L1274" t="e">
        <f t="array" ref="L1274">INDEX($A$7:$F$3066,SMALL(IF(COUNTIF($L$5,$H$7:$H$3066)*COUNTIF($L$5,$I$7:$I$3066),MATCH(ROW($A$7:$A$3066),ROW($A$7:$A$3066)),""),ROWS($B$1:C1268)),COLUMNS($A$1:C1270))</f>
        <v>#NUM!</v>
      </c>
      <c r="M1274" t="e">
        <f t="array" ref="M1274">INDEX($A$7:$F$3066,SMALL(IF(COUNTIF($L$5,$H$7:$H$3066)*COUNTIF($L$5,$I$7:$I$3066),MATCH(ROW($A$7:$A$3066),ROW($A$7:$A$3066)),""),ROWS($B$1:D1268)),COLUMNS($A$1:D1270))</f>
        <v>#NUM!</v>
      </c>
      <c r="N1274" t="e">
        <f t="array" ref="N1274">INDEX($A$7:$F$3066,SMALL(IF(COUNTIF($L$5,$H$7:$H$3066)*COUNTIF($L$5,$I$7:$I$3066),MATCH(ROW($A$7:$A$3066),ROW($A$7:$A$3066)),""),ROWS($B$1:E1268)),COLUMNS($A$1:E1270))</f>
        <v>#NUM!</v>
      </c>
      <c r="O1274" t="e">
        <f t="array" ref="O1274">INDEX($A$7:$F$3066,SMALL(IF(COUNTIF($L$5,$H$7:$H$3066)*COUNTIF($L$5,$I$7:$I$3066),MATCH(ROW($A$7:$A$3066),ROW($A$7:$A$3066)),""),ROWS($B$1:F1268)),COLUMNS($A$1:F1270))</f>
        <v>#NUM!</v>
      </c>
    </row>
    <row r="1275" spans="1:15">
      <c r="A1275" s="1">
        <f>'ScienceDirect - Initial'!A1278</f>
        <v>0</v>
      </c>
      <c r="B1275" s="1">
        <f>'ScienceDirect - Initial'!B1278</f>
        <v>2010</v>
      </c>
      <c r="C1275" s="1" t="str">
        <f>'ScienceDirect - Initial'!C1278</f>
        <v>Grossberg, Stephen</v>
      </c>
      <c r="D1275" s="1" t="str">
        <f>'ScienceDirect - Initial'!D1278</f>
        <v>Towards building a neural networks community</v>
      </c>
      <c r="E1275" s="1" t="str">
        <f>'ScienceDirect - Initial'!E1278</f>
        <v>Neural Networks</v>
      </c>
      <c r="F1275" s="1">
        <f>'ScienceDirect - Initial'!F1278</f>
        <v>0</v>
      </c>
      <c r="H1275" s="1">
        <v>0</v>
      </c>
      <c r="I1275" s="1">
        <v>0</v>
      </c>
      <c r="J1275" t="b">
        <f t="shared" si="19"/>
        <v>1</v>
      </c>
      <c r="K1275" t="e">
        <f t="array" ref="K1275">INDEX($A$7:$F$3066,SMALL(IF(COUNTIF($L$5,$H$7:$H$3066)*COUNTIF($L$5,$I$7:$I$3066),MATCH(ROW($A$7:$A$3066),ROW($A$7:$A$3066)),""),ROWS($B$1:B1269)),COLUMNS($A$1:B1271))</f>
        <v>#NUM!</v>
      </c>
      <c r="L1275" t="e">
        <f t="array" ref="L1275">INDEX($A$7:$F$3066,SMALL(IF(COUNTIF($L$5,$H$7:$H$3066)*COUNTIF($L$5,$I$7:$I$3066),MATCH(ROW($A$7:$A$3066),ROW($A$7:$A$3066)),""),ROWS($B$1:C1269)),COLUMNS($A$1:C1271))</f>
        <v>#NUM!</v>
      </c>
      <c r="M1275" t="e">
        <f t="array" ref="M1275">INDEX($A$7:$F$3066,SMALL(IF(COUNTIF($L$5,$H$7:$H$3066)*COUNTIF($L$5,$I$7:$I$3066),MATCH(ROW($A$7:$A$3066),ROW($A$7:$A$3066)),""),ROWS($B$1:D1269)),COLUMNS($A$1:D1271))</f>
        <v>#NUM!</v>
      </c>
      <c r="N1275" t="e">
        <f t="array" ref="N1275">INDEX($A$7:$F$3066,SMALL(IF(COUNTIF($L$5,$H$7:$H$3066)*COUNTIF($L$5,$I$7:$I$3066),MATCH(ROW($A$7:$A$3066),ROW($A$7:$A$3066)),""),ROWS($B$1:E1269)),COLUMNS($A$1:E1271))</f>
        <v>#NUM!</v>
      </c>
      <c r="O1275" t="e">
        <f t="array" ref="O1275">INDEX($A$7:$F$3066,SMALL(IF(COUNTIF($L$5,$H$7:$H$3066)*COUNTIF($L$5,$I$7:$I$3066),MATCH(ROW($A$7:$A$3066),ROW($A$7:$A$3066)),""),ROWS($B$1:F1269)),COLUMNS($A$1:F1271))</f>
        <v>#NUM!</v>
      </c>
    </row>
    <row r="1276" spans="1:15">
      <c r="A1276" s="1">
        <f>'ScienceDirect - Initial'!A1279</f>
        <v>0</v>
      </c>
      <c r="B1276" s="1">
        <f>'ScienceDirect - Initial'!B1279</f>
        <v>2015</v>
      </c>
      <c r="C1276" s="1" t="str">
        <f>'ScienceDirect - Initial'!C1279</f>
        <v>Pahlke, Erin; Goble, Priscilla</v>
      </c>
      <c r="D1276" s="1" t="str">
        <f>'ScienceDirect - Initial'!D1279</f>
        <v>Gender and Education</v>
      </c>
      <c r="E1276" s="1" t="str">
        <f>'ScienceDirect - Initial'!E1279</f>
        <v>International Encyclopedia of the Social &amp; Behavioral Sciences (Second Edition)</v>
      </c>
      <c r="F1276" s="1" t="str">
        <f>'ScienceDirect - Initial'!F1279</f>
        <v>978-0-08-097087-5</v>
      </c>
      <c r="H1276" s="1">
        <v>0</v>
      </c>
      <c r="I1276" s="1">
        <v>0</v>
      </c>
      <c r="J1276" t="b">
        <f t="shared" si="19"/>
        <v>1</v>
      </c>
      <c r="K1276" t="e">
        <f t="array" ref="K1276">INDEX($A$7:$F$3066,SMALL(IF(COUNTIF($L$5,$H$7:$H$3066)*COUNTIF($L$5,$I$7:$I$3066),MATCH(ROW($A$7:$A$3066),ROW($A$7:$A$3066)),""),ROWS($B$1:B1270)),COLUMNS($A$1:B1272))</f>
        <v>#NUM!</v>
      </c>
      <c r="L1276" t="e">
        <f t="array" ref="L1276">INDEX($A$7:$F$3066,SMALL(IF(COUNTIF($L$5,$H$7:$H$3066)*COUNTIF($L$5,$I$7:$I$3066),MATCH(ROW($A$7:$A$3066),ROW($A$7:$A$3066)),""),ROWS($B$1:C1270)),COLUMNS($A$1:C1272))</f>
        <v>#NUM!</v>
      </c>
      <c r="M1276" t="e">
        <f t="array" ref="M1276">INDEX($A$7:$F$3066,SMALL(IF(COUNTIF($L$5,$H$7:$H$3066)*COUNTIF($L$5,$I$7:$I$3066),MATCH(ROW($A$7:$A$3066),ROW($A$7:$A$3066)),""),ROWS($B$1:D1270)),COLUMNS($A$1:D1272))</f>
        <v>#NUM!</v>
      </c>
      <c r="N1276" t="e">
        <f t="array" ref="N1276">INDEX($A$7:$F$3066,SMALL(IF(COUNTIF($L$5,$H$7:$H$3066)*COUNTIF($L$5,$I$7:$I$3066),MATCH(ROW($A$7:$A$3066),ROW($A$7:$A$3066)),""),ROWS($B$1:E1270)),COLUMNS($A$1:E1272))</f>
        <v>#NUM!</v>
      </c>
      <c r="O1276" t="e">
        <f t="array" ref="O1276">INDEX($A$7:$F$3066,SMALL(IF(COUNTIF($L$5,$H$7:$H$3066)*COUNTIF($L$5,$I$7:$I$3066),MATCH(ROW($A$7:$A$3066),ROW($A$7:$A$3066)),""),ROWS($B$1:F1270)),COLUMNS($A$1:F1272))</f>
        <v>#NUM!</v>
      </c>
    </row>
    <row r="1277" spans="1:15">
      <c r="A1277" s="1">
        <f>'ScienceDirect - Initial'!A1280</f>
        <v>0</v>
      </c>
      <c r="B1277" s="1">
        <f>'ScienceDirect - Initial'!B1280</f>
        <v>2018</v>
      </c>
      <c r="C1277" s="1" t="str">
        <f>'ScienceDirect - Initial'!C1280</f>
        <v>Stokols, Daniel</v>
      </c>
      <c r="D1277" s="1" t="str">
        <f>'ScienceDirect - Initial'!D1280</f>
        <v>8 - Designing Resilient and Sustainable Communities</v>
      </c>
      <c r="E1277" s="1" t="str">
        <f>'ScienceDirect - Initial'!E1280</f>
        <v>Social Ecology in the Digital Age</v>
      </c>
      <c r="F1277" s="1" t="str">
        <f>'ScienceDirect - Initial'!F1280</f>
        <v>978-0-12-814188-5</v>
      </c>
      <c r="H1277" s="1">
        <v>0</v>
      </c>
      <c r="I1277" s="1">
        <v>0</v>
      </c>
      <c r="J1277" t="b">
        <f t="shared" si="19"/>
        <v>1</v>
      </c>
      <c r="K1277" t="e">
        <f t="array" ref="K1277">INDEX($A$7:$F$3066,SMALL(IF(COUNTIF($L$5,$H$7:$H$3066)*COUNTIF($L$5,$I$7:$I$3066),MATCH(ROW($A$7:$A$3066),ROW($A$7:$A$3066)),""),ROWS($B$1:B1271)),COLUMNS($A$1:B1273))</f>
        <v>#NUM!</v>
      </c>
      <c r="L1277" t="e">
        <f t="array" ref="L1277">INDEX($A$7:$F$3066,SMALL(IF(COUNTIF($L$5,$H$7:$H$3066)*COUNTIF($L$5,$I$7:$I$3066),MATCH(ROW($A$7:$A$3066),ROW($A$7:$A$3066)),""),ROWS($B$1:C1271)),COLUMNS($A$1:C1273))</f>
        <v>#NUM!</v>
      </c>
      <c r="M1277" t="e">
        <f t="array" ref="M1277">INDEX($A$7:$F$3066,SMALL(IF(COUNTIF($L$5,$H$7:$H$3066)*COUNTIF($L$5,$I$7:$I$3066),MATCH(ROW($A$7:$A$3066),ROW($A$7:$A$3066)),""),ROWS($B$1:D1271)),COLUMNS($A$1:D1273))</f>
        <v>#NUM!</v>
      </c>
      <c r="N1277" t="e">
        <f t="array" ref="N1277">INDEX($A$7:$F$3066,SMALL(IF(COUNTIF($L$5,$H$7:$H$3066)*COUNTIF($L$5,$I$7:$I$3066),MATCH(ROW($A$7:$A$3066),ROW($A$7:$A$3066)),""),ROWS($B$1:E1271)),COLUMNS($A$1:E1273))</f>
        <v>#NUM!</v>
      </c>
      <c r="O1277" t="e">
        <f t="array" ref="O1277">INDEX($A$7:$F$3066,SMALL(IF(COUNTIF($L$5,$H$7:$H$3066)*COUNTIF($L$5,$I$7:$I$3066),MATCH(ROW($A$7:$A$3066),ROW($A$7:$A$3066)),""),ROWS($B$1:F1271)),COLUMNS($A$1:F1273))</f>
        <v>#NUM!</v>
      </c>
    </row>
    <row r="1278" spans="1:15">
      <c r="A1278" s="1">
        <f>'ScienceDirect - Initial'!A1281</f>
        <v>0</v>
      </c>
      <c r="B1278" s="1">
        <f>'ScienceDirect - Initial'!B1281</f>
        <v>1987</v>
      </c>
      <c r="C1278" s="1" t="str">
        <f>'ScienceDirect - Initial'!C1281</f>
        <v>Swinson, Richard P.; Kirby, Marlene E.; Pecknold, John C.</v>
      </c>
      <c r="D1278" s="1" t="str">
        <f>'ScienceDirect - Initial'!D1281</f>
        <v>Benzodiazepine dependence</v>
      </c>
      <c r="E1278" s="1" t="str">
        <f>'ScienceDirect - Initial'!E1281</f>
        <v>Journal of Affective Disorders</v>
      </c>
      <c r="F1278" s="1">
        <f>'ScienceDirect - Initial'!F1281</f>
        <v>0</v>
      </c>
      <c r="H1278" s="1">
        <v>0</v>
      </c>
      <c r="I1278" s="1">
        <v>0</v>
      </c>
      <c r="J1278" t="b">
        <f t="shared" si="19"/>
        <v>1</v>
      </c>
      <c r="K1278" t="e">
        <f t="array" ref="K1278">INDEX($A$7:$F$3066,SMALL(IF(COUNTIF($L$5,$H$7:$H$3066)*COUNTIF($L$5,$I$7:$I$3066),MATCH(ROW($A$7:$A$3066),ROW($A$7:$A$3066)),""),ROWS($B$1:B1272)),COLUMNS($A$1:B1274))</f>
        <v>#NUM!</v>
      </c>
      <c r="L1278" t="e">
        <f t="array" ref="L1278">INDEX($A$7:$F$3066,SMALL(IF(COUNTIF($L$5,$H$7:$H$3066)*COUNTIF($L$5,$I$7:$I$3066),MATCH(ROW($A$7:$A$3066),ROW($A$7:$A$3066)),""),ROWS($B$1:C1272)),COLUMNS($A$1:C1274))</f>
        <v>#NUM!</v>
      </c>
      <c r="M1278" t="e">
        <f t="array" ref="M1278">INDEX($A$7:$F$3066,SMALL(IF(COUNTIF($L$5,$H$7:$H$3066)*COUNTIF($L$5,$I$7:$I$3066),MATCH(ROW($A$7:$A$3066),ROW($A$7:$A$3066)),""),ROWS($B$1:D1272)),COLUMNS($A$1:D1274))</f>
        <v>#NUM!</v>
      </c>
      <c r="N1278" t="e">
        <f t="array" ref="N1278">INDEX($A$7:$F$3066,SMALL(IF(COUNTIF($L$5,$H$7:$H$3066)*COUNTIF($L$5,$I$7:$I$3066),MATCH(ROW($A$7:$A$3066),ROW($A$7:$A$3066)),""),ROWS($B$1:E1272)),COLUMNS($A$1:E1274))</f>
        <v>#NUM!</v>
      </c>
      <c r="O1278" t="e">
        <f t="array" ref="O1278">INDEX($A$7:$F$3066,SMALL(IF(COUNTIF($L$5,$H$7:$H$3066)*COUNTIF($L$5,$I$7:$I$3066),MATCH(ROW($A$7:$A$3066),ROW($A$7:$A$3066)),""),ROWS($B$1:F1272)),COLUMNS($A$1:F1274))</f>
        <v>#NUM!</v>
      </c>
    </row>
    <row r="1279" spans="1:15">
      <c r="A1279" s="1">
        <f>'ScienceDirect - Initial'!A1282</f>
        <v>0</v>
      </c>
      <c r="B1279" s="1">
        <f>'ScienceDirect - Initial'!B1282</f>
        <v>2001</v>
      </c>
      <c r="C1279" s="1" t="str">
        <f>'ScienceDirect - Initial'!C1282</f>
        <v>Meyer, Axel; Wilson, Anthony B</v>
      </c>
      <c r="D1279" s="1" t="str">
        <f>'ScienceDirect - Initial'!D1282</f>
        <v>New takes on old lakes</v>
      </c>
      <c r="E1279" s="1" t="str">
        <f>'ScienceDirect - Initial'!E1282</f>
        <v>Trends in Ecology &amp; Evolution</v>
      </c>
      <c r="F1279" s="1">
        <f>'ScienceDirect - Initial'!F1282</f>
        <v>0</v>
      </c>
      <c r="H1279" s="1">
        <v>0</v>
      </c>
      <c r="I1279" s="1">
        <v>0</v>
      </c>
      <c r="J1279" t="b">
        <f t="shared" si="19"/>
        <v>1</v>
      </c>
      <c r="K1279" t="e">
        <f t="array" ref="K1279">INDEX($A$7:$F$3066,SMALL(IF(COUNTIF($L$5,$H$7:$H$3066)*COUNTIF($L$5,$I$7:$I$3066),MATCH(ROW($A$7:$A$3066),ROW($A$7:$A$3066)),""),ROWS($B$1:B1273)),COLUMNS($A$1:B1275))</f>
        <v>#NUM!</v>
      </c>
      <c r="L1279" t="e">
        <f t="array" ref="L1279">INDEX($A$7:$F$3066,SMALL(IF(COUNTIF($L$5,$H$7:$H$3066)*COUNTIF($L$5,$I$7:$I$3066),MATCH(ROW($A$7:$A$3066),ROW($A$7:$A$3066)),""),ROWS($B$1:C1273)),COLUMNS($A$1:C1275))</f>
        <v>#NUM!</v>
      </c>
      <c r="M1279" t="e">
        <f t="array" ref="M1279">INDEX($A$7:$F$3066,SMALL(IF(COUNTIF($L$5,$H$7:$H$3066)*COUNTIF($L$5,$I$7:$I$3066),MATCH(ROW($A$7:$A$3066),ROW($A$7:$A$3066)),""),ROWS($B$1:D1273)),COLUMNS($A$1:D1275))</f>
        <v>#NUM!</v>
      </c>
      <c r="N1279" t="e">
        <f t="array" ref="N1279">INDEX($A$7:$F$3066,SMALL(IF(COUNTIF($L$5,$H$7:$H$3066)*COUNTIF($L$5,$I$7:$I$3066),MATCH(ROW($A$7:$A$3066),ROW($A$7:$A$3066)),""),ROWS($B$1:E1273)),COLUMNS($A$1:E1275))</f>
        <v>#NUM!</v>
      </c>
      <c r="O1279" t="e">
        <f t="array" ref="O1279">INDEX($A$7:$F$3066,SMALL(IF(COUNTIF($L$5,$H$7:$H$3066)*COUNTIF($L$5,$I$7:$I$3066),MATCH(ROW($A$7:$A$3066),ROW($A$7:$A$3066)),""),ROWS($B$1:F1273)),COLUMNS($A$1:F1275))</f>
        <v>#NUM!</v>
      </c>
    </row>
    <row r="1280" spans="1:15">
      <c r="A1280" s="1">
        <f>'ScienceDirect - Initial'!A1283</f>
        <v>0</v>
      </c>
      <c r="B1280" s="1">
        <f>'ScienceDirect - Initial'!B1283</f>
        <v>1997</v>
      </c>
      <c r="C1280" s="1" t="str">
        <f>'ScienceDirect - Initial'!C1283</f>
        <v>Farmer, Paul</v>
      </c>
      <c r="D1280" s="1" t="str">
        <f>'ScienceDirect - Initial'!D1283</f>
        <v>Social scientists and the new tuberculosis</v>
      </c>
      <c r="E1280" s="1" t="str">
        <f>'ScienceDirect - Initial'!E1283</f>
        <v>Social Science &amp; Medicine</v>
      </c>
      <c r="F1280" s="1">
        <f>'ScienceDirect - Initial'!F1283</f>
        <v>0</v>
      </c>
      <c r="H1280" s="1">
        <v>0</v>
      </c>
      <c r="I1280" s="1">
        <v>0</v>
      </c>
      <c r="J1280" t="b">
        <f t="shared" si="19"/>
        <v>1</v>
      </c>
      <c r="K1280" t="e">
        <f t="array" ref="K1280">INDEX($A$7:$F$3066,SMALL(IF(COUNTIF($L$5,$H$7:$H$3066)*COUNTIF($L$5,$I$7:$I$3066),MATCH(ROW($A$7:$A$3066),ROW($A$7:$A$3066)),""),ROWS($B$1:B1274)),COLUMNS($A$1:B1276))</f>
        <v>#NUM!</v>
      </c>
      <c r="L1280" t="e">
        <f t="array" ref="L1280">INDEX($A$7:$F$3066,SMALL(IF(COUNTIF($L$5,$H$7:$H$3066)*COUNTIF($L$5,$I$7:$I$3066),MATCH(ROW($A$7:$A$3066),ROW($A$7:$A$3066)),""),ROWS($B$1:C1274)),COLUMNS($A$1:C1276))</f>
        <v>#NUM!</v>
      </c>
      <c r="M1280" t="e">
        <f t="array" ref="M1280">INDEX($A$7:$F$3066,SMALL(IF(COUNTIF($L$5,$H$7:$H$3066)*COUNTIF($L$5,$I$7:$I$3066),MATCH(ROW($A$7:$A$3066),ROW($A$7:$A$3066)),""),ROWS($B$1:D1274)),COLUMNS($A$1:D1276))</f>
        <v>#NUM!</v>
      </c>
      <c r="N1280" t="e">
        <f t="array" ref="N1280">INDEX($A$7:$F$3066,SMALL(IF(COUNTIF($L$5,$H$7:$H$3066)*COUNTIF($L$5,$I$7:$I$3066),MATCH(ROW($A$7:$A$3066),ROW($A$7:$A$3066)),""),ROWS($B$1:E1274)),COLUMNS($A$1:E1276))</f>
        <v>#NUM!</v>
      </c>
      <c r="O1280" t="e">
        <f t="array" ref="O1280">INDEX($A$7:$F$3066,SMALL(IF(COUNTIF($L$5,$H$7:$H$3066)*COUNTIF($L$5,$I$7:$I$3066),MATCH(ROW($A$7:$A$3066),ROW($A$7:$A$3066)),""),ROWS($B$1:F1274)),COLUMNS($A$1:F1276))</f>
        <v>#NUM!</v>
      </c>
    </row>
    <row r="1281" spans="1:15">
      <c r="A1281" s="1">
        <f>'ScienceDirect - Initial'!A1284</f>
        <v>0</v>
      </c>
      <c r="B1281" s="1">
        <f>'ScienceDirect - Initial'!B1284</f>
        <v>2020</v>
      </c>
      <c r="C1281" s="1" t="str">
        <f>'ScienceDirect - Initial'!C1284</f>
        <v>Wicker, Leanne Vivian; Cabana, Francis; Chin, Jason Shih-Chien; Jimerson, Jessica; Lo, Flora Hsuan-Yi; Lourens, Karin; Mohapatra, Rajesh Kumar; Roberts, Amy; Wu, Shibao</v>
      </c>
      <c r="D1281" s="1" t="str">
        <f>'ScienceDirect - Initial'!D1284</f>
        <v>Chapter 28 - Captive husbandry of pangolins: lessons and challenges</v>
      </c>
      <c r="E1281" s="1" t="str">
        <f>'ScienceDirect - Initial'!E1284</f>
        <v>Pangolins</v>
      </c>
      <c r="F1281" s="1" t="str">
        <f>'ScienceDirect - Initial'!F1284</f>
        <v>978-0-12-815507-3</v>
      </c>
      <c r="H1281" s="1">
        <v>0</v>
      </c>
      <c r="I1281" s="1">
        <v>0</v>
      </c>
      <c r="J1281" t="b">
        <f t="shared" si="19"/>
        <v>1</v>
      </c>
      <c r="K1281" t="e">
        <f t="array" ref="K1281">INDEX($A$7:$F$3066,SMALL(IF(COUNTIF($L$5,$H$7:$H$3066)*COUNTIF($L$5,$I$7:$I$3066),MATCH(ROW($A$7:$A$3066),ROW($A$7:$A$3066)),""),ROWS($B$1:B1275)),COLUMNS($A$1:B1277))</f>
        <v>#NUM!</v>
      </c>
      <c r="L1281" t="e">
        <f t="array" ref="L1281">INDEX($A$7:$F$3066,SMALL(IF(COUNTIF($L$5,$H$7:$H$3066)*COUNTIF($L$5,$I$7:$I$3066),MATCH(ROW($A$7:$A$3066),ROW($A$7:$A$3066)),""),ROWS($B$1:C1275)),COLUMNS($A$1:C1277))</f>
        <v>#NUM!</v>
      </c>
      <c r="M1281" t="e">
        <f t="array" ref="M1281">INDEX($A$7:$F$3066,SMALL(IF(COUNTIF($L$5,$H$7:$H$3066)*COUNTIF($L$5,$I$7:$I$3066),MATCH(ROW($A$7:$A$3066),ROW($A$7:$A$3066)),""),ROWS($B$1:D1275)),COLUMNS($A$1:D1277))</f>
        <v>#NUM!</v>
      </c>
      <c r="N1281" t="e">
        <f t="array" ref="N1281">INDEX($A$7:$F$3066,SMALL(IF(COUNTIF($L$5,$H$7:$H$3066)*COUNTIF($L$5,$I$7:$I$3066),MATCH(ROW($A$7:$A$3066),ROW($A$7:$A$3066)),""),ROWS($B$1:E1275)),COLUMNS($A$1:E1277))</f>
        <v>#NUM!</v>
      </c>
      <c r="O1281" t="e">
        <f t="array" ref="O1281">INDEX($A$7:$F$3066,SMALL(IF(COUNTIF($L$5,$H$7:$H$3066)*COUNTIF($L$5,$I$7:$I$3066),MATCH(ROW($A$7:$A$3066),ROW($A$7:$A$3066)),""),ROWS($B$1:F1275)),COLUMNS($A$1:F1277))</f>
        <v>#NUM!</v>
      </c>
    </row>
    <row r="1282" spans="1:15">
      <c r="A1282" s="1">
        <f>'ScienceDirect - Initial'!A1285</f>
        <v>0</v>
      </c>
      <c r="B1282" s="1">
        <f>'ScienceDirect - Initial'!B1285</f>
        <v>2018</v>
      </c>
      <c r="C1282" s="1" t="str">
        <f>'ScienceDirect - Initial'!C1285</f>
        <v>McLachlan, Anton; Defeo, Omar</v>
      </c>
      <c r="D1282" s="1" t="str">
        <f>'ScienceDirect - Initial'!D1285</f>
        <v>Chapter 7 - Benthic Macrofauna Communities</v>
      </c>
      <c r="E1282" s="1" t="str">
        <f>'ScienceDirect - Initial'!E1285</f>
        <v>The Ecology of Sandy Shores (Third Edition)</v>
      </c>
      <c r="F1282" s="1" t="str">
        <f>'ScienceDirect - Initial'!F1285</f>
        <v>978-0-12-809467-9</v>
      </c>
      <c r="H1282" s="1">
        <v>0</v>
      </c>
      <c r="I1282" s="1">
        <v>0</v>
      </c>
      <c r="J1282" t="b">
        <f t="shared" si="19"/>
        <v>1</v>
      </c>
      <c r="K1282" t="e">
        <f t="array" ref="K1282">INDEX($A$7:$F$3066,SMALL(IF(COUNTIF($L$5,$H$7:$H$3066)*COUNTIF($L$5,$I$7:$I$3066),MATCH(ROW($A$7:$A$3066),ROW($A$7:$A$3066)),""),ROWS($B$1:B1276)),COLUMNS($A$1:B1278))</f>
        <v>#NUM!</v>
      </c>
      <c r="L1282" t="e">
        <f t="array" ref="L1282">INDEX($A$7:$F$3066,SMALL(IF(COUNTIF($L$5,$H$7:$H$3066)*COUNTIF($L$5,$I$7:$I$3066),MATCH(ROW($A$7:$A$3066),ROW($A$7:$A$3066)),""),ROWS($B$1:C1276)),COLUMNS($A$1:C1278))</f>
        <v>#NUM!</v>
      </c>
      <c r="M1282" t="e">
        <f t="array" ref="M1282">INDEX($A$7:$F$3066,SMALL(IF(COUNTIF($L$5,$H$7:$H$3066)*COUNTIF($L$5,$I$7:$I$3066),MATCH(ROW($A$7:$A$3066),ROW($A$7:$A$3066)),""),ROWS($B$1:D1276)),COLUMNS($A$1:D1278))</f>
        <v>#NUM!</v>
      </c>
      <c r="N1282" t="e">
        <f t="array" ref="N1282">INDEX($A$7:$F$3066,SMALL(IF(COUNTIF($L$5,$H$7:$H$3066)*COUNTIF($L$5,$I$7:$I$3066),MATCH(ROW($A$7:$A$3066),ROW($A$7:$A$3066)),""),ROWS($B$1:E1276)),COLUMNS($A$1:E1278))</f>
        <v>#NUM!</v>
      </c>
      <c r="O1282" t="e">
        <f t="array" ref="O1282">INDEX($A$7:$F$3066,SMALL(IF(COUNTIF($L$5,$H$7:$H$3066)*COUNTIF($L$5,$I$7:$I$3066),MATCH(ROW($A$7:$A$3066),ROW($A$7:$A$3066)),""),ROWS($B$1:F1276)),COLUMNS($A$1:F1278))</f>
        <v>#NUM!</v>
      </c>
    </row>
    <row r="1283" spans="1:15">
      <c r="A1283" s="1">
        <f>'ScienceDirect - Initial'!A1286</f>
        <v>0</v>
      </c>
      <c r="B1283" s="1">
        <f>'ScienceDirect - Initial'!B1286</f>
        <v>2010</v>
      </c>
      <c r="C1283" s="1" t="str">
        <f>'ScienceDirect - Initial'!C1286</f>
        <v>Braem, Maya Diane; Mills, Daniel Simon</v>
      </c>
      <c r="D1283" s="1" t="str">
        <f>'ScienceDirect - Initial'!D1286</f>
        <v>Factors affecting response of dogs to obedience instruction: A field and experimental study</v>
      </c>
      <c r="E1283" s="1" t="str">
        <f>'ScienceDirect - Initial'!E1286</f>
        <v>Applied Animal Behaviour Science</v>
      </c>
      <c r="F1283" s="1">
        <f>'ScienceDirect - Initial'!F1286</f>
        <v>0</v>
      </c>
      <c r="H1283" s="1">
        <v>0</v>
      </c>
      <c r="I1283" s="1">
        <v>0</v>
      </c>
      <c r="J1283" t="b">
        <f t="shared" si="19"/>
        <v>1</v>
      </c>
      <c r="K1283" t="e">
        <f t="array" ref="K1283">INDEX($A$7:$F$3066,SMALL(IF(COUNTIF($L$5,$H$7:$H$3066)*COUNTIF($L$5,$I$7:$I$3066),MATCH(ROW($A$7:$A$3066),ROW($A$7:$A$3066)),""),ROWS($B$1:B1277)),COLUMNS($A$1:B1279))</f>
        <v>#NUM!</v>
      </c>
      <c r="L1283" t="e">
        <f t="array" ref="L1283">INDEX($A$7:$F$3066,SMALL(IF(COUNTIF($L$5,$H$7:$H$3066)*COUNTIF($L$5,$I$7:$I$3066),MATCH(ROW($A$7:$A$3066),ROW($A$7:$A$3066)),""),ROWS($B$1:C1277)),COLUMNS($A$1:C1279))</f>
        <v>#NUM!</v>
      </c>
      <c r="M1283" t="e">
        <f t="array" ref="M1283">INDEX($A$7:$F$3066,SMALL(IF(COUNTIF($L$5,$H$7:$H$3066)*COUNTIF($L$5,$I$7:$I$3066),MATCH(ROW($A$7:$A$3066),ROW($A$7:$A$3066)),""),ROWS($B$1:D1277)),COLUMNS($A$1:D1279))</f>
        <v>#NUM!</v>
      </c>
      <c r="N1283" t="e">
        <f t="array" ref="N1283">INDEX($A$7:$F$3066,SMALL(IF(COUNTIF($L$5,$H$7:$H$3066)*COUNTIF($L$5,$I$7:$I$3066),MATCH(ROW($A$7:$A$3066),ROW($A$7:$A$3066)),""),ROWS($B$1:E1277)),COLUMNS($A$1:E1279))</f>
        <v>#NUM!</v>
      </c>
      <c r="O1283" t="e">
        <f t="array" ref="O1283">INDEX($A$7:$F$3066,SMALL(IF(COUNTIF($L$5,$H$7:$H$3066)*COUNTIF($L$5,$I$7:$I$3066),MATCH(ROW($A$7:$A$3066),ROW($A$7:$A$3066)),""),ROWS($B$1:F1277)),COLUMNS($A$1:F1279))</f>
        <v>#NUM!</v>
      </c>
    </row>
    <row r="1284" spans="1:15">
      <c r="A1284" s="1">
        <f>'ScienceDirect - Initial'!A1287</f>
        <v>0</v>
      </c>
      <c r="B1284" s="1">
        <f>'ScienceDirect - Initial'!B1287</f>
        <v>1995</v>
      </c>
      <c r="C1284" s="1" t="str">
        <f>'ScienceDirect - Initial'!C1287</f>
        <v>Ghika-Schmid, F.; Assal, G.; De Tribolet, N.; Regli, F.</v>
      </c>
      <c r="D1284" s="1" t="str">
        <f>'ScienceDirect - Initial'!D1287</f>
        <v>Klüver-Bucy syndrome after left anterior temporal resection</v>
      </c>
      <c r="E1284" s="1" t="str">
        <f>'ScienceDirect - Initial'!E1287</f>
        <v>Neuropsychologia</v>
      </c>
      <c r="F1284" s="1">
        <f>'ScienceDirect - Initial'!F1287</f>
        <v>0</v>
      </c>
      <c r="H1284" s="1">
        <v>0</v>
      </c>
      <c r="I1284" s="1">
        <v>0</v>
      </c>
      <c r="J1284" t="b">
        <f t="shared" si="19"/>
        <v>1</v>
      </c>
      <c r="K1284" t="e">
        <f t="array" ref="K1284">INDEX($A$7:$F$3066,SMALL(IF(COUNTIF($L$5,$H$7:$H$3066)*COUNTIF($L$5,$I$7:$I$3066),MATCH(ROW($A$7:$A$3066),ROW($A$7:$A$3066)),""),ROWS($B$1:B1278)),COLUMNS($A$1:B1280))</f>
        <v>#NUM!</v>
      </c>
      <c r="L1284" t="e">
        <f t="array" ref="L1284">INDEX($A$7:$F$3066,SMALL(IF(COUNTIF($L$5,$H$7:$H$3066)*COUNTIF($L$5,$I$7:$I$3066),MATCH(ROW($A$7:$A$3066),ROW($A$7:$A$3066)),""),ROWS($B$1:C1278)),COLUMNS($A$1:C1280))</f>
        <v>#NUM!</v>
      </c>
      <c r="M1284" t="e">
        <f t="array" ref="M1284">INDEX($A$7:$F$3066,SMALL(IF(COUNTIF($L$5,$H$7:$H$3066)*COUNTIF($L$5,$I$7:$I$3066),MATCH(ROW($A$7:$A$3066),ROW($A$7:$A$3066)),""),ROWS($B$1:D1278)),COLUMNS($A$1:D1280))</f>
        <v>#NUM!</v>
      </c>
      <c r="N1284" t="e">
        <f t="array" ref="N1284">INDEX($A$7:$F$3066,SMALL(IF(COUNTIF($L$5,$H$7:$H$3066)*COUNTIF($L$5,$I$7:$I$3066),MATCH(ROW($A$7:$A$3066),ROW($A$7:$A$3066)),""),ROWS($B$1:E1278)),COLUMNS($A$1:E1280))</f>
        <v>#NUM!</v>
      </c>
      <c r="O1284" t="e">
        <f t="array" ref="O1284">INDEX($A$7:$F$3066,SMALL(IF(COUNTIF($L$5,$H$7:$H$3066)*COUNTIF($L$5,$I$7:$I$3066),MATCH(ROW($A$7:$A$3066),ROW($A$7:$A$3066)),""),ROWS($B$1:F1278)),COLUMNS($A$1:F1280))</f>
        <v>#NUM!</v>
      </c>
    </row>
    <row r="1285" spans="1:15">
      <c r="A1285" s="1">
        <f>'ScienceDirect - Initial'!A1288</f>
        <v>0</v>
      </c>
      <c r="B1285" s="1">
        <f>'ScienceDirect - Initial'!B1288</f>
        <v>1982</v>
      </c>
      <c r="C1285" s="1" t="str">
        <f>'ScienceDirect - Initial'!C1288</f>
        <v>Ranil Senanayake, F.; Moyle, Peter B.</v>
      </c>
      <c r="D1285" s="1" t="str">
        <f>'ScienceDirect - Initial'!D1288</f>
        <v>Conservation of freshwater fishes of Sri Lanka</v>
      </c>
      <c r="E1285" s="1" t="str">
        <f>'ScienceDirect - Initial'!E1288</f>
        <v>Biological Conservation</v>
      </c>
      <c r="F1285" s="1">
        <f>'ScienceDirect - Initial'!F1288</f>
        <v>0</v>
      </c>
      <c r="H1285" s="1">
        <v>0</v>
      </c>
      <c r="I1285" s="1">
        <v>0</v>
      </c>
      <c r="J1285" t="b">
        <f t="shared" si="19"/>
        <v>1</v>
      </c>
      <c r="K1285" t="e">
        <f t="array" ref="K1285">INDEX($A$7:$F$3066,SMALL(IF(COUNTIF($L$5,$H$7:$H$3066)*COUNTIF($L$5,$I$7:$I$3066),MATCH(ROW($A$7:$A$3066),ROW($A$7:$A$3066)),""),ROWS($B$1:B1279)),COLUMNS($A$1:B1281))</f>
        <v>#NUM!</v>
      </c>
      <c r="L1285" t="e">
        <f t="array" ref="L1285">INDEX($A$7:$F$3066,SMALL(IF(COUNTIF($L$5,$H$7:$H$3066)*COUNTIF($L$5,$I$7:$I$3066),MATCH(ROW($A$7:$A$3066),ROW($A$7:$A$3066)),""),ROWS($B$1:C1279)),COLUMNS($A$1:C1281))</f>
        <v>#NUM!</v>
      </c>
      <c r="M1285" t="e">
        <f t="array" ref="M1285">INDEX($A$7:$F$3066,SMALL(IF(COUNTIF($L$5,$H$7:$H$3066)*COUNTIF($L$5,$I$7:$I$3066),MATCH(ROW($A$7:$A$3066),ROW($A$7:$A$3066)),""),ROWS($B$1:D1279)),COLUMNS($A$1:D1281))</f>
        <v>#NUM!</v>
      </c>
      <c r="N1285" t="e">
        <f t="array" ref="N1285">INDEX($A$7:$F$3066,SMALL(IF(COUNTIF($L$5,$H$7:$H$3066)*COUNTIF($L$5,$I$7:$I$3066),MATCH(ROW($A$7:$A$3066),ROW($A$7:$A$3066)),""),ROWS($B$1:E1279)),COLUMNS($A$1:E1281))</f>
        <v>#NUM!</v>
      </c>
      <c r="O1285" t="e">
        <f t="array" ref="O1285">INDEX($A$7:$F$3066,SMALL(IF(COUNTIF($L$5,$H$7:$H$3066)*COUNTIF($L$5,$I$7:$I$3066),MATCH(ROW($A$7:$A$3066),ROW($A$7:$A$3066)),""),ROWS($B$1:F1279)),COLUMNS($A$1:F1281))</f>
        <v>#NUM!</v>
      </c>
    </row>
    <row r="1286" spans="1:15">
      <c r="A1286" s="1">
        <f>'ScienceDirect - Initial'!A1289</f>
        <v>0</v>
      </c>
      <c r="B1286" s="1">
        <f>'ScienceDirect - Initial'!B1289</f>
        <v>2017</v>
      </c>
      <c r="C1286" s="1" t="str">
        <f>'ScienceDirect - Initial'!C1289</f>
        <v>Clamp, John C.; Lynn, Denis H.</v>
      </c>
      <c r="D1286" s="1" t="str">
        <f>'ScienceDirect - Initial'!D1289</f>
        <v>Investigating the biodiversity of ciliates in the ‘Age of Integration’</v>
      </c>
      <c r="E1286" s="1" t="str">
        <f>'ScienceDirect - Initial'!E1289</f>
        <v>Integrating the three dimensions of ciliate diversity: function, taxonomy, and genetics</v>
      </c>
      <c r="F1286" s="1">
        <f>'ScienceDirect - Initial'!F1289</f>
        <v>0</v>
      </c>
      <c r="H1286" s="1">
        <v>0</v>
      </c>
      <c r="I1286" s="1">
        <v>0</v>
      </c>
      <c r="J1286" t="b">
        <f t="shared" si="19"/>
        <v>1</v>
      </c>
      <c r="K1286" t="e">
        <f t="array" ref="K1286">INDEX($A$7:$F$3066,SMALL(IF(COUNTIF($L$5,$H$7:$H$3066)*COUNTIF($L$5,$I$7:$I$3066),MATCH(ROW($A$7:$A$3066),ROW($A$7:$A$3066)),""),ROWS($B$1:B1280)),COLUMNS($A$1:B1282))</f>
        <v>#NUM!</v>
      </c>
      <c r="L1286" t="e">
        <f t="array" ref="L1286">INDEX($A$7:$F$3066,SMALL(IF(COUNTIF($L$5,$H$7:$H$3066)*COUNTIF($L$5,$I$7:$I$3066),MATCH(ROW($A$7:$A$3066),ROW($A$7:$A$3066)),""),ROWS($B$1:C1280)),COLUMNS($A$1:C1282))</f>
        <v>#NUM!</v>
      </c>
      <c r="M1286" t="e">
        <f t="array" ref="M1286">INDEX($A$7:$F$3066,SMALL(IF(COUNTIF($L$5,$H$7:$H$3066)*COUNTIF($L$5,$I$7:$I$3066),MATCH(ROW($A$7:$A$3066),ROW($A$7:$A$3066)),""),ROWS($B$1:D1280)),COLUMNS($A$1:D1282))</f>
        <v>#NUM!</v>
      </c>
      <c r="N1286" t="e">
        <f t="array" ref="N1286">INDEX($A$7:$F$3066,SMALL(IF(COUNTIF($L$5,$H$7:$H$3066)*COUNTIF($L$5,$I$7:$I$3066),MATCH(ROW($A$7:$A$3066),ROW($A$7:$A$3066)),""),ROWS($B$1:E1280)),COLUMNS($A$1:E1282))</f>
        <v>#NUM!</v>
      </c>
      <c r="O1286" t="e">
        <f t="array" ref="O1286">INDEX($A$7:$F$3066,SMALL(IF(COUNTIF($L$5,$H$7:$H$3066)*COUNTIF($L$5,$I$7:$I$3066),MATCH(ROW($A$7:$A$3066),ROW($A$7:$A$3066)),""),ROWS($B$1:F1280)),COLUMNS($A$1:F1282))</f>
        <v>#NUM!</v>
      </c>
    </row>
    <row r="1287" spans="1:15">
      <c r="A1287" s="1">
        <f>'ScienceDirect - Initial'!A1290</f>
        <v>0</v>
      </c>
      <c r="B1287" s="1">
        <f>'ScienceDirect - Initial'!B1290</f>
        <v>2012</v>
      </c>
      <c r="C1287" s="1" t="str">
        <f>'ScienceDirect - Initial'!C1290</f>
        <v>Henderson, Claire; Ginn, Stephen</v>
      </c>
      <c r="D1287" s="1" t="str">
        <f>'ScienceDirect - Initial'!D1290</f>
        <v>7 - Social psychiatry and sociology</v>
      </c>
      <c r="E1287" s="1" t="str">
        <f>'ScienceDirect - Initial'!E1290</f>
        <v>Core Psychiatry (Third Edition)</v>
      </c>
      <c r="F1287" s="1" t="str">
        <f>'ScienceDirect - Initial'!F1290</f>
        <v>978-0-7020-3397-1</v>
      </c>
      <c r="H1287" s="1">
        <v>0</v>
      </c>
      <c r="I1287" s="1">
        <v>0</v>
      </c>
      <c r="J1287" t="b">
        <f t="shared" si="19"/>
        <v>1</v>
      </c>
      <c r="K1287" t="e">
        <f t="array" ref="K1287">INDEX($A$7:$F$3066,SMALL(IF(COUNTIF($L$5,$H$7:$H$3066)*COUNTIF($L$5,$I$7:$I$3066),MATCH(ROW($A$7:$A$3066),ROW($A$7:$A$3066)),""),ROWS($B$1:B1281)),COLUMNS($A$1:B1283))</f>
        <v>#NUM!</v>
      </c>
      <c r="L1287" t="e">
        <f t="array" ref="L1287">INDEX($A$7:$F$3066,SMALL(IF(COUNTIF($L$5,$H$7:$H$3066)*COUNTIF($L$5,$I$7:$I$3066),MATCH(ROW($A$7:$A$3066),ROW($A$7:$A$3066)),""),ROWS($B$1:C1281)),COLUMNS($A$1:C1283))</f>
        <v>#NUM!</v>
      </c>
      <c r="M1287" t="e">
        <f t="array" ref="M1287">INDEX($A$7:$F$3066,SMALL(IF(COUNTIF($L$5,$H$7:$H$3066)*COUNTIF($L$5,$I$7:$I$3066),MATCH(ROW($A$7:$A$3066),ROW($A$7:$A$3066)),""),ROWS($B$1:D1281)),COLUMNS($A$1:D1283))</f>
        <v>#NUM!</v>
      </c>
      <c r="N1287" t="e">
        <f t="array" ref="N1287">INDEX($A$7:$F$3066,SMALL(IF(COUNTIF($L$5,$H$7:$H$3066)*COUNTIF($L$5,$I$7:$I$3066),MATCH(ROW($A$7:$A$3066),ROW($A$7:$A$3066)),""),ROWS($B$1:E1281)),COLUMNS($A$1:E1283))</f>
        <v>#NUM!</v>
      </c>
      <c r="O1287" t="e">
        <f t="array" ref="O1287">INDEX($A$7:$F$3066,SMALL(IF(COUNTIF($L$5,$H$7:$H$3066)*COUNTIF($L$5,$I$7:$I$3066),MATCH(ROW($A$7:$A$3066),ROW($A$7:$A$3066)),""),ROWS($B$1:F1281)),COLUMNS($A$1:F1283))</f>
        <v>#NUM!</v>
      </c>
    </row>
    <row r="1288" spans="1:15">
      <c r="A1288" s="1">
        <f>'ScienceDirect - Initial'!A1291</f>
        <v>0</v>
      </c>
      <c r="B1288" s="1">
        <f>'ScienceDirect - Initial'!B1291</f>
        <v>1994</v>
      </c>
      <c r="C1288" s="1" t="str">
        <f>'ScienceDirect - Initial'!C1291</f>
        <v>Wylie-Rosett, Judith; Swencionis, Charles; Peters, Michael H; Dornelas, Ellen A; Edlen-Nezin, Lynn; Kelly, Linda D; Wassertheil-Smoller, Sylvia</v>
      </c>
      <c r="D1288" s="1" t="str">
        <f>'ScienceDirect - Initial'!D1291</f>
        <v>A weight reduction intervention that optimizes use of practitioner's time, lowers glucose level, and raises HDL cholesterol level in older adults</v>
      </c>
      <c r="E1288" s="1" t="str">
        <f>'ScienceDirect - Initial'!E1291</f>
        <v>Journal of the American Dietetic Association</v>
      </c>
      <c r="F1288" s="1">
        <f>'ScienceDirect - Initial'!F1291</f>
        <v>0</v>
      </c>
      <c r="H1288" s="1">
        <v>0</v>
      </c>
      <c r="I1288" s="1">
        <v>0</v>
      </c>
      <c r="J1288" t="b">
        <f t="shared" ref="J1288:J1351" si="20">IF(ISBLANK(I1288),FALSE,IF(EXACT(H1288, I1288),TRUE,FALSE))</f>
        <v>1</v>
      </c>
      <c r="K1288" t="e">
        <f t="array" ref="K1288">INDEX($A$7:$F$3066,SMALL(IF(COUNTIF($L$5,$H$7:$H$3066)*COUNTIF($L$5,$I$7:$I$3066),MATCH(ROW($A$7:$A$3066),ROW($A$7:$A$3066)),""),ROWS($B$1:B1282)),COLUMNS($A$1:B1284))</f>
        <v>#NUM!</v>
      </c>
      <c r="L1288" t="e">
        <f t="array" ref="L1288">INDEX($A$7:$F$3066,SMALL(IF(COUNTIF($L$5,$H$7:$H$3066)*COUNTIF($L$5,$I$7:$I$3066),MATCH(ROW($A$7:$A$3066),ROW($A$7:$A$3066)),""),ROWS($B$1:C1282)),COLUMNS($A$1:C1284))</f>
        <v>#NUM!</v>
      </c>
      <c r="M1288" t="e">
        <f t="array" ref="M1288">INDEX($A$7:$F$3066,SMALL(IF(COUNTIF($L$5,$H$7:$H$3066)*COUNTIF($L$5,$I$7:$I$3066),MATCH(ROW($A$7:$A$3066),ROW($A$7:$A$3066)),""),ROWS($B$1:D1282)),COLUMNS($A$1:D1284))</f>
        <v>#NUM!</v>
      </c>
      <c r="N1288" t="e">
        <f t="array" ref="N1288">INDEX($A$7:$F$3066,SMALL(IF(COUNTIF($L$5,$H$7:$H$3066)*COUNTIF($L$5,$I$7:$I$3066),MATCH(ROW($A$7:$A$3066),ROW($A$7:$A$3066)),""),ROWS($B$1:E1282)),COLUMNS($A$1:E1284))</f>
        <v>#NUM!</v>
      </c>
      <c r="O1288" t="e">
        <f t="array" ref="O1288">INDEX($A$7:$F$3066,SMALL(IF(COUNTIF($L$5,$H$7:$H$3066)*COUNTIF($L$5,$I$7:$I$3066),MATCH(ROW($A$7:$A$3066),ROW($A$7:$A$3066)),""),ROWS($B$1:F1282)),COLUMNS($A$1:F1284))</f>
        <v>#NUM!</v>
      </c>
    </row>
    <row r="1289" spans="1:15">
      <c r="A1289" s="1">
        <f>'ScienceDirect - Initial'!A1292</f>
        <v>0</v>
      </c>
      <c r="B1289" s="1">
        <f>'ScienceDirect - Initial'!B1292</f>
        <v>2015</v>
      </c>
      <c r="C1289" s="1" t="str">
        <f>'ScienceDirect - Initial'!C1292</f>
        <v>Borrelli, Jonathan J.; Allesina, Stefano; Amarasekare, Priyanga; Arditi, Roger; Chase, Ivan; Damuth, John; Holt, Robert D.; Logofet, Dmitrii O.; Novak, Mark; Rohr, Rudolf P.; Rossberg, Axel G.; Spencer, Matthew; Tran, J. Khai; Ginzburg, Lev R.</v>
      </c>
      <c r="D1289" s="1" t="str">
        <f>'ScienceDirect - Initial'!D1292</f>
        <v>Selection on stability across ecological scales</v>
      </c>
      <c r="E1289" s="1" t="str">
        <f>'ScienceDirect - Initial'!E1292</f>
        <v>Trends in Ecology &amp; Evolution</v>
      </c>
      <c r="F1289" s="1">
        <f>'ScienceDirect - Initial'!F1292</f>
        <v>0</v>
      </c>
      <c r="H1289" s="1">
        <v>0</v>
      </c>
      <c r="I1289" s="1">
        <v>0</v>
      </c>
      <c r="J1289" t="b">
        <f t="shared" si="20"/>
        <v>1</v>
      </c>
      <c r="K1289" t="e">
        <f t="array" ref="K1289">INDEX($A$7:$F$3066,SMALL(IF(COUNTIF($L$5,$H$7:$H$3066)*COUNTIF($L$5,$I$7:$I$3066),MATCH(ROW($A$7:$A$3066),ROW($A$7:$A$3066)),""),ROWS($B$1:B1283)),COLUMNS($A$1:B1285))</f>
        <v>#NUM!</v>
      </c>
      <c r="L1289" t="e">
        <f t="array" ref="L1289">INDEX($A$7:$F$3066,SMALL(IF(COUNTIF($L$5,$H$7:$H$3066)*COUNTIF($L$5,$I$7:$I$3066),MATCH(ROW($A$7:$A$3066),ROW($A$7:$A$3066)),""),ROWS($B$1:C1283)),COLUMNS($A$1:C1285))</f>
        <v>#NUM!</v>
      </c>
      <c r="M1289" t="e">
        <f t="array" ref="M1289">INDEX($A$7:$F$3066,SMALL(IF(COUNTIF($L$5,$H$7:$H$3066)*COUNTIF($L$5,$I$7:$I$3066),MATCH(ROW($A$7:$A$3066),ROW($A$7:$A$3066)),""),ROWS($B$1:D1283)),COLUMNS($A$1:D1285))</f>
        <v>#NUM!</v>
      </c>
      <c r="N1289" t="e">
        <f t="array" ref="N1289">INDEX($A$7:$F$3066,SMALL(IF(COUNTIF($L$5,$H$7:$H$3066)*COUNTIF($L$5,$I$7:$I$3066),MATCH(ROW($A$7:$A$3066),ROW($A$7:$A$3066)),""),ROWS($B$1:E1283)),COLUMNS($A$1:E1285))</f>
        <v>#NUM!</v>
      </c>
      <c r="O1289" t="e">
        <f t="array" ref="O1289">INDEX($A$7:$F$3066,SMALL(IF(COUNTIF($L$5,$H$7:$H$3066)*COUNTIF($L$5,$I$7:$I$3066),MATCH(ROW($A$7:$A$3066),ROW($A$7:$A$3066)),""),ROWS($B$1:F1283)),COLUMNS($A$1:F1285))</f>
        <v>#NUM!</v>
      </c>
    </row>
    <row r="1290" spans="1:15">
      <c r="A1290" s="1">
        <f>'ScienceDirect - Initial'!A1293</f>
        <v>0</v>
      </c>
      <c r="B1290" s="1">
        <f>'ScienceDirect - Initial'!B1293</f>
        <v>2005</v>
      </c>
      <c r="C1290" s="1" t="str">
        <f>'ScienceDirect - Initial'!C1293</f>
        <v>Seymour, Adrian; Varnham, Karen; Roy, Sugoto; Harris, Stephen; Bhageerutty, Lucy; Church, Stuart; Harris, Alex; Jennings, Nancy V.; Jones, Carl; Khadun, Ashok; Mauremootoo, John; Newman, Tabetha; Tatayah, Vikash; Webbon, Charlotte; Wilson, Gavin</v>
      </c>
      <c r="D1290" s="1" t="str">
        <f>'ScienceDirect - Initial'!D1293</f>
        <v>Mechanisms underlying the failure of an attempt to eradicate the invasive Asian musk shrew Suncus murinus from an island nature reserve</v>
      </c>
      <c r="E1290" s="1" t="str">
        <f>'ScienceDirect - Initial'!E1293</f>
        <v>Biological Conservation</v>
      </c>
      <c r="F1290" s="1">
        <f>'ScienceDirect - Initial'!F1293</f>
        <v>0</v>
      </c>
      <c r="H1290" s="1">
        <v>0</v>
      </c>
      <c r="I1290" s="1">
        <v>0</v>
      </c>
      <c r="J1290" t="b">
        <f t="shared" si="20"/>
        <v>1</v>
      </c>
      <c r="K1290" t="e">
        <f t="array" ref="K1290">INDEX($A$7:$F$3066,SMALL(IF(COUNTIF($L$5,$H$7:$H$3066)*COUNTIF($L$5,$I$7:$I$3066),MATCH(ROW($A$7:$A$3066),ROW($A$7:$A$3066)),""),ROWS($B$1:B1284)),COLUMNS($A$1:B1286))</f>
        <v>#NUM!</v>
      </c>
      <c r="L1290" t="e">
        <f t="array" ref="L1290">INDEX($A$7:$F$3066,SMALL(IF(COUNTIF($L$5,$H$7:$H$3066)*COUNTIF($L$5,$I$7:$I$3066),MATCH(ROW($A$7:$A$3066),ROW($A$7:$A$3066)),""),ROWS($B$1:C1284)),COLUMNS($A$1:C1286))</f>
        <v>#NUM!</v>
      </c>
      <c r="M1290" t="e">
        <f t="array" ref="M1290">INDEX($A$7:$F$3066,SMALL(IF(COUNTIF($L$5,$H$7:$H$3066)*COUNTIF($L$5,$I$7:$I$3066),MATCH(ROW($A$7:$A$3066),ROW($A$7:$A$3066)),""),ROWS($B$1:D1284)),COLUMNS($A$1:D1286))</f>
        <v>#NUM!</v>
      </c>
      <c r="N1290" t="e">
        <f t="array" ref="N1290">INDEX($A$7:$F$3066,SMALL(IF(COUNTIF($L$5,$H$7:$H$3066)*COUNTIF($L$5,$I$7:$I$3066),MATCH(ROW($A$7:$A$3066),ROW($A$7:$A$3066)),""),ROWS($B$1:E1284)),COLUMNS($A$1:E1286))</f>
        <v>#NUM!</v>
      </c>
      <c r="O1290" t="e">
        <f t="array" ref="O1290">INDEX($A$7:$F$3066,SMALL(IF(COUNTIF($L$5,$H$7:$H$3066)*COUNTIF($L$5,$I$7:$I$3066),MATCH(ROW($A$7:$A$3066),ROW($A$7:$A$3066)),""),ROWS($B$1:F1284)),COLUMNS($A$1:F1286))</f>
        <v>#NUM!</v>
      </c>
    </row>
    <row r="1291" spans="1:15">
      <c r="A1291" s="1">
        <f>'ScienceDirect - Initial'!A1294</f>
        <v>0</v>
      </c>
      <c r="B1291" s="1">
        <f>'ScienceDirect - Initial'!B1294</f>
        <v>2018</v>
      </c>
      <c r="C1291" s="1" t="str">
        <f>'ScienceDirect - Initial'!C1294</f>
        <v>Redmore, L.; Stronza, A.; Songhurst, A.; McCulloch, G.</v>
      </c>
      <c r="D1291" s="1" t="str">
        <f>'ScienceDirect - Initial'!D1294</f>
        <v>Which Way Forward? Past and New Perspectives on Community-Based Conservation in the Anthropocene</v>
      </c>
      <c r="E1291" s="1" t="str">
        <f>'ScienceDirect - Initial'!E1294</f>
        <v>Encyclopedia of the Anthropocene</v>
      </c>
      <c r="F1291" s="1" t="str">
        <f>'ScienceDirect - Initial'!F1294</f>
        <v>978-0-12-813576-1</v>
      </c>
      <c r="H1291" s="1">
        <v>0</v>
      </c>
      <c r="I1291" s="1">
        <v>0</v>
      </c>
      <c r="J1291" t="b">
        <f t="shared" si="20"/>
        <v>1</v>
      </c>
      <c r="K1291" t="e">
        <f t="array" ref="K1291">INDEX($A$7:$F$3066,SMALL(IF(COUNTIF($L$5,$H$7:$H$3066)*COUNTIF($L$5,$I$7:$I$3066),MATCH(ROW($A$7:$A$3066),ROW($A$7:$A$3066)),""),ROWS($B$1:B1285)),COLUMNS($A$1:B1287))</f>
        <v>#NUM!</v>
      </c>
      <c r="L1291" t="e">
        <f t="array" ref="L1291">INDEX($A$7:$F$3066,SMALL(IF(COUNTIF($L$5,$H$7:$H$3066)*COUNTIF($L$5,$I$7:$I$3066),MATCH(ROW($A$7:$A$3066),ROW($A$7:$A$3066)),""),ROWS($B$1:C1285)),COLUMNS($A$1:C1287))</f>
        <v>#NUM!</v>
      </c>
      <c r="M1291" t="e">
        <f t="array" ref="M1291">INDEX($A$7:$F$3066,SMALL(IF(COUNTIF($L$5,$H$7:$H$3066)*COUNTIF($L$5,$I$7:$I$3066),MATCH(ROW($A$7:$A$3066),ROW($A$7:$A$3066)),""),ROWS($B$1:D1285)),COLUMNS($A$1:D1287))</f>
        <v>#NUM!</v>
      </c>
      <c r="N1291" t="e">
        <f t="array" ref="N1291">INDEX($A$7:$F$3066,SMALL(IF(COUNTIF($L$5,$H$7:$H$3066)*COUNTIF($L$5,$I$7:$I$3066),MATCH(ROW($A$7:$A$3066),ROW($A$7:$A$3066)),""),ROWS($B$1:E1285)),COLUMNS($A$1:E1287))</f>
        <v>#NUM!</v>
      </c>
      <c r="O1291" t="e">
        <f t="array" ref="O1291">INDEX($A$7:$F$3066,SMALL(IF(COUNTIF($L$5,$H$7:$H$3066)*COUNTIF($L$5,$I$7:$I$3066),MATCH(ROW($A$7:$A$3066),ROW($A$7:$A$3066)),""),ROWS($B$1:F1285)),COLUMNS($A$1:F1287))</f>
        <v>#NUM!</v>
      </c>
    </row>
    <row r="1292" spans="1:15">
      <c r="A1292" s="1">
        <f>'ScienceDirect - Initial'!A1295</f>
        <v>0</v>
      </c>
      <c r="B1292" s="1">
        <f>'ScienceDirect - Initial'!B1295</f>
        <v>2004</v>
      </c>
      <c r="C1292" s="1" t="str">
        <f>'ScienceDirect - Initial'!C1295</f>
        <v>Epperson, C. Neill; Czarkowski, Kathryn</v>
      </c>
      <c r="D1292" s="1" t="str">
        <f>'ScienceDirect - Initial'!D1295</f>
        <v>Chapter 24 - Psychiatric Complications</v>
      </c>
      <c r="E1292" s="1" t="str">
        <f>'ScienceDirect - Initial'!E1295</f>
        <v>Medical Complications During Pregnancy (Sixth Edition)</v>
      </c>
      <c r="F1292" s="1" t="str">
        <f>'ScienceDirect - Initial'!F1295</f>
        <v>978-0-7216-0435-0</v>
      </c>
      <c r="H1292" s="1">
        <v>0</v>
      </c>
      <c r="I1292" s="1">
        <v>0</v>
      </c>
      <c r="J1292" t="b">
        <f t="shared" si="20"/>
        <v>1</v>
      </c>
      <c r="K1292" t="e">
        <f t="array" ref="K1292">INDEX($A$7:$F$3066,SMALL(IF(COUNTIF($L$5,$H$7:$H$3066)*COUNTIF($L$5,$I$7:$I$3066),MATCH(ROW($A$7:$A$3066),ROW($A$7:$A$3066)),""),ROWS($B$1:B1286)),COLUMNS($A$1:B1288))</f>
        <v>#NUM!</v>
      </c>
      <c r="L1292" t="e">
        <f t="array" ref="L1292">INDEX($A$7:$F$3066,SMALL(IF(COUNTIF($L$5,$H$7:$H$3066)*COUNTIF($L$5,$I$7:$I$3066),MATCH(ROW($A$7:$A$3066),ROW($A$7:$A$3066)),""),ROWS($B$1:C1286)),COLUMNS($A$1:C1288))</f>
        <v>#NUM!</v>
      </c>
      <c r="M1292" t="e">
        <f t="array" ref="M1292">INDEX($A$7:$F$3066,SMALL(IF(COUNTIF($L$5,$H$7:$H$3066)*COUNTIF($L$5,$I$7:$I$3066),MATCH(ROW($A$7:$A$3066),ROW($A$7:$A$3066)),""),ROWS($B$1:D1286)),COLUMNS($A$1:D1288))</f>
        <v>#NUM!</v>
      </c>
      <c r="N1292" t="e">
        <f t="array" ref="N1292">INDEX($A$7:$F$3066,SMALL(IF(COUNTIF($L$5,$H$7:$H$3066)*COUNTIF($L$5,$I$7:$I$3066),MATCH(ROW($A$7:$A$3066),ROW($A$7:$A$3066)),""),ROWS($B$1:E1286)),COLUMNS($A$1:E1288))</f>
        <v>#NUM!</v>
      </c>
      <c r="O1292" t="e">
        <f t="array" ref="O1292">INDEX($A$7:$F$3066,SMALL(IF(COUNTIF($L$5,$H$7:$H$3066)*COUNTIF($L$5,$I$7:$I$3066),MATCH(ROW($A$7:$A$3066),ROW($A$7:$A$3066)),""),ROWS($B$1:F1286)),COLUMNS($A$1:F1288))</f>
        <v>#NUM!</v>
      </c>
    </row>
    <row r="1293" spans="1:15">
      <c r="A1293" s="1">
        <f>'ScienceDirect - Initial'!A1296</f>
        <v>0</v>
      </c>
      <c r="B1293" s="1">
        <f>'ScienceDirect - Initial'!B1296</f>
        <v>2007</v>
      </c>
      <c r="C1293" s="1" t="str">
        <f>'ScienceDirect - Initial'!C1296</f>
        <v>Mela, D.J.</v>
      </c>
      <c r="D1293" s="1" t="str">
        <f>'ScienceDirect - Initial'!D1296</f>
        <v>17 - Liking, wanting and eating: drivers of food choice and intake in obesity11.This chapter is an extended version of Mela DJ (2006), ‘Eating for pleasure or just wanting to eat? Reconsidering sensory hedonic responses as a driver of obesity’, Appetite, 47(1), 10–17. Extensive use is made of the original text and figures, with permission of the publishers.</v>
      </c>
      <c r="E1293" s="1" t="str">
        <f>'ScienceDirect - Initial'!E1296</f>
        <v>Understanding Consumers of Food Products</v>
      </c>
      <c r="F1293" s="1" t="str">
        <f>'ScienceDirect - Initial'!F1296</f>
        <v>978-1-84569-009-0</v>
      </c>
      <c r="H1293" s="1">
        <v>0</v>
      </c>
      <c r="I1293" s="1">
        <v>0</v>
      </c>
      <c r="J1293" t="b">
        <f t="shared" si="20"/>
        <v>1</v>
      </c>
      <c r="K1293" t="e">
        <f t="array" ref="K1293">INDEX($A$7:$F$3066,SMALL(IF(COUNTIF($L$5,$H$7:$H$3066)*COUNTIF($L$5,$I$7:$I$3066),MATCH(ROW($A$7:$A$3066),ROW($A$7:$A$3066)),""),ROWS($B$1:B1287)),COLUMNS($A$1:B1289))</f>
        <v>#NUM!</v>
      </c>
      <c r="L1293" t="e">
        <f t="array" ref="L1293">INDEX($A$7:$F$3066,SMALL(IF(COUNTIF($L$5,$H$7:$H$3066)*COUNTIF($L$5,$I$7:$I$3066),MATCH(ROW($A$7:$A$3066),ROW($A$7:$A$3066)),""),ROWS($B$1:C1287)),COLUMNS($A$1:C1289))</f>
        <v>#NUM!</v>
      </c>
      <c r="M1293" t="e">
        <f t="array" ref="M1293">INDEX($A$7:$F$3066,SMALL(IF(COUNTIF($L$5,$H$7:$H$3066)*COUNTIF($L$5,$I$7:$I$3066),MATCH(ROW($A$7:$A$3066),ROW($A$7:$A$3066)),""),ROWS($B$1:D1287)),COLUMNS($A$1:D1289))</f>
        <v>#NUM!</v>
      </c>
      <c r="N1293" t="e">
        <f t="array" ref="N1293">INDEX($A$7:$F$3066,SMALL(IF(COUNTIF($L$5,$H$7:$H$3066)*COUNTIF($L$5,$I$7:$I$3066),MATCH(ROW($A$7:$A$3066),ROW($A$7:$A$3066)),""),ROWS($B$1:E1287)),COLUMNS($A$1:E1289))</f>
        <v>#NUM!</v>
      </c>
      <c r="O1293" t="e">
        <f t="array" ref="O1293">INDEX($A$7:$F$3066,SMALL(IF(COUNTIF($L$5,$H$7:$H$3066)*COUNTIF($L$5,$I$7:$I$3066),MATCH(ROW($A$7:$A$3066),ROW($A$7:$A$3066)),""),ROWS($B$1:F1287)),COLUMNS($A$1:F1289))</f>
        <v>#NUM!</v>
      </c>
    </row>
    <row r="1294" spans="1:15">
      <c r="A1294" s="1">
        <f>'ScienceDirect - Initial'!A1297</f>
        <v>0</v>
      </c>
      <c r="B1294" s="1">
        <f>'ScienceDirect - Initial'!B1297</f>
        <v>2007</v>
      </c>
      <c r="C1294" s="1" t="str">
        <f>'ScienceDirect - Initial'!C1297</f>
        <v>Wardle, J.; Gibson, E.L.</v>
      </c>
      <c r="D1294" s="1" t="str">
        <f>'ScienceDirect - Initial'!D1297</f>
        <v>Diet and Stress, Non-Psychiatric*</v>
      </c>
      <c r="E1294" s="1" t="str">
        <f>'ScienceDirect - Initial'!E1297</f>
        <v>Encyclopedia of Stress (Second Edition)</v>
      </c>
      <c r="F1294" s="1" t="str">
        <f>'ScienceDirect - Initial'!F1297</f>
        <v>978-0-12-373947-6</v>
      </c>
      <c r="H1294" s="1">
        <v>0</v>
      </c>
      <c r="I1294" s="1">
        <v>0</v>
      </c>
      <c r="J1294" t="b">
        <f t="shared" si="20"/>
        <v>1</v>
      </c>
      <c r="K1294" t="e">
        <f t="array" ref="K1294">INDEX($A$7:$F$3066,SMALL(IF(COUNTIF($L$5,$H$7:$H$3066)*COUNTIF($L$5,$I$7:$I$3066),MATCH(ROW($A$7:$A$3066),ROW($A$7:$A$3066)),""),ROWS($B$1:B1288)),COLUMNS($A$1:B1290))</f>
        <v>#NUM!</v>
      </c>
      <c r="L1294" t="e">
        <f t="array" ref="L1294">INDEX($A$7:$F$3066,SMALL(IF(COUNTIF($L$5,$H$7:$H$3066)*COUNTIF($L$5,$I$7:$I$3066),MATCH(ROW($A$7:$A$3066),ROW($A$7:$A$3066)),""),ROWS($B$1:C1288)),COLUMNS($A$1:C1290))</f>
        <v>#NUM!</v>
      </c>
      <c r="M1294" t="e">
        <f t="array" ref="M1294">INDEX($A$7:$F$3066,SMALL(IF(COUNTIF($L$5,$H$7:$H$3066)*COUNTIF($L$5,$I$7:$I$3066),MATCH(ROW($A$7:$A$3066),ROW($A$7:$A$3066)),""),ROWS($B$1:D1288)),COLUMNS($A$1:D1290))</f>
        <v>#NUM!</v>
      </c>
      <c r="N1294" t="e">
        <f t="array" ref="N1294">INDEX($A$7:$F$3066,SMALL(IF(COUNTIF($L$5,$H$7:$H$3066)*COUNTIF($L$5,$I$7:$I$3066),MATCH(ROW($A$7:$A$3066),ROW($A$7:$A$3066)),""),ROWS($B$1:E1288)),COLUMNS($A$1:E1290))</f>
        <v>#NUM!</v>
      </c>
      <c r="O1294" t="e">
        <f t="array" ref="O1294">INDEX($A$7:$F$3066,SMALL(IF(COUNTIF($L$5,$H$7:$H$3066)*COUNTIF($L$5,$I$7:$I$3066),MATCH(ROW($A$7:$A$3066),ROW($A$7:$A$3066)),""),ROWS($B$1:F1288)),COLUMNS($A$1:F1290))</f>
        <v>#NUM!</v>
      </c>
    </row>
    <row r="1295" spans="1:15">
      <c r="A1295" s="1">
        <f>'ScienceDirect - Initial'!A1298</f>
        <v>0</v>
      </c>
      <c r="B1295" s="1">
        <f>'ScienceDirect - Initial'!B1298</f>
        <v>2015</v>
      </c>
      <c r="C1295" s="1" t="str">
        <f>'ScienceDirect - Initial'!C1298</f>
        <v>Ventura, Joseph; Subotnik, Kenneth L.; Gitlin, Michael J.; Gretchen-Doorly, Denise; Ered, Arielle; Villa, Kathleen F.; Hellemann, Gerhard S.; Nuechterlein, Keith H.</v>
      </c>
      <c r="D1295" s="1" t="str">
        <f>'ScienceDirect - Initial'!D1298</f>
        <v>Negative symptoms and functioning during the first year after a recent onset of schizophrenia and 8years later</v>
      </c>
      <c r="E1295" s="1" t="str">
        <f>'ScienceDirect - Initial'!E1298</f>
        <v>Schizophrenia Research</v>
      </c>
      <c r="F1295" s="1">
        <f>'ScienceDirect - Initial'!F1298</f>
        <v>0</v>
      </c>
      <c r="H1295" s="1">
        <v>0</v>
      </c>
      <c r="I1295" s="1">
        <v>0</v>
      </c>
      <c r="J1295" t="b">
        <f t="shared" si="20"/>
        <v>1</v>
      </c>
      <c r="K1295" t="e">
        <f t="array" ref="K1295">INDEX($A$7:$F$3066,SMALL(IF(COUNTIF($L$5,$H$7:$H$3066)*COUNTIF($L$5,$I$7:$I$3066),MATCH(ROW($A$7:$A$3066),ROW($A$7:$A$3066)),""),ROWS($B$1:B1289)),COLUMNS($A$1:B1291))</f>
        <v>#NUM!</v>
      </c>
      <c r="L1295" t="e">
        <f t="array" ref="L1295">INDEX($A$7:$F$3066,SMALL(IF(COUNTIF($L$5,$H$7:$H$3066)*COUNTIF($L$5,$I$7:$I$3066),MATCH(ROW($A$7:$A$3066),ROW($A$7:$A$3066)),""),ROWS($B$1:C1289)),COLUMNS($A$1:C1291))</f>
        <v>#NUM!</v>
      </c>
      <c r="M1295" t="e">
        <f t="array" ref="M1295">INDEX($A$7:$F$3066,SMALL(IF(COUNTIF($L$5,$H$7:$H$3066)*COUNTIF($L$5,$I$7:$I$3066),MATCH(ROW($A$7:$A$3066),ROW($A$7:$A$3066)),""),ROWS($B$1:D1289)),COLUMNS($A$1:D1291))</f>
        <v>#NUM!</v>
      </c>
      <c r="N1295" t="e">
        <f t="array" ref="N1295">INDEX($A$7:$F$3066,SMALL(IF(COUNTIF($L$5,$H$7:$H$3066)*COUNTIF($L$5,$I$7:$I$3066),MATCH(ROW($A$7:$A$3066),ROW($A$7:$A$3066)),""),ROWS($B$1:E1289)),COLUMNS($A$1:E1291))</f>
        <v>#NUM!</v>
      </c>
      <c r="O1295" t="e">
        <f t="array" ref="O1295">INDEX($A$7:$F$3066,SMALL(IF(COUNTIF($L$5,$H$7:$H$3066)*COUNTIF($L$5,$I$7:$I$3066),MATCH(ROW($A$7:$A$3066),ROW($A$7:$A$3066)),""),ROWS($B$1:F1289)),COLUMNS($A$1:F1291))</f>
        <v>#NUM!</v>
      </c>
    </row>
    <row r="1296" spans="1:15">
      <c r="A1296" s="1">
        <f>'ScienceDirect - Initial'!A1299</f>
        <v>0</v>
      </c>
      <c r="B1296" s="1">
        <f>'ScienceDirect - Initial'!B1299</f>
        <v>2011</v>
      </c>
      <c r="C1296" s="1" t="str">
        <f>'ScienceDirect - Initial'!C1299</f>
        <v>Goldfarb, E.S.; Constantine, N.A.</v>
      </c>
      <c r="D1296" s="1" t="str">
        <f>'ScienceDirect - Initial'!D1299</f>
        <v>Sexuality Education</v>
      </c>
      <c r="E1296" s="1" t="str">
        <f>'ScienceDirect - Initial'!E1299</f>
        <v>Encyclopedia of Adolescence</v>
      </c>
      <c r="F1296" s="1" t="str">
        <f>'ScienceDirect - Initial'!F1299</f>
        <v>978-0-12-373951-3</v>
      </c>
      <c r="H1296" s="1">
        <v>0</v>
      </c>
      <c r="I1296" s="1">
        <v>0</v>
      </c>
      <c r="J1296" t="b">
        <f t="shared" si="20"/>
        <v>1</v>
      </c>
      <c r="K1296" t="e">
        <f t="array" ref="K1296">INDEX($A$7:$F$3066,SMALL(IF(COUNTIF($L$5,$H$7:$H$3066)*COUNTIF($L$5,$I$7:$I$3066),MATCH(ROW($A$7:$A$3066),ROW($A$7:$A$3066)),""),ROWS($B$1:B1290)),COLUMNS($A$1:B1292))</f>
        <v>#NUM!</v>
      </c>
      <c r="L1296" t="e">
        <f t="array" ref="L1296">INDEX($A$7:$F$3066,SMALL(IF(COUNTIF($L$5,$H$7:$H$3066)*COUNTIF($L$5,$I$7:$I$3066),MATCH(ROW($A$7:$A$3066),ROW($A$7:$A$3066)),""),ROWS($B$1:C1290)),COLUMNS($A$1:C1292))</f>
        <v>#NUM!</v>
      </c>
      <c r="M1296" t="e">
        <f t="array" ref="M1296">INDEX($A$7:$F$3066,SMALL(IF(COUNTIF($L$5,$H$7:$H$3066)*COUNTIF($L$5,$I$7:$I$3066),MATCH(ROW($A$7:$A$3066),ROW($A$7:$A$3066)),""),ROWS($B$1:D1290)),COLUMNS($A$1:D1292))</f>
        <v>#NUM!</v>
      </c>
      <c r="N1296" t="e">
        <f t="array" ref="N1296">INDEX($A$7:$F$3066,SMALL(IF(COUNTIF($L$5,$H$7:$H$3066)*COUNTIF($L$5,$I$7:$I$3066),MATCH(ROW($A$7:$A$3066),ROW($A$7:$A$3066)),""),ROWS($B$1:E1290)),COLUMNS($A$1:E1292))</f>
        <v>#NUM!</v>
      </c>
      <c r="O1296" t="e">
        <f t="array" ref="O1296">INDEX($A$7:$F$3066,SMALL(IF(COUNTIF($L$5,$H$7:$H$3066)*COUNTIF($L$5,$I$7:$I$3066),MATCH(ROW($A$7:$A$3066),ROW($A$7:$A$3066)),""),ROWS($B$1:F1290)),COLUMNS($A$1:F1292))</f>
        <v>#NUM!</v>
      </c>
    </row>
    <row r="1297" spans="1:15">
      <c r="A1297" s="1">
        <f>'ScienceDirect - Initial'!A1300</f>
        <v>0</v>
      </c>
      <c r="B1297" s="1">
        <f>'ScienceDirect - Initial'!B1300</f>
        <v>2018</v>
      </c>
      <c r="C1297" s="1" t="str">
        <f>'ScienceDirect - Initial'!C1300</f>
        <v>Durant, Sarah M.; Mitchell, Nicholas; Groom, Rosemary; Ipavec, Audrey; Woodroffe, Rosie; Breitenmoser, Christine; Hunter, Luke T.B.</v>
      </c>
      <c r="D1297" s="1" t="str">
        <f>'ScienceDirect - Initial'!D1300</f>
        <v>Chapter 39 - The Conservation Status of the Cheetah</v>
      </c>
      <c r="E1297" s="1" t="str">
        <f>'ScienceDirect - Initial'!E1300</f>
        <v>Cheetahs: Biology and Conservation</v>
      </c>
      <c r="F1297" s="1" t="str">
        <f>'ScienceDirect - Initial'!F1300</f>
        <v>978-0-12-804088-1</v>
      </c>
      <c r="H1297" s="1">
        <v>0</v>
      </c>
      <c r="I1297" s="1">
        <v>0</v>
      </c>
      <c r="J1297" t="b">
        <f t="shared" si="20"/>
        <v>1</v>
      </c>
      <c r="K1297" t="e">
        <f t="array" ref="K1297">INDEX($A$7:$F$3066,SMALL(IF(COUNTIF($L$5,$H$7:$H$3066)*COUNTIF($L$5,$I$7:$I$3066),MATCH(ROW($A$7:$A$3066),ROW($A$7:$A$3066)),""),ROWS($B$1:B1291)),COLUMNS($A$1:B1293))</f>
        <v>#NUM!</v>
      </c>
      <c r="L1297" t="e">
        <f t="array" ref="L1297">INDEX($A$7:$F$3066,SMALL(IF(COUNTIF($L$5,$H$7:$H$3066)*COUNTIF($L$5,$I$7:$I$3066),MATCH(ROW($A$7:$A$3066),ROW($A$7:$A$3066)),""),ROWS($B$1:C1291)),COLUMNS($A$1:C1293))</f>
        <v>#NUM!</v>
      </c>
      <c r="M1297" t="e">
        <f t="array" ref="M1297">INDEX($A$7:$F$3066,SMALL(IF(COUNTIF($L$5,$H$7:$H$3066)*COUNTIF($L$5,$I$7:$I$3066),MATCH(ROW($A$7:$A$3066),ROW($A$7:$A$3066)),""),ROWS($B$1:D1291)),COLUMNS($A$1:D1293))</f>
        <v>#NUM!</v>
      </c>
      <c r="N1297" t="e">
        <f t="array" ref="N1297">INDEX($A$7:$F$3066,SMALL(IF(COUNTIF($L$5,$H$7:$H$3066)*COUNTIF($L$5,$I$7:$I$3066),MATCH(ROW($A$7:$A$3066),ROW($A$7:$A$3066)),""),ROWS($B$1:E1291)),COLUMNS($A$1:E1293))</f>
        <v>#NUM!</v>
      </c>
      <c r="O1297" t="e">
        <f t="array" ref="O1297">INDEX($A$7:$F$3066,SMALL(IF(COUNTIF($L$5,$H$7:$H$3066)*COUNTIF($L$5,$I$7:$I$3066),MATCH(ROW($A$7:$A$3066),ROW($A$7:$A$3066)),""),ROWS($B$1:F1291)),COLUMNS($A$1:F1293))</f>
        <v>#NUM!</v>
      </c>
    </row>
    <row r="1298" spans="1:15">
      <c r="A1298" s="1">
        <f>'ScienceDirect - Initial'!A1301</f>
        <v>0</v>
      </c>
      <c r="B1298" s="1">
        <f>'ScienceDirect - Initial'!B1301</f>
        <v>2014</v>
      </c>
      <c r="C1298" s="1" t="str">
        <f>'ScienceDirect - Initial'!C1301</f>
        <v>Banerjee, Amrita; Sanyal, Sulagna; Kulkarni, Kirti K.; Jana, Kuladip; Roy, Siddhartha; Das, Chandrima; Dasgupta, Dipak</v>
      </c>
      <c r="D1298" s="1" t="str">
        <f>'ScienceDirect - Initial'!D1301</f>
        <v>Anticancer drug mithramycin interacts with core histones: An additional mode of action of the DNA groove binder</v>
      </c>
      <c r="E1298" s="1" t="str">
        <f>'ScienceDirect - Initial'!E1301</f>
        <v>FEBS Open Bio</v>
      </c>
      <c r="F1298" s="1">
        <f>'ScienceDirect - Initial'!F1301</f>
        <v>0</v>
      </c>
      <c r="H1298" s="1">
        <v>0</v>
      </c>
      <c r="I1298" s="1">
        <v>0</v>
      </c>
      <c r="J1298" t="b">
        <f t="shared" si="20"/>
        <v>1</v>
      </c>
      <c r="K1298" t="e">
        <f t="array" ref="K1298">INDEX($A$7:$F$3066,SMALL(IF(COUNTIF($L$5,$H$7:$H$3066)*COUNTIF($L$5,$I$7:$I$3066),MATCH(ROW($A$7:$A$3066),ROW($A$7:$A$3066)),""),ROWS($B$1:B1292)),COLUMNS($A$1:B1294))</f>
        <v>#NUM!</v>
      </c>
      <c r="L1298" t="e">
        <f t="array" ref="L1298">INDEX($A$7:$F$3066,SMALL(IF(COUNTIF($L$5,$H$7:$H$3066)*COUNTIF($L$5,$I$7:$I$3066),MATCH(ROW($A$7:$A$3066),ROW($A$7:$A$3066)),""),ROWS($B$1:C1292)),COLUMNS($A$1:C1294))</f>
        <v>#NUM!</v>
      </c>
      <c r="M1298" t="e">
        <f t="array" ref="M1298">INDEX($A$7:$F$3066,SMALL(IF(COUNTIF($L$5,$H$7:$H$3066)*COUNTIF($L$5,$I$7:$I$3066),MATCH(ROW($A$7:$A$3066),ROW($A$7:$A$3066)),""),ROWS($B$1:D1292)),COLUMNS($A$1:D1294))</f>
        <v>#NUM!</v>
      </c>
      <c r="N1298" t="e">
        <f t="array" ref="N1298">INDEX($A$7:$F$3066,SMALL(IF(COUNTIF($L$5,$H$7:$H$3066)*COUNTIF($L$5,$I$7:$I$3066),MATCH(ROW($A$7:$A$3066),ROW($A$7:$A$3066)),""),ROWS($B$1:E1292)),COLUMNS($A$1:E1294))</f>
        <v>#NUM!</v>
      </c>
      <c r="O1298" t="e">
        <f t="array" ref="O1298">INDEX($A$7:$F$3066,SMALL(IF(COUNTIF($L$5,$H$7:$H$3066)*COUNTIF($L$5,$I$7:$I$3066),MATCH(ROW($A$7:$A$3066),ROW($A$7:$A$3066)),""),ROWS($B$1:F1292)),COLUMNS($A$1:F1294))</f>
        <v>#NUM!</v>
      </c>
    </row>
    <row r="1299" spans="1:15">
      <c r="A1299" s="1">
        <f>'ScienceDirect - Initial'!A1302</f>
        <v>0</v>
      </c>
      <c r="B1299" s="1">
        <f>'ScienceDirect - Initial'!B1302</f>
        <v>2018</v>
      </c>
      <c r="C1299" s="1" t="str">
        <f>'ScienceDirect - Initial'!C1302</f>
        <v>Chung, Chih-Ling; Wang, Shih-Wei; Sun, Wei-Chih; Shu, Chih-Wen; Kao, Yu-Chen; Shiao, Meng-Shin; Chen, Chun-Lin</v>
      </c>
      <c r="D1299" s="1" t="str">
        <f>'ScienceDirect - Initial'!D1302</f>
        <v>Sorafenib suppresses TGF-β responses by inducing caveolae/lipid raft-mediated internalization/degradation of cell-surface type II TGF-β receptors: Implications in development of effective adjunctive therapy for hepatocellular carcinoma</v>
      </c>
      <c r="E1299" s="1" t="str">
        <f>'ScienceDirect - Initial'!E1302</f>
        <v>Biochemical Pharmacology</v>
      </c>
      <c r="F1299" s="1">
        <f>'ScienceDirect - Initial'!F1302</f>
        <v>0</v>
      </c>
      <c r="H1299" s="1">
        <v>0</v>
      </c>
      <c r="I1299" s="1">
        <v>0</v>
      </c>
      <c r="J1299" t="b">
        <f t="shared" si="20"/>
        <v>1</v>
      </c>
      <c r="K1299" t="e">
        <f t="array" ref="K1299">INDEX($A$7:$F$3066,SMALL(IF(COUNTIF($L$5,$H$7:$H$3066)*COUNTIF($L$5,$I$7:$I$3066),MATCH(ROW($A$7:$A$3066),ROW($A$7:$A$3066)),""),ROWS($B$1:B1293)),COLUMNS($A$1:B1295))</f>
        <v>#NUM!</v>
      </c>
      <c r="L1299" t="e">
        <f t="array" ref="L1299">INDEX($A$7:$F$3066,SMALL(IF(COUNTIF($L$5,$H$7:$H$3066)*COUNTIF($L$5,$I$7:$I$3066),MATCH(ROW($A$7:$A$3066),ROW($A$7:$A$3066)),""),ROWS($B$1:C1293)),COLUMNS($A$1:C1295))</f>
        <v>#NUM!</v>
      </c>
      <c r="M1299" t="e">
        <f t="array" ref="M1299">INDEX($A$7:$F$3066,SMALL(IF(COUNTIF($L$5,$H$7:$H$3066)*COUNTIF($L$5,$I$7:$I$3066),MATCH(ROW($A$7:$A$3066),ROW($A$7:$A$3066)),""),ROWS($B$1:D1293)),COLUMNS($A$1:D1295))</f>
        <v>#NUM!</v>
      </c>
      <c r="N1299" t="e">
        <f t="array" ref="N1299">INDEX($A$7:$F$3066,SMALL(IF(COUNTIF($L$5,$H$7:$H$3066)*COUNTIF($L$5,$I$7:$I$3066),MATCH(ROW($A$7:$A$3066),ROW($A$7:$A$3066)),""),ROWS($B$1:E1293)),COLUMNS($A$1:E1295))</f>
        <v>#NUM!</v>
      </c>
      <c r="O1299" t="e">
        <f t="array" ref="O1299">INDEX($A$7:$F$3066,SMALL(IF(COUNTIF($L$5,$H$7:$H$3066)*COUNTIF($L$5,$I$7:$I$3066),MATCH(ROW($A$7:$A$3066),ROW($A$7:$A$3066)),""),ROWS($B$1:F1293)),COLUMNS($A$1:F1295))</f>
        <v>#NUM!</v>
      </c>
    </row>
    <row r="1300" spans="1:15">
      <c r="A1300" s="1">
        <f>'ScienceDirect - Initial'!A1303</f>
        <v>0</v>
      </c>
      <c r="B1300" s="1">
        <f>'ScienceDirect - Initial'!B1303</f>
        <v>2006</v>
      </c>
      <c r="C1300" s="1" t="str">
        <f>'ScienceDirect - Initial'!C1303</f>
        <v>Wagner, Christine K.</v>
      </c>
      <c r="D1300" s="1" t="str">
        <f>'ScienceDirect - Initial'!D1303</f>
        <v>The many faces of progesterone: A role in adult and developing male brain</v>
      </c>
      <c r="E1300" s="1" t="str">
        <f>'ScienceDirect - Initial'!E1303</f>
        <v>Frontiers in Neuroendocrinology</v>
      </c>
      <c r="F1300" s="1">
        <f>'ScienceDirect - Initial'!F1303</f>
        <v>0</v>
      </c>
      <c r="H1300" s="1">
        <v>0</v>
      </c>
      <c r="I1300" s="1">
        <v>0</v>
      </c>
      <c r="J1300" t="b">
        <f t="shared" si="20"/>
        <v>1</v>
      </c>
      <c r="K1300" t="e">
        <f t="array" ref="K1300">INDEX($A$7:$F$3066,SMALL(IF(COUNTIF($L$5,$H$7:$H$3066)*COUNTIF($L$5,$I$7:$I$3066),MATCH(ROW($A$7:$A$3066),ROW($A$7:$A$3066)),""),ROWS($B$1:B1294)),COLUMNS($A$1:B1296))</f>
        <v>#NUM!</v>
      </c>
      <c r="L1300" t="e">
        <f t="array" ref="L1300">INDEX($A$7:$F$3066,SMALL(IF(COUNTIF($L$5,$H$7:$H$3066)*COUNTIF($L$5,$I$7:$I$3066),MATCH(ROW($A$7:$A$3066),ROW($A$7:$A$3066)),""),ROWS($B$1:C1294)),COLUMNS($A$1:C1296))</f>
        <v>#NUM!</v>
      </c>
      <c r="M1300" t="e">
        <f t="array" ref="M1300">INDEX($A$7:$F$3066,SMALL(IF(COUNTIF($L$5,$H$7:$H$3066)*COUNTIF($L$5,$I$7:$I$3066),MATCH(ROW($A$7:$A$3066),ROW($A$7:$A$3066)),""),ROWS($B$1:D1294)),COLUMNS($A$1:D1296))</f>
        <v>#NUM!</v>
      </c>
      <c r="N1300" t="e">
        <f t="array" ref="N1300">INDEX($A$7:$F$3066,SMALL(IF(COUNTIF($L$5,$H$7:$H$3066)*COUNTIF($L$5,$I$7:$I$3066),MATCH(ROW($A$7:$A$3066),ROW($A$7:$A$3066)),""),ROWS($B$1:E1294)),COLUMNS($A$1:E1296))</f>
        <v>#NUM!</v>
      </c>
      <c r="O1300" t="e">
        <f t="array" ref="O1300">INDEX($A$7:$F$3066,SMALL(IF(COUNTIF($L$5,$H$7:$H$3066)*COUNTIF($L$5,$I$7:$I$3066),MATCH(ROW($A$7:$A$3066),ROW($A$7:$A$3066)),""),ROWS($B$1:F1294)),COLUMNS($A$1:F1296))</f>
        <v>#NUM!</v>
      </c>
    </row>
    <row r="1301" spans="1:15">
      <c r="A1301" s="1">
        <f>'ScienceDirect - Initial'!A1304</f>
        <v>0</v>
      </c>
      <c r="B1301" s="1">
        <f>'ScienceDirect - Initial'!B1304</f>
        <v>2010</v>
      </c>
      <c r="C1301" s="1" t="str">
        <f>'ScienceDirect - Initial'!C1304</f>
        <v>Jones, Christopher R.; Olson, Michael A.; Fazio, Russell H.</v>
      </c>
      <c r="D1301" s="1" t="str">
        <f>'ScienceDirect - Initial'!D1304</f>
        <v>Chapter Five - Evaluative Conditioning: The “How” Question</v>
      </c>
      <c r="E1301" s="1" t="str">
        <f>'ScienceDirect - Initial'!E1304</f>
        <v>Advances in Experimental Social Psychology</v>
      </c>
      <c r="F1301" s="1" t="str">
        <f>'ScienceDirect - Initial'!F1304</f>
        <v>0065-2601</v>
      </c>
      <c r="H1301" s="1">
        <v>0</v>
      </c>
      <c r="I1301" s="1">
        <v>0</v>
      </c>
      <c r="J1301" t="b">
        <f t="shared" si="20"/>
        <v>1</v>
      </c>
      <c r="K1301" t="e">
        <f t="array" ref="K1301">INDEX($A$7:$F$3066,SMALL(IF(COUNTIF($L$5,$H$7:$H$3066)*COUNTIF($L$5,$I$7:$I$3066),MATCH(ROW($A$7:$A$3066),ROW($A$7:$A$3066)),""),ROWS($B$1:B1295)),COLUMNS($A$1:B1297))</f>
        <v>#NUM!</v>
      </c>
      <c r="L1301" t="e">
        <f t="array" ref="L1301">INDEX($A$7:$F$3066,SMALL(IF(COUNTIF($L$5,$H$7:$H$3066)*COUNTIF($L$5,$I$7:$I$3066),MATCH(ROW($A$7:$A$3066),ROW($A$7:$A$3066)),""),ROWS($B$1:C1295)),COLUMNS($A$1:C1297))</f>
        <v>#NUM!</v>
      </c>
      <c r="M1301" t="e">
        <f t="array" ref="M1301">INDEX($A$7:$F$3066,SMALL(IF(COUNTIF($L$5,$H$7:$H$3066)*COUNTIF($L$5,$I$7:$I$3066),MATCH(ROW($A$7:$A$3066),ROW($A$7:$A$3066)),""),ROWS($B$1:D1295)),COLUMNS($A$1:D1297))</f>
        <v>#NUM!</v>
      </c>
      <c r="N1301" t="e">
        <f t="array" ref="N1301">INDEX($A$7:$F$3066,SMALL(IF(COUNTIF($L$5,$H$7:$H$3066)*COUNTIF($L$5,$I$7:$I$3066),MATCH(ROW($A$7:$A$3066),ROW($A$7:$A$3066)),""),ROWS($B$1:E1295)),COLUMNS($A$1:E1297))</f>
        <v>#NUM!</v>
      </c>
      <c r="O1301" t="e">
        <f t="array" ref="O1301">INDEX($A$7:$F$3066,SMALL(IF(COUNTIF($L$5,$H$7:$H$3066)*COUNTIF($L$5,$I$7:$I$3066),MATCH(ROW($A$7:$A$3066),ROW($A$7:$A$3066)),""),ROWS($B$1:F1295)),COLUMNS($A$1:F1297))</f>
        <v>#NUM!</v>
      </c>
    </row>
    <row r="1302" spans="1:15">
      <c r="A1302" s="1">
        <f>'ScienceDirect - Initial'!A1305</f>
        <v>0</v>
      </c>
      <c r="B1302" s="1">
        <f>'ScienceDirect - Initial'!B1305</f>
        <v>2017</v>
      </c>
      <c r="C1302" s="1" t="str">
        <f>'ScienceDirect - Initial'!C1305</f>
        <v>Büscher, Philippe; Cecchi, Giuliano; Jamonneau, Vincent; Priotto, Gerardo</v>
      </c>
      <c r="D1302" s="1" t="str">
        <f>'ScienceDirect - Initial'!D1305</f>
        <v>Human African trypanosomiasis</v>
      </c>
      <c r="E1302" s="1" t="str">
        <f>'ScienceDirect - Initial'!E1305</f>
        <v>The Lancet</v>
      </c>
      <c r="F1302" s="1">
        <f>'ScienceDirect - Initial'!F1305</f>
        <v>0</v>
      </c>
      <c r="H1302" s="1">
        <v>0</v>
      </c>
      <c r="I1302" s="1">
        <v>0</v>
      </c>
      <c r="J1302" t="b">
        <f t="shared" si="20"/>
        <v>1</v>
      </c>
      <c r="K1302" t="e">
        <f t="array" ref="K1302">INDEX($A$7:$F$3066,SMALL(IF(COUNTIF($L$5,$H$7:$H$3066)*COUNTIF($L$5,$I$7:$I$3066),MATCH(ROW($A$7:$A$3066),ROW($A$7:$A$3066)),""),ROWS($B$1:B1296)),COLUMNS($A$1:B1298))</f>
        <v>#NUM!</v>
      </c>
      <c r="L1302" t="e">
        <f t="array" ref="L1302">INDEX($A$7:$F$3066,SMALL(IF(COUNTIF($L$5,$H$7:$H$3066)*COUNTIF($L$5,$I$7:$I$3066),MATCH(ROW($A$7:$A$3066),ROW($A$7:$A$3066)),""),ROWS($B$1:C1296)),COLUMNS($A$1:C1298))</f>
        <v>#NUM!</v>
      </c>
      <c r="M1302" t="e">
        <f t="array" ref="M1302">INDEX($A$7:$F$3066,SMALL(IF(COUNTIF($L$5,$H$7:$H$3066)*COUNTIF($L$5,$I$7:$I$3066),MATCH(ROW($A$7:$A$3066),ROW($A$7:$A$3066)),""),ROWS($B$1:D1296)),COLUMNS($A$1:D1298))</f>
        <v>#NUM!</v>
      </c>
      <c r="N1302" t="e">
        <f t="array" ref="N1302">INDEX($A$7:$F$3066,SMALL(IF(COUNTIF($L$5,$H$7:$H$3066)*COUNTIF($L$5,$I$7:$I$3066),MATCH(ROW($A$7:$A$3066),ROW($A$7:$A$3066)),""),ROWS($B$1:E1296)),COLUMNS($A$1:E1298))</f>
        <v>#NUM!</v>
      </c>
      <c r="O1302" t="e">
        <f t="array" ref="O1302">INDEX($A$7:$F$3066,SMALL(IF(COUNTIF($L$5,$H$7:$H$3066)*COUNTIF($L$5,$I$7:$I$3066),MATCH(ROW($A$7:$A$3066),ROW($A$7:$A$3066)),""),ROWS($B$1:F1296)),COLUMNS($A$1:F1298))</f>
        <v>#NUM!</v>
      </c>
    </row>
    <row r="1303" spans="1:15">
      <c r="A1303" s="1">
        <f>'ScienceDirect - Initial'!A1306</f>
        <v>0</v>
      </c>
      <c r="B1303" s="1">
        <f>'ScienceDirect - Initial'!B1306</f>
        <v>2020</v>
      </c>
      <c r="C1303" s="1" t="str">
        <f>'ScienceDirect - Initial'!C1306</f>
        <v>van Brenk, Herman; Renes, Remko; Trompeter, Gregory M.</v>
      </c>
      <c r="D1303" s="1" t="str">
        <f>'ScienceDirect - Initial'!D1306</f>
        <v>Auditing in the public interest: Reforming the profession by building on the strengths of the existing accounting firms</v>
      </c>
      <c r="E1303" s="1" t="str">
        <f>'ScienceDirect - Initial'!E1306</f>
        <v>Critical Perspectives on Accounting</v>
      </c>
      <c r="F1303" s="1">
        <f>'ScienceDirect - Initial'!F1306</f>
        <v>0</v>
      </c>
      <c r="H1303" s="1">
        <v>0</v>
      </c>
      <c r="I1303" s="1">
        <v>0</v>
      </c>
      <c r="J1303" t="b">
        <f t="shared" si="20"/>
        <v>1</v>
      </c>
      <c r="K1303" t="e">
        <f t="array" ref="K1303">INDEX($A$7:$F$3066,SMALL(IF(COUNTIF($L$5,$H$7:$H$3066)*COUNTIF($L$5,$I$7:$I$3066),MATCH(ROW($A$7:$A$3066),ROW($A$7:$A$3066)),""),ROWS($B$1:B1297)),COLUMNS($A$1:B1299))</f>
        <v>#NUM!</v>
      </c>
      <c r="L1303" t="e">
        <f t="array" ref="L1303">INDEX($A$7:$F$3066,SMALL(IF(COUNTIF($L$5,$H$7:$H$3066)*COUNTIF($L$5,$I$7:$I$3066),MATCH(ROW($A$7:$A$3066),ROW($A$7:$A$3066)),""),ROWS($B$1:C1297)),COLUMNS($A$1:C1299))</f>
        <v>#NUM!</v>
      </c>
      <c r="M1303" t="e">
        <f t="array" ref="M1303">INDEX($A$7:$F$3066,SMALL(IF(COUNTIF($L$5,$H$7:$H$3066)*COUNTIF($L$5,$I$7:$I$3066),MATCH(ROW($A$7:$A$3066),ROW($A$7:$A$3066)),""),ROWS($B$1:D1297)),COLUMNS($A$1:D1299))</f>
        <v>#NUM!</v>
      </c>
      <c r="N1303" t="e">
        <f t="array" ref="N1303">INDEX($A$7:$F$3066,SMALL(IF(COUNTIF($L$5,$H$7:$H$3066)*COUNTIF($L$5,$I$7:$I$3066),MATCH(ROW($A$7:$A$3066),ROW($A$7:$A$3066)),""),ROWS($B$1:E1297)),COLUMNS($A$1:E1299))</f>
        <v>#NUM!</v>
      </c>
      <c r="O1303" t="e">
        <f t="array" ref="O1303">INDEX($A$7:$F$3066,SMALL(IF(COUNTIF($L$5,$H$7:$H$3066)*COUNTIF($L$5,$I$7:$I$3066),MATCH(ROW($A$7:$A$3066),ROW($A$7:$A$3066)),""),ROWS($B$1:F1297)),COLUMNS($A$1:F1299))</f>
        <v>#NUM!</v>
      </c>
    </row>
    <row r="1304" spans="1:15">
      <c r="A1304" s="1">
        <f>'ScienceDirect - Initial'!A1307</f>
        <v>0</v>
      </c>
      <c r="B1304" s="1">
        <f>'ScienceDirect - Initial'!B1307</f>
        <v>2016</v>
      </c>
      <c r="C1304" s="1" t="str">
        <f>'ScienceDirect - Initial'!C1307</f>
        <v>Reddy, Doodipala Samba; Estes, William A.</v>
      </c>
      <c r="D1304" s="1" t="str">
        <f>'ScienceDirect - Initial'!D1307</f>
        <v>Clinical Potential of Neurosteroids for CNS Disorders</v>
      </c>
      <c r="E1304" s="1" t="str">
        <f>'ScienceDirect - Initial'!E1307</f>
        <v>Trends in Pharmacological Sciences</v>
      </c>
      <c r="F1304" s="1">
        <f>'ScienceDirect - Initial'!F1307</f>
        <v>0</v>
      </c>
      <c r="H1304" s="1">
        <v>0</v>
      </c>
      <c r="I1304" s="1">
        <v>0</v>
      </c>
      <c r="J1304" t="b">
        <f t="shared" si="20"/>
        <v>1</v>
      </c>
      <c r="K1304" t="e">
        <f t="array" ref="K1304">INDEX($A$7:$F$3066,SMALL(IF(COUNTIF($L$5,$H$7:$H$3066)*COUNTIF($L$5,$I$7:$I$3066),MATCH(ROW($A$7:$A$3066),ROW($A$7:$A$3066)),""),ROWS($B$1:B1298)),COLUMNS($A$1:B1300))</f>
        <v>#NUM!</v>
      </c>
      <c r="L1304" t="e">
        <f t="array" ref="L1304">INDEX($A$7:$F$3066,SMALL(IF(COUNTIF($L$5,$H$7:$H$3066)*COUNTIF($L$5,$I$7:$I$3066),MATCH(ROW($A$7:$A$3066),ROW($A$7:$A$3066)),""),ROWS($B$1:C1298)),COLUMNS($A$1:C1300))</f>
        <v>#NUM!</v>
      </c>
      <c r="M1304" t="e">
        <f t="array" ref="M1304">INDEX($A$7:$F$3066,SMALL(IF(COUNTIF($L$5,$H$7:$H$3066)*COUNTIF($L$5,$I$7:$I$3066),MATCH(ROW($A$7:$A$3066),ROW($A$7:$A$3066)),""),ROWS($B$1:D1298)),COLUMNS($A$1:D1300))</f>
        <v>#NUM!</v>
      </c>
      <c r="N1304" t="e">
        <f t="array" ref="N1304">INDEX($A$7:$F$3066,SMALL(IF(COUNTIF($L$5,$H$7:$H$3066)*COUNTIF($L$5,$I$7:$I$3066),MATCH(ROW($A$7:$A$3066),ROW($A$7:$A$3066)),""),ROWS($B$1:E1298)),COLUMNS($A$1:E1300))</f>
        <v>#NUM!</v>
      </c>
      <c r="O1304" t="e">
        <f t="array" ref="O1304">INDEX($A$7:$F$3066,SMALL(IF(COUNTIF($L$5,$H$7:$H$3066)*COUNTIF($L$5,$I$7:$I$3066),MATCH(ROW($A$7:$A$3066),ROW($A$7:$A$3066)),""),ROWS($B$1:F1298)),COLUMNS($A$1:F1300))</f>
        <v>#NUM!</v>
      </c>
    </row>
    <row r="1305" spans="1:15">
      <c r="A1305" s="1">
        <f>'ScienceDirect - Initial'!A1308</f>
        <v>0</v>
      </c>
      <c r="B1305" s="1">
        <f>'ScienceDirect - Initial'!B1308</f>
        <v>1982</v>
      </c>
      <c r="C1305" s="1" t="str">
        <f>'ScienceDirect - Initial'!C1308</f>
        <v>Philipson, Ilene</v>
      </c>
      <c r="D1305" s="1" t="str">
        <f>'ScienceDirect - Initial'!D1308</f>
        <v>Narcissism and mothering: The 1950s reconsidered</v>
      </c>
      <c r="E1305" s="1" t="str">
        <f>'ScienceDirect - Initial'!E1308</f>
        <v>Women's Studies International Forum</v>
      </c>
      <c r="F1305" s="1">
        <f>'ScienceDirect - Initial'!F1308</f>
        <v>0</v>
      </c>
      <c r="H1305" s="1">
        <v>0</v>
      </c>
      <c r="I1305" s="1">
        <v>0</v>
      </c>
      <c r="J1305" t="b">
        <f t="shared" si="20"/>
        <v>1</v>
      </c>
      <c r="K1305" t="e">
        <f t="array" ref="K1305">INDEX($A$7:$F$3066,SMALL(IF(COUNTIF($L$5,$H$7:$H$3066)*COUNTIF($L$5,$I$7:$I$3066),MATCH(ROW($A$7:$A$3066),ROW($A$7:$A$3066)),""),ROWS($B$1:B1299)),COLUMNS($A$1:B1301))</f>
        <v>#NUM!</v>
      </c>
      <c r="L1305" t="e">
        <f t="array" ref="L1305">INDEX($A$7:$F$3066,SMALL(IF(COUNTIF($L$5,$H$7:$H$3066)*COUNTIF($L$5,$I$7:$I$3066),MATCH(ROW($A$7:$A$3066),ROW($A$7:$A$3066)),""),ROWS($B$1:C1299)),COLUMNS($A$1:C1301))</f>
        <v>#NUM!</v>
      </c>
      <c r="M1305" t="e">
        <f t="array" ref="M1305">INDEX($A$7:$F$3066,SMALL(IF(COUNTIF($L$5,$H$7:$H$3066)*COUNTIF($L$5,$I$7:$I$3066),MATCH(ROW($A$7:$A$3066),ROW($A$7:$A$3066)),""),ROWS($B$1:D1299)),COLUMNS($A$1:D1301))</f>
        <v>#NUM!</v>
      </c>
      <c r="N1305" t="e">
        <f t="array" ref="N1305">INDEX($A$7:$F$3066,SMALL(IF(COUNTIF($L$5,$H$7:$H$3066)*COUNTIF($L$5,$I$7:$I$3066),MATCH(ROW($A$7:$A$3066),ROW($A$7:$A$3066)),""),ROWS($B$1:E1299)),COLUMNS($A$1:E1301))</f>
        <v>#NUM!</v>
      </c>
      <c r="O1305" t="e">
        <f t="array" ref="O1305">INDEX($A$7:$F$3066,SMALL(IF(COUNTIF($L$5,$H$7:$H$3066)*COUNTIF($L$5,$I$7:$I$3066),MATCH(ROW($A$7:$A$3066),ROW($A$7:$A$3066)),""),ROWS($B$1:F1299)),COLUMNS($A$1:F1301))</f>
        <v>#NUM!</v>
      </c>
    </row>
    <row r="1306" spans="1:15">
      <c r="A1306" s="1">
        <f>'ScienceDirect - Initial'!A1309</f>
        <v>0</v>
      </c>
      <c r="B1306" s="1">
        <f>'ScienceDirect - Initial'!B1309</f>
        <v>2006</v>
      </c>
      <c r="C1306" s="1">
        <f>'ScienceDirect - Initial'!C1309</f>
        <v>0</v>
      </c>
      <c r="D1306" s="1" t="str">
        <f>'ScienceDirect - Initial'!D1309</f>
        <v>Amphetamines</v>
      </c>
      <c r="E1306" s="1" t="str">
        <f>'ScienceDirect - Initial'!E1309</f>
        <v>Meyler's Side Effects of Drugs: The International Encyclopedia of Adverse Drug Reactions and Interactions (Fifteenth Edition)</v>
      </c>
      <c r="F1306" s="1" t="str">
        <f>'ScienceDirect - Initial'!F1309</f>
        <v>978-0-444-51005-1</v>
      </c>
      <c r="H1306" s="1">
        <v>0</v>
      </c>
      <c r="I1306" s="1">
        <v>0</v>
      </c>
      <c r="J1306" t="b">
        <f t="shared" si="20"/>
        <v>1</v>
      </c>
      <c r="K1306" t="e">
        <f t="array" ref="K1306">INDEX($A$7:$F$3066,SMALL(IF(COUNTIF($L$5,$H$7:$H$3066)*COUNTIF($L$5,$I$7:$I$3066),MATCH(ROW($A$7:$A$3066),ROW($A$7:$A$3066)),""),ROWS($B$1:B1300)),COLUMNS($A$1:B1302))</f>
        <v>#NUM!</v>
      </c>
      <c r="L1306" t="e">
        <f t="array" ref="L1306">INDEX($A$7:$F$3066,SMALL(IF(COUNTIF($L$5,$H$7:$H$3066)*COUNTIF($L$5,$I$7:$I$3066),MATCH(ROW($A$7:$A$3066),ROW($A$7:$A$3066)),""),ROWS($B$1:C1300)),COLUMNS($A$1:C1302))</f>
        <v>#NUM!</v>
      </c>
      <c r="M1306" t="e">
        <f t="array" ref="M1306">INDEX($A$7:$F$3066,SMALL(IF(COUNTIF($L$5,$H$7:$H$3066)*COUNTIF($L$5,$I$7:$I$3066),MATCH(ROW($A$7:$A$3066),ROW($A$7:$A$3066)),""),ROWS($B$1:D1300)),COLUMNS($A$1:D1302))</f>
        <v>#NUM!</v>
      </c>
      <c r="N1306" t="e">
        <f t="array" ref="N1306">INDEX($A$7:$F$3066,SMALL(IF(COUNTIF($L$5,$H$7:$H$3066)*COUNTIF($L$5,$I$7:$I$3066),MATCH(ROW($A$7:$A$3066),ROW($A$7:$A$3066)),""),ROWS($B$1:E1300)),COLUMNS($A$1:E1302))</f>
        <v>#NUM!</v>
      </c>
      <c r="O1306" t="e">
        <f t="array" ref="O1306">INDEX($A$7:$F$3066,SMALL(IF(COUNTIF($L$5,$H$7:$H$3066)*COUNTIF($L$5,$I$7:$I$3066),MATCH(ROW($A$7:$A$3066),ROW($A$7:$A$3066)),""),ROWS($B$1:F1300)),COLUMNS($A$1:F1302))</f>
        <v>#NUM!</v>
      </c>
    </row>
    <row r="1307" spans="1:15">
      <c r="A1307" s="1">
        <f>'ScienceDirect - Initial'!A1310</f>
        <v>0</v>
      </c>
      <c r="B1307" s="1">
        <f>'ScienceDirect - Initial'!B1310</f>
        <v>1997</v>
      </c>
      <c r="C1307" s="1" t="str">
        <f>'ScienceDirect - Initial'!C1310</f>
        <v>McDermott, Lawrence J.; Glassroth, Jeffrey; Mehta, Jay B.; Dutt, Asim K.</v>
      </c>
      <c r="D1307" s="1" t="str">
        <f>'ScienceDirect - Initial'!D1310</f>
        <v>Tuberculosis. Part I</v>
      </c>
      <c r="E1307" s="1" t="str">
        <f>'ScienceDirect - Initial'!E1310</f>
        <v>Disease-a-Month</v>
      </c>
      <c r="F1307" s="1">
        <f>'ScienceDirect - Initial'!F1310</f>
        <v>0</v>
      </c>
      <c r="H1307" s="1">
        <v>0</v>
      </c>
      <c r="I1307" s="1">
        <v>0</v>
      </c>
      <c r="J1307" t="b">
        <f t="shared" si="20"/>
        <v>1</v>
      </c>
      <c r="K1307" t="e">
        <f t="array" ref="K1307">INDEX($A$7:$F$3066,SMALL(IF(COUNTIF($L$5,$H$7:$H$3066)*COUNTIF($L$5,$I$7:$I$3066),MATCH(ROW($A$7:$A$3066),ROW($A$7:$A$3066)),""),ROWS($B$1:B1301)),COLUMNS($A$1:B1303))</f>
        <v>#NUM!</v>
      </c>
      <c r="L1307" t="e">
        <f t="array" ref="L1307">INDEX($A$7:$F$3066,SMALL(IF(COUNTIF($L$5,$H$7:$H$3066)*COUNTIF($L$5,$I$7:$I$3066),MATCH(ROW($A$7:$A$3066),ROW($A$7:$A$3066)),""),ROWS($B$1:C1301)),COLUMNS($A$1:C1303))</f>
        <v>#NUM!</v>
      </c>
      <c r="M1307" t="e">
        <f t="array" ref="M1307">INDEX($A$7:$F$3066,SMALL(IF(COUNTIF($L$5,$H$7:$H$3066)*COUNTIF($L$5,$I$7:$I$3066),MATCH(ROW($A$7:$A$3066),ROW($A$7:$A$3066)),""),ROWS($B$1:D1301)),COLUMNS($A$1:D1303))</f>
        <v>#NUM!</v>
      </c>
      <c r="N1307" t="e">
        <f t="array" ref="N1307">INDEX($A$7:$F$3066,SMALL(IF(COUNTIF($L$5,$H$7:$H$3066)*COUNTIF($L$5,$I$7:$I$3066),MATCH(ROW($A$7:$A$3066),ROW($A$7:$A$3066)),""),ROWS($B$1:E1301)),COLUMNS($A$1:E1303))</f>
        <v>#NUM!</v>
      </c>
      <c r="O1307" t="e">
        <f t="array" ref="O1307">INDEX($A$7:$F$3066,SMALL(IF(COUNTIF($L$5,$H$7:$H$3066)*COUNTIF($L$5,$I$7:$I$3066),MATCH(ROW($A$7:$A$3066),ROW($A$7:$A$3066)),""),ROWS($B$1:F1301)),COLUMNS($A$1:F1303))</f>
        <v>#NUM!</v>
      </c>
    </row>
    <row r="1308" spans="1:15">
      <c r="A1308" s="1">
        <f>'ScienceDirect - Initial'!A1311</f>
        <v>0</v>
      </c>
      <c r="B1308" s="1">
        <f>'ScienceDirect - Initial'!B1311</f>
        <v>1987</v>
      </c>
      <c r="C1308" s="1" t="str">
        <f>'ScienceDirect - Initial'!C1311</f>
        <v>Wilson, G.Terence</v>
      </c>
      <c r="D1308" s="1" t="str">
        <f>'ScienceDirect - Initial'!D1311</f>
        <v>Chemical aversion conditioning as a treatment for alcoholism: A re-analysis</v>
      </c>
      <c r="E1308" s="1" t="str">
        <f>'ScienceDirect - Initial'!E1311</f>
        <v>Behaviour Research and Therapy</v>
      </c>
      <c r="F1308" s="1">
        <f>'ScienceDirect - Initial'!F1311</f>
        <v>0</v>
      </c>
      <c r="H1308" s="1">
        <v>0</v>
      </c>
      <c r="I1308" s="1">
        <v>0</v>
      </c>
      <c r="J1308" t="b">
        <f t="shared" si="20"/>
        <v>1</v>
      </c>
      <c r="K1308" t="e">
        <f t="array" ref="K1308">INDEX($A$7:$F$3066,SMALL(IF(COUNTIF($L$5,$H$7:$H$3066)*COUNTIF($L$5,$I$7:$I$3066),MATCH(ROW($A$7:$A$3066),ROW($A$7:$A$3066)),""),ROWS($B$1:B1302)),COLUMNS($A$1:B1304))</f>
        <v>#NUM!</v>
      </c>
      <c r="L1308" t="e">
        <f t="array" ref="L1308">INDEX($A$7:$F$3066,SMALL(IF(COUNTIF($L$5,$H$7:$H$3066)*COUNTIF($L$5,$I$7:$I$3066),MATCH(ROW($A$7:$A$3066),ROW($A$7:$A$3066)),""),ROWS($B$1:C1302)),COLUMNS($A$1:C1304))</f>
        <v>#NUM!</v>
      </c>
      <c r="M1308" t="e">
        <f t="array" ref="M1308">INDEX($A$7:$F$3066,SMALL(IF(COUNTIF($L$5,$H$7:$H$3066)*COUNTIF($L$5,$I$7:$I$3066),MATCH(ROW($A$7:$A$3066),ROW($A$7:$A$3066)),""),ROWS($B$1:D1302)),COLUMNS($A$1:D1304))</f>
        <v>#NUM!</v>
      </c>
      <c r="N1308" t="e">
        <f t="array" ref="N1308">INDEX($A$7:$F$3066,SMALL(IF(COUNTIF($L$5,$H$7:$H$3066)*COUNTIF($L$5,$I$7:$I$3066),MATCH(ROW($A$7:$A$3066),ROW($A$7:$A$3066)),""),ROWS($B$1:E1302)),COLUMNS($A$1:E1304))</f>
        <v>#NUM!</v>
      </c>
      <c r="O1308" t="e">
        <f t="array" ref="O1308">INDEX($A$7:$F$3066,SMALL(IF(COUNTIF($L$5,$H$7:$H$3066)*COUNTIF($L$5,$I$7:$I$3066),MATCH(ROW($A$7:$A$3066),ROW($A$7:$A$3066)),""),ROWS($B$1:F1302)),COLUMNS($A$1:F1304))</f>
        <v>#NUM!</v>
      </c>
    </row>
    <row r="1309" spans="1:15">
      <c r="A1309" s="1">
        <f>'ScienceDirect - Initial'!A1312</f>
        <v>0</v>
      </c>
      <c r="B1309" s="1">
        <f>'ScienceDirect - Initial'!B1312</f>
        <v>2010</v>
      </c>
      <c r="C1309" s="1" t="str">
        <f>'ScienceDirect - Initial'!C1312</f>
        <v>Spence, Charles; Parise, Cesare</v>
      </c>
      <c r="D1309" s="1" t="str">
        <f>'ScienceDirect - Initial'!D1312</f>
        <v>Prior-entry: A review</v>
      </c>
      <c r="E1309" s="1" t="str">
        <f>'ScienceDirect - Initial'!E1312</f>
        <v>Consciousness and Cognition</v>
      </c>
      <c r="F1309" s="1">
        <f>'ScienceDirect - Initial'!F1312</f>
        <v>0</v>
      </c>
      <c r="H1309" s="1">
        <v>0</v>
      </c>
      <c r="I1309" s="1">
        <v>0</v>
      </c>
      <c r="J1309" t="b">
        <f t="shared" si="20"/>
        <v>1</v>
      </c>
      <c r="K1309" t="e">
        <f t="array" ref="K1309">INDEX($A$7:$F$3066,SMALL(IF(COUNTIF($L$5,$H$7:$H$3066)*COUNTIF($L$5,$I$7:$I$3066),MATCH(ROW($A$7:$A$3066),ROW($A$7:$A$3066)),""),ROWS($B$1:B1303)),COLUMNS($A$1:B1305))</f>
        <v>#NUM!</v>
      </c>
      <c r="L1309" t="e">
        <f t="array" ref="L1309">INDEX($A$7:$F$3066,SMALL(IF(COUNTIF($L$5,$H$7:$H$3066)*COUNTIF($L$5,$I$7:$I$3066),MATCH(ROW($A$7:$A$3066),ROW($A$7:$A$3066)),""),ROWS($B$1:C1303)),COLUMNS($A$1:C1305))</f>
        <v>#NUM!</v>
      </c>
      <c r="M1309" t="e">
        <f t="array" ref="M1309">INDEX($A$7:$F$3066,SMALL(IF(COUNTIF($L$5,$H$7:$H$3066)*COUNTIF($L$5,$I$7:$I$3066),MATCH(ROW($A$7:$A$3066),ROW($A$7:$A$3066)),""),ROWS($B$1:D1303)),COLUMNS($A$1:D1305))</f>
        <v>#NUM!</v>
      </c>
      <c r="N1309" t="e">
        <f t="array" ref="N1309">INDEX($A$7:$F$3066,SMALL(IF(COUNTIF($L$5,$H$7:$H$3066)*COUNTIF($L$5,$I$7:$I$3066),MATCH(ROW($A$7:$A$3066),ROW($A$7:$A$3066)),""),ROWS($B$1:E1303)),COLUMNS($A$1:E1305))</f>
        <v>#NUM!</v>
      </c>
      <c r="O1309" t="e">
        <f t="array" ref="O1309">INDEX($A$7:$F$3066,SMALL(IF(COUNTIF($L$5,$H$7:$H$3066)*COUNTIF($L$5,$I$7:$I$3066),MATCH(ROW($A$7:$A$3066),ROW($A$7:$A$3066)),""),ROWS($B$1:F1303)),COLUMNS($A$1:F1305))</f>
        <v>#NUM!</v>
      </c>
    </row>
    <row r="1310" spans="1:15">
      <c r="A1310" s="1">
        <f>'ScienceDirect - Initial'!A1313</f>
        <v>0</v>
      </c>
      <c r="B1310" s="1">
        <f>'ScienceDirect - Initial'!B1313</f>
        <v>2015</v>
      </c>
      <c r="C1310" s="1" t="str">
        <f>'ScienceDirect - Initial'!C1313</f>
        <v>Birchall, M.</v>
      </c>
      <c r="D1310" s="1" t="str">
        <f>'ScienceDirect - Initial'!D1313</f>
        <v>22 - Recent developments in architectural fabric structures in Europe: The design and construction of the London 2012 Olympic Stadium and its context in the European fabric structures market</v>
      </c>
      <c r="E1310" s="1" t="str">
        <f>'ScienceDirect - Initial'!E1313</f>
        <v>Fabric Structures in Architecture</v>
      </c>
      <c r="F1310" s="1" t="str">
        <f>'ScienceDirect - Initial'!F1313</f>
        <v>978-1-78242-233-4</v>
      </c>
      <c r="H1310" s="1">
        <v>0</v>
      </c>
      <c r="I1310" s="1">
        <v>0</v>
      </c>
      <c r="J1310" t="b">
        <f t="shared" si="20"/>
        <v>1</v>
      </c>
      <c r="K1310" t="e">
        <f t="array" ref="K1310">INDEX($A$7:$F$3066,SMALL(IF(COUNTIF($L$5,$H$7:$H$3066)*COUNTIF($L$5,$I$7:$I$3066),MATCH(ROW($A$7:$A$3066),ROW($A$7:$A$3066)),""),ROWS($B$1:B1304)),COLUMNS($A$1:B1306))</f>
        <v>#NUM!</v>
      </c>
      <c r="L1310" t="e">
        <f t="array" ref="L1310">INDEX($A$7:$F$3066,SMALL(IF(COUNTIF($L$5,$H$7:$H$3066)*COUNTIF($L$5,$I$7:$I$3066),MATCH(ROW($A$7:$A$3066),ROW($A$7:$A$3066)),""),ROWS($B$1:C1304)),COLUMNS($A$1:C1306))</f>
        <v>#NUM!</v>
      </c>
      <c r="M1310" t="e">
        <f t="array" ref="M1310">INDEX($A$7:$F$3066,SMALL(IF(COUNTIF($L$5,$H$7:$H$3066)*COUNTIF($L$5,$I$7:$I$3066),MATCH(ROW($A$7:$A$3066),ROW($A$7:$A$3066)),""),ROWS($B$1:D1304)),COLUMNS($A$1:D1306))</f>
        <v>#NUM!</v>
      </c>
      <c r="N1310" t="e">
        <f t="array" ref="N1310">INDEX($A$7:$F$3066,SMALL(IF(COUNTIF($L$5,$H$7:$H$3066)*COUNTIF($L$5,$I$7:$I$3066),MATCH(ROW($A$7:$A$3066),ROW($A$7:$A$3066)),""),ROWS($B$1:E1304)),COLUMNS($A$1:E1306))</f>
        <v>#NUM!</v>
      </c>
      <c r="O1310" t="e">
        <f t="array" ref="O1310">INDEX($A$7:$F$3066,SMALL(IF(COUNTIF($L$5,$H$7:$H$3066)*COUNTIF($L$5,$I$7:$I$3066),MATCH(ROW($A$7:$A$3066),ROW($A$7:$A$3066)),""),ROWS($B$1:F1304)),COLUMNS($A$1:F1306))</f>
        <v>#NUM!</v>
      </c>
    </row>
    <row r="1311" spans="1:15">
      <c r="A1311" s="1">
        <f>'ScienceDirect - Initial'!A1314</f>
        <v>0</v>
      </c>
      <c r="B1311" s="1">
        <f>'ScienceDirect - Initial'!B1314</f>
        <v>1993</v>
      </c>
      <c r="C1311" s="1" t="str">
        <f>'ScienceDirect - Initial'!C1314</f>
        <v>Zomaya, Albert Y.; Nabhan, Tarek M.</v>
      </c>
      <c r="D1311" s="1" t="str">
        <f>'ScienceDirect - Initial'!D1314</f>
        <v>Centralized and decentralized neuro-adaptive robot controllers</v>
      </c>
      <c r="E1311" s="1" t="str">
        <f>'ScienceDirect - Initial'!E1314</f>
        <v>Neural Networks</v>
      </c>
      <c r="F1311" s="1">
        <f>'ScienceDirect - Initial'!F1314</f>
        <v>0</v>
      </c>
      <c r="H1311" s="1">
        <v>0</v>
      </c>
      <c r="I1311" s="1">
        <v>0</v>
      </c>
      <c r="J1311" t="b">
        <f t="shared" si="20"/>
        <v>1</v>
      </c>
      <c r="K1311" t="e">
        <f t="array" ref="K1311">INDEX($A$7:$F$3066,SMALL(IF(COUNTIF($L$5,$H$7:$H$3066)*COUNTIF($L$5,$I$7:$I$3066),MATCH(ROW($A$7:$A$3066),ROW($A$7:$A$3066)),""),ROWS($B$1:B1305)),COLUMNS($A$1:B1307))</f>
        <v>#NUM!</v>
      </c>
      <c r="L1311" t="e">
        <f t="array" ref="L1311">INDEX($A$7:$F$3066,SMALL(IF(COUNTIF($L$5,$H$7:$H$3066)*COUNTIF($L$5,$I$7:$I$3066),MATCH(ROW($A$7:$A$3066),ROW($A$7:$A$3066)),""),ROWS($B$1:C1305)),COLUMNS($A$1:C1307))</f>
        <v>#NUM!</v>
      </c>
      <c r="M1311" t="e">
        <f t="array" ref="M1311">INDEX($A$7:$F$3066,SMALL(IF(COUNTIF($L$5,$H$7:$H$3066)*COUNTIF($L$5,$I$7:$I$3066),MATCH(ROW($A$7:$A$3066),ROW($A$7:$A$3066)),""),ROWS($B$1:D1305)),COLUMNS($A$1:D1307))</f>
        <v>#NUM!</v>
      </c>
      <c r="N1311" t="e">
        <f t="array" ref="N1311">INDEX($A$7:$F$3066,SMALL(IF(COUNTIF($L$5,$H$7:$H$3066)*COUNTIF($L$5,$I$7:$I$3066),MATCH(ROW($A$7:$A$3066),ROW($A$7:$A$3066)),""),ROWS($B$1:E1305)),COLUMNS($A$1:E1307))</f>
        <v>#NUM!</v>
      </c>
      <c r="O1311" t="e">
        <f t="array" ref="O1311">INDEX($A$7:$F$3066,SMALL(IF(COUNTIF($L$5,$H$7:$H$3066)*COUNTIF($L$5,$I$7:$I$3066),MATCH(ROW($A$7:$A$3066),ROW($A$7:$A$3066)),""),ROWS($B$1:F1305)),COLUMNS($A$1:F1307))</f>
        <v>#NUM!</v>
      </c>
    </row>
    <row r="1312" spans="1:15">
      <c r="A1312" s="1">
        <f>'ScienceDirect - Initial'!A1315</f>
        <v>0</v>
      </c>
      <c r="B1312" s="1">
        <f>'ScienceDirect - Initial'!B1315</f>
        <v>2004</v>
      </c>
      <c r="C1312" s="1" t="str">
        <f>'ScienceDirect - Initial'!C1315</f>
        <v>Panchagnula, Ramesh; Agrawal, Shrutidevi</v>
      </c>
      <c r="D1312" s="1" t="str">
        <f>'ScienceDirect - Initial'!D1315</f>
        <v>Biopharmaceutic and pharmacokinetic aspects of variable bioavailability of rifampicin</v>
      </c>
      <c r="E1312" s="1" t="str">
        <f>'ScienceDirect - Initial'!E1315</f>
        <v>International Journal of Pharmaceutics</v>
      </c>
      <c r="F1312" s="1">
        <f>'ScienceDirect - Initial'!F1315</f>
        <v>0</v>
      </c>
      <c r="H1312" s="1">
        <v>0</v>
      </c>
      <c r="I1312" s="1">
        <v>0</v>
      </c>
      <c r="J1312" t="b">
        <f t="shared" si="20"/>
        <v>1</v>
      </c>
      <c r="K1312" t="e">
        <f t="array" ref="K1312">INDEX($A$7:$F$3066,SMALL(IF(COUNTIF($L$5,$H$7:$H$3066)*COUNTIF($L$5,$I$7:$I$3066),MATCH(ROW($A$7:$A$3066),ROW($A$7:$A$3066)),""),ROWS($B$1:B1306)),COLUMNS($A$1:B1308))</f>
        <v>#NUM!</v>
      </c>
      <c r="L1312" t="e">
        <f t="array" ref="L1312">INDEX($A$7:$F$3066,SMALL(IF(COUNTIF($L$5,$H$7:$H$3066)*COUNTIF($L$5,$I$7:$I$3066),MATCH(ROW($A$7:$A$3066),ROW($A$7:$A$3066)),""),ROWS($B$1:C1306)),COLUMNS($A$1:C1308))</f>
        <v>#NUM!</v>
      </c>
      <c r="M1312" t="e">
        <f t="array" ref="M1312">INDEX($A$7:$F$3066,SMALL(IF(COUNTIF($L$5,$H$7:$H$3066)*COUNTIF($L$5,$I$7:$I$3066),MATCH(ROW($A$7:$A$3066),ROW($A$7:$A$3066)),""),ROWS($B$1:D1306)),COLUMNS($A$1:D1308))</f>
        <v>#NUM!</v>
      </c>
      <c r="N1312" t="e">
        <f t="array" ref="N1312">INDEX($A$7:$F$3066,SMALL(IF(COUNTIF($L$5,$H$7:$H$3066)*COUNTIF($L$5,$I$7:$I$3066),MATCH(ROW($A$7:$A$3066),ROW($A$7:$A$3066)),""),ROWS($B$1:E1306)),COLUMNS($A$1:E1308))</f>
        <v>#NUM!</v>
      </c>
      <c r="O1312" t="e">
        <f t="array" ref="O1312">INDEX($A$7:$F$3066,SMALL(IF(COUNTIF($L$5,$H$7:$H$3066)*COUNTIF($L$5,$I$7:$I$3066),MATCH(ROW($A$7:$A$3066),ROW($A$7:$A$3066)),""),ROWS($B$1:F1306)),COLUMNS($A$1:F1308))</f>
        <v>#NUM!</v>
      </c>
    </row>
    <row r="1313" spans="1:15">
      <c r="A1313" s="1">
        <f>'ScienceDirect - Initial'!A1316</f>
        <v>0</v>
      </c>
      <c r="B1313" s="1">
        <f>'ScienceDirect - Initial'!B1316</f>
        <v>2011</v>
      </c>
      <c r="C1313" s="1" t="str">
        <f>'ScienceDirect - Initial'!C1316</f>
        <v>Gabel, Stewart</v>
      </c>
      <c r="D1313" s="1" t="str">
        <f>'ScienceDirect - Initial'!D1316</f>
        <v>Ethics and Values in Clinical Practice: Whom Do They Help?</v>
      </c>
      <c r="E1313" s="1" t="str">
        <f>'ScienceDirect - Initial'!E1316</f>
        <v>Mayo Clinic Proceedings</v>
      </c>
      <c r="F1313" s="1">
        <f>'ScienceDirect - Initial'!F1316</f>
        <v>0</v>
      </c>
      <c r="H1313" s="1">
        <v>0</v>
      </c>
      <c r="I1313" s="1">
        <v>0</v>
      </c>
      <c r="J1313" t="b">
        <f t="shared" si="20"/>
        <v>1</v>
      </c>
      <c r="K1313" t="e">
        <f t="array" ref="K1313">INDEX($A$7:$F$3066,SMALL(IF(COUNTIF($L$5,$H$7:$H$3066)*COUNTIF($L$5,$I$7:$I$3066),MATCH(ROW($A$7:$A$3066),ROW($A$7:$A$3066)),""),ROWS($B$1:B1307)),COLUMNS($A$1:B1309))</f>
        <v>#NUM!</v>
      </c>
      <c r="L1313" t="e">
        <f t="array" ref="L1313">INDEX($A$7:$F$3066,SMALL(IF(COUNTIF($L$5,$H$7:$H$3066)*COUNTIF($L$5,$I$7:$I$3066),MATCH(ROW($A$7:$A$3066),ROW($A$7:$A$3066)),""),ROWS($B$1:C1307)),COLUMNS($A$1:C1309))</f>
        <v>#NUM!</v>
      </c>
      <c r="M1313" t="e">
        <f t="array" ref="M1313">INDEX($A$7:$F$3066,SMALL(IF(COUNTIF($L$5,$H$7:$H$3066)*COUNTIF($L$5,$I$7:$I$3066),MATCH(ROW($A$7:$A$3066),ROW($A$7:$A$3066)),""),ROWS($B$1:D1307)),COLUMNS($A$1:D1309))</f>
        <v>#NUM!</v>
      </c>
      <c r="N1313" t="e">
        <f t="array" ref="N1313">INDEX($A$7:$F$3066,SMALL(IF(COUNTIF($L$5,$H$7:$H$3066)*COUNTIF($L$5,$I$7:$I$3066),MATCH(ROW($A$7:$A$3066),ROW($A$7:$A$3066)),""),ROWS($B$1:E1307)),COLUMNS($A$1:E1309))</f>
        <v>#NUM!</v>
      </c>
      <c r="O1313" t="e">
        <f t="array" ref="O1313">INDEX($A$7:$F$3066,SMALL(IF(COUNTIF($L$5,$H$7:$H$3066)*COUNTIF($L$5,$I$7:$I$3066),MATCH(ROW($A$7:$A$3066),ROW($A$7:$A$3066)),""),ROWS($B$1:F1307)),COLUMNS($A$1:F1309))</f>
        <v>#NUM!</v>
      </c>
    </row>
    <row r="1314" spans="1:15">
      <c r="A1314" s="1">
        <f>'ScienceDirect - Initial'!A1317</f>
        <v>0</v>
      </c>
      <c r="B1314" s="1">
        <f>'ScienceDirect - Initial'!B1317</f>
        <v>2016</v>
      </c>
      <c r="C1314" s="1">
        <f>'ScienceDirect - Initial'!C1317</f>
        <v>0</v>
      </c>
      <c r="D1314" s="1" t="str">
        <f>'ScienceDirect - Initial'!D1317</f>
        <v>Amphetamines</v>
      </c>
      <c r="E1314" s="1" t="str">
        <f>'ScienceDirect - Initial'!E1317</f>
        <v>Meyler's Side Effects of Drugs (Sixteenth Edition)</v>
      </c>
      <c r="F1314" s="1" t="str">
        <f>'ScienceDirect - Initial'!F1317</f>
        <v>978-0-444-53716-4</v>
      </c>
      <c r="H1314" s="1">
        <v>0</v>
      </c>
      <c r="I1314" s="1">
        <v>0</v>
      </c>
      <c r="J1314" t="b">
        <f t="shared" si="20"/>
        <v>1</v>
      </c>
      <c r="K1314" t="e">
        <f t="array" ref="K1314">INDEX($A$7:$F$3066,SMALL(IF(COUNTIF($L$5,$H$7:$H$3066)*COUNTIF($L$5,$I$7:$I$3066),MATCH(ROW($A$7:$A$3066),ROW($A$7:$A$3066)),""),ROWS($B$1:B1308)),COLUMNS($A$1:B1310))</f>
        <v>#NUM!</v>
      </c>
      <c r="L1314" t="e">
        <f t="array" ref="L1314">INDEX($A$7:$F$3066,SMALL(IF(COUNTIF($L$5,$H$7:$H$3066)*COUNTIF($L$5,$I$7:$I$3066),MATCH(ROW($A$7:$A$3066),ROW($A$7:$A$3066)),""),ROWS($B$1:C1308)),COLUMNS($A$1:C1310))</f>
        <v>#NUM!</v>
      </c>
      <c r="M1314" t="e">
        <f t="array" ref="M1314">INDEX($A$7:$F$3066,SMALL(IF(COUNTIF($L$5,$H$7:$H$3066)*COUNTIF($L$5,$I$7:$I$3066),MATCH(ROW($A$7:$A$3066),ROW($A$7:$A$3066)),""),ROWS($B$1:D1308)),COLUMNS($A$1:D1310))</f>
        <v>#NUM!</v>
      </c>
      <c r="N1314" t="e">
        <f t="array" ref="N1314">INDEX($A$7:$F$3066,SMALL(IF(COUNTIF($L$5,$H$7:$H$3066)*COUNTIF($L$5,$I$7:$I$3066),MATCH(ROW($A$7:$A$3066),ROW($A$7:$A$3066)),""),ROWS($B$1:E1308)),COLUMNS($A$1:E1310))</f>
        <v>#NUM!</v>
      </c>
      <c r="O1314" t="e">
        <f t="array" ref="O1314">INDEX($A$7:$F$3066,SMALL(IF(COUNTIF($L$5,$H$7:$H$3066)*COUNTIF($L$5,$I$7:$I$3066),MATCH(ROW($A$7:$A$3066),ROW($A$7:$A$3066)),""),ROWS($B$1:F1308)),COLUMNS($A$1:F1310))</f>
        <v>#NUM!</v>
      </c>
    </row>
    <row r="1315" spans="1:15">
      <c r="A1315" s="1">
        <f>'ScienceDirect - Initial'!A1318</f>
        <v>0</v>
      </c>
      <c r="B1315" s="1">
        <f>'ScienceDirect - Initial'!B1318</f>
        <v>1994</v>
      </c>
      <c r="C1315" s="1" t="str">
        <f>'ScienceDirect - Initial'!C1318</f>
        <v>Kim, Yoshiharu; Takemoto, Kazumi; Mayahara, Ken; Sumida, Kyoko; Shiba, Shintaro</v>
      </c>
      <c r="D1315" s="1" t="str">
        <f>'ScienceDirect - Initial'!D1318</f>
        <v>An analysis of the subjective experience of schizophrenia</v>
      </c>
      <c r="E1315" s="1" t="str">
        <f>'ScienceDirect - Initial'!E1318</f>
        <v>Comprehensive Psychiatry</v>
      </c>
      <c r="F1315" s="1">
        <f>'ScienceDirect - Initial'!F1318</f>
        <v>0</v>
      </c>
      <c r="H1315" s="1">
        <v>0</v>
      </c>
      <c r="I1315" s="1">
        <v>0</v>
      </c>
      <c r="J1315" t="b">
        <f t="shared" si="20"/>
        <v>1</v>
      </c>
      <c r="K1315" t="e">
        <f t="array" ref="K1315">INDEX($A$7:$F$3066,SMALL(IF(COUNTIF($L$5,$H$7:$H$3066)*COUNTIF($L$5,$I$7:$I$3066),MATCH(ROW($A$7:$A$3066),ROW($A$7:$A$3066)),""),ROWS($B$1:B1309)),COLUMNS($A$1:B1311))</f>
        <v>#NUM!</v>
      </c>
      <c r="L1315" t="e">
        <f t="array" ref="L1315">INDEX($A$7:$F$3066,SMALL(IF(COUNTIF($L$5,$H$7:$H$3066)*COUNTIF($L$5,$I$7:$I$3066),MATCH(ROW($A$7:$A$3066),ROW($A$7:$A$3066)),""),ROWS($B$1:C1309)),COLUMNS($A$1:C1311))</f>
        <v>#NUM!</v>
      </c>
      <c r="M1315" t="e">
        <f t="array" ref="M1315">INDEX($A$7:$F$3066,SMALL(IF(COUNTIF($L$5,$H$7:$H$3066)*COUNTIF($L$5,$I$7:$I$3066),MATCH(ROW($A$7:$A$3066),ROW($A$7:$A$3066)),""),ROWS($B$1:D1309)),COLUMNS($A$1:D1311))</f>
        <v>#NUM!</v>
      </c>
      <c r="N1315" t="e">
        <f t="array" ref="N1315">INDEX($A$7:$F$3066,SMALL(IF(COUNTIF($L$5,$H$7:$H$3066)*COUNTIF($L$5,$I$7:$I$3066),MATCH(ROW($A$7:$A$3066),ROW($A$7:$A$3066)),""),ROWS($B$1:E1309)),COLUMNS($A$1:E1311))</f>
        <v>#NUM!</v>
      </c>
      <c r="O1315" t="e">
        <f t="array" ref="O1315">INDEX($A$7:$F$3066,SMALL(IF(COUNTIF($L$5,$H$7:$H$3066)*COUNTIF($L$5,$I$7:$I$3066),MATCH(ROW($A$7:$A$3066),ROW($A$7:$A$3066)),""),ROWS($B$1:F1309)),COLUMNS($A$1:F1311))</f>
        <v>#NUM!</v>
      </c>
    </row>
    <row r="1316" spans="1:15">
      <c r="A1316" s="1">
        <f>'ScienceDirect - Initial'!A1319</f>
        <v>0</v>
      </c>
      <c r="B1316" s="1">
        <f>'ScienceDirect - Initial'!B1319</f>
        <v>2004</v>
      </c>
      <c r="C1316" s="1" t="str">
        <f>'ScienceDirect - Initial'!C1319</f>
        <v>Connolly, Máire A; Gayer, Michelle; Ryan, Michael J; Salama, Peter; Spiegel, Paul; Heymann, David L</v>
      </c>
      <c r="D1316" s="1" t="str">
        <f>'ScienceDirect - Initial'!D1319</f>
        <v>Communicable diseases in complex emergencies: impact and challenges</v>
      </c>
      <c r="E1316" s="1" t="str">
        <f>'ScienceDirect - Initial'!E1319</f>
        <v>The Lancet</v>
      </c>
      <c r="F1316" s="1">
        <f>'ScienceDirect - Initial'!F1319</f>
        <v>0</v>
      </c>
      <c r="H1316" s="1">
        <v>0</v>
      </c>
      <c r="I1316" s="1">
        <v>0</v>
      </c>
      <c r="J1316" t="b">
        <f t="shared" si="20"/>
        <v>1</v>
      </c>
      <c r="K1316" t="e">
        <f t="array" ref="K1316">INDEX($A$7:$F$3066,SMALL(IF(COUNTIF($L$5,$H$7:$H$3066)*COUNTIF($L$5,$I$7:$I$3066),MATCH(ROW($A$7:$A$3066),ROW($A$7:$A$3066)),""),ROWS($B$1:B1310)),COLUMNS($A$1:B1312))</f>
        <v>#NUM!</v>
      </c>
      <c r="L1316" t="e">
        <f t="array" ref="L1316">INDEX($A$7:$F$3066,SMALL(IF(COUNTIF($L$5,$H$7:$H$3066)*COUNTIF($L$5,$I$7:$I$3066),MATCH(ROW($A$7:$A$3066),ROW($A$7:$A$3066)),""),ROWS($B$1:C1310)),COLUMNS($A$1:C1312))</f>
        <v>#NUM!</v>
      </c>
      <c r="M1316" t="e">
        <f t="array" ref="M1316">INDEX($A$7:$F$3066,SMALL(IF(COUNTIF($L$5,$H$7:$H$3066)*COUNTIF($L$5,$I$7:$I$3066),MATCH(ROW($A$7:$A$3066),ROW($A$7:$A$3066)),""),ROWS($B$1:D1310)),COLUMNS($A$1:D1312))</f>
        <v>#NUM!</v>
      </c>
      <c r="N1316" t="e">
        <f t="array" ref="N1316">INDEX($A$7:$F$3066,SMALL(IF(COUNTIF($L$5,$H$7:$H$3066)*COUNTIF($L$5,$I$7:$I$3066),MATCH(ROW($A$7:$A$3066),ROW($A$7:$A$3066)),""),ROWS($B$1:E1310)),COLUMNS($A$1:E1312))</f>
        <v>#NUM!</v>
      </c>
      <c r="O1316" t="e">
        <f t="array" ref="O1316">INDEX($A$7:$F$3066,SMALL(IF(COUNTIF($L$5,$H$7:$H$3066)*COUNTIF($L$5,$I$7:$I$3066),MATCH(ROW($A$7:$A$3066),ROW($A$7:$A$3066)),""),ROWS($B$1:F1310)),COLUMNS($A$1:F1312))</f>
        <v>#NUM!</v>
      </c>
    </row>
    <row r="1317" spans="1:15">
      <c r="A1317" s="1">
        <f>'ScienceDirect - Initial'!A1320</f>
        <v>0</v>
      </c>
      <c r="B1317" s="1">
        <f>'ScienceDirect - Initial'!B1320</f>
        <v>2017</v>
      </c>
      <c r="C1317" s="1" t="str">
        <f>'ScienceDirect - Initial'!C1320</f>
        <v>Karahan, Arzu; Douek, Jacob; Paz, Guy; Stern, Nir; Kideys, Ahmet Erkan; Shaish, Lee; Goren, Menachem; Rinkevich, Baruch</v>
      </c>
      <c r="D1317" s="1" t="str">
        <f>'ScienceDirect - Initial'!D1320</f>
        <v>Employing DNA barcoding as taxonomy and conservation tools for fish species censuses at the southeastern Mediterranean, a hot-spot area for biological invasion</v>
      </c>
      <c r="E1317" s="1" t="str">
        <f>'ScienceDirect - Initial'!E1320</f>
        <v>Journal for Nature Conservation</v>
      </c>
      <c r="F1317" s="1">
        <f>'ScienceDirect - Initial'!F1320</f>
        <v>0</v>
      </c>
      <c r="H1317" s="1">
        <v>0</v>
      </c>
      <c r="I1317" s="1">
        <v>0</v>
      </c>
      <c r="J1317" t="b">
        <f t="shared" si="20"/>
        <v>1</v>
      </c>
      <c r="K1317" t="e">
        <f t="array" ref="K1317">INDEX($A$7:$F$3066,SMALL(IF(COUNTIF($L$5,$H$7:$H$3066)*COUNTIF($L$5,$I$7:$I$3066),MATCH(ROW($A$7:$A$3066),ROW($A$7:$A$3066)),""),ROWS($B$1:B1311)),COLUMNS($A$1:B1313))</f>
        <v>#NUM!</v>
      </c>
      <c r="L1317" t="e">
        <f t="array" ref="L1317">INDEX($A$7:$F$3066,SMALL(IF(COUNTIF($L$5,$H$7:$H$3066)*COUNTIF($L$5,$I$7:$I$3066),MATCH(ROW($A$7:$A$3066),ROW($A$7:$A$3066)),""),ROWS($B$1:C1311)),COLUMNS($A$1:C1313))</f>
        <v>#NUM!</v>
      </c>
      <c r="M1317" t="e">
        <f t="array" ref="M1317">INDEX($A$7:$F$3066,SMALL(IF(COUNTIF($L$5,$H$7:$H$3066)*COUNTIF($L$5,$I$7:$I$3066),MATCH(ROW($A$7:$A$3066),ROW($A$7:$A$3066)),""),ROWS($B$1:D1311)),COLUMNS($A$1:D1313))</f>
        <v>#NUM!</v>
      </c>
      <c r="N1317" t="e">
        <f t="array" ref="N1317">INDEX($A$7:$F$3066,SMALL(IF(COUNTIF($L$5,$H$7:$H$3066)*COUNTIF($L$5,$I$7:$I$3066),MATCH(ROW($A$7:$A$3066),ROW($A$7:$A$3066)),""),ROWS($B$1:E1311)),COLUMNS($A$1:E1313))</f>
        <v>#NUM!</v>
      </c>
      <c r="O1317" t="e">
        <f t="array" ref="O1317">INDEX($A$7:$F$3066,SMALL(IF(COUNTIF($L$5,$H$7:$H$3066)*COUNTIF($L$5,$I$7:$I$3066),MATCH(ROW($A$7:$A$3066),ROW($A$7:$A$3066)),""),ROWS($B$1:F1311)),COLUMNS($A$1:F1313))</f>
        <v>#NUM!</v>
      </c>
    </row>
    <row r="1318" spans="1:15">
      <c r="A1318" s="1">
        <f>'ScienceDirect - Initial'!A1321</f>
        <v>0</v>
      </c>
      <c r="B1318" s="1">
        <f>'ScienceDirect - Initial'!B1321</f>
        <v>2006</v>
      </c>
      <c r="C1318" s="1" t="str">
        <f>'ScienceDirect - Initial'!C1321</f>
        <v>Garba, Amadou; Touré, Seydou; Dembelé, Robert; Bosque-Oliva, Elisa; Fenwick, Alan</v>
      </c>
      <c r="D1318" s="1" t="str">
        <f>'ScienceDirect - Initial'!D1321</f>
        <v>Implementation of national schistosomiasis control programmes in West Africa</v>
      </c>
      <c r="E1318" s="1" t="str">
        <f>'ScienceDirect - Initial'!E1321</f>
        <v>Practical parasitology</v>
      </c>
      <c r="F1318" s="1">
        <f>'ScienceDirect - Initial'!F1321</f>
        <v>0</v>
      </c>
      <c r="H1318" s="1">
        <v>0</v>
      </c>
      <c r="I1318" s="1">
        <v>0</v>
      </c>
      <c r="J1318" t="b">
        <f t="shared" si="20"/>
        <v>1</v>
      </c>
      <c r="K1318" t="e">
        <f t="array" ref="K1318">INDEX($A$7:$F$3066,SMALL(IF(COUNTIF($L$5,$H$7:$H$3066)*COUNTIF($L$5,$I$7:$I$3066),MATCH(ROW($A$7:$A$3066),ROW($A$7:$A$3066)),""),ROWS($B$1:B1312)),COLUMNS($A$1:B1314))</f>
        <v>#NUM!</v>
      </c>
      <c r="L1318" t="e">
        <f t="array" ref="L1318">INDEX($A$7:$F$3066,SMALL(IF(COUNTIF($L$5,$H$7:$H$3066)*COUNTIF($L$5,$I$7:$I$3066),MATCH(ROW($A$7:$A$3066),ROW($A$7:$A$3066)),""),ROWS($B$1:C1312)),COLUMNS($A$1:C1314))</f>
        <v>#NUM!</v>
      </c>
      <c r="M1318" t="e">
        <f t="array" ref="M1318">INDEX($A$7:$F$3066,SMALL(IF(COUNTIF($L$5,$H$7:$H$3066)*COUNTIF($L$5,$I$7:$I$3066),MATCH(ROW($A$7:$A$3066),ROW($A$7:$A$3066)),""),ROWS($B$1:D1312)),COLUMNS($A$1:D1314))</f>
        <v>#NUM!</v>
      </c>
      <c r="N1318" t="e">
        <f t="array" ref="N1318">INDEX($A$7:$F$3066,SMALL(IF(COUNTIF($L$5,$H$7:$H$3066)*COUNTIF($L$5,$I$7:$I$3066),MATCH(ROW($A$7:$A$3066),ROW($A$7:$A$3066)),""),ROWS($B$1:E1312)),COLUMNS($A$1:E1314))</f>
        <v>#NUM!</v>
      </c>
      <c r="O1318" t="e">
        <f t="array" ref="O1318">INDEX($A$7:$F$3066,SMALL(IF(COUNTIF($L$5,$H$7:$H$3066)*COUNTIF($L$5,$I$7:$I$3066),MATCH(ROW($A$7:$A$3066),ROW($A$7:$A$3066)),""),ROWS($B$1:F1312)),COLUMNS($A$1:F1314))</f>
        <v>#NUM!</v>
      </c>
    </row>
    <row r="1319" spans="1:15">
      <c r="A1319" s="1">
        <f>'ScienceDirect - Initial'!A1322</f>
        <v>0</v>
      </c>
      <c r="B1319" s="1">
        <f>'ScienceDirect - Initial'!B1322</f>
        <v>2017</v>
      </c>
      <c r="C1319" s="1" t="str">
        <f>'ScienceDirect - Initial'!C1322</f>
        <v>Dombrowski, Julia C.; Celum, Connie; Baeten, Jared</v>
      </c>
      <c r="D1319" s="1" t="str">
        <f>'ScienceDirect - Initial'!D1322</f>
        <v>Chapter 43 - Syphilis</v>
      </c>
      <c r="E1319" s="1" t="str">
        <f>'ScienceDirect - Initial'!E1322</f>
        <v>The Travel and Tropical Medicine Manual (Fifth Edition)</v>
      </c>
      <c r="F1319" s="1" t="str">
        <f>'ScienceDirect - Initial'!F1322</f>
        <v>978-0-323-37506-1</v>
      </c>
      <c r="H1319" s="1">
        <v>0</v>
      </c>
      <c r="I1319" s="1">
        <v>0</v>
      </c>
      <c r="J1319" t="b">
        <f t="shared" si="20"/>
        <v>1</v>
      </c>
      <c r="K1319" t="e">
        <f t="array" ref="K1319">INDEX($A$7:$F$3066,SMALL(IF(COUNTIF($L$5,$H$7:$H$3066)*COUNTIF($L$5,$I$7:$I$3066),MATCH(ROW($A$7:$A$3066),ROW($A$7:$A$3066)),""),ROWS($B$1:B1313)),COLUMNS($A$1:B1315))</f>
        <v>#NUM!</v>
      </c>
      <c r="L1319" t="e">
        <f t="array" ref="L1319">INDEX($A$7:$F$3066,SMALL(IF(COUNTIF($L$5,$H$7:$H$3066)*COUNTIF($L$5,$I$7:$I$3066),MATCH(ROW($A$7:$A$3066),ROW($A$7:$A$3066)),""),ROWS($B$1:C1313)),COLUMNS($A$1:C1315))</f>
        <v>#NUM!</v>
      </c>
      <c r="M1319" t="e">
        <f t="array" ref="M1319">INDEX($A$7:$F$3066,SMALL(IF(COUNTIF($L$5,$H$7:$H$3066)*COUNTIF($L$5,$I$7:$I$3066),MATCH(ROW($A$7:$A$3066),ROW($A$7:$A$3066)),""),ROWS($B$1:D1313)),COLUMNS($A$1:D1315))</f>
        <v>#NUM!</v>
      </c>
      <c r="N1319" t="e">
        <f t="array" ref="N1319">INDEX($A$7:$F$3066,SMALL(IF(COUNTIF($L$5,$H$7:$H$3066)*COUNTIF($L$5,$I$7:$I$3066),MATCH(ROW($A$7:$A$3066),ROW($A$7:$A$3066)),""),ROWS($B$1:E1313)),COLUMNS($A$1:E1315))</f>
        <v>#NUM!</v>
      </c>
      <c r="O1319" t="e">
        <f t="array" ref="O1319">INDEX($A$7:$F$3066,SMALL(IF(COUNTIF($L$5,$H$7:$H$3066)*COUNTIF($L$5,$I$7:$I$3066),MATCH(ROW($A$7:$A$3066),ROW($A$7:$A$3066)),""),ROWS($B$1:F1313)),COLUMNS($A$1:F1315))</f>
        <v>#NUM!</v>
      </c>
    </row>
    <row r="1320" spans="1:15">
      <c r="A1320" s="1">
        <f>'ScienceDirect - Initial'!A1323</f>
        <v>0</v>
      </c>
      <c r="B1320" s="1">
        <f>'ScienceDirect - Initial'!B1323</f>
        <v>1993</v>
      </c>
      <c r="C1320" s="1" t="str">
        <f>'ScienceDirect - Initial'!C1323</f>
        <v>Jepson, Paul C.</v>
      </c>
      <c r="D1320" s="1" t="str">
        <f>'ScienceDirect - Initial'!D1323</f>
        <v>Ecological insights into risk analysis: the side-effects of pesticides as a case study</v>
      </c>
      <c r="E1320" s="1" t="str">
        <f>'ScienceDirect - Initial'!E1323</f>
        <v>Science of The Total Environment</v>
      </c>
      <c r="F1320" s="1">
        <f>'ScienceDirect - Initial'!F1323</f>
        <v>0</v>
      </c>
      <c r="H1320" s="1">
        <v>0</v>
      </c>
      <c r="I1320" s="1">
        <v>0</v>
      </c>
      <c r="J1320" t="b">
        <f t="shared" si="20"/>
        <v>1</v>
      </c>
      <c r="K1320" t="e">
        <f t="array" ref="K1320">INDEX($A$7:$F$3066,SMALL(IF(COUNTIF($L$5,$H$7:$H$3066)*COUNTIF($L$5,$I$7:$I$3066),MATCH(ROW($A$7:$A$3066),ROW($A$7:$A$3066)),""),ROWS($B$1:B1314)),COLUMNS($A$1:B1316))</f>
        <v>#NUM!</v>
      </c>
      <c r="L1320" t="e">
        <f t="array" ref="L1320">INDEX($A$7:$F$3066,SMALL(IF(COUNTIF($L$5,$H$7:$H$3066)*COUNTIF($L$5,$I$7:$I$3066),MATCH(ROW($A$7:$A$3066),ROW($A$7:$A$3066)),""),ROWS($B$1:C1314)),COLUMNS($A$1:C1316))</f>
        <v>#NUM!</v>
      </c>
      <c r="M1320" t="e">
        <f t="array" ref="M1320">INDEX($A$7:$F$3066,SMALL(IF(COUNTIF($L$5,$H$7:$H$3066)*COUNTIF($L$5,$I$7:$I$3066),MATCH(ROW($A$7:$A$3066),ROW($A$7:$A$3066)),""),ROWS($B$1:D1314)),COLUMNS($A$1:D1316))</f>
        <v>#NUM!</v>
      </c>
      <c r="N1320" t="e">
        <f t="array" ref="N1320">INDEX($A$7:$F$3066,SMALL(IF(COUNTIF($L$5,$H$7:$H$3066)*COUNTIF($L$5,$I$7:$I$3066),MATCH(ROW($A$7:$A$3066),ROW($A$7:$A$3066)),""),ROWS($B$1:E1314)),COLUMNS($A$1:E1316))</f>
        <v>#NUM!</v>
      </c>
      <c r="O1320" t="e">
        <f t="array" ref="O1320">INDEX($A$7:$F$3066,SMALL(IF(COUNTIF($L$5,$H$7:$H$3066)*COUNTIF($L$5,$I$7:$I$3066),MATCH(ROW($A$7:$A$3066),ROW($A$7:$A$3066)),""),ROWS($B$1:F1314)),COLUMNS($A$1:F1316))</f>
        <v>#NUM!</v>
      </c>
    </row>
    <row r="1321" spans="1:15">
      <c r="A1321" s="1">
        <f>'ScienceDirect - Initial'!A1324</f>
        <v>0</v>
      </c>
      <c r="B1321" s="1">
        <f>'ScienceDirect - Initial'!B1324</f>
        <v>2017</v>
      </c>
      <c r="C1321" s="1" t="str">
        <f>'ScienceDirect - Initial'!C1324</f>
        <v>Ferrero, Mario</v>
      </c>
      <c r="D1321" s="1" t="str">
        <f>'ScienceDirect - Initial'!D1324</f>
        <v>Thresholds: A model of religious governance and evolution</v>
      </c>
      <c r="E1321" s="1" t="str">
        <f>'ScienceDirect - Initial'!E1324</f>
        <v>European Journal of Political Economy</v>
      </c>
      <c r="F1321" s="1">
        <f>'ScienceDirect - Initial'!F1324</f>
        <v>0</v>
      </c>
      <c r="H1321" s="1">
        <v>0</v>
      </c>
      <c r="I1321" s="1">
        <v>0</v>
      </c>
      <c r="J1321" t="b">
        <f t="shared" si="20"/>
        <v>1</v>
      </c>
      <c r="K1321" t="e">
        <f t="array" ref="K1321">INDEX($A$7:$F$3066,SMALL(IF(COUNTIF($L$5,$H$7:$H$3066)*COUNTIF($L$5,$I$7:$I$3066),MATCH(ROW($A$7:$A$3066),ROW($A$7:$A$3066)),""),ROWS($B$1:B1315)),COLUMNS($A$1:B1317))</f>
        <v>#NUM!</v>
      </c>
      <c r="L1321" t="e">
        <f t="array" ref="L1321">INDEX($A$7:$F$3066,SMALL(IF(COUNTIF($L$5,$H$7:$H$3066)*COUNTIF($L$5,$I$7:$I$3066),MATCH(ROW($A$7:$A$3066),ROW($A$7:$A$3066)),""),ROWS($B$1:C1315)),COLUMNS($A$1:C1317))</f>
        <v>#NUM!</v>
      </c>
      <c r="M1321" t="e">
        <f t="array" ref="M1321">INDEX($A$7:$F$3066,SMALL(IF(COUNTIF($L$5,$H$7:$H$3066)*COUNTIF($L$5,$I$7:$I$3066),MATCH(ROW($A$7:$A$3066),ROW($A$7:$A$3066)),""),ROWS($B$1:D1315)),COLUMNS($A$1:D1317))</f>
        <v>#NUM!</v>
      </c>
      <c r="N1321" t="e">
        <f t="array" ref="N1321">INDEX($A$7:$F$3066,SMALL(IF(COUNTIF($L$5,$H$7:$H$3066)*COUNTIF($L$5,$I$7:$I$3066),MATCH(ROW($A$7:$A$3066),ROW($A$7:$A$3066)),""),ROWS($B$1:E1315)),COLUMNS($A$1:E1317))</f>
        <v>#NUM!</v>
      </c>
      <c r="O1321" t="e">
        <f t="array" ref="O1321">INDEX($A$7:$F$3066,SMALL(IF(COUNTIF($L$5,$H$7:$H$3066)*COUNTIF($L$5,$I$7:$I$3066),MATCH(ROW($A$7:$A$3066),ROW($A$7:$A$3066)),""),ROWS($B$1:F1315)),COLUMNS($A$1:F1317))</f>
        <v>#NUM!</v>
      </c>
    </row>
    <row r="1322" spans="1:15">
      <c r="A1322" s="1">
        <f>'ScienceDirect - Initial'!A1325</f>
        <v>0</v>
      </c>
      <c r="B1322" s="1">
        <f>'ScienceDirect - Initial'!B1325</f>
        <v>1995</v>
      </c>
      <c r="C1322" s="1" t="str">
        <f>'ScienceDirect - Initial'!C1325</f>
        <v>Hickie, Ian; Lloyd, Andrew</v>
      </c>
      <c r="D1322" s="1" t="str">
        <f>'ScienceDirect - Initial'!D1325</f>
        <v>Are cytokines associated with neuropsychiatric syndromes in humans?</v>
      </c>
      <c r="E1322" s="1" t="str">
        <f>'ScienceDirect - Initial'!E1325</f>
        <v>Psychoimmune Networks in Health and Disease: Proceedings of the Third International Scientific Meeting of the Australian Behavioral Immunology Group</v>
      </c>
      <c r="F1322" s="1">
        <f>'ScienceDirect - Initial'!F1325</f>
        <v>0</v>
      </c>
      <c r="H1322" s="1">
        <v>0</v>
      </c>
      <c r="I1322" s="1">
        <v>0</v>
      </c>
      <c r="J1322" t="b">
        <f t="shared" si="20"/>
        <v>1</v>
      </c>
      <c r="K1322" t="e">
        <f t="array" ref="K1322">INDEX($A$7:$F$3066,SMALL(IF(COUNTIF($L$5,$H$7:$H$3066)*COUNTIF($L$5,$I$7:$I$3066),MATCH(ROW($A$7:$A$3066),ROW($A$7:$A$3066)),""),ROWS($B$1:B1316)),COLUMNS($A$1:B1318))</f>
        <v>#NUM!</v>
      </c>
      <c r="L1322" t="e">
        <f t="array" ref="L1322">INDEX($A$7:$F$3066,SMALL(IF(COUNTIF($L$5,$H$7:$H$3066)*COUNTIF($L$5,$I$7:$I$3066),MATCH(ROW($A$7:$A$3066),ROW($A$7:$A$3066)),""),ROWS($B$1:C1316)),COLUMNS($A$1:C1318))</f>
        <v>#NUM!</v>
      </c>
      <c r="M1322" t="e">
        <f t="array" ref="M1322">INDEX($A$7:$F$3066,SMALL(IF(COUNTIF($L$5,$H$7:$H$3066)*COUNTIF($L$5,$I$7:$I$3066),MATCH(ROW($A$7:$A$3066),ROW($A$7:$A$3066)),""),ROWS($B$1:D1316)),COLUMNS($A$1:D1318))</f>
        <v>#NUM!</v>
      </c>
      <c r="N1322" t="e">
        <f t="array" ref="N1322">INDEX($A$7:$F$3066,SMALL(IF(COUNTIF($L$5,$H$7:$H$3066)*COUNTIF($L$5,$I$7:$I$3066),MATCH(ROW($A$7:$A$3066),ROW($A$7:$A$3066)),""),ROWS($B$1:E1316)),COLUMNS($A$1:E1318))</f>
        <v>#NUM!</v>
      </c>
      <c r="O1322" t="e">
        <f t="array" ref="O1322">INDEX($A$7:$F$3066,SMALL(IF(COUNTIF($L$5,$H$7:$H$3066)*COUNTIF($L$5,$I$7:$I$3066),MATCH(ROW($A$7:$A$3066),ROW($A$7:$A$3066)),""),ROWS($B$1:F1316)),COLUMNS($A$1:F1318))</f>
        <v>#NUM!</v>
      </c>
    </row>
    <row r="1323" spans="1:15">
      <c r="A1323" s="1">
        <f>'ScienceDirect - Initial'!A1326</f>
        <v>0</v>
      </c>
      <c r="B1323" s="1">
        <f>'ScienceDirect - Initial'!B1326</f>
        <v>2015</v>
      </c>
      <c r="C1323" s="1" t="str">
        <f>'ScienceDirect - Initial'!C1326</f>
        <v>Greydanus, Donald E.; Kaplan, Gabriel; Baxter, Louis E.; Patel, Dilip R.; Feucht, Cynthia L.</v>
      </c>
      <c r="D1323" s="1" t="str">
        <f>'ScienceDirect - Initial'!D1326</f>
        <v>Cannabis: The never-ending, nefarious nepenthe of the 21st century: What should the clinician know?</v>
      </c>
      <c r="E1323" s="1" t="str">
        <f>'ScienceDirect - Initial'!E1326</f>
        <v>Cannabis: The Never-ending, Nefarious Nepenthe of the 21st century: What should the Clinician know?</v>
      </c>
      <c r="F1323" s="1">
        <f>'ScienceDirect - Initial'!F1326</f>
        <v>0</v>
      </c>
      <c r="H1323" s="1">
        <v>0</v>
      </c>
      <c r="I1323" s="1">
        <v>0</v>
      </c>
      <c r="J1323" t="b">
        <f t="shared" si="20"/>
        <v>1</v>
      </c>
      <c r="K1323" t="e">
        <f t="array" ref="K1323">INDEX($A$7:$F$3066,SMALL(IF(COUNTIF($L$5,$H$7:$H$3066)*COUNTIF($L$5,$I$7:$I$3066),MATCH(ROW($A$7:$A$3066),ROW($A$7:$A$3066)),""),ROWS($B$1:B1317)),COLUMNS($A$1:B1319))</f>
        <v>#NUM!</v>
      </c>
      <c r="L1323" t="e">
        <f t="array" ref="L1323">INDEX($A$7:$F$3066,SMALL(IF(COUNTIF($L$5,$H$7:$H$3066)*COUNTIF($L$5,$I$7:$I$3066),MATCH(ROW($A$7:$A$3066),ROW($A$7:$A$3066)),""),ROWS($B$1:C1317)),COLUMNS($A$1:C1319))</f>
        <v>#NUM!</v>
      </c>
      <c r="M1323" t="e">
        <f t="array" ref="M1323">INDEX($A$7:$F$3066,SMALL(IF(COUNTIF($L$5,$H$7:$H$3066)*COUNTIF($L$5,$I$7:$I$3066),MATCH(ROW($A$7:$A$3066),ROW($A$7:$A$3066)),""),ROWS($B$1:D1317)),COLUMNS($A$1:D1319))</f>
        <v>#NUM!</v>
      </c>
      <c r="N1323" t="e">
        <f t="array" ref="N1323">INDEX($A$7:$F$3066,SMALL(IF(COUNTIF($L$5,$H$7:$H$3066)*COUNTIF($L$5,$I$7:$I$3066),MATCH(ROW($A$7:$A$3066),ROW($A$7:$A$3066)),""),ROWS($B$1:E1317)),COLUMNS($A$1:E1319))</f>
        <v>#NUM!</v>
      </c>
      <c r="O1323" t="e">
        <f t="array" ref="O1323">INDEX($A$7:$F$3066,SMALL(IF(COUNTIF($L$5,$H$7:$H$3066)*COUNTIF($L$5,$I$7:$I$3066),MATCH(ROW($A$7:$A$3066),ROW($A$7:$A$3066)),""),ROWS($B$1:F1317)),COLUMNS($A$1:F1319))</f>
        <v>#NUM!</v>
      </c>
    </row>
    <row r="1324" spans="1:15">
      <c r="A1324" s="1">
        <f>'ScienceDirect - Initial'!A1327</f>
        <v>0</v>
      </c>
      <c r="B1324" s="1">
        <f>'ScienceDirect - Initial'!B1327</f>
        <v>2019</v>
      </c>
      <c r="C1324" s="1" t="str">
        <f>'ScienceDirect - Initial'!C1327</f>
        <v>Tustison, Nicholas J.; Avants, Brian B.; Gee, James C.</v>
      </c>
      <c r="D1324" s="1" t="str">
        <f>'ScienceDirect - Initial'!D1327</f>
        <v>Learning image-based spatial transformations via convolutional neural networks: A review</v>
      </c>
      <c r="E1324" s="1" t="str">
        <f>'ScienceDirect - Initial'!E1327</f>
        <v>Artificial Intelligence in MRI</v>
      </c>
      <c r="F1324" s="1">
        <f>'ScienceDirect - Initial'!F1327</f>
        <v>0</v>
      </c>
      <c r="H1324" s="1">
        <v>0</v>
      </c>
      <c r="I1324" s="1">
        <v>0</v>
      </c>
      <c r="J1324" t="b">
        <f t="shared" si="20"/>
        <v>1</v>
      </c>
      <c r="K1324" t="e">
        <f t="array" ref="K1324">INDEX($A$7:$F$3066,SMALL(IF(COUNTIF($L$5,$H$7:$H$3066)*COUNTIF($L$5,$I$7:$I$3066),MATCH(ROW($A$7:$A$3066),ROW($A$7:$A$3066)),""),ROWS($B$1:B1318)),COLUMNS($A$1:B1320))</f>
        <v>#NUM!</v>
      </c>
      <c r="L1324" t="e">
        <f t="array" ref="L1324">INDEX($A$7:$F$3066,SMALL(IF(COUNTIF($L$5,$H$7:$H$3066)*COUNTIF($L$5,$I$7:$I$3066),MATCH(ROW($A$7:$A$3066),ROW($A$7:$A$3066)),""),ROWS($B$1:C1318)),COLUMNS($A$1:C1320))</f>
        <v>#NUM!</v>
      </c>
      <c r="M1324" t="e">
        <f t="array" ref="M1324">INDEX($A$7:$F$3066,SMALL(IF(COUNTIF($L$5,$H$7:$H$3066)*COUNTIF($L$5,$I$7:$I$3066),MATCH(ROW($A$7:$A$3066),ROW($A$7:$A$3066)),""),ROWS($B$1:D1318)),COLUMNS($A$1:D1320))</f>
        <v>#NUM!</v>
      </c>
      <c r="N1324" t="e">
        <f t="array" ref="N1324">INDEX($A$7:$F$3066,SMALL(IF(COUNTIF($L$5,$H$7:$H$3066)*COUNTIF($L$5,$I$7:$I$3066),MATCH(ROW($A$7:$A$3066),ROW($A$7:$A$3066)),""),ROWS($B$1:E1318)),COLUMNS($A$1:E1320))</f>
        <v>#NUM!</v>
      </c>
      <c r="O1324" t="e">
        <f t="array" ref="O1324">INDEX($A$7:$F$3066,SMALL(IF(COUNTIF($L$5,$H$7:$H$3066)*COUNTIF($L$5,$I$7:$I$3066),MATCH(ROW($A$7:$A$3066),ROW($A$7:$A$3066)),""),ROWS($B$1:F1318)),COLUMNS($A$1:F1320))</f>
        <v>#NUM!</v>
      </c>
    </row>
    <row r="1325" spans="1:15">
      <c r="A1325" s="1">
        <f>'ScienceDirect - Initial'!A1328</f>
        <v>0</v>
      </c>
      <c r="B1325" s="1">
        <f>'ScienceDirect - Initial'!B1328</f>
        <v>2017</v>
      </c>
      <c r="C1325" s="1" t="str">
        <f>'ScienceDirect - Initial'!C1328</f>
        <v>Singh, Ilina; Morgan, Celia; Curran, Valerie; Nutt, David; Schlag, Anne; McShane, Rupert</v>
      </c>
      <c r="D1325" s="1" t="str">
        <f>'ScienceDirect - Initial'!D1328</f>
        <v>Ketamine treatment for depression: opportunities for clinical innovation and ethical foresight</v>
      </c>
      <c r="E1325" s="1" t="str">
        <f>'ScienceDirect - Initial'!E1328</f>
        <v>The Lancet Psychiatry</v>
      </c>
      <c r="F1325" s="1">
        <f>'ScienceDirect - Initial'!F1328</f>
        <v>0</v>
      </c>
      <c r="H1325" s="1">
        <v>0</v>
      </c>
      <c r="I1325" s="1">
        <v>0</v>
      </c>
      <c r="J1325" t="b">
        <f t="shared" si="20"/>
        <v>1</v>
      </c>
      <c r="K1325" t="e">
        <f t="array" ref="K1325">INDEX($A$7:$F$3066,SMALL(IF(COUNTIF($L$5,$H$7:$H$3066)*COUNTIF($L$5,$I$7:$I$3066),MATCH(ROW($A$7:$A$3066),ROW($A$7:$A$3066)),""),ROWS($B$1:B1319)),COLUMNS($A$1:B1321))</f>
        <v>#NUM!</v>
      </c>
      <c r="L1325" t="e">
        <f t="array" ref="L1325">INDEX($A$7:$F$3066,SMALL(IF(COUNTIF($L$5,$H$7:$H$3066)*COUNTIF($L$5,$I$7:$I$3066),MATCH(ROW($A$7:$A$3066),ROW($A$7:$A$3066)),""),ROWS($B$1:C1319)),COLUMNS($A$1:C1321))</f>
        <v>#NUM!</v>
      </c>
      <c r="M1325" t="e">
        <f t="array" ref="M1325">INDEX($A$7:$F$3066,SMALL(IF(COUNTIF($L$5,$H$7:$H$3066)*COUNTIF($L$5,$I$7:$I$3066),MATCH(ROW($A$7:$A$3066),ROW($A$7:$A$3066)),""),ROWS($B$1:D1319)),COLUMNS($A$1:D1321))</f>
        <v>#NUM!</v>
      </c>
      <c r="N1325" t="e">
        <f t="array" ref="N1325">INDEX($A$7:$F$3066,SMALL(IF(COUNTIF($L$5,$H$7:$H$3066)*COUNTIF($L$5,$I$7:$I$3066),MATCH(ROW($A$7:$A$3066),ROW($A$7:$A$3066)),""),ROWS($B$1:E1319)),COLUMNS($A$1:E1321))</f>
        <v>#NUM!</v>
      </c>
      <c r="O1325" t="e">
        <f t="array" ref="O1325">INDEX($A$7:$F$3066,SMALL(IF(COUNTIF($L$5,$H$7:$H$3066)*COUNTIF($L$5,$I$7:$I$3066),MATCH(ROW($A$7:$A$3066),ROW($A$7:$A$3066)),""),ROWS($B$1:F1319)),COLUMNS($A$1:F1321))</f>
        <v>#NUM!</v>
      </c>
    </row>
    <row r="1326" spans="1:15">
      <c r="A1326" s="1">
        <f>'ScienceDirect - Initial'!A1329</f>
        <v>0</v>
      </c>
      <c r="B1326" s="1">
        <f>'ScienceDirect - Initial'!B1329</f>
        <v>2009</v>
      </c>
      <c r="C1326" s="1" t="str">
        <f>'ScienceDirect - Initial'!C1329</f>
        <v>Amdekar, Y.K.</v>
      </c>
      <c r="D1326" s="1" t="str">
        <f>'ScienceDirect - Initial'!D1329</f>
        <v>Changing face of infections</v>
      </c>
      <c r="E1326" s="1" t="str">
        <f>'ScienceDirect - Initial'!E1329</f>
        <v>Pediatric Infectious Disease</v>
      </c>
      <c r="F1326" s="1">
        <f>'ScienceDirect - Initial'!F1329</f>
        <v>0</v>
      </c>
      <c r="H1326" s="1">
        <v>0</v>
      </c>
      <c r="I1326" s="1">
        <v>0</v>
      </c>
      <c r="J1326" t="b">
        <f t="shared" si="20"/>
        <v>1</v>
      </c>
      <c r="K1326" t="e">
        <f t="array" ref="K1326">INDEX($A$7:$F$3066,SMALL(IF(COUNTIF($L$5,$H$7:$H$3066)*COUNTIF($L$5,$I$7:$I$3066),MATCH(ROW($A$7:$A$3066),ROW($A$7:$A$3066)),""),ROWS($B$1:B1320)),COLUMNS($A$1:B1322))</f>
        <v>#NUM!</v>
      </c>
      <c r="L1326" t="e">
        <f t="array" ref="L1326">INDEX($A$7:$F$3066,SMALL(IF(COUNTIF($L$5,$H$7:$H$3066)*COUNTIF($L$5,$I$7:$I$3066),MATCH(ROW($A$7:$A$3066),ROW($A$7:$A$3066)),""),ROWS($B$1:C1320)),COLUMNS($A$1:C1322))</f>
        <v>#NUM!</v>
      </c>
      <c r="M1326" t="e">
        <f t="array" ref="M1326">INDEX($A$7:$F$3066,SMALL(IF(COUNTIF($L$5,$H$7:$H$3066)*COUNTIF($L$5,$I$7:$I$3066),MATCH(ROW($A$7:$A$3066),ROW($A$7:$A$3066)),""),ROWS($B$1:D1320)),COLUMNS($A$1:D1322))</f>
        <v>#NUM!</v>
      </c>
      <c r="N1326" t="e">
        <f t="array" ref="N1326">INDEX($A$7:$F$3066,SMALL(IF(COUNTIF($L$5,$H$7:$H$3066)*COUNTIF($L$5,$I$7:$I$3066),MATCH(ROW($A$7:$A$3066),ROW($A$7:$A$3066)),""),ROWS($B$1:E1320)),COLUMNS($A$1:E1322))</f>
        <v>#NUM!</v>
      </c>
      <c r="O1326" t="e">
        <f t="array" ref="O1326">INDEX($A$7:$F$3066,SMALL(IF(COUNTIF($L$5,$H$7:$H$3066)*COUNTIF($L$5,$I$7:$I$3066),MATCH(ROW($A$7:$A$3066),ROW($A$7:$A$3066)),""),ROWS($B$1:F1320)),COLUMNS($A$1:F1322))</f>
        <v>#NUM!</v>
      </c>
    </row>
    <row r="1327" spans="1:15">
      <c r="A1327" s="1">
        <f>'ScienceDirect - Initial'!A1330</f>
        <v>0</v>
      </c>
      <c r="B1327" s="1">
        <f>'ScienceDirect - Initial'!B1330</f>
        <v>2017</v>
      </c>
      <c r="C1327" s="1" t="str">
        <f>'ScienceDirect - Initial'!C1330</f>
        <v>McLean, Dalton T.; Strand, Douglas W.; Ricke, William A.</v>
      </c>
      <c r="D1327" s="1" t="str">
        <f>'ScienceDirect - Initial'!D1330</f>
        <v>Prostate cancer xenografts and hormone induced prostate carcinogenesis</v>
      </c>
      <c r="E1327" s="1" t="str">
        <f>'ScienceDirect - Initial'!E1330</f>
        <v>Differentiation</v>
      </c>
      <c r="F1327" s="1">
        <f>'ScienceDirect - Initial'!F1330</f>
        <v>0</v>
      </c>
      <c r="H1327" s="1">
        <v>0</v>
      </c>
      <c r="I1327" s="1">
        <v>0</v>
      </c>
      <c r="J1327" t="b">
        <f t="shared" si="20"/>
        <v>1</v>
      </c>
      <c r="K1327" t="e">
        <f t="array" ref="K1327">INDEX($A$7:$F$3066,SMALL(IF(COUNTIF($L$5,$H$7:$H$3066)*COUNTIF($L$5,$I$7:$I$3066),MATCH(ROW($A$7:$A$3066),ROW($A$7:$A$3066)),""),ROWS($B$1:B1321)),COLUMNS($A$1:B1323))</f>
        <v>#NUM!</v>
      </c>
      <c r="L1327" t="e">
        <f t="array" ref="L1327">INDEX($A$7:$F$3066,SMALL(IF(COUNTIF($L$5,$H$7:$H$3066)*COUNTIF($L$5,$I$7:$I$3066),MATCH(ROW($A$7:$A$3066),ROW($A$7:$A$3066)),""),ROWS($B$1:C1321)),COLUMNS($A$1:C1323))</f>
        <v>#NUM!</v>
      </c>
      <c r="M1327" t="e">
        <f t="array" ref="M1327">INDEX($A$7:$F$3066,SMALL(IF(COUNTIF($L$5,$H$7:$H$3066)*COUNTIF($L$5,$I$7:$I$3066),MATCH(ROW($A$7:$A$3066),ROW($A$7:$A$3066)),""),ROWS($B$1:D1321)),COLUMNS($A$1:D1323))</f>
        <v>#NUM!</v>
      </c>
      <c r="N1327" t="e">
        <f t="array" ref="N1327">INDEX($A$7:$F$3066,SMALL(IF(COUNTIF($L$5,$H$7:$H$3066)*COUNTIF($L$5,$I$7:$I$3066),MATCH(ROW($A$7:$A$3066),ROW($A$7:$A$3066)),""),ROWS($B$1:E1321)),COLUMNS($A$1:E1323))</f>
        <v>#NUM!</v>
      </c>
      <c r="O1327" t="e">
        <f t="array" ref="O1327">INDEX($A$7:$F$3066,SMALL(IF(COUNTIF($L$5,$H$7:$H$3066)*COUNTIF($L$5,$I$7:$I$3066),MATCH(ROW($A$7:$A$3066),ROW($A$7:$A$3066)),""),ROWS($B$1:F1321)),COLUMNS($A$1:F1323))</f>
        <v>#NUM!</v>
      </c>
    </row>
    <row r="1328" spans="1:15">
      <c r="A1328" s="1">
        <f>'ScienceDirect - Initial'!A1331</f>
        <v>0</v>
      </c>
      <c r="B1328" s="1">
        <f>'ScienceDirect - Initial'!B1331</f>
        <v>2014</v>
      </c>
      <c r="C1328" s="1" t="str">
        <f>'ScienceDirect - Initial'!C1331</f>
        <v>Langhan, Melissa L.; Kurtz, Jordan C.; Schaeffer, Paula; Asnes, Andrea G.; Riera, Antonio</v>
      </c>
      <c r="D1328" s="1" t="str">
        <f>'ScienceDirect - Initial'!D1331</f>
        <v>Experiences with capnography in acute care settings: A mixed-methods analysis of clinical staff</v>
      </c>
      <c r="E1328" s="1" t="str">
        <f>'ScienceDirect - Initial'!E1331</f>
        <v>Journal of Critical Care</v>
      </c>
      <c r="F1328" s="1">
        <f>'ScienceDirect - Initial'!F1331</f>
        <v>0</v>
      </c>
      <c r="H1328" s="1">
        <v>0</v>
      </c>
      <c r="I1328" s="1">
        <v>0</v>
      </c>
      <c r="J1328" t="b">
        <f t="shared" si="20"/>
        <v>1</v>
      </c>
      <c r="K1328" t="e">
        <f t="array" ref="K1328">INDEX($A$7:$F$3066,SMALL(IF(COUNTIF($L$5,$H$7:$H$3066)*COUNTIF($L$5,$I$7:$I$3066),MATCH(ROW($A$7:$A$3066),ROW($A$7:$A$3066)),""),ROWS($B$1:B1322)),COLUMNS($A$1:B1324))</f>
        <v>#NUM!</v>
      </c>
      <c r="L1328" t="e">
        <f t="array" ref="L1328">INDEX($A$7:$F$3066,SMALL(IF(COUNTIF($L$5,$H$7:$H$3066)*COUNTIF($L$5,$I$7:$I$3066),MATCH(ROW($A$7:$A$3066),ROW($A$7:$A$3066)),""),ROWS($B$1:C1322)),COLUMNS($A$1:C1324))</f>
        <v>#NUM!</v>
      </c>
      <c r="M1328" t="e">
        <f t="array" ref="M1328">INDEX($A$7:$F$3066,SMALL(IF(COUNTIF($L$5,$H$7:$H$3066)*COUNTIF($L$5,$I$7:$I$3066),MATCH(ROW($A$7:$A$3066),ROW($A$7:$A$3066)),""),ROWS($B$1:D1322)),COLUMNS($A$1:D1324))</f>
        <v>#NUM!</v>
      </c>
      <c r="N1328" t="e">
        <f t="array" ref="N1328">INDEX($A$7:$F$3066,SMALL(IF(COUNTIF($L$5,$H$7:$H$3066)*COUNTIF($L$5,$I$7:$I$3066),MATCH(ROW($A$7:$A$3066),ROW($A$7:$A$3066)),""),ROWS($B$1:E1322)),COLUMNS($A$1:E1324))</f>
        <v>#NUM!</v>
      </c>
      <c r="O1328" t="e">
        <f t="array" ref="O1328">INDEX($A$7:$F$3066,SMALL(IF(COUNTIF($L$5,$H$7:$H$3066)*COUNTIF($L$5,$I$7:$I$3066),MATCH(ROW($A$7:$A$3066),ROW($A$7:$A$3066)),""),ROWS($B$1:F1322)),COLUMNS($A$1:F1324))</f>
        <v>#NUM!</v>
      </c>
    </row>
    <row r="1329" spans="1:15">
      <c r="A1329" s="1">
        <f>'ScienceDirect - Initial'!A1332</f>
        <v>0</v>
      </c>
      <c r="B1329" s="1">
        <f>'ScienceDirect - Initial'!B1332</f>
        <v>2007</v>
      </c>
      <c r="C1329" s="1" t="str">
        <f>'ScienceDirect - Initial'!C1332</f>
        <v>Wong, N.</v>
      </c>
      <c r="D1329" s="1" t="str">
        <f>'ScienceDirect - Initial'!D1332</f>
        <v>Group Therapy*</v>
      </c>
      <c r="E1329" s="1" t="str">
        <f>'ScienceDirect - Initial'!E1332</f>
        <v>Encyclopedia of Stress (Second Edition)</v>
      </c>
      <c r="F1329" s="1" t="str">
        <f>'ScienceDirect - Initial'!F1332</f>
        <v>978-0-12-373947-6</v>
      </c>
      <c r="H1329" s="1">
        <v>0</v>
      </c>
      <c r="I1329" s="1">
        <v>0</v>
      </c>
      <c r="J1329" t="b">
        <f t="shared" si="20"/>
        <v>1</v>
      </c>
      <c r="K1329" t="e">
        <f t="array" ref="K1329">INDEX($A$7:$F$3066,SMALL(IF(COUNTIF($L$5,$H$7:$H$3066)*COUNTIF($L$5,$I$7:$I$3066),MATCH(ROW($A$7:$A$3066),ROW($A$7:$A$3066)),""),ROWS($B$1:B1323)),COLUMNS($A$1:B1325))</f>
        <v>#NUM!</v>
      </c>
      <c r="L1329" t="e">
        <f t="array" ref="L1329">INDEX($A$7:$F$3066,SMALL(IF(COUNTIF($L$5,$H$7:$H$3066)*COUNTIF($L$5,$I$7:$I$3066),MATCH(ROW($A$7:$A$3066),ROW($A$7:$A$3066)),""),ROWS($B$1:C1323)),COLUMNS($A$1:C1325))</f>
        <v>#NUM!</v>
      </c>
      <c r="M1329" t="e">
        <f t="array" ref="M1329">INDEX($A$7:$F$3066,SMALL(IF(COUNTIF($L$5,$H$7:$H$3066)*COUNTIF($L$5,$I$7:$I$3066),MATCH(ROW($A$7:$A$3066),ROW($A$7:$A$3066)),""),ROWS($B$1:D1323)),COLUMNS($A$1:D1325))</f>
        <v>#NUM!</v>
      </c>
      <c r="N1329" t="e">
        <f t="array" ref="N1329">INDEX($A$7:$F$3066,SMALL(IF(COUNTIF($L$5,$H$7:$H$3066)*COUNTIF($L$5,$I$7:$I$3066),MATCH(ROW($A$7:$A$3066),ROW($A$7:$A$3066)),""),ROWS($B$1:E1323)),COLUMNS($A$1:E1325))</f>
        <v>#NUM!</v>
      </c>
      <c r="O1329" t="e">
        <f t="array" ref="O1329">INDEX($A$7:$F$3066,SMALL(IF(COUNTIF($L$5,$H$7:$H$3066)*COUNTIF($L$5,$I$7:$I$3066),MATCH(ROW($A$7:$A$3066),ROW($A$7:$A$3066)),""),ROWS($B$1:F1323)),COLUMNS($A$1:F1325))</f>
        <v>#NUM!</v>
      </c>
    </row>
    <row r="1330" spans="1:15">
      <c r="A1330" s="1">
        <f>'ScienceDirect - Initial'!A1333</f>
        <v>0</v>
      </c>
      <c r="B1330" s="1">
        <f>'ScienceDirect - Initial'!B1333</f>
        <v>2018</v>
      </c>
      <c r="C1330" s="1" t="str">
        <f>'ScienceDirect - Initial'!C1333</f>
        <v>Motamedi, M.H.; Iranmanesh, A.; Nazari, R.</v>
      </c>
      <c r="D1330" s="1" t="str">
        <f>'ScienceDirect - Initial'!D1333</f>
        <v>Quantitative assessment of resilience for earthen structures using coupled plasticity-damage model</v>
      </c>
      <c r="E1330" s="1" t="str">
        <f>'ScienceDirect - Initial'!E1333</f>
        <v>Engineering Structures</v>
      </c>
      <c r="F1330" s="1">
        <f>'ScienceDirect - Initial'!F1333</f>
        <v>0</v>
      </c>
      <c r="H1330" s="1">
        <v>0</v>
      </c>
      <c r="I1330" s="1">
        <v>0</v>
      </c>
      <c r="J1330" t="b">
        <f t="shared" si="20"/>
        <v>1</v>
      </c>
      <c r="K1330" t="e">
        <f t="array" ref="K1330">INDEX($A$7:$F$3066,SMALL(IF(COUNTIF($L$5,$H$7:$H$3066)*COUNTIF($L$5,$I$7:$I$3066),MATCH(ROW($A$7:$A$3066),ROW($A$7:$A$3066)),""),ROWS($B$1:B1324)),COLUMNS($A$1:B1326))</f>
        <v>#NUM!</v>
      </c>
      <c r="L1330" t="e">
        <f t="array" ref="L1330">INDEX($A$7:$F$3066,SMALL(IF(COUNTIF($L$5,$H$7:$H$3066)*COUNTIF($L$5,$I$7:$I$3066),MATCH(ROW($A$7:$A$3066),ROW($A$7:$A$3066)),""),ROWS($B$1:C1324)),COLUMNS($A$1:C1326))</f>
        <v>#NUM!</v>
      </c>
      <c r="M1330" t="e">
        <f t="array" ref="M1330">INDEX($A$7:$F$3066,SMALL(IF(COUNTIF($L$5,$H$7:$H$3066)*COUNTIF($L$5,$I$7:$I$3066),MATCH(ROW($A$7:$A$3066),ROW($A$7:$A$3066)),""),ROWS($B$1:D1324)),COLUMNS($A$1:D1326))</f>
        <v>#NUM!</v>
      </c>
      <c r="N1330" t="e">
        <f t="array" ref="N1330">INDEX($A$7:$F$3066,SMALL(IF(COUNTIF($L$5,$H$7:$H$3066)*COUNTIF($L$5,$I$7:$I$3066),MATCH(ROW($A$7:$A$3066),ROW($A$7:$A$3066)),""),ROWS($B$1:E1324)),COLUMNS($A$1:E1326))</f>
        <v>#NUM!</v>
      </c>
      <c r="O1330" t="e">
        <f t="array" ref="O1330">INDEX($A$7:$F$3066,SMALL(IF(COUNTIF($L$5,$H$7:$H$3066)*COUNTIF($L$5,$I$7:$I$3066),MATCH(ROW($A$7:$A$3066),ROW($A$7:$A$3066)),""),ROWS($B$1:F1324)),COLUMNS($A$1:F1326))</f>
        <v>#NUM!</v>
      </c>
    </row>
    <row r="1331" spans="1:15">
      <c r="A1331" s="1">
        <f>'ScienceDirect - Initial'!A1334</f>
        <v>0</v>
      </c>
      <c r="B1331" s="1">
        <f>'ScienceDirect - Initial'!B1334</f>
        <v>2013</v>
      </c>
      <c r="C1331" s="1" t="str">
        <f>'ScienceDirect - Initial'!C1334</f>
        <v>Wu, Guosong; Ibrahim, Jamesh Mohammed; Chu, Paul K.</v>
      </c>
      <c r="D1331" s="1" t="str">
        <f>'ScienceDirect - Initial'!D1334</f>
        <v>Surface design of biodegradable magnesium alloys — A review</v>
      </c>
      <c r="E1331" s="1" t="str">
        <f>'ScienceDirect - Initial'!E1334</f>
        <v>Mechanical and Tribological Properties of Biomedical Coatings and Surface-modified Biomaterials</v>
      </c>
      <c r="F1331" s="1">
        <f>'ScienceDirect - Initial'!F1334</f>
        <v>0</v>
      </c>
      <c r="H1331" s="1">
        <v>0</v>
      </c>
      <c r="I1331" s="1">
        <v>0</v>
      </c>
      <c r="J1331" t="b">
        <f t="shared" si="20"/>
        <v>1</v>
      </c>
      <c r="K1331" t="e">
        <f t="array" ref="K1331">INDEX($A$7:$F$3066,SMALL(IF(COUNTIF($L$5,$H$7:$H$3066)*COUNTIF($L$5,$I$7:$I$3066),MATCH(ROW($A$7:$A$3066),ROW($A$7:$A$3066)),""),ROWS($B$1:B1325)),COLUMNS($A$1:B1327))</f>
        <v>#NUM!</v>
      </c>
      <c r="L1331" t="e">
        <f t="array" ref="L1331">INDEX($A$7:$F$3066,SMALL(IF(COUNTIF($L$5,$H$7:$H$3066)*COUNTIF($L$5,$I$7:$I$3066),MATCH(ROW($A$7:$A$3066),ROW($A$7:$A$3066)),""),ROWS($B$1:C1325)),COLUMNS($A$1:C1327))</f>
        <v>#NUM!</v>
      </c>
      <c r="M1331" t="e">
        <f t="array" ref="M1331">INDEX($A$7:$F$3066,SMALL(IF(COUNTIF($L$5,$H$7:$H$3066)*COUNTIF($L$5,$I$7:$I$3066),MATCH(ROW($A$7:$A$3066),ROW($A$7:$A$3066)),""),ROWS($B$1:D1325)),COLUMNS($A$1:D1327))</f>
        <v>#NUM!</v>
      </c>
      <c r="N1331" t="e">
        <f t="array" ref="N1331">INDEX($A$7:$F$3066,SMALL(IF(COUNTIF($L$5,$H$7:$H$3066)*COUNTIF($L$5,$I$7:$I$3066),MATCH(ROW($A$7:$A$3066),ROW($A$7:$A$3066)),""),ROWS($B$1:E1325)),COLUMNS($A$1:E1327))</f>
        <v>#NUM!</v>
      </c>
      <c r="O1331" t="e">
        <f t="array" ref="O1331">INDEX($A$7:$F$3066,SMALL(IF(COUNTIF($L$5,$H$7:$H$3066)*COUNTIF($L$5,$I$7:$I$3066),MATCH(ROW($A$7:$A$3066),ROW($A$7:$A$3066)),""),ROWS($B$1:F1325)),COLUMNS($A$1:F1327))</f>
        <v>#NUM!</v>
      </c>
    </row>
    <row r="1332" spans="1:15">
      <c r="A1332" s="1">
        <f>'ScienceDirect - Initial'!A1335</f>
        <v>0</v>
      </c>
      <c r="B1332" s="1">
        <f>'ScienceDirect - Initial'!B1335</f>
        <v>2019</v>
      </c>
      <c r="C1332" s="1" t="str">
        <f>'ScienceDirect - Initial'!C1335</f>
        <v>Debnath, Suman; Arulsamy, Navamoney; Mehn, Mark P.</v>
      </c>
      <c r="D1332" s="1" t="str">
        <f>'ScienceDirect - Initial'!D1335</f>
        <v>Synthesis and coordination chemistry of sterically hindered cobalt(II) β-ketoiminate complexes</v>
      </c>
      <c r="E1332" s="1" t="str">
        <f>'ScienceDirect - Initial'!E1335</f>
        <v>Inorganica Chimica Acta</v>
      </c>
      <c r="F1332" s="1">
        <f>'ScienceDirect - Initial'!F1335</f>
        <v>0</v>
      </c>
      <c r="H1332" s="1">
        <v>0</v>
      </c>
      <c r="I1332" s="1">
        <v>0</v>
      </c>
      <c r="J1332" t="b">
        <f t="shared" si="20"/>
        <v>1</v>
      </c>
      <c r="K1332" t="e">
        <f t="array" ref="K1332">INDEX($A$7:$F$3066,SMALL(IF(COUNTIF($L$5,$H$7:$H$3066)*COUNTIF($L$5,$I$7:$I$3066),MATCH(ROW($A$7:$A$3066),ROW($A$7:$A$3066)),""),ROWS($B$1:B1326)),COLUMNS($A$1:B1328))</f>
        <v>#NUM!</v>
      </c>
      <c r="L1332" t="e">
        <f t="array" ref="L1332">INDEX($A$7:$F$3066,SMALL(IF(COUNTIF($L$5,$H$7:$H$3066)*COUNTIF($L$5,$I$7:$I$3066),MATCH(ROW($A$7:$A$3066),ROW($A$7:$A$3066)),""),ROWS($B$1:C1326)),COLUMNS($A$1:C1328))</f>
        <v>#NUM!</v>
      </c>
      <c r="M1332" t="e">
        <f t="array" ref="M1332">INDEX($A$7:$F$3066,SMALL(IF(COUNTIF($L$5,$H$7:$H$3066)*COUNTIF($L$5,$I$7:$I$3066),MATCH(ROW($A$7:$A$3066),ROW($A$7:$A$3066)),""),ROWS($B$1:D1326)),COLUMNS($A$1:D1328))</f>
        <v>#NUM!</v>
      </c>
      <c r="N1332" t="e">
        <f t="array" ref="N1332">INDEX($A$7:$F$3066,SMALL(IF(COUNTIF($L$5,$H$7:$H$3066)*COUNTIF($L$5,$I$7:$I$3066),MATCH(ROW($A$7:$A$3066),ROW($A$7:$A$3066)),""),ROWS($B$1:E1326)),COLUMNS($A$1:E1328))</f>
        <v>#NUM!</v>
      </c>
      <c r="O1332" t="e">
        <f t="array" ref="O1332">INDEX($A$7:$F$3066,SMALL(IF(COUNTIF($L$5,$H$7:$H$3066)*COUNTIF($L$5,$I$7:$I$3066),MATCH(ROW($A$7:$A$3066),ROW($A$7:$A$3066)),""),ROWS($B$1:F1326)),COLUMNS($A$1:F1328))</f>
        <v>#NUM!</v>
      </c>
    </row>
    <row r="1333" spans="1:15">
      <c r="A1333" s="1">
        <f>'ScienceDirect - Initial'!A1336</f>
        <v>0</v>
      </c>
      <c r="B1333" s="1">
        <f>'ScienceDirect - Initial'!B1336</f>
        <v>2001</v>
      </c>
      <c r="C1333" s="1" t="str">
        <f>'ScienceDirect - Initial'!C1336</f>
        <v>Van Ameringen, Michael; Mancini, Catherine</v>
      </c>
      <c r="D1333" s="1" t="str">
        <f>'ScienceDirect - Initial'!D1336</f>
        <v>PHARMACOTHERAPY OF SOCIAL ANXIETY DISORDER AT THE TURN OF THE MILLENNIUM</v>
      </c>
      <c r="E1333" s="1" t="str">
        <f>'ScienceDirect - Initial'!E1336</f>
        <v>Psychiatric Clinics of North America</v>
      </c>
      <c r="F1333" s="1">
        <f>'ScienceDirect - Initial'!F1336</f>
        <v>0</v>
      </c>
      <c r="H1333" s="1">
        <v>0</v>
      </c>
      <c r="I1333" s="1">
        <v>0</v>
      </c>
      <c r="J1333" t="b">
        <f t="shared" si="20"/>
        <v>1</v>
      </c>
      <c r="K1333" t="e">
        <f t="array" ref="K1333">INDEX($A$7:$F$3066,SMALL(IF(COUNTIF($L$5,$H$7:$H$3066)*COUNTIF($L$5,$I$7:$I$3066),MATCH(ROW($A$7:$A$3066),ROW($A$7:$A$3066)),""),ROWS($B$1:B1327)),COLUMNS($A$1:B1329))</f>
        <v>#NUM!</v>
      </c>
      <c r="L1333" t="e">
        <f t="array" ref="L1333">INDEX($A$7:$F$3066,SMALL(IF(COUNTIF($L$5,$H$7:$H$3066)*COUNTIF($L$5,$I$7:$I$3066),MATCH(ROW($A$7:$A$3066),ROW($A$7:$A$3066)),""),ROWS($B$1:C1327)),COLUMNS($A$1:C1329))</f>
        <v>#NUM!</v>
      </c>
      <c r="M1333" t="e">
        <f t="array" ref="M1333">INDEX($A$7:$F$3066,SMALL(IF(COUNTIF($L$5,$H$7:$H$3066)*COUNTIF($L$5,$I$7:$I$3066),MATCH(ROW($A$7:$A$3066),ROW($A$7:$A$3066)),""),ROWS($B$1:D1327)),COLUMNS($A$1:D1329))</f>
        <v>#NUM!</v>
      </c>
      <c r="N1333" t="e">
        <f t="array" ref="N1333">INDEX($A$7:$F$3066,SMALL(IF(COUNTIF($L$5,$H$7:$H$3066)*COUNTIF($L$5,$I$7:$I$3066),MATCH(ROW($A$7:$A$3066),ROW($A$7:$A$3066)),""),ROWS($B$1:E1327)),COLUMNS($A$1:E1329))</f>
        <v>#NUM!</v>
      </c>
      <c r="O1333" t="e">
        <f t="array" ref="O1333">INDEX($A$7:$F$3066,SMALL(IF(COUNTIF($L$5,$H$7:$H$3066)*COUNTIF($L$5,$I$7:$I$3066),MATCH(ROW($A$7:$A$3066),ROW($A$7:$A$3066)),""),ROWS($B$1:F1327)),COLUMNS($A$1:F1329))</f>
        <v>#NUM!</v>
      </c>
    </row>
    <row r="1334" spans="1:15">
      <c r="A1334" s="1">
        <f>'ScienceDirect - Initial'!A1337</f>
        <v>0</v>
      </c>
      <c r="B1334" s="1">
        <f>'ScienceDirect - Initial'!B1337</f>
        <v>2017</v>
      </c>
      <c r="C1334" s="1" t="str">
        <f>'ScienceDirect - Initial'!C1337</f>
        <v>Conrad, Jon M.; Lopes, Adrian A.</v>
      </c>
      <c r="D1334" s="1" t="str">
        <f>'ScienceDirect - Initial'!D1337</f>
        <v>Poaching and the dynamics of a protected species</v>
      </c>
      <c r="E1334" s="1" t="str">
        <f>'ScienceDirect - Initial'!E1337</f>
        <v>Resource and Energy Economics</v>
      </c>
      <c r="F1334" s="1">
        <f>'ScienceDirect - Initial'!F1337</f>
        <v>0</v>
      </c>
      <c r="H1334" s="1">
        <v>0</v>
      </c>
      <c r="I1334" s="1">
        <v>0</v>
      </c>
      <c r="J1334" t="b">
        <f t="shared" si="20"/>
        <v>1</v>
      </c>
      <c r="K1334" t="e">
        <f t="array" ref="K1334">INDEX($A$7:$F$3066,SMALL(IF(COUNTIF($L$5,$H$7:$H$3066)*COUNTIF($L$5,$I$7:$I$3066),MATCH(ROW($A$7:$A$3066),ROW($A$7:$A$3066)),""),ROWS($B$1:B1328)),COLUMNS($A$1:B1330))</f>
        <v>#NUM!</v>
      </c>
      <c r="L1334" t="e">
        <f t="array" ref="L1334">INDEX($A$7:$F$3066,SMALL(IF(COUNTIF($L$5,$H$7:$H$3066)*COUNTIF($L$5,$I$7:$I$3066),MATCH(ROW($A$7:$A$3066),ROW($A$7:$A$3066)),""),ROWS($B$1:C1328)),COLUMNS($A$1:C1330))</f>
        <v>#NUM!</v>
      </c>
      <c r="M1334" t="e">
        <f t="array" ref="M1334">INDEX($A$7:$F$3066,SMALL(IF(COUNTIF($L$5,$H$7:$H$3066)*COUNTIF($L$5,$I$7:$I$3066),MATCH(ROW($A$7:$A$3066),ROW($A$7:$A$3066)),""),ROWS($B$1:D1328)),COLUMNS($A$1:D1330))</f>
        <v>#NUM!</v>
      </c>
      <c r="N1334" t="e">
        <f t="array" ref="N1334">INDEX($A$7:$F$3066,SMALL(IF(COUNTIF($L$5,$H$7:$H$3066)*COUNTIF($L$5,$I$7:$I$3066),MATCH(ROW($A$7:$A$3066),ROW($A$7:$A$3066)),""),ROWS($B$1:E1328)),COLUMNS($A$1:E1330))</f>
        <v>#NUM!</v>
      </c>
      <c r="O1334" t="e">
        <f t="array" ref="O1334">INDEX($A$7:$F$3066,SMALL(IF(COUNTIF($L$5,$H$7:$H$3066)*COUNTIF($L$5,$I$7:$I$3066),MATCH(ROW($A$7:$A$3066),ROW($A$7:$A$3066)),""),ROWS($B$1:F1328)),COLUMNS($A$1:F1330))</f>
        <v>#NUM!</v>
      </c>
    </row>
    <row r="1335" spans="1:15">
      <c r="A1335" s="1">
        <f>'ScienceDirect - Initial'!A1338</f>
        <v>0</v>
      </c>
      <c r="B1335" s="1">
        <f>'ScienceDirect - Initial'!B1338</f>
        <v>2014</v>
      </c>
      <c r="C1335" s="1" t="str">
        <f>'ScienceDirect - Initial'!C1338</f>
        <v>Margolin, Kim</v>
      </c>
      <c r="D1335" s="1" t="str">
        <f>'ScienceDirect - Initial'!D1338</f>
        <v>Introduction to the Role of the Immune System in Melanoma</v>
      </c>
      <c r="E1335" s="1" t="str">
        <f>'ScienceDirect - Initial'!E1338</f>
        <v>Melanoma</v>
      </c>
      <c r="F1335" s="1">
        <f>'ScienceDirect - Initial'!F1338</f>
        <v>0</v>
      </c>
      <c r="H1335" s="1">
        <v>0</v>
      </c>
      <c r="I1335" s="1">
        <v>0</v>
      </c>
      <c r="J1335" t="b">
        <f t="shared" si="20"/>
        <v>1</v>
      </c>
      <c r="K1335" t="e">
        <f t="array" ref="K1335">INDEX($A$7:$F$3066,SMALL(IF(COUNTIF($L$5,$H$7:$H$3066)*COUNTIF($L$5,$I$7:$I$3066),MATCH(ROW($A$7:$A$3066),ROW($A$7:$A$3066)),""),ROWS($B$1:B1329)),COLUMNS($A$1:B1331))</f>
        <v>#NUM!</v>
      </c>
      <c r="L1335" t="e">
        <f t="array" ref="L1335">INDEX($A$7:$F$3066,SMALL(IF(COUNTIF($L$5,$H$7:$H$3066)*COUNTIF($L$5,$I$7:$I$3066),MATCH(ROW($A$7:$A$3066),ROW($A$7:$A$3066)),""),ROWS($B$1:C1329)),COLUMNS($A$1:C1331))</f>
        <v>#NUM!</v>
      </c>
      <c r="M1335" t="e">
        <f t="array" ref="M1335">INDEX($A$7:$F$3066,SMALL(IF(COUNTIF($L$5,$H$7:$H$3066)*COUNTIF($L$5,$I$7:$I$3066),MATCH(ROW($A$7:$A$3066),ROW($A$7:$A$3066)),""),ROWS($B$1:D1329)),COLUMNS($A$1:D1331))</f>
        <v>#NUM!</v>
      </c>
      <c r="N1335" t="e">
        <f t="array" ref="N1335">INDEX($A$7:$F$3066,SMALL(IF(COUNTIF($L$5,$H$7:$H$3066)*COUNTIF($L$5,$I$7:$I$3066),MATCH(ROW($A$7:$A$3066),ROW($A$7:$A$3066)),""),ROWS($B$1:E1329)),COLUMNS($A$1:E1331))</f>
        <v>#NUM!</v>
      </c>
      <c r="O1335" t="e">
        <f t="array" ref="O1335">INDEX($A$7:$F$3066,SMALL(IF(COUNTIF($L$5,$H$7:$H$3066)*COUNTIF($L$5,$I$7:$I$3066),MATCH(ROW($A$7:$A$3066),ROW($A$7:$A$3066)),""),ROWS($B$1:F1329)),COLUMNS($A$1:F1331))</f>
        <v>#NUM!</v>
      </c>
    </row>
    <row r="1336" spans="1:15">
      <c r="A1336" s="1">
        <f>'ScienceDirect - Initial'!A1339</f>
        <v>0</v>
      </c>
      <c r="B1336" s="1">
        <f>'ScienceDirect - Initial'!B1339</f>
        <v>1995</v>
      </c>
      <c r="C1336" s="1" t="str">
        <f>'ScienceDirect - Initial'!C1339</f>
        <v>Lytle, Leslie; Achterberg, Cheryl</v>
      </c>
      <c r="D1336" s="1" t="str">
        <f>'ScienceDirect - Initial'!D1339</f>
        <v>Changing the diet of America's children: What works and why?</v>
      </c>
      <c r="E1336" s="1" t="str">
        <f>'ScienceDirect - Initial'!E1339</f>
        <v>Journal of Nutrition Education</v>
      </c>
      <c r="F1336" s="1">
        <f>'ScienceDirect - Initial'!F1339</f>
        <v>0</v>
      </c>
      <c r="H1336" s="1">
        <v>0</v>
      </c>
      <c r="I1336" s="1">
        <v>0</v>
      </c>
      <c r="J1336" t="b">
        <f t="shared" si="20"/>
        <v>1</v>
      </c>
      <c r="K1336" t="e">
        <f t="array" ref="K1336">INDEX($A$7:$F$3066,SMALL(IF(COUNTIF($L$5,$H$7:$H$3066)*COUNTIF($L$5,$I$7:$I$3066),MATCH(ROW($A$7:$A$3066),ROW($A$7:$A$3066)),""),ROWS($B$1:B1330)),COLUMNS($A$1:B1332))</f>
        <v>#NUM!</v>
      </c>
      <c r="L1336" t="e">
        <f t="array" ref="L1336">INDEX($A$7:$F$3066,SMALL(IF(COUNTIF($L$5,$H$7:$H$3066)*COUNTIF($L$5,$I$7:$I$3066),MATCH(ROW($A$7:$A$3066),ROW($A$7:$A$3066)),""),ROWS($B$1:C1330)),COLUMNS($A$1:C1332))</f>
        <v>#NUM!</v>
      </c>
      <c r="M1336" t="e">
        <f t="array" ref="M1336">INDEX($A$7:$F$3066,SMALL(IF(COUNTIF($L$5,$H$7:$H$3066)*COUNTIF($L$5,$I$7:$I$3066),MATCH(ROW($A$7:$A$3066),ROW($A$7:$A$3066)),""),ROWS($B$1:D1330)),COLUMNS($A$1:D1332))</f>
        <v>#NUM!</v>
      </c>
      <c r="N1336" t="e">
        <f t="array" ref="N1336">INDEX($A$7:$F$3066,SMALL(IF(COUNTIF($L$5,$H$7:$H$3066)*COUNTIF($L$5,$I$7:$I$3066),MATCH(ROW($A$7:$A$3066),ROW($A$7:$A$3066)),""),ROWS($B$1:E1330)),COLUMNS($A$1:E1332))</f>
        <v>#NUM!</v>
      </c>
      <c r="O1336" t="e">
        <f t="array" ref="O1336">INDEX($A$7:$F$3066,SMALL(IF(COUNTIF($L$5,$H$7:$H$3066)*COUNTIF($L$5,$I$7:$I$3066),MATCH(ROW($A$7:$A$3066),ROW($A$7:$A$3066)),""),ROWS($B$1:F1330)),COLUMNS($A$1:F1332))</f>
        <v>#NUM!</v>
      </c>
    </row>
    <row r="1337" spans="1:15">
      <c r="A1337" s="1">
        <f>'ScienceDirect - Initial'!A1340</f>
        <v>0</v>
      </c>
      <c r="B1337" s="1">
        <f>'ScienceDirect - Initial'!B1340</f>
        <v>2006</v>
      </c>
      <c r="C1337" s="1" t="str">
        <f>'ScienceDirect - Initial'!C1340</f>
        <v>Sieve, Amy N.; Steelman, Andrew J.; Young, Colin R.; Storts, Ralph; Welsh, Thomas H.; Welsh, C. Jane R.; Meagher, Mary W.</v>
      </c>
      <c r="D1337" s="1" t="str">
        <f>'ScienceDirect - Initial'!D1340</f>
        <v>Sex-dependent effects of chronic restraint stress during early Theiler's virus infection on the subsequent demyelinating disease in CBA mice</v>
      </c>
      <c r="E1337" s="1" t="str">
        <f>'ScienceDirect - Initial'!E1340</f>
        <v>Journal of Neuroimmunology</v>
      </c>
      <c r="F1337" s="1">
        <f>'ScienceDirect - Initial'!F1340</f>
        <v>0</v>
      </c>
      <c r="H1337" s="1">
        <v>0</v>
      </c>
      <c r="I1337" s="1">
        <v>0</v>
      </c>
      <c r="J1337" t="b">
        <f t="shared" si="20"/>
        <v>1</v>
      </c>
      <c r="K1337" t="e">
        <f t="array" ref="K1337">INDEX($A$7:$F$3066,SMALL(IF(COUNTIF($L$5,$H$7:$H$3066)*COUNTIF($L$5,$I$7:$I$3066),MATCH(ROW($A$7:$A$3066),ROW($A$7:$A$3066)),""),ROWS($B$1:B1331)),COLUMNS($A$1:B1333))</f>
        <v>#NUM!</v>
      </c>
      <c r="L1337" t="e">
        <f t="array" ref="L1337">INDEX($A$7:$F$3066,SMALL(IF(COUNTIF($L$5,$H$7:$H$3066)*COUNTIF($L$5,$I$7:$I$3066),MATCH(ROW($A$7:$A$3066),ROW($A$7:$A$3066)),""),ROWS($B$1:C1331)),COLUMNS($A$1:C1333))</f>
        <v>#NUM!</v>
      </c>
      <c r="M1337" t="e">
        <f t="array" ref="M1337">INDEX($A$7:$F$3066,SMALL(IF(COUNTIF($L$5,$H$7:$H$3066)*COUNTIF($L$5,$I$7:$I$3066),MATCH(ROW($A$7:$A$3066),ROW($A$7:$A$3066)),""),ROWS($B$1:D1331)),COLUMNS($A$1:D1333))</f>
        <v>#NUM!</v>
      </c>
      <c r="N1337" t="e">
        <f t="array" ref="N1337">INDEX($A$7:$F$3066,SMALL(IF(COUNTIF($L$5,$H$7:$H$3066)*COUNTIF($L$5,$I$7:$I$3066),MATCH(ROW($A$7:$A$3066),ROW($A$7:$A$3066)),""),ROWS($B$1:E1331)),COLUMNS($A$1:E1333))</f>
        <v>#NUM!</v>
      </c>
      <c r="O1337" t="e">
        <f t="array" ref="O1337">INDEX($A$7:$F$3066,SMALL(IF(COUNTIF($L$5,$H$7:$H$3066)*COUNTIF($L$5,$I$7:$I$3066),MATCH(ROW($A$7:$A$3066),ROW($A$7:$A$3066)),""),ROWS($B$1:F1331)),COLUMNS($A$1:F1333))</f>
        <v>#NUM!</v>
      </c>
    </row>
    <row r="1338" spans="1:15">
      <c r="A1338" s="1">
        <f>'ScienceDirect - Initial'!A1341</f>
        <v>0</v>
      </c>
      <c r="B1338" s="1">
        <f>'ScienceDirect - Initial'!B1341</f>
        <v>2007</v>
      </c>
      <c r="C1338" s="1" t="str">
        <f>'ScienceDirect - Initial'!C1341</f>
        <v>Culver, David C.; Pipan, Tanja</v>
      </c>
      <c r="D1338" s="1" t="str">
        <f>'ScienceDirect - Initial'!D1341</f>
        <v>Subterranean Ecosystems</v>
      </c>
      <c r="E1338" s="1" t="str">
        <f>'ScienceDirect - Initial'!E1341</f>
        <v>Encyclopedia of Biodiversity</v>
      </c>
      <c r="F1338" s="1" t="str">
        <f>'ScienceDirect - Initial'!F1341</f>
        <v>978-0-12-226865-6</v>
      </c>
      <c r="H1338" s="1">
        <v>0</v>
      </c>
      <c r="I1338" s="1">
        <v>0</v>
      </c>
      <c r="J1338" t="b">
        <f t="shared" si="20"/>
        <v>1</v>
      </c>
      <c r="K1338" t="e">
        <f t="array" ref="K1338">INDEX($A$7:$F$3066,SMALL(IF(COUNTIF($L$5,$H$7:$H$3066)*COUNTIF($L$5,$I$7:$I$3066),MATCH(ROW($A$7:$A$3066),ROW($A$7:$A$3066)),""),ROWS($B$1:B1332)),COLUMNS($A$1:B1334))</f>
        <v>#NUM!</v>
      </c>
      <c r="L1338" t="e">
        <f t="array" ref="L1338">INDEX($A$7:$F$3066,SMALL(IF(COUNTIF($L$5,$H$7:$H$3066)*COUNTIF($L$5,$I$7:$I$3066),MATCH(ROW($A$7:$A$3066),ROW($A$7:$A$3066)),""),ROWS($B$1:C1332)),COLUMNS($A$1:C1334))</f>
        <v>#NUM!</v>
      </c>
      <c r="M1338" t="e">
        <f t="array" ref="M1338">INDEX($A$7:$F$3066,SMALL(IF(COUNTIF($L$5,$H$7:$H$3066)*COUNTIF($L$5,$I$7:$I$3066),MATCH(ROW($A$7:$A$3066),ROW($A$7:$A$3066)),""),ROWS($B$1:D1332)),COLUMNS($A$1:D1334))</f>
        <v>#NUM!</v>
      </c>
      <c r="N1338" t="e">
        <f t="array" ref="N1338">INDEX($A$7:$F$3066,SMALL(IF(COUNTIF($L$5,$H$7:$H$3066)*COUNTIF($L$5,$I$7:$I$3066),MATCH(ROW($A$7:$A$3066),ROW($A$7:$A$3066)),""),ROWS($B$1:E1332)),COLUMNS($A$1:E1334))</f>
        <v>#NUM!</v>
      </c>
      <c r="O1338" t="e">
        <f t="array" ref="O1338">INDEX($A$7:$F$3066,SMALL(IF(COUNTIF($L$5,$H$7:$H$3066)*COUNTIF($L$5,$I$7:$I$3066),MATCH(ROW($A$7:$A$3066),ROW($A$7:$A$3066)),""),ROWS($B$1:F1332)),COLUMNS($A$1:F1334))</f>
        <v>#NUM!</v>
      </c>
    </row>
    <row r="1339" spans="1:15">
      <c r="A1339" s="1">
        <f>'ScienceDirect - Initial'!A1342</f>
        <v>0</v>
      </c>
      <c r="B1339" s="1">
        <f>'ScienceDirect - Initial'!B1342</f>
        <v>2003</v>
      </c>
      <c r="C1339" s="1" t="str">
        <f>'ScienceDirect - Initial'!C1342</f>
        <v>Ariey, Frédéric; Duchemin, Jean-Bernard; Robert, Vincent</v>
      </c>
      <c r="D1339" s="1" t="str">
        <f>'ScienceDirect - Initial'!D1342</f>
        <v>Metapopulation concepts applied to falciparum malaria and their impacts on the emergence and spread of chloroquine resistance</v>
      </c>
      <c r="E1339" s="1" t="str">
        <f>'ScienceDirect - Initial'!E1342</f>
        <v>Infection, Genetics and Evolution</v>
      </c>
      <c r="F1339" s="1">
        <f>'ScienceDirect - Initial'!F1342</f>
        <v>0</v>
      </c>
      <c r="H1339" s="1">
        <v>0</v>
      </c>
      <c r="I1339" s="1">
        <v>0</v>
      </c>
      <c r="J1339" t="b">
        <f t="shared" si="20"/>
        <v>1</v>
      </c>
      <c r="K1339" t="e">
        <f t="array" ref="K1339">INDEX($A$7:$F$3066,SMALL(IF(COUNTIF($L$5,$H$7:$H$3066)*COUNTIF($L$5,$I$7:$I$3066),MATCH(ROW($A$7:$A$3066),ROW($A$7:$A$3066)),""),ROWS($B$1:B1333)),COLUMNS($A$1:B1335))</f>
        <v>#NUM!</v>
      </c>
      <c r="L1339" t="e">
        <f t="array" ref="L1339">INDEX($A$7:$F$3066,SMALL(IF(COUNTIF($L$5,$H$7:$H$3066)*COUNTIF($L$5,$I$7:$I$3066),MATCH(ROW($A$7:$A$3066),ROW($A$7:$A$3066)),""),ROWS($B$1:C1333)),COLUMNS($A$1:C1335))</f>
        <v>#NUM!</v>
      </c>
      <c r="M1339" t="e">
        <f t="array" ref="M1339">INDEX($A$7:$F$3066,SMALL(IF(COUNTIF($L$5,$H$7:$H$3066)*COUNTIF($L$5,$I$7:$I$3066),MATCH(ROW($A$7:$A$3066),ROW($A$7:$A$3066)),""),ROWS($B$1:D1333)),COLUMNS($A$1:D1335))</f>
        <v>#NUM!</v>
      </c>
      <c r="N1339" t="e">
        <f t="array" ref="N1339">INDEX($A$7:$F$3066,SMALL(IF(COUNTIF($L$5,$H$7:$H$3066)*COUNTIF($L$5,$I$7:$I$3066),MATCH(ROW($A$7:$A$3066),ROW($A$7:$A$3066)),""),ROWS($B$1:E1333)),COLUMNS($A$1:E1335))</f>
        <v>#NUM!</v>
      </c>
      <c r="O1339" t="e">
        <f t="array" ref="O1339">INDEX($A$7:$F$3066,SMALL(IF(COUNTIF($L$5,$H$7:$H$3066)*COUNTIF($L$5,$I$7:$I$3066),MATCH(ROW($A$7:$A$3066),ROW($A$7:$A$3066)),""),ROWS($B$1:F1333)),COLUMNS($A$1:F1335))</f>
        <v>#NUM!</v>
      </c>
    </row>
    <row r="1340" spans="1:15">
      <c r="A1340" s="1">
        <f>'ScienceDirect - Initial'!A1343</f>
        <v>0</v>
      </c>
      <c r="B1340" s="1">
        <f>'ScienceDirect - Initial'!B1343</f>
        <v>2015</v>
      </c>
      <c r="C1340" s="1" t="str">
        <f>'ScienceDirect - Initial'!C1343</f>
        <v>Ford, Julian D.; Grasso, Damion J.; Elhai, Jon D.; Courtois, Christine A.</v>
      </c>
      <c r="D1340" s="1" t="str">
        <f>'ScienceDirect - Initial'!D1343</f>
        <v>7 - Treatment of adults with PTSD</v>
      </c>
      <c r="E1340" s="1" t="str">
        <f>'ScienceDirect - Initial'!E1343</f>
        <v>Posttraumatic Stress Disorder (Second Edition)</v>
      </c>
      <c r="F1340" s="1" t="str">
        <f>'ScienceDirect - Initial'!F1343</f>
        <v>978-0-12-801288-8</v>
      </c>
      <c r="H1340" s="1">
        <v>0</v>
      </c>
      <c r="I1340" s="1">
        <v>0</v>
      </c>
      <c r="J1340" t="b">
        <f t="shared" si="20"/>
        <v>1</v>
      </c>
      <c r="K1340" t="e">
        <f t="array" ref="K1340">INDEX($A$7:$F$3066,SMALL(IF(COUNTIF($L$5,$H$7:$H$3066)*COUNTIF($L$5,$I$7:$I$3066),MATCH(ROW($A$7:$A$3066),ROW($A$7:$A$3066)),""),ROWS($B$1:B1334)),COLUMNS($A$1:B1336))</f>
        <v>#NUM!</v>
      </c>
      <c r="L1340" t="e">
        <f t="array" ref="L1340">INDEX($A$7:$F$3066,SMALL(IF(COUNTIF($L$5,$H$7:$H$3066)*COUNTIF($L$5,$I$7:$I$3066),MATCH(ROW($A$7:$A$3066),ROW($A$7:$A$3066)),""),ROWS($B$1:C1334)),COLUMNS($A$1:C1336))</f>
        <v>#NUM!</v>
      </c>
      <c r="M1340" t="e">
        <f t="array" ref="M1340">INDEX($A$7:$F$3066,SMALL(IF(COUNTIF($L$5,$H$7:$H$3066)*COUNTIF($L$5,$I$7:$I$3066),MATCH(ROW($A$7:$A$3066),ROW($A$7:$A$3066)),""),ROWS($B$1:D1334)),COLUMNS($A$1:D1336))</f>
        <v>#NUM!</v>
      </c>
      <c r="N1340" t="e">
        <f t="array" ref="N1340">INDEX($A$7:$F$3066,SMALL(IF(COUNTIF($L$5,$H$7:$H$3066)*COUNTIF($L$5,$I$7:$I$3066),MATCH(ROW($A$7:$A$3066),ROW($A$7:$A$3066)),""),ROWS($B$1:E1334)),COLUMNS($A$1:E1336))</f>
        <v>#NUM!</v>
      </c>
      <c r="O1340" t="e">
        <f t="array" ref="O1340">INDEX($A$7:$F$3066,SMALL(IF(COUNTIF($L$5,$H$7:$H$3066)*COUNTIF($L$5,$I$7:$I$3066),MATCH(ROW($A$7:$A$3066),ROW($A$7:$A$3066)),""),ROWS($B$1:F1334)),COLUMNS($A$1:F1336))</f>
        <v>#NUM!</v>
      </c>
    </row>
    <row r="1341" spans="1:15">
      <c r="A1341" s="1">
        <f>'ScienceDirect - Initial'!A1344</f>
        <v>0</v>
      </c>
      <c r="B1341" s="1">
        <f>'ScienceDirect - Initial'!B1344</f>
        <v>2017</v>
      </c>
      <c r="C1341" s="1" t="str">
        <f>'ScienceDirect - Initial'!C1344</f>
        <v>Chu, E.W.; Karr, J.R.</v>
      </c>
      <c r="D1341" s="1" t="str">
        <f>'ScienceDirect - Initial'!D1344</f>
        <v>Environmental Impact: Concept, Consequences, Measurement☆</v>
      </c>
      <c r="E1341" s="1" t="str">
        <f>'ScienceDirect - Initial'!E1344</f>
        <v>Reference Module in Life Sciences</v>
      </c>
      <c r="F1341" s="1" t="str">
        <f>'ScienceDirect - Initial'!F1344</f>
        <v>978-0-12-809633-8</v>
      </c>
      <c r="H1341" s="1">
        <v>0</v>
      </c>
      <c r="I1341" s="1">
        <v>0</v>
      </c>
      <c r="J1341" t="b">
        <f t="shared" si="20"/>
        <v>1</v>
      </c>
      <c r="K1341" t="e">
        <f t="array" ref="K1341">INDEX($A$7:$F$3066,SMALL(IF(COUNTIF($L$5,$H$7:$H$3066)*COUNTIF($L$5,$I$7:$I$3066),MATCH(ROW($A$7:$A$3066),ROW($A$7:$A$3066)),""),ROWS($B$1:B1335)),COLUMNS($A$1:B1337))</f>
        <v>#NUM!</v>
      </c>
      <c r="L1341" t="e">
        <f t="array" ref="L1341">INDEX($A$7:$F$3066,SMALL(IF(COUNTIF($L$5,$H$7:$H$3066)*COUNTIF($L$5,$I$7:$I$3066),MATCH(ROW($A$7:$A$3066),ROW($A$7:$A$3066)),""),ROWS($B$1:C1335)),COLUMNS($A$1:C1337))</f>
        <v>#NUM!</v>
      </c>
      <c r="M1341" t="e">
        <f t="array" ref="M1341">INDEX($A$7:$F$3066,SMALL(IF(COUNTIF($L$5,$H$7:$H$3066)*COUNTIF($L$5,$I$7:$I$3066),MATCH(ROW($A$7:$A$3066),ROW($A$7:$A$3066)),""),ROWS($B$1:D1335)),COLUMNS($A$1:D1337))</f>
        <v>#NUM!</v>
      </c>
      <c r="N1341" t="e">
        <f t="array" ref="N1341">INDEX($A$7:$F$3066,SMALL(IF(COUNTIF($L$5,$H$7:$H$3066)*COUNTIF($L$5,$I$7:$I$3066),MATCH(ROW($A$7:$A$3066),ROW($A$7:$A$3066)),""),ROWS($B$1:E1335)),COLUMNS($A$1:E1337))</f>
        <v>#NUM!</v>
      </c>
      <c r="O1341" t="e">
        <f t="array" ref="O1341">INDEX($A$7:$F$3066,SMALL(IF(COUNTIF($L$5,$H$7:$H$3066)*COUNTIF($L$5,$I$7:$I$3066),MATCH(ROW($A$7:$A$3066),ROW($A$7:$A$3066)),""),ROWS($B$1:F1335)),COLUMNS($A$1:F1337))</f>
        <v>#NUM!</v>
      </c>
    </row>
    <row r="1342" spans="1:15">
      <c r="A1342" s="1">
        <f>'ScienceDirect - Initial'!A1345</f>
        <v>0</v>
      </c>
      <c r="B1342" s="1">
        <f>'ScienceDirect - Initial'!B1345</f>
        <v>2007</v>
      </c>
      <c r="C1342" s="1" t="str">
        <f>'ScienceDirect - Initial'!C1345</f>
        <v>Radzyminski, Sharon</v>
      </c>
      <c r="D1342" s="1" t="str">
        <f>'ScienceDirect - Initial'!D1345</f>
        <v>The Concept of Population Health Within the Nursing Profession</v>
      </c>
      <c r="E1342" s="1" t="str">
        <f>'ScienceDirect - Initial'!E1345</f>
        <v>Journal of Professional Nursing</v>
      </c>
      <c r="F1342" s="1">
        <f>'ScienceDirect - Initial'!F1345</f>
        <v>0</v>
      </c>
      <c r="H1342" s="1">
        <v>0</v>
      </c>
      <c r="I1342" s="1">
        <v>0</v>
      </c>
      <c r="J1342" t="b">
        <f t="shared" si="20"/>
        <v>1</v>
      </c>
      <c r="K1342" t="e">
        <f t="array" ref="K1342">INDEX($A$7:$F$3066,SMALL(IF(COUNTIF($L$5,$H$7:$H$3066)*COUNTIF($L$5,$I$7:$I$3066),MATCH(ROW($A$7:$A$3066),ROW($A$7:$A$3066)),""),ROWS($B$1:B1336)),COLUMNS($A$1:B1338))</f>
        <v>#NUM!</v>
      </c>
      <c r="L1342" t="e">
        <f t="array" ref="L1342">INDEX($A$7:$F$3066,SMALL(IF(COUNTIF($L$5,$H$7:$H$3066)*COUNTIF($L$5,$I$7:$I$3066),MATCH(ROW($A$7:$A$3066),ROW($A$7:$A$3066)),""),ROWS($B$1:C1336)),COLUMNS($A$1:C1338))</f>
        <v>#NUM!</v>
      </c>
      <c r="M1342" t="e">
        <f t="array" ref="M1342">INDEX($A$7:$F$3066,SMALL(IF(COUNTIF($L$5,$H$7:$H$3066)*COUNTIF($L$5,$I$7:$I$3066),MATCH(ROW($A$7:$A$3066),ROW($A$7:$A$3066)),""),ROWS($B$1:D1336)),COLUMNS($A$1:D1338))</f>
        <v>#NUM!</v>
      </c>
      <c r="N1342" t="e">
        <f t="array" ref="N1342">INDEX($A$7:$F$3066,SMALL(IF(COUNTIF($L$5,$H$7:$H$3066)*COUNTIF($L$5,$I$7:$I$3066),MATCH(ROW($A$7:$A$3066),ROW($A$7:$A$3066)),""),ROWS($B$1:E1336)),COLUMNS($A$1:E1338))</f>
        <v>#NUM!</v>
      </c>
      <c r="O1342" t="e">
        <f t="array" ref="O1342">INDEX($A$7:$F$3066,SMALL(IF(COUNTIF($L$5,$H$7:$H$3066)*COUNTIF($L$5,$I$7:$I$3066),MATCH(ROW($A$7:$A$3066),ROW($A$7:$A$3066)),""),ROWS($B$1:F1336)),COLUMNS($A$1:F1338))</f>
        <v>#NUM!</v>
      </c>
    </row>
    <row r="1343" spans="1:15">
      <c r="A1343" s="1">
        <f>'ScienceDirect - Initial'!A1346</f>
        <v>0</v>
      </c>
      <c r="B1343" s="1">
        <f>'ScienceDirect - Initial'!B1346</f>
        <v>2014</v>
      </c>
      <c r="C1343" s="1" t="str">
        <f>'ScienceDirect - Initial'!C1346</f>
        <v>Benedetti, Fabrizio</v>
      </c>
      <c r="D1343" s="1" t="str">
        <f>'ScienceDirect - Initial'!D1346</f>
        <v>Placebo Effects: From the Neurobiological Paradigm to Translational Implications</v>
      </c>
      <c r="E1343" s="1" t="str">
        <f>'ScienceDirect - Initial'!E1346</f>
        <v>Neuron</v>
      </c>
      <c r="F1343" s="1">
        <f>'ScienceDirect - Initial'!F1346</f>
        <v>0</v>
      </c>
      <c r="H1343" s="1">
        <v>0</v>
      </c>
      <c r="I1343" s="1">
        <v>0</v>
      </c>
      <c r="J1343" t="b">
        <f t="shared" si="20"/>
        <v>1</v>
      </c>
      <c r="K1343" t="e">
        <f t="array" ref="K1343">INDEX($A$7:$F$3066,SMALL(IF(COUNTIF($L$5,$H$7:$H$3066)*COUNTIF($L$5,$I$7:$I$3066),MATCH(ROW($A$7:$A$3066),ROW($A$7:$A$3066)),""),ROWS($B$1:B1337)),COLUMNS($A$1:B1339))</f>
        <v>#NUM!</v>
      </c>
      <c r="L1343" t="e">
        <f t="array" ref="L1343">INDEX($A$7:$F$3066,SMALL(IF(COUNTIF($L$5,$H$7:$H$3066)*COUNTIF($L$5,$I$7:$I$3066),MATCH(ROW($A$7:$A$3066),ROW($A$7:$A$3066)),""),ROWS($B$1:C1337)),COLUMNS($A$1:C1339))</f>
        <v>#NUM!</v>
      </c>
      <c r="M1343" t="e">
        <f t="array" ref="M1343">INDEX($A$7:$F$3066,SMALL(IF(COUNTIF($L$5,$H$7:$H$3066)*COUNTIF($L$5,$I$7:$I$3066),MATCH(ROW($A$7:$A$3066),ROW($A$7:$A$3066)),""),ROWS($B$1:D1337)),COLUMNS($A$1:D1339))</f>
        <v>#NUM!</v>
      </c>
      <c r="N1343" t="e">
        <f t="array" ref="N1343">INDEX($A$7:$F$3066,SMALL(IF(COUNTIF($L$5,$H$7:$H$3066)*COUNTIF($L$5,$I$7:$I$3066),MATCH(ROW($A$7:$A$3066),ROW($A$7:$A$3066)),""),ROWS($B$1:E1337)),COLUMNS($A$1:E1339))</f>
        <v>#NUM!</v>
      </c>
      <c r="O1343" t="e">
        <f t="array" ref="O1343">INDEX($A$7:$F$3066,SMALL(IF(COUNTIF($L$5,$H$7:$H$3066)*COUNTIF($L$5,$I$7:$I$3066),MATCH(ROW($A$7:$A$3066),ROW($A$7:$A$3066)),""),ROWS($B$1:F1337)),COLUMNS($A$1:F1339))</f>
        <v>#NUM!</v>
      </c>
    </row>
    <row r="1344" spans="1:15">
      <c r="A1344" s="1">
        <f>'ScienceDirect - Initial'!A1347</f>
        <v>0</v>
      </c>
      <c r="B1344" s="1">
        <f>'ScienceDirect - Initial'!B1347</f>
        <v>2012</v>
      </c>
      <c r="C1344" s="1" t="str">
        <f>'ScienceDirect - Initial'!C1347</f>
        <v>Borody, Thomas Julius; Campbell, Jordana</v>
      </c>
      <c r="D1344" s="1" t="str">
        <f>'ScienceDirect - Initial'!D1347</f>
        <v>Fecal Microbiota Transplantation: Techniques, Applications, and Issues</v>
      </c>
      <c r="E1344" s="1" t="str">
        <f>'ScienceDirect - Initial'!E1347</f>
        <v>Clinical Applications of Probiotics in Gastroenterology: Questions and Answers</v>
      </c>
      <c r="F1344" s="1">
        <f>'ScienceDirect - Initial'!F1347</f>
        <v>0</v>
      </c>
      <c r="H1344" s="1">
        <v>0</v>
      </c>
      <c r="I1344" s="1">
        <v>0</v>
      </c>
      <c r="J1344" t="b">
        <f t="shared" si="20"/>
        <v>1</v>
      </c>
      <c r="K1344" t="e">
        <f t="array" ref="K1344">INDEX($A$7:$F$3066,SMALL(IF(COUNTIF($L$5,$H$7:$H$3066)*COUNTIF($L$5,$I$7:$I$3066),MATCH(ROW($A$7:$A$3066),ROW($A$7:$A$3066)),""),ROWS($B$1:B1338)),COLUMNS($A$1:B1340))</f>
        <v>#NUM!</v>
      </c>
      <c r="L1344" t="e">
        <f t="array" ref="L1344">INDEX($A$7:$F$3066,SMALL(IF(COUNTIF($L$5,$H$7:$H$3066)*COUNTIF($L$5,$I$7:$I$3066),MATCH(ROW($A$7:$A$3066),ROW($A$7:$A$3066)),""),ROWS($B$1:C1338)),COLUMNS($A$1:C1340))</f>
        <v>#NUM!</v>
      </c>
      <c r="M1344" t="e">
        <f t="array" ref="M1344">INDEX($A$7:$F$3066,SMALL(IF(COUNTIF($L$5,$H$7:$H$3066)*COUNTIF($L$5,$I$7:$I$3066),MATCH(ROW($A$7:$A$3066),ROW($A$7:$A$3066)),""),ROWS($B$1:D1338)),COLUMNS($A$1:D1340))</f>
        <v>#NUM!</v>
      </c>
      <c r="N1344" t="e">
        <f t="array" ref="N1344">INDEX($A$7:$F$3066,SMALL(IF(COUNTIF($L$5,$H$7:$H$3066)*COUNTIF($L$5,$I$7:$I$3066),MATCH(ROW($A$7:$A$3066),ROW($A$7:$A$3066)),""),ROWS($B$1:E1338)),COLUMNS($A$1:E1340))</f>
        <v>#NUM!</v>
      </c>
      <c r="O1344" t="e">
        <f t="array" ref="O1344">INDEX($A$7:$F$3066,SMALL(IF(COUNTIF($L$5,$H$7:$H$3066)*COUNTIF($L$5,$I$7:$I$3066),MATCH(ROW($A$7:$A$3066),ROW($A$7:$A$3066)),""),ROWS($B$1:F1338)),COLUMNS($A$1:F1340))</f>
        <v>#NUM!</v>
      </c>
    </row>
    <row r="1345" spans="1:15">
      <c r="A1345" s="1">
        <f>'ScienceDirect - Initial'!A1348</f>
        <v>0</v>
      </c>
      <c r="B1345" s="1">
        <f>'ScienceDirect - Initial'!B1348</f>
        <v>1989</v>
      </c>
      <c r="C1345" s="1" t="str">
        <f>'ScienceDirect - Initial'!C1348</f>
        <v>Martin, Steven D.; Yeragani, Vikram K.; Lodhi, Rashid; Galloway, Matthew P.</v>
      </c>
      <c r="D1345" s="1" t="str">
        <f>'ScienceDirect - Initial'!D1348</f>
        <v>Clinical ratings and plasma HVA during cocaine abstinence</v>
      </c>
      <c r="E1345" s="1" t="str">
        <f>'ScienceDirect - Initial'!E1348</f>
        <v>Biological Psychiatry</v>
      </c>
      <c r="F1345" s="1">
        <f>'ScienceDirect - Initial'!F1348</f>
        <v>0</v>
      </c>
      <c r="H1345" s="1">
        <v>0</v>
      </c>
      <c r="I1345" s="1">
        <v>0</v>
      </c>
      <c r="J1345" t="b">
        <f t="shared" si="20"/>
        <v>1</v>
      </c>
      <c r="K1345" t="e">
        <f t="array" ref="K1345">INDEX($A$7:$F$3066,SMALL(IF(COUNTIF($L$5,$H$7:$H$3066)*COUNTIF($L$5,$I$7:$I$3066),MATCH(ROW($A$7:$A$3066),ROW($A$7:$A$3066)),""),ROWS($B$1:B1339)),COLUMNS($A$1:B1341))</f>
        <v>#NUM!</v>
      </c>
      <c r="L1345" t="e">
        <f t="array" ref="L1345">INDEX($A$7:$F$3066,SMALL(IF(COUNTIF($L$5,$H$7:$H$3066)*COUNTIF($L$5,$I$7:$I$3066),MATCH(ROW($A$7:$A$3066),ROW($A$7:$A$3066)),""),ROWS($B$1:C1339)),COLUMNS($A$1:C1341))</f>
        <v>#NUM!</v>
      </c>
      <c r="M1345" t="e">
        <f t="array" ref="M1345">INDEX($A$7:$F$3066,SMALL(IF(COUNTIF($L$5,$H$7:$H$3066)*COUNTIF($L$5,$I$7:$I$3066),MATCH(ROW($A$7:$A$3066),ROW($A$7:$A$3066)),""),ROWS($B$1:D1339)),COLUMNS($A$1:D1341))</f>
        <v>#NUM!</v>
      </c>
      <c r="N1345" t="e">
        <f t="array" ref="N1345">INDEX($A$7:$F$3066,SMALL(IF(COUNTIF($L$5,$H$7:$H$3066)*COUNTIF($L$5,$I$7:$I$3066),MATCH(ROW($A$7:$A$3066),ROW($A$7:$A$3066)),""),ROWS($B$1:E1339)),COLUMNS($A$1:E1341))</f>
        <v>#NUM!</v>
      </c>
      <c r="O1345" t="e">
        <f t="array" ref="O1345">INDEX($A$7:$F$3066,SMALL(IF(COUNTIF($L$5,$H$7:$H$3066)*COUNTIF($L$5,$I$7:$I$3066),MATCH(ROW($A$7:$A$3066),ROW($A$7:$A$3066)),""),ROWS($B$1:F1339)),COLUMNS($A$1:F1341))</f>
        <v>#NUM!</v>
      </c>
    </row>
    <row r="1346" spans="1:15">
      <c r="A1346" s="1">
        <f>'ScienceDirect - Initial'!A1349</f>
        <v>0</v>
      </c>
      <c r="B1346" s="1">
        <f>'ScienceDirect - Initial'!B1349</f>
        <v>2012</v>
      </c>
      <c r="C1346" s="1" t="str">
        <f>'ScienceDirect - Initial'!C1349</f>
        <v>Wong, A.H.; Pianta, T.J.; Mastella, D.J.</v>
      </c>
      <c r="D1346" s="1" t="str">
        <f>'ScienceDirect - Initial'!D1349</f>
        <v>Nerve Transfers</v>
      </c>
      <c r="E1346" s="1" t="str">
        <f>'ScienceDirect - Initial'!E1349</f>
        <v>New and Emerging Technology in the Treatment of the Upper Extremity</v>
      </c>
      <c r="F1346" s="1">
        <f>'ScienceDirect - Initial'!F1349</f>
        <v>0</v>
      </c>
      <c r="H1346" s="1">
        <v>0</v>
      </c>
      <c r="I1346" s="1">
        <v>0</v>
      </c>
      <c r="J1346" t="b">
        <f t="shared" si="20"/>
        <v>1</v>
      </c>
      <c r="K1346" t="e">
        <f t="array" ref="K1346">INDEX($A$7:$F$3066,SMALL(IF(COUNTIF($L$5,$H$7:$H$3066)*COUNTIF($L$5,$I$7:$I$3066),MATCH(ROW($A$7:$A$3066),ROW($A$7:$A$3066)),""),ROWS($B$1:B1340)),COLUMNS($A$1:B1342))</f>
        <v>#NUM!</v>
      </c>
      <c r="L1346" t="e">
        <f t="array" ref="L1346">INDEX($A$7:$F$3066,SMALL(IF(COUNTIF($L$5,$H$7:$H$3066)*COUNTIF($L$5,$I$7:$I$3066),MATCH(ROW($A$7:$A$3066),ROW($A$7:$A$3066)),""),ROWS($B$1:C1340)),COLUMNS($A$1:C1342))</f>
        <v>#NUM!</v>
      </c>
      <c r="M1346" t="e">
        <f t="array" ref="M1346">INDEX($A$7:$F$3066,SMALL(IF(COUNTIF($L$5,$H$7:$H$3066)*COUNTIF($L$5,$I$7:$I$3066),MATCH(ROW($A$7:$A$3066),ROW($A$7:$A$3066)),""),ROWS($B$1:D1340)),COLUMNS($A$1:D1342))</f>
        <v>#NUM!</v>
      </c>
      <c r="N1346" t="e">
        <f t="array" ref="N1346">INDEX($A$7:$F$3066,SMALL(IF(COUNTIF($L$5,$H$7:$H$3066)*COUNTIF($L$5,$I$7:$I$3066),MATCH(ROW($A$7:$A$3066),ROW($A$7:$A$3066)),""),ROWS($B$1:E1340)),COLUMNS($A$1:E1342))</f>
        <v>#NUM!</v>
      </c>
      <c r="O1346" t="e">
        <f t="array" ref="O1346">INDEX($A$7:$F$3066,SMALL(IF(COUNTIF($L$5,$H$7:$H$3066)*COUNTIF($L$5,$I$7:$I$3066),MATCH(ROW($A$7:$A$3066),ROW($A$7:$A$3066)),""),ROWS($B$1:F1340)),COLUMNS($A$1:F1342))</f>
        <v>#NUM!</v>
      </c>
    </row>
    <row r="1347" spans="1:15">
      <c r="A1347" s="1">
        <f>'ScienceDirect - Initial'!A1350</f>
        <v>0</v>
      </c>
      <c r="B1347" s="1">
        <f>'ScienceDirect - Initial'!B1350</f>
        <v>1995</v>
      </c>
      <c r="C1347" s="1" t="str">
        <f>'ScienceDirect - Initial'!C1350</f>
        <v>Potter, Robert B; Unwin, Tim</v>
      </c>
      <c r="D1347" s="1" t="str">
        <f>'ScienceDirect - Initial'!D1350</f>
        <v>Urban-rural interaction: physical form and political process in the Third World</v>
      </c>
      <c r="E1347" s="1" t="str">
        <f>'ScienceDirect - Initial'!E1350</f>
        <v>Cities</v>
      </c>
      <c r="F1347" s="1">
        <f>'ScienceDirect - Initial'!F1350</f>
        <v>0</v>
      </c>
      <c r="H1347" s="1">
        <v>0</v>
      </c>
      <c r="I1347" s="1">
        <v>0</v>
      </c>
      <c r="J1347" t="b">
        <f t="shared" si="20"/>
        <v>1</v>
      </c>
      <c r="K1347" t="e">
        <f t="array" ref="K1347">INDEX($A$7:$F$3066,SMALL(IF(COUNTIF($L$5,$H$7:$H$3066)*COUNTIF($L$5,$I$7:$I$3066),MATCH(ROW($A$7:$A$3066),ROW($A$7:$A$3066)),""),ROWS($B$1:B1341)),COLUMNS($A$1:B1343))</f>
        <v>#NUM!</v>
      </c>
      <c r="L1347" t="e">
        <f t="array" ref="L1347">INDEX($A$7:$F$3066,SMALL(IF(COUNTIF($L$5,$H$7:$H$3066)*COUNTIF($L$5,$I$7:$I$3066),MATCH(ROW($A$7:$A$3066),ROW($A$7:$A$3066)),""),ROWS($B$1:C1341)),COLUMNS($A$1:C1343))</f>
        <v>#NUM!</v>
      </c>
      <c r="M1347" t="e">
        <f t="array" ref="M1347">INDEX($A$7:$F$3066,SMALL(IF(COUNTIF($L$5,$H$7:$H$3066)*COUNTIF($L$5,$I$7:$I$3066),MATCH(ROW($A$7:$A$3066),ROW($A$7:$A$3066)),""),ROWS($B$1:D1341)),COLUMNS($A$1:D1343))</f>
        <v>#NUM!</v>
      </c>
      <c r="N1347" t="e">
        <f t="array" ref="N1347">INDEX($A$7:$F$3066,SMALL(IF(COUNTIF($L$5,$H$7:$H$3066)*COUNTIF($L$5,$I$7:$I$3066),MATCH(ROW($A$7:$A$3066),ROW($A$7:$A$3066)),""),ROWS($B$1:E1341)),COLUMNS($A$1:E1343))</f>
        <v>#NUM!</v>
      </c>
      <c r="O1347" t="e">
        <f t="array" ref="O1347">INDEX($A$7:$F$3066,SMALL(IF(COUNTIF($L$5,$H$7:$H$3066)*COUNTIF($L$5,$I$7:$I$3066),MATCH(ROW($A$7:$A$3066),ROW($A$7:$A$3066)),""),ROWS($B$1:F1341)),COLUMNS($A$1:F1343))</f>
        <v>#NUM!</v>
      </c>
    </row>
    <row r="1348" spans="1:15">
      <c r="A1348" s="1">
        <f>'ScienceDirect - Initial'!A1351</f>
        <v>0</v>
      </c>
      <c r="B1348" s="1">
        <f>'ScienceDirect - Initial'!B1351</f>
        <v>2006</v>
      </c>
      <c r="C1348" s="1" t="str">
        <f>'ScienceDirect - Initial'!C1351</f>
        <v>Colman, Andrew M.</v>
      </c>
      <c r="D1348" s="1" t="str">
        <f>'ScienceDirect - Initial'!D1351</f>
        <v>Thomas C. Schelling’s psychological decision theory: Introduction to a special issue</v>
      </c>
      <c r="E1348" s="1" t="str">
        <f>'ScienceDirect - Initial'!E1351</f>
        <v>Special Issue: Research Inspired by Thomas C. Schelling</v>
      </c>
      <c r="F1348" s="1">
        <f>'ScienceDirect - Initial'!F1351</f>
        <v>0</v>
      </c>
      <c r="H1348" s="1">
        <v>0</v>
      </c>
      <c r="I1348" s="1">
        <v>0</v>
      </c>
      <c r="J1348" t="b">
        <f t="shared" si="20"/>
        <v>1</v>
      </c>
      <c r="K1348" t="e">
        <f t="array" ref="K1348">INDEX($A$7:$F$3066,SMALL(IF(COUNTIF($L$5,$H$7:$H$3066)*COUNTIF($L$5,$I$7:$I$3066),MATCH(ROW($A$7:$A$3066),ROW($A$7:$A$3066)),""),ROWS($B$1:B1342)),COLUMNS($A$1:B1344))</f>
        <v>#NUM!</v>
      </c>
      <c r="L1348" t="e">
        <f t="array" ref="L1348">INDEX($A$7:$F$3066,SMALL(IF(COUNTIF($L$5,$H$7:$H$3066)*COUNTIF($L$5,$I$7:$I$3066),MATCH(ROW($A$7:$A$3066),ROW($A$7:$A$3066)),""),ROWS($B$1:C1342)),COLUMNS($A$1:C1344))</f>
        <v>#NUM!</v>
      </c>
      <c r="M1348" t="e">
        <f t="array" ref="M1348">INDEX($A$7:$F$3066,SMALL(IF(COUNTIF($L$5,$H$7:$H$3066)*COUNTIF($L$5,$I$7:$I$3066),MATCH(ROW($A$7:$A$3066),ROW($A$7:$A$3066)),""),ROWS($B$1:D1342)),COLUMNS($A$1:D1344))</f>
        <v>#NUM!</v>
      </c>
      <c r="N1348" t="e">
        <f t="array" ref="N1348">INDEX($A$7:$F$3066,SMALL(IF(COUNTIF($L$5,$H$7:$H$3066)*COUNTIF($L$5,$I$7:$I$3066),MATCH(ROW($A$7:$A$3066),ROW($A$7:$A$3066)),""),ROWS($B$1:E1342)),COLUMNS($A$1:E1344))</f>
        <v>#NUM!</v>
      </c>
      <c r="O1348" t="e">
        <f t="array" ref="O1348">INDEX($A$7:$F$3066,SMALL(IF(COUNTIF($L$5,$H$7:$H$3066)*COUNTIF($L$5,$I$7:$I$3066),MATCH(ROW($A$7:$A$3066),ROW($A$7:$A$3066)),""),ROWS($B$1:F1342)),COLUMNS($A$1:F1344))</f>
        <v>#NUM!</v>
      </c>
    </row>
    <row r="1349" spans="1:15">
      <c r="A1349" s="1">
        <f>'ScienceDirect - Initial'!A1352</f>
        <v>0</v>
      </c>
      <c r="B1349" s="1">
        <f>'ScienceDirect - Initial'!B1352</f>
        <v>2013</v>
      </c>
      <c r="C1349" s="1" t="str">
        <f>'ScienceDirect - Initial'!C1352</f>
        <v>Sua, Tan Yao; Ngah, Kamarudin; Darit, Sezali Md.</v>
      </c>
      <c r="D1349" s="1" t="str">
        <f>'ScienceDirect - Initial'!D1352</f>
        <v>Parental choice of schooling, learning processes and inter-ethnic friendship patterns: The case of Malay students in Chinese primary schools in Malaysia</v>
      </c>
      <c r="E1349" s="1" t="str">
        <f>'ScienceDirect - Initial'!E1352</f>
        <v>International Journal of Educational Development</v>
      </c>
      <c r="F1349" s="1">
        <f>'ScienceDirect - Initial'!F1352</f>
        <v>0</v>
      </c>
      <c r="H1349" s="1">
        <v>0</v>
      </c>
      <c r="I1349" s="1">
        <v>0</v>
      </c>
      <c r="J1349" t="b">
        <f t="shared" si="20"/>
        <v>1</v>
      </c>
      <c r="K1349" t="e">
        <f t="array" ref="K1349">INDEX($A$7:$F$3066,SMALL(IF(COUNTIF($L$5,$H$7:$H$3066)*COUNTIF($L$5,$I$7:$I$3066),MATCH(ROW($A$7:$A$3066),ROW($A$7:$A$3066)),""),ROWS($B$1:B1343)),COLUMNS($A$1:B1345))</f>
        <v>#NUM!</v>
      </c>
      <c r="L1349" t="e">
        <f t="array" ref="L1349">INDEX($A$7:$F$3066,SMALL(IF(COUNTIF($L$5,$H$7:$H$3066)*COUNTIF($L$5,$I$7:$I$3066),MATCH(ROW($A$7:$A$3066),ROW($A$7:$A$3066)),""),ROWS($B$1:C1343)),COLUMNS($A$1:C1345))</f>
        <v>#NUM!</v>
      </c>
      <c r="M1349" t="e">
        <f t="array" ref="M1349">INDEX($A$7:$F$3066,SMALL(IF(COUNTIF($L$5,$H$7:$H$3066)*COUNTIF($L$5,$I$7:$I$3066),MATCH(ROW($A$7:$A$3066),ROW($A$7:$A$3066)),""),ROWS($B$1:D1343)),COLUMNS($A$1:D1345))</f>
        <v>#NUM!</v>
      </c>
      <c r="N1349" t="e">
        <f t="array" ref="N1349">INDEX($A$7:$F$3066,SMALL(IF(COUNTIF($L$5,$H$7:$H$3066)*COUNTIF($L$5,$I$7:$I$3066),MATCH(ROW($A$7:$A$3066),ROW($A$7:$A$3066)),""),ROWS($B$1:E1343)),COLUMNS($A$1:E1345))</f>
        <v>#NUM!</v>
      </c>
      <c r="O1349" t="e">
        <f t="array" ref="O1349">INDEX($A$7:$F$3066,SMALL(IF(COUNTIF($L$5,$H$7:$H$3066)*COUNTIF($L$5,$I$7:$I$3066),MATCH(ROW($A$7:$A$3066),ROW($A$7:$A$3066)),""),ROWS($B$1:F1343)),COLUMNS($A$1:F1345))</f>
        <v>#NUM!</v>
      </c>
    </row>
    <row r="1350" spans="1:15">
      <c r="A1350" s="1">
        <f>'ScienceDirect - Initial'!A1353</f>
        <v>0</v>
      </c>
      <c r="B1350" s="1">
        <f>'ScienceDirect - Initial'!B1353</f>
        <v>2019</v>
      </c>
      <c r="C1350" s="1" t="str">
        <f>'ScienceDirect - Initial'!C1353</f>
        <v>Stigall, Alycia L.; Edwards, Cole T.; Freeman, Rebecca L.; Rasmussen, Christian M.Ø.</v>
      </c>
      <c r="D1350" s="1" t="str">
        <f>'ScienceDirect - Initial'!D1353</f>
        <v>Coordinated biotic and abiotic change during the Great Ordovician Biodiversification Event: Darriwilian assembly of early Paleozoic building blocks</v>
      </c>
      <c r="E1350" s="1" t="str">
        <f>'ScienceDirect - Initial'!E1353</f>
        <v>Palaeogeography, Palaeoclimatology, Palaeoecology</v>
      </c>
      <c r="F1350" s="1">
        <f>'ScienceDirect - Initial'!F1353</f>
        <v>0</v>
      </c>
      <c r="H1350" s="1">
        <v>0</v>
      </c>
      <c r="I1350" s="1">
        <v>0</v>
      </c>
      <c r="J1350" t="b">
        <f t="shared" si="20"/>
        <v>1</v>
      </c>
      <c r="K1350" t="e">
        <f t="array" ref="K1350">INDEX($A$7:$F$3066,SMALL(IF(COUNTIF($L$5,$H$7:$H$3066)*COUNTIF($L$5,$I$7:$I$3066),MATCH(ROW($A$7:$A$3066),ROW($A$7:$A$3066)),""),ROWS($B$1:B1344)),COLUMNS($A$1:B1346))</f>
        <v>#NUM!</v>
      </c>
      <c r="L1350" t="e">
        <f t="array" ref="L1350">INDEX($A$7:$F$3066,SMALL(IF(COUNTIF($L$5,$H$7:$H$3066)*COUNTIF($L$5,$I$7:$I$3066),MATCH(ROW($A$7:$A$3066),ROW($A$7:$A$3066)),""),ROWS($B$1:C1344)),COLUMNS($A$1:C1346))</f>
        <v>#NUM!</v>
      </c>
      <c r="M1350" t="e">
        <f t="array" ref="M1350">INDEX($A$7:$F$3066,SMALL(IF(COUNTIF($L$5,$H$7:$H$3066)*COUNTIF($L$5,$I$7:$I$3066),MATCH(ROW($A$7:$A$3066),ROW($A$7:$A$3066)),""),ROWS($B$1:D1344)),COLUMNS($A$1:D1346))</f>
        <v>#NUM!</v>
      </c>
      <c r="N1350" t="e">
        <f t="array" ref="N1350">INDEX($A$7:$F$3066,SMALL(IF(COUNTIF($L$5,$H$7:$H$3066)*COUNTIF($L$5,$I$7:$I$3066),MATCH(ROW($A$7:$A$3066),ROW($A$7:$A$3066)),""),ROWS($B$1:E1344)),COLUMNS($A$1:E1346))</f>
        <v>#NUM!</v>
      </c>
      <c r="O1350" t="e">
        <f t="array" ref="O1350">INDEX($A$7:$F$3066,SMALL(IF(COUNTIF($L$5,$H$7:$H$3066)*COUNTIF($L$5,$I$7:$I$3066),MATCH(ROW($A$7:$A$3066),ROW($A$7:$A$3066)),""),ROWS($B$1:F1344)),COLUMNS($A$1:F1346))</f>
        <v>#NUM!</v>
      </c>
    </row>
    <row r="1351" spans="1:15">
      <c r="A1351" s="1">
        <f>'ScienceDirect - Initial'!A1354</f>
        <v>0</v>
      </c>
      <c r="B1351" s="1">
        <f>'ScienceDirect - Initial'!B1354</f>
        <v>2018</v>
      </c>
      <c r="C1351" s="1" t="str">
        <f>'ScienceDirect - Initial'!C1354</f>
        <v>Obi, Bernard E.</v>
      </c>
      <c r="D1351" s="1" t="str">
        <f>'ScienceDirect - Initial'!D1354</f>
        <v>1 - Overview of Applications of Polymeric Foams</v>
      </c>
      <c r="E1351" s="1" t="str">
        <f>'ScienceDirect - Initial'!E1354</f>
        <v>Polymeric Foams Structure-Property-Performance</v>
      </c>
      <c r="F1351" s="1" t="str">
        <f>'ScienceDirect - Initial'!F1354</f>
        <v>978-1-4557-7755-6</v>
      </c>
      <c r="H1351" s="1">
        <v>0</v>
      </c>
      <c r="I1351" s="1">
        <v>0</v>
      </c>
      <c r="J1351" t="b">
        <f t="shared" si="20"/>
        <v>1</v>
      </c>
      <c r="K1351" t="e">
        <f t="array" ref="K1351">INDEX($A$7:$F$3066,SMALL(IF(COUNTIF($L$5,$H$7:$H$3066)*COUNTIF($L$5,$I$7:$I$3066),MATCH(ROW($A$7:$A$3066),ROW($A$7:$A$3066)),""),ROWS($B$1:B1345)),COLUMNS($A$1:B1347))</f>
        <v>#NUM!</v>
      </c>
      <c r="L1351" t="e">
        <f t="array" ref="L1351">INDEX($A$7:$F$3066,SMALL(IF(COUNTIF($L$5,$H$7:$H$3066)*COUNTIF($L$5,$I$7:$I$3066),MATCH(ROW($A$7:$A$3066),ROW($A$7:$A$3066)),""),ROWS($B$1:C1345)),COLUMNS($A$1:C1347))</f>
        <v>#NUM!</v>
      </c>
      <c r="M1351" t="e">
        <f t="array" ref="M1351">INDEX($A$7:$F$3066,SMALL(IF(COUNTIF($L$5,$H$7:$H$3066)*COUNTIF($L$5,$I$7:$I$3066),MATCH(ROW($A$7:$A$3066),ROW($A$7:$A$3066)),""),ROWS($B$1:D1345)),COLUMNS($A$1:D1347))</f>
        <v>#NUM!</v>
      </c>
      <c r="N1351" t="e">
        <f t="array" ref="N1351">INDEX($A$7:$F$3066,SMALL(IF(COUNTIF($L$5,$H$7:$H$3066)*COUNTIF($L$5,$I$7:$I$3066),MATCH(ROW($A$7:$A$3066),ROW($A$7:$A$3066)),""),ROWS($B$1:E1345)),COLUMNS($A$1:E1347))</f>
        <v>#NUM!</v>
      </c>
      <c r="O1351" t="e">
        <f t="array" ref="O1351">INDEX($A$7:$F$3066,SMALL(IF(COUNTIF($L$5,$H$7:$H$3066)*COUNTIF($L$5,$I$7:$I$3066),MATCH(ROW($A$7:$A$3066),ROW($A$7:$A$3066)),""),ROWS($B$1:F1345)),COLUMNS($A$1:F1347))</f>
        <v>#NUM!</v>
      </c>
    </row>
    <row r="1352" spans="1:15">
      <c r="A1352" s="1">
        <f>'ScienceDirect - Initial'!A1355</f>
        <v>0</v>
      </c>
      <c r="B1352" s="1">
        <f>'ScienceDirect - Initial'!B1355</f>
        <v>2000</v>
      </c>
      <c r="C1352" s="1" t="str">
        <f>'ScienceDirect - Initial'!C1355</f>
        <v>Besheer, Joyce; Bevins, Rick A</v>
      </c>
      <c r="D1352" s="1" t="str">
        <f>'ScienceDirect - Initial'!D1355</f>
        <v>The role of environmental familiarization in novel-object preference</v>
      </c>
      <c r="E1352" s="1" t="str">
        <f>'ScienceDirect - Initial'!E1355</f>
        <v>Behavioural Processes</v>
      </c>
      <c r="F1352" s="1">
        <f>'ScienceDirect - Initial'!F1355</f>
        <v>0</v>
      </c>
      <c r="H1352" s="1">
        <v>0</v>
      </c>
      <c r="I1352" s="1">
        <v>0</v>
      </c>
      <c r="J1352" t="b">
        <f t="shared" ref="J1352:J1415" si="21">IF(ISBLANK(I1352),FALSE,IF(EXACT(H1352, I1352),TRUE,FALSE))</f>
        <v>1</v>
      </c>
      <c r="K1352" t="e">
        <f t="array" ref="K1352">INDEX($A$7:$F$3066,SMALL(IF(COUNTIF($L$5,$H$7:$H$3066)*COUNTIF($L$5,$I$7:$I$3066),MATCH(ROW($A$7:$A$3066),ROW($A$7:$A$3066)),""),ROWS($B$1:B1346)),COLUMNS($A$1:B1348))</f>
        <v>#NUM!</v>
      </c>
      <c r="L1352" t="e">
        <f t="array" ref="L1352">INDEX($A$7:$F$3066,SMALL(IF(COUNTIF($L$5,$H$7:$H$3066)*COUNTIF($L$5,$I$7:$I$3066),MATCH(ROW($A$7:$A$3066),ROW($A$7:$A$3066)),""),ROWS($B$1:C1346)),COLUMNS($A$1:C1348))</f>
        <v>#NUM!</v>
      </c>
      <c r="M1352" t="e">
        <f t="array" ref="M1352">INDEX($A$7:$F$3066,SMALL(IF(COUNTIF($L$5,$H$7:$H$3066)*COUNTIF($L$5,$I$7:$I$3066),MATCH(ROW($A$7:$A$3066),ROW($A$7:$A$3066)),""),ROWS($B$1:D1346)),COLUMNS($A$1:D1348))</f>
        <v>#NUM!</v>
      </c>
      <c r="N1352" t="e">
        <f t="array" ref="N1352">INDEX($A$7:$F$3066,SMALL(IF(COUNTIF($L$5,$H$7:$H$3066)*COUNTIF($L$5,$I$7:$I$3066),MATCH(ROW($A$7:$A$3066),ROW($A$7:$A$3066)),""),ROWS($B$1:E1346)),COLUMNS($A$1:E1348))</f>
        <v>#NUM!</v>
      </c>
      <c r="O1352" t="e">
        <f t="array" ref="O1352">INDEX($A$7:$F$3066,SMALL(IF(COUNTIF($L$5,$H$7:$H$3066)*COUNTIF($L$5,$I$7:$I$3066),MATCH(ROW($A$7:$A$3066),ROW($A$7:$A$3066)),""),ROWS($B$1:F1346)),COLUMNS($A$1:F1348))</f>
        <v>#NUM!</v>
      </c>
    </row>
    <row r="1353" spans="1:15">
      <c r="A1353" s="1">
        <f>'ScienceDirect - Initial'!A1356</f>
        <v>0</v>
      </c>
      <c r="B1353" s="1">
        <f>'ScienceDirect - Initial'!B1356</f>
        <v>1997</v>
      </c>
      <c r="C1353" s="1" t="str">
        <f>'ScienceDirect - Initial'!C1356</f>
        <v>Stokes, Peter E.; Holtz, Aliza</v>
      </c>
      <c r="D1353" s="1" t="str">
        <f>'ScienceDirect - Initial'!D1356</f>
        <v>Fluoxetine tenth anniversary update: the progress continues</v>
      </c>
      <c r="E1353" s="1" t="str">
        <f>'ScienceDirect - Initial'!E1356</f>
        <v>Clinical Therapeutics</v>
      </c>
      <c r="F1353" s="1">
        <f>'ScienceDirect - Initial'!F1356</f>
        <v>0</v>
      </c>
      <c r="H1353" s="1">
        <v>0</v>
      </c>
      <c r="I1353" s="1">
        <v>0</v>
      </c>
      <c r="J1353" t="b">
        <f t="shared" si="21"/>
        <v>1</v>
      </c>
      <c r="K1353" t="e">
        <f t="array" ref="K1353">INDEX($A$7:$F$3066,SMALL(IF(COUNTIF($L$5,$H$7:$H$3066)*COUNTIF($L$5,$I$7:$I$3066),MATCH(ROW($A$7:$A$3066),ROW($A$7:$A$3066)),""),ROWS($B$1:B1347)),COLUMNS($A$1:B1349))</f>
        <v>#NUM!</v>
      </c>
      <c r="L1353" t="e">
        <f t="array" ref="L1353">INDEX($A$7:$F$3066,SMALL(IF(COUNTIF($L$5,$H$7:$H$3066)*COUNTIF($L$5,$I$7:$I$3066),MATCH(ROW($A$7:$A$3066),ROW($A$7:$A$3066)),""),ROWS($B$1:C1347)),COLUMNS($A$1:C1349))</f>
        <v>#NUM!</v>
      </c>
      <c r="M1353" t="e">
        <f t="array" ref="M1353">INDEX($A$7:$F$3066,SMALL(IF(COUNTIF($L$5,$H$7:$H$3066)*COUNTIF($L$5,$I$7:$I$3066),MATCH(ROW($A$7:$A$3066),ROW($A$7:$A$3066)),""),ROWS($B$1:D1347)),COLUMNS($A$1:D1349))</f>
        <v>#NUM!</v>
      </c>
      <c r="N1353" t="e">
        <f t="array" ref="N1353">INDEX($A$7:$F$3066,SMALL(IF(COUNTIF($L$5,$H$7:$H$3066)*COUNTIF($L$5,$I$7:$I$3066),MATCH(ROW($A$7:$A$3066),ROW($A$7:$A$3066)),""),ROWS($B$1:E1347)),COLUMNS($A$1:E1349))</f>
        <v>#NUM!</v>
      </c>
      <c r="O1353" t="e">
        <f t="array" ref="O1353">INDEX($A$7:$F$3066,SMALL(IF(COUNTIF($L$5,$H$7:$H$3066)*COUNTIF($L$5,$I$7:$I$3066),MATCH(ROW($A$7:$A$3066),ROW($A$7:$A$3066)),""),ROWS($B$1:F1347)),COLUMNS($A$1:F1349))</f>
        <v>#NUM!</v>
      </c>
    </row>
    <row r="1354" spans="1:15">
      <c r="A1354" s="1">
        <f>'ScienceDirect - Initial'!A1357</f>
        <v>0</v>
      </c>
      <c r="B1354" s="1">
        <f>'ScienceDirect - Initial'!B1357</f>
        <v>2001</v>
      </c>
      <c r="C1354" s="1" t="str">
        <f>'ScienceDirect - Initial'!C1357</f>
        <v>Woods, Bradford S.; Murphy, P.Karen</v>
      </c>
      <c r="D1354" s="1" t="str">
        <f>'ScienceDirect - Initial'!D1357</f>
        <v>Separated at birth: the shared lineage of research on conceptual change and persuasion</v>
      </c>
      <c r="E1354" s="1" t="str">
        <f>'ScienceDirect - Initial'!E1357</f>
        <v>International Journal of Educational Research</v>
      </c>
      <c r="F1354" s="1">
        <f>'ScienceDirect - Initial'!F1357</f>
        <v>0</v>
      </c>
      <c r="H1354" s="1">
        <v>0</v>
      </c>
      <c r="I1354" s="1">
        <v>0</v>
      </c>
      <c r="J1354" t="b">
        <f t="shared" si="21"/>
        <v>1</v>
      </c>
      <c r="K1354" t="e">
        <f t="array" ref="K1354">INDEX($A$7:$F$3066,SMALL(IF(COUNTIF($L$5,$H$7:$H$3066)*COUNTIF($L$5,$I$7:$I$3066),MATCH(ROW($A$7:$A$3066),ROW($A$7:$A$3066)),""),ROWS($B$1:B1348)),COLUMNS($A$1:B1350))</f>
        <v>#NUM!</v>
      </c>
      <c r="L1354" t="e">
        <f t="array" ref="L1354">INDEX($A$7:$F$3066,SMALL(IF(COUNTIF($L$5,$H$7:$H$3066)*COUNTIF($L$5,$I$7:$I$3066),MATCH(ROW($A$7:$A$3066),ROW($A$7:$A$3066)),""),ROWS($B$1:C1348)),COLUMNS($A$1:C1350))</f>
        <v>#NUM!</v>
      </c>
      <c r="M1354" t="e">
        <f t="array" ref="M1354">INDEX($A$7:$F$3066,SMALL(IF(COUNTIF($L$5,$H$7:$H$3066)*COUNTIF($L$5,$I$7:$I$3066),MATCH(ROW($A$7:$A$3066),ROW($A$7:$A$3066)),""),ROWS($B$1:D1348)),COLUMNS($A$1:D1350))</f>
        <v>#NUM!</v>
      </c>
      <c r="N1354" t="e">
        <f t="array" ref="N1354">INDEX($A$7:$F$3066,SMALL(IF(COUNTIF($L$5,$H$7:$H$3066)*COUNTIF($L$5,$I$7:$I$3066),MATCH(ROW($A$7:$A$3066),ROW($A$7:$A$3066)),""),ROWS($B$1:E1348)),COLUMNS($A$1:E1350))</f>
        <v>#NUM!</v>
      </c>
      <c r="O1354" t="e">
        <f t="array" ref="O1354">INDEX($A$7:$F$3066,SMALL(IF(COUNTIF($L$5,$H$7:$H$3066)*COUNTIF($L$5,$I$7:$I$3066),MATCH(ROW($A$7:$A$3066),ROW($A$7:$A$3066)),""),ROWS($B$1:F1348)),COLUMNS($A$1:F1350))</f>
        <v>#NUM!</v>
      </c>
    </row>
    <row r="1355" spans="1:15">
      <c r="A1355" s="1">
        <f>'ScienceDirect - Initial'!A1358</f>
        <v>0</v>
      </c>
      <c r="B1355" s="1">
        <f>'ScienceDirect - Initial'!B1358</f>
        <v>2002</v>
      </c>
      <c r="C1355" s="1" t="str">
        <f>'ScienceDirect - Initial'!C1358</f>
        <v>McMahon, William M; Filloux, Francis M; Ashworth, James C; Jensen, Jenise</v>
      </c>
      <c r="D1355" s="1" t="str">
        <f>'ScienceDirect - Initial'!D1358</f>
        <v>Movement disorders in children and adolescents</v>
      </c>
      <c r="E1355" s="1" t="str">
        <f>'ScienceDirect - Initial'!E1358</f>
        <v>Neurologic Clinics</v>
      </c>
      <c r="F1355" s="1">
        <f>'ScienceDirect - Initial'!F1358</f>
        <v>0</v>
      </c>
      <c r="H1355" s="1">
        <v>0</v>
      </c>
      <c r="I1355" s="1">
        <v>0</v>
      </c>
      <c r="J1355" t="b">
        <f t="shared" si="21"/>
        <v>1</v>
      </c>
      <c r="K1355" t="e">
        <f t="array" ref="K1355">INDEX($A$7:$F$3066,SMALL(IF(COUNTIF($L$5,$H$7:$H$3066)*COUNTIF($L$5,$I$7:$I$3066),MATCH(ROW($A$7:$A$3066),ROW($A$7:$A$3066)),""),ROWS($B$1:B1349)),COLUMNS($A$1:B1351))</f>
        <v>#NUM!</v>
      </c>
      <c r="L1355" t="e">
        <f t="array" ref="L1355">INDEX($A$7:$F$3066,SMALL(IF(COUNTIF($L$5,$H$7:$H$3066)*COUNTIF($L$5,$I$7:$I$3066),MATCH(ROW($A$7:$A$3066),ROW($A$7:$A$3066)),""),ROWS($B$1:C1349)),COLUMNS($A$1:C1351))</f>
        <v>#NUM!</v>
      </c>
      <c r="M1355" t="e">
        <f t="array" ref="M1355">INDEX($A$7:$F$3066,SMALL(IF(COUNTIF($L$5,$H$7:$H$3066)*COUNTIF($L$5,$I$7:$I$3066),MATCH(ROW($A$7:$A$3066),ROW($A$7:$A$3066)),""),ROWS($B$1:D1349)),COLUMNS($A$1:D1351))</f>
        <v>#NUM!</v>
      </c>
      <c r="N1355" t="e">
        <f t="array" ref="N1355">INDEX($A$7:$F$3066,SMALL(IF(COUNTIF($L$5,$H$7:$H$3066)*COUNTIF($L$5,$I$7:$I$3066),MATCH(ROW($A$7:$A$3066),ROW($A$7:$A$3066)),""),ROWS($B$1:E1349)),COLUMNS($A$1:E1351))</f>
        <v>#NUM!</v>
      </c>
      <c r="O1355" t="e">
        <f t="array" ref="O1355">INDEX($A$7:$F$3066,SMALL(IF(COUNTIF($L$5,$H$7:$H$3066)*COUNTIF($L$5,$I$7:$I$3066),MATCH(ROW($A$7:$A$3066),ROW($A$7:$A$3066)),""),ROWS($B$1:F1349)),COLUMNS($A$1:F1351))</f>
        <v>#NUM!</v>
      </c>
    </row>
    <row r="1356" spans="1:15">
      <c r="A1356" s="1">
        <f>'ScienceDirect - Initial'!A1359</f>
        <v>0</v>
      </c>
      <c r="B1356" s="1">
        <f>'ScienceDirect - Initial'!B1359</f>
        <v>2015</v>
      </c>
      <c r="C1356" s="1" t="str">
        <f>'ScienceDirect - Initial'!C1359</f>
        <v>Grist, E.R.; Paine, K.A.; Heath, A.; Norman, J.; Pinder, H.</v>
      </c>
      <c r="D1356" s="1" t="str">
        <f>'ScienceDirect - Initial'!D1359</f>
        <v>Structural and durability properties of hydraulic lime–pozzolan concretes</v>
      </c>
      <c r="E1356" s="1" t="str">
        <f>'ScienceDirect - Initial'!E1359</f>
        <v>Cement and Concrete Composites</v>
      </c>
      <c r="F1356" s="1">
        <f>'ScienceDirect - Initial'!F1359</f>
        <v>0</v>
      </c>
      <c r="H1356" s="1">
        <v>0</v>
      </c>
      <c r="I1356" s="1">
        <v>0</v>
      </c>
      <c r="J1356" t="b">
        <f t="shared" si="21"/>
        <v>1</v>
      </c>
      <c r="K1356" t="e">
        <f t="array" ref="K1356">INDEX($A$7:$F$3066,SMALL(IF(COUNTIF($L$5,$H$7:$H$3066)*COUNTIF($L$5,$I$7:$I$3066),MATCH(ROW($A$7:$A$3066),ROW($A$7:$A$3066)),""),ROWS($B$1:B1350)),COLUMNS($A$1:B1352))</f>
        <v>#NUM!</v>
      </c>
      <c r="L1356" t="e">
        <f t="array" ref="L1356">INDEX($A$7:$F$3066,SMALL(IF(COUNTIF($L$5,$H$7:$H$3066)*COUNTIF($L$5,$I$7:$I$3066),MATCH(ROW($A$7:$A$3066),ROW($A$7:$A$3066)),""),ROWS($B$1:C1350)),COLUMNS($A$1:C1352))</f>
        <v>#NUM!</v>
      </c>
      <c r="M1356" t="e">
        <f t="array" ref="M1356">INDEX($A$7:$F$3066,SMALL(IF(COUNTIF($L$5,$H$7:$H$3066)*COUNTIF($L$5,$I$7:$I$3066),MATCH(ROW($A$7:$A$3066),ROW($A$7:$A$3066)),""),ROWS($B$1:D1350)),COLUMNS($A$1:D1352))</f>
        <v>#NUM!</v>
      </c>
      <c r="N1356" t="e">
        <f t="array" ref="N1356">INDEX($A$7:$F$3066,SMALL(IF(COUNTIF($L$5,$H$7:$H$3066)*COUNTIF($L$5,$I$7:$I$3066),MATCH(ROW($A$7:$A$3066),ROW($A$7:$A$3066)),""),ROWS($B$1:E1350)),COLUMNS($A$1:E1352))</f>
        <v>#NUM!</v>
      </c>
      <c r="O1356" t="e">
        <f t="array" ref="O1356">INDEX($A$7:$F$3066,SMALL(IF(COUNTIF($L$5,$H$7:$H$3066)*COUNTIF($L$5,$I$7:$I$3066),MATCH(ROW($A$7:$A$3066),ROW($A$7:$A$3066)),""),ROWS($B$1:F1350)),COLUMNS($A$1:F1352))</f>
        <v>#NUM!</v>
      </c>
    </row>
    <row r="1357" spans="1:15">
      <c r="A1357" s="1">
        <f>'ScienceDirect - Initial'!A1360</f>
        <v>0</v>
      </c>
      <c r="B1357" s="1">
        <f>'ScienceDirect - Initial'!B1360</f>
        <v>2014</v>
      </c>
      <c r="C1357" s="1" t="str">
        <f>'ScienceDirect - Initial'!C1360</f>
        <v>Zeuner, Ann; Todaro, Matilde; Stassi, Giorgio; De Maria, Ruggero</v>
      </c>
      <c r="D1357" s="1" t="str">
        <f>'ScienceDirect - Initial'!D1360</f>
        <v>Colorectal Cancer Stem Cells: From the Crypt to the Clinic</v>
      </c>
      <c r="E1357" s="1" t="str">
        <f>'ScienceDirect - Initial'!E1360</f>
        <v>Cell Stem Cell</v>
      </c>
      <c r="F1357" s="1">
        <f>'ScienceDirect - Initial'!F1360</f>
        <v>0</v>
      </c>
      <c r="H1357" s="1">
        <v>0</v>
      </c>
      <c r="I1357" s="1">
        <v>0</v>
      </c>
      <c r="J1357" t="b">
        <f t="shared" si="21"/>
        <v>1</v>
      </c>
      <c r="K1357" t="e">
        <f t="array" ref="K1357">INDEX($A$7:$F$3066,SMALL(IF(COUNTIF($L$5,$H$7:$H$3066)*COUNTIF($L$5,$I$7:$I$3066),MATCH(ROW($A$7:$A$3066),ROW($A$7:$A$3066)),""),ROWS($B$1:B1351)),COLUMNS($A$1:B1353))</f>
        <v>#NUM!</v>
      </c>
      <c r="L1357" t="e">
        <f t="array" ref="L1357">INDEX($A$7:$F$3066,SMALL(IF(COUNTIF($L$5,$H$7:$H$3066)*COUNTIF($L$5,$I$7:$I$3066),MATCH(ROW($A$7:$A$3066),ROW($A$7:$A$3066)),""),ROWS($B$1:C1351)),COLUMNS($A$1:C1353))</f>
        <v>#NUM!</v>
      </c>
      <c r="M1357" t="e">
        <f t="array" ref="M1357">INDEX($A$7:$F$3066,SMALL(IF(COUNTIF($L$5,$H$7:$H$3066)*COUNTIF($L$5,$I$7:$I$3066),MATCH(ROW($A$7:$A$3066),ROW($A$7:$A$3066)),""),ROWS($B$1:D1351)),COLUMNS($A$1:D1353))</f>
        <v>#NUM!</v>
      </c>
      <c r="N1357" t="e">
        <f t="array" ref="N1357">INDEX($A$7:$F$3066,SMALL(IF(COUNTIF($L$5,$H$7:$H$3066)*COUNTIF($L$5,$I$7:$I$3066),MATCH(ROW($A$7:$A$3066),ROW($A$7:$A$3066)),""),ROWS($B$1:E1351)),COLUMNS($A$1:E1353))</f>
        <v>#NUM!</v>
      </c>
      <c r="O1357" t="e">
        <f t="array" ref="O1357">INDEX($A$7:$F$3066,SMALL(IF(COUNTIF($L$5,$H$7:$H$3066)*COUNTIF($L$5,$I$7:$I$3066),MATCH(ROW($A$7:$A$3066),ROW($A$7:$A$3066)),""),ROWS($B$1:F1351)),COLUMNS($A$1:F1353))</f>
        <v>#NUM!</v>
      </c>
    </row>
    <row r="1358" spans="1:15">
      <c r="A1358" s="1">
        <f>'ScienceDirect - Initial'!A1361</f>
        <v>0</v>
      </c>
      <c r="B1358" s="1">
        <f>'ScienceDirect - Initial'!B1361</f>
        <v>2013</v>
      </c>
      <c r="C1358" s="1" t="str">
        <f>'ScienceDirect - Initial'!C1361</f>
        <v>Crowe, Timothy D.; Fennelly, Lawrence J.</v>
      </c>
      <c r="D1358" s="1" t="str">
        <f>'ScienceDirect - Initial'!D1361</f>
        <v>3 - CPTED Concepts and Strategies</v>
      </c>
      <c r="E1358" s="1" t="str">
        <f>'ScienceDirect - Initial'!E1361</f>
        <v>Crime Prevention Through Environmental Design (Third Edition)</v>
      </c>
      <c r="F1358" s="1" t="str">
        <f>'ScienceDirect - Initial'!F1361</f>
        <v>978-0-12-411635-1</v>
      </c>
      <c r="H1358" s="1">
        <v>0</v>
      </c>
      <c r="I1358" s="1">
        <v>0</v>
      </c>
      <c r="J1358" t="b">
        <f t="shared" si="21"/>
        <v>1</v>
      </c>
      <c r="K1358" t="e">
        <f t="array" ref="K1358">INDEX($A$7:$F$3066,SMALL(IF(COUNTIF($L$5,$H$7:$H$3066)*COUNTIF($L$5,$I$7:$I$3066),MATCH(ROW($A$7:$A$3066),ROW($A$7:$A$3066)),""),ROWS($B$1:B1352)),COLUMNS($A$1:B1354))</f>
        <v>#NUM!</v>
      </c>
      <c r="L1358" t="e">
        <f t="array" ref="L1358">INDEX($A$7:$F$3066,SMALL(IF(COUNTIF($L$5,$H$7:$H$3066)*COUNTIF($L$5,$I$7:$I$3066),MATCH(ROW($A$7:$A$3066),ROW($A$7:$A$3066)),""),ROWS($B$1:C1352)),COLUMNS($A$1:C1354))</f>
        <v>#NUM!</v>
      </c>
      <c r="M1358" t="e">
        <f t="array" ref="M1358">INDEX($A$7:$F$3066,SMALL(IF(COUNTIF($L$5,$H$7:$H$3066)*COUNTIF($L$5,$I$7:$I$3066),MATCH(ROW($A$7:$A$3066),ROW($A$7:$A$3066)),""),ROWS($B$1:D1352)),COLUMNS($A$1:D1354))</f>
        <v>#NUM!</v>
      </c>
      <c r="N1358" t="e">
        <f t="array" ref="N1358">INDEX($A$7:$F$3066,SMALL(IF(COUNTIF($L$5,$H$7:$H$3066)*COUNTIF($L$5,$I$7:$I$3066),MATCH(ROW($A$7:$A$3066),ROW($A$7:$A$3066)),""),ROWS($B$1:E1352)),COLUMNS($A$1:E1354))</f>
        <v>#NUM!</v>
      </c>
      <c r="O1358" t="e">
        <f t="array" ref="O1358">INDEX($A$7:$F$3066,SMALL(IF(COUNTIF($L$5,$H$7:$H$3066)*COUNTIF($L$5,$I$7:$I$3066),MATCH(ROW($A$7:$A$3066),ROW($A$7:$A$3066)),""),ROWS($B$1:F1352)),COLUMNS($A$1:F1354))</f>
        <v>#NUM!</v>
      </c>
    </row>
    <row r="1359" spans="1:15">
      <c r="A1359" s="1">
        <f>'ScienceDirect - Initial'!A1362</f>
        <v>0</v>
      </c>
      <c r="B1359" s="1">
        <f>'ScienceDirect - Initial'!B1362</f>
        <v>2006</v>
      </c>
      <c r="C1359" s="1" t="str">
        <f>'ScienceDirect - Initial'!C1362</f>
        <v>Latham, Gary P.; Ernst, Christopher T.</v>
      </c>
      <c r="D1359" s="1" t="str">
        <f>'ScienceDirect - Initial'!D1362</f>
        <v>Keys to motivating tomorrow's workforce</v>
      </c>
      <c r="E1359" s="1" t="str">
        <f>'ScienceDirect - Initial'!E1362</f>
        <v>The New World of Work and Organizations</v>
      </c>
      <c r="F1359" s="1">
        <f>'ScienceDirect - Initial'!F1362</f>
        <v>0</v>
      </c>
      <c r="H1359" s="1">
        <v>0</v>
      </c>
      <c r="I1359" s="1">
        <v>0</v>
      </c>
      <c r="J1359" t="b">
        <f t="shared" si="21"/>
        <v>1</v>
      </c>
      <c r="K1359" t="e">
        <f t="array" ref="K1359">INDEX($A$7:$F$3066,SMALL(IF(COUNTIF($L$5,$H$7:$H$3066)*COUNTIF($L$5,$I$7:$I$3066),MATCH(ROW($A$7:$A$3066),ROW($A$7:$A$3066)),""),ROWS($B$1:B1353)),COLUMNS($A$1:B1355))</f>
        <v>#NUM!</v>
      </c>
      <c r="L1359" t="e">
        <f t="array" ref="L1359">INDEX($A$7:$F$3066,SMALL(IF(COUNTIF($L$5,$H$7:$H$3066)*COUNTIF($L$5,$I$7:$I$3066),MATCH(ROW($A$7:$A$3066),ROW($A$7:$A$3066)),""),ROWS($B$1:C1353)),COLUMNS($A$1:C1355))</f>
        <v>#NUM!</v>
      </c>
      <c r="M1359" t="e">
        <f t="array" ref="M1359">INDEX($A$7:$F$3066,SMALL(IF(COUNTIF($L$5,$H$7:$H$3066)*COUNTIF($L$5,$I$7:$I$3066),MATCH(ROW($A$7:$A$3066),ROW($A$7:$A$3066)),""),ROWS($B$1:D1353)),COLUMNS($A$1:D1355))</f>
        <v>#NUM!</v>
      </c>
      <c r="N1359" t="e">
        <f t="array" ref="N1359">INDEX($A$7:$F$3066,SMALL(IF(COUNTIF($L$5,$H$7:$H$3066)*COUNTIF($L$5,$I$7:$I$3066),MATCH(ROW($A$7:$A$3066),ROW($A$7:$A$3066)),""),ROWS($B$1:E1353)),COLUMNS($A$1:E1355))</f>
        <v>#NUM!</v>
      </c>
      <c r="O1359" t="e">
        <f t="array" ref="O1359">INDEX($A$7:$F$3066,SMALL(IF(COUNTIF($L$5,$H$7:$H$3066)*COUNTIF($L$5,$I$7:$I$3066),MATCH(ROW($A$7:$A$3066),ROW($A$7:$A$3066)),""),ROWS($B$1:F1353)),COLUMNS($A$1:F1355))</f>
        <v>#NUM!</v>
      </c>
    </row>
    <row r="1360" spans="1:15">
      <c r="A1360" s="1">
        <f>'ScienceDirect - Initial'!A1363</f>
        <v>0</v>
      </c>
      <c r="B1360" s="1">
        <f>'ScienceDirect - Initial'!B1363</f>
        <v>2008</v>
      </c>
      <c r="C1360" s="1" t="str">
        <f>'ScienceDirect - Initial'!C1363</f>
        <v>Mieczkowski, Thomas</v>
      </c>
      <c r="D1360" s="1" t="str">
        <f>'ScienceDirect - Initial'!D1363</f>
        <v>Crime and Drug Control Policies in the United States and Japan</v>
      </c>
      <c r="E1360" s="1" t="str">
        <f>'ScienceDirect - Initial'!E1363</f>
        <v>Encyclopedia of Violence, Peace, &amp; Conflict (Second Edition)</v>
      </c>
      <c r="F1360" s="1" t="str">
        <f>'ScienceDirect - Initial'!F1363</f>
        <v>978-0-12-373985-8</v>
      </c>
      <c r="H1360" s="1">
        <v>0</v>
      </c>
      <c r="I1360" s="1">
        <v>0</v>
      </c>
      <c r="J1360" t="b">
        <f t="shared" si="21"/>
        <v>1</v>
      </c>
      <c r="K1360" t="e">
        <f t="array" ref="K1360">INDEX($A$7:$F$3066,SMALL(IF(COUNTIF($L$5,$H$7:$H$3066)*COUNTIF($L$5,$I$7:$I$3066),MATCH(ROW($A$7:$A$3066),ROW($A$7:$A$3066)),""),ROWS($B$1:B1354)),COLUMNS($A$1:B1356))</f>
        <v>#NUM!</v>
      </c>
      <c r="L1360" t="e">
        <f t="array" ref="L1360">INDEX($A$7:$F$3066,SMALL(IF(COUNTIF($L$5,$H$7:$H$3066)*COUNTIF($L$5,$I$7:$I$3066),MATCH(ROW($A$7:$A$3066),ROW($A$7:$A$3066)),""),ROWS($B$1:C1354)),COLUMNS($A$1:C1356))</f>
        <v>#NUM!</v>
      </c>
      <c r="M1360" t="e">
        <f t="array" ref="M1360">INDEX($A$7:$F$3066,SMALL(IF(COUNTIF($L$5,$H$7:$H$3066)*COUNTIF($L$5,$I$7:$I$3066),MATCH(ROW($A$7:$A$3066),ROW($A$7:$A$3066)),""),ROWS($B$1:D1354)),COLUMNS($A$1:D1356))</f>
        <v>#NUM!</v>
      </c>
      <c r="N1360" t="e">
        <f t="array" ref="N1360">INDEX($A$7:$F$3066,SMALL(IF(COUNTIF($L$5,$H$7:$H$3066)*COUNTIF($L$5,$I$7:$I$3066),MATCH(ROW($A$7:$A$3066),ROW($A$7:$A$3066)),""),ROWS($B$1:E1354)),COLUMNS($A$1:E1356))</f>
        <v>#NUM!</v>
      </c>
      <c r="O1360" t="e">
        <f t="array" ref="O1360">INDEX($A$7:$F$3066,SMALL(IF(COUNTIF($L$5,$H$7:$H$3066)*COUNTIF($L$5,$I$7:$I$3066),MATCH(ROW($A$7:$A$3066),ROW($A$7:$A$3066)),""),ROWS($B$1:F1354)),COLUMNS($A$1:F1356))</f>
        <v>#NUM!</v>
      </c>
    </row>
    <row r="1361" spans="1:15">
      <c r="A1361" s="1">
        <f>'ScienceDirect - Initial'!A1364</f>
        <v>0</v>
      </c>
      <c r="B1361" s="1">
        <f>'ScienceDirect - Initial'!B1364</f>
        <v>2012</v>
      </c>
      <c r="C1361" s="1" t="str">
        <f>'ScienceDirect - Initial'!C1364</f>
        <v>Schneebeli-Hermann, Elke; Hochuli, Peter A.; Bucher, Hugo; Goudemand, Nicolas; Brühwiler, Thomas; Galfetti, Thomas</v>
      </c>
      <c r="D1361" s="1" t="str">
        <f>'ScienceDirect - Initial'!D1364</f>
        <v>Palynology of the Lower Triassic succession of Tulong, South Tibet — Evidence for early recovery of gymnosperms</v>
      </c>
      <c r="E1361" s="1" t="str">
        <f>'ScienceDirect - Initial'!E1364</f>
        <v>Palaeogeography, Palaeoclimatology, Palaeoecology</v>
      </c>
      <c r="F1361" s="1">
        <f>'ScienceDirect - Initial'!F1364</f>
        <v>0</v>
      </c>
      <c r="H1361" s="1">
        <v>0</v>
      </c>
      <c r="I1361" s="1">
        <v>0</v>
      </c>
      <c r="J1361" t="b">
        <f t="shared" si="21"/>
        <v>1</v>
      </c>
      <c r="K1361" t="e">
        <f t="array" ref="K1361">INDEX($A$7:$F$3066,SMALL(IF(COUNTIF($L$5,$H$7:$H$3066)*COUNTIF($L$5,$I$7:$I$3066),MATCH(ROW($A$7:$A$3066),ROW($A$7:$A$3066)),""),ROWS($B$1:B1355)),COLUMNS($A$1:B1357))</f>
        <v>#NUM!</v>
      </c>
      <c r="L1361" t="e">
        <f t="array" ref="L1361">INDEX($A$7:$F$3066,SMALL(IF(COUNTIF($L$5,$H$7:$H$3066)*COUNTIF($L$5,$I$7:$I$3066),MATCH(ROW($A$7:$A$3066),ROW($A$7:$A$3066)),""),ROWS($B$1:C1355)),COLUMNS($A$1:C1357))</f>
        <v>#NUM!</v>
      </c>
      <c r="M1361" t="e">
        <f t="array" ref="M1361">INDEX($A$7:$F$3066,SMALL(IF(COUNTIF($L$5,$H$7:$H$3066)*COUNTIF($L$5,$I$7:$I$3066),MATCH(ROW($A$7:$A$3066),ROW($A$7:$A$3066)),""),ROWS($B$1:D1355)),COLUMNS($A$1:D1357))</f>
        <v>#NUM!</v>
      </c>
      <c r="N1361" t="e">
        <f t="array" ref="N1361">INDEX($A$7:$F$3066,SMALL(IF(COUNTIF($L$5,$H$7:$H$3066)*COUNTIF($L$5,$I$7:$I$3066),MATCH(ROW($A$7:$A$3066),ROW($A$7:$A$3066)),""),ROWS($B$1:E1355)),COLUMNS($A$1:E1357))</f>
        <v>#NUM!</v>
      </c>
      <c r="O1361" t="e">
        <f t="array" ref="O1361">INDEX($A$7:$F$3066,SMALL(IF(COUNTIF($L$5,$H$7:$H$3066)*COUNTIF($L$5,$I$7:$I$3066),MATCH(ROW($A$7:$A$3066),ROW($A$7:$A$3066)),""),ROWS($B$1:F1355)),COLUMNS($A$1:F1357))</f>
        <v>#NUM!</v>
      </c>
    </row>
    <row r="1362" spans="1:15">
      <c r="A1362" s="1">
        <f>'ScienceDirect - Initial'!A1365</f>
        <v>0</v>
      </c>
      <c r="B1362" s="1">
        <f>'ScienceDirect - Initial'!B1365</f>
        <v>2017</v>
      </c>
      <c r="C1362" s="1" t="str">
        <f>'ScienceDirect - Initial'!C1365</f>
        <v>Peixoto, M.M.</v>
      </c>
      <c r="D1362" s="1" t="str">
        <f>'ScienceDirect - Initial'!D1365</f>
        <v>Sexual Problems: Dysfunction☆</v>
      </c>
      <c r="E1362" s="1" t="str">
        <f>'ScienceDirect - Initial'!E1365</f>
        <v>Reference Module in Neuroscience and Biobehavioral Psychology</v>
      </c>
      <c r="F1362" s="1" t="str">
        <f>'ScienceDirect - Initial'!F1365</f>
        <v>978-0-12-809324-5</v>
      </c>
      <c r="H1362" s="1">
        <v>0</v>
      </c>
      <c r="I1362" s="1">
        <v>0</v>
      </c>
      <c r="J1362" t="b">
        <f t="shared" si="21"/>
        <v>1</v>
      </c>
      <c r="K1362" t="e">
        <f t="array" ref="K1362">INDEX($A$7:$F$3066,SMALL(IF(COUNTIF($L$5,$H$7:$H$3066)*COUNTIF($L$5,$I$7:$I$3066),MATCH(ROW($A$7:$A$3066),ROW($A$7:$A$3066)),""),ROWS($B$1:B1356)),COLUMNS($A$1:B1358))</f>
        <v>#NUM!</v>
      </c>
      <c r="L1362" t="e">
        <f t="array" ref="L1362">INDEX($A$7:$F$3066,SMALL(IF(COUNTIF($L$5,$H$7:$H$3066)*COUNTIF($L$5,$I$7:$I$3066),MATCH(ROW($A$7:$A$3066),ROW($A$7:$A$3066)),""),ROWS($B$1:C1356)),COLUMNS($A$1:C1358))</f>
        <v>#NUM!</v>
      </c>
      <c r="M1362" t="e">
        <f t="array" ref="M1362">INDEX($A$7:$F$3066,SMALL(IF(COUNTIF($L$5,$H$7:$H$3066)*COUNTIF($L$5,$I$7:$I$3066),MATCH(ROW($A$7:$A$3066),ROW($A$7:$A$3066)),""),ROWS($B$1:D1356)),COLUMNS($A$1:D1358))</f>
        <v>#NUM!</v>
      </c>
      <c r="N1362" t="e">
        <f t="array" ref="N1362">INDEX($A$7:$F$3066,SMALL(IF(COUNTIF($L$5,$H$7:$H$3066)*COUNTIF($L$5,$I$7:$I$3066),MATCH(ROW($A$7:$A$3066),ROW($A$7:$A$3066)),""),ROWS($B$1:E1356)),COLUMNS($A$1:E1358))</f>
        <v>#NUM!</v>
      </c>
      <c r="O1362" t="e">
        <f t="array" ref="O1362">INDEX($A$7:$F$3066,SMALL(IF(COUNTIF($L$5,$H$7:$H$3066)*COUNTIF($L$5,$I$7:$I$3066),MATCH(ROW($A$7:$A$3066),ROW($A$7:$A$3066)),""),ROWS($B$1:F1356)),COLUMNS($A$1:F1358))</f>
        <v>#NUM!</v>
      </c>
    </row>
    <row r="1363" spans="1:15">
      <c r="A1363" s="1">
        <f>'ScienceDirect - Initial'!A1366</f>
        <v>0</v>
      </c>
      <c r="B1363" s="1">
        <f>'ScienceDirect - Initial'!B1366</f>
        <v>2017</v>
      </c>
      <c r="C1363" s="1">
        <f>'ScienceDirect - Initial'!C1366</f>
        <v>0</v>
      </c>
      <c r="D1363" s="1" t="str">
        <f>'ScienceDirect - Initial'!D1366</f>
        <v>Index</v>
      </c>
      <c r="E1363" s="1" t="str">
        <f>'ScienceDirect - Initial'!E1366</f>
        <v>Patient Derived Tumor Xenograft Models</v>
      </c>
      <c r="F1363" s="1" t="str">
        <f>'ScienceDirect - Initial'!F1366</f>
        <v>978-0-12-804010-2</v>
      </c>
      <c r="H1363" s="1">
        <v>0</v>
      </c>
      <c r="I1363" s="1">
        <v>0</v>
      </c>
      <c r="J1363" t="b">
        <f t="shared" si="21"/>
        <v>1</v>
      </c>
      <c r="K1363" t="e">
        <f t="array" ref="K1363">INDEX($A$7:$F$3066,SMALL(IF(COUNTIF($L$5,$H$7:$H$3066)*COUNTIF($L$5,$I$7:$I$3066),MATCH(ROW($A$7:$A$3066),ROW($A$7:$A$3066)),""),ROWS($B$1:B1357)),COLUMNS($A$1:B1359))</f>
        <v>#NUM!</v>
      </c>
      <c r="L1363" t="e">
        <f t="array" ref="L1363">INDEX($A$7:$F$3066,SMALL(IF(COUNTIF($L$5,$H$7:$H$3066)*COUNTIF($L$5,$I$7:$I$3066),MATCH(ROW($A$7:$A$3066),ROW($A$7:$A$3066)),""),ROWS($B$1:C1357)),COLUMNS($A$1:C1359))</f>
        <v>#NUM!</v>
      </c>
      <c r="M1363" t="e">
        <f t="array" ref="M1363">INDEX($A$7:$F$3066,SMALL(IF(COUNTIF($L$5,$H$7:$H$3066)*COUNTIF($L$5,$I$7:$I$3066),MATCH(ROW($A$7:$A$3066),ROW($A$7:$A$3066)),""),ROWS($B$1:D1357)),COLUMNS($A$1:D1359))</f>
        <v>#NUM!</v>
      </c>
      <c r="N1363" t="e">
        <f t="array" ref="N1363">INDEX($A$7:$F$3066,SMALL(IF(COUNTIF($L$5,$H$7:$H$3066)*COUNTIF($L$5,$I$7:$I$3066),MATCH(ROW($A$7:$A$3066),ROW($A$7:$A$3066)),""),ROWS($B$1:E1357)),COLUMNS($A$1:E1359))</f>
        <v>#NUM!</v>
      </c>
      <c r="O1363" t="e">
        <f t="array" ref="O1363">INDEX($A$7:$F$3066,SMALL(IF(COUNTIF($L$5,$H$7:$H$3066)*COUNTIF($L$5,$I$7:$I$3066),MATCH(ROW($A$7:$A$3066),ROW($A$7:$A$3066)),""),ROWS($B$1:F1357)),COLUMNS($A$1:F1359))</f>
        <v>#NUM!</v>
      </c>
    </row>
    <row r="1364" spans="1:15">
      <c r="A1364" s="1">
        <f>'ScienceDirect - Initial'!A1367</f>
        <v>0</v>
      </c>
      <c r="B1364" s="1">
        <f>'ScienceDirect - Initial'!B1367</f>
        <v>2011</v>
      </c>
      <c r="C1364" s="1" t="str">
        <f>'ScienceDirect - Initial'!C1367</f>
        <v>Juenger, M.C.G.; Winnefeld, F.; Provis, J.L.; Ideker, J.H.</v>
      </c>
      <c r="D1364" s="1" t="str">
        <f>'ScienceDirect - Initial'!D1367</f>
        <v>Advances in alternative cementitious binders</v>
      </c>
      <c r="E1364" s="1" t="str">
        <f>'ScienceDirect - Initial'!E1367</f>
        <v>Conferences Special: Cement Hydration Kinetics and Modeling, Quebec City, 2009 &amp; CONMOD10, Lausanne, 2010</v>
      </c>
      <c r="F1364" s="1">
        <f>'ScienceDirect - Initial'!F1367</f>
        <v>0</v>
      </c>
      <c r="H1364" s="1">
        <v>0</v>
      </c>
      <c r="I1364" s="1">
        <v>0</v>
      </c>
      <c r="J1364" t="b">
        <f t="shared" si="21"/>
        <v>1</v>
      </c>
      <c r="K1364" t="e">
        <f t="array" ref="K1364">INDEX($A$7:$F$3066,SMALL(IF(COUNTIF($L$5,$H$7:$H$3066)*COUNTIF($L$5,$I$7:$I$3066),MATCH(ROW($A$7:$A$3066),ROW($A$7:$A$3066)),""),ROWS($B$1:B1358)),COLUMNS($A$1:B1360))</f>
        <v>#NUM!</v>
      </c>
      <c r="L1364" t="e">
        <f t="array" ref="L1364">INDEX($A$7:$F$3066,SMALL(IF(COUNTIF($L$5,$H$7:$H$3066)*COUNTIF($L$5,$I$7:$I$3066),MATCH(ROW($A$7:$A$3066),ROW($A$7:$A$3066)),""),ROWS($B$1:C1358)),COLUMNS($A$1:C1360))</f>
        <v>#NUM!</v>
      </c>
      <c r="M1364" t="e">
        <f t="array" ref="M1364">INDEX($A$7:$F$3066,SMALL(IF(COUNTIF($L$5,$H$7:$H$3066)*COUNTIF($L$5,$I$7:$I$3066),MATCH(ROW($A$7:$A$3066),ROW($A$7:$A$3066)),""),ROWS($B$1:D1358)),COLUMNS($A$1:D1360))</f>
        <v>#NUM!</v>
      </c>
      <c r="N1364" t="e">
        <f t="array" ref="N1364">INDEX($A$7:$F$3066,SMALL(IF(COUNTIF($L$5,$H$7:$H$3066)*COUNTIF($L$5,$I$7:$I$3066),MATCH(ROW($A$7:$A$3066),ROW($A$7:$A$3066)),""),ROWS($B$1:E1358)),COLUMNS($A$1:E1360))</f>
        <v>#NUM!</v>
      </c>
      <c r="O1364" t="e">
        <f t="array" ref="O1364">INDEX($A$7:$F$3066,SMALL(IF(COUNTIF($L$5,$H$7:$H$3066)*COUNTIF($L$5,$I$7:$I$3066),MATCH(ROW($A$7:$A$3066),ROW($A$7:$A$3066)),""),ROWS($B$1:F1358)),COLUMNS($A$1:F1360))</f>
        <v>#NUM!</v>
      </c>
    </row>
    <row r="1365" spans="1:15">
      <c r="A1365" s="1">
        <f>'ScienceDirect - Initial'!A1368</f>
        <v>0</v>
      </c>
      <c r="B1365" s="1">
        <f>'ScienceDirect - Initial'!B1368</f>
        <v>2012</v>
      </c>
      <c r="C1365" s="1" t="str">
        <f>'ScienceDirect - Initial'!C1368</f>
        <v>Spier, R.E.</v>
      </c>
      <c r="D1365" s="1" t="str">
        <f>'ScienceDirect - Initial'!D1368</f>
        <v>Science and Engineering Ethics, Overview</v>
      </c>
      <c r="E1365" s="1" t="str">
        <f>'ScienceDirect - Initial'!E1368</f>
        <v>Encyclopedia of Applied Ethics (Second Edition)</v>
      </c>
      <c r="F1365" s="1" t="str">
        <f>'ScienceDirect - Initial'!F1368</f>
        <v>978-0-12-373932-2</v>
      </c>
      <c r="H1365" s="1">
        <v>0</v>
      </c>
      <c r="I1365" s="1">
        <v>0</v>
      </c>
      <c r="J1365" t="b">
        <f t="shared" si="21"/>
        <v>1</v>
      </c>
      <c r="K1365" t="e">
        <f t="array" ref="K1365">INDEX($A$7:$F$3066,SMALL(IF(COUNTIF($L$5,$H$7:$H$3066)*COUNTIF($L$5,$I$7:$I$3066),MATCH(ROW($A$7:$A$3066),ROW($A$7:$A$3066)),""),ROWS($B$1:B1359)),COLUMNS($A$1:B1361))</f>
        <v>#NUM!</v>
      </c>
      <c r="L1365" t="e">
        <f t="array" ref="L1365">INDEX($A$7:$F$3066,SMALL(IF(COUNTIF($L$5,$H$7:$H$3066)*COUNTIF($L$5,$I$7:$I$3066),MATCH(ROW($A$7:$A$3066),ROW($A$7:$A$3066)),""),ROWS($B$1:C1359)),COLUMNS($A$1:C1361))</f>
        <v>#NUM!</v>
      </c>
      <c r="M1365" t="e">
        <f t="array" ref="M1365">INDEX($A$7:$F$3066,SMALL(IF(COUNTIF($L$5,$H$7:$H$3066)*COUNTIF($L$5,$I$7:$I$3066),MATCH(ROW($A$7:$A$3066),ROW($A$7:$A$3066)),""),ROWS($B$1:D1359)),COLUMNS($A$1:D1361))</f>
        <v>#NUM!</v>
      </c>
      <c r="N1365" t="e">
        <f t="array" ref="N1365">INDEX($A$7:$F$3066,SMALL(IF(COUNTIF($L$5,$H$7:$H$3066)*COUNTIF($L$5,$I$7:$I$3066),MATCH(ROW($A$7:$A$3066),ROW($A$7:$A$3066)),""),ROWS($B$1:E1359)),COLUMNS($A$1:E1361))</f>
        <v>#NUM!</v>
      </c>
      <c r="O1365" t="e">
        <f t="array" ref="O1365">INDEX($A$7:$F$3066,SMALL(IF(COUNTIF($L$5,$H$7:$H$3066)*COUNTIF($L$5,$I$7:$I$3066),MATCH(ROW($A$7:$A$3066),ROW($A$7:$A$3066)),""),ROWS($B$1:F1359)),COLUMNS($A$1:F1361))</f>
        <v>#NUM!</v>
      </c>
    </row>
    <row r="1366" spans="1:15">
      <c r="A1366" s="1">
        <f>'ScienceDirect - Initial'!A1369</f>
        <v>0</v>
      </c>
      <c r="B1366" s="1">
        <f>'ScienceDirect - Initial'!B1369</f>
        <v>2014</v>
      </c>
      <c r="C1366" s="1" t="str">
        <f>'ScienceDirect - Initial'!C1369</f>
        <v>Mecchia, Marco; Sauro, Francesco; Piccini, Leonardo; De Waele, Jo; Sanna, Laura; Tisato, Nicola; Lira, Jesus; Vergara, Freddy</v>
      </c>
      <c r="D1366" s="1" t="str">
        <f>'ScienceDirect - Initial'!D1369</f>
        <v>Geochemistry of surface and subsurface waters in quartz-sandstones: significance for the geomorphic evolution of tepui table mountains (Gran Sabana, Venezuela)</v>
      </c>
      <c r="E1366" s="1" t="str">
        <f>'ScienceDirect - Initial'!E1369</f>
        <v>Journal of Hydrology</v>
      </c>
      <c r="F1366" s="1">
        <f>'ScienceDirect - Initial'!F1369</f>
        <v>0</v>
      </c>
      <c r="H1366" s="1">
        <v>0</v>
      </c>
      <c r="I1366" s="1">
        <v>0</v>
      </c>
      <c r="J1366" t="b">
        <f t="shared" si="21"/>
        <v>1</v>
      </c>
      <c r="K1366" t="e">
        <f t="array" ref="K1366">INDEX($A$7:$F$3066,SMALL(IF(COUNTIF($L$5,$H$7:$H$3066)*COUNTIF($L$5,$I$7:$I$3066),MATCH(ROW($A$7:$A$3066),ROW($A$7:$A$3066)),""),ROWS($B$1:B1360)),COLUMNS($A$1:B1362))</f>
        <v>#NUM!</v>
      </c>
      <c r="L1366" t="e">
        <f t="array" ref="L1366">INDEX($A$7:$F$3066,SMALL(IF(COUNTIF($L$5,$H$7:$H$3066)*COUNTIF($L$5,$I$7:$I$3066),MATCH(ROW($A$7:$A$3066),ROW($A$7:$A$3066)),""),ROWS($B$1:C1360)),COLUMNS($A$1:C1362))</f>
        <v>#NUM!</v>
      </c>
      <c r="M1366" t="e">
        <f t="array" ref="M1366">INDEX($A$7:$F$3066,SMALL(IF(COUNTIF($L$5,$H$7:$H$3066)*COUNTIF($L$5,$I$7:$I$3066),MATCH(ROW($A$7:$A$3066),ROW($A$7:$A$3066)),""),ROWS($B$1:D1360)),COLUMNS($A$1:D1362))</f>
        <v>#NUM!</v>
      </c>
      <c r="N1366" t="e">
        <f t="array" ref="N1366">INDEX($A$7:$F$3066,SMALL(IF(COUNTIF($L$5,$H$7:$H$3066)*COUNTIF($L$5,$I$7:$I$3066),MATCH(ROW($A$7:$A$3066),ROW($A$7:$A$3066)),""),ROWS($B$1:E1360)),COLUMNS($A$1:E1362))</f>
        <v>#NUM!</v>
      </c>
      <c r="O1366" t="e">
        <f t="array" ref="O1366">INDEX($A$7:$F$3066,SMALL(IF(COUNTIF($L$5,$H$7:$H$3066)*COUNTIF($L$5,$I$7:$I$3066),MATCH(ROW($A$7:$A$3066),ROW($A$7:$A$3066)),""),ROWS($B$1:F1360)),COLUMNS($A$1:F1362))</f>
        <v>#NUM!</v>
      </c>
    </row>
    <row r="1367" spans="1:15">
      <c r="A1367" s="1">
        <f>'ScienceDirect - Initial'!A1370</f>
        <v>0</v>
      </c>
      <c r="B1367" s="1">
        <f>'ScienceDirect - Initial'!B1370</f>
        <v>1994</v>
      </c>
      <c r="C1367" s="1" t="str">
        <f>'ScienceDirect - Initial'!C1370</f>
        <v>O'Connor, Patrick G.; Samet, Jeffrey H.; Stein, Michael D.</v>
      </c>
      <c r="D1367" s="1" t="str">
        <f>'ScienceDirect - Initial'!D1370</f>
        <v>Management of hospitalized intravenous drug users: Role of the internist</v>
      </c>
      <c r="E1367" s="1" t="str">
        <f>'ScienceDirect - Initial'!E1370</f>
        <v>The American Journal of Medicine</v>
      </c>
      <c r="F1367" s="1">
        <f>'ScienceDirect - Initial'!F1370</f>
        <v>0</v>
      </c>
      <c r="H1367" s="1">
        <v>0</v>
      </c>
      <c r="I1367" s="1">
        <v>0</v>
      </c>
      <c r="J1367" t="b">
        <f t="shared" si="21"/>
        <v>1</v>
      </c>
      <c r="K1367" t="e">
        <f t="array" ref="K1367">INDEX($A$7:$F$3066,SMALL(IF(COUNTIF($L$5,$H$7:$H$3066)*COUNTIF($L$5,$I$7:$I$3066),MATCH(ROW($A$7:$A$3066),ROW($A$7:$A$3066)),""),ROWS($B$1:B1361)),COLUMNS($A$1:B1363))</f>
        <v>#NUM!</v>
      </c>
      <c r="L1367" t="e">
        <f t="array" ref="L1367">INDEX($A$7:$F$3066,SMALL(IF(COUNTIF($L$5,$H$7:$H$3066)*COUNTIF($L$5,$I$7:$I$3066),MATCH(ROW($A$7:$A$3066),ROW($A$7:$A$3066)),""),ROWS($B$1:C1361)),COLUMNS($A$1:C1363))</f>
        <v>#NUM!</v>
      </c>
      <c r="M1367" t="e">
        <f t="array" ref="M1367">INDEX($A$7:$F$3066,SMALL(IF(COUNTIF($L$5,$H$7:$H$3066)*COUNTIF($L$5,$I$7:$I$3066),MATCH(ROW($A$7:$A$3066),ROW($A$7:$A$3066)),""),ROWS($B$1:D1361)),COLUMNS($A$1:D1363))</f>
        <v>#NUM!</v>
      </c>
      <c r="N1367" t="e">
        <f t="array" ref="N1367">INDEX($A$7:$F$3066,SMALL(IF(COUNTIF($L$5,$H$7:$H$3066)*COUNTIF($L$5,$I$7:$I$3066),MATCH(ROW($A$7:$A$3066),ROW($A$7:$A$3066)),""),ROWS($B$1:E1361)),COLUMNS($A$1:E1363))</f>
        <v>#NUM!</v>
      </c>
      <c r="O1367" t="e">
        <f t="array" ref="O1367">INDEX($A$7:$F$3066,SMALL(IF(COUNTIF($L$5,$H$7:$H$3066)*COUNTIF($L$5,$I$7:$I$3066),MATCH(ROW($A$7:$A$3066),ROW($A$7:$A$3066)),""),ROWS($B$1:F1361)),COLUMNS($A$1:F1363))</f>
        <v>#NUM!</v>
      </c>
    </row>
    <row r="1368" spans="1:15">
      <c r="A1368" s="1">
        <f>'ScienceDirect - Initial'!A1371</f>
        <v>0</v>
      </c>
      <c r="B1368" s="1">
        <f>'ScienceDirect - Initial'!B1371</f>
        <v>2019</v>
      </c>
      <c r="C1368" s="1" t="str">
        <f>'ScienceDirect - Initial'!C1371</f>
        <v>Arjona-Fuentes, Juan M.; Ariza-Montes, Antonio; Han, Heesup; Law, Rob</v>
      </c>
      <c r="D1368" s="1" t="str">
        <f>'ScienceDirect - Initial'!D1371</f>
        <v>Silent threat of presenteeism in the hospitality industry: Examining individual, organisational and physical/mental health factors</v>
      </c>
      <c r="E1368" s="1" t="str">
        <f>'ScienceDirect - Initial'!E1371</f>
        <v>International Journal of Hospitality Management</v>
      </c>
      <c r="F1368" s="1">
        <f>'ScienceDirect - Initial'!F1371</f>
        <v>0</v>
      </c>
      <c r="H1368" s="1">
        <v>0</v>
      </c>
      <c r="I1368" s="1">
        <v>0</v>
      </c>
      <c r="J1368" t="b">
        <f t="shared" si="21"/>
        <v>1</v>
      </c>
      <c r="K1368" t="e">
        <f t="array" ref="K1368">INDEX($A$7:$F$3066,SMALL(IF(COUNTIF($L$5,$H$7:$H$3066)*COUNTIF($L$5,$I$7:$I$3066),MATCH(ROW($A$7:$A$3066),ROW($A$7:$A$3066)),""),ROWS($B$1:B1362)),COLUMNS($A$1:B1364))</f>
        <v>#NUM!</v>
      </c>
      <c r="L1368" t="e">
        <f t="array" ref="L1368">INDEX($A$7:$F$3066,SMALL(IF(COUNTIF($L$5,$H$7:$H$3066)*COUNTIF($L$5,$I$7:$I$3066),MATCH(ROW($A$7:$A$3066),ROW($A$7:$A$3066)),""),ROWS($B$1:C1362)),COLUMNS($A$1:C1364))</f>
        <v>#NUM!</v>
      </c>
      <c r="M1368" t="e">
        <f t="array" ref="M1368">INDEX($A$7:$F$3066,SMALL(IF(COUNTIF($L$5,$H$7:$H$3066)*COUNTIF($L$5,$I$7:$I$3066),MATCH(ROW($A$7:$A$3066),ROW($A$7:$A$3066)),""),ROWS($B$1:D1362)),COLUMNS($A$1:D1364))</f>
        <v>#NUM!</v>
      </c>
      <c r="N1368" t="e">
        <f t="array" ref="N1368">INDEX($A$7:$F$3066,SMALL(IF(COUNTIF($L$5,$H$7:$H$3066)*COUNTIF($L$5,$I$7:$I$3066),MATCH(ROW($A$7:$A$3066),ROW($A$7:$A$3066)),""),ROWS($B$1:E1362)),COLUMNS($A$1:E1364))</f>
        <v>#NUM!</v>
      </c>
      <c r="O1368" t="e">
        <f t="array" ref="O1368">INDEX($A$7:$F$3066,SMALL(IF(COUNTIF($L$5,$H$7:$H$3066)*COUNTIF($L$5,$I$7:$I$3066),MATCH(ROW($A$7:$A$3066),ROW($A$7:$A$3066)),""),ROWS($B$1:F1362)),COLUMNS($A$1:F1364))</f>
        <v>#NUM!</v>
      </c>
    </row>
    <row r="1369" spans="1:15">
      <c r="A1369" s="1">
        <f>'ScienceDirect - Initial'!A1372</f>
        <v>0</v>
      </c>
      <c r="B1369" s="1">
        <f>'ScienceDirect - Initial'!B1372</f>
        <v>2011</v>
      </c>
      <c r="C1369" s="1" t="str">
        <f>'ScienceDirect - Initial'!C1372</f>
        <v>Anderson, Kevin J.; Gilroy, Joe B.; Patrick, Brian O.; McDonald, Robert; Ferguson, Michael J.; Hicks, Robin G.</v>
      </c>
      <c r="D1369" s="1" t="str">
        <f>'ScienceDirect - Initial'!D1372</f>
        <v>Redox properties of zinc complexes of verdazyl radicals and diradicals</v>
      </c>
      <c r="E1369" s="1" t="str">
        <f>'ScienceDirect - Initial'!E1372</f>
        <v>Special Volume: Protagonists in Chemistry Dedicated to Professor Wolfgang Kaim</v>
      </c>
      <c r="F1369" s="1">
        <f>'ScienceDirect - Initial'!F1372</f>
        <v>0</v>
      </c>
      <c r="H1369" s="1">
        <v>0</v>
      </c>
      <c r="I1369" s="1">
        <v>0</v>
      </c>
      <c r="J1369" t="b">
        <f t="shared" si="21"/>
        <v>1</v>
      </c>
      <c r="K1369" t="e">
        <f t="array" ref="K1369">INDEX($A$7:$F$3066,SMALL(IF(COUNTIF($L$5,$H$7:$H$3066)*COUNTIF($L$5,$I$7:$I$3066),MATCH(ROW($A$7:$A$3066),ROW($A$7:$A$3066)),""),ROWS($B$1:B1363)),COLUMNS($A$1:B1365))</f>
        <v>#NUM!</v>
      </c>
      <c r="L1369" t="e">
        <f t="array" ref="L1369">INDEX($A$7:$F$3066,SMALL(IF(COUNTIF($L$5,$H$7:$H$3066)*COUNTIF($L$5,$I$7:$I$3066),MATCH(ROW($A$7:$A$3066),ROW($A$7:$A$3066)),""),ROWS($B$1:C1363)),COLUMNS($A$1:C1365))</f>
        <v>#NUM!</v>
      </c>
      <c r="M1369" t="e">
        <f t="array" ref="M1369">INDEX($A$7:$F$3066,SMALL(IF(COUNTIF($L$5,$H$7:$H$3066)*COUNTIF($L$5,$I$7:$I$3066),MATCH(ROW($A$7:$A$3066),ROW($A$7:$A$3066)),""),ROWS($B$1:D1363)),COLUMNS($A$1:D1365))</f>
        <v>#NUM!</v>
      </c>
      <c r="N1369" t="e">
        <f t="array" ref="N1369">INDEX($A$7:$F$3066,SMALL(IF(COUNTIF($L$5,$H$7:$H$3066)*COUNTIF($L$5,$I$7:$I$3066),MATCH(ROW($A$7:$A$3066),ROW($A$7:$A$3066)),""),ROWS($B$1:E1363)),COLUMNS($A$1:E1365))</f>
        <v>#NUM!</v>
      </c>
      <c r="O1369" t="e">
        <f t="array" ref="O1369">INDEX($A$7:$F$3066,SMALL(IF(COUNTIF($L$5,$H$7:$H$3066)*COUNTIF($L$5,$I$7:$I$3066),MATCH(ROW($A$7:$A$3066),ROW($A$7:$A$3066)),""),ROWS($B$1:F1363)),COLUMNS($A$1:F1365))</f>
        <v>#NUM!</v>
      </c>
    </row>
    <row r="1370" spans="1:15">
      <c r="A1370" s="1">
        <f>'ScienceDirect - Initial'!A1373</f>
        <v>0</v>
      </c>
      <c r="B1370" s="1">
        <f>'ScienceDirect - Initial'!B1373</f>
        <v>2016</v>
      </c>
      <c r="C1370" s="1" t="str">
        <f>'ScienceDirect - Initial'!C1373</f>
        <v>Duval, Christian; Daneault, Jean-Francois; Hutchison, William D.; Sadikot, Abbas F.</v>
      </c>
      <c r="D1370" s="1" t="str">
        <f>'ScienceDirect - Initial'!D1373</f>
        <v>A brain network model explaining tremor in Parkinson's disease</v>
      </c>
      <c r="E1370" s="1" t="str">
        <f>'ScienceDirect - Initial'!E1373</f>
        <v>Neurobiology of Disease</v>
      </c>
      <c r="F1370" s="1">
        <f>'ScienceDirect - Initial'!F1373</f>
        <v>0</v>
      </c>
      <c r="H1370" s="1">
        <v>0</v>
      </c>
      <c r="I1370" s="1">
        <v>0</v>
      </c>
      <c r="J1370" t="b">
        <f t="shared" si="21"/>
        <v>1</v>
      </c>
      <c r="K1370" t="e">
        <f t="array" ref="K1370">INDEX($A$7:$F$3066,SMALL(IF(COUNTIF($L$5,$H$7:$H$3066)*COUNTIF($L$5,$I$7:$I$3066),MATCH(ROW($A$7:$A$3066),ROW($A$7:$A$3066)),""),ROWS($B$1:B1364)),COLUMNS($A$1:B1366))</f>
        <v>#NUM!</v>
      </c>
      <c r="L1370" t="e">
        <f t="array" ref="L1370">INDEX($A$7:$F$3066,SMALL(IF(COUNTIF($L$5,$H$7:$H$3066)*COUNTIF($L$5,$I$7:$I$3066),MATCH(ROW($A$7:$A$3066),ROW($A$7:$A$3066)),""),ROWS($B$1:C1364)),COLUMNS($A$1:C1366))</f>
        <v>#NUM!</v>
      </c>
      <c r="M1370" t="e">
        <f t="array" ref="M1370">INDEX($A$7:$F$3066,SMALL(IF(COUNTIF($L$5,$H$7:$H$3066)*COUNTIF($L$5,$I$7:$I$3066),MATCH(ROW($A$7:$A$3066),ROW($A$7:$A$3066)),""),ROWS($B$1:D1364)),COLUMNS($A$1:D1366))</f>
        <v>#NUM!</v>
      </c>
      <c r="N1370" t="e">
        <f t="array" ref="N1370">INDEX($A$7:$F$3066,SMALL(IF(COUNTIF($L$5,$H$7:$H$3066)*COUNTIF($L$5,$I$7:$I$3066),MATCH(ROW($A$7:$A$3066),ROW($A$7:$A$3066)),""),ROWS($B$1:E1364)),COLUMNS($A$1:E1366))</f>
        <v>#NUM!</v>
      </c>
      <c r="O1370" t="e">
        <f t="array" ref="O1370">INDEX($A$7:$F$3066,SMALL(IF(COUNTIF($L$5,$H$7:$H$3066)*COUNTIF($L$5,$I$7:$I$3066),MATCH(ROW($A$7:$A$3066),ROW($A$7:$A$3066)),""),ROWS($B$1:F1364)),COLUMNS($A$1:F1366))</f>
        <v>#NUM!</v>
      </c>
    </row>
    <row r="1371" spans="1:15">
      <c r="A1371" s="1">
        <f>'ScienceDirect - Initial'!A1374</f>
        <v>0</v>
      </c>
      <c r="B1371" s="1">
        <f>'ScienceDirect - Initial'!B1374</f>
        <v>2019</v>
      </c>
      <c r="C1371" s="1" t="str">
        <f>'ScienceDirect - Initial'!C1374</f>
        <v>Bulle, Nathalie</v>
      </c>
      <c r="D1371" s="1" t="str">
        <f>'ScienceDirect - Initial'!D1374</f>
        <v>Student's activity and development: Disentangling secondary issues from the heart of the matter</v>
      </c>
      <c r="E1371" s="1" t="str">
        <f>'ScienceDirect - Initial'!E1374</f>
        <v>Educational Research Review</v>
      </c>
      <c r="F1371" s="1">
        <f>'ScienceDirect - Initial'!F1374</f>
        <v>0</v>
      </c>
      <c r="H1371" s="1">
        <v>0</v>
      </c>
      <c r="I1371" s="1">
        <v>0</v>
      </c>
      <c r="J1371" t="b">
        <f t="shared" si="21"/>
        <v>1</v>
      </c>
      <c r="K1371" t="e">
        <f t="array" ref="K1371">INDEX($A$7:$F$3066,SMALL(IF(COUNTIF($L$5,$H$7:$H$3066)*COUNTIF($L$5,$I$7:$I$3066),MATCH(ROW($A$7:$A$3066),ROW($A$7:$A$3066)),""),ROWS($B$1:B1365)),COLUMNS($A$1:B1367))</f>
        <v>#NUM!</v>
      </c>
      <c r="L1371" t="e">
        <f t="array" ref="L1371">INDEX($A$7:$F$3066,SMALL(IF(COUNTIF($L$5,$H$7:$H$3066)*COUNTIF($L$5,$I$7:$I$3066),MATCH(ROW($A$7:$A$3066),ROW($A$7:$A$3066)),""),ROWS($B$1:C1365)),COLUMNS($A$1:C1367))</f>
        <v>#NUM!</v>
      </c>
      <c r="M1371" t="e">
        <f t="array" ref="M1371">INDEX($A$7:$F$3066,SMALL(IF(COUNTIF($L$5,$H$7:$H$3066)*COUNTIF($L$5,$I$7:$I$3066),MATCH(ROW($A$7:$A$3066),ROW($A$7:$A$3066)),""),ROWS($B$1:D1365)),COLUMNS($A$1:D1367))</f>
        <v>#NUM!</v>
      </c>
      <c r="N1371" t="e">
        <f t="array" ref="N1371">INDEX($A$7:$F$3066,SMALL(IF(COUNTIF($L$5,$H$7:$H$3066)*COUNTIF($L$5,$I$7:$I$3066),MATCH(ROW($A$7:$A$3066),ROW($A$7:$A$3066)),""),ROWS($B$1:E1365)),COLUMNS($A$1:E1367))</f>
        <v>#NUM!</v>
      </c>
      <c r="O1371" t="e">
        <f t="array" ref="O1371">INDEX($A$7:$F$3066,SMALL(IF(COUNTIF($L$5,$H$7:$H$3066)*COUNTIF($L$5,$I$7:$I$3066),MATCH(ROW($A$7:$A$3066),ROW($A$7:$A$3066)),""),ROWS($B$1:F1365)),COLUMNS($A$1:F1367))</f>
        <v>#NUM!</v>
      </c>
    </row>
    <row r="1372" spans="1:15">
      <c r="A1372" s="1">
        <f>'ScienceDirect - Initial'!A1375</f>
        <v>0</v>
      </c>
      <c r="B1372" s="1">
        <f>'ScienceDirect - Initial'!B1375</f>
        <v>2004</v>
      </c>
      <c r="C1372" s="1" t="str">
        <f>'ScienceDirect - Initial'!C1375</f>
        <v>Sieve, Amy N.; Steelman, Andrew J.; Young, Colin R.; Storts, Ralph; Welsh, Thomas H.; Welsh, C. Jane R.; Meagher, Mary W.</v>
      </c>
      <c r="D1372" s="1" t="str">
        <f>'ScienceDirect - Initial'!D1375</f>
        <v>Chronic restraint stress during early Theiler's virus infection exacerbates the subsequent demyelinating disease in SJL mice</v>
      </c>
      <c r="E1372" s="1" t="str">
        <f>'ScienceDirect - Initial'!E1375</f>
        <v>Journal of Neuroimmunology</v>
      </c>
      <c r="F1372" s="1">
        <f>'ScienceDirect - Initial'!F1375</f>
        <v>0</v>
      </c>
      <c r="H1372" s="1">
        <v>0</v>
      </c>
      <c r="I1372" s="1">
        <v>0</v>
      </c>
      <c r="J1372" t="b">
        <f t="shared" si="21"/>
        <v>1</v>
      </c>
      <c r="K1372" t="e">
        <f t="array" ref="K1372">INDEX($A$7:$F$3066,SMALL(IF(COUNTIF($L$5,$H$7:$H$3066)*COUNTIF($L$5,$I$7:$I$3066),MATCH(ROW($A$7:$A$3066),ROW($A$7:$A$3066)),""),ROWS($B$1:B1366)),COLUMNS($A$1:B1368))</f>
        <v>#NUM!</v>
      </c>
      <c r="L1372" t="e">
        <f t="array" ref="L1372">INDEX($A$7:$F$3066,SMALL(IF(COUNTIF($L$5,$H$7:$H$3066)*COUNTIF($L$5,$I$7:$I$3066),MATCH(ROW($A$7:$A$3066),ROW($A$7:$A$3066)),""),ROWS($B$1:C1366)),COLUMNS($A$1:C1368))</f>
        <v>#NUM!</v>
      </c>
      <c r="M1372" t="e">
        <f t="array" ref="M1372">INDEX($A$7:$F$3066,SMALL(IF(COUNTIF($L$5,$H$7:$H$3066)*COUNTIF($L$5,$I$7:$I$3066),MATCH(ROW($A$7:$A$3066),ROW($A$7:$A$3066)),""),ROWS($B$1:D1366)),COLUMNS($A$1:D1368))</f>
        <v>#NUM!</v>
      </c>
      <c r="N1372" t="e">
        <f t="array" ref="N1372">INDEX($A$7:$F$3066,SMALL(IF(COUNTIF($L$5,$H$7:$H$3066)*COUNTIF($L$5,$I$7:$I$3066),MATCH(ROW($A$7:$A$3066),ROW($A$7:$A$3066)),""),ROWS($B$1:E1366)),COLUMNS($A$1:E1368))</f>
        <v>#NUM!</v>
      </c>
      <c r="O1372" t="e">
        <f t="array" ref="O1372">INDEX($A$7:$F$3066,SMALL(IF(COUNTIF($L$5,$H$7:$H$3066)*COUNTIF($L$5,$I$7:$I$3066),MATCH(ROW($A$7:$A$3066),ROW($A$7:$A$3066)),""),ROWS($B$1:F1366)),COLUMNS($A$1:F1368))</f>
        <v>#NUM!</v>
      </c>
    </row>
    <row r="1373" spans="1:15">
      <c r="A1373" s="1">
        <f>'ScienceDirect - Initial'!A1376</f>
        <v>0</v>
      </c>
      <c r="B1373" s="1">
        <f>'ScienceDirect - Initial'!B1376</f>
        <v>1983</v>
      </c>
      <c r="C1373" s="1" t="str">
        <f>'ScienceDirect - Initial'!C1376</f>
        <v>Breault, K.D</v>
      </c>
      <c r="D1373" s="1" t="str">
        <f>'ScienceDirect - Initial'!D1376</f>
        <v>Psychophysical measurement and the validity of the modern economic approach: A presentation of methods and preliminary experiments</v>
      </c>
      <c r="E1373" s="1" t="str">
        <f>'ScienceDirect - Initial'!E1376</f>
        <v>Social Science Research</v>
      </c>
      <c r="F1373" s="1">
        <f>'ScienceDirect - Initial'!F1376</f>
        <v>0</v>
      </c>
      <c r="H1373" s="1">
        <v>0</v>
      </c>
      <c r="I1373" s="1">
        <v>0</v>
      </c>
      <c r="J1373" t="b">
        <f t="shared" si="21"/>
        <v>1</v>
      </c>
      <c r="K1373" t="e">
        <f t="array" ref="K1373">INDEX($A$7:$F$3066,SMALL(IF(COUNTIF($L$5,$H$7:$H$3066)*COUNTIF($L$5,$I$7:$I$3066),MATCH(ROW($A$7:$A$3066),ROW($A$7:$A$3066)),""),ROWS($B$1:B1367)),COLUMNS($A$1:B1369))</f>
        <v>#NUM!</v>
      </c>
      <c r="L1373" t="e">
        <f t="array" ref="L1373">INDEX($A$7:$F$3066,SMALL(IF(COUNTIF($L$5,$H$7:$H$3066)*COUNTIF($L$5,$I$7:$I$3066),MATCH(ROW($A$7:$A$3066),ROW($A$7:$A$3066)),""),ROWS($B$1:C1367)),COLUMNS($A$1:C1369))</f>
        <v>#NUM!</v>
      </c>
      <c r="M1373" t="e">
        <f t="array" ref="M1373">INDEX($A$7:$F$3066,SMALL(IF(COUNTIF($L$5,$H$7:$H$3066)*COUNTIF($L$5,$I$7:$I$3066),MATCH(ROW($A$7:$A$3066),ROW($A$7:$A$3066)),""),ROWS($B$1:D1367)),COLUMNS($A$1:D1369))</f>
        <v>#NUM!</v>
      </c>
      <c r="N1373" t="e">
        <f t="array" ref="N1373">INDEX($A$7:$F$3066,SMALL(IF(COUNTIF($L$5,$H$7:$H$3066)*COUNTIF($L$5,$I$7:$I$3066),MATCH(ROW($A$7:$A$3066),ROW($A$7:$A$3066)),""),ROWS($B$1:E1367)),COLUMNS($A$1:E1369))</f>
        <v>#NUM!</v>
      </c>
      <c r="O1373" t="e">
        <f t="array" ref="O1373">INDEX($A$7:$F$3066,SMALL(IF(COUNTIF($L$5,$H$7:$H$3066)*COUNTIF($L$5,$I$7:$I$3066),MATCH(ROW($A$7:$A$3066),ROW($A$7:$A$3066)),""),ROWS($B$1:F1367)),COLUMNS($A$1:F1369))</f>
        <v>#NUM!</v>
      </c>
    </row>
    <row r="1374" spans="1:15">
      <c r="A1374" s="1">
        <f>'ScienceDirect - Initial'!A1377</f>
        <v>0</v>
      </c>
      <c r="B1374" s="1">
        <f>'ScienceDirect - Initial'!B1377</f>
        <v>2015</v>
      </c>
      <c r="C1374" s="1" t="str">
        <f>'ScienceDirect - Initial'!C1377</f>
        <v>Callaghan, Glenn M.; Sandoz, Emily K.; Darrow, Sabrina M.; Feeney, Timothy K.</v>
      </c>
      <c r="D1374" s="1" t="str">
        <f>'ScienceDirect - Initial'!D1377</f>
        <v>The Body Image Psychological Inflexibility Scale: Development and psychometric properties</v>
      </c>
      <c r="E1374" s="1" t="str">
        <f>'ScienceDirect - Initial'!E1377</f>
        <v>Psychiatry Research</v>
      </c>
      <c r="F1374" s="1">
        <f>'ScienceDirect - Initial'!F1377</f>
        <v>0</v>
      </c>
      <c r="H1374" s="1">
        <v>0</v>
      </c>
      <c r="I1374" s="1">
        <v>0</v>
      </c>
      <c r="J1374" t="b">
        <f t="shared" si="21"/>
        <v>1</v>
      </c>
      <c r="K1374" t="e">
        <f t="array" ref="K1374">INDEX($A$7:$F$3066,SMALL(IF(COUNTIF($L$5,$H$7:$H$3066)*COUNTIF($L$5,$I$7:$I$3066),MATCH(ROW($A$7:$A$3066),ROW($A$7:$A$3066)),""),ROWS($B$1:B1368)),COLUMNS($A$1:B1370))</f>
        <v>#NUM!</v>
      </c>
      <c r="L1374" t="e">
        <f t="array" ref="L1374">INDEX($A$7:$F$3066,SMALL(IF(COUNTIF($L$5,$H$7:$H$3066)*COUNTIF($L$5,$I$7:$I$3066),MATCH(ROW($A$7:$A$3066),ROW($A$7:$A$3066)),""),ROWS($B$1:C1368)),COLUMNS($A$1:C1370))</f>
        <v>#NUM!</v>
      </c>
      <c r="M1374" t="e">
        <f t="array" ref="M1374">INDEX($A$7:$F$3066,SMALL(IF(COUNTIF($L$5,$H$7:$H$3066)*COUNTIF($L$5,$I$7:$I$3066),MATCH(ROW($A$7:$A$3066),ROW($A$7:$A$3066)),""),ROWS($B$1:D1368)),COLUMNS($A$1:D1370))</f>
        <v>#NUM!</v>
      </c>
      <c r="N1374" t="e">
        <f t="array" ref="N1374">INDEX($A$7:$F$3066,SMALL(IF(COUNTIF($L$5,$H$7:$H$3066)*COUNTIF($L$5,$I$7:$I$3066),MATCH(ROW($A$7:$A$3066),ROW($A$7:$A$3066)),""),ROWS($B$1:E1368)),COLUMNS($A$1:E1370))</f>
        <v>#NUM!</v>
      </c>
      <c r="O1374" t="e">
        <f t="array" ref="O1374">INDEX($A$7:$F$3066,SMALL(IF(COUNTIF($L$5,$H$7:$H$3066)*COUNTIF($L$5,$I$7:$I$3066),MATCH(ROW($A$7:$A$3066),ROW($A$7:$A$3066)),""),ROWS($B$1:F1368)),COLUMNS($A$1:F1370))</f>
        <v>#NUM!</v>
      </c>
    </row>
    <row r="1375" spans="1:15">
      <c r="A1375" s="1">
        <f>'ScienceDirect - Initial'!A1378</f>
        <v>0</v>
      </c>
      <c r="B1375" s="1">
        <f>'ScienceDirect - Initial'!B1378</f>
        <v>2020</v>
      </c>
      <c r="C1375" s="1" t="str">
        <f>'ScienceDirect - Initial'!C1378</f>
        <v>Ćetković, Stefan; Buzogány, Aron</v>
      </c>
      <c r="D1375" s="1" t="str">
        <f>'ScienceDirect - Initial'!D1378</f>
        <v>Between markets, politics and path-dependence: Explaining the growth of solar and wind power in six Central and Eastern European countries</v>
      </c>
      <c r="E1375" s="1" t="str">
        <f>'ScienceDirect - Initial'!E1378</f>
        <v>Energy Policy</v>
      </c>
      <c r="F1375" s="1">
        <f>'ScienceDirect - Initial'!F1378</f>
        <v>0</v>
      </c>
      <c r="H1375" s="1">
        <v>0</v>
      </c>
      <c r="I1375" s="1">
        <v>0</v>
      </c>
      <c r="J1375" t="b">
        <f t="shared" si="21"/>
        <v>1</v>
      </c>
      <c r="K1375" t="e">
        <f t="array" ref="K1375">INDEX($A$7:$F$3066,SMALL(IF(COUNTIF($L$5,$H$7:$H$3066)*COUNTIF($L$5,$I$7:$I$3066),MATCH(ROW($A$7:$A$3066),ROW($A$7:$A$3066)),""),ROWS($B$1:B1369)),COLUMNS($A$1:B1371))</f>
        <v>#NUM!</v>
      </c>
      <c r="L1375" t="e">
        <f t="array" ref="L1375">INDEX($A$7:$F$3066,SMALL(IF(COUNTIF($L$5,$H$7:$H$3066)*COUNTIF($L$5,$I$7:$I$3066),MATCH(ROW($A$7:$A$3066),ROW($A$7:$A$3066)),""),ROWS($B$1:C1369)),COLUMNS($A$1:C1371))</f>
        <v>#NUM!</v>
      </c>
      <c r="M1375" t="e">
        <f t="array" ref="M1375">INDEX($A$7:$F$3066,SMALL(IF(COUNTIF($L$5,$H$7:$H$3066)*COUNTIF($L$5,$I$7:$I$3066),MATCH(ROW($A$7:$A$3066),ROW($A$7:$A$3066)),""),ROWS($B$1:D1369)),COLUMNS($A$1:D1371))</f>
        <v>#NUM!</v>
      </c>
      <c r="N1375" t="e">
        <f t="array" ref="N1375">INDEX($A$7:$F$3066,SMALL(IF(COUNTIF($L$5,$H$7:$H$3066)*COUNTIF($L$5,$I$7:$I$3066),MATCH(ROW($A$7:$A$3066),ROW($A$7:$A$3066)),""),ROWS($B$1:E1369)),COLUMNS($A$1:E1371))</f>
        <v>#NUM!</v>
      </c>
      <c r="O1375" t="e">
        <f t="array" ref="O1375">INDEX($A$7:$F$3066,SMALL(IF(COUNTIF($L$5,$H$7:$H$3066)*COUNTIF($L$5,$I$7:$I$3066),MATCH(ROW($A$7:$A$3066),ROW($A$7:$A$3066)),""),ROWS($B$1:F1369)),COLUMNS($A$1:F1371))</f>
        <v>#NUM!</v>
      </c>
    </row>
    <row r="1376" spans="1:15">
      <c r="A1376" s="1">
        <f>'ScienceDirect - Initial'!A1379</f>
        <v>0</v>
      </c>
      <c r="B1376" s="1">
        <f>'ScienceDirect - Initial'!B1379</f>
        <v>2014</v>
      </c>
      <c r="C1376" s="1" t="str">
        <f>'ScienceDirect - Initial'!C1379</f>
        <v>Yan, Chunlei; Liu, Rongjun; Cao, Yingbin; Zhang, Changrui</v>
      </c>
      <c r="D1376" s="1" t="str">
        <f>'ScienceDirect - Initial'!D1379</f>
        <v>Fabrication and properties of PIP 3D Cf/ZrC–SiC composites</v>
      </c>
      <c r="E1376" s="1" t="str">
        <f>'ScienceDirect - Initial'!E1379</f>
        <v>Materials Science and Engineering: A</v>
      </c>
      <c r="F1376" s="1">
        <f>'ScienceDirect - Initial'!F1379</f>
        <v>0</v>
      </c>
      <c r="H1376" s="1">
        <v>0</v>
      </c>
      <c r="I1376" s="1">
        <v>0</v>
      </c>
      <c r="J1376" t="b">
        <f t="shared" si="21"/>
        <v>1</v>
      </c>
      <c r="K1376" t="e">
        <f t="array" ref="K1376">INDEX($A$7:$F$3066,SMALL(IF(COUNTIF($L$5,$H$7:$H$3066)*COUNTIF($L$5,$I$7:$I$3066),MATCH(ROW($A$7:$A$3066),ROW($A$7:$A$3066)),""),ROWS($B$1:B1370)),COLUMNS($A$1:B1372))</f>
        <v>#NUM!</v>
      </c>
      <c r="L1376" t="e">
        <f t="array" ref="L1376">INDEX($A$7:$F$3066,SMALL(IF(COUNTIF($L$5,$H$7:$H$3066)*COUNTIF($L$5,$I$7:$I$3066),MATCH(ROW($A$7:$A$3066),ROW($A$7:$A$3066)),""),ROWS($B$1:C1370)),COLUMNS($A$1:C1372))</f>
        <v>#NUM!</v>
      </c>
      <c r="M1376" t="e">
        <f t="array" ref="M1376">INDEX($A$7:$F$3066,SMALL(IF(COUNTIF($L$5,$H$7:$H$3066)*COUNTIF($L$5,$I$7:$I$3066),MATCH(ROW($A$7:$A$3066),ROW($A$7:$A$3066)),""),ROWS($B$1:D1370)),COLUMNS($A$1:D1372))</f>
        <v>#NUM!</v>
      </c>
      <c r="N1376" t="e">
        <f t="array" ref="N1376">INDEX($A$7:$F$3066,SMALL(IF(COUNTIF($L$5,$H$7:$H$3066)*COUNTIF($L$5,$I$7:$I$3066),MATCH(ROW($A$7:$A$3066),ROW($A$7:$A$3066)),""),ROWS($B$1:E1370)),COLUMNS($A$1:E1372))</f>
        <v>#NUM!</v>
      </c>
      <c r="O1376" t="e">
        <f t="array" ref="O1376">INDEX($A$7:$F$3066,SMALL(IF(COUNTIF($L$5,$H$7:$H$3066)*COUNTIF($L$5,$I$7:$I$3066),MATCH(ROW($A$7:$A$3066),ROW($A$7:$A$3066)),""),ROWS($B$1:F1370)),COLUMNS($A$1:F1372))</f>
        <v>#NUM!</v>
      </c>
    </row>
    <row r="1377" spans="1:15">
      <c r="A1377" s="1">
        <f>'ScienceDirect - Initial'!A1380</f>
        <v>0</v>
      </c>
      <c r="B1377" s="1">
        <f>'ScienceDirect - Initial'!B1380</f>
        <v>1992</v>
      </c>
      <c r="C1377" s="1" t="str">
        <f>'ScienceDirect - Initial'!C1380</f>
        <v>Ryan, C.J.; Hosken, M.; Greene, D.</v>
      </c>
      <c r="D1377" s="1" t="str">
        <f>'ScienceDirect - Initial'!D1380</f>
        <v>EcoDesign: design and the response to the greening of the international market</v>
      </c>
      <c r="E1377" s="1" t="str">
        <f>'ScienceDirect - Initial'!E1380</f>
        <v>Design Studies</v>
      </c>
      <c r="F1377" s="1">
        <f>'ScienceDirect - Initial'!F1380</f>
        <v>0</v>
      </c>
      <c r="H1377" s="1">
        <v>0</v>
      </c>
      <c r="I1377" s="1">
        <v>0</v>
      </c>
      <c r="J1377" t="b">
        <f t="shared" si="21"/>
        <v>1</v>
      </c>
      <c r="K1377" t="e">
        <f t="array" ref="K1377">INDEX($A$7:$F$3066,SMALL(IF(COUNTIF($L$5,$H$7:$H$3066)*COUNTIF($L$5,$I$7:$I$3066),MATCH(ROW($A$7:$A$3066),ROW($A$7:$A$3066)),""),ROWS($B$1:B1371)),COLUMNS($A$1:B1373))</f>
        <v>#NUM!</v>
      </c>
      <c r="L1377" t="e">
        <f t="array" ref="L1377">INDEX($A$7:$F$3066,SMALL(IF(COUNTIF($L$5,$H$7:$H$3066)*COUNTIF($L$5,$I$7:$I$3066),MATCH(ROW($A$7:$A$3066),ROW($A$7:$A$3066)),""),ROWS($B$1:C1371)),COLUMNS($A$1:C1373))</f>
        <v>#NUM!</v>
      </c>
      <c r="M1377" t="e">
        <f t="array" ref="M1377">INDEX($A$7:$F$3066,SMALL(IF(COUNTIF($L$5,$H$7:$H$3066)*COUNTIF($L$5,$I$7:$I$3066),MATCH(ROW($A$7:$A$3066),ROW($A$7:$A$3066)),""),ROWS($B$1:D1371)),COLUMNS($A$1:D1373))</f>
        <v>#NUM!</v>
      </c>
      <c r="N1377" t="e">
        <f t="array" ref="N1377">INDEX($A$7:$F$3066,SMALL(IF(COUNTIF($L$5,$H$7:$H$3066)*COUNTIF($L$5,$I$7:$I$3066),MATCH(ROW($A$7:$A$3066),ROW($A$7:$A$3066)),""),ROWS($B$1:E1371)),COLUMNS($A$1:E1373))</f>
        <v>#NUM!</v>
      </c>
      <c r="O1377" t="e">
        <f t="array" ref="O1377">INDEX($A$7:$F$3066,SMALL(IF(COUNTIF($L$5,$H$7:$H$3066)*COUNTIF($L$5,$I$7:$I$3066),MATCH(ROW($A$7:$A$3066),ROW($A$7:$A$3066)),""),ROWS($B$1:F1371)),COLUMNS($A$1:F1373))</f>
        <v>#NUM!</v>
      </c>
    </row>
    <row r="1378" spans="1:15">
      <c r="A1378" s="1">
        <f>'ScienceDirect - Initial'!A1381</f>
        <v>0</v>
      </c>
      <c r="B1378" s="1">
        <f>'ScienceDirect - Initial'!B1381</f>
        <v>1997</v>
      </c>
      <c r="C1378" s="1" t="str">
        <f>'ScienceDirect - Initial'!C1381</f>
        <v>Pablos-Méndez, MD, MPH, Ariel; Knirsch, MD, MPH, Charles A; Barr, MD, R.Graham; Lerner, MD, PhD, Barron H; Frieden, MD, MPH, Thomas R</v>
      </c>
      <c r="D1378" s="1" t="str">
        <f>'ScienceDirect - Initial'!D1381</f>
        <v>Nonadherence in Tuberculosis Treatment: Predictors and Consequences in New York City</v>
      </c>
      <c r="E1378" s="1" t="str">
        <f>'ScienceDirect - Initial'!E1381</f>
        <v>The American Journal of Medicine</v>
      </c>
      <c r="F1378" s="1">
        <f>'ScienceDirect - Initial'!F1381</f>
        <v>0</v>
      </c>
      <c r="H1378" s="1">
        <v>0</v>
      </c>
      <c r="I1378" s="1">
        <v>0</v>
      </c>
      <c r="J1378" t="b">
        <f t="shared" si="21"/>
        <v>1</v>
      </c>
      <c r="K1378" t="e">
        <f t="array" ref="K1378">INDEX($A$7:$F$3066,SMALL(IF(COUNTIF($L$5,$H$7:$H$3066)*COUNTIF($L$5,$I$7:$I$3066),MATCH(ROW($A$7:$A$3066),ROW($A$7:$A$3066)),""),ROWS($B$1:B1372)),COLUMNS($A$1:B1374))</f>
        <v>#NUM!</v>
      </c>
      <c r="L1378" t="e">
        <f t="array" ref="L1378">INDEX($A$7:$F$3066,SMALL(IF(COUNTIF($L$5,$H$7:$H$3066)*COUNTIF($L$5,$I$7:$I$3066),MATCH(ROW($A$7:$A$3066),ROW($A$7:$A$3066)),""),ROWS($B$1:C1372)),COLUMNS($A$1:C1374))</f>
        <v>#NUM!</v>
      </c>
      <c r="M1378" t="e">
        <f t="array" ref="M1378">INDEX($A$7:$F$3066,SMALL(IF(COUNTIF($L$5,$H$7:$H$3066)*COUNTIF($L$5,$I$7:$I$3066),MATCH(ROW($A$7:$A$3066),ROW($A$7:$A$3066)),""),ROWS($B$1:D1372)),COLUMNS($A$1:D1374))</f>
        <v>#NUM!</v>
      </c>
      <c r="N1378" t="e">
        <f t="array" ref="N1378">INDEX($A$7:$F$3066,SMALL(IF(COUNTIF($L$5,$H$7:$H$3066)*COUNTIF($L$5,$I$7:$I$3066),MATCH(ROW($A$7:$A$3066),ROW($A$7:$A$3066)),""),ROWS($B$1:E1372)),COLUMNS($A$1:E1374))</f>
        <v>#NUM!</v>
      </c>
      <c r="O1378" t="e">
        <f t="array" ref="O1378">INDEX($A$7:$F$3066,SMALL(IF(COUNTIF($L$5,$H$7:$H$3066)*COUNTIF($L$5,$I$7:$I$3066),MATCH(ROW($A$7:$A$3066),ROW($A$7:$A$3066)),""),ROWS($B$1:F1372)),COLUMNS($A$1:F1374))</f>
        <v>#NUM!</v>
      </c>
    </row>
    <row r="1379" spans="1:15">
      <c r="A1379" s="1">
        <f>'ScienceDirect - Initial'!A1382</f>
        <v>0</v>
      </c>
      <c r="B1379" s="1">
        <f>'ScienceDirect - Initial'!B1382</f>
        <v>2019</v>
      </c>
      <c r="C1379" s="1" t="str">
        <f>'ScienceDirect - Initial'!C1382</f>
        <v>Pereira, Francisco Câmara; Borysov, Stanislav S.</v>
      </c>
      <c r="D1379" s="1" t="str">
        <f>'ScienceDirect - Initial'!D1382</f>
        <v>Chapter 2 - Machine Learning Fundamentals</v>
      </c>
      <c r="E1379" s="1" t="str">
        <f>'ScienceDirect - Initial'!E1382</f>
        <v>Mobility Patterns, Big Data and Transport Analytics</v>
      </c>
      <c r="F1379" s="1" t="str">
        <f>'ScienceDirect - Initial'!F1382</f>
        <v>978-0-12-812970-8</v>
      </c>
      <c r="H1379" s="1">
        <v>0</v>
      </c>
      <c r="I1379" s="1">
        <v>0</v>
      </c>
      <c r="J1379" t="b">
        <f t="shared" si="21"/>
        <v>1</v>
      </c>
      <c r="K1379" t="e">
        <f t="array" ref="K1379">INDEX($A$7:$F$3066,SMALL(IF(COUNTIF($L$5,$H$7:$H$3066)*COUNTIF($L$5,$I$7:$I$3066),MATCH(ROW($A$7:$A$3066),ROW($A$7:$A$3066)),""),ROWS($B$1:B1373)),COLUMNS($A$1:B1375))</f>
        <v>#NUM!</v>
      </c>
      <c r="L1379" t="e">
        <f t="array" ref="L1379">INDEX($A$7:$F$3066,SMALL(IF(COUNTIF($L$5,$H$7:$H$3066)*COUNTIF($L$5,$I$7:$I$3066),MATCH(ROW($A$7:$A$3066),ROW($A$7:$A$3066)),""),ROWS($B$1:C1373)),COLUMNS($A$1:C1375))</f>
        <v>#NUM!</v>
      </c>
      <c r="M1379" t="e">
        <f t="array" ref="M1379">INDEX($A$7:$F$3066,SMALL(IF(COUNTIF($L$5,$H$7:$H$3066)*COUNTIF($L$5,$I$7:$I$3066),MATCH(ROW($A$7:$A$3066),ROW($A$7:$A$3066)),""),ROWS($B$1:D1373)),COLUMNS($A$1:D1375))</f>
        <v>#NUM!</v>
      </c>
      <c r="N1379" t="e">
        <f t="array" ref="N1379">INDEX($A$7:$F$3066,SMALL(IF(COUNTIF($L$5,$H$7:$H$3066)*COUNTIF($L$5,$I$7:$I$3066),MATCH(ROW($A$7:$A$3066),ROW($A$7:$A$3066)),""),ROWS($B$1:E1373)),COLUMNS($A$1:E1375))</f>
        <v>#NUM!</v>
      </c>
      <c r="O1379" t="e">
        <f t="array" ref="O1379">INDEX($A$7:$F$3066,SMALL(IF(COUNTIF($L$5,$H$7:$H$3066)*COUNTIF($L$5,$I$7:$I$3066),MATCH(ROW($A$7:$A$3066),ROW($A$7:$A$3066)),""),ROWS($B$1:F1373)),COLUMNS($A$1:F1375))</f>
        <v>#NUM!</v>
      </c>
    </row>
    <row r="1380" spans="1:15">
      <c r="A1380" s="1">
        <f>'ScienceDirect - Initial'!A1383</f>
        <v>0</v>
      </c>
      <c r="B1380" s="1">
        <f>'ScienceDirect - Initial'!B1383</f>
        <v>2018</v>
      </c>
      <c r="C1380" s="1" t="str">
        <f>'ScienceDirect - Initial'!C1383</f>
        <v>Galderisi, Silvana; Mucci, Armida; Buchanan, Robert W; Arango, Celso</v>
      </c>
      <c r="D1380" s="1" t="str">
        <f>'ScienceDirect - Initial'!D1383</f>
        <v>Negative symptoms of schizophrenia: new developments and unanswered research questions</v>
      </c>
      <c r="E1380" s="1" t="str">
        <f>'ScienceDirect - Initial'!E1383</f>
        <v>The Lancet Psychiatry</v>
      </c>
      <c r="F1380" s="1">
        <f>'ScienceDirect - Initial'!F1383</f>
        <v>0</v>
      </c>
      <c r="H1380" s="1">
        <v>0</v>
      </c>
      <c r="I1380" s="1">
        <v>0</v>
      </c>
      <c r="J1380" t="b">
        <f t="shared" si="21"/>
        <v>1</v>
      </c>
      <c r="K1380" t="e">
        <f t="array" ref="K1380">INDEX($A$7:$F$3066,SMALL(IF(COUNTIF($L$5,$H$7:$H$3066)*COUNTIF($L$5,$I$7:$I$3066),MATCH(ROW($A$7:$A$3066),ROW($A$7:$A$3066)),""),ROWS($B$1:B1374)),COLUMNS($A$1:B1376))</f>
        <v>#NUM!</v>
      </c>
      <c r="L1380" t="e">
        <f t="array" ref="L1380">INDEX($A$7:$F$3066,SMALL(IF(COUNTIF($L$5,$H$7:$H$3066)*COUNTIF($L$5,$I$7:$I$3066),MATCH(ROW($A$7:$A$3066),ROW($A$7:$A$3066)),""),ROWS($B$1:C1374)),COLUMNS($A$1:C1376))</f>
        <v>#NUM!</v>
      </c>
      <c r="M1380" t="e">
        <f t="array" ref="M1380">INDEX($A$7:$F$3066,SMALL(IF(COUNTIF($L$5,$H$7:$H$3066)*COUNTIF($L$5,$I$7:$I$3066),MATCH(ROW($A$7:$A$3066),ROW($A$7:$A$3066)),""),ROWS($B$1:D1374)),COLUMNS($A$1:D1376))</f>
        <v>#NUM!</v>
      </c>
      <c r="N1380" t="e">
        <f t="array" ref="N1380">INDEX($A$7:$F$3066,SMALL(IF(COUNTIF($L$5,$H$7:$H$3066)*COUNTIF($L$5,$I$7:$I$3066),MATCH(ROW($A$7:$A$3066),ROW($A$7:$A$3066)),""),ROWS($B$1:E1374)),COLUMNS($A$1:E1376))</f>
        <v>#NUM!</v>
      </c>
      <c r="O1380" t="e">
        <f t="array" ref="O1380">INDEX($A$7:$F$3066,SMALL(IF(COUNTIF($L$5,$H$7:$H$3066)*COUNTIF($L$5,$I$7:$I$3066),MATCH(ROW($A$7:$A$3066),ROW($A$7:$A$3066)),""),ROWS($B$1:F1374)),COLUMNS($A$1:F1376))</f>
        <v>#NUM!</v>
      </c>
    </row>
    <row r="1381" spans="1:15">
      <c r="A1381" s="1">
        <f>'ScienceDirect - Initial'!A1384</f>
        <v>0</v>
      </c>
      <c r="B1381" s="1">
        <f>'ScienceDirect - Initial'!B1384</f>
        <v>2016</v>
      </c>
      <c r="C1381" s="1" t="str">
        <f>'ScienceDirect - Initial'!C1384</f>
        <v>Rhodes, Heather M.; Williams, David N.; Hansen, Glen T.</v>
      </c>
      <c r="D1381" s="1" t="str">
        <f>'ScienceDirect - Initial'!D1384</f>
        <v>Invasive human brucellosis infection in travelers to and immigrants from the Horn of Africa related to the consumption of raw camel milk</v>
      </c>
      <c r="E1381" s="1" t="str">
        <f>'ScienceDirect - Initial'!E1384</f>
        <v>Travel Medicine and Infectious Disease</v>
      </c>
      <c r="F1381" s="1">
        <f>'ScienceDirect - Initial'!F1384</f>
        <v>0</v>
      </c>
      <c r="H1381" s="1">
        <v>0</v>
      </c>
      <c r="I1381" s="1">
        <v>0</v>
      </c>
      <c r="J1381" t="b">
        <f t="shared" si="21"/>
        <v>1</v>
      </c>
      <c r="K1381" t="e">
        <f t="array" ref="K1381">INDEX($A$7:$F$3066,SMALL(IF(COUNTIF($L$5,$H$7:$H$3066)*COUNTIF($L$5,$I$7:$I$3066),MATCH(ROW($A$7:$A$3066),ROW($A$7:$A$3066)),""),ROWS($B$1:B1375)),COLUMNS($A$1:B1377))</f>
        <v>#NUM!</v>
      </c>
      <c r="L1381" t="e">
        <f t="array" ref="L1381">INDEX($A$7:$F$3066,SMALL(IF(COUNTIF($L$5,$H$7:$H$3066)*COUNTIF($L$5,$I$7:$I$3066),MATCH(ROW($A$7:$A$3066),ROW($A$7:$A$3066)),""),ROWS($B$1:C1375)),COLUMNS($A$1:C1377))</f>
        <v>#NUM!</v>
      </c>
      <c r="M1381" t="e">
        <f t="array" ref="M1381">INDEX($A$7:$F$3066,SMALL(IF(COUNTIF($L$5,$H$7:$H$3066)*COUNTIF($L$5,$I$7:$I$3066),MATCH(ROW($A$7:$A$3066),ROW($A$7:$A$3066)),""),ROWS($B$1:D1375)),COLUMNS($A$1:D1377))</f>
        <v>#NUM!</v>
      </c>
      <c r="N1381" t="e">
        <f t="array" ref="N1381">INDEX($A$7:$F$3066,SMALL(IF(COUNTIF($L$5,$H$7:$H$3066)*COUNTIF($L$5,$I$7:$I$3066),MATCH(ROW($A$7:$A$3066),ROW($A$7:$A$3066)),""),ROWS($B$1:E1375)),COLUMNS($A$1:E1377))</f>
        <v>#NUM!</v>
      </c>
      <c r="O1381" t="e">
        <f t="array" ref="O1381">INDEX($A$7:$F$3066,SMALL(IF(COUNTIF($L$5,$H$7:$H$3066)*COUNTIF($L$5,$I$7:$I$3066),MATCH(ROW($A$7:$A$3066),ROW($A$7:$A$3066)),""),ROWS($B$1:F1375)),COLUMNS($A$1:F1377))</f>
        <v>#NUM!</v>
      </c>
    </row>
    <row r="1382" spans="1:15">
      <c r="A1382" s="1">
        <f>'ScienceDirect - Initial'!A1385</f>
        <v>0</v>
      </c>
      <c r="B1382" s="1">
        <f>'ScienceDirect - Initial'!B1385</f>
        <v>2010</v>
      </c>
      <c r="C1382" s="1" t="str">
        <f>'ScienceDirect - Initial'!C1385</f>
        <v>Samuel, B.A.; Rajagopalan, R.; Foley, H.C.; Haque, M.A.</v>
      </c>
      <c r="D1382" s="1" t="str">
        <f>'ScienceDirect - Initial'!D1385</f>
        <v>Effect of pyrolysis temperature on the microstructure of disordered carbon nanowires</v>
      </c>
      <c r="E1382" s="1" t="str">
        <f>'ScienceDirect - Initial'!E1385</f>
        <v>Thin Solid Films</v>
      </c>
      <c r="F1382" s="1">
        <f>'ScienceDirect - Initial'!F1385</f>
        <v>0</v>
      </c>
      <c r="H1382" s="1">
        <v>0</v>
      </c>
      <c r="I1382" s="1">
        <v>0</v>
      </c>
      <c r="J1382" t="b">
        <f t="shared" si="21"/>
        <v>1</v>
      </c>
      <c r="K1382" t="e">
        <f t="array" ref="K1382">INDEX($A$7:$F$3066,SMALL(IF(COUNTIF($L$5,$H$7:$H$3066)*COUNTIF($L$5,$I$7:$I$3066),MATCH(ROW($A$7:$A$3066),ROW($A$7:$A$3066)),""),ROWS($B$1:B1376)),COLUMNS($A$1:B1378))</f>
        <v>#NUM!</v>
      </c>
      <c r="L1382" t="e">
        <f t="array" ref="L1382">INDEX($A$7:$F$3066,SMALL(IF(COUNTIF($L$5,$H$7:$H$3066)*COUNTIF($L$5,$I$7:$I$3066),MATCH(ROW($A$7:$A$3066),ROW($A$7:$A$3066)),""),ROWS($B$1:C1376)),COLUMNS($A$1:C1378))</f>
        <v>#NUM!</v>
      </c>
      <c r="M1382" t="e">
        <f t="array" ref="M1382">INDEX($A$7:$F$3066,SMALL(IF(COUNTIF($L$5,$H$7:$H$3066)*COUNTIF($L$5,$I$7:$I$3066),MATCH(ROW($A$7:$A$3066),ROW($A$7:$A$3066)),""),ROWS($B$1:D1376)),COLUMNS($A$1:D1378))</f>
        <v>#NUM!</v>
      </c>
      <c r="N1382" t="e">
        <f t="array" ref="N1382">INDEX($A$7:$F$3066,SMALL(IF(COUNTIF($L$5,$H$7:$H$3066)*COUNTIF($L$5,$I$7:$I$3066),MATCH(ROW($A$7:$A$3066),ROW($A$7:$A$3066)),""),ROWS($B$1:E1376)),COLUMNS($A$1:E1378))</f>
        <v>#NUM!</v>
      </c>
      <c r="O1382" t="e">
        <f t="array" ref="O1382">INDEX($A$7:$F$3066,SMALL(IF(COUNTIF($L$5,$H$7:$H$3066)*COUNTIF($L$5,$I$7:$I$3066),MATCH(ROW($A$7:$A$3066),ROW($A$7:$A$3066)),""),ROWS($B$1:F1376)),COLUMNS($A$1:F1378))</f>
        <v>#NUM!</v>
      </c>
    </row>
    <row r="1383" spans="1:15">
      <c r="A1383" s="1">
        <f>'ScienceDirect - Initial'!A1386</f>
        <v>0</v>
      </c>
      <c r="B1383" s="1">
        <f>'ScienceDirect - Initial'!B1386</f>
        <v>2019</v>
      </c>
      <c r="C1383" s="1" t="str">
        <f>'ScienceDirect - Initial'!C1386</f>
        <v>Turdeanu, Lise</v>
      </c>
      <c r="D1383" s="1" t="str">
        <f>'ScienceDirect - Initial'!D1386</f>
        <v>Lucie et sa famille : une étude psychopathologique de l’effet fantôme chez deux cousins germains issus de sœurs jumelles</v>
      </c>
      <c r="E1383" s="1" t="str">
        <f>'ScienceDirect - Initial'!E1386</f>
        <v>L'Évolution Psychiatrique</v>
      </c>
      <c r="F1383" s="1">
        <f>'ScienceDirect - Initial'!F1386</f>
        <v>0</v>
      </c>
      <c r="H1383" s="1">
        <v>0</v>
      </c>
      <c r="I1383" s="1">
        <v>0</v>
      </c>
      <c r="J1383" t="b">
        <f t="shared" si="21"/>
        <v>1</v>
      </c>
      <c r="K1383" t="e">
        <f t="array" ref="K1383">INDEX($A$7:$F$3066,SMALL(IF(COUNTIF($L$5,$H$7:$H$3066)*COUNTIF($L$5,$I$7:$I$3066),MATCH(ROW($A$7:$A$3066),ROW($A$7:$A$3066)),""),ROWS($B$1:B1377)),COLUMNS($A$1:B1379))</f>
        <v>#NUM!</v>
      </c>
      <c r="L1383" t="e">
        <f t="array" ref="L1383">INDEX($A$7:$F$3066,SMALL(IF(COUNTIF($L$5,$H$7:$H$3066)*COUNTIF($L$5,$I$7:$I$3066),MATCH(ROW($A$7:$A$3066),ROW($A$7:$A$3066)),""),ROWS($B$1:C1377)),COLUMNS($A$1:C1379))</f>
        <v>#NUM!</v>
      </c>
      <c r="M1383" t="e">
        <f t="array" ref="M1383">INDEX($A$7:$F$3066,SMALL(IF(COUNTIF($L$5,$H$7:$H$3066)*COUNTIF($L$5,$I$7:$I$3066),MATCH(ROW($A$7:$A$3066),ROW($A$7:$A$3066)),""),ROWS($B$1:D1377)),COLUMNS($A$1:D1379))</f>
        <v>#NUM!</v>
      </c>
      <c r="N1383" t="e">
        <f t="array" ref="N1383">INDEX($A$7:$F$3066,SMALL(IF(COUNTIF($L$5,$H$7:$H$3066)*COUNTIF($L$5,$I$7:$I$3066),MATCH(ROW($A$7:$A$3066),ROW($A$7:$A$3066)),""),ROWS($B$1:E1377)),COLUMNS($A$1:E1379))</f>
        <v>#NUM!</v>
      </c>
      <c r="O1383" t="e">
        <f t="array" ref="O1383">INDEX($A$7:$F$3066,SMALL(IF(COUNTIF($L$5,$H$7:$H$3066)*COUNTIF($L$5,$I$7:$I$3066),MATCH(ROW($A$7:$A$3066),ROW($A$7:$A$3066)),""),ROWS($B$1:F1377)),COLUMNS($A$1:F1379))</f>
        <v>#NUM!</v>
      </c>
    </row>
    <row r="1384" spans="1:15">
      <c r="A1384" s="1">
        <f>'ScienceDirect - Initial'!A1387</f>
        <v>0</v>
      </c>
      <c r="B1384" s="1">
        <f>'ScienceDirect - Initial'!B1387</f>
        <v>1983</v>
      </c>
      <c r="C1384" s="1" t="str">
        <f>'ScienceDirect - Initial'!C1387</f>
        <v>Snyder, Randy W.; Painter, Paul C.; Cronauer, Donald C.</v>
      </c>
      <c r="D1384" s="1" t="str">
        <f>'ScienceDirect - Initial'!D1387</f>
        <v>Development of FT-i.r. procedures for the characterization of oil shale</v>
      </c>
      <c r="E1384" s="1" t="str">
        <f>'ScienceDirect - Initial'!E1387</f>
        <v>Fuel</v>
      </c>
      <c r="F1384" s="1">
        <f>'ScienceDirect - Initial'!F1387</f>
        <v>0</v>
      </c>
      <c r="H1384" s="1">
        <v>0</v>
      </c>
      <c r="I1384" s="1">
        <v>0</v>
      </c>
      <c r="J1384" t="b">
        <f t="shared" si="21"/>
        <v>1</v>
      </c>
      <c r="K1384" t="e">
        <f t="array" ref="K1384">INDEX($A$7:$F$3066,SMALL(IF(COUNTIF($L$5,$H$7:$H$3066)*COUNTIF($L$5,$I$7:$I$3066),MATCH(ROW($A$7:$A$3066),ROW($A$7:$A$3066)),""),ROWS($B$1:B1378)),COLUMNS($A$1:B1380))</f>
        <v>#NUM!</v>
      </c>
      <c r="L1384" t="e">
        <f t="array" ref="L1384">INDEX($A$7:$F$3066,SMALL(IF(COUNTIF($L$5,$H$7:$H$3066)*COUNTIF($L$5,$I$7:$I$3066),MATCH(ROW($A$7:$A$3066),ROW($A$7:$A$3066)),""),ROWS($B$1:C1378)),COLUMNS($A$1:C1380))</f>
        <v>#NUM!</v>
      </c>
      <c r="M1384" t="e">
        <f t="array" ref="M1384">INDEX($A$7:$F$3066,SMALL(IF(COUNTIF($L$5,$H$7:$H$3066)*COUNTIF($L$5,$I$7:$I$3066),MATCH(ROW($A$7:$A$3066),ROW($A$7:$A$3066)),""),ROWS($B$1:D1378)),COLUMNS($A$1:D1380))</f>
        <v>#NUM!</v>
      </c>
      <c r="N1384" t="e">
        <f t="array" ref="N1384">INDEX($A$7:$F$3066,SMALL(IF(COUNTIF($L$5,$H$7:$H$3066)*COUNTIF($L$5,$I$7:$I$3066),MATCH(ROW($A$7:$A$3066),ROW($A$7:$A$3066)),""),ROWS($B$1:E1378)),COLUMNS($A$1:E1380))</f>
        <v>#NUM!</v>
      </c>
      <c r="O1384" t="e">
        <f t="array" ref="O1384">INDEX($A$7:$F$3066,SMALL(IF(COUNTIF($L$5,$H$7:$H$3066)*COUNTIF($L$5,$I$7:$I$3066),MATCH(ROW($A$7:$A$3066),ROW($A$7:$A$3066)),""),ROWS($B$1:F1378)),COLUMNS($A$1:F1380))</f>
        <v>#NUM!</v>
      </c>
    </row>
    <row r="1385" spans="1:15">
      <c r="A1385" s="1">
        <f>'ScienceDirect - Initial'!A1388</f>
        <v>0</v>
      </c>
      <c r="B1385" s="1">
        <f>'ScienceDirect - Initial'!B1388</f>
        <v>1995</v>
      </c>
      <c r="C1385" s="1" t="str">
        <f>'ScienceDirect - Initial'!C1388</f>
        <v>Montgomery, Robert W.; Ayllon, Teodoro</v>
      </c>
      <c r="D1385" s="1" t="str">
        <f>'ScienceDirect - Initial'!D1388</f>
        <v>Matching verbal repertoires: Understanding the contingencies of practice in order to functionally communicate with clinicians</v>
      </c>
      <c r="E1385" s="1" t="str">
        <f>'ScienceDirect - Initial'!E1388</f>
        <v>Journal of Behavior Therapy and Experimental Psychiatry</v>
      </c>
      <c r="F1385" s="1">
        <f>'ScienceDirect - Initial'!F1388</f>
        <v>0</v>
      </c>
      <c r="H1385" s="1">
        <v>0</v>
      </c>
      <c r="I1385" s="1">
        <v>0</v>
      </c>
      <c r="J1385" t="b">
        <f t="shared" si="21"/>
        <v>1</v>
      </c>
      <c r="K1385" t="e">
        <f t="array" ref="K1385">INDEX($A$7:$F$3066,SMALL(IF(COUNTIF($L$5,$H$7:$H$3066)*COUNTIF($L$5,$I$7:$I$3066),MATCH(ROW($A$7:$A$3066),ROW($A$7:$A$3066)),""),ROWS($B$1:B1379)),COLUMNS($A$1:B1381))</f>
        <v>#NUM!</v>
      </c>
      <c r="L1385" t="e">
        <f t="array" ref="L1385">INDEX($A$7:$F$3066,SMALL(IF(COUNTIF($L$5,$H$7:$H$3066)*COUNTIF($L$5,$I$7:$I$3066),MATCH(ROW($A$7:$A$3066),ROW($A$7:$A$3066)),""),ROWS($B$1:C1379)),COLUMNS($A$1:C1381))</f>
        <v>#NUM!</v>
      </c>
      <c r="M1385" t="e">
        <f t="array" ref="M1385">INDEX($A$7:$F$3066,SMALL(IF(COUNTIF($L$5,$H$7:$H$3066)*COUNTIF($L$5,$I$7:$I$3066),MATCH(ROW($A$7:$A$3066),ROW($A$7:$A$3066)),""),ROWS($B$1:D1379)),COLUMNS($A$1:D1381))</f>
        <v>#NUM!</v>
      </c>
      <c r="N1385" t="e">
        <f t="array" ref="N1385">INDEX($A$7:$F$3066,SMALL(IF(COUNTIF($L$5,$H$7:$H$3066)*COUNTIF($L$5,$I$7:$I$3066),MATCH(ROW($A$7:$A$3066),ROW($A$7:$A$3066)),""),ROWS($B$1:E1379)),COLUMNS($A$1:E1381))</f>
        <v>#NUM!</v>
      </c>
      <c r="O1385" t="e">
        <f t="array" ref="O1385">INDEX($A$7:$F$3066,SMALL(IF(COUNTIF($L$5,$H$7:$H$3066)*COUNTIF($L$5,$I$7:$I$3066),MATCH(ROW($A$7:$A$3066),ROW($A$7:$A$3066)),""),ROWS($B$1:F1379)),COLUMNS($A$1:F1381))</f>
        <v>#NUM!</v>
      </c>
    </row>
    <row r="1386" spans="1:15">
      <c r="A1386" s="1">
        <f>'ScienceDirect - Initial'!A1389</f>
        <v>0</v>
      </c>
      <c r="B1386" s="1">
        <f>'ScienceDirect - Initial'!B1389</f>
        <v>2001</v>
      </c>
      <c r="C1386" s="1" t="str">
        <f>'ScienceDirect - Initial'!C1389</f>
        <v>Wenzlaff, Richard M.; Eisenberg, Ann R.</v>
      </c>
      <c r="D1386" s="1" t="str">
        <f>'ScienceDirect - Initial'!D1389</f>
        <v>Mental control after dysphoria: Evidence of a suppressed, depressive bias</v>
      </c>
      <c r="E1386" s="1" t="str">
        <f>'ScienceDirect - Initial'!E1389</f>
        <v>Behavior Therapy</v>
      </c>
      <c r="F1386" s="1">
        <f>'ScienceDirect - Initial'!F1389</f>
        <v>0</v>
      </c>
      <c r="H1386" s="1">
        <v>0</v>
      </c>
      <c r="I1386" s="1">
        <v>0</v>
      </c>
      <c r="J1386" t="b">
        <f t="shared" si="21"/>
        <v>1</v>
      </c>
      <c r="K1386" t="e">
        <f t="array" ref="K1386">INDEX($A$7:$F$3066,SMALL(IF(COUNTIF($L$5,$H$7:$H$3066)*COUNTIF($L$5,$I$7:$I$3066),MATCH(ROW($A$7:$A$3066),ROW($A$7:$A$3066)),""),ROWS($B$1:B1380)),COLUMNS($A$1:B1382))</f>
        <v>#NUM!</v>
      </c>
      <c r="L1386" t="e">
        <f t="array" ref="L1386">INDEX($A$7:$F$3066,SMALL(IF(COUNTIF($L$5,$H$7:$H$3066)*COUNTIF($L$5,$I$7:$I$3066),MATCH(ROW($A$7:$A$3066),ROW($A$7:$A$3066)),""),ROWS($B$1:C1380)),COLUMNS($A$1:C1382))</f>
        <v>#NUM!</v>
      </c>
      <c r="M1386" t="e">
        <f t="array" ref="M1386">INDEX($A$7:$F$3066,SMALL(IF(COUNTIF($L$5,$H$7:$H$3066)*COUNTIF($L$5,$I$7:$I$3066),MATCH(ROW($A$7:$A$3066),ROW($A$7:$A$3066)),""),ROWS($B$1:D1380)),COLUMNS($A$1:D1382))</f>
        <v>#NUM!</v>
      </c>
      <c r="N1386" t="e">
        <f t="array" ref="N1386">INDEX($A$7:$F$3066,SMALL(IF(COUNTIF($L$5,$H$7:$H$3066)*COUNTIF($L$5,$I$7:$I$3066),MATCH(ROW($A$7:$A$3066),ROW($A$7:$A$3066)),""),ROWS($B$1:E1380)),COLUMNS($A$1:E1382))</f>
        <v>#NUM!</v>
      </c>
      <c r="O1386" t="e">
        <f t="array" ref="O1386">INDEX($A$7:$F$3066,SMALL(IF(COUNTIF($L$5,$H$7:$H$3066)*COUNTIF($L$5,$I$7:$I$3066),MATCH(ROW($A$7:$A$3066),ROW($A$7:$A$3066)),""),ROWS($B$1:F1380)),COLUMNS($A$1:F1382))</f>
        <v>#NUM!</v>
      </c>
    </row>
    <row r="1387" spans="1:15">
      <c r="A1387" s="1">
        <f>'ScienceDirect - Initial'!A1390</f>
        <v>0</v>
      </c>
      <c r="B1387" s="1">
        <f>'ScienceDirect - Initial'!B1390</f>
        <v>1998</v>
      </c>
      <c r="C1387" s="1" t="str">
        <f>'ScienceDirect - Initial'!C1390</f>
        <v>Montaner, Julio S.G.; Shillington, Andrew; Gonzalez Montaner, Luis Julio</v>
      </c>
      <c r="D1387" s="1" t="str">
        <f>'ScienceDirect - Initial'!D1390</f>
        <v>HIV/AIDS treatment: lessons from the tuberculosis experience</v>
      </c>
      <c r="E1387" s="1" t="str">
        <f>'ScienceDirect - Initial'!E1390</f>
        <v>Drug Resistance Updates</v>
      </c>
      <c r="F1387" s="1">
        <f>'ScienceDirect - Initial'!F1390</f>
        <v>0</v>
      </c>
      <c r="H1387" s="1">
        <v>0</v>
      </c>
      <c r="I1387" s="1">
        <v>0</v>
      </c>
      <c r="J1387" t="b">
        <f t="shared" si="21"/>
        <v>1</v>
      </c>
      <c r="K1387" t="e">
        <f t="array" ref="K1387">INDEX($A$7:$F$3066,SMALL(IF(COUNTIF($L$5,$H$7:$H$3066)*COUNTIF($L$5,$I$7:$I$3066),MATCH(ROW($A$7:$A$3066),ROW($A$7:$A$3066)),""),ROWS($B$1:B1381)),COLUMNS($A$1:B1383))</f>
        <v>#NUM!</v>
      </c>
      <c r="L1387" t="e">
        <f t="array" ref="L1387">INDEX($A$7:$F$3066,SMALL(IF(COUNTIF($L$5,$H$7:$H$3066)*COUNTIF($L$5,$I$7:$I$3066),MATCH(ROW($A$7:$A$3066),ROW($A$7:$A$3066)),""),ROWS($B$1:C1381)),COLUMNS($A$1:C1383))</f>
        <v>#NUM!</v>
      </c>
      <c r="M1387" t="e">
        <f t="array" ref="M1387">INDEX($A$7:$F$3066,SMALL(IF(COUNTIF($L$5,$H$7:$H$3066)*COUNTIF($L$5,$I$7:$I$3066),MATCH(ROW($A$7:$A$3066),ROW($A$7:$A$3066)),""),ROWS($B$1:D1381)),COLUMNS($A$1:D1383))</f>
        <v>#NUM!</v>
      </c>
      <c r="N1387" t="e">
        <f t="array" ref="N1387">INDEX($A$7:$F$3066,SMALL(IF(COUNTIF($L$5,$H$7:$H$3066)*COUNTIF($L$5,$I$7:$I$3066),MATCH(ROW($A$7:$A$3066),ROW($A$7:$A$3066)),""),ROWS($B$1:E1381)),COLUMNS($A$1:E1383))</f>
        <v>#NUM!</v>
      </c>
      <c r="O1387" t="e">
        <f t="array" ref="O1387">INDEX($A$7:$F$3066,SMALL(IF(COUNTIF($L$5,$H$7:$H$3066)*COUNTIF($L$5,$I$7:$I$3066),MATCH(ROW($A$7:$A$3066),ROW($A$7:$A$3066)),""),ROWS($B$1:F1381)),COLUMNS($A$1:F1383))</f>
        <v>#NUM!</v>
      </c>
    </row>
    <row r="1388" spans="1:15">
      <c r="A1388" s="1">
        <f>'ScienceDirect - Initial'!A1391</f>
        <v>0</v>
      </c>
      <c r="B1388" s="1">
        <f>'ScienceDirect - Initial'!B1391</f>
        <v>2014</v>
      </c>
      <c r="C1388" s="1" t="str">
        <f>'ScienceDirect - Initial'!C1391</f>
        <v>Brittain, John-Stuart; Brown, Peter</v>
      </c>
      <c r="D1388" s="1" t="str">
        <f>'ScienceDirect - Initial'!D1391</f>
        <v>Oscillations and the basal ganglia: Motor control and beyond</v>
      </c>
      <c r="E1388" s="1" t="str">
        <f>'ScienceDirect - Initial'!E1391</f>
        <v>New Horizons for Neural Oscillations</v>
      </c>
      <c r="F1388" s="1">
        <f>'ScienceDirect - Initial'!F1391</f>
        <v>0</v>
      </c>
      <c r="H1388" s="1">
        <v>0</v>
      </c>
      <c r="I1388" s="1">
        <v>0</v>
      </c>
      <c r="J1388" t="b">
        <f t="shared" si="21"/>
        <v>1</v>
      </c>
      <c r="K1388" t="e">
        <f t="array" ref="K1388">INDEX($A$7:$F$3066,SMALL(IF(COUNTIF($L$5,$H$7:$H$3066)*COUNTIF($L$5,$I$7:$I$3066),MATCH(ROW($A$7:$A$3066),ROW($A$7:$A$3066)),""),ROWS($B$1:B1382)),COLUMNS($A$1:B1384))</f>
        <v>#NUM!</v>
      </c>
      <c r="L1388" t="e">
        <f t="array" ref="L1388">INDEX($A$7:$F$3066,SMALL(IF(COUNTIF($L$5,$H$7:$H$3066)*COUNTIF($L$5,$I$7:$I$3066),MATCH(ROW($A$7:$A$3066),ROW($A$7:$A$3066)),""),ROWS($B$1:C1382)),COLUMNS($A$1:C1384))</f>
        <v>#NUM!</v>
      </c>
      <c r="M1388" t="e">
        <f t="array" ref="M1388">INDEX($A$7:$F$3066,SMALL(IF(COUNTIF($L$5,$H$7:$H$3066)*COUNTIF($L$5,$I$7:$I$3066),MATCH(ROW($A$7:$A$3066),ROW($A$7:$A$3066)),""),ROWS($B$1:D1382)),COLUMNS($A$1:D1384))</f>
        <v>#NUM!</v>
      </c>
      <c r="N1388" t="e">
        <f t="array" ref="N1388">INDEX($A$7:$F$3066,SMALL(IF(COUNTIF($L$5,$H$7:$H$3066)*COUNTIF($L$5,$I$7:$I$3066),MATCH(ROW($A$7:$A$3066),ROW($A$7:$A$3066)),""),ROWS($B$1:E1382)),COLUMNS($A$1:E1384))</f>
        <v>#NUM!</v>
      </c>
      <c r="O1388" t="e">
        <f t="array" ref="O1388">INDEX($A$7:$F$3066,SMALL(IF(COUNTIF($L$5,$H$7:$H$3066)*COUNTIF($L$5,$I$7:$I$3066),MATCH(ROW($A$7:$A$3066),ROW($A$7:$A$3066)),""),ROWS($B$1:F1382)),COLUMNS($A$1:F1384))</f>
        <v>#NUM!</v>
      </c>
    </row>
    <row r="1389" spans="1:15">
      <c r="A1389" s="1">
        <f>'ScienceDirect - Initial'!A1392</f>
        <v>0</v>
      </c>
      <c r="B1389" s="1">
        <f>'ScienceDirect - Initial'!B1392</f>
        <v>2006</v>
      </c>
      <c r="C1389" s="1" t="str">
        <f>'ScienceDirect - Initial'!C1392</f>
        <v>Stevenson, Jill; Heath, Michelle</v>
      </c>
      <c r="D1389" s="1" t="str">
        <f>'ScienceDirect - Initial'!D1392</f>
        <v>Syphilis and HIV Infection: an Update</v>
      </c>
      <c r="E1389" s="1" t="str">
        <f>'ScienceDirect - Initial'!E1392</f>
        <v>The Skin and HIV/AIDS: A Quarter Century Update</v>
      </c>
      <c r="F1389" s="1">
        <f>'ScienceDirect - Initial'!F1392</f>
        <v>0</v>
      </c>
      <c r="H1389" s="1">
        <v>0</v>
      </c>
      <c r="I1389" s="1">
        <v>0</v>
      </c>
      <c r="J1389" t="b">
        <f t="shared" si="21"/>
        <v>1</v>
      </c>
      <c r="K1389" t="e">
        <f t="array" ref="K1389">INDEX($A$7:$F$3066,SMALL(IF(COUNTIF($L$5,$H$7:$H$3066)*COUNTIF($L$5,$I$7:$I$3066),MATCH(ROW($A$7:$A$3066),ROW($A$7:$A$3066)),""),ROWS($B$1:B1383)),COLUMNS($A$1:B1385))</f>
        <v>#NUM!</v>
      </c>
      <c r="L1389" t="e">
        <f t="array" ref="L1389">INDEX($A$7:$F$3066,SMALL(IF(COUNTIF($L$5,$H$7:$H$3066)*COUNTIF($L$5,$I$7:$I$3066),MATCH(ROW($A$7:$A$3066),ROW($A$7:$A$3066)),""),ROWS($B$1:C1383)),COLUMNS($A$1:C1385))</f>
        <v>#NUM!</v>
      </c>
      <c r="M1389" t="e">
        <f t="array" ref="M1389">INDEX($A$7:$F$3066,SMALL(IF(COUNTIF($L$5,$H$7:$H$3066)*COUNTIF($L$5,$I$7:$I$3066),MATCH(ROW($A$7:$A$3066),ROW($A$7:$A$3066)),""),ROWS($B$1:D1383)),COLUMNS($A$1:D1385))</f>
        <v>#NUM!</v>
      </c>
      <c r="N1389" t="e">
        <f t="array" ref="N1389">INDEX($A$7:$F$3066,SMALL(IF(COUNTIF($L$5,$H$7:$H$3066)*COUNTIF($L$5,$I$7:$I$3066),MATCH(ROW($A$7:$A$3066),ROW($A$7:$A$3066)),""),ROWS($B$1:E1383)),COLUMNS($A$1:E1385))</f>
        <v>#NUM!</v>
      </c>
      <c r="O1389" t="e">
        <f t="array" ref="O1389">INDEX($A$7:$F$3066,SMALL(IF(COUNTIF($L$5,$H$7:$H$3066)*COUNTIF($L$5,$I$7:$I$3066),MATCH(ROW($A$7:$A$3066),ROW($A$7:$A$3066)),""),ROWS($B$1:F1383)),COLUMNS($A$1:F1385))</f>
        <v>#NUM!</v>
      </c>
    </row>
    <row r="1390" spans="1:15">
      <c r="A1390" s="1">
        <f>'ScienceDirect - Initial'!A1393</f>
        <v>0</v>
      </c>
      <c r="B1390" s="1">
        <f>'ScienceDirect - Initial'!B1393</f>
        <v>2000</v>
      </c>
      <c r="C1390" s="1" t="str">
        <f>'ScienceDirect - Initial'!C1393</f>
        <v>Murphy, Tanya K; Goodman, Wayne K; Ayoub, Elia M; Voeller, Kytja K</v>
      </c>
      <c r="D1390" s="1" t="str">
        <f>'ScienceDirect - Initial'!D1393</f>
        <v>On defining Sydenham’s chorea: where do we draw the line?</v>
      </c>
      <c r="E1390" s="1" t="str">
        <f>'ScienceDirect - Initial'!E1393</f>
        <v>Biological Psychiatry</v>
      </c>
      <c r="F1390" s="1">
        <f>'ScienceDirect - Initial'!F1393</f>
        <v>0</v>
      </c>
      <c r="H1390" s="1">
        <v>0</v>
      </c>
      <c r="I1390" s="1">
        <v>0</v>
      </c>
      <c r="J1390" t="b">
        <f t="shared" si="21"/>
        <v>1</v>
      </c>
      <c r="K1390" t="e">
        <f t="array" ref="K1390">INDEX($A$7:$F$3066,SMALL(IF(COUNTIF($L$5,$H$7:$H$3066)*COUNTIF($L$5,$I$7:$I$3066),MATCH(ROW($A$7:$A$3066),ROW($A$7:$A$3066)),""),ROWS($B$1:B1384)),COLUMNS($A$1:B1386))</f>
        <v>#NUM!</v>
      </c>
      <c r="L1390" t="e">
        <f t="array" ref="L1390">INDEX($A$7:$F$3066,SMALL(IF(COUNTIF($L$5,$H$7:$H$3066)*COUNTIF($L$5,$I$7:$I$3066),MATCH(ROW($A$7:$A$3066),ROW($A$7:$A$3066)),""),ROWS($B$1:C1384)),COLUMNS($A$1:C1386))</f>
        <v>#NUM!</v>
      </c>
      <c r="M1390" t="e">
        <f t="array" ref="M1390">INDEX($A$7:$F$3066,SMALL(IF(COUNTIF($L$5,$H$7:$H$3066)*COUNTIF($L$5,$I$7:$I$3066),MATCH(ROW($A$7:$A$3066),ROW($A$7:$A$3066)),""),ROWS($B$1:D1384)),COLUMNS($A$1:D1386))</f>
        <v>#NUM!</v>
      </c>
      <c r="N1390" t="e">
        <f t="array" ref="N1390">INDEX($A$7:$F$3066,SMALL(IF(COUNTIF($L$5,$H$7:$H$3066)*COUNTIF($L$5,$I$7:$I$3066),MATCH(ROW($A$7:$A$3066),ROW($A$7:$A$3066)),""),ROWS($B$1:E1384)),COLUMNS($A$1:E1386))</f>
        <v>#NUM!</v>
      </c>
      <c r="O1390" t="e">
        <f t="array" ref="O1390">INDEX($A$7:$F$3066,SMALL(IF(COUNTIF($L$5,$H$7:$H$3066)*COUNTIF($L$5,$I$7:$I$3066),MATCH(ROW($A$7:$A$3066),ROW($A$7:$A$3066)),""),ROWS($B$1:F1384)),COLUMNS($A$1:F1386))</f>
        <v>#NUM!</v>
      </c>
    </row>
    <row r="1391" spans="1:15">
      <c r="A1391" s="1">
        <f>'ScienceDirect - Initial'!A1394</f>
        <v>0</v>
      </c>
      <c r="B1391" s="1">
        <f>'ScienceDirect - Initial'!B1394</f>
        <v>1968</v>
      </c>
      <c r="C1391" s="1" t="str">
        <f>'ScienceDirect - Initial'!C1394</f>
        <v>Lindsley, D.F.; Carpenter, R.S.; Killam, E.K.; Killam, K.F.</v>
      </c>
      <c r="D1391" s="1" t="str">
        <f>'ScienceDirect - Initial'!D1394</f>
        <v>EEG correlates of behavior in the cat. I. Pattern discrimination and its alteration by atropine and LSD-25</v>
      </c>
      <c r="E1391" s="1" t="str">
        <f>'ScienceDirect - Initial'!E1394</f>
        <v>Electroencephalography and Clinical Neurophysiology</v>
      </c>
      <c r="F1391" s="1">
        <f>'ScienceDirect - Initial'!F1394</f>
        <v>0</v>
      </c>
      <c r="H1391" s="1">
        <v>0</v>
      </c>
      <c r="I1391" s="1">
        <v>0</v>
      </c>
      <c r="J1391" t="b">
        <f t="shared" si="21"/>
        <v>1</v>
      </c>
      <c r="K1391" t="e">
        <f t="array" ref="K1391">INDEX($A$7:$F$3066,SMALL(IF(COUNTIF($L$5,$H$7:$H$3066)*COUNTIF($L$5,$I$7:$I$3066),MATCH(ROW($A$7:$A$3066),ROW($A$7:$A$3066)),""),ROWS($B$1:B1385)),COLUMNS($A$1:B1387))</f>
        <v>#NUM!</v>
      </c>
      <c r="L1391" t="e">
        <f t="array" ref="L1391">INDEX($A$7:$F$3066,SMALL(IF(COUNTIF($L$5,$H$7:$H$3066)*COUNTIF($L$5,$I$7:$I$3066),MATCH(ROW($A$7:$A$3066),ROW($A$7:$A$3066)),""),ROWS($B$1:C1385)),COLUMNS($A$1:C1387))</f>
        <v>#NUM!</v>
      </c>
      <c r="M1391" t="e">
        <f t="array" ref="M1391">INDEX($A$7:$F$3066,SMALL(IF(COUNTIF($L$5,$H$7:$H$3066)*COUNTIF($L$5,$I$7:$I$3066),MATCH(ROW($A$7:$A$3066),ROW($A$7:$A$3066)),""),ROWS($B$1:D1385)),COLUMNS($A$1:D1387))</f>
        <v>#NUM!</v>
      </c>
      <c r="N1391" t="e">
        <f t="array" ref="N1391">INDEX($A$7:$F$3066,SMALL(IF(COUNTIF($L$5,$H$7:$H$3066)*COUNTIF($L$5,$I$7:$I$3066),MATCH(ROW($A$7:$A$3066),ROW($A$7:$A$3066)),""),ROWS($B$1:E1385)),COLUMNS($A$1:E1387))</f>
        <v>#NUM!</v>
      </c>
      <c r="O1391" t="e">
        <f t="array" ref="O1391">INDEX($A$7:$F$3066,SMALL(IF(COUNTIF($L$5,$H$7:$H$3066)*COUNTIF($L$5,$I$7:$I$3066),MATCH(ROW($A$7:$A$3066),ROW($A$7:$A$3066)),""),ROWS($B$1:F1385)),COLUMNS($A$1:F1387))</f>
        <v>#NUM!</v>
      </c>
    </row>
    <row r="1392" spans="1:15">
      <c r="A1392" s="1">
        <f>'ScienceDirect - Initial'!A1395</f>
        <v>0</v>
      </c>
      <c r="B1392" s="1">
        <f>'ScienceDirect - Initial'!B1395</f>
        <v>1985</v>
      </c>
      <c r="C1392" s="1" t="str">
        <f>'ScienceDirect - Initial'!C1395</f>
        <v>Stretton, Antony O.W.; Davis, Ralph E.; Angstadt, James D.; Donmoyer, Judith E.; Johnson, Carl D.</v>
      </c>
      <c r="D1392" s="1" t="str">
        <f>'ScienceDirect - Initial'!D1395</f>
        <v>Neural control of behaviour in Ascaris</v>
      </c>
      <c r="E1392" s="1" t="str">
        <f>'ScienceDirect - Initial'!E1395</f>
        <v>Trends in Neurosciences</v>
      </c>
      <c r="F1392" s="1">
        <f>'ScienceDirect - Initial'!F1395</f>
        <v>0</v>
      </c>
      <c r="H1392" s="1">
        <v>0</v>
      </c>
      <c r="I1392" s="1">
        <v>0</v>
      </c>
      <c r="J1392" t="b">
        <f t="shared" si="21"/>
        <v>1</v>
      </c>
      <c r="K1392" t="e">
        <f t="array" ref="K1392">INDEX($A$7:$F$3066,SMALL(IF(COUNTIF($L$5,$H$7:$H$3066)*COUNTIF($L$5,$I$7:$I$3066),MATCH(ROW($A$7:$A$3066),ROW($A$7:$A$3066)),""),ROWS($B$1:B1386)),COLUMNS($A$1:B1388))</f>
        <v>#NUM!</v>
      </c>
      <c r="L1392" t="e">
        <f t="array" ref="L1392">INDEX($A$7:$F$3066,SMALL(IF(COUNTIF($L$5,$H$7:$H$3066)*COUNTIF($L$5,$I$7:$I$3066),MATCH(ROW($A$7:$A$3066),ROW($A$7:$A$3066)),""),ROWS($B$1:C1386)),COLUMNS($A$1:C1388))</f>
        <v>#NUM!</v>
      </c>
      <c r="M1392" t="e">
        <f t="array" ref="M1392">INDEX($A$7:$F$3066,SMALL(IF(COUNTIF($L$5,$H$7:$H$3066)*COUNTIF($L$5,$I$7:$I$3066),MATCH(ROW($A$7:$A$3066),ROW($A$7:$A$3066)),""),ROWS($B$1:D1386)),COLUMNS($A$1:D1388))</f>
        <v>#NUM!</v>
      </c>
      <c r="N1392" t="e">
        <f t="array" ref="N1392">INDEX($A$7:$F$3066,SMALL(IF(COUNTIF($L$5,$H$7:$H$3066)*COUNTIF($L$5,$I$7:$I$3066),MATCH(ROW($A$7:$A$3066),ROW($A$7:$A$3066)),""),ROWS($B$1:E1386)),COLUMNS($A$1:E1388))</f>
        <v>#NUM!</v>
      </c>
      <c r="O1392" t="e">
        <f t="array" ref="O1392">INDEX($A$7:$F$3066,SMALL(IF(COUNTIF($L$5,$H$7:$H$3066)*COUNTIF($L$5,$I$7:$I$3066),MATCH(ROW($A$7:$A$3066),ROW($A$7:$A$3066)),""),ROWS($B$1:F1386)),COLUMNS($A$1:F1388))</f>
        <v>#NUM!</v>
      </c>
    </row>
    <row r="1393" spans="1:15">
      <c r="A1393" s="1">
        <f>'ScienceDirect - Initial'!A1396</f>
        <v>0</v>
      </c>
      <c r="B1393" s="1">
        <f>'ScienceDirect - Initial'!B1396</f>
        <v>2010</v>
      </c>
      <c r="C1393" s="1" t="str">
        <f>'ScienceDirect - Initial'!C1396</f>
        <v>Sendzimir, Jan; Flachner, Zsuzsana; Pahl-Wostl, Claudia; Knieper, Christian</v>
      </c>
      <c r="D1393" s="1" t="str">
        <f>'ScienceDirect - Initial'!D1396</f>
        <v>Stalled regime transition in the upper Tisza River Basin: the dynamics of linked action situations</v>
      </c>
      <c r="E1393" s="1" t="str">
        <f>'ScienceDirect - Initial'!E1396</f>
        <v>Special issue: Water governance in times of change</v>
      </c>
      <c r="F1393" s="1">
        <f>'ScienceDirect - Initial'!F1396</f>
        <v>0</v>
      </c>
      <c r="H1393" s="1">
        <v>0</v>
      </c>
      <c r="I1393" s="1">
        <v>0</v>
      </c>
      <c r="J1393" t="b">
        <f t="shared" si="21"/>
        <v>1</v>
      </c>
      <c r="K1393" t="e">
        <f t="array" ref="K1393">INDEX($A$7:$F$3066,SMALL(IF(COUNTIF($L$5,$H$7:$H$3066)*COUNTIF($L$5,$I$7:$I$3066),MATCH(ROW($A$7:$A$3066),ROW($A$7:$A$3066)),""),ROWS($B$1:B1387)),COLUMNS($A$1:B1389))</f>
        <v>#NUM!</v>
      </c>
      <c r="L1393" t="e">
        <f t="array" ref="L1393">INDEX($A$7:$F$3066,SMALL(IF(COUNTIF($L$5,$H$7:$H$3066)*COUNTIF($L$5,$I$7:$I$3066),MATCH(ROW($A$7:$A$3066),ROW($A$7:$A$3066)),""),ROWS($B$1:C1387)),COLUMNS($A$1:C1389))</f>
        <v>#NUM!</v>
      </c>
      <c r="M1393" t="e">
        <f t="array" ref="M1393">INDEX($A$7:$F$3066,SMALL(IF(COUNTIF($L$5,$H$7:$H$3066)*COUNTIF($L$5,$I$7:$I$3066),MATCH(ROW($A$7:$A$3066),ROW($A$7:$A$3066)),""),ROWS($B$1:D1387)),COLUMNS($A$1:D1389))</f>
        <v>#NUM!</v>
      </c>
      <c r="N1393" t="e">
        <f t="array" ref="N1393">INDEX($A$7:$F$3066,SMALL(IF(COUNTIF($L$5,$H$7:$H$3066)*COUNTIF($L$5,$I$7:$I$3066),MATCH(ROW($A$7:$A$3066),ROW($A$7:$A$3066)),""),ROWS($B$1:E1387)),COLUMNS($A$1:E1389))</f>
        <v>#NUM!</v>
      </c>
      <c r="O1393" t="e">
        <f t="array" ref="O1393">INDEX($A$7:$F$3066,SMALL(IF(COUNTIF($L$5,$H$7:$H$3066)*COUNTIF($L$5,$I$7:$I$3066),MATCH(ROW($A$7:$A$3066),ROW($A$7:$A$3066)),""),ROWS($B$1:F1387)),COLUMNS($A$1:F1389))</f>
        <v>#NUM!</v>
      </c>
    </row>
    <row r="1394" spans="1:15">
      <c r="A1394" s="1">
        <f>'ScienceDirect - Initial'!A1397</f>
        <v>0</v>
      </c>
      <c r="B1394" s="1">
        <f>'ScienceDirect - Initial'!B1397</f>
        <v>2011</v>
      </c>
      <c r="C1394" s="1" t="str">
        <f>'ScienceDirect - Initial'!C1397</f>
        <v>Proulx, Stephen R.</v>
      </c>
      <c r="D1394" s="1" t="str">
        <f>'ScienceDirect - Initial'!D1397</f>
        <v>The rate of multi-step evolution in Moran and Wright–Fisher populations</v>
      </c>
      <c r="E1394" s="1" t="str">
        <f>'ScienceDirect - Initial'!E1397</f>
        <v>Theoretical Population Biology</v>
      </c>
      <c r="F1394" s="1">
        <f>'ScienceDirect - Initial'!F1397</f>
        <v>0</v>
      </c>
      <c r="H1394" s="1">
        <v>0</v>
      </c>
      <c r="I1394" s="1">
        <v>0</v>
      </c>
      <c r="J1394" t="b">
        <f t="shared" si="21"/>
        <v>1</v>
      </c>
      <c r="K1394" t="e">
        <f t="array" ref="K1394">INDEX($A$7:$F$3066,SMALL(IF(COUNTIF($L$5,$H$7:$H$3066)*COUNTIF($L$5,$I$7:$I$3066),MATCH(ROW($A$7:$A$3066),ROW($A$7:$A$3066)),""),ROWS($B$1:B1388)),COLUMNS($A$1:B1390))</f>
        <v>#NUM!</v>
      </c>
      <c r="L1394" t="e">
        <f t="array" ref="L1394">INDEX($A$7:$F$3066,SMALL(IF(COUNTIF($L$5,$H$7:$H$3066)*COUNTIF($L$5,$I$7:$I$3066),MATCH(ROW($A$7:$A$3066),ROW($A$7:$A$3066)),""),ROWS($B$1:C1388)),COLUMNS($A$1:C1390))</f>
        <v>#NUM!</v>
      </c>
      <c r="M1394" t="e">
        <f t="array" ref="M1394">INDEX($A$7:$F$3066,SMALL(IF(COUNTIF($L$5,$H$7:$H$3066)*COUNTIF($L$5,$I$7:$I$3066),MATCH(ROW($A$7:$A$3066),ROW($A$7:$A$3066)),""),ROWS($B$1:D1388)),COLUMNS($A$1:D1390))</f>
        <v>#NUM!</v>
      </c>
      <c r="N1394" t="e">
        <f t="array" ref="N1394">INDEX($A$7:$F$3066,SMALL(IF(COUNTIF($L$5,$H$7:$H$3066)*COUNTIF($L$5,$I$7:$I$3066),MATCH(ROW($A$7:$A$3066),ROW($A$7:$A$3066)),""),ROWS($B$1:E1388)),COLUMNS($A$1:E1390))</f>
        <v>#NUM!</v>
      </c>
      <c r="O1394" t="e">
        <f t="array" ref="O1394">INDEX($A$7:$F$3066,SMALL(IF(COUNTIF($L$5,$H$7:$H$3066)*COUNTIF($L$5,$I$7:$I$3066),MATCH(ROW($A$7:$A$3066),ROW($A$7:$A$3066)),""),ROWS($B$1:F1388)),COLUMNS($A$1:F1390))</f>
        <v>#NUM!</v>
      </c>
    </row>
    <row r="1395" spans="1:15">
      <c r="A1395" s="1">
        <f>'ScienceDirect - Initial'!A1398</f>
        <v>0</v>
      </c>
      <c r="B1395" s="1">
        <f>'ScienceDirect - Initial'!B1398</f>
        <v>1996</v>
      </c>
      <c r="C1395" s="1" t="str">
        <f>'ScienceDirect - Initial'!C1398</f>
        <v>Nelson, David V.; Kennington, Mary; Novy, Diane M.; Squitieri, Paula</v>
      </c>
      <c r="D1395" s="1" t="str">
        <f>'ScienceDirect - Initial'!D1398</f>
        <v>Psychological selection criteria for implantable spinal cord stimulators</v>
      </c>
      <c r="E1395" s="1" t="str">
        <f>'ScienceDirect - Initial'!E1398</f>
        <v>Pain Forum</v>
      </c>
      <c r="F1395" s="1">
        <f>'ScienceDirect - Initial'!F1398</f>
        <v>0</v>
      </c>
      <c r="H1395" s="1">
        <v>0</v>
      </c>
      <c r="I1395" s="1">
        <v>0</v>
      </c>
      <c r="J1395" t="b">
        <f t="shared" si="21"/>
        <v>1</v>
      </c>
      <c r="K1395" t="e">
        <f t="array" ref="K1395">INDEX($A$7:$F$3066,SMALL(IF(COUNTIF($L$5,$H$7:$H$3066)*COUNTIF($L$5,$I$7:$I$3066),MATCH(ROW($A$7:$A$3066),ROW($A$7:$A$3066)),""),ROWS($B$1:B1389)),COLUMNS($A$1:B1391))</f>
        <v>#NUM!</v>
      </c>
      <c r="L1395" t="e">
        <f t="array" ref="L1395">INDEX($A$7:$F$3066,SMALL(IF(COUNTIF($L$5,$H$7:$H$3066)*COUNTIF($L$5,$I$7:$I$3066),MATCH(ROW($A$7:$A$3066),ROW($A$7:$A$3066)),""),ROWS($B$1:C1389)),COLUMNS($A$1:C1391))</f>
        <v>#NUM!</v>
      </c>
      <c r="M1395" t="e">
        <f t="array" ref="M1395">INDEX($A$7:$F$3066,SMALL(IF(COUNTIF($L$5,$H$7:$H$3066)*COUNTIF($L$5,$I$7:$I$3066),MATCH(ROW($A$7:$A$3066),ROW($A$7:$A$3066)),""),ROWS($B$1:D1389)),COLUMNS($A$1:D1391))</f>
        <v>#NUM!</v>
      </c>
      <c r="N1395" t="e">
        <f t="array" ref="N1395">INDEX($A$7:$F$3066,SMALL(IF(COUNTIF($L$5,$H$7:$H$3066)*COUNTIF($L$5,$I$7:$I$3066),MATCH(ROW($A$7:$A$3066),ROW($A$7:$A$3066)),""),ROWS($B$1:E1389)),COLUMNS($A$1:E1391))</f>
        <v>#NUM!</v>
      </c>
      <c r="O1395" t="e">
        <f t="array" ref="O1395">INDEX($A$7:$F$3066,SMALL(IF(COUNTIF($L$5,$H$7:$H$3066)*COUNTIF($L$5,$I$7:$I$3066),MATCH(ROW($A$7:$A$3066),ROW($A$7:$A$3066)),""),ROWS($B$1:F1389)),COLUMNS($A$1:F1391))</f>
        <v>#NUM!</v>
      </c>
    </row>
    <row r="1396" spans="1:15">
      <c r="A1396" s="1">
        <f>'ScienceDirect - Initial'!A1399</f>
        <v>0</v>
      </c>
      <c r="B1396" s="1">
        <f>'ScienceDirect - Initial'!B1399</f>
        <v>2002</v>
      </c>
      <c r="C1396" s="1" t="str">
        <f>'ScienceDirect - Initial'!C1399</f>
        <v>Kabayo, John P</v>
      </c>
      <c r="D1396" s="1" t="str">
        <f>'ScienceDirect - Initial'!D1399</f>
        <v>Aiming to eliminate tsetse from Africa</v>
      </c>
      <c r="E1396" s="1" t="str">
        <f>'ScienceDirect - Initial'!E1399</f>
        <v>Trends in Parasitology</v>
      </c>
      <c r="F1396" s="1">
        <f>'ScienceDirect - Initial'!F1399</f>
        <v>0</v>
      </c>
      <c r="H1396" s="1">
        <v>0</v>
      </c>
      <c r="I1396" s="1">
        <v>0</v>
      </c>
      <c r="J1396" t="b">
        <f t="shared" si="21"/>
        <v>1</v>
      </c>
      <c r="K1396" t="e">
        <f t="array" ref="K1396">INDEX($A$7:$F$3066,SMALL(IF(COUNTIF($L$5,$H$7:$H$3066)*COUNTIF($L$5,$I$7:$I$3066),MATCH(ROW($A$7:$A$3066),ROW($A$7:$A$3066)),""),ROWS($B$1:B1390)),COLUMNS($A$1:B1392))</f>
        <v>#NUM!</v>
      </c>
      <c r="L1396" t="e">
        <f t="array" ref="L1396">INDEX($A$7:$F$3066,SMALL(IF(COUNTIF($L$5,$H$7:$H$3066)*COUNTIF($L$5,$I$7:$I$3066),MATCH(ROW($A$7:$A$3066),ROW($A$7:$A$3066)),""),ROWS($B$1:C1390)),COLUMNS($A$1:C1392))</f>
        <v>#NUM!</v>
      </c>
      <c r="M1396" t="e">
        <f t="array" ref="M1396">INDEX($A$7:$F$3066,SMALL(IF(COUNTIF($L$5,$H$7:$H$3066)*COUNTIF($L$5,$I$7:$I$3066),MATCH(ROW($A$7:$A$3066),ROW($A$7:$A$3066)),""),ROWS($B$1:D1390)),COLUMNS($A$1:D1392))</f>
        <v>#NUM!</v>
      </c>
      <c r="N1396" t="e">
        <f t="array" ref="N1396">INDEX($A$7:$F$3066,SMALL(IF(COUNTIF($L$5,$H$7:$H$3066)*COUNTIF($L$5,$I$7:$I$3066),MATCH(ROW($A$7:$A$3066),ROW($A$7:$A$3066)),""),ROWS($B$1:E1390)),COLUMNS($A$1:E1392))</f>
        <v>#NUM!</v>
      </c>
      <c r="O1396" t="e">
        <f t="array" ref="O1396">INDEX($A$7:$F$3066,SMALL(IF(COUNTIF($L$5,$H$7:$H$3066)*COUNTIF($L$5,$I$7:$I$3066),MATCH(ROW($A$7:$A$3066),ROW($A$7:$A$3066)),""),ROWS($B$1:F1390)),COLUMNS($A$1:F1392))</f>
        <v>#NUM!</v>
      </c>
    </row>
    <row r="1397" spans="1:15">
      <c r="A1397" s="1">
        <f>'ScienceDirect - Initial'!A1400</f>
        <v>0</v>
      </c>
      <c r="B1397" s="1">
        <f>'ScienceDirect - Initial'!B1400</f>
        <v>2007</v>
      </c>
      <c r="C1397" s="1" t="str">
        <f>'ScienceDirect - Initial'!C1400</f>
        <v>Johnstone, Megan-Jane</v>
      </c>
      <c r="D1397" s="1" t="str">
        <f>'ScienceDirect - Initial'!D1400</f>
        <v>Research ethics, reconciliation, and strengthening the research relationship in Indigenous health domains: An Australian perspective</v>
      </c>
      <c r="E1397" s="1" t="str">
        <f>'ScienceDirect - Initial'!E1400</f>
        <v>International Journal of Intercultural Relations</v>
      </c>
      <c r="F1397" s="1">
        <f>'ScienceDirect - Initial'!F1400</f>
        <v>0</v>
      </c>
      <c r="H1397" s="1">
        <v>0</v>
      </c>
      <c r="I1397" s="1">
        <v>0</v>
      </c>
      <c r="J1397" t="b">
        <f t="shared" si="21"/>
        <v>1</v>
      </c>
      <c r="K1397" t="e">
        <f t="array" ref="K1397">INDEX($A$7:$F$3066,SMALL(IF(COUNTIF($L$5,$H$7:$H$3066)*COUNTIF($L$5,$I$7:$I$3066),MATCH(ROW($A$7:$A$3066),ROW($A$7:$A$3066)),""),ROWS($B$1:B1391)),COLUMNS($A$1:B1393))</f>
        <v>#NUM!</v>
      </c>
      <c r="L1397" t="e">
        <f t="array" ref="L1397">INDEX($A$7:$F$3066,SMALL(IF(COUNTIF($L$5,$H$7:$H$3066)*COUNTIF($L$5,$I$7:$I$3066),MATCH(ROW($A$7:$A$3066),ROW($A$7:$A$3066)),""),ROWS($B$1:C1391)),COLUMNS($A$1:C1393))</f>
        <v>#NUM!</v>
      </c>
      <c r="M1397" t="e">
        <f t="array" ref="M1397">INDEX($A$7:$F$3066,SMALL(IF(COUNTIF($L$5,$H$7:$H$3066)*COUNTIF($L$5,$I$7:$I$3066),MATCH(ROW($A$7:$A$3066),ROW($A$7:$A$3066)),""),ROWS($B$1:D1391)),COLUMNS($A$1:D1393))</f>
        <v>#NUM!</v>
      </c>
      <c r="N1397" t="e">
        <f t="array" ref="N1397">INDEX($A$7:$F$3066,SMALL(IF(COUNTIF($L$5,$H$7:$H$3066)*COUNTIF($L$5,$I$7:$I$3066),MATCH(ROW($A$7:$A$3066),ROW($A$7:$A$3066)),""),ROWS($B$1:E1391)),COLUMNS($A$1:E1393))</f>
        <v>#NUM!</v>
      </c>
      <c r="O1397" t="e">
        <f t="array" ref="O1397">INDEX($A$7:$F$3066,SMALL(IF(COUNTIF($L$5,$H$7:$H$3066)*COUNTIF($L$5,$I$7:$I$3066),MATCH(ROW($A$7:$A$3066),ROW($A$7:$A$3066)),""),ROWS($B$1:F1391)),COLUMNS($A$1:F1393))</f>
        <v>#NUM!</v>
      </c>
    </row>
    <row r="1398" spans="1:15">
      <c r="A1398" s="1">
        <f>'ScienceDirect - Initial'!A1401</f>
        <v>0</v>
      </c>
      <c r="B1398" s="1">
        <f>'ScienceDirect - Initial'!B1401</f>
        <v>2016</v>
      </c>
      <c r="C1398" s="1" t="str">
        <f>'ScienceDirect - Initial'!C1401</f>
        <v>Sourdin, Tania; Cornes, Richard</v>
      </c>
      <c r="D1398" s="1" t="str">
        <f>'ScienceDirect - Initial'!D1401</f>
        <v>Implications for therapeutic judging (TJ) of a psychoanalytical approach to the judicial role — Reflections on Robert Burt's contribution</v>
      </c>
      <c r="E1398" s="1" t="str">
        <f>'ScienceDirect - Initial'!E1401</f>
        <v>Psychoanalysis and Law</v>
      </c>
      <c r="F1398" s="1">
        <f>'ScienceDirect - Initial'!F1401</f>
        <v>0</v>
      </c>
      <c r="H1398" s="1">
        <v>0</v>
      </c>
      <c r="I1398" s="1">
        <v>0</v>
      </c>
      <c r="J1398" t="b">
        <f t="shared" si="21"/>
        <v>1</v>
      </c>
      <c r="K1398" t="e">
        <f t="array" ref="K1398">INDEX($A$7:$F$3066,SMALL(IF(COUNTIF($L$5,$H$7:$H$3066)*COUNTIF($L$5,$I$7:$I$3066),MATCH(ROW($A$7:$A$3066),ROW($A$7:$A$3066)),""),ROWS($B$1:B1392)),COLUMNS($A$1:B1394))</f>
        <v>#NUM!</v>
      </c>
      <c r="L1398" t="e">
        <f t="array" ref="L1398">INDEX($A$7:$F$3066,SMALL(IF(COUNTIF($L$5,$H$7:$H$3066)*COUNTIF($L$5,$I$7:$I$3066),MATCH(ROW($A$7:$A$3066),ROW($A$7:$A$3066)),""),ROWS($B$1:C1392)),COLUMNS($A$1:C1394))</f>
        <v>#NUM!</v>
      </c>
      <c r="M1398" t="e">
        <f t="array" ref="M1398">INDEX($A$7:$F$3066,SMALL(IF(COUNTIF($L$5,$H$7:$H$3066)*COUNTIF($L$5,$I$7:$I$3066),MATCH(ROW($A$7:$A$3066),ROW($A$7:$A$3066)),""),ROWS($B$1:D1392)),COLUMNS($A$1:D1394))</f>
        <v>#NUM!</v>
      </c>
      <c r="N1398" t="e">
        <f t="array" ref="N1398">INDEX($A$7:$F$3066,SMALL(IF(COUNTIF($L$5,$H$7:$H$3066)*COUNTIF($L$5,$I$7:$I$3066),MATCH(ROW($A$7:$A$3066),ROW($A$7:$A$3066)),""),ROWS($B$1:E1392)),COLUMNS($A$1:E1394))</f>
        <v>#NUM!</v>
      </c>
      <c r="O1398" t="e">
        <f t="array" ref="O1398">INDEX($A$7:$F$3066,SMALL(IF(COUNTIF($L$5,$H$7:$H$3066)*COUNTIF($L$5,$I$7:$I$3066),MATCH(ROW($A$7:$A$3066),ROW($A$7:$A$3066)),""),ROWS($B$1:F1392)),COLUMNS($A$1:F1394))</f>
        <v>#NUM!</v>
      </c>
    </row>
    <row r="1399" spans="1:15">
      <c r="A1399" s="1">
        <f>'ScienceDirect - Initial'!A1402</f>
        <v>0</v>
      </c>
      <c r="B1399" s="1">
        <f>'ScienceDirect - Initial'!B1402</f>
        <v>2012</v>
      </c>
      <c r="C1399" s="1" t="str">
        <f>'ScienceDirect - Initial'!C1402</f>
        <v>Ho, Geoffrey C.; Shih, Margaret; Walters, Daniel J.</v>
      </c>
      <c r="D1399" s="1" t="str">
        <f>'ScienceDirect - Initial'!D1402</f>
        <v>Labels and leaders: The influence of framing on leadership emergence</v>
      </c>
      <c r="E1399" s="1" t="str">
        <f>'ScienceDirect - Initial'!E1402</f>
        <v>The Leadership Quarterly</v>
      </c>
      <c r="F1399" s="1">
        <f>'ScienceDirect - Initial'!F1402</f>
        <v>0</v>
      </c>
      <c r="H1399" s="1">
        <v>0</v>
      </c>
      <c r="I1399" s="1">
        <v>0</v>
      </c>
      <c r="J1399" t="b">
        <f t="shared" si="21"/>
        <v>1</v>
      </c>
      <c r="K1399" t="e">
        <f t="array" ref="K1399">INDEX($A$7:$F$3066,SMALL(IF(COUNTIF($L$5,$H$7:$H$3066)*COUNTIF($L$5,$I$7:$I$3066),MATCH(ROW($A$7:$A$3066),ROW($A$7:$A$3066)),""),ROWS($B$1:B1393)),COLUMNS($A$1:B1395))</f>
        <v>#NUM!</v>
      </c>
      <c r="L1399" t="e">
        <f t="array" ref="L1399">INDEX($A$7:$F$3066,SMALL(IF(COUNTIF($L$5,$H$7:$H$3066)*COUNTIF($L$5,$I$7:$I$3066),MATCH(ROW($A$7:$A$3066),ROW($A$7:$A$3066)),""),ROWS($B$1:C1393)),COLUMNS($A$1:C1395))</f>
        <v>#NUM!</v>
      </c>
      <c r="M1399" t="e">
        <f t="array" ref="M1399">INDEX($A$7:$F$3066,SMALL(IF(COUNTIF($L$5,$H$7:$H$3066)*COUNTIF($L$5,$I$7:$I$3066),MATCH(ROW($A$7:$A$3066),ROW($A$7:$A$3066)),""),ROWS($B$1:D1393)),COLUMNS($A$1:D1395))</f>
        <v>#NUM!</v>
      </c>
      <c r="N1399" t="e">
        <f t="array" ref="N1399">INDEX($A$7:$F$3066,SMALL(IF(COUNTIF($L$5,$H$7:$H$3066)*COUNTIF($L$5,$I$7:$I$3066),MATCH(ROW($A$7:$A$3066),ROW($A$7:$A$3066)),""),ROWS($B$1:E1393)),COLUMNS($A$1:E1395))</f>
        <v>#NUM!</v>
      </c>
      <c r="O1399" t="e">
        <f t="array" ref="O1399">INDEX($A$7:$F$3066,SMALL(IF(COUNTIF($L$5,$H$7:$H$3066)*COUNTIF($L$5,$I$7:$I$3066),MATCH(ROW($A$7:$A$3066),ROW($A$7:$A$3066)),""),ROWS($B$1:F1393)),COLUMNS($A$1:F1395))</f>
        <v>#NUM!</v>
      </c>
    </row>
    <row r="1400" spans="1:15">
      <c r="A1400" s="1">
        <f>'ScienceDirect - Initial'!A1403</f>
        <v>0</v>
      </c>
      <c r="B1400" s="1">
        <f>'ScienceDirect - Initial'!B1403</f>
        <v>2006</v>
      </c>
      <c r="C1400" s="1" t="str">
        <f>'ScienceDirect - Initial'!C1403</f>
        <v>O'Rourke, Maria Williams</v>
      </c>
      <c r="D1400" s="1" t="str">
        <f>'ScienceDirect - Initial'!D1403</f>
        <v>Beyond Rhetoric to Role Accountability: A practical and professional model of practice</v>
      </c>
      <c r="E1400" s="1" t="str">
        <f>'ScienceDirect - Initial'!E1403</f>
        <v>Nurse Leader</v>
      </c>
      <c r="F1400" s="1">
        <f>'ScienceDirect - Initial'!F1403</f>
        <v>0</v>
      </c>
      <c r="H1400" s="1">
        <v>0</v>
      </c>
      <c r="I1400" s="1">
        <v>0</v>
      </c>
      <c r="J1400" t="b">
        <f t="shared" si="21"/>
        <v>1</v>
      </c>
      <c r="K1400" t="e">
        <f t="array" ref="K1400">INDEX($A$7:$F$3066,SMALL(IF(COUNTIF($L$5,$H$7:$H$3066)*COUNTIF($L$5,$I$7:$I$3066),MATCH(ROW($A$7:$A$3066),ROW($A$7:$A$3066)),""),ROWS($B$1:B1394)),COLUMNS($A$1:B1396))</f>
        <v>#NUM!</v>
      </c>
      <c r="L1400" t="e">
        <f t="array" ref="L1400">INDEX($A$7:$F$3066,SMALL(IF(COUNTIF($L$5,$H$7:$H$3066)*COUNTIF($L$5,$I$7:$I$3066),MATCH(ROW($A$7:$A$3066),ROW($A$7:$A$3066)),""),ROWS($B$1:C1394)),COLUMNS($A$1:C1396))</f>
        <v>#NUM!</v>
      </c>
      <c r="M1400" t="e">
        <f t="array" ref="M1400">INDEX($A$7:$F$3066,SMALL(IF(COUNTIF($L$5,$H$7:$H$3066)*COUNTIF($L$5,$I$7:$I$3066),MATCH(ROW($A$7:$A$3066),ROW($A$7:$A$3066)),""),ROWS($B$1:D1394)),COLUMNS($A$1:D1396))</f>
        <v>#NUM!</v>
      </c>
      <c r="N1400" t="e">
        <f t="array" ref="N1400">INDEX($A$7:$F$3066,SMALL(IF(COUNTIF($L$5,$H$7:$H$3066)*COUNTIF($L$5,$I$7:$I$3066),MATCH(ROW($A$7:$A$3066),ROW($A$7:$A$3066)),""),ROWS($B$1:E1394)),COLUMNS($A$1:E1396))</f>
        <v>#NUM!</v>
      </c>
      <c r="O1400" t="e">
        <f t="array" ref="O1400">INDEX($A$7:$F$3066,SMALL(IF(COUNTIF($L$5,$H$7:$H$3066)*COUNTIF($L$5,$I$7:$I$3066),MATCH(ROW($A$7:$A$3066),ROW($A$7:$A$3066)),""),ROWS($B$1:F1394)),COLUMNS($A$1:F1396))</f>
        <v>#NUM!</v>
      </c>
    </row>
    <row r="1401" spans="1:15">
      <c r="A1401" s="1">
        <f>'ScienceDirect - Initial'!A1404</f>
        <v>0</v>
      </c>
      <c r="B1401" s="1">
        <f>'ScienceDirect - Initial'!B1404</f>
        <v>1982</v>
      </c>
      <c r="C1401" s="1" t="str">
        <f>'ScienceDirect - Initial'!C1404</f>
        <v>Stoddard, Lawrence T.</v>
      </c>
      <c r="D1401" s="1" t="str">
        <f>'ScienceDirect - Initial'!D1404</f>
        <v>An Investigation of Automated Methods for Teaching Severely Retarded Individuals11This article is dedicated to the memory of Charles B. Ferster, whose imagination, creative research, and careful analysis of behavior gave the conceptual guidance that led to the research reported here.</v>
      </c>
      <c r="E1401" s="1" t="str">
        <f>'ScienceDirect - Initial'!E1404</f>
        <v>International Review of Research in Mental Retardation</v>
      </c>
      <c r="F1401" s="1" t="str">
        <f>'ScienceDirect - Initial'!F1404</f>
        <v>0074-7750</v>
      </c>
      <c r="H1401" s="1">
        <v>0</v>
      </c>
      <c r="I1401" s="1">
        <v>0</v>
      </c>
      <c r="J1401" t="b">
        <f t="shared" si="21"/>
        <v>1</v>
      </c>
      <c r="K1401" t="e">
        <f t="array" ref="K1401">INDEX($A$7:$F$3066,SMALL(IF(COUNTIF($L$5,$H$7:$H$3066)*COUNTIF($L$5,$I$7:$I$3066),MATCH(ROW($A$7:$A$3066),ROW($A$7:$A$3066)),""),ROWS($B$1:B1395)),COLUMNS($A$1:B1397))</f>
        <v>#NUM!</v>
      </c>
      <c r="L1401" t="e">
        <f t="array" ref="L1401">INDEX($A$7:$F$3066,SMALL(IF(COUNTIF($L$5,$H$7:$H$3066)*COUNTIF($L$5,$I$7:$I$3066),MATCH(ROW($A$7:$A$3066),ROW($A$7:$A$3066)),""),ROWS($B$1:C1395)),COLUMNS($A$1:C1397))</f>
        <v>#NUM!</v>
      </c>
      <c r="M1401" t="e">
        <f t="array" ref="M1401">INDEX($A$7:$F$3066,SMALL(IF(COUNTIF($L$5,$H$7:$H$3066)*COUNTIF($L$5,$I$7:$I$3066),MATCH(ROW($A$7:$A$3066),ROW($A$7:$A$3066)),""),ROWS($B$1:D1395)),COLUMNS($A$1:D1397))</f>
        <v>#NUM!</v>
      </c>
      <c r="N1401" t="e">
        <f t="array" ref="N1401">INDEX($A$7:$F$3066,SMALL(IF(COUNTIF($L$5,$H$7:$H$3066)*COUNTIF($L$5,$I$7:$I$3066),MATCH(ROW($A$7:$A$3066),ROW($A$7:$A$3066)),""),ROWS($B$1:E1395)),COLUMNS($A$1:E1397))</f>
        <v>#NUM!</v>
      </c>
      <c r="O1401" t="e">
        <f t="array" ref="O1401">INDEX($A$7:$F$3066,SMALL(IF(COUNTIF($L$5,$H$7:$H$3066)*COUNTIF($L$5,$I$7:$I$3066),MATCH(ROW($A$7:$A$3066),ROW($A$7:$A$3066)),""),ROWS($B$1:F1395)),COLUMNS($A$1:F1397))</f>
        <v>#NUM!</v>
      </c>
    </row>
    <row r="1402" spans="1:15">
      <c r="A1402" s="1">
        <f>'ScienceDirect - Initial'!A1405</f>
        <v>0</v>
      </c>
      <c r="B1402" s="1">
        <f>'ScienceDirect - Initial'!B1405</f>
        <v>2011</v>
      </c>
      <c r="C1402" s="1" t="str">
        <f>'ScienceDirect - Initial'!C1405</f>
        <v>Pépin, Jacques; Donelson, John E.</v>
      </c>
      <c r="D1402" s="1" t="str">
        <f>'ScienceDirect - Initial'!D1405</f>
        <v>CHAPTER 98 - African Trypanosomiasis (Sleeping Sickness)</v>
      </c>
      <c r="E1402" s="1" t="str">
        <f>'ScienceDirect - Initial'!E1405</f>
        <v>Tropical Infectious Diseases: Principles, Pathogens and Practice (Third Edition)</v>
      </c>
      <c r="F1402" s="1" t="str">
        <f>'ScienceDirect - Initial'!F1405</f>
        <v>978-0-7020-3935-5</v>
      </c>
      <c r="H1402" s="1">
        <v>0</v>
      </c>
      <c r="I1402" s="1">
        <v>0</v>
      </c>
      <c r="J1402" t="b">
        <f t="shared" si="21"/>
        <v>1</v>
      </c>
      <c r="K1402" t="e">
        <f t="array" ref="K1402">INDEX($A$7:$F$3066,SMALL(IF(COUNTIF($L$5,$H$7:$H$3066)*COUNTIF($L$5,$I$7:$I$3066),MATCH(ROW($A$7:$A$3066),ROW($A$7:$A$3066)),""),ROWS($B$1:B1396)),COLUMNS($A$1:B1398))</f>
        <v>#NUM!</v>
      </c>
      <c r="L1402" t="e">
        <f t="array" ref="L1402">INDEX($A$7:$F$3066,SMALL(IF(COUNTIF($L$5,$H$7:$H$3066)*COUNTIF($L$5,$I$7:$I$3066),MATCH(ROW($A$7:$A$3066),ROW($A$7:$A$3066)),""),ROWS($B$1:C1396)),COLUMNS($A$1:C1398))</f>
        <v>#NUM!</v>
      </c>
      <c r="M1402" t="e">
        <f t="array" ref="M1402">INDEX($A$7:$F$3066,SMALL(IF(COUNTIF($L$5,$H$7:$H$3066)*COUNTIF($L$5,$I$7:$I$3066),MATCH(ROW($A$7:$A$3066),ROW($A$7:$A$3066)),""),ROWS($B$1:D1396)),COLUMNS($A$1:D1398))</f>
        <v>#NUM!</v>
      </c>
      <c r="N1402" t="e">
        <f t="array" ref="N1402">INDEX($A$7:$F$3066,SMALL(IF(COUNTIF($L$5,$H$7:$H$3066)*COUNTIF($L$5,$I$7:$I$3066),MATCH(ROW($A$7:$A$3066),ROW($A$7:$A$3066)),""),ROWS($B$1:E1396)),COLUMNS($A$1:E1398))</f>
        <v>#NUM!</v>
      </c>
      <c r="O1402" t="e">
        <f t="array" ref="O1402">INDEX($A$7:$F$3066,SMALL(IF(COUNTIF($L$5,$H$7:$H$3066)*COUNTIF($L$5,$I$7:$I$3066),MATCH(ROW($A$7:$A$3066),ROW($A$7:$A$3066)),""),ROWS($B$1:F1396)),COLUMNS($A$1:F1398))</f>
        <v>#NUM!</v>
      </c>
    </row>
    <row r="1403" spans="1:15">
      <c r="A1403" s="1">
        <f>'ScienceDirect - Initial'!A1406</f>
        <v>0</v>
      </c>
      <c r="B1403" s="1">
        <f>'ScienceDirect - Initial'!B1406</f>
        <v>2015</v>
      </c>
      <c r="C1403" s="1" t="str">
        <f>'ScienceDirect - Initial'!C1406</f>
        <v>Rillig, Matthias C.; Antonovics, Janis; Caruso, Tancredi; Lehmann, Anika; Powell, Jeff R.; Veresoglou, Stavros D.; Verbruggen, Erik</v>
      </c>
      <c r="D1403" s="1" t="str">
        <f>'ScienceDirect - Initial'!D1406</f>
        <v>Interchange of entire communities: microbial community coalescence</v>
      </c>
      <c r="E1403" s="1" t="str">
        <f>'ScienceDirect - Initial'!E1406</f>
        <v>Trends in Ecology &amp; Evolution</v>
      </c>
      <c r="F1403" s="1">
        <f>'ScienceDirect - Initial'!F1406</f>
        <v>0</v>
      </c>
      <c r="H1403" s="1">
        <v>0</v>
      </c>
      <c r="I1403" s="1">
        <v>0</v>
      </c>
      <c r="J1403" t="b">
        <f t="shared" si="21"/>
        <v>1</v>
      </c>
      <c r="K1403" t="e">
        <f t="array" ref="K1403">INDEX($A$7:$F$3066,SMALL(IF(COUNTIF($L$5,$H$7:$H$3066)*COUNTIF($L$5,$I$7:$I$3066),MATCH(ROW($A$7:$A$3066),ROW($A$7:$A$3066)),""),ROWS($B$1:B1397)),COLUMNS($A$1:B1399))</f>
        <v>#NUM!</v>
      </c>
      <c r="L1403" t="e">
        <f t="array" ref="L1403">INDEX($A$7:$F$3066,SMALL(IF(COUNTIF($L$5,$H$7:$H$3066)*COUNTIF($L$5,$I$7:$I$3066),MATCH(ROW($A$7:$A$3066),ROW($A$7:$A$3066)),""),ROWS($B$1:C1397)),COLUMNS($A$1:C1399))</f>
        <v>#NUM!</v>
      </c>
      <c r="M1403" t="e">
        <f t="array" ref="M1403">INDEX($A$7:$F$3066,SMALL(IF(COUNTIF($L$5,$H$7:$H$3066)*COUNTIF($L$5,$I$7:$I$3066),MATCH(ROW($A$7:$A$3066),ROW($A$7:$A$3066)),""),ROWS($B$1:D1397)),COLUMNS($A$1:D1399))</f>
        <v>#NUM!</v>
      </c>
      <c r="N1403" t="e">
        <f t="array" ref="N1403">INDEX($A$7:$F$3066,SMALL(IF(COUNTIF($L$5,$H$7:$H$3066)*COUNTIF($L$5,$I$7:$I$3066),MATCH(ROW($A$7:$A$3066),ROW($A$7:$A$3066)),""),ROWS($B$1:E1397)),COLUMNS($A$1:E1399))</f>
        <v>#NUM!</v>
      </c>
      <c r="O1403" t="e">
        <f t="array" ref="O1403">INDEX($A$7:$F$3066,SMALL(IF(COUNTIF($L$5,$H$7:$H$3066)*COUNTIF($L$5,$I$7:$I$3066),MATCH(ROW($A$7:$A$3066),ROW($A$7:$A$3066)),""),ROWS($B$1:F1397)),COLUMNS($A$1:F1399))</f>
        <v>#NUM!</v>
      </c>
    </row>
    <row r="1404" spans="1:15">
      <c r="A1404" s="1">
        <f>'ScienceDirect - Initial'!A1407</f>
        <v>0</v>
      </c>
      <c r="B1404" s="1">
        <f>'ScienceDirect - Initial'!B1407</f>
        <v>2015</v>
      </c>
      <c r="C1404" s="1" t="str">
        <f>'ScienceDirect - Initial'!C1407</f>
        <v>Durrant, Russil; Ward, Tony</v>
      </c>
      <c r="D1404" s="1" t="str">
        <f>'ScienceDirect - Initial'!D1407</f>
        <v>Chapter 5 - The Evolution of Altruism, Cooperation, and Punishment</v>
      </c>
      <c r="E1404" s="1" t="str">
        <f>'ScienceDirect - Initial'!E1407</f>
        <v>Evolutionary Criminology</v>
      </c>
      <c r="F1404" s="1" t="str">
        <f>'ScienceDirect - Initial'!F1407</f>
        <v>978-0-12-397937-7</v>
      </c>
      <c r="H1404" s="1">
        <v>0</v>
      </c>
      <c r="I1404" s="1">
        <v>0</v>
      </c>
      <c r="J1404" t="b">
        <f t="shared" si="21"/>
        <v>1</v>
      </c>
      <c r="K1404" t="e">
        <f t="array" ref="K1404">INDEX($A$7:$F$3066,SMALL(IF(COUNTIF($L$5,$H$7:$H$3066)*COUNTIF($L$5,$I$7:$I$3066),MATCH(ROW($A$7:$A$3066),ROW($A$7:$A$3066)),""),ROWS($B$1:B1398)),COLUMNS($A$1:B1400))</f>
        <v>#NUM!</v>
      </c>
      <c r="L1404" t="e">
        <f t="array" ref="L1404">INDEX($A$7:$F$3066,SMALL(IF(COUNTIF($L$5,$H$7:$H$3066)*COUNTIF($L$5,$I$7:$I$3066),MATCH(ROW($A$7:$A$3066),ROW($A$7:$A$3066)),""),ROWS($B$1:C1398)),COLUMNS($A$1:C1400))</f>
        <v>#NUM!</v>
      </c>
      <c r="M1404" t="e">
        <f t="array" ref="M1404">INDEX($A$7:$F$3066,SMALL(IF(COUNTIF($L$5,$H$7:$H$3066)*COUNTIF($L$5,$I$7:$I$3066),MATCH(ROW($A$7:$A$3066),ROW($A$7:$A$3066)),""),ROWS($B$1:D1398)),COLUMNS($A$1:D1400))</f>
        <v>#NUM!</v>
      </c>
      <c r="N1404" t="e">
        <f t="array" ref="N1404">INDEX($A$7:$F$3066,SMALL(IF(COUNTIF($L$5,$H$7:$H$3066)*COUNTIF($L$5,$I$7:$I$3066),MATCH(ROW($A$7:$A$3066),ROW($A$7:$A$3066)),""),ROWS($B$1:E1398)),COLUMNS($A$1:E1400))</f>
        <v>#NUM!</v>
      </c>
      <c r="O1404" t="e">
        <f t="array" ref="O1404">INDEX($A$7:$F$3066,SMALL(IF(COUNTIF($L$5,$H$7:$H$3066)*COUNTIF($L$5,$I$7:$I$3066),MATCH(ROW($A$7:$A$3066),ROW($A$7:$A$3066)),""),ROWS($B$1:F1398)),COLUMNS($A$1:F1400))</f>
        <v>#NUM!</v>
      </c>
    </row>
    <row r="1405" spans="1:15">
      <c r="A1405" s="1">
        <f>'ScienceDirect - Initial'!A1408</f>
        <v>0</v>
      </c>
      <c r="B1405" s="1">
        <f>'ScienceDirect - Initial'!B1408</f>
        <v>2011</v>
      </c>
      <c r="C1405" s="1" t="str">
        <f>'ScienceDirect - Initial'!C1408</f>
        <v>Tamjid, E.; Bagheri, R.; Vossoughi, M.; Simchi, A.</v>
      </c>
      <c r="D1405" s="1" t="str">
        <f>'ScienceDirect - Initial'!D1408</f>
        <v>Effect of particle size on the in vitro bioactivity, hydrophilicity and mechanical properties of bioactive glass-reinforced polycaprolactone composites</v>
      </c>
      <c r="E1405" s="1" t="str">
        <f>'ScienceDirect - Initial'!E1408</f>
        <v>Materials Science and Engineering: C</v>
      </c>
      <c r="F1405" s="1">
        <f>'ScienceDirect - Initial'!F1408</f>
        <v>0</v>
      </c>
      <c r="H1405" s="1">
        <v>0</v>
      </c>
      <c r="I1405" s="1">
        <v>0</v>
      </c>
      <c r="J1405" t="b">
        <f t="shared" si="21"/>
        <v>1</v>
      </c>
      <c r="K1405" t="e">
        <f t="array" ref="K1405">INDEX($A$7:$F$3066,SMALL(IF(COUNTIF($L$5,$H$7:$H$3066)*COUNTIF($L$5,$I$7:$I$3066),MATCH(ROW($A$7:$A$3066),ROW($A$7:$A$3066)),""),ROWS($B$1:B1399)),COLUMNS($A$1:B1401))</f>
        <v>#NUM!</v>
      </c>
      <c r="L1405" t="e">
        <f t="array" ref="L1405">INDEX($A$7:$F$3066,SMALL(IF(COUNTIF($L$5,$H$7:$H$3066)*COUNTIF($L$5,$I$7:$I$3066),MATCH(ROW($A$7:$A$3066),ROW($A$7:$A$3066)),""),ROWS($B$1:C1399)),COLUMNS($A$1:C1401))</f>
        <v>#NUM!</v>
      </c>
      <c r="M1405" t="e">
        <f t="array" ref="M1405">INDEX($A$7:$F$3066,SMALL(IF(COUNTIF($L$5,$H$7:$H$3066)*COUNTIF($L$5,$I$7:$I$3066),MATCH(ROW($A$7:$A$3066),ROW($A$7:$A$3066)),""),ROWS($B$1:D1399)),COLUMNS($A$1:D1401))</f>
        <v>#NUM!</v>
      </c>
      <c r="N1405" t="e">
        <f t="array" ref="N1405">INDEX($A$7:$F$3066,SMALL(IF(COUNTIF($L$5,$H$7:$H$3066)*COUNTIF($L$5,$I$7:$I$3066),MATCH(ROW($A$7:$A$3066),ROW($A$7:$A$3066)),""),ROWS($B$1:E1399)),COLUMNS($A$1:E1401))</f>
        <v>#NUM!</v>
      </c>
      <c r="O1405" t="e">
        <f t="array" ref="O1405">INDEX($A$7:$F$3066,SMALL(IF(COUNTIF($L$5,$H$7:$H$3066)*COUNTIF($L$5,$I$7:$I$3066),MATCH(ROW($A$7:$A$3066),ROW($A$7:$A$3066)),""),ROWS($B$1:F1399)),COLUMNS($A$1:F1401))</f>
        <v>#NUM!</v>
      </c>
    </row>
    <row r="1406" spans="1:15">
      <c r="A1406" s="1">
        <f>'ScienceDirect - Initial'!A1409</f>
        <v>0</v>
      </c>
      <c r="B1406" s="1">
        <f>'ScienceDirect - Initial'!B1409</f>
        <v>2004</v>
      </c>
      <c r="C1406" s="1" t="str">
        <f>'ScienceDirect - Initial'!C1409</f>
        <v>Gimpel, James G.; Cho, Wendy K.Tam</v>
      </c>
      <c r="D1406" s="1" t="str">
        <f>'ScienceDirect - Initial'!D1409</f>
        <v>The persistence of white ethnicity in New England politics</v>
      </c>
      <c r="E1406" s="1" t="str">
        <f>'ScienceDirect - Initial'!E1409</f>
        <v>Political Geography</v>
      </c>
      <c r="F1406" s="1">
        <f>'ScienceDirect - Initial'!F1409</f>
        <v>0</v>
      </c>
      <c r="H1406" s="1">
        <v>0</v>
      </c>
      <c r="I1406" s="1">
        <v>0</v>
      </c>
      <c r="J1406" t="b">
        <f t="shared" si="21"/>
        <v>1</v>
      </c>
      <c r="K1406" t="e">
        <f t="array" ref="K1406">INDEX($A$7:$F$3066,SMALL(IF(COUNTIF($L$5,$H$7:$H$3066)*COUNTIF($L$5,$I$7:$I$3066),MATCH(ROW($A$7:$A$3066),ROW($A$7:$A$3066)),""),ROWS($B$1:B1400)),COLUMNS($A$1:B1402))</f>
        <v>#NUM!</v>
      </c>
      <c r="L1406" t="e">
        <f t="array" ref="L1406">INDEX($A$7:$F$3066,SMALL(IF(COUNTIF($L$5,$H$7:$H$3066)*COUNTIF($L$5,$I$7:$I$3066),MATCH(ROW($A$7:$A$3066),ROW($A$7:$A$3066)),""),ROWS($B$1:C1400)),COLUMNS($A$1:C1402))</f>
        <v>#NUM!</v>
      </c>
      <c r="M1406" t="e">
        <f t="array" ref="M1406">INDEX($A$7:$F$3066,SMALL(IF(COUNTIF($L$5,$H$7:$H$3066)*COUNTIF($L$5,$I$7:$I$3066),MATCH(ROW($A$7:$A$3066),ROW($A$7:$A$3066)),""),ROWS($B$1:D1400)),COLUMNS($A$1:D1402))</f>
        <v>#NUM!</v>
      </c>
      <c r="N1406" t="e">
        <f t="array" ref="N1406">INDEX($A$7:$F$3066,SMALL(IF(COUNTIF($L$5,$H$7:$H$3066)*COUNTIF($L$5,$I$7:$I$3066),MATCH(ROW($A$7:$A$3066),ROW($A$7:$A$3066)),""),ROWS($B$1:E1400)),COLUMNS($A$1:E1402))</f>
        <v>#NUM!</v>
      </c>
      <c r="O1406" t="e">
        <f t="array" ref="O1406">INDEX($A$7:$F$3066,SMALL(IF(COUNTIF($L$5,$H$7:$H$3066)*COUNTIF($L$5,$I$7:$I$3066),MATCH(ROW($A$7:$A$3066),ROW($A$7:$A$3066)),""),ROWS($B$1:F1400)),COLUMNS($A$1:F1402))</f>
        <v>#NUM!</v>
      </c>
    </row>
    <row r="1407" spans="1:15">
      <c r="A1407" s="1">
        <f>'ScienceDirect - Initial'!A1410</f>
        <v>0</v>
      </c>
      <c r="B1407" s="1">
        <f>'ScienceDirect - Initial'!B1410</f>
        <v>2011</v>
      </c>
      <c r="C1407" s="1" t="str">
        <f>'ScienceDirect - Initial'!C1410</f>
        <v>Beaton, Derek; Valova, Iren; MacLean, Daniel</v>
      </c>
      <c r="D1407" s="1" t="str">
        <f>'ScienceDirect - Initial'!D1410</f>
        <v>TurSOM: A paradigm bridging Turing's unorganized machines and self-organizing maps demonstrating dual self-organization</v>
      </c>
      <c r="E1407" s="1" t="str">
        <f>'ScienceDirect - Initial'!E1410</f>
        <v>Neurocomputing</v>
      </c>
      <c r="F1407" s="1">
        <f>'ScienceDirect - Initial'!F1410</f>
        <v>0</v>
      </c>
      <c r="H1407" s="1">
        <v>0</v>
      </c>
      <c r="I1407" s="1">
        <v>0</v>
      </c>
      <c r="J1407" t="b">
        <f t="shared" si="21"/>
        <v>1</v>
      </c>
      <c r="K1407" t="e">
        <f t="array" ref="K1407">INDEX($A$7:$F$3066,SMALL(IF(COUNTIF($L$5,$H$7:$H$3066)*COUNTIF($L$5,$I$7:$I$3066),MATCH(ROW($A$7:$A$3066),ROW($A$7:$A$3066)),""),ROWS($B$1:B1401)),COLUMNS($A$1:B1403))</f>
        <v>#NUM!</v>
      </c>
      <c r="L1407" t="e">
        <f t="array" ref="L1407">INDEX($A$7:$F$3066,SMALL(IF(COUNTIF($L$5,$H$7:$H$3066)*COUNTIF($L$5,$I$7:$I$3066),MATCH(ROW($A$7:$A$3066),ROW($A$7:$A$3066)),""),ROWS($B$1:C1401)),COLUMNS($A$1:C1403))</f>
        <v>#NUM!</v>
      </c>
      <c r="M1407" t="e">
        <f t="array" ref="M1407">INDEX($A$7:$F$3066,SMALL(IF(COUNTIF($L$5,$H$7:$H$3066)*COUNTIF($L$5,$I$7:$I$3066),MATCH(ROW($A$7:$A$3066),ROW($A$7:$A$3066)),""),ROWS($B$1:D1401)),COLUMNS($A$1:D1403))</f>
        <v>#NUM!</v>
      </c>
      <c r="N1407" t="e">
        <f t="array" ref="N1407">INDEX($A$7:$F$3066,SMALL(IF(COUNTIF($L$5,$H$7:$H$3066)*COUNTIF($L$5,$I$7:$I$3066),MATCH(ROW($A$7:$A$3066),ROW($A$7:$A$3066)),""),ROWS($B$1:E1401)),COLUMNS($A$1:E1403))</f>
        <v>#NUM!</v>
      </c>
      <c r="O1407" t="e">
        <f t="array" ref="O1407">INDEX($A$7:$F$3066,SMALL(IF(COUNTIF($L$5,$H$7:$H$3066)*COUNTIF($L$5,$I$7:$I$3066),MATCH(ROW($A$7:$A$3066),ROW($A$7:$A$3066)),""),ROWS($B$1:F1401)),COLUMNS($A$1:F1403))</f>
        <v>#NUM!</v>
      </c>
    </row>
    <row r="1408" spans="1:15">
      <c r="A1408" s="1">
        <f>'ScienceDirect - Initial'!A1411</f>
        <v>0</v>
      </c>
      <c r="B1408" s="1">
        <f>'ScienceDirect - Initial'!B1411</f>
        <v>2007</v>
      </c>
      <c r="C1408" s="1" t="str">
        <f>'ScienceDirect - Initial'!C1411</f>
        <v>Moon, Myung-Sang</v>
      </c>
      <c r="D1408" s="1" t="str">
        <f>'ScienceDirect - Initial'!D1411</f>
        <v>Tuberculosis of spine—Contemporary thoughts on current issues and perspective views</v>
      </c>
      <c r="E1408" s="1" t="str">
        <f>'ScienceDirect - Initial'!E1411</f>
        <v>Current Orthopaedics</v>
      </c>
      <c r="F1408" s="1">
        <f>'ScienceDirect - Initial'!F1411</f>
        <v>0</v>
      </c>
      <c r="H1408" s="1">
        <v>0</v>
      </c>
      <c r="I1408" s="1">
        <v>0</v>
      </c>
      <c r="J1408" t="b">
        <f t="shared" si="21"/>
        <v>1</v>
      </c>
      <c r="K1408" t="e">
        <f t="array" ref="K1408">INDEX($A$7:$F$3066,SMALL(IF(COUNTIF($L$5,$H$7:$H$3066)*COUNTIF($L$5,$I$7:$I$3066),MATCH(ROW($A$7:$A$3066),ROW($A$7:$A$3066)),""),ROWS($B$1:B1402)),COLUMNS($A$1:B1404))</f>
        <v>#NUM!</v>
      </c>
      <c r="L1408" t="e">
        <f t="array" ref="L1408">INDEX($A$7:$F$3066,SMALL(IF(COUNTIF($L$5,$H$7:$H$3066)*COUNTIF($L$5,$I$7:$I$3066),MATCH(ROW($A$7:$A$3066),ROW($A$7:$A$3066)),""),ROWS($B$1:C1402)),COLUMNS($A$1:C1404))</f>
        <v>#NUM!</v>
      </c>
      <c r="M1408" t="e">
        <f t="array" ref="M1408">INDEX($A$7:$F$3066,SMALL(IF(COUNTIF($L$5,$H$7:$H$3066)*COUNTIF($L$5,$I$7:$I$3066),MATCH(ROW($A$7:$A$3066),ROW($A$7:$A$3066)),""),ROWS($B$1:D1402)),COLUMNS($A$1:D1404))</f>
        <v>#NUM!</v>
      </c>
      <c r="N1408" t="e">
        <f t="array" ref="N1408">INDEX($A$7:$F$3066,SMALL(IF(COUNTIF($L$5,$H$7:$H$3066)*COUNTIF($L$5,$I$7:$I$3066),MATCH(ROW($A$7:$A$3066),ROW($A$7:$A$3066)),""),ROWS($B$1:E1402)),COLUMNS($A$1:E1404))</f>
        <v>#NUM!</v>
      </c>
      <c r="O1408" t="e">
        <f t="array" ref="O1408">INDEX($A$7:$F$3066,SMALL(IF(COUNTIF($L$5,$H$7:$H$3066)*COUNTIF($L$5,$I$7:$I$3066),MATCH(ROW($A$7:$A$3066),ROW($A$7:$A$3066)),""),ROWS($B$1:F1402)),COLUMNS($A$1:F1404))</f>
        <v>#NUM!</v>
      </c>
    </row>
    <row r="1409" spans="1:15">
      <c r="A1409" s="1">
        <f>'ScienceDirect - Initial'!A1412</f>
        <v>0</v>
      </c>
      <c r="B1409" s="1">
        <f>'ScienceDirect - Initial'!B1412</f>
        <v>2015</v>
      </c>
      <c r="C1409" s="1" t="str">
        <f>'ScienceDirect - Initial'!C1412</f>
        <v>Yang, Guo-Jing; Utzinger, Jürg; Zhou, Xiao-Nong</v>
      </c>
      <c r="D1409" s="1" t="str">
        <f>'ScienceDirect - Initial'!D1412</f>
        <v>Interplay between environment, agriculture and infectious diseases of poverty: Case studies in China</v>
      </c>
      <c r="E1409" s="1" t="str">
        <f>'ScienceDirect - Initial'!E1412</f>
        <v>Progress in research and control of helminth infections in Asia</v>
      </c>
      <c r="F1409" s="1">
        <f>'ScienceDirect - Initial'!F1412</f>
        <v>0</v>
      </c>
      <c r="H1409" s="1">
        <v>0</v>
      </c>
      <c r="I1409" s="1">
        <v>0</v>
      </c>
      <c r="J1409" t="b">
        <f t="shared" si="21"/>
        <v>1</v>
      </c>
      <c r="K1409" t="e">
        <f t="array" ref="K1409">INDEX($A$7:$F$3066,SMALL(IF(COUNTIF($L$5,$H$7:$H$3066)*COUNTIF($L$5,$I$7:$I$3066),MATCH(ROW($A$7:$A$3066),ROW($A$7:$A$3066)),""),ROWS($B$1:B1403)),COLUMNS($A$1:B1405))</f>
        <v>#NUM!</v>
      </c>
      <c r="L1409" t="e">
        <f t="array" ref="L1409">INDEX($A$7:$F$3066,SMALL(IF(COUNTIF($L$5,$H$7:$H$3066)*COUNTIF($L$5,$I$7:$I$3066),MATCH(ROW($A$7:$A$3066),ROW($A$7:$A$3066)),""),ROWS($B$1:C1403)),COLUMNS($A$1:C1405))</f>
        <v>#NUM!</v>
      </c>
      <c r="M1409" t="e">
        <f t="array" ref="M1409">INDEX($A$7:$F$3066,SMALL(IF(COUNTIF($L$5,$H$7:$H$3066)*COUNTIF($L$5,$I$7:$I$3066),MATCH(ROW($A$7:$A$3066),ROW($A$7:$A$3066)),""),ROWS($B$1:D1403)),COLUMNS($A$1:D1405))</f>
        <v>#NUM!</v>
      </c>
      <c r="N1409" t="e">
        <f t="array" ref="N1409">INDEX($A$7:$F$3066,SMALL(IF(COUNTIF($L$5,$H$7:$H$3066)*COUNTIF($L$5,$I$7:$I$3066),MATCH(ROW($A$7:$A$3066),ROW($A$7:$A$3066)),""),ROWS($B$1:E1403)),COLUMNS($A$1:E1405))</f>
        <v>#NUM!</v>
      </c>
      <c r="O1409" t="e">
        <f t="array" ref="O1409">INDEX($A$7:$F$3066,SMALL(IF(COUNTIF($L$5,$H$7:$H$3066)*COUNTIF($L$5,$I$7:$I$3066),MATCH(ROW($A$7:$A$3066),ROW($A$7:$A$3066)),""),ROWS($B$1:F1403)),COLUMNS($A$1:F1405))</f>
        <v>#NUM!</v>
      </c>
    </row>
    <row r="1410" spans="1:15">
      <c r="A1410" s="1">
        <f>'ScienceDirect - Initial'!A1413</f>
        <v>0</v>
      </c>
      <c r="B1410" s="1">
        <f>'ScienceDirect - Initial'!B1413</f>
        <v>2005</v>
      </c>
      <c r="C1410" s="1" t="str">
        <f>'ScienceDirect - Initial'!C1413</f>
        <v>Johnson, Thom</v>
      </c>
      <c r="D1410" s="1" t="str">
        <f>'ScienceDirect - Initial'!D1413</f>
        <v>Expanding possibilities without compromise</v>
      </c>
      <c r="E1410" s="1" t="str">
        <f>'ScienceDirect - Initial'!E1413</f>
        <v>Reinforced Plastics</v>
      </c>
      <c r="F1410" s="1">
        <f>'ScienceDirect - Initial'!F1413</f>
        <v>0</v>
      </c>
      <c r="H1410" s="1">
        <v>0</v>
      </c>
      <c r="I1410" s="1">
        <v>0</v>
      </c>
      <c r="J1410" t="b">
        <f t="shared" si="21"/>
        <v>1</v>
      </c>
      <c r="K1410" t="e">
        <f t="array" ref="K1410">INDEX($A$7:$F$3066,SMALL(IF(COUNTIF($L$5,$H$7:$H$3066)*COUNTIF($L$5,$I$7:$I$3066),MATCH(ROW($A$7:$A$3066),ROW($A$7:$A$3066)),""),ROWS($B$1:B1404)),COLUMNS($A$1:B1406))</f>
        <v>#NUM!</v>
      </c>
      <c r="L1410" t="e">
        <f t="array" ref="L1410">INDEX($A$7:$F$3066,SMALL(IF(COUNTIF($L$5,$H$7:$H$3066)*COUNTIF($L$5,$I$7:$I$3066),MATCH(ROW($A$7:$A$3066),ROW($A$7:$A$3066)),""),ROWS($B$1:C1404)),COLUMNS($A$1:C1406))</f>
        <v>#NUM!</v>
      </c>
      <c r="M1410" t="e">
        <f t="array" ref="M1410">INDEX($A$7:$F$3066,SMALL(IF(COUNTIF($L$5,$H$7:$H$3066)*COUNTIF($L$5,$I$7:$I$3066),MATCH(ROW($A$7:$A$3066),ROW($A$7:$A$3066)),""),ROWS($B$1:D1404)),COLUMNS($A$1:D1406))</f>
        <v>#NUM!</v>
      </c>
      <c r="N1410" t="e">
        <f t="array" ref="N1410">INDEX($A$7:$F$3066,SMALL(IF(COUNTIF($L$5,$H$7:$H$3066)*COUNTIF($L$5,$I$7:$I$3066),MATCH(ROW($A$7:$A$3066),ROW($A$7:$A$3066)),""),ROWS($B$1:E1404)),COLUMNS($A$1:E1406))</f>
        <v>#NUM!</v>
      </c>
      <c r="O1410" t="e">
        <f t="array" ref="O1410">INDEX($A$7:$F$3066,SMALL(IF(COUNTIF($L$5,$H$7:$H$3066)*COUNTIF($L$5,$I$7:$I$3066),MATCH(ROW($A$7:$A$3066),ROW($A$7:$A$3066)),""),ROWS($B$1:F1404)),COLUMNS($A$1:F1406))</f>
        <v>#NUM!</v>
      </c>
    </row>
    <row r="1411" spans="1:15">
      <c r="A1411" s="1">
        <f>'ScienceDirect - Initial'!A1414</f>
        <v>0</v>
      </c>
      <c r="B1411" s="1">
        <f>'ScienceDirect - Initial'!B1414</f>
        <v>2008</v>
      </c>
      <c r="C1411" s="1" t="str">
        <f>'ScienceDirect - Initial'!C1414</f>
        <v>Thorogood, Gordon J.; Saines, Paul J.; Kennedy, Brendan J.; Withers, Ray L.; Elcombe, Margaret M.</v>
      </c>
      <c r="D1411" s="1" t="str">
        <f>'ScienceDirect - Initial'!D1414</f>
        <v>Diffuse scattering in the cesium pyrochlore CsTi0.5W1.5O6</v>
      </c>
      <c r="E1411" s="1" t="str">
        <f>'ScienceDirect - Initial'!E1414</f>
        <v>Materials Research Bulletin</v>
      </c>
      <c r="F1411" s="1">
        <f>'ScienceDirect - Initial'!F1414</f>
        <v>0</v>
      </c>
      <c r="H1411" s="1">
        <v>0</v>
      </c>
      <c r="I1411" s="1">
        <v>0</v>
      </c>
      <c r="J1411" t="b">
        <f t="shared" si="21"/>
        <v>1</v>
      </c>
      <c r="K1411" t="e">
        <f t="array" ref="K1411">INDEX($A$7:$F$3066,SMALL(IF(COUNTIF($L$5,$H$7:$H$3066)*COUNTIF($L$5,$I$7:$I$3066),MATCH(ROW($A$7:$A$3066),ROW($A$7:$A$3066)),""),ROWS($B$1:B1405)),COLUMNS($A$1:B1407))</f>
        <v>#NUM!</v>
      </c>
      <c r="L1411" t="e">
        <f t="array" ref="L1411">INDEX($A$7:$F$3066,SMALL(IF(COUNTIF($L$5,$H$7:$H$3066)*COUNTIF($L$5,$I$7:$I$3066),MATCH(ROW($A$7:$A$3066),ROW($A$7:$A$3066)),""),ROWS($B$1:C1405)),COLUMNS($A$1:C1407))</f>
        <v>#NUM!</v>
      </c>
      <c r="M1411" t="e">
        <f t="array" ref="M1411">INDEX($A$7:$F$3066,SMALL(IF(COUNTIF($L$5,$H$7:$H$3066)*COUNTIF($L$5,$I$7:$I$3066),MATCH(ROW($A$7:$A$3066),ROW($A$7:$A$3066)),""),ROWS($B$1:D1405)),COLUMNS($A$1:D1407))</f>
        <v>#NUM!</v>
      </c>
      <c r="N1411" t="e">
        <f t="array" ref="N1411">INDEX($A$7:$F$3066,SMALL(IF(COUNTIF($L$5,$H$7:$H$3066)*COUNTIF($L$5,$I$7:$I$3066),MATCH(ROW($A$7:$A$3066),ROW($A$7:$A$3066)),""),ROWS($B$1:E1405)),COLUMNS($A$1:E1407))</f>
        <v>#NUM!</v>
      </c>
      <c r="O1411" t="e">
        <f t="array" ref="O1411">INDEX($A$7:$F$3066,SMALL(IF(COUNTIF($L$5,$H$7:$H$3066)*COUNTIF($L$5,$I$7:$I$3066),MATCH(ROW($A$7:$A$3066),ROW($A$7:$A$3066)),""),ROWS($B$1:F1405)),COLUMNS($A$1:F1407))</f>
        <v>#NUM!</v>
      </c>
    </row>
    <row r="1412" spans="1:15">
      <c r="A1412" s="1">
        <f>'ScienceDirect - Initial'!A1415</f>
        <v>0</v>
      </c>
      <c r="B1412" s="1">
        <f>'ScienceDirect - Initial'!B1415</f>
        <v>2002</v>
      </c>
      <c r="C1412" s="1" t="str">
        <f>'ScienceDirect - Initial'!C1415</f>
        <v>Raje, Sonali; Glynn, Nicole M.; Thorpe, Colin</v>
      </c>
      <c r="D1412" s="1" t="str">
        <f>'ScienceDirect - Initial'!D1415</f>
        <v>A continuous fluorescence assay for sulfhydryl oxidase</v>
      </c>
      <c r="E1412" s="1" t="str">
        <f>'ScienceDirect - Initial'!E1415</f>
        <v>Analytical Biochemistry</v>
      </c>
      <c r="F1412" s="1">
        <f>'ScienceDirect - Initial'!F1415</f>
        <v>0</v>
      </c>
      <c r="H1412" s="1">
        <v>0</v>
      </c>
      <c r="I1412" s="1">
        <v>0</v>
      </c>
      <c r="J1412" t="b">
        <f t="shared" si="21"/>
        <v>1</v>
      </c>
      <c r="K1412" t="e">
        <f t="array" ref="K1412">INDEX($A$7:$F$3066,SMALL(IF(COUNTIF($L$5,$H$7:$H$3066)*COUNTIF($L$5,$I$7:$I$3066),MATCH(ROW($A$7:$A$3066),ROW($A$7:$A$3066)),""),ROWS($B$1:B1406)),COLUMNS($A$1:B1408))</f>
        <v>#NUM!</v>
      </c>
      <c r="L1412" t="e">
        <f t="array" ref="L1412">INDEX($A$7:$F$3066,SMALL(IF(COUNTIF($L$5,$H$7:$H$3066)*COUNTIF($L$5,$I$7:$I$3066),MATCH(ROW($A$7:$A$3066),ROW($A$7:$A$3066)),""),ROWS($B$1:C1406)),COLUMNS($A$1:C1408))</f>
        <v>#NUM!</v>
      </c>
      <c r="M1412" t="e">
        <f t="array" ref="M1412">INDEX($A$7:$F$3066,SMALL(IF(COUNTIF($L$5,$H$7:$H$3066)*COUNTIF($L$5,$I$7:$I$3066),MATCH(ROW($A$7:$A$3066),ROW($A$7:$A$3066)),""),ROWS($B$1:D1406)),COLUMNS($A$1:D1408))</f>
        <v>#NUM!</v>
      </c>
      <c r="N1412" t="e">
        <f t="array" ref="N1412">INDEX($A$7:$F$3066,SMALL(IF(COUNTIF($L$5,$H$7:$H$3066)*COUNTIF($L$5,$I$7:$I$3066),MATCH(ROW($A$7:$A$3066),ROW($A$7:$A$3066)),""),ROWS($B$1:E1406)),COLUMNS($A$1:E1408))</f>
        <v>#NUM!</v>
      </c>
      <c r="O1412" t="e">
        <f t="array" ref="O1412">INDEX($A$7:$F$3066,SMALL(IF(COUNTIF($L$5,$H$7:$H$3066)*COUNTIF($L$5,$I$7:$I$3066),MATCH(ROW($A$7:$A$3066),ROW($A$7:$A$3066)),""),ROWS($B$1:F1406)),COLUMNS($A$1:F1408))</f>
        <v>#NUM!</v>
      </c>
    </row>
    <row r="1413" spans="1:15">
      <c r="A1413" s="1">
        <f>'ScienceDirect - Initial'!A1416</f>
        <v>0</v>
      </c>
      <c r="B1413" s="1">
        <f>'ScienceDirect - Initial'!B1416</f>
        <v>2008</v>
      </c>
      <c r="C1413" s="1" t="str">
        <f>'ScienceDirect - Initial'!C1416</f>
        <v>Simon, Fabrice; Savini, Hélène; Parola, Philippe</v>
      </c>
      <c r="D1413" s="1" t="str">
        <f>'ScienceDirect - Initial'!D1416</f>
        <v>Chikungunya: A Paradigm of Emergence and Globalization of Vector-Borne Diseases</v>
      </c>
      <c r="E1413" s="1" t="str">
        <f>'ScienceDirect - Initial'!E1416</f>
        <v>New and Emerging Infectious Diseases</v>
      </c>
      <c r="F1413" s="1">
        <f>'ScienceDirect - Initial'!F1416</f>
        <v>0</v>
      </c>
      <c r="H1413" s="1">
        <v>0</v>
      </c>
      <c r="I1413" s="1">
        <v>0</v>
      </c>
      <c r="J1413" t="b">
        <f t="shared" si="21"/>
        <v>1</v>
      </c>
      <c r="K1413" t="e">
        <f t="array" ref="K1413">INDEX($A$7:$F$3066,SMALL(IF(COUNTIF($L$5,$H$7:$H$3066)*COUNTIF($L$5,$I$7:$I$3066),MATCH(ROW($A$7:$A$3066),ROW($A$7:$A$3066)),""),ROWS($B$1:B1407)),COLUMNS($A$1:B1409))</f>
        <v>#NUM!</v>
      </c>
      <c r="L1413" t="e">
        <f t="array" ref="L1413">INDEX($A$7:$F$3066,SMALL(IF(COUNTIF($L$5,$H$7:$H$3066)*COUNTIF($L$5,$I$7:$I$3066),MATCH(ROW($A$7:$A$3066),ROW($A$7:$A$3066)),""),ROWS($B$1:C1407)),COLUMNS($A$1:C1409))</f>
        <v>#NUM!</v>
      </c>
      <c r="M1413" t="e">
        <f t="array" ref="M1413">INDEX($A$7:$F$3066,SMALL(IF(COUNTIF($L$5,$H$7:$H$3066)*COUNTIF($L$5,$I$7:$I$3066),MATCH(ROW($A$7:$A$3066),ROW($A$7:$A$3066)),""),ROWS($B$1:D1407)),COLUMNS($A$1:D1409))</f>
        <v>#NUM!</v>
      </c>
      <c r="N1413" t="e">
        <f t="array" ref="N1413">INDEX($A$7:$F$3066,SMALL(IF(COUNTIF($L$5,$H$7:$H$3066)*COUNTIF($L$5,$I$7:$I$3066),MATCH(ROW($A$7:$A$3066),ROW($A$7:$A$3066)),""),ROWS($B$1:E1407)),COLUMNS($A$1:E1409))</f>
        <v>#NUM!</v>
      </c>
      <c r="O1413" t="e">
        <f t="array" ref="O1413">INDEX($A$7:$F$3066,SMALL(IF(COUNTIF($L$5,$H$7:$H$3066)*COUNTIF($L$5,$I$7:$I$3066),MATCH(ROW($A$7:$A$3066),ROW($A$7:$A$3066)),""),ROWS($B$1:F1407)),COLUMNS($A$1:F1409))</f>
        <v>#NUM!</v>
      </c>
    </row>
    <row r="1414" spans="1:15">
      <c r="A1414" s="1">
        <f>'ScienceDirect - Initial'!A1417</f>
        <v>0</v>
      </c>
      <c r="B1414" s="1">
        <f>'ScienceDirect - Initial'!B1417</f>
        <v>1983</v>
      </c>
      <c r="C1414" s="1" t="str">
        <f>'ScienceDirect - Initial'!C1417</f>
        <v>Cooper, Steven J.</v>
      </c>
      <c r="D1414" s="1" t="str">
        <f>'ScienceDirect - Initial'!D1417</f>
        <v>Benzodiazepine-opiate antagonist interactions in relation to anxiety and appetite</v>
      </c>
      <c r="E1414" s="1" t="str">
        <f>'ScienceDirect - Initial'!E1417</f>
        <v>Trends in Pharmacological Sciences</v>
      </c>
      <c r="F1414" s="1">
        <f>'ScienceDirect - Initial'!F1417</f>
        <v>0</v>
      </c>
      <c r="H1414" s="1">
        <v>0</v>
      </c>
      <c r="I1414" s="1">
        <v>0</v>
      </c>
      <c r="J1414" t="b">
        <f t="shared" si="21"/>
        <v>1</v>
      </c>
      <c r="K1414" t="e">
        <f t="array" ref="K1414">INDEX($A$7:$F$3066,SMALL(IF(COUNTIF($L$5,$H$7:$H$3066)*COUNTIF($L$5,$I$7:$I$3066),MATCH(ROW($A$7:$A$3066),ROW($A$7:$A$3066)),""),ROWS($B$1:B1408)),COLUMNS($A$1:B1410))</f>
        <v>#NUM!</v>
      </c>
      <c r="L1414" t="e">
        <f t="array" ref="L1414">INDEX($A$7:$F$3066,SMALL(IF(COUNTIF($L$5,$H$7:$H$3066)*COUNTIF($L$5,$I$7:$I$3066),MATCH(ROW($A$7:$A$3066),ROW($A$7:$A$3066)),""),ROWS($B$1:C1408)),COLUMNS($A$1:C1410))</f>
        <v>#NUM!</v>
      </c>
      <c r="M1414" t="e">
        <f t="array" ref="M1414">INDEX($A$7:$F$3066,SMALL(IF(COUNTIF($L$5,$H$7:$H$3066)*COUNTIF($L$5,$I$7:$I$3066),MATCH(ROW($A$7:$A$3066),ROW($A$7:$A$3066)),""),ROWS($B$1:D1408)),COLUMNS($A$1:D1410))</f>
        <v>#NUM!</v>
      </c>
      <c r="N1414" t="e">
        <f t="array" ref="N1414">INDEX($A$7:$F$3066,SMALL(IF(COUNTIF($L$5,$H$7:$H$3066)*COUNTIF($L$5,$I$7:$I$3066),MATCH(ROW($A$7:$A$3066),ROW($A$7:$A$3066)),""),ROWS($B$1:E1408)),COLUMNS($A$1:E1410))</f>
        <v>#NUM!</v>
      </c>
      <c r="O1414" t="e">
        <f t="array" ref="O1414">INDEX($A$7:$F$3066,SMALL(IF(COUNTIF($L$5,$H$7:$H$3066)*COUNTIF($L$5,$I$7:$I$3066),MATCH(ROW($A$7:$A$3066),ROW($A$7:$A$3066)),""),ROWS($B$1:F1408)),COLUMNS($A$1:F1410))</f>
        <v>#NUM!</v>
      </c>
    </row>
    <row r="1415" spans="1:15">
      <c r="A1415" s="1">
        <f>'ScienceDirect - Initial'!A1418</f>
        <v>0</v>
      </c>
      <c r="B1415" s="1">
        <f>'ScienceDirect - Initial'!B1418</f>
        <v>2000</v>
      </c>
      <c r="C1415" s="1" t="str">
        <f>'ScienceDirect - Initial'!C1418</f>
        <v>Boudreau, J.Paul; Bushnell, Emily W</v>
      </c>
      <c r="D1415" s="1" t="str">
        <f>'ScienceDirect - Initial'!D1418</f>
        <v>Spilling thoughts: configuring attentional resources in infants’ goal-directed actions1</v>
      </c>
      <c r="E1415" s="1" t="str">
        <f>'ScienceDirect - Initial'!E1418</f>
        <v>Infant Behavior and Development</v>
      </c>
      <c r="F1415" s="1">
        <f>'ScienceDirect - Initial'!F1418</f>
        <v>0</v>
      </c>
      <c r="H1415" s="1">
        <v>0</v>
      </c>
      <c r="I1415" s="1">
        <v>0</v>
      </c>
      <c r="J1415" t="b">
        <f t="shared" si="21"/>
        <v>1</v>
      </c>
      <c r="K1415" t="e">
        <f t="array" ref="K1415">INDEX($A$7:$F$3066,SMALL(IF(COUNTIF($L$5,$H$7:$H$3066)*COUNTIF($L$5,$I$7:$I$3066),MATCH(ROW($A$7:$A$3066),ROW($A$7:$A$3066)),""),ROWS($B$1:B1409)),COLUMNS($A$1:B1411))</f>
        <v>#NUM!</v>
      </c>
      <c r="L1415" t="e">
        <f t="array" ref="L1415">INDEX($A$7:$F$3066,SMALL(IF(COUNTIF($L$5,$H$7:$H$3066)*COUNTIF($L$5,$I$7:$I$3066),MATCH(ROW($A$7:$A$3066),ROW($A$7:$A$3066)),""),ROWS($B$1:C1409)),COLUMNS($A$1:C1411))</f>
        <v>#NUM!</v>
      </c>
      <c r="M1415" t="e">
        <f t="array" ref="M1415">INDEX($A$7:$F$3066,SMALL(IF(COUNTIF($L$5,$H$7:$H$3066)*COUNTIF($L$5,$I$7:$I$3066),MATCH(ROW($A$7:$A$3066),ROW($A$7:$A$3066)),""),ROWS($B$1:D1409)),COLUMNS($A$1:D1411))</f>
        <v>#NUM!</v>
      </c>
      <c r="N1415" t="e">
        <f t="array" ref="N1415">INDEX($A$7:$F$3066,SMALL(IF(COUNTIF($L$5,$H$7:$H$3066)*COUNTIF($L$5,$I$7:$I$3066),MATCH(ROW($A$7:$A$3066),ROW($A$7:$A$3066)),""),ROWS($B$1:E1409)),COLUMNS($A$1:E1411))</f>
        <v>#NUM!</v>
      </c>
      <c r="O1415" t="e">
        <f t="array" ref="O1415">INDEX($A$7:$F$3066,SMALL(IF(COUNTIF($L$5,$H$7:$H$3066)*COUNTIF($L$5,$I$7:$I$3066),MATCH(ROW($A$7:$A$3066),ROW($A$7:$A$3066)),""),ROWS($B$1:F1409)),COLUMNS($A$1:F1411))</f>
        <v>#NUM!</v>
      </c>
    </row>
    <row r="1416" spans="1:15">
      <c r="A1416" s="1">
        <f>'ScienceDirect - Initial'!A1419</f>
        <v>0</v>
      </c>
      <c r="B1416" s="1">
        <f>'ScienceDirect - Initial'!B1419</f>
        <v>2015</v>
      </c>
      <c r="C1416" s="1" t="str">
        <f>'ScienceDirect - Initial'!C1419</f>
        <v>Sartori, Michel; Brittain, John E.</v>
      </c>
      <c r="D1416" s="1" t="str">
        <f>'ScienceDirect - Initial'!D1419</f>
        <v>Chapter 34 - Order Ephemeroptera</v>
      </c>
      <c r="E1416" s="1" t="str">
        <f>'ScienceDirect - Initial'!E1419</f>
        <v>Thorp and Covich's Freshwater Invertebrates (Fourth Edition)</v>
      </c>
      <c r="F1416" s="1" t="str">
        <f>'ScienceDirect - Initial'!F1419</f>
        <v>978-0-12-385026-3</v>
      </c>
      <c r="H1416" s="1">
        <v>0</v>
      </c>
      <c r="I1416" s="1">
        <v>0</v>
      </c>
      <c r="J1416" t="b">
        <f t="shared" ref="J1416:J1479" si="22">IF(ISBLANK(I1416),FALSE,IF(EXACT(H1416, I1416),TRUE,FALSE))</f>
        <v>1</v>
      </c>
      <c r="K1416" t="e">
        <f t="array" ref="K1416">INDEX($A$7:$F$3066,SMALL(IF(COUNTIF($L$5,$H$7:$H$3066)*COUNTIF($L$5,$I$7:$I$3066),MATCH(ROW($A$7:$A$3066),ROW($A$7:$A$3066)),""),ROWS($B$1:B1410)),COLUMNS($A$1:B1412))</f>
        <v>#NUM!</v>
      </c>
      <c r="L1416" t="e">
        <f t="array" ref="L1416">INDEX($A$7:$F$3066,SMALL(IF(COUNTIF($L$5,$H$7:$H$3066)*COUNTIF($L$5,$I$7:$I$3066),MATCH(ROW($A$7:$A$3066),ROW($A$7:$A$3066)),""),ROWS($B$1:C1410)),COLUMNS($A$1:C1412))</f>
        <v>#NUM!</v>
      </c>
      <c r="M1416" t="e">
        <f t="array" ref="M1416">INDEX($A$7:$F$3066,SMALL(IF(COUNTIF($L$5,$H$7:$H$3066)*COUNTIF($L$5,$I$7:$I$3066),MATCH(ROW($A$7:$A$3066),ROW($A$7:$A$3066)),""),ROWS($B$1:D1410)),COLUMNS($A$1:D1412))</f>
        <v>#NUM!</v>
      </c>
      <c r="N1416" t="e">
        <f t="array" ref="N1416">INDEX($A$7:$F$3066,SMALL(IF(COUNTIF($L$5,$H$7:$H$3066)*COUNTIF($L$5,$I$7:$I$3066),MATCH(ROW($A$7:$A$3066),ROW($A$7:$A$3066)),""),ROWS($B$1:E1410)),COLUMNS($A$1:E1412))</f>
        <v>#NUM!</v>
      </c>
      <c r="O1416" t="e">
        <f t="array" ref="O1416">INDEX($A$7:$F$3066,SMALL(IF(COUNTIF($L$5,$H$7:$H$3066)*COUNTIF($L$5,$I$7:$I$3066),MATCH(ROW($A$7:$A$3066),ROW($A$7:$A$3066)),""),ROWS($B$1:F1410)),COLUMNS($A$1:F1412))</f>
        <v>#NUM!</v>
      </c>
    </row>
    <row r="1417" spans="1:15">
      <c r="A1417" s="1">
        <f>'ScienceDirect - Initial'!A1420</f>
        <v>0</v>
      </c>
      <c r="B1417" s="1">
        <f>'ScienceDirect - Initial'!B1420</f>
        <v>2015</v>
      </c>
      <c r="C1417" s="1" t="str">
        <f>'ScienceDirect - Initial'!C1420</f>
        <v>Poonsri, Waraporn; Pluempanupat, Wanchai; Chitchirachan, Pawarun; Bullangpoti, Vasakorn; Koul, Opender</v>
      </c>
      <c r="D1417" s="1" t="str">
        <f>'ScienceDirect - Initial'!D1420</f>
        <v>Insecticidal alkanes from Bauhinia scandens var. horsfieldii against Plutella xylostella L. (Lepidoptera: Plutellidae)</v>
      </c>
      <c r="E1417" s="1" t="str">
        <f>'ScienceDirect - Initial'!E1420</f>
        <v>Industrial Crops and Products</v>
      </c>
      <c r="F1417" s="1">
        <f>'ScienceDirect - Initial'!F1420</f>
        <v>0</v>
      </c>
      <c r="H1417" s="1">
        <v>0</v>
      </c>
      <c r="I1417" s="1">
        <v>0</v>
      </c>
      <c r="J1417" t="b">
        <f t="shared" si="22"/>
        <v>1</v>
      </c>
      <c r="K1417" t="e">
        <f t="array" ref="K1417">INDEX($A$7:$F$3066,SMALL(IF(COUNTIF($L$5,$H$7:$H$3066)*COUNTIF($L$5,$I$7:$I$3066),MATCH(ROW($A$7:$A$3066),ROW($A$7:$A$3066)),""),ROWS($B$1:B1411)),COLUMNS($A$1:B1413))</f>
        <v>#NUM!</v>
      </c>
      <c r="L1417" t="e">
        <f t="array" ref="L1417">INDEX($A$7:$F$3066,SMALL(IF(COUNTIF($L$5,$H$7:$H$3066)*COUNTIF($L$5,$I$7:$I$3066),MATCH(ROW($A$7:$A$3066),ROW($A$7:$A$3066)),""),ROWS($B$1:C1411)),COLUMNS($A$1:C1413))</f>
        <v>#NUM!</v>
      </c>
      <c r="M1417" t="e">
        <f t="array" ref="M1417">INDEX($A$7:$F$3066,SMALL(IF(COUNTIF($L$5,$H$7:$H$3066)*COUNTIF($L$5,$I$7:$I$3066),MATCH(ROW($A$7:$A$3066),ROW($A$7:$A$3066)),""),ROWS($B$1:D1411)),COLUMNS($A$1:D1413))</f>
        <v>#NUM!</v>
      </c>
      <c r="N1417" t="e">
        <f t="array" ref="N1417">INDEX($A$7:$F$3066,SMALL(IF(COUNTIF($L$5,$H$7:$H$3066)*COUNTIF($L$5,$I$7:$I$3066),MATCH(ROW($A$7:$A$3066),ROW($A$7:$A$3066)),""),ROWS($B$1:E1411)),COLUMNS($A$1:E1413))</f>
        <v>#NUM!</v>
      </c>
      <c r="O1417" t="e">
        <f t="array" ref="O1417">INDEX($A$7:$F$3066,SMALL(IF(COUNTIF($L$5,$H$7:$H$3066)*COUNTIF($L$5,$I$7:$I$3066),MATCH(ROW($A$7:$A$3066),ROW($A$7:$A$3066)),""),ROWS($B$1:F1411)),COLUMNS($A$1:F1413))</f>
        <v>#NUM!</v>
      </c>
    </row>
    <row r="1418" spans="1:15">
      <c r="A1418" s="1">
        <f>'ScienceDirect - Initial'!A1421</f>
        <v>0</v>
      </c>
      <c r="B1418" s="1">
        <f>'ScienceDirect - Initial'!B1421</f>
        <v>1996</v>
      </c>
      <c r="C1418" s="1" t="str">
        <f>'ScienceDirect - Initial'!C1421</f>
        <v>Salençon, Marie-José; Thébault, Jean-Marc</v>
      </c>
      <c r="D1418" s="1" t="str">
        <f>'ScienceDirect - Initial'!D1421</f>
        <v>Simulation model of a mesotrophic reservoir (Lac de Pareloup, France): melodia, an ecosystem reservoir management model</v>
      </c>
      <c r="E1418" s="1" t="str">
        <f>'ScienceDirect - Initial'!E1421</f>
        <v>Ecological Modelling</v>
      </c>
      <c r="F1418" s="1">
        <f>'ScienceDirect - Initial'!F1421</f>
        <v>0</v>
      </c>
      <c r="H1418" s="1">
        <v>0</v>
      </c>
      <c r="I1418" s="1">
        <v>0</v>
      </c>
      <c r="J1418" t="b">
        <f t="shared" si="22"/>
        <v>1</v>
      </c>
      <c r="K1418" t="e">
        <f t="array" ref="K1418">INDEX($A$7:$F$3066,SMALL(IF(COUNTIF($L$5,$H$7:$H$3066)*COUNTIF($L$5,$I$7:$I$3066),MATCH(ROW($A$7:$A$3066),ROW($A$7:$A$3066)),""),ROWS($B$1:B1412)),COLUMNS($A$1:B1414))</f>
        <v>#NUM!</v>
      </c>
      <c r="L1418" t="e">
        <f t="array" ref="L1418">INDEX($A$7:$F$3066,SMALL(IF(COUNTIF($L$5,$H$7:$H$3066)*COUNTIF($L$5,$I$7:$I$3066),MATCH(ROW($A$7:$A$3066),ROW($A$7:$A$3066)),""),ROWS($B$1:C1412)),COLUMNS($A$1:C1414))</f>
        <v>#NUM!</v>
      </c>
      <c r="M1418" t="e">
        <f t="array" ref="M1418">INDEX($A$7:$F$3066,SMALL(IF(COUNTIF($L$5,$H$7:$H$3066)*COUNTIF($L$5,$I$7:$I$3066),MATCH(ROW($A$7:$A$3066),ROW($A$7:$A$3066)),""),ROWS($B$1:D1412)),COLUMNS($A$1:D1414))</f>
        <v>#NUM!</v>
      </c>
      <c r="N1418" t="e">
        <f t="array" ref="N1418">INDEX($A$7:$F$3066,SMALL(IF(COUNTIF($L$5,$H$7:$H$3066)*COUNTIF($L$5,$I$7:$I$3066),MATCH(ROW($A$7:$A$3066),ROW($A$7:$A$3066)),""),ROWS($B$1:E1412)),COLUMNS($A$1:E1414))</f>
        <v>#NUM!</v>
      </c>
      <c r="O1418" t="e">
        <f t="array" ref="O1418">INDEX($A$7:$F$3066,SMALL(IF(COUNTIF($L$5,$H$7:$H$3066)*COUNTIF($L$5,$I$7:$I$3066),MATCH(ROW($A$7:$A$3066),ROW($A$7:$A$3066)),""),ROWS($B$1:F1412)),COLUMNS($A$1:F1414))</f>
        <v>#NUM!</v>
      </c>
    </row>
    <row r="1419" spans="1:15">
      <c r="A1419" s="1">
        <f>'ScienceDirect - Initial'!A1422</f>
        <v>0</v>
      </c>
      <c r="B1419" s="1">
        <f>'ScienceDirect - Initial'!B1422</f>
        <v>2016</v>
      </c>
      <c r="C1419" s="1" t="str">
        <f>'ScienceDirect - Initial'!C1422</f>
        <v>Slovin, Susan F.</v>
      </c>
      <c r="D1419" s="1" t="str">
        <f>'ScienceDirect - Initial'!D1422</f>
        <v>Chapter 56 - Sipuleucel-T – A Model for Immunotherapy Trial Development</v>
      </c>
      <c r="E1419" s="1" t="str">
        <f>'ScienceDirect - Initial'!E1422</f>
        <v>Prostate Cancer (Second Edition)</v>
      </c>
      <c r="F1419" s="1" t="str">
        <f>'ScienceDirect - Initial'!F1422</f>
        <v>978-0-12-800077-9</v>
      </c>
      <c r="H1419" s="1">
        <v>0</v>
      </c>
      <c r="I1419" s="1">
        <v>0</v>
      </c>
      <c r="J1419" t="b">
        <f t="shared" si="22"/>
        <v>1</v>
      </c>
      <c r="K1419" t="e">
        <f t="array" ref="K1419">INDEX($A$7:$F$3066,SMALL(IF(COUNTIF($L$5,$H$7:$H$3066)*COUNTIF($L$5,$I$7:$I$3066),MATCH(ROW($A$7:$A$3066),ROW($A$7:$A$3066)),""),ROWS($B$1:B1413)),COLUMNS($A$1:B1415))</f>
        <v>#NUM!</v>
      </c>
      <c r="L1419" t="e">
        <f t="array" ref="L1419">INDEX($A$7:$F$3066,SMALL(IF(COUNTIF($L$5,$H$7:$H$3066)*COUNTIF($L$5,$I$7:$I$3066),MATCH(ROW($A$7:$A$3066),ROW($A$7:$A$3066)),""),ROWS($B$1:C1413)),COLUMNS($A$1:C1415))</f>
        <v>#NUM!</v>
      </c>
      <c r="M1419" t="e">
        <f t="array" ref="M1419">INDEX($A$7:$F$3066,SMALL(IF(COUNTIF($L$5,$H$7:$H$3066)*COUNTIF($L$5,$I$7:$I$3066),MATCH(ROW($A$7:$A$3066),ROW($A$7:$A$3066)),""),ROWS($B$1:D1413)),COLUMNS($A$1:D1415))</f>
        <v>#NUM!</v>
      </c>
      <c r="N1419" t="e">
        <f t="array" ref="N1419">INDEX($A$7:$F$3066,SMALL(IF(COUNTIF($L$5,$H$7:$H$3066)*COUNTIF($L$5,$I$7:$I$3066),MATCH(ROW($A$7:$A$3066),ROW($A$7:$A$3066)),""),ROWS($B$1:E1413)),COLUMNS($A$1:E1415))</f>
        <v>#NUM!</v>
      </c>
      <c r="O1419" t="e">
        <f t="array" ref="O1419">INDEX($A$7:$F$3066,SMALL(IF(COUNTIF($L$5,$H$7:$H$3066)*COUNTIF($L$5,$I$7:$I$3066),MATCH(ROW($A$7:$A$3066),ROW($A$7:$A$3066)),""),ROWS($B$1:F1413)),COLUMNS($A$1:F1415))</f>
        <v>#NUM!</v>
      </c>
    </row>
    <row r="1420" spans="1:15">
      <c r="A1420" s="1">
        <f>'ScienceDirect - Initial'!A1423</f>
        <v>0</v>
      </c>
      <c r="B1420" s="1">
        <f>'ScienceDirect - Initial'!B1423</f>
        <v>1989</v>
      </c>
      <c r="C1420" s="1" t="str">
        <f>'ScienceDirect - Initial'!C1423</f>
        <v>Hendler, James A.</v>
      </c>
      <c r="D1420" s="1" t="str">
        <f>'ScienceDirect - Initial'!D1423</f>
        <v>Marker-passing over microfeatures: towards a hybrid symbolic/connectionist model</v>
      </c>
      <c r="E1420" s="1" t="str">
        <f>'ScienceDirect - Initial'!E1423</f>
        <v>Cognitive Science</v>
      </c>
      <c r="F1420" s="1">
        <f>'ScienceDirect - Initial'!F1423</f>
        <v>0</v>
      </c>
      <c r="H1420" s="1">
        <v>0</v>
      </c>
      <c r="I1420" s="1">
        <v>0</v>
      </c>
      <c r="J1420" t="b">
        <f t="shared" si="22"/>
        <v>1</v>
      </c>
      <c r="K1420" t="e">
        <f t="array" ref="K1420">INDEX($A$7:$F$3066,SMALL(IF(COUNTIF($L$5,$H$7:$H$3066)*COUNTIF($L$5,$I$7:$I$3066),MATCH(ROW($A$7:$A$3066),ROW($A$7:$A$3066)),""),ROWS($B$1:B1414)),COLUMNS($A$1:B1416))</f>
        <v>#NUM!</v>
      </c>
      <c r="L1420" t="e">
        <f t="array" ref="L1420">INDEX($A$7:$F$3066,SMALL(IF(COUNTIF($L$5,$H$7:$H$3066)*COUNTIF($L$5,$I$7:$I$3066),MATCH(ROW($A$7:$A$3066),ROW($A$7:$A$3066)),""),ROWS($B$1:C1414)),COLUMNS($A$1:C1416))</f>
        <v>#NUM!</v>
      </c>
      <c r="M1420" t="e">
        <f t="array" ref="M1420">INDEX($A$7:$F$3066,SMALL(IF(COUNTIF($L$5,$H$7:$H$3066)*COUNTIF($L$5,$I$7:$I$3066),MATCH(ROW($A$7:$A$3066),ROW($A$7:$A$3066)),""),ROWS($B$1:D1414)),COLUMNS($A$1:D1416))</f>
        <v>#NUM!</v>
      </c>
      <c r="N1420" t="e">
        <f t="array" ref="N1420">INDEX($A$7:$F$3066,SMALL(IF(COUNTIF($L$5,$H$7:$H$3066)*COUNTIF($L$5,$I$7:$I$3066),MATCH(ROW($A$7:$A$3066),ROW($A$7:$A$3066)),""),ROWS($B$1:E1414)),COLUMNS($A$1:E1416))</f>
        <v>#NUM!</v>
      </c>
      <c r="O1420" t="e">
        <f t="array" ref="O1420">INDEX($A$7:$F$3066,SMALL(IF(COUNTIF($L$5,$H$7:$H$3066)*COUNTIF($L$5,$I$7:$I$3066),MATCH(ROW($A$7:$A$3066),ROW($A$7:$A$3066)),""),ROWS($B$1:F1414)),COLUMNS($A$1:F1416))</f>
        <v>#NUM!</v>
      </c>
    </row>
    <row r="1421" spans="1:15">
      <c r="A1421" s="1">
        <f>'ScienceDirect - Initial'!A1424</f>
        <v>0</v>
      </c>
      <c r="B1421" s="1">
        <f>'ScienceDirect - Initial'!B1424</f>
        <v>2002</v>
      </c>
      <c r="C1421" s="1" t="str">
        <f>'ScienceDirect - Initial'!C1424</f>
        <v>Dudai, Yadin</v>
      </c>
      <c r="D1421" s="1" t="str">
        <f>'ScienceDirect - Initial'!D1424</f>
        <v>Molecular bases of long-term memories: a question of persistence</v>
      </c>
      <c r="E1421" s="1" t="str">
        <f>'ScienceDirect - Initial'!E1424</f>
        <v>Current Opinion in Neurobiology</v>
      </c>
      <c r="F1421" s="1">
        <f>'ScienceDirect - Initial'!F1424</f>
        <v>0</v>
      </c>
      <c r="H1421" s="1">
        <v>0</v>
      </c>
      <c r="I1421" s="1">
        <v>0</v>
      </c>
      <c r="J1421" t="b">
        <f t="shared" si="22"/>
        <v>1</v>
      </c>
      <c r="K1421" t="e">
        <f t="array" ref="K1421">INDEX($A$7:$F$3066,SMALL(IF(COUNTIF($L$5,$H$7:$H$3066)*COUNTIF($L$5,$I$7:$I$3066),MATCH(ROW($A$7:$A$3066),ROW($A$7:$A$3066)),""),ROWS($B$1:B1415)),COLUMNS($A$1:B1417))</f>
        <v>#NUM!</v>
      </c>
      <c r="L1421" t="e">
        <f t="array" ref="L1421">INDEX($A$7:$F$3066,SMALL(IF(COUNTIF($L$5,$H$7:$H$3066)*COUNTIF($L$5,$I$7:$I$3066),MATCH(ROW($A$7:$A$3066),ROW($A$7:$A$3066)),""),ROWS($B$1:C1415)),COLUMNS($A$1:C1417))</f>
        <v>#NUM!</v>
      </c>
      <c r="M1421" t="e">
        <f t="array" ref="M1421">INDEX($A$7:$F$3066,SMALL(IF(COUNTIF($L$5,$H$7:$H$3066)*COUNTIF($L$5,$I$7:$I$3066),MATCH(ROW($A$7:$A$3066),ROW($A$7:$A$3066)),""),ROWS($B$1:D1415)),COLUMNS($A$1:D1417))</f>
        <v>#NUM!</v>
      </c>
      <c r="N1421" t="e">
        <f t="array" ref="N1421">INDEX($A$7:$F$3066,SMALL(IF(COUNTIF($L$5,$H$7:$H$3066)*COUNTIF($L$5,$I$7:$I$3066),MATCH(ROW($A$7:$A$3066),ROW($A$7:$A$3066)),""),ROWS($B$1:E1415)),COLUMNS($A$1:E1417))</f>
        <v>#NUM!</v>
      </c>
      <c r="O1421" t="e">
        <f t="array" ref="O1421">INDEX($A$7:$F$3066,SMALL(IF(COUNTIF($L$5,$H$7:$H$3066)*COUNTIF($L$5,$I$7:$I$3066),MATCH(ROW($A$7:$A$3066),ROW($A$7:$A$3066)),""),ROWS($B$1:F1415)),COLUMNS($A$1:F1417))</f>
        <v>#NUM!</v>
      </c>
    </row>
    <row r="1422" spans="1:15">
      <c r="A1422" s="1">
        <f>'ScienceDirect - Initial'!A1425</f>
        <v>0</v>
      </c>
      <c r="B1422" s="1">
        <f>'ScienceDirect - Initial'!B1425</f>
        <v>2004</v>
      </c>
      <c r="C1422" s="1" t="str">
        <f>'ScienceDirect - Initial'!C1425</f>
        <v>Hackmann, Ann</v>
      </c>
      <c r="D1422" s="1" t="str">
        <f>'ScienceDirect - Initial'!D1425</f>
        <v>Agoraphobia: clinical features and treatment strategies</v>
      </c>
      <c r="E1422" s="1" t="str">
        <f>'ScienceDirect - Initial'!E1425</f>
        <v>Anxiety Disorders 2</v>
      </c>
      <c r="F1422" s="1">
        <f>'ScienceDirect - Initial'!F1425</f>
        <v>0</v>
      </c>
      <c r="H1422" s="1">
        <v>0</v>
      </c>
      <c r="I1422" s="1">
        <v>0</v>
      </c>
      <c r="J1422" t="b">
        <f t="shared" si="22"/>
        <v>1</v>
      </c>
      <c r="K1422" t="e">
        <f t="array" ref="K1422">INDEX($A$7:$F$3066,SMALL(IF(COUNTIF($L$5,$H$7:$H$3066)*COUNTIF($L$5,$I$7:$I$3066),MATCH(ROW($A$7:$A$3066),ROW($A$7:$A$3066)),""),ROWS($B$1:B1416)),COLUMNS($A$1:B1418))</f>
        <v>#NUM!</v>
      </c>
      <c r="L1422" t="e">
        <f t="array" ref="L1422">INDEX($A$7:$F$3066,SMALL(IF(COUNTIF($L$5,$H$7:$H$3066)*COUNTIF($L$5,$I$7:$I$3066),MATCH(ROW($A$7:$A$3066),ROW($A$7:$A$3066)),""),ROWS($B$1:C1416)),COLUMNS($A$1:C1418))</f>
        <v>#NUM!</v>
      </c>
      <c r="M1422" t="e">
        <f t="array" ref="M1422">INDEX($A$7:$F$3066,SMALL(IF(COUNTIF($L$5,$H$7:$H$3066)*COUNTIF($L$5,$I$7:$I$3066),MATCH(ROW($A$7:$A$3066),ROW($A$7:$A$3066)),""),ROWS($B$1:D1416)),COLUMNS($A$1:D1418))</f>
        <v>#NUM!</v>
      </c>
      <c r="N1422" t="e">
        <f t="array" ref="N1422">INDEX($A$7:$F$3066,SMALL(IF(COUNTIF($L$5,$H$7:$H$3066)*COUNTIF($L$5,$I$7:$I$3066),MATCH(ROW($A$7:$A$3066),ROW($A$7:$A$3066)),""),ROWS($B$1:E1416)),COLUMNS($A$1:E1418))</f>
        <v>#NUM!</v>
      </c>
      <c r="O1422" t="e">
        <f t="array" ref="O1422">INDEX($A$7:$F$3066,SMALL(IF(COUNTIF($L$5,$H$7:$H$3066)*COUNTIF($L$5,$I$7:$I$3066),MATCH(ROW($A$7:$A$3066),ROW($A$7:$A$3066)),""),ROWS($B$1:F1416)),COLUMNS($A$1:F1418))</f>
        <v>#NUM!</v>
      </c>
    </row>
    <row r="1423" spans="1:15">
      <c r="A1423" s="1">
        <f>'ScienceDirect - Initial'!A1426</f>
        <v>0</v>
      </c>
      <c r="B1423" s="1">
        <f>'ScienceDirect - Initial'!B1426</f>
        <v>2003</v>
      </c>
      <c r="C1423" s="1" t="str">
        <f>'ScienceDirect - Initial'!C1426</f>
        <v>Craske, Michelle G.</v>
      </c>
      <c r="D1423" s="1" t="str">
        <f>'ScienceDirect - Initial'!D1426</f>
        <v>Chapter 5 - Anxious processes</v>
      </c>
      <c r="E1423" s="1" t="str">
        <f>'ScienceDirect - Initial'!E1426</f>
        <v>Origins of Phobias and Anxiety Disorders</v>
      </c>
      <c r="F1423" s="1">
        <f>'ScienceDirect - Initial'!F1426</f>
        <v>14750945</v>
      </c>
      <c r="H1423" s="1">
        <v>0</v>
      </c>
      <c r="I1423" s="1">
        <v>0</v>
      </c>
      <c r="J1423" t="b">
        <f t="shared" si="22"/>
        <v>1</v>
      </c>
      <c r="K1423" t="e">
        <f t="array" ref="K1423">INDEX($A$7:$F$3066,SMALL(IF(COUNTIF($L$5,$H$7:$H$3066)*COUNTIF($L$5,$I$7:$I$3066),MATCH(ROW($A$7:$A$3066),ROW($A$7:$A$3066)),""),ROWS($B$1:B1417)),COLUMNS($A$1:B1419))</f>
        <v>#NUM!</v>
      </c>
      <c r="L1423" t="e">
        <f t="array" ref="L1423">INDEX($A$7:$F$3066,SMALL(IF(COUNTIF($L$5,$H$7:$H$3066)*COUNTIF($L$5,$I$7:$I$3066),MATCH(ROW($A$7:$A$3066),ROW($A$7:$A$3066)),""),ROWS($B$1:C1417)),COLUMNS($A$1:C1419))</f>
        <v>#NUM!</v>
      </c>
      <c r="M1423" t="e">
        <f t="array" ref="M1423">INDEX($A$7:$F$3066,SMALL(IF(COUNTIF($L$5,$H$7:$H$3066)*COUNTIF($L$5,$I$7:$I$3066),MATCH(ROW($A$7:$A$3066),ROW($A$7:$A$3066)),""),ROWS($B$1:D1417)),COLUMNS($A$1:D1419))</f>
        <v>#NUM!</v>
      </c>
      <c r="N1423" t="e">
        <f t="array" ref="N1423">INDEX($A$7:$F$3066,SMALL(IF(COUNTIF($L$5,$H$7:$H$3066)*COUNTIF($L$5,$I$7:$I$3066),MATCH(ROW($A$7:$A$3066),ROW($A$7:$A$3066)),""),ROWS($B$1:E1417)),COLUMNS($A$1:E1419))</f>
        <v>#NUM!</v>
      </c>
      <c r="O1423" t="e">
        <f t="array" ref="O1423">INDEX($A$7:$F$3066,SMALL(IF(COUNTIF($L$5,$H$7:$H$3066)*COUNTIF($L$5,$I$7:$I$3066),MATCH(ROW($A$7:$A$3066),ROW($A$7:$A$3066)),""),ROWS($B$1:F1417)),COLUMNS($A$1:F1419))</f>
        <v>#NUM!</v>
      </c>
    </row>
    <row r="1424" spans="1:15">
      <c r="A1424" s="1">
        <f>'ScienceDirect - Initial'!A1427</f>
        <v>0</v>
      </c>
      <c r="B1424" s="1">
        <f>'ScienceDirect - Initial'!B1427</f>
        <v>1996</v>
      </c>
      <c r="C1424" s="1" t="str">
        <f>'ScienceDirect - Initial'!C1427</f>
        <v>Huot, Brian</v>
      </c>
      <c r="D1424" s="1" t="str">
        <f>'ScienceDirect - Initial'!D1427</f>
        <v>Computers and assessment: Understanding two technologies</v>
      </c>
      <c r="E1424" s="1" t="str">
        <f>'ScienceDirect - Initial'!E1427</f>
        <v>Computers and Composition</v>
      </c>
      <c r="F1424" s="1">
        <f>'ScienceDirect - Initial'!F1427</f>
        <v>0</v>
      </c>
      <c r="H1424" s="1">
        <v>0</v>
      </c>
      <c r="I1424" s="1">
        <v>0</v>
      </c>
      <c r="J1424" t="b">
        <f t="shared" si="22"/>
        <v>1</v>
      </c>
      <c r="K1424" t="e">
        <f t="array" ref="K1424">INDEX($A$7:$F$3066,SMALL(IF(COUNTIF($L$5,$H$7:$H$3066)*COUNTIF($L$5,$I$7:$I$3066),MATCH(ROW($A$7:$A$3066),ROW($A$7:$A$3066)),""),ROWS($B$1:B1418)),COLUMNS($A$1:B1420))</f>
        <v>#NUM!</v>
      </c>
      <c r="L1424" t="e">
        <f t="array" ref="L1424">INDEX($A$7:$F$3066,SMALL(IF(COUNTIF($L$5,$H$7:$H$3066)*COUNTIF($L$5,$I$7:$I$3066),MATCH(ROW($A$7:$A$3066),ROW($A$7:$A$3066)),""),ROWS($B$1:C1418)),COLUMNS($A$1:C1420))</f>
        <v>#NUM!</v>
      </c>
      <c r="M1424" t="e">
        <f t="array" ref="M1424">INDEX($A$7:$F$3066,SMALL(IF(COUNTIF($L$5,$H$7:$H$3066)*COUNTIF($L$5,$I$7:$I$3066),MATCH(ROW($A$7:$A$3066),ROW($A$7:$A$3066)),""),ROWS($B$1:D1418)),COLUMNS($A$1:D1420))</f>
        <v>#NUM!</v>
      </c>
      <c r="N1424" t="e">
        <f t="array" ref="N1424">INDEX($A$7:$F$3066,SMALL(IF(COUNTIF($L$5,$H$7:$H$3066)*COUNTIF($L$5,$I$7:$I$3066),MATCH(ROW($A$7:$A$3066),ROW($A$7:$A$3066)),""),ROWS($B$1:E1418)),COLUMNS($A$1:E1420))</f>
        <v>#NUM!</v>
      </c>
      <c r="O1424" t="e">
        <f t="array" ref="O1424">INDEX($A$7:$F$3066,SMALL(IF(COUNTIF($L$5,$H$7:$H$3066)*COUNTIF($L$5,$I$7:$I$3066),MATCH(ROW($A$7:$A$3066),ROW($A$7:$A$3066)),""),ROWS($B$1:F1418)),COLUMNS($A$1:F1420))</f>
        <v>#NUM!</v>
      </c>
    </row>
    <row r="1425" spans="1:15">
      <c r="A1425" s="1">
        <f>'ScienceDirect - Initial'!A1428</f>
        <v>0</v>
      </c>
      <c r="B1425" s="1">
        <f>'ScienceDirect - Initial'!B1428</f>
        <v>2003</v>
      </c>
      <c r="C1425" s="1" t="str">
        <f>'ScienceDirect - Initial'!C1428</f>
        <v>Hidy, G.M.</v>
      </c>
      <c r="D1425" s="1" t="str">
        <f>'ScienceDirect - Initial'!D1428</f>
        <v>Aerosols</v>
      </c>
      <c r="E1425" s="1" t="str">
        <f>'ScienceDirect - Initial'!E1428</f>
        <v>Encyclopedia of Physical Science and Technology (Third Edition)</v>
      </c>
      <c r="F1425" s="1" t="str">
        <f>'ScienceDirect - Initial'!F1428</f>
        <v>978-0-12-227410-7</v>
      </c>
      <c r="H1425" s="1">
        <v>0</v>
      </c>
      <c r="I1425" s="1">
        <v>0</v>
      </c>
      <c r="J1425" t="b">
        <f t="shared" si="22"/>
        <v>1</v>
      </c>
      <c r="K1425" t="e">
        <f t="array" ref="K1425">INDEX($A$7:$F$3066,SMALL(IF(COUNTIF($L$5,$H$7:$H$3066)*COUNTIF($L$5,$I$7:$I$3066),MATCH(ROW($A$7:$A$3066),ROW($A$7:$A$3066)),""),ROWS($B$1:B1419)),COLUMNS($A$1:B1421))</f>
        <v>#NUM!</v>
      </c>
      <c r="L1425" t="e">
        <f t="array" ref="L1425">INDEX($A$7:$F$3066,SMALL(IF(COUNTIF($L$5,$H$7:$H$3066)*COUNTIF($L$5,$I$7:$I$3066),MATCH(ROW($A$7:$A$3066),ROW($A$7:$A$3066)),""),ROWS($B$1:C1419)),COLUMNS($A$1:C1421))</f>
        <v>#NUM!</v>
      </c>
      <c r="M1425" t="e">
        <f t="array" ref="M1425">INDEX($A$7:$F$3066,SMALL(IF(COUNTIF($L$5,$H$7:$H$3066)*COUNTIF($L$5,$I$7:$I$3066),MATCH(ROW($A$7:$A$3066),ROW($A$7:$A$3066)),""),ROWS($B$1:D1419)),COLUMNS($A$1:D1421))</f>
        <v>#NUM!</v>
      </c>
      <c r="N1425" t="e">
        <f t="array" ref="N1425">INDEX($A$7:$F$3066,SMALL(IF(COUNTIF($L$5,$H$7:$H$3066)*COUNTIF($L$5,$I$7:$I$3066),MATCH(ROW($A$7:$A$3066),ROW($A$7:$A$3066)),""),ROWS($B$1:E1419)),COLUMNS($A$1:E1421))</f>
        <v>#NUM!</v>
      </c>
      <c r="O1425" t="e">
        <f t="array" ref="O1425">INDEX($A$7:$F$3066,SMALL(IF(COUNTIF($L$5,$H$7:$H$3066)*COUNTIF($L$5,$I$7:$I$3066),MATCH(ROW($A$7:$A$3066),ROW($A$7:$A$3066)),""),ROWS($B$1:F1419)),COLUMNS($A$1:F1421))</f>
        <v>#NUM!</v>
      </c>
    </row>
    <row r="1426" spans="1:15">
      <c r="A1426" s="1">
        <f>'ScienceDirect - Initial'!A1429</f>
        <v>0</v>
      </c>
      <c r="B1426" s="1">
        <f>'ScienceDirect - Initial'!B1429</f>
        <v>2009</v>
      </c>
      <c r="C1426" s="1" t="str">
        <f>'ScienceDirect - Initial'!C1429</f>
        <v>van Os, Jim; Kapur, Shitij</v>
      </c>
      <c r="D1426" s="1" t="str">
        <f>'ScienceDirect - Initial'!D1429</f>
        <v>Schizophrenia</v>
      </c>
      <c r="E1426" s="1" t="str">
        <f>'ScienceDirect - Initial'!E1429</f>
        <v>The Lancet</v>
      </c>
      <c r="F1426" s="1">
        <f>'ScienceDirect - Initial'!F1429</f>
        <v>0</v>
      </c>
      <c r="H1426" s="1">
        <v>0</v>
      </c>
      <c r="I1426" s="1">
        <v>0</v>
      </c>
      <c r="J1426" t="b">
        <f t="shared" si="22"/>
        <v>1</v>
      </c>
      <c r="K1426" t="e">
        <f t="array" ref="K1426">INDEX($A$7:$F$3066,SMALL(IF(COUNTIF($L$5,$H$7:$H$3066)*COUNTIF($L$5,$I$7:$I$3066),MATCH(ROW($A$7:$A$3066),ROW($A$7:$A$3066)),""),ROWS($B$1:B1420)),COLUMNS($A$1:B1422))</f>
        <v>#NUM!</v>
      </c>
      <c r="L1426" t="e">
        <f t="array" ref="L1426">INDEX($A$7:$F$3066,SMALL(IF(COUNTIF($L$5,$H$7:$H$3066)*COUNTIF($L$5,$I$7:$I$3066),MATCH(ROW($A$7:$A$3066),ROW($A$7:$A$3066)),""),ROWS($B$1:C1420)),COLUMNS($A$1:C1422))</f>
        <v>#NUM!</v>
      </c>
      <c r="M1426" t="e">
        <f t="array" ref="M1426">INDEX($A$7:$F$3066,SMALL(IF(COUNTIF($L$5,$H$7:$H$3066)*COUNTIF($L$5,$I$7:$I$3066),MATCH(ROW($A$7:$A$3066),ROW($A$7:$A$3066)),""),ROWS($B$1:D1420)),COLUMNS($A$1:D1422))</f>
        <v>#NUM!</v>
      </c>
      <c r="N1426" t="e">
        <f t="array" ref="N1426">INDEX($A$7:$F$3066,SMALL(IF(COUNTIF($L$5,$H$7:$H$3066)*COUNTIF($L$5,$I$7:$I$3066),MATCH(ROW($A$7:$A$3066),ROW($A$7:$A$3066)),""),ROWS($B$1:E1420)),COLUMNS($A$1:E1422))</f>
        <v>#NUM!</v>
      </c>
      <c r="O1426" t="e">
        <f t="array" ref="O1426">INDEX($A$7:$F$3066,SMALL(IF(COUNTIF($L$5,$H$7:$H$3066)*COUNTIF($L$5,$I$7:$I$3066),MATCH(ROW($A$7:$A$3066),ROW($A$7:$A$3066)),""),ROWS($B$1:F1420)),COLUMNS($A$1:F1422))</f>
        <v>#NUM!</v>
      </c>
    </row>
    <row r="1427" spans="1:15">
      <c r="A1427" s="1">
        <f>'ScienceDirect - Initial'!A1430</f>
        <v>0</v>
      </c>
      <c r="B1427" s="1">
        <f>'ScienceDirect - Initial'!B1430</f>
        <v>2006</v>
      </c>
      <c r="C1427" s="1" t="str">
        <f>'ScienceDirect - Initial'!C1430</f>
        <v>Messler, Robert W.</v>
      </c>
      <c r="D1427" s="1" t="str">
        <f>'ScienceDirect - Initial'!D1430</f>
        <v>13 - THE FUTURE OF INTEGRAL MECHANICAL ATTACHMENT: WHERE FROM HERE?</v>
      </c>
      <c r="E1427" s="1" t="str">
        <f>'ScienceDirect - Initial'!E1430</f>
        <v>Integral Mechanical Attachment</v>
      </c>
      <c r="F1427" s="1" t="str">
        <f>'ScienceDirect - Initial'!F1430</f>
        <v>978-0-7506-7965-7</v>
      </c>
      <c r="H1427" s="1">
        <v>0</v>
      </c>
      <c r="I1427" s="1">
        <v>0</v>
      </c>
      <c r="J1427" t="b">
        <f t="shared" si="22"/>
        <v>1</v>
      </c>
      <c r="K1427" t="e">
        <f t="array" ref="K1427">INDEX($A$7:$F$3066,SMALL(IF(COUNTIF($L$5,$H$7:$H$3066)*COUNTIF($L$5,$I$7:$I$3066),MATCH(ROW($A$7:$A$3066),ROW($A$7:$A$3066)),""),ROWS($B$1:B1421)),COLUMNS($A$1:B1423))</f>
        <v>#NUM!</v>
      </c>
      <c r="L1427" t="e">
        <f t="array" ref="L1427">INDEX($A$7:$F$3066,SMALL(IF(COUNTIF($L$5,$H$7:$H$3066)*COUNTIF($L$5,$I$7:$I$3066),MATCH(ROW($A$7:$A$3066),ROW($A$7:$A$3066)),""),ROWS($B$1:C1421)),COLUMNS($A$1:C1423))</f>
        <v>#NUM!</v>
      </c>
      <c r="M1427" t="e">
        <f t="array" ref="M1427">INDEX($A$7:$F$3066,SMALL(IF(COUNTIF($L$5,$H$7:$H$3066)*COUNTIF($L$5,$I$7:$I$3066),MATCH(ROW($A$7:$A$3066),ROW($A$7:$A$3066)),""),ROWS($B$1:D1421)),COLUMNS($A$1:D1423))</f>
        <v>#NUM!</v>
      </c>
      <c r="N1427" t="e">
        <f t="array" ref="N1427">INDEX($A$7:$F$3066,SMALL(IF(COUNTIF($L$5,$H$7:$H$3066)*COUNTIF($L$5,$I$7:$I$3066),MATCH(ROW($A$7:$A$3066),ROW($A$7:$A$3066)),""),ROWS($B$1:E1421)),COLUMNS($A$1:E1423))</f>
        <v>#NUM!</v>
      </c>
      <c r="O1427" t="e">
        <f t="array" ref="O1427">INDEX($A$7:$F$3066,SMALL(IF(COUNTIF($L$5,$H$7:$H$3066)*COUNTIF($L$5,$I$7:$I$3066),MATCH(ROW($A$7:$A$3066),ROW($A$7:$A$3066)),""),ROWS($B$1:F1421)),COLUMNS($A$1:F1423))</f>
        <v>#NUM!</v>
      </c>
    </row>
    <row r="1428" spans="1:15">
      <c r="A1428" s="1">
        <f>'ScienceDirect - Initial'!A1431</f>
        <v>0</v>
      </c>
      <c r="B1428" s="1">
        <f>'ScienceDirect - Initial'!B1431</f>
        <v>2002</v>
      </c>
      <c r="C1428" s="1" t="str">
        <f>'ScienceDirect - Initial'!C1431</f>
        <v>Brown, E.T</v>
      </c>
      <c r="D1428" s="1" t="str">
        <f>'ScienceDirect - Initial'!D1431</f>
        <v>Rock mechanics in Australia</v>
      </c>
      <c r="E1428" s="1" t="str">
        <f>'ScienceDirect - Initial'!E1431</f>
        <v>AUSTRALIAN ROCK MECHANICS</v>
      </c>
      <c r="F1428" s="1">
        <f>'ScienceDirect - Initial'!F1431</f>
        <v>0</v>
      </c>
      <c r="H1428" s="1">
        <v>0</v>
      </c>
      <c r="I1428" s="1">
        <v>0</v>
      </c>
      <c r="J1428" t="b">
        <f t="shared" si="22"/>
        <v>1</v>
      </c>
      <c r="K1428" t="e">
        <f t="array" ref="K1428">INDEX($A$7:$F$3066,SMALL(IF(COUNTIF($L$5,$H$7:$H$3066)*COUNTIF($L$5,$I$7:$I$3066),MATCH(ROW($A$7:$A$3066),ROW($A$7:$A$3066)),""),ROWS($B$1:B1422)),COLUMNS($A$1:B1424))</f>
        <v>#NUM!</v>
      </c>
      <c r="L1428" t="e">
        <f t="array" ref="L1428">INDEX($A$7:$F$3066,SMALL(IF(COUNTIF($L$5,$H$7:$H$3066)*COUNTIF($L$5,$I$7:$I$3066),MATCH(ROW($A$7:$A$3066),ROW($A$7:$A$3066)),""),ROWS($B$1:C1422)),COLUMNS($A$1:C1424))</f>
        <v>#NUM!</v>
      </c>
      <c r="M1428" t="e">
        <f t="array" ref="M1428">INDEX($A$7:$F$3066,SMALL(IF(COUNTIF($L$5,$H$7:$H$3066)*COUNTIF($L$5,$I$7:$I$3066),MATCH(ROW($A$7:$A$3066),ROW($A$7:$A$3066)),""),ROWS($B$1:D1422)),COLUMNS($A$1:D1424))</f>
        <v>#NUM!</v>
      </c>
      <c r="N1428" t="e">
        <f t="array" ref="N1428">INDEX($A$7:$F$3066,SMALL(IF(COUNTIF($L$5,$H$7:$H$3066)*COUNTIF($L$5,$I$7:$I$3066),MATCH(ROW($A$7:$A$3066),ROW($A$7:$A$3066)),""),ROWS($B$1:E1422)),COLUMNS($A$1:E1424))</f>
        <v>#NUM!</v>
      </c>
      <c r="O1428" t="e">
        <f t="array" ref="O1428">INDEX($A$7:$F$3066,SMALL(IF(COUNTIF($L$5,$H$7:$H$3066)*COUNTIF($L$5,$I$7:$I$3066),MATCH(ROW($A$7:$A$3066),ROW($A$7:$A$3066)),""),ROWS($B$1:F1422)),COLUMNS($A$1:F1424))</f>
        <v>#NUM!</v>
      </c>
    </row>
    <row r="1429" spans="1:15">
      <c r="A1429" s="1">
        <f>'ScienceDirect - Initial'!A1432</f>
        <v>0</v>
      </c>
      <c r="B1429" s="1">
        <f>'ScienceDirect - Initial'!B1432</f>
        <v>2011</v>
      </c>
      <c r="C1429" s="1" t="str">
        <f>'ScienceDirect - Initial'!C1432</f>
        <v>Guemache, Mehdi A.; Chatelain, Jean-Luc; Machane, Djamel; Benahmed, Sihem; Djadia, Leila</v>
      </c>
      <c r="D1429" s="1" t="str">
        <f>'ScienceDirect - Initial'!D1432</f>
        <v>Failure of landslide stabilization measures: The Sidi Rached viaduct case (Constantine, Algeria)</v>
      </c>
      <c r="E1429" s="1" t="str">
        <f>'ScienceDirect - Initial'!E1432</f>
        <v>Journal of African Earth Sciences</v>
      </c>
      <c r="F1429" s="1">
        <f>'ScienceDirect - Initial'!F1432</f>
        <v>0</v>
      </c>
      <c r="H1429" s="1">
        <v>0</v>
      </c>
      <c r="I1429" s="1">
        <v>0</v>
      </c>
      <c r="J1429" t="b">
        <f t="shared" si="22"/>
        <v>1</v>
      </c>
      <c r="K1429" t="e">
        <f t="array" ref="K1429">INDEX($A$7:$F$3066,SMALL(IF(COUNTIF($L$5,$H$7:$H$3066)*COUNTIF($L$5,$I$7:$I$3066),MATCH(ROW($A$7:$A$3066),ROW($A$7:$A$3066)),""),ROWS($B$1:B1423)),COLUMNS($A$1:B1425))</f>
        <v>#NUM!</v>
      </c>
      <c r="L1429" t="e">
        <f t="array" ref="L1429">INDEX($A$7:$F$3066,SMALL(IF(COUNTIF($L$5,$H$7:$H$3066)*COUNTIF($L$5,$I$7:$I$3066),MATCH(ROW($A$7:$A$3066),ROW($A$7:$A$3066)),""),ROWS($B$1:C1423)),COLUMNS($A$1:C1425))</f>
        <v>#NUM!</v>
      </c>
      <c r="M1429" t="e">
        <f t="array" ref="M1429">INDEX($A$7:$F$3066,SMALL(IF(COUNTIF($L$5,$H$7:$H$3066)*COUNTIF($L$5,$I$7:$I$3066),MATCH(ROW($A$7:$A$3066),ROW($A$7:$A$3066)),""),ROWS($B$1:D1423)),COLUMNS($A$1:D1425))</f>
        <v>#NUM!</v>
      </c>
      <c r="N1429" t="e">
        <f t="array" ref="N1429">INDEX($A$7:$F$3066,SMALL(IF(COUNTIF($L$5,$H$7:$H$3066)*COUNTIF($L$5,$I$7:$I$3066),MATCH(ROW($A$7:$A$3066),ROW($A$7:$A$3066)),""),ROWS($B$1:E1423)),COLUMNS($A$1:E1425))</f>
        <v>#NUM!</v>
      </c>
      <c r="O1429" t="e">
        <f t="array" ref="O1429">INDEX($A$7:$F$3066,SMALL(IF(COUNTIF($L$5,$H$7:$H$3066)*COUNTIF($L$5,$I$7:$I$3066),MATCH(ROW($A$7:$A$3066),ROW($A$7:$A$3066)),""),ROWS($B$1:F1423)),COLUMNS($A$1:F1425))</f>
        <v>#NUM!</v>
      </c>
    </row>
    <row r="1430" spans="1:15">
      <c r="A1430" s="1">
        <f>'ScienceDirect - Initial'!A1433</f>
        <v>0</v>
      </c>
      <c r="B1430" s="1">
        <f>'ScienceDirect - Initial'!B1433</f>
        <v>2004</v>
      </c>
      <c r="C1430" s="1" t="str">
        <f>'ScienceDirect - Initial'!C1433</f>
        <v>Tisch, Stephen; Silberstein, Paul; Limousin-Dowsey, Patricia; Jahanshahi, Marjan</v>
      </c>
      <c r="D1430" s="1" t="str">
        <f>'ScienceDirect - Initial'!D1433</f>
        <v>The basal ganglia: anatomy, physiology, and pharmacology</v>
      </c>
      <c r="E1430" s="1" t="str">
        <f>'ScienceDirect - Initial'!E1433</f>
        <v>Addictive Disorders</v>
      </c>
      <c r="F1430" s="1">
        <f>'ScienceDirect - Initial'!F1433</f>
        <v>0</v>
      </c>
      <c r="H1430" s="1">
        <v>0</v>
      </c>
      <c r="I1430" s="1">
        <v>0</v>
      </c>
      <c r="J1430" t="b">
        <f t="shared" si="22"/>
        <v>1</v>
      </c>
      <c r="K1430" t="e">
        <f t="array" ref="K1430">INDEX($A$7:$F$3066,SMALL(IF(COUNTIF($L$5,$H$7:$H$3066)*COUNTIF($L$5,$I$7:$I$3066),MATCH(ROW($A$7:$A$3066),ROW($A$7:$A$3066)),""),ROWS($B$1:B1424)),COLUMNS($A$1:B1426))</f>
        <v>#NUM!</v>
      </c>
      <c r="L1430" t="e">
        <f t="array" ref="L1430">INDEX($A$7:$F$3066,SMALL(IF(COUNTIF($L$5,$H$7:$H$3066)*COUNTIF($L$5,$I$7:$I$3066),MATCH(ROW($A$7:$A$3066),ROW($A$7:$A$3066)),""),ROWS($B$1:C1424)),COLUMNS($A$1:C1426))</f>
        <v>#NUM!</v>
      </c>
      <c r="M1430" t="e">
        <f t="array" ref="M1430">INDEX($A$7:$F$3066,SMALL(IF(COUNTIF($L$5,$H$7:$H$3066)*COUNTIF($L$5,$I$7:$I$3066),MATCH(ROW($A$7:$A$3066),ROW($A$7:$A$3066)),""),ROWS($B$1:D1424)),COLUMNS($A$1:D1426))</f>
        <v>#NUM!</v>
      </c>
      <c r="N1430" t="e">
        <f t="array" ref="N1430">INDEX($A$7:$F$3066,SMALL(IF(COUNTIF($L$5,$H$7:$H$3066)*COUNTIF($L$5,$I$7:$I$3066),MATCH(ROW($A$7:$A$3066),ROW($A$7:$A$3066)),""),ROWS($B$1:E1424)),COLUMNS($A$1:E1426))</f>
        <v>#NUM!</v>
      </c>
      <c r="O1430" t="e">
        <f t="array" ref="O1430">INDEX($A$7:$F$3066,SMALL(IF(COUNTIF($L$5,$H$7:$H$3066)*COUNTIF($L$5,$I$7:$I$3066),MATCH(ROW($A$7:$A$3066),ROW($A$7:$A$3066)),""),ROWS($B$1:F1424)),COLUMNS($A$1:F1426))</f>
        <v>#NUM!</v>
      </c>
    </row>
    <row r="1431" spans="1:15">
      <c r="A1431" s="1">
        <f>'ScienceDirect - Initial'!A1434</f>
        <v>0</v>
      </c>
      <c r="B1431" s="1">
        <f>'ScienceDirect - Initial'!B1434</f>
        <v>2009</v>
      </c>
      <c r="C1431" s="1" t="str">
        <f>'ScienceDirect - Initial'!C1434</f>
        <v>Cecil, J.A.; Quinn, T.C.</v>
      </c>
      <c r="D1431" s="1" t="str">
        <f>'ScienceDirect - Initial'!D1434</f>
        <v>Sexually Transmitted Diseases</v>
      </c>
      <c r="E1431" s="1" t="str">
        <f>'ScienceDirect - Initial'!E1434</f>
        <v>Encyclopedia of Microbiology (Third Edition)</v>
      </c>
      <c r="F1431" s="1" t="str">
        <f>'ScienceDirect - Initial'!F1434</f>
        <v>978-0-12-373944-5</v>
      </c>
      <c r="H1431" s="1">
        <v>0</v>
      </c>
      <c r="I1431" s="1">
        <v>0</v>
      </c>
      <c r="J1431" t="b">
        <f t="shared" si="22"/>
        <v>1</v>
      </c>
      <c r="K1431" t="e">
        <f t="array" ref="K1431">INDEX($A$7:$F$3066,SMALL(IF(COUNTIF($L$5,$H$7:$H$3066)*COUNTIF($L$5,$I$7:$I$3066),MATCH(ROW($A$7:$A$3066),ROW($A$7:$A$3066)),""),ROWS($B$1:B1425)),COLUMNS($A$1:B1427))</f>
        <v>#NUM!</v>
      </c>
      <c r="L1431" t="e">
        <f t="array" ref="L1431">INDEX($A$7:$F$3066,SMALL(IF(COUNTIF($L$5,$H$7:$H$3066)*COUNTIF($L$5,$I$7:$I$3066),MATCH(ROW($A$7:$A$3066),ROW($A$7:$A$3066)),""),ROWS($B$1:C1425)),COLUMNS($A$1:C1427))</f>
        <v>#NUM!</v>
      </c>
      <c r="M1431" t="e">
        <f t="array" ref="M1431">INDEX($A$7:$F$3066,SMALL(IF(COUNTIF($L$5,$H$7:$H$3066)*COUNTIF($L$5,$I$7:$I$3066),MATCH(ROW($A$7:$A$3066),ROW($A$7:$A$3066)),""),ROWS($B$1:D1425)),COLUMNS($A$1:D1427))</f>
        <v>#NUM!</v>
      </c>
      <c r="N1431" t="e">
        <f t="array" ref="N1431">INDEX($A$7:$F$3066,SMALL(IF(COUNTIF($L$5,$H$7:$H$3066)*COUNTIF($L$5,$I$7:$I$3066),MATCH(ROW($A$7:$A$3066),ROW($A$7:$A$3066)),""),ROWS($B$1:E1425)),COLUMNS($A$1:E1427))</f>
        <v>#NUM!</v>
      </c>
      <c r="O1431" t="e">
        <f t="array" ref="O1431">INDEX($A$7:$F$3066,SMALL(IF(COUNTIF($L$5,$H$7:$H$3066)*COUNTIF($L$5,$I$7:$I$3066),MATCH(ROW($A$7:$A$3066),ROW($A$7:$A$3066)),""),ROWS($B$1:F1425)),COLUMNS($A$1:F1427))</f>
        <v>#NUM!</v>
      </c>
    </row>
    <row r="1432" spans="1:15">
      <c r="A1432" s="1">
        <f>'ScienceDirect - Initial'!A1435</f>
        <v>0</v>
      </c>
      <c r="B1432" s="1">
        <f>'ScienceDirect - Initial'!B1435</f>
        <v>2012</v>
      </c>
      <c r="C1432" s="1" t="str">
        <f>'ScienceDirect - Initial'!C1435</f>
        <v>Serwint, Janet R.</v>
      </c>
      <c r="D1432" s="1" t="str">
        <f>'ScienceDirect - Initial'!D1435</f>
        <v>Humanism through the Lens of the Academic Pediatric Association</v>
      </c>
      <c r="E1432" s="1" t="str">
        <f>'ScienceDirect - Initial'!E1435</f>
        <v>Academic Pediatrics</v>
      </c>
      <c r="F1432" s="1">
        <f>'ScienceDirect - Initial'!F1435</f>
        <v>0</v>
      </c>
      <c r="H1432" s="1">
        <v>0</v>
      </c>
      <c r="I1432" s="1">
        <v>0</v>
      </c>
      <c r="J1432" t="b">
        <f t="shared" si="22"/>
        <v>1</v>
      </c>
      <c r="K1432" t="e">
        <f t="array" ref="K1432">INDEX($A$7:$F$3066,SMALL(IF(COUNTIF($L$5,$H$7:$H$3066)*COUNTIF($L$5,$I$7:$I$3066),MATCH(ROW($A$7:$A$3066),ROW($A$7:$A$3066)),""),ROWS($B$1:B1426)),COLUMNS($A$1:B1428))</f>
        <v>#NUM!</v>
      </c>
      <c r="L1432" t="e">
        <f t="array" ref="L1432">INDEX($A$7:$F$3066,SMALL(IF(COUNTIF($L$5,$H$7:$H$3066)*COUNTIF($L$5,$I$7:$I$3066),MATCH(ROW($A$7:$A$3066),ROW($A$7:$A$3066)),""),ROWS($B$1:C1426)),COLUMNS($A$1:C1428))</f>
        <v>#NUM!</v>
      </c>
      <c r="M1432" t="e">
        <f t="array" ref="M1432">INDEX($A$7:$F$3066,SMALL(IF(COUNTIF($L$5,$H$7:$H$3066)*COUNTIF($L$5,$I$7:$I$3066),MATCH(ROW($A$7:$A$3066),ROW($A$7:$A$3066)),""),ROWS($B$1:D1426)),COLUMNS($A$1:D1428))</f>
        <v>#NUM!</v>
      </c>
      <c r="N1432" t="e">
        <f t="array" ref="N1432">INDEX($A$7:$F$3066,SMALL(IF(COUNTIF($L$5,$H$7:$H$3066)*COUNTIF($L$5,$I$7:$I$3066),MATCH(ROW($A$7:$A$3066),ROW($A$7:$A$3066)),""),ROWS($B$1:E1426)),COLUMNS($A$1:E1428))</f>
        <v>#NUM!</v>
      </c>
      <c r="O1432" t="e">
        <f t="array" ref="O1432">INDEX($A$7:$F$3066,SMALL(IF(COUNTIF($L$5,$H$7:$H$3066)*COUNTIF($L$5,$I$7:$I$3066),MATCH(ROW($A$7:$A$3066),ROW($A$7:$A$3066)),""),ROWS($B$1:F1426)),COLUMNS($A$1:F1428))</f>
        <v>#NUM!</v>
      </c>
    </row>
    <row r="1433" spans="1:15">
      <c r="A1433" s="1">
        <f>'ScienceDirect - Initial'!A1436</f>
        <v>0</v>
      </c>
      <c r="B1433" s="1">
        <f>'ScienceDirect - Initial'!B1436</f>
        <v>2012</v>
      </c>
      <c r="C1433" s="1" t="str">
        <f>'ScienceDirect - Initial'!C1436</f>
        <v>Huffman, Samantha A.; Veen, Jaap; Hennink, Monique M.; McFarland, Deborah A.</v>
      </c>
      <c r="D1433" s="1" t="str">
        <f>'ScienceDirect - Initial'!D1436</f>
        <v>Exploitation, vulnerability to tuberculosis and access to treatment among Uzbek labor migrants in Kazakhstan</v>
      </c>
      <c r="E1433" s="1" t="str">
        <f>'ScienceDirect - Initial'!E1436</f>
        <v>Part Special Issue: Migration, 'illegality', and health: Mapping embodied vulnerability and debating health-related deservingness</v>
      </c>
      <c r="F1433" s="1">
        <f>'ScienceDirect - Initial'!F1436</f>
        <v>0</v>
      </c>
      <c r="H1433" s="1">
        <v>0</v>
      </c>
      <c r="I1433" s="1">
        <v>0</v>
      </c>
      <c r="J1433" t="b">
        <f t="shared" si="22"/>
        <v>1</v>
      </c>
      <c r="K1433" t="e">
        <f t="array" ref="K1433">INDEX($A$7:$F$3066,SMALL(IF(COUNTIF($L$5,$H$7:$H$3066)*COUNTIF($L$5,$I$7:$I$3066),MATCH(ROW($A$7:$A$3066),ROW($A$7:$A$3066)),""),ROWS($B$1:B1427)),COLUMNS($A$1:B1429))</f>
        <v>#NUM!</v>
      </c>
      <c r="L1433" t="e">
        <f t="array" ref="L1433">INDEX($A$7:$F$3066,SMALL(IF(COUNTIF($L$5,$H$7:$H$3066)*COUNTIF($L$5,$I$7:$I$3066),MATCH(ROW($A$7:$A$3066),ROW($A$7:$A$3066)),""),ROWS($B$1:C1427)),COLUMNS($A$1:C1429))</f>
        <v>#NUM!</v>
      </c>
      <c r="M1433" t="e">
        <f t="array" ref="M1433">INDEX($A$7:$F$3066,SMALL(IF(COUNTIF($L$5,$H$7:$H$3066)*COUNTIF($L$5,$I$7:$I$3066),MATCH(ROW($A$7:$A$3066),ROW($A$7:$A$3066)),""),ROWS($B$1:D1427)),COLUMNS($A$1:D1429))</f>
        <v>#NUM!</v>
      </c>
      <c r="N1433" t="e">
        <f t="array" ref="N1433">INDEX($A$7:$F$3066,SMALL(IF(COUNTIF($L$5,$H$7:$H$3066)*COUNTIF($L$5,$I$7:$I$3066),MATCH(ROW($A$7:$A$3066),ROW($A$7:$A$3066)),""),ROWS($B$1:E1427)),COLUMNS($A$1:E1429))</f>
        <v>#NUM!</v>
      </c>
      <c r="O1433" t="e">
        <f t="array" ref="O1433">INDEX($A$7:$F$3066,SMALL(IF(COUNTIF($L$5,$H$7:$H$3066)*COUNTIF($L$5,$I$7:$I$3066),MATCH(ROW($A$7:$A$3066),ROW($A$7:$A$3066)),""),ROWS($B$1:F1427)),COLUMNS($A$1:F1429))</f>
        <v>#NUM!</v>
      </c>
    </row>
    <row r="1434" spans="1:15">
      <c r="A1434" s="1">
        <f>'ScienceDirect - Initial'!A1437</f>
        <v>0</v>
      </c>
      <c r="B1434" s="1">
        <f>'ScienceDirect - Initial'!B1437</f>
        <v>2012</v>
      </c>
      <c r="C1434" s="1" t="str">
        <f>'ScienceDirect - Initial'!C1437</f>
        <v>Turner, S.R.; Liu, Y.</v>
      </c>
      <c r="D1434" s="1" t="str">
        <f>'ScienceDirect - Initial'!D1437</f>
        <v>5.14 - Chemistry and Technology of Step-Growth Polyesters</v>
      </c>
      <c r="E1434" s="1" t="str">
        <f>'ScienceDirect - Initial'!E1437</f>
        <v>Polymer Science: A Comprehensive Reference</v>
      </c>
      <c r="F1434" s="1" t="str">
        <f>'ScienceDirect - Initial'!F1437</f>
        <v>978-0-08-087862-1</v>
      </c>
      <c r="H1434" s="1">
        <v>0</v>
      </c>
      <c r="I1434" s="1">
        <v>0</v>
      </c>
      <c r="J1434" t="b">
        <f t="shared" si="22"/>
        <v>1</v>
      </c>
      <c r="K1434" t="e">
        <f t="array" ref="K1434">INDEX($A$7:$F$3066,SMALL(IF(COUNTIF($L$5,$H$7:$H$3066)*COUNTIF($L$5,$I$7:$I$3066),MATCH(ROW($A$7:$A$3066),ROW($A$7:$A$3066)),""),ROWS($B$1:B1428)),COLUMNS($A$1:B1430))</f>
        <v>#NUM!</v>
      </c>
      <c r="L1434" t="e">
        <f t="array" ref="L1434">INDEX($A$7:$F$3066,SMALL(IF(COUNTIF($L$5,$H$7:$H$3066)*COUNTIF($L$5,$I$7:$I$3066),MATCH(ROW($A$7:$A$3066),ROW($A$7:$A$3066)),""),ROWS($B$1:C1428)),COLUMNS($A$1:C1430))</f>
        <v>#NUM!</v>
      </c>
      <c r="M1434" t="e">
        <f t="array" ref="M1434">INDEX($A$7:$F$3066,SMALL(IF(COUNTIF($L$5,$H$7:$H$3066)*COUNTIF($L$5,$I$7:$I$3066),MATCH(ROW($A$7:$A$3066),ROW($A$7:$A$3066)),""),ROWS($B$1:D1428)),COLUMNS($A$1:D1430))</f>
        <v>#NUM!</v>
      </c>
      <c r="N1434" t="e">
        <f t="array" ref="N1434">INDEX($A$7:$F$3066,SMALL(IF(COUNTIF($L$5,$H$7:$H$3066)*COUNTIF($L$5,$I$7:$I$3066),MATCH(ROW($A$7:$A$3066),ROW($A$7:$A$3066)),""),ROWS($B$1:E1428)),COLUMNS($A$1:E1430))</f>
        <v>#NUM!</v>
      </c>
      <c r="O1434" t="e">
        <f t="array" ref="O1434">INDEX($A$7:$F$3066,SMALL(IF(COUNTIF($L$5,$H$7:$H$3066)*COUNTIF($L$5,$I$7:$I$3066),MATCH(ROW($A$7:$A$3066),ROW($A$7:$A$3066)),""),ROWS($B$1:F1428)),COLUMNS($A$1:F1430))</f>
        <v>#NUM!</v>
      </c>
    </row>
    <row r="1435" spans="1:15">
      <c r="A1435" s="1">
        <f>'ScienceDirect - Initial'!A1438</f>
        <v>0</v>
      </c>
      <c r="B1435" s="1">
        <f>'ScienceDirect - Initial'!B1438</f>
        <v>2014</v>
      </c>
      <c r="C1435" s="1" t="str">
        <f>'ScienceDirect - Initial'!C1438</f>
        <v>Álvarez-Mozos, J.; Abad, E.; Goñi, M.; Giménez, R.; Campo, M.A.; Díez, J.; Casalí, J.; Arive, M.; Diego, I.</v>
      </c>
      <c r="D1435" s="1" t="str">
        <f>'ScienceDirect - Initial'!D1438</f>
        <v>Evaluation of erosion control geotextiles on steep slopes. Part 2: Influence on the establishment and growth of vegetation</v>
      </c>
      <c r="E1435" s="1" t="str">
        <f>'ScienceDirect - Initial'!E1438</f>
        <v>CATENA</v>
      </c>
      <c r="F1435" s="1">
        <f>'ScienceDirect - Initial'!F1438</f>
        <v>0</v>
      </c>
      <c r="H1435" s="1">
        <v>0</v>
      </c>
      <c r="I1435" s="1">
        <v>0</v>
      </c>
      <c r="J1435" t="b">
        <f t="shared" si="22"/>
        <v>1</v>
      </c>
      <c r="K1435" t="e">
        <f t="array" ref="K1435">INDEX($A$7:$F$3066,SMALL(IF(COUNTIF($L$5,$H$7:$H$3066)*COUNTIF($L$5,$I$7:$I$3066),MATCH(ROW($A$7:$A$3066),ROW($A$7:$A$3066)),""),ROWS($B$1:B1429)),COLUMNS($A$1:B1431))</f>
        <v>#NUM!</v>
      </c>
      <c r="L1435" t="e">
        <f t="array" ref="L1435">INDEX($A$7:$F$3066,SMALL(IF(COUNTIF($L$5,$H$7:$H$3066)*COUNTIF($L$5,$I$7:$I$3066),MATCH(ROW($A$7:$A$3066),ROW($A$7:$A$3066)),""),ROWS($B$1:C1429)),COLUMNS($A$1:C1431))</f>
        <v>#NUM!</v>
      </c>
      <c r="M1435" t="e">
        <f t="array" ref="M1435">INDEX($A$7:$F$3066,SMALL(IF(COUNTIF($L$5,$H$7:$H$3066)*COUNTIF($L$5,$I$7:$I$3066),MATCH(ROW($A$7:$A$3066),ROW($A$7:$A$3066)),""),ROWS($B$1:D1429)),COLUMNS($A$1:D1431))</f>
        <v>#NUM!</v>
      </c>
      <c r="N1435" t="e">
        <f t="array" ref="N1435">INDEX($A$7:$F$3066,SMALL(IF(COUNTIF($L$5,$H$7:$H$3066)*COUNTIF($L$5,$I$7:$I$3066),MATCH(ROW($A$7:$A$3066),ROW($A$7:$A$3066)),""),ROWS($B$1:E1429)),COLUMNS($A$1:E1431))</f>
        <v>#NUM!</v>
      </c>
      <c r="O1435" t="e">
        <f t="array" ref="O1435">INDEX($A$7:$F$3066,SMALL(IF(COUNTIF($L$5,$H$7:$H$3066)*COUNTIF($L$5,$I$7:$I$3066),MATCH(ROW($A$7:$A$3066),ROW($A$7:$A$3066)),""),ROWS($B$1:F1429)),COLUMNS($A$1:F1431))</f>
        <v>#NUM!</v>
      </c>
    </row>
    <row r="1436" spans="1:15">
      <c r="A1436" s="1">
        <f>'ScienceDirect - Initial'!A1439</f>
        <v>0</v>
      </c>
      <c r="B1436" s="1">
        <f>'ScienceDirect - Initial'!B1439</f>
        <v>1977</v>
      </c>
      <c r="C1436" s="1" t="str">
        <f>'ScienceDirect - Initial'!C1439</f>
        <v>Murphy, Dennis L.</v>
      </c>
      <c r="D1436" s="1" t="str">
        <f>'ScienceDirect - Initial'!D1439</f>
        <v>The Behavioral Toxicity of Monoamine Oxidase-lnhibiting Antidepressants</v>
      </c>
      <c r="E1436" s="1" t="str">
        <f>'ScienceDirect - Initial'!E1439</f>
        <v>Advances in Pharmacology</v>
      </c>
      <c r="F1436" s="1" t="str">
        <f>'ScienceDirect - Initial'!F1439</f>
        <v>1054-3589</v>
      </c>
      <c r="H1436" s="1">
        <v>0</v>
      </c>
      <c r="I1436" s="1">
        <v>0</v>
      </c>
      <c r="J1436" t="b">
        <f t="shared" si="22"/>
        <v>1</v>
      </c>
      <c r="K1436" t="e">
        <f t="array" ref="K1436">INDEX($A$7:$F$3066,SMALL(IF(COUNTIF($L$5,$H$7:$H$3066)*COUNTIF($L$5,$I$7:$I$3066),MATCH(ROW($A$7:$A$3066),ROW($A$7:$A$3066)),""),ROWS($B$1:B1430)),COLUMNS($A$1:B1432))</f>
        <v>#NUM!</v>
      </c>
      <c r="L1436" t="e">
        <f t="array" ref="L1436">INDEX($A$7:$F$3066,SMALL(IF(COUNTIF($L$5,$H$7:$H$3066)*COUNTIF($L$5,$I$7:$I$3066),MATCH(ROW($A$7:$A$3066),ROW($A$7:$A$3066)),""),ROWS($B$1:C1430)),COLUMNS($A$1:C1432))</f>
        <v>#NUM!</v>
      </c>
      <c r="M1436" t="e">
        <f t="array" ref="M1436">INDEX($A$7:$F$3066,SMALL(IF(COUNTIF($L$5,$H$7:$H$3066)*COUNTIF($L$5,$I$7:$I$3066),MATCH(ROW($A$7:$A$3066),ROW($A$7:$A$3066)),""),ROWS($B$1:D1430)),COLUMNS($A$1:D1432))</f>
        <v>#NUM!</v>
      </c>
      <c r="N1436" t="e">
        <f t="array" ref="N1436">INDEX($A$7:$F$3066,SMALL(IF(COUNTIF($L$5,$H$7:$H$3066)*COUNTIF($L$5,$I$7:$I$3066),MATCH(ROW($A$7:$A$3066),ROW($A$7:$A$3066)),""),ROWS($B$1:E1430)),COLUMNS($A$1:E1432))</f>
        <v>#NUM!</v>
      </c>
      <c r="O1436" t="e">
        <f t="array" ref="O1436">INDEX($A$7:$F$3066,SMALL(IF(COUNTIF($L$5,$H$7:$H$3066)*COUNTIF($L$5,$I$7:$I$3066),MATCH(ROW($A$7:$A$3066),ROW($A$7:$A$3066)),""),ROWS($B$1:F1430)),COLUMNS($A$1:F1432))</f>
        <v>#NUM!</v>
      </c>
    </row>
    <row r="1437" spans="1:15">
      <c r="A1437" s="1">
        <f>'ScienceDirect - Initial'!A1440</f>
        <v>0</v>
      </c>
      <c r="B1437" s="1">
        <f>'ScienceDirect - Initial'!B1440</f>
        <v>2003</v>
      </c>
      <c r="C1437" s="1" t="str">
        <f>'ScienceDirect - Initial'!C1440</f>
        <v>Donaldson, Deidre; Spirito, Anthony; Overholser, James</v>
      </c>
      <c r="D1437" s="1" t="str">
        <f>'ScienceDirect - Initial'!D1440</f>
        <v>Chapter 14 - Treatment of Adolescent Suicide Attempters</v>
      </c>
      <c r="E1437" s="1" t="str">
        <f>'ScienceDirect - Initial'!E1440</f>
        <v>Evaluating and Treating Adolescent Suicide Attempters</v>
      </c>
      <c r="F1437" s="1">
        <f>'ScienceDirect - Initial'!F1440</f>
        <v>18730450</v>
      </c>
      <c r="H1437" s="1">
        <v>0</v>
      </c>
      <c r="I1437" s="1">
        <v>0</v>
      </c>
      <c r="J1437" t="b">
        <f t="shared" si="22"/>
        <v>1</v>
      </c>
      <c r="K1437" t="e">
        <f t="array" ref="K1437">INDEX($A$7:$F$3066,SMALL(IF(COUNTIF($L$5,$H$7:$H$3066)*COUNTIF($L$5,$I$7:$I$3066),MATCH(ROW($A$7:$A$3066),ROW($A$7:$A$3066)),""),ROWS($B$1:B1431)),COLUMNS($A$1:B1433))</f>
        <v>#NUM!</v>
      </c>
      <c r="L1437" t="e">
        <f t="array" ref="L1437">INDEX($A$7:$F$3066,SMALL(IF(COUNTIF($L$5,$H$7:$H$3066)*COUNTIF($L$5,$I$7:$I$3066),MATCH(ROW($A$7:$A$3066),ROW($A$7:$A$3066)),""),ROWS($B$1:C1431)),COLUMNS($A$1:C1433))</f>
        <v>#NUM!</v>
      </c>
      <c r="M1437" t="e">
        <f t="array" ref="M1437">INDEX($A$7:$F$3066,SMALL(IF(COUNTIF($L$5,$H$7:$H$3066)*COUNTIF($L$5,$I$7:$I$3066),MATCH(ROW($A$7:$A$3066),ROW($A$7:$A$3066)),""),ROWS($B$1:D1431)),COLUMNS($A$1:D1433))</f>
        <v>#NUM!</v>
      </c>
      <c r="N1437" t="e">
        <f t="array" ref="N1437">INDEX($A$7:$F$3066,SMALL(IF(COUNTIF($L$5,$H$7:$H$3066)*COUNTIF($L$5,$I$7:$I$3066),MATCH(ROW($A$7:$A$3066),ROW($A$7:$A$3066)),""),ROWS($B$1:E1431)),COLUMNS($A$1:E1433))</f>
        <v>#NUM!</v>
      </c>
      <c r="O1437" t="e">
        <f t="array" ref="O1437">INDEX($A$7:$F$3066,SMALL(IF(COUNTIF($L$5,$H$7:$H$3066)*COUNTIF($L$5,$I$7:$I$3066),MATCH(ROW($A$7:$A$3066),ROW($A$7:$A$3066)),""),ROWS($B$1:F1431)),COLUMNS($A$1:F1433))</f>
        <v>#NUM!</v>
      </c>
    </row>
    <row r="1438" spans="1:15">
      <c r="A1438" s="1">
        <f>'ScienceDirect - Initial'!A1441</f>
        <v>0</v>
      </c>
      <c r="B1438" s="1">
        <f>'ScienceDirect - Initial'!B1441</f>
        <v>2006</v>
      </c>
      <c r="C1438" s="1" t="str">
        <f>'ScienceDirect - Initial'!C1441</f>
        <v>Reis, L.C.; Hibbeln, J.R.</v>
      </c>
      <c r="D1438" s="1" t="str">
        <f>'ScienceDirect - Initial'!D1441</f>
        <v>Cultural symbolism of fish and the psychotropic properties of omega-3 fatty acids</v>
      </c>
      <c r="E1438" s="1" t="str">
        <f>'ScienceDirect - Initial'!E1441</f>
        <v>The Emerging Role of Omega-3 Fatty Acids in Psychiatry</v>
      </c>
      <c r="F1438" s="1">
        <f>'ScienceDirect - Initial'!F1441</f>
        <v>0</v>
      </c>
      <c r="H1438" s="1">
        <v>0</v>
      </c>
      <c r="I1438" s="1">
        <v>0</v>
      </c>
      <c r="J1438" t="b">
        <f t="shared" si="22"/>
        <v>1</v>
      </c>
      <c r="K1438" t="e">
        <f t="array" ref="K1438">INDEX($A$7:$F$3066,SMALL(IF(COUNTIF($L$5,$H$7:$H$3066)*COUNTIF($L$5,$I$7:$I$3066),MATCH(ROW($A$7:$A$3066),ROW($A$7:$A$3066)),""),ROWS($B$1:B1432)),COLUMNS($A$1:B1434))</f>
        <v>#NUM!</v>
      </c>
      <c r="L1438" t="e">
        <f t="array" ref="L1438">INDEX($A$7:$F$3066,SMALL(IF(COUNTIF($L$5,$H$7:$H$3066)*COUNTIF($L$5,$I$7:$I$3066),MATCH(ROW($A$7:$A$3066),ROW($A$7:$A$3066)),""),ROWS($B$1:C1432)),COLUMNS($A$1:C1434))</f>
        <v>#NUM!</v>
      </c>
      <c r="M1438" t="e">
        <f t="array" ref="M1438">INDEX($A$7:$F$3066,SMALL(IF(COUNTIF($L$5,$H$7:$H$3066)*COUNTIF($L$5,$I$7:$I$3066),MATCH(ROW($A$7:$A$3066),ROW($A$7:$A$3066)),""),ROWS($B$1:D1432)),COLUMNS($A$1:D1434))</f>
        <v>#NUM!</v>
      </c>
      <c r="N1438" t="e">
        <f t="array" ref="N1438">INDEX($A$7:$F$3066,SMALL(IF(COUNTIF($L$5,$H$7:$H$3066)*COUNTIF($L$5,$I$7:$I$3066),MATCH(ROW($A$7:$A$3066),ROW($A$7:$A$3066)),""),ROWS($B$1:E1432)),COLUMNS($A$1:E1434))</f>
        <v>#NUM!</v>
      </c>
      <c r="O1438" t="e">
        <f t="array" ref="O1438">INDEX($A$7:$F$3066,SMALL(IF(COUNTIF($L$5,$H$7:$H$3066)*COUNTIF($L$5,$I$7:$I$3066),MATCH(ROW($A$7:$A$3066),ROW($A$7:$A$3066)),""),ROWS($B$1:F1432)),COLUMNS($A$1:F1434))</f>
        <v>#NUM!</v>
      </c>
    </row>
    <row r="1439" spans="1:15">
      <c r="A1439" s="1">
        <f>'ScienceDirect - Initial'!A1442</f>
        <v>0</v>
      </c>
      <c r="B1439" s="1">
        <f>'ScienceDirect - Initial'!B1442</f>
        <v>2017</v>
      </c>
      <c r="C1439" s="1" t="str">
        <f>'ScienceDirect - Initial'!C1442</f>
        <v>Gerard, Chaouat</v>
      </c>
      <c r="D1439" s="1" t="str">
        <f>'ScienceDirect - Initial'!D1442</f>
        <v>10 workshops on Immunology of preeclampsia</v>
      </c>
      <c r="E1439" s="1" t="str">
        <f>'ScienceDirect - Initial'!E1442</f>
        <v>Journal of Reproductive Immunology</v>
      </c>
      <c r="F1439" s="1">
        <f>'ScienceDirect - Initial'!F1442</f>
        <v>0</v>
      </c>
      <c r="H1439" s="1">
        <v>0</v>
      </c>
      <c r="I1439" s="1">
        <v>0</v>
      </c>
      <c r="J1439" t="b">
        <f t="shared" si="22"/>
        <v>1</v>
      </c>
      <c r="K1439" t="e">
        <f t="array" ref="K1439">INDEX($A$7:$F$3066,SMALL(IF(COUNTIF($L$5,$H$7:$H$3066)*COUNTIF($L$5,$I$7:$I$3066),MATCH(ROW($A$7:$A$3066),ROW($A$7:$A$3066)),""),ROWS($B$1:B1433)),COLUMNS($A$1:B1435))</f>
        <v>#NUM!</v>
      </c>
      <c r="L1439" t="e">
        <f t="array" ref="L1439">INDEX($A$7:$F$3066,SMALL(IF(COUNTIF($L$5,$H$7:$H$3066)*COUNTIF($L$5,$I$7:$I$3066),MATCH(ROW($A$7:$A$3066),ROW($A$7:$A$3066)),""),ROWS($B$1:C1433)),COLUMNS($A$1:C1435))</f>
        <v>#NUM!</v>
      </c>
      <c r="M1439" t="e">
        <f t="array" ref="M1439">INDEX($A$7:$F$3066,SMALL(IF(COUNTIF($L$5,$H$7:$H$3066)*COUNTIF($L$5,$I$7:$I$3066),MATCH(ROW($A$7:$A$3066),ROW($A$7:$A$3066)),""),ROWS($B$1:D1433)),COLUMNS($A$1:D1435))</f>
        <v>#NUM!</v>
      </c>
      <c r="N1439" t="e">
        <f t="array" ref="N1439">INDEX($A$7:$F$3066,SMALL(IF(COUNTIF($L$5,$H$7:$H$3066)*COUNTIF($L$5,$I$7:$I$3066),MATCH(ROW($A$7:$A$3066),ROW($A$7:$A$3066)),""),ROWS($B$1:E1433)),COLUMNS($A$1:E1435))</f>
        <v>#NUM!</v>
      </c>
      <c r="O1439" t="e">
        <f t="array" ref="O1439">INDEX($A$7:$F$3066,SMALL(IF(COUNTIF($L$5,$H$7:$H$3066)*COUNTIF($L$5,$I$7:$I$3066),MATCH(ROW($A$7:$A$3066),ROW($A$7:$A$3066)),""),ROWS($B$1:F1433)),COLUMNS($A$1:F1435))</f>
        <v>#NUM!</v>
      </c>
    </row>
    <row r="1440" spans="1:15">
      <c r="A1440" s="1">
        <f>'ScienceDirect - Initial'!A1443</f>
        <v>0</v>
      </c>
      <c r="B1440" s="1">
        <f>'ScienceDirect - Initial'!B1443</f>
        <v>2011</v>
      </c>
      <c r="C1440" s="1" t="str">
        <f>'ScienceDirect - Initial'!C1443</f>
        <v>Topalis, Pantelis; Dialynas, Emmanuel; Mitraka, Elvira; Deligianni, Elena; Siden-Kiamos, Inga; Louis, Christos</v>
      </c>
      <c r="D1440" s="1" t="str">
        <f>'ScienceDirect - Initial'!D1443</f>
        <v>A set of ontologies to drive tools for the control of vector-borne diseases</v>
      </c>
      <c r="E1440" s="1" t="str">
        <f>'ScienceDirect - Initial'!E1443</f>
        <v>Ontologies for Clinical and Translational Research</v>
      </c>
      <c r="F1440" s="1">
        <f>'ScienceDirect - Initial'!F1443</f>
        <v>0</v>
      </c>
      <c r="H1440" s="1">
        <v>0</v>
      </c>
      <c r="I1440" s="1">
        <v>0</v>
      </c>
      <c r="J1440" t="b">
        <f t="shared" si="22"/>
        <v>1</v>
      </c>
      <c r="K1440" t="e">
        <f t="array" ref="K1440">INDEX($A$7:$F$3066,SMALL(IF(COUNTIF($L$5,$H$7:$H$3066)*COUNTIF($L$5,$I$7:$I$3066),MATCH(ROW($A$7:$A$3066),ROW($A$7:$A$3066)),""),ROWS($B$1:B1434)),COLUMNS($A$1:B1436))</f>
        <v>#NUM!</v>
      </c>
      <c r="L1440" t="e">
        <f t="array" ref="L1440">INDEX($A$7:$F$3066,SMALL(IF(COUNTIF($L$5,$H$7:$H$3066)*COUNTIF($L$5,$I$7:$I$3066),MATCH(ROW($A$7:$A$3066),ROW($A$7:$A$3066)),""),ROWS($B$1:C1434)),COLUMNS($A$1:C1436))</f>
        <v>#NUM!</v>
      </c>
      <c r="M1440" t="e">
        <f t="array" ref="M1440">INDEX($A$7:$F$3066,SMALL(IF(COUNTIF($L$5,$H$7:$H$3066)*COUNTIF($L$5,$I$7:$I$3066),MATCH(ROW($A$7:$A$3066),ROW($A$7:$A$3066)),""),ROWS($B$1:D1434)),COLUMNS($A$1:D1436))</f>
        <v>#NUM!</v>
      </c>
      <c r="N1440" t="e">
        <f t="array" ref="N1440">INDEX($A$7:$F$3066,SMALL(IF(COUNTIF($L$5,$H$7:$H$3066)*COUNTIF($L$5,$I$7:$I$3066),MATCH(ROW($A$7:$A$3066),ROW($A$7:$A$3066)),""),ROWS($B$1:E1434)),COLUMNS($A$1:E1436))</f>
        <v>#NUM!</v>
      </c>
      <c r="O1440" t="e">
        <f t="array" ref="O1440">INDEX($A$7:$F$3066,SMALL(IF(COUNTIF($L$5,$H$7:$H$3066)*COUNTIF($L$5,$I$7:$I$3066),MATCH(ROW($A$7:$A$3066),ROW($A$7:$A$3066)),""),ROWS($B$1:F1434)),COLUMNS($A$1:F1436))</f>
        <v>#NUM!</v>
      </c>
    </row>
    <row r="1441" spans="1:15">
      <c r="A1441" s="1">
        <f>'ScienceDirect - Initial'!A1444</f>
        <v>0</v>
      </c>
      <c r="B1441" s="1">
        <f>'ScienceDirect - Initial'!B1444</f>
        <v>1992</v>
      </c>
      <c r="C1441" s="1" t="str">
        <f>'ScienceDirect - Initial'!C1444</f>
        <v>Lindström, Maurits; Sturkell, Erik F.F.</v>
      </c>
      <c r="D1441" s="1" t="str">
        <f>'ScienceDirect - Initial'!D1444</f>
        <v>Geology of the Early Palaeozoic Lockne impact structure, Central Sweden</v>
      </c>
      <c r="E1441" s="1" t="str">
        <f>'ScienceDirect - Initial'!E1444</f>
        <v>Terrestrial impact craters and craterform structures with a special focus on Fennoscanda</v>
      </c>
      <c r="F1441" s="1">
        <f>'ScienceDirect - Initial'!F1444</f>
        <v>0</v>
      </c>
      <c r="H1441" s="1">
        <v>0</v>
      </c>
      <c r="I1441" s="1">
        <v>0</v>
      </c>
      <c r="J1441" t="b">
        <f t="shared" si="22"/>
        <v>1</v>
      </c>
      <c r="K1441" t="e">
        <f t="array" ref="K1441">INDEX($A$7:$F$3066,SMALL(IF(COUNTIF($L$5,$H$7:$H$3066)*COUNTIF($L$5,$I$7:$I$3066),MATCH(ROW($A$7:$A$3066),ROW($A$7:$A$3066)),""),ROWS($B$1:B1435)),COLUMNS($A$1:B1437))</f>
        <v>#NUM!</v>
      </c>
      <c r="L1441" t="e">
        <f t="array" ref="L1441">INDEX($A$7:$F$3066,SMALL(IF(COUNTIF($L$5,$H$7:$H$3066)*COUNTIF($L$5,$I$7:$I$3066),MATCH(ROW($A$7:$A$3066),ROW($A$7:$A$3066)),""),ROWS($B$1:C1435)),COLUMNS($A$1:C1437))</f>
        <v>#NUM!</v>
      </c>
      <c r="M1441" t="e">
        <f t="array" ref="M1441">INDEX($A$7:$F$3066,SMALL(IF(COUNTIF($L$5,$H$7:$H$3066)*COUNTIF($L$5,$I$7:$I$3066),MATCH(ROW($A$7:$A$3066),ROW($A$7:$A$3066)),""),ROWS($B$1:D1435)),COLUMNS($A$1:D1437))</f>
        <v>#NUM!</v>
      </c>
      <c r="N1441" t="e">
        <f t="array" ref="N1441">INDEX($A$7:$F$3066,SMALL(IF(COUNTIF($L$5,$H$7:$H$3066)*COUNTIF($L$5,$I$7:$I$3066),MATCH(ROW($A$7:$A$3066),ROW($A$7:$A$3066)),""),ROWS($B$1:E1435)),COLUMNS($A$1:E1437))</f>
        <v>#NUM!</v>
      </c>
      <c r="O1441" t="e">
        <f t="array" ref="O1441">INDEX($A$7:$F$3066,SMALL(IF(COUNTIF($L$5,$H$7:$H$3066)*COUNTIF($L$5,$I$7:$I$3066),MATCH(ROW($A$7:$A$3066),ROW($A$7:$A$3066)),""),ROWS($B$1:F1435)),COLUMNS($A$1:F1437))</f>
        <v>#NUM!</v>
      </c>
    </row>
    <row r="1442" spans="1:15">
      <c r="A1442" s="1">
        <f>'ScienceDirect - Initial'!A1445</f>
        <v>0</v>
      </c>
      <c r="B1442" s="1">
        <f>'ScienceDirect - Initial'!B1445</f>
        <v>2013</v>
      </c>
      <c r="C1442" s="1" t="str">
        <f>'ScienceDirect - Initial'!C1445</f>
        <v>Garland, Eric L.; Roberts-Lewis, Amelia</v>
      </c>
      <c r="D1442" s="1" t="str">
        <f>'ScienceDirect - Initial'!D1445</f>
        <v>Differential roles of thought suppression and dispositional mindfulness in posttraumatic stress symptoms and craving</v>
      </c>
      <c r="E1442" s="1" t="str">
        <f>'ScienceDirect - Initial'!E1445</f>
        <v>Craving</v>
      </c>
      <c r="F1442" s="1">
        <f>'ScienceDirect - Initial'!F1445</f>
        <v>0</v>
      </c>
      <c r="H1442" s="1">
        <v>0</v>
      </c>
      <c r="I1442" s="1">
        <v>0</v>
      </c>
      <c r="J1442" t="b">
        <f t="shared" si="22"/>
        <v>1</v>
      </c>
      <c r="K1442" t="e">
        <f t="array" ref="K1442">INDEX($A$7:$F$3066,SMALL(IF(COUNTIF($L$5,$H$7:$H$3066)*COUNTIF($L$5,$I$7:$I$3066),MATCH(ROW($A$7:$A$3066),ROW($A$7:$A$3066)),""),ROWS($B$1:B1436)),COLUMNS($A$1:B1438))</f>
        <v>#NUM!</v>
      </c>
      <c r="L1442" t="e">
        <f t="array" ref="L1442">INDEX($A$7:$F$3066,SMALL(IF(COUNTIF($L$5,$H$7:$H$3066)*COUNTIF($L$5,$I$7:$I$3066),MATCH(ROW($A$7:$A$3066),ROW($A$7:$A$3066)),""),ROWS($B$1:C1436)),COLUMNS($A$1:C1438))</f>
        <v>#NUM!</v>
      </c>
      <c r="M1442" t="e">
        <f t="array" ref="M1442">INDEX($A$7:$F$3066,SMALL(IF(COUNTIF($L$5,$H$7:$H$3066)*COUNTIF($L$5,$I$7:$I$3066),MATCH(ROW($A$7:$A$3066),ROW($A$7:$A$3066)),""),ROWS($B$1:D1436)),COLUMNS($A$1:D1438))</f>
        <v>#NUM!</v>
      </c>
      <c r="N1442" t="e">
        <f t="array" ref="N1442">INDEX($A$7:$F$3066,SMALL(IF(COUNTIF($L$5,$H$7:$H$3066)*COUNTIF($L$5,$I$7:$I$3066),MATCH(ROW($A$7:$A$3066),ROW($A$7:$A$3066)),""),ROWS($B$1:E1436)),COLUMNS($A$1:E1438))</f>
        <v>#NUM!</v>
      </c>
      <c r="O1442" t="e">
        <f t="array" ref="O1442">INDEX($A$7:$F$3066,SMALL(IF(COUNTIF($L$5,$H$7:$H$3066)*COUNTIF($L$5,$I$7:$I$3066),MATCH(ROW($A$7:$A$3066),ROW($A$7:$A$3066)),""),ROWS($B$1:F1436)),COLUMNS($A$1:F1438))</f>
        <v>#NUM!</v>
      </c>
    </row>
    <row r="1443" spans="1:15">
      <c r="A1443" s="1">
        <f>'ScienceDirect - Initial'!A1446</f>
        <v>0</v>
      </c>
      <c r="B1443" s="1">
        <f>'ScienceDirect - Initial'!B1446</f>
        <v>1998</v>
      </c>
      <c r="C1443" s="1" t="str">
        <f>'ScienceDirect - Initial'!C1446</f>
        <v>Benton, Stacey; Nelson, Douglas A; Marler, Peter; DeVoogd, Timothy J</v>
      </c>
      <c r="D1443" s="1" t="str">
        <f>'ScienceDirect - Initial'!D1446</f>
        <v>Anterior forebrain pathway is needed for stable song expression in adult male white-crowned sparrows (Zonotrichia leucophrys)</v>
      </c>
      <c r="E1443" s="1" t="str">
        <f>'ScienceDirect - Initial'!E1446</f>
        <v>Behavioural Brain Research</v>
      </c>
      <c r="F1443" s="1">
        <f>'ScienceDirect - Initial'!F1446</f>
        <v>0</v>
      </c>
      <c r="H1443" s="1">
        <v>0</v>
      </c>
      <c r="I1443" s="1">
        <v>0</v>
      </c>
      <c r="J1443" t="b">
        <f t="shared" si="22"/>
        <v>1</v>
      </c>
      <c r="K1443" t="e">
        <f t="array" ref="K1443">INDEX($A$7:$F$3066,SMALL(IF(COUNTIF($L$5,$H$7:$H$3066)*COUNTIF($L$5,$I$7:$I$3066),MATCH(ROW($A$7:$A$3066),ROW($A$7:$A$3066)),""),ROWS($B$1:B1437)),COLUMNS($A$1:B1439))</f>
        <v>#NUM!</v>
      </c>
      <c r="L1443" t="e">
        <f t="array" ref="L1443">INDEX($A$7:$F$3066,SMALL(IF(COUNTIF($L$5,$H$7:$H$3066)*COUNTIF($L$5,$I$7:$I$3066),MATCH(ROW($A$7:$A$3066),ROW($A$7:$A$3066)),""),ROWS($B$1:C1437)),COLUMNS($A$1:C1439))</f>
        <v>#NUM!</v>
      </c>
      <c r="M1443" t="e">
        <f t="array" ref="M1443">INDEX($A$7:$F$3066,SMALL(IF(COUNTIF($L$5,$H$7:$H$3066)*COUNTIF($L$5,$I$7:$I$3066),MATCH(ROW($A$7:$A$3066),ROW($A$7:$A$3066)),""),ROWS($B$1:D1437)),COLUMNS($A$1:D1439))</f>
        <v>#NUM!</v>
      </c>
      <c r="N1443" t="e">
        <f t="array" ref="N1443">INDEX($A$7:$F$3066,SMALL(IF(COUNTIF($L$5,$H$7:$H$3066)*COUNTIF($L$5,$I$7:$I$3066),MATCH(ROW($A$7:$A$3066),ROW($A$7:$A$3066)),""),ROWS($B$1:E1437)),COLUMNS($A$1:E1439))</f>
        <v>#NUM!</v>
      </c>
      <c r="O1443" t="e">
        <f t="array" ref="O1443">INDEX($A$7:$F$3066,SMALL(IF(COUNTIF($L$5,$H$7:$H$3066)*COUNTIF($L$5,$I$7:$I$3066),MATCH(ROW($A$7:$A$3066),ROW($A$7:$A$3066)),""),ROWS($B$1:F1437)),COLUMNS($A$1:F1439))</f>
        <v>#NUM!</v>
      </c>
    </row>
    <row r="1444" spans="1:15">
      <c r="A1444" s="1">
        <f>'ScienceDirect - Initial'!A1447</f>
        <v>0</v>
      </c>
      <c r="B1444" s="1">
        <f>'ScienceDirect - Initial'!B1447</f>
        <v>2008</v>
      </c>
      <c r="C1444" s="1" t="str">
        <f>'ScienceDirect - Initial'!C1447</f>
        <v>Dedet, J.-P.</v>
      </c>
      <c r="D1444" s="1" t="str">
        <f>'ScienceDirect - Initial'!D1447</f>
        <v>Protozoan Diseases: Leishmaniasis</v>
      </c>
      <c r="E1444" s="1" t="str">
        <f>'ScienceDirect - Initial'!E1447</f>
        <v>International Encyclopedia of Public Health</v>
      </c>
      <c r="F1444" s="1" t="str">
        <f>'ScienceDirect - Initial'!F1447</f>
        <v>978-0-12-373960-5</v>
      </c>
      <c r="H1444" s="1">
        <v>0</v>
      </c>
      <c r="I1444" s="1">
        <v>0</v>
      </c>
      <c r="J1444" t="b">
        <f t="shared" si="22"/>
        <v>1</v>
      </c>
      <c r="K1444" t="e">
        <f t="array" ref="K1444">INDEX($A$7:$F$3066,SMALL(IF(COUNTIF($L$5,$H$7:$H$3066)*COUNTIF($L$5,$I$7:$I$3066),MATCH(ROW($A$7:$A$3066),ROW($A$7:$A$3066)),""),ROWS($B$1:B1438)),COLUMNS($A$1:B1440))</f>
        <v>#NUM!</v>
      </c>
      <c r="L1444" t="e">
        <f t="array" ref="L1444">INDEX($A$7:$F$3066,SMALL(IF(COUNTIF($L$5,$H$7:$H$3066)*COUNTIF($L$5,$I$7:$I$3066),MATCH(ROW($A$7:$A$3066),ROW($A$7:$A$3066)),""),ROWS($B$1:C1438)),COLUMNS($A$1:C1440))</f>
        <v>#NUM!</v>
      </c>
      <c r="M1444" t="e">
        <f t="array" ref="M1444">INDEX($A$7:$F$3066,SMALL(IF(COUNTIF($L$5,$H$7:$H$3066)*COUNTIF($L$5,$I$7:$I$3066),MATCH(ROW($A$7:$A$3066),ROW($A$7:$A$3066)),""),ROWS($B$1:D1438)),COLUMNS($A$1:D1440))</f>
        <v>#NUM!</v>
      </c>
      <c r="N1444" t="e">
        <f t="array" ref="N1444">INDEX($A$7:$F$3066,SMALL(IF(COUNTIF($L$5,$H$7:$H$3066)*COUNTIF($L$5,$I$7:$I$3066),MATCH(ROW($A$7:$A$3066),ROW($A$7:$A$3066)),""),ROWS($B$1:E1438)),COLUMNS($A$1:E1440))</f>
        <v>#NUM!</v>
      </c>
      <c r="O1444" t="e">
        <f t="array" ref="O1444">INDEX($A$7:$F$3066,SMALL(IF(COUNTIF($L$5,$H$7:$H$3066)*COUNTIF($L$5,$I$7:$I$3066),MATCH(ROW($A$7:$A$3066),ROW($A$7:$A$3066)),""),ROWS($B$1:F1438)),COLUMNS($A$1:F1440))</f>
        <v>#NUM!</v>
      </c>
    </row>
    <row r="1445" spans="1:15">
      <c r="A1445" s="1">
        <f>'ScienceDirect - Initial'!A1448</f>
        <v>0</v>
      </c>
      <c r="B1445" s="1">
        <f>'ScienceDirect - Initial'!B1448</f>
        <v>1994</v>
      </c>
      <c r="C1445" s="1" t="str">
        <f>'ScienceDirect - Initial'!C1448</f>
        <v>Turberg, P.; Müller, I.; Flury, F.</v>
      </c>
      <c r="D1445" s="1" t="str">
        <f>'ScienceDirect - Initial'!D1448</f>
        <v>Hydrogeological investigation of porous environments by radio magnetotelluric-resistivity (RMT-R 12–240 kHz)</v>
      </c>
      <c r="E1445" s="1" t="str">
        <f>'ScienceDirect - Initial'!E1448</f>
        <v>Geophysics and Environment</v>
      </c>
      <c r="F1445" s="1">
        <f>'ScienceDirect - Initial'!F1448</f>
        <v>0</v>
      </c>
      <c r="H1445" s="1">
        <v>0</v>
      </c>
      <c r="I1445" s="1">
        <v>0</v>
      </c>
      <c r="J1445" t="b">
        <f t="shared" si="22"/>
        <v>1</v>
      </c>
      <c r="K1445" t="e">
        <f t="array" ref="K1445">INDEX($A$7:$F$3066,SMALL(IF(COUNTIF($L$5,$H$7:$H$3066)*COUNTIF($L$5,$I$7:$I$3066),MATCH(ROW($A$7:$A$3066),ROW($A$7:$A$3066)),""),ROWS($B$1:B1439)),COLUMNS($A$1:B1441))</f>
        <v>#NUM!</v>
      </c>
      <c r="L1445" t="e">
        <f t="array" ref="L1445">INDEX($A$7:$F$3066,SMALL(IF(COUNTIF($L$5,$H$7:$H$3066)*COUNTIF($L$5,$I$7:$I$3066),MATCH(ROW($A$7:$A$3066),ROW($A$7:$A$3066)),""),ROWS($B$1:C1439)),COLUMNS($A$1:C1441))</f>
        <v>#NUM!</v>
      </c>
      <c r="M1445" t="e">
        <f t="array" ref="M1445">INDEX($A$7:$F$3066,SMALL(IF(COUNTIF($L$5,$H$7:$H$3066)*COUNTIF($L$5,$I$7:$I$3066),MATCH(ROW($A$7:$A$3066),ROW($A$7:$A$3066)),""),ROWS($B$1:D1439)),COLUMNS($A$1:D1441))</f>
        <v>#NUM!</v>
      </c>
      <c r="N1445" t="e">
        <f t="array" ref="N1445">INDEX($A$7:$F$3066,SMALL(IF(COUNTIF($L$5,$H$7:$H$3066)*COUNTIF($L$5,$I$7:$I$3066),MATCH(ROW($A$7:$A$3066),ROW($A$7:$A$3066)),""),ROWS($B$1:E1439)),COLUMNS($A$1:E1441))</f>
        <v>#NUM!</v>
      </c>
      <c r="O1445" t="e">
        <f t="array" ref="O1445">INDEX($A$7:$F$3066,SMALL(IF(COUNTIF($L$5,$H$7:$H$3066)*COUNTIF($L$5,$I$7:$I$3066),MATCH(ROW($A$7:$A$3066),ROW($A$7:$A$3066)),""),ROWS($B$1:F1439)),COLUMNS($A$1:F1441))</f>
        <v>#NUM!</v>
      </c>
    </row>
    <row r="1446" spans="1:15">
      <c r="A1446" s="1">
        <f>'ScienceDirect - Initial'!A1449</f>
        <v>0</v>
      </c>
      <c r="B1446" s="1">
        <f>'ScienceDirect - Initial'!B1449</f>
        <v>1985</v>
      </c>
      <c r="C1446" s="1" t="str">
        <f>'ScienceDirect - Initial'!C1449</f>
        <v>Fogel, Barry S.</v>
      </c>
      <c r="D1446" s="1" t="str">
        <f>'ScienceDirect - Initial'!D1449</f>
        <v>A psychiatric unit becomes a psychiatric-medical unit: Administrative and clinical implications</v>
      </c>
      <c r="E1446" s="1" t="str">
        <f>'ScienceDirect - Initial'!E1449</f>
        <v>General Hospital Psychiatry</v>
      </c>
      <c r="F1446" s="1">
        <f>'ScienceDirect - Initial'!F1449</f>
        <v>0</v>
      </c>
      <c r="H1446" s="1">
        <v>0</v>
      </c>
      <c r="I1446" s="1">
        <v>0</v>
      </c>
      <c r="J1446" t="b">
        <f t="shared" si="22"/>
        <v>1</v>
      </c>
      <c r="K1446" t="e">
        <f t="array" ref="K1446">INDEX($A$7:$F$3066,SMALL(IF(COUNTIF($L$5,$H$7:$H$3066)*COUNTIF($L$5,$I$7:$I$3066),MATCH(ROW($A$7:$A$3066),ROW($A$7:$A$3066)),""),ROWS($B$1:B1440)),COLUMNS($A$1:B1442))</f>
        <v>#NUM!</v>
      </c>
      <c r="L1446" t="e">
        <f t="array" ref="L1446">INDEX($A$7:$F$3066,SMALL(IF(COUNTIF($L$5,$H$7:$H$3066)*COUNTIF($L$5,$I$7:$I$3066),MATCH(ROW($A$7:$A$3066),ROW($A$7:$A$3066)),""),ROWS($B$1:C1440)),COLUMNS($A$1:C1442))</f>
        <v>#NUM!</v>
      </c>
      <c r="M1446" t="e">
        <f t="array" ref="M1446">INDEX($A$7:$F$3066,SMALL(IF(COUNTIF($L$5,$H$7:$H$3066)*COUNTIF($L$5,$I$7:$I$3066),MATCH(ROW($A$7:$A$3066),ROW($A$7:$A$3066)),""),ROWS($B$1:D1440)),COLUMNS($A$1:D1442))</f>
        <v>#NUM!</v>
      </c>
      <c r="N1446" t="e">
        <f t="array" ref="N1446">INDEX($A$7:$F$3066,SMALL(IF(COUNTIF($L$5,$H$7:$H$3066)*COUNTIF($L$5,$I$7:$I$3066),MATCH(ROW($A$7:$A$3066),ROW($A$7:$A$3066)),""),ROWS($B$1:E1440)),COLUMNS($A$1:E1442))</f>
        <v>#NUM!</v>
      </c>
      <c r="O1446" t="e">
        <f t="array" ref="O1446">INDEX($A$7:$F$3066,SMALL(IF(COUNTIF($L$5,$H$7:$H$3066)*COUNTIF($L$5,$I$7:$I$3066),MATCH(ROW($A$7:$A$3066),ROW($A$7:$A$3066)),""),ROWS($B$1:F1440)),COLUMNS($A$1:F1442))</f>
        <v>#NUM!</v>
      </c>
    </row>
    <row r="1447" spans="1:15">
      <c r="A1447" s="1">
        <f>'ScienceDirect - Initial'!A1450</f>
        <v>0</v>
      </c>
      <c r="B1447" s="1">
        <f>'ScienceDirect - Initial'!B1450</f>
        <v>1997</v>
      </c>
      <c r="C1447" s="1" t="str">
        <f>'ScienceDirect - Initial'!C1450</f>
        <v>Irvin, Susan M.</v>
      </c>
      <c r="D1447" s="1" t="str">
        <f>'ScienceDirect - Initial'!D1450</f>
        <v>Treatment of Depression with Outpatient Electroconvulsive Therapy</v>
      </c>
      <c r="E1447" s="1" t="str">
        <f>'ScienceDirect - Initial'!E1450</f>
        <v>AORN Journal</v>
      </c>
      <c r="F1447" s="1">
        <f>'ScienceDirect - Initial'!F1450</f>
        <v>0</v>
      </c>
      <c r="H1447" s="1">
        <v>0</v>
      </c>
      <c r="I1447" s="1">
        <v>0</v>
      </c>
      <c r="J1447" t="b">
        <f t="shared" si="22"/>
        <v>1</v>
      </c>
      <c r="K1447" t="e">
        <f t="array" ref="K1447">INDEX($A$7:$F$3066,SMALL(IF(COUNTIF($L$5,$H$7:$H$3066)*COUNTIF($L$5,$I$7:$I$3066),MATCH(ROW($A$7:$A$3066),ROW($A$7:$A$3066)),""),ROWS($B$1:B1441)),COLUMNS($A$1:B1443))</f>
        <v>#NUM!</v>
      </c>
      <c r="L1447" t="e">
        <f t="array" ref="L1447">INDEX($A$7:$F$3066,SMALL(IF(COUNTIF($L$5,$H$7:$H$3066)*COUNTIF($L$5,$I$7:$I$3066),MATCH(ROW($A$7:$A$3066),ROW($A$7:$A$3066)),""),ROWS($B$1:C1441)),COLUMNS($A$1:C1443))</f>
        <v>#NUM!</v>
      </c>
      <c r="M1447" t="e">
        <f t="array" ref="M1447">INDEX($A$7:$F$3066,SMALL(IF(COUNTIF($L$5,$H$7:$H$3066)*COUNTIF($L$5,$I$7:$I$3066),MATCH(ROW($A$7:$A$3066),ROW($A$7:$A$3066)),""),ROWS($B$1:D1441)),COLUMNS($A$1:D1443))</f>
        <v>#NUM!</v>
      </c>
      <c r="N1447" t="e">
        <f t="array" ref="N1447">INDEX($A$7:$F$3066,SMALL(IF(COUNTIF($L$5,$H$7:$H$3066)*COUNTIF($L$5,$I$7:$I$3066),MATCH(ROW($A$7:$A$3066),ROW($A$7:$A$3066)),""),ROWS($B$1:E1441)),COLUMNS($A$1:E1443))</f>
        <v>#NUM!</v>
      </c>
      <c r="O1447" t="e">
        <f t="array" ref="O1447">INDEX($A$7:$F$3066,SMALL(IF(COUNTIF($L$5,$H$7:$H$3066)*COUNTIF($L$5,$I$7:$I$3066),MATCH(ROW($A$7:$A$3066),ROW($A$7:$A$3066)),""),ROWS($B$1:F1441)),COLUMNS($A$1:F1443))</f>
        <v>#NUM!</v>
      </c>
    </row>
    <row r="1448" spans="1:15">
      <c r="A1448" s="1">
        <f>'ScienceDirect - Initial'!A1451</f>
        <v>0</v>
      </c>
      <c r="B1448" s="1">
        <f>'ScienceDirect - Initial'!B1451</f>
        <v>1976</v>
      </c>
      <c r="C1448" s="1" t="str">
        <f>'ScienceDirect - Initial'!C1451</f>
        <v>Begelman, D.A.</v>
      </c>
      <c r="D1448" s="1">
        <f>'ScienceDirect - Initial'!D1451</f>
        <v>0</v>
      </c>
      <c r="E1448" s="1" t="str">
        <f>'ScienceDirect - Initial'!E1451</f>
        <v>Behavior Therapy</v>
      </c>
      <c r="F1448" s="1">
        <f>'ScienceDirect - Initial'!F1451</f>
        <v>0</v>
      </c>
      <c r="H1448" s="1">
        <v>0</v>
      </c>
      <c r="I1448" s="1">
        <v>0</v>
      </c>
      <c r="J1448" t="b">
        <f t="shared" si="22"/>
        <v>1</v>
      </c>
      <c r="K1448" t="e">
        <f t="array" ref="K1448">INDEX($A$7:$F$3066,SMALL(IF(COUNTIF($L$5,$H$7:$H$3066)*COUNTIF($L$5,$I$7:$I$3066),MATCH(ROW($A$7:$A$3066),ROW($A$7:$A$3066)),""),ROWS($B$1:B1442)),COLUMNS($A$1:B1444))</f>
        <v>#NUM!</v>
      </c>
      <c r="L1448" t="e">
        <f t="array" ref="L1448">INDEX($A$7:$F$3066,SMALL(IF(COUNTIF($L$5,$H$7:$H$3066)*COUNTIF($L$5,$I$7:$I$3066),MATCH(ROW($A$7:$A$3066),ROW($A$7:$A$3066)),""),ROWS($B$1:C1442)),COLUMNS($A$1:C1444))</f>
        <v>#NUM!</v>
      </c>
      <c r="M1448" t="e">
        <f t="array" ref="M1448">INDEX($A$7:$F$3066,SMALL(IF(COUNTIF($L$5,$H$7:$H$3066)*COUNTIF($L$5,$I$7:$I$3066),MATCH(ROW($A$7:$A$3066),ROW($A$7:$A$3066)),""),ROWS($B$1:D1442)),COLUMNS($A$1:D1444))</f>
        <v>#NUM!</v>
      </c>
      <c r="N1448" t="e">
        <f t="array" ref="N1448">INDEX($A$7:$F$3066,SMALL(IF(COUNTIF($L$5,$H$7:$H$3066)*COUNTIF($L$5,$I$7:$I$3066),MATCH(ROW($A$7:$A$3066),ROW($A$7:$A$3066)),""),ROWS($B$1:E1442)),COLUMNS($A$1:E1444))</f>
        <v>#NUM!</v>
      </c>
      <c r="O1448" t="e">
        <f t="array" ref="O1448">INDEX($A$7:$F$3066,SMALL(IF(COUNTIF($L$5,$H$7:$H$3066)*COUNTIF($L$5,$I$7:$I$3066),MATCH(ROW($A$7:$A$3066),ROW($A$7:$A$3066)),""),ROWS($B$1:F1442)),COLUMNS($A$1:F1444))</f>
        <v>#NUM!</v>
      </c>
    </row>
    <row r="1449" spans="1:15">
      <c r="A1449" s="1">
        <f>'ScienceDirect - Initial'!A1452</f>
        <v>0</v>
      </c>
      <c r="B1449" s="1">
        <f>'ScienceDirect - Initial'!B1452</f>
        <v>2018</v>
      </c>
      <c r="C1449" s="1" t="str">
        <f>'ScienceDirect - Initial'!C1452</f>
        <v>Benton, Laura; Saunders, Piers; Kalas, Ivan; Hoyles, Celia; Noss, Richard</v>
      </c>
      <c r="D1449" s="1" t="str">
        <f>'ScienceDirect - Initial'!D1452</f>
        <v>Designing for learning mathematics through programming: A case study of pupils engaging with place value</v>
      </c>
      <c r="E1449" s="1" t="str">
        <f>'ScienceDirect - Initial'!E1452</f>
        <v>International Journal of Child-Computer Interaction</v>
      </c>
      <c r="F1449" s="1">
        <f>'ScienceDirect - Initial'!F1452</f>
        <v>0</v>
      </c>
      <c r="H1449" s="1">
        <v>0</v>
      </c>
      <c r="I1449" s="1">
        <v>0</v>
      </c>
      <c r="J1449" t="b">
        <f t="shared" si="22"/>
        <v>1</v>
      </c>
      <c r="K1449" t="e">
        <f t="array" ref="K1449">INDEX($A$7:$F$3066,SMALL(IF(COUNTIF($L$5,$H$7:$H$3066)*COUNTIF($L$5,$I$7:$I$3066),MATCH(ROW($A$7:$A$3066),ROW($A$7:$A$3066)),""),ROWS($B$1:B1443)),COLUMNS($A$1:B1445))</f>
        <v>#NUM!</v>
      </c>
      <c r="L1449" t="e">
        <f t="array" ref="L1449">INDEX($A$7:$F$3066,SMALL(IF(COUNTIF($L$5,$H$7:$H$3066)*COUNTIF($L$5,$I$7:$I$3066),MATCH(ROW($A$7:$A$3066),ROW($A$7:$A$3066)),""),ROWS($B$1:C1443)),COLUMNS($A$1:C1445))</f>
        <v>#NUM!</v>
      </c>
      <c r="M1449" t="e">
        <f t="array" ref="M1449">INDEX($A$7:$F$3066,SMALL(IF(COUNTIF($L$5,$H$7:$H$3066)*COUNTIF($L$5,$I$7:$I$3066),MATCH(ROW($A$7:$A$3066),ROW($A$7:$A$3066)),""),ROWS($B$1:D1443)),COLUMNS($A$1:D1445))</f>
        <v>#NUM!</v>
      </c>
      <c r="N1449" t="e">
        <f t="array" ref="N1449">INDEX($A$7:$F$3066,SMALL(IF(COUNTIF($L$5,$H$7:$H$3066)*COUNTIF($L$5,$I$7:$I$3066),MATCH(ROW($A$7:$A$3066),ROW($A$7:$A$3066)),""),ROWS($B$1:E1443)),COLUMNS($A$1:E1445))</f>
        <v>#NUM!</v>
      </c>
      <c r="O1449" t="e">
        <f t="array" ref="O1449">INDEX($A$7:$F$3066,SMALL(IF(COUNTIF($L$5,$H$7:$H$3066)*COUNTIF($L$5,$I$7:$I$3066),MATCH(ROW($A$7:$A$3066),ROW($A$7:$A$3066)),""),ROWS($B$1:F1443)),COLUMNS($A$1:F1445))</f>
        <v>#NUM!</v>
      </c>
    </row>
    <row r="1450" spans="1:15">
      <c r="A1450" s="1">
        <f>'ScienceDirect - Initial'!A1453</f>
        <v>0</v>
      </c>
      <c r="B1450" s="1">
        <f>'ScienceDirect - Initial'!B1453</f>
        <v>2020</v>
      </c>
      <c r="C1450" s="1" t="str">
        <f>'ScienceDirect - Initial'!C1453</f>
        <v>Hoang, Lynn N.; Kinloch, Mary</v>
      </c>
      <c r="D1450" s="1" t="str">
        <f>'ScienceDirect - Initial'!D1453</f>
        <v>1 - Inflammatory Diseases of the Vulva</v>
      </c>
      <c r="E1450" s="1" t="str">
        <f>'ScienceDirect - Initial'!E1453</f>
        <v>Gynecologic Pathology (Second Edition)</v>
      </c>
      <c r="F1450" s="1" t="str">
        <f>'ScienceDirect - Initial'!F1453</f>
        <v>978-0-323-35909-2</v>
      </c>
      <c r="H1450" s="1">
        <v>0</v>
      </c>
      <c r="I1450" s="1">
        <v>0</v>
      </c>
      <c r="J1450" t="b">
        <f t="shared" si="22"/>
        <v>1</v>
      </c>
      <c r="K1450" t="e">
        <f t="array" ref="K1450">INDEX($A$7:$F$3066,SMALL(IF(COUNTIF($L$5,$H$7:$H$3066)*COUNTIF($L$5,$I$7:$I$3066),MATCH(ROW($A$7:$A$3066),ROW($A$7:$A$3066)),""),ROWS($B$1:B1444)),COLUMNS($A$1:B1446))</f>
        <v>#NUM!</v>
      </c>
      <c r="L1450" t="e">
        <f t="array" ref="L1450">INDEX($A$7:$F$3066,SMALL(IF(COUNTIF($L$5,$H$7:$H$3066)*COUNTIF($L$5,$I$7:$I$3066),MATCH(ROW($A$7:$A$3066),ROW($A$7:$A$3066)),""),ROWS($B$1:C1444)),COLUMNS($A$1:C1446))</f>
        <v>#NUM!</v>
      </c>
      <c r="M1450" t="e">
        <f t="array" ref="M1450">INDEX($A$7:$F$3066,SMALL(IF(COUNTIF($L$5,$H$7:$H$3066)*COUNTIF($L$5,$I$7:$I$3066),MATCH(ROW($A$7:$A$3066),ROW($A$7:$A$3066)),""),ROWS($B$1:D1444)),COLUMNS($A$1:D1446))</f>
        <v>#NUM!</v>
      </c>
      <c r="N1450" t="e">
        <f t="array" ref="N1450">INDEX($A$7:$F$3066,SMALL(IF(COUNTIF($L$5,$H$7:$H$3066)*COUNTIF($L$5,$I$7:$I$3066),MATCH(ROW($A$7:$A$3066),ROW($A$7:$A$3066)),""),ROWS($B$1:E1444)),COLUMNS($A$1:E1446))</f>
        <v>#NUM!</v>
      </c>
      <c r="O1450" t="e">
        <f t="array" ref="O1450">INDEX($A$7:$F$3066,SMALL(IF(COUNTIF($L$5,$H$7:$H$3066)*COUNTIF($L$5,$I$7:$I$3066),MATCH(ROW($A$7:$A$3066),ROW($A$7:$A$3066)),""),ROWS($B$1:F1444)),COLUMNS($A$1:F1446))</f>
        <v>#NUM!</v>
      </c>
    </row>
    <row r="1451" spans="1:15">
      <c r="A1451" s="1">
        <f>'ScienceDirect - Initial'!A1454</f>
        <v>0</v>
      </c>
      <c r="B1451" s="1">
        <f>'ScienceDirect - Initial'!B1454</f>
        <v>2009</v>
      </c>
      <c r="C1451" s="1" t="str">
        <f>'ScienceDirect - Initial'!C1454</f>
        <v>Nathan, Stephen A.; Leckie, R. Mark</v>
      </c>
      <c r="D1451" s="1" t="str">
        <f>'ScienceDirect - Initial'!D1454</f>
        <v>Early history of the Western Pacific Warm Pool during the middle to late Miocene (~13.2–5.8 Ma): Role of sea-level change and implications for equatorial circulation</v>
      </c>
      <c r="E1451" s="1" t="str">
        <f>'ScienceDirect - Initial'!E1454</f>
        <v>Palaeogeography, Palaeoclimatology, Palaeoecology</v>
      </c>
      <c r="F1451" s="1">
        <f>'ScienceDirect - Initial'!F1454</f>
        <v>0</v>
      </c>
      <c r="H1451" s="1">
        <v>0</v>
      </c>
      <c r="I1451" s="1">
        <v>0</v>
      </c>
      <c r="J1451" t="b">
        <f t="shared" si="22"/>
        <v>1</v>
      </c>
      <c r="K1451" t="e">
        <f t="array" ref="K1451">INDEX($A$7:$F$3066,SMALL(IF(COUNTIF($L$5,$H$7:$H$3066)*COUNTIF($L$5,$I$7:$I$3066),MATCH(ROW($A$7:$A$3066),ROW($A$7:$A$3066)),""),ROWS($B$1:B1445)),COLUMNS($A$1:B1447))</f>
        <v>#NUM!</v>
      </c>
      <c r="L1451" t="e">
        <f t="array" ref="L1451">INDEX($A$7:$F$3066,SMALL(IF(COUNTIF($L$5,$H$7:$H$3066)*COUNTIF($L$5,$I$7:$I$3066),MATCH(ROW($A$7:$A$3066),ROW($A$7:$A$3066)),""),ROWS($B$1:C1445)),COLUMNS($A$1:C1447))</f>
        <v>#NUM!</v>
      </c>
      <c r="M1451" t="e">
        <f t="array" ref="M1451">INDEX($A$7:$F$3066,SMALL(IF(COUNTIF($L$5,$H$7:$H$3066)*COUNTIF($L$5,$I$7:$I$3066),MATCH(ROW($A$7:$A$3066),ROW($A$7:$A$3066)),""),ROWS($B$1:D1445)),COLUMNS($A$1:D1447))</f>
        <v>#NUM!</v>
      </c>
      <c r="N1451" t="e">
        <f t="array" ref="N1451">INDEX($A$7:$F$3066,SMALL(IF(COUNTIF($L$5,$H$7:$H$3066)*COUNTIF($L$5,$I$7:$I$3066),MATCH(ROW($A$7:$A$3066),ROW($A$7:$A$3066)),""),ROWS($B$1:E1445)),COLUMNS($A$1:E1447))</f>
        <v>#NUM!</v>
      </c>
      <c r="O1451" t="e">
        <f t="array" ref="O1451">INDEX($A$7:$F$3066,SMALL(IF(COUNTIF($L$5,$H$7:$H$3066)*COUNTIF($L$5,$I$7:$I$3066),MATCH(ROW($A$7:$A$3066),ROW($A$7:$A$3066)),""),ROWS($B$1:F1445)),COLUMNS($A$1:F1447))</f>
        <v>#NUM!</v>
      </c>
    </row>
    <row r="1452" spans="1:15">
      <c r="A1452" s="1">
        <f>'ScienceDirect - Initial'!A1455</f>
        <v>0</v>
      </c>
      <c r="B1452" s="1">
        <f>'ScienceDirect - Initial'!B1455</f>
        <v>2009</v>
      </c>
      <c r="C1452" s="1" t="str">
        <f>'ScienceDirect - Initial'!C1455</f>
        <v>Watt, Catherine J; Hosseini, S Mehran; Lönnroth, Knut; Williams, Brian G; Dye, Christopher</v>
      </c>
      <c r="D1452" s="1" t="str">
        <f>'ScienceDirect - Initial'!D1455</f>
        <v>Chapter 3 - The global epidemiology of tuberculosis</v>
      </c>
      <c r="E1452" s="1" t="str">
        <f>'ScienceDirect - Initial'!E1455</f>
        <v>Tuberculosis</v>
      </c>
      <c r="F1452" s="1" t="str">
        <f>'ScienceDirect - Initial'!F1455</f>
        <v>978-1-4160-3988-4</v>
      </c>
      <c r="H1452" s="1">
        <v>0</v>
      </c>
      <c r="I1452" s="1">
        <v>0</v>
      </c>
      <c r="J1452" t="b">
        <f t="shared" si="22"/>
        <v>1</v>
      </c>
      <c r="K1452" t="e">
        <f t="array" ref="K1452">INDEX($A$7:$F$3066,SMALL(IF(COUNTIF($L$5,$H$7:$H$3066)*COUNTIF($L$5,$I$7:$I$3066),MATCH(ROW($A$7:$A$3066),ROW($A$7:$A$3066)),""),ROWS($B$1:B1446)),COLUMNS($A$1:B1448))</f>
        <v>#NUM!</v>
      </c>
      <c r="L1452" t="e">
        <f t="array" ref="L1452">INDEX($A$7:$F$3066,SMALL(IF(COUNTIF($L$5,$H$7:$H$3066)*COUNTIF($L$5,$I$7:$I$3066),MATCH(ROW($A$7:$A$3066),ROW($A$7:$A$3066)),""),ROWS($B$1:C1446)),COLUMNS($A$1:C1448))</f>
        <v>#NUM!</v>
      </c>
      <c r="M1452" t="e">
        <f t="array" ref="M1452">INDEX($A$7:$F$3066,SMALL(IF(COUNTIF($L$5,$H$7:$H$3066)*COUNTIF($L$5,$I$7:$I$3066),MATCH(ROW($A$7:$A$3066),ROW($A$7:$A$3066)),""),ROWS($B$1:D1446)),COLUMNS($A$1:D1448))</f>
        <v>#NUM!</v>
      </c>
      <c r="N1452" t="e">
        <f t="array" ref="N1452">INDEX($A$7:$F$3066,SMALL(IF(COUNTIF($L$5,$H$7:$H$3066)*COUNTIF($L$5,$I$7:$I$3066),MATCH(ROW($A$7:$A$3066),ROW($A$7:$A$3066)),""),ROWS($B$1:E1446)),COLUMNS($A$1:E1448))</f>
        <v>#NUM!</v>
      </c>
      <c r="O1452" t="e">
        <f t="array" ref="O1452">INDEX($A$7:$F$3066,SMALL(IF(COUNTIF($L$5,$H$7:$H$3066)*COUNTIF($L$5,$I$7:$I$3066),MATCH(ROW($A$7:$A$3066),ROW($A$7:$A$3066)),""),ROWS($B$1:F1446)),COLUMNS($A$1:F1448))</f>
        <v>#NUM!</v>
      </c>
    </row>
    <row r="1453" spans="1:15">
      <c r="A1453" s="1">
        <f>'ScienceDirect - Initial'!A1456</f>
        <v>0</v>
      </c>
      <c r="B1453" s="1">
        <f>'ScienceDirect - Initial'!B1456</f>
        <v>1985</v>
      </c>
      <c r="C1453" s="1" t="str">
        <f>'ScienceDirect - Initial'!C1456</f>
        <v>PRIBRAM, KARL H.; ROBINSON, DANIEL N.</v>
      </c>
      <c r="D1453" s="1" t="str">
        <f>'ScienceDirect - Initial'!D1456</f>
        <v>12 - Biological Contributions to the Development of Psychology</v>
      </c>
      <c r="E1453" s="1" t="str">
        <f>'ScienceDirect - Initial'!E1456</f>
        <v>Points of View in the Modern History of Psychology</v>
      </c>
      <c r="F1453" s="1" t="str">
        <f>'ScienceDirect - Initial'!F1456</f>
        <v>978-0-12-148510-8</v>
      </c>
      <c r="H1453" s="1">
        <v>0</v>
      </c>
      <c r="I1453" s="1">
        <v>0</v>
      </c>
      <c r="J1453" t="b">
        <f t="shared" si="22"/>
        <v>1</v>
      </c>
      <c r="K1453" t="e">
        <f t="array" ref="K1453">INDEX($A$7:$F$3066,SMALL(IF(COUNTIF($L$5,$H$7:$H$3066)*COUNTIF($L$5,$I$7:$I$3066),MATCH(ROW($A$7:$A$3066),ROW($A$7:$A$3066)),""),ROWS($B$1:B1447)),COLUMNS($A$1:B1449))</f>
        <v>#NUM!</v>
      </c>
      <c r="L1453" t="e">
        <f t="array" ref="L1453">INDEX($A$7:$F$3066,SMALL(IF(COUNTIF($L$5,$H$7:$H$3066)*COUNTIF($L$5,$I$7:$I$3066),MATCH(ROW($A$7:$A$3066),ROW($A$7:$A$3066)),""),ROWS($B$1:C1447)),COLUMNS($A$1:C1449))</f>
        <v>#NUM!</v>
      </c>
      <c r="M1453" t="e">
        <f t="array" ref="M1453">INDEX($A$7:$F$3066,SMALL(IF(COUNTIF($L$5,$H$7:$H$3066)*COUNTIF($L$5,$I$7:$I$3066),MATCH(ROW($A$7:$A$3066),ROW($A$7:$A$3066)),""),ROWS($B$1:D1447)),COLUMNS($A$1:D1449))</f>
        <v>#NUM!</v>
      </c>
      <c r="N1453" t="e">
        <f t="array" ref="N1453">INDEX($A$7:$F$3066,SMALL(IF(COUNTIF($L$5,$H$7:$H$3066)*COUNTIF($L$5,$I$7:$I$3066),MATCH(ROW($A$7:$A$3066),ROW($A$7:$A$3066)),""),ROWS($B$1:E1447)),COLUMNS($A$1:E1449))</f>
        <v>#NUM!</v>
      </c>
      <c r="O1453" t="e">
        <f t="array" ref="O1453">INDEX($A$7:$F$3066,SMALL(IF(COUNTIF($L$5,$H$7:$H$3066)*COUNTIF($L$5,$I$7:$I$3066),MATCH(ROW($A$7:$A$3066),ROW($A$7:$A$3066)),""),ROWS($B$1:F1447)),COLUMNS($A$1:F1449))</f>
        <v>#NUM!</v>
      </c>
    </row>
    <row r="1454" spans="1:15">
      <c r="A1454" s="1">
        <f>'ScienceDirect - Initial'!A1457</f>
        <v>0</v>
      </c>
      <c r="B1454" s="1">
        <f>'ScienceDirect - Initial'!B1457</f>
        <v>2019</v>
      </c>
      <c r="C1454" s="1" t="str">
        <f>'ScienceDirect - Initial'!C1457</f>
        <v>Ring, Adele; Jacoby, Ann; Baker, Gus; Holmes, Emily; Hughes, Dyfrig; Kierans, Ciara; Marson, Anthony</v>
      </c>
      <c r="D1454" s="1" t="str">
        <f>'ScienceDirect - Initial'!D1457</f>
        <v>What really matters? A mixed methods study of treatment preferences and priorities among people with epilepsy in the UK</v>
      </c>
      <c r="E1454" s="1" t="str">
        <f>'ScienceDirect - Initial'!E1457</f>
        <v>Epilepsy &amp; Behavior</v>
      </c>
      <c r="F1454" s="1">
        <f>'ScienceDirect - Initial'!F1457</f>
        <v>0</v>
      </c>
      <c r="H1454" s="1">
        <v>0</v>
      </c>
      <c r="I1454" s="1">
        <v>0</v>
      </c>
      <c r="J1454" t="b">
        <f t="shared" si="22"/>
        <v>1</v>
      </c>
      <c r="K1454" t="e">
        <f t="array" ref="K1454">INDEX($A$7:$F$3066,SMALL(IF(COUNTIF($L$5,$H$7:$H$3066)*COUNTIF($L$5,$I$7:$I$3066),MATCH(ROW($A$7:$A$3066),ROW($A$7:$A$3066)),""),ROWS($B$1:B1448)),COLUMNS($A$1:B1450))</f>
        <v>#NUM!</v>
      </c>
      <c r="L1454" t="e">
        <f t="array" ref="L1454">INDEX($A$7:$F$3066,SMALL(IF(COUNTIF($L$5,$H$7:$H$3066)*COUNTIF($L$5,$I$7:$I$3066),MATCH(ROW($A$7:$A$3066),ROW($A$7:$A$3066)),""),ROWS($B$1:C1448)),COLUMNS($A$1:C1450))</f>
        <v>#NUM!</v>
      </c>
      <c r="M1454" t="e">
        <f t="array" ref="M1454">INDEX($A$7:$F$3066,SMALL(IF(COUNTIF($L$5,$H$7:$H$3066)*COUNTIF($L$5,$I$7:$I$3066),MATCH(ROW($A$7:$A$3066),ROW($A$7:$A$3066)),""),ROWS($B$1:D1448)),COLUMNS($A$1:D1450))</f>
        <v>#NUM!</v>
      </c>
      <c r="N1454" t="e">
        <f t="array" ref="N1454">INDEX($A$7:$F$3066,SMALL(IF(COUNTIF($L$5,$H$7:$H$3066)*COUNTIF($L$5,$I$7:$I$3066),MATCH(ROW($A$7:$A$3066),ROW($A$7:$A$3066)),""),ROWS($B$1:E1448)),COLUMNS($A$1:E1450))</f>
        <v>#NUM!</v>
      </c>
      <c r="O1454" t="e">
        <f t="array" ref="O1454">INDEX($A$7:$F$3066,SMALL(IF(COUNTIF($L$5,$H$7:$H$3066)*COUNTIF($L$5,$I$7:$I$3066),MATCH(ROW($A$7:$A$3066),ROW($A$7:$A$3066)),""),ROWS($B$1:F1448)),COLUMNS($A$1:F1450))</f>
        <v>#NUM!</v>
      </c>
    </row>
    <row r="1455" spans="1:15">
      <c r="A1455" s="1">
        <f>'ScienceDirect - Initial'!A1458</f>
        <v>0</v>
      </c>
      <c r="B1455" s="1">
        <f>'ScienceDirect - Initial'!B1458</f>
        <v>1990</v>
      </c>
      <c r="C1455" s="1" t="str">
        <f>'ScienceDirect - Initial'!C1458</f>
        <v>El Baradie, M.A.</v>
      </c>
      <c r="D1455" s="1" t="str">
        <f>'ScienceDirect - Initial'!D1458</f>
        <v>Manufacturing aspects of metal matrix composites</v>
      </c>
      <c r="E1455" s="1" t="str">
        <f>'ScienceDirect - Initial'!E1458</f>
        <v>Journal of Materials Processing Technology</v>
      </c>
      <c r="F1455" s="1">
        <f>'ScienceDirect - Initial'!F1458</f>
        <v>0</v>
      </c>
      <c r="H1455" s="1">
        <v>0</v>
      </c>
      <c r="I1455" s="1">
        <v>0</v>
      </c>
      <c r="J1455" t="b">
        <f t="shared" si="22"/>
        <v>1</v>
      </c>
      <c r="K1455" t="e">
        <f t="array" ref="K1455">INDEX($A$7:$F$3066,SMALL(IF(COUNTIF($L$5,$H$7:$H$3066)*COUNTIF($L$5,$I$7:$I$3066),MATCH(ROW($A$7:$A$3066),ROW($A$7:$A$3066)),""),ROWS($B$1:B1449)),COLUMNS($A$1:B1451))</f>
        <v>#NUM!</v>
      </c>
      <c r="L1455" t="e">
        <f t="array" ref="L1455">INDEX($A$7:$F$3066,SMALL(IF(COUNTIF($L$5,$H$7:$H$3066)*COUNTIF($L$5,$I$7:$I$3066),MATCH(ROW($A$7:$A$3066),ROW($A$7:$A$3066)),""),ROWS($B$1:C1449)),COLUMNS($A$1:C1451))</f>
        <v>#NUM!</v>
      </c>
      <c r="M1455" t="e">
        <f t="array" ref="M1455">INDEX($A$7:$F$3066,SMALL(IF(COUNTIF($L$5,$H$7:$H$3066)*COUNTIF($L$5,$I$7:$I$3066),MATCH(ROW($A$7:$A$3066),ROW($A$7:$A$3066)),""),ROWS($B$1:D1449)),COLUMNS($A$1:D1451))</f>
        <v>#NUM!</v>
      </c>
      <c r="N1455" t="e">
        <f t="array" ref="N1455">INDEX($A$7:$F$3066,SMALL(IF(COUNTIF($L$5,$H$7:$H$3066)*COUNTIF($L$5,$I$7:$I$3066),MATCH(ROW($A$7:$A$3066),ROW($A$7:$A$3066)),""),ROWS($B$1:E1449)),COLUMNS($A$1:E1451))</f>
        <v>#NUM!</v>
      </c>
      <c r="O1455" t="e">
        <f t="array" ref="O1455">INDEX($A$7:$F$3066,SMALL(IF(COUNTIF($L$5,$H$7:$H$3066)*COUNTIF($L$5,$I$7:$I$3066),MATCH(ROW($A$7:$A$3066),ROW($A$7:$A$3066)),""),ROWS($B$1:F1449)),COLUMNS($A$1:F1451))</f>
        <v>#NUM!</v>
      </c>
    </row>
    <row r="1456" spans="1:15">
      <c r="A1456" s="1">
        <f>'ScienceDirect - Initial'!A1459</f>
        <v>0</v>
      </c>
      <c r="B1456" s="1">
        <f>'ScienceDirect - Initial'!B1459</f>
        <v>2008</v>
      </c>
      <c r="C1456" s="1" t="str">
        <f>'ScienceDirect - Initial'!C1459</f>
        <v>Hickling, Edward J.; Kuhn, Eric R.; Beck, J. Gayle</v>
      </c>
      <c r="D1456" s="1" t="str">
        <f>'ScienceDirect - Initial'!D1459</f>
        <v>Chapter 14 - Treatment of Posttraumatic Stress Disorder Consequent to Motor Vehicle Collisions: Contributions from a Clinical Science1</v>
      </c>
      <c r="E1456" s="1" t="str">
        <f>'ScienceDirect - Initial'!E1459</f>
        <v>Motor Vehicle Collisions</v>
      </c>
      <c r="F1456" s="1" t="str">
        <f>'ScienceDirect - Initial'!F1459</f>
        <v>978-0-08-045048-3</v>
      </c>
      <c r="H1456" s="1">
        <v>0</v>
      </c>
      <c r="I1456" s="1">
        <v>0</v>
      </c>
      <c r="J1456" t="b">
        <f t="shared" si="22"/>
        <v>1</v>
      </c>
      <c r="K1456" t="e">
        <f t="array" ref="K1456">INDEX($A$7:$F$3066,SMALL(IF(COUNTIF($L$5,$H$7:$H$3066)*COUNTIF($L$5,$I$7:$I$3066),MATCH(ROW($A$7:$A$3066),ROW($A$7:$A$3066)),""),ROWS($B$1:B1450)),COLUMNS($A$1:B1452))</f>
        <v>#NUM!</v>
      </c>
      <c r="L1456" t="e">
        <f t="array" ref="L1456">INDEX($A$7:$F$3066,SMALL(IF(COUNTIF($L$5,$H$7:$H$3066)*COUNTIF($L$5,$I$7:$I$3066),MATCH(ROW($A$7:$A$3066),ROW($A$7:$A$3066)),""),ROWS($B$1:C1450)),COLUMNS($A$1:C1452))</f>
        <v>#NUM!</v>
      </c>
      <c r="M1456" t="e">
        <f t="array" ref="M1456">INDEX($A$7:$F$3066,SMALL(IF(COUNTIF($L$5,$H$7:$H$3066)*COUNTIF($L$5,$I$7:$I$3066),MATCH(ROW($A$7:$A$3066),ROW($A$7:$A$3066)),""),ROWS($B$1:D1450)),COLUMNS($A$1:D1452))</f>
        <v>#NUM!</v>
      </c>
      <c r="N1456" t="e">
        <f t="array" ref="N1456">INDEX($A$7:$F$3066,SMALL(IF(COUNTIF($L$5,$H$7:$H$3066)*COUNTIF($L$5,$I$7:$I$3066),MATCH(ROW($A$7:$A$3066),ROW($A$7:$A$3066)),""),ROWS($B$1:E1450)),COLUMNS($A$1:E1452))</f>
        <v>#NUM!</v>
      </c>
      <c r="O1456" t="e">
        <f t="array" ref="O1456">INDEX($A$7:$F$3066,SMALL(IF(COUNTIF($L$5,$H$7:$H$3066)*COUNTIF($L$5,$I$7:$I$3066),MATCH(ROW($A$7:$A$3066),ROW($A$7:$A$3066)),""),ROWS($B$1:F1450)),COLUMNS($A$1:F1452))</f>
        <v>#NUM!</v>
      </c>
    </row>
    <row r="1457" spans="1:15">
      <c r="A1457" s="1">
        <f>'ScienceDirect - Initial'!A1460</f>
        <v>0</v>
      </c>
      <c r="B1457" s="1">
        <f>'ScienceDirect - Initial'!B1460</f>
        <v>2011</v>
      </c>
      <c r="C1457" s="1" t="str">
        <f>'ScienceDirect - Initial'!C1460</f>
        <v>Tucker, Joseph D.; Seña, Arlene C.; Frederick Sparling, P.; Chen, Xiang-Sheng; Cohen, Myron S.</v>
      </c>
      <c r="D1457" s="1" t="str">
        <f>'ScienceDirect - Initial'!D1460</f>
        <v>CHAPTER 43 - Treponemal Infections</v>
      </c>
      <c r="E1457" s="1" t="str">
        <f>'ScienceDirect - Initial'!E1460</f>
        <v>Tropical Infectious Diseases: Principles, Pathogens and Practice (Third Edition)</v>
      </c>
      <c r="F1457" s="1" t="str">
        <f>'ScienceDirect - Initial'!F1460</f>
        <v>978-0-7020-3935-5</v>
      </c>
      <c r="H1457" s="1">
        <v>0</v>
      </c>
      <c r="I1457" s="1">
        <v>0</v>
      </c>
      <c r="J1457" t="b">
        <f t="shared" si="22"/>
        <v>1</v>
      </c>
      <c r="K1457" t="e">
        <f t="array" ref="K1457">INDEX($A$7:$F$3066,SMALL(IF(COUNTIF($L$5,$H$7:$H$3066)*COUNTIF($L$5,$I$7:$I$3066),MATCH(ROW($A$7:$A$3066),ROW($A$7:$A$3066)),""),ROWS($B$1:B1451)),COLUMNS($A$1:B1453))</f>
        <v>#NUM!</v>
      </c>
      <c r="L1457" t="e">
        <f t="array" ref="L1457">INDEX($A$7:$F$3066,SMALL(IF(COUNTIF($L$5,$H$7:$H$3066)*COUNTIF($L$5,$I$7:$I$3066),MATCH(ROW($A$7:$A$3066),ROW($A$7:$A$3066)),""),ROWS($B$1:C1451)),COLUMNS($A$1:C1453))</f>
        <v>#NUM!</v>
      </c>
      <c r="M1457" t="e">
        <f t="array" ref="M1457">INDEX($A$7:$F$3066,SMALL(IF(COUNTIF($L$5,$H$7:$H$3066)*COUNTIF($L$5,$I$7:$I$3066),MATCH(ROW($A$7:$A$3066),ROW($A$7:$A$3066)),""),ROWS($B$1:D1451)),COLUMNS($A$1:D1453))</f>
        <v>#NUM!</v>
      </c>
      <c r="N1457" t="e">
        <f t="array" ref="N1457">INDEX($A$7:$F$3066,SMALL(IF(COUNTIF($L$5,$H$7:$H$3066)*COUNTIF($L$5,$I$7:$I$3066),MATCH(ROW($A$7:$A$3066),ROW($A$7:$A$3066)),""),ROWS($B$1:E1451)),COLUMNS($A$1:E1453))</f>
        <v>#NUM!</v>
      </c>
      <c r="O1457" t="e">
        <f t="array" ref="O1457">INDEX($A$7:$F$3066,SMALL(IF(COUNTIF($L$5,$H$7:$H$3066)*COUNTIF($L$5,$I$7:$I$3066),MATCH(ROW($A$7:$A$3066),ROW($A$7:$A$3066)),""),ROWS($B$1:F1451)),COLUMNS($A$1:F1453))</f>
        <v>#NUM!</v>
      </c>
    </row>
    <row r="1458" spans="1:15">
      <c r="A1458" s="1">
        <f>'ScienceDirect - Initial'!A1461</f>
        <v>0</v>
      </c>
      <c r="B1458" s="1">
        <f>'ScienceDirect - Initial'!B1461</f>
        <v>2016</v>
      </c>
      <c r="C1458" s="1" t="str">
        <f>'ScienceDirect - Initial'!C1461</f>
        <v>Awodele, O.; Momoh, A.A.; Awolola, N.A.; Kale, O.E.; Okunowo, W.O.</v>
      </c>
      <c r="D1458" s="1" t="str">
        <f>'ScienceDirect - Initial'!D1461</f>
        <v>The combined fixed-dose antituberculous drugs alter some reproductive functions with oxidative stress involvement in wistar rats</v>
      </c>
      <c r="E1458" s="1" t="str">
        <f>'ScienceDirect - Initial'!E1461</f>
        <v>Toxicology Reports</v>
      </c>
      <c r="F1458" s="1">
        <f>'ScienceDirect - Initial'!F1461</f>
        <v>0</v>
      </c>
      <c r="H1458" s="1">
        <v>0</v>
      </c>
      <c r="I1458" s="1">
        <v>0</v>
      </c>
      <c r="J1458" t="b">
        <f t="shared" si="22"/>
        <v>1</v>
      </c>
      <c r="K1458" t="e">
        <f t="array" ref="K1458">INDEX($A$7:$F$3066,SMALL(IF(COUNTIF($L$5,$H$7:$H$3066)*COUNTIF($L$5,$I$7:$I$3066),MATCH(ROW($A$7:$A$3066),ROW($A$7:$A$3066)),""),ROWS($B$1:B1452)),COLUMNS($A$1:B1454))</f>
        <v>#NUM!</v>
      </c>
      <c r="L1458" t="e">
        <f t="array" ref="L1458">INDEX($A$7:$F$3066,SMALL(IF(COUNTIF($L$5,$H$7:$H$3066)*COUNTIF($L$5,$I$7:$I$3066),MATCH(ROW($A$7:$A$3066),ROW($A$7:$A$3066)),""),ROWS($B$1:C1452)),COLUMNS($A$1:C1454))</f>
        <v>#NUM!</v>
      </c>
      <c r="M1458" t="e">
        <f t="array" ref="M1458">INDEX($A$7:$F$3066,SMALL(IF(COUNTIF($L$5,$H$7:$H$3066)*COUNTIF($L$5,$I$7:$I$3066),MATCH(ROW($A$7:$A$3066),ROW($A$7:$A$3066)),""),ROWS($B$1:D1452)),COLUMNS($A$1:D1454))</f>
        <v>#NUM!</v>
      </c>
      <c r="N1458" t="e">
        <f t="array" ref="N1458">INDEX($A$7:$F$3066,SMALL(IF(COUNTIF($L$5,$H$7:$H$3066)*COUNTIF($L$5,$I$7:$I$3066),MATCH(ROW($A$7:$A$3066),ROW($A$7:$A$3066)),""),ROWS($B$1:E1452)),COLUMNS($A$1:E1454))</f>
        <v>#NUM!</v>
      </c>
      <c r="O1458" t="e">
        <f t="array" ref="O1458">INDEX($A$7:$F$3066,SMALL(IF(COUNTIF($L$5,$H$7:$H$3066)*COUNTIF($L$5,$I$7:$I$3066),MATCH(ROW($A$7:$A$3066),ROW($A$7:$A$3066)),""),ROWS($B$1:F1452)),COLUMNS($A$1:F1454))</f>
        <v>#NUM!</v>
      </c>
    </row>
    <row r="1459" spans="1:15">
      <c r="A1459" s="1">
        <f>'ScienceDirect - Initial'!A1462</f>
        <v>0</v>
      </c>
      <c r="B1459" s="1">
        <f>'ScienceDirect - Initial'!B1462</f>
        <v>1999</v>
      </c>
      <c r="C1459" s="1" t="str">
        <f>'ScienceDirect - Initial'!C1462</f>
        <v>Severson, Herbert H.; Hatsukami, Dorothy</v>
      </c>
      <c r="D1459" s="1" t="str">
        <f>'ScienceDirect - Initial'!D1462</f>
        <v>SMOKELESS TOBACCO CESSATION</v>
      </c>
      <c r="E1459" s="1" t="str">
        <f>'ScienceDirect - Initial'!E1462</f>
        <v>Primary Care: Clinics in Office Practice</v>
      </c>
      <c r="F1459" s="1">
        <f>'ScienceDirect - Initial'!F1462</f>
        <v>0</v>
      </c>
      <c r="H1459" s="1">
        <v>0</v>
      </c>
      <c r="I1459" s="1">
        <v>0</v>
      </c>
      <c r="J1459" t="b">
        <f t="shared" si="22"/>
        <v>1</v>
      </c>
      <c r="K1459" t="e">
        <f t="array" ref="K1459">INDEX($A$7:$F$3066,SMALL(IF(COUNTIF($L$5,$H$7:$H$3066)*COUNTIF($L$5,$I$7:$I$3066),MATCH(ROW($A$7:$A$3066),ROW($A$7:$A$3066)),""),ROWS($B$1:B1453)),COLUMNS($A$1:B1455))</f>
        <v>#NUM!</v>
      </c>
      <c r="L1459" t="e">
        <f t="array" ref="L1459">INDEX($A$7:$F$3066,SMALL(IF(COUNTIF($L$5,$H$7:$H$3066)*COUNTIF($L$5,$I$7:$I$3066),MATCH(ROW($A$7:$A$3066),ROW($A$7:$A$3066)),""),ROWS($B$1:C1453)),COLUMNS($A$1:C1455))</f>
        <v>#NUM!</v>
      </c>
      <c r="M1459" t="e">
        <f t="array" ref="M1459">INDEX($A$7:$F$3066,SMALL(IF(COUNTIF($L$5,$H$7:$H$3066)*COUNTIF($L$5,$I$7:$I$3066),MATCH(ROW($A$7:$A$3066),ROW($A$7:$A$3066)),""),ROWS($B$1:D1453)),COLUMNS($A$1:D1455))</f>
        <v>#NUM!</v>
      </c>
      <c r="N1459" t="e">
        <f t="array" ref="N1459">INDEX($A$7:$F$3066,SMALL(IF(COUNTIF($L$5,$H$7:$H$3066)*COUNTIF($L$5,$I$7:$I$3066),MATCH(ROW($A$7:$A$3066),ROW($A$7:$A$3066)),""),ROWS($B$1:E1453)),COLUMNS($A$1:E1455))</f>
        <v>#NUM!</v>
      </c>
      <c r="O1459" t="e">
        <f t="array" ref="O1459">INDEX($A$7:$F$3066,SMALL(IF(COUNTIF($L$5,$H$7:$H$3066)*COUNTIF($L$5,$I$7:$I$3066),MATCH(ROW($A$7:$A$3066),ROW($A$7:$A$3066)),""),ROWS($B$1:F1453)),COLUMNS($A$1:F1455))</f>
        <v>#NUM!</v>
      </c>
    </row>
    <row r="1460" spans="1:15">
      <c r="A1460" s="1">
        <f>'ScienceDirect - Initial'!A1463</f>
        <v>0</v>
      </c>
      <c r="B1460" s="1">
        <f>'ScienceDirect - Initial'!B1463</f>
        <v>2012</v>
      </c>
      <c r="C1460" s="1" t="str">
        <f>'ScienceDirect - Initial'!C1463</f>
        <v>Hill, Andrew J.; Williams, Claire M.; Whalley, Benjamin J.; Stephens, Gary J.</v>
      </c>
      <c r="D1460" s="1" t="str">
        <f>'ScienceDirect - Initial'!D1463</f>
        <v>Phytocannabinoids as novel therapeutic agents in CNS disorders</v>
      </c>
      <c r="E1460" s="1" t="str">
        <f>'ScienceDirect - Initial'!E1463</f>
        <v>Pharmacology &amp; Therapeutics</v>
      </c>
      <c r="F1460" s="1">
        <f>'ScienceDirect - Initial'!F1463</f>
        <v>0</v>
      </c>
      <c r="H1460" s="1">
        <v>0</v>
      </c>
      <c r="I1460" s="1">
        <v>0</v>
      </c>
      <c r="J1460" t="b">
        <f t="shared" si="22"/>
        <v>1</v>
      </c>
      <c r="K1460" t="e">
        <f t="array" ref="K1460">INDEX($A$7:$F$3066,SMALL(IF(COUNTIF($L$5,$H$7:$H$3066)*COUNTIF($L$5,$I$7:$I$3066),MATCH(ROW($A$7:$A$3066),ROW($A$7:$A$3066)),""),ROWS($B$1:B1454)),COLUMNS($A$1:B1456))</f>
        <v>#NUM!</v>
      </c>
      <c r="L1460" t="e">
        <f t="array" ref="L1460">INDEX($A$7:$F$3066,SMALL(IF(COUNTIF($L$5,$H$7:$H$3066)*COUNTIF($L$5,$I$7:$I$3066),MATCH(ROW($A$7:$A$3066),ROW($A$7:$A$3066)),""),ROWS($B$1:C1454)),COLUMNS($A$1:C1456))</f>
        <v>#NUM!</v>
      </c>
      <c r="M1460" t="e">
        <f t="array" ref="M1460">INDEX($A$7:$F$3066,SMALL(IF(COUNTIF($L$5,$H$7:$H$3066)*COUNTIF($L$5,$I$7:$I$3066),MATCH(ROW($A$7:$A$3066),ROW($A$7:$A$3066)),""),ROWS($B$1:D1454)),COLUMNS($A$1:D1456))</f>
        <v>#NUM!</v>
      </c>
      <c r="N1460" t="e">
        <f t="array" ref="N1460">INDEX($A$7:$F$3066,SMALL(IF(COUNTIF($L$5,$H$7:$H$3066)*COUNTIF($L$5,$I$7:$I$3066),MATCH(ROW($A$7:$A$3066),ROW($A$7:$A$3066)),""),ROWS($B$1:E1454)),COLUMNS($A$1:E1456))</f>
        <v>#NUM!</v>
      </c>
      <c r="O1460" t="e">
        <f t="array" ref="O1460">INDEX($A$7:$F$3066,SMALL(IF(COUNTIF($L$5,$H$7:$H$3066)*COUNTIF($L$5,$I$7:$I$3066),MATCH(ROW($A$7:$A$3066),ROW($A$7:$A$3066)),""),ROWS($B$1:F1454)),COLUMNS($A$1:F1456))</f>
        <v>#NUM!</v>
      </c>
    </row>
    <row r="1461" spans="1:15">
      <c r="A1461" s="1">
        <f>'ScienceDirect - Initial'!A1464</f>
        <v>0</v>
      </c>
      <c r="B1461" s="1">
        <f>'ScienceDirect - Initial'!B1464</f>
        <v>1964</v>
      </c>
      <c r="C1461" s="1" t="str">
        <f>'ScienceDirect - Initial'!C1464</f>
        <v>MELTON, ARTHUR W.</v>
      </c>
      <c r="D1461" s="1" t="str">
        <f>'ScienceDirect - Initial'!D1464</f>
        <v>The Taxonomy of Human Learning: Overview</v>
      </c>
      <c r="E1461" s="1" t="str">
        <f>'ScienceDirect - Initial'!E1464</f>
        <v>Categories of Human Learning</v>
      </c>
      <c r="F1461" s="1" t="str">
        <f>'ScienceDirect - Initial'!F1464</f>
        <v>978-1-4832-3145-7</v>
      </c>
      <c r="H1461" s="1">
        <v>0</v>
      </c>
      <c r="I1461" s="1">
        <v>0</v>
      </c>
      <c r="J1461" t="b">
        <f t="shared" si="22"/>
        <v>1</v>
      </c>
      <c r="K1461" t="e">
        <f t="array" ref="K1461">INDEX($A$7:$F$3066,SMALL(IF(COUNTIF($L$5,$H$7:$H$3066)*COUNTIF($L$5,$I$7:$I$3066),MATCH(ROW($A$7:$A$3066),ROW($A$7:$A$3066)),""),ROWS($B$1:B1455)),COLUMNS($A$1:B1457))</f>
        <v>#NUM!</v>
      </c>
      <c r="L1461" t="e">
        <f t="array" ref="L1461">INDEX($A$7:$F$3066,SMALL(IF(COUNTIF($L$5,$H$7:$H$3066)*COUNTIF($L$5,$I$7:$I$3066),MATCH(ROW($A$7:$A$3066),ROW($A$7:$A$3066)),""),ROWS($B$1:C1455)),COLUMNS($A$1:C1457))</f>
        <v>#NUM!</v>
      </c>
      <c r="M1461" t="e">
        <f t="array" ref="M1461">INDEX($A$7:$F$3066,SMALL(IF(COUNTIF($L$5,$H$7:$H$3066)*COUNTIF($L$5,$I$7:$I$3066),MATCH(ROW($A$7:$A$3066),ROW($A$7:$A$3066)),""),ROWS($B$1:D1455)),COLUMNS($A$1:D1457))</f>
        <v>#NUM!</v>
      </c>
      <c r="N1461" t="e">
        <f t="array" ref="N1461">INDEX($A$7:$F$3066,SMALL(IF(COUNTIF($L$5,$H$7:$H$3066)*COUNTIF($L$5,$I$7:$I$3066),MATCH(ROW($A$7:$A$3066),ROW($A$7:$A$3066)),""),ROWS($B$1:E1455)),COLUMNS($A$1:E1457))</f>
        <v>#NUM!</v>
      </c>
      <c r="O1461" t="e">
        <f t="array" ref="O1461">INDEX($A$7:$F$3066,SMALL(IF(COUNTIF($L$5,$H$7:$H$3066)*COUNTIF($L$5,$I$7:$I$3066),MATCH(ROW($A$7:$A$3066),ROW($A$7:$A$3066)),""),ROWS($B$1:F1455)),COLUMNS($A$1:F1457))</f>
        <v>#NUM!</v>
      </c>
    </row>
    <row r="1462" spans="1:15">
      <c r="A1462" s="1">
        <f>'ScienceDirect - Initial'!A1465</f>
        <v>0</v>
      </c>
      <c r="B1462" s="1">
        <f>'ScienceDirect - Initial'!B1465</f>
        <v>2014</v>
      </c>
      <c r="C1462" s="1" t="str">
        <f>'ScienceDirect - Initial'!C1465</f>
        <v>Dai, D.; Fan, M.</v>
      </c>
      <c r="D1462" s="1" t="str">
        <f>'ScienceDirect - Initial'!D1465</f>
        <v>1 - Wood fibres as reinforcements in natural fibre composites: structure, properties, processing and applications</v>
      </c>
      <c r="E1462" s="1" t="str">
        <f>'ScienceDirect - Initial'!E1465</f>
        <v>Natural Fibre Composites</v>
      </c>
      <c r="F1462" s="1" t="str">
        <f>'ScienceDirect - Initial'!F1465</f>
        <v>978-0-85709-524-4</v>
      </c>
      <c r="H1462" s="1">
        <v>0</v>
      </c>
      <c r="I1462" s="1">
        <v>0</v>
      </c>
      <c r="J1462" t="b">
        <f t="shared" si="22"/>
        <v>1</v>
      </c>
      <c r="K1462" t="e">
        <f t="array" ref="K1462">INDEX($A$7:$F$3066,SMALL(IF(COUNTIF($L$5,$H$7:$H$3066)*COUNTIF($L$5,$I$7:$I$3066),MATCH(ROW($A$7:$A$3066),ROW($A$7:$A$3066)),""),ROWS($B$1:B1456)),COLUMNS($A$1:B1458))</f>
        <v>#NUM!</v>
      </c>
      <c r="L1462" t="e">
        <f t="array" ref="L1462">INDEX($A$7:$F$3066,SMALL(IF(COUNTIF($L$5,$H$7:$H$3066)*COUNTIF($L$5,$I$7:$I$3066),MATCH(ROW($A$7:$A$3066),ROW($A$7:$A$3066)),""),ROWS($B$1:C1456)),COLUMNS($A$1:C1458))</f>
        <v>#NUM!</v>
      </c>
      <c r="M1462" t="e">
        <f t="array" ref="M1462">INDEX($A$7:$F$3066,SMALL(IF(COUNTIF($L$5,$H$7:$H$3066)*COUNTIF($L$5,$I$7:$I$3066),MATCH(ROW($A$7:$A$3066),ROW($A$7:$A$3066)),""),ROWS($B$1:D1456)),COLUMNS($A$1:D1458))</f>
        <v>#NUM!</v>
      </c>
      <c r="N1462" t="e">
        <f t="array" ref="N1462">INDEX($A$7:$F$3066,SMALL(IF(COUNTIF($L$5,$H$7:$H$3066)*COUNTIF($L$5,$I$7:$I$3066),MATCH(ROW($A$7:$A$3066),ROW($A$7:$A$3066)),""),ROWS($B$1:E1456)),COLUMNS($A$1:E1458))</f>
        <v>#NUM!</v>
      </c>
      <c r="O1462" t="e">
        <f t="array" ref="O1462">INDEX($A$7:$F$3066,SMALL(IF(COUNTIF($L$5,$H$7:$H$3066)*COUNTIF($L$5,$I$7:$I$3066),MATCH(ROW($A$7:$A$3066),ROW($A$7:$A$3066)),""),ROWS($B$1:F1456)),COLUMNS($A$1:F1458))</f>
        <v>#NUM!</v>
      </c>
    </row>
    <row r="1463" spans="1:15">
      <c r="A1463" s="1">
        <f>'ScienceDirect - Initial'!A1466</f>
        <v>0</v>
      </c>
      <c r="B1463" s="1">
        <f>'ScienceDirect - Initial'!B1466</f>
        <v>1999</v>
      </c>
      <c r="C1463" s="1" t="str">
        <f>'ScienceDirect - Initial'!C1466</f>
        <v>van Duynhoven, Yvonne T.H.P.</v>
      </c>
      <c r="D1463" s="1" t="str">
        <f>'ScienceDirect - Initial'!D1466</f>
        <v>The epidemiology of Neisseria gonorrhoeae in Europe</v>
      </c>
      <c r="E1463" s="1" t="str">
        <f>'ScienceDirect - Initial'!E1466</f>
        <v>Microbes and Infection</v>
      </c>
      <c r="F1463" s="1">
        <f>'ScienceDirect - Initial'!F1466</f>
        <v>0</v>
      </c>
      <c r="H1463" s="1">
        <v>0</v>
      </c>
      <c r="I1463" s="1">
        <v>0</v>
      </c>
      <c r="J1463" t="b">
        <f t="shared" si="22"/>
        <v>1</v>
      </c>
      <c r="K1463" t="e">
        <f t="array" ref="K1463">INDEX($A$7:$F$3066,SMALL(IF(COUNTIF($L$5,$H$7:$H$3066)*COUNTIF($L$5,$I$7:$I$3066),MATCH(ROW($A$7:$A$3066),ROW($A$7:$A$3066)),""),ROWS($B$1:B1457)),COLUMNS($A$1:B1459))</f>
        <v>#NUM!</v>
      </c>
      <c r="L1463" t="e">
        <f t="array" ref="L1463">INDEX($A$7:$F$3066,SMALL(IF(COUNTIF($L$5,$H$7:$H$3066)*COUNTIF($L$5,$I$7:$I$3066),MATCH(ROW($A$7:$A$3066),ROW($A$7:$A$3066)),""),ROWS($B$1:C1457)),COLUMNS($A$1:C1459))</f>
        <v>#NUM!</v>
      </c>
      <c r="M1463" t="e">
        <f t="array" ref="M1463">INDEX($A$7:$F$3066,SMALL(IF(COUNTIF($L$5,$H$7:$H$3066)*COUNTIF($L$5,$I$7:$I$3066),MATCH(ROW($A$7:$A$3066),ROW($A$7:$A$3066)),""),ROWS($B$1:D1457)),COLUMNS($A$1:D1459))</f>
        <v>#NUM!</v>
      </c>
      <c r="N1463" t="e">
        <f t="array" ref="N1463">INDEX($A$7:$F$3066,SMALL(IF(COUNTIF($L$5,$H$7:$H$3066)*COUNTIF($L$5,$I$7:$I$3066),MATCH(ROW($A$7:$A$3066),ROW($A$7:$A$3066)),""),ROWS($B$1:E1457)),COLUMNS($A$1:E1459))</f>
        <v>#NUM!</v>
      </c>
      <c r="O1463" t="e">
        <f t="array" ref="O1463">INDEX($A$7:$F$3066,SMALL(IF(COUNTIF($L$5,$H$7:$H$3066)*COUNTIF($L$5,$I$7:$I$3066),MATCH(ROW($A$7:$A$3066),ROW($A$7:$A$3066)),""),ROWS($B$1:F1457)),COLUMNS($A$1:F1459))</f>
        <v>#NUM!</v>
      </c>
    </row>
    <row r="1464" spans="1:15">
      <c r="A1464" s="1">
        <f>'ScienceDirect - Initial'!A1467</f>
        <v>0</v>
      </c>
      <c r="B1464" s="1">
        <f>'ScienceDirect - Initial'!B1467</f>
        <v>2008</v>
      </c>
      <c r="C1464" s="1" t="str">
        <f>'ScienceDirect - Initial'!C1467</f>
        <v>Weller, Richard D.</v>
      </c>
      <c r="D1464" s="1" t="str">
        <f>'ScienceDirect - Initial'!D1467</f>
        <v>Chapter 26 - African Trypanosomiasis (African Sleeping Sickness)</v>
      </c>
      <c r="E1464" s="1" t="str">
        <f>'ScienceDirect - Initial'!E1467</f>
        <v>The Travel and Tropical Medicine Manual (Fourth Edition)</v>
      </c>
      <c r="F1464" s="1" t="str">
        <f>'ScienceDirect - Initial'!F1467</f>
        <v>978-1-4160-2613-6</v>
      </c>
      <c r="H1464" s="1">
        <v>0</v>
      </c>
      <c r="I1464" s="1">
        <v>0</v>
      </c>
      <c r="J1464" t="b">
        <f t="shared" si="22"/>
        <v>1</v>
      </c>
      <c r="K1464" t="e">
        <f t="array" ref="K1464">INDEX($A$7:$F$3066,SMALL(IF(COUNTIF($L$5,$H$7:$H$3066)*COUNTIF($L$5,$I$7:$I$3066),MATCH(ROW($A$7:$A$3066),ROW($A$7:$A$3066)),""),ROWS($B$1:B1458)),COLUMNS($A$1:B1460))</f>
        <v>#NUM!</v>
      </c>
      <c r="L1464" t="e">
        <f t="array" ref="L1464">INDEX($A$7:$F$3066,SMALL(IF(COUNTIF($L$5,$H$7:$H$3066)*COUNTIF($L$5,$I$7:$I$3066),MATCH(ROW($A$7:$A$3066),ROW($A$7:$A$3066)),""),ROWS($B$1:C1458)),COLUMNS($A$1:C1460))</f>
        <v>#NUM!</v>
      </c>
      <c r="M1464" t="e">
        <f t="array" ref="M1464">INDEX($A$7:$F$3066,SMALL(IF(COUNTIF($L$5,$H$7:$H$3066)*COUNTIF($L$5,$I$7:$I$3066),MATCH(ROW($A$7:$A$3066),ROW($A$7:$A$3066)),""),ROWS($B$1:D1458)),COLUMNS($A$1:D1460))</f>
        <v>#NUM!</v>
      </c>
      <c r="N1464" t="e">
        <f t="array" ref="N1464">INDEX($A$7:$F$3066,SMALL(IF(COUNTIF($L$5,$H$7:$H$3066)*COUNTIF($L$5,$I$7:$I$3066),MATCH(ROW($A$7:$A$3066),ROW($A$7:$A$3066)),""),ROWS($B$1:E1458)),COLUMNS($A$1:E1460))</f>
        <v>#NUM!</v>
      </c>
      <c r="O1464" t="e">
        <f t="array" ref="O1464">INDEX($A$7:$F$3066,SMALL(IF(COUNTIF($L$5,$H$7:$H$3066)*COUNTIF($L$5,$I$7:$I$3066),MATCH(ROW($A$7:$A$3066),ROW($A$7:$A$3066)),""),ROWS($B$1:F1458)),COLUMNS($A$1:F1460))</f>
        <v>#NUM!</v>
      </c>
    </row>
    <row r="1465" spans="1:15">
      <c r="A1465" s="1">
        <f>'ScienceDirect - Initial'!A1468</f>
        <v>0</v>
      </c>
      <c r="B1465" s="1">
        <f>'ScienceDirect - Initial'!B1468</f>
        <v>2009</v>
      </c>
      <c r="C1465" s="1" t="str">
        <f>'ScienceDirect - Initial'!C1468</f>
        <v>Simpson, Hugh D.; Mortimer, Duncan; Goodhill, Geoffrey J.</v>
      </c>
      <c r="D1465" s="1" t="str">
        <f>'ScienceDirect - Initial'!D1468</f>
        <v>Chapter 1 Theoretical Models of Neural Circuit Development</v>
      </c>
      <c r="E1465" s="1" t="str">
        <f>'ScienceDirect - Initial'!E1468</f>
        <v>Current Topics in Developmental Biology</v>
      </c>
      <c r="F1465" s="1" t="str">
        <f>'ScienceDirect - Initial'!F1468</f>
        <v>0070-2153</v>
      </c>
      <c r="H1465" s="1">
        <v>0</v>
      </c>
      <c r="I1465" s="1">
        <v>0</v>
      </c>
      <c r="J1465" t="b">
        <f t="shared" si="22"/>
        <v>1</v>
      </c>
      <c r="K1465" t="e">
        <f t="array" ref="K1465">INDEX($A$7:$F$3066,SMALL(IF(COUNTIF($L$5,$H$7:$H$3066)*COUNTIF($L$5,$I$7:$I$3066),MATCH(ROW($A$7:$A$3066),ROW($A$7:$A$3066)),""),ROWS($B$1:B1459)),COLUMNS($A$1:B1461))</f>
        <v>#NUM!</v>
      </c>
      <c r="L1465" t="e">
        <f t="array" ref="L1465">INDEX($A$7:$F$3066,SMALL(IF(COUNTIF($L$5,$H$7:$H$3066)*COUNTIF($L$5,$I$7:$I$3066),MATCH(ROW($A$7:$A$3066),ROW($A$7:$A$3066)),""),ROWS($B$1:C1459)),COLUMNS($A$1:C1461))</f>
        <v>#NUM!</v>
      </c>
      <c r="M1465" t="e">
        <f t="array" ref="M1465">INDEX($A$7:$F$3066,SMALL(IF(COUNTIF($L$5,$H$7:$H$3066)*COUNTIF($L$5,$I$7:$I$3066),MATCH(ROW($A$7:$A$3066),ROW($A$7:$A$3066)),""),ROWS($B$1:D1459)),COLUMNS($A$1:D1461))</f>
        <v>#NUM!</v>
      </c>
      <c r="N1465" t="e">
        <f t="array" ref="N1465">INDEX($A$7:$F$3066,SMALL(IF(COUNTIF($L$5,$H$7:$H$3066)*COUNTIF($L$5,$I$7:$I$3066),MATCH(ROW($A$7:$A$3066),ROW($A$7:$A$3066)),""),ROWS($B$1:E1459)),COLUMNS($A$1:E1461))</f>
        <v>#NUM!</v>
      </c>
      <c r="O1465" t="e">
        <f t="array" ref="O1465">INDEX($A$7:$F$3066,SMALL(IF(COUNTIF($L$5,$H$7:$H$3066)*COUNTIF($L$5,$I$7:$I$3066),MATCH(ROW($A$7:$A$3066),ROW($A$7:$A$3066)),""),ROWS($B$1:F1459)),COLUMNS($A$1:F1461))</f>
        <v>#NUM!</v>
      </c>
    </row>
    <row r="1466" spans="1:15">
      <c r="A1466" s="1">
        <f>'ScienceDirect - Initial'!A1469</f>
        <v>0</v>
      </c>
      <c r="B1466" s="1">
        <f>'ScienceDirect - Initial'!B1469</f>
        <v>2001</v>
      </c>
      <c r="C1466" s="1" t="str">
        <f>'ScienceDirect - Initial'!C1469</f>
        <v>Davidson, Colin; Gow, Andrew J.; Lee, Tong H.; Ellinwood, Everett H.</v>
      </c>
      <c r="D1466" s="1" t="str">
        <f>'ScienceDirect - Initial'!D1469</f>
        <v>Methamphetamine neurotoxicity: necrotic and apoptotic mechanisms and relevance to human abuse and treatment</v>
      </c>
      <c r="E1466" s="1" t="str">
        <f>'ScienceDirect - Initial'!E1469</f>
        <v>Brain Research Reviews</v>
      </c>
      <c r="F1466" s="1">
        <f>'ScienceDirect - Initial'!F1469</f>
        <v>0</v>
      </c>
      <c r="H1466" s="1">
        <v>0</v>
      </c>
      <c r="I1466" s="1">
        <v>0</v>
      </c>
      <c r="J1466" t="b">
        <f t="shared" si="22"/>
        <v>1</v>
      </c>
      <c r="K1466" t="e">
        <f t="array" ref="K1466">INDEX($A$7:$F$3066,SMALL(IF(COUNTIF($L$5,$H$7:$H$3066)*COUNTIF($L$5,$I$7:$I$3066),MATCH(ROW($A$7:$A$3066),ROW($A$7:$A$3066)),""),ROWS($B$1:B1460)),COLUMNS($A$1:B1462))</f>
        <v>#NUM!</v>
      </c>
      <c r="L1466" t="e">
        <f t="array" ref="L1466">INDEX($A$7:$F$3066,SMALL(IF(COUNTIF($L$5,$H$7:$H$3066)*COUNTIF($L$5,$I$7:$I$3066),MATCH(ROW($A$7:$A$3066),ROW($A$7:$A$3066)),""),ROWS($B$1:C1460)),COLUMNS($A$1:C1462))</f>
        <v>#NUM!</v>
      </c>
      <c r="M1466" t="e">
        <f t="array" ref="M1466">INDEX($A$7:$F$3066,SMALL(IF(COUNTIF($L$5,$H$7:$H$3066)*COUNTIF($L$5,$I$7:$I$3066),MATCH(ROW($A$7:$A$3066),ROW($A$7:$A$3066)),""),ROWS($B$1:D1460)),COLUMNS($A$1:D1462))</f>
        <v>#NUM!</v>
      </c>
      <c r="N1466" t="e">
        <f t="array" ref="N1466">INDEX($A$7:$F$3066,SMALL(IF(COUNTIF($L$5,$H$7:$H$3066)*COUNTIF($L$5,$I$7:$I$3066),MATCH(ROW($A$7:$A$3066),ROW($A$7:$A$3066)),""),ROWS($B$1:E1460)),COLUMNS($A$1:E1462))</f>
        <v>#NUM!</v>
      </c>
      <c r="O1466" t="e">
        <f t="array" ref="O1466">INDEX($A$7:$F$3066,SMALL(IF(COUNTIF($L$5,$H$7:$H$3066)*COUNTIF($L$5,$I$7:$I$3066),MATCH(ROW($A$7:$A$3066),ROW($A$7:$A$3066)),""),ROWS($B$1:F1460)),COLUMNS($A$1:F1462))</f>
        <v>#NUM!</v>
      </c>
    </row>
    <row r="1467" spans="1:15">
      <c r="A1467" s="1">
        <f>'ScienceDirect - Initial'!A1470</f>
        <v>0</v>
      </c>
      <c r="B1467" s="1">
        <f>'ScienceDirect - Initial'!B1470</f>
        <v>2009</v>
      </c>
      <c r="C1467" s="1" t="str">
        <f>'ScienceDirect - Initial'!C1470</f>
        <v>Pipan, T.; Culver, D.C.</v>
      </c>
      <c r="D1467" s="1" t="str">
        <f>'ScienceDirect - Initial'!D1470</f>
        <v>Subterranean Aquatic Ecosystems – Groundwater Ecology</v>
      </c>
      <c r="E1467" s="1" t="str">
        <f>'ScienceDirect - Initial'!E1470</f>
        <v>Encyclopedia of Inland Waters</v>
      </c>
      <c r="F1467" s="1" t="str">
        <f>'ScienceDirect - Initial'!F1470</f>
        <v>978-0-12-370626-3</v>
      </c>
      <c r="H1467" s="1">
        <v>0</v>
      </c>
      <c r="I1467" s="1">
        <v>0</v>
      </c>
      <c r="J1467" t="b">
        <f t="shared" si="22"/>
        <v>1</v>
      </c>
      <c r="K1467" t="e">
        <f t="array" ref="K1467">INDEX($A$7:$F$3066,SMALL(IF(COUNTIF($L$5,$H$7:$H$3066)*COUNTIF($L$5,$I$7:$I$3066),MATCH(ROW($A$7:$A$3066),ROW($A$7:$A$3066)),""),ROWS($B$1:B1461)),COLUMNS($A$1:B1463))</f>
        <v>#NUM!</v>
      </c>
      <c r="L1467" t="e">
        <f t="array" ref="L1467">INDEX($A$7:$F$3066,SMALL(IF(COUNTIF($L$5,$H$7:$H$3066)*COUNTIF($L$5,$I$7:$I$3066),MATCH(ROW($A$7:$A$3066),ROW($A$7:$A$3066)),""),ROWS($B$1:C1461)),COLUMNS($A$1:C1463))</f>
        <v>#NUM!</v>
      </c>
      <c r="M1467" t="e">
        <f t="array" ref="M1467">INDEX($A$7:$F$3066,SMALL(IF(COUNTIF($L$5,$H$7:$H$3066)*COUNTIF($L$5,$I$7:$I$3066),MATCH(ROW($A$7:$A$3066),ROW($A$7:$A$3066)),""),ROWS($B$1:D1461)),COLUMNS($A$1:D1463))</f>
        <v>#NUM!</v>
      </c>
      <c r="N1467" t="e">
        <f t="array" ref="N1467">INDEX($A$7:$F$3066,SMALL(IF(COUNTIF($L$5,$H$7:$H$3066)*COUNTIF($L$5,$I$7:$I$3066),MATCH(ROW($A$7:$A$3066),ROW($A$7:$A$3066)),""),ROWS($B$1:E1461)),COLUMNS($A$1:E1463))</f>
        <v>#NUM!</v>
      </c>
      <c r="O1467" t="e">
        <f t="array" ref="O1467">INDEX($A$7:$F$3066,SMALL(IF(COUNTIF($L$5,$H$7:$H$3066)*COUNTIF($L$5,$I$7:$I$3066),MATCH(ROW($A$7:$A$3066),ROW($A$7:$A$3066)),""),ROWS($B$1:F1461)),COLUMNS($A$1:F1463))</f>
        <v>#NUM!</v>
      </c>
    </row>
    <row r="1468" spans="1:15">
      <c r="A1468" s="1">
        <f>'ScienceDirect - Initial'!A1471</f>
        <v>0</v>
      </c>
      <c r="B1468" s="1">
        <f>'ScienceDirect - Initial'!B1471</f>
        <v>2012</v>
      </c>
      <c r="C1468" s="1" t="str">
        <f>'ScienceDirect - Initial'!C1471</f>
        <v>Pourtaghi, A.; Lotfollahi-Yaghin, M.A.</v>
      </c>
      <c r="D1468" s="1" t="str">
        <f>'ScienceDirect - Initial'!D1471</f>
        <v>Wavenet ability assessment in comparison to ANN for predicting the maximum surface settlement caused by tunneling</v>
      </c>
      <c r="E1468" s="1" t="str">
        <f>'ScienceDirect - Initial'!E1471</f>
        <v>Tunnelling and Underground Space Technology</v>
      </c>
      <c r="F1468" s="1">
        <f>'ScienceDirect - Initial'!F1471</f>
        <v>0</v>
      </c>
      <c r="H1468" s="1">
        <v>0</v>
      </c>
      <c r="I1468" s="1">
        <v>0</v>
      </c>
      <c r="J1468" t="b">
        <f t="shared" si="22"/>
        <v>1</v>
      </c>
      <c r="K1468" t="e">
        <f t="array" ref="K1468">INDEX($A$7:$F$3066,SMALL(IF(COUNTIF($L$5,$H$7:$H$3066)*COUNTIF($L$5,$I$7:$I$3066),MATCH(ROW($A$7:$A$3066),ROW($A$7:$A$3066)),""),ROWS($B$1:B1462)),COLUMNS($A$1:B1464))</f>
        <v>#NUM!</v>
      </c>
      <c r="L1468" t="e">
        <f t="array" ref="L1468">INDEX($A$7:$F$3066,SMALL(IF(COUNTIF($L$5,$H$7:$H$3066)*COUNTIF($L$5,$I$7:$I$3066),MATCH(ROW($A$7:$A$3066),ROW($A$7:$A$3066)),""),ROWS($B$1:C1462)),COLUMNS($A$1:C1464))</f>
        <v>#NUM!</v>
      </c>
      <c r="M1468" t="e">
        <f t="array" ref="M1468">INDEX($A$7:$F$3066,SMALL(IF(COUNTIF($L$5,$H$7:$H$3066)*COUNTIF($L$5,$I$7:$I$3066),MATCH(ROW($A$7:$A$3066),ROW($A$7:$A$3066)),""),ROWS($B$1:D1462)),COLUMNS($A$1:D1464))</f>
        <v>#NUM!</v>
      </c>
      <c r="N1468" t="e">
        <f t="array" ref="N1468">INDEX($A$7:$F$3066,SMALL(IF(COUNTIF($L$5,$H$7:$H$3066)*COUNTIF($L$5,$I$7:$I$3066),MATCH(ROW($A$7:$A$3066),ROW($A$7:$A$3066)),""),ROWS($B$1:E1462)),COLUMNS($A$1:E1464))</f>
        <v>#NUM!</v>
      </c>
      <c r="O1468" t="e">
        <f t="array" ref="O1468">INDEX($A$7:$F$3066,SMALL(IF(COUNTIF($L$5,$H$7:$H$3066)*COUNTIF($L$5,$I$7:$I$3066),MATCH(ROW($A$7:$A$3066),ROW($A$7:$A$3066)),""),ROWS($B$1:F1462)),COLUMNS($A$1:F1464))</f>
        <v>#NUM!</v>
      </c>
    </row>
    <row r="1469" spans="1:15">
      <c r="A1469" s="1">
        <f>'ScienceDirect - Initial'!A1472</f>
        <v>0</v>
      </c>
      <c r="B1469" s="1">
        <f>'ScienceDirect - Initial'!B1472</f>
        <v>2013</v>
      </c>
      <c r="C1469" s="1" t="str">
        <f>'ScienceDirect - Initial'!C1472</f>
        <v>Muller, A.; Demouge, F.; Jeguirim, M.; Fromy, Ph.; Vantelon, J.-P.</v>
      </c>
      <c r="D1469" s="1" t="str">
        <f>'ScienceDirect - Initial'!D1472</f>
        <v>The use of Petri nets and a two-zone model for fire scene reconstruction</v>
      </c>
      <c r="E1469" s="1" t="str">
        <f>'ScienceDirect - Initial'!E1472</f>
        <v>Fire Safety Journal</v>
      </c>
      <c r="F1469" s="1">
        <f>'ScienceDirect - Initial'!F1472</f>
        <v>0</v>
      </c>
      <c r="H1469" s="1">
        <v>0</v>
      </c>
      <c r="I1469" s="1">
        <v>0</v>
      </c>
      <c r="J1469" t="b">
        <f t="shared" si="22"/>
        <v>1</v>
      </c>
      <c r="K1469" t="e">
        <f t="array" ref="K1469">INDEX($A$7:$F$3066,SMALL(IF(COUNTIF($L$5,$H$7:$H$3066)*COUNTIF($L$5,$I$7:$I$3066),MATCH(ROW($A$7:$A$3066),ROW($A$7:$A$3066)),""),ROWS($B$1:B1463)),COLUMNS($A$1:B1465))</f>
        <v>#NUM!</v>
      </c>
      <c r="L1469" t="e">
        <f t="array" ref="L1469">INDEX($A$7:$F$3066,SMALL(IF(COUNTIF($L$5,$H$7:$H$3066)*COUNTIF($L$5,$I$7:$I$3066),MATCH(ROW($A$7:$A$3066),ROW($A$7:$A$3066)),""),ROWS($B$1:C1463)),COLUMNS($A$1:C1465))</f>
        <v>#NUM!</v>
      </c>
      <c r="M1469" t="e">
        <f t="array" ref="M1469">INDEX($A$7:$F$3066,SMALL(IF(COUNTIF($L$5,$H$7:$H$3066)*COUNTIF($L$5,$I$7:$I$3066),MATCH(ROW($A$7:$A$3066),ROW($A$7:$A$3066)),""),ROWS($B$1:D1463)),COLUMNS($A$1:D1465))</f>
        <v>#NUM!</v>
      </c>
      <c r="N1469" t="e">
        <f t="array" ref="N1469">INDEX($A$7:$F$3066,SMALL(IF(COUNTIF($L$5,$H$7:$H$3066)*COUNTIF($L$5,$I$7:$I$3066),MATCH(ROW($A$7:$A$3066),ROW($A$7:$A$3066)),""),ROWS($B$1:E1463)),COLUMNS($A$1:E1465))</f>
        <v>#NUM!</v>
      </c>
      <c r="O1469" t="e">
        <f t="array" ref="O1469">INDEX($A$7:$F$3066,SMALL(IF(COUNTIF($L$5,$H$7:$H$3066)*COUNTIF($L$5,$I$7:$I$3066),MATCH(ROW($A$7:$A$3066),ROW($A$7:$A$3066)),""),ROWS($B$1:F1463)),COLUMNS($A$1:F1465))</f>
        <v>#NUM!</v>
      </c>
    </row>
    <row r="1470" spans="1:15">
      <c r="A1470" s="1">
        <f>'ScienceDirect - Initial'!A1473</f>
        <v>0</v>
      </c>
      <c r="B1470" s="1">
        <f>'ScienceDirect - Initial'!B1473</f>
        <v>2007</v>
      </c>
      <c r="C1470" s="1" t="str">
        <f>'ScienceDirect - Initial'!C1473</f>
        <v>Gray, Suzanne M.; McKinnon, Jeffrey S.</v>
      </c>
      <c r="D1470" s="1" t="str">
        <f>'ScienceDirect - Initial'!D1473</f>
        <v>Linking color polymorphism maintenance and speciation</v>
      </c>
      <c r="E1470" s="1" t="str">
        <f>'ScienceDirect - Initial'!E1473</f>
        <v>Trends in Ecology &amp; Evolution</v>
      </c>
      <c r="F1470" s="1">
        <f>'ScienceDirect - Initial'!F1473</f>
        <v>0</v>
      </c>
      <c r="H1470" s="1">
        <v>0</v>
      </c>
      <c r="I1470" s="1">
        <v>0</v>
      </c>
      <c r="J1470" t="b">
        <f t="shared" si="22"/>
        <v>1</v>
      </c>
      <c r="K1470" t="e">
        <f t="array" ref="K1470">INDEX($A$7:$F$3066,SMALL(IF(COUNTIF($L$5,$H$7:$H$3066)*COUNTIF($L$5,$I$7:$I$3066),MATCH(ROW($A$7:$A$3066),ROW($A$7:$A$3066)),""),ROWS($B$1:B1464)),COLUMNS($A$1:B1466))</f>
        <v>#NUM!</v>
      </c>
      <c r="L1470" t="e">
        <f t="array" ref="L1470">INDEX($A$7:$F$3066,SMALL(IF(COUNTIF($L$5,$H$7:$H$3066)*COUNTIF($L$5,$I$7:$I$3066),MATCH(ROW($A$7:$A$3066),ROW($A$7:$A$3066)),""),ROWS($B$1:C1464)),COLUMNS($A$1:C1466))</f>
        <v>#NUM!</v>
      </c>
      <c r="M1470" t="e">
        <f t="array" ref="M1470">INDEX($A$7:$F$3066,SMALL(IF(COUNTIF($L$5,$H$7:$H$3066)*COUNTIF($L$5,$I$7:$I$3066),MATCH(ROW($A$7:$A$3066),ROW($A$7:$A$3066)),""),ROWS($B$1:D1464)),COLUMNS($A$1:D1466))</f>
        <v>#NUM!</v>
      </c>
      <c r="N1470" t="e">
        <f t="array" ref="N1470">INDEX($A$7:$F$3066,SMALL(IF(COUNTIF($L$5,$H$7:$H$3066)*COUNTIF($L$5,$I$7:$I$3066),MATCH(ROW($A$7:$A$3066),ROW($A$7:$A$3066)),""),ROWS($B$1:E1464)),COLUMNS($A$1:E1466))</f>
        <v>#NUM!</v>
      </c>
      <c r="O1470" t="e">
        <f t="array" ref="O1470">INDEX($A$7:$F$3066,SMALL(IF(COUNTIF($L$5,$H$7:$H$3066)*COUNTIF($L$5,$I$7:$I$3066),MATCH(ROW($A$7:$A$3066),ROW($A$7:$A$3066)),""),ROWS($B$1:F1464)),COLUMNS($A$1:F1466))</f>
        <v>#NUM!</v>
      </c>
    </row>
    <row r="1471" spans="1:15">
      <c r="A1471" s="1">
        <f>'ScienceDirect - Initial'!A1474</f>
        <v>0</v>
      </c>
      <c r="B1471" s="1">
        <f>'ScienceDirect - Initial'!B1474</f>
        <v>2020</v>
      </c>
      <c r="C1471" s="1" t="str">
        <f>'ScienceDirect - Initial'!C1474</f>
        <v>Patel, Pragna; Raizes, Elliot; Broyles, Laura N.</v>
      </c>
      <c r="D1471" s="1" t="str">
        <f>'ScienceDirect - Initial'!D1474</f>
        <v>31 - Human Immunodeficiency Virus Infection</v>
      </c>
      <c r="E1471" s="1" t="str">
        <f>'ScienceDirect - Initial'!E1474</f>
        <v>Hunter's Tropical Medicine and Emerging Infectious Diseases (Tenth Edition)</v>
      </c>
      <c r="F1471" s="1" t="str">
        <f>'ScienceDirect - Initial'!F1474</f>
        <v>978-0-323-55512-8</v>
      </c>
      <c r="H1471" s="1">
        <v>0</v>
      </c>
      <c r="I1471" s="1">
        <v>0</v>
      </c>
      <c r="J1471" t="b">
        <f t="shared" si="22"/>
        <v>1</v>
      </c>
      <c r="K1471" t="e">
        <f t="array" ref="K1471">INDEX($A$7:$F$3066,SMALL(IF(COUNTIF($L$5,$H$7:$H$3066)*COUNTIF($L$5,$I$7:$I$3066),MATCH(ROW($A$7:$A$3066),ROW($A$7:$A$3066)),""),ROWS($B$1:B1465)),COLUMNS($A$1:B1467))</f>
        <v>#NUM!</v>
      </c>
      <c r="L1471" t="e">
        <f t="array" ref="L1471">INDEX($A$7:$F$3066,SMALL(IF(COUNTIF($L$5,$H$7:$H$3066)*COUNTIF($L$5,$I$7:$I$3066),MATCH(ROW($A$7:$A$3066),ROW($A$7:$A$3066)),""),ROWS($B$1:C1465)),COLUMNS($A$1:C1467))</f>
        <v>#NUM!</v>
      </c>
      <c r="M1471" t="e">
        <f t="array" ref="M1471">INDEX($A$7:$F$3066,SMALL(IF(COUNTIF($L$5,$H$7:$H$3066)*COUNTIF($L$5,$I$7:$I$3066),MATCH(ROW($A$7:$A$3066),ROW($A$7:$A$3066)),""),ROWS($B$1:D1465)),COLUMNS($A$1:D1467))</f>
        <v>#NUM!</v>
      </c>
      <c r="N1471" t="e">
        <f t="array" ref="N1471">INDEX($A$7:$F$3066,SMALL(IF(COUNTIF($L$5,$H$7:$H$3066)*COUNTIF($L$5,$I$7:$I$3066),MATCH(ROW($A$7:$A$3066),ROW($A$7:$A$3066)),""),ROWS($B$1:E1465)),COLUMNS($A$1:E1467))</f>
        <v>#NUM!</v>
      </c>
      <c r="O1471" t="e">
        <f t="array" ref="O1471">INDEX($A$7:$F$3066,SMALL(IF(COUNTIF($L$5,$H$7:$H$3066)*COUNTIF($L$5,$I$7:$I$3066),MATCH(ROW($A$7:$A$3066),ROW($A$7:$A$3066)),""),ROWS($B$1:F1465)),COLUMNS($A$1:F1467))</f>
        <v>#NUM!</v>
      </c>
    </row>
    <row r="1472" spans="1:15">
      <c r="A1472" s="1">
        <f>'ScienceDirect - Initial'!A1475</f>
        <v>0</v>
      </c>
      <c r="B1472" s="1">
        <f>'ScienceDirect - Initial'!B1475</f>
        <v>1992</v>
      </c>
      <c r="C1472" s="1">
        <f>'ScienceDirect - Initial'!C1475</f>
        <v>0</v>
      </c>
      <c r="D1472" s="1" t="str">
        <f>'ScienceDirect - Initial'!D1475</f>
        <v>Stability of cemented tailings mine backfills: Mitchell, R J Proc International Symposium on Computer and Physical Modelling in Geotechnical Engineering, Bangkok, 3–6 December 1986 P501–508. Publ Rotterdam: A A Balkema, 1989</v>
      </c>
      <c r="E1472" s="1" t="str">
        <f>'ScienceDirect - Initial'!E1475</f>
        <v>International Journal of Rock Mechanics and Mining Sciences &amp; Geomechanics Abstracts</v>
      </c>
      <c r="F1472" s="1">
        <f>'ScienceDirect - Initial'!F1475</f>
        <v>0</v>
      </c>
      <c r="H1472" s="1">
        <v>0</v>
      </c>
      <c r="I1472" s="1">
        <v>0</v>
      </c>
      <c r="J1472" t="b">
        <f t="shared" si="22"/>
        <v>1</v>
      </c>
      <c r="K1472" t="e">
        <f t="array" ref="K1472">INDEX($A$7:$F$3066,SMALL(IF(COUNTIF($L$5,$H$7:$H$3066)*COUNTIF($L$5,$I$7:$I$3066),MATCH(ROW($A$7:$A$3066),ROW($A$7:$A$3066)),""),ROWS($B$1:B1466)),COLUMNS($A$1:B1468))</f>
        <v>#NUM!</v>
      </c>
      <c r="L1472" t="e">
        <f t="array" ref="L1472">INDEX($A$7:$F$3066,SMALL(IF(COUNTIF($L$5,$H$7:$H$3066)*COUNTIF($L$5,$I$7:$I$3066),MATCH(ROW($A$7:$A$3066),ROW($A$7:$A$3066)),""),ROWS($B$1:C1466)),COLUMNS($A$1:C1468))</f>
        <v>#NUM!</v>
      </c>
      <c r="M1472" t="e">
        <f t="array" ref="M1472">INDEX($A$7:$F$3066,SMALL(IF(COUNTIF($L$5,$H$7:$H$3066)*COUNTIF($L$5,$I$7:$I$3066),MATCH(ROW($A$7:$A$3066),ROW($A$7:$A$3066)),""),ROWS($B$1:D1466)),COLUMNS($A$1:D1468))</f>
        <v>#NUM!</v>
      </c>
      <c r="N1472" t="e">
        <f t="array" ref="N1472">INDEX($A$7:$F$3066,SMALL(IF(COUNTIF($L$5,$H$7:$H$3066)*COUNTIF($L$5,$I$7:$I$3066),MATCH(ROW($A$7:$A$3066),ROW($A$7:$A$3066)),""),ROWS($B$1:E1466)),COLUMNS($A$1:E1468))</f>
        <v>#NUM!</v>
      </c>
      <c r="O1472" t="e">
        <f t="array" ref="O1472">INDEX($A$7:$F$3066,SMALL(IF(COUNTIF($L$5,$H$7:$H$3066)*COUNTIF($L$5,$I$7:$I$3066),MATCH(ROW($A$7:$A$3066),ROW($A$7:$A$3066)),""),ROWS($B$1:F1466)),COLUMNS($A$1:F1468))</f>
        <v>#NUM!</v>
      </c>
    </row>
    <row r="1473" spans="1:15">
      <c r="A1473" s="1">
        <f>'ScienceDirect - Initial'!A1476</f>
        <v>0</v>
      </c>
      <c r="B1473" s="1">
        <f>'ScienceDirect - Initial'!B1476</f>
        <v>2012</v>
      </c>
      <c r="C1473" s="1" t="str">
        <f>'ScienceDirect - Initial'!C1476</f>
        <v>Catani, Marco; Dell'Acqua, Flavio; Bizzi, Alberto; Forkel, Stephanie J.; Williams, Steve C.; Simmons, Andrew; Murphy, Declan G.; Thiebaut de Schotten, Michel</v>
      </c>
      <c r="D1473" s="1" t="str">
        <f>'ScienceDirect - Initial'!D1476</f>
        <v>Beyond cortical localization in clinico-anatomical correlation</v>
      </c>
      <c r="E1473" s="1" t="str">
        <f>'ScienceDirect - Initial'!E1476</f>
        <v>Cortex</v>
      </c>
      <c r="F1473" s="1">
        <f>'ScienceDirect - Initial'!F1476</f>
        <v>0</v>
      </c>
      <c r="H1473" s="1">
        <v>0</v>
      </c>
      <c r="I1473" s="1">
        <v>0</v>
      </c>
      <c r="J1473" t="b">
        <f t="shared" si="22"/>
        <v>1</v>
      </c>
      <c r="K1473" t="e">
        <f t="array" ref="K1473">INDEX($A$7:$F$3066,SMALL(IF(COUNTIF($L$5,$H$7:$H$3066)*COUNTIF($L$5,$I$7:$I$3066),MATCH(ROW($A$7:$A$3066),ROW($A$7:$A$3066)),""),ROWS($B$1:B1467)),COLUMNS($A$1:B1469))</f>
        <v>#NUM!</v>
      </c>
      <c r="L1473" t="e">
        <f t="array" ref="L1473">INDEX($A$7:$F$3066,SMALL(IF(COUNTIF($L$5,$H$7:$H$3066)*COUNTIF($L$5,$I$7:$I$3066),MATCH(ROW($A$7:$A$3066),ROW($A$7:$A$3066)),""),ROWS($B$1:C1467)),COLUMNS($A$1:C1469))</f>
        <v>#NUM!</v>
      </c>
      <c r="M1473" t="e">
        <f t="array" ref="M1473">INDEX($A$7:$F$3066,SMALL(IF(COUNTIF($L$5,$H$7:$H$3066)*COUNTIF($L$5,$I$7:$I$3066),MATCH(ROW($A$7:$A$3066),ROW($A$7:$A$3066)),""),ROWS($B$1:D1467)),COLUMNS($A$1:D1469))</f>
        <v>#NUM!</v>
      </c>
      <c r="N1473" t="e">
        <f t="array" ref="N1473">INDEX($A$7:$F$3066,SMALL(IF(COUNTIF($L$5,$H$7:$H$3066)*COUNTIF($L$5,$I$7:$I$3066),MATCH(ROW($A$7:$A$3066),ROW($A$7:$A$3066)),""),ROWS($B$1:E1467)),COLUMNS($A$1:E1469))</f>
        <v>#NUM!</v>
      </c>
      <c r="O1473" t="e">
        <f t="array" ref="O1473">INDEX($A$7:$F$3066,SMALL(IF(COUNTIF($L$5,$H$7:$H$3066)*COUNTIF($L$5,$I$7:$I$3066),MATCH(ROW($A$7:$A$3066),ROW($A$7:$A$3066)),""),ROWS($B$1:F1467)),COLUMNS($A$1:F1469))</f>
        <v>#NUM!</v>
      </c>
    </row>
    <row r="1474" spans="1:15">
      <c r="A1474" s="1">
        <f>'ScienceDirect - Initial'!A1477</f>
        <v>0</v>
      </c>
      <c r="B1474" s="1">
        <f>'ScienceDirect - Initial'!B1477</f>
        <v>2015</v>
      </c>
      <c r="C1474" s="1" t="str">
        <f>'ScienceDirect - Initial'!C1477</f>
        <v>Williams, Claire M.; Whalley, Benjamin J.; McCabe, Ciara</v>
      </c>
      <c r="D1474" s="1" t="str">
        <f>'ScienceDirect - Initial'!D1477</f>
        <v>Chapter 13 - Cannabinoids and appetite (dys)regulation</v>
      </c>
      <c r="E1474" s="1" t="str">
        <f>'ScienceDirect - Initial'!E1477</f>
        <v>Cannabinoids in Neurologic and Mental Disease</v>
      </c>
      <c r="F1474" s="1" t="str">
        <f>'ScienceDirect - Initial'!F1477</f>
        <v>978-0-12-417041-4</v>
      </c>
      <c r="H1474" s="1">
        <v>0</v>
      </c>
      <c r="I1474" s="1">
        <v>0</v>
      </c>
      <c r="J1474" t="b">
        <f t="shared" si="22"/>
        <v>1</v>
      </c>
      <c r="K1474" t="e">
        <f t="array" ref="K1474">INDEX($A$7:$F$3066,SMALL(IF(COUNTIF($L$5,$H$7:$H$3066)*COUNTIF($L$5,$I$7:$I$3066),MATCH(ROW($A$7:$A$3066),ROW($A$7:$A$3066)),""),ROWS($B$1:B1468)),COLUMNS($A$1:B1470))</f>
        <v>#NUM!</v>
      </c>
      <c r="L1474" t="e">
        <f t="array" ref="L1474">INDEX($A$7:$F$3066,SMALL(IF(COUNTIF($L$5,$H$7:$H$3066)*COUNTIF($L$5,$I$7:$I$3066),MATCH(ROW($A$7:$A$3066),ROW($A$7:$A$3066)),""),ROWS($B$1:C1468)),COLUMNS($A$1:C1470))</f>
        <v>#NUM!</v>
      </c>
      <c r="M1474" t="e">
        <f t="array" ref="M1474">INDEX($A$7:$F$3066,SMALL(IF(COUNTIF($L$5,$H$7:$H$3066)*COUNTIF($L$5,$I$7:$I$3066),MATCH(ROW($A$7:$A$3066),ROW($A$7:$A$3066)),""),ROWS($B$1:D1468)),COLUMNS($A$1:D1470))</f>
        <v>#NUM!</v>
      </c>
      <c r="N1474" t="e">
        <f t="array" ref="N1474">INDEX($A$7:$F$3066,SMALL(IF(COUNTIF($L$5,$H$7:$H$3066)*COUNTIF($L$5,$I$7:$I$3066),MATCH(ROW($A$7:$A$3066),ROW($A$7:$A$3066)),""),ROWS($B$1:E1468)),COLUMNS($A$1:E1470))</f>
        <v>#NUM!</v>
      </c>
      <c r="O1474" t="e">
        <f t="array" ref="O1474">INDEX($A$7:$F$3066,SMALL(IF(COUNTIF($L$5,$H$7:$H$3066)*COUNTIF($L$5,$I$7:$I$3066),MATCH(ROW($A$7:$A$3066),ROW($A$7:$A$3066)),""),ROWS($B$1:F1468)),COLUMNS($A$1:F1470))</f>
        <v>#NUM!</v>
      </c>
    </row>
    <row r="1475" spans="1:15">
      <c r="A1475" s="1">
        <f>'ScienceDirect - Initial'!A1478</f>
        <v>0</v>
      </c>
      <c r="B1475" s="1">
        <f>'ScienceDirect - Initial'!B1478</f>
        <v>2006</v>
      </c>
      <c r="C1475" s="1" t="str">
        <f>'ScienceDirect - Initial'!C1478</f>
        <v>Molyneux, David H.</v>
      </c>
      <c r="D1475" s="1" t="str">
        <f>'ScienceDirect - Initial'!D1478</f>
        <v>Control of Human Parasitic Diseases: Context and Overview</v>
      </c>
      <c r="E1475" s="1" t="str">
        <f>'ScienceDirect - Initial'!E1478</f>
        <v>Advances in Parasitology</v>
      </c>
      <c r="F1475" s="1" t="str">
        <f>'ScienceDirect - Initial'!F1478</f>
        <v>0065-308X</v>
      </c>
      <c r="H1475" s="1">
        <v>0</v>
      </c>
      <c r="I1475" s="1">
        <v>0</v>
      </c>
      <c r="J1475" t="b">
        <f t="shared" si="22"/>
        <v>1</v>
      </c>
      <c r="K1475" t="e">
        <f t="array" ref="K1475">INDEX($A$7:$F$3066,SMALL(IF(COUNTIF($L$5,$H$7:$H$3066)*COUNTIF($L$5,$I$7:$I$3066),MATCH(ROW($A$7:$A$3066),ROW($A$7:$A$3066)),""),ROWS($B$1:B1469)),COLUMNS($A$1:B1471))</f>
        <v>#NUM!</v>
      </c>
      <c r="L1475" t="e">
        <f t="array" ref="L1475">INDEX($A$7:$F$3066,SMALL(IF(COUNTIF($L$5,$H$7:$H$3066)*COUNTIF($L$5,$I$7:$I$3066),MATCH(ROW($A$7:$A$3066),ROW($A$7:$A$3066)),""),ROWS($B$1:C1469)),COLUMNS($A$1:C1471))</f>
        <v>#NUM!</v>
      </c>
      <c r="M1475" t="e">
        <f t="array" ref="M1475">INDEX($A$7:$F$3066,SMALL(IF(COUNTIF($L$5,$H$7:$H$3066)*COUNTIF($L$5,$I$7:$I$3066),MATCH(ROW($A$7:$A$3066),ROW($A$7:$A$3066)),""),ROWS($B$1:D1469)),COLUMNS($A$1:D1471))</f>
        <v>#NUM!</v>
      </c>
      <c r="N1475" t="e">
        <f t="array" ref="N1475">INDEX($A$7:$F$3066,SMALL(IF(COUNTIF($L$5,$H$7:$H$3066)*COUNTIF($L$5,$I$7:$I$3066),MATCH(ROW($A$7:$A$3066),ROW($A$7:$A$3066)),""),ROWS($B$1:E1469)),COLUMNS($A$1:E1471))</f>
        <v>#NUM!</v>
      </c>
      <c r="O1475" t="e">
        <f t="array" ref="O1475">INDEX($A$7:$F$3066,SMALL(IF(COUNTIF($L$5,$H$7:$H$3066)*COUNTIF($L$5,$I$7:$I$3066),MATCH(ROW($A$7:$A$3066),ROW($A$7:$A$3066)),""),ROWS($B$1:F1469)),COLUMNS($A$1:F1471))</f>
        <v>#NUM!</v>
      </c>
    </row>
    <row r="1476" spans="1:15">
      <c r="A1476" s="1">
        <f>'ScienceDirect - Initial'!A1479</f>
        <v>0</v>
      </c>
      <c r="B1476" s="1">
        <f>'ScienceDirect - Initial'!B1479</f>
        <v>2020</v>
      </c>
      <c r="C1476" s="1" t="str">
        <f>'ScienceDirect - Initial'!C1479</f>
        <v>Ramapuram, Jason; Gregorova, Magda; Kalousis, Alexandros</v>
      </c>
      <c r="D1476" s="1" t="str">
        <f>'ScienceDirect - Initial'!D1479</f>
        <v>Lifelong generative modeling</v>
      </c>
      <c r="E1476" s="1" t="str">
        <f>'ScienceDirect - Initial'!E1479</f>
        <v>Neurocomputing</v>
      </c>
      <c r="F1476" s="1">
        <f>'ScienceDirect - Initial'!F1479</f>
        <v>0</v>
      </c>
      <c r="H1476" s="1">
        <v>0</v>
      </c>
      <c r="I1476" s="1">
        <v>0</v>
      </c>
      <c r="J1476" t="b">
        <f t="shared" si="22"/>
        <v>1</v>
      </c>
      <c r="K1476" t="e">
        <f t="array" ref="K1476">INDEX($A$7:$F$3066,SMALL(IF(COUNTIF($L$5,$H$7:$H$3066)*COUNTIF($L$5,$I$7:$I$3066),MATCH(ROW($A$7:$A$3066),ROW($A$7:$A$3066)),""),ROWS($B$1:B1470)),COLUMNS($A$1:B1472))</f>
        <v>#NUM!</v>
      </c>
      <c r="L1476" t="e">
        <f t="array" ref="L1476">INDEX($A$7:$F$3066,SMALL(IF(COUNTIF($L$5,$H$7:$H$3066)*COUNTIF($L$5,$I$7:$I$3066),MATCH(ROW($A$7:$A$3066),ROW($A$7:$A$3066)),""),ROWS($B$1:C1470)),COLUMNS($A$1:C1472))</f>
        <v>#NUM!</v>
      </c>
      <c r="M1476" t="e">
        <f t="array" ref="M1476">INDEX($A$7:$F$3066,SMALL(IF(COUNTIF($L$5,$H$7:$H$3066)*COUNTIF($L$5,$I$7:$I$3066),MATCH(ROW($A$7:$A$3066),ROW($A$7:$A$3066)),""),ROWS($B$1:D1470)),COLUMNS($A$1:D1472))</f>
        <v>#NUM!</v>
      </c>
      <c r="N1476" t="e">
        <f t="array" ref="N1476">INDEX($A$7:$F$3066,SMALL(IF(COUNTIF($L$5,$H$7:$H$3066)*COUNTIF($L$5,$I$7:$I$3066),MATCH(ROW($A$7:$A$3066),ROW($A$7:$A$3066)),""),ROWS($B$1:E1470)),COLUMNS($A$1:E1472))</f>
        <v>#NUM!</v>
      </c>
      <c r="O1476" t="e">
        <f t="array" ref="O1476">INDEX($A$7:$F$3066,SMALL(IF(COUNTIF($L$5,$H$7:$H$3066)*COUNTIF($L$5,$I$7:$I$3066),MATCH(ROW($A$7:$A$3066),ROW($A$7:$A$3066)),""),ROWS($B$1:F1470)),COLUMNS($A$1:F1472))</f>
        <v>#NUM!</v>
      </c>
    </row>
    <row r="1477" spans="1:15">
      <c r="A1477" s="1">
        <f>'ScienceDirect - Initial'!A1480</f>
        <v>0</v>
      </c>
      <c r="B1477" s="1">
        <f>'ScienceDirect - Initial'!B1480</f>
        <v>1996</v>
      </c>
      <c r="C1477" s="1" t="str">
        <f>'ScienceDirect - Initial'!C1480</f>
        <v>Boake, Christine R.B.</v>
      </c>
      <c r="D1477" s="1" t="str">
        <f>'ScienceDirect - Initial'!D1480</f>
        <v>Hawaiian biogeography: Evolution on a hot spot archipelago: edited by W.L. Wagner and V.A. Funk Smithsonian Institution Press, Comparative Evolutionary Biology Series, 1995. £18.75 pbk,£34.95 hbk (ix + 467 pages) ISBN 156098 462 7</v>
      </c>
      <c r="E1477" s="1" t="str">
        <f>'ScienceDirect - Initial'!E1480</f>
        <v>Trends in Ecology &amp; Evolution</v>
      </c>
      <c r="F1477" s="1">
        <f>'ScienceDirect - Initial'!F1480</f>
        <v>0</v>
      </c>
      <c r="H1477" s="1">
        <v>0</v>
      </c>
      <c r="I1477" s="1">
        <v>0</v>
      </c>
      <c r="J1477" t="b">
        <f t="shared" si="22"/>
        <v>1</v>
      </c>
      <c r="K1477" t="e">
        <f t="array" ref="K1477">INDEX($A$7:$F$3066,SMALL(IF(COUNTIF($L$5,$H$7:$H$3066)*COUNTIF($L$5,$I$7:$I$3066),MATCH(ROW($A$7:$A$3066),ROW($A$7:$A$3066)),""),ROWS($B$1:B1471)),COLUMNS($A$1:B1473))</f>
        <v>#NUM!</v>
      </c>
      <c r="L1477" t="e">
        <f t="array" ref="L1477">INDEX($A$7:$F$3066,SMALL(IF(COUNTIF($L$5,$H$7:$H$3066)*COUNTIF($L$5,$I$7:$I$3066),MATCH(ROW($A$7:$A$3066),ROW($A$7:$A$3066)),""),ROWS($B$1:C1471)),COLUMNS($A$1:C1473))</f>
        <v>#NUM!</v>
      </c>
      <c r="M1477" t="e">
        <f t="array" ref="M1477">INDEX($A$7:$F$3066,SMALL(IF(COUNTIF($L$5,$H$7:$H$3066)*COUNTIF($L$5,$I$7:$I$3066),MATCH(ROW($A$7:$A$3066),ROW($A$7:$A$3066)),""),ROWS($B$1:D1471)),COLUMNS($A$1:D1473))</f>
        <v>#NUM!</v>
      </c>
      <c r="N1477" t="e">
        <f t="array" ref="N1477">INDEX($A$7:$F$3066,SMALL(IF(COUNTIF($L$5,$H$7:$H$3066)*COUNTIF($L$5,$I$7:$I$3066),MATCH(ROW($A$7:$A$3066),ROW($A$7:$A$3066)),""),ROWS($B$1:E1471)),COLUMNS($A$1:E1473))</f>
        <v>#NUM!</v>
      </c>
      <c r="O1477" t="e">
        <f t="array" ref="O1477">INDEX($A$7:$F$3066,SMALL(IF(COUNTIF($L$5,$H$7:$H$3066)*COUNTIF($L$5,$I$7:$I$3066),MATCH(ROW($A$7:$A$3066),ROW($A$7:$A$3066)),""),ROWS($B$1:F1471)),COLUMNS($A$1:F1473))</f>
        <v>#NUM!</v>
      </c>
    </row>
    <row r="1478" spans="1:15">
      <c r="A1478" s="1">
        <f>'ScienceDirect - Initial'!A1481</f>
        <v>0</v>
      </c>
      <c r="B1478" s="1">
        <f>'ScienceDirect - Initial'!B1481</f>
        <v>2017</v>
      </c>
      <c r="C1478" s="1" t="str">
        <f>'ScienceDirect - Initial'!C1481</f>
        <v>Mann Manyombe, M.L.; Tsanou, B.; Mbang, J.; Bowong, S.</v>
      </c>
      <c r="D1478" s="1" t="str">
        <f>'ScienceDirect - Initial'!D1481</f>
        <v>A metapopulation model for the population dynamics of anopheles mosquito</v>
      </c>
      <c r="E1478" s="1" t="str">
        <f>'ScienceDirect - Initial'!E1481</f>
        <v>Applied Mathematics and Computation</v>
      </c>
      <c r="F1478" s="1">
        <f>'ScienceDirect - Initial'!F1481</f>
        <v>0</v>
      </c>
      <c r="H1478" s="1">
        <v>0</v>
      </c>
      <c r="I1478" s="1">
        <v>0</v>
      </c>
      <c r="J1478" t="b">
        <f t="shared" si="22"/>
        <v>1</v>
      </c>
      <c r="K1478" t="e">
        <f t="array" ref="K1478">INDEX($A$7:$F$3066,SMALL(IF(COUNTIF($L$5,$H$7:$H$3066)*COUNTIF($L$5,$I$7:$I$3066),MATCH(ROW($A$7:$A$3066),ROW($A$7:$A$3066)),""),ROWS($B$1:B1472)),COLUMNS($A$1:B1474))</f>
        <v>#NUM!</v>
      </c>
      <c r="L1478" t="e">
        <f t="array" ref="L1478">INDEX($A$7:$F$3066,SMALL(IF(COUNTIF($L$5,$H$7:$H$3066)*COUNTIF($L$5,$I$7:$I$3066),MATCH(ROW($A$7:$A$3066),ROW($A$7:$A$3066)),""),ROWS($B$1:C1472)),COLUMNS($A$1:C1474))</f>
        <v>#NUM!</v>
      </c>
      <c r="M1478" t="e">
        <f t="array" ref="M1478">INDEX($A$7:$F$3066,SMALL(IF(COUNTIF($L$5,$H$7:$H$3066)*COUNTIF($L$5,$I$7:$I$3066),MATCH(ROW($A$7:$A$3066),ROW($A$7:$A$3066)),""),ROWS($B$1:D1472)),COLUMNS($A$1:D1474))</f>
        <v>#NUM!</v>
      </c>
      <c r="N1478" t="e">
        <f t="array" ref="N1478">INDEX($A$7:$F$3066,SMALL(IF(COUNTIF($L$5,$H$7:$H$3066)*COUNTIF($L$5,$I$7:$I$3066),MATCH(ROW($A$7:$A$3066),ROW($A$7:$A$3066)),""),ROWS($B$1:E1472)),COLUMNS($A$1:E1474))</f>
        <v>#NUM!</v>
      </c>
      <c r="O1478" t="e">
        <f t="array" ref="O1478">INDEX($A$7:$F$3066,SMALL(IF(COUNTIF($L$5,$H$7:$H$3066)*COUNTIF($L$5,$I$7:$I$3066),MATCH(ROW($A$7:$A$3066),ROW($A$7:$A$3066)),""),ROWS($B$1:F1472)),COLUMNS($A$1:F1474))</f>
        <v>#NUM!</v>
      </c>
    </row>
    <row r="1479" spans="1:15">
      <c r="A1479" s="1">
        <f>'ScienceDirect - Initial'!A1482</f>
        <v>0</v>
      </c>
      <c r="B1479" s="1">
        <f>'ScienceDirect - Initial'!B1482</f>
        <v>2017</v>
      </c>
      <c r="C1479" s="1" t="str">
        <f>'ScienceDirect - Initial'!C1482</f>
        <v>Doubleday, Kalli F.</v>
      </c>
      <c r="D1479" s="1" t="str">
        <f>'ScienceDirect - Initial'!D1482</f>
        <v>Nonlinear liminality: Human-animal relations on preserving the world’s most famous tigress</v>
      </c>
      <c r="E1479" s="1" t="str">
        <f>'ScienceDirect - Initial'!E1482</f>
        <v>Geoforum</v>
      </c>
      <c r="F1479" s="1">
        <f>'ScienceDirect - Initial'!F1482</f>
        <v>0</v>
      </c>
      <c r="H1479" s="1">
        <v>0</v>
      </c>
      <c r="I1479" s="1">
        <v>0</v>
      </c>
      <c r="J1479" t="b">
        <f t="shared" si="22"/>
        <v>1</v>
      </c>
      <c r="K1479" t="e">
        <f t="array" ref="K1479">INDEX($A$7:$F$3066,SMALL(IF(COUNTIF($L$5,$H$7:$H$3066)*COUNTIF($L$5,$I$7:$I$3066),MATCH(ROW($A$7:$A$3066),ROW($A$7:$A$3066)),""),ROWS($B$1:B1473)),COLUMNS($A$1:B1475))</f>
        <v>#NUM!</v>
      </c>
      <c r="L1479" t="e">
        <f t="array" ref="L1479">INDEX($A$7:$F$3066,SMALL(IF(COUNTIF($L$5,$H$7:$H$3066)*COUNTIF($L$5,$I$7:$I$3066),MATCH(ROW($A$7:$A$3066),ROW($A$7:$A$3066)),""),ROWS($B$1:C1473)),COLUMNS($A$1:C1475))</f>
        <v>#NUM!</v>
      </c>
      <c r="M1479" t="e">
        <f t="array" ref="M1479">INDEX($A$7:$F$3066,SMALL(IF(COUNTIF($L$5,$H$7:$H$3066)*COUNTIF($L$5,$I$7:$I$3066),MATCH(ROW($A$7:$A$3066),ROW($A$7:$A$3066)),""),ROWS($B$1:D1473)),COLUMNS($A$1:D1475))</f>
        <v>#NUM!</v>
      </c>
      <c r="N1479" t="e">
        <f t="array" ref="N1479">INDEX($A$7:$F$3066,SMALL(IF(COUNTIF($L$5,$H$7:$H$3066)*COUNTIF($L$5,$I$7:$I$3066),MATCH(ROW($A$7:$A$3066),ROW($A$7:$A$3066)),""),ROWS($B$1:E1473)),COLUMNS($A$1:E1475))</f>
        <v>#NUM!</v>
      </c>
      <c r="O1479" t="e">
        <f t="array" ref="O1479">INDEX($A$7:$F$3066,SMALL(IF(COUNTIF($L$5,$H$7:$H$3066)*COUNTIF($L$5,$I$7:$I$3066),MATCH(ROW($A$7:$A$3066),ROW($A$7:$A$3066)),""),ROWS($B$1:F1473)),COLUMNS($A$1:F1475))</f>
        <v>#NUM!</v>
      </c>
    </row>
    <row r="1480" spans="1:15">
      <c r="A1480" s="1">
        <f>'ScienceDirect - Initial'!A1483</f>
        <v>0</v>
      </c>
      <c r="B1480" s="1">
        <f>'ScienceDirect - Initial'!B1483</f>
        <v>2016</v>
      </c>
      <c r="C1480" s="1" t="str">
        <f>'ScienceDirect - Initial'!C1483</f>
        <v>Burkhardt, Markus; Noirez, Laurence; Gradzielski, Michael</v>
      </c>
      <c r="D1480" s="1" t="str">
        <f>'ScienceDirect - Initial'!D1483</f>
        <v>Organogels based on 12-hydroxy stearic acid as a leitmotif: Dependence of gelation properties on chemical modifications</v>
      </c>
      <c r="E1480" s="1" t="str">
        <f>'ScienceDirect - Initial'!E1483</f>
        <v>Journal of Colloid and Interface Science</v>
      </c>
      <c r="F1480" s="1">
        <f>'ScienceDirect - Initial'!F1483</f>
        <v>0</v>
      </c>
      <c r="H1480" s="1">
        <v>0</v>
      </c>
      <c r="I1480" s="1">
        <v>0</v>
      </c>
      <c r="J1480" t="b">
        <f t="shared" ref="J1480:J1543" si="23">IF(ISBLANK(I1480),FALSE,IF(EXACT(H1480, I1480),TRUE,FALSE))</f>
        <v>1</v>
      </c>
      <c r="K1480" t="e">
        <f t="array" ref="K1480">INDEX($A$7:$F$3066,SMALL(IF(COUNTIF($L$5,$H$7:$H$3066)*COUNTIF($L$5,$I$7:$I$3066),MATCH(ROW($A$7:$A$3066),ROW($A$7:$A$3066)),""),ROWS($B$1:B1474)),COLUMNS($A$1:B1476))</f>
        <v>#NUM!</v>
      </c>
      <c r="L1480" t="e">
        <f t="array" ref="L1480">INDEX($A$7:$F$3066,SMALL(IF(COUNTIF($L$5,$H$7:$H$3066)*COUNTIF($L$5,$I$7:$I$3066),MATCH(ROW($A$7:$A$3066),ROW($A$7:$A$3066)),""),ROWS($B$1:C1474)),COLUMNS($A$1:C1476))</f>
        <v>#NUM!</v>
      </c>
      <c r="M1480" t="e">
        <f t="array" ref="M1480">INDEX($A$7:$F$3066,SMALL(IF(COUNTIF($L$5,$H$7:$H$3066)*COUNTIF($L$5,$I$7:$I$3066),MATCH(ROW($A$7:$A$3066),ROW($A$7:$A$3066)),""),ROWS($B$1:D1474)),COLUMNS($A$1:D1476))</f>
        <v>#NUM!</v>
      </c>
      <c r="N1480" t="e">
        <f t="array" ref="N1480">INDEX($A$7:$F$3066,SMALL(IF(COUNTIF($L$5,$H$7:$H$3066)*COUNTIF($L$5,$I$7:$I$3066),MATCH(ROW($A$7:$A$3066),ROW($A$7:$A$3066)),""),ROWS($B$1:E1474)),COLUMNS($A$1:E1476))</f>
        <v>#NUM!</v>
      </c>
      <c r="O1480" t="e">
        <f t="array" ref="O1480">INDEX($A$7:$F$3066,SMALL(IF(COUNTIF($L$5,$H$7:$H$3066)*COUNTIF($L$5,$I$7:$I$3066),MATCH(ROW($A$7:$A$3066),ROW($A$7:$A$3066)),""),ROWS($B$1:F1474)),COLUMNS($A$1:F1476))</f>
        <v>#NUM!</v>
      </c>
    </row>
    <row r="1481" spans="1:15">
      <c r="A1481" s="1">
        <f>'ScienceDirect - Initial'!A1484</f>
        <v>0</v>
      </c>
      <c r="B1481" s="1">
        <f>'ScienceDirect - Initial'!B1484</f>
        <v>2017</v>
      </c>
      <c r="C1481" s="1" t="str">
        <f>'ScienceDirect - Initial'!C1484</f>
        <v>Vandaele, A.C.; Korablev, O.; Belyaev, D.; Chamberlain, S.; Evdokimova, D.; Encrenaz, Th.; Esposito, L.; Jessup, K.L.; Lefèvre, F.; Limaye, S.; Mahieux, A.; Marcq, E.; Mills, F.P.; Montmessin, F.; Parkinson, C.D.; Robert, S.; Roman, T.; Sandor, B.; Stolzenbach, A.; Wilson, C.; Wilquet, V.</v>
      </c>
      <c r="D1481" s="1" t="str">
        <f>'ScienceDirect - Initial'!D1484</f>
        <v>Sulfur dioxide in the Venus atmosphere: I. Vertical distribution and variability</v>
      </c>
      <c r="E1481" s="1" t="str">
        <f>'ScienceDirect - Initial'!E1484</f>
        <v>Icarus</v>
      </c>
      <c r="F1481" s="1">
        <f>'ScienceDirect - Initial'!F1484</f>
        <v>0</v>
      </c>
      <c r="H1481" s="1">
        <v>0</v>
      </c>
      <c r="I1481" s="1">
        <v>0</v>
      </c>
      <c r="J1481" t="b">
        <f t="shared" si="23"/>
        <v>1</v>
      </c>
      <c r="K1481" t="e">
        <f t="array" ref="K1481">INDEX($A$7:$F$3066,SMALL(IF(COUNTIF($L$5,$H$7:$H$3066)*COUNTIF($L$5,$I$7:$I$3066),MATCH(ROW($A$7:$A$3066),ROW($A$7:$A$3066)),""),ROWS($B$1:B1475)),COLUMNS($A$1:B1477))</f>
        <v>#NUM!</v>
      </c>
      <c r="L1481" t="e">
        <f t="array" ref="L1481">INDEX($A$7:$F$3066,SMALL(IF(COUNTIF($L$5,$H$7:$H$3066)*COUNTIF($L$5,$I$7:$I$3066),MATCH(ROW($A$7:$A$3066),ROW($A$7:$A$3066)),""),ROWS($B$1:C1475)),COLUMNS($A$1:C1477))</f>
        <v>#NUM!</v>
      </c>
      <c r="M1481" t="e">
        <f t="array" ref="M1481">INDEX($A$7:$F$3066,SMALL(IF(COUNTIF($L$5,$H$7:$H$3066)*COUNTIF($L$5,$I$7:$I$3066),MATCH(ROW($A$7:$A$3066),ROW($A$7:$A$3066)),""),ROWS($B$1:D1475)),COLUMNS($A$1:D1477))</f>
        <v>#NUM!</v>
      </c>
      <c r="N1481" t="e">
        <f t="array" ref="N1481">INDEX($A$7:$F$3066,SMALL(IF(COUNTIF($L$5,$H$7:$H$3066)*COUNTIF($L$5,$I$7:$I$3066),MATCH(ROW($A$7:$A$3066),ROW($A$7:$A$3066)),""),ROWS($B$1:E1475)),COLUMNS($A$1:E1477))</f>
        <v>#NUM!</v>
      </c>
      <c r="O1481" t="e">
        <f t="array" ref="O1481">INDEX($A$7:$F$3066,SMALL(IF(COUNTIF($L$5,$H$7:$H$3066)*COUNTIF($L$5,$I$7:$I$3066),MATCH(ROW($A$7:$A$3066),ROW($A$7:$A$3066)),""),ROWS($B$1:F1475)),COLUMNS($A$1:F1477))</f>
        <v>#NUM!</v>
      </c>
    </row>
    <row r="1482" spans="1:15">
      <c r="A1482" s="1">
        <f>'ScienceDirect - Initial'!A1485</f>
        <v>0</v>
      </c>
      <c r="B1482" s="1">
        <f>'ScienceDirect - Initial'!B1485</f>
        <v>2004</v>
      </c>
      <c r="C1482" s="1" t="str">
        <f>'ScienceDirect - Initial'!C1485</f>
        <v>Schwoebel, Ann; Bhutani, Vinod K.; Johnston, Lois</v>
      </c>
      <c r="D1482" s="1" t="str">
        <f>'ScienceDirect - Initial'!D1485</f>
        <v>Kernicterus: A “never-event” in healthy term and near-term newborns</v>
      </c>
      <c r="E1482" s="1" t="str">
        <f>'ScienceDirect - Initial'!E1485</f>
        <v>Hematological Disorders</v>
      </c>
      <c r="F1482" s="1">
        <f>'ScienceDirect - Initial'!F1485</f>
        <v>0</v>
      </c>
      <c r="H1482" s="1">
        <v>0</v>
      </c>
      <c r="I1482" s="1">
        <v>0</v>
      </c>
      <c r="J1482" t="b">
        <f t="shared" si="23"/>
        <v>1</v>
      </c>
      <c r="K1482" t="e">
        <f t="array" ref="K1482">INDEX($A$7:$F$3066,SMALL(IF(COUNTIF($L$5,$H$7:$H$3066)*COUNTIF($L$5,$I$7:$I$3066),MATCH(ROW($A$7:$A$3066),ROW($A$7:$A$3066)),""),ROWS($B$1:B1476)),COLUMNS($A$1:B1478))</f>
        <v>#NUM!</v>
      </c>
      <c r="L1482" t="e">
        <f t="array" ref="L1482">INDEX($A$7:$F$3066,SMALL(IF(COUNTIF($L$5,$H$7:$H$3066)*COUNTIF($L$5,$I$7:$I$3066),MATCH(ROW($A$7:$A$3066),ROW($A$7:$A$3066)),""),ROWS($B$1:C1476)),COLUMNS($A$1:C1478))</f>
        <v>#NUM!</v>
      </c>
      <c r="M1482" t="e">
        <f t="array" ref="M1482">INDEX($A$7:$F$3066,SMALL(IF(COUNTIF($L$5,$H$7:$H$3066)*COUNTIF($L$5,$I$7:$I$3066),MATCH(ROW($A$7:$A$3066),ROW($A$7:$A$3066)),""),ROWS($B$1:D1476)),COLUMNS($A$1:D1478))</f>
        <v>#NUM!</v>
      </c>
      <c r="N1482" t="e">
        <f t="array" ref="N1482">INDEX($A$7:$F$3066,SMALL(IF(COUNTIF($L$5,$H$7:$H$3066)*COUNTIF($L$5,$I$7:$I$3066),MATCH(ROW($A$7:$A$3066),ROW($A$7:$A$3066)),""),ROWS($B$1:E1476)),COLUMNS($A$1:E1478))</f>
        <v>#NUM!</v>
      </c>
      <c r="O1482" t="e">
        <f t="array" ref="O1482">INDEX($A$7:$F$3066,SMALL(IF(COUNTIF($L$5,$H$7:$H$3066)*COUNTIF($L$5,$I$7:$I$3066),MATCH(ROW($A$7:$A$3066),ROW($A$7:$A$3066)),""),ROWS($B$1:F1476)),COLUMNS($A$1:F1478))</f>
        <v>#NUM!</v>
      </c>
    </row>
    <row r="1483" spans="1:15">
      <c r="A1483" s="1">
        <f>'ScienceDirect - Initial'!A1486</f>
        <v>0</v>
      </c>
      <c r="B1483" s="1">
        <f>'ScienceDirect - Initial'!B1486</f>
        <v>2018</v>
      </c>
      <c r="C1483" s="1" t="str">
        <f>'ScienceDirect - Initial'!C1486</f>
        <v>Aiken, Stuart; Edgar, Ross J.L.; Gabbutt, Christopher D.; Heron, B. Mark; Hobson, Peter A.</v>
      </c>
      <c r="D1483" s="1" t="str">
        <f>'ScienceDirect - Initial'!D1486</f>
        <v>Negatively photochromic organic compounds: Exploring the dark side</v>
      </c>
      <c r="E1483" s="1" t="str">
        <f>'ScienceDirect - Initial'!E1486</f>
        <v>Dyes and Pigments</v>
      </c>
      <c r="F1483" s="1">
        <f>'ScienceDirect - Initial'!F1486</f>
        <v>0</v>
      </c>
      <c r="H1483" s="1">
        <v>0</v>
      </c>
      <c r="I1483" s="1">
        <v>0</v>
      </c>
      <c r="J1483" t="b">
        <f t="shared" si="23"/>
        <v>1</v>
      </c>
      <c r="K1483" t="e">
        <f t="array" ref="K1483">INDEX($A$7:$F$3066,SMALL(IF(COUNTIF($L$5,$H$7:$H$3066)*COUNTIF($L$5,$I$7:$I$3066),MATCH(ROW($A$7:$A$3066),ROW($A$7:$A$3066)),""),ROWS($B$1:B1477)),COLUMNS($A$1:B1479))</f>
        <v>#NUM!</v>
      </c>
      <c r="L1483" t="e">
        <f t="array" ref="L1483">INDEX($A$7:$F$3066,SMALL(IF(COUNTIF($L$5,$H$7:$H$3066)*COUNTIF($L$5,$I$7:$I$3066),MATCH(ROW($A$7:$A$3066),ROW($A$7:$A$3066)),""),ROWS($B$1:C1477)),COLUMNS($A$1:C1479))</f>
        <v>#NUM!</v>
      </c>
      <c r="M1483" t="e">
        <f t="array" ref="M1483">INDEX($A$7:$F$3066,SMALL(IF(COUNTIF($L$5,$H$7:$H$3066)*COUNTIF($L$5,$I$7:$I$3066),MATCH(ROW($A$7:$A$3066),ROW($A$7:$A$3066)),""),ROWS($B$1:D1477)),COLUMNS($A$1:D1479))</f>
        <v>#NUM!</v>
      </c>
      <c r="N1483" t="e">
        <f t="array" ref="N1483">INDEX($A$7:$F$3066,SMALL(IF(COUNTIF($L$5,$H$7:$H$3066)*COUNTIF($L$5,$I$7:$I$3066),MATCH(ROW($A$7:$A$3066),ROW($A$7:$A$3066)),""),ROWS($B$1:E1477)),COLUMNS($A$1:E1479))</f>
        <v>#NUM!</v>
      </c>
      <c r="O1483" t="e">
        <f t="array" ref="O1483">INDEX($A$7:$F$3066,SMALL(IF(COUNTIF($L$5,$H$7:$H$3066)*COUNTIF($L$5,$I$7:$I$3066),MATCH(ROW($A$7:$A$3066),ROW($A$7:$A$3066)),""),ROWS($B$1:F1477)),COLUMNS($A$1:F1479))</f>
        <v>#NUM!</v>
      </c>
    </row>
    <row r="1484" spans="1:15">
      <c r="A1484" s="1">
        <f>'ScienceDirect - Initial'!A1487</f>
        <v>0</v>
      </c>
      <c r="B1484" s="1">
        <f>'ScienceDirect - Initial'!B1487</f>
        <v>2020</v>
      </c>
      <c r="C1484" s="1" t="str">
        <f>'ScienceDirect - Initial'!C1487</f>
        <v>Ames, Matthew; Bagnarosa, Guillaume; Matsui, Tomoko; Peters, Gareth W.; Shevchenko, Pavel V.</v>
      </c>
      <c r="D1484" s="1" t="str">
        <f>'ScienceDirect - Initial'!D1487</f>
        <v>Which risk factors drive oil futures price curves?</v>
      </c>
      <c r="E1484" s="1" t="str">
        <f>'ScienceDirect - Initial'!E1487</f>
        <v>Energy Economics</v>
      </c>
      <c r="F1484" s="1">
        <f>'ScienceDirect - Initial'!F1487</f>
        <v>0</v>
      </c>
      <c r="H1484" s="1">
        <v>0</v>
      </c>
      <c r="I1484" s="1">
        <v>0</v>
      </c>
      <c r="J1484" t="b">
        <f t="shared" si="23"/>
        <v>1</v>
      </c>
      <c r="K1484" t="e">
        <f t="array" ref="K1484">INDEX($A$7:$F$3066,SMALL(IF(COUNTIF($L$5,$H$7:$H$3066)*COUNTIF($L$5,$I$7:$I$3066),MATCH(ROW($A$7:$A$3066),ROW($A$7:$A$3066)),""),ROWS($B$1:B1478)),COLUMNS($A$1:B1480))</f>
        <v>#NUM!</v>
      </c>
      <c r="L1484" t="e">
        <f t="array" ref="L1484">INDEX($A$7:$F$3066,SMALL(IF(COUNTIF($L$5,$H$7:$H$3066)*COUNTIF($L$5,$I$7:$I$3066),MATCH(ROW($A$7:$A$3066),ROW($A$7:$A$3066)),""),ROWS($B$1:C1478)),COLUMNS($A$1:C1480))</f>
        <v>#NUM!</v>
      </c>
      <c r="M1484" t="e">
        <f t="array" ref="M1484">INDEX($A$7:$F$3066,SMALL(IF(COUNTIF($L$5,$H$7:$H$3066)*COUNTIF($L$5,$I$7:$I$3066),MATCH(ROW($A$7:$A$3066),ROW($A$7:$A$3066)),""),ROWS($B$1:D1478)),COLUMNS($A$1:D1480))</f>
        <v>#NUM!</v>
      </c>
      <c r="N1484" t="e">
        <f t="array" ref="N1484">INDEX($A$7:$F$3066,SMALL(IF(COUNTIF($L$5,$H$7:$H$3066)*COUNTIF($L$5,$I$7:$I$3066),MATCH(ROW($A$7:$A$3066),ROW($A$7:$A$3066)),""),ROWS($B$1:E1478)),COLUMNS($A$1:E1480))</f>
        <v>#NUM!</v>
      </c>
      <c r="O1484" t="e">
        <f t="array" ref="O1484">INDEX($A$7:$F$3066,SMALL(IF(COUNTIF($L$5,$H$7:$H$3066)*COUNTIF($L$5,$I$7:$I$3066),MATCH(ROW($A$7:$A$3066),ROW($A$7:$A$3066)),""),ROWS($B$1:F1478)),COLUMNS($A$1:F1480))</f>
        <v>#NUM!</v>
      </c>
    </row>
    <row r="1485" spans="1:15">
      <c r="A1485" s="1">
        <f>'ScienceDirect - Initial'!A1488</f>
        <v>0</v>
      </c>
      <c r="B1485" s="1">
        <f>'ScienceDirect - Initial'!B1488</f>
        <v>2009</v>
      </c>
      <c r="C1485" s="1" t="str">
        <f>'ScienceDirect - Initial'!C1488</f>
        <v>Stein, John F.</v>
      </c>
      <c r="D1485" s="1" t="str">
        <f>'ScienceDirect - Initial'!D1488</f>
        <v>Akinesia, motor oscillations and the pedunculopontine nucleus in rats and men</v>
      </c>
      <c r="E1485" s="1" t="str">
        <f>'ScienceDirect - Initial'!E1488</f>
        <v>Experimental Neurology</v>
      </c>
      <c r="F1485" s="1">
        <f>'ScienceDirect - Initial'!F1488</f>
        <v>0</v>
      </c>
      <c r="H1485" s="1">
        <v>0</v>
      </c>
      <c r="I1485" s="1">
        <v>0</v>
      </c>
      <c r="J1485" t="b">
        <f t="shared" si="23"/>
        <v>1</v>
      </c>
      <c r="K1485" t="e">
        <f t="array" ref="K1485">INDEX($A$7:$F$3066,SMALL(IF(COUNTIF($L$5,$H$7:$H$3066)*COUNTIF($L$5,$I$7:$I$3066),MATCH(ROW($A$7:$A$3066),ROW($A$7:$A$3066)),""),ROWS($B$1:B1479)),COLUMNS($A$1:B1481))</f>
        <v>#NUM!</v>
      </c>
      <c r="L1485" t="e">
        <f t="array" ref="L1485">INDEX($A$7:$F$3066,SMALL(IF(COUNTIF($L$5,$H$7:$H$3066)*COUNTIF($L$5,$I$7:$I$3066),MATCH(ROW($A$7:$A$3066),ROW($A$7:$A$3066)),""),ROWS($B$1:C1479)),COLUMNS($A$1:C1481))</f>
        <v>#NUM!</v>
      </c>
      <c r="M1485" t="e">
        <f t="array" ref="M1485">INDEX($A$7:$F$3066,SMALL(IF(COUNTIF($L$5,$H$7:$H$3066)*COUNTIF($L$5,$I$7:$I$3066),MATCH(ROW($A$7:$A$3066),ROW($A$7:$A$3066)),""),ROWS($B$1:D1479)),COLUMNS($A$1:D1481))</f>
        <v>#NUM!</v>
      </c>
      <c r="N1485" t="e">
        <f t="array" ref="N1485">INDEX($A$7:$F$3066,SMALL(IF(COUNTIF($L$5,$H$7:$H$3066)*COUNTIF($L$5,$I$7:$I$3066),MATCH(ROW($A$7:$A$3066),ROW($A$7:$A$3066)),""),ROWS($B$1:E1479)),COLUMNS($A$1:E1481))</f>
        <v>#NUM!</v>
      </c>
      <c r="O1485" t="e">
        <f t="array" ref="O1485">INDEX($A$7:$F$3066,SMALL(IF(COUNTIF($L$5,$H$7:$H$3066)*COUNTIF($L$5,$I$7:$I$3066),MATCH(ROW($A$7:$A$3066),ROW($A$7:$A$3066)),""),ROWS($B$1:F1479)),COLUMNS($A$1:F1481))</f>
        <v>#NUM!</v>
      </c>
    </row>
    <row r="1486" spans="1:15">
      <c r="A1486" s="1">
        <f>'ScienceDirect - Initial'!A1489</f>
        <v>0</v>
      </c>
      <c r="B1486" s="1">
        <f>'ScienceDirect - Initial'!B1489</f>
        <v>2001</v>
      </c>
      <c r="C1486" s="1" t="str">
        <f>'ScienceDirect - Initial'!C1489</f>
        <v>Petren, Kenneth</v>
      </c>
      <c r="D1486" s="1" t="str">
        <f>'ScienceDirect - Initial'!D1489</f>
        <v>Habitat and Niche, Concept of</v>
      </c>
      <c r="E1486" s="1" t="str">
        <f>'ScienceDirect - Initial'!E1489</f>
        <v>Encyclopedia of Biodiversity (Second Edition)</v>
      </c>
      <c r="F1486" s="1" t="str">
        <f>'ScienceDirect - Initial'!F1489</f>
        <v>978-0-12-384720-1</v>
      </c>
      <c r="H1486" s="1">
        <v>0</v>
      </c>
      <c r="I1486" s="1">
        <v>0</v>
      </c>
      <c r="J1486" t="b">
        <f t="shared" si="23"/>
        <v>1</v>
      </c>
      <c r="K1486" t="e">
        <f t="array" ref="K1486">INDEX($A$7:$F$3066,SMALL(IF(COUNTIF($L$5,$H$7:$H$3066)*COUNTIF($L$5,$I$7:$I$3066),MATCH(ROW($A$7:$A$3066),ROW($A$7:$A$3066)),""),ROWS($B$1:B1480)),COLUMNS($A$1:B1482))</f>
        <v>#NUM!</v>
      </c>
      <c r="L1486" t="e">
        <f t="array" ref="L1486">INDEX($A$7:$F$3066,SMALL(IF(COUNTIF($L$5,$H$7:$H$3066)*COUNTIF($L$5,$I$7:$I$3066),MATCH(ROW($A$7:$A$3066),ROW($A$7:$A$3066)),""),ROWS($B$1:C1480)),COLUMNS($A$1:C1482))</f>
        <v>#NUM!</v>
      </c>
      <c r="M1486" t="e">
        <f t="array" ref="M1486">INDEX($A$7:$F$3066,SMALL(IF(COUNTIF($L$5,$H$7:$H$3066)*COUNTIF($L$5,$I$7:$I$3066),MATCH(ROW($A$7:$A$3066),ROW($A$7:$A$3066)),""),ROWS($B$1:D1480)),COLUMNS($A$1:D1482))</f>
        <v>#NUM!</v>
      </c>
      <c r="N1486" t="e">
        <f t="array" ref="N1486">INDEX($A$7:$F$3066,SMALL(IF(COUNTIF($L$5,$H$7:$H$3066)*COUNTIF($L$5,$I$7:$I$3066),MATCH(ROW($A$7:$A$3066),ROW($A$7:$A$3066)),""),ROWS($B$1:E1480)),COLUMNS($A$1:E1482))</f>
        <v>#NUM!</v>
      </c>
      <c r="O1486" t="e">
        <f t="array" ref="O1486">INDEX($A$7:$F$3066,SMALL(IF(COUNTIF($L$5,$H$7:$H$3066)*COUNTIF($L$5,$I$7:$I$3066),MATCH(ROW($A$7:$A$3066),ROW($A$7:$A$3066)),""),ROWS($B$1:F1480)),COLUMNS($A$1:F1482))</f>
        <v>#NUM!</v>
      </c>
    </row>
    <row r="1487" spans="1:15">
      <c r="A1487" s="1">
        <f>'ScienceDirect - Initial'!A1490</f>
        <v>0</v>
      </c>
      <c r="B1487" s="1">
        <f>'ScienceDirect - Initial'!B1490</f>
        <v>1986</v>
      </c>
      <c r="C1487" s="1" t="str">
        <f>'ScienceDirect - Initial'!C1490</f>
        <v>Steiner, Ivan D.</v>
      </c>
      <c r="D1487" s="1" t="str">
        <f>'ScienceDirect - Initial'!D1490</f>
        <v>Paradigms and Groups</v>
      </c>
      <c r="E1487" s="1" t="str">
        <f>'ScienceDirect - Initial'!E1490</f>
        <v>Advances in Experimental Social Psychology</v>
      </c>
      <c r="F1487" s="1" t="str">
        <f>'ScienceDirect - Initial'!F1490</f>
        <v>0065-2601</v>
      </c>
      <c r="H1487" s="1">
        <v>0</v>
      </c>
      <c r="I1487" s="1">
        <v>0</v>
      </c>
      <c r="J1487" t="b">
        <f t="shared" si="23"/>
        <v>1</v>
      </c>
      <c r="K1487" t="e">
        <f t="array" ref="K1487">INDEX($A$7:$F$3066,SMALL(IF(COUNTIF($L$5,$H$7:$H$3066)*COUNTIF($L$5,$I$7:$I$3066),MATCH(ROW($A$7:$A$3066),ROW($A$7:$A$3066)),""),ROWS($B$1:B1481)),COLUMNS($A$1:B1483))</f>
        <v>#NUM!</v>
      </c>
      <c r="L1487" t="e">
        <f t="array" ref="L1487">INDEX($A$7:$F$3066,SMALL(IF(COUNTIF($L$5,$H$7:$H$3066)*COUNTIF($L$5,$I$7:$I$3066),MATCH(ROW($A$7:$A$3066),ROW($A$7:$A$3066)),""),ROWS($B$1:C1481)),COLUMNS($A$1:C1483))</f>
        <v>#NUM!</v>
      </c>
      <c r="M1487" t="e">
        <f t="array" ref="M1487">INDEX($A$7:$F$3066,SMALL(IF(COUNTIF($L$5,$H$7:$H$3066)*COUNTIF($L$5,$I$7:$I$3066),MATCH(ROW($A$7:$A$3066),ROW($A$7:$A$3066)),""),ROWS($B$1:D1481)),COLUMNS($A$1:D1483))</f>
        <v>#NUM!</v>
      </c>
      <c r="N1487" t="e">
        <f t="array" ref="N1487">INDEX($A$7:$F$3066,SMALL(IF(COUNTIF($L$5,$H$7:$H$3066)*COUNTIF($L$5,$I$7:$I$3066),MATCH(ROW($A$7:$A$3066),ROW($A$7:$A$3066)),""),ROWS($B$1:E1481)),COLUMNS($A$1:E1483))</f>
        <v>#NUM!</v>
      </c>
      <c r="O1487" t="e">
        <f t="array" ref="O1487">INDEX($A$7:$F$3066,SMALL(IF(COUNTIF($L$5,$H$7:$H$3066)*COUNTIF($L$5,$I$7:$I$3066),MATCH(ROW($A$7:$A$3066),ROW($A$7:$A$3066)),""),ROWS($B$1:F1481)),COLUMNS($A$1:F1483))</f>
        <v>#NUM!</v>
      </c>
    </row>
    <row r="1488" spans="1:15">
      <c r="A1488" s="1">
        <f>'ScienceDirect - Initial'!A1491</f>
        <v>0</v>
      </c>
      <c r="B1488" s="1">
        <f>'ScienceDirect - Initial'!B1491</f>
        <v>2014</v>
      </c>
      <c r="C1488" s="1" t="str">
        <f>'ScienceDirect - Initial'!C1491</f>
        <v>Kavitha, Thangavelu; Kang, Inn-Kyu; Park, Soo-Young</v>
      </c>
      <c r="D1488" s="1" t="str">
        <f>'ScienceDirect - Initial'!D1491</f>
        <v>Poly(N-vinyl caprolactam) grown on nanographene oxide as an effective nanocargo for drug delivery</v>
      </c>
      <c r="E1488" s="1" t="str">
        <f>'ScienceDirect - Initial'!E1491</f>
        <v>Colloids and Surfaces B: Biointerfaces</v>
      </c>
      <c r="F1488" s="1">
        <f>'ScienceDirect - Initial'!F1491</f>
        <v>0</v>
      </c>
      <c r="H1488" s="1">
        <v>0</v>
      </c>
      <c r="I1488" s="1">
        <v>0</v>
      </c>
      <c r="J1488" t="b">
        <f t="shared" si="23"/>
        <v>1</v>
      </c>
      <c r="K1488" t="e">
        <f t="array" ref="K1488">INDEX($A$7:$F$3066,SMALL(IF(COUNTIF($L$5,$H$7:$H$3066)*COUNTIF($L$5,$I$7:$I$3066),MATCH(ROW($A$7:$A$3066),ROW($A$7:$A$3066)),""),ROWS($B$1:B1482)),COLUMNS($A$1:B1484))</f>
        <v>#NUM!</v>
      </c>
      <c r="L1488" t="e">
        <f t="array" ref="L1488">INDEX($A$7:$F$3066,SMALL(IF(COUNTIF($L$5,$H$7:$H$3066)*COUNTIF($L$5,$I$7:$I$3066),MATCH(ROW($A$7:$A$3066),ROW($A$7:$A$3066)),""),ROWS($B$1:C1482)),COLUMNS($A$1:C1484))</f>
        <v>#NUM!</v>
      </c>
      <c r="M1488" t="e">
        <f t="array" ref="M1488">INDEX($A$7:$F$3066,SMALL(IF(COUNTIF($L$5,$H$7:$H$3066)*COUNTIF($L$5,$I$7:$I$3066),MATCH(ROW($A$7:$A$3066),ROW($A$7:$A$3066)),""),ROWS($B$1:D1482)),COLUMNS($A$1:D1484))</f>
        <v>#NUM!</v>
      </c>
      <c r="N1488" t="e">
        <f t="array" ref="N1488">INDEX($A$7:$F$3066,SMALL(IF(COUNTIF($L$5,$H$7:$H$3066)*COUNTIF($L$5,$I$7:$I$3066),MATCH(ROW($A$7:$A$3066),ROW($A$7:$A$3066)),""),ROWS($B$1:E1482)),COLUMNS($A$1:E1484))</f>
        <v>#NUM!</v>
      </c>
      <c r="O1488" t="e">
        <f t="array" ref="O1488">INDEX($A$7:$F$3066,SMALL(IF(COUNTIF($L$5,$H$7:$H$3066)*COUNTIF($L$5,$I$7:$I$3066),MATCH(ROW($A$7:$A$3066),ROW($A$7:$A$3066)),""),ROWS($B$1:F1482)),COLUMNS($A$1:F1484))</f>
        <v>#NUM!</v>
      </c>
    </row>
    <row r="1489" spans="1:15">
      <c r="A1489" s="1">
        <f>'ScienceDirect - Initial'!A1492</f>
        <v>0</v>
      </c>
      <c r="B1489" s="1">
        <f>'ScienceDirect - Initial'!B1492</f>
        <v>1972</v>
      </c>
      <c r="C1489" s="1" t="str">
        <f>'ScienceDirect - Initial'!C1492</f>
        <v>Franks, Cyril M.</v>
      </c>
      <c r="D1489" s="1">
        <f>'ScienceDirect - Initial'!D1492</f>
        <v>0</v>
      </c>
      <c r="E1489" s="1" t="str">
        <f>'ScienceDirect - Initial'!E1492</f>
        <v>Behavior Therapy</v>
      </c>
      <c r="F1489" s="1">
        <f>'ScienceDirect - Initial'!F1492</f>
        <v>0</v>
      </c>
      <c r="H1489" s="1">
        <v>0</v>
      </c>
      <c r="I1489" s="1">
        <v>0</v>
      </c>
      <c r="J1489" t="b">
        <f t="shared" si="23"/>
        <v>1</v>
      </c>
      <c r="K1489" t="e">
        <f t="array" ref="K1489">INDEX($A$7:$F$3066,SMALL(IF(COUNTIF($L$5,$H$7:$H$3066)*COUNTIF($L$5,$I$7:$I$3066),MATCH(ROW($A$7:$A$3066),ROW($A$7:$A$3066)),""),ROWS($B$1:B1483)),COLUMNS($A$1:B1485))</f>
        <v>#NUM!</v>
      </c>
      <c r="L1489" t="e">
        <f t="array" ref="L1489">INDEX($A$7:$F$3066,SMALL(IF(COUNTIF($L$5,$H$7:$H$3066)*COUNTIF($L$5,$I$7:$I$3066),MATCH(ROW($A$7:$A$3066),ROW($A$7:$A$3066)),""),ROWS($B$1:C1483)),COLUMNS($A$1:C1485))</f>
        <v>#NUM!</v>
      </c>
      <c r="M1489" t="e">
        <f t="array" ref="M1489">INDEX($A$7:$F$3066,SMALL(IF(COUNTIF($L$5,$H$7:$H$3066)*COUNTIF($L$5,$I$7:$I$3066),MATCH(ROW($A$7:$A$3066),ROW($A$7:$A$3066)),""),ROWS($B$1:D1483)),COLUMNS($A$1:D1485))</f>
        <v>#NUM!</v>
      </c>
      <c r="N1489" t="e">
        <f t="array" ref="N1489">INDEX($A$7:$F$3066,SMALL(IF(COUNTIF($L$5,$H$7:$H$3066)*COUNTIF($L$5,$I$7:$I$3066),MATCH(ROW($A$7:$A$3066),ROW($A$7:$A$3066)),""),ROWS($B$1:E1483)),COLUMNS($A$1:E1485))</f>
        <v>#NUM!</v>
      </c>
      <c r="O1489" t="e">
        <f t="array" ref="O1489">INDEX($A$7:$F$3066,SMALL(IF(COUNTIF($L$5,$H$7:$H$3066)*COUNTIF($L$5,$I$7:$I$3066),MATCH(ROW($A$7:$A$3066),ROW($A$7:$A$3066)),""),ROWS($B$1:F1483)),COLUMNS($A$1:F1485))</f>
        <v>#NUM!</v>
      </c>
    </row>
    <row r="1490" spans="1:15">
      <c r="A1490" s="1">
        <f>'ScienceDirect - Initial'!A1493</f>
        <v>0</v>
      </c>
      <c r="B1490" s="1">
        <f>'ScienceDirect - Initial'!B1493</f>
        <v>2015</v>
      </c>
      <c r="C1490" s="1">
        <f>'ScienceDirect - Initial'!C1493</f>
        <v>0</v>
      </c>
      <c r="D1490" s="1" t="str">
        <f>'ScienceDirect - Initial'!D1493</f>
        <v>Contents of Volumes in This Series</v>
      </c>
      <c r="E1490" s="1" t="str">
        <f>'ScienceDirect - Initial'!E1493</f>
        <v>Advances in Parasitology</v>
      </c>
      <c r="F1490" s="1" t="str">
        <f>'ScienceDirect - Initial'!F1493</f>
        <v>0065-308X</v>
      </c>
      <c r="H1490" s="1">
        <v>0</v>
      </c>
      <c r="I1490" s="1">
        <v>0</v>
      </c>
      <c r="J1490" t="b">
        <f t="shared" si="23"/>
        <v>1</v>
      </c>
      <c r="K1490" t="e">
        <f t="array" ref="K1490">INDEX($A$7:$F$3066,SMALL(IF(COUNTIF($L$5,$H$7:$H$3066)*COUNTIF($L$5,$I$7:$I$3066),MATCH(ROW($A$7:$A$3066),ROW($A$7:$A$3066)),""),ROWS($B$1:B1484)),COLUMNS($A$1:B1486))</f>
        <v>#NUM!</v>
      </c>
      <c r="L1490" t="e">
        <f t="array" ref="L1490">INDEX($A$7:$F$3066,SMALL(IF(COUNTIF($L$5,$H$7:$H$3066)*COUNTIF($L$5,$I$7:$I$3066),MATCH(ROW($A$7:$A$3066),ROW($A$7:$A$3066)),""),ROWS($B$1:C1484)),COLUMNS($A$1:C1486))</f>
        <v>#NUM!</v>
      </c>
      <c r="M1490" t="e">
        <f t="array" ref="M1490">INDEX($A$7:$F$3066,SMALL(IF(COUNTIF($L$5,$H$7:$H$3066)*COUNTIF($L$5,$I$7:$I$3066),MATCH(ROW($A$7:$A$3066),ROW($A$7:$A$3066)),""),ROWS($B$1:D1484)),COLUMNS($A$1:D1486))</f>
        <v>#NUM!</v>
      </c>
      <c r="N1490" t="e">
        <f t="array" ref="N1490">INDEX($A$7:$F$3066,SMALL(IF(COUNTIF($L$5,$H$7:$H$3066)*COUNTIF($L$5,$I$7:$I$3066),MATCH(ROW($A$7:$A$3066),ROW($A$7:$A$3066)),""),ROWS($B$1:E1484)),COLUMNS($A$1:E1486))</f>
        <v>#NUM!</v>
      </c>
      <c r="O1490" t="e">
        <f t="array" ref="O1490">INDEX($A$7:$F$3066,SMALL(IF(COUNTIF($L$5,$H$7:$H$3066)*COUNTIF($L$5,$I$7:$I$3066),MATCH(ROW($A$7:$A$3066),ROW($A$7:$A$3066)),""),ROWS($B$1:F1484)),COLUMNS($A$1:F1486))</f>
        <v>#NUM!</v>
      </c>
    </row>
    <row r="1491" spans="1:15">
      <c r="A1491" s="1">
        <f>'ScienceDirect - Initial'!A1494</f>
        <v>0</v>
      </c>
      <c r="B1491" s="1">
        <f>'ScienceDirect - Initial'!B1494</f>
        <v>2005</v>
      </c>
      <c r="C1491" s="1" t="str">
        <f>'ScienceDirect - Initial'!C1494</f>
        <v>Butzer, Karl W.</v>
      </c>
      <c r="D1491" s="1" t="str">
        <f>'ScienceDirect - Initial'!D1494</f>
        <v>Environmental history in the Mediterranean world: cross-disciplinary investigation of cause-and-effect for degradation and soil erosion</v>
      </c>
      <c r="E1491" s="1" t="str">
        <f>'ScienceDirect - Initial'!E1494</f>
        <v>Journal of Archaeological Science</v>
      </c>
      <c r="F1491" s="1">
        <f>'ScienceDirect - Initial'!F1494</f>
        <v>0</v>
      </c>
      <c r="H1491" s="1">
        <v>0</v>
      </c>
      <c r="I1491" s="1">
        <v>0</v>
      </c>
      <c r="J1491" t="b">
        <f t="shared" si="23"/>
        <v>1</v>
      </c>
      <c r="K1491" t="e">
        <f t="array" ref="K1491">INDEX($A$7:$F$3066,SMALL(IF(COUNTIF($L$5,$H$7:$H$3066)*COUNTIF($L$5,$I$7:$I$3066),MATCH(ROW($A$7:$A$3066),ROW($A$7:$A$3066)),""),ROWS($B$1:B1485)),COLUMNS($A$1:B1487))</f>
        <v>#NUM!</v>
      </c>
      <c r="L1491" t="e">
        <f t="array" ref="L1491">INDEX($A$7:$F$3066,SMALL(IF(COUNTIF($L$5,$H$7:$H$3066)*COUNTIF($L$5,$I$7:$I$3066),MATCH(ROW($A$7:$A$3066),ROW($A$7:$A$3066)),""),ROWS($B$1:C1485)),COLUMNS($A$1:C1487))</f>
        <v>#NUM!</v>
      </c>
      <c r="M1491" t="e">
        <f t="array" ref="M1491">INDEX($A$7:$F$3066,SMALL(IF(COUNTIF($L$5,$H$7:$H$3066)*COUNTIF($L$5,$I$7:$I$3066),MATCH(ROW($A$7:$A$3066),ROW($A$7:$A$3066)),""),ROWS($B$1:D1485)),COLUMNS($A$1:D1487))</f>
        <v>#NUM!</v>
      </c>
      <c r="N1491" t="e">
        <f t="array" ref="N1491">INDEX($A$7:$F$3066,SMALL(IF(COUNTIF($L$5,$H$7:$H$3066)*COUNTIF($L$5,$I$7:$I$3066),MATCH(ROW($A$7:$A$3066),ROW($A$7:$A$3066)),""),ROWS($B$1:E1485)),COLUMNS($A$1:E1487))</f>
        <v>#NUM!</v>
      </c>
      <c r="O1491" t="e">
        <f t="array" ref="O1491">INDEX($A$7:$F$3066,SMALL(IF(COUNTIF($L$5,$H$7:$H$3066)*COUNTIF($L$5,$I$7:$I$3066),MATCH(ROW($A$7:$A$3066),ROW($A$7:$A$3066)),""),ROWS($B$1:F1485)),COLUMNS($A$1:F1487))</f>
        <v>#NUM!</v>
      </c>
    </row>
    <row r="1492" spans="1:15">
      <c r="A1492" s="1">
        <f>'ScienceDirect - Initial'!A1495</f>
        <v>0</v>
      </c>
      <c r="B1492" s="1">
        <f>'ScienceDirect - Initial'!B1495</f>
        <v>2007</v>
      </c>
      <c r="C1492" s="1" t="str">
        <f>'ScienceDirect - Initial'!C1495</f>
        <v>HANLON, CATHLEEN A.; NIEZGODA, MICHAEL; RUPPRECHT, CHARLES E.</v>
      </c>
      <c r="D1492" s="1" t="str">
        <f>'ScienceDirect - Initial'!D1495</f>
        <v>5 - Rabies in Terrestrial Animals</v>
      </c>
      <c r="E1492" s="1" t="str">
        <f>'ScienceDirect - Initial'!E1495</f>
        <v>Rabies (Second Edition)</v>
      </c>
      <c r="F1492" s="1" t="str">
        <f>'ScienceDirect - Initial'!F1495</f>
        <v>978-0-12-369366-2</v>
      </c>
      <c r="H1492" s="1">
        <v>0</v>
      </c>
      <c r="I1492" s="1">
        <v>0</v>
      </c>
      <c r="J1492" t="b">
        <f t="shared" si="23"/>
        <v>1</v>
      </c>
      <c r="K1492" t="e">
        <f t="array" ref="K1492">INDEX($A$7:$F$3066,SMALL(IF(COUNTIF($L$5,$H$7:$H$3066)*COUNTIF($L$5,$I$7:$I$3066),MATCH(ROW($A$7:$A$3066),ROW($A$7:$A$3066)),""),ROWS($B$1:B1486)),COLUMNS($A$1:B1488))</f>
        <v>#NUM!</v>
      </c>
      <c r="L1492" t="e">
        <f t="array" ref="L1492">INDEX($A$7:$F$3066,SMALL(IF(COUNTIF($L$5,$H$7:$H$3066)*COUNTIF($L$5,$I$7:$I$3066),MATCH(ROW($A$7:$A$3066),ROW($A$7:$A$3066)),""),ROWS($B$1:C1486)),COLUMNS($A$1:C1488))</f>
        <v>#NUM!</v>
      </c>
      <c r="M1492" t="e">
        <f t="array" ref="M1492">INDEX($A$7:$F$3066,SMALL(IF(COUNTIF($L$5,$H$7:$H$3066)*COUNTIF($L$5,$I$7:$I$3066),MATCH(ROW($A$7:$A$3066),ROW($A$7:$A$3066)),""),ROWS($B$1:D1486)),COLUMNS($A$1:D1488))</f>
        <v>#NUM!</v>
      </c>
      <c r="N1492" t="e">
        <f t="array" ref="N1492">INDEX($A$7:$F$3066,SMALL(IF(COUNTIF($L$5,$H$7:$H$3066)*COUNTIF($L$5,$I$7:$I$3066),MATCH(ROW($A$7:$A$3066),ROW($A$7:$A$3066)),""),ROWS($B$1:E1486)),COLUMNS($A$1:E1488))</f>
        <v>#NUM!</v>
      </c>
      <c r="O1492" t="e">
        <f t="array" ref="O1492">INDEX($A$7:$F$3066,SMALL(IF(COUNTIF($L$5,$H$7:$H$3066)*COUNTIF($L$5,$I$7:$I$3066),MATCH(ROW($A$7:$A$3066),ROW($A$7:$A$3066)),""),ROWS($B$1:F1486)),COLUMNS($A$1:F1488))</f>
        <v>#NUM!</v>
      </c>
    </row>
    <row r="1493" spans="1:15">
      <c r="A1493" s="1">
        <f>'ScienceDirect - Initial'!A1496</f>
        <v>0</v>
      </c>
      <c r="B1493" s="1">
        <f>'ScienceDirect - Initial'!B1496</f>
        <v>1999</v>
      </c>
      <c r="C1493" s="1" t="str">
        <f>'ScienceDirect - Initial'!C1496</f>
        <v>Davies, Scott</v>
      </c>
      <c r="D1493" s="1" t="str">
        <f>'ScienceDirect - Initial'!D1496</f>
        <v>Subcultural explanations and interpretations of school deviance</v>
      </c>
      <c r="E1493" s="1" t="str">
        <f>'ScienceDirect - Initial'!E1496</f>
        <v>Aggression and Violent Behavior</v>
      </c>
      <c r="F1493" s="1">
        <f>'ScienceDirect - Initial'!F1496</f>
        <v>0</v>
      </c>
      <c r="H1493" s="1">
        <v>0</v>
      </c>
      <c r="I1493" s="1">
        <v>0</v>
      </c>
      <c r="J1493" t="b">
        <f t="shared" si="23"/>
        <v>1</v>
      </c>
      <c r="K1493" t="e">
        <f t="array" ref="K1493">INDEX($A$7:$F$3066,SMALL(IF(COUNTIF($L$5,$H$7:$H$3066)*COUNTIF($L$5,$I$7:$I$3066),MATCH(ROW($A$7:$A$3066),ROW($A$7:$A$3066)),""),ROWS($B$1:B1487)),COLUMNS($A$1:B1489))</f>
        <v>#NUM!</v>
      </c>
      <c r="L1493" t="e">
        <f t="array" ref="L1493">INDEX($A$7:$F$3066,SMALL(IF(COUNTIF($L$5,$H$7:$H$3066)*COUNTIF($L$5,$I$7:$I$3066),MATCH(ROW($A$7:$A$3066),ROW($A$7:$A$3066)),""),ROWS($B$1:C1487)),COLUMNS($A$1:C1489))</f>
        <v>#NUM!</v>
      </c>
      <c r="M1493" t="e">
        <f t="array" ref="M1493">INDEX($A$7:$F$3066,SMALL(IF(COUNTIF($L$5,$H$7:$H$3066)*COUNTIF($L$5,$I$7:$I$3066),MATCH(ROW($A$7:$A$3066),ROW($A$7:$A$3066)),""),ROWS($B$1:D1487)),COLUMNS($A$1:D1489))</f>
        <v>#NUM!</v>
      </c>
      <c r="N1493" t="e">
        <f t="array" ref="N1493">INDEX($A$7:$F$3066,SMALL(IF(COUNTIF($L$5,$H$7:$H$3066)*COUNTIF($L$5,$I$7:$I$3066),MATCH(ROW($A$7:$A$3066),ROW($A$7:$A$3066)),""),ROWS($B$1:E1487)),COLUMNS($A$1:E1489))</f>
        <v>#NUM!</v>
      </c>
      <c r="O1493" t="e">
        <f t="array" ref="O1493">INDEX($A$7:$F$3066,SMALL(IF(COUNTIF($L$5,$H$7:$H$3066)*COUNTIF($L$5,$I$7:$I$3066),MATCH(ROW($A$7:$A$3066),ROW($A$7:$A$3066)),""),ROWS($B$1:F1487)),COLUMNS($A$1:F1489))</f>
        <v>#NUM!</v>
      </c>
    </row>
    <row r="1494" spans="1:15">
      <c r="A1494" s="1">
        <f>'ScienceDirect - Initial'!A1497</f>
        <v>0</v>
      </c>
      <c r="B1494" s="1">
        <f>'ScienceDirect - Initial'!B1497</f>
        <v>2015</v>
      </c>
      <c r="C1494" s="1" t="str">
        <f>'ScienceDirect - Initial'!C1497</f>
        <v>Pang, Liuyong; Ruan, Shigui; Liu, Sanhong; Zhao, Zhong; Zhang, Xinan</v>
      </c>
      <c r="D1494" s="1" t="str">
        <f>'ScienceDirect - Initial'!D1497</f>
        <v>Transmission dynamics and optimal control of measles epidemics</v>
      </c>
      <c r="E1494" s="1" t="str">
        <f>'ScienceDirect - Initial'!E1497</f>
        <v>Applied Mathematics and Computation</v>
      </c>
      <c r="F1494" s="1">
        <f>'ScienceDirect - Initial'!F1497</f>
        <v>0</v>
      </c>
      <c r="H1494" s="1">
        <v>0</v>
      </c>
      <c r="I1494" s="1">
        <v>0</v>
      </c>
      <c r="J1494" t="b">
        <f t="shared" si="23"/>
        <v>1</v>
      </c>
      <c r="K1494" t="e">
        <f t="array" ref="K1494">INDEX($A$7:$F$3066,SMALL(IF(COUNTIF($L$5,$H$7:$H$3066)*COUNTIF($L$5,$I$7:$I$3066),MATCH(ROW($A$7:$A$3066),ROW($A$7:$A$3066)),""),ROWS($B$1:B1488)),COLUMNS($A$1:B1490))</f>
        <v>#NUM!</v>
      </c>
      <c r="L1494" t="e">
        <f t="array" ref="L1494">INDEX($A$7:$F$3066,SMALL(IF(COUNTIF($L$5,$H$7:$H$3066)*COUNTIF($L$5,$I$7:$I$3066),MATCH(ROW($A$7:$A$3066),ROW($A$7:$A$3066)),""),ROWS($B$1:C1488)),COLUMNS($A$1:C1490))</f>
        <v>#NUM!</v>
      </c>
      <c r="M1494" t="e">
        <f t="array" ref="M1494">INDEX($A$7:$F$3066,SMALL(IF(COUNTIF($L$5,$H$7:$H$3066)*COUNTIF($L$5,$I$7:$I$3066),MATCH(ROW($A$7:$A$3066),ROW($A$7:$A$3066)),""),ROWS($B$1:D1488)),COLUMNS($A$1:D1490))</f>
        <v>#NUM!</v>
      </c>
      <c r="N1494" t="e">
        <f t="array" ref="N1494">INDEX($A$7:$F$3066,SMALL(IF(COUNTIF($L$5,$H$7:$H$3066)*COUNTIF($L$5,$I$7:$I$3066),MATCH(ROW($A$7:$A$3066),ROW($A$7:$A$3066)),""),ROWS($B$1:E1488)),COLUMNS($A$1:E1490))</f>
        <v>#NUM!</v>
      </c>
      <c r="O1494" t="e">
        <f t="array" ref="O1494">INDEX($A$7:$F$3066,SMALL(IF(COUNTIF($L$5,$H$7:$H$3066)*COUNTIF($L$5,$I$7:$I$3066),MATCH(ROW($A$7:$A$3066),ROW($A$7:$A$3066)),""),ROWS($B$1:F1488)),COLUMNS($A$1:F1490))</f>
        <v>#NUM!</v>
      </c>
    </row>
    <row r="1495" spans="1:15">
      <c r="A1495" s="1">
        <f>'ScienceDirect - Initial'!A1498</f>
        <v>0</v>
      </c>
      <c r="B1495" s="1">
        <f>'ScienceDirect - Initial'!B1498</f>
        <v>2001</v>
      </c>
      <c r="C1495" s="1" t="str">
        <f>'ScienceDirect - Initial'!C1498</f>
        <v>Petren, Kenneth</v>
      </c>
      <c r="D1495" s="1" t="str">
        <f>'ScienceDirect - Initial'!D1498</f>
        <v>Habitat and Niche, Concept of</v>
      </c>
      <c r="E1495" s="1" t="str">
        <f>'ScienceDirect - Initial'!E1498</f>
        <v>Encyclopedia of Biodiversity</v>
      </c>
      <c r="F1495" s="1" t="str">
        <f>'ScienceDirect - Initial'!F1498</f>
        <v>978-0-12-226865-6</v>
      </c>
      <c r="H1495" s="1">
        <v>0</v>
      </c>
      <c r="I1495" s="1">
        <v>0</v>
      </c>
      <c r="J1495" t="b">
        <f t="shared" si="23"/>
        <v>1</v>
      </c>
      <c r="K1495" t="e">
        <f t="array" ref="K1495">INDEX($A$7:$F$3066,SMALL(IF(COUNTIF($L$5,$H$7:$H$3066)*COUNTIF($L$5,$I$7:$I$3066),MATCH(ROW($A$7:$A$3066),ROW($A$7:$A$3066)),""),ROWS($B$1:B1489)),COLUMNS($A$1:B1491))</f>
        <v>#NUM!</v>
      </c>
      <c r="L1495" t="e">
        <f t="array" ref="L1495">INDEX($A$7:$F$3066,SMALL(IF(COUNTIF($L$5,$H$7:$H$3066)*COUNTIF($L$5,$I$7:$I$3066),MATCH(ROW($A$7:$A$3066),ROW($A$7:$A$3066)),""),ROWS($B$1:C1489)),COLUMNS($A$1:C1491))</f>
        <v>#NUM!</v>
      </c>
      <c r="M1495" t="e">
        <f t="array" ref="M1495">INDEX($A$7:$F$3066,SMALL(IF(COUNTIF($L$5,$H$7:$H$3066)*COUNTIF($L$5,$I$7:$I$3066),MATCH(ROW($A$7:$A$3066),ROW($A$7:$A$3066)),""),ROWS($B$1:D1489)),COLUMNS($A$1:D1491))</f>
        <v>#NUM!</v>
      </c>
      <c r="N1495" t="e">
        <f t="array" ref="N1495">INDEX($A$7:$F$3066,SMALL(IF(COUNTIF($L$5,$H$7:$H$3066)*COUNTIF($L$5,$I$7:$I$3066),MATCH(ROW($A$7:$A$3066),ROW($A$7:$A$3066)),""),ROWS($B$1:E1489)),COLUMNS($A$1:E1491))</f>
        <v>#NUM!</v>
      </c>
      <c r="O1495" t="e">
        <f t="array" ref="O1495">INDEX($A$7:$F$3066,SMALL(IF(COUNTIF($L$5,$H$7:$H$3066)*COUNTIF($L$5,$I$7:$I$3066),MATCH(ROW($A$7:$A$3066),ROW($A$7:$A$3066)),""),ROWS($B$1:F1489)),COLUMNS($A$1:F1491))</f>
        <v>#NUM!</v>
      </c>
    </row>
    <row r="1496" spans="1:15">
      <c r="A1496" s="1">
        <f>'ScienceDirect - Initial'!A1499</f>
        <v>0</v>
      </c>
      <c r="B1496" s="1">
        <f>'ScienceDirect - Initial'!B1499</f>
        <v>1981</v>
      </c>
      <c r="C1496" s="1" t="str">
        <f>'ScienceDirect - Initial'!C1499</f>
        <v>Lasker, Judith N.</v>
      </c>
      <c r="D1496" s="1" t="str">
        <f>'ScienceDirect - Initial'!D1499</f>
        <v>Choosing among therapies: Illness behavior in the Ivory Coast</v>
      </c>
      <c r="E1496" s="1" t="str">
        <f>'ScienceDirect - Initial'!E1499</f>
        <v>Special Issue: Traditional and Modern Medical Systems</v>
      </c>
      <c r="F1496" s="1">
        <f>'ScienceDirect - Initial'!F1499</f>
        <v>0</v>
      </c>
      <c r="H1496" s="1">
        <v>0</v>
      </c>
      <c r="I1496" s="1">
        <v>0</v>
      </c>
      <c r="J1496" t="b">
        <f t="shared" si="23"/>
        <v>1</v>
      </c>
      <c r="K1496" t="e">
        <f t="array" ref="K1496">INDEX($A$7:$F$3066,SMALL(IF(COUNTIF($L$5,$H$7:$H$3066)*COUNTIF($L$5,$I$7:$I$3066),MATCH(ROW($A$7:$A$3066),ROW($A$7:$A$3066)),""),ROWS($B$1:B1490)),COLUMNS($A$1:B1492))</f>
        <v>#NUM!</v>
      </c>
      <c r="L1496" t="e">
        <f t="array" ref="L1496">INDEX($A$7:$F$3066,SMALL(IF(COUNTIF($L$5,$H$7:$H$3066)*COUNTIF($L$5,$I$7:$I$3066),MATCH(ROW($A$7:$A$3066),ROW($A$7:$A$3066)),""),ROWS($B$1:C1490)),COLUMNS($A$1:C1492))</f>
        <v>#NUM!</v>
      </c>
      <c r="M1496" t="e">
        <f t="array" ref="M1496">INDEX($A$7:$F$3066,SMALL(IF(COUNTIF($L$5,$H$7:$H$3066)*COUNTIF($L$5,$I$7:$I$3066),MATCH(ROW($A$7:$A$3066),ROW($A$7:$A$3066)),""),ROWS($B$1:D1490)),COLUMNS($A$1:D1492))</f>
        <v>#NUM!</v>
      </c>
      <c r="N1496" t="e">
        <f t="array" ref="N1496">INDEX($A$7:$F$3066,SMALL(IF(COUNTIF($L$5,$H$7:$H$3066)*COUNTIF($L$5,$I$7:$I$3066),MATCH(ROW($A$7:$A$3066),ROW($A$7:$A$3066)),""),ROWS($B$1:E1490)),COLUMNS($A$1:E1492))</f>
        <v>#NUM!</v>
      </c>
      <c r="O1496" t="e">
        <f t="array" ref="O1496">INDEX($A$7:$F$3066,SMALL(IF(COUNTIF($L$5,$H$7:$H$3066)*COUNTIF($L$5,$I$7:$I$3066),MATCH(ROW($A$7:$A$3066),ROW($A$7:$A$3066)),""),ROWS($B$1:F1490)),COLUMNS($A$1:F1492))</f>
        <v>#NUM!</v>
      </c>
    </row>
    <row r="1497" spans="1:15">
      <c r="A1497" s="1">
        <f>'ScienceDirect - Initial'!A1500</f>
        <v>0</v>
      </c>
      <c r="B1497" s="1">
        <f>'ScienceDirect - Initial'!B1500</f>
        <v>1992</v>
      </c>
      <c r="C1497" s="1">
        <f>'ScienceDirect - Initial'!C1500</f>
        <v>0</v>
      </c>
      <c r="D1497" s="1" t="str">
        <f>'ScienceDirect - Initial'!D1500</f>
        <v>Estimation of strength of silicate-grouted sand: Kaga, M; Yonekura, R Soils FoundV31, N3, Sept 1991, P43–59</v>
      </c>
      <c r="E1497" s="1" t="str">
        <f>'ScienceDirect - Initial'!E1500</f>
        <v>International Journal of Rock Mechanics and Mining Sciences &amp; Geomechanics Abstracts</v>
      </c>
      <c r="F1497" s="1">
        <f>'ScienceDirect - Initial'!F1500</f>
        <v>0</v>
      </c>
      <c r="H1497" s="1">
        <v>0</v>
      </c>
      <c r="I1497" s="1">
        <v>0</v>
      </c>
      <c r="J1497" t="b">
        <f t="shared" si="23"/>
        <v>1</v>
      </c>
      <c r="K1497" t="e">
        <f t="array" ref="K1497">INDEX($A$7:$F$3066,SMALL(IF(COUNTIF($L$5,$H$7:$H$3066)*COUNTIF($L$5,$I$7:$I$3066),MATCH(ROW($A$7:$A$3066),ROW($A$7:$A$3066)),""),ROWS($B$1:B1491)),COLUMNS($A$1:B1493))</f>
        <v>#NUM!</v>
      </c>
      <c r="L1497" t="e">
        <f t="array" ref="L1497">INDEX($A$7:$F$3066,SMALL(IF(COUNTIF($L$5,$H$7:$H$3066)*COUNTIF($L$5,$I$7:$I$3066),MATCH(ROW($A$7:$A$3066),ROW($A$7:$A$3066)),""),ROWS($B$1:C1491)),COLUMNS($A$1:C1493))</f>
        <v>#NUM!</v>
      </c>
      <c r="M1497" t="e">
        <f t="array" ref="M1497">INDEX($A$7:$F$3066,SMALL(IF(COUNTIF($L$5,$H$7:$H$3066)*COUNTIF($L$5,$I$7:$I$3066),MATCH(ROW($A$7:$A$3066),ROW($A$7:$A$3066)),""),ROWS($B$1:D1491)),COLUMNS($A$1:D1493))</f>
        <v>#NUM!</v>
      </c>
      <c r="N1497" t="e">
        <f t="array" ref="N1497">INDEX($A$7:$F$3066,SMALL(IF(COUNTIF($L$5,$H$7:$H$3066)*COUNTIF($L$5,$I$7:$I$3066),MATCH(ROW($A$7:$A$3066),ROW($A$7:$A$3066)),""),ROWS($B$1:E1491)),COLUMNS($A$1:E1493))</f>
        <v>#NUM!</v>
      </c>
      <c r="O1497" t="e">
        <f t="array" ref="O1497">INDEX($A$7:$F$3066,SMALL(IF(COUNTIF($L$5,$H$7:$H$3066)*COUNTIF($L$5,$I$7:$I$3066),MATCH(ROW($A$7:$A$3066),ROW($A$7:$A$3066)),""),ROWS($B$1:F1491)),COLUMNS($A$1:F1493))</f>
        <v>#NUM!</v>
      </c>
    </row>
    <row r="1498" spans="1:15">
      <c r="A1498" s="1">
        <f>'ScienceDirect - Initial'!A1501</f>
        <v>0</v>
      </c>
      <c r="B1498" s="1">
        <f>'ScienceDirect - Initial'!B1501</f>
        <v>2012</v>
      </c>
      <c r="C1498" s="1" t="str">
        <f>'ScienceDirect - Initial'!C1501</f>
        <v>Ciobotaru, Georgiana</v>
      </c>
      <c r="D1498" s="1" t="str">
        <f>'ScienceDirect - Initial'!D1501</f>
        <v>Historical Impact on Individual's Identity in Central-European Prose</v>
      </c>
      <c r="E1498" s="1" t="str">
        <f>'ScienceDirect - Initial'!E1501</f>
        <v>The 4th Edition of the International Conference: Paradigms of the Ideological Discourse 2012</v>
      </c>
      <c r="F1498" s="1">
        <f>'ScienceDirect - Initial'!F1501</f>
        <v>0</v>
      </c>
      <c r="H1498" s="1">
        <v>0</v>
      </c>
      <c r="I1498" s="1">
        <v>0</v>
      </c>
      <c r="J1498" t="b">
        <f t="shared" si="23"/>
        <v>1</v>
      </c>
      <c r="K1498" t="e">
        <f t="array" ref="K1498">INDEX($A$7:$F$3066,SMALL(IF(COUNTIF($L$5,$H$7:$H$3066)*COUNTIF($L$5,$I$7:$I$3066),MATCH(ROW($A$7:$A$3066),ROW($A$7:$A$3066)),""),ROWS($B$1:B1492)),COLUMNS($A$1:B1494))</f>
        <v>#NUM!</v>
      </c>
      <c r="L1498" t="e">
        <f t="array" ref="L1498">INDEX($A$7:$F$3066,SMALL(IF(COUNTIF($L$5,$H$7:$H$3066)*COUNTIF($L$5,$I$7:$I$3066),MATCH(ROW($A$7:$A$3066),ROW($A$7:$A$3066)),""),ROWS($B$1:C1492)),COLUMNS($A$1:C1494))</f>
        <v>#NUM!</v>
      </c>
      <c r="M1498" t="e">
        <f t="array" ref="M1498">INDEX($A$7:$F$3066,SMALL(IF(COUNTIF($L$5,$H$7:$H$3066)*COUNTIF($L$5,$I$7:$I$3066),MATCH(ROW($A$7:$A$3066),ROW($A$7:$A$3066)),""),ROWS($B$1:D1492)),COLUMNS($A$1:D1494))</f>
        <v>#NUM!</v>
      </c>
      <c r="N1498" t="e">
        <f t="array" ref="N1498">INDEX($A$7:$F$3066,SMALL(IF(COUNTIF($L$5,$H$7:$H$3066)*COUNTIF($L$5,$I$7:$I$3066),MATCH(ROW($A$7:$A$3066),ROW($A$7:$A$3066)),""),ROWS($B$1:E1492)),COLUMNS($A$1:E1494))</f>
        <v>#NUM!</v>
      </c>
      <c r="O1498" t="e">
        <f t="array" ref="O1498">INDEX($A$7:$F$3066,SMALL(IF(COUNTIF($L$5,$H$7:$H$3066)*COUNTIF($L$5,$I$7:$I$3066),MATCH(ROW($A$7:$A$3066),ROW($A$7:$A$3066)),""),ROWS($B$1:F1492)),COLUMNS($A$1:F1494))</f>
        <v>#NUM!</v>
      </c>
    </row>
    <row r="1499" spans="1:15">
      <c r="A1499" s="1">
        <f>'ScienceDirect - Initial'!A1502</f>
        <v>0</v>
      </c>
      <c r="B1499" s="1">
        <f>'ScienceDirect - Initial'!B1502</f>
        <v>2007</v>
      </c>
      <c r="C1499" s="1" t="str">
        <f>'ScienceDirect - Initial'!C1502</f>
        <v>Hipwell, William T.</v>
      </c>
      <c r="D1499" s="1" t="str">
        <f>'ScienceDirect - Initial'!D1502</f>
        <v>Taiwan aboriginal ecotourism: Tanayiku Natural Ecology Park</v>
      </c>
      <c r="E1499" s="1" t="str">
        <f>'ScienceDirect - Initial'!E1502</f>
        <v>Annals of Tourism Research</v>
      </c>
      <c r="F1499" s="1">
        <f>'ScienceDirect - Initial'!F1502</f>
        <v>0</v>
      </c>
      <c r="H1499" s="1">
        <v>0</v>
      </c>
      <c r="I1499" s="1">
        <v>0</v>
      </c>
      <c r="J1499" t="b">
        <f t="shared" si="23"/>
        <v>1</v>
      </c>
      <c r="K1499" t="e">
        <f t="array" ref="K1499">INDEX($A$7:$F$3066,SMALL(IF(COUNTIF($L$5,$H$7:$H$3066)*COUNTIF($L$5,$I$7:$I$3066),MATCH(ROW($A$7:$A$3066),ROW($A$7:$A$3066)),""),ROWS($B$1:B1493)),COLUMNS($A$1:B1495))</f>
        <v>#NUM!</v>
      </c>
      <c r="L1499" t="e">
        <f t="array" ref="L1499">INDEX($A$7:$F$3066,SMALL(IF(COUNTIF($L$5,$H$7:$H$3066)*COUNTIF($L$5,$I$7:$I$3066),MATCH(ROW($A$7:$A$3066),ROW($A$7:$A$3066)),""),ROWS($B$1:C1493)),COLUMNS($A$1:C1495))</f>
        <v>#NUM!</v>
      </c>
      <c r="M1499" t="e">
        <f t="array" ref="M1499">INDEX($A$7:$F$3066,SMALL(IF(COUNTIF($L$5,$H$7:$H$3066)*COUNTIF($L$5,$I$7:$I$3066),MATCH(ROW($A$7:$A$3066),ROW($A$7:$A$3066)),""),ROWS($B$1:D1493)),COLUMNS($A$1:D1495))</f>
        <v>#NUM!</v>
      </c>
      <c r="N1499" t="e">
        <f t="array" ref="N1499">INDEX($A$7:$F$3066,SMALL(IF(COUNTIF($L$5,$H$7:$H$3066)*COUNTIF($L$5,$I$7:$I$3066),MATCH(ROW($A$7:$A$3066),ROW($A$7:$A$3066)),""),ROWS($B$1:E1493)),COLUMNS($A$1:E1495))</f>
        <v>#NUM!</v>
      </c>
      <c r="O1499" t="e">
        <f t="array" ref="O1499">INDEX($A$7:$F$3066,SMALL(IF(COUNTIF($L$5,$H$7:$H$3066)*COUNTIF($L$5,$I$7:$I$3066),MATCH(ROW($A$7:$A$3066),ROW($A$7:$A$3066)),""),ROWS($B$1:F1493)),COLUMNS($A$1:F1495))</f>
        <v>#NUM!</v>
      </c>
    </row>
    <row r="1500" spans="1:15">
      <c r="A1500" s="1">
        <f>'ScienceDirect - Initial'!A1503</f>
        <v>0</v>
      </c>
      <c r="B1500" s="1">
        <f>'ScienceDirect - Initial'!B1503</f>
        <v>2016</v>
      </c>
      <c r="C1500" s="1" t="str">
        <f>'ScienceDirect - Initial'!C1503</f>
        <v>Ciottone, Robert A.</v>
      </c>
      <c r="D1500" s="1" t="str">
        <f>'ScienceDirect - Initial'!D1503</f>
        <v>Chapter 64 - The Psychology of Terrorism</v>
      </c>
      <c r="E1500" s="1" t="str">
        <f>'ScienceDirect - Initial'!E1503</f>
        <v>Ciottone's Disaster Medicine (Second Edition)</v>
      </c>
      <c r="F1500" s="1" t="str">
        <f>'ScienceDirect - Initial'!F1503</f>
        <v>978-0-323-28665-7</v>
      </c>
      <c r="H1500" s="1">
        <v>0</v>
      </c>
      <c r="I1500" s="1">
        <v>0</v>
      </c>
      <c r="J1500" t="b">
        <f t="shared" si="23"/>
        <v>1</v>
      </c>
      <c r="K1500" t="e">
        <f t="array" ref="K1500">INDEX($A$7:$F$3066,SMALL(IF(COUNTIF($L$5,$H$7:$H$3066)*COUNTIF($L$5,$I$7:$I$3066),MATCH(ROW($A$7:$A$3066),ROW($A$7:$A$3066)),""),ROWS($B$1:B1494)),COLUMNS($A$1:B1496))</f>
        <v>#NUM!</v>
      </c>
      <c r="L1500" t="e">
        <f t="array" ref="L1500">INDEX($A$7:$F$3066,SMALL(IF(COUNTIF($L$5,$H$7:$H$3066)*COUNTIF($L$5,$I$7:$I$3066),MATCH(ROW($A$7:$A$3066),ROW($A$7:$A$3066)),""),ROWS($B$1:C1494)),COLUMNS($A$1:C1496))</f>
        <v>#NUM!</v>
      </c>
      <c r="M1500" t="e">
        <f t="array" ref="M1500">INDEX($A$7:$F$3066,SMALL(IF(COUNTIF($L$5,$H$7:$H$3066)*COUNTIF($L$5,$I$7:$I$3066),MATCH(ROW($A$7:$A$3066),ROW($A$7:$A$3066)),""),ROWS($B$1:D1494)),COLUMNS($A$1:D1496))</f>
        <v>#NUM!</v>
      </c>
      <c r="N1500" t="e">
        <f t="array" ref="N1500">INDEX($A$7:$F$3066,SMALL(IF(COUNTIF($L$5,$H$7:$H$3066)*COUNTIF($L$5,$I$7:$I$3066),MATCH(ROW($A$7:$A$3066),ROW($A$7:$A$3066)),""),ROWS($B$1:E1494)),COLUMNS($A$1:E1496))</f>
        <v>#NUM!</v>
      </c>
      <c r="O1500" t="e">
        <f t="array" ref="O1500">INDEX($A$7:$F$3066,SMALL(IF(COUNTIF($L$5,$H$7:$H$3066)*COUNTIF($L$5,$I$7:$I$3066),MATCH(ROW($A$7:$A$3066),ROW($A$7:$A$3066)),""),ROWS($B$1:F1494)),COLUMNS($A$1:F1496))</f>
        <v>#NUM!</v>
      </c>
    </row>
    <row r="1501" spans="1:15">
      <c r="A1501" s="1">
        <f>'ScienceDirect - Initial'!A1504</f>
        <v>0</v>
      </c>
      <c r="B1501" s="1">
        <f>'ScienceDirect - Initial'!B1504</f>
        <v>1996</v>
      </c>
      <c r="C1501" s="1" t="str">
        <f>'ScienceDirect - Initial'!C1504</f>
        <v>Mailvaganam, Noel P.</v>
      </c>
      <c r="D1501" s="1" t="str">
        <f>'ScienceDirect - Initial'!D1504</f>
        <v>13 - Admixtures for Repair and Restoration of Concrete</v>
      </c>
      <c r="E1501" s="1" t="str">
        <f>'ScienceDirect - Initial'!E1504</f>
        <v>Concrete Admixtures Handbook (Second Edition)</v>
      </c>
      <c r="F1501" s="1" t="str">
        <f>'ScienceDirect - Initial'!F1504</f>
        <v>978-0-8155-1373-5</v>
      </c>
      <c r="H1501" s="1">
        <v>0</v>
      </c>
      <c r="I1501" s="1">
        <v>0</v>
      </c>
      <c r="J1501" t="b">
        <f t="shared" si="23"/>
        <v>1</v>
      </c>
      <c r="K1501" t="e">
        <f t="array" ref="K1501">INDEX($A$7:$F$3066,SMALL(IF(COUNTIF($L$5,$H$7:$H$3066)*COUNTIF($L$5,$I$7:$I$3066),MATCH(ROW($A$7:$A$3066),ROW($A$7:$A$3066)),""),ROWS($B$1:B1495)),COLUMNS($A$1:B1497))</f>
        <v>#NUM!</v>
      </c>
      <c r="L1501" t="e">
        <f t="array" ref="L1501">INDEX($A$7:$F$3066,SMALL(IF(COUNTIF($L$5,$H$7:$H$3066)*COUNTIF($L$5,$I$7:$I$3066),MATCH(ROW($A$7:$A$3066),ROW($A$7:$A$3066)),""),ROWS($B$1:C1495)),COLUMNS($A$1:C1497))</f>
        <v>#NUM!</v>
      </c>
      <c r="M1501" t="e">
        <f t="array" ref="M1501">INDEX($A$7:$F$3066,SMALL(IF(COUNTIF($L$5,$H$7:$H$3066)*COUNTIF($L$5,$I$7:$I$3066),MATCH(ROW($A$7:$A$3066),ROW($A$7:$A$3066)),""),ROWS($B$1:D1495)),COLUMNS($A$1:D1497))</f>
        <v>#NUM!</v>
      </c>
      <c r="N1501" t="e">
        <f t="array" ref="N1501">INDEX($A$7:$F$3066,SMALL(IF(COUNTIF($L$5,$H$7:$H$3066)*COUNTIF($L$5,$I$7:$I$3066),MATCH(ROW($A$7:$A$3066),ROW($A$7:$A$3066)),""),ROWS($B$1:E1495)),COLUMNS($A$1:E1497))</f>
        <v>#NUM!</v>
      </c>
      <c r="O1501" t="e">
        <f t="array" ref="O1501">INDEX($A$7:$F$3066,SMALL(IF(COUNTIF($L$5,$H$7:$H$3066)*COUNTIF($L$5,$I$7:$I$3066),MATCH(ROW($A$7:$A$3066),ROW($A$7:$A$3066)),""),ROWS($B$1:F1495)),COLUMNS($A$1:F1497))</f>
        <v>#NUM!</v>
      </c>
    </row>
    <row r="1502" spans="1:15">
      <c r="A1502" s="1">
        <f>'ScienceDirect - Initial'!A1505</f>
        <v>0</v>
      </c>
      <c r="B1502" s="1">
        <f>'ScienceDirect - Initial'!B1505</f>
        <v>2009</v>
      </c>
      <c r="C1502" s="1" t="str">
        <f>'ScienceDirect - Initial'!C1505</f>
        <v>Chadha, Neil K.; Chadha, Rashmi; James, Adrian L.</v>
      </c>
      <c r="D1502" s="1" t="str">
        <f>'ScienceDirect - Initial'!D1505</f>
        <v>Why are children deaf?</v>
      </c>
      <c r="E1502" s="1" t="str">
        <f>'ScienceDirect - Initial'!E1505</f>
        <v>Paediatrics and Child Health</v>
      </c>
      <c r="F1502" s="1">
        <f>'ScienceDirect - Initial'!F1505</f>
        <v>0</v>
      </c>
      <c r="H1502" s="1">
        <v>0</v>
      </c>
      <c r="I1502" s="1">
        <v>0</v>
      </c>
      <c r="J1502" t="b">
        <f t="shared" si="23"/>
        <v>1</v>
      </c>
      <c r="K1502" t="e">
        <f t="array" ref="K1502">INDEX($A$7:$F$3066,SMALL(IF(COUNTIF($L$5,$H$7:$H$3066)*COUNTIF($L$5,$I$7:$I$3066),MATCH(ROW($A$7:$A$3066),ROW($A$7:$A$3066)),""),ROWS($B$1:B1496)),COLUMNS($A$1:B1498))</f>
        <v>#NUM!</v>
      </c>
      <c r="L1502" t="e">
        <f t="array" ref="L1502">INDEX($A$7:$F$3066,SMALL(IF(COUNTIF($L$5,$H$7:$H$3066)*COUNTIF($L$5,$I$7:$I$3066),MATCH(ROW($A$7:$A$3066),ROW($A$7:$A$3066)),""),ROWS($B$1:C1496)),COLUMNS($A$1:C1498))</f>
        <v>#NUM!</v>
      </c>
      <c r="M1502" t="e">
        <f t="array" ref="M1502">INDEX($A$7:$F$3066,SMALL(IF(COUNTIF($L$5,$H$7:$H$3066)*COUNTIF($L$5,$I$7:$I$3066),MATCH(ROW($A$7:$A$3066),ROW($A$7:$A$3066)),""),ROWS($B$1:D1496)),COLUMNS($A$1:D1498))</f>
        <v>#NUM!</v>
      </c>
      <c r="N1502" t="e">
        <f t="array" ref="N1502">INDEX($A$7:$F$3066,SMALL(IF(COUNTIF($L$5,$H$7:$H$3066)*COUNTIF($L$5,$I$7:$I$3066),MATCH(ROW($A$7:$A$3066),ROW($A$7:$A$3066)),""),ROWS($B$1:E1496)),COLUMNS($A$1:E1498))</f>
        <v>#NUM!</v>
      </c>
      <c r="O1502" t="e">
        <f t="array" ref="O1502">INDEX($A$7:$F$3066,SMALL(IF(COUNTIF($L$5,$H$7:$H$3066)*COUNTIF($L$5,$I$7:$I$3066),MATCH(ROW($A$7:$A$3066),ROW($A$7:$A$3066)),""),ROWS($B$1:F1496)),COLUMNS($A$1:F1498))</f>
        <v>#NUM!</v>
      </c>
    </row>
    <row r="1503" spans="1:15">
      <c r="A1503" s="1">
        <f>'ScienceDirect - Initial'!A1506</f>
        <v>0</v>
      </c>
      <c r="B1503" s="1">
        <f>'ScienceDirect - Initial'!B1506</f>
        <v>1987</v>
      </c>
      <c r="C1503" s="1" t="str">
        <f>'ScienceDirect - Initial'!C1506</f>
        <v>Schantz, Peter M.</v>
      </c>
      <c r="D1503" s="1" t="str">
        <f>'ScienceDirect - Initial'!D1506</f>
        <v>Changing patterns of parasitic disease: Old enemies and new invaders—the battle wages on</v>
      </c>
      <c r="E1503" s="1" t="str">
        <f>'ScienceDirect - Initial'!E1506</f>
        <v>International Journal for Parasitology</v>
      </c>
      <c r="F1503" s="1">
        <f>'ScienceDirect - Initial'!F1506</f>
        <v>0</v>
      </c>
      <c r="H1503" s="1">
        <v>0</v>
      </c>
      <c r="I1503" s="1">
        <v>0</v>
      </c>
      <c r="J1503" t="b">
        <f t="shared" si="23"/>
        <v>1</v>
      </c>
      <c r="K1503" t="e">
        <f t="array" ref="K1503">INDEX($A$7:$F$3066,SMALL(IF(COUNTIF($L$5,$H$7:$H$3066)*COUNTIF($L$5,$I$7:$I$3066),MATCH(ROW($A$7:$A$3066),ROW($A$7:$A$3066)),""),ROWS($B$1:B1497)),COLUMNS($A$1:B1499))</f>
        <v>#NUM!</v>
      </c>
      <c r="L1503" t="e">
        <f t="array" ref="L1503">INDEX($A$7:$F$3066,SMALL(IF(COUNTIF($L$5,$H$7:$H$3066)*COUNTIF($L$5,$I$7:$I$3066),MATCH(ROW($A$7:$A$3066),ROW($A$7:$A$3066)),""),ROWS($B$1:C1497)),COLUMNS($A$1:C1499))</f>
        <v>#NUM!</v>
      </c>
      <c r="M1503" t="e">
        <f t="array" ref="M1503">INDEX($A$7:$F$3066,SMALL(IF(COUNTIF($L$5,$H$7:$H$3066)*COUNTIF($L$5,$I$7:$I$3066),MATCH(ROW($A$7:$A$3066),ROW($A$7:$A$3066)),""),ROWS($B$1:D1497)),COLUMNS($A$1:D1499))</f>
        <v>#NUM!</v>
      </c>
      <c r="N1503" t="e">
        <f t="array" ref="N1503">INDEX($A$7:$F$3066,SMALL(IF(COUNTIF($L$5,$H$7:$H$3066)*COUNTIF($L$5,$I$7:$I$3066),MATCH(ROW($A$7:$A$3066),ROW($A$7:$A$3066)),""),ROWS($B$1:E1497)),COLUMNS($A$1:E1499))</f>
        <v>#NUM!</v>
      </c>
      <c r="O1503" t="e">
        <f t="array" ref="O1503">INDEX($A$7:$F$3066,SMALL(IF(COUNTIF($L$5,$H$7:$H$3066)*COUNTIF($L$5,$I$7:$I$3066),MATCH(ROW($A$7:$A$3066),ROW($A$7:$A$3066)),""),ROWS($B$1:F1497)),COLUMNS($A$1:F1499))</f>
        <v>#NUM!</v>
      </c>
    </row>
    <row r="1504" spans="1:15">
      <c r="A1504" s="1">
        <f>'ScienceDirect - Initial'!A1507</f>
        <v>0</v>
      </c>
      <c r="B1504" s="1">
        <f>'ScienceDirect - Initial'!B1507</f>
        <v>1996</v>
      </c>
      <c r="C1504" s="1" t="str">
        <f>'ScienceDirect - Initial'!C1507</f>
        <v>Rosen, Raymond C.</v>
      </c>
      <c r="D1504" s="1" t="str">
        <f>'ScienceDirect - Initial'!D1507</f>
        <v>Erectile dysfunction: The medicalization of male sexuality</v>
      </c>
      <c r="E1504" s="1" t="str">
        <f>'ScienceDirect - Initial'!E1507</f>
        <v>Psychosocial and Pharmacological Treatments in Behavioral Medicine</v>
      </c>
      <c r="F1504" s="1">
        <f>'ScienceDirect - Initial'!F1507</f>
        <v>0</v>
      </c>
      <c r="H1504" s="1">
        <v>0</v>
      </c>
      <c r="I1504" s="1">
        <v>0</v>
      </c>
      <c r="J1504" t="b">
        <f t="shared" si="23"/>
        <v>1</v>
      </c>
      <c r="K1504" t="e">
        <f t="array" ref="K1504">INDEX($A$7:$F$3066,SMALL(IF(COUNTIF($L$5,$H$7:$H$3066)*COUNTIF($L$5,$I$7:$I$3066),MATCH(ROW($A$7:$A$3066),ROW($A$7:$A$3066)),""),ROWS($B$1:B1498)),COLUMNS($A$1:B1500))</f>
        <v>#NUM!</v>
      </c>
      <c r="L1504" t="e">
        <f t="array" ref="L1504">INDEX($A$7:$F$3066,SMALL(IF(COUNTIF($L$5,$H$7:$H$3066)*COUNTIF($L$5,$I$7:$I$3066),MATCH(ROW($A$7:$A$3066),ROW($A$7:$A$3066)),""),ROWS($B$1:C1498)),COLUMNS($A$1:C1500))</f>
        <v>#NUM!</v>
      </c>
      <c r="M1504" t="e">
        <f t="array" ref="M1504">INDEX($A$7:$F$3066,SMALL(IF(COUNTIF($L$5,$H$7:$H$3066)*COUNTIF($L$5,$I$7:$I$3066),MATCH(ROW($A$7:$A$3066),ROW($A$7:$A$3066)),""),ROWS($B$1:D1498)),COLUMNS($A$1:D1500))</f>
        <v>#NUM!</v>
      </c>
      <c r="N1504" t="e">
        <f t="array" ref="N1504">INDEX($A$7:$F$3066,SMALL(IF(COUNTIF($L$5,$H$7:$H$3066)*COUNTIF($L$5,$I$7:$I$3066),MATCH(ROW($A$7:$A$3066),ROW($A$7:$A$3066)),""),ROWS($B$1:E1498)),COLUMNS($A$1:E1500))</f>
        <v>#NUM!</v>
      </c>
      <c r="O1504" t="e">
        <f t="array" ref="O1504">INDEX($A$7:$F$3066,SMALL(IF(COUNTIF($L$5,$H$7:$H$3066)*COUNTIF($L$5,$I$7:$I$3066),MATCH(ROW($A$7:$A$3066),ROW($A$7:$A$3066)),""),ROWS($B$1:F1498)),COLUMNS($A$1:F1500))</f>
        <v>#NUM!</v>
      </c>
    </row>
    <row r="1505" spans="1:15">
      <c r="A1505" s="1">
        <f>'ScienceDirect - Initial'!A1508</f>
        <v>0</v>
      </c>
      <c r="B1505" s="1">
        <f>'ScienceDirect - Initial'!B1508</f>
        <v>2009</v>
      </c>
      <c r="C1505" s="1" t="str">
        <f>'ScienceDirect - Initial'!C1508</f>
        <v>Naccache, L.</v>
      </c>
      <c r="D1505" s="1" t="str">
        <f>'ScienceDirect - Initial'!D1508</f>
        <v>What multiple sclerosis could bring to cognitive neuroscience?</v>
      </c>
      <c r="E1505" s="1" t="str">
        <f>'ScienceDirect - Initial'!E1508</f>
        <v>Revue Neurologique</v>
      </c>
      <c r="F1505" s="1">
        <f>'ScienceDirect - Initial'!F1508</f>
        <v>0</v>
      </c>
      <c r="H1505" s="1">
        <v>0</v>
      </c>
      <c r="I1505" s="1">
        <v>0</v>
      </c>
      <c r="J1505" t="b">
        <f t="shared" si="23"/>
        <v>1</v>
      </c>
      <c r="K1505" t="e">
        <f t="array" ref="K1505">INDEX($A$7:$F$3066,SMALL(IF(COUNTIF($L$5,$H$7:$H$3066)*COUNTIF($L$5,$I$7:$I$3066),MATCH(ROW($A$7:$A$3066),ROW($A$7:$A$3066)),""),ROWS($B$1:B1499)),COLUMNS($A$1:B1501))</f>
        <v>#NUM!</v>
      </c>
      <c r="L1505" t="e">
        <f t="array" ref="L1505">INDEX($A$7:$F$3066,SMALL(IF(COUNTIF($L$5,$H$7:$H$3066)*COUNTIF($L$5,$I$7:$I$3066),MATCH(ROW($A$7:$A$3066),ROW($A$7:$A$3066)),""),ROWS($B$1:C1499)),COLUMNS($A$1:C1501))</f>
        <v>#NUM!</v>
      </c>
      <c r="M1505" t="e">
        <f t="array" ref="M1505">INDEX($A$7:$F$3066,SMALL(IF(COUNTIF($L$5,$H$7:$H$3066)*COUNTIF($L$5,$I$7:$I$3066),MATCH(ROW($A$7:$A$3066),ROW($A$7:$A$3066)),""),ROWS($B$1:D1499)),COLUMNS($A$1:D1501))</f>
        <v>#NUM!</v>
      </c>
      <c r="N1505" t="e">
        <f t="array" ref="N1505">INDEX($A$7:$F$3066,SMALL(IF(COUNTIF($L$5,$H$7:$H$3066)*COUNTIF($L$5,$I$7:$I$3066),MATCH(ROW($A$7:$A$3066),ROW($A$7:$A$3066)),""),ROWS($B$1:E1499)),COLUMNS($A$1:E1501))</f>
        <v>#NUM!</v>
      </c>
      <c r="O1505" t="e">
        <f t="array" ref="O1505">INDEX($A$7:$F$3066,SMALL(IF(COUNTIF($L$5,$H$7:$H$3066)*COUNTIF($L$5,$I$7:$I$3066),MATCH(ROW($A$7:$A$3066),ROW($A$7:$A$3066)),""),ROWS($B$1:F1499)),COLUMNS($A$1:F1501))</f>
        <v>#NUM!</v>
      </c>
    </row>
    <row r="1506" spans="1:15">
      <c r="A1506" s="1">
        <f>'ScienceDirect - Initial'!A1509</f>
        <v>0</v>
      </c>
      <c r="B1506" s="1">
        <f>'ScienceDirect - Initial'!B1509</f>
        <v>2015</v>
      </c>
      <c r="C1506" s="1" t="str">
        <f>'ScienceDirect - Initial'!C1509</f>
        <v>Klepac, Petra; Funk, Sebastian; Hollingsworth, T. Deirdre; Metcalf, C. Jessica E.; Hampson, Katie</v>
      </c>
      <c r="D1506" s="1" t="str">
        <f>'ScienceDirect - Initial'!D1509</f>
        <v>Six challenges in the eradication of infectious diseases</v>
      </c>
      <c r="E1506" s="1" t="str">
        <f>'ScienceDirect - Initial'!E1509</f>
        <v>Challenges in Modelling Infectious DIsease Dynamics</v>
      </c>
      <c r="F1506" s="1">
        <f>'ScienceDirect - Initial'!F1509</f>
        <v>0</v>
      </c>
      <c r="H1506" s="1">
        <v>0</v>
      </c>
      <c r="I1506" s="1">
        <v>0</v>
      </c>
      <c r="J1506" t="b">
        <f t="shared" si="23"/>
        <v>1</v>
      </c>
      <c r="K1506" t="e">
        <f t="array" ref="K1506">INDEX($A$7:$F$3066,SMALL(IF(COUNTIF($L$5,$H$7:$H$3066)*COUNTIF($L$5,$I$7:$I$3066),MATCH(ROW($A$7:$A$3066),ROW($A$7:$A$3066)),""),ROWS($B$1:B1500)),COLUMNS($A$1:B1502))</f>
        <v>#NUM!</v>
      </c>
      <c r="L1506" t="e">
        <f t="array" ref="L1506">INDEX($A$7:$F$3066,SMALL(IF(COUNTIF($L$5,$H$7:$H$3066)*COUNTIF($L$5,$I$7:$I$3066),MATCH(ROW($A$7:$A$3066),ROW($A$7:$A$3066)),""),ROWS($B$1:C1500)),COLUMNS($A$1:C1502))</f>
        <v>#NUM!</v>
      </c>
      <c r="M1506" t="e">
        <f t="array" ref="M1506">INDEX($A$7:$F$3066,SMALL(IF(COUNTIF($L$5,$H$7:$H$3066)*COUNTIF($L$5,$I$7:$I$3066),MATCH(ROW($A$7:$A$3066),ROW($A$7:$A$3066)),""),ROWS($B$1:D1500)),COLUMNS($A$1:D1502))</f>
        <v>#NUM!</v>
      </c>
      <c r="N1506" t="e">
        <f t="array" ref="N1506">INDEX($A$7:$F$3066,SMALL(IF(COUNTIF($L$5,$H$7:$H$3066)*COUNTIF($L$5,$I$7:$I$3066),MATCH(ROW($A$7:$A$3066),ROW($A$7:$A$3066)),""),ROWS($B$1:E1500)),COLUMNS($A$1:E1502))</f>
        <v>#NUM!</v>
      </c>
      <c r="O1506" t="e">
        <f t="array" ref="O1506">INDEX($A$7:$F$3066,SMALL(IF(COUNTIF($L$5,$H$7:$H$3066)*COUNTIF($L$5,$I$7:$I$3066),MATCH(ROW($A$7:$A$3066),ROW($A$7:$A$3066)),""),ROWS($B$1:F1500)),COLUMNS($A$1:F1502))</f>
        <v>#NUM!</v>
      </c>
    </row>
    <row r="1507" spans="1:15">
      <c r="A1507" s="1">
        <f>'ScienceDirect - Initial'!A1510</f>
        <v>0</v>
      </c>
      <c r="B1507" s="1">
        <f>'ScienceDirect - Initial'!B1510</f>
        <v>2019</v>
      </c>
      <c r="C1507" s="1" t="str">
        <f>'ScienceDirect - Initial'!C1510</f>
        <v>Troise, Claudia; De Natale, Giuseppe; Schiavone, Roberto; Somma, Renato; Moretti, Roberto</v>
      </c>
      <c r="D1507" s="1" t="str">
        <f>'ScienceDirect - Initial'!D1510</f>
        <v>The Campi Flegrei caldera unrest: Discriminating magma intrusions from hydrothermal effects and implications for possible evolution</v>
      </c>
      <c r="E1507" s="1" t="str">
        <f>'ScienceDirect - Initial'!E1510</f>
        <v>Earth-Science Reviews</v>
      </c>
      <c r="F1507" s="1">
        <f>'ScienceDirect - Initial'!F1510</f>
        <v>0</v>
      </c>
      <c r="H1507" s="1">
        <v>0</v>
      </c>
      <c r="I1507" s="1">
        <v>0</v>
      </c>
      <c r="J1507" t="b">
        <f t="shared" si="23"/>
        <v>1</v>
      </c>
      <c r="K1507" t="e">
        <f t="array" ref="K1507">INDEX($A$7:$F$3066,SMALL(IF(COUNTIF($L$5,$H$7:$H$3066)*COUNTIF($L$5,$I$7:$I$3066),MATCH(ROW($A$7:$A$3066),ROW($A$7:$A$3066)),""),ROWS($B$1:B1501)),COLUMNS($A$1:B1503))</f>
        <v>#NUM!</v>
      </c>
      <c r="L1507" t="e">
        <f t="array" ref="L1507">INDEX($A$7:$F$3066,SMALL(IF(COUNTIF($L$5,$H$7:$H$3066)*COUNTIF($L$5,$I$7:$I$3066),MATCH(ROW($A$7:$A$3066),ROW($A$7:$A$3066)),""),ROWS($B$1:C1501)),COLUMNS($A$1:C1503))</f>
        <v>#NUM!</v>
      </c>
      <c r="M1507" t="e">
        <f t="array" ref="M1507">INDEX($A$7:$F$3066,SMALL(IF(COUNTIF($L$5,$H$7:$H$3066)*COUNTIF($L$5,$I$7:$I$3066),MATCH(ROW($A$7:$A$3066),ROW($A$7:$A$3066)),""),ROWS($B$1:D1501)),COLUMNS($A$1:D1503))</f>
        <v>#NUM!</v>
      </c>
      <c r="N1507" t="e">
        <f t="array" ref="N1507">INDEX($A$7:$F$3066,SMALL(IF(COUNTIF($L$5,$H$7:$H$3066)*COUNTIF($L$5,$I$7:$I$3066),MATCH(ROW($A$7:$A$3066),ROW($A$7:$A$3066)),""),ROWS($B$1:E1501)),COLUMNS($A$1:E1503))</f>
        <v>#NUM!</v>
      </c>
      <c r="O1507" t="e">
        <f t="array" ref="O1507">INDEX($A$7:$F$3066,SMALL(IF(COUNTIF($L$5,$H$7:$H$3066)*COUNTIF($L$5,$I$7:$I$3066),MATCH(ROW($A$7:$A$3066),ROW($A$7:$A$3066)),""),ROWS($B$1:F1501)),COLUMNS($A$1:F1503))</f>
        <v>#NUM!</v>
      </c>
    </row>
    <row r="1508" spans="1:15">
      <c r="A1508" s="1">
        <f>'ScienceDirect - Initial'!A1511</f>
        <v>0</v>
      </c>
      <c r="B1508" s="1">
        <f>'ScienceDirect - Initial'!B1511</f>
        <v>2019</v>
      </c>
      <c r="C1508" s="1" t="str">
        <f>'ScienceDirect - Initial'!C1511</f>
        <v>Nicholson, William L.; Sonenshine, Daniel E.; Noden, Bruce H.; Brown, Richard N.</v>
      </c>
      <c r="D1508" s="1" t="str">
        <f>'ScienceDirect - Initial'!D1511</f>
        <v>Chapter 27 - Ticks (Ixodida)</v>
      </c>
      <c r="E1508" s="1" t="str">
        <f>'ScienceDirect - Initial'!E1511</f>
        <v>Medical and Veterinary Entomology (Third Edition)</v>
      </c>
      <c r="F1508" s="1" t="str">
        <f>'ScienceDirect - Initial'!F1511</f>
        <v>978-0-12-814043-7</v>
      </c>
      <c r="H1508" s="1">
        <v>0</v>
      </c>
      <c r="I1508" s="1">
        <v>0</v>
      </c>
      <c r="J1508" t="b">
        <f t="shared" si="23"/>
        <v>1</v>
      </c>
      <c r="K1508" t="e">
        <f t="array" ref="K1508">INDEX($A$7:$F$3066,SMALL(IF(COUNTIF($L$5,$H$7:$H$3066)*COUNTIF($L$5,$I$7:$I$3066),MATCH(ROW($A$7:$A$3066),ROW($A$7:$A$3066)),""),ROWS($B$1:B1502)),COLUMNS($A$1:B1504))</f>
        <v>#NUM!</v>
      </c>
      <c r="L1508" t="e">
        <f t="array" ref="L1508">INDEX($A$7:$F$3066,SMALL(IF(COUNTIF($L$5,$H$7:$H$3066)*COUNTIF($L$5,$I$7:$I$3066),MATCH(ROW($A$7:$A$3066),ROW($A$7:$A$3066)),""),ROWS($B$1:C1502)),COLUMNS($A$1:C1504))</f>
        <v>#NUM!</v>
      </c>
      <c r="M1508" t="e">
        <f t="array" ref="M1508">INDEX($A$7:$F$3066,SMALL(IF(COUNTIF($L$5,$H$7:$H$3066)*COUNTIF($L$5,$I$7:$I$3066),MATCH(ROW($A$7:$A$3066),ROW($A$7:$A$3066)),""),ROWS($B$1:D1502)),COLUMNS($A$1:D1504))</f>
        <v>#NUM!</v>
      </c>
      <c r="N1508" t="e">
        <f t="array" ref="N1508">INDEX($A$7:$F$3066,SMALL(IF(COUNTIF($L$5,$H$7:$H$3066)*COUNTIF($L$5,$I$7:$I$3066),MATCH(ROW($A$7:$A$3066),ROW($A$7:$A$3066)),""),ROWS($B$1:E1502)),COLUMNS($A$1:E1504))</f>
        <v>#NUM!</v>
      </c>
      <c r="O1508" t="e">
        <f t="array" ref="O1508">INDEX($A$7:$F$3066,SMALL(IF(COUNTIF($L$5,$H$7:$H$3066)*COUNTIF($L$5,$I$7:$I$3066),MATCH(ROW($A$7:$A$3066),ROW($A$7:$A$3066)),""),ROWS($B$1:F1502)),COLUMNS($A$1:F1504))</f>
        <v>#NUM!</v>
      </c>
    </row>
    <row r="1509" spans="1:15">
      <c r="A1509" s="1">
        <f>'ScienceDirect - Initial'!A1512</f>
        <v>0</v>
      </c>
      <c r="B1509" s="1">
        <f>'ScienceDirect - Initial'!B1512</f>
        <v>1994</v>
      </c>
      <c r="C1509" s="1" t="str">
        <f>'ScienceDirect - Initial'!C1512</f>
        <v>Davidson, Jonathan</v>
      </c>
      <c r="D1509" s="1" t="str">
        <f>'ScienceDirect - Initial'!D1512</f>
        <v>Psychiatry and homoeopathy: Basis for a dialogue</v>
      </c>
      <c r="E1509" s="1" t="str">
        <f>'ScienceDirect - Initial'!E1512</f>
        <v>British Homoeopathic journal</v>
      </c>
      <c r="F1509" s="1">
        <f>'ScienceDirect - Initial'!F1512</f>
        <v>0</v>
      </c>
      <c r="H1509" s="1">
        <v>0</v>
      </c>
      <c r="I1509" s="1">
        <v>0</v>
      </c>
      <c r="J1509" t="b">
        <f t="shared" si="23"/>
        <v>1</v>
      </c>
      <c r="K1509" t="e">
        <f t="array" ref="K1509">INDEX($A$7:$F$3066,SMALL(IF(COUNTIF($L$5,$H$7:$H$3066)*COUNTIF($L$5,$I$7:$I$3066),MATCH(ROW($A$7:$A$3066),ROW($A$7:$A$3066)),""),ROWS($B$1:B1503)),COLUMNS($A$1:B1505))</f>
        <v>#NUM!</v>
      </c>
      <c r="L1509" t="e">
        <f t="array" ref="L1509">INDEX($A$7:$F$3066,SMALL(IF(COUNTIF($L$5,$H$7:$H$3066)*COUNTIF($L$5,$I$7:$I$3066),MATCH(ROW($A$7:$A$3066),ROW($A$7:$A$3066)),""),ROWS($B$1:C1503)),COLUMNS($A$1:C1505))</f>
        <v>#NUM!</v>
      </c>
      <c r="M1509" t="e">
        <f t="array" ref="M1509">INDEX($A$7:$F$3066,SMALL(IF(COUNTIF($L$5,$H$7:$H$3066)*COUNTIF($L$5,$I$7:$I$3066),MATCH(ROW($A$7:$A$3066),ROW($A$7:$A$3066)),""),ROWS($B$1:D1503)),COLUMNS($A$1:D1505))</f>
        <v>#NUM!</v>
      </c>
      <c r="N1509" t="e">
        <f t="array" ref="N1509">INDEX($A$7:$F$3066,SMALL(IF(COUNTIF($L$5,$H$7:$H$3066)*COUNTIF($L$5,$I$7:$I$3066),MATCH(ROW($A$7:$A$3066),ROW($A$7:$A$3066)),""),ROWS($B$1:E1503)),COLUMNS($A$1:E1505))</f>
        <v>#NUM!</v>
      </c>
      <c r="O1509" t="e">
        <f t="array" ref="O1509">INDEX($A$7:$F$3066,SMALL(IF(COUNTIF($L$5,$H$7:$H$3066)*COUNTIF($L$5,$I$7:$I$3066),MATCH(ROW($A$7:$A$3066),ROW($A$7:$A$3066)),""),ROWS($B$1:F1503)),COLUMNS($A$1:F1505))</f>
        <v>#NUM!</v>
      </c>
    </row>
    <row r="1510" spans="1:15">
      <c r="A1510" s="1">
        <f>'ScienceDirect - Initial'!A1513</f>
        <v>0</v>
      </c>
      <c r="B1510" s="1">
        <f>'ScienceDirect - Initial'!B1513</f>
        <v>2018</v>
      </c>
      <c r="C1510" s="1" t="str">
        <f>'ScienceDirect - Initial'!C1513</f>
        <v>Unal, Gozde; Bikson, Marom</v>
      </c>
      <c r="D1510" s="1" t="str">
        <f>'ScienceDirect - Initial'!D1513</f>
        <v>Chapter 135 - Transcranial Direct Current Stimulation (tDCS)</v>
      </c>
      <c r="E1510" s="1" t="str">
        <f>'ScienceDirect - Initial'!E1513</f>
        <v>Neuromodulation (Second Edition)</v>
      </c>
      <c r="F1510" s="1" t="str">
        <f>'ScienceDirect - Initial'!F1513</f>
        <v>978-0-12-805353-9</v>
      </c>
      <c r="H1510" s="1">
        <v>0</v>
      </c>
      <c r="I1510" s="1">
        <v>0</v>
      </c>
      <c r="J1510" t="b">
        <f t="shared" si="23"/>
        <v>1</v>
      </c>
      <c r="K1510" t="e">
        <f t="array" ref="K1510">INDEX($A$7:$F$3066,SMALL(IF(COUNTIF($L$5,$H$7:$H$3066)*COUNTIF($L$5,$I$7:$I$3066),MATCH(ROW($A$7:$A$3066),ROW($A$7:$A$3066)),""),ROWS($B$1:B1504)),COLUMNS($A$1:B1506))</f>
        <v>#NUM!</v>
      </c>
      <c r="L1510" t="e">
        <f t="array" ref="L1510">INDEX($A$7:$F$3066,SMALL(IF(COUNTIF($L$5,$H$7:$H$3066)*COUNTIF($L$5,$I$7:$I$3066),MATCH(ROW($A$7:$A$3066),ROW($A$7:$A$3066)),""),ROWS($B$1:C1504)),COLUMNS($A$1:C1506))</f>
        <v>#NUM!</v>
      </c>
      <c r="M1510" t="e">
        <f t="array" ref="M1510">INDEX($A$7:$F$3066,SMALL(IF(COUNTIF($L$5,$H$7:$H$3066)*COUNTIF($L$5,$I$7:$I$3066),MATCH(ROW($A$7:$A$3066),ROW($A$7:$A$3066)),""),ROWS($B$1:D1504)),COLUMNS($A$1:D1506))</f>
        <v>#NUM!</v>
      </c>
      <c r="N1510" t="e">
        <f t="array" ref="N1510">INDEX($A$7:$F$3066,SMALL(IF(COUNTIF($L$5,$H$7:$H$3066)*COUNTIF($L$5,$I$7:$I$3066),MATCH(ROW($A$7:$A$3066),ROW($A$7:$A$3066)),""),ROWS($B$1:E1504)),COLUMNS($A$1:E1506))</f>
        <v>#NUM!</v>
      </c>
      <c r="O1510" t="e">
        <f t="array" ref="O1510">INDEX($A$7:$F$3066,SMALL(IF(COUNTIF($L$5,$H$7:$H$3066)*COUNTIF($L$5,$I$7:$I$3066),MATCH(ROW($A$7:$A$3066),ROW($A$7:$A$3066)),""),ROWS($B$1:F1504)),COLUMNS($A$1:F1506))</f>
        <v>#NUM!</v>
      </c>
    </row>
    <row r="1511" spans="1:15">
      <c r="A1511" s="1">
        <f>'ScienceDirect - Initial'!A1514</f>
        <v>0</v>
      </c>
      <c r="B1511" s="1">
        <f>'ScienceDirect - Initial'!B1514</f>
        <v>2020</v>
      </c>
      <c r="C1511" s="1" t="str">
        <f>'ScienceDirect - Initial'!C1514</f>
        <v>Leonardo, Lydia; Hernandez, Leda; Magturo, Theodora Cecile; Palasi, Winston; Rubite, Julie Mart; de Cadiz, Aleyla; Moendeg, Kharleezelle; Fornillos, Raffy Jay; Tabios, Ian Kim; Mistica, Myra; Fontanilla, Ian Kendrich</v>
      </c>
      <c r="D1511" s="1" t="str">
        <f>'ScienceDirect - Initial'!D1514</f>
        <v>Current status of neglected tropical diseases (NTDs) in the Philippines</v>
      </c>
      <c r="E1511" s="1" t="str">
        <f>'ScienceDirect - Initial'!E1514</f>
        <v>Acta Tropica</v>
      </c>
      <c r="F1511" s="1">
        <f>'ScienceDirect - Initial'!F1514</f>
        <v>0</v>
      </c>
      <c r="H1511" s="1">
        <v>0</v>
      </c>
      <c r="I1511" s="1">
        <v>0</v>
      </c>
      <c r="J1511" t="b">
        <f t="shared" si="23"/>
        <v>1</v>
      </c>
      <c r="K1511" t="e">
        <f t="array" ref="K1511">INDEX($A$7:$F$3066,SMALL(IF(COUNTIF($L$5,$H$7:$H$3066)*COUNTIF($L$5,$I$7:$I$3066),MATCH(ROW($A$7:$A$3066),ROW($A$7:$A$3066)),""),ROWS($B$1:B1505)),COLUMNS($A$1:B1507))</f>
        <v>#NUM!</v>
      </c>
      <c r="L1511" t="e">
        <f t="array" ref="L1511">INDEX($A$7:$F$3066,SMALL(IF(COUNTIF($L$5,$H$7:$H$3066)*COUNTIF($L$5,$I$7:$I$3066),MATCH(ROW($A$7:$A$3066),ROW($A$7:$A$3066)),""),ROWS($B$1:C1505)),COLUMNS($A$1:C1507))</f>
        <v>#NUM!</v>
      </c>
      <c r="M1511" t="e">
        <f t="array" ref="M1511">INDEX($A$7:$F$3066,SMALL(IF(COUNTIF($L$5,$H$7:$H$3066)*COUNTIF($L$5,$I$7:$I$3066),MATCH(ROW($A$7:$A$3066),ROW($A$7:$A$3066)),""),ROWS($B$1:D1505)),COLUMNS($A$1:D1507))</f>
        <v>#NUM!</v>
      </c>
      <c r="N1511" t="e">
        <f t="array" ref="N1511">INDEX($A$7:$F$3066,SMALL(IF(COUNTIF($L$5,$H$7:$H$3066)*COUNTIF($L$5,$I$7:$I$3066),MATCH(ROW($A$7:$A$3066),ROW($A$7:$A$3066)),""),ROWS($B$1:E1505)),COLUMNS($A$1:E1507))</f>
        <v>#NUM!</v>
      </c>
      <c r="O1511" t="e">
        <f t="array" ref="O1511">INDEX($A$7:$F$3066,SMALL(IF(COUNTIF($L$5,$H$7:$H$3066)*COUNTIF($L$5,$I$7:$I$3066),MATCH(ROW($A$7:$A$3066),ROW($A$7:$A$3066)),""),ROWS($B$1:F1505)),COLUMNS($A$1:F1507))</f>
        <v>#NUM!</v>
      </c>
    </row>
    <row r="1512" spans="1:15">
      <c r="A1512" s="1">
        <f>'ScienceDirect - Initial'!A1515</f>
        <v>0</v>
      </c>
      <c r="B1512" s="1">
        <f>'ScienceDirect - Initial'!B1515</f>
        <v>2013</v>
      </c>
      <c r="C1512" s="1" t="str">
        <f>'ScienceDirect - Initial'!C1515</f>
        <v>Chu, Ellen W.; Karr, James R.</v>
      </c>
      <c r="D1512" s="1" t="str">
        <f>'ScienceDirect - Initial'!D1515</f>
        <v>Environmental Impact, Concept and Measurement of</v>
      </c>
      <c r="E1512" s="1" t="str">
        <f>'ScienceDirect - Initial'!E1515</f>
        <v>Encyclopedia of Biodiversity (Second Edition)</v>
      </c>
      <c r="F1512" s="1" t="str">
        <f>'ScienceDirect - Initial'!F1515</f>
        <v>978-0-12-384720-1</v>
      </c>
      <c r="H1512" s="1">
        <v>0</v>
      </c>
      <c r="I1512" s="1">
        <v>0</v>
      </c>
      <c r="J1512" t="b">
        <f t="shared" si="23"/>
        <v>1</v>
      </c>
      <c r="K1512" t="e">
        <f t="array" ref="K1512">INDEX($A$7:$F$3066,SMALL(IF(COUNTIF($L$5,$H$7:$H$3066)*COUNTIF($L$5,$I$7:$I$3066),MATCH(ROW($A$7:$A$3066),ROW($A$7:$A$3066)),""),ROWS($B$1:B1506)),COLUMNS($A$1:B1508))</f>
        <v>#NUM!</v>
      </c>
      <c r="L1512" t="e">
        <f t="array" ref="L1512">INDEX($A$7:$F$3066,SMALL(IF(COUNTIF($L$5,$H$7:$H$3066)*COUNTIF($L$5,$I$7:$I$3066),MATCH(ROW($A$7:$A$3066),ROW($A$7:$A$3066)),""),ROWS($B$1:C1506)),COLUMNS($A$1:C1508))</f>
        <v>#NUM!</v>
      </c>
      <c r="M1512" t="e">
        <f t="array" ref="M1512">INDEX($A$7:$F$3066,SMALL(IF(COUNTIF($L$5,$H$7:$H$3066)*COUNTIF($L$5,$I$7:$I$3066),MATCH(ROW($A$7:$A$3066),ROW($A$7:$A$3066)),""),ROWS($B$1:D1506)),COLUMNS($A$1:D1508))</f>
        <v>#NUM!</v>
      </c>
      <c r="N1512" t="e">
        <f t="array" ref="N1512">INDEX($A$7:$F$3066,SMALL(IF(COUNTIF($L$5,$H$7:$H$3066)*COUNTIF($L$5,$I$7:$I$3066),MATCH(ROW($A$7:$A$3066),ROW($A$7:$A$3066)),""),ROWS($B$1:E1506)),COLUMNS($A$1:E1508))</f>
        <v>#NUM!</v>
      </c>
      <c r="O1512" t="e">
        <f t="array" ref="O1512">INDEX($A$7:$F$3066,SMALL(IF(COUNTIF($L$5,$H$7:$H$3066)*COUNTIF($L$5,$I$7:$I$3066),MATCH(ROW($A$7:$A$3066),ROW($A$7:$A$3066)),""),ROWS($B$1:F1506)),COLUMNS($A$1:F1508))</f>
        <v>#NUM!</v>
      </c>
    </row>
    <row r="1513" spans="1:15">
      <c r="A1513" s="1">
        <f>'ScienceDirect - Initial'!A1516</f>
        <v>0</v>
      </c>
      <c r="B1513" s="1">
        <f>'ScienceDirect - Initial'!B1516</f>
        <v>2013</v>
      </c>
      <c r="C1513" s="1" t="str">
        <f>'ScienceDirect - Initial'!C1516</f>
        <v>Gibofsky, Allan; Zabriskie, John B.</v>
      </c>
      <c r="D1513" s="1" t="str">
        <f>'ScienceDirect - Initial'!D1516</f>
        <v>115 - Poststreptococcal Arthritis and Rheumatic Fever</v>
      </c>
      <c r="E1513" s="1" t="str">
        <f>'ScienceDirect - Initial'!E1516</f>
        <v>Kelley's Textbook of Rheumatology (Ninth Edition)</v>
      </c>
      <c r="F1513" s="1" t="str">
        <f>'ScienceDirect - Initial'!F1516</f>
        <v>978-1-4377-1738-9</v>
      </c>
      <c r="H1513" s="1">
        <v>0</v>
      </c>
      <c r="I1513" s="1">
        <v>0</v>
      </c>
      <c r="J1513" t="b">
        <f t="shared" si="23"/>
        <v>1</v>
      </c>
      <c r="K1513" t="e">
        <f t="array" ref="K1513">INDEX($A$7:$F$3066,SMALL(IF(COUNTIF($L$5,$H$7:$H$3066)*COUNTIF($L$5,$I$7:$I$3066),MATCH(ROW($A$7:$A$3066),ROW($A$7:$A$3066)),""),ROWS($B$1:B1507)),COLUMNS($A$1:B1509))</f>
        <v>#NUM!</v>
      </c>
      <c r="L1513" t="e">
        <f t="array" ref="L1513">INDEX($A$7:$F$3066,SMALL(IF(COUNTIF($L$5,$H$7:$H$3066)*COUNTIF($L$5,$I$7:$I$3066),MATCH(ROW($A$7:$A$3066),ROW($A$7:$A$3066)),""),ROWS($B$1:C1507)),COLUMNS($A$1:C1509))</f>
        <v>#NUM!</v>
      </c>
      <c r="M1513" t="e">
        <f t="array" ref="M1513">INDEX($A$7:$F$3066,SMALL(IF(COUNTIF($L$5,$H$7:$H$3066)*COUNTIF($L$5,$I$7:$I$3066),MATCH(ROW($A$7:$A$3066),ROW($A$7:$A$3066)),""),ROWS($B$1:D1507)),COLUMNS($A$1:D1509))</f>
        <v>#NUM!</v>
      </c>
      <c r="N1513" t="e">
        <f t="array" ref="N1513">INDEX($A$7:$F$3066,SMALL(IF(COUNTIF($L$5,$H$7:$H$3066)*COUNTIF($L$5,$I$7:$I$3066),MATCH(ROW($A$7:$A$3066),ROW($A$7:$A$3066)),""),ROWS($B$1:E1507)),COLUMNS($A$1:E1509))</f>
        <v>#NUM!</v>
      </c>
      <c r="O1513" t="e">
        <f t="array" ref="O1513">INDEX($A$7:$F$3066,SMALL(IF(COUNTIF($L$5,$H$7:$H$3066)*COUNTIF($L$5,$I$7:$I$3066),MATCH(ROW($A$7:$A$3066),ROW($A$7:$A$3066)),""),ROWS($B$1:F1507)),COLUMNS($A$1:F1509))</f>
        <v>#NUM!</v>
      </c>
    </row>
    <row r="1514" spans="1:15">
      <c r="A1514" s="1">
        <f>'ScienceDirect - Initial'!A1517</f>
        <v>0</v>
      </c>
      <c r="B1514" s="1">
        <f>'ScienceDirect - Initial'!B1517</f>
        <v>1980</v>
      </c>
      <c r="C1514" s="1" t="str">
        <f>'ScienceDirect - Initial'!C1517</f>
        <v>DAY, WILLARD F.</v>
      </c>
      <c r="D1514" s="1" t="str">
        <f>'ScienceDirect - Initial'!D1517</f>
        <v>11 - The Historical Antecedents of Contemporary Behaviorism</v>
      </c>
      <c r="E1514" s="1" t="str">
        <f>'ScienceDirect - Initial'!E1517</f>
        <v>Psychology</v>
      </c>
      <c r="F1514" s="1" t="str">
        <f>'ScienceDirect - Initial'!F1517</f>
        <v>978-0-12-588265-1</v>
      </c>
      <c r="H1514" s="1">
        <v>0</v>
      </c>
      <c r="I1514" s="1">
        <v>0</v>
      </c>
      <c r="J1514" t="b">
        <f t="shared" si="23"/>
        <v>1</v>
      </c>
      <c r="K1514" t="e">
        <f t="array" ref="K1514">INDEX($A$7:$F$3066,SMALL(IF(COUNTIF($L$5,$H$7:$H$3066)*COUNTIF($L$5,$I$7:$I$3066),MATCH(ROW($A$7:$A$3066),ROW($A$7:$A$3066)),""),ROWS($B$1:B1508)),COLUMNS($A$1:B1510))</f>
        <v>#NUM!</v>
      </c>
      <c r="L1514" t="e">
        <f t="array" ref="L1514">INDEX($A$7:$F$3066,SMALL(IF(COUNTIF($L$5,$H$7:$H$3066)*COUNTIF($L$5,$I$7:$I$3066),MATCH(ROW($A$7:$A$3066),ROW($A$7:$A$3066)),""),ROWS($B$1:C1508)),COLUMNS($A$1:C1510))</f>
        <v>#NUM!</v>
      </c>
      <c r="M1514" t="e">
        <f t="array" ref="M1514">INDEX($A$7:$F$3066,SMALL(IF(COUNTIF($L$5,$H$7:$H$3066)*COUNTIF($L$5,$I$7:$I$3066),MATCH(ROW($A$7:$A$3066),ROW($A$7:$A$3066)),""),ROWS($B$1:D1508)),COLUMNS($A$1:D1510))</f>
        <v>#NUM!</v>
      </c>
      <c r="N1514" t="e">
        <f t="array" ref="N1514">INDEX($A$7:$F$3066,SMALL(IF(COUNTIF($L$5,$H$7:$H$3066)*COUNTIF($L$5,$I$7:$I$3066),MATCH(ROW($A$7:$A$3066),ROW($A$7:$A$3066)),""),ROWS($B$1:E1508)),COLUMNS($A$1:E1510))</f>
        <v>#NUM!</v>
      </c>
      <c r="O1514" t="e">
        <f t="array" ref="O1514">INDEX($A$7:$F$3066,SMALL(IF(COUNTIF($L$5,$H$7:$H$3066)*COUNTIF($L$5,$I$7:$I$3066),MATCH(ROW($A$7:$A$3066),ROW($A$7:$A$3066)),""),ROWS($B$1:F1508)),COLUMNS($A$1:F1510))</f>
        <v>#NUM!</v>
      </c>
    </row>
    <row r="1515" spans="1:15">
      <c r="A1515" s="1">
        <f>'ScienceDirect - Initial'!A1518</f>
        <v>0</v>
      </c>
      <c r="B1515" s="1">
        <f>'ScienceDirect - Initial'!B1518</f>
        <v>1992</v>
      </c>
      <c r="C1515" s="1">
        <f>'ScienceDirect - Initial'!C1518</f>
        <v>0</v>
      </c>
      <c r="D1515" s="1" t="str">
        <f>'ScienceDirect - Initial'!D1518</f>
        <v>New cement-based grout for grouting anchors in frozen rocks in the far north (In French): Benmokrane, B; Ballivy, G; Hernandez, P; Aitcin, P C Can Geotech JV28, N4, Aug 1991, P574–583</v>
      </c>
      <c r="E1515" s="1" t="str">
        <f>'ScienceDirect - Initial'!E1518</f>
        <v>International Journal of Rock Mechanics and Mining Sciences &amp; Geomechanics Abstracts</v>
      </c>
      <c r="F1515" s="1">
        <f>'ScienceDirect - Initial'!F1518</f>
        <v>0</v>
      </c>
      <c r="H1515" s="1">
        <v>0</v>
      </c>
      <c r="I1515" s="1">
        <v>0</v>
      </c>
      <c r="J1515" t="b">
        <f t="shared" si="23"/>
        <v>1</v>
      </c>
      <c r="K1515" t="e">
        <f t="array" ref="K1515">INDEX($A$7:$F$3066,SMALL(IF(COUNTIF($L$5,$H$7:$H$3066)*COUNTIF($L$5,$I$7:$I$3066),MATCH(ROW($A$7:$A$3066),ROW($A$7:$A$3066)),""),ROWS($B$1:B1509)),COLUMNS($A$1:B1511))</f>
        <v>#NUM!</v>
      </c>
      <c r="L1515" t="e">
        <f t="array" ref="L1515">INDEX($A$7:$F$3066,SMALL(IF(COUNTIF($L$5,$H$7:$H$3066)*COUNTIF($L$5,$I$7:$I$3066),MATCH(ROW($A$7:$A$3066),ROW($A$7:$A$3066)),""),ROWS($B$1:C1509)),COLUMNS($A$1:C1511))</f>
        <v>#NUM!</v>
      </c>
      <c r="M1515" t="e">
        <f t="array" ref="M1515">INDEX($A$7:$F$3066,SMALL(IF(COUNTIF($L$5,$H$7:$H$3066)*COUNTIF($L$5,$I$7:$I$3066),MATCH(ROW($A$7:$A$3066),ROW($A$7:$A$3066)),""),ROWS($B$1:D1509)),COLUMNS($A$1:D1511))</f>
        <v>#NUM!</v>
      </c>
      <c r="N1515" t="e">
        <f t="array" ref="N1515">INDEX($A$7:$F$3066,SMALL(IF(COUNTIF($L$5,$H$7:$H$3066)*COUNTIF($L$5,$I$7:$I$3066),MATCH(ROW($A$7:$A$3066),ROW($A$7:$A$3066)),""),ROWS($B$1:E1509)),COLUMNS($A$1:E1511))</f>
        <v>#NUM!</v>
      </c>
      <c r="O1515" t="e">
        <f t="array" ref="O1515">INDEX($A$7:$F$3066,SMALL(IF(COUNTIF($L$5,$H$7:$H$3066)*COUNTIF($L$5,$I$7:$I$3066),MATCH(ROW($A$7:$A$3066),ROW($A$7:$A$3066)),""),ROWS($B$1:F1509)),COLUMNS($A$1:F1511))</f>
        <v>#NUM!</v>
      </c>
    </row>
    <row r="1516" spans="1:15">
      <c r="A1516" s="1">
        <f>'ScienceDirect - Initial'!A1519</f>
        <v>0</v>
      </c>
      <c r="B1516" s="1">
        <f>'ScienceDirect - Initial'!B1519</f>
        <v>2000</v>
      </c>
      <c r="C1516" s="1" t="str">
        <f>'ScienceDirect - Initial'!C1519</f>
        <v>Brunello, N; den Boer, J.A; Judd, L.L; Kasper, S; Kelsey, J.E; Lader, M; Lecrubier, Y; Lepine, J.P; Lydiard, R.B; Mendlewicz, J; Montgomery, S.A; Racagni, G; Stein, M.B; Wittchen, H.-U</v>
      </c>
      <c r="D1516" s="1" t="str">
        <f>'ScienceDirect - Initial'!D1519</f>
        <v>Social phobia: diagnosis and epidemiology, neurobiology and pharmacology, comorbidity and treatment</v>
      </c>
      <c r="E1516" s="1" t="str">
        <f>'ScienceDirect - Initial'!E1519</f>
        <v>Journal of Affective Disorders</v>
      </c>
      <c r="F1516" s="1">
        <f>'ScienceDirect - Initial'!F1519</f>
        <v>0</v>
      </c>
      <c r="H1516" s="1">
        <v>0</v>
      </c>
      <c r="I1516" s="1">
        <v>0</v>
      </c>
      <c r="J1516" t="b">
        <f t="shared" si="23"/>
        <v>1</v>
      </c>
      <c r="K1516" t="e">
        <f t="array" ref="K1516">INDEX($A$7:$F$3066,SMALL(IF(COUNTIF($L$5,$H$7:$H$3066)*COUNTIF($L$5,$I$7:$I$3066),MATCH(ROW($A$7:$A$3066),ROW($A$7:$A$3066)),""),ROWS($B$1:B1510)),COLUMNS($A$1:B1512))</f>
        <v>#NUM!</v>
      </c>
      <c r="L1516" t="e">
        <f t="array" ref="L1516">INDEX($A$7:$F$3066,SMALL(IF(COUNTIF($L$5,$H$7:$H$3066)*COUNTIF($L$5,$I$7:$I$3066),MATCH(ROW($A$7:$A$3066),ROW($A$7:$A$3066)),""),ROWS($B$1:C1510)),COLUMNS($A$1:C1512))</f>
        <v>#NUM!</v>
      </c>
      <c r="M1516" t="e">
        <f t="array" ref="M1516">INDEX($A$7:$F$3066,SMALL(IF(COUNTIF($L$5,$H$7:$H$3066)*COUNTIF($L$5,$I$7:$I$3066),MATCH(ROW($A$7:$A$3066),ROW($A$7:$A$3066)),""),ROWS($B$1:D1510)),COLUMNS($A$1:D1512))</f>
        <v>#NUM!</v>
      </c>
      <c r="N1516" t="e">
        <f t="array" ref="N1516">INDEX($A$7:$F$3066,SMALL(IF(COUNTIF($L$5,$H$7:$H$3066)*COUNTIF($L$5,$I$7:$I$3066),MATCH(ROW($A$7:$A$3066),ROW($A$7:$A$3066)),""),ROWS($B$1:E1510)),COLUMNS($A$1:E1512))</f>
        <v>#NUM!</v>
      </c>
      <c r="O1516" t="e">
        <f t="array" ref="O1516">INDEX($A$7:$F$3066,SMALL(IF(COUNTIF($L$5,$H$7:$H$3066)*COUNTIF($L$5,$I$7:$I$3066),MATCH(ROW($A$7:$A$3066),ROW($A$7:$A$3066)),""),ROWS($B$1:F1510)),COLUMNS($A$1:F1512))</f>
        <v>#NUM!</v>
      </c>
    </row>
    <row r="1517" spans="1:15">
      <c r="A1517" s="1">
        <f>'ScienceDirect - Initial'!A1520</f>
        <v>0</v>
      </c>
      <c r="B1517" s="1">
        <f>'ScienceDirect - Initial'!B1520</f>
        <v>2011</v>
      </c>
      <c r="C1517" s="1" t="str">
        <f>'ScienceDirect - Initial'!C1520</f>
        <v>Grandjean, G.; Gourry, J.C.; Sanchez, O.; Bitri, A.; Garambois, S.</v>
      </c>
      <c r="D1517" s="1" t="str">
        <f>'ScienceDirect - Initial'!D1520</f>
        <v>Structural study of the Ballandaz landslide (French Alps) using geophysical imagery</v>
      </c>
      <c r="E1517" s="1" t="str">
        <f>'ScienceDirect - Initial'!E1520</f>
        <v>Journal of Applied Geophysics</v>
      </c>
      <c r="F1517" s="1">
        <f>'ScienceDirect - Initial'!F1520</f>
        <v>0</v>
      </c>
      <c r="H1517" s="1">
        <v>0</v>
      </c>
      <c r="I1517" s="1">
        <v>0</v>
      </c>
      <c r="J1517" t="b">
        <f t="shared" si="23"/>
        <v>1</v>
      </c>
      <c r="K1517" t="e">
        <f t="array" ref="K1517">INDEX($A$7:$F$3066,SMALL(IF(COUNTIF($L$5,$H$7:$H$3066)*COUNTIF($L$5,$I$7:$I$3066),MATCH(ROW($A$7:$A$3066),ROW($A$7:$A$3066)),""),ROWS($B$1:B1511)),COLUMNS($A$1:B1513))</f>
        <v>#NUM!</v>
      </c>
      <c r="L1517" t="e">
        <f t="array" ref="L1517">INDEX($A$7:$F$3066,SMALL(IF(COUNTIF($L$5,$H$7:$H$3066)*COUNTIF($L$5,$I$7:$I$3066),MATCH(ROW($A$7:$A$3066),ROW($A$7:$A$3066)),""),ROWS($B$1:C1511)),COLUMNS($A$1:C1513))</f>
        <v>#NUM!</v>
      </c>
      <c r="M1517" t="e">
        <f t="array" ref="M1517">INDEX($A$7:$F$3066,SMALL(IF(COUNTIF($L$5,$H$7:$H$3066)*COUNTIF($L$5,$I$7:$I$3066),MATCH(ROW($A$7:$A$3066),ROW($A$7:$A$3066)),""),ROWS($B$1:D1511)),COLUMNS($A$1:D1513))</f>
        <v>#NUM!</v>
      </c>
      <c r="N1517" t="e">
        <f t="array" ref="N1517">INDEX($A$7:$F$3066,SMALL(IF(COUNTIF($L$5,$H$7:$H$3066)*COUNTIF($L$5,$I$7:$I$3066),MATCH(ROW($A$7:$A$3066),ROW($A$7:$A$3066)),""),ROWS($B$1:E1511)),COLUMNS($A$1:E1513))</f>
        <v>#NUM!</v>
      </c>
      <c r="O1517" t="e">
        <f t="array" ref="O1517">INDEX($A$7:$F$3066,SMALL(IF(COUNTIF($L$5,$H$7:$H$3066)*COUNTIF($L$5,$I$7:$I$3066),MATCH(ROW($A$7:$A$3066),ROW($A$7:$A$3066)),""),ROWS($B$1:F1511)),COLUMNS($A$1:F1513))</f>
        <v>#NUM!</v>
      </c>
    </row>
    <row r="1518" spans="1:15">
      <c r="A1518" s="1">
        <f>'ScienceDirect - Initial'!A1521</f>
        <v>0</v>
      </c>
      <c r="B1518" s="1">
        <f>'ScienceDirect - Initial'!B1521</f>
        <v>2017</v>
      </c>
      <c r="C1518" s="1" t="str">
        <f>'ScienceDirect - Initial'!C1521</f>
        <v>Artis, Amélie</v>
      </c>
      <c r="D1518" s="1" t="str">
        <f>'ScienceDirect - Initial'!D1521</f>
        <v>Social and solidarity finance: A conceptual approach</v>
      </c>
      <c r="E1518" s="1" t="str">
        <f>'ScienceDirect - Initial'!E1521</f>
        <v>Special Issue articles on Finance Reconsidered edited by Dr. Thomas Lagoarde-Segot and Dr. Bernard Paranque, Special issue articles on Recent trends and challenges in financial and commodity markets Edited by Prof. Fredj Jawadi and Prof. Benoît Sevi &amp; Special Issue articles on Recent Topics in Banking and Finance: New Findings and Implications Edited by Prof. Fredj Jawadi and Prof. Wael Louhichi</v>
      </c>
      <c r="F1518" s="1">
        <f>'ScienceDirect - Initial'!F1521</f>
        <v>0</v>
      </c>
      <c r="H1518" s="1">
        <v>0</v>
      </c>
      <c r="I1518" s="1">
        <v>0</v>
      </c>
      <c r="J1518" t="b">
        <f t="shared" si="23"/>
        <v>1</v>
      </c>
      <c r="K1518" t="e">
        <f t="array" ref="K1518">INDEX($A$7:$F$3066,SMALL(IF(COUNTIF($L$5,$H$7:$H$3066)*COUNTIF($L$5,$I$7:$I$3066),MATCH(ROW($A$7:$A$3066),ROW($A$7:$A$3066)),""),ROWS($B$1:B1512)),COLUMNS($A$1:B1514))</f>
        <v>#NUM!</v>
      </c>
      <c r="L1518" t="e">
        <f t="array" ref="L1518">INDEX($A$7:$F$3066,SMALL(IF(COUNTIF($L$5,$H$7:$H$3066)*COUNTIF($L$5,$I$7:$I$3066),MATCH(ROW($A$7:$A$3066),ROW($A$7:$A$3066)),""),ROWS($B$1:C1512)),COLUMNS($A$1:C1514))</f>
        <v>#NUM!</v>
      </c>
      <c r="M1518" t="e">
        <f t="array" ref="M1518">INDEX($A$7:$F$3066,SMALL(IF(COUNTIF($L$5,$H$7:$H$3066)*COUNTIF($L$5,$I$7:$I$3066),MATCH(ROW($A$7:$A$3066),ROW($A$7:$A$3066)),""),ROWS($B$1:D1512)),COLUMNS($A$1:D1514))</f>
        <v>#NUM!</v>
      </c>
      <c r="N1518" t="e">
        <f t="array" ref="N1518">INDEX($A$7:$F$3066,SMALL(IF(COUNTIF($L$5,$H$7:$H$3066)*COUNTIF($L$5,$I$7:$I$3066),MATCH(ROW($A$7:$A$3066),ROW($A$7:$A$3066)),""),ROWS($B$1:E1512)),COLUMNS($A$1:E1514))</f>
        <v>#NUM!</v>
      </c>
      <c r="O1518" t="e">
        <f t="array" ref="O1518">INDEX($A$7:$F$3066,SMALL(IF(COUNTIF($L$5,$H$7:$H$3066)*COUNTIF($L$5,$I$7:$I$3066),MATCH(ROW($A$7:$A$3066),ROW($A$7:$A$3066)),""),ROWS($B$1:F1512)),COLUMNS($A$1:F1514))</f>
        <v>#NUM!</v>
      </c>
    </row>
    <row r="1519" spans="1:15">
      <c r="A1519" s="1">
        <f>'ScienceDirect - Initial'!A1522</f>
        <v>0</v>
      </c>
      <c r="B1519" s="1">
        <f>'ScienceDirect - Initial'!B1522</f>
        <v>2005</v>
      </c>
      <c r="C1519" s="1" t="str">
        <f>'ScienceDirect - Initial'!C1522</f>
        <v>Burman, William J.</v>
      </c>
      <c r="D1519" s="1" t="str">
        <f>'ScienceDirect - Initial'!D1522</f>
        <v>Issues in the Management of HIV-Related Tuberculosis</v>
      </c>
      <c r="E1519" s="1" t="str">
        <f>'ScienceDirect - Initial'!E1522</f>
        <v>Tuberculosis</v>
      </c>
      <c r="F1519" s="1">
        <f>'ScienceDirect - Initial'!F1522</f>
        <v>0</v>
      </c>
      <c r="H1519" s="1">
        <v>0</v>
      </c>
      <c r="I1519" s="1">
        <v>0</v>
      </c>
      <c r="J1519" t="b">
        <f t="shared" si="23"/>
        <v>1</v>
      </c>
      <c r="K1519" t="e">
        <f t="array" ref="K1519">INDEX($A$7:$F$3066,SMALL(IF(COUNTIF($L$5,$H$7:$H$3066)*COUNTIF($L$5,$I$7:$I$3066),MATCH(ROW($A$7:$A$3066),ROW($A$7:$A$3066)),""),ROWS($B$1:B1513)),COLUMNS($A$1:B1515))</f>
        <v>#NUM!</v>
      </c>
      <c r="L1519" t="e">
        <f t="array" ref="L1519">INDEX($A$7:$F$3066,SMALL(IF(COUNTIF($L$5,$H$7:$H$3066)*COUNTIF($L$5,$I$7:$I$3066),MATCH(ROW($A$7:$A$3066),ROW($A$7:$A$3066)),""),ROWS($B$1:C1513)),COLUMNS($A$1:C1515))</f>
        <v>#NUM!</v>
      </c>
      <c r="M1519" t="e">
        <f t="array" ref="M1519">INDEX($A$7:$F$3066,SMALL(IF(COUNTIF($L$5,$H$7:$H$3066)*COUNTIF($L$5,$I$7:$I$3066),MATCH(ROW($A$7:$A$3066),ROW($A$7:$A$3066)),""),ROWS($B$1:D1513)),COLUMNS($A$1:D1515))</f>
        <v>#NUM!</v>
      </c>
      <c r="N1519" t="e">
        <f t="array" ref="N1519">INDEX($A$7:$F$3066,SMALL(IF(COUNTIF($L$5,$H$7:$H$3066)*COUNTIF($L$5,$I$7:$I$3066),MATCH(ROW($A$7:$A$3066),ROW($A$7:$A$3066)),""),ROWS($B$1:E1513)),COLUMNS($A$1:E1515))</f>
        <v>#NUM!</v>
      </c>
      <c r="O1519" t="e">
        <f t="array" ref="O1519">INDEX($A$7:$F$3066,SMALL(IF(COUNTIF($L$5,$H$7:$H$3066)*COUNTIF($L$5,$I$7:$I$3066),MATCH(ROW($A$7:$A$3066),ROW($A$7:$A$3066)),""),ROWS($B$1:F1513)),COLUMNS($A$1:F1515))</f>
        <v>#NUM!</v>
      </c>
    </row>
    <row r="1520" spans="1:15">
      <c r="A1520" s="1">
        <f>'ScienceDirect - Initial'!A1523</f>
        <v>0</v>
      </c>
      <c r="B1520" s="1">
        <f>'ScienceDirect - Initial'!B1523</f>
        <v>2011</v>
      </c>
      <c r="C1520" s="1" t="str">
        <f>'ScienceDirect - Initial'!C1523</f>
        <v>Mikota, Susan K.; Maslow, Joel N.</v>
      </c>
      <c r="D1520" s="1" t="str">
        <f>'ScienceDirect - Initial'!D1523</f>
        <v>Tuberculosis at the human–animal interface: An emerging disease of elephants</v>
      </c>
      <c r="E1520" s="1" t="str">
        <f>'ScienceDirect - Initial'!E1523</f>
        <v>Tuberculosis</v>
      </c>
      <c r="F1520" s="1">
        <f>'ScienceDirect - Initial'!F1523</f>
        <v>0</v>
      </c>
      <c r="H1520" s="1">
        <v>0</v>
      </c>
      <c r="I1520" s="1">
        <v>0</v>
      </c>
      <c r="J1520" t="b">
        <f t="shared" si="23"/>
        <v>1</v>
      </c>
      <c r="K1520" t="e">
        <f t="array" ref="K1520">INDEX($A$7:$F$3066,SMALL(IF(COUNTIF($L$5,$H$7:$H$3066)*COUNTIF($L$5,$I$7:$I$3066),MATCH(ROW($A$7:$A$3066),ROW($A$7:$A$3066)),""),ROWS($B$1:B1514)),COLUMNS($A$1:B1516))</f>
        <v>#NUM!</v>
      </c>
      <c r="L1520" t="e">
        <f t="array" ref="L1520">INDEX($A$7:$F$3066,SMALL(IF(COUNTIF($L$5,$H$7:$H$3066)*COUNTIF($L$5,$I$7:$I$3066),MATCH(ROW($A$7:$A$3066),ROW($A$7:$A$3066)),""),ROWS($B$1:C1514)),COLUMNS($A$1:C1516))</f>
        <v>#NUM!</v>
      </c>
      <c r="M1520" t="e">
        <f t="array" ref="M1520">INDEX($A$7:$F$3066,SMALL(IF(COUNTIF($L$5,$H$7:$H$3066)*COUNTIF($L$5,$I$7:$I$3066),MATCH(ROW($A$7:$A$3066),ROW($A$7:$A$3066)),""),ROWS($B$1:D1514)),COLUMNS($A$1:D1516))</f>
        <v>#NUM!</v>
      </c>
      <c r="N1520" t="e">
        <f t="array" ref="N1520">INDEX($A$7:$F$3066,SMALL(IF(COUNTIF($L$5,$H$7:$H$3066)*COUNTIF($L$5,$I$7:$I$3066),MATCH(ROW($A$7:$A$3066),ROW($A$7:$A$3066)),""),ROWS($B$1:E1514)),COLUMNS($A$1:E1516))</f>
        <v>#NUM!</v>
      </c>
      <c r="O1520" t="e">
        <f t="array" ref="O1520">INDEX($A$7:$F$3066,SMALL(IF(COUNTIF($L$5,$H$7:$H$3066)*COUNTIF($L$5,$I$7:$I$3066),MATCH(ROW($A$7:$A$3066),ROW($A$7:$A$3066)),""),ROWS($B$1:F1514)),COLUMNS($A$1:F1516))</f>
        <v>#NUM!</v>
      </c>
    </row>
    <row r="1521" spans="1:15">
      <c r="A1521" s="1">
        <f>'ScienceDirect - Initial'!A1524</f>
        <v>0</v>
      </c>
      <c r="B1521" s="1">
        <f>'ScienceDirect - Initial'!B1524</f>
        <v>2002</v>
      </c>
      <c r="C1521" s="1" t="str">
        <f>'ScienceDirect - Initial'!C1524</f>
        <v>Cubellis, E.; Di Donna, G.; Luongo, G.; Mazzarella, A.</v>
      </c>
      <c r="D1521" s="1" t="str">
        <f>'ScienceDirect - Initial'!D1524</f>
        <v>Simulating the mechanism of magmatic processes in the Campi Flegrei area (Southern Italy) by the Lorenz equations</v>
      </c>
      <c r="E1521" s="1" t="str">
        <f>'ScienceDirect - Initial'!E1524</f>
        <v>Journal of Volcanology and Geothermal Research</v>
      </c>
      <c r="F1521" s="1">
        <f>'ScienceDirect - Initial'!F1524</f>
        <v>0</v>
      </c>
      <c r="H1521" s="1">
        <v>0</v>
      </c>
      <c r="I1521" s="1">
        <v>0</v>
      </c>
      <c r="J1521" t="b">
        <f t="shared" si="23"/>
        <v>1</v>
      </c>
      <c r="K1521" t="e">
        <f t="array" ref="K1521">INDEX($A$7:$F$3066,SMALL(IF(COUNTIF($L$5,$H$7:$H$3066)*COUNTIF($L$5,$I$7:$I$3066),MATCH(ROW($A$7:$A$3066),ROW($A$7:$A$3066)),""),ROWS($B$1:B1515)),COLUMNS($A$1:B1517))</f>
        <v>#NUM!</v>
      </c>
      <c r="L1521" t="e">
        <f t="array" ref="L1521">INDEX($A$7:$F$3066,SMALL(IF(COUNTIF($L$5,$H$7:$H$3066)*COUNTIF($L$5,$I$7:$I$3066),MATCH(ROW($A$7:$A$3066),ROW($A$7:$A$3066)),""),ROWS($B$1:C1515)),COLUMNS($A$1:C1517))</f>
        <v>#NUM!</v>
      </c>
      <c r="M1521" t="e">
        <f t="array" ref="M1521">INDEX($A$7:$F$3066,SMALL(IF(COUNTIF($L$5,$H$7:$H$3066)*COUNTIF($L$5,$I$7:$I$3066),MATCH(ROW($A$7:$A$3066),ROW($A$7:$A$3066)),""),ROWS($B$1:D1515)),COLUMNS($A$1:D1517))</f>
        <v>#NUM!</v>
      </c>
      <c r="N1521" t="e">
        <f t="array" ref="N1521">INDEX($A$7:$F$3066,SMALL(IF(COUNTIF($L$5,$H$7:$H$3066)*COUNTIF($L$5,$I$7:$I$3066),MATCH(ROW($A$7:$A$3066),ROW($A$7:$A$3066)),""),ROWS($B$1:E1515)),COLUMNS($A$1:E1517))</f>
        <v>#NUM!</v>
      </c>
      <c r="O1521" t="e">
        <f t="array" ref="O1521">INDEX($A$7:$F$3066,SMALL(IF(COUNTIF($L$5,$H$7:$H$3066)*COUNTIF($L$5,$I$7:$I$3066),MATCH(ROW($A$7:$A$3066),ROW($A$7:$A$3066)),""),ROWS($B$1:F1515)),COLUMNS($A$1:F1517))</f>
        <v>#NUM!</v>
      </c>
    </row>
    <row r="1522" spans="1:15">
      <c r="A1522" s="1">
        <f>'ScienceDirect - Initial'!A1525</f>
        <v>0</v>
      </c>
      <c r="B1522" s="1">
        <f>'ScienceDirect - Initial'!B1525</f>
        <v>2019</v>
      </c>
      <c r="C1522" s="1" t="str">
        <f>'ScienceDirect - Initial'!C1525</f>
        <v>Barker, Christopher M.; Reisen, William K.</v>
      </c>
      <c r="D1522" s="1" t="str">
        <f>'ScienceDirect - Initial'!D1525</f>
        <v>Chapter 4 - Epidemiology of Vector-Borne Diseases</v>
      </c>
      <c r="E1522" s="1" t="str">
        <f>'ScienceDirect - Initial'!E1525</f>
        <v>Medical and Veterinary Entomology (Third Edition)</v>
      </c>
      <c r="F1522" s="1" t="str">
        <f>'ScienceDirect - Initial'!F1525</f>
        <v>978-0-12-814043-7</v>
      </c>
      <c r="H1522" s="1">
        <v>0</v>
      </c>
      <c r="I1522" s="1">
        <v>0</v>
      </c>
      <c r="J1522" t="b">
        <f t="shared" si="23"/>
        <v>1</v>
      </c>
      <c r="K1522" t="e">
        <f t="array" ref="K1522">INDEX($A$7:$F$3066,SMALL(IF(COUNTIF($L$5,$H$7:$H$3066)*COUNTIF($L$5,$I$7:$I$3066),MATCH(ROW($A$7:$A$3066),ROW($A$7:$A$3066)),""),ROWS($B$1:B1516)),COLUMNS($A$1:B1518))</f>
        <v>#NUM!</v>
      </c>
      <c r="L1522" t="e">
        <f t="array" ref="L1522">INDEX($A$7:$F$3066,SMALL(IF(COUNTIF($L$5,$H$7:$H$3066)*COUNTIF($L$5,$I$7:$I$3066),MATCH(ROW($A$7:$A$3066),ROW($A$7:$A$3066)),""),ROWS($B$1:C1516)),COLUMNS($A$1:C1518))</f>
        <v>#NUM!</v>
      </c>
      <c r="M1522" t="e">
        <f t="array" ref="M1522">INDEX($A$7:$F$3066,SMALL(IF(COUNTIF($L$5,$H$7:$H$3066)*COUNTIF($L$5,$I$7:$I$3066),MATCH(ROW($A$7:$A$3066),ROW($A$7:$A$3066)),""),ROWS($B$1:D1516)),COLUMNS($A$1:D1518))</f>
        <v>#NUM!</v>
      </c>
      <c r="N1522" t="e">
        <f t="array" ref="N1522">INDEX($A$7:$F$3066,SMALL(IF(COUNTIF($L$5,$H$7:$H$3066)*COUNTIF($L$5,$I$7:$I$3066),MATCH(ROW($A$7:$A$3066),ROW($A$7:$A$3066)),""),ROWS($B$1:E1516)),COLUMNS($A$1:E1518))</f>
        <v>#NUM!</v>
      </c>
      <c r="O1522" t="e">
        <f t="array" ref="O1522">INDEX($A$7:$F$3066,SMALL(IF(COUNTIF($L$5,$H$7:$H$3066)*COUNTIF($L$5,$I$7:$I$3066),MATCH(ROW($A$7:$A$3066),ROW($A$7:$A$3066)),""),ROWS($B$1:F1516)),COLUMNS($A$1:F1518))</f>
        <v>#NUM!</v>
      </c>
    </row>
    <row r="1523" spans="1:15">
      <c r="A1523" s="1">
        <f>'ScienceDirect - Initial'!A1526</f>
        <v>0</v>
      </c>
      <c r="B1523" s="1">
        <f>'ScienceDirect - Initial'!B1526</f>
        <v>2016</v>
      </c>
      <c r="C1523" s="1" t="str">
        <f>'ScienceDirect - Initial'!C1526</f>
        <v>Tétard, Stéphane; Feunteun, Eric; Bultel, Elise; Gadais, Romain; Bégout, Marie-Laure; Trancart, Thomas; Lasne, Emilien</v>
      </c>
      <c r="D1523" s="1" t="str">
        <f>'ScienceDirect - Initial'!D1526</f>
        <v>Poor oxic conditions in a large estuary reduce connectivity from marine to freshwater habitats of a diadromous fish</v>
      </c>
      <c r="E1523" s="1" t="str">
        <f>'ScienceDirect - Initial'!E1526</f>
        <v>Estuarine, Coastal and Shelf Science</v>
      </c>
      <c r="F1523" s="1">
        <f>'ScienceDirect - Initial'!F1526</f>
        <v>0</v>
      </c>
      <c r="H1523" s="1">
        <v>0</v>
      </c>
      <c r="I1523" s="1">
        <v>0</v>
      </c>
      <c r="J1523" t="b">
        <f t="shared" si="23"/>
        <v>1</v>
      </c>
      <c r="K1523" t="e">
        <f t="array" ref="K1523">INDEX($A$7:$F$3066,SMALL(IF(COUNTIF($L$5,$H$7:$H$3066)*COUNTIF($L$5,$I$7:$I$3066),MATCH(ROW($A$7:$A$3066),ROW($A$7:$A$3066)),""),ROWS($B$1:B1517)),COLUMNS($A$1:B1519))</f>
        <v>#NUM!</v>
      </c>
      <c r="L1523" t="e">
        <f t="array" ref="L1523">INDEX($A$7:$F$3066,SMALL(IF(COUNTIF($L$5,$H$7:$H$3066)*COUNTIF($L$5,$I$7:$I$3066),MATCH(ROW($A$7:$A$3066),ROW($A$7:$A$3066)),""),ROWS($B$1:C1517)),COLUMNS($A$1:C1519))</f>
        <v>#NUM!</v>
      </c>
      <c r="M1523" t="e">
        <f t="array" ref="M1523">INDEX($A$7:$F$3066,SMALL(IF(COUNTIF($L$5,$H$7:$H$3066)*COUNTIF($L$5,$I$7:$I$3066),MATCH(ROW($A$7:$A$3066),ROW($A$7:$A$3066)),""),ROWS($B$1:D1517)),COLUMNS($A$1:D1519))</f>
        <v>#NUM!</v>
      </c>
      <c r="N1523" t="e">
        <f t="array" ref="N1523">INDEX($A$7:$F$3066,SMALL(IF(COUNTIF($L$5,$H$7:$H$3066)*COUNTIF($L$5,$I$7:$I$3066),MATCH(ROW($A$7:$A$3066),ROW($A$7:$A$3066)),""),ROWS($B$1:E1517)),COLUMNS($A$1:E1519))</f>
        <v>#NUM!</v>
      </c>
      <c r="O1523" t="e">
        <f t="array" ref="O1523">INDEX($A$7:$F$3066,SMALL(IF(COUNTIF($L$5,$H$7:$H$3066)*COUNTIF($L$5,$I$7:$I$3066),MATCH(ROW($A$7:$A$3066),ROW($A$7:$A$3066)),""),ROWS($B$1:F1517)),COLUMNS($A$1:F1519))</f>
        <v>#NUM!</v>
      </c>
    </row>
    <row r="1524" spans="1:15">
      <c r="A1524" s="1">
        <f>'ScienceDirect - Initial'!A1527</f>
        <v>0</v>
      </c>
      <c r="B1524" s="1">
        <f>'ScienceDirect - Initial'!B1527</f>
        <v>2018</v>
      </c>
      <c r="C1524" s="1" t="str">
        <f>'ScienceDirect - Initial'!C1527</f>
        <v>Faucher, Jean-François; Ploy, Marie-Cécile</v>
      </c>
      <c r="D1524" s="1" t="str">
        <f>'ScienceDirect - Initial'!D1527</f>
        <v>Chapter 19 - Bacterial Diseases of the Nervous System</v>
      </c>
      <c r="E1524" s="1" t="str">
        <f>'ScienceDirect - Initial'!E1527</f>
        <v>Neuroepidemiology in Tropical Health</v>
      </c>
      <c r="F1524" s="1" t="str">
        <f>'ScienceDirect - Initial'!F1527</f>
        <v>978-0-12-804607-4</v>
      </c>
      <c r="H1524" s="1">
        <v>0</v>
      </c>
      <c r="I1524" s="1">
        <v>0</v>
      </c>
      <c r="J1524" t="b">
        <f t="shared" si="23"/>
        <v>1</v>
      </c>
      <c r="K1524" t="e">
        <f t="array" ref="K1524">INDEX($A$7:$F$3066,SMALL(IF(COUNTIF($L$5,$H$7:$H$3066)*COUNTIF($L$5,$I$7:$I$3066),MATCH(ROW($A$7:$A$3066),ROW($A$7:$A$3066)),""),ROWS($B$1:B1518)),COLUMNS($A$1:B1520))</f>
        <v>#NUM!</v>
      </c>
      <c r="L1524" t="e">
        <f t="array" ref="L1524">INDEX($A$7:$F$3066,SMALL(IF(COUNTIF($L$5,$H$7:$H$3066)*COUNTIF($L$5,$I$7:$I$3066),MATCH(ROW($A$7:$A$3066),ROW($A$7:$A$3066)),""),ROWS($B$1:C1518)),COLUMNS($A$1:C1520))</f>
        <v>#NUM!</v>
      </c>
      <c r="M1524" t="e">
        <f t="array" ref="M1524">INDEX($A$7:$F$3066,SMALL(IF(COUNTIF($L$5,$H$7:$H$3066)*COUNTIF($L$5,$I$7:$I$3066),MATCH(ROW($A$7:$A$3066),ROW($A$7:$A$3066)),""),ROWS($B$1:D1518)),COLUMNS($A$1:D1520))</f>
        <v>#NUM!</v>
      </c>
      <c r="N1524" t="e">
        <f t="array" ref="N1524">INDEX($A$7:$F$3066,SMALL(IF(COUNTIF($L$5,$H$7:$H$3066)*COUNTIF($L$5,$I$7:$I$3066),MATCH(ROW($A$7:$A$3066),ROW($A$7:$A$3066)),""),ROWS($B$1:E1518)),COLUMNS($A$1:E1520))</f>
        <v>#NUM!</v>
      </c>
      <c r="O1524" t="e">
        <f t="array" ref="O1524">INDEX($A$7:$F$3066,SMALL(IF(COUNTIF($L$5,$H$7:$H$3066)*COUNTIF($L$5,$I$7:$I$3066),MATCH(ROW($A$7:$A$3066),ROW($A$7:$A$3066)),""),ROWS($B$1:F1518)),COLUMNS($A$1:F1520))</f>
        <v>#NUM!</v>
      </c>
    </row>
    <row r="1525" spans="1:15">
      <c r="A1525" s="1">
        <f>'ScienceDirect - Initial'!A1528</f>
        <v>0</v>
      </c>
      <c r="B1525" s="1">
        <f>'ScienceDirect - Initial'!B1528</f>
        <v>2013</v>
      </c>
      <c r="C1525" s="1" t="str">
        <f>'ScienceDirect - Initial'!C1528</f>
        <v>Ramo, Danielle E.; Grov, Christian; Parsons, Jeffrey T.</v>
      </c>
      <c r="D1525" s="1" t="str">
        <f>'ScienceDirect - Initial'!D1528</f>
        <v>Chapter 72 - Ecstasy/MDMA</v>
      </c>
      <c r="E1525" s="1" t="str">
        <f>'ScienceDirect - Initial'!E1528</f>
        <v>Principles of Addiction</v>
      </c>
      <c r="F1525" s="1" t="str">
        <f>'ScienceDirect - Initial'!F1528</f>
        <v>978-0-12-398336-7</v>
      </c>
      <c r="H1525" s="1">
        <v>0</v>
      </c>
      <c r="I1525" s="1">
        <v>0</v>
      </c>
      <c r="J1525" t="b">
        <f t="shared" si="23"/>
        <v>1</v>
      </c>
      <c r="K1525" t="e">
        <f t="array" ref="K1525">INDEX($A$7:$F$3066,SMALL(IF(COUNTIF($L$5,$H$7:$H$3066)*COUNTIF($L$5,$I$7:$I$3066),MATCH(ROW($A$7:$A$3066),ROW($A$7:$A$3066)),""),ROWS($B$1:B1519)),COLUMNS($A$1:B1521))</f>
        <v>#NUM!</v>
      </c>
      <c r="L1525" t="e">
        <f t="array" ref="L1525">INDEX($A$7:$F$3066,SMALL(IF(COUNTIF($L$5,$H$7:$H$3066)*COUNTIF($L$5,$I$7:$I$3066),MATCH(ROW($A$7:$A$3066),ROW($A$7:$A$3066)),""),ROWS($B$1:C1519)),COLUMNS($A$1:C1521))</f>
        <v>#NUM!</v>
      </c>
      <c r="M1525" t="e">
        <f t="array" ref="M1525">INDEX($A$7:$F$3066,SMALL(IF(COUNTIF($L$5,$H$7:$H$3066)*COUNTIF($L$5,$I$7:$I$3066),MATCH(ROW($A$7:$A$3066),ROW($A$7:$A$3066)),""),ROWS($B$1:D1519)),COLUMNS($A$1:D1521))</f>
        <v>#NUM!</v>
      </c>
      <c r="N1525" t="e">
        <f t="array" ref="N1525">INDEX($A$7:$F$3066,SMALL(IF(COUNTIF($L$5,$H$7:$H$3066)*COUNTIF($L$5,$I$7:$I$3066),MATCH(ROW($A$7:$A$3066),ROW($A$7:$A$3066)),""),ROWS($B$1:E1519)),COLUMNS($A$1:E1521))</f>
        <v>#NUM!</v>
      </c>
      <c r="O1525" t="e">
        <f t="array" ref="O1525">INDEX($A$7:$F$3066,SMALL(IF(COUNTIF($L$5,$H$7:$H$3066)*COUNTIF($L$5,$I$7:$I$3066),MATCH(ROW($A$7:$A$3066),ROW($A$7:$A$3066)),""),ROWS($B$1:F1519)),COLUMNS($A$1:F1521))</f>
        <v>#NUM!</v>
      </c>
    </row>
    <row r="1526" spans="1:15">
      <c r="A1526" s="1">
        <f>'ScienceDirect - Initial'!A1529</f>
        <v>0</v>
      </c>
      <c r="B1526" s="1">
        <f>'ScienceDirect - Initial'!B1529</f>
        <v>2006</v>
      </c>
      <c r="C1526" s="1" t="str">
        <f>'ScienceDirect - Initial'!C1529</f>
        <v>PÉPIN, JACQUES; DONELSON, JOHN E.</v>
      </c>
      <c r="D1526" s="1" t="str">
        <f>'ScienceDirect - Initial'!D1529</f>
        <v>Chapter 92 - African Trypanosomiasis (Sleeping Sickness)</v>
      </c>
      <c r="E1526" s="1" t="str">
        <f>'ScienceDirect - Initial'!E1529</f>
        <v>Tropical Infectious Diseases (Second Edition)</v>
      </c>
      <c r="F1526" s="1" t="str">
        <f>'ScienceDirect - Initial'!F1529</f>
        <v>978-0-443-06668-9</v>
      </c>
      <c r="H1526" s="1">
        <v>0</v>
      </c>
      <c r="I1526" s="1">
        <v>0</v>
      </c>
      <c r="J1526" t="b">
        <f t="shared" si="23"/>
        <v>1</v>
      </c>
      <c r="K1526" t="e">
        <f t="array" ref="K1526">INDEX($A$7:$F$3066,SMALL(IF(COUNTIF($L$5,$H$7:$H$3066)*COUNTIF($L$5,$I$7:$I$3066),MATCH(ROW($A$7:$A$3066),ROW($A$7:$A$3066)),""),ROWS($B$1:B1520)),COLUMNS($A$1:B1522))</f>
        <v>#NUM!</v>
      </c>
      <c r="L1526" t="e">
        <f t="array" ref="L1526">INDEX($A$7:$F$3066,SMALL(IF(COUNTIF($L$5,$H$7:$H$3066)*COUNTIF($L$5,$I$7:$I$3066),MATCH(ROW($A$7:$A$3066),ROW($A$7:$A$3066)),""),ROWS($B$1:C1520)),COLUMNS($A$1:C1522))</f>
        <v>#NUM!</v>
      </c>
      <c r="M1526" t="e">
        <f t="array" ref="M1526">INDEX($A$7:$F$3066,SMALL(IF(COUNTIF($L$5,$H$7:$H$3066)*COUNTIF($L$5,$I$7:$I$3066),MATCH(ROW($A$7:$A$3066),ROW($A$7:$A$3066)),""),ROWS($B$1:D1520)),COLUMNS($A$1:D1522))</f>
        <v>#NUM!</v>
      </c>
      <c r="N1526" t="e">
        <f t="array" ref="N1526">INDEX($A$7:$F$3066,SMALL(IF(COUNTIF($L$5,$H$7:$H$3066)*COUNTIF($L$5,$I$7:$I$3066),MATCH(ROW($A$7:$A$3066),ROW($A$7:$A$3066)),""),ROWS($B$1:E1520)),COLUMNS($A$1:E1522))</f>
        <v>#NUM!</v>
      </c>
      <c r="O1526" t="e">
        <f t="array" ref="O1526">INDEX($A$7:$F$3066,SMALL(IF(COUNTIF($L$5,$H$7:$H$3066)*COUNTIF($L$5,$I$7:$I$3066),MATCH(ROW($A$7:$A$3066),ROW($A$7:$A$3066)),""),ROWS($B$1:F1520)),COLUMNS($A$1:F1522))</f>
        <v>#NUM!</v>
      </c>
    </row>
    <row r="1527" spans="1:15">
      <c r="A1527" s="1">
        <f>'ScienceDirect - Initial'!A1530</f>
        <v>0</v>
      </c>
      <c r="B1527" s="1">
        <f>'ScienceDirect - Initial'!B1530</f>
        <v>2015</v>
      </c>
      <c r="C1527" s="1" t="str">
        <f>'ScienceDirect - Initial'!C1530</f>
        <v>Balderas, Israela; Rodriguez-Ortiz, Carlos J.; Bermudez-Rattoni, Federico</v>
      </c>
      <c r="D1527" s="1" t="str">
        <f>'ScienceDirect - Initial'!D1530</f>
        <v>Consolidation and reconsolidation of object recognition memory</v>
      </c>
      <c r="E1527" s="1" t="str">
        <f>'ScienceDirect - Initial'!E1530</f>
        <v>SI: Object Recognition Memory in Rats and Mice</v>
      </c>
      <c r="F1527" s="1">
        <f>'ScienceDirect - Initial'!F1530</f>
        <v>0</v>
      </c>
      <c r="H1527" s="1">
        <v>0</v>
      </c>
      <c r="I1527" s="1">
        <v>0</v>
      </c>
      <c r="J1527" t="b">
        <f t="shared" si="23"/>
        <v>1</v>
      </c>
      <c r="K1527" t="e">
        <f t="array" ref="K1527">INDEX($A$7:$F$3066,SMALL(IF(COUNTIF($L$5,$H$7:$H$3066)*COUNTIF($L$5,$I$7:$I$3066),MATCH(ROW($A$7:$A$3066),ROW($A$7:$A$3066)),""),ROWS($B$1:B1521)),COLUMNS($A$1:B1523))</f>
        <v>#NUM!</v>
      </c>
      <c r="L1527" t="e">
        <f t="array" ref="L1527">INDEX($A$7:$F$3066,SMALL(IF(COUNTIF($L$5,$H$7:$H$3066)*COUNTIF($L$5,$I$7:$I$3066),MATCH(ROW($A$7:$A$3066),ROW($A$7:$A$3066)),""),ROWS($B$1:C1521)),COLUMNS($A$1:C1523))</f>
        <v>#NUM!</v>
      </c>
      <c r="M1527" t="e">
        <f t="array" ref="M1527">INDEX($A$7:$F$3066,SMALL(IF(COUNTIF($L$5,$H$7:$H$3066)*COUNTIF($L$5,$I$7:$I$3066),MATCH(ROW($A$7:$A$3066),ROW($A$7:$A$3066)),""),ROWS($B$1:D1521)),COLUMNS($A$1:D1523))</f>
        <v>#NUM!</v>
      </c>
      <c r="N1527" t="e">
        <f t="array" ref="N1527">INDEX($A$7:$F$3066,SMALL(IF(COUNTIF($L$5,$H$7:$H$3066)*COUNTIF($L$5,$I$7:$I$3066),MATCH(ROW($A$7:$A$3066),ROW($A$7:$A$3066)),""),ROWS($B$1:E1521)),COLUMNS($A$1:E1523))</f>
        <v>#NUM!</v>
      </c>
      <c r="O1527" t="e">
        <f t="array" ref="O1527">INDEX($A$7:$F$3066,SMALL(IF(COUNTIF($L$5,$H$7:$H$3066)*COUNTIF($L$5,$I$7:$I$3066),MATCH(ROW($A$7:$A$3066),ROW($A$7:$A$3066)),""),ROWS($B$1:F1521)),COLUMNS($A$1:F1523))</f>
        <v>#NUM!</v>
      </c>
    </row>
    <row r="1528" spans="1:15">
      <c r="A1528" s="1">
        <f>'ScienceDirect - Initial'!A1531</f>
        <v>0</v>
      </c>
      <c r="B1528" s="1">
        <f>'ScienceDirect - Initial'!B1531</f>
        <v>1992</v>
      </c>
      <c r="C1528" s="1">
        <f>'ScienceDirect - Initial'!C1531</f>
        <v>0</v>
      </c>
      <c r="D1528" s="1" t="str">
        <f>'ScienceDirect - Initial'!D1531</f>
        <v>Development of grouting methods for Channel Tunnel United Kingdom segmental lining: Annett, M F; Stewart, J Proc Tunnelling '91, London, 14–18 April 1991P173–179. Publ London: Elsevier, 1991</v>
      </c>
      <c r="E1528" s="1" t="str">
        <f>'ScienceDirect - Initial'!E1531</f>
        <v>International Journal of Rock Mechanics and Mining Sciences &amp; Geomechanics Abstracts</v>
      </c>
      <c r="F1528" s="1">
        <f>'ScienceDirect - Initial'!F1531</f>
        <v>0</v>
      </c>
      <c r="H1528" s="1">
        <v>0</v>
      </c>
      <c r="I1528" s="1">
        <v>0</v>
      </c>
      <c r="J1528" t="b">
        <f t="shared" si="23"/>
        <v>1</v>
      </c>
      <c r="K1528" t="e">
        <f t="array" ref="K1528">INDEX($A$7:$F$3066,SMALL(IF(COUNTIF($L$5,$H$7:$H$3066)*COUNTIF($L$5,$I$7:$I$3066),MATCH(ROW($A$7:$A$3066),ROW($A$7:$A$3066)),""),ROWS($B$1:B1522)),COLUMNS($A$1:B1524))</f>
        <v>#NUM!</v>
      </c>
      <c r="L1528" t="e">
        <f t="array" ref="L1528">INDEX($A$7:$F$3066,SMALL(IF(COUNTIF($L$5,$H$7:$H$3066)*COUNTIF($L$5,$I$7:$I$3066),MATCH(ROW($A$7:$A$3066),ROW($A$7:$A$3066)),""),ROWS($B$1:C1522)),COLUMNS($A$1:C1524))</f>
        <v>#NUM!</v>
      </c>
      <c r="M1528" t="e">
        <f t="array" ref="M1528">INDEX($A$7:$F$3066,SMALL(IF(COUNTIF($L$5,$H$7:$H$3066)*COUNTIF($L$5,$I$7:$I$3066),MATCH(ROW($A$7:$A$3066),ROW($A$7:$A$3066)),""),ROWS($B$1:D1522)),COLUMNS($A$1:D1524))</f>
        <v>#NUM!</v>
      </c>
      <c r="N1528" t="e">
        <f t="array" ref="N1528">INDEX($A$7:$F$3066,SMALL(IF(COUNTIF($L$5,$H$7:$H$3066)*COUNTIF($L$5,$I$7:$I$3066),MATCH(ROW($A$7:$A$3066),ROW($A$7:$A$3066)),""),ROWS($B$1:E1522)),COLUMNS($A$1:E1524))</f>
        <v>#NUM!</v>
      </c>
      <c r="O1528" t="e">
        <f t="array" ref="O1528">INDEX($A$7:$F$3066,SMALL(IF(COUNTIF($L$5,$H$7:$H$3066)*COUNTIF($L$5,$I$7:$I$3066),MATCH(ROW($A$7:$A$3066),ROW($A$7:$A$3066)),""),ROWS($B$1:F1522)),COLUMNS($A$1:F1524))</f>
        <v>#NUM!</v>
      </c>
    </row>
    <row r="1529" spans="1:15">
      <c r="A1529" s="1">
        <f>'ScienceDirect - Initial'!A1532</f>
        <v>0</v>
      </c>
      <c r="B1529" s="1">
        <f>'ScienceDirect - Initial'!B1532</f>
        <v>1998</v>
      </c>
      <c r="C1529" s="1" t="str">
        <f>'ScienceDirect - Initial'!C1532</f>
        <v>EVAGELIOU, VASILIKI; KASAPIS, STEFAN; SWORN, GRAHAM</v>
      </c>
      <c r="D1529" s="1" t="str">
        <f>'ScienceDirect - Initial'!D1532</f>
        <v>THE TRANSFORMATION FROM ENTHALPIC GELS TO ENTROPIC RUBBERY AND GLASS-LIKE STATES IN HIGH SUGAR BIOPOLYMER SYSTEMS</v>
      </c>
      <c r="E1529" s="1" t="str">
        <f>'ScienceDirect - Initial'!E1532</f>
        <v>Gums and Stabilisers for the Food Industry 9</v>
      </c>
      <c r="F1529" s="1" t="str">
        <f>'ScienceDirect - Initial'!F1532</f>
        <v>978-1-85573-789-1</v>
      </c>
      <c r="H1529" s="1">
        <v>0</v>
      </c>
      <c r="I1529" s="1">
        <v>0</v>
      </c>
      <c r="J1529" t="b">
        <f t="shared" si="23"/>
        <v>1</v>
      </c>
      <c r="K1529" t="e">
        <f t="array" ref="K1529">INDEX($A$7:$F$3066,SMALL(IF(COUNTIF($L$5,$H$7:$H$3066)*COUNTIF($L$5,$I$7:$I$3066),MATCH(ROW($A$7:$A$3066),ROW($A$7:$A$3066)),""),ROWS($B$1:B1523)),COLUMNS($A$1:B1525))</f>
        <v>#NUM!</v>
      </c>
      <c r="L1529" t="e">
        <f t="array" ref="L1529">INDEX($A$7:$F$3066,SMALL(IF(COUNTIF($L$5,$H$7:$H$3066)*COUNTIF($L$5,$I$7:$I$3066),MATCH(ROW($A$7:$A$3066),ROW($A$7:$A$3066)),""),ROWS($B$1:C1523)),COLUMNS($A$1:C1525))</f>
        <v>#NUM!</v>
      </c>
      <c r="M1529" t="e">
        <f t="array" ref="M1529">INDEX($A$7:$F$3066,SMALL(IF(COUNTIF($L$5,$H$7:$H$3066)*COUNTIF($L$5,$I$7:$I$3066),MATCH(ROW($A$7:$A$3066),ROW($A$7:$A$3066)),""),ROWS($B$1:D1523)),COLUMNS($A$1:D1525))</f>
        <v>#NUM!</v>
      </c>
      <c r="N1529" t="e">
        <f t="array" ref="N1529">INDEX($A$7:$F$3066,SMALL(IF(COUNTIF($L$5,$H$7:$H$3066)*COUNTIF($L$5,$I$7:$I$3066),MATCH(ROW($A$7:$A$3066),ROW($A$7:$A$3066)),""),ROWS($B$1:E1523)),COLUMNS($A$1:E1525))</f>
        <v>#NUM!</v>
      </c>
      <c r="O1529" t="e">
        <f t="array" ref="O1529">INDEX($A$7:$F$3066,SMALL(IF(COUNTIF($L$5,$H$7:$H$3066)*COUNTIF($L$5,$I$7:$I$3066),MATCH(ROW($A$7:$A$3066),ROW($A$7:$A$3066)),""),ROWS($B$1:F1523)),COLUMNS($A$1:F1525))</f>
        <v>#NUM!</v>
      </c>
    </row>
    <row r="1530" spans="1:15">
      <c r="A1530" s="1">
        <f>'ScienceDirect - Initial'!A1533</f>
        <v>0</v>
      </c>
      <c r="B1530" s="1">
        <f>'ScienceDirect - Initial'!B1533</f>
        <v>2000</v>
      </c>
      <c r="C1530" s="1" t="str">
        <f>'ScienceDirect - Initial'!C1533</f>
        <v>Cummings, Nicholas A.; Cummings, Janet L.</v>
      </c>
      <c r="D1530" s="1" t="str">
        <f>'ScienceDirect - Initial'!D1533</f>
        <v>Chapter 3 - The Anatomy of Psychotherapy</v>
      </c>
      <c r="E1530" s="1" t="str">
        <f>'ScienceDirect - Initial'!E1533</f>
        <v>The Essence of Psychotherapy</v>
      </c>
      <c r="F1530" s="1">
        <f>'ScienceDirect - Initial'!F1533</f>
        <v>18730450</v>
      </c>
      <c r="H1530" s="1">
        <v>0</v>
      </c>
      <c r="I1530" s="1">
        <v>0</v>
      </c>
      <c r="J1530" t="b">
        <f t="shared" si="23"/>
        <v>1</v>
      </c>
      <c r="K1530" t="e">
        <f t="array" ref="K1530">INDEX($A$7:$F$3066,SMALL(IF(COUNTIF($L$5,$H$7:$H$3066)*COUNTIF($L$5,$I$7:$I$3066),MATCH(ROW($A$7:$A$3066),ROW($A$7:$A$3066)),""),ROWS($B$1:B1524)),COLUMNS($A$1:B1526))</f>
        <v>#NUM!</v>
      </c>
      <c r="L1530" t="e">
        <f t="array" ref="L1530">INDEX($A$7:$F$3066,SMALL(IF(COUNTIF($L$5,$H$7:$H$3066)*COUNTIF($L$5,$I$7:$I$3066),MATCH(ROW($A$7:$A$3066),ROW($A$7:$A$3066)),""),ROWS($B$1:C1524)),COLUMNS($A$1:C1526))</f>
        <v>#NUM!</v>
      </c>
      <c r="M1530" t="e">
        <f t="array" ref="M1530">INDEX($A$7:$F$3066,SMALL(IF(COUNTIF($L$5,$H$7:$H$3066)*COUNTIF($L$5,$I$7:$I$3066),MATCH(ROW($A$7:$A$3066),ROW($A$7:$A$3066)),""),ROWS($B$1:D1524)),COLUMNS($A$1:D1526))</f>
        <v>#NUM!</v>
      </c>
      <c r="N1530" t="e">
        <f t="array" ref="N1530">INDEX($A$7:$F$3066,SMALL(IF(COUNTIF($L$5,$H$7:$H$3066)*COUNTIF($L$5,$I$7:$I$3066),MATCH(ROW($A$7:$A$3066),ROW($A$7:$A$3066)),""),ROWS($B$1:E1524)),COLUMNS($A$1:E1526))</f>
        <v>#NUM!</v>
      </c>
      <c r="O1530" t="e">
        <f t="array" ref="O1530">INDEX($A$7:$F$3066,SMALL(IF(COUNTIF($L$5,$H$7:$H$3066)*COUNTIF($L$5,$I$7:$I$3066),MATCH(ROW($A$7:$A$3066),ROW($A$7:$A$3066)),""),ROWS($B$1:F1524)),COLUMNS($A$1:F1526))</f>
        <v>#NUM!</v>
      </c>
    </row>
    <row r="1531" spans="1:15">
      <c r="A1531" s="1">
        <f>'ScienceDirect - Initial'!A1534</f>
        <v>0</v>
      </c>
      <c r="B1531" s="1">
        <f>'ScienceDirect - Initial'!B1534</f>
        <v>2007</v>
      </c>
      <c r="C1531" s="1" t="str">
        <f>'ScienceDirect - Initial'!C1534</f>
        <v>Laurenceau, Jean-Philippe; Hayes, Adele M.; Feldman, Greg C.</v>
      </c>
      <c r="D1531" s="1" t="str">
        <f>'ScienceDirect - Initial'!D1534</f>
        <v>Some methodological and statistical issues in the study of change processes in psychotherapy</v>
      </c>
      <c r="E1531" s="1" t="str">
        <f>'ScienceDirect - Initial'!E1534</f>
        <v>New Approaches to the Study of Change in Cognitive Behavioral Therapies</v>
      </c>
      <c r="F1531" s="1">
        <f>'ScienceDirect - Initial'!F1534</f>
        <v>0</v>
      </c>
      <c r="H1531" s="1">
        <v>0</v>
      </c>
      <c r="I1531" s="1">
        <v>0</v>
      </c>
      <c r="J1531" t="b">
        <f t="shared" si="23"/>
        <v>1</v>
      </c>
      <c r="K1531" t="e">
        <f t="array" ref="K1531">INDEX($A$7:$F$3066,SMALL(IF(COUNTIF($L$5,$H$7:$H$3066)*COUNTIF($L$5,$I$7:$I$3066),MATCH(ROW($A$7:$A$3066),ROW($A$7:$A$3066)),""),ROWS($B$1:B1525)),COLUMNS($A$1:B1527))</f>
        <v>#NUM!</v>
      </c>
      <c r="L1531" t="e">
        <f t="array" ref="L1531">INDEX($A$7:$F$3066,SMALL(IF(COUNTIF($L$5,$H$7:$H$3066)*COUNTIF($L$5,$I$7:$I$3066),MATCH(ROW($A$7:$A$3066),ROW($A$7:$A$3066)),""),ROWS($B$1:C1525)),COLUMNS($A$1:C1527))</f>
        <v>#NUM!</v>
      </c>
      <c r="M1531" t="e">
        <f t="array" ref="M1531">INDEX($A$7:$F$3066,SMALL(IF(COUNTIF($L$5,$H$7:$H$3066)*COUNTIF($L$5,$I$7:$I$3066),MATCH(ROW($A$7:$A$3066),ROW($A$7:$A$3066)),""),ROWS($B$1:D1525)),COLUMNS($A$1:D1527))</f>
        <v>#NUM!</v>
      </c>
      <c r="N1531" t="e">
        <f t="array" ref="N1531">INDEX($A$7:$F$3066,SMALL(IF(COUNTIF($L$5,$H$7:$H$3066)*COUNTIF($L$5,$I$7:$I$3066),MATCH(ROW($A$7:$A$3066),ROW($A$7:$A$3066)),""),ROWS($B$1:E1525)),COLUMNS($A$1:E1527))</f>
        <v>#NUM!</v>
      </c>
      <c r="O1531" t="e">
        <f t="array" ref="O1531">INDEX($A$7:$F$3066,SMALL(IF(COUNTIF($L$5,$H$7:$H$3066)*COUNTIF($L$5,$I$7:$I$3066),MATCH(ROW($A$7:$A$3066),ROW($A$7:$A$3066)),""),ROWS($B$1:F1525)),COLUMNS($A$1:F1527))</f>
        <v>#NUM!</v>
      </c>
    </row>
    <row r="1532" spans="1:15">
      <c r="A1532" s="1">
        <f>'ScienceDirect - Initial'!A1535</f>
        <v>0</v>
      </c>
      <c r="B1532" s="1">
        <f>'ScienceDirect - Initial'!B1535</f>
        <v>2019</v>
      </c>
      <c r="C1532" s="1" t="str">
        <f>'ScienceDirect - Initial'!C1535</f>
        <v>Beard, Charlotte L.; Schmitz, Joy M.; Soder, Heather E.; Suchting, Robert; Yoon, Jin H.; Hasan, Khader M.; Narayana, Ponnada A.; Moeller, F. Gerard; Lane, Scott D.</v>
      </c>
      <c r="D1532" s="1" t="str">
        <f>'ScienceDirect - Initial'!D1535</f>
        <v>Regional differences in white matter integrity in stimulant use disorders: A meta-analysis of diffusion tensor imaging studies</v>
      </c>
      <c r="E1532" s="1" t="str">
        <f>'ScienceDirect - Initial'!E1535</f>
        <v>Drug and Alcohol Dependence</v>
      </c>
      <c r="F1532" s="1">
        <f>'ScienceDirect - Initial'!F1535</f>
        <v>0</v>
      </c>
      <c r="H1532" s="1">
        <v>0</v>
      </c>
      <c r="I1532" s="1">
        <v>0</v>
      </c>
      <c r="J1532" t="b">
        <f t="shared" si="23"/>
        <v>1</v>
      </c>
      <c r="K1532" t="e">
        <f t="array" ref="K1532">INDEX($A$7:$F$3066,SMALL(IF(COUNTIF($L$5,$H$7:$H$3066)*COUNTIF($L$5,$I$7:$I$3066),MATCH(ROW($A$7:$A$3066),ROW($A$7:$A$3066)),""),ROWS($B$1:B1526)),COLUMNS($A$1:B1528))</f>
        <v>#NUM!</v>
      </c>
      <c r="L1532" t="e">
        <f t="array" ref="L1532">INDEX($A$7:$F$3066,SMALL(IF(COUNTIF($L$5,$H$7:$H$3066)*COUNTIF($L$5,$I$7:$I$3066),MATCH(ROW($A$7:$A$3066),ROW($A$7:$A$3066)),""),ROWS($B$1:C1526)),COLUMNS($A$1:C1528))</f>
        <v>#NUM!</v>
      </c>
      <c r="M1532" t="e">
        <f t="array" ref="M1532">INDEX($A$7:$F$3066,SMALL(IF(COUNTIF($L$5,$H$7:$H$3066)*COUNTIF($L$5,$I$7:$I$3066),MATCH(ROW($A$7:$A$3066),ROW($A$7:$A$3066)),""),ROWS($B$1:D1526)),COLUMNS($A$1:D1528))</f>
        <v>#NUM!</v>
      </c>
      <c r="N1532" t="e">
        <f t="array" ref="N1532">INDEX($A$7:$F$3066,SMALL(IF(COUNTIF($L$5,$H$7:$H$3066)*COUNTIF($L$5,$I$7:$I$3066),MATCH(ROW($A$7:$A$3066),ROW($A$7:$A$3066)),""),ROWS($B$1:E1526)),COLUMNS($A$1:E1528))</f>
        <v>#NUM!</v>
      </c>
      <c r="O1532" t="e">
        <f t="array" ref="O1532">INDEX($A$7:$F$3066,SMALL(IF(COUNTIF($L$5,$H$7:$H$3066)*COUNTIF($L$5,$I$7:$I$3066),MATCH(ROW($A$7:$A$3066),ROW($A$7:$A$3066)),""),ROWS($B$1:F1526)),COLUMNS($A$1:F1528))</f>
        <v>#NUM!</v>
      </c>
    </row>
    <row r="1533" spans="1:15">
      <c r="A1533" s="1">
        <f>'ScienceDirect - Initial'!A1536</f>
        <v>0</v>
      </c>
      <c r="B1533" s="1">
        <f>'ScienceDirect - Initial'!B1536</f>
        <v>1988</v>
      </c>
      <c r="C1533" s="1" t="str">
        <f>'ScienceDirect - Initial'!C1536</f>
        <v>Rosenberg, Seymour</v>
      </c>
      <c r="D1533" s="1" t="str">
        <f>'ScienceDirect - Initial'!D1536</f>
        <v>Self and Others: Studies in Social Personality and Autobiography</v>
      </c>
      <c r="E1533" s="1" t="str">
        <f>'ScienceDirect - Initial'!E1536</f>
        <v>Advances in Experimental Social Psychology</v>
      </c>
      <c r="F1533" s="1" t="str">
        <f>'ScienceDirect - Initial'!F1536</f>
        <v>0065-2601</v>
      </c>
      <c r="H1533" s="1">
        <v>0</v>
      </c>
      <c r="I1533" s="1">
        <v>0</v>
      </c>
      <c r="J1533" t="b">
        <f t="shared" si="23"/>
        <v>1</v>
      </c>
      <c r="K1533" t="e">
        <f t="array" ref="K1533">INDEX($A$7:$F$3066,SMALL(IF(COUNTIF($L$5,$H$7:$H$3066)*COUNTIF($L$5,$I$7:$I$3066),MATCH(ROW($A$7:$A$3066),ROW($A$7:$A$3066)),""),ROWS($B$1:B1527)),COLUMNS($A$1:B1529))</f>
        <v>#NUM!</v>
      </c>
      <c r="L1533" t="e">
        <f t="array" ref="L1533">INDEX($A$7:$F$3066,SMALL(IF(COUNTIF($L$5,$H$7:$H$3066)*COUNTIF($L$5,$I$7:$I$3066),MATCH(ROW($A$7:$A$3066),ROW($A$7:$A$3066)),""),ROWS($B$1:C1527)),COLUMNS($A$1:C1529))</f>
        <v>#NUM!</v>
      </c>
      <c r="M1533" t="e">
        <f t="array" ref="M1533">INDEX($A$7:$F$3066,SMALL(IF(COUNTIF($L$5,$H$7:$H$3066)*COUNTIF($L$5,$I$7:$I$3066),MATCH(ROW($A$7:$A$3066),ROW($A$7:$A$3066)),""),ROWS($B$1:D1527)),COLUMNS($A$1:D1529))</f>
        <v>#NUM!</v>
      </c>
      <c r="N1533" t="e">
        <f t="array" ref="N1533">INDEX($A$7:$F$3066,SMALL(IF(COUNTIF($L$5,$H$7:$H$3066)*COUNTIF($L$5,$I$7:$I$3066),MATCH(ROW($A$7:$A$3066),ROW($A$7:$A$3066)),""),ROWS($B$1:E1527)),COLUMNS($A$1:E1529))</f>
        <v>#NUM!</v>
      </c>
      <c r="O1533" t="e">
        <f t="array" ref="O1533">INDEX($A$7:$F$3066,SMALL(IF(COUNTIF($L$5,$H$7:$H$3066)*COUNTIF($L$5,$I$7:$I$3066),MATCH(ROW($A$7:$A$3066),ROW($A$7:$A$3066)),""),ROWS($B$1:F1527)),COLUMNS($A$1:F1529))</f>
        <v>#NUM!</v>
      </c>
    </row>
    <row r="1534" spans="1:15">
      <c r="A1534" s="1">
        <f>'ScienceDirect - Initial'!A1537</f>
        <v>0</v>
      </c>
      <c r="B1534" s="1">
        <f>'ScienceDirect - Initial'!B1537</f>
        <v>2002</v>
      </c>
      <c r="C1534" s="1" t="str">
        <f>'ScienceDirect - Initial'!C1537</f>
        <v>Vogt, Paul R.; Brunner-LaRocca, Hans-Peter; Lachat, Mario; Ruef, Christian; Turina, Marko I.</v>
      </c>
      <c r="D1534" s="1" t="str">
        <f>'ScienceDirect - Initial'!D1537</f>
        <v>Technical details with the use of cryopreserved arterial allografts for aortic infection: Influence on early and midterm mortality</v>
      </c>
      <c r="E1534" s="1" t="str">
        <f>'ScienceDirect - Initial'!E1537</f>
        <v>Journal of Vascular Surgery</v>
      </c>
      <c r="F1534" s="1">
        <f>'ScienceDirect - Initial'!F1537</f>
        <v>0</v>
      </c>
      <c r="H1534" s="1">
        <v>0</v>
      </c>
      <c r="I1534" s="1">
        <v>0</v>
      </c>
      <c r="J1534" t="b">
        <f t="shared" si="23"/>
        <v>1</v>
      </c>
      <c r="K1534" t="e">
        <f t="array" ref="K1534">INDEX($A$7:$F$3066,SMALL(IF(COUNTIF($L$5,$H$7:$H$3066)*COUNTIF($L$5,$I$7:$I$3066),MATCH(ROW($A$7:$A$3066),ROW($A$7:$A$3066)),""),ROWS($B$1:B1528)),COLUMNS($A$1:B1530))</f>
        <v>#NUM!</v>
      </c>
      <c r="L1534" t="e">
        <f t="array" ref="L1534">INDEX($A$7:$F$3066,SMALL(IF(COUNTIF($L$5,$H$7:$H$3066)*COUNTIF($L$5,$I$7:$I$3066),MATCH(ROW($A$7:$A$3066),ROW($A$7:$A$3066)),""),ROWS($B$1:C1528)),COLUMNS($A$1:C1530))</f>
        <v>#NUM!</v>
      </c>
      <c r="M1534" t="e">
        <f t="array" ref="M1534">INDEX($A$7:$F$3066,SMALL(IF(COUNTIF($L$5,$H$7:$H$3066)*COUNTIF($L$5,$I$7:$I$3066),MATCH(ROW($A$7:$A$3066),ROW($A$7:$A$3066)),""),ROWS($B$1:D1528)),COLUMNS($A$1:D1530))</f>
        <v>#NUM!</v>
      </c>
      <c r="N1534" t="e">
        <f t="array" ref="N1534">INDEX($A$7:$F$3066,SMALL(IF(COUNTIF($L$5,$H$7:$H$3066)*COUNTIF($L$5,$I$7:$I$3066),MATCH(ROW($A$7:$A$3066),ROW($A$7:$A$3066)),""),ROWS($B$1:E1528)),COLUMNS($A$1:E1530))</f>
        <v>#NUM!</v>
      </c>
      <c r="O1534" t="e">
        <f t="array" ref="O1534">INDEX($A$7:$F$3066,SMALL(IF(COUNTIF($L$5,$H$7:$H$3066)*COUNTIF($L$5,$I$7:$I$3066),MATCH(ROW($A$7:$A$3066),ROW($A$7:$A$3066)),""),ROWS($B$1:F1528)),COLUMNS($A$1:F1530))</f>
        <v>#NUM!</v>
      </c>
    </row>
    <row r="1535" spans="1:15">
      <c r="A1535" s="1">
        <f>'ScienceDirect - Initial'!A1538</f>
        <v>0</v>
      </c>
      <c r="B1535" s="1">
        <f>'ScienceDirect - Initial'!B1538</f>
        <v>2016</v>
      </c>
      <c r="C1535" s="1" t="str">
        <f>'ScienceDirect - Initial'!C1538</f>
        <v>Mega, William M.; Doyle-Eisele, Melanie; Cass, Robert T.; Kostrub, Corwin F.; Sherwood, Robert L.; Metz, Matthew A.; Cirz, Ryan T.</v>
      </c>
      <c r="D1535" s="1" t="str">
        <f>'ScienceDirect - Initial'!D1538</f>
        <v>Plazomicin is effective in a non-human primate pneumonic plague model</v>
      </c>
      <c r="E1535" s="1" t="str">
        <f>'ScienceDirect - Initial'!E1538</f>
        <v>Discovery of Novel Antibacterials</v>
      </c>
      <c r="F1535" s="1">
        <f>'ScienceDirect - Initial'!F1538</f>
        <v>0</v>
      </c>
      <c r="H1535" s="1">
        <v>0</v>
      </c>
      <c r="I1535" s="1">
        <v>0</v>
      </c>
      <c r="J1535" t="b">
        <f t="shared" si="23"/>
        <v>1</v>
      </c>
      <c r="K1535" t="e">
        <f t="array" ref="K1535">INDEX($A$7:$F$3066,SMALL(IF(COUNTIF($L$5,$H$7:$H$3066)*COUNTIF($L$5,$I$7:$I$3066),MATCH(ROW($A$7:$A$3066),ROW($A$7:$A$3066)),""),ROWS($B$1:B1529)),COLUMNS($A$1:B1531))</f>
        <v>#NUM!</v>
      </c>
      <c r="L1535" t="e">
        <f t="array" ref="L1535">INDEX($A$7:$F$3066,SMALL(IF(COUNTIF($L$5,$H$7:$H$3066)*COUNTIF($L$5,$I$7:$I$3066),MATCH(ROW($A$7:$A$3066),ROW($A$7:$A$3066)),""),ROWS($B$1:C1529)),COLUMNS($A$1:C1531))</f>
        <v>#NUM!</v>
      </c>
      <c r="M1535" t="e">
        <f t="array" ref="M1535">INDEX($A$7:$F$3066,SMALL(IF(COUNTIF($L$5,$H$7:$H$3066)*COUNTIF($L$5,$I$7:$I$3066),MATCH(ROW($A$7:$A$3066),ROW($A$7:$A$3066)),""),ROWS($B$1:D1529)),COLUMNS($A$1:D1531))</f>
        <v>#NUM!</v>
      </c>
      <c r="N1535" t="e">
        <f t="array" ref="N1535">INDEX($A$7:$F$3066,SMALL(IF(COUNTIF($L$5,$H$7:$H$3066)*COUNTIF($L$5,$I$7:$I$3066),MATCH(ROW($A$7:$A$3066),ROW($A$7:$A$3066)),""),ROWS($B$1:E1529)),COLUMNS($A$1:E1531))</f>
        <v>#NUM!</v>
      </c>
      <c r="O1535" t="e">
        <f t="array" ref="O1535">INDEX($A$7:$F$3066,SMALL(IF(COUNTIF($L$5,$H$7:$H$3066)*COUNTIF($L$5,$I$7:$I$3066),MATCH(ROW($A$7:$A$3066),ROW($A$7:$A$3066)),""),ROWS($B$1:F1529)),COLUMNS($A$1:F1531))</f>
        <v>#NUM!</v>
      </c>
    </row>
    <row r="1536" spans="1:15">
      <c r="A1536" s="1">
        <f>'ScienceDirect - Initial'!A1539</f>
        <v>0</v>
      </c>
      <c r="B1536" s="1">
        <f>'ScienceDirect - Initial'!B1539</f>
        <v>2006</v>
      </c>
      <c r="C1536" s="1" t="str">
        <f>'ScienceDirect - Initial'!C1539</f>
        <v>Mosam, Anisa; Dlova, Ncoza C.</v>
      </c>
      <c r="D1536" s="1" t="str">
        <f>'ScienceDirect - Initial'!D1539</f>
        <v>HIV/AIDS in sub-Saharan Africa</v>
      </c>
      <c r="E1536" s="1" t="str">
        <f>'ScienceDirect - Initial'!E1539</f>
        <v>The Skin and HIV/AIDS: A Quarter Century Update</v>
      </c>
      <c r="F1536" s="1">
        <f>'ScienceDirect - Initial'!F1539</f>
        <v>0</v>
      </c>
      <c r="H1536" s="1">
        <v>0</v>
      </c>
      <c r="I1536" s="1">
        <v>0</v>
      </c>
      <c r="J1536" t="b">
        <f t="shared" si="23"/>
        <v>1</v>
      </c>
      <c r="K1536" t="e">
        <f t="array" ref="K1536">INDEX($A$7:$F$3066,SMALL(IF(COUNTIF($L$5,$H$7:$H$3066)*COUNTIF($L$5,$I$7:$I$3066),MATCH(ROW($A$7:$A$3066),ROW($A$7:$A$3066)),""),ROWS($B$1:B1530)),COLUMNS($A$1:B1532))</f>
        <v>#NUM!</v>
      </c>
      <c r="L1536" t="e">
        <f t="array" ref="L1536">INDEX($A$7:$F$3066,SMALL(IF(COUNTIF($L$5,$H$7:$H$3066)*COUNTIF($L$5,$I$7:$I$3066),MATCH(ROW($A$7:$A$3066),ROW($A$7:$A$3066)),""),ROWS($B$1:C1530)),COLUMNS($A$1:C1532))</f>
        <v>#NUM!</v>
      </c>
      <c r="M1536" t="e">
        <f t="array" ref="M1536">INDEX($A$7:$F$3066,SMALL(IF(COUNTIF($L$5,$H$7:$H$3066)*COUNTIF($L$5,$I$7:$I$3066),MATCH(ROW($A$7:$A$3066),ROW($A$7:$A$3066)),""),ROWS($B$1:D1530)),COLUMNS($A$1:D1532))</f>
        <v>#NUM!</v>
      </c>
      <c r="N1536" t="e">
        <f t="array" ref="N1536">INDEX($A$7:$F$3066,SMALL(IF(COUNTIF($L$5,$H$7:$H$3066)*COUNTIF($L$5,$I$7:$I$3066),MATCH(ROW($A$7:$A$3066),ROW($A$7:$A$3066)),""),ROWS($B$1:E1530)),COLUMNS($A$1:E1532))</f>
        <v>#NUM!</v>
      </c>
      <c r="O1536" t="e">
        <f t="array" ref="O1536">INDEX($A$7:$F$3066,SMALL(IF(COUNTIF($L$5,$H$7:$H$3066)*COUNTIF($L$5,$I$7:$I$3066),MATCH(ROW($A$7:$A$3066),ROW($A$7:$A$3066)),""),ROWS($B$1:F1530)),COLUMNS($A$1:F1532))</f>
        <v>#NUM!</v>
      </c>
    </row>
    <row r="1537" spans="1:15">
      <c r="A1537" s="1">
        <f>'ScienceDirect - Initial'!A1540</f>
        <v>0</v>
      </c>
      <c r="B1537" s="1">
        <f>'ScienceDirect - Initial'!B1540</f>
        <v>2015</v>
      </c>
      <c r="C1537" s="1" t="str">
        <f>'ScienceDirect - Initial'!C1540</f>
        <v>Stewart, Linda D.; Elliott, Christopher T.</v>
      </c>
      <c r="D1537" s="1" t="str">
        <f>'ScienceDirect - Initial'!D1540</f>
        <v>The impact of climate change on existing and emerging microbial threats across the food chain: An island of Ireland perspective††This paper is one of a series of reviews on “Climate Change and Food Safety – an Island of Ireland perspective”.</v>
      </c>
      <c r="E1537" s="1" t="str">
        <f>'ScienceDirect - Initial'!E1540</f>
        <v>Trends in Food Science &amp; Technology</v>
      </c>
      <c r="F1537" s="1">
        <f>'ScienceDirect - Initial'!F1540</f>
        <v>0</v>
      </c>
      <c r="H1537" s="1">
        <v>0</v>
      </c>
      <c r="I1537" s="1">
        <v>0</v>
      </c>
      <c r="J1537" t="b">
        <f t="shared" si="23"/>
        <v>1</v>
      </c>
      <c r="K1537" t="e">
        <f t="array" ref="K1537">INDEX($A$7:$F$3066,SMALL(IF(COUNTIF($L$5,$H$7:$H$3066)*COUNTIF($L$5,$I$7:$I$3066),MATCH(ROW($A$7:$A$3066),ROW($A$7:$A$3066)),""),ROWS($B$1:B1531)),COLUMNS($A$1:B1533))</f>
        <v>#NUM!</v>
      </c>
      <c r="L1537" t="e">
        <f t="array" ref="L1537">INDEX($A$7:$F$3066,SMALL(IF(COUNTIF($L$5,$H$7:$H$3066)*COUNTIF($L$5,$I$7:$I$3066),MATCH(ROW($A$7:$A$3066),ROW($A$7:$A$3066)),""),ROWS($B$1:C1531)),COLUMNS($A$1:C1533))</f>
        <v>#NUM!</v>
      </c>
      <c r="M1537" t="e">
        <f t="array" ref="M1537">INDEX($A$7:$F$3066,SMALL(IF(COUNTIF($L$5,$H$7:$H$3066)*COUNTIF($L$5,$I$7:$I$3066),MATCH(ROW($A$7:$A$3066),ROW($A$7:$A$3066)),""),ROWS($B$1:D1531)),COLUMNS($A$1:D1533))</f>
        <v>#NUM!</v>
      </c>
      <c r="N1537" t="e">
        <f t="array" ref="N1537">INDEX($A$7:$F$3066,SMALL(IF(COUNTIF($L$5,$H$7:$H$3066)*COUNTIF($L$5,$I$7:$I$3066),MATCH(ROW($A$7:$A$3066),ROW($A$7:$A$3066)),""),ROWS($B$1:E1531)),COLUMNS($A$1:E1533))</f>
        <v>#NUM!</v>
      </c>
      <c r="O1537" t="e">
        <f t="array" ref="O1537">INDEX($A$7:$F$3066,SMALL(IF(COUNTIF($L$5,$H$7:$H$3066)*COUNTIF($L$5,$I$7:$I$3066),MATCH(ROW($A$7:$A$3066),ROW($A$7:$A$3066)),""),ROWS($B$1:F1531)),COLUMNS($A$1:F1533))</f>
        <v>#NUM!</v>
      </c>
    </row>
    <row r="1538" spans="1:15">
      <c r="A1538" s="1">
        <f>'ScienceDirect - Initial'!A1541</f>
        <v>0</v>
      </c>
      <c r="B1538" s="1">
        <f>'ScienceDirect - Initial'!B1541</f>
        <v>1992</v>
      </c>
      <c r="C1538" s="1">
        <f>'ScienceDirect - Initial'!C1541</f>
        <v>0</v>
      </c>
      <c r="D1538" s="1" t="str">
        <f>'ScienceDirect - Initial'!D1541</f>
        <v>Recommendations on grouting for underground works (In English and French): Association Francaise des Travaux en Souterrain Tunnlg Underground Space TechnolV6, N4, 1991, P383–461</v>
      </c>
      <c r="E1538" s="1" t="str">
        <f>'ScienceDirect - Initial'!E1541</f>
        <v>International Journal of Rock Mechanics and Mining Sciences &amp; Geomechanics Abstracts</v>
      </c>
      <c r="F1538" s="1">
        <f>'ScienceDirect - Initial'!F1541</f>
        <v>0</v>
      </c>
      <c r="H1538" s="1">
        <v>0</v>
      </c>
      <c r="I1538" s="1">
        <v>0</v>
      </c>
      <c r="J1538" t="b">
        <f t="shared" si="23"/>
        <v>1</v>
      </c>
      <c r="K1538" t="e">
        <f t="array" ref="K1538">INDEX($A$7:$F$3066,SMALL(IF(COUNTIF($L$5,$H$7:$H$3066)*COUNTIF($L$5,$I$7:$I$3066),MATCH(ROW($A$7:$A$3066),ROW($A$7:$A$3066)),""),ROWS($B$1:B1532)),COLUMNS($A$1:B1534))</f>
        <v>#NUM!</v>
      </c>
      <c r="L1538" t="e">
        <f t="array" ref="L1538">INDEX($A$7:$F$3066,SMALL(IF(COUNTIF($L$5,$H$7:$H$3066)*COUNTIF($L$5,$I$7:$I$3066),MATCH(ROW($A$7:$A$3066),ROW($A$7:$A$3066)),""),ROWS($B$1:C1532)),COLUMNS($A$1:C1534))</f>
        <v>#NUM!</v>
      </c>
      <c r="M1538" t="e">
        <f t="array" ref="M1538">INDEX($A$7:$F$3066,SMALL(IF(COUNTIF($L$5,$H$7:$H$3066)*COUNTIF($L$5,$I$7:$I$3066),MATCH(ROW($A$7:$A$3066),ROW($A$7:$A$3066)),""),ROWS($B$1:D1532)),COLUMNS($A$1:D1534))</f>
        <v>#NUM!</v>
      </c>
      <c r="N1538" t="e">
        <f t="array" ref="N1538">INDEX($A$7:$F$3066,SMALL(IF(COUNTIF($L$5,$H$7:$H$3066)*COUNTIF($L$5,$I$7:$I$3066),MATCH(ROW($A$7:$A$3066),ROW($A$7:$A$3066)),""),ROWS($B$1:E1532)),COLUMNS($A$1:E1534))</f>
        <v>#NUM!</v>
      </c>
      <c r="O1538" t="e">
        <f t="array" ref="O1538">INDEX($A$7:$F$3066,SMALL(IF(COUNTIF($L$5,$H$7:$H$3066)*COUNTIF($L$5,$I$7:$I$3066),MATCH(ROW($A$7:$A$3066),ROW($A$7:$A$3066)),""),ROWS($B$1:F1532)),COLUMNS($A$1:F1534))</f>
        <v>#NUM!</v>
      </c>
    </row>
    <row r="1539" spans="1:15">
      <c r="A1539" s="1">
        <f>'ScienceDirect - Initial'!A1542</f>
        <v>0</v>
      </c>
      <c r="B1539" s="1">
        <f>'ScienceDirect - Initial'!B1542</f>
        <v>2001</v>
      </c>
      <c r="C1539" s="1" t="str">
        <f>'ScienceDirect - Initial'!C1542</f>
        <v>Homedes, Nuria; Ugalde, Antonio</v>
      </c>
      <c r="D1539" s="1" t="str">
        <f>'ScienceDirect - Initial'!D1542</f>
        <v>Improving the use of pharmaceuticals through patient and community level interventions</v>
      </c>
      <c r="E1539" s="1" t="str">
        <f>'ScienceDirect - Initial'!E1542</f>
        <v>Social Science &amp; Medicine</v>
      </c>
      <c r="F1539" s="1">
        <f>'ScienceDirect - Initial'!F1542</f>
        <v>0</v>
      </c>
      <c r="H1539" s="1">
        <v>0</v>
      </c>
      <c r="I1539" s="1">
        <v>0</v>
      </c>
      <c r="J1539" t="b">
        <f t="shared" si="23"/>
        <v>1</v>
      </c>
      <c r="K1539" t="e">
        <f t="array" ref="K1539">INDEX($A$7:$F$3066,SMALL(IF(COUNTIF($L$5,$H$7:$H$3066)*COUNTIF($L$5,$I$7:$I$3066),MATCH(ROW($A$7:$A$3066),ROW($A$7:$A$3066)),""),ROWS($B$1:B1533)),COLUMNS($A$1:B1535))</f>
        <v>#NUM!</v>
      </c>
      <c r="L1539" t="e">
        <f t="array" ref="L1539">INDEX($A$7:$F$3066,SMALL(IF(COUNTIF($L$5,$H$7:$H$3066)*COUNTIF($L$5,$I$7:$I$3066),MATCH(ROW($A$7:$A$3066),ROW($A$7:$A$3066)),""),ROWS($B$1:C1533)),COLUMNS($A$1:C1535))</f>
        <v>#NUM!</v>
      </c>
      <c r="M1539" t="e">
        <f t="array" ref="M1539">INDEX($A$7:$F$3066,SMALL(IF(COUNTIF($L$5,$H$7:$H$3066)*COUNTIF($L$5,$I$7:$I$3066),MATCH(ROW($A$7:$A$3066),ROW($A$7:$A$3066)),""),ROWS($B$1:D1533)),COLUMNS($A$1:D1535))</f>
        <v>#NUM!</v>
      </c>
      <c r="N1539" t="e">
        <f t="array" ref="N1539">INDEX($A$7:$F$3066,SMALL(IF(COUNTIF($L$5,$H$7:$H$3066)*COUNTIF($L$5,$I$7:$I$3066),MATCH(ROW($A$7:$A$3066),ROW($A$7:$A$3066)),""),ROWS($B$1:E1533)),COLUMNS($A$1:E1535))</f>
        <v>#NUM!</v>
      </c>
      <c r="O1539" t="e">
        <f t="array" ref="O1539">INDEX($A$7:$F$3066,SMALL(IF(COUNTIF($L$5,$H$7:$H$3066)*COUNTIF($L$5,$I$7:$I$3066),MATCH(ROW($A$7:$A$3066),ROW($A$7:$A$3066)),""),ROWS($B$1:F1533)),COLUMNS($A$1:F1535))</f>
        <v>#NUM!</v>
      </c>
    </row>
    <row r="1540" spans="1:15">
      <c r="A1540" s="1">
        <f>'ScienceDirect - Initial'!A1543</f>
        <v>0</v>
      </c>
      <c r="B1540" s="1">
        <f>'ScienceDirect - Initial'!B1543</f>
        <v>2000</v>
      </c>
      <c r="C1540" s="1" t="str">
        <f>'ScienceDirect - Initial'!C1543</f>
        <v>Rivera-Gaxiola, M.; Csibra, G.; Johnson, M.H.; Karmiloff-Smith, A.</v>
      </c>
      <c r="D1540" s="1" t="str">
        <f>'ScienceDirect - Initial'!D1543</f>
        <v>Electrophysiological correlates of cross-linguistic speech perception in native English speakers</v>
      </c>
      <c r="E1540" s="1" t="str">
        <f>'ScienceDirect - Initial'!E1543</f>
        <v>Behavioural Brain Research</v>
      </c>
      <c r="F1540" s="1">
        <f>'ScienceDirect - Initial'!F1543</f>
        <v>0</v>
      </c>
      <c r="H1540" s="1">
        <v>0</v>
      </c>
      <c r="I1540" s="1">
        <v>0</v>
      </c>
      <c r="J1540" t="b">
        <f t="shared" si="23"/>
        <v>1</v>
      </c>
      <c r="K1540" t="e">
        <f t="array" ref="K1540">INDEX($A$7:$F$3066,SMALL(IF(COUNTIF($L$5,$H$7:$H$3066)*COUNTIF($L$5,$I$7:$I$3066),MATCH(ROW($A$7:$A$3066),ROW($A$7:$A$3066)),""),ROWS($B$1:B1534)),COLUMNS($A$1:B1536))</f>
        <v>#NUM!</v>
      </c>
      <c r="L1540" t="e">
        <f t="array" ref="L1540">INDEX($A$7:$F$3066,SMALL(IF(COUNTIF($L$5,$H$7:$H$3066)*COUNTIF($L$5,$I$7:$I$3066),MATCH(ROW($A$7:$A$3066),ROW($A$7:$A$3066)),""),ROWS($B$1:C1534)),COLUMNS($A$1:C1536))</f>
        <v>#NUM!</v>
      </c>
      <c r="M1540" t="e">
        <f t="array" ref="M1540">INDEX($A$7:$F$3066,SMALL(IF(COUNTIF($L$5,$H$7:$H$3066)*COUNTIF($L$5,$I$7:$I$3066),MATCH(ROW($A$7:$A$3066),ROW($A$7:$A$3066)),""),ROWS($B$1:D1534)),COLUMNS($A$1:D1536))</f>
        <v>#NUM!</v>
      </c>
      <c r="N1540" t="e">
        <f t="array" ref="N1540">INDEX($A$7:$F$3066,SMALL(IF(COUNTIF($L$5,$H$7:$H$3066)*COUNTIF($L$5,$I$7:$I$3066),MATCH(ROW($A$7:$A$3066),ROW($A$7:$A$3066)),""),ROWS($B$1:E1534)),COLUMNS($A$1:E1536))</f>
        <v>#NUM!</v>
      </c>
      <c r="O1540" t="e">
        <f t="array" ref="O1540">INDEX($A$7:$F$3066,SMALL(IF(COUNTIF($L$5,$H$7:$H$3066)*COUNTIF($L$5,$I$7:$I$3066),MATCH(ROW($A$7:$A$3066),ROW($A$7:$A$3066)),""),ROWS($B$1:F1534)),COLUMNS($A$1:F1536))</f>
        <v>#NUM!</v>
      </c>
    </row>
    <row r="1541" spans="1:15">
      <c r="A1541" s="1">
        <f>'ScienceDirect - Initial'!A1544</f>
        <v>0</v>
      </c>
      <c r="B1541" s="1">
        <f>'ScienceDirect - Initial'!B1544</f>
        <v>2011</v>
      </c>
      <c r="C1541" s="1" t="str">
        <f>'ScienceDirect - Initial'!C1544</f>
        <v>Ilboudo, Hamidou; Jamonneau, Vincent; Camara, Mamadou; Camara, Oumou; Dama, Emilie; Léno, Mamadou; Ouendeno, Frédéric; Courtin, Fabrice; Sakande, Hassane; Sanon, René; Kaboré, Jacques; Coulibaly, Bamoro; N’Dri, Louis; Diarra, Abdoulaye; N’Goran, Eliezer; Bucheton, Bruno</v>
      </c>
      <c r="D1541" s="1" t="str">
        <f>'ScienceDirect - Initial'!D1544</f>
        <v>Diversity of response to Trypanosoma brucei gambiense infections in the Forecariah mangrove focus (Guinea): perspectives for a better control of sleeping sickness</v>
      </c>
      <c r="E1541" s="1" t="str">
        <f>'ScienceDirect - Initial'!E1544</f>
        <v>Microbes and Infection</v>
      </c>
      <c r="F1541" s="1">
        <f>'ScienceDirect - Initial'!F1544</f>
        <v>0</v>
      </c>
      <c r="H1541" s="1">
        <v>0</v>
      </c>
      <c r="I1541" s="1">
        <v>0</v>
      </c>
      <c r="J1541" t="b">
        <f t="shared" si="23"/>
        <v>1</v>
      </c>
      <c r="K1541" t="e">
        <f t="array" ref="K1541">INDEX($A$7:$F$3066,SMALL(IF(COUNTIF($L$5,$H$7:$H$3066)*COUNTIF($L$5,$I$7:$I$3066),MATCH(ROW($A$7:$A$3066),ROW($A$7:$A$3066)),""),ROWS($B$1:B1535)),COLUMNS($A$1:B1537))</f>
        <v>#NUM!</v>
      </c>
      <c r="L1541" t="e">
        <f t="array" ref="L1541">INDEX($A$7:$F$3066,SMALL(IF(COUNTIF($L$5,$H$7:$H$3066)*COUNTIF($L$5,$I$7:$I$3066),MATCH(ROW($A$7:$A$3066),ROW($A$7:$A$3066)),""),ROWS($B$1:C1535)),COLUMNS($A$1:C1537))</f>
        <v>#NUM!</v>
      </c>
      <c r="M1541" t="e">
        <f t="array" ref="M1541">INDEX($A$7:$F$3066,SMALL(IF(COUNTIF($L$5,$H$7:$H$3066)*COUNTIF($L$5,$I$7:$I$3066),MATCH(ROW($A$7:$A$3066),ROW($A$7:$A$3066)),""),ROWS($B$1:D1535)),COLUMNS($A$1:D1537))</f>
        <v>#NUM!</v>
      </c>
      <c r="N1541" t="e">
        <f t="array" ref="N1541">INDEX($A$7:$F$3066,SMALL(IF(COUNTIF($L$5,$H$7:$H$3066)*COUNTIF($L$5,$I$7:$I$3066),MATCH(ROW($A$7:$A$3066),ROW($A$7:$A$3066)),""),ROWS($B$1:E1535)),COLUMNS($A$1:E1537))</f>
        <v>#NUM!</v>
      </c>
      <c r="O1541" t="e">
        <f t="array" ref="O1541">INDEX($A$7:$F$3066,SMALL(IF(COUNTIF($L$5,$H$7:$H$3066)*COUNTIF($L$5,$I$7:$I$3066),MATCH(ROW($A$7:$A$3066),ROW($A$7:$A$3066)),""),ROWS($B$1:F1535)),COLUMNS($A$1:F1537))</f>
        <v>#NUM!</v>
      </c>
    </row>
    <row r="1542" spans="1:15">
      <c r="A1542" s="1">
        <f>'ScienceDirect - Initial'!A1545</f>
        <v>0</v>
      </c>
      <c r="B1542" s="1">
        <f>'ScienceDirect - Initial'!B1545</f>
        <v>2005</v>
      </c>
      <c r="C1542" s="1" t="str">
        <f>'ScienceDirect - Initial'!C1545</f>
        <v>Baumard, Philippe; Starbuck, William H.</v>
      </c>
      <c r="D1542" s="1" t="str">
        <f>'ScienceDirect - Initial'!D1545</f>
        <v>Learning from failures: Why it May Not Happen</v>
      </c>
      <c r="E1542" s="1" t="str">
        <f>'ScienceDirect - Initial'!E1545</f>
        <v>Organizational Failure</v>
      </c>
      <c r="F1542" s="1">
        <f>'ScienceDirect - Initial'!F1545</f>
        <v>0</v>
      </c>
      <c r="H1542" s="1">
        <v>0</v>
      </c>
      <c r="I1542" s="1">
        <v>0</v>
      </c>
      <c r="J1542" t="b">
        <f t="shared" si="23"/>
        <v>1</v>
      </c>
      <c r="K1542" t="e">
        <f t="array" ref="K1542">INDEX($A$7:$F$3066,SMALL(IF(COUNTIF($L$5,$H$7:$H$3066)*COUNTIF($L$5,$I$7:$I$3066),MATCH(ROW($A$7:$A$3066),ROW($A$7:$A$3066)),""),ROWS($B$1:B1536)),COLUMNS($A$1:B1538))</f>
        <v>#NUM!</v>
      </c>
      <c r="L1542" t="e">
        <f t="array" ref="L1542">INDEX($A$7:$F$3066,SMALL(IF(COUNTIF($L$5,$H$7:$H$3066)*COUNTIF($L$5,$I$7:$I$3066),MATCH(ROW($A$7:$A$3066),ROW($A$7:$A$3066)),""),ROWS($B$1:C1536)),COLUMNS($A$1:C1538))</f>
        <v>#NUM!</v>
      </c>
      <c r="M1542" t="e">
        <f t="array" ref="M1542">INDEX($A$7:$F$3066,SMALL(IF(COUNTIF($L$5,$H$7:$H$3066)*COUNTIF($L$5,$I$7:$I$3066),MATCH(ROW($A$7:$A$3066),ROW($A$7:$A$3066)),""),ROWS($B$1:D1536)),COLUMNS($A$1:D1538))</f>
        <v>#NUM!</v>
      </c>
      <c r="N1542" t="e">
        <f t="array" ref="N1542">INDEX($A$7:$F$3066,SMALL(IF(COUNTIF($L$5,$H$7:$H$3066)*COUNTIF($L$5,$I$7:$I$3066),MATCH(ROW($A$7:$A$3066),ROW($A$7:$A$3066)),""),ROWS($B$1:E1536)),COLUMNS($A$1:E1538))</f>
        <v>#NUM!</v>
      </c>
      <c r="O1542" t="e">
        <f t="array" ref="O1542">INDEX($A$7:$F$3066,SMALL(IF(COUNTIF($L$5,$H$7:$H$3066)*COUNTIF($L$5,$I$7:$I$3066),MATCH(ROW($A$7:$A$3066),ROW($A$7:$A$3066)),""),ROWS($B$1:F1536)),COLUMNS($A$1:F1538))</f>
        <v>#NUM!</v>
      </c>
    </row>
    <row r="1543" spans="1:15">
      <c r="A1543" s="1">
        <f>'ScienceDirect - Initial'!A1546</f>
        <v>0</v>
      </c>
      <c r="B1543" s="1">
        <f>'ScienceDirect - Initial'!B1546</f>
        <v>2020</v>
      </c>
      <c r="C1543" s="1" t="str">
        <f>'ScienceDirect - Initial'!C1546</f>
        <v>Berhe, Hailay Weldegiorgis; Makinde, Oluwole Daniel</v>
      </c>
      <c r="D1543" s="1" t="str">
        <f>'ScienceDirect - Initial'!D1546</f>
        <v>Computational modelling and optimal control of measles epidemic in human population</v>
      </c>
      <c r="E1543" s="1" t="str">
        <f>'ScienceDirect - Initial'!E1546</f>
        <v>Biosystems</v>
      </c>
      <c r="F1543" s="1">
        <f>'ScienceDirect - Initial'!F1546</f>
        <v>0</v>
      </c>
      <c r="H1543" s="1">
        <v>0</v>
      </c>
      <c r="I1543" s="1">
        <v>0</v>
      </c>
      <c r="J1543" t="b">
        <f t="shared" si="23"/>
        <v>1</v>
      </c>
      <c r="K1543" t="e">
        <f t="array" ref="K1543">INDEX($A$7:$F$3066,SMALL(IF(COUNTIF($L$5,$H$7:$H$3066)*COUNTIF($L$5,$I$7:$I$3066),MATCH(ROW($A$7:$A$3066),ROW($A$7:$A$3066)),""),ROWS($B$1:B1537)),COLUMNS($A$1:B1539))</f>
        <v>#NUM!</v>
      </c>
      <c r="L1543" t="e">
        <f t="array" ref="L1543">INDEX($A$7:$F$3066,SMALL(IF(COUNTIF($L$5,$H$7:$H$3066)*COUNTIF($L$5,$I$7:$I$3066),MATCH(ROW($A$7:$A$3066),ROW($A$7:$A$3066)),""),ROWS($B$1:C1537)),COLUMNS($A$1:C1539))</f>
        <v>#NUM!</v>
      </c>
      <c r="M1543" t="e">
        <f t="array" ref="M1543">INDEX($A$7:$F$3066,SMALL(IF(COUNTIF($L$5,$H$7:$H$3066)*COUNTIF($L$5,$I$7:$I$3066),MATCH(ROW($A$7:$A$3066),ROW($A$7:$A$3066)),""),ROWS($B$1:D1537)),COLUMNS($A$1:D1539))</f>
        <v>#NUM!</v>
      </c>
      <c r="N1543" t="e">
        <f t="array" ref="N1543">INDEX($A$7:$F$3066,SMALL(IF(COUNTIF($L$5,$H$7:$H$3066)*COUNTIF($L$5,$I$7:$I$3066),MATCH(ROW($A$7:$A$3066),ROW($A$7:$A$3066)),""),ROWS($B$1:E1537)),COLUMNS($A$1:E1539))</f>
        <v>#NUM!</v>
      </c>
      <c r="O1543" t="e">
        <f t="array" ref="O1543">INDEX($A$7:$F$3066,SMALL(IF(COUNTIF($L$5,$H$7:$H$3066)*COUNTIF($L$5,$I$7:$I$3066),MATCH(ROW($A$7:$A$3066),ROW($A$7:$A$3066)),""),ROWS($B$1:F1537)),COLUMNS($A$1:F1539))</f>
        <v>#NUM!</v>
      </c>
    </row>
    <row r="1544" spans="1:15">
      <c r="A1544" s="1">
        <f>'ScienceDirect - Initial'!A1547</f>
        <v>0</v>
      </c>
      <c r="B1544" s="1">
        <f>'ScienceDirect - Initial'!B1547</f>
        <v>2008</v>
      </c>
      <c r="C1544" s="1" t="str">
        <f>'ScienceDirect - Initial'!C1547</f>
        <v>Cartwright, Rosalind</v>
      </c>
      <c r="D1544" s="1" t="str">
        <f>'ScienceDirect - Initial'!D1547</f>
        <v>The Contribution of the Psychology of Sleep and Dreaming to Understanding Sleep-Disordered Patients</v>
      </c>
      <c r="E1544" s="1" t="str">
        <f>'ScienceDirect - Initial'!E1547</f>
        <v>The Psychiatric Dimensions of Sleep Medicine</v>
      </c>
      <c r="F1544" s="1">
        <f>'ScienceDirect - Initial'!F1547</f>
        <v>0</v>
      </c>
      <c r="H1544" s="1">
        <v>0</v>
      </c>
      <c r="I1544" s="1">
        <v>0</v>
      </c>
      <c r="J1544" t="b">
        <f t="shared" ref="J1544:J1607" si="24">IF(ISBLANK(I1544),FALSE,IF(EXACT(H1544, I1544),TRUE,FALSE))</f>
        <v>1</v>
      </c>
      <c r="K1544" t="e">
        <f t="array" ref="K1544">INDEX($A$7:$F$3066,SMALL(IF(COUNTIF($L$5,$H$7:$H$3066)*COUNTIF($L$5,$I$7:$I$3066),MATCH(ROW($A$7:$A$3066),ROW($A$7:$A$3066)),""),ROWS($B$1:B1538)),COLUMNS($A$1:B1540))</f>
        <v>#NUM!</v>
      </c>
      <c r="L1544" t="e">
        <f t="array" ref="L1544">INDEX($A$7:$F$3066,SMALL(IF(COUNTIF($L$5,$H$7:$H$3066)*COUNTIF($L$5,$I$7:$I$3066),MATCH(ROW($A$7:$A$3066),ROW($A$7:$A$3066)),""),ROWS($B$1:C1538)),COLUMNS($A$1:C1540))</f>
        <v>#NUM!</v>
      </c>
      <c r="M1544" t="e">
        <f t="array" ref="M1544">INDEX($A$7:$F$3066,SMALL(IF(COUNTIF($L$5,$H$7:$H$3066)*COUNTIF($L$5,$I$7:$I$3066),MATCH(ROW($A$7:$A$3066),ROW($A$7:$A$3066)),""),ROWS($B$1:D1538)),COLUMNS($A$1:D1540))</f>
        <v>#NUM!</v>
      </c>
      <c r="N1544" t="e">
        <f t="array" ref="N1544">INDEX($A$7:$F$3066,SMALL(IF(COUNTIF($L$5,$H$7:$H$3066)*COUNTIF($L$5,$I$7:$I$3066),MATCH(ROW($A$7:$A$3066),ROW($A$7:$A$3066)),""),ROWS($B$1:E1538)),COLUMNS($A$1:E1540))</f>
        <v>#NUM!</v>
      </c>
      <c r="O1544" t="e">
        <f t="array" ref="O1544">INDEX($A$7:$F$3066,SMALL(IF(COUNTIF($L$5,$H$7:$H$3066)*COUNTIF($L$5,$I$7:$I$3066),MATCH(ROW($A$7:$A$3066),ROW($A$7:$A$3066)),""),ROWS($B$1:F1538)),COLUMNS($A$1:F1540))</f>
        <v>#NUM!</v>
      </c>
    </row>
    <row r="1545" spans="1:15">
      <c r="A1545" s="1">
        <f>'ScienceDirect - Initial'!A1548</f>
        <v>0</v>
      </c>
      <c r="B1545" s="1">
        <f>'ScienceDirect - Initial'!B1548</f>
        <v>2016</v>
      </c>
      <c r="C1545" s="1" t="str">
        <f>'ScienceDirect - Initial'!C1548</f>
        <v>ZHU, Xiaomin; ZHONG, Dakang; YUAN, Xuanjun; ZHANG, Huiliang; ZHU, Shifa; SUN, Haitao; GAO, Zhiyong; XIAN, Benzhong</v>
      </c>
      <c r="D1545" s="1" t="str">
        <f>'ScienceDirect - Initial'!D1548</f>
        <v>Development of sedimentary geology of petroliferous basins in China</v>
      </c>
      <c r="E1545" s="1" t="str">
        <f>'ScienceDirect - Initial'!E1548</f>
        <v>Petroleum Exploration and Development</v>
      </c>
      <c r="F1545" s="1">
        <f>'ScienceDirect - Initial'!F1548</f>
        <v>0</v>
      </c>
      <c r="H1545" s="1">
        <v>0</v>
      </c>
      <c r="I1545" s="1">
        <v>0</v>
      </c>
      <c r="J1545" t="b">
        <f t="shared" si="24"/>
        <v>1</v>
      </c>
      <c r="K1545" t="e">
        <f t="array" ref="K1545">INDEX($A$7:$F$3066,SMALL(IF(COUNTIF($L$5,$H$7:$H$3066)*COUNTIF($L$5,$I$7:$I$3066),MATCH(ROW($A$7:$A$3066),ROW($A$7:$A$3066)),""),ROWS($B$1:B1539)),COLUMNS($A$1:B1541))</f>
        <v>#NUM!</v>
      </c>
      <c r="L1545" t="e">
        <f t="array" ref="L1545">INDEX($A$7:$F$3066,SMALL(IF(COUNTIF($L$5,$H$7:$H$3066)*COUNTIF($L$5,$I$7:$I$3066),MATCH(ROW($A$7:$A$3066),ROW($A$7:$A$3066)),""),ROWS($B$1:C1539)),COLUMNS($A$1:C1541))</f>
        <v>#NUM!</v>
      </c>
      <c r="M1545" t="e">
        <f t="array" ref="M1545">INDEX($A$7:$F$3066,SMALL(IF(COUNTIF($L$5,$H$7:$H$3066)*COUNTIF($L$5,$I$7:$I$3066),MATCH(ROW($A$7:$A$3066),ROW($A$7:$A$3066)),""),ROWS($B$1:D1539)),COLUMNS($A$1:D1541))</f>
        <v>#NUM!</v>
      </c>
      <c r="N1545" t="e">
        <f t="array" ref="N1545">INDEX($A$7:$F$3066,SMALL(IF(COUNTIF($L$5,$H$7:$H$3066)*COUNTIF($L$5,$I$7:$I$3066),MATCH(ROW($A$7:$A$3066),ROW($A$7:$A$3066)),""),ROWS($B$1:E1539)),COLUMNS($A$1:E1541))</f>
        <v>#NUM!</v>
      </c>
      <c r="O1545" t="e">
        <f t="array" ref="O1545">INDEX($A$7:$F$3066,SMALL(IF(COUNTIF($L$5,$H$7:$H$3066)*COUNTIF($L$5,$I$7:$I$3066),MATCH(ROW($A$7:$A$3066),ROW($A$7:$A$3066)),""),ROWS($B$1:F1539)),COLUMNS($A$1:F1541))</f>
        <v>#NUM!</v>
      </c>
    </row>
    <row r="1546" spans="1:15">
      <c r="A1546" s="1">
        <f>'ScienceDirect - Initial'!A1549</f>
        <v>0</v>
      </c>
      <c r="B1546" s="1">
        <f>'ScienceDirect - Initial'!B1549</f>
        <v>1987</v>
      </c>
      <c r="C1546" s="1">
        <f>'ScienceDirect - Initial'!C1549</f>
        <v>0</v>
      </c>
      <c r="D1546" s="1" t="str">
        <f>'ScienceDirect - Initial'!D1549</f>
        <v>Chapter 5 Metaphysics: Schemes for Defining Psychological Events</v>
      </c>
      <c r="E1546" s="1" t="str">
        <f>'ScienceDirect - Initial'!E1549</f>
        <v>Advances in Psychology</v>
      </c>
      <c r="F1546" s="1" t="str">
        <f>'ScienceDirect - Initial'!F1549</f>
        <v>0166-4115</v>
      </c>
      <c r="H1546" s="1">
        <v>0</v>
      </c>
      <c r="I1546" s="1">
        <v>0</v>
      </c>
      <c r="J1546" t="b">
        <f t="shared" si="24"/>
        <v>1</v>
      </c>
      <c r="K1546" t="e">
        <f t="array" ref="K1546">INDEX($A$7:$F$3066,SMALL(IF(COUNTIF($L$5,$H$7:$H$3066)*COUNTIF($L$5,$I$7:$I$3066),MATCH(ROW($A$7:$A$3066),ROW($A$7:$A$3066)),""),ROWS($B$1:B1540)),COLUMNS($A$1:B1542))</f>
        <v>#NUM!</v>
      </c>
      <c r="L1546" t="e">
        <f t="array" ref="L1546">INDEX($A$7:$F$3066,SMALL(IF(COUNTIF($L$5,$H$7:$H$3066)*COUNTIF($L$5,$I$7:$I$3066),MATCH(ROW($A$7:$A$3066),ROW($A$7:$A$3066)),""),ROWS($B$1:C1540)),COLUMNS($A$1:C1542))</f>
        <v>#NUM!</v>
      </c>
      <c r="M1546" t="e">
        <f t="array" ref="M1546">INDEX($A$7:$F$3066,SMALL(IF(COUNTIF($L$5,$H$7:$H$3066)*COUNTIF($L$5,$I$7:$I$3066),MATCH(ROW($A$7:$A$3066),ROW($A$7:$A$3066)),""),ROWS($B$1:D1540)),COLUMNS($A$1:D1542))</f>
        <v>#NUM!</v>
      </c>
      <c r="N1546" t="e">
        <f t="array" ref="N1546">INDEX($A$7:$F$3066,SMALL(IF(COUNTIF($L$5,$H$7:$H$3066)*COUNTIF($L$5,$I$7:$I$3066),MATCH(ROW($A$7:$A$3066),ROW($A$7:$A$3066)),""),ROWS($B$1:E1540)),COLUMNS($A$1:E1542))</f>
        <v>#NUM!</v>
      </c>
      <c r="O1546" t="e">
        <f t="array" ref="O1546">INDEX($A$7:$F$3066,SMALL(IF(COUNTIF($L$5,$H$7:$H$3066)*COUNTIF($L$5,$I$7:$I$3066),MATCH(ROW($A$7:$A$3066),ROW($A$7:$A$3066)),""),ROWS($B$1:F1540)),COLUMNS($A$1:F1542))</f>
        <v>#NUM!</v>
      </c>
    </row>
    <row r="1547" spans="1:15">
      <c r="A1547" s="1">
        <f>'ScienceDirect - Initial'!A1550</f>
        <v>0</v>
      </c>
      <c r="B1547" s="1">
        <f>'ScienceDirect - Initial'!B1550</f>
        <v>2001</v>
      </c>
      <c r="C1547" s="1" t="str">
        <f>'ScienceDirect - Initial'!C1550</f>
        <v>Smith, Kim Connelly</v>
      </c>
      <c r="D1547" s="1" t="str">
        <f>'ScienceDirect - Initial'!D1550</f>
        <v>Tuberculosis in children</v>
      </c>
      <c r="E1547" s="1" t="str">
        <f>'ScienceDirect - Initial'!E1550</f>
        <v>Current Problems in Pediatrics</v>
      </c>
      <c r="F1547" s="1">
        <f>'ScienceDirect - Initial'!F1550</f>
        <v>0</v>
      </c>
      <c r="H1547" s="1">
        <v>0</v>
      </c>
      <c r="I1547" s="1">
        <v>0</v>
      </c>
      <c r="J1547" t="b">
        <f t="shared" si="24"/>
        <v>1</v>
      </c>
      <c r="K1547" t="e">
        <f t="array" ref="K1547">INDEX($A$7:$F$3066,SMALL(IF(COUNTIF($L$5,$H$7:$H$3066)*COUNTIF($L$5,$I$7:$I$3066),MATCH(ROW($A$7:$A$3066),ROW($A$7:$A$3066)),""),ROWS($B$1:B1541)),COLUMNS($A$1:B1543))</f>
        <v>#NUM!</v>
      </c>
      <c r="L1547" t="e">
        <f t="array" ref="L1547">INDEX($A$7:$F$3066,SMALL(IF(COUNTIF($L$5,$H$7:$H$3066)*COUNTIF($L$5,$I$7:$I$3066),MATCH(ROW($A$7:$A$3066),ROW($A$7:$A$3066)),""),ROWS($B$1:C1541)),COLUMNS($A$1:C1543))</f>
        <v>#NUM!</v>
      </c>
      <c r="M1547" t="e">
        <f t="array" ref="M1547">INDEX($A$7:$F$3066,SMALL(IF(COUNTIF($L$5,$H$7:$H$3066)*COUNTIF($L$5,$I$7:$I$3066),MATCH(ROW($A$7:$A$3066),ROW($A$7:$A$3066)),""),ROWS($B$1:D1541)),COLUMNS($A$1:D1543))</f>
        <v>#NUM!</v>
      </c>
      <c r="N1547" t="e">
        <f t="array" ref="N1547">INDEX($A$7:$F$3066,SMALL(IF(COUNTIF($L$5,$H$7:$H$3066)*COUNTIF($L$5,$I$7:$I$3066),MATCH(ROW($A$7:$A$3066),ROW($A$7:$A$3066)),""),ROWS($B$1:E1541)),COLUMNS($A$1:E1543))</f>
        <v>#NUM!</v>
      </c>
      <c r="O1547" t="e">
        <f t="array" ref="O1547">INDEX($A$7:$F$3066,SMALL(IF(COUNTIF($L$5,$H$7:$H$3066)*COUNTIF($L$5,$I$7:$I$3066),MATCH(ROW($A$7:$A$3066),ROW($A$7:$A$3066)),""),ROWS($B$1:F1541)),COLUMNS($A$1:F1543))</f>
        <v>#NUM!</v>
      </c>
    </row>
    <row r="1548" spans="1:15">
      <c r="A1548" s="1">
        <f>'ScienceDirect - Initial'!A1551</f>
        <v>0</v>
      </c>
      <c r="B1548" s="1">
        <f>'ScienceDirect - Initial'!B1551</f>
        <v>1998</v>
      </c>
      <c r="C1548" s="1" t="str">
        <f>'ScienceDirect - Initial'!C1551</f>
        <v>Corr, Philip J.</v>
      </c>
      <c r="D1548" s="1" t="str">
        <f>'ScienceDirect - Initial'!D1551</f>
        <v>Handbook of Personality Psychology: Robert Hogan, John Johnson and Stephen Briggs (Eds): San Diego, CA: Academic Press (1997). Paperback: pp. xxiv + 987. ISBN 0-12-134646-3. $75.00, hardback 0-12-134645-5. $150.00</v>
      </c>
      <c r="E1548" s="1" t="str">
        <f>'ScienceDirect - Initial'!E1551</f>
        <v>Personality and Individual Differences</v>
      </c>
      <c r="F1548" s="1">
        <f>'ScienceDirect - Initial'!F1551</f>
        <v>0</v>
      </c>
      <c r="H1548" s="1">
        <v>0</v>
      </c>
      <c r="I1548" s="1">
        <v>0</v>
      </c>
      <c r="J1548" t="b">
        <f t="shared" si="24"/>
        <v>1</v>
      </c>
      <c r="K1548" t="e">
        <f t="array" ref="K1548">INDEX($A$7:$F$3066,SMALL(IF(COUNTIF($L$5,$H$7:$H$3066)*COUNTIF($L$5,$I$7:$I$3066),MATCH(ROW($A$7:$A$3066),ROW($A$7:$A$3066)),""),ROWS($B$1:B1542)),COLUMNS($A$1:B1544))</f>
        <v>#NUM!</v>
      </c>
      <c r="L1548" t="e">
        <f t="array" ref="L1548">INDEX($A$7:$F$3066,SMALL(IF(COUNTIF($L$5,$H$7:$H$3066)*COUNTIF($L$5,$I$7:$I$3066),MATCH(ROW($A$7:$A$3066),ROW($A$7:$A$3066)),""),ROWS($B$1:C1542)),COLUMNS($A$1:C1544))</f>
        <v>#NUM!</v>
      </c>
      <c r="M1548" t="e">
        <f t="array" ref="M1548">INDEX($A$7:$F$3066,SMALL(IF(COUNTIF($L$5,$H$7:$H$3066)*COUNTIF($L$5,$I$7:$I$3066),MATCH(ROW($A$7:$A$3066),ROW($A$7:$A$3066)),""),ROWS($B$1:D1542)),COLUMNS($A$1:D1544))</f>
        <v>#NUM!</v>
      </c>
      <c r="N1548" t="e">
        <f t="array" ref="N1548">INDEX($A$7:$F$3066,SMALL(IF(COUNTIF($L$5,$H$7:$H$3066)*COUNTIF($L$5,$I$7:$I$3066),MATCH(ROW($A$7:$A$3066),ROW($A$7:$A$3066)),""),ROWS($B$1:E1542)),COLUMNS($A$1:E1544))</f>
        <v>#NUM!</v>
      </c>
      <c r="O1548" t="e">
        <f t="array" ref="O1548">INDEX($A$7:$F$3066,SMALL(IF(COUNTIF($L$5,$H$7:$H$3066)*COUNTIF($L$5,$I$7:$I$3066),MATCH(ROW($A$7:$A$3066),ROW($A$7:$A$3066)),""),ROWS($B$1:F1542)),COLUMNS($A$1:F1544))</f>
        <v>#NUM!</v>
      </c>
    </row>
    <row r="1549" spans="1:15">
      <c r="A1549" s="1">
        <f>'ScienceDirect - Initial'!A1552</f>
        <v>0</v>
      </c>
      <c r="B1549" s="1">
        <f>'ScienceDirect - Initial'!B1552</f>
        <v>2011</v>
      </c>
      <c r="C1549" s="1" t="str">
        <f>'ScienceDirect - Initial'!C1552</f>
        <v>Abela, Christopher; Stevens, Tom; Reddy, Marcus; Soldin, Mark</v>
      </c>
      <c r="D1549" s="1" t="str">
        <f>'ScienceDirect - Initial'!D1552</f>
        <v>A multidisciplinary approach to post-bariatric plastic surgery</v>
      </c>
      <c r="E1549" s="1" t="str">
        <f>'ScienceDirect - Initial'!E1552</f>
        <v>International Journal of Surgery</v>
      </c>
      <c r="F1549" s="1">
        <f>'ScienceDirect - Initial'!F1552</f>
        <v>0</v>
      </c>
      <c r="H1549" s="1">
        <v>0</v>
      </c>
      <c r="I1549" s="1">
        <v>0</v>
      </c>
      <c r="J1549" t="b">
        <f t="shared" si="24"/>
        <v>1</v>
      </c>
      <c r="K1549" t="e">
        <f t="array" ref="K1549">INDEX($A$7:$F$3066,SMALL(IF(COUNTIF($L$5,$H$7:$H$3066)*COUNTIF($L$5,$I$7:$I$3066),MATCH(ROW($A$7:$A$3066),ROW($A$7:$A$3066)),""),ROWS($B$1:B1543)),COLUMNS($A$1:B1545))</f>
        <v>#NUM!</v>
      </c>
      <c r="L1549" t="e">
        <f t="array" ref="L1549">INDEX($A$7:$F$3066,SMALL(IF(COUNTIF($L$5,$H$7:$H$3066)*COUNTIF($L$5,$I$7:$I$3066),MATCH(ROW($A$7:$A$3066),ROW($A$7:$A$3066)),""),ROWS($B$1:C1543)),COLUMNS($A$1:C1545))</f>
        <v>#NUM!</v>
      </c>
      <c r="M1549" t="e">
        <f t="array" ref="M1549">INDEX($A$7:$F$3066,SMALL(IF(COUNTIF($L$5,$H$7:$H$3066)*COUNTIF($L$5,$I$7:$I$3066),MATCH(ROW($A$7:$A$3066),ROW($A$7:$A$3066)),""),ROWS($B$1:D1543)),COLUMNS($A$1:D1545))</f>
        <v>#NUM!</v>
      </c>
      <c r="N1549" t="e">
        <f t="array" ref="N1549">INDEX($A$7:$F$3066,SMALL(IF(COUNTIF($L$5,$H$7:$H$3066)*COUNTIF($L$5,$I$7:$I$3066),MATCH(ROW($A$7:$A$3066),ROW($A$7:$A$3066)),""),ROWS($B$1:E1543)),COLUMNS($A$1:E1545))</f>
        <v>#NUM!</v>
      </c>
      <c r="O1549" t="e">
        <f t="array" ref="O1549">INDEX($A$7:$F$3066,SMALL(IF(COUNTIF($L$5,$H$7:$H$3066)*COUNTIF($L$5,$I$7:$I$3066),MATCH(ROW($A$7:$A$3066),ROW($A$7:$A$3066)),""),ROWS($B$1:F1543)),COLUMNS($A$1:F1545))</f>
        <v>#NUM!</v>
      </c>
    </row>
    <row r="1550" spans="1:15">
      <c r="A1550" s="1">
        <f>'ScienceDirect - Initial'!A1553</f>
        <v>0</v>
      </c>
      <c r="B1550" s="1">
        <f>'ScienceDirect - Initial'!B1553</f>
        <v>2017</v>
      </c>
      <c r="C1550" s="1" t="str">
        <f>'ScienceDirect - Initial'!C1553</f>
        <v>Panthapulakkal, S.; Raghunanan, L.; Sain, M.; KC, B.; Tjong, J.</v>
      </c>
      <c r="D1550" s="1" t="str">
        <f>'ScienceDirect - Initial'!D1553</f>
        <v>4 - Natural fiber and hybrid fiber thermoplastic composites: Advancements in lightweighting applications</v>
      </c>
      <c r="E1550" s="1" t="str">
        <f>'ScienceDirect - Initial'!E1553</f>
        <v>Green Composites (Second Edition)</v>
      </c>
      <c r="F1550" s="1" t="str">
        <f>'ScienceDirect - Initial'!F1553</f>
        <v>978-0-08-100783-9</v>
      </c>
      <c r="H1550" s="1">
        <v>0</v>
      </c>
      <c r="I1550" s="1">
        <v>0</v>
      </c>
      <c r="J1550" t="b">
        <f t="shared" si="24"/>
        <v>1</v>
      </c>
      <c r="K1550" t="e">
        <f t="array" ref="K1550">INDEX($A$7:$F$3066,SMALL(IF(COUNTIF($L$5,$H$7:$H$3066)*COUNTIF($L$5,$I$7:$I$3066),MATCH(ROW($A$7:$A$3066),ROW($A$7:$A$3066)),""),ROWS($B$1:B1544)),COLUMNS($A$1:B1546))</f>
        <v>#NUM!</v>
      </c>
      <c r="L1550" t="e">
        <f t="array" ref="L1550">INDEX($A$7:$F$3066,SMALL(IF(COUNTIF($L$5,$H$7:$H$3066)*COUNTIF($L$5,$I$7:$I$3066),MATCH(ROW($A$7:$A$3066),ROW($A$7:$A$3066)),""),ROWS($B$1:C1544)),COLUMNS($A$1:C1546))</f>
        <v>#NUM!</v>
      </c>
      <c r="M1550" t="e">
        <f t="array" ref="M1550">INDEX($A$7:$F$3066,SMALL(IF(COUNTIF($L$5,$H$7:$H$3066)*COUNTIF($L$5,$I$7:$I$3066),MATCH(ROW($A$7:$A$3066),ROW($A$7:$A$3066)),""),ROWS($B$1:D1544)),COLUMNS($A$1:D1546))</f>
        <v>#NUM!</v>
      </c>
      <c r="N1550" t="e">
        <f t="array" ref="N1550">INDEX($A$7:$F$3066,SMALL(IF(COUNTIF($L$5,$H$7:$H$3066)*COUNTIF($L$5,$I$7:$I$3066),MATCH(ROW($A$7:$A$3066),ROW($A$7:$A$3066)),""),ROWS($B$1:E1544)),COLUMNS($A$1:E1546))</f>
        <v>#NUM!</v>
      </c>
      <c r="O1550" t="e">
        <f t="array" ref="O1550">INDEX($A$7:$F$3066,SMALL(IF(COUNTIF($L$5,$H$7:$H$3066)*COUNTIF($L$5,$I$7:$I$3066),MATCH(ROW($A$7:$A$3066),ROW($A$7:$A$3066)),""),ROWS($B$1:F1544)),COLUMNS($A$1:F1546))</f>
        <v>#NUM!</v>
      </c>
    </row>
    <row r="1551" spans="1:15">
      <c r="A1551" s="1">
        <f>'ScienceDirect - Initial'!A1554</f>
        <v>0</v>
      </c>
      <c r="B1551" s="1">
        <f>'ScienceDirect - Initial'!B1554</f>
        <v>1992</v>
      </c>
      <c r="C1551" s="1" t="str">
        <f>'ScienceDirect - Initial'!C1554</f>
        <v>King, Edgar G.; Powell, Janine E.</v>
      </c>
      <c r="D1551" s="1" t="str">
        <f>'ScienceDirect - Initial'!D1554</f>
        <v>Propagation and release of natural enemies for control of cotton insect and mite pests in the United States</v>
      </c>
      <c r="E1551" s="1" t="str">
        <f>'ScienceDirect - Initial'!E1554</f>
        <v>Crop Protection</v>
      </c>
      <c r="F1551" s="1">
        <f>'ScienceDirect - Initial'!F1554</f>
        <v>0</v>
      </c>
      <c r="H1551" s="1">
        <v>0</v>
      </c>
      <c r="I1551" s="1">
        <v>0</v>
      </c>
      <c r="J1551" t="b">
        <f t="shared" si="24"/>
        <v>1</v>
      </c>
      <c r="K1551" t="e">
        <f t="array" ref="K1551">INDEX($A$7:$F$3066,SMALL(IF(COUNTIF($L$5,$H$7:$H$3066)*COUNTIF($L$5,$I$7:$I$3066),MATCH(ROW($A$7:$A$3066),ROW($A$7:$A$3066)),""),ROWS($B$1:B1545)),COLUMNS($A$1:B1547))</f>
        <v>#NUM!</v>
      </c>
      <c r="L1551" t="e">
        <f t="array" ref="L1551">INDEX($A$7:$F$3066,SMALL(IF(COUNTIF($L$5,$H$7:$H$3066)*COUNTIF($L$5,$I$7:$I$3066),MATCH(ROW($A$7:$A$3066),ROW($A$7:$A$3066)),""),ROWS($B$1:C1545)),COLUMNS($A$1:C1547))</f>
        <v>#NUM!</v>
      </c>
      <c r="M1551" t="e">
        <f t="array" ref="M1551">INDEX($A$7:$F$3066,SMALL(IF(COUNTIF($L$5,$H$7:$H$3066)*COUNTIF($L$5,$I$7:$I$3066),MATCH(ROW($A$7:$A$3066),ROW($A$7:$A$3066)),""),ROWS($B$1:D1545)),COLUMNS($A$1:D1547))</f>
        <v>#NUM!</v>
      </c>
      <c r="N1551" t="e">
        <f t="array" ref="N1551">INDEX($A$7:$F$3066,SMALL(IF(COUNTIF($L$5,$H$7:$H$3066)*COUNTIF($L$5,$I$7:$I$3066),MATCH(ROW($A$7:$A$3066),ROW($A$7:$A$3066)),""),ROWS($B$1:E1545)),COLUMNS($A$1:E1547))</f>
        <v>#NUM!</v>
      </c>
      <c r="O1551" t="e">
        <f t="array" ref="O1551">INDEX($A$7:$F$3066,SMALL(IF(COUNTIF($L$5,$H$7:$H$3066)*COUNTIF($L$5,$I$7:$I$3066),MATCH(ROW($A$7:$A$3066),ROW($A$7:$A$3066)),""),ROWS($B$1:F1545)),COLUMNS($A$1:F1547))</f>
        <v>#NUM!</v>
      </c>
    </row>
    <row r="1552" spans="1:15">
      <c r="A1552" s="1">
        <f>'ScienceDirect - Initial'!A1555</f>
        <v>0</v>
      </c>
      <c r="B1552" s="1">
        <f>'ScienceDirect - Initial'!B1555</f>
        <v>1993</v>
      </c>
      <c r="C1552" s="1" t="str">
        <f>'ScienceDirect - Initial'!C1555</f>
        <v>Jacobs, Peter</v>
      </c>
      <c r="D1552" s="1" t="str">
        <f>'ScienceDirect - Initial'!D1555</f>
        <v>Hodgkin's disease and the malignant lymphomas</v>
      </c>
      <c r="E1552" s="1" t="str">
        <f>'ScienceDirect - Initial'!E1555</f>
        <v>Disease-a-Month</v>
      </c>
      <c r="F1552" s="1">
        <f>'ScienceDirect - Initial'!F1555</f>
        <v>0</v>
      </c>
      <c r="H1552" s="1">
        <v>0</v>
      </c>
      <c r="I1552" s="1">
        <v>0</v>
      </c>
      <c r="J1552" t="b">
        <f t="shared" si="24"/>
        <v>1</v>
      </c>
      <c r="K1552" t="e">
        <f t="array" ref="K1552">INDEX($A$7:$F$3066,SMALL(IF(COUNTIF($L$5,$H$7:$H$3066)*COUNTIF($L$5,$I$7:$I$3066),MATCH(ROW($A$7:$A$3066),ROW($A$7:$A$3066)),""),ROWS($B$1:B1546)),COLUMNS($A$1:B1548))</f>
        <v>#NUM!</v>
      </c>
      <c r="L1552" t="e">
        <f t="array" ref="L1552">INDEX($A$7:$F$3066,SMALL(IF(COUNTIF($L$5,$H$7:$H$3066)*COUNTIF($L$5,$I$7:$I$3066),MATCH(ROW($A$7:$A$3066),ROW($A$7:$A$3066)),""),ROWS($B$1:C1546)),COLUMNS($A$1:C1548))</f>
        <v>#NUM!</v>
      </c>
      <c r="M1552" t="e">
        <f t="array" ref="M1552">INDEX($A$7:$F$3066,SMALL(IF(COUNTIF($L$5,$H$7:$H$3066)*COUNTIF($L$5,$I$7:$I$3066),MATCH(ROW($A$7:$A$3066),ROW($A$7:$A$3066)),""),ROWS($B$1:D1546)),COLUMNS($A$1:D1548))</f>
        <v>#NUM!</v>
      </c>
      <c r="N1552" t="e">
        <f t="array" ref="N1552">INDEX($A$7:$F$3066,SMALL(IF(COUNTIF($L$5,$H$7:$H$3066)*COUNTIF($L$5,$I$7:$I$3066),MATCH(ROW($A$7:$A$3066),ROW($A$7:$A$3066)),""),ROWS($B$1:E1546)),COLUMNS($A$1:E1548))</f>
        <v>#NUM!</v>
      </c>
      <c r="O1552" t="e">
        <f t="array" ref="O1552">INDEX($A$7:$F$3066,SMALL(IF(COUNTIF($L$5,$H$7:$H$3066)*COUNTIF($L$5,$I$7:$I$3066),MATCH(ROW($A$7:$A$3066),ROW($A$7:$A$3066)),""),ROWS($B$1:F1546)),COLUMNS($A$1:F1548))</f>
        <v>#NUM!</v>
      </c>
    </row>
    <row r="1553" spans="1:15">
      <c r="A1553" s="1">
        <f>'ScienceDirect - Initial'!A1556</f>
        <v>0</v>
      </c>
      <c r="B1553" s="1">
        <f>'ScienceDirect - Initial'!B1556</f>
        <v>1980</v>
      </c>
      <c r="C1553" s="1" t="str">
        <f>'ScienceDirect - Initial'!C1556</f>
        <v>McGUINNESS, DIANE; PRIBRAM, KARL</v>
      </c>
      <c r="D1553" s="1" t="str">
        <f>'ScienceDirect - Initial'!D1556</f>
        <v>Chapter III - The Neuropsychology of Attention: Emotional and Motivational Controls</v>
      </c>
      <c r="E1553" s="1" t="str">
        <f>'ScienceDirect - Initial'!E1556</f>
        <v>The Brain and Psychology</v>
      </c>
      <c r="F1553" s="1" t="str">
        <f>'ScienceDirect - Initial'!F1556</f>
        <v>978-0-12-761050-4</v>
      </c>
      <c r="H1553" s="1">
        <v>0</v>
      </c>
      <c r="I1553" s="1">
        <v>0</v>
      </c>
      <c r="J1553" t="b">
        <f t="shared" si="24"/>
        <v>1</v>
      </c>
      <c r="K1553" t="e">
        <f t="array" ref="K1553">INDEX($A$7:$F$3066,SMALL(IF(COUNTIF($L$5,$H$7:$H$3066)*COUNTIF($L$5,$I$7:$I$3066),MATCH(ROW($A$7:$A$3066),ROW($A$7:$A$3066)),""),ROWS($B$1:B1547)),COLUMNS($A$1:B1549))</f>
        <v>#NUM!</v>
      </c>
      <c r="L1553" t="e">
        <f t="array" ref="L1553">INDEX($A$7:$F$3066,SMALL(IF(COUNTIF($L$5,$H$7:$H$3066)*COUNTIF($L$5,$I$7:$I$3066),MATCH(ROW($A$7:$A$3066),ROW($A$7:$A$3066)),""),ROWS($B$1:C1547)),COLUMNS($A$1:C1549))</f>
        <v>#NUM!</v>
      </c>
      <c r="M1553" t="e">
        <f t="array" ref="M1553">INDEX($A$7:$F$3066,SMALL(IF(COUNTIF($L$5,$H$7:$H$3066)*COUNTIF($L$5,$I$7:$I$3066),MATCH(ROW($A$7:$A$3066),ROW($A$7:$A$3066)),""),ROWS($B$1:D1547)),COLUMNS($A$1:D1549))</f>
        <v>#NUM!</v>
      </c>
      <c r="N1553" t="e">
        <f t="array" ref="N1553">INDEX($A$7:$F$3066,SMALL(IF(COUNTIF($L$5,$H$7:$H$3066)*COUNTIF($L$5,$I$7:$I$3066),MATCH(ROW($A$7:$A$3066),ROW($A$7:$A$3066)),""),ROWS($B$1:E1547)),COLUMNS($A$1:E1549))</f>
        <v>#NUM!</v>
      </c>
      <c r="O1553" t="e">
        <f t="array" ref="O1553">INDEX($A$7:$F$3066,SMALL(IF(COUNTIF($L$5,$H$7:$H$3066)*COUNTIF($L$5,$I$7:$I$3066),MATCH(ROW($A$7:$A$3066),ROW($A$7:$A$3066)),""),ROWS($B$1:F1547)),COLUMNS($A$1:F1549))</f>
        <v>#NUM!</v>
      </c>
    </row>
    <row r="1554" spans="1:15">
      <c r="A1554" s="1">
        <f>'ScienceDirect - Initial'!A1557</f>
        <v>0</v>
      </c>
      <c r="B1554" s="1">
        <f>'ScienceDirect - Initial'!B1557</f>
        <v>2005</v>
      </c>
      <c r="C1554" s="1" t="str">
        <f>'ScienceDirect - Initial'!C1557</f>
        <v>Behar, Evelyn; Vescio, Theresa K.; Borkovec, T.D.</v>
      </c>
      <c r="D1554" s="1" t="str">
        <f>'ScienceDirect - Initial'!D1557</f>
        <v>The effects of suppressing thoughts and images about worrisome stimuli</v>
      </c>
      <c r="E1554" s="1" t="str">
        <f>'ScienceDirect - Initial'!E1557</f>
        <v>Behavior Therapy</v>
      </c>
      <c r="F1554" s="1">
        <f>'ScienceDirect - Initial'!F1557</f>
        <v>0</v>
      </c>
      <c r="H1554" s="1">
        <v>0</v>
      </c>
      <c r="I1554" s="1">
        <v>0</v>
      </c>
      <c r="J1554" t="b">
        <f t="shared" si="24"/>
        <v>1</v>
      </c>
      <c r="K1554" t="e">
        <f t="array" ref="K1554">INDEX($A$7:$F$3066,SMALL(IF(COUNTIF($L$5,$H$7:$H$3066)*COUNTIF($L$5,$I$7:$I$3066),MATCH(ROW($A$7:$A$3066),ROW($A$7:$A$3066)),""),ROWS($B$1:B1548)),COLUMNS($A$1:B1550))</f>
        <v>#NUM!</v>
      </c>
      <c r="L1554" t="e">
        <f t="array" ref="L1554">INDEX($A$7:$F$3066,SMALL(IF(COUNTIF($L$5,$H$7:$H$3066)*COUNTIF($L$5,$I$7:$I$3066),MATCH(ROW($A$7:$A$3066),ROW($A$7:$A$3066)),""),ROWS($B$1:C1548)),COLUMNS($A$1:C1550))</f>
        <v>#NUM!</v>
      </c>
      <c r="M1554" t="e">
        <f t="array" ref="M1554">INDEX($A$7:$F$3066,SMALL(IF(COUNTIF($L$5,$H$7:$H$3066)*COUNTIF($L$5,$I$7:$I$3066),MATCH(ROW($A$7:$A$3066),ROW($A$7:$A$3066)),""),ROWS($B$1:D1548)),COLUMNS($A$1:D1550))</f>
        <v>#NUM!</v>
      </c>
      <c r="N1554" t="e">
        <f t="array" ref="N1554">INDEX($A$7:$F$3066,SMALL(IF(COUNTIF($L$5,$H$7:$H$3066)*COUNTIF($L$5,$I$7:$I$3066),MATCH(ROW($A$7:$A$3066),ROW($A$7:$A$3066)),""),ROWS($B$1:E1548)),COLUMNS($A$1:E1550))</f>
        <v>#NUM!</v>
      </c>
      <c r="O1554" t="e">
        <f t="array" ref="O1554">INDEX($A$7:$F$3066,SMALL(IF(COUNTIF($L$5,$H$7:$H$3066)*COUNTIF($L$5,$I$7:$I$3066),MATCH(ROW($A$7:$A$3066),ROW($A$7:$A$3066)),""),ROWS($B$1:F1548)),COLUMNS($A$1:F1550))</f>
        <v>#NUM!</v>
      </c>
    </row>
    <row r="1555" spans="1:15">
      <c r="A1555" s="1">
        <f>'ScienceDirect - Initial'!A1558</f>
        <v>0</v>
      </c>
      <c r="B1555" s="1">
        <f>'ScienceDirect - Initial'!B1558</f>
        <v>2008</v>
      </c>
      <c r="C1555" s="1" t="str">
        <f>'ScienceDirect - Initial'!C1558</f>
        <v>Gupta, Rakesh K.; Jain, Krishan K.; Kumar, Sunil</v>
      </c>
      <c r="D1555" s="1" t="str">
        <f>'ScienceDirect - Initial'!D1558</f>
        <v>Imaging of Nonspecific (Nonherpetic) Acute Viral Infections</v>
      </c>
      <c r="E1555" s="1" t="str">
        <f>'ScienceDirect - Initial'!E1558</f>
        <v>Viruses and Prion in the CNS</v>
      </c>
      <c r="F1555" s="1">
        <f>'ScienceDirect - Initial'!F1558</f>
        <v>0</v>
      </c>
      <c r="H1555" s="1">
        <v>0</v>
      </c>
      <c r="I1555" s="1">
        <v>0</v>
      </c>
      <c r="J1555" t="b">
        <f t="shared" si="24"/>
        <v>1</v>
      </c>
      <c r="K1555" t="e">
        <f t="array" ref="K1555">INDEX($A$7:$F$3066,SMALL(IF(COUNTIF($L$5,$H$7:$H$3066)*COUNTIF($L$5,$I$7:$I$3066),MATCH(ROW($A$7:$A$3066),ROW($A$7:$A$3066)),""),ROWS($B$1:B1549)),COLUMNS($A$1:B1551))</f>
        <v>#NUM!</v>
      </c>
      <c r="L1555" t="e">
        <f t="array" ref="L1555">INDEX($A$7:$F$3066,SMALL(IF(COUNTIF($L$5,$H$7:$H$3066)*COUNTIF($L$5,$I$7:$I$3066),MATCH(ROW($A$7:$A$3066),ROW($A$7:$A$3066)),""),ROWS($B$1:C1549)),COLUMNS($A$1:C1551))</f>
        <v>#NUM!</v>
      </c>
      <c r="M1555" t="e">
        <f t="array" ref="M1555">INDEX($A$7:$F$3066,SMALL(IF(COUNTIF($L$5,$H$7:$H$3066)*COUNTIF($L$5,$I$7:$I$3066),MATCH(ROW($A$7:$A$3066),ROW($A$7:$A$3066)),""),ROWS($B$1:D1549)),COLUMNS($A$1:D1551))</f>
        <v>#NUM!</v>
      </c>
      <c r="N1555" t="e">
        <f t="array" ref="N1555">INDEX($A$7:$F$3066,SMALL(IF(COUNTIF($L$5,$H$7:$H$3066)*COUNTIF($L$5,$I$7:$I$3066),MATCH(ROW($A$7:$A$3066),ROW($A$7:$A$3066)),""),ROWS($B$1:E1549)),COLUMNS($A$1:E1551))</f>
        <v>#NUM!</v>
      </c>
      <c r="O1555" t="e">
        <f t="array" ref="O1555">INDEX($A$7:$F$3066,SMALL(IF(COUNTIF($L$5,$H$7:$H$3066)*COUNTIF($L$5,$I$7:$I$3066),MATCH(ROW($A$7:$A$3066),ROW($A$7:$A$3066)),""),ROWS($B$1:F1549)),COLUMNS($A$1:F1551))</f>
        <v>#NUM!</v>
      </c>
    </row>
    <row r="1556" spans="1:15">
      <c r="A1556" s="1">
        <f>'ScienceDirect - Initial'!A1559</f>
        <v>0</v>
      </c>
      <c r="B1556" s="1">
        <f>'ScienceDirect - Initial'!B1559</f>
        <v>2003</v>
      </c>
      <c r="C1556" s="1" t="str">
        <f>'ScienceDirect - Initial'!C1559</f>
        <v>Binder, Patrice; Attre, Olivier; Boutin, Jean Paul; Cavallo, Jean Didier; Debord, Thierry; Jouan, Alain; Vidal, Dominique</v>
      </c>
      <c r="D1556" s="1" t="str">
        <f>'ScienceDirect - Initial'!D1559</f>
        <v>Medical management of biological warfare and bioterrorism: place of the immunoprevention and the immunotherapy</v>
      </c>
      <c r="E1556" s="1" t="str">
        <f>'ScienceDirect - Initial'!E1559</f>
        <v>Vaccines</v>
      </c>
      <c r="F1556" s="1">
        <f>'ScienceDirect - Initial'!F1559</f>
        <v>0</v>
      </c>
      <c r="H1556" s="1">
        <v>0</v>
      </c>
      <c r="I1556" s="1">
        <v>0</v>
      </c>
      <c r="J1556" t="b">
        <f t="shared" si="24"/>
        <v>1</v>
      </c>
      <c r="K1556" t="e">
        <f t="array" ref="K1556">INDEX($A$7:$F$3066,SMALL(IF(COUNTIF($L$5,$H$7:$H$3066)*COUNTIF($L$5,$I$7:$I$3066),MATCH(ROW($A$7:$A$3066),ROW($A$7:$A$3066)),""),ROWS($B$1:B1550)),COLUMNS($A$1:B1552))</f>
        <v>#NUM!</v>
      </c>
      <c r="L1556" t="e">
        <f t="array" ref="L1556">INDEX($A$7:$F$3066,SMALL(IF(COUNTIF($L$5,$H$7:$H$3066)*COUNTIF($L$5,$I$7:$I$3066),MATCH(ROW($A$7:$A$3066),ROW($A$7:$A$3066)),""),ROWS($B$1:C1550)),COLUMNS($A$1:C1552))</f>
        <v>#NUM!</v>
      </c>
      <c r="M1556" t="e">
        <f t="array" ref="M1556">INDEX($A$7:$F$3066,SMALL(IF(COUNTIF($L$5,$H$7:$H$3066)*COUNTIF($L$5,$I$7:$I$3066),MATCH(ROW($A$7:$A$3066),ROW($A$7:$A$3066)),""),ROWS($B$1:D1550)),COLUMNS($A$1:D1552))</f>
        <v>#NUM!</v>
      </c>
      <c r="N1556" t="e">
        <f t="array" ref="N1556">INDEX($A$7:$F$3066,SMALL(IF(COUNTIF($L$5,$H$7:$H$3066)*COUNTIF($L$5,$I$7:$I$3066),MATCH(ROW($A$7:$A$3066),ROW($A$7:$A$3066)),""),ROWS($B$1:E1550)),COLUMNS($A$1:E1552))</f>
        <v>#NUM!</v>
      </c>
      <c r="O1556" t="e">
        <f t="array" ref="O1556">INDEX($A$7:$F$3066,SMALL(IF(COUNTIF($L$5,$H$7:$H$3066)*COUNTIF($L$5,$I$7:$I$3066),MATCH(ROW($A$7:$A$3066),ROW($A$7:$A$3066)),""),ROWS($B$1:F1550)),COLUMNS($A$1:F1552))</f>
        <v>#NUM!</v>
      </c>
    </row>
    <row r="1557" spans="1:15">
      <c r="A1557" s="1">
        <f>'ScienceDirect - Initial'!A1560</f>
        <v>0</v>
      </c>
      <c r="B1557" s="1">
        <f>'ScienceDirect - Initial'!B1560</f>
        <v>2016</v>
      </c>
      <c r="C1557" s="1" t="str">
        <f>'ScienceDirect - Initial'!C1560</f>
        <v>Omkar; Kumar, Bhupendra</v>
      </c>
      <c r="D1557" s="1" t="str">
        <f>'ScienceDirect - Initial'!D1560</f>
        <v>Chapter 2 - Biocontrol of Insect Pests</v>
      </c>
      <c r="E1557" s="1" t="str">
        <f>'ScienceDirect - Initial'!E1560</f>
        <v>Ecofriendly Pest Management for Food Security</v>
      </c>
      <c r="F1557" s="1" t="str">
        <f>'ScienceDirect - Initial'!F1560</f>
        <v>978-0-12-803265-7</v>
      </c>
      <c r="H1557" s="1">
        <v>0</v>
      </c>
      <c r="I1557" s="1">
        <v>0</v>
      </c>
      <c r="J1557" t="b">
        <f t="shared" si="24"/>
        <v>1</v>
      </c>
      <c r="K1557" t="e">
        <f t="array" ref="K1557">INDEX($A$7:$F$3066,SMALL(IF(COUNTIF($L$5,$H$7:$H$3066)*COUNTIF($L$5,$I$7:$I$3066),MATCH(ROW($A$7:$A$3066),ROW($A$7:$A$3066)),""),ROWS($B$1:B1551)),COLUMNS($A$1:B1553))</f>
        <v>#NUM!</v>
      </c>
      <c r="L1557" t="e">
        <f t="array" ref="L1557">INDEX($A$7:$F$3066,SMALL(IF(COUNTIF($L$5,$H$7:$H$3066)*COUNTIF($L$5,$I$7:$I$3066),MATCH(ROW($A$7:$A$3066),ROW($A$7:$A$3066)),""),ROWS($B$1:C1551)),COLUMNS($A$1:C1553))</f>
        <v>#NUM!</v>
      </c>
      <c r="M1557" t="e">
        <f t="array" ref="M1557">INDEX($A$7:$F$3066,SMALL(IF(COUNTIF($L$5,$H$7:$H$3066)*COUNTIF($L$5,$I$7:$I$3066),MATCH(ROW($A$7:$A$3066),ROW($A$7:$A$3066)),""),ROWS($B$1:D1551)),COLUMNS($A$1:D1553))</f>
        <v>#NUM!</v>
      </c>
      <c r="N1557" t="e">
        <f t="array" ref="N1557">INDEX($A$7:$F$3066,SMALL(IF(COUNTIF($L$5,$H$7:$H$3066)*COUNTIF($L$5,$I$7:$I$3066),MATCH(ROW($A$7:$A$3066),ROW($A$7:$A$3066)),""),ROWS($B$1:E1551)),COLUMNS($A$1:E1553))</f>
        <v>#NUM!</v>
      </c>
      <c r="O1557" t="e">
        <f t="array" ref="O1557">INDEX($A$7:$F$3066,SMALL(IF(COUNTIF($L$5,$H$7:$H$3066)*COUNTIF($L$5,$I$7:$I$3066),MATCH(ROW($A$7:$A$3066),ROW($A$7:$A$3066)),""),ROWS($B$1:F1551)),COLUMNS($A$1:F1553))</f>
        <v>#NUM!</v>
      </c>
    </row>
    <row r="1558" spans="1:15">
      <c r="A1558" s="1">
        <f>'ScienceDirect - Initial'!A1561</f>
        <v>0</v>
      </c>
      <c r="B1558" s="1">
        <f>'ScienceDirect - Initial'!B1561</f>
        <v>1982</v>
      </c>
      <c r="C1558" s="1" t="str">
        <f>'ScienceDirect - Initial'!C1561</f>
        <v>Barclay, Hugh J.</v>
      </c>
      <c r="D1558" s="1" t="str">
        <f>'ScienceDirect - Initial'!D1561</f>
        <v>The sterile release method with unequal male competitive ability</v>
      </c>
      <c r="E1558" s="1" t="str">
        <f>'ScienceDirect - Initial'!E1561</f>
        <v>Ecological Modelling</v>
      </c>
      <c r="F1558" s="1">
        <f>'ScienceDirect - Initial'!F1561</f>
        <v>0</v>
      </c>
      <c r="H1558" s="1">
        <v>0</v>
      </c>
      <c r="I1558" s="1">
        <v>0</v>
      </c>
      <c r="J1558" t="b">
        <f t="shared" si="24"/>
        <v>1</v>
      </c>
      <c r="K1558" t="e">
        <f t="array" ref="K1558">INDEX($A$7:$F$3066,SMALL(IF(COUNTIF($L$5,$H$7:$H$3066)*COUNTIF($L$5,$I$7:$I$3066),MATCH(ROW($A$7:$A$3066),ROW($A$7:$A$3066)),""),ROWS($B$1:B1552)),COLUMNS($A$1:B1554))</f>
        <v>#NUM!</v>
      </c>
      <c r="L1558" t="e">
        <f t="array" ref="L1558">INDEX($A$7:$F$3066,SMALL(IF(COUNTIF($L$5,$H$7:$H$3066)*COUNTIF($L$5,$I$7:$I$3066),MATCH(ROW($A$7:$A$3066),ROW($A$7:$A$3066)),""),ROWS($B$1:C1552)),COLUMNS($A$1:C1554))</f>
        <v>#NUM!</v>
      </c>
      <c r="M1558" t="e">
        <f t="array" ref="M1558">INDEX($A$7:$F$3066,SMALL(IF(COUNTIF($L$5,$H$7:$H$3066)*COUNTIF($L$5,$I$7:$I$3066),MATCH(ROW($A$7:$A$3066),ROW($A$7:$A$3066)),""),ROWS($B$1:D1552)),COLUMNS($A$1:D1554))</f>
        <v>#NUM!</v>
      </c>
      <c r="N1558" t="e">
        <f t="array" ref="N1558">INDEX($A$7:$F$3066,SMALL(IF(COUNTIF($L$5,$H$7:$H$3066)*COUNTIF($L$5,$I$7:$I$3066),MATCH(ROW($A$7:$A$3066),ROW($A$7:$A$3066)),""),ROWS($B$1:E1552)),COLUMNS($A$1:E1554))</f>
        <v>#NUM!</v>
      </c>
      <c r="O1558" t="e">
        <f t="array" ref="O1558">INDEX($A$7:$F$3066,SMALL(IF(COUNTIF($L$5,$H$7:$H$3066)*COUNTIF($L$5,$I$7:$I$3066),MATCH(ROW($A$7:$A$3066),ROW($A$7:$A$3066)),""),ROWS($B$1:F1552)),COLUMNS($A$1:F1554))</f>
        <v>#NUM!</v>
      </c>
    </row>
    <row r="1559" spans="1:15">
      <c r="A1559" s="1">
        <f>'ScienceDirect - Initial'!A1562</f>
        <v>0</v>
      </c>
      <c r="B1559" s="1">
        <f>'ScienceDirect - Initial'!B1562</f>
        <v>2019</v>
      </c>
      <c r="C1559" s="1" t="str">
        <f>'ScienceDirect - Initial'!C1562</f>
        <v>de la Vega Gallardo, Nira; Dittmer, Marie; Dombrowski, Yvonne; Fitzgerald, Denise C.</v>
      </c>
      <c r="D1559" s="1" t="str">
        <f>'ScienceDirect - Initial'!D1562</f>
        <v>Regenerating CNS myelin: Emerging roles of regulatory T cells and CCN proteins</v>
      </c>
      <c r="E1559" s="1" t="str">
        <f>'ScienceDirect - Initial'!E1562</f>
        <v>Emerging focus areas in Neuroimmunology</v>
      </c>
      <c r="F1559" s="1">
        <f>'ScienceDirect - Initial'!F1562</f>
        <v>0</v>
      </c>
      <c r="H1559" s="1">
        <v>0</v>
      </c>
      <c r="I1559" s="1">
        <v>0</v>
      </c>
      <c r="J1559" t="b">
        <f t="shared" si="24"/>
        <v>1</v>
      </c>
      <c r="K1559" t="e">
        <f t="array" ref="K1559">INDEX($A$7:$F$3066,SMALL(IF(COUNTIF($L$5,$H$7:$H$3066)*COUNTIF($L$5,$I$7:$I$3066),MATCH(ROW($A$7:$A$3066),ROW($A$7:$A$3066)),""),ROWS($B$1:B1553)),COLUMNS($A$1:B1555))</f>
        <v>#NUM!</v>
      </c>
      <c r="L1559" t="e">
        <f t="array" ref="L1559">INDEX($A$7:$F$3066,SMALL(IF(COUNTIF($L$5,$H$7:$H$3066)*COUNTIF($L$5,$I$7:$I$3066),MATCH(ROW($A$7:$A$3066),ROW($A$7:$A$3066)),""),ROWS($B$1:C1553)),COLUMNS($A$1:C1555))</f>
        <v>#NUM!</v>
      </c>
      <c r="M1559" t="e">
        <f t="array" ref="M1559">INDEX($A$7:$F$3066,SMALL(IF(COUNTIF($L$5,$H$7:$H$3066)*COUNTIF($L$5,$I$7:$I$3066),MATCH(ROW($A$7:$A$3066),ROW($A$7:$A$3066)),""),ROWS($B$1:D1553)),COLUMNS($A$1:D1555))</f>
        <v>#NUM!</v>
      </c>
      <c r="N1559" t="e">
        <f t="array" ref="N1559">INDEX($A$7:$F$3066,SMALL(IF(COUNTIF($L$5,$H$7:$H$3066)*COUNTIF($L$5,$I$7:$I$3066),MATCH(ROW($A$7:$A$3066),ROW($A$7:$A$3066)),""),ROWS($B$1:E1553)),COLUMNS($A$1:E1555))</f>
        <v>#NUM!</v>
      </c>
      <c r="O1559" t="e">
        <f t="array" ref="O1559">INDEX($A$7:$F$3066,SMALL(IF(COUNTIF($L$5,$H$7:$H$3066)*COUNTIF($L$5,$I$7:$I$3066),MATCH(ROW($A$7:$A$3066),ROW($A$7:$A$3066)),""),ROWS($B$1:F1553)),COLUMNS($A$1:F1555))</f>
        <v>#NUM!</v>
      </c>
    </row>
    <row r="1560" spans="1:15">
      <c r="A1560" s="1">
        <f>'ScienceDirect - Initial'!A1563</f>
        <v>0</v>
      </c>
      <c r="B1560" s="1">
        <f>'ScienceDirect - Initial'!B1563</f>
        <v>2008</v>
      </c>
      <c r="C1560" s="1" t="str">
        <f>'ScienceDirect - Initial'!C1563</f>
        <v>Dalal, Nirav; Greenhalgh, David; Mao, Xuerong</v>
      </c>
      <c r="D1560" s="1" t="str">
        <f>'ScienceDirect - Initial'!D1563</f>
        <v>A stochastic model for internal HIV dynamics</v>
      </c>
      <c r="E1560" s="1" t="str">
        <f>'ScienceDirect - Initial'!E1563</f>
        <v>Journal of Mathematical Analysis and Applications</v>
      </c>
      <c r="F1560" s="1">
        <f>'ScienceDirect - Initial'!F1563</f>
        <v>0</v>
      </c>
      <c r="H1560" s="1">
        <v>0</v>
      </c>
      <c r="I1560" s="1">
        <v>0</v>
      </c>
      <c r="J1560" t="b">
        <f t="shared" si="24"/>
        <v>1</v>
      </c>
      <c r="K1560" t="e">
        <f t="array" ref="K1560">INDEX($A$7:$F$3066,SMALL(IF(COUNTIF($L$5,$H$7:$H$3066)*COUNTIF($L$5,$I$7:$I$3066),MATCH(ROW($A$7:$A$3066),ROW($A$7:$A$3066)),""),ROWS($B$1:B1554)),COLUMNS($A$1:B1556))</f>
        <v>#NUM!</v>
      </c>
      <c r="L1560" t="e">
        <f t="array" ref="L1560">INDEX($A$7:$F$3066,SMALL(IF(COUNTIF($L$5,$H$7:$H$3066)*COUNTIF($L$5,$I$7:$I$3066),MATCH(ROW($A$7:$A$3066),ROW($A$7:$A$3066)),""),ROWS($B$1:C1554)),COLUMNS($A$1:C1556))</f>
        <v>#NUM!</v>
      </c>
      <c r="M1560" t="e">
        <f t="array" ref="M1560">INDEX($A$7:$F$3066,SMALL(IF(COUNTIF($L$5,$H$7:$H$3066)*COUNTIF($L$5,$I$7:$I$3066),MATCH(ROW($A$7:$A$3066),ROW($A$7:$A$3066)),""),ROWS($B$1:D1554)),COLUMNS($A$1:D1556))</f>
        <v>#NUM!</v>
      </c>
      <c r="N1560" t="e">
        <f t="array" ref="N1560">INDEX($A$7:$F$3066,SMALL(IF(COUNTIF($L$5,$H$7:$H$3066)*COUNTIF($L$5,$I$7:$I$3066),MATCH(ROW($A$7:$A$3066),ROW($A$7:$A$3066)),""),ROWS($B$1:E1554)),COLUMNS($A$1:E1556))</f>
        <v>#NUM!</v>
      </c>
      <c r="O1560" t="e">
        <f t="array" ref="O1560">INDEX($A$7:$F$3066,SMALL(IF(COUNTIF($L$5,$H$7:$H$3066)*COUNTIF($L$5,$I$7:$I$3066),MATCH(ROW($A$7:$A$3066),ROW($A$7:$A$3066)),""),ROWS($B$1:F1554)),COLUMNS($A$1:F1556))</f>
        <v>#NUM!</v>
      </c>
    </row>
    <row r="1561" spans="1:15">
      <c r="A1561" s="1">
        <f>'ScienceDirect - Initial'!A1564</f>
        <v>0</v>
      </c>
      <c r="B1561" s="1">
        <f>'ScienceDirect - Initial'!B1564</f>
        <v>2012</v>
      </c>
      <c r="C1561" s="1" t="str">
        <f>'ScienceDirect - Initial'!C1564</f>
        <v>Rebellon, Cesar J.; Manasse, Michelle E.; Van Gundy, Karen T.; Cohn, Ellen S.</v>
      </c>
      <c r="D1561" s="1" t="str">
        <f>'ScienceDirect - Initial'!D1564</f>
        <v>Perceived injustice and delinquency: A test of general strain theory</v>
      </c>
      <c r="E1561" s="1" t="str">
        <f>'ScienceDirect - Initial'!E1564</f>
        <v>General Strain Theory and Criminal Justice</v>
      </c>
      <c r="F1561" s="1">
        <f>'ScienceDirect - Initial'!F1564</f>
        <v>0</v>
      </c>
      <c r="H1561" s="1">
        <v>0</v>
      </c>
      <c r="I1561" s="1">
        <v>0</v>
      </c>
      <c r="J1561" t="b">
        <f t="shared" si="24"/>
        <v>1</v>
      </c>
      <c r="K1561" t="e">
        <f t="array" ref="K1561">INDEX($A$7:$F$3066,SMALL(IF(COUNTIF($L$5,$H$7:$H$3066)*COUNTIF($L$5,$I$7:$I$3066),MATCH(ROW($A$7:$A$3066),ROW($A$7:$A$3066)),""),ROWS($B$1:B1555)),COLUMNS($A$1:B1557))</f>
        <v>#NUM!</v>
      </c>
      <c r="L1561" t="e">
        <f t="array" ref="L1561">INDEX($A$7:$F$3066,SMALL(IF(COUNTIF($L$5,$H$7:$H$3066)*COUNTIF($L$5,$I$7:$I$3066),MATCH(ROW($A$7:$A$3066),ROW($A$7:$A$3066)),""),ROWS($B$1:C1555)),COLUMNS($A$1:C1557))</f>
        <v>#NUM!</v>
      </c>
      <c r="M1561" t="e">
        <f t="array" ref="M1561">INDEX($A$7:$F$3066,SMALL(IF(COUNTIF($L$5,$H$7:$H$3066)*COUNTIF($L$5,$I$7:$I$3066),MATCH(ROW($A$7:$A$3066),ROW($A$7:$A$3066)),""),ROWS($B$1:D1555)),COLUMNS($A$1:D1557))</f>
        <v>#NUM!</v>
      </c>
      <c r="N1561" t="e">
        <f t="array" ref="N1561">INDEX($A$7:$F$3066,SMALL(IF(COUNTIF($L$5,$H$7:$H$3066)*COUNTIF($L$5,$I$7:$I$3066),MATCH(ROW($A$7:$A$3066),ROW($A$7:$A$3066)),""),ROWS($B$1:E1555)),COLUMNS($A$1:E1557))</f>
        <v>#NUM!</v>
      </c>
      <c r="O1561" t="e">
        <f t="array" ref="O1561">INDEX($A$7:$F$3066,SMALL(IF(COUNTIF($L$5,$H$7:$H$3066)*COUNTIF($L$5,$I$7:$I$3066),MATCH(ROW($A$7:$A$3066),ROW($A$7:$A$3066)),""),ROWS($B$1:F1555)),COLUMNS($A$1:F1557))</f>
        <v>#NUM!</v>
      </c>
    </row>
    <row r="1562" spans="1:15">
      <c r="A1562" s="1">
        <f>'ScienceDirect - Initial'!A1565</f>
        <v>0</v>
      </c>
      <c r="B1562" s="1">
        <f>'ScienceDirect - Initial'!B1565</f>
        <v>2014</v>
      </c>
      <c r="C1562" s="1" t="str">
        <f>'ScienceDirect - Initial'!C1565</f>
        <v>Wayne, Randy</v>
      </c>
      <c r="D1562" s="1" t="str">
        <f>'ScienceDirect - Initial'!D1565</f>
        <v>Chapter 8 - Interference Microscopy</v>
      </c>
      <c r="E1562" s="1" t="str">
        <f>'ScienceDirect - Initial'!E1565</f>
        <v>Light and Video Microscopy (Second Edition)</v>
      </c>
      <c r="F1562" s="1" t="str">
        <f>'ScienceDirect - Initial'!F1565</f>
        <v>978-0-12-411484-5</v>
      </c>
      <c r="H1562" s="1">
        <v>0</v>
      </c>
      <c r="I1562" s="1">
        <v>0</v>
      </c>
      <c r="J1562" t="b">
        <f t="shared" si="24"/>
        <v>1</v>
      </c>
      <c r="K1562" t="e">
        <f t="array" ref="K1562">INDEX($A$7:$F$3066,SMALL(IF(COUNTIF($L$5,$H$7:$H$3066)*COUNTIF($L$5,$I$7:$I$3066),MATCH(ROW($A$7:$A$3066),ROW($A$7:$A$3066)),""),ROWS($B$1:B1556)),COLUMNS($A$1:B1558))</f>
        <v>#NUM!</v>
      </c>
      <c r="L1562" t="e">
        <f t="array" ref="L1562">INDEX($A$7:$F$3066,SMALL(IF(COUNTIF($L$5,$H$7:$H$3066)*COUNTIF($L$5,$I$7:$I$3066),MATCH(ROW($A$7:$A$3066),ROW($A$7:$A$3066)),""),ROWS($B$1:C1556)),COLUMNS($A$1:C1558))</f>
        <v>#NUM!</v>
      </c>
      <c r="M1562" t="e">
        <f t="array" ref="M1562">INDEX($A$7:$F$3066,SMALL(IF(COUNTIF($L$5,$H$7:$H$3066)*COUNTIF($L$5,$I$7:$I$3066),MATCH(ROW($A$7:$A$3066),ROW($A$7:$A$3066)),""),ROWS($B$1:D1556)),COLUMNS($A$1:D1558))</f>
        <v>#NUM!</v>
      </c>
      <c r="N1562" t="e">
        <f t="array" ref="N1562">INDEX($A$7:$F$3066,SMALL(IF(COUNTIF($L$5,$H$7:$H$3066)*COUNTIF($L$5,$I$7:$I$3066),MATCH(ROW($A$7:$A$3066),ROW($A$7:$A$3066)),""),ROWS($B$1:E1556)),COLUMNS($A$1:E1558))</f>
        <v>#NUM!</v>
      </c>
      <c r="O1562" t="e">
        <f t="array" ref="O1562">INDEX($A$7:$F$3066,SMALL(IF(COUNTIF($L$5,$H$7:$H$3066)*COUNTIF($L$5,$I$7:$I$3066),MATCH(ROW($A$7:$A$3066),ROW($A$7:$A$3066)),""),ROWS($B$1:F1556)),COLUMNS($A$1:F1558))</f>
        <v>#NUM!</v>
      </c>
    </row>
    <row r="1563" spans="1:15">
      <c r="A1563" s="1">
        <f>'ScienceDirect - Initial'!A1566</f>
        <v>0</v>
      </c>
      <c r="B1563" s="1">
        <f>'ScienceDirect - Initial'!B1566</f>
        <v>2015</v>
      </c>
      <c r="C1563" s="1" t="str">
        <f>'ScienceDirect - Initial'!C1566</f>
        <v>Ford, Julian D.; Grasso, Damion J.; Elhai, Jon D.; Courtois, Christine A.</v>
      </c>
      <c r="D1563" s="1" t="str">
        <f>'ScienceDirect - Initial'!D1566</f>
        <v>8 - Treatment of children and adolescents with PTSD</v>
      </c>
      <c r="E1563" s="1" t="str">
        <f>'ScienceDirect - Initial'!E1566</f>
        <v>Posttraumatic Stress Disorder (Second Edition)</v>
      </c>
      <c r="F1563" s="1" t="str">
        <f>'ScienceDirect - Initial'!F1566</f>
        <v>978-0-12-801288-8</v>
      </c>
      <c r="H1563" s="1">
        <v>0</v>
      </c>
      <c r="I1563" s="1">
        <v>0</v>
      </c>
      <c r="J1563" t="b">
        <f t="shared" si="24"/>
        <v>1</v>
      </c>
      <c r="K1563" t="e">
        <f t="array" ref="K1563">INDEX($A$7:$F$3066,SMALL(IF(COUNTIF($L$5,$H$7:$H$3066)*COUNTIF($L$5,$I$7:$I$3066),MATCH(ROW($A$7:$A$3066),ROW($A$7:$A$3066)),""),ROWS($B$1:B1557)),COLUMNS($A$1:B1559))</f>
        <v>#NUM!</v>
      </c>
      <c r="L1563" t="e">
        <f t="array" ref="L1563">INDEX($A$7:$F$3066,SMALL(IF(COUNTIF($L$5,$H$7:$H$3066)*COUNTIF($L$5,$I$7:$I$3066),MATCH(ROW($A$7:$A$3066),ROW($A$7:$A$3066)),""),ROWS($B$1:C1557)),COLUMNS($A$1:C1559))</f>
        <v>#NUM!</v>
      </c>
      <c r="M1563" t="e">
        <f t="array" ref="M1563">INDEX($A$7:$F$3066,SMALL(IF(COUNTIF($L$5,$H$7:$H$3066)*COUNTIF($L$5,$I$7:$I$3066),MATCH(ROW($A$7:$A$3066),ROW($A$7:$A$3066)),""),ROWS($B$1:D1557)),COLUMNS($A$1:D1559))</f>
        <v>#NUM!</v>
      </c>
      <c r="N1563" t="e">
        <f t="array" ref="N1563">INDEX($A$7:$F$3066,SMALL(IF(COUNTIF($L$5,$H$7:$H$3066)*COUNTIF($L$5,$I$7:$I$3066),MATCH(ROW($A$7:$A$3066),ROW($A$7:$A$3066)),""),ROWS($B$1:E1557)),COLUMNS($A$1:E1559))</f>
        <v>#NUM!</v>
      </c>
      <c r="O1563" t="e">
        <f t="array" ref="O1563">INDEX($A$7:$F$3066,SMALL(IF(COUNTIF($L$5,$H$7:$H$3066)*COUNTIF($L$5,$I$7:$I$3066),MATCH(ROW($A$7:$A$3066),ROW($A$7:$A$3066)),""),ROWS($B$1:F1557)),COLUMNS($A$1:F1559))</f>
        <v>#NUM!</v>
      </c>
    </row>
    <row r="1564" spans="1:15">
      <c r="A1564" s="1">
        <f>'ScienceDirect - Initial'!A1567</f>
        <v>0</v>
      </c>
      <c r="B1564" s="1">
        <f>'ScienceDirect - Initial'!B1567</f>
        <v>2010</v>
      </c>
      <c r="C1564" s="1" t="str">
        <f>'ScienceDirect - Initial'!C1567</f>
        <v>JAYAKUMAR, P.; DI SILVIO, L.</v>
      </c>
      <c r="D1564" s="1" t="str">
        <f>'ScienceDirect - Initial'!D1567</f>
        <v>15 - Cellular response to biocomposites</v>
      </c>
      <c r="E1564" s="1" t="str">
        <f>'ScienceDirect - Initial'!E1567</f>
        <v>Biomedical Composites</v>
      </c>
      <c r="F1564" s="1" t="str">
        <f>'ScienceDirect - Initial'!F1567</f>
        <v>978-1-84569-436-4</v>
      </c>
      <c r="H1564" s="1">
        <v>0</v>
      </c>
      <c r="I1564" s="1">
        <v>0</v>
      </c>
      <c r="J1564" t="b">
        <f t="shared" si="24"/>
        <v>1</v>
      </c>
      <c r="K1564" t="e">
        <f t="array" ref="K1564">INDEX($A$7:$F$3066,SMALL(IF(COUNTIF($L$5,$H$7:$H$3066)*COUNTIF($L$5,$I$7:$I$3066),MATCH(ROW($A$7:$A$3066),ROW($A$7:$A$3066)),""),ROWS($B$1:B1558)),COLUMNS($A$1:B1560))</f>
        <v>#NUM!</v>
      </c>
      <c r="L1564" t="e">
        <f t="array" ref="L1564">INDEX($A$7:$F$3066,SMALL(IF(COUNTIF($L$5,$H$7:$H$3066)*COUNTIF($L$5,$I$7:$I$3066),MATCH(ROW($A$7:$A$3066),ROW($A$7:$A$3066)),""),ROWS($B$1:C1558)),COLUMNS($A$1:C1560))</f>
        <v>#NUM!</v>
      </c>
      <c r="M1564" t="e">
        <f t="array" ref="M1564">INDEX($A$7:$F$3066,SMALL(IF(COUNTIF($L$5,$H$7:$H$3066)*COUNTIF($L$5,$I$7:$I$3066),MATCH(ROW($A$7:$A$3066),ROW($A$7:$A$3066)),""),ROWS($B$1:D1558)),COLUMNS($A$1:D1560))</f>
        <v>#NUM!</v>
      </c>
      <c r="N1564" t="e">
        <f t="array" ref="N1564">INDEX($A$7:$F$3066,SMALL(IF(COUNTIF($L$5,$H$7:$H$3066)*COUNTIF($L$5,$I$7:$I$3066),MATCH(ROW($A$7:$A$3066),ROW($A$7:$A$3066)),""),ROWS($B$1:E1558)),COLUMNS($A$1:E1560))</f>
        <v>#NUM!</v>
      </c>
      <c r="O1564" t="e">
        <f t="array" ref="O1564">INDEX($A$7:$F$3066,SMALL(IF(COUNTIF($L$5,$H$7:$H$3066)*COUNTIF($L$5,$I$7:$I$3066),MATCH(ROW($A$7:$A$3066),ROW($A$7:$A$3066)),""),ROWS($B$1:F1558)),COLUMNS($A$1:F1560))</f>
        <v>#NUM!</v>
      </c>
    </row>
    <row r="1565" spans="1:15">
      <c r="A1565" s="1">
        <f>'ScienceDirect - Initial'!A1568</f>
        <v>0</v>
      </c>
      <c r="B1565" s="1">
        <f>'ScienceDirect - Initial'!B1568</f>
        <v>1989</v>
      </c>
      <c r="C1565" s="1" t="str">
        <f>'ScienceDirect - Initial'!C1568</f>
        <v>Scheerer, Eckart</v>
      </c>
      <c r="D1565" s="1" t="str">
        <f>'ScienceDirect - Initial'!D1568</f>
        <v>Chapter 3 On the Will: An Historical Perspective</v>
      </c>
      <c r="E1565" s="1" t="str">
        <f>'ScienceDirect - Initial'!E1568</f>
        <v>Advances in Psychology</v>
      </c>
      <c r="F1565" s="1" t="str">
        <f>'ScienceDirect - Initial'!F1568</f>
        <v>0166-4115</v>
      </c>
      <c r="H1565" s="1">
        <v>0</v>
      </c>
      <c r="I1565" s="1">
        <v>0</v>
      </c>
      <c r="J1565" t="b">
        <f t="shared" si="24"/>
        <v>1</v>
      </c>
      <c r="K1565" t="e">
        <f t="array" ref="K1565">INDEX($A$7:$F$3066,SMALL(IF(COUNTIF($L$5,$H$7:$H$3066)*COUNTIF($L$5,$I$7:$I$3066),MATCH(ROW($A$7:$A$3066),ROW($A$7:$A$3066)),""),ROWS($B$1:B1559)),COLUMNS($A$1:B1561))</f>
        <v>#NUM!</v>
      </c>
      <c r="L1565" t="e">
        <f t="array" ref="L1565">INDEX($A$7:$F$3066,SMALL(IF(COUNTIF($L$5,$H$7:$H$3066)*COUNTIF($L$5,$I$7:$I$3066),MATCH(ROW($A$7:$A$3066),ROW($A$7:$A$3066)),""),ROWS($B$1:C1559)),COLUMNS($A$1:C1561))</f>
        <v>#NUM!</v>
      </c>
      <c r="M1565" t="e">
        <f t="array" ref="M1565">INDEX($A$7:$F$3066,SMALL(IF(COUNTIF($L$5,$H$7:$H$3066)*COUNTIF($L$5,$I$7:$I$3066),MATCH(ROW($A$7:$A$3066),ROW($A$7:$A$3066)),""),ROWS($B$1:D1559)),COLUMNS($A$1:D1561))</f>
        <v>#NUM!</v>
      </c>
      <c r="N1565" t="e">
        <f t="array" ref="N1565">INDEX($A$7:$F$3066,SMALL(IF(COUNTIF($L$5,$H$7:$H$3066)*COUNTIF($L$5,$I$7:$I$3066),MATCH(ROW($A$7:$A$3066),ROW($A$7:$A$3066)),""),ROWS($B$1:E1559)),COLUMNS($A$1:E1561))</f>
        <v>#NUM!</v>
      </c>
      <c r="O1565" t="e">
        <f t="array" ref="O1565">INDEX($A$7:$F$3066,SMALL(IF(COUNTIF($L$5,$H$7:$H$3066)*COUNTIF($L$5,$I$7:$I$3066),MATCH(ROW($A$7:$A$3066),ROW($A$7:$A$3066)),""),ROWS($B$1:F1559)),COLUMNS($A$1:F1561))</f>
        <v>#NUM!</v>
      </c>
    </row>
    <row r="1566" spans="1:15">
      <c r="A1566" s="1">
        <f>'ScienceDirect - Initial'!A1569</f>
        <v>0</v>
      </c>
      <c r="B1566" s="1">
        <f>'ScienceDirect - Initial'!B1569</f>
        <v>2004</v>
      </c>
      <c r="C1566" s="1" t="str">
        <f>'ScienceDirect - Initial'!C1569</f>
        <v>Brust, John C.M.</v>
      </c>
      <c r="D1566" s="1" t="str">
        <f>'ScienceDirect - Initial'!D1569</f>
        <v>Chapter 3 - Opioids</v>
      </c>
      <c r="E1566" s="1" t="str">
        <f>'ScienceDirect - Initial'!E1569</f>
        <v>Neurological Aspects of Substance Abuse (Second Edition)</v>
      </c>
      <c r="F1566" s="1" t="str">
        <f>'ScienceDirect - Initial'!F1569</f>
        <v>978-0-7506-7313-6</v>
      </c>
      <c r="H1566" s="1">
        <v>0</v>
      </c>
      <c r="I1566" s="1">
        <v>0</v>
      </c>
      <c r="J1566" t="b">
        <f t="shared" si="24"/>
        <v>1</v>
      </c>
      <c r="K1566" t="e">
        <f t="array" ref="K1566">INDEX($A$7:$F$3066,SMALL(IF(COUNTIF($L$5,$H$7:$H$3066)*COUNTIF($L$5,$I$7:$I$3066),MATCH(ROW($A$7:$A$3066),ROW($A$7:$A$3066)),""),ROWS($B$1:B1560)),COLUMNS($A$1:B1562))</f>
        <v>#NUM!</v>
      </c>
      <c r="L1566" t="e">
        <f t="array" ref="L1566">INDEX($A$7:$F$3066,SMALL(IF(COUNTIF($L$5,$H$7:$H$3066)*COUNTIF($L$5,$I$7:$I$3066),MATCH(ROW($A$7:$A$3066),ROW($A$7:$A$3066)),""),ROWS($B$1:C1560)),COLUMNS($A$1:C1562))</f>
        <v>#NUM!</v>
      </c>
      <c r="M1566" t="e">
        <f t="array" ref="M1566">INDEX($A$7:$F$3066,SMALL(IF(COUNTIF($L$5,$H$7:$H$3066)*COUNTIF($L$5,$I$7:$I$3066),MATCH(ROW($A$7:$A$3066),ROW($A$7:$A$3066)),""),ROWS($B$1:D1560)),COLUMNS($A$1:D1562))</f>
        <v>#NUM!</v>
      </c>
      <c r="N1566" t="e">
        <f t="array" ref="N1566">INDEX($A$7:$F$3066,SMALL(IF(COUNTIF($L$5,$H$7:$H$3066)*COUNTIF($L$5,$I$7:$I$3066),MATCH(ROW($A$7:$A$3066),ROW($A$7:$A$3066)),""),ROWS($B$1:E1560)),COLUMNS($A$1:E1562))</f>
        <v>#NUM!</v>
      </c>
      <c r="O1566" t="e">
        <f t="array" ref="O1566">INDEX($A$7:$F$3066,SMALL(IF(COUNTIF($L$5,$H$7:$H$3066)*COUNTIF($L$5,$I$7:$I$3066),MATCH(ROW($A$7:$A$3066),ROW($A$7:$A$3066)),""),ROWS($B$1:F1560)),COLUMNS($A$1:F1562))</f>
        <v>#NUM!</v>
      </c>
    </row>
    <row r="1567" spans="1:15">
      <c r="A1567" s="1">
        <f>'ScienceDirect - Initial'!A1570</f>
        <v>0</v>
      </c>
      <c r="B1567" s="1">
        <f>'ScienceDirect - Initial'!B1570</f>
        <v>2014</v>
      </c>
      <c r="C1567" s="1" t="str">
        <f>'ScienceDirect - Initial'!C1570</f>
        <v>Kaur, Indu Pal; Singh, Harinder</v>
      </c>
      <c r="D1567" s="1" t="str">
        <f>'ScienceDirect - Initial'!D1570</f>
        <v>Nanostructured drug delivery for better management of tuberculosis</v>
      </c>
      <c r="E1567" s="1" t="str">
        <f>'ScienceDirect - Initial'!E1570</f>
        <v>Journal of Controlled Release</v>
      </c>
      <c r="F1567" s="1">
        <f>'ScienceDirect - Initial'!F1570</f>
        <v>0</v>
      </c>
      <c r="H1567" s="1">
        <v>0</v>
      </c>
      <c r="I1567" s="1">
        <v>0</v>
      </c>
      <c r="J1567" t="b">
        <f t="shared" si="24"/>
        <v>1</v>
      </c>
      <c r="K1567" t="e">
        <f t="array" ref="K1567">INDEX($A$7:$F$3066,SMALL(IF(COUNTIF($L$5,$H$7:$H$3066)*COUNTIF($L$5,$I$7:$I$3066),MATCH(ROW($A$7:$A$3066),ROW($A$7:$A$3066)),""),ROWS($B$1:B1561)),COLUMNS($A$1:B1563))</f>
        <v>#NUM!</v>
      </c>
      <c r="L1567" t="e">
        <f t="array" ref="L1567">INDEX($A$7:$F$3066,SMALL(IF(COUNTIF($L$5,$H$7:$H$3066)*COUNTIF($L$5,$I$7:$I$3066),MATCH(ROW($A$7:$A$3066),ROW($A$7:$A$3066)),""),ROWS($B$1:C1561)),COLUMNS($A$1:C1563))</f>
        <v>#NUM!</v>
      </c>
      <c r="M1567" t="e">
        <f t="array" ref="M1567">INDEX($A$7:$F$3066,SMALL(IF(COUNTIF($L$5,$H$7:$H$3066)*COUNTIF($L$5,$I$7:$I$3066),MATCH(ROW($A$7:$A$3066),ROW($A$7:$A$3066)),""),ROWS($B$1:D1561)),COLUMNS($A$1:D1563))</f>
        <v>#NUM!</v>
      </c>
      <c r="N1567" t="e">
        <f t="array" ref="N1567">INDEX($A$7:$F$3066,SMALL(IF(COUNTIF($L$5,$H$7:$H$3066)*COUNTIF($L$5,$I$7:$I$3066),MATCH(ROW($A$7:$A$3066),ROW($A$7:$A$3066)),""),ROWS($B$1:E1561)),COLUMNS($A$1:E1563))</f>
        <v>#NUM!</v>
      </c>
      <c r="O1567" t="e">
        <f t="array" ref="O1567">INDEX($A$7:$F$3066,SMALL(IF(COUNTIF($L$5,$H$7:$H$3066)*COUNTIF($L$5,$I$7:$I$3066),MATCH(ROW($A$7:$A$3066),ROW($A$7:$A$3066)),""),ROWS($B$1:F1561)),COLUMNS($A$1:F1563))</f>
        <v>#NUM!</v>
      </c>
    </row>
    <row r="1568" spans="1:15">
      <c r="A1568" s="1">
        <f>'ScienceDirect - Initial'!A1571</f>
        <v>0</v>
      </c>
      <c r="B1568" s="1">
        <f>'ScienceDirect - Initial'!B1571</f>
        <v>2008</v>
      </c>
      <c r="C1568" s="1" t="str">
        <f>'ScienceDirect - Initial'!C1571</f>
        <v>Baeten, Jared; Celum, Connie</v>
      </c>
      <c r="D1568" s="1" t="str">
        <f>'ScienceDirect - Initial'!D1571</f>
        <v>Chapter 39 - Syphilis</v>
      </c>
      <c r="E1568" s="1" t="str">
        <f>'ScienceDirect - Initial'!E1571</f>
        <v>The Travel and Tropical Medicine Manual (Fourth Edition)</v>
      </c>
      <c r="F1568" s="1" t="str">
        <f>'ScienceDirect - Initial'!F1571</f>
        <v>978-1-4160-2613-6</v>
      </c>
      <c r="H1568" s="1">
        <v>0</v>
      </c>
      <c r="I1568" s="1">
        <v>0</v>
      </c>
      <c r="J1568" t="b">
        <f t="shared" si="24"/>
        <v>1</v>
      </c>
      <c r="K1568" t="e">
        <f t="array" ref="K1568">INDEX($A$7:$F$3066,SMALL(IF(COUNTIF($L$5,$H$7:$H$3066)*COUNTIF($L$5,$I$7:$I$3066),MATCH(ROW($A$7:$A$3066),ROW($A$7:$A$3066)),""),ROWS($B$1:B1562)),COLUMNS($A$1:B1564))</f>
        <v>#NUM!</v>
      </c>
      <c r="L1568" t="e">
        <f t="array" ref="L1568">INDEX($A$7:$F$3066,SMALL(IF(COUNTIF($L$5,$H$7:$H$3066)*COUNTIF($L$5,$I$7:$I$3066),MATCH(ROW($A$7:$A$3066),ROW($A$7:$A$3066)),""),ROWS($B$1:C1562)),COLUMNS($A$1:C1564))</f>
        <v>#NUM!</v>
      </c>
      <c r="M1568" t="e">
        <f t="array" ref="M1568">INDEX($A$7:$F$3066,SMALL(IF(COUNTIF($L$5,$H$7:$H$3066)*COUNTIF($L$5,$I$7:$I$3066),MATCH(ROW($A$7:$A$3066),ROW($A$7:$A$3066)),""),ROWS($B$1:D1562)),COLUMNS($A$1:D1564))</f>
        <v>#NUM!</v>
      </c>
      <c r="N1568" t="e">
        <f t="array" ref="N1568">INDEX($A$7:$F$3066,SMALL(IF(COUNTIF($L$5,$H$7:$H$3066)*COUNTIF($L$5,$I$7:$I$3066),MATCH(ROW($A$7:$A$3066),ROW($A$7:$A$3066)),""),ROWS($B$1:E1562)),COLUMNS($A$1:E1564))</f>
        <v>#NUM!</v>
      </c>
      <c r="O1568" t="e">
        <f t="array" ref="O1568">INDEX($A$7:$F$3066,SMALL(IF(COUNTIF($L$5,$H$7:$H$3066)*COUNTIF($L$5,$I$7:$I$3066),MATCH(ROW($A$7:$A$3066),ROW($A$7:$A$3066)),""),ROWS($B$1:F1562)),COLUMNS($A$1:F1564))</f>
        <v>#NUM!</v>
      </c>
    </row>
    <row r="1569" spans="1:15">
      <c r="A1569" s="1">
        <f>'ScienceDirect - Initial'!A1572</f>
        <v>0</v>
      </c>
      <c r="B1569" s="1">
        <f>'ScienceDirect - Initial'!B1572</f>
        <v>2020</v>
      </c>
      <c r="C1569" s="1" t="str">
        <f>'ScienceDirect - Initial'!C1572</f>
        <v>Natugonza, Vianny; Ainsworth, Cameron; Sturludóttir, Erla; Musinguzi, Laban; Ogutu-Ohwayo, Richard; Tomasson, Tumi; Nyamweya, Chrisphine; Stefansson, Gunnar</v>
      </c>
      <c r="D1569" s="1" t="str">
        <f>'ScienceDirect - Initial'!D1572</f>
        <v>Ecosystem modelling of data-limited fisheries: How reliable are Ecopath with Ecosim models without historical time series fitting?</v>
      </c>
      <c r="E1569" s="1" t="str">
        <f>'ScienceDirect - Initial'!E1572</f>
        <v>Journal of Great Lakes Research</v>
      </c>
      <c r="F1569" s="1">
        <f>'ScienceDirect - Initial'!F1572</f>
        <v>0</v>
      </c>
      <c r="H1569" s="1">
        <v>0</v>
      </c>
      <c r="I1569" s="1">
        <v>0</v>
      </c>
      <c r="J1569" t="b">
        <f t="shared" si="24"/>
        <v>1</v>
      </c>
      <c r="K1569" t="e">
        <f t="array" ref="K1569">INDEX($A$7:$F$3066,SMALL(IF(COUNTIF($L$5,$H$7:$H$3066)*COUNTIF($L$5,$I$7:$I$3066),MATCH(ROW($A$7:$A$3066),ROW($A$7:$A$3066)),""),ROWS($B$1:B1563)),COLUMNS($A$1:B1565))</f>
        <v>#NUM!</v>
      </c>
      <c r="L1569" t="e">
        <f t="array" ref="L1569">INDEX($A$7:$F$3066,SMALL(IF(COUNTIF($L$5,$H$7:$H$3066)*COUNTIF($L$5,$I$7:$I$3066),MATCH(ROW($A$7:$A$3066),ROW($A$7:$A$3066)),""),ROWS($B$1:C1563)),COLUMNS($A$1:C1565))</f>
        <v>#NUM!</v>
      </c>
      <c r="M1569" t="e">
        <f t="array" ref="M1569">INDEX($A$7:$F$3066,SMALL(IF(COUNTIF($L$5,$H$7:$H$3066)*COUNTIF($L$5,$I$7:$I$3066),MATCH(ROW($A$7:$A$3066),ROW($A$7:$A$3066)),""),ROWS($B$1:D1563)),COLUMNS($A$1:D1565))</f>
        <v>#NUM!</v>
      </c>
      <c r="N1569" t="e">
        <f t="array" ref="N1569">INDEX($A$7:$F$3066,SMALL(IF(COUNTIF($L$5,$H$7:$H$3066)*COUNTIF($L$5,$I$7:$I$3066),MATCH(ROW($A$7:$A$3066),ROW($A$7:$A$3066)),""),ROWS($B$1:E1563)),COLUMNS($A$1:E1565))</f>
        <v>#NUM!</v>
      </c>
      <c r="O1569" t="e">
        <f t="array" ref="O1569">INDEX($A$7:$F$3066,SMALL(IF(COUNTIF($L$5,$H$7:$H$3066)*COUNTIF($L$5,$I$7:$I$3066),MATCH(ROW($A$7:$A$3066),ROW($A$7:$A$3066)),""),ROWS($B$1:F1563)),COLUMNS($A$1:F1565))</f>
        <v>#NUM!</v>
      </c>
    </row>
    <row r="1570" spans="1:15">
      <c r="A1570" s="1">
        <f>'ScienceDirect - Initial'!A1573</f>
        <v>0</v>
      </c>
      <c r="B1570" s="1">
        <f>'ScienceDirect - Initial'!B1573</f>
        <v>2004</v>
      </c>
      <c r="C1570" s="1" t="str">
        <f>'ScienceDirect - Initial'!C1573</f>
        <v>Donovan, Basil</v>
      </c>
      <c r="D1570" s="1" t="str">
        <f>'ScienceDirect - Initial'!D1573</f>
        <v>Sexually transmissible infections other than HIV</v>
      </c>
      <c r="E1570" s="1" t="str">
        <f>'ScienceDirect - Initial'!E1573</f>
        <v>The Lancet</v>
      </c>
      <c r="F1570" s="1">
        <f>'ScienceDirect - Initial'!F1573</f>
        <v>0</v>
      </c>
      <c r="H1570" s="1">
        <v>0</v>
      </c>
      <c r="I1570" s="1">
        <v>0</v>
      </c>
      <c r="J1570" t="b">
        <f t="shared" si="24"/>
        <v>1</v>
      </c>
      <c r="K1570" t="e">
        <f t="array" ref="K1570">INDEX($A$7:$F$3066,SMALL(IF(COUNTIF($L$5,$H$7:$H$3066)*COUNTIF($L$5,$I$7:$I$3066),MATCH(ROW($A$7:$A$3066),ROW($A$7:$A$3066)),""),ROWS($B$1:B1564)),COLUMNS($A$1:B1566))</f>
        <v>#NUM!</v>
      </c>
      <c r="L1570" t="e">
        <f t="array" ref="L1570">INDEX($A$7:$F$3066,SMALL(IF(COUNTIF($L$5,$H$7:$H$3066)*COUNTIF($L$5,$I$7:$I$3066),MATCH(ROW($A$7:$A$3066),ROW($A$7:$A$3066)),""),ROWS($B$1:C1564)),COLUMNS($A$1:C1566))</f>
        <v>#NUM!</v>
      </c>
      <c r="M1570" t="e">
        <f t="array" ref="M1570">INDEX($A$7:$F$3066,SMALL(IF(COUNTIF($L$5,$H$7:$H$3066)*COUNTIF($L$5,$I$7:$I$3066),MATCH(ROW($A$7:$A$3066),ROW($A$7:$A$3066)),""),ROWS($B$1:D1564)),COLUMNS($A$1:D1566))</f>
        <v>#NUM!</v>
      </c>
      <c r="N1570" t="e">
        <f t="array" ref="N1570">INDEX($A$7:$F$3066,SMALL(IF(COUNTIF($L$5,$H$7:$H$3066)*COUNTIF($L$5,$I$7:$I$3066),MATCH(ROW($A$7:$A$3066),ROW($A$7:$A$3066)),""),ROWS($B$1:E1564)),COLUMNS($A$1:E1566))</f>
        <v>#NUM!</v>
      </c>
      <c r="O1570" t="e">
        <f t="array" ref="O1570">INDEX($A$7:$F$3066,SMALL(IF(COUNTIF($L$5,$H$7:$H$3066)*COUNTIF($L$5,$I$7:$I$3066),MATCH(ROW($A$7:$A$3066),ROW($A$7:$A$3066)),""),ROWS($B$1:F1564)),COLUMNS($A$1:F1566))</f>
        <v>#NUM!</v>
      </c>
    </row>
    <row r="1571" spans="1:15">
      <c r="A1571" s="1">
        <f>'ScienceDirect - Initial'!A1574</f>
        <v>0</v>
      </c>
      <c r="B1571" s="1">
        <f>'ScienceDirect - Initial'!B1574</f>
        <v>2018</v>
      </c>
      <c r="C1571" s="1" t="str">
        <f>'ScienceDirect - Initial'!C1574</f>
        <v>Carney, Carmen M.</v>
      </c>
      <c r="D1571" s="1" t="str">
        <f>'ScienceDirect - Initial'!D1574</f>
        <v>5.10 Ultra-High Temperature Ceramic-Based Composites</v>
      </c>
      <c r="E1571" s="1" t="str">
        <f>'ScienceDirect - Initial'!E1574</f>
        <v>Comprehensive Composite Materials II</v>
      </c>
      <c r="F1571" s="1" t="str">
        <f>'ScienceDirect - Initial'!F1574</f>
        <v>978-0-08-100534-7</v>
      </c>
      <c r="H1571" s="1">
        <v>0</v>
      </c>
      <c r="I1571" s="1">
        <v>0</v>
      </c>
      <c r="J1571" t="b">
        <f t="shared" si="24"/>
        <v>1</v>
      </c>
      <c r="K1571" t="e">
        <f t="array" ref="K1571">INDEX($A$7:$F$3066,SMALL(IF(COUNTIF($L$5,$H$7:$H$3066)*COUNTIF($L$5,$I$7:$I$3066),MATCH(ROW($A$7:$A$3066),ROW($A$7:$A$3066)),""),ROWS($B$1:B1565)),COLUMNS($A$1:B1567))</f>
        <v>#NUM!</v>
      </c>
      <c r="L1571" t="e">
        <f t="array" ref="L1571">INDEX($A$7:$F$3066,SMALL(IF(COUNTIF($L$5,$H$7:$H$3066)*COUNTIF($L$5,$I$7:$I$3066),MATCH(ROW($A$7:$A$3066),ROW($A$7:$A$3066)),""),ROWS($B$1:C1565)),COLUMNS($A$1:C1567))</f>
        <v>#NUM!</v>
      </c>
      <c r="M1571" t="e">
        <f t="array" ref="M1571">INDEX($A$7:$F$3066,SMALL(IF(COUNTIF($L$5,$H$7:$H$3066)*COUNTIF($L$5,$I$7:$I$3066),MATCH(ROW($A$7:$A$3066),ROW($A$7:$A$3066)),""),ROWS($B$1:D1565)),COLUMNS($A$1:D1567))</f>
        <v>#NUM!</v>
      </c>
      <c r="N1571" t="e">
        <f t="array" ref="N1571">INDEX($A$7:$F$3066,SMALL(IF(COUNTIF($L$5,$H$7:$H$3066)*COUNTIF($L$5,$I$7:$I$3066),MATCH(ROW($A$7:$A$3066),ROW($A$7:$A$3066)),""),ROWS($B$1:E1565)),COLUMNS($A$1:E1567))</f>
        <v>#NUM!</v>
      </c>
      <c r="O1571" t="e">
        <f t="array" ref="O1571">INDEX($A$7:$F$3066,SMALL(IF(COUNTIF($L$5,$H$7:$H$3066)*COUNTIF($L$5,$I$7:$I$3066),MATCH(ROW($A$7:$A$3066),ROW($A$7:$A$3066)),""),ROWS($B$1:F1565)),COLUMNS($A$1:F1567))</f>
        <v>#NUM!</v>
      </c>
    </row>
    <row r="1572" spans="1:15">
      <c r="A1572" s="1">
        <f>'ScienceDirect - Initial'!A1575</f>
        <v>0</v>
      </c>
      <c r="B1572" s="1">
        <f>'ScienceDirect - Initial'!B1575</f>
        <v>2005</v>
      </c>
      <c r="C1572" s="1" t="str">
        <f>'ScienceDirect - Initial'!C1575</f>
        <v>Littell, Julia H.; Girvin, Heather</v>
      </c>
      <c r="D1572" s="1" t="str">
        <f>'ScienceDirect - Initial'!D1575</f>
        <v>Caregivers’ readiness for change: predictive validity in a child welfare sample</v>
      </c>
      <c r="E1572" s="1" t="str">
        <f>'ScienceDirect - Initial'!E1575</f>
        <v>Child Abuse &amp; Neglect</v>
      </c>
      <c r="F1572" s="1">
        <f>'ScienceDirect - Initial'!F1575</f>
        <v>0</v>
      </c>
      <c r="H1572" s="1">
        <v>0</v>
      </c>
      <c r="I1572" s="1">
        <v>0</v>
      </c>
      <c r="J1572" t="b">
        <f t="shared" si="24"/>
        <v>1</v>
      </c>
      <c r="K1572" t="e">
        <f t="array" ref="K1572">INDEX($A$7:$F$3066,SMALL(IF(COUNTIF($L$5,$H$7:$H$3066)*COUNTIF($L$5,$I$7:$I$3066),MATCH(ROW($A$7:$A$3066),ROW($A$7:$A$3066)),""),ROWS($B$1:B1566)),COLUMNS($A$1:B1568))</f>
        <v>#NUM!</v>
      </c>
      <c r="L1572" t="e">
        <f t="array" ref="L1572">INDEX($A$7:$F$3066,SMALL(IF(COUNTIF($L$5,$H$7:$H$3066)*COUNTIF($L$5,$I$7:$I$3066),MATCH(ROW($A$7:$A$3066),ROW($A$7:$A$3066)),""),ROWS($B$1:C1566)),COLUMNS($A$1:C1568))</f>
        <v>#NUM!</v>
      </c>
      <c r="M1572" t="e">
        <f t="array" ref="M1572">INDEX($A$7:$F$3066,SMALL(IF(COUNTIF($L$5,$H$7:$H$3066)*COUNTIF($L$5,$I$7:$I$3066),MATCH(ROW($A$7:$A$3066),ROW($A$7:$A$3066)),""),ROWS($B$1:D1566)),COLUMNS($A$1:D1568))</f>
        <v>#NUM!</v>
      </c>
      <c r="N1572" t="e">
        <f t="array" ref="N1572">INDEX($A$7:$F$3066,SMALL(IF(COUNTIF($L$5,$H$7:$H$3066)*COUNTIF($L$5,$I$7:$I$3066),MATCH(ROW($A$7:$A$3066),ROW($A$7:$A$3066)),""),ROWS($B$1:E1566)),COLUMNS($A$1:E1568))</f>
        <v>#NUM!</v>
      </c>
      <c r="O1572" t="e">
        <f t="array" ref="O1572">INDEX($A$7:$F$3066,SMALL(IF(COUNTIF($L$5,$H$7:$H$3066)*COUNTIF($L$5,$I$7:$I$3066),MATCH(ROW($A$7:$A$3066),ROW($A$7:$A$3066)),""),ROWS($B$1:F1566)),COLUMNS($A$1:F1568))</f>
        <v>#NUM!</v>
      </c>
    </row>
    <row r="1573" spans="1:15">
      <c r="A1573" s="1">
        <f>'ScienceDirect - Initial'!A1576</f>
        <v>0</v>
      </c>
      <c r="B1573" s="1">
        <f>'ScienceDirect - Initial'!B1576</f>
        <v>2020</v>
      </c>
      <c r="C1573" s="1" t="str">
        <f>'ScienceDirect - Initial'!C1576</f>
        <v>Rajkhowa, Rangam; Wang, Xungai</v>
      </c>
      <c r="D1573" s="1" t="str">
        <f>'ScienceDirect - Initial'!D1576</f>
        <v>16 - Properties and applications of ultrafine powders produced from natural fibres</v>
      </c>
      <c r="E1573" s="1" t="str">
        <f>'ScienceDirect - Initial'!E1576</f>
        <v>Handbook of Natural Fibres (Second Edition)</v>
      </c>
      <c r="F1573" s="1" t="str">
        <f>'ScienceDirect - Initial'!F1576</f>
        <v>978-0-12-818782-1</v>
      </c>
      <c r="H1573" s="1">
        <v>0</v>
      </c>
      <c r="I1573" s="1">
        <v>0</v>
      </c>
      <c r="J1573" t="b">
        <f t="shared" si="24"/>
        <v>1</v>
      </c>
      <c r="K1573" t="e">
        <f t="array" ref="K1573">INDEX($A$7:$F$3066,SMALL(IF(COUNTIF($L$5,$H$7:$H$3066)*COUNTIF($L$5,$I$7:$I$3066),MATCH(ROW($A$7:$A$3066),ROW($A$7:$A$3066)),""),ROWS($B$1:B1567)),COLUMNS($A$1:B1569))</f>
        <v>#NUM!</v>
      </c>
      <c r="L1573" t="e">
        <f t="array" ref="L1573">INDEX($A$7:$F$3066,SMALL(IF(COUNTIF($L$5,$H$7:$H$3066)*COUNTIF($L$5,$I$7:$I$3066),MATCH(ROW($A$7:$A$3066),ROW($A$7:$A$3066)),""),ROWS($B$1:C1567)),COLUMNS($A$1:C1569))</f>
        <v>#NUM!</v>
      </c>
      <c r="M1573" t="e">
        <f t="array" ref="M1573">INDEX($A$7:$F$3066,SMALL(IF(COUNTIF($L$5,$H$7:$H$3066)*COUNTIF($L$5,$I$7:$I$3066),MATCH(ROW($A$7:$A$3066),ROW($A$7:$A$3066)),""),ROWS($B$1:D1567)),COLUMNS($A$1:D1569))</f>
        <v>#NUM!</v>
      </c>
      <c r="N1573" t="e">
        <f t="array" ref="N1573">INDEX($A$7:$F$3066,SMALL(IF(COUNTIF($L$5,$H$7:$H$3066)*COUNTIF($L$5,$I$7:$I$3066),MATCH(ROW($A$7:$A$3066),ROW($A$7:$A$3066)),""),ROWS($B$1:E1567)),COLUMNS($A$1:E1569))</f>
        <v>#NUM!</v>
      </c>
      <c r="O1573" t="e">
        <f t="array" ref="O1573">INDEX($A$7:$F$3066,SMALL(IF(COUNTIF($L$5,$H$7:$H$3066)*COUNTIF($L$5,$I$7:$I$3066),MATCH(ROW($A$7:$A$3066),ROW($A$7:$A$3066)),""),ROWS($B$1:F1567)),COLUMNS($A$1:F1569))</f>
        <v>#NUM!</v>
      </c>
    </row>
    <row r="1574" spans="1:15">
      <c r="A1574" s="1">
        <f>'ScienceDirect - Initial'!A1577</f>
        <v>0</v>
      </c>
      <c r="B1574" s="1">
        <f>'ScienceDirect - Initial'!B1577</f>
        <v>2007</v>
      </c>
      <c r="C1574" s="1" t="str">
        <f>'ScienceDirect - Initial'!C1577</f>
        <v>Muris, Peter</v>
      </c>
      <c r="D1574" s="1" t="str">
        <f>'ScienceDirect - Initial'!D1577</f>
        <v>Chapter 6 - The aetiology of childhood phobias and anxiety disorders: A dynamic multifactorial model</v>
      </c>
      <c r="E1574" s="1" t="str">
        <f>'ScienceDirect - Initial'!E1577</f>
        <v>Normal and Abnormal Fear and Anxiety in Children</v>
      </c>
      <c r="F1574" s="1">
        <f>'ScienceDirect - Initial'!F1577</f>
        <v>14750945</v>
      </c>
      <c r="H1574" s="1">
        <v>0</v>
      </c>
      <c r="I1574" s="1">
        <v>0</v>
      </c>
      <c r="J1574" t="b">
        <f t="shared" si="24"/>
        <v>1</v>
      </c>
      <c r="K1574" t="e">
        <f t="array" ref="K1574">INDEX($A$7:$F$3066,SMALL(IF(COUNTIF($L$5,$H$7:$H$3066)*COUNTIF($L$5,$I$7:$I$3066),MATCH(ROW($A$7:$A$3066),ROW($A$7:$A$3066)),""),ROWS($B$1:B1568)),COLUMNS($A$1:B1570))</f>
        <v>#NUM!</v>
      </c>
      <c r="L1574" t="e">
        <f t="array" ref="L1574">INDEX($A$7:$F$3066,SMALL(IF(COUNTIF($L$5,$H$7:$H$3066)*COUNTIF($L$5,$I$7:$I$3066),MATCH(ROW($A$7:$A$3066),ROW($A$7:$A$3066)),""),ROWS($B$1:C1568)),COLUMNS($A$1:C1570))</f>
        <v>#NUM!</v>
      </c>
      <c r="M1574" t="e">
        <f t="array" ref="M1574">INDEX($A$7:$F$3066,SMALL(IF(COUNTIF($L$5,$H$7:$H$3066)*COUNTIF($L$5,$I$7:$I$3066),MATCH(ROW($A$7:$A$3066),ROW($A$7:$A$3066)),""),ROWS($B$1:D1568)),COLUMNS($A$1:D1570))</f>
        <v>#NUM!</v>
      </c>
      <c r="N1574" t="e">
        <f t="array" ref="N1574">INDEX($A$7:$F$3066,SMALL(IF(COUNTIF($L$5,$H$7:$H$3066)*COUNTIF($L$5,$I$7:$I$3066),MATCH(ROW($A$7:$A$3066),ROW($A$7:$A$3066)),""),ROWS($B$1:E1568)),COLUMNS($A$1:E1570))</f>
        <v>#NUM!</v>
      </c>
      <c r="O1574" t="e">
        <f t="array" ref="O1574">INDEX($A$7:$F$3066,SMALL(IF(COUNTIF($L$5,$H$7:$H$3066)*COUNTIF($L$5,$I$7:$I$3066),MATCH(ROW($A$7:$A$3066),ROW($A$7:$A$3066)),""),ROWS($B$1:F1568)),COLUMNS($A$1:F1570))</f>
        <v>#NUM!</v>
      </c>
    </row>
    <row r="1575" spans="1:15">
      <c r="A1575" s="1">
        <f>'ScienceDirect - Initial'!A1578</f>
        <v>0</v>
      </c>
      <c r="B1575" s="1">
        <f>'ScienceDirect - Initial'!B1578</f>
        <v>2019</v>
      </c>
      <c r="C1575" s="1" t="str">
        <f>'ScienceDirect - Initial'!C1578</f>
        <v>Kotevska, Biljana; Spasovska, Elena</v>
      </c>
      <c r="D1575" s="1" t="str">
        <f>'ScienceDirect - Initial'!D1578</f>
        <v>Feminist activism against the restriction of reproductive rights in the Republic of Macedonia: The campaign against the new law on abortion</v>
      </c>
      <c r="E1575" s="1" t="str">
        <f>'ScienceDirect - Initial'!E1578</f>
        <v>Women's Studies International Forum</v>
      </c>
      <c r="F1575" s="1">
        <f>'ScienceDirect - Initial'!F1578</f>
        <v>0</v>
      </c>
      <c r="H1575" s="1">
        <v>0</v>
      </c>
      <c r="I1575" s="1">
        <v>0</v>
      </c>
      <c r="J1575" t="b">
        <f t="shared" si="24"/>
        <v>1</v>
      </c>
      <c r="K1575" t="e">
        <f t="array" ref="K1575">INDEX($A$7:$F$3066,SMALL(IF(COUNTIF($L$5,$H$7:$H$3066)*COUNTIF($L$5,$I$7:$I$3066),MATCH(ROW($A$7:$A$3066),ROW($A$7:$A$3066)),""),ROWS($B$1:B1569)),COLUMNS($A$1:B1571))</f>
        <v>#NUM!</v>
      </c>
      <c r="L1575" t="e">
        <f t="array" ref="L1575">INDEX($A$7:$F$3066,SMALL(IF(COUNTIF($L$5,$H$7:$H$3066)*COUNTIF($L$5,$I$7:$I$3066),MATCH(ROW($A$7:$A$3066),ROW($A$7:$A$3066)),""),ROWS($B$1:C1569)),COLUMNS($A$1:C1571))</f>
        <v>#NUM!</v>
      </c>
      <c r="M1575" t="e">
        <f t="array" ref="M1575">INDEX($A$7:$F$3066,SMALL(IF(COUNTIF($L$5,$H$7:$H$3066)*COUNTIF($L$5,$I$7:$I$3066),MATCH(ROW($A$7:$A$3066),ROW($A$7:$A$3066)),""),ROWS($B$1:D1569)),COLUMNS($A$1:D1571))</f>
        <v>#NUM!</v>
      </c>
      <c r="N1575" t="e">
        <f t="array" ref="N1575">INDEX($A$7:$F$3066,SMALL(IF(COUNTIF($L$5,$H$7:$H$3066)*COUNTIF($L$5,$I$7:$I$3066),MATCH(ROW($A$7:$A$3066),ROW($A$7:$A$3066)),""),ROWS($B$1:E1569)),COLUMNS($A$1:E1571))</f>
        <v>#NUM!</v>
      </c>
      <c r="O1575" t="e">
        <f t="array" ref="O1575">INDEX($A$7:$F$3066,SMALL(IF(COUNTIF($L$5,$H$7:$H$3066)*COUNTIF($L$5,$I$7:$I$3066),MATCH(ROW($A$7:$A$3066),ROW($A$7:$A$3066)),""),ROWS($B$1:F1569)),COLUMNS($A$1:F1571))</f>
        <v>#NUM!</v>
      </c>
    </row>
    <row r="1576" spans="1:15">
      <c r="A1576" s="1">
        <f>'ScienceDirect - Initial'!A1579</f>
        <v>0</v>
      </c>
      <c r="B1576" s="1">
        <f>'ScienceDirect - Initial'!B1579</f>
        <v>1964</v>
      </c>
      <c r="C1576" s="1" t="str">
        <f>'ScienceDirect - Initial'!C1579</f>
        <v>Wolpe, Joseph</v>
      </c>
      <c r="D1576" s="1" t="str">
        <f>'ScienceDirect - Initial'!D1579</f>
        <v>Conditioned inhibition of craving in drug addiction: A pilot experiment</v>
      </c>
      <c r="E1576" s="1" t="str">
        <f>'ScienceDirect - Initial'!E1579</f>
        <v>Behaviour Research and Therapy</v>
      </c>
      <c r="F1576" s="1">
        <f>'ScienceDirect - Initial'!F1579</f>
        <v>0</v>
      </c>
      <c r="H1576" s="1">
        <v>0</v>
      </c>
      <c r="I1576" s="1">
        <v>0</v>
      </c>
      <c r="J1576" t="b">
        <f t="shared" si="24"/>
        <v>1</v>
      </c>
      <c r="K1576" t="e">
        <f t="array" ref="K1576">INDEX($A$7:$F$3066,SMALL(IF(COUNTIF($L$5,$H$7:$H$3066)*COUNTIF($L$5,$I$7:$I$3066),MATCH(ROW($A$7:$A$3066),ROW($A$7:$A$3066)),""),ROWS($B$1:B1570)),COLUMNS($A$1:B1572))</f>
        <v>#NUM!</v>
      </c>
      <c r="L1576" t="e">
        <f t="array" ref="L1576">INDEX($A$7:$F$3066,SMALL(IF(COUNTIF($L$5,$H$7:$H$3066)*COUNTIF($L$5,$I$7:$I$3066),MATCH(ROW($A$7:$A$3066),ROW($A$7:$A$3066)),""),ROWS($B$1:C1570)),COLUMNS($A$1:C1572))</f>
        <v>#NUM!</v>
      </c>
      <c r="M1576" t="e">
        <f t="array" ref="M1576">INDEX($A$7:$F$3066,SMALL(IF(COUNTIF($L$5,$H$7:$H$3066)*COUNTIF($L$5,$I$7:$I$3066),MATCH(ROW($A$7:$A$3066),ROW($A$7:$A$3066)),""),ROWS($B$1:D1570)),COLUMNS($A$1:D1572))</f>
        <v>#NUM!</v>
      </c>
      <c r="N1576" t="e">
        <f t="array" ref="N1576">INDEX($A$7:$F$3066,SMALL(IF(COUNTIF($L$5,$H$7:$H$3066)*COUNTIF($L$5,$I$7:$I$3066),MATCH(ROW($A$7:$A$3066),ROW($A$7:$A$3066)),""),ROWS($B$1:E1570)),COLUMNS($A$1:E1572))</f>
        <v>#NUM!</v>
      </c>
      <c r="O1576" t="e">
        <f t="array" ref="O1576">INDEX($A$7:$F$3066,SMALL(IF(COUNTIF($L$5,$H$7:$H$3066)*COUNTIF($L$5,$I$7:$I$3066),MATCH(ROW($A$7:$A$3066),ROW($A$7:$A$3066)),""),ROWS($B$1:F1570)),COLUMNS($A$1:F1572))</f>
        <v>#NUM!</v>
      </c>
    </row>
    <row r="1577" spans="1:15">
      <c r="A1577" s="1">
        <f>'ScienceDirect - Initial'!A1580</f>
        <v>0</v>
      </c>
      <c r="B1577" s="1">
        <f>'ScienceDirect - Initial'!B1580</f>
        <v>1991</v>
      </c>
      <c r="C1577" s="1" t="str">
        <f>'ScienceDirect - Initial'!C1580</f>
        <v>Threlfall, W.</v>
      </c>
      <c r="D1577" s="1">
        <f>'ScienceDirect - Initial'!D1580</f>
        <v>0</v>
      </c>
      <c r="E1577" s="1" t="str">
        <f>'ScienceDirect - Initial'!E1580</f>
        <v>Applied Animal Behaviour Science</v>
      </c>
      <c r="F1577" s="1">
        <f>'ScienceDirect - Initial'!F1580</f>
        <v>0</v>
      </c>
      <c r="H1577" s="1">
        <v>0</v>
      </c>
      <c r="I1577" s="1">
        <v>0</v>
      </c>
      <c r="J1577" t="b">
        <f t="shared" si="24"/>
        <v>1</v>
      </c>
      <c r="K1577" t="e">
        <f t="array" ref="K1577">INDEX($A$7:$F$3066,SMALL(IF(COUNTIF($L$5,$H$7:$H$3066)*COUNTIF($L$5,$I$7:$I$3066),MATCH(ROW($A$7:$A$3066),ROW($A$7:$A$3066)),""),ROWS($B$1:B1571)),COLUMNS($A$1:B1573))</f>
        <v>#NUM!</v>
      </c>
      <c r="L1577" t="e">
        <f t="array" ref="L1577">INDEX($A$7:$F$3066,SMALL(IF(COUNTIF($L$5,$H$7:$H$3066)*COUNTIF($L$5,$I$7:$I$3066),MATCH(ROW($A$7:$A$3066),ROW($A$7:$A$3066)),""),ROWS($B$1:C1571)),COLUMNS($A$1:C1573))</f>
        <v>#NUM!</v>
      </c>
      <c r="M1577" t="e">
        <f t="array" ref="M1577">INDEX($A$7:$F$3066,SMALL(IF(COUNTIF($L$5,$H$7:$H$3066)*COUNTIF($L$5,$I$7:$I$3066),MATCH(ROW($A$7:$A$3066),ROW($A$7:$A$3066)),""),ROWS($B$1:D1571)),COLUMNS($A$1:D1573))</f>
        <v>#NUM!</v>
      </c>
      <c r="N1577" t="e">
        <f t="array" ref="N1577">INDEX($A$7:$F$3066,SMALL(IF(COUNTIF($L$5,$H$7:$H$3066)*COUNTIF($L$5,$I$7:$I$3066),MATCH(ROW($A$7:$A$3066),ROW($A$7:$A$3066)),""),ROWS($B$1:E1571)),COLUMNS($A$1:E1573))</f>
        <v>#NUM!</v>
      </c>
      <c r="O1577" t="e">
        <f t="array" ref="O1577">INDEX($A$7:$F$3066,SMALL(IF(COUNTIF($L$5,$H$7:$H$3066)*COUNTIF($L$5,$I$7:$I$3066),MATCH(ROW($A$7:$A$3066),ROW($A$7:$A$3066)),""),ROWS($B$1:F1571)),COLUMNS($A$1:F1573))</f>
        <v>#NUM!</v>
      </c>
    </row>
    <row r="1578" spans="1:15">
      <c r="A1578" s="1">
        <f>'ScienceDirect - Initial'!A1581</f>
        <v>0</v>
      </c>
      <c r="B1578" s="1">
        <f>'ScienceDirect - Initial'!B1581</f>
        <v>2005</v>
      </c>
      <c r="C1578" s="1" t="str">
        <f>'ScienceDirect - Initial'!C1581</f>
        <v>Sheth, Raj D.; Stafstrom, Carl E.; Hsu, David</v>
      </c>
      <c r="D1578" s="1" t="str">
        <f>'ScienceDirect - Initial'!D1581</f>
        <v>Nonpharmacological Treatment Options for Epilepsy</v>
      </c>
      <c r="E1578" s="1" t="str">
        <f>'ScienceDirect - Initial'!E1581</f>
        <v>New Vistas in Pediatric Epilepsy</v>
      </c>
      <c r="F1578" s="1">
        <f>'ScienceDirect - Initial'!F1581</f>
        <v>0</v>
      </c>
      <c r="H1578" s="1">
        <v>0</v>
      </c>
      <c r="I1578" s="1">
        <v>0</v>
      </c>
      <c r="J1578" t="b">
        <f t="shared" si="24"/>
        <v>1</v>
      </c>
      <c r="K1578" t="e">
        <f t="array" ref="K1578">INDEX($A$7:$F$3066,SMALL(IF(COUNTIF($L$5,$H$7:$H$3066)*COUNTIF($L$5,$I$7:$I$3066),MATCH(ROW($A$7:$A$3066),ROW($A$7:$A$3066)),""),ROWS($B$1:B1572)),COLUMNS($A$1:B1574))</f>
        <v>#NUM!</v>
      </c>
      <c r="L1578" t="e">
        <f t="array" ref="L1578">INDEX($A$7:$F$3066,SMALL(IF(COUNTIF($L$5,$H$7:$H$3066)*COUNTIF($L$5,$I$7:$I$3066),MATCH(ROW($A$7:$A$3066),ROW($A$7:$A$3066)),""),ROWS($B$1:C1572)),COLUMNS($A$1:C1574))</f>
        <v>#NUM!</v>
      </c>
      <c r="M1578" t="e">
        <f t="array" ref="M1578">INDEX($A$7:$F$3066,SMALL(IF(COUNTIF($L$5,$H$7:$H$3066)*COUNTIF($L$5,$I$7:$I$3066),MATCH(ROW($A$7:$A$3066),ROW($A$7:$A$3066)),""),ROWS($B$1:D1572)),COLUMNS($A$1:D1574))</f>
        <v>#NUM!</v>
      </c>
      <c r="N1578" t="e">
        <f t="array" ref="N1578">INDEX($A$7:$F$3066,SMALL(IF(COUNTIF($L$5,$H$7:$H$3066)*COUNTIF($L$5,$I$7:$I$3066),MATCH(ROW($A$7:$A$3066),ROW($A$7:$A$3066)),""),ROWS($B$1:E1572)),COLUMNS($A$1:E1574))</f>
        <v>#NUM!</v>
      </c>
      <c r="O1578" t="e">
        <f t="array" ref="O1578">INDEX($A$7:$F$3066,SMALL(IF(COUNTIF($L$5,$H$7:$H$3066)*COUNTIF($L$5,$I$7:$I$3066),MATCH(ROW($A$7:$A$3066),ROW($A$7:$A$3066)),""),ROWS($B$1:F1572)),COLUMNS($A$1:F1574))</f>
        <v>#NUM!</v>
      </c>
    </row>
    <row r="1579" spans="1:15">
      <c r="A1579" s="1">
        <f>'ScienceDirect - Initial'!A1582</f>
        <v>0</v>
      </c>
      <c r="B1579" s="1">
        <f>'ScienceDirect - Initial'!B1582</f>
        <v>2015</v>
      </c>
      <c r="C1579" s="1" t="str">
        <f>'ScienceDirect - Initial'!C1582</f>
        <v>Delgado, Maria João Bravo Lima; Albuquerque, Maria Heloisa Figueiredo</v>
      </c>
      <c r="D1579" s="1" t="str">
        <f>'ScienceDirect - Initial'!D1582</f>
        <v>The Contribution of Regional Costume in Fashion</v>
      </c>
      <c r="E1579" s="1" t="str">
        <f>'ScienceDirect - Initial'!E1582</f>
        <v>6th International Conference on Applied Human Factors and Ergonomics (AHFE 2015) and the Affiliated Conferences, AHFE 2015</v>
      </c>
      <c r="F1579" s="1">
        <f>'ScienceDirect - Initial'!F1582</f>
        <v>0</v>
      </c>
      <c r="H1579" s="1">
        <v>0</v>
      </c>
      <c r="I1579" s="1">
        <v>0</v>
      </c>
      <c r="J1579" t="b">
        <f t="shared" si="24"/>
        <v>1</v>
      </c>
      <c r="K1579" t="e">
        <f t="array" ref="K1579">INDEX($A$7:$F$3066,SMALL(IF(COUNTIF($L$5,$H$7:$H$3066)*COUNTIF($L$5,$I$7:$I$3066),MATCH(ROW($A$7:$A$3066),ROW($A$7:$A$3066)),""),ROWS($B$1:B1573)),COLUMNS($A$1:B1575))</f>
        <v>#NUM!</v>
      </c>
      <c r="L1579" t="e">
        <f t="array" ref="L1579">INDEX($A$7:$F$3066,SMALL(IF(COUNTIF($L$5,$H$7:$H$3066)*COUNTIF($L$5,$I$7:$I$3066),MATCH(ROW($A$7:$A$3066),ROW($A$7:$A$3066)),""),ROWS($B$1:C1573)),COLUMNS($A$1:C1575))</f>
        <v>#NUM!</v>
      </c>
      <c r="M1579" t="e">
        <f t="array" ref="M1579">INDEX($A$7:$F$3066,SMALL(IF(COUNTIF($L$5,$H$7:$H$3066)*COUNTIF($L$5,$I$7:$I$3066),MATCH(ROW($A$7:$A$3066),ROW($A$7:$A$3066)),""),ROWS($B$1:D1573)),COLUMNS($A$1:D1575))</f>
        <v>#NUM!</v>
      </c>
      <c r="N1579" t="e">
        <f t="array" ref="N1579">INDEX($A$7:$F$3066,SMALL(IF(COUNTIF($L$5,$H$7:$H$3066)*COUNTIF($L$5,$I$7:$I$3066),MATCH(ROW($A$7:$A$3066),ROW($A$7:$A$3066)),""),ROWS($B$1:E1573)),COLUMNS($A$1:E1575))</f>
        <v>#NUM!</v>
      </c>
      <c r="O1579" t="e">
        <f t="array" ref="O1579">INDEX($A$7:$F$3066,SMALL(IF(COUNTIF($L$5,$H$7:$H$3066)*COUNTIF($L$5,$I$7:$I$3066),MATCH(ROW($A$7:$A$3066),ROW($A$7:$A$3066)),""),ROWS($B$1:F1573)),COLUMNS($A$1:F1575))</f>
        <v>#NUM!</v>
      </c>
    </row>
    <row r="1580" spans="1:15">
      <c r="A1580" s="1">
        <f>'ScienceDirect - Initial'!A1583</f>
        <v>0</v>
      </c>
      <c r="B1580" s="1">
        <f>'ScienceDirect - Initial'!B1583</f>
        <v>2004</v>
      </c>
      <c r="C1580" s="1" t="str">
        <f>'ScienceDirect - Initial'!C1583</f>
        <v>Wolf, Marina E.; Sun, Xiu; Mangiavacchi, Simona; Chao, Steven Z.</v>
      </c>
      <c r="D1580" s="1" t="str">
        <f>'ScienceDirect - Initial'!D1583</f>
        <v>Psychomotor stimulants and neuronal plasticity</v>
      </c>
      <c r="E1580" s="1" t="str">
        <f>'ScienceDirect - Initial'!E1583</f>
        <v>Frontiers in Addiction Research: Celebrating the 30th Anniversary of the National Institute on Drug Abuse.</v>
      </c>
      <c r="F1580" s="1">
        <f>'ScienceDirect - Initial'!F1583</f>
        <v>0</v>
      </c>
      <c r="H1580" s="1">
        <v>0</v>
      </c>
      <c r="I1580" s="1">
        <v>0</v>
      </c>
      <c r="J1580" t="b">
        <f t="shared" si="24"/>
        <v>1</v>
      </c>
      <c r="K1580" t="e">
        <f t="array" ref="K1580">INDEX($A$7:$F$3066,SMALL(IF(COUNTIF($L$5,$H$7:$H$3066)*COUNTIF($L$5,$I$7:$I$3066),MATCH(ROW($A$7:$A$3066),ROW($A$7:$A$3066)),""),ROWS($B$1:B1574)),COLUMNS($A$1:B1576))</f>
        <v>#NUM!</v>
      </c>
      <c r="L1580" t="e">
        <f t="array" ref="L1580">INDEX($A$7:$F$3066,SMALL(IF(COUNTIF($L$5,$H$7:$H$3066)*COUNTIF($L$5,$I$7:$I$3066),MATCH(ROW($A$7:$A$3066),ROW($A$7:$A$3066)),""),ROWS($B$1:C1574)),COLUMNS($A$1:C1576))</f>
        <v>#NUM!</v>
      </c>
      <c r="M1580" t="e">
        <f t="array" ref="M1580">INDEX($A$7:$F$3066,SMALL(IF(COUNTIF($L$5,$H$7:$H$3066)*COUNTIF($L$5,$I$7:$I$3066),MATCH(ROW($A$7:$A$3066),ROW($A$7:$A$3066)),""),ROWS($B$1:D1574)),COLUMNS($A$1:D1576))</f>
        <v>#NUM!</v>
      </c>
      <c r="N1580" t="e">
        <f t="array" ref="N1580">INDEX($A$7:$F$3066,SMALL(IF(COUNTIF($L$5,$H$7:$H$3066)*COUNTIF($L$5,$I$7:$I$3066),MATCH(ROW($A$7:$A$3066),ROW($A$7:$A$3066)),""),ROWS($B$1:E1574)),COLUMNS($A$1:E1576))</f>
        <v>#NUM!</v>
      </c>
      <c r="O1580" t="e">
        <f t="array" ref="O1580">INDEX($A$7:$F$3066,SMALL(IF(COUNTIF($L$5,$H$7:$H$3066)*COUNTIF($L$5,$I$7:$I$3066),MATCH(ROW($A$7:$A$3066),ROW($A$7:$A$3066)),""),ROWS($B$1:F1574)),COLUMNS($A$1:F1576))</f>
        <v>#NUM!</v>
      </c>
    </row>
    <row r="1581" spans="1:15">
      <c r="A1581" s="1">
        <f>'ScienceDirect - Initial'!A1584</f>
        <v>0</v>
      </c>
      <c r="B1581" s="1">
        <f>'ScienceDirect - Initial'!B1584</f>
        <v>2019</v>
      </c>
      <c r="C1581" s="1" t="str">
        <f>'ScienceDirect - Initial'!C1584</f>
        <v>Milevski, Lukas</v>
      </c>
      <c r="D1581" s="1" t="str">
        <f>'ScienceDirect - Initial'!D1584</f>
        <v>The Strategic Response to Ambiguity</v>
      </c>
      <c r="E1581" s="1" t="str">
        <f>'ScienceDirect - Initial'!E1584</f>
        <v>Orbis</v>
      </c>
      <c r="F1581" s="1">
        <f>'ScienceDirect - Initial'!F1584</f>
        <v>0</v>
      </c>
      <c r="H1581" s="1">
        <v>0</v>
      </c>
      <c r="I1581" s="1">
        <v>0</v>
      </c>
      <c r="J1581" t="b">
        <f t="shared" si="24"/>
        <v>1</v>
      </c>
      <c r="K1581" t="e">
        <f t="array" ref="K1581">INDEX($A$7:$F$3066,SMALL(IF(COUNTIF($L$5,$H$7:$H$3066)*COUNTIF($L$5,$I$7:$I$3066),MATCH(ROW($A$7:$A$3066),ROW($A$7:$A$3066)),""),ROWS($B$1:B1575)),COLUMNS($A$1:B1577))</f>
        <v>#NUM!</v>
      </c>
      <c r="L1581" t="e">
        <f t="array" ref="L1581">INDEX($A$7:$F$3066,SMALL(IF(COUNTIF($L$5,$H$7:$H$3066)*COUNTIF($L$5,$I$7:$I$3066),MATCH(ROW($A$7:$A$3066),ROW($A$7:$A$3066)),""),ROWS($B$1:C1575)),COLUMNS($A$1:C1577))</f>
        <v>#NUM!</v>
      </c>
      <c r="M1581" t="e">
        <f t="array" ref="M1581">INDEX($A$7:$F$3066,SMALL(IF(COUNTIF($L$5,$H$7:$H$3066)*COUNTIF($L$5,$I$7:$I$3066),MATCH(ROW($A$7:$A$3066),ROW($A$7:$A$3066)),""),ROWS($B$1:D1575)),COLUMNS($A$1:D1577))</f>
        <v>#NUM!</v>
      </c>
      <c r="N1581" t="e">
        <f t="array" ref="N1581">INDEX($A$7:$F$3066,SMALL(IF(COUNTIF($L$5,$H$7:$H$3066)*COUNTIF($L$5,$I$7:$I$3066),MATCH(ROW($A$7:$A$3066),ROW($A$7:$A$3066)),""),ROWS($B$1:E1575)),COLUMNS($A$1:E1577))</f>
        <v>#NUM!</v>
      </c>
      <c r="O1581" t="e">
        <f t="array" ref="O1581">INDEX($A$7:$F$3066,SMALL(IF(COUNTIF($L$5,$H$7:$H$3066)*COUNTIF($L$5,$I$7:$I$3066),MATCH(ROW($A$7:$A$3066),ROW($A$7:$A$3066)),""),ROWS($B$1:F1575)),COLUMNS($A$1:F1577))</f>
        <v>#NUM!</v>
      </c>
    </row>
    <row r="1582" spans="1:15">
      <c r="A1582" s="1">
        <f>'ScienceDirect - Initial'!A1585</f>
        <v>0</v>
      </c>
      <c r="B1582" s="1">
        <f>'ScienceDirect - Initial'!B1585</f>
        <v>1977</v>
      </c>
      <c r="C1582" s="1" t="str">
        <f>'ScienceDirect - Initial'!C1585</f>
        <v>Rehm, Lynn P.</v>
      </c>
      <c r="D1582" s="1" t="str">
        <f>'ScienceDirect - Initial'!D1585</f>
        <v>A self-control model of depression</v>
      </c>
      <c r="E1582" s="1" t="str">
        <f>'ScienceDirect - Initial'!E1585</f>
        <v>Behavior Therapy</v>
      </c>
      <c r="F1582" s="1">
        <f>'ScienceDirect - Initial'!F1585</f>
        <v>0</v>
      </c>
      <c r="H1582" s="1">
        <v>0</v>
      </c>
      <c r="I1582" s="1">
        <v>0</v>
      </c>
      <c r="J1582" t="b">
        <f t="shared" si="24"/>
        <v>1</v>
      </c>
      <c r="K1582" t="e">
        <f t="array" ref="K1582">INDEX($A$7:$F$3066,SMALL(IF(COUNTIF($L$5,$H$7:$H$3066)*COUNTIF($L$5,$I$7:$I$3066),MATCH(ROW($A$7:$A$3066),ROW($A$7:$A$3066)),""),ROWS($B$1:B1576)),COLUMNS($A$1:B1578))</f>
        <v>#NUM!</v>
      </c>
      <c r="L1582" t="e">
        <f t="array" ref="L1582">INDEX($A$7:$F$3066,SMALL(IF(COUNTIF($L$5,$H$7:$H$3066)*COUNTIF($L$5,$I$7:$I$3066),MATCH(ROW($A$7:$A$3066),ROW($A$7:$A$3066)),""),ROWS($B$1:C1576)),COLUMNS($A$1:C1578))</f>
        <v>#NUM!</v>
      </c>
      <c r="M1582" t="e">
        <f t="array" ref="M1582">INDEX($A$7:$F$3066,SMALL(IF(COUNTIF($L$5,$H$7:$H$3066)*COUNTIF($L$5,$I$7:$I$3066),MATCH(ROW($A$7:$A$3066),ROW($A$7:$A$3066)),""),ROWS($B$1:D1576)),COLUMNS($A$1:D1578))</f>
        <v>#NUM!</v>
      </c>
      <c r="N1582" t="e">
        <f t="array" ref="N1582">INDEX($A$7:$F$3066,SMALL(IF(COUNTIF($L$5,$H$7:$H$3066)*COUNTIF($L$5,$I$7:$I$3066),MATCH(ROW($A$7:$A$3066),ROW($A$7:$A$3066)),""),ROWS($B$1:E1576)),COLUMNS($A$1:E1578))</f>
        <v>#NUM!</v>
      </c>
      <c r="O1582" t="e">
        <f t="array" ref="O1582">INDEX($A$7:$F$3066,SMALL(IF(COUNTIF($L$5,$H$7:$H$3066)*COUNTIF($L$5,$I$7:$I$3066),MATCH(ROW($A$7:$A$3066),ROW($A$7:$A$3066)),""),ROWS($B$1:F1576)),COLUMNS($A$1:F1578))</f>
        <v>#NUM!</v>
      </c>
    </row>
    <row r="1583" spans="1:15">
      <c r="A1583" s="1">
        <f>'ScienceDirect - Initial'!A1586</f>
        <v>0</v>
      </c>
      <c r="B1583" s="1">
        <f>'ScienceDirect - Initial'!B1586</f>
        <v>2016</v>
      </c>
      <c r="C1583" s="1" t="str">
        <f>'ScienceDirect - Initial'!C1586</f>
        <v>Gudivada, V.N.; Irfan, M.T.; Fathi, E.; Rao, D.L.</v>
      </c>
      <c r="D1583" s="1" t="str">
        <f>'ScienceDirect - Initial'!D1586</f>
        <v>Chapter 5 - Cognitive Analytics: Going Beyond Big Data Analytics and Machine Learning</v>
      </c>
      <c r="E1583" s="1" t="str">
        <f>'ScienceDirect - Initial'!E1586</f>
        <v>Handbook of Statistics</v>
      </c>
      <c r="F1583" s="1" t="str">
        <f>'ScienceDirect - Initial'!F1586</f>
        <v>0169-7161</v>
      </c>
      <c r="H1583" s="1">
        <v>0</v>
      </c>
      <c r="I1583" s="1">
        <v>0</v>
      </c>
      <c r="J1583" t="b">
        <f t="shared" si="24"/>
        <v>1</v>
      </c>
      <c r="K1583" t="e">
        <f t="array" ref="K1583">INDEX($A$7:$F$3066,SMALL(IF(COUNTIF($L$5,$H$7:$H$3066)*COUNTIF($L$5,$I$7:$I$3066),MATCH(ROW($A$7:$A$3066),ROW($A$7:$A$3066)),""),ROWS($B$1:B1577)),COLUMNS($A$1:B1579))</f>
        <v>#NUM!</v>
      </c>
      <c r="L1583" t="e">
        <f t="array" ref="L1583">INDEX($A$7:$F$3066,SMALL(IF(COUNTIF($L$5,$H$7:$H$3066)*COUNTIF($L$5,$I$7:$I$3066),MATCH(ROW($A$7:$A$3066),ROW($A$7:$A$3066)),""),ROWS($B$1:C1577)),COLUMNS($A$1:C1579))</f>
        <v>#NUM!</v>
      </c>
      <c r="M1583" t="e">
        <f t="array" ref="M1583">INDEX($A$7:$F$3066,SMALL(IF(COUNTIF($L$5,$H$7:$H$3066)*COUNTIF($L$5,$I$7:$I$3066),MATCH(ROW($A$7:$A$3066),ROW($A$7:$A$3066)),""),ROWS($B$1:D1577)),COLUMNS($A$1:D1579))</f>
        <v>#NUM!</v>
      </c>
      <c r="N1583" t="e">
        <f t="array" ref="N1583">INDEX($A$7:$F$3066,SMALL(IF(COUNTIF($L$5,$H$7:$H$3066)*COUNTIF($L$5,$I$7:$I$3066),MATCH(ROW($A$7:$A$3066),ROW($A$7:$A$3066)),""),ROWS($B$1:E1577)),COLUMNS($A$1:E1579))</f>
        <v>#NUM!</v>
      </c>
      <c r="O1583" t="e">
        <f t="array" ref="O1583">INDEX($A$7:$F$3066,SMALL(IF(COUNTIF($L$5,$H$7:$H$3066)*COUNTIF($L$5,$I$7:$I$3066),MATCH(ROW($A$7:$A$3066),ROW($A$7:$A$3066)),""),ROWS($B$1:F1577)),COLUMNS($A$1:F1579))</f>
        <v>#NUM!</v>
      </c>
    </row>
    <row r="1584" spans="1:15">
      <c r="A1584" s="1">
        <f>'ScienceDirect - Initial'!A1587</f>
        <v>0</v>
      </c>
      <c r="B1584" s="1">
        <f>'ScienceDirect - Initial'!B1587</f>
        <v>2003</v>
      </c>
      <c r="C1584" s="1" t="str">
        <f>'ScienceDirect - Initial'!C1587</f>
        <v>Rauch, Scott L</v>
      </c>
      <c r="D1584" s="1" t="str">
        <f>'ScienceDirect - Initial'!D1587</f>
        <v>Neuroimaging and neurocircuitry models pertaining to the neurosurgical treatment of psychiatric disorders</v>
      </c>
      <c r="E1584" s="1" t="str">
        <f>'ScienceDirect - Initial'!E1587</f>
        <v>Neurosurgery Clinics of North America</v>
      </c>
      <c r="F1584" s="1">
        <f>'ScienceDirect - Initial'!F1587</f>
        <v>0</v>
      </c>
      <c r="H1584" s="1">
        <v>0</v>
      </c>
      <c r="I1584" s="1">
        <v>0</v>
      </c>
      <c r="J1584" t="b">
        <f t="shared" si="24"/>
        <v>1</v>
      </c>
      <c r="K1584" t="e">
        <f t="array" ref="K1584">INDEX($A$7:$F$3066,SMALL(IF(COUNTIF($L$5,$H$7:$H$3066)*COUNTIF($L$5,$I$7:$I$3066),MATCH(ROW($A$7:$A$3066),ROW($A$7:$A$3066)),""),ROWS($B$1:B1578)),COLUMNS($A$1:B1580))</f>
        <v>#NUM!</v>
      </c>
      <c r="L1584" t="e">
        <f t="array" ref="L1584">INDEX($A$7:$F$3066,SMALL(IF(COUNTIF($L$5,$H$7:$H$3066)*COUNTIF($L$5,$I$7:$I$3066),MATCH(ROW($A$7:$A$3066),ROW($A$7:$A$3066)),""),ROWS($B$1:C1578)),COLUMNS($A$1:C1580))</f>
        <v>#NUM!</v>
      </c>
      <c r="M1584" t="e">
        <f t="array" ref="M1584">INDEX($A$7:$F$3066,SMALL(IF(COUNTIF($L$5,$H$7:$H$3066)*COUNTIF($L$5,$I$7:$I$3066),MATCH(ROW($A$7:$A$3066),ROW($A$7:$A$3066)),""),ROWS($B$1:D1578)),COLUMNS($A$1:D1580))</f>
        <v>#NUM!</v>
      </c>
      <c r="N1584" t="e">
        <f t="array" ref="N1584">INDEX($A$7:$F$3066,SMALL(IF(COUNTIF($L$5,$H$7:$H$3066)*COUNTIF($L$5,$I$7:$I$3066),MATCH(ROW($A$7:$A$3066),ROW($A$7:$A$3066)),""),ROWS($B$1:E1578)),COLUMNS($A$1:E1580))</f>
        <v>#NUM!</v>
      </c>
      <c r="O1584" t="e">
        <f t="array" ref="O1584">INDEX($A$7:$F$3066,SMALL(IF(COUNTIF($L$5,$H$7:$H$3066)*COUNTIF($L$5,$I$7:$I$3066),MATCH(ROW($A$7:$A$3066),ROW($A$7:$A$3066)),""),ROWS($B$1:F1578)),COLUMNS($A$1:F1580))</f>
        <v>#NUM!</v>
      </c>
    </row>
    <row r="1585" spans="1:15">
      <c r="A1585" s="1">
        <f>'ScienceDirect - Initial'!A1588</f>
        <v>0</v>
      </c>
      <c r="B1585" s="1">
        <f>'ScienceDirect - Initial'!B1588</f>
        <v>1992</v>
      </c>
      <c r="C1585" s="1" t="str">
        <f>'ScienceDirect - Initial'!C1588</f>
        <v>Williams, D.Lyn H.; Graham, Alan</v>
      </c>
      <c r="D1585" s="1" t="str">
        <f>'ScienceDirect - Initial'!D1588</f>
        <v>Enols derived from malonic acids as intermediates in nitrosation and halogenation</v>
      </c>
      <c r="E1585" s="1" t="str">
        <f>'ScienceDirect - Initial'!E1588</f>
        <v>Tetrahedron</v>
      </c>
      <c r="F1585" s="1">
        <f>'ScienceDirect - Initial'!F1588</f>
        <v>0</v>
      </c>
      <c r="H1585" s="1">
        <v>0</v>
      </c>
      <c r="I1585" s="1">
        <v>0</v>
      </c>
      <c r="J1585" t="b">
        <f t="shared" si="24"/>
        <v>1</v>
      </c>
      <c r="K1585" t="e">
        <f t="array" ref="K1585">INDEX($A$7:$F$3066,SMALL(IF(COUNTIF($L$5,$H$7:$H$3066)*COUNTIF($L$5,$I$7:$I$3066),MATCH(ROW($A$7:$A$3066),ROW($A$7:$A$3066)),""),ROWS($B$1:B1579)),COLUMNS($A$1:B1581))</f>
        <v>#NUM!</v>
      </c>
      <c r="L1585" t="e">
        <f t="array" ref="L1585">INDEX($A$7:$F$3066,SMALL(IF(COUNTIF($L$5,$H$7:$H$3066)*COUNTIF($L$5,$I$7:$I$3066),MATCH(ROW($A$7:$A$3066),ROW($A$7:$A$3066)),""),ROWS($B$1:C1579)),COLUMNS($A$1:C1581))</f>
        <v>#NUM!</v>
      </c>
      <c r="M1585" t="e">
        <f t="array" ref="M1585">INDEX($A$7:$F$3066,SMALL(IF(COUNTIF($L$5,$H$7:$H$3066)*COUNTIF($L$5,$I$7:$I$3066),MATCH(ROW($A$7:$A$3066),ROW($A$7:$A$3066)),""),ROWS($B$1:D1579)),COLUMNS($A$1:D1581))</f>
        <v>#NUM!</v>
      </c>
      <c r="N1585" t="e">
        <f t="array" ref="N1585">INDEX($A$7:$F$3066,SMALL(IF(COUNTIF($L$5,$H$7:$H$3066)*COUNTIF($L$5,$I$7:$I$3066),MATCH(ROW($A$7:$A$3066),ROW($A$7:$A$3066)),""),ROWS($B$1:E1579)),COLUMNS($A$1:E1581))</f>
        <v>#NUM!</v>
      </c>
      <c r="O1585" t="e">
        <f t="array" ref="O1585">INDEX($A$7:$F$3066,SMALL(IF(COUNTIF($L$5,$H$7:$H$3066)*COUNTIF($L$5,$I$7:$I$3066),MATCH(ROW($A$7:$A$3066),ROW($A$7:$A$3066)),""),ROWS($B$1:F1579)),COLUMNS($A$1:F1581))</f>
        <v>#NUM!</v>
      </c>
    </row>
    <row r="1586" spans="1:15">
      <c r="A1586" s="1">
        <f>'ScienceDirect - Initial'!A1589</f>
        <v>0</v>
      </c>
      <c r="B1586" s="1">
        <f>'ScienceDirect - Initial'!B1589</f>
        <v>2005</v>
      </c>
      <c r="C1586" s="1" t="str">
        <f>'ScienceDirect - Initial'!C1589</f>
        <v>Marais, S.; Gouanvé, F.; Bonnesoeur, A.; Grenet, J.; Poncin-Epaillard, F.; Morvan, C.; Métayer, M.</v>
      </c>
      <c r="D1586" s="1" t="str">
        <f>'ScienceDirect - Initial'!D1589</f>
        <v>Unsaturated polyester composites reinforced with flax fibers: effect of cold plasma and autoclave treatments on mechanical and permeation properties</v>
      </c>
      <c r="E1586" s="1" t="str">
        <f>'ScienceDirect - Initial'!E1589</f>
        <v>Composites Part A: Applied Science and Manufacturing</v>
      </c>
      <c r="F1586" s="1">
        <f>'ScienceDirect - Initial'!F1589</f>
        <v>0</v>
      </c>
      <c r="H1586" s="1">
        <v>0</v>
      </c>
      <c r="I1586" s="1">
        <v>0</v>
      </c>
      <c r="J1586" t="b">
        <f t="shared" si="24"/>
        <v>1</v>
      </c>
      <c r="K1586" t="e">
        <f t="array" ref="K1586">INDEX($A$7:$F$3066,SMALL(IF(COUNTIF($L$5,$H$7:$H$3066)*COUNTIF($L$5,$I$7:$I$3066),MATCH(ROW($A$7:$A$3066),ROW($A$7:$A$3066)),""),ROWS($B$1:B1580)),COLUMNS($A$1:B1582))</f>
        <v>#NUM!</v>
      </c>
      <c r="L1586" t="e">
        <f t="array" ref="L1586">INDEX($A$7:$F$3066,SMALL(IF(COUNTIF($L$5,$H$7:$H$3066)*COUNTIF($L$5,$I$7:$I$3066),MATCH(ROW($A$7:$A$3066),ROW($A$7:$A$3066)),""),ROWS($B$1:C1580)),COLUMNS($A$1:C1582))</f>
        <v>#NUM!</v>
      </c>
      <c r="M1586" t="e">
        <f t="array" ref="M1586">INDEX($A$7:$F$3066,SMALL(IF(COUNTIF($L$5,$H$7:$H$3066)*COUNTIF($L$5,$I$7:$I$3066),MATCH(ROW($A$7:$A$3066),ROW($A$7:$A$3066)),""),ROWS($B$1:D1580)),COLUMNS($A$1:D1582))</f>
        <v>#NUM!</v>
      </c>
      <c r="N1586" t="e">
        <f t="array" ref="N1586">INDEX($A$7:$F$3066,SMALL(IF(COUNTIF($L$5,$H$7:$H$3066)*COUNTIF($L$5,$I$7:$I$3066),MATCH(ROW($A$7:$A$3066),ROW($A$7:$A$3066)),""),ROWS($B$1:E1580)),COLUMNS($A$1:E1582))</f>
        <v>#NUM!</v>
      </c>
      <c r="O1586" t="e">
        <f t="array" ref="O1586">INDEX($A$7:$F$3066,SMALL(IF(COUNTIF($L$5,$H$7:$H$3066)*COUNTIF($L$5,$I$7:$I$3066),MATCH(ROW($A$7:$A$3066),ROW($A$7:$A$3066)),""),ROWS($B$1:F1580)),COLUMNS($A$1:F1582))</f>
        <v>#NUM!</v>
      </c>
    </row>
    <row r="1587" spans="1:15">
      <c r="A1587" s="1">
        <f>'ScienceDirect - Initial'!A1590</f>
        <v>0</v>
      </c>
      <c r="B1587" s="1">
        <f>'ScienceDirect - Initial'!B1590</f>
        <v>2010</v>
      </c>
      <c r="C1587" s="1" t="str">
        <f>'ScienceDirect - Initial'!C1590</f>
        <v>Kian Ang, K.</v>
      </c>
      <c r="D1587" s="1" t="str">
        <f>'ScienceDirect - Initial'!D1590</f>
        <v>Chapter 7 - Advances in the Treatment of Head and Neck Cancer</v>
      </c>
      <c r="E1587" s="1" t="str">
        <f>'ScienceDirect - Initial'!E1590</f>
        <v>Radiation Oncology (Ninth Edition)</v>
      </c>
      <c r="F1587" s="1" t="str">
        <f>'ScienceDirect - Initial'!F1590</f>
        <v>978-0-323-04971-9</v>
      </c>
      <c r="H1587" s="1">
        <v>0</v>
      </c>
      <c r="I1587" s="1">
        <v>0</v>
      </c>
      <c r="J1587" t="b">
        <f t="shared" si="24"/>
        <v>1</v>
      </c>
      <c r="K1587" t="e">
        <f t="array" ref="K1587">INDEX($A$7:$F$3066,SMALL(IF(COUNTIF($L$5,$H$7:$H$3066)*COUNTIF($L$5,$I$7:$I$3066),MATCH(ROW($A$7:$A$3066),ROW($A$7:$A$3066)),""),ROWS($B$1:B1581)),COLUMNS($A$1:B1583))</f>
        <v>#NUM!</v>
      </c>
      <c r="L1587" t="e">
        <f t="array" ref="L1587">INDEX($A$7:$F$3066,SMALL(IF(COUNTIF($L$5,$H$7:$H$3066)*COUNTIF($L$5,$I$7:$I$3066),MATCH(ROW($A$7:$A$3066),ROW($A$7:$A$3066)),""),ROWS($B$1:C1581)),COLUMNS($A$1:C1583))</f>
        <v>#NUM!</v>
      </c>
      <c r="M1587" t="e">
        <f t="array" ref="M1587">INDEX($A$7:$F$3066,SMALL(IF(COUNTIF($L$5,$H$7:$H$3066)*COUNTIF($L$5,$I$7:$I$3066),MATCH(ROW($A$7:$A$3066),ROW($A$7:$A$3066)),""),ROWS($B$1:D1581)),COLUMNS($A$1:D1583))</f>
        <v>#NUM!</v>
      </c>
      <c r="N1587" t="e">
        <f t="array" ref="N1587">INDEX($A$7:$F$3066,SMALL(IF(COUNTIF($L$5,$H$7:$H$3066)*COUNTIF($L$5,$I$7:$I$3066),MATCH(ROW($A$7:$A$3066),ROW($A$7:$A$3066)),""),ROWS($B$1:E1581)),COLUMNS($A$1:E1583))</f>
        <v>#NUM!</v>
      </c>
      <c r="O1587" t="e">
        <f t="array" ref="O1587">INDEX($A$7:$F$3066,SMALL(IF(COUNTIF($L$5,$H$7:$H$3066)*COUNTIF($L$5,$I$7:$I$3066),MATCH(ROW($A$7:$A$3066),ROW($A$7:$A$3066)),""),ROWS($B$1:F1581)),COLUMNS($A$1:F1583))</f>
        <v>#NUM!</v>
      </c>
    </row>
    <row r="1588" spans="1:15">
      <c r="A1588" s="1">
        <f>'ScienceDirect - Initial'!A1591</f>
        <v>0</v>
      </c>
      <c r="B1588" s="1">
        <f>'ScienceDirect - Initial'!B1591</f>
        <v>2016</v>
      </c>
      <c r="C1588" s="1" t="str">
        <f>'ScienceDirect - Initial'!C1591</f>
        <v>Wantzen, Karl Matthias; Ballouche, Aziz; Longuet, Isabelle; Bao, Ibrahima; Bocoum, Hamady; Cissé, Lassana; Chauhan, Malavika; Girard, Pierre; Gopal, Brij; Kane, Alioune; Marchese, Mercedes Rosa; Nautiyal, Prakash; Teixeira, Paulo; Zalewski, Maciej</v>
      </c>
      <c r="D1588" s="1" t="str">
        <f>'ScienceDirect - Initial'!D1591</f>
        <v>River Culture: an eco-social approach to mitigate the biological and cultural diversity crisis in riverscapes</v>
      </c>
      <c r="E1588" s="1" t="str">
        <f>'ScienceDirect - Initial'!E1591</f>
        <v>New Challenges and Dimensions of Ecohydrology, Part II</v>
      </c>
      <c r="F1588" s="1">
        <f>'ScienceDirect - Initial'!F1591</f>
        <v>0</v>
      </c>
      <c r="H1588" s="1">
        <v>0</v>
      </c>
      <c r="I1588" s="1">
        <v>0</v>
      </c>
      <c r="J1588" t="b">
        <f t="shared" si="24"/>
        <v>1</v>
      </c>
      <c r="K1588" t="e">
        <f t="array" ref="K1588">INDEX($A$7:$F$3066,SMALL(IF(COUNTIF($L$5,$H$7:$H$3066)*COUNTIF($L$5,$I$7:$I$3066),MATCH(ROW($A$7:$A$3066),ROW($A$7:$A$3066)),""),ROWS($B$1:B1582)),COLUMNS($A$1:B1584))</f>
        <v>#NUM!</v>
      </c>
      <c r="L1588" t="e">
        <f t="array" ref="L1588">INDEX($A$7:$F$3066,SMALL(IF(COUNTIF($L$5,$H$7:$H$3066)*COUNTIF($L$5,$I$7:$I$3066),MATCH(ROW($A$7:$A$3066),ROW($A$7:$A$3066)),""),ROWS($B$1:C1582)),COLUMNS($A$1:C1584))</f>
        <v>#NUM!</v>
      </c>
      <c r="M1588" t="e">
        <f t="array" ref="M1588">INDEX($A$7:$F$3066,SMALL(IF(COUNTIF($L$5,$H$7:$H$3066)*COUNTIF($L$5,$I$7:$I$3066),MATCH(ROW($A$7:$A$3066),ROW($A$7:$A$3066)),""),ROWS($B$1:D1582)),COLUMNS($A$1:D1584))</f>
        <v>#NUM!</v>
      </c>
      <c r="N1588" t="e">
        <f t="array" ref="N1588">INDEX($A$7:$F$3066,SMALL(IF(COUNTIF($L$5,$H$7:$H$3066)*COUNTIF($L$5,$I$7:$I$3066),MATCH(ROW($A$7:$A$3066),ROW($A$7:$A$3066)),""),ROWS($B$1:E1582)),COLUMNS($A$1:E1584))</f>
        <v>#NUM!</v>
      </c>
      <c r="O1588" t="e">
        <f t="array" ref="O1588">INDEX($A$7:$F$3066,SMALL(IF(COUNTIF($L$5,$H$7:$H$3066)*COUNTIF($L$5,$I$7:$I$3066),MATCH(ROW($A$7:$A$3066),ROW($A$7:$A$3066)),""),ROWS($B$1:F1582)),COLUMNS($A$1:F1584))</f>
        <v>#NUM!</v>
      </c>
    </row>
    <row r="1589" spans="1:15">
      <c r="A1589" s="1">
        <f>'ScienceDirect - Initial'!A1592</f>
        <v>0</v>
      </c>
      <c r="B1589" s="1">
        <f>'ScienceDirect - Initial'!B1592</f>
        <v>1998</v>
      </c>
      <c r="C1589" s="1" t="str">
        <f>'ScienceDirect - Initial'!C1592</f>
        <v>Fleming, Philip M</v>
      </c>
      <c r="D1589" s="1" t="str">
        <f>'ScienceDirect - Initial'!D1592</f>
        <v>Prescribing amphetamine to amphetamine users as a harm reduction measure1This paper is based on a presentation given at the 9th International Conference on the Reduction of Drug Related Harm held in Sao Paulo, Brazil, 15–19 March 1998.1</v>
      </c>
      <c r="E1589" s="1" t="str">
        <f>'ScienceDirect - Initial'!E1592</f>
        <v>International Journal of Drug Policy</v>
      </c>
      <c r="F1589" s="1">
        <f>'ScienceDirect - Initial'!F1592</f>
        <v>0</v>
      </c>
      <c r="H1589" s="1">
        <v>0</v>
      </c>
      <c r="I1589" s="1">
        <v>0</v>
      </c>
      <c r="J1589" t="b">
        <f t="shared" si="24"/>
        <v>1</v>
      </c>
      <c r="K1589" t="e">
        <f t="array" ref="K1589">INDEX($A$7:$F$3066,SMALL(IF(COUNTIF($L$5,$H$7:$H$3066)*COUNTIF($L$5,$I$7:$I$3066),MATCH(ROW($A$7:$A$3066),ROW($A$7:$A$3066)),""),ROWS($B$1:B1583)),COLUMNS($A$1:B1585))</f>
        <v>#NUM!</v>
      </c>
      <c r="L1589" t="e">
        <f t="array" ref="L1589">INDEX($A$7:$F$3066,SMALL(IF(COUNTIF($L$5,$H$7:$H$3066)*COUNTIF($L$5,$I$7:$I$3066),MATCH(ROW($A$7:$A$3066),ROW($A$7:$A$3066)),""),ROWS($B$1:C1583)),COLUMNS($A$1:C1585))</f>
        <v>#NUM!</v>
      </c>
      <c r="M1589" t="e">
        <f t="array" ref="M1589">INDEX($A$7:$F$3066,SMALL(IF(COUNTIF($L$5,$H$7:$H$3066)*COUNTIF($L$5,$I$7:$I$3066),MATCH(ROW($A$7:$A$3066),ROW($A$7:$A$3066)),""),ROWS($B$1:D1583)),COLUMNS($A$1:D1585))</f>
        <v>#NUM!</v>
      </c>
      <c r="N1589" t="e">
        <f t="array" ref="N1589">INDEX($A$7:$F$3066,SMALL(IF(COUNTIF($L$5,$H$7:$H$3066)*COUNTIF($L$5,$I$7:$I$3066),MATCH(ROW($A$7:$A$3066),ROW($A$7:$A$3066)),""),ROWS($B$1:E1583)),COLUMNS($A$1:E1585))</f>
        <v>#NUM!</v>
      </c>
      <c r="O1589" t="e">
        <f t="array" ref="O1589">INDEX($A$7:$F$3066,SMALL(IF(COUNTIF($L$5,$H$7:$H$3066)*COUNTIF($L$5,$I$7:$I$3066),MATCH(ROW($A$7:$A$3066),ROW($A$7:$A$3066)),""),ROWS($B$1:F1583)),COLUMNS($A$1:F1585))</f>
        <v>#NUM!</v>
      </c>
    </row>
    <row r="1590" spans="1:15">
      <c r="A1590" s="1">
        <f>'ScienceDirect - Initial'!A1593</f>
        <v>0</v>
      </c>
      <c r="B1590" s="1">
        <f>'ScienceDirect - Initial'!B1593</f>
        <v>2012</v>
      </c>
      <c r="C1590" s="1" t="str">
        <f>'ScienceDirect - Initial'!C1593</f>
        <v>Richards, Robert J.</v>
      </c>
      <c r="D1590" s="1" t="str">
        <f>'ScienceDirect - Initial'!D1593</f>
        <v>Darwin’s principles of divergence and natural selection: Why Fodor was almost right</v>
      </c>
      <c r="E1590" s="1" t="str">
        <f>'ScienceDirect - Initial'!E1593</f>
        <v>Data-Driven Research in the Biological and Biomedical Sciences</v>
      </c>
      <c r="F1590" s="1">
        <f>'ScienceDirect - Initial'!F1593</f>
        <v>0</v>
      </c>
      <c r="H1590" s="1">
        <v>0</v>
      </c>
      <c r="I1590" s="1">
        <v>0</v>
      </c>
      <c r="J1590" t="b">
        <f t="shared" si="24"/>
        <v>1</v>
      </c>
      <c r="K1590" t="e">
        <f t="array" ref="K1590">INDEX($A$7:$F$3066,SMALL(IF(COUNTIF($L$5,$H$7:$H$3066)*COUNTIF($L$5,$I$7:$I$3066),MATCH(ROW($A$7:$A$3066),ROW($A$7:$A$3066)),""),ROWS($B$1:B1584)),COLUMNS($A$1:B1586))</f>
        <v>#NUM!</v>
      </c>
      <c r="L1590" t="e">
        <f t="array" ref="L1590">INDEX($A$7:$F$3066,SMALL(IF(COUNTIF($L$5,$H$7:$H$3066)*COUNTIF($L$5,$I$7:$I$3066),MATCH(ROW($A$7:$A$3066),ROW($A$7:$A$3066)),""),ROWS($B$1:C1584)),COLUMNS($A$1:C1586))</f>
        <v>#NUM!</v>
      </c>
      <c r="M1590" t="e">
        <f t="array" ref="M1590">INDEX($A$7:$F$3066,SMALL(IF(COUNTIF($L$5,$H$7:$H$3066)*COUNTIF($L$5,$I$7:$I$3066),MATCH(ROW($A$7:$A$3066),ROW($A$7:$A$3066)),""),ROWS($B$1:D1584)),COLUMNS($A$1:D1586))</f>
        <v>#NUM!</v>
      </c>
      <c r="N1590" t="e">
        <f t="array" ref="N1590">INDEX($A$7:$F$3066,SMALL(IF(COUNTIF($L$5,$H$7:$H$3066)*COUNTIF($L$5,$I$7:$I$3066),MATCH(ROW($A$7:$A$3066),ROW($A$7:$A$3066)),""),ROWS($B$1:E1584)),COLUMNS($A$1:E1586))</f>
        <v>#NUM!</v>
      </c>
      <c r="O1590" t="e">
        <f t="array" ref="O1590">INDEX($A$7:$F$3066,SMALL(IF(COUNTIF($L$5,$H$7:$H$3066)*COUNTIF($L$5,$I$7:$I$3066),MATCH(ROW($A$7:$A$3066),ROW($A$7:$A$3066)),""),ROWS($B$1:F1584)),COLUMNS($A$1:F1586))</f>
        <v>#NUM!</v>
      </c>
    </row>
    <row r="1591" spans="1:15">
      <c r="A1591" s="1">
        <f>'ScienceDirect - Initial'!A1594</f>
        <v>0</v>
      </c>
      <c r="B1591" s="1">
        <f>'ScienceDirect - Initial'!B1594</f>
        <v>2014</v>
      </c>
      <c r="C1591" s="1" t="str">
        <f>'ScienceDirect - Initial'!C1594</f>
        <v>Ramirez, Edward; Gonzalez, Ricardo J.; Moreira, Gerardo J.</v>
      </c>
      <c r="D1591" s="1" t="str">
        <f>'ScienceDirect - Initial'!D1594</f>
        <v>Barriers and bridges to the adoption of environmentally-sustainable offerings</v>
      </c>
      <c r="E1591" s="1" t="str">
        <f>'ScienceDirect - Initial'!E1594</f>
        <v>Special Issue on Integrating marketing and operations for business sustainability</v>
      </c>
      <c r="F1591" s="1">
        <f>'ScienceDirect - Initial'!F1594</f>
        <v>0</v>
      </c>
      <c r="H1591" s="1">
        <v>0</v>
      </c>
      <c r="I1591" s="1">
        <v>0</v>
      </c>
      <c r="J1591" t="b">
        <f t="shared" si="24"/>
        <v>1</v>
      </c>
      <c r="K1591" t="e">
        <f t="array" ref="K1591">INDEX($A$7:$F$3066,SMALL(IF(COUNTIF($L$5,$H$7:$H$3066)*COUNTIF($L$5,$I$7:$I$3066),MATCH(ROW($A$7:$A$3066),ROW($A$7:$A$3066)),""),ROWS($B$1:B1585)),COLUMNS($A$1:B1587))</f>
        <v>#NUM!</v>
      </c>
      <c r="L1591" t="e">
        <f t="array" ref="L1591">INDEX($A$7:$F$3066,SMALL(IF(COUNTIF($L$5,$H$7:$H$3066)*COUNTIF($L$5,$I$7:$I$3066),MATCH(ROW($A$7:$A$3066),ROW($A$7:$A$3066)),""),ROWS($B$1:C1585)),COLUMNS($A$1:C1587))</f>
        <v>#NUM!</v>
      </c>
      <c r="M1591" t="e">
        <f t="array" ref="M1591">INDEX($A$7:$F$3066,SMALL(IF(COUNTIF($L$5,$H$7:$H$3066)*COUNTIF($L$5,$I$7:$I$3066),MATCH(ROW($A$7:$A$3066),ROW($A$7:$A$3066)),""),ROWS($B$1:D1585)),COLUMNS($A$1:D1587))</f>
        <v>#NUM!</v>
      </c>
      <c r="N1591" t="e">
        <f t="array" ref="N1591">INDEX($A$7:$F$3066,SMALL(IF(COUNTIF($L$5,$H$7:$H$3066)*COUNTIF($L$5,$I$7:$I$3066),MATCH(ROW($A$7:$A$3066),ROW($A$7:$A$3066)),""),ROWS($B$1:E1585)),COLUMNS($A$1:E1587))</f>
        <v>#NUM!</v>
      </c>
      <c r="O1591" t="e">
        <f t="array" ref="O1591">INDEX($A$7:$F$3066,SMALL(IF(COUNTIF($L$5,$H$7:$H$3066)*COUNTIF($L$5,$I$7:$I$3066),MATCH(ROW($A$7:$A$3066),ROW($A$7:$A$3066)),""),ROWS($B$1:F1585)),COLUMNS($A$1:F1587))</f>
        <v>#NUM!</v>
      </c>
    </row>
    <row r="1592" spans="1:15">
      <c r="A1592" s="1">
        <f>'ScienceDirect - Initial'!A1595</f>
        <v>0</v>
      </c>
      <c r="B1592" s="1">
        <f>'ScienceDirect - Initial'!B1595</f>
        <v>2017</v>
      </c>
      <c r="C1592" s="1" t="str">
        <f>'ScienceDirect - Initial'!C1595</f>
        <v>Samuels, Joshua X.; Hopkins, Samantha S.B.</v>
      </c>
      <c r="D1592" s="1" t="str">
        <f>'ScienceDirect - Initial'!D1595</f>
        <v>The impacts of Cenozoic climate and habitat changes on small mammal diversity of North America</v>
      </c>
      <c r="E1592" s="1" t="str">
        <f>'ScienceDirect - Initial'!E1595</f>
        <v>Global and Planetary Change</v>
      </c>
      <c r="F1592" s="1">
        <f>'ScienceDirect - Initial'!F1595</f>
        <v>0</v>
      </c>
      <c r="H1592" s="1">
        <v>0</v>
      </c>
      <c r="I1592" s="1">
        <v>0</v>
      </c>
      <c r="J1592" t="b">
        <f t="shared" si="24"/>
        <v>1</v>
      </c>
      <c r="K1592" t="e">
        <f t="array" ref="K1592">INDEX($A$7:$F$3066,SMALL(IF(COUNTIF($L$5,$H$7:$H$3066)*COUNTIF($L$5,$I$7:$I$3066),MATCH(ROW($A$7:$A$3066),ROW($A$7:$A$3066)),""),ROWS($B$1:B1586)),COLUMNS($A$1:B1588))</f>
        <v>#NUM!</v>
      </c>
      <c r="L1592" t="e">
        <f t="array" ref="L1592">INDEX($A$7:$F$3066,SMALL(IF(COUNTIF($L$5,$H$7:$H$3066)*COUNTIF($L$5,$I$7:$I$3066),MATCH(ROW($A$7:$A$3066),ROW($A$7:$A$3066)),""),ROWS($B$1:C1586)),COLUMNS($A$1:C1588))</f>
        <v>#NUM!</v>
      </c>
      <c r="M1592" t="e">
        <f t="array" ref="M1592">INDEX($A$7:$F$3066,SMALL(IF(COUNTIF($L$5,$H$7:$H$3066)*COUNTIF($L$5,$I$7:$I$3066),MATCH(ROW($A$7:$A$3066),ROW($A$7:$A$3066)),""),ROWS($B$1:D1586)),COLUMNS($A$1:D1588))</f>
        <v>#NUM!</v>
      </c>
      <c r="N1592" t="e">
        <f t="array" ref="N1592">INDEX($A$7:$F$3066,SMALL(IF(COUNTIF($L$5,$H$7:$H$3066)*COUNTIF($L$5,$I$7:$I$3066),MATCH(ROW($A$7:$A$3066),ROW($A$7:$A$3066)),""),ROWS($B$1:E1586)),COLUMNS($A$1:E1588))</f>
        <v>#NUM!</v>
      </c>
      <c r="O1592" t="e">
        <f t="array" ref="O1592">INDEX($A$7:$F$3066,SMALL(IF(COUNTIF($L$5,$H$7:$H$3066)*COUNTIF($L$5,$I$7:$I$3066),MATCH(ROW($A$7:$A$3066),ROW($A$7:$A$3066)),""),ROWS($B$1:F1586)),COLUMNS($A$1:F1588))</f>
        <v>#NUM!</v>
      </c>
    </row>
    <row r="1593" spans="1:15">
      <c r="A1593" s="1">
        <f>'ScienceDirect - Initial'!A1596</f>
        <v>0</v>
      </c>
      <c r="B1593" s="1">
        <f>'ScienceDirect - Initial'!B1596</f>
        <v>2016</v>
      </c>
      <c r="C1593" s="1" t="str">
        <f>'ScienceDirect - Initial'!C1596</f>
        <v>Newby, Gretchen; Bennett, Adam; Larson, Erika; Cotter, Chris; Shretta, Rima; Phillips, Allison A; Feachem, Richard G A</v>
      </c>
      <c r="D1593" s="1" t="str">
        <f>'ScienceDirect - Initial'!D1596</f>
        <v>The path to eradication: a progress report on the malaria-eliminating countries</v>
      </c>
      <c r="E1593" s="1" t="str">
        <f>'ScienceDirect - Initial'!E1596</f>
        <v>The Lancet</v>
      </c>
      <c r="F1593" s="1">
        <f>'ScienceDirect - Initial'!F1596</f>
        <v>0</v>
      </c>
      <c r="H1593" s="1">
        <v>0</v>
      </c>
      <c r="I1593" s="1">
        <v>0</v>
      </c>
      <c r="J1593" t="b">
        <f t="shared" si="24"/>
        <v>1</v>
      </c>
      <c r="K1593" t="e">
        <f t="array" ref="K1593">INDEX($A$7:$F$3066,SMALL(IF(COUNTIF($L$5,$H$7:$H$3066)*COUNTIF($L$5,$I$7:$I$3066),MATCH(ROW($A$7:$A$3066),ROW($A$7:$A$3066)),""),ROWS($B$1:B1587)),COLUMNS($A$1:B1589))</f>
        <v>#NUM!</v>
      </c>
      <c r="L1593" t="e">
        <f t="array" ref="L1593">INDEX($A$7:$F$3066,SMALL(IF(COUNTIF($L$5,$H$7:$H$3066)*COUNTIF($L$5,$I$7:$I$3066),MATCH(ROW($A$7:$A$3066),ROW($A$7:$A$3066)),""),ROWS($B$1:C1587)),COLUMNS($A$1:C1589))</f>
        <v>#NUM!</v>
      </c>
      <c r="M1593" t="e">
        <f t="array" ref="M1593">INDEX($A$7:$F$3066,SMALL(IF(COUNTIF($L$5,$H$7:$H$3066)*COUNTIF($L$5,$I$7:$I$3066),MATCH(ROW($A$7:$A$3066),ROW($A$7:$A$3066)),""),ROWS($B$1:D1587)),COLUMNS($A$1:D1589))</f>
        <v>#NUM!</v>
      </c>
      <c r="N1593" t="e">
        <f t="array" ref="N1593">INDEX($A$7:$F$3066,SMALL(IF(COUNTIF($L$5,$H$7:$H$3066)*COUNTIF($L$5,$I$7:$I$3066),MATCH(ROW($A$7:$A$3066),ROW($A$7:$A$3066)),""),ROWS($B$1:E1587)),COLUMNS($A$1:E1589))</f>
        <v>#NUM!</v>
      </c>
      <c r="O1593" t="e">
        <f t="array" ref="O1593">INDEX($A$7:$F$3066,SMALL(IF(COUNTIF($L$5,$H$7:$H$3066)*COUNTIF($L$5,$I$7:$I$3066),MATCH(ROW($A$7:$A$3066),ROW($A$7:$A$3066)),""),ROWS($B$1:F1587)),COLUMNS($A$1:F1589))</f>
        <v>#NUM!</v>
      </c>
    </row>
    <row r="1594" spans="1:15">
      <c r="A1594" s="1">
        <f>'ScienceDirect - Initial'!A1597</f>
        <v>0</v>
      </c>
      <c r="B1594" s="1">
        <f>'ScienceDirect - Initial'!B1597</f>
        <v>2006</v>
      </c>
      <c r="C1594" s="1" t="str">
        <f>'ScienceDirect - Initial'!C1597</f>
        <v>Rohr, Jason R.; Kerby, Jacob L.; Sih, Andrew</v>
      </c>
      <c r="D1594" s="1" t="str">
        <f>'ScienceDirect - Initial'!D1597</f>
        <v>Community ecology as a framework for predicting contaminant effects</v>
      </c>
      <c r="E1594" s="1" t="str">
        <f>'ScienceDirect - Initial'!E1597</f>
        <v>Trends in Ecology &amp; Evolution</v>
      </c>
      <c r="F1594" s="1">
        <f>'ScienceDirect - Initial'!F1597</f>
        <v>0</v>
      </c>
      <c r="H1594" s="1">
        <v>0</v>
      </c>
      <c r="I1594" s="1">
        <v>0</v>
      </c>
      <c r="J1594" t="b">
        <f t="shared" si="24"/>
        <v>1</v>
      </c>
      <c r="K1594" t="e">
        <f t="array" ref="K1594">INDEX($A$7:$F$3066,SMALL(IF(COUNTIF($L$5,$H$7:$H$3066)*COUNTIF($L$5,$I$7:$I$3066),MATCH(ROW($A$7:$A$3066),ROW($A$7:$A$3066)),""),ROWS($B$1:B1588)),COLUMNS($A$1:B1590))</f>
        <v>#NUM!</v>
      </c>
      <c r="L1594" t="e">
        <f t="array" ref="L1594">INDEX($A$7:$F$3066,SMALL(IF(COUNTIF($L$5,$H$7:$H$3066)*COUNTIF($L$5,$I$7:$I$3066),MATCH(ROW($A$7:$A$3066),ROW($A$7:$A$3066)),""),ROWS($B$1:C1588)),COLUMNS($A$1:C1590))</f>
        <v>#NUM!</v>
      </c>
      <c r="M1594" t="e">
        <f t="array" ref="M1594">INDEX($A$7:$F$3066,SMALL(IF(COUNTIF($L$5,$H$7:$H$3066)*COUNTIF($L$5,$I$7:$I$3066),MATCH(ROW($A$7:$A$3066),ROW($A$7:$A$3066)),""),ROWS($B$1:D1588)),COLUMNS($A$1:D1590))</f>
        <v>#NUM!</v>
      </c>
      <c r="N1594" t="e">
        <f t="array" ref="N1594">INDEX($A$7:$F$3066,SMALL(IF(COUNTIF($L$5,$H$7:$H$3066)*COUNTIF($L$5,$I$7:$I$3066),MATCH(ROW($A$7:$A$3066),ROW($A$7:$A$3066)),""),ROWS($B$1:E1588)),COLUMNS($A$1:E1590))</f>
        <v>#NUM!</v>
      </c>
      <c r="O1594" t="e">
        <f t="array" ref="O1594">INDEX($A$7:$F$3066,SMALL(IF(COUNTIF($L$5,$H$7:$H$3066)*COUNTIF($L$5,$I$7:$I$3066),MATCH(ROW($A$7:$A$3066),ROW($A$7:$A$3066)),""),ROWS($B$1:F1588)),COLUMNS($A$1:F1590))</f>
        <v>#NUM!</v>
      </c>
    </row>
    <row r="1595" spans="1:15">
      <c r="A1595" s="1">
        <f>'ScienceDirect - Initial'!A1598</f>
        <v>0</v>
      </c>
      <c r="B1595" s="1">
        <f>'ScienceDirect - Initial'!B1598</f>
        <v>2004</v>
      </c>
      <c r="C1595" s="1" t="str">
        <f>'ScienceDirect - Initial'!C1598</f>
        <v>Fitzmaurice, Laura</v>
      </c>
      <c r="D1595" s="1" t="str">
        <f>'ScienceDirect - Initial'!D1598</f>
        <v>Integrative medicine and pediatric emergency medicine: Can they be complementary?</v>
      </c>
      <c r="E1595" s="1" t="str">
        <f>'ScienceDirect - Initial'!E1598</f>
        <v>Clinical Pediatric Emergency Medicine</v>
      </c>
      <c r="F1595" s="1">
        <f>'ScienceDirect - Initial'!F1598</f>
        <v>0</v>
      </c>
      <c r="H1595" s="1">
        <v>0</v>
      </c>
      <c r="I1595" s="1">
        <v>0</v>
      </c>
      <c r="J1595" t="b">
        <f t="shared" si="24"/>
        <v>1</v>
      </c>
      <c r="K1595" t="e">
        <f t="array" ref="K1595">INDEX($A$7:$F$3066,SMALL(IF(COUNTIF($L$5,$H$7:$H$3066)*COUNTIF($L$5,$I$7:$I$3066),MATCH(ROW($A$7:$A$3066),ROW($A$7:$A$3066)),""),ROWS($B$1:B1589)),COLUMNS($A$1:B1591))</f>
        <v>#NUM!</v>
      </c>
      <c r="L1595" t="e">
        <f t="array" ref="L1595">INDEX($A$7:$F$3066,SMALL(IF(COUNTIF($L$5,$H$7:$H$3066)*COUNTIF($L$5,$I$7:$I$3066),MATCH(ROW($A$7:$A$3066),ROW($A$7:$A$3066)),""),ROWS($B$1:C1589)),COLUMNS($A$1:C1591))</f>
        <v>#NUM!</v>
      </c>
      <c r="M1595" t="e">
        <f t="array" ref="M1595">INDEX($A$7:$F$3066,SMALL(IF(COUNTIF($L$5,$H$7:$H$3066)*COUNTIF($L$5,$I$7:$I$3066),MATCH(ROW($A$7:$A$3066),ROW($A$7:$A$3066)),""),ROWS($B$1:D1589)),COLUMNS($A$1:D1591))</f>
        <v>#NUM!</v>
      </c>
      <c r="N1595" t="e">
        <f t="array" ref="N1595">INDEX($A$7:$F$3066,SMALL(IF(COUNTIF($L$5,$H$7:$H$3066)*COUNTIF($L$5,$I$7:$I$3066),MATCH(ROW($A$7:$A$3066),ROW($A$7:$A$3066)),""),ROWS($B$1:E1589)),COLUMNS($A$1:E1591))</f>
        <v>#NUM!</v>
      </c>
      <c r="O1595" t="e">
        <f t="array" ref="O1595">INDEX($A$7:$F$3066,SMALL(IF(COUNTIF($L$5,$H$7:$H$3066)*COUNTIF($L$5,$I$7:$I$3066),MATCH(ROW($A$7:$A$3066),ROW($A$7:$A$3066)),""),ROWS($B$1:F1589)),COLUMNS($A$1:F1591))</f>
        <v>#NUM!</v>
      </c>
    </row>
    <row r="1596" spans="1:15">
      <c r="A1596" s="1">
        <f>'ScienceDirect - Initial'!A1599</f>
        <v>0</v>
      </c>
      <c r="B1596" s="1">
        <f>'ScienceDirect - Initial'!B1599</f>
        <v>2001</v>
      </c>
      <c r="C1596" s="1" t="str">
        <f>'ScienceDirect - Initial'!C1599</f>
        <v>Winkelman, Michael</v>
      </c>
      <c r="D1596" s="1" t="str">
        <f>'ScienceDirect - Initial'!D1599</f>
        <v>Alternative and traditional medicine approaches for substance abuse programs: a shamanic perspective</v>
      </c>
      <c r="E1596" s="1" t="str">
        <f>'ScienceDirect - Initial'!E1599</f>
        <v>International Journal of Drug Policy</v>
      </c>
      <c r="F1596" s="1">
        <f>'ScienceDirect - Initial'!F1599</f>
        <v>0</v>
      </c>
      <c r="H1596" s="1">
        <v>0</v>
      </c>
      <c r="I1596" s="1">
        <v>0</v>
      </c>
      <c r="J1596" t="b">
        <f t="shared" si="24"/>
        <v>1</v>
      </c>
      <c r="K1596" t="e">
        <f t="array" ref="K1596">INDEX($A$7:$F$3066,SMALL(IF(COUNTIF($L$5,$H$7:$H$3066)*COUNTIF($L$5,$I$7:$I$3066),MATCH(ROW($A$7:$A$3066),ROW($A$7:$A$3066)),""),ROWS($B$1:B1590)),COLUMNS($A$1:B1592))</f>
        <v>#NUM!</v>
      </c>
      <c r="L1596" t="e">
        <f t="array" ref="L1596">INDEX($A$7:$F$3066,SMALL(IF(COUNTIF($L$5,$H$7:$H$3066)*COUNTIF($L$5,$I$7:$I$3066),MATCH(ROW($A$7:$A$3066),ROW($A$7:$A$3066)),""),ROWS($B$1:C1590)),COLUMNS($A$1:C1592))</f>
        <v>#NUM!</v>
      </c>
      <c r="M1596" t="e">
        <f t="array" ref="M1596">INDEX($A$7:$F$3066,SMALL(IF(COUNTIF($L$5,$H$7:$H$3066)*COUNTIF($L$5,$I$7:$I$3066),MATCH(ROW($A$7:$A$3066),ROW($A$7:$A$3066)),""),ROWS($B$1:D1590)),COLUMNS($A$1:D1592))</f>
        <v>#NUM!</v>
      </c>
      <c r="N1596" t="e">
        <f t="array" ref="N1596">INDEX($A$7:$F$3066,SMALL(IF(COUNTIF($L$5,$H$7:$H$3066)*COUNTIF($L$5,$I$7:$I$3066),MATCH(ROW($A$7:$A$3066),ROW($A$7:$A$3066)),""),ROWS($B$1:E1590)),COLUMNS($A$1:E1592))</f>
        <v>#NUM!</v>
      </c>
      <c r="O1596" t="e">
        <f t="array" ref="O1596">INDEX($A$7:$F$3066,SMALL(IF(COUNTIF($L$5,$H$7:$H$3066)*COUNTIF($L$5,$I$7:$I$3066),MATCH(ROW($A$7:$A$3066),ROW($A$7:$A$3066)),""),ROWS($B$1:F1590)),COLUMNS($A$1:F1592))</f>
        <v>#NUM!</v>
      </c>
    </row>
    <row r="1597" spans="1:15">
      <c r="A1597" s="1">
        <f>'ScienceDirect - Initial'!A1600</f>
        <v>0</v>
      </c>
      <c r="B1597" s="1">
        <f>'ScienceDirect - Initial'!B1600</f>
        <v>2015</v>
      </c>
      <c r="C1597" s="1" t="str">
        <f>'ScienceDirect - Initial'!C1600</f>
        <v>De Vito, Virginia; Lebkowska-Wieruszewska, Beata; Shaban, Ahmed; Lisowski, Andrzej; Kowaski, Cezary J; Giorgi, Mario</v>
      </c>
      <c r="D1597" s="1" t="str">
        <f>'ScienceDirect - Initial'!D1600</f>
        <v>Pharmacokinetic profiles of the analgesic flupirtine in dogs after the administration of four pharmaceutical formulations</v>
      </c>
      <c r="E1597" s="1" t="str">
        <f>'ScienceDirect - Initial'!E1600</f>
        <v>Veterinary Anaesthesia and Analgesia</v>
      </c>
      <c r="F1597" s="1">
        <f>'ScienceDirect - Initial'!F1600</f>
        <v>0</v>
      </c>
      <c r="H1597" s="1">
        <v>0</v>
      </c>
      <c r="I1597" s="1">
        <v>0</v>
      </c>
      <c r="J1597" t="b">
        <f t="shared" si="24"/>
        <v>1</v>
      </c>
      <c r="K1597" t="e">
        <f t="array" ref="K1597">INDEX($A$7:$F$3066,SMALL(IF(COUNTIF($L$5,$H$7:$H$3066)*COUNTIF($L$5,$I$7:$I$3066),MATCH(ROW($A$7:$A$3066),ROW($A$7:$A$3066)),""),ROWS($B$1:B1591)),COLUMNS($A$1:B1593))</f>
        <v>#NUM!</v>
      </c>
      <c r="L1597" t="e">
        <f t="array" ref="L1597">INDEX($A$7:$F$3066,SMALL(IF(COUNTIF($L$5,$H$7:$H$3066)*COUNTIF($L$5,$I$7:$I$3066),MATCH(ROW($A$7:$A$3066),ROW($A$7:$A$3066)),""),ROWS($B$1:C1591)),COLUMNS($A$1:C1593))</f>
        <v>#NUM!</v>
      </c>
      <c r="M1597" t="e">
        <f t="array" ref="M1597">INDEX($A$7:$F$3066,SMALL(IF(COUNTIF($L$5,$H$7:$H$3066)*COUNTIF($L$5,$I$7:$I$3066),MATCH(ROW($A$7:$A$3066),ROW($A$7:$A$3066)),""),ROWS($B$1:D1591)),COLUMNS($A$1:D1593))</f>
        <v>#NUM!</v>
      </c>
      <c r="N1597" t="e">
        <f t="array" ref="N1597">INDEX($A$7:$F$3066,SMALL(IF(COUNTIF($L$5,$H$7:$H$3066)*COUNTIF($L$5,$I$7:$I$3066),MATCH(ROW($A$7:$A$3066),ROW($A$7:$A$3066)),""),ROWS($B$1:E1591)),COLUMNS($A$1:E1593))</f>
        <v>#NUM!</v>
      </c>
      <c r="O1597" t="e">
        <f t="array" ref="O1597">INDEX($A$7:$F$3066,SMALL(IF(COUNTIF($L$5,$H$7:$H$3066)*COUNTIF($L$5,$I$7:$I$3066),MATCH(ROW($A$7:$A$3066),ROW($A$7:$A$3066)),""),ROWS($B$1:F1591)),COLUMNS($A$1:F1593))</f>
        <v>#NUM!</v>
      </c>
    </row>
    <row r="1598" spans="1:15">
      <c r="A1598" s="1">
        <f>'ScienceDirect - Initial'!A1601</f>
        <v>0</v>
      </c>
      <c r="B1598" s="1">
        <f>'ScienceDirect - Initial'!B1601</f>
        <v>2012</v>
      </c>
      <c r="C1598" s="1" t="str">
        <f>'ScienceDirect - Initial'!C1601</f>
        <v>Mackin, Paul; Young, Allan</v>
      </c>
      <c r="D1598" s="1" t="str">
        <f>'ScienceDirect - Initial'!D1601</f>
        <v>21 - Bipolar disorders</v>
      </c>
      <c r="E1598" s="1" t="str">
        <f>'ScienceDirect - Initial'!E1601</f>
        <v>Core Psychiatry (Third Edition)</v>
      </c>
      <c r="F1598" s="1" t="str">
        <f>'ScienceDirect - Initial'!F1601</f>
        <v>978-0-7020-3397-1</v>
      </c>
      <c r="H1598" s="1">
        <v>0</v>
      </c>
      <c r="I1598" s="1">
        <v>0</v>
      </c>
      <c r="J1598" t="b">
        <f t="shared" si="24"/>
        <v>1</v>
      </c>
      <c r="K1598" t="e">
        <f t="array" ref="K1598">INDEX($A$7:$F$3066,SMALL(IF(COUNTIF($L$5,$H$7:$H$3066)*COUNTIF($L$5,$I$7:$I$3066),MATCH(ROW($A$7:$A$3066),ROW($A$7:$A$3066)),""),ROWS($B$1:B1592)),COLUMNS($A$1:B1594))</f>
        <v>#NUM!</v>
      </c>
      <c r="L1598" t="e">
        <f t="array" ref="L1598">INDEX($A$7:$F$3066,SMALL(IF(COUNTIF($L$5,$H$7:$H$3066)*COUNTIF($L$5,$I$7:$I$3066),MATCH(ROW($A$7:$A$3066),ROW($A$7:$A$3066)),""),ROWS($B$1:C1592)),COLUMNS($A$1:C1594))</f>
        <v>#NUM!</v>
      </c>
      <c r="M1598" t="e">
        <f t="array" ref="M1598">INDEX($A$7:$F$3066,SMALL(IF(COUNTIF($L$5,$H$7:$H$3066)*COUNTIF($L$5,$I$7:$I$3066),MATCH(ROW($A$7:$A$3066),ROW($A$7:$A$3066)),""),ROWS($B$1:D1592)),COLUMNS($A$1:D1594))</f>
        <v>#NUM!</v>
      </c>
      <c r="N1598" t="e">
        <f t="array" ref="N1598">INDEX($A$7:$F$3066,SMALL(IF(COUNTIF($L$5,$H$7:$H$3066)*COUNTIF($L$5,$I$7:$I$3066),MATCH(ROW($A$7:$A$3066),ROW($A$7:$A$3066)),""),ROWS($B$1:E1592)),COLUMNS($A$1:E1594))</f>
        <v>#NUM!</v>
      </c>
      <c r="O1598" t="e">
        <f t="array" ref="O1598">INDEX($A$7:$F$3066,SMALL(IF(COUNTIF($L$5,$H$7:$H$3066)*COUNTIF($L$5,$I$7:$I$3066),MATCH(ROW($A$7:$A$3066),ROW($A$7:$A$3066)),""),ROWS($B$1:F1592)),COLUMNS($A$1:F1594))</f>
        <v>#NUM!</v>
      </c>
    </row>
    <row r="1599" spans="1:15">
      <c r="A1599" s="1">
        <f>'ScienceDirect - Initial'!A1602</f>
        <v>0</v>
      </c>
      <c r="B1599" s="1">
        <f>'ScienceDirect - Initial'!B1602</f>
        <v>2006</v>
      </c>
      <c r="C1599" s="1" t="str">
        <f>'ScienceDirect - Initial'!C1602</f>
        <v>Chang, Chih-Yang; Hsuuw, Yan-Der; Huang, Fu-Jen; Shyr, Chih-Rong; Chang, Shiuh-Young; Huang, Chiung-Kuei; Kang, Hong-Yo; Huang, Ko-En</v>
      </c>
      <c r="D1599" s="1" t="str">
        <f>'ScienceDirect - Initial'!D1602</f>
        <v>Androgenic and antiandrogenic effects and expression of androgen receptor in mouse embryonic stem cells</v>
      </c>
      <c r="E1599" s="1" t="str">
        <f>'ScienceDirect - Initial'!E1602</f>
        <v>Fertility and Sterility</v>
      </c>
      <c r="F1599" s="1">
        <f>'ScienceDirect - Initial'!F1602</f>
        <v>0</v>
      </c>
      <c r="H1599" s="1">
        <v>0</v>
      </c>
      <c r="I1599" s="1">
        <v>0</v>
      </c>
      <c r="J1599" t="b">
        <f t="shared" si="24"/>
        <v>1</v>
      </c>
      <c r="K1599" t="e">
        <f t="array" ref="K1599">INDEX($A$7:$F$3066,SMALL(IF(COUNTIF($L$5,$H$7:$H$3066)*COUNTIF($L$5,$I$7:$I$3066),MATCH(ROW($A$7:$A$3066),ROW($A$7:$A$3066)),""),ROWS($B$1:B1593)),COLUMNS($A$1:B1595))</f>
        <v>#NUM!</v>
      </c>
      <c r="L1599" t="e">
        <f t="array" ref="L1599">INDEX($A$7:$F$3066,SMALL(IF(COUNTIF($L$5,$H$7:$H$3066)*COUNTIF($L$5,$I$7:$I$3066),MATCH(ROW($A$7:$A$3066),ROW($A$7:$A$3066)),""),ROWS($B$1:C1593)),COLUMNS($A$1:C1595))</f>
        <v>#NUM!</v>
      </c>
      <c r="M1599" t="e">
        <f t="array" ref="M1599">INDEX($A$7:$F$3066,SMALL(IF(COUNTIF($L$5,$H$7:$H$3066)*COUNTIF($L$5,$I$7:$I$3066),MATCH(ROW($A$7:$A$3066),ROW($A$7:$A$3066)),""),ROWS($B$1:D1593)),COLUMNS($A$1:D1595))</f>
        <v>#NUM!</v>
      </c>
      <c r="N1599" t="e">
        <f t="array" ref="N1599">INDEX($A$7:$F$3066,SMALL(IF(COUNTIF($L$5,$H$7:$H$3066)*COUNTIF($L$5,$I$7:$I$3066),MATCH(ROW($A$7:$A$3066),ROW($A$7:$A$3066)),""),ROWS($B$1:E1593)),COLUMNS($A$1:E1595))</f>
        <v>#NUM!</v>
      </c>
      <c r="O1599" t="e">
        <f t="array" ref="O1599">INDEX($A$7:$F$3066,SMALL(IF(COUNTIF($L$5,$H$7:$H$3066)*COUNTIF($L$5,$I$7:$I$3066),MATCH(ROW($A$7:$A$3066),ROW($A$7:$A$3066)),""),ROWS($B$1:F1593)),COLUMNS($A$1:F1595))</f>
        <v>#NUM!</v>
      </c>
    </row>
    <row r="1600" spans="1:15">
      <c r="A1600" s="1">
        <f>'ScienceDirect - Initial'!A1603</f>
        <v>0</v>
      </c>
      <c r="B1600" s="1">
        <f>'ScienceDirect - Initial'!B1603</f>
        <v>1994</v>
      </c>
      <c r="C1600" s="1" t="str">
        <f>'ScienceDirect - Initial'!C1603</f>
        <v>Schumann, Debra A.; Mosley, W.Henry</v>
      </c>
      <c r="D1600" s="1" t="str">
        <f>'ScienceDirect - Initial'!D1603</f>
        <v>The household production of health: Introduction</v>
      </c>
      <c r="E1600" s="1" t="str">
        <f>'ScienceDirect - Initial'!E1603</f>
        <v>Social Science &amp; Medicine</v>
      </c>
      <c r="F1600" s="1">
        <f>'ScienceDirect - Initial'!F1603</f>
        <v>0</v>
      </c>
      <c r="H1600" s="1">
        <v>0</v>
      </c>
      <c r="I1600" s="1">
        <v>0</v>
      </c>
      <c r="J1600" t="b">
        <f t="shared" si="24"/>
        <v>1</v>
      </c>
      <c r="K1600" t="e">
        <f t="array" ref="K1600">INDEX($A$7:$F$3066,SMALL(IF(COUNTIF($L$5,$H$7:$H$3066)*COUNTIF($L$5,$I$7:$I$3066),MATCH(ROW($A$7:$A$3066),ROW($A$7:$A$3066)),""),ROWS($B$1:B1594)),COLUMNS($A$1:B1596))</f>
        <v>#NUM!</v>
      </c>
      <c r="L1600" t="e">
        <f t="array" ref="L1600">INDEX($A$7:$F$3066,SMALL(IF(COUNTIF($L$5,$H$7:$H$3066)*COUNTIF($L$5,$I$7:$I$3066),MATCH(ROW($A$7:$A$3066),ROW($A$7:$A$3066)),""),ROWS($B$1:C1594)),COLUMNS($A$1:C1596))</f>
        <v>#NUM!</v>
      </c>
      <c r="M1600" t="e">
        <f t="array" ref="M1600">INDEX($A$7:$F$3066,SMALL(IF(COUNTIF($L$5,$H$7:$H$3066)*COUNTIF($L$5,$I$7:$I$3066),MATCH(ROW($A$7:$A$3066),ROW($A$7:$A$3066)),""),ROWS($B$1:D1594)),COLUMNS($A$1:D1596))</f>
        <v>#NUM!</v>
      </c>
      <c r="N1600" t="e">
        <f t="array" ref="N1600">INDEX($A$7:$F$3066,SMALL(IF(COUNTIF($L$5,$H$7:$H$3066)*COUNTIF($L$5,$I$7:$I$3066),MATCH(ROW($A$7:$A$3066),ROW($A$7:$A$3066)),""),ROWS($B$1:E1594)),COLUMNS($A$1:E1596))</f>
        <v>#NUM!</v>
      </c>
      <c r="O1600" t="e">
        <f t="array" ref="O1600">INDEX($A$7:$F$3066,SMALL(IF(COUNTIF($L$5,$H$7:$H$3066)*COUNTIF($L$5,$I$7:$I$3066),MATCH(ROW($A$7:$A$3066),ROW($A$7:$A$3066)),""),ROWS($B$1:F1594)),COLUMNS($A$1:F1596))</f>
        <v>#NUM!</v>
      </c>
    </row>
    <row r="1601" spans="1:15">
      <c r="A1601" s="1">
        <f>'ScienceDirect - Initial'!A1604</f>
        <v>0</v>
      </c>
      <c r="B1601" s="1">
        <f>'ScienceDirect - Initial'!B1604</f>
        <v>1971</v>
      </c>
      <c r="C1601" s="1" t="str">
        <f>'ScienceDirect - Initial'!C1604</f>
        <v>Marks, Isaac</v>
      </c>
      <c r="D1601" s="1" t="str">
        <f>'ScienceDirect - Initial'!D1604</f>
        <v>Altered states of consciousness: A book of readings: Charles T. Tart (Ed.): John Wiley. 575 pp. Price 88s</v>
      </c>
      <c r="E1601" s="1" t="str">
        <f>'ScienceDirect - Initial'!E1604</f>
        <v>Behaviour Research and Therapy</v>
      </c>
      <c r="F1601" s="1">
        <f>'ScienceDirect - Initial'!F1604</f>
        <v>0</v>
      </c>
      <c r="H1601" s="1">
        <v>0</v>
      </c>
      <c r="I1601" s="1">
        <v>0</v>
      </c>
      <c r="J1601" t="b">
        <f t="shared" si="24"/>
        <v>1</v>
      </c>
      <c r="K1601" t="e">
        <f t="array" ref="K1601">INDEX($A$7:$F$3066,SMALL(IF(COUNTIF($L$5,$H$7:$H$3066)*COUNTIF($L$5,$I$7:$I$3066),MATCH(ROW($A$7:$A$3066),ROW($A$7:$A$3066)),""),ROWS($B$1:B1595)),COLUMNS($A$1:B1597))</f>
        <v>#NUM!</v>
      </c>
      <c r="L1601" t="e">
        <f t="array" ref="L1601">INDEX($A$7:$F$3066,SMALL(IF(COUNTIF($L$5,$H$7:$H$3066)*COUNTIF($L$5,$I$7:$I$3066),MATCH(ROW($A$7:$A$3066),ROW($A$7:$A$3066)),""),ROWS($B$1:C1595)),COLUMNS($A$1:C1597))</f>
        <v>#NUM!</v>
      </c>
      <c r="M1601" t="e">
        <f t="array" ref="M1601">INDEX($A$7:$F$3066,SMALL(IF(COUNTIF($L$5,$H$7:$H$3066)*COUNTIF($L$5,$I$7:$I$3066),MATCH(ROW($A$7:$A$3066),ROW($A$7:$A$3066)),""),ROWS($B$1:D1595)),COLUMNS($A$1:D1597))</f>
        <v>#NUM!</v>
      </c>
      <c r="N1601" t="e">
        <f t="array" ref="N1601">INDEX($A$7:$F$3066,SMALL(IF(COUNTIF($L$5,$H$7:$H$3066)*COUNTIF($L$5,$I$7:$I$3066),MATCH(ROW($A$7:$A$3066),ROW($A$7:$A$3066)),""),ROWS($B$1:E1595)),COLUMNS($A$1:E1597))</f>
        <v>#NUM!</v>
      </c>
      <c r="O1601" t="e">
        <f t="array" ref="O1601">INDEX($A$7:$F$3066,SMALL(IF(COUNTIF($L$5,$H$7:$H$3066)*COUNTIF($L$5,$I$7:$I$3066),MATCH(ROW($A$7:$A$3066),ROW($A$7:$A$3066)),""),ROWS($B$1:F1595)),COLUMNS($A$1:F1597))</f>
        <v>#NUM!</v>
      </c>
    </row>
    <row r="1602" spans="1:15">
      <c r="A1602" s="1">
        <f>'ScienceDirect - Initial'!A1605</f>
        <v>0</v>
      </c>
      <c r="B1602" s="1">
        <f>'ScienceDirect - Initial'!B1605</f>
        <v>2004</v>
      </c>
      <c r="C1602" s="1" t="str">
        <f>'ScienceDirect - Initial'!C1605</f>
        <v>Ratliff, John M</v>
      </c>
      <c r="D1602" s="1" t="str">
        <f>'ScienceDirect - Initial'!D1605</f>
        <v>The persistence of national differences in a globalizing world: the Japanese struggle for competitiveness in advanced information technologies</v>
      </c>
      <c r="E1602" s="1" t="str">
        <f>'ScienceDirect - Initial'!E1605</f>
        <v>The Journal of Socio-Economics</v>
      </c>
      <c r="F1602" s="1">
        <f>'ScienceDirect - Initial'!F1605</f>
        <v>0</v>
      </c>
      <c r="H1602" s="1">
        <v>0</v>
      </c>
      <c r="I1602" s="1">
        <v>0</v>
      </c>
      <c r="J1602" t="b">
        <f t="shared" si="24"/>
        <v>1</v>
      </c>
      <c r="K1602" t="e">
        <f t="array" ref="K1602">INDEX($A$7:$F$3066,SMALL(IF(COUNTIF($L$5,$H$7:$H$3066)*COUNTIF($L$5,$I$7:$I$3066),MATCH(ROW($A$7:$A$3066),ROW($A$7:$A$3066)),""),ROWS($B$1:B1596)),COLUMNS($A$1:B1598))</f>
        <v>#NUM!</v>
      </c>
      <c r="L1602" t="e">
        <f t="array" ref="L1602">INDEX($A$7:$F$3066,SMALL(IF(COUNTIF($L$5,$H$7:$H$3066)*COUNTIF($L$5,$I$7:$I$3066),MATCH(ROW($A$7:$A$3066),ROW($A$7:$A$3066)),""),ROWS($B$1:C1596)),COLUMNS($A$1:C1598))</f>
        <v>#NUM!</v>
      </c>
      <c r="M1602" t="e">
        <f t="array" ref="M1602">INDEX($A$7:$F$3066,SMALL(IF(COUNTIF($L$5,$H$7:$H$3066)*COUNTIF($L$5,$I$7:$I$3066),MATCH(ROW($A$7:$A$3066),ROW($A$7:$A$3066)),""),ROWS($B$1:D1596)),COLUMNS($A$1:D1598))</f>
        <v>#NUM!</v>
      </c>
      <c r="N1602" t="e">
        <f t="array" ref="N1602">INDEX($A$7:$F$3066,SMALL(IF(COUNTIF($L$5,$H$7:$H$3066)*COUNTIF($L$5,$I$7:$I$3066),MATCH(ROW($A$7:$A$3066),ROW($A$7:$A$3066)),""),ROWS($B$1:E1596)),COLUMNS($A$1:E1598))</f>
        <v>#NUM!</v>
      </c>
      <c r="O1602" t="e">
        <f t="array" ref="O1602">INDEX($A$7:$F$3066,SMALL(IF(COUNTIF($L$5,$H$7:$H$3066)*COUNTIF($L$5,$I$7:$I$3066),MATCH(ROW($A$7:$A$3066),ROW($A$7:$A$3066)),""),ROWS($B$1:F1596)),COLUMNS($A$1:F1598))</f>
        <v>#NUM!</v>
      </c>
    </row>
    <row r="1603" spans="1:15">
      <c r="A1603" s="1">
        <f>'ScienceDirect - Initial'!A1606</f>
        <v>0</v>
      </c>
      <c r="B1603" s="1">
        <f>'ScienceDirect - Initial'!B1606</f>
        <v>2012</v>
      </c>
      <c r="C1603" s="1" t="str">
        <f>'ScienceDirect - Initial'!C1606</f>
        <v>Magrath, Priscilla; Nichter, Mark</v>
      </c>
      <c r="D1603" s="1" t="str">
        <f>'ScienceDirect - Initial'!D1606</f>
        <v>Paying for performance and the social relations of health care provision: An anthropological perspective</v>
      </c>
      <c r="E1603" s="1" t="str">
        <f>'ScienceDirect - Initial'!E1606</f>
        <v>Social Science &amp; Medicine</v>
      </c>
      <c r="F1603" s="1">
        <f>'ScienceDirect - Initial'!F1606</f>
        <v>0</v>
      </c>
      <c r="H1603" s="1">
        <v>0</v>
      </c>
      <c r="I1603" s="1">
        <v>0</v>
      </c>
      <c r="J1603" t="b">
        <f t="shared" si="24"/>
        <v>1</v>
      </c>
      <c r="K1603" t="e">
        <f t="array" ref="K1603">INDEX($A$7:$F$3066,SMALL(IF(COUNTIF($L$5,$H$7:$H$3066)*COUNTIF($L$5,$I$7:$I$3066),MATCH(ROW($A$7:$A$3066),ROW($A$7:$A$3066)),""),ROWS($B$1:B1597)),COLUMNS($A$1:B1599))</f>
        <v>#NUM!</v>
      </c>
      <c r="L1603" t="e">
        <f t="array" ref="L1603">INDEX($A$7:$F$3066,SMALL(IF(COUNTIF($L$5,$H$7:$H$3066)*COUNTIF($L$5,$I$7:$I$3066),MATCH(ROW($A$7:$A$3066),ROW($A$7:$A$3066)),""),ROWS($B$1:C1597)),COLUMNS($A$1:C1599))</f>
        <v>#NUM!</v>
      </c>
      <c r="M1603" t="e">
        <f t="array" ref="M1603">INDEX($A$7:$F$3066,SMALL(IF(COUNTIF($L$5,$H$7:$H$3066)*COUNTIF($L$5,$I$7:$I$3066),MATCH(ROW($A$7:$A$3066),ROW($A$7:$A$3066)),""),ROWS($B$1:D1597)),COLUMNS($A$1:D1599))</f>
        <v>#NUM!</v>
      </c>
      <c r="N1603" t="e">
        <f t="array" ref="N1603">INDEX($A$7:$F$3066,SMALL(IF(COUNTIF($L$5,$H$7:$H$3066)*COUNTIF($L$5,$I$7:$I$3066),MATCH(ROW($A$7:$A$3066),ROW($A$7:$A$3066)),""),ROWS($B$1:E1597)),COLUMNS($A$1:E1599))</f>
        <v>#NUM!</v>
      </c>
      <c r="O1603" t="e">
        <f t="array" ref="O1603">INDEX($A$7:$F$3066,SMALL(IF(COUNTIF($L$5,$H$7:$H$3066)*COUNTIF($L$5,$I$7:$I$3066),MATCH(ROW($A$7:$A$3066),ROW($A$7:$A$3066)),""),ROWS($B$1:F1597)),COLUMNS($A$1:F1599))</f>
        <v>#NUM!</v>
      </c>
    </row>
    <row r="1604" spans="1:15">
      <c r="A1604" s="1">
        <f>'ScienceDirect - Initial'!A1607</f>
        <v>0</v>
      </c>
      <c r="B1604" s="1">
        <f>'ScienceDirect - Initial'!B1607</f>
        <v>2012</v>
      </c>
      <c r="C1604" s="1" t="str">
        <f>'ScienceDirect - Initial'!C1607</f>
        <v>Cui, Liwang; Yan, Guiyun; Sattabongkot, Jetsumon; Cao, Yaming; Chen, Bin; Chen, Xiaoguang; Fan, Qi; Fang, Qiang; Jongwutiwes, Somchai; Parker, Daniel; Sirichaisinthop, Jeeraphat; Kyaw, Myat Phone; Su, Xin-zhuan; Yang, Henglin; Yang, Zhaoqing; Wang, Baomin; Xu, Jianwei; Zheng, Bin; Zhong, Daibin; Zhou, Guofa</v>
      </c>
      <c r="D1604" s="1" t="str">
        <f>'ScienceDirect - Initial'!D1607</f>
        <v>Malaria in the Greater Mekong Subregion: Heterogeneity and complexity</v>
      </c>
      <c r="E1604" s="1" t="str">
        <f>'ScienceDirect - Initial'!E1607</f>
        <v>Tackling The Malaria "End Game": Regional Needs And Challenges For Successful Malaria Elimination</v>
      </c>
      <c r="F1604" s="1">
        <f>'ScienceDirect - Initial'!F1607</f>
        <v>0</v>
      </c>
      <c r="H1604" s="1">
        <v>0</v>
      </c>
      <c r="I1604" s="1">
        <v>0</v>
      </c>
      <c r="J1604" t="b">
        <f t="shared" si="24"/>
        <v>1</v>
      </c>
      <c r="K1604" t="e">
        <f t="array" ref="K1604">INDEX($A$7:$F$3066,SMALL(IF(COUNTIF($L$5,$H$7:$H$3066)*COUNTIF($L$5,$I$7:$I$3066),MATCH(ROW($A$7:$A$3066),ROW($A$7:$A$3066)),""),ROWS($B$1:B1598)),COLUMNS($A$1:B1600))</f>
        <v>#NUM!</v>
      </c>
      <c r="L1604" t="e">
        <f t="array" ref="L1604">INDEX($A$7:$F$3066,SMALL(IF(COUNTIF($L$5,$H$7:$H$3066)*COUNTIF($L$5,$I$7:$I$3066),MATCH(ROW($A$7:$A$3066),ROW($A$7:$A$3066)),""),ROWS($B$1:C1598)),COLUMNS($A$1:C1600))</f>
        <v>#NUM!</v>
      </c>
      <c r="M1604" t="e">
        <f t="array" ref="M1604">INDEX($A$7:$F$3066,SMALL(IF(COUNTIF($L$5,$H$7:$H$3066)*COUNTIF($L$5,$I$7:$I$3066),MATCH(ROW($A$7:$A$3066),ROW($A$7:$A$3066)),""),ROWS($B$1:D1598)),COLUMNS($A$1:D1600))</f>
        <v>#NUM!</v>
      </c>
      <c r="N1604" t="e">
        <f t="array" ref="N1604">INDEX($A$7:$F$3066,SMALL(IF(COUNTIF($L$5,$H$7:$H$3066)*COUNTIF($L$5,$I$7:$I$3066),MATCH(ROW($A$7:$A$3066),ROW($A$7:$A$3066)),""),ROWS($B$1:E1598)),COLUMNS($A$1:E1600))</f>
        <v>#NUM!</v>
      </c>
      <c r="O1604" t="e">
        <f t="array" ref="O1604">INDEX($A$7:$F$3066,SMALL(IF(COUNTIF($L$5,$H$7:$H$3066)*COUNTIF($L$5,$I$7:$I$3066),MATCH(ROW($A$7:$A$3066),ROW($A$7:$A$3066)),""),ROWS($B$1:F1598)),COLUMNS($A$1:F1600))</f>
        <v>#NUM!</v>
      </c>
    </row>
    <row r="1605" spans="1:15">
      <c r="A1605" s="1">
        <f>'ScienceDirect - Initial'!A1608</f>
        <v>0</v>
      </c>
      <c r="B1605" s="1">
        <f>'ScienceDirect - Initial'!B1608</f>
        <v>2011</v>
      </c>
      <c r="C1605" s="1" t="str">
        <f>'ScienceDirect - Initial'!C1608</f>
        <v>Phelan, E.; El-Gammal, A.; O'Connor, T.M.</v>
      </c>
      <c r="D1605" s="1" t="str">
        <f>'ScienceDirect - Initial'!D1608</f>
        <v>Tuberculosis</v>
      </c>
      <c r="E1605" s="1" t="str">
        <f>'ScienceDirect - Initial'!E1608</f>
        <v>Encyclopedia of Environmental Health</v>
      </c>
      <c r="F1605" s="1" t="str">
        <f>'ScienceDirect - Initial'!F1608</f>
        <v>978-0-444-52272-6</v>
      </c>
      <c r="H1605" s="1">
        <v>0</v>
      </c>
      <c r="I1605" s="1">
        <v>0</v>
      </c>
      <c r="J1605" t="b">
        <f t="shared" si="24"/>
        <v>1</v>
      </c>
      <c r="K1605" t="e">
        <f t="array" ref="K1605">INDEX($A$7:$F$3066,SMALL(IF(COUNTIF($L$5,$H$7:$H$3066)*COUNTIF($L$5,$I$7:$I$3066),MATCH(ROW($A$7:$A$3066),ROW($A$7:$A$3066)),""),ROWS($B$1:B1599)),COLUMNS($A$1:B1601))</f>
        <v>#NUM!</v>
      </c>
      <c r="L1605" t="e">
        <f t="array" ref="L1605">INDEX($A$7:$F$3066,SMALL(IF(COUNTIF($L$5,$H$7:$H$3066)*COUNTIF($L$5,$I$7:$I$3066),MATCH(ROW($A$7:$A$3066),ROW($A$7:$A$3066)),""),ROWS($B$1:C1599)),COLUMNS($A$1:C1601))</f>
        <v>#NUM!</v>
      </c>
      <c r="M1605" t="e">
        <f t="array" ref="M1605">INDEX($A$7:$F$3066,SMALL(IF(COUNTIF($L$5,$H$7:$H$3066)*COUNTIF($L$5,$I$7:$I$3066),MATCH(ROW($A$7:$A$3066),ROW($A$7:$A$3066)),""),ROWS($B$1:D1599)),COLUMNS($A$1:D1601))</f>
        <v>#NUM!</v>
      </c>
      <c r="N1605" t="e">
        <f t="array" ref="N1605">INDEX($A$7:$F$3066,SMALL(IF(COUNTIF($L$5,$H$7:$H$3066)*COUNTIF($L$5,$I$7:$I$3066),MATCH(ROW($A$7:$A$3066),ROW($A$7:$A$3066)),""),ROWS($B$1:E1599)),COLUMNS($A$1:E1601))</f>
        <v>#NUM!</v>
      </c>
      <c r="O1605" t="e">
        <f t="array" ref="O1605">INDEX($A$7:$F$3066,SMALL(IF(COUNTIF($L$5,$H$7:$H$3066)*COUNTIF($L$5,$I$7:$I$3066),MATCH(ROW($A$7:$A$3066),ROW($A$7:$A$3066)),""),ROWS($B$1:F1599)),COLUMNS($A$1:F1601))</f>
        <v>#NUM!</v>
      </c>
    </row>
    <row r="1606" spans="1:15">
      <c r="A1606" s="1">
        <f>'ScienceDirect - Initial'!A1609</f>
        <v>0</v>
      </c>
      <c r="B1606" s="1">
        <f>'ScienceDirect - Initial'!B1609</f>
        <v>1987</v>
      </c>
      <c r="C1606" s="1" t="str">
        <f>'ScienceDirect - Initial'!C1609</f>
        <v>Leonard Hausman, A.</v>
      </c>
      <c r="D1606" s="1" t="str">
        <f>'ScienceDirect - Initial'!D1609</f>
        <v>Schizophrenia and the family: A practitioner's guide to psychoeducation and management: By Carol M. Anderson, Douglas J. Reiss, and Gerard E. Hogarty, Guilford, New York, 1986, 365 pages, $26.95</v>
      </c>
      <c r="E1606" s="1" t="str">
        <f>'ScienceDirect - Initial'!E1609</f>
        <v>Comprehensive Psychiatry</v>
      </c>
      <c r="F1606" s="1">
        <f>'ScienceDirect - Initial'!F1609</f>
        <v>0</v>
      </c>
      <c r="H1606" s="1">
        <v>0</v>
      </c>
      <c r="I1606" s="1">
        <v>0</v>
      </c>
      <c r="J1606" t="b">
        <f t="shared" si="24"/>
        <v>1</v>
      </c>
      <c r="K1606" t="e">
        <f t="array" ref="K1606">INDEX($A$7:$F$3066,SMALL(IF(COUNTIF($L$5,$H$7:$H$3066)*COUNTIF($L$5,$I$7:$I$3066),MATCH(ROW($A$7:$A$3066),ROW($A$7:$A$3066)),""),ROWS($B$1:B1600)),COLUMNS($A$1:B1602))</f>
        <v>#NUM!</v>
      </c>
      <c r="L1606" t="e">
        <f t="array" ref="L1606">INDEX($A$7:$F$3066,SMALL(IF(COUNTIF($L$5,$H$7:$H$3066)*COUNTIF($L$5,$I$7:$I$3066),MATCH(ROW($A$7:$A$3066),ROW($A$7:$A$3066)),""),ROWS($B$1:C1600)),COLUMNS($A$1:C1602))</f>
        <v>#NUM!</v>
      </c>
      <c r="M1606" t="e">
        <f t="array" ref="M1606">INDEX($A$7:$F$3066,SMALL(IF(COUNTIF($L$5,$H$7:$H$3066)*COUNTIF($L$5,$I$7:$I$3066),MATCH(ROW($A$7:$A$3066),ROW($A$7:$A$3066)),""),ROWS($B$1:D1600)),COLUMNS($A$1:D1602))</f>
        <v>#NUM!</v>
      </c>
      <c r="N1606" t="e">
        <f t="array" ref="N1606">INDEX($A$7:$F$3066,SMALL(IF(COUNTIF($L$5,$H$7:$H$3066)*COUNTIF($L$5,$I$7:$I$3066),MATCH(ROW($A$7:$A$3066),ROW($A$7:$A$3066)),""),ROWS($B$1:E1600)),COLUMNS($A$1:E1602))</f>
        <v>#NUM!</v>
      </c>
      <c r="O1606" t="e">
        <f t="array" ref="O1606">INDEX($A$7:$F$3066,SMALL(IF(COUNTIF($L$5,$H$7:$H$3066)*COUNTIF($L$5,$I$7:$I$3066),MATCH(ROW($A$7:$A$3066),ROW($A$7:$A$3066)),""),ROWS($B$1:F1600)),COLUMNS($A$1:F1602))</f>
        <v>#NUM!</v>
      </c>
    </row>
    <row r="1607" spans="1:15">
      <c r="A1607" s="1">
        <f>'ScienceDirect - Initial'!A1610</f>
        <v>0</v>
      </c>
      <c r="B1607" s="1">
        <f>'ScienceDirect - Initial'!B1610</f>
        <v>1979</v>
      </c>
      <c r="C1607" s="1" t="str">
        <f>'ScienceDirect - Initial'!C1610</f>
        <v>Wolpe, Joseph</v>
      </c>
      <c r="D1607" s="1" t="str">
        <f>'ScienceDirect - Initial'!D1610</f>
        <v>The experimental model and treatment of neurotic depression</v>
      </c>
      <c r="E1607" s="1" t="str">
        <f>'ScienceDirect - Initial'!E1610</f>
        <v>Behaviour Research and Therapy</v>
      </c>
      <c r="F1607" s="1">
        <f>'ScienceDirect - Initial'!F1610</f>
        <v>0</v>
      </c>
      <c r="H1607" s="1">
        <v>0</v>
      </c>
      <c r="I1607" s="1">
        <v>0</v>
      </c>
      <c r="J1607" t="b">
        <f t="shared" si="24"/>
        <v>1</v>
      </c>
      <c r="K1607" t="e">
        <f t="array" ref="K1607">INDEX($A$7:$F$3066,SMALL(IF(COUNTIF($L$5,$H$7:$H$3066)*COUNTIF($L$5,$I$7:$I$3066),MATCH(ROW($A$7:$A$3066),ROW($A$7:$A$3066)),""),ROWS($B$1:B1601)),COLUMNS($A$1:B1603))</f>
        <v>#NUM!</v>
      </c>
      <c r="L1607" t="e">
        <f t="array" ref="L1607">INDEX($A$7:$F$3066,SMALL(IF(COUNTIF($L$5,$H$7:$H$3066)*COUNTIF($L$5,$I$7:$I$3066),MATCH(ROW($A$7:$A$3066),ROW($A$7:$A$3066)),""),ROWS($B$1:C1601)),COLUMNS($A$1:C1603))</f>
        <v>#NUM!</v>
      </c>
      <c r="M1607" t="e">
        <f t="array" ref="M1607">INDEX($A$7:$F$3066,SMALL(IF(COUNTIF($L$5,$H$7:$H$3066)*COUNTIF($L$5,$I$7:$I$3066),MATCH(ROW($A$7:$A$3066),ROW($A$7:$A$3066)),""),ROWS($B$1:D1601)),COLUMNS($A$1:D1603))</f>
        <v>#NUM!</v>
      </c>
      <c r="N1607" t="e">
        <f t="array" ref="N1607">INDEX($A$7:$F$3066,SMALL(IF(COUNTIF($L$5,$H$7:$H$3066)*COUNTIF($L$5,$I$7:$I$3066),MATCH(ROW($A$7:$A$3066),ROW($A$7:$A$3066)),""),ROWS($B$1:E1601)),COLUMNS($A$1:E1603))</f>
        <v>#NUM!</v>
      </c>
      <c r="O1607" t="e">
        <f t="array" ref="O1607">INDEX($A$7:$F$3066,SMALL(IF(COUNTIF($L$5,$H$7:$H$3066)*COUNTIF($L$5,$I$7:$I$3066),MATCH(ROW($A$7:$A$3066),ROW($A$7:$A$3066)),""),ROWS($B$1:F1601)),COLUMNS($A$1:F1603))</f>
        <v>#NUM!</v>
      </c>
    </row>
    <row r="1608" spans="1:15">
      <c r="A1608" s="1">
        <f>'ScienceDirect - Initial'!A1611</f>
        <v>0</v>
      </c>
      <c r="B1608" s="1">
        <f>'ScienceDirect - Initial'!B1611</f>
        <v>2015</v>
      </c>
      <c r="C1608" s="1" t="str">
        <f>'ScienceDirect - Initial'!C1611</f>
        <v>Grygiel, Jakub</v>
      </c>
      <c r="D1608" s="1" t="str">
        <f>'ScienceDirect - Initial'!D1611</f>
        <v>The Geopolitics of Europe: Europe's Illusions and Delusions</v>
      </c>
      <c r="E1608" s="1" t="str">
        <f>'ScienceDirect - Initial'!E1611</f>
        <v>Orbis</v>
      </c>
      <c r="F1608" s="1">
        <f>'ScienceDirect - Initial'!F1611</f>
        <v>0</v>
      </c>
      <c r="H1608" s="1">
        <v>0</v>
      </c>
      <c r="I1608" s="1">
        <v>0</v>
      </c>
      <c r="J1608" t="b">
        <f t="shared" ref="J1608:J1671" si="25">IF(ISBLANK(I1608),FALSE,IF(EXACT(H1608, I1608),TRUE,FALSE))</f>
        <v>1</v>
      </c>
      <c r="K1608" t="e">
        <f t="array" ref="K1608">INDEX($A$7:$F$3066,SMALL(IF(COUNTIF($L$5,$H$7:$H$3066)*COUNTIF($L$5,$I$7:$I$3066),MATCH(ROW($A$7:$A$3066),ROW($A$7:$A$3066)),""),ROWS($B$1:B1602)),COLUMNS($A$1:B1604))</f>
        <v>#NUM!</v>
      </c>
      <c r="L1608" t="e">
        <f t="array" ref="L1608">INDEX($A$7:$F$3066,SMALL(IF(COUNTIF($L$5,$H$7:$H$3066)*COUNTIF($L$5,$I$7:$I$3066),MATCH(ROW($A$7:$A$3066),ROW($A$7:$A$3066)),""),ROWS($B$1:C1602)),COLUMNS($A$1:C1604))</f>
        <v>#NUM!</v>
      </c>
      <c r="M1608" t="e">
        <f t="array" ref="M1608">INDEX($A$7:$F$3066,SMALL(IF(COUNTIF($L$5,$H$7:$H$3066)*COUNTIF($L$5,$I$7:$I$3066),MATCH(ROW($A$7:$A$3066),ROW($A$7:$A$3066)),""),ROWS($B$1:D1602)),COLUMNS($A$1:D1604))</f>
        <v>#NUM!</v>
      </c>
      <c r="N1608" t="e">
        <f t="array" ref="N1608">INDEX($A$7:$F$3066,SMALL(IF(COUNTIF($L$5,$H$7:$H$3066)*COUNTIF($L$5,$I$7:$I$3066),MATCH(ROW($A$7:$A$3066),ROW($A$7:$A$3066)),""),ROWS($B$1:E1602)),COLUMNS($A$1:E1604))</f>
        <v>#NUM!</v>
      </c>
      <c r="O1608" t="e">
        <f t="array" ref="O1608">INDEX($A$7:$F$3066,SMALL(IF(COUNTIF($L$5,$H$7:$H$3066)*COUNTIF($L$5,$I$7:$I$3066),MATCH(ROW($A$7:$A$3066),ROW($A$7:$A$3066)),""),ROWS($B$1:F1602)),COLUMNS($A$1:F1604))</f>
        <v>#NUM!</v>
      </c>
    </row>
    <row r="1609" spans="1:15">
      <c r="A1609" s="1">
        <f>'ScienceDirect - Initial'!A1612</f>
        <v>0</v>
      </c>
      <c r="B1609" s="1">
        <f>'ScienceDirect - Initial'!B1612</f>
        <v>1967</v>
      </c>
      <c r="C1609" s="1" t="str">
        <f>'ScienceDirect - Initial'!C1612</f>
        <v>Thomson, K.D.B.</v>
      </c>
      <c r="D1609" s="1" t="str">
        <f>'ScienceDirect - Initial'!D1612</f>
        <v>Rural health in Northern Nigeria: Some recent developments and problems</v>
      </c>
      <c r="E1609" s="1" t="str">
        <f>'ScienceDirect - Initial'!E1612</f>
        <v>Transactions of the Royal Society of Tropical Medicine and Hygiene</v>
      </c>
      <c r="F1609" s="1">
        <f>'ScienceDirect - Initial'!F1612</f>
        <v>0</v>
      </c>
      <c r="H1609" s="1">
        <v>0</v>
      </c>
      <c r="I1609" s="1">
        <v>0</v>
      </c>
      <c r="J1609" t="b">
        <f t="shared" si="25"/>
        <v>1</v>
      </c>
      <c r="K1609" t="e">
        <f t="array" ref="K1609">INDEX($A$7:$F$3066,SMALL(IF(COUNTIF($L$5,$H$7:$H$3066)*COUNTIF($L$5,$I$7:$I$3066),MATCH(ROW($A$7:$A$3066),ROW($A$7:$A$3066)),""),ROWS($B$1:B1603)),COLUMNS($A$1:B1605))</f>
        <v>#NUM!</v>
      </c>
      <c r="L1609" t="e">
        <f t="array" ref="L1609">INDEX($A$7:$F$3066,SMALL(IF(COUNTIF($L$5,$H$7:$H$3066)*COUNTIF($L$5,$I$7:$I$3066),MATCH(ROW($A$7:$A$3066),ROW($A$7:$A$3066)),""),ROWS($B$1:C1603)),COLUMNS($A$1:C1605))</f>
        <v>#NUM!</v>
      </c>
      <c r="M1609" t="e">
        <f t="array" ref="M1609">INDEX($A$7:$F$3066,SMALL(IF(COUNTIF($L$5,$H$7:$H$3066)*COUNTIF($L$5,$I$7:$I$3066),MATCH(ROW($A$7:$A$3066),ROW($A$7:$A$3066)),""),ROWS($B$1:D1603)),COLUMNS($A$1:D1605))</f>
        <v>#NUM!</v>
      </c>
      <c r="N1609" t="e">
        <f t="array" ref="N1609">INDEX($A$7:$F$3066,SMALL(IF(COUNTIF($L$5,$H$7:$H$3066)*COUNTIF($L$5,$I$7:$I$3066),MATCH(ROW($A$7:$A$3066),ROW($A$7:$A$3066)),""),ROWS($B$1:E1603)),COLUMNS($A$1:E1605))</f>
        <v>#NUM!</v>
      </c>
      <c r="O1609" t="e">
        <f t="array" ref="O1609">INDEX($A$7:$F$3066,SMALL(IF(COUNTIF($L$5,$H$7:$H$3066)*COUNTIF($L$5,$I$7:$I$3066),MATCH(ROW($A$7:$A$3066),ROW($A$7:$A$3066)),""),ROWS($B$1:F1603)),COLUMNS($A$1:F1605))</f>
        <v>#NUM!</v>
      </c>
    </row>
    <row r="1610" spans="1:15">
      <c r="A1610" s="1">
        <f>'ScienceDirect - Initial'!A1613</f>
        <v>0</v>
      </c>
      <c r="B1610" s="1">
        <f>'ScienceDirect - Initial'!B1613</f>
        <v>2003</v>
      </c>
      <c r="C1610" s="1" t="str">
        <f>'ScienceDirect - Initial'!C1613</f>
        <v>Frecska, Ede; Perenyi, Andras; Arato, Mihaly</v>
      </c>
      <c r="D1610" s="1" t="str">
        <f>'ScienceDirect - Initial'!D1613</f>
        <v>Blunted prolactin response to fentanyl in depression. Normalizing effect of partial sleep deprivation</v>
      </c>
      <c r="E1610" s="1" t="str">
        <f>'ScienceDirect - Initial'!E1613</f>
        <v>Psychiatry Research</v>
      </c>
      <c r="F1610" s="1">
        <f>'ScienceDirect - Initial'!F1613</f>
        <v>0</v>
      </c>
      <c r="H1610" s="1">
        <v>0</v>
      </c>
      <c r="I1610" s="1">
        <v>0</v>
      </c>
      <c r="J1610" t="b">
        <f t="shared" si="25"/>
        <v>1</v>
      </c>
      <c r="K1610" t="e">
        <f t="array" ref="K1610">INDEX($A$7:$F$3066,SMALL(IF(COUNTIF($L$5,$H$7:$H$3066)*COUNTIF($L$5,$I$7:$I$3066),MATCH(ROW($A$7:$A$3066),ROW($A$7:$A$3066)),""),ROWS($B$1:B1604)),COLUMNS($A$1:B1606))</f>
        <v>#NUM!</v>
      </c>
      <c r="L1610" t="e">
        <f t="array" ref="L1610">INDEX($A$7:$F$3066,SMALL(IF(COUNTIF($L$5,$H$7:$H$3066)*COUNTIF($L$5,$I$7:$I$3066),MATCH(ROW($A$7:$A$3066),ROW($A$7:$A$3066)),""),ROWS($B$1:C1604)),COLUMNS($A$1:C1606))</f>
        <v>#NUM!</v>
      </c>
      <c r="M1610" t="e">
        <f t="array" ref="M1610">INDEX($A$7:$F$3066,SMALL(IF(COUNTIF($L$5,$H$7:$H$3066)*COUNTIF($L$5,$I$7:$I$3066),MATCH(ROW($A$7:$A$3066),ROW($A$7:$A$3066)),""),ROWS($B$1:D1604)),COLUMNS($A$1:D1606))</f>
        <v>#NUM!</v>
      </c>
      <c r="N1610" t="e">
        <f t="array" ref="N1610">INDEX($A$7:$F$3066,SMALL(IF(COUNTIF($L$5,$H$7:$H$3066)*COUNTIF($L$5,$I$7:$I$3066),MATCH(ROW($A$7:$A$3066),ROW($A$7:$A$3066)),""),ROWS($B$1:E1604)),COLUMNS($A$1:E1606))</f>
        <v>#NUM!</v>
      </c>
      <c r="O1610" t="e">
        <f t="array" ref="O1610">INDEX($A$7:$F$3066,SMALL(IF(COUNTIF($L$5,$H$7:$H$3066)*COUNTIF($L$5,$I$7:$I$3066),MATCH(ROW($A$7:$A$3066),ROW($A$7:$A$3066)),""),ROWS($B$1:F1604)),COLUMNS($A$1:F1606))</f>
        <v>#NUM!</v>
      </c>
    </row>
    <row r="1611" spans="1:15">
      <c r="A1611" s="1">
        <f>'ScienceDirect - Initial'!A1614</f>
        <v>0</v>
      </c>
      <c r="B1611" s="1">
        <f>'ScienceDirect - Initial'!B1614</f>
        <v>2015</v>
      </c>
      <c r="C1611" s="1" t="str">
        <f>'ScienceDirect - Initial'!C1614</f>
        <v>Gouagna, Louis Clément; Dehecq, Jean-Sébastien; Fontenille, Didier; Dumont, Yves; Boyer, Sébastien</v>
      </c>
      <c r="D1611" s="1" t="str">
        <f>'ScienceDirect - Initial'!D1614</f>
        <v>Seasonal variation in size estimates of Aedes albopictus population based on standard mark–release–recapture experiments in an urban area on Reunion Island</v>
      </c>
      <c r="E1611" s="1" t="str">
        <f>'ScienceDirect - Initial'!E1614</f>
        <v>Acta Tropica</v>
      </c>
      <c r="F1611" s="1">
        <f>'ScienceDirect - Initial'!F1614</f>
        <v>0</v>
      </c>
      <c r="H1611" s="1">
        <v>0</v>
      </c>
      <c r="I1611" s="1">
        <v>0</v>
      </c>
      <c r="J1611" t="b">
        <f t="shared" si="25"/>
        <v>1</v>
      </c>
      <c r="K1611" t="e">
        <f t="array" ref="K1611">INDEX($A$7:$F$3066,SMALL(IF(COUNTIF($L$5,$H$7:$H$3066)*COUNTIF($L$5,$I$7:$I$3066),MATCH(ROW($A$7:$A$3066),ROW($A$7:$A$3066)),""),ROWS($B$1:B1605)),COLUMNS($A$1:B1607))</f>
        <v>#NUM!</v>
      </c>
      <c r="L1611" t="e">
        <f t="array" ref="L1611">INDEX($A$7:$F$3066,SMALL(IF(COUNTIF($L$5,$H$7:$H$3066)*COUNTIF($L$5,$I$7:$I$3066),MATCH(ROW($A$7:$A$3066),ROW($A$7:$A$3066)),""),ROWS($B$1:C1605)),COLUMNS($A$1:C1607))</f>
        <v>#NUM!</v>
      </c>
      <c r="M1611" t="e">
        <f t="array" ref="M1611">INDEX($A$7:$F$3066,SMALL(IF(COUNTIF($L$5,$H$7:$H$3066)*COUNTIF($L$5,$I$7:$I$3066),MATCH(ROW($A$7:$A$3066),ROW($A$7:$A$3066)),""),ROWS($B$1:D1605)),COLUMNS($A$1:D1607))</f>
        <v>#NUM!</v>
      </c>
      <c r="N1611" t="e">
        <f t="array" ref="N1611">INDEX($A$7:$F$3066,SMALL(IF(COUNTIF($L$5,$H$7:$H$3066)*COUNTIF($L$5,$I$7:$I$3066),MATCH(ROW($A$7:$A$3066),ROW($A$7:$A$3066)),""),ROWS($B$1:E1605)),COLUMNS($A$1:E1607))</f>
        <v>#NUM!</v>
      </c>
      <c r="O1611" t="e">
        <f t="array" ref="O1611">INDEX($A$7:$F$3066,SMALL(IF(COUNTIF($L$5,$H$7:$H$3066)*COUNTIF($L$5,$I$7:$I$3066),MATCH(ROW($A$7:$A$3066),ROW($A$7:$A$3066)),""),ROWS($B$1:F1605)),COLUMNS($A$1:F1607))</f>
        <v>#NUM!</v>
      </c>
    </row>
    <row r="1612" spans="1:15">
      <c r="A1612" s="1">
        <f>'ScienceDirect - Initial'!A1615</f>
        <v>0</v>
      </c>
      <c r="B1612" s="1">
        <f>'ScienceDirect - Initial'!B1615</f>
        <v>2007</v>
      </c>
      <c r="C1612" s="1" t="str">
        <f>'ScienceDirect - Initial'!C1615</f>
        <v>Wood, John</v>
      </c>
      <c r="D1612" s="1" t="str">
        <f>'ScienceDirect - Initial'!D1615</f>
        <v>Synergy city; planning for a high density, super-symbiotic society</v>
      </c>
      <c r="E1612" s="1" t="str">
        <f>'ScienceDirect - Initial'!E1615</f>
        <v>Cities and Sustainability</v>
      </c>
      <c r="F1612" s="1">
        <f>'ScienceDirect - Initial'!F1615</f>
        <v>0</v>
      </c>
      <c r="H1612" s="1">
        <v>0</v>
      </c>
      <c r="I1612" s="1">
        <v>0</v>
      </c>
      <c r="J1612" t="b">
        <f t="shared" si="25"/>
        <v>1</v>
      </c>
      <c r="K1612" t="e">
        <f t="array" ref="K1612">INDEX($A$7:$F$3066,SMALL(IF(COUNTIF($L$5,$H$7:$H$3066)*COUNTIF($L$5,$I$7:$I$3066),MATCH(ROW($A$7:$A$3066),ROW($A$7:$A$3066)),""),ROWS($B$1:B1606)),COLUMNS($A$1:B1608))</f>
        <v>#NUM!</v>
      </c>
      <c r="L1612" t="e">
        <f t="array" ref="L1612">INDEX($A$7:$F$3066,SMALL(IF(COUNTIF($L$5,$H$7:$H$3066)*COUNTIF($L$5,$I$7:$I$3066),MATCH(ROW($A$7:$A$3066),ROW($A$7:$A$3066)),""),ROWS($B$1:C1606)),COLUMNS($A$1:C1608))</f>
        <v>#NUM!</v>
      </c>
      <c r="M1612" t="e">
        <f t="array" ref="M1612">INDEX($A$7:$F$3066,SMALL(IF(COUNTIF($L$5,$H$7:$H$3066)*COUNTIF($L$5,$I$7:$I$3066),MATCH(ROW($A$7:$A$3066),ROW($A$7:$A$3066)),""),ROWS($B$1:D1606)),COLUMNS($A$1:D1608))</f>
        <v>#NUM!</v>
      </c>
      <c r="N1612" t="e">
        <f t="array" ref="N1612">INDEX($A$7:$F$3066,SMALL(IF(COUNTIF($L$5,$H$7:$H$3066)*COUNTIF($L$5,$I$7:$I$3066),MATCH(ROW($A$7:$A$3066),ROW($A$7:$A$3066)),""),ROWS($B$1:E1606)),COLUMNS($A$1:E1608))</f>
        <v>#NUM!</v>
      </c>
      <c r="O1612" t="e">
        <f t="array" ref="O1612">INDEX($A$7:$F$3066,SMALL(IF(COUNTIF($L$5,$H$7:$H$3066)*COUNTIF($L$5,$I$7:$I$3066),MATCH(ROW($A$7:$A$3066),ROW($A$7:$A$3066)),""),ROWS($B$1:F1606)),COLUMNS($A$1:F1608))</f>
        <v>#NUM!</v>
      </c>
    </row>
    <row r="1613" spans="1:15">
      <c r="A1613" s="1">
        <f>'ScienceDirect - Initial'!A1616</f>
        <v>0</v>
      </c>
      <c r="B1613" s="1">
        <f>'ScienceDirect - Initial'!B1616</f>
        <v>1992</v>
      </c>
      <c r="C1613" s="1">
        <f>'ScienceDirect - Initial'!C1616</f>
        <v>0</v>
      </c>
      <c r="D1613" s="1" t="str">
        <f>'ScienceDirect - Initial'!D1616</f>
        <v>Fast engineering analysis of alternative cable bolt patterns: Duan, F; Pariseau, W G Proc 8th Annual Workshop Generic Mineral Technology Center Mine Systems Design and Ground Control, Reno, 5–6 November 1990P3–13. Publ Blacksburg: Virginia Polytechnic Institute and State University, 1990</v>
      </c>
      <c r="E1613" s="1" t="str">
        <f>'ScienceDirect - Initial'!E1616</f>
        <v>International Journal of Rock Mechanics and Mining Sciences &amp; Geomechanics Abstracts</v>
      </c>
      <c r="F1613" s="1">
        <f>'ScienceDirect - Initial'!F1616</f>
        <v>0</v>
      </c>
      <c r="H1613" s="1">
        <v>0</v>
      </c>
      <c r="I1613" s="1">
        <v>0</v>
      </c>
      <c r="J1613" t="b">
        <f t="shared" si="25"/>
        <v>1</v>
      </c>
      <c r="K1613" t="e">
        <f t="array" ref="K1613">INDEX($A$7:$F$3066,SMALL(IF(COUNTIF($L$5,$H$7:$H$3066)*COUNTIF($L$5,$I$7:$I$3066),MATCH(ROW($A$7:$A$3066),ROW($A$7:$A$3066)),""),ROWS($B$1:B1607)),COLUMNS($A$1:B1609))</f>
        <v>#NUM!</v>
      </c>
      <c r="L1613" t="e">
        <f t="array" ref="L1613">INDEX($A$7:$F$3066,SMALL(IF(COUNTIF($L$5,$H$7:$H$3066)*COUNTIF($L$5,$I$7:$I$3066),MATCH(ROW($A$7:$A$3066),ROW($A$7:$A$3066)),""),ROWS($B$1:C1607)),COLUMNS($A$1:C1609))</f>
        <v>#NUM!</v>
      </c>
      <c r="M1613" t="e">
        <f t="array" ref="M1613">INDEX($A$7:$F$3066,SMALL(IF(COUNTIF($L$5,$H$7:$H$3066)*COUNTIF($L$5,$I$7:$I$3066),MATCH(ROW($A$7:$A$3066),ROW($A$7:$A$3066)),""),ROWS($B$1:D1607)),COLUMNS($A$1:D1609))</f>
        <v>#NUM!</v>
      </c>
      <c r="N1613" t="e">
        <f t="array" ref="N1613">INDEX($A$7:$F$3066,SMALL(IF(COUNTIF($L$5,$H$7:$H$3066)*COUNTIF($L$5,$I$7:$I$3066),MATCH(ROW($A$7:$A$3066),ROW($A$7:$A$3066)),""),ROWS($B$1:E1607)),COLUMNS($A$1:E1609))</f>
        <v>#NUM!</v>
      </c>
      <c r="O1613" t="e">
        <f t="array" ref="O1613">INDEX($A$7:$F$3066,SMALL(IF(COUNTIF($L$5,$H$7:$H$3066)*COUNTIF($L$5,$I$7:$I$3066),MATCH(ROW($A$7:$A$3066),ROW($A$7:$A$3066)),""),ROWS($B$1:F1607)),COLUMNS($A$1:F1609))</f>
        <v>#NUM!</v>
      </c>
    </row>
    <row r="1614" spans="1:15">
      <c r="A1614" s="1">
        <f>'ScienceDirect - Initial'!A1617</f>
        <v>0</v>
      </c>
      <c r="B1614" s="1">
        <f>'ScienceDirect - Initial'!B1617</f>
        <v>2019</v>
      </c>
      <c r="C1614" s="1" t="str">
        <f>'ScienceDirect - Initial'!C1617</f>
        <v>Zhang, Z.; Hayes, A.G.; de Pater, I.; Dunn, D.E.; Janssen, M.A.; Nicholson, P.D.; Cuzzi, J.N.; Butler, B.J.; Sault, R.J.; Chatterjee, S.</v>
      </c>
      <c r="D1614" s="1" t="str">
        <f>'ScienceDirect - Initial'!D1617</f>
        <v>VLA multi-wavelength microwave observations of Saturn's C and B rings</v>
      </c>
      <c r="E1614" s="1" t="str">
        <f>'ScienceDirect - Initial'!E1617</f>
        <v>Icarus</v>
      </c>
      <c r="F1614" s="1">
        <f>'ScienceDirect - Initial'!F1617</f>
        <v>0</v>
      </c>
      <c r="H1614" s="1">
        <v>0</v>
      </c>
      <c r="I1614" s="1">
        <v>0</v>
      </c>
      <c r="J1614" t="b">
        <f t="shared" si="25"/>
        <v>1</v>
      </c>
      <c r="K1614" t="e">
        <f t="array" ref="K1614">INDEX($A$7:$F$3066,SMALL(IF(COUNTIF($L$5,$H$7:$H$3066)*COUNTIF($L$5,$I$7:$I$3066),MATCH(ROW($A$7:$A$3066),ROW($A$7:$A$3066)),""),ROWS($B$1:B1608)),COLUMNS($A$1:B1610))</f>
        <v>#NUM!</v>
      </c>
      <c r="L1614" t="e">
        <f t="array" ref="L1614">INDEX($A$7:$F$3066,SMALL(IF(COUNTIF($L$5,$H$7:$H$3066)*COUNTIF($L$5,$I$7:$I$3066),MATCH(ROW($A$7:$A$3066),ROW($A$7:$A$3066)),""),ROWS($B$1:C1608)),COLUMNS($A$1:C1610))</f>
        <v>#NUM!</v>
      </c>
      <c r="M1614" t="e">
        <f t="array" ref="M1614">INDEX($A$7:$F$3066,SMALL(IF(COUNTIF($L$5,$H$7:$H$3066)*COUNTIF($L$5,$I$7:$I$3066),MATCH(ROW($A$7:$A$3066),ROW($A$7:$A$3066)),""),ROWS($B$1:D1608)),COLUMNS($A$1:D1610))</f>
        <v>#NUM!</v>
      </c>
      <c r="N1614" t="e">
        <f t="array" ref="N1614">INDEX($A$7:$F$3066,SMALL(IF(COUNTIF($L$5,$H$7:$H$3066)*COUNTIF($L$5,$I$7:$I$3066),MATCH(ROW($A$7:$A$3066),ROW($A$7:$A$3066)),""),ROWS($B$1:E1608)),COLUMNS($A$1:E1610))</f>
        <v>#NUM!</v>
      </c>
      <c r="O1614" t="e">
        <f t="array" ref="O1614">INDEX($A$7:$F$3066,SMALL(IF(COUNTIF($L$5,$H$7:$H$3066)*COUNTIF($L$5,$I$7:$I$3066),MATCH(ROW($A$7:$A$3066),ROW($A$7:$A$3066)),""),ROWS($B$1:F1608)),COLUMNS($A$1:F1610))</f>
        <v>#NUM!</v>
      </c>
    </row>
    <row r="1615" spans="1:15">
      <c r="A1615" s="1">
        <f>'ScienceDirect - Initial'!A1618</f>
        <v>0</v>
      </c>
      <c r="B1615" s="1">
        <f>'ScienceDirect - Initial'!B1618</f>
        <v>2015</v>
      </c>
      <c r="C1615" s="1">
        <f>'ScienceDirect - Initial'!C1618</f>
        <v>0</v>
      </c>
      <c r="D1615" s="1" t="str">
        <f>'ScienceDirect - Initial'!D1618</f>
        <v>Contents of Volumes in this Series</v>
      </c>
      <c r="E1615" s="1" t="str">
        <f>'ScienceDirect - Initial'!E1618</f>
        <v>Advances in Parasitology</v>
      </c>
      <c r="F1615" s="1" t="str">
        <f>'ScienceDirect - Initial'!F1618</f>
        <v>0065-308X</v>
      </c>
      <c r="H1615" s="1">
        <v>0</v>
      </c>
      <c r="I1615" s="1">
        <v>0</v>
      </c>
      <c r="J1615" t="b">
        <f t="shared" si="25"/>
        <v>1</v>
      </c>
      <c r="K1615" t="e">
        <f t="array" ref="K1615">INDEX($A$7:$F$3066,SMALL(IF(COUNTIF($L$5,$H$7:$H$3066)*COUNTIF($L$5,$I$7:$I$3066),MATCH(ROW($A$7:$A$3066),ROW($A$7:$A$3066)),""),ROWS($B$1:B1609)),COLUMNS($A$1:B1611))</f>
        <v>#NUM!</v>
      </c>
      <c r="L1615" t="e">
        <f t="array" ref="L1615">INDEX($A$7:$F$3066,SMALL(IF(COUNTIF($L$5,$H$7:$H$3066)*COUNTIF($L$5,$I$7:$I$3066),MATCH(ROW($A$7:$A$3066),ROW($A$7:$A$3066)),""),ROWS($B$1:C1609)),COLUMNS($A$1:C1611))</f>
        <v>#NUM!</v>
      </c>
      <c r="M1615" t="e">
        <f t="array" ref="M1615">INDEX($A$7:$F$3066,SMALL(IF(COUNTIF($L$5,$H$7:$H$3066)*COUNTIF($L$5,$I$7:$I$3066),MATCH(ROW($A$7:$A$3066),ROW($A$7:$A$3066)),""),ROWS($B$1:D1609)),COLUMNS($A$1:D1611))</f>
        <v>#NUM!</v>
      </c>
      <c r="N1615" t="e">
        <f t="array" ref="N1615">INDEX($A$7:$F$3066,SMALL(IF(COUNTIF($L$5,$H$7:$H$3066)*COUNTIF($L$5,$I$7:$I$3066),MATCH(ROW($A$7:$A$3066),ROW($A$7:$A$3066)),""),ROWS($B$1:E1609)),COLUMNS($A$1:E1611))</f>
        <v>#NUM!</v>
      </c>
      <c r="O1615" t="e">
        <f t="array" ref="O1615">INDEX($A$7:$F$3066,SMALL(IF(COUNTIF($L$5,$H$7:$H$3066)*COUNTIF($L$5,$I$7:$I$3066),MATCH(ROW($A$7:$A$3066),ROW($A$7:$A$3066)),""),ROWS($B$1:F1609)),COLUMNS($A$1:F1611))</f>
        <v>#NUM!</v>
      </c>
    </row>
    <row r="1616" spans="1:15">
      <c r="A1616" s="1">
        <f>'ScienceDirect - Initial'!A1619</f>
        <v>0</v>
      </c>
      <c r="B1616" s="1">
        <f>'ScienceDirect - Initial'!B1619</f>
        <v>2013</v>
      </c>
      <c r="C1616" s="1" t="str">
        <f>'ScienceDirect - Initial'!C1619</f>
        <v>Junoy, Juan; Castellanos, Carolina; Manuel Viéitez, José; Riera, Rodrigo</v>
      </c>
      <c r="D1616" s="1" t="str">
        <f>'ScienceDirect - Initial'!D1619</f>
        <v>Seven years of macroinfauna monitoring at Ladeira beach (Corrubedo Bay, NW Spain) after the Prestige oil spill**This research was supported in part by the Project VEM2004-08544, funded by the Spanish Ministry of Education and Science and the Project ‘Biodiversidad marina en el Atlántico’, Instituto Franklin-Universidad de Alcalá.</v>
      </c>
      <c r="E1616" s="1" t="str">
        <f>'ScienceDirect - Initial'!E1619</f>
        <v>Oceanologia</v>
      </c>
      <c r="F1616" s="1">
        <f>'ScienceDirect - Initial'!F1619</f>
        <v>0</v>
      </c>
      <c r="H1616" s="1">
        <v>0</v>
      </c>
      <c r="I1616" s="1">
        <v>0</v>
      </c>
      <c r="J1616" t="b">
        <f t="shared" si="25"/>
        <v>1</v>
      </c>
      <c r="K1616" t="e">
        <f t="array" ref="K1616">INDEX($A$7:$F$3066,SMALL(IF(COUNTIF($L$5,$H$7:$H$3066)*COUNTIF($L$5,$I$7:$I$3066),MATCH(ROW($A$7:$A$3066),ROW($A$7:$A$3066)),""),ROWS($B$1:B1610)),COLUMNS($A$1:B1612))</f>
        <v>#NUM!</v>
      </c>
      <c r="L1616" t="e">
        <f t="array" ref="L1616">INDEX($A$7:$F$3066,SMALL(IF(COUNTIF($L$5,$H$7:$H$3066)*COUNTIF($L$5,$I$7:$I$3066),MATCH(ROW($A$7:$A$3066),ROW($A$7:$A$3066)),""),ROWS($B$1:C1610)),COLUMNS($A$1:C1612))</f>
        <v>#NUM!</v>
      </c>
      <c r="M1616" t="e">
        <f t="array" ref="M1616">INDEX($A$7:$F$3066,SMALL(IF(COUNTIF($L$5,$H$7:$H$3066)*COUNTIF($L$5,$I$7:$I$3066),MATCH(ROW($A$7:$A$3066),ROW($A$7:$A$3066)),""),ROWS($B$1:D1610)),COLUMNS($A$1:D1612))</f>
        <v>#NUM!</v>
      </c>
      <c r="N1616" t="e">
        <f t="array" ref="N1616">INDEX($A$7:$F$3066,SMALL(IF(COUNTIF($L$5,$H$7:$H$3066)*COUNTIF($L$5,$I$7:$I$3066),MATCH(ROW($A$7:$A$3066),ROW($A$7:$A$3066)),""),ROWS($B$1:E1610)),COLUMNS($A$1:E1612))</f>
        <v>#NUM!</v>
      </c>
      <c r="O1616" t="e">
        <f t="array" ref="O1616">INDEX($A$7:$F$3066,SMALL(IF(COUNTIF($L$5,$H$7:$H$3066)*COUNTIF($L$5,$I$7:$I$3066),MATCH(ROW($A$7:$A$3066),ROW($A$7:$A$3066)),""),ROWS($B$1:F1610)),COLUMNS($A$1:F1612))</f>
        <v>#NUM!</v>
      </c>
    </row>
    <row r="1617" spans="1:15">
      <c r="A1617" s="1">
        <f>'ScienceDirect - Initial'!A1620</f>
        <v>0</v>
      </c>
      <c r="B1617" s="1">
        <f>'ScienceDirect - Initial'!B1620</f>
        <v>1997</v>
      </c>
      <c r="C1617" s="1" t="str">
        <f>'ScienceDirect - Initial'!C1620</f>
        <v>Pederson, Linda L.; Koval, John J.; O'Connor, Kathleen</v>
      </c>
      <c r="D1617" s="1" t="str">
        <f>'ScienceDirect - Initial'!D1620</f>
        <v>Are psychosocial factors related to smoking in grade-6 students?</v>
      </c>
      <c r="E1617" s="1" t="str">
        <f>'ScienceDirect - Initial'!E1620</f>
        <v>Addictive Behaviors</v>
      </c>
      <c r="F1617" s="1">
        <f>'ScienceDirect - Initial'!F1620</f>
        <v>0</v>
      </c>
      <c r="H1617" s="1">
        <v>0</v>
      </c>
      <c r="I1617" s="1">
        <v>0</v>
      </c>
      <c r="J1617" t="b">
        <f t="shared" si="25"/>
        <v>1</v>
      </c>
      <c r="K1617" t="e">
        <f t="array" ref="K1617">INDEX($A$7:$F$3066,SMALL(IF(COUNTIF($L$5,$H$7:$H$3066)*COUNTIF($L$5,$I$7:$I$3066),MATCH(ROW($A$7:$A$3066),ROW($A$7:$A$3066)),""),ROWS($B$1:B1611)),COLUMNS($A$1:B1613))</f>
        <v>#NUM!</v>
      </c>
      <c r="L1617" t="e">
        <f t="array" ref="L1617">INDEX($A$7:$F$3066,SMALL(IF(COUNTIF($L$5,$H$7:$H$3066)*COUNTIF($L$5,$I$7:$I$3066),MATCH(ROW($A$7:$A$3066),ROW($A$7:$A$3066)),""),ROWS($B$1:C1611)),COLUMNS($A$1:C1613))</f>
        <v>#NUM!</v>
      </c>
      <c r="M1617" t="e">
        <f t="array" ref="M1617">INDEX($A$7:$F$3066,SMALL(IF(COUNTIF($L$5,$H$7:$H$3066)*COUNTIF($L$5,$I$7:$I$3066),MATCH(ROW($A$7:$A$3066),ROW($A$7:$A$3066)),""),ROWS($B$1:D1611)),COLUMNS($A$1:D1613))</f>
        <v>#NUM!</v>
      </c>
      <c r="N1617" t="e">
        <f t="array" ref="N1617">INDEX($A$7:$F$3066,SMALL(IF(COUNTIF($L$5,$H$7:$H$3066)*COUNTIF($L$5,$I$7:$I$3066),MATCH(ROW($A$7:$A$3066),ROW($A$7:$A$3066)),""),ROWS($B$1:E1611)),COLUMNS($A$1:E1613))</f>
        <v>#NUM!</v>
      </c>
      <c r="O1617" t="e">
        <f t="array" ref="O1617">INDEX($A$7:$F$3066,SMALL(IF(COUNTIF($L$5,$H$7:$H$3066)*COUNTIF($L$5,$I$7:$I$3066),MATCH(ROW($A$7:$A$3066),ROW($A$7:$A$3066)),""),ROWS($B$1:F1611)),COLUMNS($A$1:F1613))</f>
        <v>#NUM!</v>
      </c>
    </row>
    <row r="1618" spans="1:15">
      <c r="A1618" s="1">
        <f>'ScienceDirect - Initial'!A1621</f>
        <v>0</v>
      </c>
      <c r="B1618" s="1">
        <f>'ScienceDirect - Initial'!B1621</f>
        <v>2018</v>
      </c>
      <c r="C1618" s="1" t="str">
        <f>'ScienceDirect - Initial'!C1621</f>
        <v>Anisman, Hymie; Hayley, Shawn; Kusnecov, Alexander</v>
      </c>
      <c r="D1618" s="1" t="str">
        <f>'ScienceDirect - Initial'!D1621</f>
        <v>Chapter 13 - Schizophrenia</v>
      </c>
      <c r="E1618" s="1" t="str">
        <f>'ScienceDirect - Initial'!E1621</f>
        <v>The Immune System and Mental Health</v>
      </c>
      <c r="F1618" s="1" t="str">
        <f>'ScienceDirect - Initial'!F1621</f>
        <v>978-0-12-811351-6</v>
      </c>
      <c r="H1618" s="1">
        <v>0</v>
      </c>
      <c r="I1618" s="1">
        <v>0</v>
      </c>
      <c r="J1618" t="b">
        <f t="shared" si="25"/>
        <v>1</v>
      </c>
      <c r="K1618" t="e">
        <f t="array" ref="K1618">INDEX($A$7:$F$3066,SMALL(IF(COUNTIF($L$5,$H$7:$H$3066)*COUNTIF($L$5,$I$7:$I$3066),MATCH(ROW($A$7:$A$3066),ROW($A$7:$A$3066)),""),ROWS($B$1:B1612)),COLUMNS($A$1:B1614))</f>
        <v>#NUM!</v>
      </c>
      <c r="L1618" t="e">
        <f t="array" ref="L1618">INDEX($A$7:$F$3066,SMALL(IF(COUNTIF($L$5,$H$7:$H$3066)*COUNTIF($L$5,$I$7:$I$3066),MATCH(ROW($A$7:$A$3066),ROW($A$7:$A$3066)),""),ROWS($B$1:C1612)),COLUMNS($A$1:C1614))</f>
        <v>#NUM!</v>
      </c>
      <c r="M1618" t="e">
        <f t="array" ref="M1618">INDEX($A$7:$F$3066,SMALL(IF(COUNTIF($L$5,$H$7:$H$3066)*COUNTIF($L$5,$I$7:$I$3066),MATCH(ROW($A$7:$A$3066),ROW($A$7:$A$3066)),""),ROWS($B$1:D1612)),COLUMNS($A$1:D1614))</f>
        <v>#NUM!</v>
      </c>
      <c r="N1618" t="e">
        <f t="array" ref="N1618">INDEX($A$7:$F$3066,SMALL(IF(COUNTIF($L$5,$H$7:$H$3066)*COUNTIF($L$5,$I$7:$I$3066),MATCH(ROW($A$7:$A$3066),ROW($A$7:$A$3066)),""),ROWS($B$1:E1612)),COLUMNS($A$1:E1614))</f>
        <v>#NUM!</v>
      </c>
      <c r="O1618" t="e">
        <f t="array" ref="O1618">INDEX($A$7:$F$3066,SMALL(IF(COUNTIF($L$5,$H$7:$H$3066)*COUNTIF($L$5,$I$7:$I$3066),MATCH(ROW($A$7:$A$3066),ROW($A$7:$A$3066)),""),ROWS($B$1:F1612)),COLUMNS($A$1:F1614))</f>
        <v>#NUM!</v>
      </c>
    </row>
    <row r="1619" spans="1:15">
      <c r="A1619" s="1">
        <f>'ScienceDirect - Initial'!A1622</f>
        <v>0</v>
      </c>
      <c r="B1619" s="1">
        <f>'ScienceDirect - Initial'!B1622</f>
        <v>2018</v>
      </c>
      <c r="C1619" s="1" t="str">
        <f>'ScienceDirect - Initial'!C1622</f>
        <v>Lemon, Laura L.; Palenchar, Michael J.</v>
      </c>
      <c r="D1619" s="1" t="str">
        <f>'ScienceDirect - Initial'!D1622</f>
        <v>Public relations and zones of engagement: Employees’ lived experiences and the fundamental nature of employee engagement</v>
      </c>
      <c r="E1619" s="1" t="str">
        <f>'ScienceDirect - Initial'!E1622</f>
        <v>Public Relations Review</v>
      </c>
      <c r="F1619" s="1">
        <f>'ScienceDirect - Initial'!F1622</f>
        <v>0</v>
      </c>
      <c r="H1619" s="1">
        <v>0</v>
      </c>
      <c r="I1619" s="1">
        <v>0</v>
      </c>
      <c r="J1619" t="b">
        <f t="shared" si="25"/>
        <v>1</v>
      </c>
      <c r="K1619" t="e">
        <f t="array" ref="K1619">INDEX($A$7:$F$3066,SMALL(IF(COUNTIF($L$5,$H$7:$H$3066)*COUNTIF($L$5,$I$7:$I$3066),MATCH(ROW($A$7:$A$3066),ROW($A$7:$A$3066)),""),ROWS($B$1:B1613)),COLUMNS($A$1:B1615))</f>
        <v>#NUM!</v>
      </c>
      <c r="L1619" t="e">
        <f t="array" ref="L1619">INDEX($A$7:$F$3066,SMALL(IF(COUNTIF($L$5,$H$7:$H$3066)*COUNTIF($L$5,$I$7:$I$3066),MATCH(ROW($A$7:$A$3066),ROW($A$7:$A$3066)),""),ROWS($B$1:C1613)),COLUMNS($A$1:C1615))</f>
        <v>#NUM!</v>
      </c>
      <c r="M1619" t="e">
        <f t="array" ref="M1619">INDEX($A$7:$F$3066,SMALL(IF(COUNTIF($L$5,$H$7:$H$3066)*COUNTIF($L$5,$I$7:$I$3066),MATCH(ROW($A$7:$A$3066),ROW($A$7:$A$3066)),""),ROWS($B$1:D1613)),COLUMNS($A$1:D1615))</f>
        <v>#NUM!</v>
      </c>
      <c r="N1619" t="e">
        <f t="array" ref="N1619">INDEX($A$7:$F$3066,SMALL(IF(COUNTIF($L$5,$H$7:$H$3066)*COUNTIF($L$5,$I$7:$I$3066),MATCH(ROW($A$7:$A$3066),ROW($A$7:$A$3066)),""),ROWS($B$1:E1613)),COLUMNS($A$1:E1615))</f>
        <v>#NUM!</v>
      </c>
      <c r="O1619" t="e">
        <f t="array" ref="O1619">INDEX($A$7:$F$3066,SMALL(IF(COUNTIF($L$5,$H$7:$H$3066)*COUNTIF($L$5,$I$7:$I$3066),MATCH(ROW($A$7:$A$3066),ROW($A$7:$A$3066)),""),ROWS($B$1:F1613)),COLUMNS($A$1:F1615))</f>
        <v>#NUM!</v>
      </c>
    </row>
    <row r="1620" spans="1:15">
      <c r="A1620" s="1">
        <f>'ScienceDirect - Initial'!A1623</f>
        <v>0</v>
      </c>
      <c r="B1620" s="1">
        <f>'ScienceDirect - Initial'!B1623</f>
        <v>1993</v>
      </c>
      <c r="C1620" s="1" t="str">
        <f>'ScienceDirect - Initial'!C1623</f>
        <v>Burt, Robert A.</v>
      </c>
      <c r="D1620" s="1" t="str">
        <f>'ScienceDirect - Initial'!D1623</f>
        <v>Cruelty, hypocrisy, and the rehabilitative ideal in corrections</v>
      </c>
      <c r="E1620" s="1" t="str">
        <f>'ScienceDirect - Initial'!E1623</f>
        <v>Special Issue: International Human Rights and the Problem of Extra-Clinical Harm</v>
      </c>
      <c r="F1620" s="1">
        <f>'ScienceDirect - Initial'!F1623</f>
        <v>0</v>
      </c>
      <c r="H1620" s="1">
        <v>0</v>
      </c>
      <c r="I1620" s="1">
        <v>0</v>
      </c>
      <c r="J1620" t="b">
        <f t="shared" si="25"/>
        <v>1</v>
      </c>
      <c r="K1620" t="e">
        <f t="array" ref="K1620">INDEX($A$7:$F$3066,SMALL(IF(COUNTIF($L$5,$H$7:$H$3066)*COUNTIF($L$5,$I$7:$I$3066),MATCH(ROW($A$7:$A$3066),ROW($A$7:$A$3066)),""),ROWS($B$1:B1614)),COLUMNS($A$1:B1616))</f>
        <v>#NUM!</v>
      </c>
      <c r="L1620" t="e">
        <f t="array" ref="L1620">INDEX($A$7:$F$3066,SMALL(IF(COUNTIF($L$5,$H$7:$H$3066)*COUNTIF($L$5,$I$7:$I$3066),MATCH(ROW($A$7:$A$3066),ROW($A$7:$A$3066)),""),ROWS($B$1:C1614)),COLUMNS($A$1:C1616))</f>
        <v>#NUM!</v>
      </c>
      <c r="M1620" t="e">
        <f t="array" ref="M1620">INDEX($A$7:$F$3066,SMALL(IF(COUNTIF($L$5,$H$7:$H$3066)*COUNTIF($L$5,$I$7:$I$3066),MATCH(ROW($A$7:$A$3066),ROW($A$7:$A$3066)),""),ROWS($B$1:D1614)),COLUMNS($A$1:D1616))</f>
        <v>#NUM!</v>
      </c>
      <c r="N1620" t="e">
        <f t="array" ref="N1620">INDEX($A$7:$F$3066,SMALL(IF(COUNTIF($L$5,$H$7:$H$3066)*COUNTIF($L$5,$I$7:$I$3066),MATCH(ROW($A$7:$A$3066),ROW($A$7:$A$3066)),""),ROWS($B$1:E1614)),COLUMNS($A$1:E1616))</f>
        <v>#NUM!</v>
      </c>
      <c r="O1620" t="e">
        <f t="array" ref="O1620">INDEX($A$7:$F$3066,SMALL(IF(COUNTIF($L$5,$H$7:$H$3066)*COUNTIF($L$5,$I$7:$I$3066),MATCH(ROW($A$7:$A$3066),ROW($A$7:$A$3066)),""),ROWS($B$1:F1614)),COLUMNS($A$1:F1616))</f>
        <v>#NUM!</v>
      </c>
    </row>
    <row r="1621" spans="1:15">
      <c r="A1621" s="1">
        <f>'ScienceDirect - Initial'!A1624</f>
        <v>0</v>
      </c>
      <c r="B1621" s="1">
        <f>'ScienceDirect - Initial'!B1624</f>
        <v>2013</v>
      </c>
      <c r="C1621" s="1" t="str">
        <f>'ScienceDirect - Initial'!C1624</f>
        <v>Stelzhammer, Viktoria; Guest, Paul C.; Rothermundt, Matthias; Sondermann, Carina; Michael, Nikolaus; Schwarz, Emanuel; Rahmoune, Hassan; Bahn, Sabine</v>
      </c>
      <c r="D1621" s="1" t="str">
        <f>'ScienceDirect - Initial'!D1624</f>
        <v>Electroconvulsive therapy exerts mainly acute molecular changes in serum of major depressive disorder patients</v>
      </c>
      <c r="E1621" s="1" t="str">
        <f>'ScienceDirect - Initial'!E1624</f>
        <v>European Neuropsychopharmacology</v>
      </c>
      <c r="F1621" s="1">
        <f>'ScienceDirect - Initial'!F1624</f>
        <v>0</v>
      </c>
      <c r="H1621" s="1">
        <v>0</v>
      </c>
      <c r="I1621" s="1">
        <v>0</v>
      </c>
      <c r="J1621" t="b">
        <f t="shared" si="25"/>
        <v>1</v>
      </c>
      <c r="K1621" t="e">
        <f t="array" ref="K1621">INDEX($A$7:$F$3066,SMALL(IF(COUNTIF($L$5,$H$7:$H$3066)*COUNTIF($L$5,$I$7:$I$3066),MATCH(ROW($A$7:$A$3066),ROW($A$7:$A$3066)),""),ROWS($B$1:B1615)),COLUMNS($A$1:B1617))</f>
        <v>#NUM!</v>
      </c>
      <c r="L1621" t="e">
        <f t="array" ref="L1621">INDEX($A$7:$F$3066,SMALL(IF(COUNTIF($L$5,$H$7:$H$3066)*COUNTIF($L$5,$I$7:$I$3066),MATCH(ROW($A$7:$A$3066),ROW($A$7:$A$3066)),""),ROWS($B$1:C1615)),COLUMNS($A$1:C1617))</f>
        <v>#NUM!</v>
      </c>
      <c r="M1621" t="e">
        <f t="array" ref="M1621">INDEX($A$7:$F$3066,SMALL(IF(COUNTIF($L$5,$H$7:$H$3066)*COUNTIF($L$5,$I$7:$I$3066),MATCH(ROW($A$7:$A$3066),ROW($A$7:$A$3066)),""),ROWS($B$1:D1615)),COLUMNS($A$1:D1617))</f>
        <v>#NUM!</v>
      </c>
      <c r="N1621" t="e">
        <f t="array" ref="N1621">INDEX($A$7:$F$3066,SMALL(IF(COUNTIF($L$5,$H$7:$H$3066)*COUNTIF($L$5,$I$7:$I$3066),MATCH(ROW($A$7:$A$3066),ROW($A$7:$A$3066)),""),ROWS($B$1:E1615)),COLUMNS($A$1:E1617))</f>
        <v>#NUM!</v>
      </c>
      <c r="O1621" t="e">
        <f t="array" ref="O1621">INDEX($A$7:$F$3066,SMALL(IF(COUNTIF($L$5,$H$7:$H$3066)*COUNTIF($L$5,$I$7:$I$3066),MATCH(ROW($A$7:$A$3066),ROW($A$7:$A$3066)),""),ROWS($B$1:F1615)),COLUMNS($A$1:F1617))</f>
        <v>#NUM!</v>
      </c>
    </row>
    <row r="1622" spans="1:15">
      <c r="A1622" s="1">
        <f>'ScienceDirect - Initial'!A1625</f>
        <v>0</v>
      </c>
      <c r="B1622" s="1">
        <f>'ScienceDirect - Initial'!B1625</f>
        <v>2017</v>
      </c>
      <c r="C1622" s="1" t="str">
        <f>'ScienceDirect - Initial'!C1625</f>
        <v>Rothon, Roger; DeArmitt, Christopher</v>
      </c>
      <c r="D1622" s="1" t="str">
        <f>'ScienceDirect - Initial'!D1625</f>
        <v>Chapter 8 - Fillers (Including Fiber Reinforcements)</v>
      </c>
      <c r="E1622" s="1" t="str">
        <f>'ScienceDirect - Initial'!E1625</f>
        <v>Brydson's Plastics Materials (Eighth Edition)</v>
      </c>
      <c r="F1622" s="1" t="str">
        <f>'ScienceDirect - Initial'!F1625</f>
        <v>978-0-323-35824-8</v>
      </c>
      <c r="H1622" s="1">
        <v>0</v>
      </c>
      <c r="I1622" s="1">
        <v>0</v>
      </c>
      <c r="J1622" t="b">
        <f t="shared" si="25"/>
        <v>1</v>
      </c>
      <c r="K1622" t="e">
        <f t="array" ref="K1622">INDEX($A$7:$F$3066,SMALL(IF(COUNTIF($L$5,$H$7:$H$3066)*COUNTIF($L$5,$I$7:$I$3066),MATCH(ROW($A$7:$A$3066),ROW($A$7:$A$3066)),""),ROWS($B$1:B1616)),COLUMNS($A$1:B1618))</f>
        <v>#NUM!</v>
      </c>
      <c r="L1622" t="e">
        <f t="array" ref="L1622">INDEX($A$7:$F$3066,SMALL(IF(COUNTIF($L$5,$H$7:$H$3066)*COUNTIF($L$5,$I$7:$I$3066),MATCH(ROW($A$7:$A$3066),ROW($A$7:$A$3066)),""),ROWS($B$1:C1616)),COLUMNS($A$1:C1618))</f>
        <v>#NUM!</v>
      </c>
      <c r="M1622" t="e">
        <f t="array" ref="M1622">INDEX($A$7:$F$3066,SMALL(IF(COUNTIF($L$5,$H$7:$H$3066)*COUNTIF($L$5,$I$7:$I$3066),MATCH(ROW($A$7:$A$3066),ROW($A$7:$A$3066)),""),ROWS($B$1:D1616)),COLUMNS($A$1:D1618))</f>
        <v>#NUM!</v>
      </c>
      <c r="N1622" t="e">
        <f t="array" ref="N1622">INDEX($A$7:$F$3066,SMALL(IF(COUNTIF($L$5,$H$7:$H$3066)*COUNTIF($L$5,$I$7:$I$3066),MATCH(ROW($A$7:$A$3066),ROW($A$7:$A$3066)),""),ROWS($B$1:E1616)),COLUMNS($A$1:E1618))</f>
        <v>#NUM!</v>
      </c>
      <c r="O1622" t="e">
        <f t="array" ref="O1622">INDEX($A$7:$F$3066,SMALL(IF(COUNTIF($L$5,$H$7:$H$3066)*COUNTIF($L$5,$I$7:$I$3066),MATCH(ROW($A$7:$A$3066),ROW($A$7:$A$3066)),""),ROWS($B$1:F1616)),COLUMNS($A$1:F1618))</f>
        <v>#NUM!</v>
      </c>
    </row>
    <row r="1623" spans="1:15">
      <c r="A1623" s="1">
        <f>'ScienceDirect - Initial'!A1626</f>
        <v>0</v>
      </c>
      <c r="B1623" s="1">
        <f>'ScienceDirect - Initial'!B1626</f>
        <v>2008</v>
      </c>
      <c r="C1623" s="1" t="str">
        <f>'ScienceDirect - Initial'!C1626</f>
        <v>Hechter, Michael</v>
      </c>
      <c r="D1623" s="1" t="str">
        <f>'ScienceDirect - Initial'!D1626</f>
        <v>The rise and fall of normative control</v>
      </c>
      <c r="E1623" s="1" t="str">
        <f>'ScienceDirect - Initial'!E1626</f>
        <v>Accounting, Organizations and Society</v>
      </c>
      <c r="F1623" s="1">
        <f>'ScienceDirect - Initial'!F1626</f>
        <v>0</v>
      </c>
      <c r="H1623" s="1">
        <v>0</v>
      </c>
      <c r="I1623" s="1">
        <v>0</v>
      </c>
      <c r="J1623" t="b">
        <f t="shared" si="25"/>
        <v>1</v>
      </c>
      <c r="K1623" t="e">
        <f t="array" ref="K1623">INDEX($A$7:$F$3066,SMALL(IF(COUNTIF($L$5,$H$7:$H$3066)*COUNTIF($L$5,$I$7:$I$3066),MATCH(ROW($A$7:$A$3066),ROW($A$7:$A$3066)),""),ROWS($B$1:B1617)),COLUMNS($A$1:B1619))</f>
        <v>#NUM!</v>
      </c>
      <c r="L1623" t="e">
        <f t="array" ref="L1623">INDEX($A$7:$F$3066,SMALL(IF(COUNTIF($L$5,$H$7:$H$3066)*COUNTIF($L$5,$I$7:$I$3066),MATCH(ROW($A$7:$A$3066),ROW($A$7:$A$3066)),""),ROWS($B$1:C1617)),COLUMNS($A$1:C1619))</f>
        <v>#NUM!</v>
      </c>
      <c r="M1623" t="e">
        <f t="array" ref="M1623">INDEX($A$7:$F$3066,SMALL(IF(COUNTIF($L$5,$H$7:$H$3066)*COUNTIF($L$5,$I$7:$I$3066),MATCH(ROW($A$7:$A$3066),ROW($A$7:$A$3066)),""),ROWS($B$1:D1617)),COLUMNS($A$1:D1619))</f>
        <v>#NUM!</v>
      </c>
      <c r="N1623" t="e">
        <f t="array" ref="N1623">INDEX($A$7:$F$3066,SMALL(IF(COUNTIF($L$5,$H$7:$H$3066)*COUNTIF($L$5,$I$7:$I$3066),MATCH(ROW($A$7:$A$3066),ROW($A$7:$A$3066)),""),ROWS($B$1:E1617)),COLUMNS($A$1:E1619))</f>
        <v>#NUM!</v>
      </c>
      <c r="O1623" t="e">
        <f t="array" ref="O1623">INDEX($A$7:$F$3066,SMALL(IF(COUNTIF($L$5,$H$7:$H$3066)*COUNTIF($L$5,$I$7:$I$3066),MATCH(ROW($A$7:$A$3066),ROW($A$7:$A$3066)),""),ROWS($B$1:F1617)),COLUMNS($A$1:F1619))</f>
        <v>#NUM!</v>
      </c>
    </row>
    <row r="1624" spans="1:15">
      <c r="A1624" s="1">
        <f>'ScienceDirect - Initial'!A1627</f>
        <v>0</v>
      </c>
      <c r="B1624" s="1">
        <f>'ScienceDirect - Initial'!B1627</f>
        <v>2017</v>
      </c>
      <c r="C1624" s="1" t="str">
        <f>'ScienceDirect - Initial'!C1627</f>
        <v>Colledge, Flora; Vogel, Marc; Dürsteler-Macfarland, Kenneth; Strom, Jonas; Schoen, Susanne; Pühse, Uwe; Gerber, Markus</v>
      </c>
      <c r="D1624" s="1" t="str">
        <f>'ScienceDirect - Initial'!D1627</f>
        <v>A pilot randomized trial of exercise as adjunct therapy in a heroin-assisted treatment setting</v>
      </c>
      <c r="E1624" s="1" t="str">
        <f>'ScienceDirect - Initial'!E1627</f>
        <v>Journal of Substance Abuse Treatment</v>
      </c>
      <c r="F1624" s="1">
        <f>'ScienceDirect - Initial'!F1627</f>
        <v>0</v>
      </c>
      <c r="H1624" s="1">
        <v>0</v>
      </c>
      <c r="I1624" s="1">
        <v>0</v>
      </c>
      <c r="J1624" t="b">
        <f t="shared" si="25"/>
        <v>1</v>
      </c>
      <c r="K1624" t="e">
        <f t="array" ref="K1624">INDEX($A$7:$F$3066,SMALL(IF(COUNTIF($L$5,$H$7:$H$3066)*COUNTIF($L$5,$I$7:$I$3066),MATCH(ROW($A$7:$A$3066),ROW($A$7:$A$3066)),""),ROWS($B$1:B1618)),COLUMNS($A$1:B1620))</f>
        <v>#NUM!</v>
      </c>
      <c r="L1624" t="e">
        <f t="array" ref="L1624">INDEX($A$7:$F$3066,SMALL(IF(COUNTIF($L$5,$H$7:$H$3066)*COUNTIF($L$5,$I$7:$I$3066),MATCH(ROW($A$7:$A$3066),ROW($A$7:$A$3066)),""),ROWS($B$1:C1618)),COLUMNS($A$1:C1620))</f>
        <v>#NUM!</v>
      </c>
      <c r="M1624" t="e">
        <f t="array" ref="M1624">INDEX($A$7:$F$3066,SMALL(IF(COUNTIF($L$5,$H$7:$H$3066)*COUNTIF($L$5,$I$7:$I$3066),MATCH(ROW($A$7:$A$3066),ROW($A$7:$A$3066)),""),ROWS($B$1:D1618)),COLUMNS($A$1:D1620))</f>
        <v>#NUM!</v>
      </c>
      <c r="N1624" t="e">
        <f t="array" ref="N1624">INDEX($A$7:$F$3066,SMALL(IF(COUNTIF($L$5,$H$7:$H$3066)*COUNTIF($L$5,$I$7:$I$3066),MATCH(ROW($A$7:$A$3066),ROW($A$7:$A$3066)),""),ROWS($B$1:E1618)),COLUMNS($A$1:E1620))</f>
        <v>#NUM!</v>
      </c>
      <c r="O1624" t="e">
        <f t="array" ref="O1624">INDEX($A$7:$F$3066,SMALL(IF(COUNTIF($L$5,$H$7:$H$3066)*COUNTIF($L$5,$I$7:$I$3066),MATCH(ROW($A$7:$A$3066),ROW($A$7:$A$3066)),""),ROWS($B$1:F1618)),COLUMNS($A$1:F1620))</f>
        <v>#NUM!</v>
      </c>
    </row>
    <row r="1625" spans="1:15">
      <c r="A1625" s="1">
        <f>'ScienceDirect - Initial'!A1628</f>
        <v>0</v>
      </c>
      <c r="B1625" s="1">
        <f>'ScienceDirect - Initial'!B1628</f>
        <v>2017</v>
      </c>
      <c r="C1625" s="1" t="str">
        <f>'ScienceDirect - Initial'!C1628</f>
        <v>Grossberg, Stephen</v>
      </c>
      <c r="D1625" s="1" t="str">
        <f>'ScienceDirect - Initial'!D1628</f>
        <v>Towards solving the hard problem of consciousness: The varieties of brain resonances and the conscious experiences that they support</v>
      </c>
      <c r="E1625" s="1" t="str">
        <f>'ScienceDirect - Initial'!E1628</f>
        <v>Neural Networks</v>
      </c>
      <c r="F1625" s="1">
        <f>'ScienceDirect - Initial'!F1628</f>
        <v>0</v>
      </c>
      <c r="H1625" s="1">
        <v>0</v>
      </c>
      <c r="I1625" s="1">
        <v>0</v>
      </c>
      <c r="J1625" t="b">
        <f t="shared" si="25"/>
        <v>1</v>
      </c>
      <c r="K1625" t="e">
        <f t="array" ref="K1625">INDEX($A$7:$F$3066,SMALL(IF(COUNTIF($L$5,$H$7:$H$3066)*COUNTIF($L$5,$I$7:$I$3066),MATCH(ROW($A$7:$A$3066),ROW($A$7:$A$3066)),""),ROWS($B$1:B1619)),COLUMNS($A$1:B1621))</f>
        <v>#NUM!</v>
      </c>
      <c r="L1625" t="e">
        <f t="array" ref="L1625">INDEX($A$7:$F$3066,SMALL(IF(COUNTIF($L$5,$H$7:$H$3066)*COUNTIF($L$5,$I$7:$I$3066),MATCH(ROW($A$7:$A$3066),ROW($A$7:$A$3066)),""),ROWS($B$1:C1619)),COLUMNS($A$1:C1621))</f>
        <v>#NUM!</v>
      </c>
      <c r="M1625" t="e">
        <f t="array" ref="M1625">INDEX($A$7:$F$3066,SMALL(IF(COUNTIF($L$5,$H$7:$H$3066)*COUNTIF($L$5,$I$7:$I$3066),MATCH(ROW($A$7:$A$3066),ROW($A$7:$A$3066)),""),ROWS($B$1:D1619)),COLUMNS($A$1:D1621))</f>
        <v>#NUM!</v>
      </c>
      <c r="N1625" t="e">
        <f t="array" ref="N1625">INDEX($A$7:$F$3066,SMALL(IF(COUNTIF($L$5,$H$7:$H$3066)*COUNTIF($L$5,$I$7:$I$3066),MATCH(ROW($A$7:$A$3066),ROW($A$7:$A$3066)),""),ROWS($B$1:E1619)),COLUMNS($A$1:E1621))</f>
        <v>#NUM!</v>
      </c>
      <c r="O1625" t="e">
        <f t="array" ref="O1625">INDEX($A$7:$F$3066,SMALL(IF(COUNTIF($L$5,$H$7:$H$3066)*COUNTIF($L$5,$I$7:$I$3066),MATCH(ROW($A$7:$A$3066),ROW($A$7:$A$3066)),""),ROWS($B$1:F1619)),COLUMNS($A$1:F1621))</f>
        <v>#NUM!</v>
      </c>
    </row>
    <row r="1626" spans="1:15">
      <c r="A1626" s="1">
        <f>'ScienceDirect - Initial'!A1629</f>
        <v>0</v>
      </c>
      <c r="B1626" s="1">
        <f>'ScienceDirect - Initial'!B1629</f>
        <v>1964</v>
      </c>
      <c r="C1626" s="1" t="str">
        <f>'ScienceDirect - Initial'!C1629</f>
        <v>Rachman, S.</v>
      </c>
      <c r="D1626" s="1" t="str">
        <f>'ScienceDirect - Initial'!D1629</f>
        <v>Aversion therapy: Chemical or electrical?</v>
      </c>
      <c r="E1626" s="1" t="str">
        <f>'ScienceDirect - Initial'!E1629</f>
        <v>Behaviour Research and Therapy</v>
      </c>
      <c r="F1626" s="1">
        <f>'ScienceDirect - Initial'!F1629</f>
        <v>0</v>
      </c>
      <c r="H1626" s="1">
        <v>0</v>
      </c>
      <c r="I1626" s="1">
        <v>0</v>
      </c>
      <c r="J1626" t="b">
        <f t="shared" si="25"/>
        <v>1</v>
      </c>
      <c r="K1626" t="e">
        <f t="array" ref="K1626">INDEX($A$7:$F$3066,SMALL(IF(COUNTIF($L$5,$H$7:$H$3066)*COUNTIF($L$5,$I$7:$I$3066),MATCH(ROW($A$7:$A$3066),ROW($A$7:$A$3066)),""),ROWS($B$1:B1620)),COLUMNS($A$1:B1622))</f>
        <v>#NUM!</v>
      </c>
      <c r="L1626" t="e">
        <f t="array" ref="L1626">INDEX($A$7:$F$3066,SMALL(IF(COUNTIF($L$5,$H$7:$H$3066)*COUNTIF($L$5,$I$7:$I$3066),MATCH(ROW($A$7:$A$3066),ROW($A$7:$A$3066)),""),ROWS($B$1:C1620)),COLUMNS($A$1:C1622))</f>
        <v>#NUM!</v>
      </c>
      <c r="M1626" t="e">
        <f t="array" ref="M1626">INDEX($A$7:$F$3066,SMALL(IF(COUNTIF($L$5,$H$7:$H$3066)*COUNTIF($L$5,$I$7:$I$3066),MATCH(ROW($A$7:$A$3066),ROW($A$7:$A$3066)),""),ROWS($B$1:D1620)),COLUMNS($A$1:D1622))</f>
        <v>#NUM!</v>
      </c>
      <c r="N1626" t="e">
        <f t="array" ref="N1626">INDEX($A$7:$F$3066,SMALL(IF(COUNTIF($L$5,$H$7:$H$3066)*COUNTIF($L$5,$I$7:$I$3066),MATCH(ROW($A$7:$A$3066),ROW($A$7:$A$3066)),""),ROWS($B$1:E1620)),COLUMNS($A$1:E1622))</f>
        <v>#NUM!</v>
      </c>
      <c r="O1626" t="e">
        <f t="array" ref="O1626">INDEX($A$7:$F$3066,SMALL(IF(COUNTIF($L$5,$H$7:$H$3066)*COUNTIF($L$5,$I$7:$I$3066),MATCH(ROW($A$7:$A$3066),ROW($A$7:$A$3066)),""),ROWS($B$1:F1620)),COLUMNS($A$1:F1622))</f>
        <v>#NUM!</v>
      </c>
    </row>
    <row r="1627" spans="1:15">
      <c r="A1627" s="1">
        <f>'ScienceDirect - Initial'!A1630</f>
        <v>0</v>
      </c>
      <c r="B1627" s="1">
        <f>'ScienceDirect - Initial'!B1630</f>
        <v>2008</v>
      </c>
      <c r="C1627" s="1" t="str">
        <f>'ScienceDirect - Initial'!C1630</f>
        <v>Robert, Nadia</v>
      </c>
      <c r="D1627" s="1" t="str">
        <f>'ScienceDirect - Initial'!D1630</f>
        <v>Chapter 32 - Neurologic Disorders in Cheetahs and Snow Leopards</v>
      </c>
      <c r="E1627" s="1" t="str">
        <f>'ScienceDirect - Initial'!E1630</f>
        <v>Zoo and Wild Animal Medicine (Sixth Edition)</v>
      </c>
      <c r="F1627" s="1" t="str">
        <f>'ScienceDirect - Initial'!F1630</f>
        <v>978-1-4160-4047-7</v>
      </c>
      <c r="H1627" s="1">
        <v>0</v>
      </c>
      <c r="I1627" s="1">
        <v>0</v>
      </c>
      <c r="J1627" t="b">
        <f t="shared" si="25"/>
        <v>1</v>
      </c>
      <c r="K1627" t="e">
        <f t="array" ref="K1627">INDEX($A$7:$F$3066,SMALL(IF(COUNTIF($L$5,$H$7:$H$3066)*COUNTIF($L$5,$I$7:$I$3066),MATCH(ROW($A$7:$A$3066),ROW($A$7:$A$3066)),""),ROWS($B$1:B1621)),COLUMNS($A$1:B1623))</f>
        <v>#NUM!</v>
      </c>
      <c r="L1627" t="e">
        <f t="array" ref="L1627">INDEX($A$7:$F$3066,SMALL(IF(COUNTIF($L$5,$H$7:$H$3066)*COUNTIF($L$5,$I$7:$I$3066),MATCH(ROW($A$7:$A$3066),ROW($A$7:$A$3066)),""),ROWS($B$1:C1621)),COLUMNS($A$1:C1623))</f>
        <v>#NUM!</v>
      </c>
      <c r="M1627" t="e">
        <f t="array" ref="M1627">INDEX($A$7:$F$3066,SMALL(IF(COUNTIF($L$5,$H$7:$H$3066)*COUNTIF($L$5,$I$7:$I$3066),MATCH(ROW($A$7:$A$3066),ROW($A$7:$A$3066)),""),ROWS($B$1:D1621)),COLUMNS($A$1:D1623))</f>
        <v>#NUM!</v>
      </c>
      <c r="N1627" t="e">
        <f t="array" ref="N1627">INDEX($A$7:$F$3066,SMALL(IF(COUNTIF($L$5,$H$7:$H$3066)*COUNTIF($L$5,$I$7:$I$3066),MATCH(ROW($A$7:$A$3066),ROW($A$7:$A$3066)),""),ROWS($B$1:E1621)),COLUMNS($A$1:E1623))</f>
        <v>#NUM!</v>
      </c>
      <c r="O1627" t="e">
        <f t="array" ref="O1627">INDEX($A$7:$F$3066,SMALL(IF(COUNTIF($L$5,$H$7:$H$3066)*COUNTIF($L$5,$I$7:$I$3066),MATCH(ROW($A$7:$A$3066),ROW($A$7:$A$3066)),""),ROWS($B$1:F1621)),COLUMNS($A$1:F1623))</f>
        <v>#NUM!</v>
      </c>
    </row>
    <row r="1628" spans="1:15">
      <c r="A1628" s="1">
        <f>'ScienceDirect - Initial'!A1631</f>
        <v>0</v>
      </c>
      <c r="B1628" s="1">
        <f>'ScienceDirect - Initial'!B1631</f>
        <v>2012</v>
      </c>
      <c r="C1628" s="1" t="str">
        <f>'ScienceDirect - Initial'!C1631</f>
        <v>Liang, Juhua; Tang, Sanyi; Cheke, Robert A.</v>
      </c>
      <c r="D1628" s="1" t="str">
        <f>'ScienceDirect - Initial'!D1631</f>
        <v>An integrated pest management model with delayed responses to pesticide applications and its threshold dynamics</v>
      </c>
      <c r="E1628" s="1" t="str">
        <f>'ScienceDirect - Initial'!E1631</f>
        <v>Nonlinear Analysis: Real World Applications</v>
      </c>
      <c r="F1628" s="1">
        <f>'ScienceDirect - Initial'!F1631</f>
        <v>0</v>
      </c>
      <c r="H1628" s="1">
        <v>0</v>
      </c>
      <c r="I1628" s="1">
        <v>0</v>
      </c>
      <c r="J1628" t="b">
        <f t="shared" si="25"/>
        <v>1</v>
      </c>
      <c r="K1628" t="e">
        <f t="array" ref="K1628">INDEX($A$7:$F$3066,SMALL(IF(COUNTIF($L$5,$H$7:$H$3066)*COUNTIF($L$5,$I$7:$I$3066),MATCH(ROW($A$7:$A$3066),ROW($A$7:$A$3066)),""),ROWS($B$1:B1622)),COLUMNS($A$1:B1624))</f>
        <v>#NUM!</v>
      </c>
      <c r="L1628" t="e">
        <f t="array" ref="L1628">INDEX($A$7:$F$3066,SMALL(IF(COUNTIF($L$5,$H$7:$H$3066)*COUNTIF($L$5,$I$7:$I$3066),MATCH(ROW($A$7:$A$3066),ROW($A$7:$A$3066)),""),ROWS($B$1:C1622)),COLUMNS($A$1:C1624))</f>
        <v>#NUM!</v>
      </c>
      <c r="M1628" t="e">
        <f t="array" ref="M1628">INDEX($A$7:$F$3066,SMALL(IF(COUNTIF($L$5,$H$7:$H$3066)*COUNTIF($L$5,$I$7:$I$3066),MATCH(ROW($A$7:$A$3066),ROW($A$7:$A$3066)),""),ROWS($B$1:D1622)),COLUMNS($A$1:D1624))</f>
        <v>#NUM!</v>
      </c>
      <c r="N1628" t="e">
        <f t="array" ref="N1628">INDEX($A$7:$F$3066,SMALL(IF(COUNTIF($L$5,$H$7:$H$3066)*COUNTIF($L$5,$I$7:$I$3066),MATCH(ROW($A$7:$A$3066),ROW($A$7:$A$3066)),""),ROWS($B$1:E1622)),COLUMNS($A$1:E1624))</f>
        <v>#NUM!</v>
      </c>
      <c r="O1628" t="e">
        <f t="array" ref="O1628">INDEX($A$7:$F$3066,SMALL(IF(COUNTIF($L$5,$H$7:$H$3066)*COUNTIF($L$5,$I$7:$I$3066),MATCH(ROW($A$7:$A$3066),ROW($A$7:$A$3066)),""),ROWS($B$1:F1622)),COLUMNS($A$1:F1624))</f>
        <v>#NUM!</v>
      </c>
    </row>
    <row r="1629" spans="1:15">
      <c r="A1629" s="1">
        <f>'ScienceDirect - Initial'!A1632</f>
        <v>0</v>
      </c>
      <c r="B1629" s="1">
        <f>'ScienceDirect - Initial'!B1632</f>
        <v>2007</v>
      </c>
      <c r="C1629" s="1" t="str">
        <f>'ScienceDirect - Initial'!C1632</f>
        <v>Sherwood, A.; Carels, R.A.</v>
      </c>
      <c r="D1629" s="1" t="str">
        <f>'ScienceDirect - Initial'!D1632</f>
        <v>Blood Pressure*</v>
      </c>
      <c r="E1629" s="1" t="str">
        <f>'ScienceDirect - Initial'!E1632</f>
        <v>Encyclopedia of Stress (Second Edition)</v>
      </c>
      <c r="F1629" s="1" t="str">
        <f>'ScienceDirect - Initial'!F1632</f>
        <v>978-0-12-373947-6</v>
      </c>
      <c r="H1629" s="1">
        <v>0</v>
      </c>
      <c r="I1629" s="1">
        <v>0</v>
      </c>
      <c r="J1629" t="b">
        <f t="shared" si="25"/>
        <v>1</v>
      </c>
      <c r="K1629" t="e">
        <f t="array" ref="K1629">INDEX($A$7:$F$3066,SMALL(IF(COUNTIF($L$5,$H$7:$H$3066)*COUNTIF($L$5,$I$7:$I$3066),MATCH(ROW($A$7:$A$3066),ROW($A$7:$A$3066)),""),ROWS($B$1:B1623)),COLUMNS($A$1:B1625))</f>
        <v>#NUM!</v>
      </c>
      <c r="L1629" t="e">
        <f t="array" ref="L1629">INDEX($A$7:$F$3066,SMALL(IF(COUNTIF($L$5,$H$7:$H$3066)*COUNTIF($L$5,$I$7:$I$3066),MATCH(ROW($A$7:$A$3066),ROW($A$7:$A$3066)),""),ROWS($B$1:C1623)),COLUMNS($A$1:C1625))</f>
        <v>#NUM!</v>
      </c>
      <c r="M1629" t="e">
        <f t="array" ref="M1629">INDEX($A$7:$F$3066,SMALL(IF(COUNTIF($L$5,$H$7:$H$3066)*COUNTIF($L$5,$I$7:$I$3066),MATCH(ROW($A$7:$A$3066),ROW($A$7:$A$3066)),""),ROWS($B$1:D1623)),COLUMNS($A$1:D1625))</f>
        <v>#NUM!</v>
      </c>
      <c r="N1629" t="e">
        <f t="array" ref="N1629">INDEX($A$7:$F$3066,SMALL(IF(COUNTIF($L$5,$H$7:$H$3066)*COUNTIF($L$5,$I$7:$I$3066),MATCH(ROW($A$7:$A$3066),ROW($A$7:$A$3066)),""),ROWS($B$1:E1623)),COLUMNS($A$1:E1625))</f>
        <v>#NUM!</v>
      </c>
      <c r="O1629" t="e">
        <f t="array" ref="O1629">INDEX($A$7:$F$3066,SMALL(IF(COUNTIF($L$5,$H$7:$H$3066)*COUNTIF($L$5,$I$7:$I$3066),MATCH(ROW($A$7:$A$3066),ROW($A$7:$A$3066)),""),ROWS($B$1:F1623)),COLUMNS($A$1:F1625))</f>
        <v>#NUM!</v>
      </c>
    </row>
    <row r="1630" spans="1:15">
      <c r="A1630" s="1">
        <f>'ScienceDirect - Initial'!A1633</f>
        <v>0</v>
      </c>
      <c r="B1630" s="1">
        <f>'ScienceDirect - Initial'!B1633</f>
        <v>1998</v>
      </c>
      <c r="C1630" s="1" t="str">
        <f>'ScienceDirect - Initial'!C1633</f>
        <v>Shanahan, Timothy</v>
      </c>
      <c r="D1630" s="1" t="str">
        <f>'ScienceDirect - Initial'!D1633</f>
        <v>The troubled past and uncertain future of group selectionism</v>
      </c>
      <c r="E1630" s="1" t="str">
        <f>'ScienceDirect - Initial'!E1633</f>
        <v>Endeavour</v>
      </c>
      <c r="F1630" s="1">
        <f>'ScienceDirect - Initial'!F1633</f>
        <v>0</v>
      </c>
      <c r="H1630" s="1">
        <v>0</v>
      </c>
      <c r="I1630" s="1">
        <v>0</v>
      </c>
      <c r="J1630" t="b">
        <f t="shared" si="25"/>
        <v>1</v>
      </c>
      <c r="K1630" t="e">
        <f t="array" ref="K1630">INDEX($A$7:$F$3066,SMALL(IF(COUNTIF($L$5,$H$7:$H$3066)*COUNTIF($L$5,$I$7:$I$3066),MATCH(ROW($A$7:$A$3066),ROW($A$7:$A$3066)),""),ROWS($B$1:B1624)),COLUMNS($A$1:B1626))</f>
        <v>#NUM!</v>
      </c>
      <c r="L1630" t="e">
        <f t="array" ref="L1630">INDEX($A$7:$F$3066,SMALL(IF(COUNTIF($L$5,$H$7:$H$3066)*COUNTIF($L$5,$I$7:$I$3066),MATCH(ROW($A$7:$A$3066),ROW($A$7:$A$3066)),""),ROWS($B$1:C1624)),COLUMNS($A$1:C1626))</f>
        <v>#NUM!</v>
      </c>
      <c r="M1630" t="e">
        <f t="array" ref="M1630">INDEX($A$7:$F$3066,SMALL(IF(COUNTIF($L$5,$H$7:$H$3066)*COUNTIF($L$5,$I$7:$I$3066),MATCH(ROW($A$7:$A$3066),ROW($A$7:$A$3066)),""),ROWS($B$1:D1624)),COLUMNS($A$1:D1626))</f>
        <v>#NUM!</v>
      </c>
      <c r="N1630" t="e">
        <f t="array" ref="N1630">INDEX($A$7:$F$3066,SMALL(IF(COUNTIF($L$5,$H$7:$H$3066)*COUNTIF($L$5,$I$7:$I$3066),MATCH(ROW($A$7:$A$3066),ROW($A$7:$A$3066)),""),ROWS($B$1:E1624)),COLUMNS($A$1:E1626))</f>
        <v>#NUM!</v>
      </c>
      <c r="O1630" t="e">
        <f t="array" ref="O1630">INDEX($A$7:$F$3066,SMALL(IF(COUNTIF($L$5,$H$7:$H$3066)*COUNTIF($L$5,$I$7:$I$3066),MATCH(ROW($A$7:$A$3066),ROW($A$7:$A$3066)),""),ROWS($B$1:F1624)),COLUMNS($A$1:F1626))</f>
        <v>#NUM!</v>
      </c>
    </row>
    <row r="1631" spans="1:15">
      <c r="A1631" s="1">
        <f>'ScienceDirect - Initial'!A1634</f>
        <v>0</v>
      </c>
      <c r="B1631" s="1">
        <f>'ScienceDirect - Initial'!B1634</f>
        <v>2018</v>
      </c>
      <c r="C1631" s="1" t="str">
        <f>'ScienceDirect - Initial'!C1634</f>
        <v>McLachlan, Anton; Defeo, Omar</v>
      </c>
      <c r="D1631" s="1" t="str">
        <f>'ScienceDirect - Initial'!D1634</f>
        <v>Chapter 8 - Benthic Macrofauna Populations</v>
      </c>
      <c r="E1631" s="1" t="str">
        <f>'ScienceDirect - Initial'!E1634</f>
        <v>The Ecology of Sandy Shores (Third Edition)</v>
      </c>
      <c r="F1631" s="1" t="str">
        <f>'ScienceDirect - Initial'!F1634</f>
        <v>978-0-12-809467-9</v>
      </c>
      <c r="H1631" s="1">
        <v>0</v>
      </c>
      <c r="I1631" s="1">
        <v>0</v>
      </c>
      <c r="J1631" t="b">
        <f t="shared" si="25"/>
        <v>1</v>
      </c>
      <c r="K1631" t="e">
        <f t="array" ref="K1631">INDEX($A$7:$F$3066,SMALL(IF(COUNTIF($L$5,$H$7:$H$3066)*COUNTIF($L$5,$I$7:$I$3066),MATCH(ROW($A$7:$A$3066),ROW($A$7:$A$3066)),""),ROWS($B$1:B1625)),COLUMNS($A$1:B1627))</f>
        <v>#NUM!</v>
      </c>
      <c r="L1631" t="e">
        <f t="array" ref="L1631">INDEX($A$7:$F$3066,SMALL(IF(COUNTIF($L$5,$H$7:$H$3066)*COUNTIF($L$5,$I$7:$I$3066),MATCH(ROW($A$7:$A$3066),ROW($A$7:$A$3066)),""),ROWS($B$1:C1625)),COLUMNS($A$1:C1627))</f>
        <v>#NUM!</v>
      </c>
      <c r="M1631" t="e">
        <f t="array" ref="M1631">INDEX($A$7:$F$3066,SMALL(IF(COUNTIF($L$5,$H$7:$H$3066)*COUNTIF($L$5,$I$7:$I$3066),MATCH(ROW($A$7:$A$3066),ROW($A$7:$A$3066)),""),ROWS($B$1:D1625)),COLUMNS($A$1:D1627))</f>
        <v>#NUM!</v>
      </c>
      <c r="N1631" t="e">
        <f t="array" ref="N1631">INDEX($A$7:$F$3066,SMALL(IF(COUNTIF($L$5,$H$7:$H$3066)*COUNTIF($L$5,$I$7:$I$3066),MATCH(ROW($A$7:$A$3066),ROW($A$7:$A$3066)),""),ROWS($B$1:E1625)),COLUMNS($A$1:E1627))</f>
        <v>#NUM!</v>
      </c>
      <c r="O1631" t="e">
        <f t="array" ref="O1631">INDEX($A$7:$F$3066,SMALL(IF(COUNTIF($L$5,$H$7:$H$3066)*COUNTIF($L$5,$I$7:$I$3066),MATCH(ROW($A$7:$A$3066),ROW($A$7:$A$3066)),""),ROWS($B$1:F1625)),COLUMNS($A$1:F1627))</f>
        <v>#NUM!</v>
      </c>
    </row>
    <row r="1632" spans="1:15">
      <c r="A1632" s="1">
        <f>'ScienceDirect - Initial'!A1635</f>
        <v>0</v>
      </c>
      <c r="B1632" s="1">
        <f>'ScienceDirect - Initial'!B1635</f>
        <v>2016</v>
      </c>
      <c r="C1632" s="1" t="str">
        <f>'ScienceDirect - Initial'!C1635</f>
        <v>Norain, Abdullah; Dadachova, Ekaterina</v>
      </c>
      <c r="D1632" s="1" t="str">
        <f>'ScienceDirect - Initial'!D1635</f>
        <v>Targeted Radionuclide Therapy of Melanoma</v>
      </c>
      <c r="E1632" s="1" t="str">
        <f>'ScienceDirect - Initial'!E1635</f>
        <v>Radiolabeled Agents in Cancer Therapy (Part II)</v>
      </c>
      <c r="F1632" s="1">
        <f>'ScienceDirect - Initial'!F1635</f>
        <v>0</v>
      </c>
      <c r="H1632" s="1">
        <v>0</v>
      </c>
      <c r="I1632" s="1">
        <v>0</v>
      </c>
      <c r="J1632" t="b">
        <f t="shared" si="25"/>
        <v>1</v>
      </c>
      <c r="K1632" t="e">
        <f t="array" ref="K1632">INDEX($A$7:$F$3066,SMALL(IF(COUNTIF($L$5,$H$7:$H$3066)*COUNTIF($L$5,$I$7:$I$3066),MATCH(ROW($A$7:$A$3066),ROW($A$7:$A$3066)),""),ROWS($B$1:B1626)),COLUMNS($A$1:B1628))</f>
        <v>#NUM!</v>
      </c>
      <c r="L1632" t="e">
        <f t="array" ref="L1632">INDEX($A$7:$F$3066,SMALL(IF(COUNTIF($L$5,$H$7:$H$3066)*COUNTIF($L$5,$I$7:$I$3066),MATCH(ROW($A$7:$A$3066),ROW($A$7:$A$3066)),""),ROWS($B$1:C1626)),COLUMNS($A$1:C1628))</f>
        <v>#NUM!</v>
      </c>
      <c r="M1632" t="e">
        <f t="array" ref="M1632">INDEX($A$7:$F$3066,SMALL(IF(COUNTIF($L$5,$H$7:$H$3066)*COUNTIF($L$5,$I$7:$I$3066),MATCH(ROW($A$7:$A$3066),ROW($A$7:$A$3066)),""),ROWS($B$1:D1626)),COLUMNS($A$1:D1628))</f>
        <v>#NUM!</v>
      </c>
      <c r="N1632" t="e">
        <f t="array" ref="N1632">INDEX($A$7:$F$3066,SMALL(IF(COUNTIF($L$5,$H$7:$H$3066)*COUNTIF($L$5,$I$7:$I$3066),MATCH(ROW($A$7:$A$3066),ROW($A$7:$A$3066)),""),ROWS($B$1:E1626)),COLUMNS($A$1:E1628))</f>
        <v>#NUM!</v>
      </c>
      <c r="O1632" t="e">
        <f t="array" ref="O1632">INDEX($A$7:$F$3066,SMALL(IF(COUNTIF($L$5,$H$7:$H$3066)*COUNTIF($L$5,$I$7:$I$3066),MATCH(ROW($A$7:$A$3066),ROW($A$7:$A$3066)),""),ROWS($B$1:F1626)),COLUMNS($A$1:F1628))</f>
        <v>#NUM!</v>
      </c>
    </row>
    <row r="1633" spans="1:15">
      <c r="A1633" s="1">
        <f>'ScienceDirect - Initial'!A1636</f>
        <v>0</v>
      </c>
      <c r="B1633" s="1">
        <f>'ScienceDirect - Initial'!B1636</f>
        <v>2019</v>
      </c>
      <c r="C1633" s="1" t="str">
        <f>'ScienceDirect - Initial'!C1636</f>
        <v>Ainley, David G.; Divoky, G.J.; Tynan, Cynthia T.</v>
      </c>
      <c r="D1633" s="1" t="str">
        <f>'ScienceDirect - Initial'!D1636</f>
        <v>Seabird Responses to Climate Change☆</v>
      </c>
      <c r="E1633" s="1" t="str">
        <f>'ScienceDirect - Initial'!E1636</f>
        <v>Encyclopedia of Ocean Sciences (Third Edition)</v>
      </c>
      <c r="F1633" s="1" t="str">
        <f>'ScienceDirect - Initial'!F1636</f>
        <v>978-0-12-813082-7</v>
      </c>
      <c r="H1633" s="1">
        <v>0</v>
      </c>
      <c r="I1633" s="1">
        <v>0</v>
      </c>
      <c r="J1633" t="b">
        <f t="shared" si="25"/>
        <v>1</v>
      </c>
      <c r="K1633" t="e">
        <f t="array" ref="K1633">INDEX($A$7:$F$3066,SMALL(IF(COUNTIF($L$5,$H$7:$H$3066)*COUNTIF($L$5,$I$7:$I$3066),MATCH(ROW($A$7:$A$3066),ROW($A$7:$A$3066)),""),ROWS($B$1:B1627)),COLUMNS($A$1:B1629))</f>
        <v>#NUM!</v>
      </c>
      <c r="L1633" t="e">
        <f t="array" ref="L1633">INDEX($A$7:$F$3066,SMALL(IF(COUNTIF($L$5,$H$7:$H$3066)*COUNTIF($L$5,$I$7:$I$3066),MATCH(ROW($A$7:$A$3066),ROW($A$7:$A$3066)),""),ROWS($B$1:C1627)),COLUMNS($A$1:C1629))</f>
        <v>#NUM!</v>
      </c>
      <c r="M1633" t="e">
        <f t="array" ref="M1633">INDEX($A$7:$F$3066,SMALL(IF(COUNTIF($L$5,$H$7:$H$3066)*COUNTIF($L$5,$I$7:$I$3066),MATCH(ROW($A$7:$A$3066),ROW($A$7:$A$3066)),""),ROWS($B$1:D1627)),COLUMNS($A$1:D1629))</f>
        <v>#NUM!</v>
      </c>
      <c r="N1633" t="e">
        <f t="array" ref="N1633">INDEX($A$7:$F$3066,SMALL(IF(COUNTIF($L$5,$H$7:$H$3066)*COUNTIF($L$5,$I$7:$I$3066),MATCH(ROW($A$7:$A$3066),ROW($A$7:$A$3066)),""),ROWS($B$1:E1627)),COLUMNS($A$1:E1629))</f>
        <v>#NUM!</v>
      </c>
      <c r="O1633" t="e">
        <f t="array" ref="O1633">INDEX($A$7:$F$3066,SMALL(IF(COUNTIF($L$5,$H$7:$H$3066)*COUNTIF($L$5,$I$7:$I$3066),MATCH(ROW($A$7:$A$3066),ROW($A$7:$A$3066)),""),ROWS($B$1:F1627)),COLUMNS($A$1:F1629))</f>
        <v>#NUM!</v>
      </c>
    </row>
    <row r="1634" spans="1:15">
      <c r="A1634" s="1">
        <f>'ScienceDirect - Initial'!A1637</f>
        <v>0</v>
      </c>
      <c r="B1634" s="1">
        <f>'ScienceDirect - Initial'!B1637</f>
        <v>2009</v>
      </c>
      <c r="C1634" s="1" t="str">
        <f>'ScienceDirect - Initial'!C1637</f>
        <v>Wu, Xianghong; Bharara, Mohan S.; Bray, Travis H.; Tate, Brandon K.; Gorden, Anne E.V.</v>
      </c>
      <c r="D1634" s="1" t="str">
        <f>'ScienceDirect - Initial'!D1637</f>
        <v>Synthesis and characterization of 2-quinoxalinol Schiff-base metal complexes</v>
      </c>
      <c r="E1634" s="1" t="str">
        <f>'ScienceDirect - Initial'!E1637</f>
        <v>Inorganica Chimica Acta</v>
      </c>
      <c r="F1634" s="1">
        <f>'ScienceDirect - Initial'!F1637</f>
        <v>0</v>
      </c>
      <c r="H1634" s="1">
        <v>0</v>
      </c>
      <c r="I1634" s="1">
        <v>0</v>
      </c>
      <c r="J1634" t="b">
        <f t="shared" si="25"/>
        <v>1</v>
      </c>
      <c r="K1634" t="e">
        <f t="array" ref="K1634">INDEX($A$7:$F$3066,SMALL(IF(COUNTIF($L$5,$H$7:$H$3066)*COUNTIF($L$5,$I$7:$I$3066),MATCH(ROW($A$7:$A$3066),ROW($A$7:$A$3066)),""),ROWS($B$1:B1628)),COLUMNS($A$1:B1630))</f>
        <v>#NUM!</v>
      </c>
      <c r="L1634" t="e">
        <f t="array" ref="L1634">INDEX($A$7:$F$3066,SMALL(IF(COUNTIF($L$5,$H$7:$H$3066)*COUNTIF($L$5,$I$7:$I$3066),MATCH(ROW($A$7:$A$3066),ROW($A$7:$A$3066)),""),ROWS($B$1:C1628)),COLUMNS($A$1:C1630))</f>
        <v>#NUM!</v>
      </c>
      <c r="M1634" t="e">
        <f t="array" ref="M1634">INDEX($A$7:$F$3066,SMALL(IF(COUNTIF($L$5,$H$7:$H$3066)*COUNTIF($L$5,$I$7:$I$3066),MATCH(ROW($A$7:$A$3066),ROW($A$7:$A$3066)),""),ROWS($B$1:D1628)),COLUMNS($A$1:D1630))</f>
        <v>#NUM!</v>
      </c>
      <c r="N1634" t="e">
        <f t="array" ref="N1634">INDEX($A$7:$F$3066,SMALL(IF(COUNTIF($L$5,$H$7:$H$3066)*COUNTIF($L$5,$I$7:$I$3066),MATCH(ROW($A$7:$A$3066),ROW($A$7:$A$3066)),""),ROWS($B$1:E1628)),COLUMNS($A$1:E1630))</f>
        <v>#NUM!</v>
      </c>
      <c r="O1634" t="e">
        <f t="array" ref="O1634">INDEX($A$7:$F$3066,SMALL(IF(COUNTIF($L$5,$H$7:$H$3066)*COUNTIF($L$5,$I$7:$I$3066),MATCH(ROW($A$7:$A$3066),ROW($A$7:$A$3066)),""),ROWS($B$1:F1628)),COLUMNS($A$1:F1630))</f>
        <v>#NUM!</v>
      </c>
    </row>
    <row r="1635" spans="1:15">
      <c r="A1635" s="1">
        <f>'ScienceDirect - Initial'!A1638</f>
        <v>0</v>
      </c>
      <c r="B1635" s="1">
        <f>'ScienceDirect - Initial'!B1638</f>
        <v>2009</v>
      </c>
      <c r="C1635" s="1" t="str">
        <f>'ScienceDirect - Initial'!C1638</f>
        <v>Enna, S.J.; Williams, M.</v>
      </c>
      <c r="D1635" s="1" t="str">
        <f>'ScienceDirect - Initial'!D1638</f>
        <v>Defining the Role of Pharmacology in the Emerging World of Translational Research</v>
      </c>
      <c r="E1635" s="1" t="str">
        <f>'ScienceDirect - Initial'!E1638</f>
        <v>Advances in Pharmacology</v>
      </c>
      <c r="F1635" s="1" t="str">
        <f>'ScienceDirect - Initial'!F1638</f>
        <v>1054-3589</v>
      </c>
      <c r="H1635" s="1">
        <v>0</v>
      </c>
      <c r="I1635" s="1">
        <v>0</v>
      </c>
      <c r="J1635" t="b">
        <f t="shared" si="25"/>
        <v>1</v>
      </c>
      <c r="K1635" t="e">
        <f t="array" ref="K1635">INDEX($A$7:$F$3066,SMALL(IF(COUNTIF($L$5,$H$7:$H$3066)*COUNTIF($L$5,$I$7:$I$3066),MATCH(ROW($A$7:$A$3066),ROW($A$7:$A$3066)),""),ROWS($B$1:B1629)),COLUMNS($A$1:B1631))</f>
        <v>#NUM!</v>
      </c>
      <c r="L1635" t="e">
        <f t="array" ref="L1635">INDEX($A$7:$F$3066,SMALL(IF(COUNTIF($L$5,$H$7:$H$3066)*COUNTIF($L$5,$I$7:$I$3066),MATCH(ROW($A$7:$A$3066),ROW($A$7:$A$3066)),""),ROWS($B$1:C1629)),COLUMNS($A$1:C1631))</f>
        <v>#NUM!</v>
      </c>
      <c r="M1635" t="e">
        <f t="array" ref="M1635">INDEX($A$7:$F$3066,SMALL(IF(COUNTIF($L$5,$H$7:$H$3066)*COUNTIF($L$5,$I$7:$I$3066),MATCH(ROW($A$7:$A$3066),ROW($A$7:$A$3066)),""),ROWS($B$1:D1629)),COLUMNS($A$1:D1631))</f>
        <v>#NUM!</v>
      </c>
      <c r="N1635" t="e">
        <f t="array" ref="N1635">INDEX($A$7:$F$3066,SMALL(IF(COUNTIF($L$5,$H$7:$H$3066)*COUNTIF($L$5,$I$7:$I$3066),MATCH(ROW($A$7:$A$3066),ROW($A$7:$A$3066)),""),ROWS($B$1:E1629)),COLUMNS($A$1:E1631))</f>
        <v>#NUM!</v>
      </c>
      <c r="O1635" t="e">
        <f t="array" ref="O1635">INDEX($A$7:$F$3066,SMALL(IF(COUNTIF($L$5,$H$7:$H$3066)*COUNTIF($L$5,$I$7:$I$3066),MATCH(ROW($A$7:$A$3066),ROW($A$7:$A$3066)),""),ROWS($B$1:F1629)),COLUMNS($A$1:F1631))</f>
        <v>#NUM!</v>
      </c>
    </row>
    <row r="1636" spans="1:15">
      <c r="A1636" s="1">
        <f>'ScienceDirect - Initial'!A1639</f>
        <v>0</v>
      </c>
      <c r="B1636" s="1">
        <f>'ScienceDirect - Initial'!B1639</f>
        <v>2010</v>
      </c>
      <c r="C1636" s="1" t="str">
        <f>'ScienceDirect - Initial'!C1639</f>
        <v>Bhattacharyya, R.; Mukhopadhyay, B.</v>
      </c>
      <c r="D1636" s="1" t="str">
        <f>'ScienceDirect - Initial'!D1639</f>
        <v>Analysis of periodic solutions in an eco-epidemiological model with saturation incidence and latency delay</v>
      </c>
      <c r="E1636" s="1" t="str">
        <f>'ScienceDirect - Initial'!E1639</f>
        <v>Nonlinear Analysis: Hybrid Systems</v>
      </c>
      <c r="F1636" s="1">
        <f>'ScienceDirect - Initial'!F1639</f>
        <v>0</v>
      </c>
      <c r="H1636" s="1">
        <v>0</v>
      </c>
      <c r="I1636" s="1">
        <v>0</v>
      </c>
      <c r="J1636" t="b">
        <f t="shared" si="25"/>
        <v>1</v>
      </c>
      <c r="K1636" t="e">
        <f t="array" ref="K1636">INDEX($A$7:$F$3066,SMALL(IF(COUNTIF($L$5,$H$7:$H$3066)*COUNTIF($L$5,$I$7:$I$3066),MATCH(ROW($A$7:$A$3066),ROW($A$7:$A$3066)),""),ROWS($B$1:B1630)),COLUMNS($A$1:B1632))</f>
        <v>#NUM!</v>
      </c>
      <c r="L1636" t="e">
        <f t="array" ref="L1636">INDEX($A$7:$F$3066,SMALL(IF(COUNTIF($L$5,$H$7:$H$3066)*COUNTIF($L$5,$I$7:$I$3066),MATCH(ROW($A$7:$A$3066),ROW($A$7:$A$3066)),""),ROWS($B$1:C1630)),COLUMNS($A$1:C1632))</f>
        <v>#NUM!</v>
      </c>
      <c r="M1636" t="e">
        <f t="array" ref="M1636">INDEX($A$7:$F$3066,SMALL(IF(COUNTIF($L$5,$H$7:$H$3066)*COUNTIF($L$5,$I$7:$I$3066),MATCH(ROW($A$7:$A$3066),ROW($A$7:$A$3066)),""),ROWS($B$1:D1630)),COLUMNS($A$1:D1632))</f>
        <v>#NUM!</v>
      </c>
      <c r="N1636" t="e">
        <f t="array" ref="N1636">INDEX($A$7:$F$3066,SMALL(IF(COUNTIF($L$5,$H$7:$H$3066)*COUNTIF($L$5,$I$7:$I$3066),MATCH(ROW($A$7:$A$3066),ROW($A$7:$A$3066)),""),ROWS($B$1:E1630)),COLUMNS($A$1:E1632))</f>
        <v>#NUM!</v>
      </c>
      <c r="O1636" t="e">
        <f t="array" ref="O1636">INDEX($A$7:$F$3066,SMALL(IF(COUNTIF($L$5,$H$7:$H$3066)*COUNTIF($L$5,$I$7:$I$3066),MATCH(ROW($A$7:$A$3066),ROW($A$7:$A$3066)),""),ROWS($B$1:F1630)),COLUMNS($A$1:F1632))</f>
        <v>#NUM!</v>
      </c>
    </row>
    <row r="1637" spans="1:15">
      <c r="A1637" s="1">
        <f>'ScienceDirect - Initial'!A1640</f>
        <v>0</v>
      </c>
      <c r="B1637" s="1">
        <f>'ScienceDirect - Initial'!B1640</f>
        <v>2000</v>
      </c>
      <c r="C1637" s="1" t="str">
        <f>'ScienceDirect - Initial'!C1640</f>
        <v>West, Steven L; O'Neal, Keri K; Graham, Carolyn W</v>
      </c>
      <c r="D1637" s="1" t="str">
        <f>'ScienceDirect - Initial'!D1640</f>
        <v>A meta-analysis comparing the effectiveness of buprenorphine and methadone</v>
      </c>
      <c r="E1637" s="1" t="str">
        <f>'ScienceDirect - Initial'!E1640</f>
        <v>Journal of Substance Abuse</v>
      </c>
      <c r="F1637" s="1">
        <f>'ScienceDirect - Initial'!F1640</f>
        <v>0</v>
      </c>
      <c r="H1637" s="1">
        <v>0</v>
      </c>
      <c r="I1637" s="1">
        <v>0</v>
      </c>
      <c r="J1637" t="b">
        <f t="shared" si="25"/>
        <v>1</v>
      </c>
      <c r="K1637" t="e">
        <f t="array" ref="K1637">INDEX($A$7:$F$3066,SMALL(IF(COUNTIF($L$5,$H$7:$H$3066)*COUNTIF($L$5,$I$7:$I$3066),MATCH(ROW($A$7:$A$3066),ROW($A$7:$A$3066)),""),ROWS($B$1:B1631)),COLUMNS($A$1:B1633))</f>
        <v>#NUM!</v>
      </c>
      <c r="L1637" t="e">
        <f t="array" ref="L1637">INDEX($A$7:$F$3066,SMALL(IF(COUNTIF($L$5,$H$7:$H$3066)*COUNTIF($L$5,$I$7:$I$3066),MATCH(ROW($A$7:$A$3066),ROW($A$7:$A$3066)),""),ROWS($B$1:C1631)),COLUMNS($A$1:C1633))</f>
        <v>#NUM!</v>
      </c>
      <c r="M1637" t="e">
        <f t="array" ref="M1637">INDEX($A$7:$F$3066,SMALL(IF(COUNTIF($L$5,$H$7:$H$3066)*COUNTIF($L$5,$I$7:$I$3066),MATCH(ROW($A$7:$A$3066),ROW($A$7:$A$3066)),""),ROWS($B$1:D1631)),COLUMNS($A$1:D1633))</f>
        <v>#NUM!</v>
      </c>
      <c r="N1637" t="e">
        <f t="array" ref="N1637">INDEX($A$7:$F$3066,SMALL(IF(COUNTIF($L$5,$H$7:$H$3066)*COUNTIF($L$5,$I$7:$I$3066),MATCH(ROW($A$7:$A$3066),ROW($A$7:$A$3066)),""),ROWS($B$1:E1631)),COLUMNS($A$1:E1633))</f>
        <v>#NUM!</v>
      </c>
      <c r="O1637" t="e">
        <f t="array" ref="O1637">INDEX($A$7:$F$3066,SMALL(IF(COUNTIF($L$5,$H$7:$H$3066)*COUNTIF($L$5,$I$7:$I$3066),MATCH(ROW($A$7:$A$3066),ROW($A$7:$A$3066)),""),ROWS($B$1:F1631)),COLUMNS($A$1:F1633))</f>
        <v>#NUM!</v>
      </c>
    </row>
    <row r="1638" spans="1:15">
      <c r="A1638" s="1">
        <f>'ScienceDirect - Initial'!A1641</f>
        <v>0</v>
      </c>
      <c r="B1638" s="1">
        <f>'ScienceDirect - Initial'!B1641</f>
        <v>2009</v>
      </c>
      <c r="C1638" s="1" t="str">
        <f>'ScienceDirect - Initial'!C1641</f>
        <v>Apolinario, M.; Coutinho, R.</v>
      </c>
      <c r="D1638" s="1" t="str">
        <f>'ScienceDirect - Initial'!D1641</f>
        <v>6 - Understanding the biofouling of offshore and deep-sea structures</v>
      </c>
      <c r="E1638" s="1" t="str">
        <f>'ScienceDirect - Initial'!E1641</f>
        <v>Advances in Marine Antifouling Coatings and Technologies</v>
      </c>
      <c r="F1638" s="1" t="str">
        <f>'ScienceDirect - Initial'!F1641</f>
        <v>978-1-84569-386-2</v>
      </c>
      <c r="H1638" s="1">
        <v>0</v>
      </c>
      <c r="I1638" s="1">
        <v>0</v>
      </c>
      <c r="J1638" t="b">
        <f t="shared" si="25"/>
        <v>1</v>
      </c>
      <c r="K1638" t="e">
        <f t="array" ref="K1638">INDEX($A$7:$F$3066,SMALL(IF(COUNTIF($L$5,$H$7:$H$3066)*COUNTIF($L$5,$I$7:$I$3066),MATCH(ROW($A$7:$A$3066),ROW($A$7:$A$3066)),""),ROWS($B$1:B1632)),COLUMNS($A$1:B1634))</f>
        <v>#NUM!</v>
      </c>
      <c r="L1638" t="e">
        <f t="array" ref="L1638">INDEX($A$7:$F$3066,SMALL(IF(COUNTIF($L$5,$H$7:$H$3066)*COUNTIF($L$5,$I$7:$I$3066),MATCH(ROW($A$7:$A$3066),ROW($A$7:$A$3066)),""),ROWS($B$1:C1632)),COLUMNS($A$1:C1634))</f>
        <v>#NUM!</v>
      </c>
      <c r="M1638" t="e">
        <f t="array" ref="M1638">INDEX($A$7:$F$3066,SMALL(IF(COUNTIF($L$5,$H$7:$H$3066)*COUNTIF($L$5,$I$7:$I$3066),MATCH(ROW($A$7:$A$3066),ROW($A$7:$A$3066)),""),ROWS($B$1:D1632)),COLUMNS($A$1:D1634))</f>
        <v>#NUM!</v>
      </c>
      <c r="N1638" t="e">
        <f t="array" ref="N1638">INDEX($A$7:$F$3066,SMALL(IF(COUNTIF($L$5,$H$7:$H$3066)*COUNTIF($L$5,$I$7:$I$3066),MATCH(ROW($A$7:$A$3066),ROW($A$7:$A$3066)),""),ROWS($B$1:E1632)),COLUMNS($A$1:E1634))</f>
        <v>#NUM!</v>
      </c>
      <c r="O1638" t="e">
        <f t="array" ref="O1638">INDEX($A$7:$F$3066,SMALL(IF(COUNTIF($L$5,$H$7:$H$3066)*COUNTIF($L$5,$I$7:$I$3066),MATCH(ROW($A$7:$A$3066),ROW($A$7:$A$3066)),""),ROWS($B$1:F1632)),COLUMNS($A$1:F1634))</f>
        <v>#NUM!</v>
      </c>
    </row>
    <row r="1639" spans="1:15">
      <c r="A1639" s="1">
        <f>'ScienceDirect - Initial'!A1642</f>
        <v>0</v>
      </c>
      <c r="B1639" s="1">
        <f>'ScienceDirect - Initial'!B1642</f>
        <v>2018</v>
      </c>
      <c r="C1639" s="1" t="str">
        <f>'ScienceDirect - Initial'!C1642</f>
        <v>O'Connor, Owen A.; Bhagat, Govind; Ganapathi, Karthik A.; Kaplan, Jason; Corradini, Paolo; Guitart, Joan; Rosen, Steven T.; Kuzel, Timothy M.</v>
      </c>
      <c r="D1639" s="1" t="str">
        <f>'ScienceDirect - Initial'!D1642</f>
        <v>Chapter 85 - T-Cell Lymphomas</v>
      </c>
      <c r="E1639" s="1" t="str">
        <f>'ScienceDirect - Initial'!E1642</f>
        <v>Hematology (Seventh Edition)</v>
      </c>
      <c r="F1639" s="1" t="str">
        <f>'ScienceDirect - Initial'!F1642</f>
        <v>978-0-323-35762-3</v>
      </c>
      <c r="H1639" s="1">
        <v>0</v>
      </c>
      <c r="I1639" s="1">
        <v>0</v>
      </c>
      <c r="J1639" t="b">
        <f t="shared" si="25"/>
        <v>1</v>
      </c>
      <c r="K1639" t="e">
        <f t="array" ref="K1639">INDEX($A$7:$F$3066,SMALL(IF(COUNTIF($L$5,$H$7:$H$3066)*COUNTIF($L$5,$I$7:$I$3066),MATCH(ROW($A$7:$A$3066),ROW($A$7:$A$3066)),""),ROWS($B$1:B1633)),COLUMNS($A$1:B1635))</f>
        <v>#NUM!</v>
      </c>
      <c r="L1639" t="e">
        <f t="array" ref="L1639">INDEX($A$7:$F$3066,SMALL(IF(COUNTIF($L$5,$H$7:$H$3066)*COUNTIF($L$5,$I$7:$I$3066),MATCH(ROW($A$7:$A$3066),ROW($A$7:$A$3066)),""),ROWS($B$1:C1633)),COLUMNS($A$1:C1635))</f>
        <v>#NUM!</v>
      </c>
      <c r="M1639" t="e">
        <f t="array" ref="M1639">INDEX($A$7:$F$3066,SMALL(IF(COUNTIF($L$5,$H$7:$H$3066)*COUNTIF($L$5,$I$7:$I$3066),MATCH(ROW($A$7:$A$3066),ROW($A$7:$A$3066)),""),ROWS($B$1:D1633)),COLUMNS($A$1:D1635))</f>
        <v>#NUM!</v>
      </c>
      <c r="N1639" t="e">
        <f t="array" ref="N1639">INDEX($A$7:$F$3066,SMALL(IF(COUNTIF($L$5,$H$7:$H$3066)*COUNTIF($L$5,$I$7:$I$3066),MATCH(ROW($A$7:$A$3066),ROW($A$7:$A$3066)),""),ROWS($B$1:E1633)),COLUMNS($A$1:E1635))</f>
        <v>#NUM!</v>
      </c>
      <c r="O1639" t="e">
        <f t="array" ref="O1639">INDEX($A$7:$F$3066,SMALL(IF(COUNTIF($L$5,$H$7:$H$3066)*COUNTIF($L$5,$I$7:$I$3066),MATCH(ROW($A$7:$A$3066),ROW($A$7:$A$3066)),""),ROWS($B$1:F1633)),COLUMNS($A$1:F1635))</f>
        <v>#NUM!</v>
      </c>
    </row>
    <row r="1640" spans="1:15">
      <c r="A1640" s="1">
        <f>'ScienceDirect - Initial'!A1643</f>
        <v>0</v>
      </c>
      <c r="B1640" s="1">
        <f>'ScienceDirect - Initial'!B1643</f>
        <v>1987</v>
      </c>
      <c r="C1640" s="1" t="str">
        <f>'ScienceDirect - Initial'!C1643</f>
        <v>Wilkie, Donald M.; Kennedy, Duncan J.</v>
      </c>
      <c r="D1640" s="1" t="str">
        <f>'ScienceDirect - Initial'!D1643</f>
        <v>Computer simulation of pigeons' performance on a spatial memory task</v>
      </c>
      <c r="E1640" s="1" t="str">
        <f>'ScienceDirect - Initial'!E1643</f>
        <v>Behavioural Processes</v>
      </c>
      <c r="F1640" s="1">
        <f>'ScienceDirect - Initial'!F1643</f>
        <v>0</v>
      </c>
      <c r="H1640" s="1">
        <v>0</v>
      </c>
      <c r="I1640" s="1">
        <v>0</v>
      </c>
      <c r="J1640" t="b">
        <f t="shared" si="25"/>
        <v>1</v>
      </c>
      <c r="K1640" t="e">
        <f t="array" ref="K1640">INDEX($A$7:$F$3066,SMALL(IF(COUNTIF($L$5,$H$7:$H$3066)*COUNTIF($L$5,$I$7:$I$3066),MATCH(ROW($A$7:$A$3066),ROW($A$7:$A$3066)),""),ROWS($B$1:B1634)),COLUMNS($A$1:B1636))</f>
        <v>#NUM!</v>
      </c>
      <c r="L1640" t="e">
        <f t="array" ref="L1640">INDEX($A$7:$F$3066,SMALL(IF(COUNTIF($L$5,$H$7:$H$3066)*COUNTIF($L$5,$I$7:$I$3066),MATCH(ROW($A$7:$A$3066),ROW($A$7:$A$3066)),""),ROWS($B$1:C1634)),COLUMNS($A$1:C1636))</f>
        <v>#NUM!</v>
      </c>
      <c r="M1640" t="e">
        <f t="array" ref="M1640">INDEX($A$7:$F$3066,SMALL(IF(COUNTIF($L$5,$H$7:$H$3066)*COUNTIF($L$5,$I$7:$I$3066),MATCH(ROW($A$7:$A$3066),ROW($A$7:$A$3066)),""),ROWS($B$1:D1634)),COLUMNS($A$1:D1636))</f>
        <v>#NUM!</v>
      </c>
      <c r="N1640" t="e">
        <f t="array" ref="N1640">INDEX($A$7:$F$3066,SMALL(IF(COUNTIF($L$5,$H$7:$H$3066)*COUNTIF($L$5,$I$7:$I$3066),MATCH(ROW($A$7:$A$3066),ROW($A$7:$A$3066)),""),ROWS($B$1:E1634)),COLUMNS($A$1:E1636))</f>
        <v>#NUM!</v>
      </c>
      <c r="O1640" t="e">
        <f t="array" ref="O1640">INDEX($A$7:$F$3066,SMALL(IF(COUNTIF($L$5,$H$7:$H$3066)*COUNTIF($L$5,$I$7:$I$3066),MATCH(ROW($A$7:$A$3066),ROW($A$7:$A$3066)),""),ROWS($B$1:F1634)),COLUMNS($A$1:F1636))</f>
        <v>#NUM!</v>
      </c>
    </row>
    <row r="1641" spans="1:15">
      <c r="A1641" s="1">
        <f>'ScienceDirect - Initial'!A1644</f>
        <v>0</v>
      </c>
      <c r="B1641" s="1">
        <f>'ScienceDirect - Initial'!B1644</f>
        <v>2014</v>
      </c>
      <c r="C1641" s="1" t="str">
        <f>'ScienceDirect - Initial'!C1644</f>
        <v>Schaffner, Francis; Mathis, Alexander</v>
      </c>
      <c r="D1641" s="1" t="str">
        <f>'ScienceDirect - Initial'!D1644</f>
        <v>Dengue and dengue vectors in the WHO European region: past, present, and scenarios for the future</v>
      </c>
      <c r="E1641" s="1" t="str">
        <f>'ScienceDirect - Initial'!E1644</f>
        <v>The Lancet Infectious Diseases</v>
      </c>
      <c r="F1641" s="1">
        <f>'ScienceDirect - Initial'!F1644</f>
        <v>0</v>
      </c>
      <c r="H1641" s="1">
        <v>0</v>
      </c>
      <c r="I1641" s="1">
        <v>0</v>
      </c>
      <c r="J1641" t="b">
        <f t="shared" si="25"/>
        <v>1</v>
      </c>
      <c r="K1641" t="e">
        <f t="array" ref="K1641">INDEX($A$7:$F$3066,SMALL(IF(COUNTIF($L$5,$H$7:$H$3066)*COUNTIF($L$5,$I$7:$I$3066),MATCH(ROW($A$7:$A$3066),ROW($A$7:$A$3066)),""),ROWS($B$1:B1635)),COLUMNS($A$1:B1637))</f>
        <v>#NUM!</v>
      </c>
      <c r="L1641" t="e">
        <f t="array" ref="L1641">INDEX($A$7:$F$3066,SMALL(IF(COUNTIF($L$5,$H$7:$H$3066)*COUNTIF($L$5,$I$7:$I$3066),MATCH(ROW($A$7:$A$3066),ROW($A$7:$A$3066)),""),ROWS($B$1:C1635)),COLUMNS($A$1:C1637))</f>
        <v>#NUM!</v>
      </c>
      <c r="M1641" t="e">
        <f t="array" ref="M1641">INDEX($A$7:$F$3066,SMALL(IF(COUNTIF($L$5,$H$7:$H$3066)*COUNTIF($L$5,$I$7:$I$3066),MATCH(ROW($A$7:$A$3066),ROW($A$7:$A$3066)),""),ROWS($B$1:D1635)),COLUMNS($A$1:D1637))</f>
        <v>#NUM!</v>
      </c>
      <c r="N1641" t="e">
        <f t="array" ref="N1641">INDEX($A$7:$F$3066,SMALL(IF(COUNTIF($L$5,$H$7:$H$3066)*COUNTIF($L$5,$I$7:$I$3066),MATCH(ROW($A$7:$A$3066),ROW($A$7:$A$3066)),""),ROWS($B$1:E1635)),COLUMNS($A$1:E1637))</f>
        <v>#NUM!</v>
      </c>
      <c r="O1641" t="e">
        <f t="array" ref="O1641">INDEX($A$7:$F$3066,SMALL(IF(COUNTIF($L$5,$H$7:$H$3066)*COUNTIF($L$5,$I$7:$I$3066),MATCH(ROW($A$7:$A$3066),ROW($A$7:$A$3066)),""),ROWS($B$1:F1635)),COLUMNS($A$1:F1637))</f>
        <v>#NUM!</v>
      </c>
    </row>
    <row r="1642" spans="1:15">
      <c r="A1642" s="1">
        <f>'ScienceDirect - Initial'!A1645</f>
        <v>0</v>
      </c>
      <c r="B1642" s="1">
        <f>'ScienceDirect - Initial'!B1645</f>
        <v>2009</v>
      </c>
      <c r="C1642" s="1" t="str">
        <f>'ScienceDirect - Initial'!C1645</f>
        <v>Cartwright, Rosalind</v>
      </c>
      <c r="D1642" s="1" t="str">
        <f>'ScienceDirect - Initial'!D1645</f>
        <v>Chapter 10 - Dreaming in Sleep-Disordered Patients</v>
      </c>
      <c r="E1642" s="1" t="str">
        <f>'ScienceDirect - Initial'!E1645</f>
        <v>Sleep Disorders Medicine (Third Edition)</v>
      </c>
      <c r="F1642" s="1" t="str">
        <f>'ScienceDirect - Initial'!F1645</f>
        <v>978-0-7506-7584-0</v>
      </c>
      <c r="H1642" s="1">
        <v>0</v>
      </c>
      <c r="I1642" s="1">
        <v>0</v>
      </c>
      <c r="J1642" t="b">
        <f t="shared" si="25"/>
        <v>1</v>
      </c>
      <c r="K1642" t="e">
        <f t="array" ref="K1642">INDEX($A$7:$F$3066,SMALL(IF(COUNTIF($L$5,$H$7:$H$3066)*COUNTIF($L$5,$I$7:$I$3066),MATCH(ROW($A$7:$A$3066),ROW($A$7:$A$3066)),""),ROWS($B$1:B1636)),COLUMNS($A$1:B1638))</f>
        <v>#NUM!</v>
      </c>
      <c r="L1642" t="e">
        <f t="array" ref="L1642">INDEX($A$7:$F$3066,SMALL(IF(COUNTIF($L$5,$H$7:$H$3066)*COUNTIF($L$5,$I$7:$I$3066),MATCH(ROW($A$7:$A$3066),ROW($A$7:$A$3066)),""),ROWS($B$1:C1636)),COLUMNS($A$1:C1638))</f>
        <v>#NUM!</v>
      </c>
      <c r="M1642" t="e">
        <f t="array" ref="M1642">INDEX($A$7:$F$3066,SMALL(IF(COUNTIF($L$5,$H$7:$H$3066)*COUNTIF($L$5,$I$7:$I$3066),MATCH(ROW($A$7:$A$3066),ROW($A$7:$A$3066)),""),ROWS($B$1:D1636)),COLUMNS($A$1:D1638))</f>
        <v>#NUM!</v>
      </c>
      <c r="N1642" t="e">
        <f t="array" ref="N1642">INDEX($A$7:$F$3066,SMALL(IF(COUNTIF($L$5,$H$7:$H$3066)*COUNTIF($L$5,$I$7:$I$3066),MATCH(ROW($A$7:$A$3066),ROW($A$7:$A$3066)),""),ROWS($B$1:E1636)),COLUMNS($A$1:E1638))</f>
        <v>#NUM!</v>
      </c>
      <c r="O1642" t="e">
        <f t="array" ref="O1642">INDEX($A$7:$F$3066,SMALL(IF(COUNTIF($L$5,$H$7:$H$3066)*COUNTIF($L$5,$I$7:$I$3066),MATCH(ROW($A$7:$A$3066),ROW($A$7:$A$3066)),""),ROWS($B$1:F1636)),COLUMNS($A$1:F1638))</f>
        <v>#NUM!</v>
      </c>
    </row>
    <row r="1643" spans="1:15">
      <c r="A1643" s="1">
        <f>'ScienceDirect - Initial'!A1646</f>
        <v>0</v>
      </c>
      <c r="B1643" s="1">
        <f>'ScienceDirect - Initial'!B1646</f>
        <v>2016</v>
      </c>
      <c r="C1643" s="1" t="str">
        <f>'ScienceDirect - Initial'!C1646</f>
        <v>Lee, Sie Huey; Teo, Jeanette; Heng, Desmond; Ng, Wai Kiong; Zhao, Yanli; Tan, Reginald B.H.</v>
      </c>
      <c r="D1643" s="1" t="str">
        <f>'ScienceDirect - Initial'!D1646</f>
        <v>Tailored Antibiotic Combination Powders for Inhaled Rotational Antibiotic Therapy</v>
      </c>
      <c r="E1643" s="1" t="str">
        <f>'ScienceDirect - Initial'!E1646</f>
        <v>Journal of Pharmaceutical Sciences</v>
      </c>
      <c r="F1643" s="1">
        <f>'ScienceDirect - Initial'!F1646</f>
        <v>0</v>
      </c>
      <c r="H1643" s="1">
        <v>0</v>
      </c>
      <c r="I1643" s="1">
        <v>0</v>
      </c>
      <c r="J1643" t="b">
        <f t="shared" si="25"/>
        <v>1</v>
      </c>
      <c r="K1643" t="e">
        <f t="array" ref="K1643">INDEX($A$7:$F$3066,SMALL(IF(COUNTIF($L$5,$H$7:$H$3066)*COUNTIF($L$5,$I$7:$I$3066),MATCH(ROW($A$7:$A$3066),ROW($A$7:$A$3066)),""),ROWS($B$1:B1637)),COLUMNS($A$1:B1639))</f>
        <v>#NUM!</v>
      </c>
      <c r="L1643" t="e">
        <f t="array" ref="L1643">INDEX($A$7:$F$3066,SMALL(IF(COUNTIF($L$5,$H$7:$H$3066)*COUNTIF($L$5,$I$7:$I$3066),MATCH(ROW($A$7:$A$3066),ROW($A$7:$A$3066)),""),ROWS($B$1:C1637)),COLUMNS($A$1:C1639))</f>
        <v>#NUM!</v>
      </c>
      <c r="M1643" t="e">
        <f t="array" ref="M1643">INDEX($A$7:$F$3066,SMALL(IF(COUNTIF($L$5,$H$7:$H$3066)*COUNTIF($L$5,$I$7:$I$3066),MATCH(ROW($A$7:$A$3066),ROW($A$7:$A$3066)),""),ROWS($B$1:D1637)),COLUMNS($A$1:D1639))</f>
        <v>#NUM!</v>
      </c>
      <c r="N1643" t="e">
        <f t="array" ref="N1643">INDEX($A$7:$F$3066,SMALL(IF(COUNTIF($L$5,$H$7:$H$3066)*COUNTIF($L$5,$I$7:$I$3066),MATCH(ROW($A$7:$A$3066),ROW($A$7:$A$3066)),""),ROWS($B$1:E1637)),COLUMNS($A$1:E1639))</f>
        <v>#NUM!</v>
      </c>
      <c r="O1643" t="e">
        <f t="array" ref="O1643">INDEX($A$7:$F$3066,SMALL(IF(COUNTIF($L$5,$H$7:$H$3066)*COUNTIF($L$5,$I$7:$I$3066),MATCH(ROW($A$7:$A$3066),ROW($A$7:$A$3066)),""),ROWS($B$1:F1637)),COLUMNS($A$1:F1639))</f>
        <v>#NUM!</v>
      </c>
    </row>
    <row r="1644" spans="1:15">
      <c r="A1644" s="1">
        <f>'ScienceDirect - Initial'!A1647</f>
        <v>0</v>
      </c>
      <c r="B1644" s="1">
        <f>'ScienceDirect - Initial'!B1647</f>
        <v>2002</v>
      </c>
      <c r="C1644" s="1" t="str">
        <f>'ScienceDirect - Initial'!C1647</f>
        <v>Guerin, Philippe J; Olliaro, Piero; Sundar, Shyam; Boelaert, Marleen; Croft, Simon L; Desjeux, Philippe; Wasunna, Monique K; Bryceson, Anthony DM</v>
      </c>
      <c r="D1644" s="1" t="str">
        <f>'ScienceDirect - Initial'!D1647</f>
        <v>Visceral leishmaniasis: current status of control, diagnosis, and treatment, and a proposed research and development agenda</v>
      </c>
      <c r="E1644" s="1" t="str">
        <f>'ScienceDirect - Initial'!E1647</f>
        <v>The Lancet Infectious Diseases</v>
      </c>
      <c r="F1644" s="1">
        <f>'ScienceDirect - Initial'!F1647</f>
        <v>0</v>
      </c>
      <c r="H1644" s="1">
        <v>0</v>
      </c>
      <c r="I1644" s="1">
        <v>0</v>
      </c>
      <c r="J1644" t="b">
        <f t="shared" si="25"/>
        <v>1</v>
      </c>
      <c r="K1644" t="e">
        <f t="array" ref="K1644">INDEX($A$7:$F$3066,SMALL(IF(COUNTIF($L$5,$H$7:$H$3066)*COUNTIF($L$5,$I$7:$I$3066),MATCH(ROW($A$7:$A$3066),ROW($A$7:$A$3066)),""),ROWS($B$1:B1638)),COLUMNS($A$1:B1640))</f>
        <v>#NUM!</v>
      </c>
      <c r="L1644" t="e">
        <f t="array" ref="L1644">INDEX($A$7:$F$3066,SMALL(IF(COUNTIF($L$5,$H$7:$H$3066)*COUNTIF($L$5,$I$7:$I$3066),MATCH(ROW($A$7:$A$3066),ROW($A$7:$A$3066)),""),ROWS($B$1:C1638)),COLUMNS($A$1:C1640))</f>
        <v>#NUM!</v>
      </c>
      <c r="M1644" t="e">
        <f t="array" ref="M1644">INDEX($A$7:$F$3066,SMALL(IF(COUNTIF($L$5,$H$7:$H$3066)*COUNTIF($L$5,$I$7:$I$3066),MATCH(ROW($A$7:$A$3066),ROW($A$7:$A$3066)),""),ROWS($B$1:D1638)),COLUMNS($A$1:D1640))</f>
        <v>#NUM!</v>
      </c>
      <c r="N1644" t="e">
        <f t="array" ref="N1644">INDEX($A$7:$F$3066,SMALL(IF(COUNTIF($L$5,$H$7:$H$3066)*COUNTIF($L$5,$I$7:$I$3066),MATCH(ROW($A$7:$A$3066),ROW($A$7:$A$3066)),""),ROWS($B$1:E1638)),COLUMNS($A$1:E1640))</f>
        <v>#NUM!</v>
      </c>
      <c r="O1644" t="e">
        <f t="array" ref="O1644">INDEX($A$7:$F$3066,SMALL(IF(COUNTIF($L$5,$H$7:$H$3066)*COUNTIF($L$5,$I$7:$I$3066),MATCH(ROW($A$7:$A$3066),ROW($A$7:$A$3066)),""),ROWS($B$1:F1638)),COLUMNS($A$1:F1640))</f>
        <v>#NUM!</v>
      </c>
    </row>
    <row r="1645" spans="1:15">
      <c r="A1645" s="1">
        <f>'ScienceDirect - Initial'!A1648</f>
        <v>0</v>
      </c>
      <c r="B1645" s="1">
        <f>'ScienceDirect - Initial'!B1648</f>
        <v>2019</v>
      </c>
      <c r="C1645" s="1" t="str">
        <f>'ScienceDirect - Initial'!C1648</f>
        <v>Steffen, Andreas; Hupp, Benjamin</v>
      </c>
      <c r="D1645" s="1" t="str">
        <f>'ScienceDirect - Initial'!D1648</f>
        <v>Design of Efficient Emissive Materials</v>
      </c>
      <c r="E1645" s="1" t="str">
        <f>'ScienceDirect - Initial'!E1648</f>
        <v>Reference Module in Chemistry, Molecular Sciences and Chemical Engineering</v>
      </c>
      <c r="F1645" s="1" t="str">
        <f>'ScienceDirect - Initial'!F1648</f>
        <v>978-0-12-409547-2</v>
      </c>
      <c r="H1645" s="1">
        <v>0</v>
      </c>
      <c r="I1645" s="1">
        <v>0</v>
      </c>
      <c r="J1645" t="b">
        <f t="shared" si="25"/>
        <v>1</v>
      </c>
      <c r="K1645" t="e">
        <f t="array" ref="K1645">INDEX($A$7:$F$3066,SMALL(IF(COUNTIF($L$5,$H$7:$H$3066)*COUNTIF($L$5,$I$7:$I$3066),MATCH(ROW($A$7:$A$3066),ROW($A$7:$A$3066)),""),ROWS($B$1:B1639)),COLUMNS($A$1:B1641))</f>
        <v>#NUM!</v>
      </c>
      <c r="L1645" t="e">
        <f t="array" ref="L1645">INDEX($A$7:$F$3066,SMALL(IF(COUNTIF($L$5,$H$7:$H$3066)*COUNTIF($L$5,$I$7:$I$3066),MATCH(ROW($A$7:$A$3066),ROW($A$7:$A$3066)),""),ROWS($B$1:C1639)),COLUMNS($A$1:C1641))</f>
        <v>#NUM!</v>
      </c>
      <c r="M1645" t="e">
        <f t="array" ref="M1645">INDEX($A$7:$F$3066,SMALL(IF(COUNTIF($L$5,$H$7:$H$3066)*COUNTIF($L$5,$I$7:$I$3066),MATCH(ROW($A$7:$A$3066),ROW($A$7:$A$3066)),""),ROWS($B$1:D1639)),COLUMNS($A$1:D1641))</f>
        <v>#NUM!</v>
      </c>
      <c r="N1645" t="e">
        <f t="array" ref="N1645">INDEX($A$7:$F$3066,SMALL(IF(COUNTIF($L$5,$H$7:$H$3066)*COUNTIF($L$5,$I$7:$I$3066),MATCH(ROW($A$7:$A$3066),ROW($A$7:$A$3066)),""),ROWS($B$1:E1639)),COLUMNS($A$1:E1641))</f>
        <v>#NUM!</v>
      </c>
      <c r="O1645" t="e">
        <f t="array" ref="O1645">INDEX($A$7:$F$3066,SMALL(IF(COUNTIF($L$5,$H$7:$H$3066)*COUNTIF($L$5,$I$7:$I$3066),MATCH(ROW($A$7:$A$3066),ROW($A$7:$A$3066)),""),ROWS($B$1:F1639)),COLUMNS($A$1:F1641))</f>
        <v>#NUM!</v>
      </c>
    </row>
    <row r="1646" spans="1:15">
      <c r="A1646" s="1">
        <f>'ScienceDirect - Initial'!A1649</f>
        <v>0</v>
      </c>
      <c r="B1646" s="1">
        <f>'ScienceDirect - Initial'!B1649</f>
        <v>2011</v>
      </c>
      <c r="C1646" s="1" t="str">
        <f>'ScienceDirect - Initial'!C1649</f>
        <v>Chen, Ding-Shinn; Chen, Pei-Jer</v>
      </c>
      <c r="D1646" s="1" t="str">
        <f>'ScienceDirect - Initial'!D1649</f>
        <v>CHAPTER 66 - Hepatitis B and Deltavirus Infections</v>
      </c>
      <c r="E1646" s="1" t="str">
        <f>'ScienceDirect - Initial'!E1649</f>
        <v>Tropical Infectious Diseases: Principles, Pathogens and Practice (Third Edition)</v>
      </c>
      <c r="F1646" s="1" t="str">
        <f>'ScienceDirect - Initial'!F1649</f>
        <v>978-0-7020-3935-5</v>
      </c>
      <c r="H1646" s="1">
        <v>0</v>
      </c>
      <c r="I1646" s="1">
        <v>0</v>
      </c>
      <c r="J1646" t="b">
        <f t="shared" si="25"/>
        <v>1</v>
      </c>
      <c r="K1646" t="e">
        <f t="array" ref="K1646">INDEX($A$7:$F$3066,SMALL(IF(COUNTIF($L$5,$H$7:$H$3066)*COUNTIF($L$5,$I$7:$I$3066),MATCH(ROW($A$7:$A$3066),ROW($A$7:$A$3066)),""),ROWS($B$1:B1640)),COLUMNS($A$1:B1642))</f>
        <v>#NUM!</v>
      </c>
      <c r="L1646" t="e">
        <f t="array" ref="L1646">INDEX($A$7:$F$3066,SMALL(IF(COUNTIF($L$5,$H$7:$H$3066)*COUNTIF($L$5,$I$7:$I$3066),MATCH(ROW($A$7:$A$3066),ROW($A$7:$A$3066)),""),ROWS($B$1:C1640)),COLUMNS($A$1:C1642))</f>
        <v>#NUM!</v>
      </c>
      <c r="M1646" t="e">
        <f t="array" ref="M1646">INDEX($A$7:$F$3066,SMALL(IF(COUNTIF($L$5,$H$7:$H$3066)*COUNTIF($L$5,$I$7:$I$3066),MATCH(ROW($A$7:$A$3066),ROW($A$7:$A$3066)),""),ROWS($B$1:D1640)),COLUMNS($A$1:D1642))</f>
        <v>#NUM!</v>
      </c>
      <c r="N1646" t="e">
        <f t="array" ref="N1646">INDEX($A$7:$F$3066,SMALL(IF(COUNTIF($L$5,$H$7:$H$3066)*COUNTIF($L$5,$I$7:$I$3066),MATCH(ROW($A$7:$A$3066),ROW($A$7:$A$3066)),""),ROWS($B$1:E1640)),COLUMNS($A$1:E1642))</f>
        <v>#NUM!</v>
      </c>
      <c r="O1646" t="e">
        <f t="array" ref="O1646">INDEX($A$7:$F$3066,SMALL(IF(COUNTIF($L$5,$H$7:$H$3066)*COUNTIF($L$5,$I$7:$I$3066),MATCH(ROW($A$7:$A$3066),ROW($A$7:$A$3066)),""),ROWS($B$1:F1640)),COLUMNS($A$1:F1642))</f>
        <v>#NUM!</v>
      </c>
    </row>
    <row r="1647" spans="1:15">
      <c r="A1647" s="1">
        <f>'ScienceDirect - Initial'!A1650</f>
        <v>0</v>
      </c>
      <c r="B1647" s="1">
        <f>'ScienceDirect - Initial'!B1650</f>
        <v>2016</v>
      </c>
      <c r="C1647" s="1" t="str">
        <f>'ScienceDirect - Initial'!C1650</f>
        <v>Holtmann, Gerald J; Ford, Alexander C; Talley, Nicholas J</v>
      </c>
      <c r="D1647" s="1" t="str">
        <f>'ScienceDirect - Initial'!D1650</f>
        <v>Pathophysiology of irritable bowel syndrome</v>
      </c>
      <c r="E1647" s="1" t="str">
        <f>'ScienceDirect - Initial'!E1650</f>
        <v>The Lancet Gastroenterology &amp; Hepatology</v>
      </c>
      <c r="F1647" s="1">
        <f>'ScienceDirect - Initial'!F1650</f>
        <v>0</v>
      </c>
      <c r="H1647" s="1">
        <v>0</v>
      </c>
      <c r="I1647" s="1">
        <v>0</v>
      </c>
      <c r="J1647" t="b">
        <f t="shared" si="25"/>
        <v>1</v>
      </c>
      <c r="K1647" t="e">
        <f t="array" ref="K1647">INDEX($A$7:$F$3066,SMALL(IF(COUNTIF($L$5,$H$7:$H$3066)*COUNTIF($L$5,$I$7:$I$3066),MATCH(ROW($A$7:$A$3066),ROW($A$7:$A$3066)),""),ROWS($B$1:B1641)),COLUMNS($A$1:B1643))</f>
        <v>#NUM!</v>
      </c>
      <c r="L1647" t="e">
        <f t="array" ref="L1647">INDEX($A$7:$F$3066,SMALL(IF(COUNTIF($L$5,$H$7:$H$3066)*COUNTIF($L$5,$I$7:$I$3066),MATCH(ROW($A$7:$A$3066),ROW($A$7:$A$3066)),""),ROWS($B$1:C1641)),COLUMNS($A$1:C1643))</f>
        <v>#NUM!</v>
      </c>
      <c r="M1647" t="e">
        <f t="array" ref="M1647">INDEX($A$7:$F$3066,SMALL(IF(COUNTIF($L$5,$H$7:$H$3066)*COUNTIF($L$5,$I$7:$I$3066),MATCH(ROW($A$7:$A$3066),ROW($A$7:$A$3066)),""),ROWS($B$1:D1641)),COLUMNS($A$1:D1643))</f>
        <v>#NUM!</v>
      </c>
      <c r="N1647" t="e">
        <f t="array" ref="N1647">INDEX($A$7:$F$3066,SMALL(IF(COUNTIF($L$5,$H$7:$H$3066)*COUNTIF($L$5,$I$7:$I$3066),MATCH(ROW($A$7:$A$3066),ROW($A$7:$A$3066)),""),ROWS($B$1:E1641)),COLUMNS($A$1:E1643))</f>
        <v>#NUM!</v>
      </c>
      <c r="O1647" t="e">
        <f t="array" ref="O1647">INDEX($A$7:$F$3066,SMALL(IF(COUNTIF($L$5,$H$7:$H$3066)*COUNTIF($L$5,$I$7:$I$3066),MATCH(ROW($A$7:$A$3066),ROW($A$7:$A$3066)),""),ROWS($B$1:F1641)),COLUMNS($A$1:F1643))</f>
        <v>#NUM!</v>
      </c>
    </row>
    <row r="1648" spans="1:15">
      <c r="A1648" s="1">
        <f>'ScienceDirect - Initial'!A1651</f>
        <v>0</v>
      </c>
      <c r="B1648" s="1">
        <f>'ScienceDirect - Initial'!B1651</f>
        <v>1995</v>
      </c>
      <c r="C1648" s="1" t="str">
        <f>'ScienceDirect - Initial'!C1651</f>
        <v>Basu, A.; Mistry, N.F.; Antia, N.H.</v>
      </c>
      <c r="D1648" s="1" t="str">
        <f>'ScienceDirect - Initial'!D1651</f>
        <v>Views on the sustenance of resistant Mycobacterium tuberculosis in the environment</v>
      </c>
      <c r="E1648" s="1" t="str">
        <f>'ScienceDirect - Initial'!E1651</f>
        <v>Medical Hypotheses</v>
      </c>
      <c r="F1648" s="1">
        <f>'ScienceDirect - Initial'!F1651</f>
        <v>0</v>
      </c>
      <c r="H1648" s="1">
        <v>0</v>
      </c>
      <c r="I1648" s="1">
        <v>0</v>
      </c>
      <c r="J1648" t="b">
        <f t="shared" si="25"/>
        <v>1</v>
      </c>
      <c r="K1648" t="e">
        <f t="array" ref="K1648">INDEX($A$7:$F$3066,SMALL(IF(COUNTIF($L$5,$H$7:$H$3066)*COUNTIF($L$5,$I$7:$I$3066),MATCH(ROW($A$7:$A$3066),ROW($A$7:$A$3066)),""),ROWS($B$1:B1642)),COLUMNS($A$1:B1644))</f>
        <v>#NUM!</v>
      </c>
      <c r="L1648" t="e">
        <f t="array" ref="L1648">INDEX($A$7:$F$3066,SMALL(IF(COUNTIF($L$5,$H$7:$H$3066)*COUNTIF($L$5,$I$7:$I$3066),MATCH(ROW($A$7:$A$3066),ROW($A$7:$A$3066)),""),ROWS($B$1:C1642)),COLUMNS($A$1:C1644))</f>
        <v>#NUM!</v>
      </c>
      <c r="M1648" t="e">
        <f t="array" ref="M1648">INDEX($A$7:$F$3066,SMALL(IF(COUNTIF($L$5,$H$7:$H$3066)*COUNTIF($L$5,$I$7:$I$3066),MATCH(ROW($A$7:$A$3066),ROW($A$7:$A$3066)),""),ROWS($B$1:D1642)),COLUMNS($A$1:D1644))</f>
        <v>#NUM!</v>
      </c>
      <c r="N1648" t="e">
        <f t="array" ref="N1648">INDEX($A$7:$F$3066,SMALL(IF(COUNTIF($L$5,$H$7:$H$3066)*COUNTIF($L$5,$I$7:$I$3066),MATCH(ROW($A$7:$A$3066),ROW($A$7:$A$3066)),""),ROWS($B$1:E1642)),COLUMNS($A$1:E1644))</f>
        <v>#NUM!</v>
      </c>
      <c r="O1648" t="e">
        <f t="array" ref="O1648">INDEX($A$7:$F$3066,SMALL(IF(COUNTIF($L$5,$H$7:$H$3066)*COUNTIF($L$5,$I$7:$I$3066),MATCH(ROW($A$7:$A$3066),ROW($A$7:$A$3066)),""),ROWS($B$1:F1642)),COLUMNS($A$1:F1644))</f>
        <v>#NUM!</v>
      </c>
    </row>
    <row r="1649" spans="1:15">
      <c r="A1649" s="1">
        <f>'ScienceDirect - Initial'!A1652</f>
        <v>0</v>
      </c>
      <c r="B1649" s="1">
        <f>'ScienceDirect - Initial'!B1652</f>
        <v>2002</v>
      </c>
      <c r="C1649" s="1" t="str">
        <f>'ScienceDirect - Initial'!C1652</f>
        <v>Bagozzi, Richard P.; Dholakia, Utpal M.</v>
      </c>
      <c r="D1649" s="1" t="str">
        <f>'ScienceDirect - Initial'!D1652</f>
        <v>Intentional social action in virtual communities</v>
      </c>
      <c r="E1649" s="1" t="str">
        <f>'ScienceDirect - Initial'!E1652</f>
        <v>Journal of Interactive Marketing</v>
      </c>
      <c r="F1649" s="1">
        <f>'ScienceDirect - Initial'!F1652</f>
        <v>0</v>
      </c>
      <c r="H1649" s="1">
        <v>0</v>
      </c>
      <c r="I1649" s="1">
        <v>0</v>
      </c>
      <c r="J1649" t="b">
        <f t="shared" si="25"/>
        <v>1</v>
      </c>
      <c r="K1649" t="e">
        <f t="array" ref="K1649">INDEX($A$7:$F$3066,SMALL(IF(COUNTIF($L$5,$H$7:$H$3066)*COUNTIF($L$5,$I$7:$I$3066),MATCH(ROW($A$7:$A$3066),ROW($A$7:$A$3066)),""),ROWS($B$1:B1643)),COLUMNS($A$1:B1645))</f>
        <v>#NUM!</v>
      </c>
      <c r="L1649" t="e">
        <f t="array" ref="L1649">INDEX($A$7:$F$3066,SMALL(IF(COUNTIF($L$5,$H$7:$H$3066)*COUNTIF($L$5,$I$7:$I$3066),MATCH(ROW($A$7:$A$3066),ROW($A$7:$A$3066)),""),ROWS($B$1:C1643)),COLUMNS($A$1:C1645))</f>
        <v>#NUM!</v>
      </c>
      <c r="M1649" t="e">
        <f t="array" ref="M1649">INDEX($A$7:$F$3066,SMALL(IF(COUNTIF($L$5,$H$7:$H$3066)*COUNTIF($L$5,$I$7:$I$3066),MATCH(ROW($A$7:$A$3066),ROW($A$7:$A$3066)),""),ROWS($B$1:D1643)),COLUMNS($A$1:D1645))</f>
        <v>#NUM!</v>
      </c>
      <c r="N1649" t="e">
        <f t="array" ref="N1649">INDEX($A$7:$F$3066,SMALL(IF(COUNTIF($L$5,$H$7:$H$3066)*COUNTIF($L$5,$I$7:$I$3066),MATCH(ROW($A$7:$A$3066),ROW($A$7:$A$3066)),""),ROWS($B$1:E1643)),COLUMNS($A$1:E1645))</f>
        <v>#NUM!</v>
      </c>
      <c r="O1649" t="e">
        <f t="array" ref="O1649">INDEX($A$7:$F$3066,SMALL(IF(COUNTIF($L$5,$H$7:$H$3066)*COUNTIF($L$5,$I$7:$I$3066),MATCH(ROW($A$7:$A$3066),ROW($A$7:$A$3066)),""),ROWS($B$1:F1643)),COLUMNS($A$1:F1645))</f>
        <v>#NUM!</v>
      </c>
    </row>
    <row r="1650" spans="1:15">
      <c r="A1650" s="1">
        <f>'ScienceDirect - Initial'!A1653</f>
        <v>0</v>
      </c>
      <c r="B1650" s="1">
        <f>'ScienceDirect - Initial'!B1653</f>
        <v>2010</v>
      </c>
      <c r="C1650" s="1" t="str">
        <f>'ScienceDirect - Initial'!C1653</f>
        <v>Mbaya, Albert Wulari; Ibrahim, Umar Isah; God, Onyiche Thank; Ladi, Sanya</v>
      </c>
      <c r="D1650" s="1" t="str">
        <f>'ScienceDirect - Initial'!D1653</f>
        <v>Toxicity and potential anti-trypanosomal activity of ethanolic extract of Azadirachta indica (Maliacea) stem bark: An in vivo and in vitro approach using Trypanosoma brucei</v>
      </c>
      <c r="E1650" s="1" t="str">
        <f>'ScienceDirect - Initial'!E1653</f>
        <v>Journal of Ethnopharmacology</v>
      </c>
      <c r="F1650" s="1">
        <f>'ScienceDirect - Initial'!F1653</f>
        <v>0</v>
      </c>
      <c r="H1650" s="1">
        <v>0</v>
      </c>
      <c r="I1650" s="1">
        <v>0</v>
      </c>
      <c r="J1650" t="b">
        <f t="shared" si="25"/>
        <v>1</v>
      </c>
      <c r="K1650" t="e">
        <f t="array" ref="K1650">INDEX($A$7:$F$3066,SMALL(IF(COUNTIF($L$5,$H$7:$H$3066)*COUNTIF($L$5,$I$7:$I$3066),MATCH(ROW($A$7:$A$3066),ROW($A$7:$A$3066)),""),ROWS($B$1:B1644)),COLUMNS($A$1:B1646))</f>
        <v>#NUM!</v>
      </c>
      <c r="L1650" t="e">
        <f t="array" ref="L1650">INDEX($A$7:$F$3066,SMALL(IF(COUNTIF($L$5,$H$7:$H$3066)*COUNTIF($L$5,$I$7:$I$3066),MATCH(ROW($A$7:$A$3066),ROW($A$7:$A$3066)),""),ROWS($B$1:C1644)),COLUMNS($A$1:C1646))</f>
        <v>#NUM!</v>
      </c>
      <c r="M1650" t="e">
        <f t="array" ref="M1650">INDEX($A$7:$F$3066,SMALL(IF(COUNTIF($L$5,$H$7:$H$3066)*COUNTIF($L$5,$I$7:$I$3066),MATCH(ROW($A$7:$A$3066),ROW($A$7:$A$3066)),""),ROWS($B$1:D1644)),COLUMNS($A$1:D1646))</f>
        <v>#NUM!</v>
      </c>
      <c r="N1650" t="e">
        <f t="array" ref="N1650">INDEX($A$7:$F$3066,SMALL(IF(COUNTIF($L$5,$H$7:$H$3066)*COUNTIF($L$5,$I$7:$I$3066),MATCH(ROW($A$7:$A$3066),ROW($A$7:$A$3066)),""),ROWS($B$1:E1644)),COLUMNS($A$1:E1646))</f>
        <v>#NUM!</v>
      </c>
      <c r="O1650" t="e">
        <f t="array" ref="O1650">INDEX($A$7:$F$3066,SMALL(IF(COUNTIF($L$5,$H$7:$H$3066)*COUNTIF($L$5,$I$7:$I$3066),MATCH(ROW($A$7:$A$3066),ROW($A$7:$A$3066)),""),ROWS($B$1:F1644)),COLUMNS($A$1:F1646))</f>
        <v>#NUM!</v>
      </c>
    </row>
    <row r="1651" spans="1:15">
      <c r="A1651" s="1">
        <f>'ScienceDirect - Initial'!A1654</f>
        <v>0</v>
      </c>
      <c r="B1651" s="1">
        <f>'ScienceDirect - Initial'!B1654</f>
        <v>2018</v>
      </c>
      <c r="C1651" s="1" t="str">
        <f>'ScienceDirect - Initial'!C1654</f>
        <v>Gori, Marco</v>
      </c>
      <c r="D1651" s="1" t="str">
        <f>'ScienceDirect - Initial'!D1654</f>
        <v>Chapter 1 - The Big Picture</v>
      </c>
      <c r="E1651" s="1" t="str">
        <f>'ScienceDirect - Initial'!E1654</f>
        <v>Machine Learning</v>
      </c>
      <c r="F1651" s="1" t="str">
        <f>'ScienceDirect - Initial'!F1654</f>
        <v>978-0-08-100659-7</v>
      </c>
      <c r="H1651" s="1">
        <v>0</v>
      </c>
      <c r="I1651" s="1">
        <v>0</v>
      </c>
      <c r="J1651" t="b">
        <f t="shared" si="25"/>
        <v>1</v>
      </c>
      <c r="K1651" t="e">
        <f t="array" ref="K1651">INDEX($A$7:$F$3066,SMALL(IF(COUNTIF($L$5,$H$7:$H$3066)*COUNTIF($L$5,$I$7:$I$3066),MATCH(ROW($A$7:$A$3066),ROW($A$7:$A$3066)),""),ROWS($B$1:B1645)),COLUMNS($A$1:B1647))</f>
        <v>#NUM!</v>
      </c>
      <c r="L1651" t="e">
        <f t="array" ref="L1651">INDEX($A$7:$F$3066,SMALL(IF(COUNTIF($L$5,$H$7:$H$3066)*COUNTIF($L$5,$I$7:$I$3066),MATCH(ROW($A$7:$A$3066),ROW($A$7:$A$3066)),""),ROWS($B$1:C1645)),COLUMNS($A$1:C1647))</f>
        <v>#NUM!</v>
      </c>
      <c r="M1651" t="e">
        <f t="array" ref="M1651">INDEX($A$7:$F$3066,SMALL(IF(COUNTIF($L$5,$H$7:$H$3066)*COUNTIF($L$5,$I$7:$I$3066),MATCH(ROW($A$7:$A$3066),ROW($A$7:$A$3066)),""),ROWS($B$1:D1645)),COLUMNS($A$1:D1647))</f>
        <v>#NUM!</v>
      </c>
      <c r="N1651" t="e">
        <f t="array" ref="N1651">INDEX($A$7:$F$3066,SMALL(IF(COUNTIF($L$5,$H$7:$H$3066)*COUNTIF($L$5,$I$7:$I$3066),MATCH(ROW($A$7:$A$3066),ROW($A$7:$A$3066)),""),ROWS($B$1:E1645)),COLUMNS($A$1:E1647))</f>
        <v>#NUM!</v>
      </c>
      <c r="O1651" t="e">
        <f t="array" ref="O1651">INDEX($A$7:$F$3066,SMALL(IF(COUNTIF($L$5,$H$7:$H$3066)*COUNTIF($L$5,$I$7:$I$3066),MATCH(ROW($A$7:$A$3066),ROW($A$7:$A$3066)),""),ROWS($B$1:F1645)),COLUMNS($A$1:F1647))</f>
        <v>#NUM!</v>
      </c>
    </row>
    <row r="1652" spans="1:15">
      <c r="A1652" s="1">
        <f>'ScienceDirect - Initial'!A1655</f>
        <v>0</v>
      </c>
      <c r="B1652" s="1">
        <f>'ScienceDirect - Initial'!B1655</f>
        <v>2013</v>
      </c>
      <c r="C1652" s="1" t="str">
        <f>'ScienceDirect - Initial'!C1655</f>
        <v>Krishna, Sanjeev; Stich, August</v>
      </c>
      <c r="D1652" s="1" t="str">
        <f>'ScienceDirect - Initial'!D1655</f>
        <v>97 - African Trypanosomiasis</v>
      </c>
      <c r="E1652" s="1" t="str">
        <f>'ScienceDirect - Initial'!E1655</f>
        <v>Hunter's Tropical Medicine and Emerging Infectious Disease (Ninth Edition)</v>
      </c>
      <c r="F1652" s="1" t="str">
        <f>'ScienceDirect - Initial'!F1655</f>
        <v>978-1-4160-4390-4</v>
      </c>
      <c r="H1652" s="1">
        <v>0</v>
      </c>
      <c r="I1652" s="1">
        <v>0</v>
      </c>
      <c r="J1652" t="b">
        <f t="shared" si="25"/>
        <v>1</v>
      </c>
      <c r="K1652" t="e">
        <f t="array" ref="K1652">INDEX($A$7:$F$3066,SMALL(IF(COUNTIF($L$5,$H$7:$H$3066)*COUNTIF($L$5,$I$7:$I$3066),MATCH(ROW($A$7:$A$3066),ROW($A$7:$A$3066)),""),ROWS($B$1:B1646)),COLUMNS($A$1:B1648))</f>
        <v>#NUM!</v>
      </c>
      <c r="L1652" t="e">
        <f t="array" ref="L1652">INDEX($A$7:$F$3066,SMALL(IF(COUNTIF($L$5,$H$7:$H$3066)*COUNTIF($L$5,$I$7:$I$3066),MATCH(ROW($A$7:$A$3066),ROW($A$7:$A$3066)),""),ROWS($B$1:C1646)),COLUMNS($A$1:C1648))</f>
        <v>#NUM!</v>
      </c>
      <c r="M1652" t="e">
        <f t="array" ref="M1652">INDEX($A$7:$F$3066,SMALL(IF(COUNTIF($L$5,$H$7:$H$3066)*COUNTIF($L$5,$I$7:$I$3066),MATCH(ROW($A$7:$A$3066),ROW($A$7:$A$3066)),""),ROWS($B$1:D1646)),COLUMNS($A$1:D1648))</f>
        <v>#NUM!</v>
      </c>
      <c r="N1652" t="e">
        <f t="array" ref="N1652">INDEX($A$7:$F$3066,SMALL(IF(COUNTIF($L$5,$H$7:$H$3066)*COUNTIF($L$5,$I$7:$I$3066),MATCH(ROW($A$7:$A$3066),ROW($A$7:$A$3066)),""),ROWS($B$1:E1646)),COLUMNS($A$1:E1648))</f>
        <v>#NUM!</v>
      </c>
      <c r="O1652" t="e">
        <f t="array" ref="O1652">INDEX($A$7:$F$3066,SMALL(IF(COUNTIF($L$5,$H$7:$H$3066)*COUNTIF($L$5,$I$7:$I$3066),MATCH(ROW($A$7:$A$3066),ROW($A$7:$A$3066)),""),ROWS($B$1:F1646)),COLUMNS($A$1:F1648))</f>
        <v>#NUM!</v>
      </c>
    </row>
    <row r="1653" spans="1:15">
      <c r="A1653" s="1">
        <f>'ScienceDirect - Initial'!A1656</f>
        <v>0</v>
      </c>
      <c r="B1653" s="1">
        <f>'ScienceDirect - Initial'!B1656</f>
        <v>2017</v>
      </c>
      <c r="C1653" s="1" t="str">
        <f>'ScienceDirect - Initial'!C1656</f>
        <v>Snow, David P.</v>
      </c>
      <c r="D1653" s="1" t="str">
        <f>'ScienceDirect - Initial'!D1656</f>
        <v>Gesture and intonation are “sister systems” of infant communication: Evidence from regression patterns of language development</v>
      </c>
      <c r="E1653" s="1" t="str">
        <f>'ScienceDirect - Initial'!E1656</f>
        <v>Language Sciences</v>
      </c>
      <c r="F1653" s="1">
        <f>'ScienceDirect - Initial'!F1656</f>
        <v>0</v>
      </c>
      <c r="H1653" s="1">
        <v>0</v>
      </c>
      <c r="I1653" s="1">
        <v>0</v>
      </c>
      <c r="J1653" t="b">
        <f t="shared" si="25"/>
        <v>1</v>
      </c>
      <c r="K1653" t="e">
        <f t="array" ref="K1653">INDEX($A$7:$F$3066,SMALL(IF(COUNTIF($L$5,$H$7:$H$3066)*COUNTIF($L$5,$I$7:$I$3066),MATCH(ROW($A$7:$A$3066),ROW($A$7:$A$3066)),""),ROWS($B$1:B1647)),COLUMNS($A$1:B1649))</f>
        <v>#NUM!</v>
      </c>
      <c r="L1653" t="e">
        <f t="array" ref="L1653">INDEX($A$7:$F$3066,SMALL(IF(COUNTIF($L$5,$H$7:$H$3066)*COUNTIF($L$5,$I$7:$I$3066),MATCH(ROW($A$7:$A$3066),ROW($A$7:$A$3066)),""),ROWS($B$1:C1647)),COLUMNS($A$1:C1649))</f>
        <v>#NUM!</v>
      </c>
      <c r="M1653" t="e">
        <f t="array" ref="M1653">INDEX($A$7:$F$3066,SMALL(IF(COUNTIF($L$5,$H$7:$H$3066)*COUNTIF($L$5,$I$7:$I$3066),MATCH(ROW($A$7:$A$3066),ROW($A$7:$A$3066)),""),ROWS($B$1:D1647)),COLUMNS($A$1:D1649))</f>
        <v>#NUM!</v>
      </c>
      <c r="N1653" t="e">
        <f t="array" ref="N1653">INDEX($A$7:$F$3066,SMALL(IF(COUNTIF($L$5,$H$7:$H$3066)*COUNTIF($L$5,$I$7:$I$3066),MATCH(ROW($A$7:$A$3066),ROW($A$7:$A$3066)),""),ROWS($B$1:E1647)),COLUMNS($A$1:E1649))</f>
        <v>#NUM!</v>
      </c>
      <c r="O1653" t="e">
        <f t="array" ref="O1653">INDEX($A$7:$F$3066,SMALL(IF(COUNTIF($L$5,$H$7:$H$3066)*COUNTIF($L$5,$I$7:$I$3066),MATCH(ROW($A$7:$A$3066),ROW($A$7:$A$3066)),""),ROWS($B$1:F1647)),COLUMNS($A$1:F1649))</f>
        <v>#NUM!</v>
      </c>
    </row>
    <row r="1654" spans="1:15">
      <c r="A1654" s="1">
        <f>'ScienceDirect - Initial'!A1657</f>
        <v>0</v>
      </c>
      <c r="B1654" s="1">
        <f>'ScienceDirect - Initial'!B1657</f>
        <v>1987</v>
      </c>
      <c r="C1654" s="1" t="str">
        <f>'ScienceDirect - Initial'!C1657</f>
        <v>Siegal, Michael</v>
      </c>
      <c r="D1654" s="1" t="str">
        <f>'ScienceDirect - Initial'!D1657</f>
        <v>Are sons and daughters treated more differently by fathers than by mothers?</v>
      </c>
      <c r="E1654" s="1" t="str">
        <f>'ScienceDirect - Initial'!E1657</f>
        <v>Developmental Review</v>
      </c>
      <c r="F1654" s="1">
        <f>'ScienceDirect - Initial'!F1657</f>
        <v>0</v>
      </c>
      <c r="H1654" s="1">
        <v>0</v>
      </c>
      <c r="I1654" s="1">
        <v>0</v>
      </c>
      <c r="J1654" t="b">
        <f t="shared" si="25"/>
        <v>1</v>
      </c>
      <c r="K1654" t="e">
        <f t="array" ref="K1654">INDEX($A$7:$F$3066,SMALL(IF(COUNTIF($L$5,$H$7:$H$3066)*COUNTIF($L$5,$I$7:$I$3066),MATCH(ROW($A$7:$A$3066),ROW($A$7:$A$3066)),""),ROWS($B$1:B1648)),COLUMNS($A$1:B1650))</f>
        <v>#NUM!</v>
      </c>
      <c r="L1654" t="e">
        <f t="array" ref="L1654">INDEX($A$7:$F$3066,SMALL(IF(COUNTIF($L$5,$H$7:$H$3066)*COUNTIF($L$5,$I$7:$I$3066),MATCH(ROW($A$7:$A$3066),ROW($A$7:$A$3066)),""),ROWS($B$1:C1648)),COLUMNS($A$1:C1650))</f>
        <v>#NUM!</v>
      </c>
      <c r="M1654" t="e">
        <f t="array" ref="M1654">INDEX($A$7:$F$3066,SMALL(IF(COUNTIF($L$5,$H$7:$H$3066)*COUNTIF($L$5,$I$7:$I$3066),MATCH(ROW($A$7:$A$3066),ROW($A$7:$A$3066)),""),ROWS($B$1:D1648)),COLUMNS($A$1:D1650))</f>
        <v>#NUM!</v>
      </c>
      <c r="N1654" t="e">
        <f t="array" ref="N1654">INDEX($A$7:$F$3066,SMALL(IF(COUNTIF($L$5,$H$7:$H$3066)*COUNTIF($L$5,$I$7:$I$3066),MATCH(ROW($A$7:$A$3066),ROW($A$7:$A$3066)),""),ROWS($B$1:E1648)),COLUMNS($A$1:E1650))</f>
        <v>#NUM!</v>
      </c>
      <c r="O1654" t="e">
        <f t="array" ref="O1654">INDEX($A$7:$F$3066,SMALL(IF(COUNTIF($L$5,$H$7:$H$3066)*COUNTIF($L$5,$I$7:$I$3066),MATCH(ROW($A$7:$A$3066),ROW($A$7:$A$3066)),""),ROWS($B$1:F1648)),COLUMNS($A$1:F1650))</f>
        <v>#NUM!</v>
      </c>
    </row>
    <row r="1655" spans="1:15">
      <c r="A1655" s="1">
        <f>'ScienceDirect - Initial'!A1658</f>
        <v>0</v>
      </c>
      <c r="B1655" s="1">
        <f>'ScienceDirect - Initial'!B1658</f>
        <v>2002</v>
      </c>
      <c r="C1655" s="1" t="str">
        <f>'ScienceDirect - Initial'!C1658</f>
        <v>DURDEN, LANCE A.</v>
      </c>
      <c r="D1655" s="1" t="str">
        <f>'ScienceDirect - Initial'!D1658</f>
        <v>4 - LICE (Phthiraptera)</v>
      </c>
      <c r="E1655" s="1" t="str">
        <f>'ScienceDirect - Initial'!E1658</f>
        <v>Medical and Veterinary Entomology</v>
      </c>
      <c r="F1655" s="1" t="str">
        <f>'ScienceDirect - Initial'!F1658</f>
        <v>978-0-12-510451-7</v>
      </c>
      <c r="H1655" s="1">
        <v>0</v>
      </c>
      <c r="I1655" s="1">
        <v>0</v>
      </c>
      <c r="J1655" t="b">
        <f t="shared" si="25"/>
        <v>1</v>
      </c>
      <c r="K1655" t="e">
        <f t="array" ref="K1655">INDEX($A$7:$F$3066,SMALL(IF(COUNTIF($L$5,$H$7:$H$3066)*COUNTIF($L$5,$I$7:$I$3066),MATCH(ROW($A$7:$A$3066),ROW($A$7:$A$3066)),""),ROWS($B$1:B1649)),COLUMNS($A$1:B1651))</f>
        <v>#NUM!</v>
      </c>
      <c r="L1655" t="e">
        <f t="array" ref="L1655">INDEX($A$7:$F$3066,SMALL(IF(COUNTIF($L$5,$H$7:$H$3066)*COUNTIF($L$5,$I$7:$I$3066),MATCH(ROW($A$7:$A$3066),ROW($A$7:$A$3066)),""),ROWS($B$1:C1649)),COLUMNS($A$1:C1651))</f>
        <v>#NUM!</v>
      </c>
      <c r="M1655" t="e">
        <f t="array" ref="M1655">INDEX($A$7:$F$3066,SMALL(IF(COUNTIF($L$5,$H$7:$H$3066)*COUNTIF($L$5,$I$7:$I$3066),MATCH(ROW($A$7:$A$3066),ROW($A$7:$A$3066)),""),ROWS($B$1:D1649)),COLUMNS($A$1:D1651))</f>
        <v>#NUM!</v>
      </c>
      <c r="N1655" t="e">
        <f t="array" ref="N1655">INDEX($A$7:$F$3066,SMALL(IF(COUNTIF($L$5,$H$7:$H$3066)*COUNTIF($L$5,$I$7:$I$3066),MATCH(ROW($A$7:$A$3066),ROW($A$7:$A$3066)),""),ROWS($B$1:E1649)),COLUMNS($A$1:E1651))</f>
        <v>#NUM!</v>
      </c>
      <c r="O1655" t="e">
        <f t="array" ref="O1655">INDEX($A$7:$F$3066,SMALL(IF(COUNTIF($L$5,$H$7:$H$3066)*COUNTIF($L$5,$I$7:$I$3066),MATCH(ROW($A$7:$A$3066),ROW($A$7:$A$3066)),""),ROWS($B$1:F1649)),COLUMNS($A$1:F1651))</f>
        <v>#NUM!</v>
      </c>
    </row>
    <row r="1656" spans="1:15">
      <c r="A1656" s="1">
        <f>'ScienceDirect - Initial'!A1659</f>
        <v>0</v>
      </c>
      <c r="B1656" s="1">
        <f>'ScienceDirect - Initial'!B1659</f>
        <v>2005</v>
      </c>
      <c r="C1656" s="1">
        <f>'ScienceDirect - Initial'!C1659</f>
        <v>0</v>
      </c>
      <c r="D1656" s="1" t="str">
        <f>'ScienceDirect - Initial'!D1659</f>
        <v>Contents of Volume 1A</v>
      </c>
      <c r="E1656" s="1" t="str">
        <f>'ScienceDirect - Initial'!E1659</f>
        <v>Handbook of Economic Growth</v>
      </c>
      <c r="F1656" s="1" t="str">
        <f>'ScienceDirect - Initial'!F1659</f>
        <v>1574-0684</v>
      </c>
      <c r="H1656" s="1">
        <v>0</v>
      </c>
      <c r="I1656" s="1">
        <v>0</v>
      </c>
      <c r="J1656" t="b">
        <f t="shared" si="25"/>
        <v>1</v>
      </c>
      <c r="K1656" t="e">
        <f t="array" ref="K1656">INDEX($A$7:$F$3066,SMALL(IF(COUNTIF($L$5,$H$7:$H$3066)*COUNTIF($L$5,$I$7:$I$3066),MATCH(ROW($A$7:$A$3066),ROW($A$7:$A$3066)),""),ROWS($B$1:B1650)),COLUMNS($A$1:B1652))</f>
        <v>#NUM!</v>
      </c>
      <c r="L1656" t="e">
        <f t="array" ref="L1656">INDEX($A$7:$F$3066,SMALL(IF(COUNTIF($L$5,$H$7:$H$3066)*COUNTIF($L$5,$I$7:$I$3066),MATCH(ROW($A$7:$A$3066),ROW($A$7:$A$3066)),""),ROWS($B$1:C1650)),COLUMNS($A$1:C1652))</f>
        <v>#NUM!</v>
      </c>
      <c r="M1656" t="e">
        <f t="array" ref="M1656">INDEX($A$7:$F$3066,SMALL(IF(COUNTIF($L$5,$H$7:$H$3066)*COUNTIF($L$5,$I$7:$I$3066),MATCH(ROW($A$7:$A$3066),ROW($A$7:$A$3066)),""),ROWS($B$1:D1650)),COLUMNS($A$1:D1652))</f>
        <v>#NUM!</v>
      </c>
      <c r="N1656" t="e">
        <f t="array" ref="N1656">INDEX($A$7:$F$3066,SMALL(IF(COUNTIF($L$5,$H$7:$H$3066)*COUNTIF($L$5,$I$7:$I$3066),MATCH(ROW($A$7:$A$3066),ROW($A$7:$A$3066)),""),ROWS($B$1:E1650)),COLUMNS($A$1:E1652))</f>
        <v>#NUM!</v>
      </c>
      <c r="O1656" t="e">
        <f t="array" ref="O1656">INDEX($A$7:$F$3066,SMALL(IF(COUNTIF($L$5,$H$7:$H$3066)*COUNTIF($L$5,$I$7:$I$3066),MATCH(ROW($A$7:$A$3066),ROW($A$7:$A$3066)),""),ROWS($B$1:F1650)),COLUMNS($A$1:F1652))</f>
        <v>#NUM!</v>
      </c>
    </row>
    <row r="1657" spans="1:15">
      <c r="A1657" s="1">
        <f>'ScienceDirect - Initial'!A1660</f>
        <v>0</v>
      </c>
      <c r="B1657" s="1">
        <f>'ScienceDirect - Initial'!B1660</f>
        <v>2013</v>
      </c>
      <c r="C1657" s="1" t="str">
        <f>'ScienceDirect - Initial'!C1660</f>
        <v>Mittermeier, Russell A.; Richardson, Matthew C.</v>
      </c>
      <c r="D1657" s="1" t="str">
        <f>'ScienceDirect - Initial'!D1660</f>
        <v>Primate Populations, Conservation of</v>
      </c>
      <c r="E1657" s="1" t="str">
        <f>'ScienceDirect - Initial'!E1660</f>
        <v>Encyclopedia of Biodiversity (Second Edition)</v>
      </c>
      <c r="F1657" s="1" t="str">
        <f>'ScienceDirect - Initial'!F1660</f>
        <v>978-0-12-384720-1</v>
      </c>
      <c r="H1657" s="1">
        <v>0</v>
      </c>
      <c r="I1657" s="1">
        <v>0</v>
      </c>
      <c r="J1657" t="b">
        <f t="shared" si="25"/>
        <v>1</v>
      </c>
      <c r="K1657" t="e">
        <f t="array" ref="K1657">INDEX($A$7:$F$3066,SMALL(IF(COUNTIF($L$5,$H$7:$H$3066)*COUNTIF($L$5,$I$7:$I$3066),MATCH(ROW($A$7:$A$3066),ROW($A$7:$A$3066)),""),ROWS($B$1:B1651)),COLUMNS($A$1:B1653))</f>
        <v>#NUM!</v>
      </c>
      <c r="L1657" t="e">
        <f t="array" ref="L1657">INDEX($A$7:$F$3066,SMALL(IF(COUNTIF($L$5,$H$7:$H$3066)*COUNTIF($L$5,$I$7:$I$3066),MATCH(ROW($A$7:$A$3066),ROW($A$7:$A$3066)),""),ROWS($B$1:C1651)),COLUMNS($A$1:C1653))</f>
        <v>#NUM!</v>
      </c>
      <c r="M1657" t="e">
        <f t="array" ref="M1657">INDEX($A$7:$F$3066,SMALL(IF(COUNTIF($L$5,$H$7:$H$3066)*COUNTIF($L$5,$I$7:$I$3066),MATCH(ROW($A$7:$A$3066),ROW($A$7:$A$3066)),""),ROWS($B$1:D1651)),COLUMNS($A$1:D1653))</f>
        <v>#NUM!</v>
      </c>
      <c r="N1657" t="e">
        <f t="array" ref="N1657">INDEX($A$7:$F$3066,SMALL(IF(COUNTIF($L$5,$H$7:$H$3066)*COUNTIF($L$5,$I$7:$I$3066),MATCH(ROW($A$7:$A$3066),ROW($A$7:$A$3066)),""),ROWS($B$1:E1651)),COLUMNS($A$1:E1653))</f>
        <v>#NUM!</v>
      </c>
      <c r="O1657" t="e">
        <f t="array" ref="O1657">INDEX($A$7:$F$3066,SMALL(IF(COUNTIF($L$5,$H$7:$H$3066)*COUNTIF($L$5,$I$7:$I$3066),MATCH(ROW($A$7:$A$3066),ROW($A$7:$A$3066)),""),ROWS($B$1:F1651)),COLUMNS($A$1:F1653))</f>
        <v>#NUM!</v>
      </c>
    </row>
    <row r="1658" spans="1:15">
      <c r="A1658" s="1">
        <f>'ScienceDirect - Initial'!A1661</f>
        <v>0</v>
      </c>
      <c r="B1658" s="1">
        <f>'ScienceDirect - Initial'!B1661</f>
        <v>2015</v>
      </c>
      <c r="C1658" s="1" t="str">
        <f>'ScienceDirect - Initial'!C1661</f>
        <v>Sanchez-Ramos, Juan</v>
      </c>
      <c r="D1658" s="1" t="str">
        <f>'ScienceDirect - Initial'!D1661</f>
        <v>Chapter Seven - Neurologic Complications of Psychomotor Stimulant Abuse</v>
      </c>
      <c r="E1658" s="1" t="str">
        <f>'ScienceDirect - Initial'!E1661</f>
        <v>International Review of Neurobiology</v>
      </c>
      <c r="F1658" s="1" t="str">
        <f>'ScienceDirect - Initial'!F1661</f>
        <v>0074-7742</v>
      </c>
      <c r="H1658" s="1">
        <v>0</v>
      </c>
      <c r="I1658" s="1">
        <v>0</v>
      </c>
      <c r="J1658" t="b">
        <f t="shared" si="25"/>
        <v>1</v>
      </c>
      <c r="K1658" t="e">
        <f t="array" ref="K1658">INDEX($A$7:$F$3066,SMALL(IF(COUNTIF($L$5,$H$7:$H$3066)*COUNTIF($L$5,$I$7:$I$3066),MATCH(ROW($A$7:$A$3066),ROW($A$7:$A$3066)),""),ROWS($B$1:B1652)),COLUMNS($A$1:B1654))</f>
        <v>#NUM!</v>
      </c>
      <c r="L1658" t="e">
        <f t="array" ref="L1658">INDEX($A$7:$F$3066,SMALL(IF(COUNTIF($L$5,$H$7:$H$3066)*COUNTIF($L$5,$I$7:$I$3066),MATCH(ROW($A$7:$A$3066),ROW($A$7:$A$3066)),""),ROWS($B$1:C1652)),COLUMNS($A$1:C1654))</f>
        <v>#NUM!</v>
      </c>
      <c r="M1658" t="e">
        <f t="array" ref="M1658">INDEX($A$7:$F$3066,SMALL(IF(COUNTIF($L$5,$H$7:$H$3066)*COUNTIF($L$5,$I$7:$I$3066),MATCH(ROW($A$7:$A$3066),ROW($A$7:$A$3066)),""),ROWS($B$1:D1652)),COLUMNS($A$1:D1654))</f>
        <v>#NUM!</v>
      </c>
      <c r="N1658" t="e">
        <f t="array" ref="N1658">INDEX($A$7:$F$3066,SMALL(IF(COUNTIF($L$5,$H$7:$H$3066)*COUNTIF($L$5,$I$7:$I$3066),MATCH(ROW($A$7:$A$3066),ROW($A$7:$A$3066)),""),ROWS($B$1:E1652)),COLUMNS($A$1:E1654))</f>
        <v>#NUM!</v>
      </c>
      <c r="O1658" t="e">
        <f t="array" ref="O1658">INDEX($A$7:$F$3066,SMALL(IF(COUNTIF($L$5,$H$7:$H$3066)*COUNTIF($L$5,$I$7:$I$3066),MATCH(ROW($A$7:$A$3066),ROW($A$7:$A$3066)),""),ROWS($B$1:F1652)),COLUMNS($A$1:F1654))</f>
        <v>#NUM!</v>
      </c>
    </row>
    <row r="1659" spans="1:15">
      <c r="A1659" s="1">
        <f>'ScienceDirect - Initial'!A1662</f>
        <v>0</v>
      </c>
      <c r="B1659" s="1">
        <f>'ScienceDirect - Initial'!B1662</f>
        <v>2000</v>
      </c>
      <c r="C1659" s="1" t="str">
        <f>'ScienceDirect - Initial'!C1662</f>
        <v>Martinez, Lindsay</v>
      </c>
      <c r="D1659" s="1" t="str">
        <f>'ScienceDirect - Initial'!D1662</f>
        <v>Global infectious disease surveillance</v>
      </c>
      <c r="E1659" s="1" t="str">
        <f>'ScienceDirect - Initial'!E1662</f>
        <v>International Journal of Infectious Diseases</v>
      </c>
      <c r="F1659" s="1">
        <f>'ScienceDirect - Initial'!F1662</f>
        <v>0</v>
      </c>
      <c r="H1659" s="1">
        <v>0</v>
      </c>
      <c r="I1659" s="1">
        <v>0</v>
      </c>
      <c r="J1659" t="b">
        <f t="shared" si="25"/>
        <v>1</v>
      </c>
      <c r="K1659" t="e">
        <f t="array" ref="K1659">INDEX($A$7:$F$3066,SMALL(IF(COUNTIF($L$5,$H$7:$H$3066)*COUNTIF($L$5,$I$7:$I$3066),MATCH(ROW($A$7:$A$3066),ROW($A$7:$A$3066)),""),ROWS($B$1:B1653)),COLUMNS($A$1:B1655))</f>
        <v>#NUM!</v>
      </c>
      <c r="L1659" t="e">
        <f t="array" ref="L1659">INDEX($A$7:$F$3066,SMALL(IF(COUNTIF($L$5,$H$7:$H$3066)*COUNTIF($L$5,$I$7:$I$3066),MATCH(ROW($A$7:$A$3066),ROW($A$7:$A$3066)),""),ROWS($B$1:C1653)),COLUMNS($A$1:C1655))</f>
        <v>#NUM!</v>
      </c>
      <c r="M1659" t="e">
        <f t="array" ref="M1659">INDEX($A$7:$F$3066,SMALL(IF(COUNTIF($L$5,$H$7:$H$3066)*COUNTIF($L$5,$I$7:$I$3066),MATCH(ROW($A$7:$A$3066),ROW($A$7:$A$3066)),""),ROWS($B$1:D1653)),COLUMNS($A$1:D1655))</f>
        <v>#NUM!</v>
      </c>
      <c r="N1659" t="e">
        <f t="array" ref="N1659">INDEX($A$7:$F$3066,SMALL(IF(COUNTIF($L$5,$H$7:$H$3066)*COUNTIF($L$5,$I$7:$I$3066),MATCH(ROW($A$7:$A$3066),ROW($A$7:$A$3066)),""),ROWS($B$1:E1653)),COLUMNS($A$1:E1655))</f>
        <v>#NUM!</v>
      </c>
      <c r="O1659" t="e">
        <f t="array" ref="O1659">INDEX($A$7:$F$3066,SMALL(IF(COUNTIF($L$5,$H$7:$H$3066)*COUNTIF($L$5,$I$7:$I$3066),MATCH(ROW($A$7:$A$3066),ROW($A$7:$A$3066)),""),ROWS($B$1:F1653)),COLUMNS($A$1:F1655))</f>
        <v>#NUM!</v>
      </c>
    </row>
    <row r="1660" spans="1:15">
      <c r="A1660" s="1">
        <f>'ScienceDirect - Initial'!A1663</f>
        <v>0</v>
      </c>
      <c r="B1660" s="1">
        <f>'ScienceDirect - Initial'!B1663</f>
        <v>1990</v>
      </c>
      <c r="C1660" s="1" t="str">
        <f>'ScienceDirect - Initial'!C1663</f>
        <v>Max, B.</v>
      </c>
      <c r="D1660" s="1" t="str">
        <f>'ScienceDirect - Initial'!D1663</f>
        <v>This and that: an unsuitable eponym, leeches, and the transmutation of the disciplines</v>
      </c>
      <c r="E1660" s="1" t="str">
        <f>'ScienceDirect - Initial'!E1663</f>
        <v>Trends in Pharmacological Sciences</v>
      </c>
      <c r="F1660" s="1">
        <f>'ScienceDirect - Initial'!F1663</f>
        <v>0</v>
      </c>
      <c r="H1660" s="1">
        <v>0</v>
      </c>
      <c r="I1660" s="1">
        <v>0</v>
      </c>
      <c r="J1660" t="b">
        <f t="shared" si="25"/>
        <v>1</v>
      </c>
      <c r="K1660" t="e">
        <f t="array" ref="K1660">INDEX($A$7:$F$3066,SMALL(IF(COUNTIF($L$5,$H$7:$H$3066)*COUNTIF($L$5,$I$7:$I$3066),MATCH(ROW($A$7:$A$3066),ROW($A$7:$A$3066)),""),ROWS($B$1:B1654)),COLUMNS($A$1:B1656))</f>
        <v>#NUM!</v>
      </c>
      <c r="L1660" t="e">
        <f t="array" ref="L1660">INDEX($A$7:$F$3066,SMALL(IF(COUNTIF($L$5,$H$7:$H$3066)*COUNTIF($L$5,$I$7:$I$3066),MATCH(ROW($A$7:$A$3066),ROW($A$7:$A$3066)),""),ROWS($B$1:C1654)),COLUMNS($A$1:C1656))</f>
        <v>#NUM!</v>
      </c>
      <c r="M1660" t="e">
        <f t="array" ref="M1660">INDEX($A$7:$F$3066,SMALL(IF(COUNTIF($L$5,$H$7:$H$3066)*COUNTIF($L$5,$I$7:$I$3066),MATCH(ROW($A$7:$A$3066),ROW($A$7:$A$3066)),""),ROWS($B$1:D1654)),COLUMNS($A$1:D1656))</f>
        <v>#NUM!</v>
      </c>
      <c r="N1660" t="e">
        <f t="array" ref="N1660">INDEX($A$7:$F$3066,SMALL(IF(COUNTIF($L$5,$H$7:$H$3066)*COUNTIF($L$5,$I$7:$I$3066),MATCH(ROW($A$7:$A$3066),ROW($A$7:$A$3066)),""),ROWS($B$1:E1654)),COLUMNS($A$1:E1656))</f>
        <v>#NUM!</v>
      </c>
      <c r="O1660" t="e">
        <f t="array" ref="O1660">INDEX($A$7:$F$3066,SMALL(IF(COUNTIF($L$5,$H$7:$H$3066)*COUNTIF($L$5,$I$7:$I$3066),MATCH(ROW($A$7:$A$3066),ROW($A$7:$A$3066)),""),ROWS($B$1:F1654)),COLUMNS($A$1:F1656))</f>
        <v>#NUM!</v>
      </c>
    </row>
    <row r="1661" spans="1:15">
      <c r="A1661" s="1">
        <f>'ScienceDirect - Initial'!A1664</f>
        <v>0</v>
      </c>
      <c r="B1661" s="1">
        <f>'ScienceDirect - Initial'!B1664</f>
        <v>2003</v>
      </c>
      <c r="C1661" s="1" t="str">
        <f>'ScienceDirect - Initial'!C1664</f>
        <v>Arnstein, Paul</v>
      </c>
      <c r="D1661" s="1" t="str">
        <f>'ScienceDirect - Initial'!D1664</f>
        <v>The placebo effect</v>
      </c>
      <c r="E1661" s="1" t="str">
        <f>'ScienceDirect - Initial'!E1664</f>
        <v>Seminars in Integrative Medicine</v>
      </c>
      <c r="F1661" s="1">
        <f>'ScienceDirect - Initial'!F1664</f>
        <v>0</v>
      </c>
      <c r="H1661" s="1">
        <v>0</v>
      </c>
      <c r="I1661" s="1">
        <v>0</v>
      </c>
      <c r="J1661" t="b">
        <f t="shared" si="25"/>
        <v>1</v>
      </c>
      <c r="K1661" t="e">
        <f t="array" ref="K1661">INDEX($A$7:$F$3066,SMALL(IF(COUNTIF($L$5,$H$7:$H$3066)*COUNTIF($L$5,$I$7:$I$3066),MATCH(ROW($A$7:$A$3066),ROW($A$7:$A$3066)),""),ROWS($B$1:B1655)),COLUMNS($A$1:B1657))</f>
        <v>#NUM!</v>
      </c>
      <c r="L1661" t="e">
        <f t="array" ref="L1661">INDEX($A$7:$F$3066,SMALL(IF(COUNTIF($L$5,$H$7:$H$3066)*COUNTIF($L$5,$I$7:$I$3066),MATCH(ROW($A$7:$A$3066),ROW($A$7:$A$3066)),""),ROWS($B$1:C1655)),COLUMNS($A$1:C1657))</f>
        <v>#NUM!</v>
      </c>
      <c r="M1661" t="e">
        <f t="array" ref="M1661">INDEX($A$7:$F$3066,SMALL(IF(COUNTIF($L$5,$H$7:$H$3066)*COUNTIF($L$5,$I$7:$I$3066),MATCH(ROW($A$7:$A$3066),ROW($A$7:$A$3066)),""),ROWS($B$1:D1655)),COLUMNS($A$1:D1657))</f>
        <v>#NUM!</v>
      </c>
      <c r="N1661" t="e">
        <f t="array" ref="N1661">INDEX($A$7:$F$3066,SMALL(IF(COUNTIF($L$5,$H$7:$H$3066)*COUNTIF($L$5,$I$7:$I$3066),MATCH(ROW($A$7:$A$3066),ROW($A$7:$A$3066)),""),ROWS($B$1:E1655)),COLUMNS($A$1:E1657))</f>
        <v>#NUM!</v>
      </c>
      <c r="O1661" t="e">
        <f t="array" ref="O1661">INDEX($A$7:$F$3066,SMALL(IF(COUNTIF($L$5,$H$7:$H$3066)*COUNTIF($L$5,$I$7:$I$3066),MATCH(ROW($A$7:$A$3066),ROW($A$7:$A$3066)),""),ROWS($B$1:F1655)),COLUMNS($A$1:F1657))</f>
        <v>#NUM!</v>
      </c>
    </row>
    <row r="1662" spans="1:15">
      <c r="A1662" s="1">
        <f>'ScienceDirect - Initial'!A1665</f>
        <v>0</v>
      </c>
      <c r="B1662" s="1">
        <f>'ScienceDirect - Initial'!B1665</f>
        <v>1987</v>
      </c>
      <c r="C1662" s="1" t="str">
        <f>'ScienceDirect - Initial'!C1665</f>
        <v>Billington, Colin J</v>
      </c>
      <c r="D1662" s="1" t="str">
        <f>'ScienceDirect - Initial'!D1665</f>
        <v>Developments in the use of steel in construction</v>
      </c>
      <c r="E1662" s="1" t="str">
        <f>'ScienceDirect - Initial'!E1665</f>
        <v>Construction and Building Materials</v>
      </c>
      <c r="F1662" s="1">
        <f>'ScienceDirect - Initial'!F1665</f>
        <v>0</v>
      </c>
      <c r="H1662" s="1">
        <v>0</v>
      </c>
      <c r="I1662" s="1">
        <v>0</v>
      </c>
      <c r="J1662" t="b">
        <f t="shared" si="25"/>
        <v>1</v>
      </c>
      <c r="K1662" t="e">
        <f t="array" ref="K1662">INDEX($A$7:$F$3066,SMALL(IF(COUNTIF($L$5,$H$7:$H$3066)*COUNTIF($L$5,$I$7:$I$3066),MATCH(ROW($A$7:$A$3066),ROW($A$7:$A$3066)),""),ROWS($B$1:B1656)),COLUMNS($A$1:B1658))</f>
        <v>#NUM!</v>
      </c>
      <c r="L1662" t="e">
        <f t="array" ref="L1662">INDEX($A$7:$F$3066,SMALL(IF(COUNTIF($L$5,$H$7:$H$3066)*COUNTIF($L$5,$I$7:$I$3066),MATCH(ROW($A$7:$A$3066),ROW($A$7:$A$3066)),""),ROWS($B$1:C1656)),COLUMNS($A$1:C1658))</f>
        <v>#NUM!</v>
      </c>
      <c r="M1662" t="e">
        <f t="array" ref="M1662">INDEX($A$7:$F$3066,SMALL(IF(COUNTIF($L$5,$H$7:$H$3066)*COUNTIF($L$5,$I$7:$I$3066),MATCH(ROW($A$7:$A$3066),ROW($A$7:$A$3066)),""),ROWS($B$1:D1656)),COLUMNS($A$1:D1658))</f>
        <v>#NUM!</v>
      </c>
      <c r="N1662" t="e">
        <f t="array" ref="N1662">INDEX($A$7:$F$3066,SMALL(IF(COUNTIF($L$5,$H$7:$H$3066)*COUNTIF($L$5,$I$7:$I$3066),MATCH(ROW($A$7:$A$3066),ROW($A$7:$A$3066)),""),ROWS($B$1:E1656)),COLUMNS($A$1:E1658))</f>
        <v>#NUM!</v>
      </c>
      <c r="O1662" t="e">
        <f t="array" ref="O1662">INDEX($A$7:$F$3066,SMALL(IF(COUNTIF($L$5,$H$7:$H$3066)*COUNTIF($L$5,$I$7:$I$3066),MATCH(ROW($A$7:$A$3066),ROW($A$7:$A$3066)),""),ROWS($B$1:F1656)),COLUMNS($A$1:F1658))</f>
        <v>#NUM!</v>
      </c>
    </row>
    <row r="1663" spans="1:15">
      <c r="A1663" s="1">
        <f>'ScienceDirect - Initial'!A1666</f>
        <v>0</v>
      </c>
      <c r="B1663" s="1">
        <f>'ScienceDirect - Initial'!B1666</f>
        <v>1998</v>
      </c>
      <c r="C1663" s="1" t="str">
        <f>'ScienceDirect - Initial'!C1666</f>
        <v>Kain, Kevin C.; Keystone, Jay S.</v>
      </c>
      <c r="D1663" s="1" t="str">
        <f>'ScienceDirect - Initial'!D1666</f>
        <v>MALARIA IN TRAVELERS: Epidemiology, Disease, and Prevention</v>
      </c>
      <c r="E1663" s="1" t="str">
        <f>'ScienceDirect - Initial'!E1666</f>
        <v>Infectious Disease Clinics of North America</v>
      </c>
      <c r="F1663" s="1">
        <f>'ScienceDirect - Initial'!F1666</f>
        <v>0</v>
      </c>
      <c r="H1663" s="1">
        <v>0</v>
      </c>
      <c r="I1663" s="1">
        <v>0</v>
      </c>
      <c r="J1663" t="b">
        <f t="shared" si="25"/>
        <v>1</v>
      </c>
      <c r="K1663" t="e">
        <f t="array" ref="K1663">INDEX($A$7:$F$3066,SMALL(IF(COUNTIF($L$5,$H$7:$H$3066)*COUNTIF($L$5,$I$7:$I$3066),MATCH(ROW($A$7:$A$3066),ROW($A$7:$A$3066)),""),ROWS($B$1:B1657)),COLUMNS($A$1:B1659))</f>
        <v>#NUM!</v>
      </c>
      <c r="L1663" t="e">
        <f t="array" ref="L1663">INDEX($A$7:$F$3066,SMALL(IF(COUNTIF($L$5,$H$7:$H$3066)*COUNTIF($L$5,$I$7:$I$3066),MATCH(ROW($A$7:$A$3066),ROW($A$7:$A$3066)),""),ROWS($B$1:C1657)),COLUMNS($A$1:C1659))</f>
        <v>#NUM!</v>
      </c>
      <c r="M1663" t="e">
        <f t="array" ref="M1663">INDEX($A$7:$F$3066,SMALL(IF(COUNTIF($L$5,$H$7:$H$3066)*COUNTIF($L$5,$I$7:$I$3066),MATCH(ROW($A$7:$A$3066),ROW($A$7:$A$3066)),""),ROWS($B$1:D1657)),COLUMNS($A$1:D1659))</f>
        <v>#NUM!</v>
      </c>
      <c r="N1663" t="e">
        <f t="array" ref="N1663">INDEX($A$7:$F$3066,SMALL(IF(COUNTIF($L$5,$H$7:$H$3066)*COUNTIF($L$5,$I$7:$I$3066),MATCH(ROW($A$7:$A$3066),ROW($A$7:$A$3066)),""),ROWS($B$1:E1657)),COLUMNS($A$1:E1659))</f>
        <v>#NUM!</v>
      </c>
      <c r="O1663" t="e">
        <f t="array" ref="O1663">INDEX($A$7:$F$3066,SMALL(IF(COUNTIF($L$5,$H$7:$H$3066)*COUNTIF($L$5,$I$7:$I$3066),MATCH(ROW($A$7:$A$3066),ROW($A$7:$A$3066)),""),ROWS($B$1:F1657)),COLUMNS($A$1:F1659))</f>
        <v>#NUM!</v>
      </c>
    </row>
    <row r="1664" spans="1:15">
      <c r="A1664" s="1">
        <f>'ScienceDirect - Initial'!A1667</f>
        <v>0</v>
      </c>
      <c r="B1664" s="1">
        <f>'ScienceDirect - Initial'!B1667</f>
        <v>1996</v>
      </c>
      <c r="C1664" s="1" t="str">
        <f>'ScienceDirect - Initial'!C1667</f>
        <v>Ramachandran, V.S.</v>
      </c>
      <c r="D1664" s="1" t="str">
        <f>'ScienceDirect - Initial'!D1667</f>
        <v>4 - Chemical Admixtures—Recent Developments</v>
      </c>
      <c r="E1664" s="1" t="str">
        <f>'ScienceDirect - Initial'!E1667</f>
        <v>Concrete Admixtures Handbook (Second Edition)</v>
      </c>
      <c r="F1664" s="1" t="str">
        <f>'ScienceDirect - Initial'!F1667</f>
        <v>978-0-8155-1373-5</v>
      </c>
      <c r="H1664" s="1">
        <v>0</v>
      </c>
      <c r="I1664" s="1">
        <v>0</v>
      </c>
      <c r="J1664" t="b">
        <f t="shared" si="25"/>
        <v>1</v>
      </c>
      <c r="K1664" t="e">
        <f t="array" ref="K1664">INDEX($A$7:$F$3066,SMALL(IF(COUNTIF($L$5,$H$7:$H$3066)*COUNTIF($L$5,$I$7:$I$3066),MATCH(ROW($A$7:$A$3066),ROW($A$7:$A$3066)),""),ROWS($B$1:B1658)),COLUMNS($A$1:B1660))</f>
        <v>#NUM!</v>
      </c>
      <c r="L1664" t="e">
        <f t="array" ref="L1664">INDEX($A$7:$F$3066,SMALL(IF(COUNTIF($L$5,$H$7:$H$3066)*COUNTIF($L$5,$I$7:$I$3066),MATCH(ROW($A$7:$A$3066),ROW($A$7:$A$3066)),""),ROWS($B$1:C1658)),COLUMNS($A$1:C1660))</f>
        <v>#NUM!</v>
      </c>
      <c r="M1664" t="e">
        <f t="array" ref="M1664">INDEX($A$7:$F$3066,SMALL(IF(COUNTIF($L$5,$H$7:$H$3066)*COUNTIF($L$5,$I$7:$I$3066),MATCH(ROW($A$7:$A$3066),ROW($A$7:$A$3066)),""),ROWS($B$1:D1658)),COLUMNS($A$1:D1660))</f>
        <v>#NUM!</v>
      </c>
      <c r="N1664" t="e">
        <f t="array" ref="N1664">INDEX($A$7:$F$3066,SMALL(IF(COUNTIF($L$5,$H$7:$H$3066)*COUNTIF($L$5,$I$7:$I$3066),MATCH(ROW($A$7:$A$3066),ROW($A$7:$A$3066)),""),ROWS($B$1:E1658)),COLUMNS($A$1:E1660))</f>
        <v>#NUM!</v>
      </c>
      <c r="O1664" t="e">
        <f t="array" ref="O1664">INDEX($A$7:$F$3066,SMALL(IF(COUNTIF($L$5,$H$7:$H$3066)*COUNTIF($L$5,$I$7:$I$3066),MATCH(ROW($A$7:$A$3066),ROW($A$7:$A$3066)),""),ROWS($B$1:F1658)),COLUMNS($A$1:F1660))</f>
        <v>#NUM!</v>
      </c>
    </row>
    <row r="1665" spans="1:15">
      <c r="A1665" s="1">
        <f>'ScienceDirect - Initial'!A1668</f>
        <v>0</v>
      </c>
      <c r="B1665" s="1">
        <f>'ScienceDirect - Initial'!B1668</f>
        <v>2017</v>
      </c>
      <c r="C1665" s="1" t="str">
        <f>'ScienceDirect - Initial'!C1668</f>
        <v>Hegde, Ashok N.</v>
      </c>
      <c r="D1665" s="1" t="str">
        <f>'ScienceDirect - Initial'!D1668</f>
        <v>Proteolysis, synaptic plasticity and memory</v>
      </c>
      <c r="E1665" s="1" t="str">
        <f>'ScienceDirect - Initial'!E1668</f>
        <v>MCCS 2017</v>
      </c>
      <c r="F1665" s="1">
        <f>'ScienceDirect - Initial'!F1668</f>
        <v>0</v>
      </c>
      <c r="H1665" s="1">
        <v>0</v>
      </c>
      <c r="I1665" s="1">
        <v>0</v>
      </c>
      <c r="J1665" t="b">
        <f t="shared" si="25"/>
        <v>1</v>
      </c>
      <c r="K1665" t="e">
        <f t="array" ref="K1665">INDEX($A$7:$F$3066,SMALL(IF(COUNTIF($L$5,$H$7:$H$3066)*COUNTIF($L$5,$I$7:$I$3066),MATCH(ROW($A$7:$A$3066),ROW($A$7:$A$3066)),""),ROWS($B$1:B1659)),COLUMNS($A$1:B1661))</f>
        <v>#NUM!</v>
      </c>
      <c r="L1665" t="e">
        <f t="array" ref="L1665">INDEX($A$7:$F$3066,SMALL(IF(COUNTIF($L$5,$H$7:$H$3066)*COUNTIF($L$5,$I$7:$I$3066),MATCH(ROW($A$7:$A$3066),ROW($A$7:$A$3066)),""),ROWS($B$1:C1659)),COLUMNS($A$1:C1661))</f>
        <v>#NUM!</v>
      </c>
      <c r="M1665" t="e">
        <f t="array" ref="M1665">INDEX($A$7:$F$3066,SMALL(IF(COUNTIF($L$5,$H$7:$H$3066)*COUNTIF($L$5,$I$7:$I$3066),MATCH(ROW($A$7:$A$3066),ROW($A$7:$A$3066)),""),ROWS($B$1:D1659)),COLUMNS($A$1:D1661))</f>
        <v>#NUM!</v>
      </c>
      <c r="N1665" t="e">
        <f t="array" ref="N1665">INDEX($A$7:$F$3066,SMALL(IF(COUNTIF($L$5,$H$7:$H$3066)*COUNTIF($L$5,$I$7:$I$3066),MATCH(ROW($A$7:$A$3066),ROW($A$7:$A$3066)),""),ROWS($B$1:E1659)),COLUMNS($A$1:E1661))</f>
        <v>#NUM!</v>
      </c>
      <c r="O1665" t="e">
        <f t="array" ref="O1665">INDEX($A$7:$F$3066,SMALL(IF(COUNTIF($L$5,$H$7:$H$3066)*COUNTIF($L$5,$I$7:$I$3066),MATCH(ROW($A$7:$A$3066),ROW($A$7:$A$3066)),""),ROWS($B$1:F1659)),COLUMNS($A$1:F1661))</f>
        <v>#NUM!</v>
      </c>
    </row>
    <row r="1666" spans="1:15">
      <c r="A1666" s="1">
        <f>'ScienceDirect - Initial'!A1669</f>
        <v>0</v>
      </c>
      <c r="B1666" s="1">
        <f>'ScienceDirect - Initial'!B1669</f>
        <v>2004</v>
      </c>
      <c r="C1666" s="1" t="str">
        <f>'ScienceDirect - Initial'!C1669</f>
        <v>Rinne, Martin</v>
      </c>
      <c r="D1666" s="1" t="str">
        <f>'ScienceDirect - Initial'!D1669</f>
        <v>Technology roadmaps: Infrastructure for innovation</v>
      </c>
      <c r="E1666" s="1" t="str">
        <f>'ScienceDirect - Initial'!E1669</f>
        <v>Roadmapping: From Sustainable to Disruptive Technologies</v>
      </c>
      <c r="F1666" s="1">
        <f>'ScienceDirect - Initial'!F1669</f>
        <v>0</v>
      </c>
      <c r="H1666" s="1">
        <v>0</v>
      </c>
      <c r="I1666" s="1">
        <v>0</v>
      </c>
      <c r="J1666" t="b">
        <f t="shared" si="25"/>
        <v>1</v>
      </c>
      <c r="K1666" t="e">
        <f t="array" ref="K1666">INDEX($A$7:$F$3066,SMALL(IF(COUNTIF($L$5,$H$7:$H$3066)*COUNTIF($L$5,$I$7:$I$3066),MATCH(ROW($A$7:$A$3066),ROW($A$7:$A$3066)),""),ROWS($B$1:B1660)),COLUMNS($A$1:B1662))</f>
        <v>#NUM!</v>
      </c>
      <c r="L1666" t="e">
        <f t="array" ref="L1666">INDEX($A$7:$F$3066,SMALL(IF(COUNTIF($L$5,$H$7:$H$3066)*COUNTIF($L$5,$I$7:$I$3066),MATCH(ROW($A$7:$A$3066),ROW($A$7:$A$3066)),""),ROWS($B$1:C1660)),COLUMNS($A$1:C1662))</f>
        <v>#NUM!</v>
      </c>
      <c r="M1666" t="e">
        <f t="array" ref="M1666">INDEX($A$7:$F$3066,SMALL(IF(COUNTIF($L$5,$H$7:$H$3066)*COUNTIF($L$5,$I$7:$I$3066),MATCH(ROW($A$7:$A$3066),ROW($A$7:$A$3066)),""),ROWS($B$1:D1660)),COLUMNS($A$1:D1662))</f>
        <v>#NUM!</v>
      </c>
      <c r="N1666" t="e">
        <f t="array" ref="N1666">INDEX($A$7:$F$3066,SMALL(IF(COUNTIF($L$5,$H$7:$H$3066)*COUNTIF($L$5,$I$7:$I$3066),MATCH(ROW($A$7:$A$3066),ROW($A$7:$A$3066)),""),ROWS($B$1:E1660)),COLUMNS($A$1:E1662))</f>
        <v>#NUM!</v>
      </c>
      <c r="O1666" t="e">
        <f t="array" ref="O1666">INDEX($A$7:$F$3066,SMALL(IF(COUNTIF($L$5,$H$7:$H$3066)*COUNTIF($L$5,$I$7:$I$3066),MATCH(ROW($A$7:$A$3066),ROW($A$7:$A$3066)),""),ROWS($B$1:F1660)),COLUMNS($A$1:F1662))</f>
        <v>#NUM!</v>
      </c>
    </row>
    <row r="1667" spans="1:15">
      <c r="A1667" s="1">
        <f>'ScienceDirect - Initial'!A1670</f>
        <v>0</v>
      </c>
      <c r="B1667" s="1">
        <f>'ScienceDirect - Initial'!B1670</f>
        <v>2004</v>
      </c>
      <c r="C1667" s="1" t="str">
        <f>'ScienceDirect - Initial'!C1670</f>
        <v>Mainwaring, Lynda M.</v>
      </c>
      <c r="D1667" s="1" t="str">
        <f>'ScienceDirect - Initial'!D1670</f>
        <v>Chapter 12 - Terminating the therapeutic relationship</v>
      </c>
      <c r="E1667" s="1" t="str">
        <f>'ScienceDirect - Initial'!E1670</f>
        <v>Psychology in the Physical and Manual Therapies</v>
      </c>
      <c r="F1667" s="1" t="str">
        <f>'ScienceDirect - Initial'!F1670</f>
        <v>978-0-443-07352-6</v>
      </c>
      <c r="H1667" s="1">
        <v>0</v>
      </c>
      <c r="I1667" s="1">
        <v>0</v>
      </c>
      <c r="J1667" t="b">
        <f t="shared" si="25"/>
        <v>1</v>
      </c>
      <c r="K1667" t="e">
        <f t="array" ref="K1667">INDEX($A$7:$F$3066,SMALL(IF(COUNTIF($L$5,$H$7:$H$3066)*COUNTIF($L$5,$I$7:$I$3066),MATCH(ROW($A$7:$A$3066),ROW($A$7:$A$3066)),""),ROWS($B$1:B1661)),COLUMNS($A$1:B1663))</f>
        <v>#NUM!</v>
      </c>
      <c r="L1667" t="e">
        <f t="array" ref="L1667">INDEX($A$7:$F$3066,SMALL(IF(COUNTIF($L$5,$H$7:$H$3066)*COUNTIF($L$5,$I$7:$I$3066),MATCH(ROW($A$7:$A$3066),ROW($A$7:$A$3066)),""),ROWS($B$1:C1661)),COLUMNS($A$1:C1663))</f>
        <v>#NUM!</v>
      </c>
      <c r="M1667" t="e">
        <f t="array" ref="M1667">INDEX($A$7:$F$3066,SMALL(IF(COUNTIF($L$5,$H$7:$H$3066)*COUNTIF($L$5,$I$7:$I$3066),MATCH(ROW($A$7:$A$3066),ROW($A$7:$A$3066)),""),ROWS($B$1:D1661)),COLUMNS($A$1:D1663))</f>
        <v>#NUM!</v>
      </c>
      <c r="N1667" t="e">
        <f t="array" ref="N1667">INDEX($A$7:$F$3066,SMALL(IF(COUNTIF($L$5,$H$7:$H$3066)*COUNTIF($L$5,$I$7:$I$3066),MATCH(ROW($A$7:$A$3066),ROW($A$7:$A$3066)),""),ROWS($B$1:E1661)),COLUMNS($A$1:E1663))</f>
        <v>#NUM!</v>
      </c>
      <c r="O1667" t="e">
        <f t="array" ref="O1667">INDEX($A$7:$F$3066,SMALL(IF(COUNTIF($L$5,$H$7:$H$3066)*COUNTIF($L$5,$I$7:$I$3066),MATCH(ROW($A$7:$A$3066),ROW($A$7:$A$3066)),""),ROWS($B$1:F1661)),COLUMNS($A$1:F1663))</f>
        <v>#NUM!</v>
      </c>
    </row>
    <row r="1668" spans="1:15">
      <c r="A1668" s="1">
        <f>'ScienceDirect - Initial'!A1671</f>
        <v>0</v>
      </c>
      <c r="B1668" s="1">
        <f>'ScienceDirect - Initial'!B1671</f>
        <v>1990</v>
      </c>
      <c r="C1668" s="1" t="str">
        <f>'ScienceDirect - Initial'!C1671</f>
        <v>Verhagen, Balthazar Th.; Tredoux, Marian; Lindsay, Nicholas M.; Sellschop, Jacques P.F.; von Salis Perch-Nielsen, A.Katharina; Koeberl, Christian</v>
      </c>
      <c r="D1668" s="1" t="str">
        <f>'ScienceDirect - Initial'!D1671</f>
        <v>Implications of isotopic and other geochemical data from a Cretaceous-Tertiary transition in southern Africa</v>
      </c>
      <c r="E1668" s="1" t="str">
        <f>'ScienceDirect - Initial'!E1671</f>
        <v>Chemical Geology: Isotope Geoscience section</v>
      </c>
      <c r="F1668" s="1">
        <f>'ScienceDirect - Initial'!F1671</f>
        <v>0</v>
      </c>
      <c r="H1668" s="1">
        <v>0</v>
      </c>
      <c r="I1668" s="1">
        <v>0</v>
      </c>
      <c r="J1668" t="b">
        <f t="shared" si="25"/>
        <v>1</v>
      </c>
      <c r="K1668" t="e">
        <f t="array" ref="K1668">INDEX($A$7:$F$3066,SMALL(IF(COUNTIF($L$5,$H$7:$H$3066)*COUNTIF($L$5,$I$7:$I$3066),MATCH(ROW($A$7:$A$3066),ROW($A$7:$A$3066)),""),ROWS($B$1:B1662)),COLUMNS($A$1:B1664))</f>
        <v>#NUM!</v>
      </c>
      <c r="L1668" t="e">
        <f t="array" ref="L1668">INDEX($A$7:$F$3066,SMALL(IF(COUNTIF($L$5,$H$7:$H$3066)*COUNTIF($L$5,$I$7:$I$3066),MATCH(ROW($A$7:$A$3066),ROW($A$7:$A$3066)),""),ROWS($B$1:C1662)),COLUMNS($A$1:C1664))</f>
        <v>#NUM!</v>
      </c>
      <c r="M1668" t="e">
        <f t="array" ref="M1668">INDEX($A$7:$F$3066,SMALL(IF(COUNTIF($L$5,$H$7:$H$3066)*COUNTIF($L$5,$I$7:$I$3066),MATCH(ROW($A$7:$A$3066),ROW($A$7:$A$3066)),""),ROWS($B$1:D1662)),COLUMNS($A$1:D1664))</f>
        <v>#NUM!</v>
      </c>
      <c r="N1668" t="e">
        <f t="array" ref="N1668">INDEX($A$7:$F$3066,SMALL(IF(COUNTIF($L$5,$H$7:$H$3066)*COUNTIF($L$5,$I$7:$I$3066),MATCH(ROW($A$7:$A$3066),ROW($A$7:$A$3066)),""),ROWS($B$1:E1662)),COLUMNS($A$1:E1664))</f>
        <v>#NUM!</v>
      </c>
      <c r="O1668" t="e">
        <f t="array" ref="O1668">INDEX($A$7:$F$3066,SMALL(IF(COUNTIF($L$5,$H$7:$H$3066)*COUNTIF($L$5,$I$7:$I$3066),MATCH(ROW($A$7:$A$3066),ROW($A$7:$A$3066)),""),ROWS($B$1:F1662)),COLUMNS($A$1:F1664))</f>
        <v>#NUM!</v>
      </c>
    </row>
    <row r="1669" spans="1:15">
      <c r="A1669" s="1">
        <f>'ScienceDirect - Initial'!A1672</f>
        <v>0</v>
      </c>
      <c r="B1669" s="1">
        <f>'ScienceDirect - Initial'!B1672</f>
        <v>2011</v>
      </c>
      <c r="C1669" s="1" t="str">
        <f>'ScienceDirect - Initial'!C1672</f>
        <v>Markstrom, C.A.</v>
      </c>
      <c r="D1669" s="1" t="str">
        <f>'ScienceDirect - Initial'!D1672</f>
        <v>Initiation Ceremonies and Rites of Passage</v>
      </c>
      <c r="E1669" s="1" t="str">
        <f>'ScienceDirect - Initial'!E1672</f>
        <v>Encyclopedia of Adolescence</v>
      </c>
      <c r="F1669" s="1" t="str">
        <f>'ScienceDirect - Initial'!F1672</f>
        <v>978-0-12-373951-3</v>
      </c>
      <c r="H1669" s="1">
        <v>0</v>
      </c>
      <c r="I1669" s="1">
        <v>0</v>
      </c>
      <c r="J1669" t="b">
        <f t="shared" si="25"/>
        <v>1</v>
      </c>
      <c r="K1669" t="e">
        <f t="array" ref="K1669">INDEX($A$7:$F$3066,SMALL(IF(COUNTIF($L$5,$H$7:$H$3066)*COUNTIF($L$5,$I$7:$I$3066),MATCH(ROW($A$7:$A$3066),ROW($A$7:$A$3066)),""),ROWS($B$1:B1663)),COLUMNS($A$1:B1665))</f>
        <v>#NUM!</v>
      </c>
      <c r="L1669" t="e">
        <f t="array" ref="L1669">INDEX($A$7:$F$3066,SMALL(IF(COUNTIF($L$5,$H$7:$H$3066)*COUNTIF($L$5,$I$7:$I$3066),MATCH(ROW($A$7:$A$3066),ROW($A$7:$A$3066)),""),ROWS($B$1:C1663)),COLUMNS($A$1:C1665))</f>
        <v>#NUM!</v>
      </c>
      <c r="M1669" t="e">
        <f t="array" ref="M1669">INDEX($A$7:$F$3066,SMALL(IF(COUNTIF($L$5,$H$7:$H$3066)*COUNTIF($L$5,$I$7:$I$3066),MATCH(ROW($A$7:$A$3066),ROW($A$7:$A$3066)),""),ROWS($B$1:D1663)),COLUMNS($A$1:D1665))</f>
        <v>#NUM!</v>
      </c>
      <c r="N1669" t="e">
        <f t="array" ref="N1669">INDEX($A$7:$F$3066,SMALL(IF(COUNTIF($L$5,$H$7:$H$3066)*COUNTIF($L$5,$I$7:$I$3066),MATCH(ROW($A$7:$A$3066),ROW($A$7:$A$3066)),""),ROWS($B$1:E1663)),COLUMNS($A$1:E1665))</f>
        <v>#NUM!</v>
      </c>
      <c r="O1669" t="e">
        <f t="array" ref="O1669">INDEX($A$7:$F$3066,SMALL(IF(COUNTIF($L$5,$H$7:$H$3066)*COUNTIF($L$5,$I$7:$I$3066),MATCH(ROW($A$7:$A$3066),ROW($A$7:$A$3066)),""),ROWS($B$1:F1663)),COLUMNS($A$1:F1665))</f>
        <v>#NUM!</v>
      </c>
    </row>
    <row r="1670" spans="1:15">
      <c r="A1670" s="1">
        <f>'ScienceDirect - Initial'!A1673</f>
        <v>0</v>
      </c>
      <c r="B1670" s="1">
        <f>'ScienceDirect - Initial'!B1673</f>
        <v>2005</v>
      </c>
      <c r="C1670" s="1" t="str">
        <f>'ScienceDirect - Initial'!C1673</f>
        <v>Holt, Robert D.</v>
      </c>
      <c r="D1670" s="1" t="str">
        <f>'ScienceDirect - Initial'!D1673</f>
        <v>12 - ON THE INTEGRATION OF COMMUNITY ECOLOGY AND EVOLUTIONARY BIOLOGY: HISTORICAL PERSPECTIVES AND CURRENT PROSPECTS</v>
      </c>
      <c r="E1670" s="1" t="str">
        <f>'ScienceDirect - Initial'!E1673</f>
        <v>Ecological Paradigms Lost</v>
      </c>
      <c r="F1670" s="1" t="str">
        <f>'ScienceDirect - Initial'!F1673</f>
        <v>1875306X</v>
      </c>
      <c r="H1670" s="1">
        <v>0</v>
      </c>
      <c r="I1670" s="1">
        <v>0</v>
      </c>
      <c r="J1670" t="b">
        <f t="shared" si="25"/>
        <v>1</v>
      </c>
      <c r="K1670" t="e">
        <f t="array" ref="K1670">INDEX($A$7:$F$3066,SMALL(IF(COUNTIF($L$5,$H$7:$H$3066)*COUNTIF($L$5,$I$7:$I$3066),MATCH(ROW($A$7:$A$3066),ROW($A$7:$A$3066)),""),ROWS($B$1:B1664)),COLUMNS($A$1:B1666))</f>
        <v>#NUM!</v>
      </c>
      <c r="L1670" t="e">
        <f t="array" ref="L1670">INDEX($A$7:$F$3066,SMALL(IF(COUNTIF($L$5,$H$7:$H$3066)*COUNTIF($L$5,$I$7:$I$3066),MATCH(ROW($A$7:$A$3066),ROW($A$7:$A$3066)),""),ROWS($B$1:C1664)),COLUMNS($A$1:C1666))</f>
        <v>#NUM!</v>
      </c>
      <c r="M1670" t="e">
        <f t="array" ref="M1670">INDEX($A$7:$F$3066,SMALL(IF(COUNTIF($L$5,$H$7:$H$3066)*COUNTIF($L$5,$I$7:$I$3066),MATCH(ROW($A$7:$A$3066),ROW($A$7:$A$3066)),""),ROWS($B$1:D1664)),COLUMNS($A$1:D1666))</f>
        <v>#NUM!</v>
      </c>
      <c r="N1670" t="e">
        <f t="array" ref="N1670">INDEX($A$7:$F$3066,SMALL(IF(COUNTIF($L$5,$H$7:$H$3066)*COUNTIF($L$5,$I$7:$I$3066),MATCH(ROW($A$7:$A$3066),ROW($A$7:$A$3066)),""),ROWS($B$1:E1664)),COLUMNS($A$1:E1666))</f>
        <v>#NUM!</v>
      </c>
      <c r="O1670" t="e">
        <f t="array" ref="O1670">INDEX($A$7:$F$3066,SMALL(IF(COUNTIF($L$5,$H$7:$H$3066)*COUNTIF($L$5,$I$7:$I$3066),MATCH(ROW($A$7:$A$3066),ROW($A$7:$A$3066)),""),ROWS($B$1:F1664)),COLUMNS($A$1:F1666))</f>
        <v>#NUM!</v>
      </c>
    </row>
    <row r="1671" spans="1:15">
      <c r="A1671" s="1">
        <f>'ScienceDirect - Initial'!A1674</f>
        <v>0</v>
      </c>
      <c r="B1671" s="1">
        <f>'ScienceDirect - Initial'!B1674</f>
        <v>2002</v>
      </c>
      <c r="C1671" s="1" t="str">
        <f>'ScienceDirect - Initial'!C1674</f>
        <v>Presti, David E.</v>
      </c>
      <c r="D1671" s="1" t="str">
        <f>'ScienceDirect - Initial'!D1674</f>
        <v>Psychoactive Drugs</v>
      </c>
      <c r="E1671" s="1" t="str">
        <f>'ScienceDirect - Initial'!E1674</f>
        <v>Encyclopedia of the Human Brain</v>
      </c>
      <c r="F1671" s="1" t="str">
        <f>'ScienceDirect - Initial'!F1674</f>
        <v>978-0-12-227210-3</v>
      </c>
      <c r="H1671" s="1">
        <v>0</v>
      </c>
      <c r="I1671" s="1">
        <v>0</v>
      </c>
      <c r="J1671" t="b">
        <f t="shared" si="25"/>
        <v>1</v>
      </c>
      <c r="K1671" t="e">
        <f t="array" ref="K1671">INDEX($A$7:$F$3066,SMALL(IF(COUNTIF($L$5,$H$7:$H$3066)*COUNTIF($L$5,$I$7:$I$3066),MATCH(ROW($A$7:$A$3066),ROW($A$7:$A$3066)),""),ROWS($B$1:B1665)),COLUMNS($A$1:B1667))</f>
        <v>#NUM!</v>
      </c>
      <c r="L1671" t="e">
        <f t="array" ref="L1671">INDEX($A$7:$F$3066,SMALL(IF(COUNTIF($L$5,$H$7:$H$3066)*COUNTIF($L$5,$I$7:$I$3066),MATCH(ROW($A$7:$A$3066),ROW($A$7:$A$3066)),""),ROWS($B$1:C1665)),COLUMNS($A$1:C1667))</f>
        <v>#NUM!</v>
      </c>
      <c r="M1671" t="e">
        <f t="array" ref="M1671">INDEX($A$7:$F$3066,SMALL(IF(COUNTIF($L$5,$H$7:$H$3066)*COUNTIF($L$5,$I$7:$I$3066),MATCH(ROW($A$7:$A$3066),ROW($A$7:$A$3066)),""),ROWS($B$1:D1665)),COLUMNS($A$1:D1667))</f>
        <v>#NUM!</v>
      </c>
      <c r="N1671" t="e">
        <f t="array" ref="N1671">INDEX($A$7:$F$3066,SMALL(IF(COUNTIF($L$5,$H$7:$H$3066)*COUNTIF($L$5,$I$7:$I$3066),MATCH(ROW($A$7:$A$3066),ROW($A$7:$A$3066)),""),ROWS($B$1:E1665)),COLUMNS($A$1:E1667))</f>
        <v>#NUM!</v>
      </c>
      <c r="O1671" t="e">
        <f t="array" ref="O1671">INDEX($A$7:$F$3066,SMALL(IF(COUNTIF($L$5,$H$7:$H$3066)*COUNTIF($L$5,$I$7:$I$3066),MATCH(ROW($A$7:$A$3066),ROW($A$7:$A$3066)),""),ROWS($B$1:F1665)),COLUMNS($A$1:F1667))</f>
        <v>#NUM!</v>
      </c>
    </row>
    <row r="1672" spans="1:15">
      <c r="A1672" s="1">
        <f>'ScienceDirect - Initial'!A1675</f>
        <v>0</v>
      </c>
      <c r="B1672" s="1">
        <f>'ScienceDirect - Initial'!B1675</f>
        <v>2004</v>
      </c>
      <c r="C1672" s="1" t="str">
        <f>'ScienceDirect - Initial'!C1675</f>
        <v>Sexson, Sandra B.</v>
      </c>
      <c r="D1672" s="1" t="str">
        <f>'ScienceDirect - Initial'!D1675</f>
        <v>Religious and spiritual assessment of the child and adolescent</v>
      </c>
      <c r="E1672" s="1" t="str">
        <f>'ScienceDirect - Initial'!E1675</f>
        <v>Religion and Spirituality</v>
      </c>
      <c r="F1672" s="1">
        <f>'ScienceDirect - Initial'!F1675</f>
        <v>0</v>
      </c>
      <c r="H1672" s="1">
        <v>0</v>
      </c>
      <c r="I1672" s="1">
        <v>0</v>
      </c>
      <c r="J1672" t="b">
        <f t="shared" ref="J1672:J1735" si="26">IF(ISBLANK(I1672),FALSE,IF(EXACT(H1672, I1672),TRUE,FALSE))</f>
        <v>1</v>
      </c>
      <c r="K1672" t="e">
        <f t="array" ref="K1672">INDEX($A$7:$F$3066,SMALL(IF(COUNTIF($L$5,$H$7:$H$3066)*COUNTIF($L$5,$I$7:$I$3066),MATCH(ROW($A$7:$A$3066),ROW($A$7:$A$3066)),""),ROWS($B$1:B1666)),COLUMNS($A$1:B1668))</f>
        <v>#NUM!</v>
      </c>
      <c r="L1672" t="e">
        <f t="array" ref="L1672">INDEX($A$7:$F$3066,SMALL(IF(COUNTIF($L$5,$H$7:$H$3066)*COUNTIF($L$5,$I$7:$I$3066),MATCH(ROW($A$7:$A$3066),ROW($A$7:$A$3066)),""),ROWS($B$1:C1666)),COLUMNS($A$1:C1668))</f>
        <v>#NUM!</v>
      </c>
      <c r="M1672" t="e">
        <f t="array" ref="M1672">INDEX($A$7:$F$3066,SMALL(IF(COUNTIF($L$5,$H$7:$H$3066)*COUNTIF($L$5,$I$7:$I$3066),MATCH(ROW($A$7:$A$3066),ROW($A$7:$A$3066)),""),ROWS($B$1:D1666)),COLUMNS($A$1:D1668))</f>
        <v>#NUM!</v>
      </c>
      <c r="N1672" t="e">
        <f t="array" ref="N1672">INDEX($A$7:$F$3066,SMALL(IF(COUNTIF($L$5,$H$7:$H$3066)*COUNTIF($L$5,$I$7:$I$3066),MATCH(ROW($A$7:$A$3066),ROW($A$7:$A$3066)),""),ROWS($B$1:E1666)),COLUMNS($A$1:E1668))</f>
        <v>#NUM!</v>
      </c>
      <c r="O1672" t="e">
        <f t="array" ref="O1672">INDEX($A$7:$F$3066,SMALL(IF(COUNTIF($L$5,$H$7:$H$3066)*COUNTIF($L$5,$I$7:$I$3066),MATCH(ROW($A$7:$A$3066),ROW($A$7:$A$3066)),""),ROWS($B$1:F1666)),COLUMNS($A$1:F1668))</f>
        <v>#NUM!</v>
      </c>
    </row>
    <row r="1673" spans="1:15">
      <c r="A1673" s="1">
        <f>'ScienceDirect - Initial'!A1676</f>
        <v>0</v>
      </c>
      <c r="B1673" s="1">
        <f>'ScienceDirect - Initial'!B1676</f>
        <v>2012</v>
      </c>
      <c r="C1673" s="1" t="str">
        <f>'ScienceDirect - Initial'!C1676</f>
        <v>Knyazev, Gennady G.</v>
      </c>
      <c r="D1673" s="1" t="str">
        <f>'ScienceDirect - Initial'!D1676</f>
        <v>EEG delta oscillations as a correlate of basic homeostatic and motivational processes</v>
      </c>
      <c r="E1673" s="1" t="str">
        <f>'ScienceDirect - Initial'!E1676</f>
        <v>Neuroscience &amp; Biobehavioral Reviews</v>
      </c>
      <c r="F1673" s="1">
        <f>'ScienceDirect - Initial'!F1676</f>
        <v>0</v>
      </c>
      <c r="H1673" s="1">
        <v>0</v>
      </c>
      <c r="I1673" s="1">
        <v>0</v>
      </c>
      <c r="J1673" t="b">
        <f t="shared" si="26"/>
        <v>1</v>
      </c>
      <c r="K1673" t="e">
        <f t="array" ref="K1673">INDEX($A$7:$F$3066,SMALL(IF(COUNTIF($L$5,$H$7:$H$3066)*COUNTIF($L$5,$I$7:$I$3066),MATCH(ROW($A$7:$A$3066),ROW($A$7:$A$3066)),""),ROWS($B$1:B1667)),COLUMNS($A$1:B1669))</f>
        <v>#NUM!</v>
      </c>
      <c r="L1673" t="e">
        <f t="array" ref="L1673">INDEX($A$7:$F$3066,SMALL(IF(COUNTIF($L$5,$H$7:$H$3066)*COUNTIF($L$5,$I$7:$I$3066),MATCH(ROW($A$7:$A$3066),ROW($A$7:$A$3066)),""),ROWS($B$1:C1667)),COLUMNS($A$1:C1669))</f>
        <v>#NUM!</v>
      </c>
      <c r="M1673" t="e">
        <f t="array" ref="M1673">INDEX($A$7:$F$3066,SMALL(IF(COUNTIF($L$5,$H$7:$H$3066)*COUNTIF($L$5,$I$7:$I$3066),MATCH(ROW($A$7:$A$3066),ROW($A$7:$A$3066)),""),ROWS($B$1:D1667)),COLUMNS($A$1:D1669))</f>
        <v>#NUM!</v>
      </c>
      <c r="N1673" t="e">
        <f t="array" ref="N1673">INDEX($A$7:$F$3066,SMALL(IF(COUNTIF($L$5,$H$7:$H$3066)*COUNTIF($L$5,$I$7:$I$3066),MATCH(ROW($A$7:$A$3066),ROW($A$7:$A$3066)),""),ROWS($B$1:E1667)),COLUMNS($A$1:E1669))</f>
        <v>#NUM!</v>
      </c>
      <c r="O1673" t="e">
        <f t="array" ref="O1673">INDEX($A$7:$F$3066,SMALL(IF(COUNTIF($L$5,$H$7:$H$3066)*COUNTIF($L$5,$I$7:$I$3066),MATCH(ROW($A$7:$A$3066),ROW($A$7:$A$3066)),""),ROWS($B$1:F1667)),COLUMNS($A$1:F1669))</f>
        <v>#NUM!</v>
      </c>
    </row>
    <row r="1674" spans="1:15">
      <c r="A1674" s="1">
        <f>'ScienceDirect - Initial'!A1677</f>
        <v>0</v>
      </c>
      <c r="B1674" s="1">
        <f>'ScienceDirect - Initial'!B1677</f>
        <v>1986</v>
      </c>
      <c r="C1674" s="1" t="str">
        <f>'ScienceDirect - Initial'!C1677</f>
        <v>Carnwath, Tom; Miller, David</v>
      </c>
      <c r="D1674" s="1" t="str">
        <f>'ScienceDirect - Initial'!D1677</f>
        <v>13 - Anxiety</v>
      </c>
      <c r="E1674" s="1" t="str">
        <f>'ScienceDirect - Initial'!E1677</f>
        <v>Behavioural Psychotherapy in Primary Care</v>
      </c>
      <c r="F1674" s="1" t="str">
        <f>'ScienceDirect - Initial'!F1677</f>
        <v>978-0-12-160230-7</v>
      </c>
      <c r="H1674" s="1">
        <v>0</v>
      </c>
      <c r="I1674" s="1">
        <v>0</v>
      </c>
      <c r="J1674" t="b">
        <f t="shared" si="26"/>
        <v>1</v>
      </c>
      <c r="K1674" t="e">
        <f t="array" ref="K1674">INDEX($A$7:$F$3066,SMALL(IF(COUNTIF($L$5,$H$7:$H$3066)*COUNTIF($L$5,$I$7:$I$3066),MATCH(ROW($A$7:$A$3066),ROW($A$7:$A$3066)),""),ROWS($B$1:B1668)),COLUMNS($A$1:B1670))</f>
        <v>#NUM!</v>
      </c>
      <c r="L1674" t="e">
        <f t="array" ref="L1674">INDEX($A$7:$F$3066,SMALL(IF(COUNTIF($L$5,$H$7:$H$3066)*COUNTIF($L$5,$I$7:$I$3066),MATCH(ROW($A$7:$A$3066),ROW($A$7:$A$3066)),""),ROWS($B$1:C1668)),COLUMNS($A$1:C1670))</f>
        <v>#NUM!</v>
      </c>
      <c r="M1674" t="e">
        <f t="array" ref="M1674">INDEX($A$7:$F$3066,SMALL(IF(COUNTIF($L$5,$H$7:$H$3066)*COUNTIF($L$5,$I$7:$I$3066),MATCH(ROW($A$7:$A$3066),ROW($A$7:$A$3066)),""),ROWS($B$1:D1668)),COLUMNS($A$1:D1670))</f>
        <v>#NUM!</v>
      </c>
      <c r="N1674" t="e">
        <f t="array" ref="N1674">INDEX($A$7:$F$3066,SMALL(IF(COUNTIF($L$5,$H$7:$H$3066)*COUNTIF($L$5,$I$7:$I$3066),MATCH(ROW($A$7:$A$3066),ROW($A$7:$A$3066)),""),ROWS($B$1:E1668)),COLUMNS($A$1:E1670))</f>
        <v>#NUM!</v>
      </c>
      <c r="O1674" t="e">
        <f t="array" ref="O1674">INDEX($A$7:$F$3066,SMALL(IF(COUNTIF($L$5,$H$7:$H$3066)*COUNTIF($L$5,$I$7:$I$3066),MATCH(ROW($A$7:$A$3066),ROW($A$7:$A$3066)),""),ROWS($B$1:F1668)),COLUMNS($A$1:F1670))</f>
        <v>#NUM!</v>
      </c>
    </row>
    <row r="1675" spans="1:15">
      <c r="A1675" s="1">
        <f>'ScienceDirect - Initial'!A1678</f>
        <v>0</v>
      </c>
      <c r="B1675" s="1">
        <f>'ScienceDirect - Initial'!B1678</f>
        <v>2015</v>
      </c>
      <c r="C1675" s="1" t="str">
        <f>'ScienceDirect - Initial'!C1678</f>
        <v>Nicholson, Peter G.</v>
      </c>
      <c r="D1675" s="1" t="str">
        <f>'ScienceDirect - Initial'!D1678</f>
        <v>Chapter 6 - Deep Densification</v>
      </c>
      <c r="E1675" s="1" t="str">
        <f>'ScienceDirect - Initial'!E1678</f>
        <v>Soil Improvement and Ground Modification Methods</v>
      </c>
      <c r="F1675" s="1" t="str">
        <f>'ScienceDirect - Initial'!F1678</f>
        <v>978-0-12-408076-8</v>
      </c>
      <c r="H1675" s="1">
        <v>0</v>
      </c>
      <c r="I1675" s="1">
        <v>0</v>
      </c>
      <c r="J1675" t="b">
        <f t="shared" si="26"/>
        <v>1</v>
      </c>
      <c r="K1675" t="e">
        <f t="array" ref="K1675">INDEX($A$7:$F$3066,SMALL(IF(COUNTIF($L$5,$H$7:$H$3066)*COUNTIF($L$5,$I$7:$I$3066),MATCH(ROW($A$7:$A$3066),ROW($A$7:$A$3066)),""),ROWS($B$1:B1669)),COLUMNS($A$1:B1671))</f>
        <v>#NUM!</v>
      </c>
      <c r="L1675" t="e">
        <f t="array" ref="L1675">INDEX($A$7:$F$3066,SMALL(IF(COUNTIF($L$5,$H$7:$H$3066)*COUNTIF($L$5,$I$7:$I$3066),MATCH(ROW($A$7:$A$3066),ROW($A$7:$A$3066)),""),ROWS($B$1:C1669)),COLUMNS($A$1:C1671))</f>
        <v>#NUM!</v>
      </c>
      <c r="M1675" t="e">
        <f t="array" ref="M1675">INDEX($A$7:$F$3066,SMALL(IF(COUNTIF($L$5,$H$7:$H$3066)*COUNTIF($L$5,$I$7:$I$3066),MATCH(ROW($A$7:$A$3066),ROW($A$7:$A$3066)),""),ROWS($B$1:D1669)),COLUMNS($A$1:D1671))</f>
        <v>#NUM!</v>
      </c>
      <c r="N1675" t="e">
        <f t="array" ref="N1675">INDEX($A$7:$F$3066,SMALL(IF(COUNTIF($L$5,$H$7:$H$3066)*COUNTIF($L$5,$I$7:$I$3066),MATCH(ROW($A$7:$A$3066),ROW($A$7:$A$3066)),""),ROWS($B$1:E1669)),COLUMNS($A$1:E1671))</f>
        <v>#NUM!</v>
      </c>
      <c r="O1675" t="e">
        <f t="array" ref="O1675">INDEX($A$7:$F$3066,SMALL(IF(COUNTIF($L$5,$H$7:$H$3066)*COUNTIF($L$5,$I$7:$I$3066),MATCH(ROW($A$7:$A$3066),ROW($A$7:$A$3066)),""),ROWS($B$1:F1669)),COLUMNS($A$1:F1671))</f>
        <v>#NUM!</v>
      </c>
    </row>
    <row r="1676" spans="1:15">
      <c r="A1676" s="1">
        <f>'ScienceDirect - Initial'!A1679</f>
        <v>0</v>
      </c>
      <c r="B1676" s="1">
        <f>'ScienceDirect - Initial'!B1679</f>
        <v>1993</v>
      </c>
      <c r="C1676" s="1" t="str">
        <f>'ScienceDirect - Initial'!C1679</f>
        <v>Jouen, François; Lepecq, Jean-Claude; Gapenne, Olivier</v>
      </c>
      <c r="D1676" s="1" t="str">
        <f>'ScienceDirect - Initial'!D1679</f>
        <v>Chapter 9 Frames of Reference Underlying Early Movement Coordination</v>
      </c>
      <c r="E1676" s="1" t="str">
        <f>'ScienceDirect - Initial'!E1679</f>
        <v>Advances in Psychology</v>
      </c>
      <c r="F1676" s="1" t="str">
        <f>'ScienceDirect - Initial'!F1679</f>
        <v>0166-4115</v>
      </c>
      <c r="H1676" s="1">
        <v>0</v>
      </c>
      <c r="I1676" s="1">
        <v>0</v>
      </c>
      <c r="J1676" t="b">
        <f t="shared" si="26"/>
        <v>1</v>
      </c>
      <c r="K1676" t="e">
        <f t="array" ref="K1676">INDEX($A$7:$F$3066,SMALL(IF(COUNTIF($L$5,$H$7:$H$3066)*COUNTIF($L$5,$I$7:$I$3066),MATCH(ROW($A$7:$A$3066),ROW($A$7:$A$3066)),""),ROWS($B$1:B1670)),COLUMNS($A$1:B1672))</f>
        <v>#NUM!</v>
      </c>
      <c r="L1676" t="e">
        <f t="array" ref="L1676">INDEX($A$7:$F$3066,SMALL(IF(COUNTIF($L$5,$H$7:$H$3066)*COUNTIF($L$5,$I$7:$I$3066),MATCH(ROW($A$7:$A$3066),ROW($A$7:$A$3066)),""),ROWS($B$1:C1670)),COLUMNS($A$1:C1672))</f>
        <v>#NUM!</v>
      </c>
      <c r="M1676" t="e">
        <f t="array" ref="M1676">INDEX($A$7:$F$3066,SMALL(IF(COUNTIF($L$5,$H$7:$H$3066)*COUNTIF($L$5,$I$7:$I$3066),MATCH(ROW($A$7:$A$3066),ROW($A$7:$A$3066)),""),ROWS($B$1:D1670)),COLUMNS($A$1:D1672))</f>
        <v>#NUM!</v>
      </c>
      <c r="N1676" t="e">
        <f t="array" ref="N1676">INDEX($A$7:$F$3066,SMALL(IF(COUNTIF($L$5,$H$7:$H$3066)*COUNTIF($L$5,$I$7:$I$3066),MATCH(ROW($A$7:$A$3066),ROW($A$7:$A$3066)),""),ROWS($B$1:E1670)),COLUMNS($A$1:E1672))</f>
        <v>#NUM!</v>
      </c>
      <c r="O1676" t="e">
        <f t="array" ref="O1676">INDEX($A$7:$F$3066,SMALL(IF(COUNTIF($L$5,$H$7:$H$3066)*COUNTIF($L$5,$I$7:$I$3066),MATCH(ROW($A$7:$A$3066),ROW($A$7:$A$3066)),""),ROWS($B$1:F1670)),COLUMNS($A$1:F1672))</f>
        <v>#NUM!</v>
      </c>
    </row>
    <row r="1677" spans="1:15">
      <c r="A1677" s="1">
        <f>'ScienceDirect - Initial'!A1680</f>
        <v>0</v>
      </c>
      <c r="B1677" s="1">
        <f>'ScienceDirect - Initial'!B1680</f>
        <v>2006</v>
      </c>
      <c r="C1677" s="1" t="str">
        <f>'ScienceDirect - Initial'!C1680</f>
        <v>Shieh, Dar-Bin; Chen, I-Wen; Wei, Tsai-Yin; Shao, Chuin-Yi; Chang, Hsin-Ju; Chung, Ching-Hung; Wong, Tung-Yiu; Jin, Ying-Tai</v>
      </c>
      <c r="D1677" s="1" t="str">
        <f>'ScienceDirect - Initial'!D1680</f>
        <v>Tissue expression of gelsolin in oral carcinogenesis progression and its clinicopathological implications</v>
      </c>
      <c r="E1677" s="1" t="str">
        <f>'ScienceDirect - Initial'!E1680</f>
        <v>Oral Oncology</v>
      </c>
      <c r="F1677" s="1">
        <f>'ScienceDirect - Initial'!F1680</f>
        <v>0</v>
      </c>
      <c r="H1677" s="1">
        <v>0</v>
      </c>
      <c r="I1677" s="1">
        <v>0</v>
      </c>
      <c r="J1677" t="b">
        <f t="shared" si="26"/>
        <v>1</v>
      </c>
      <c r="K1677" t="e">
        <f t="array" ref="K1677">INDEX($A$7:$F$3066,SMALL(IF(COUNTIF($L$5,$H$7:$H$3066)*COUNTIF($L$5,$I$7:$I$3066),MATCH(ROW($A$7:$A$3066),ROW($A$7:$A$3066)),""),ROWS($B$1:B1671)),COLUMNS($A$1:B1673))</f>
        <v>#NUM!</v>
      </c>
      <c r="L1677" t="e">
        <f t="array" ref="L1677">INDEX($A$7:$F$3066,SMALL(IF(COUNTIF($L$5,$H$7:$H$3066)*COUNTIF($L$5,$I$7:$I$3066),MATCH(ROW($A$7:$A$3066),ROW($A$7:$A$3066)),""),ROWS($B$1:C1671)),COLUMNS($A$1:C1673))</f>
        <v>#NUM!</v>
      </c>
      <c r="M1677" t="e">
        <f t="array" ref="M1677">INDEX($A$7:$F$3066,SMALL(IF(COUNTIF($L$5,$H$7:$H$3066)*COUNTIF($L$5,$I$7:$I$3066),MATCH(ROW($A$7:$A$3066),ROW($A$7:$A$3066)),""),ROWS($B$1:D1671)),COLUMNS($A$1:D1673))</f>
        <v>#NUM!</v>
      </c>
      <c r="N1677" t="e">
        <f t="array" ref="N1677">INDEX($A$7:$F$3066,SMALL(IF(COUNTIF($L$5,$H$7:$H$3066)*COUNTIF($L$5,$I$7:$I$3066),MATCH(ROW($A$7:$A$3066),ROW($A$7:$A$3066)),""),ROWS($B$1:E1671)),COLUMNS($A$1:E1673))</f>
        <v>#NUM!</v>
      </c>
      <c r="O1677" t="e">
        <f t="array" ref="O1677">INDEX($A$7:$F$3066,SMALL(IF(COUNTIF($L$5,$H$7:$H$3066)*COUNTIF($L$5,$I$7:$I$3066),MATCH(ROW($A$7:$A$3066),ROW($A$7:$A$3066)),""),ROWS($B$1:F1671)),COLUMNS($A$1:F1673))</f>
        <v>#NUM!</v>
      </c>
    </row>
    <row r="1678" spans="1:15">
      <c r="A1678" s="1">
        <f>'ScienceDirect - Initial'!A1681</f>
        <v>0</v>
      </c>
      <c r="B1678" s="1">
        <f>'ScienceDirect - Initial'!B1681</f>
        <v>2000</v>
      </c>
      <c r="C1678" s="1" t="str">
        <f>'ScienceDirect - Initial'!C1681</f>
        <v>Young, Angela M; Perrewé, Pamela L</v>
      </c>
      <c r="D1678" s="1" t="str">
        <f>'ScienceDirect - Initial'!D1681</f>
        <v>The Exchange Relationship between Mentors and Protégés: The Development of a Framework</v>
      </c>
      <c r="E1678" s="1" t="str">
        <f>'ScienceDirect - Initial'!E1681</f>
        <v>Human Resource Management Review</v>
      </c>
      <c r="F1678" s="1">
        <f>'ScienceDirect - Initial'!F1681</f>
        <v>0</v>
      </c>
      <c r="H1678" s="1">
        <v>0</v>
      </c>
      <c r="I1678" s="1">
        <v>0</v>
      </c>
      <c r="J1678" t="b">
        <f t="shared" si="26"/>
        <v>1</v>
      </c>
      <c r="K1678" t="e">
        <f t="array" ref="K1678">INDEX($A$7:$F$3066,SMALL(IF(COUNTIF($L$5,$H$7:$H$3066)*COUNTIF($L$5,$I$7:$I$3066),MATCH(ROW($A$7:$A$3066),ROW($A$7:$A$3066)),""),ROWS($B$1:B1672)),COLUMNS($A$1:B1674))</f>
        <v>#NUM!</v>
      </c>
      <c r="L1678" t="e">
        <f t="array" ref="L1678">INDEX($A$7:$F$3066,SMALL(IF(COUNTIF($L$5,$H$7:$H$3066)*COUNTIF($L$5,$I$7:$I$3066),MATCH(ROW($A$7:$A$3066),ROW($A$7:$A$3066)),""),ROWS($B$1:C1672)),COLUMNS($A$1:C1674))</f>
        <v>#NUM!</v>
      </c>
      <c r="M1678" t="e">
        <f t="array" ref="M1678">INDEX($A$7:$F$3066,SMALL(IF(COUNTIF($L$5,$H$7:$H$3066)*COUNTIF($L$5,$I$7:$I$3066),MATCH(ROW($A$7:$A$3066),ROW($A$7:$A$3066)),""),ROWS($B$1:D1672)),COLUMNS($A$1:D1674))</f>
        <v>#NUM!</v>
      </c>
      <c r="N1678" t="e">
        <f t="array" ref="N1678">INDEX($A$7:$F$3066,SMALL(IF(COUNTIF($L$5,$H$7:$H$3066)*COUNTIF($L$5,$I$7:$I$3066),MATCH(ROW($A$7:$A$3066),ROW($A$7:$A$3066)),""),ROWS($B$1:E1672)),COLUMNS($A$1:E1674))</f>
        <v>#NUM!</v>
      </c>
      <c r="O1678" t="e">
        <f t="array" ref="O1678">INDEX($A$7:$F$3066,SMALL(IF(COUNTIF($L$5,$H$7:$H$3066)*COUNTIF($L$5,$I$7:$I$3066),MATCH(ROW($A$7:$A$3066),ROW($A$7:$A$3066)),""),ROWS($B$1:F1672)),COLUMNS($A$1:F1674))</f>
        <v>#NUM!</v>
      </c>
    </row>
    <row r="1679" spans="1:15">
      <c r="A1679" s="1">
        <f>'ScienceDirect - Initial'!A1682</f>
        <v>0</v>
      </c>
      <c r="B1679" s="1">
        <f>'ScienceDirect - Initial'!B1682</f>
        <v>2005</v>
      </c>
      <c r="C1679" s="1" t="str">
        <f>'ScienceDirect - Initial'!C1682</f>
        <v>Lawrence, C.; Collier, B.</v>
      </c>
      <c r="D1679" s="1" t="str">
        <f>'ScienceDirect - Initial'!D1682</f>
        <v>11 - Natural geotextiles</v>
      </c>
      <c r="E1679" s="1" t="str">
        <f>'ScienceDirect - Initial'!E1682</f>
        <v>Biodegradable and Sustainable Fibres</v>
      </c>
      <c r="F1679" s="1" t="str">
        <f>'ScienceDirect - Initial'!F1682</f>
        <v>978-1-85573-916-1</v>
      </c>
      <c r="H1679" s="1">
        <v>0</v>
      </c>
      <c r="I1679" s="1">
        <v>0</v>
      </c>
      <c r="J1679" t="b">
        <f t="shared" si="26"/>
        <v>1</v>
      </c>
      <c r="K1679" t="e">
        <f t="array" ref="K1679">INDEX($A$7:$F$3066,SMALL(IF(COUNTIF($L$5,$H$7:$H$3066)*COUNTIF($L$5,$I$7:$I$3066),MATCH(ROW($A$7:$A$3066),ROW($A$7:$A$3066)),""),ROWS($B$1:B1673)),COLUMNS($A$1:B1675))</f>
        <v>#NUM!</v>
      </c>
      <c r="L1679" t="e">
        <f t="array" ref="L1679">INDEX($A$7:$F$3066,SMALL(IF(COUNTIF($L$5,$H$7:$H$3066)*COUNTIF($L$5,$I$7:$I$3066),MATCH(ROW($A$7:$A$3066),ROW($A$7:$A$3066)),""),ROWS($B$1:C1673)),COLUMNS($A$1:C1675))</f>
        <v>#NUM!</v>
      </c>
      <c r="M1679" t="e">
        <f t="array" ref="M1679">INDEX($A$7:$F$3066,SMALL(IF(COUNTIF($L$5,$H$7:$H$3066)*COUNTIF($L$5,$I$7:$I$3066),MATCH(ROW($A$7:$A$3066),ROW($A$7:$A$3066)),""),ROWS($B$1:D1673)),COLUMNS($A$1:D1675))</f>
        <v>#NUM!</v>
      </c>
      <c r="N1679" t="e">
        <f t="array" ref="N1679">INDEX($A$7:$F$3066,SMALL(IF(COUNTIF($L$5,$H$7:$H$3066)*COUNTIF($L$5,$I$7:$I$3066),MATCH(ROW($A$7:$A$3066),ROW($A$7:$A$3066)),""),ROWS($B$1:E1673)),COLUMNS($A$1:E1675))</f>
        <v>#NUM!</v>
      </c>
      <c r="O1679" t="e">
        <f t="array" ref="O1679">INDEX($A$7:$F$3066,SMALL(IF(COUNTIF($L$5,$H$7:$H$3066)*COUNTIF($L$5,$I$7:$I$3066),MATCH(ROW($A$7:$A$3066),ROW($A$7:$A$3066)),""),ROWS($B$1:F1673)),COLUMNS($A$1:F1675))</f>
        <v>#NUM!</v>
      </c>
    </row>
    <row r="1680" spans="1:15">
      <c r="A1680" s="1">
        <f>'ScienceDirect - Initial'!A1683</f>
        <v>0</v>
      </c>
      <c r="B1680" s="1">
        <f>'ScienceDirect - Initial'!B1683</f>
        <v>2005</v>
      </c>
      <c r="C1680" s="1" t="str">
        <f>'ScienceDirect - Initial'!C1683</f>
        <v>Pianka, Eric R.; Horn, Henry S.</v>
      </c>
      <c r="D1680" s="1" t="str">
        <f>'ScienceDirect - Initial'!D1683</f>
        <v>11 - ECOLOGY'S LEGACY FROM ROBERT MacARTHUR</v>
      </c>
      <c r="E1680" s="1" t="str">
        <f>'ScienceDirect - Initial'!E1683</f>
        <v>Ecological Paradigms Lost</v>
      </c>
      <c r="F1680" s="1" t="str">
        <f>'ScienceDirect - Initial'!F1683</f>
        <v>1875306X</v>
      </c>
      <c r="H1680" s="1">
        <v>0</v>
      </c>
      <c r="I1680" s="1">
        <v>0</v>
      </c>
      <c r="J1680" t="b">
        <f t="shared" si="26"/>
        <v>1</v>
      </c>
      <c r="K1680" t="e">
        <f t="array" ref="K1680">INDEX($A$7:$F$3066,SMALL(IF(COUNTIF($L$5,$H$7:$H$3066)*COUNTIF($L$5,$I$7:$I$3066),MATCH(ROW($A$7:$A$3066),ROW($A$7:$A$3066)),""),ROWS($B$1:B1674)),COLUMNS($A$1:B1676))</f>
        <v>#NUM!</v>
      </c>
      <c r="L1680" t="e">
        <f t="array" ref="L1680">INDEX($A$7:$F$3066,SMALL(IF(COUNTIF($L$5,$H$7:$H$3066)*COUNTIF($L$5,$I$7:$I$3066),MATCH(ROW($A$7:$A$3066),ROW($A$7:$A$3066)),""),ROWS($B$1:C1674)),COLUMNS($A$1:C1676))</f>
        <v>#NUM!</v>
      </c>
      <c r="M1680" t="e">
        <f t="array" ref="M1680">INDEX($A$7:$F$3066,SMALL(IF(COUNTIF($L$5,$H$7:$H$3066)*COUNTIF($L$5,$I$7:$I$3066),MATCH(ROW($A$7:$A$3066),ROW($A$7:$A$3066)),""),ROWS($B$1:D1674)),COLUMNS($A$1:D1676))</f>
        <v>#NUM!</v>
      </c>
      <c r="N1680" t="e">
        <f t="array" ref="N1680">INDEX($A$7:$F$3066,SMALL(IF(COUNTIF($L$5,$H$7:$H$3066)*COUNTIF($L$5,$I$7:$I$3066),MATCH(ROW($A$7:$A$3066),ROW($A$7:$A$3066)),""),ROWS($B$1:E1674)),COLUMNS($A$1:E1676))</f>
        <v>#NUM!</v>
      </c>
      <c r="O1680" t="e">
        <f t="array" ref="O1680">INDEX($A$7:$F$3066,SMALL(IF(COUNTIF($L$5,$H$7:$H$3066)*COUNTIF($L$5,$I$7:$I$3066),MATCH(ROW($A$7:$A$3066),ROW($A$7:$A$3066)),""),ROWS($B$1:F1674)),COLUMNS($A$1:F1676))</f>
        <v>#NUM!</v>
      </c>
    </row>
    <row r="1681" spans="1:15">
      <c r="A1681" s="1">
        <f>'ScienceDirect - Initial'!A1684</f>
        <v>0</v>
      </c>
      <c r="B1681" s="1">
        <f>'ScienceDirect - Initial'!B1684</f>
        <v>2011</v>
      </c>
      <c r="C1681" s="1" t="str">
        <f>'ScienceDirect - Initial'!C1684</f>
        <v>LePine, Jeffery A.; Buckman, Brooke R.; Crawford, Eean R.; Methot, Jessica R.</v>
      </c>
      <c r="D1681" s="1" t="str">
        <f>'ScienceDirect - Initial'!D1684</f>
        <v>A review of research on personality in teams: Accounting for pathways spanning levels of theory and analysis</v>
      </c>
      <c r="E1681" s="1" t="str">
        <f>'ScienceDirect - Initial'!E1684</f>
        <v>The Role of Personality in Human Resource Management</v>
      </c>
      <c r="F1681" s="1">
        <f>'ScienceDirect - Initial'!F1684</f>
        <v>0</v>
      </c>
      <c r="H1681" s="1">
        <v>0</v>
      </c>
      <c r="I1681" s="1">
        <v>0</v>
      </c>
      <c r="J1681" t="b">
        <f t="shared" si="26"/>
        <v>1</v>
      </c>
      <c r="K1681" t="e">
        <f t="array" ref="K1681">INDEX($A$7:$F$3066,SMALL(IF(COUNTIF($L$5,$H$7:$H$3066)*COUNTIF($L$5,$I$7:$I$3066),MATCH(ROW($A$7:$A$3066),ROW($A$7:$A$3066)),""),ROWS($B$1:B1675)),COLUMNS($A$1:B1677))</f>
        <v>#NUM!</v>
      </c>
      <c r="L1681" t="e">
        <f t="array" ref="L1681">INDEX($A$7:$F$3066,SMALL(IF(COUNTIF($L$5,$H$7:$H$3066)*COUNTIF($L$5,$I$7:$I$3066),MATCH(ROW($A$7:$A$3066),ROW($A$7:$A$3066)),""),ROWS($B$1:C1675)),COLUMNS($A$1:C1677))</f>
        <v>#NUM!</v>
      </c>
      <c r="M1681" t="e">
        <f t="array" ref="M1681">INDEX($A$7:$F$3066,SMALL(IF(COUNTIF($L$5,$H$7:$H$3066)*COUNTIF($L$5,$I$7:$I$3066),MATCH(ROW($A$7:$A$3066),ROW($A$7:$A$3066)),""),ROWS($B$1:D1675)),COLUMNS($A$1:D1677))</f>
        <v>#NUM!</v>
      </c>
      <c r="N1681" t="e">
        <f t="array" ref="N1681">INDEX($A$7:$F$3066,SMALL(IF(COUNTIF($L$5,$H$7:$H$3066)*COUNTIF($L$5,$I$7:$I$3066),MATCH(ROW($A$7:$A$3066),ROW($A$7:$A$3066)),""),ROWS($B$1:E1675)),COLUMNS($A$1:E1677))</f>
        <v>#NUM!</v>
      </c>
      <c r="O1681" t="e">
        <f t="array" ref="O1681">INDEX($A$7:$F$3066,SMALL(IF(COUNTIF($L$5,$H$7:$H$3066)*COUNTIF($L$5,$I$7:$I$3066),MATCH(ROW($A$7:$A$3066),ROW($A$7:$A$3066)),""),ROWS($B$1:F1675)),COLUMNS($A$1:F1677))</f>
        <v>#NUM!</v>
      </c>
    </row>
    <row r="1682" spans="1:15">
      <c r="A1682" s="1">
        <f>'ScienceDirect - Initial'!A1685</f>
        <v>0</v>
      </c>
      <c r="B1682" s="1">
        <f>'ScienceDirect - Initial'!B1685</f>
        <v>1983</v>
      </c>
      <c r="C1682" s="1" t="str">
        <f>'ScienceDirect - Initial'!C1685</f>
        <v>RIPPERE, VICKY</v>
      </c>
      <c r="D1682" s="1" t="str">
        <f>'ScienceDirect - Initial'!D1685</f>
        <v>Nutritional Approaches to Behavior Modification</v>
      </c>
      <c r="E1682" s="1" t="str">
        <f>'ScienceDirect - Initial'!E1685</f>
        <v>Progress in Behavior Modification</v>
      </c>
      <c r="F1682" s="1" t="str">
        <f>'ScienceDirect - Initial'!F1685</f>
        <v>0099-037X</v>
      </c>
      <c r="H1682" s="1">
        <v>0</v>
      </c>
      <c r="I1682" s="1">
        <v>0</v>
      </c>
      <c r="J1682" t="b">
        <f t="shared" si="26"/>
        <v>1</v>
      </c>
      <c r="K1682" t="e">
        <f t="array" ref="K1682">INDEX($A$7:$F$3066,SMALL(IF(COUNTIF($L$5,$H$7:$H$3066)*COUNTIF($L$5,$I$7:$I$3066),MATCH(ROW($A$7:$A$3066),ROW($A$7:$A$3066)),""),ROWS($B$1:B1676)),COLUMNS($A$1:B1678))</f>
        <v>#NUM!</v>
      </c>
      <c r="L1682" t="e">
        <f t="array" ref="L1682">INDEX($A$7:$F$3066,SMALL(IF(COUNTIF($L$5,$H$7:$H$3066)*COUNTIF($L$5,$I$7:$I$3066),MATCH(ROW($A$7:$A$3066),ROW($A$7:$A$3066)),""),ROWS($B$1:C1676)),COLUMNS($A$1:C1678))</f>
        <v>#NUM!</v>
      </c>
      <c r="M1682" t="e">
        <f t="array" ref="M1682">INDEX($A$7:$F$3066,SMALL(IF(COUNTIF($L$5,$H$7:$H$3066)*COUNTIF($L$5,$I$7:$I$3066),MATCH(ROW($A$7:$A$3066),ROW($A$7:$A$3066)),""),ROWS($B$1:D1676)),COLUMNS($A$1:D1678))</f>
        <v>#NUM!</v>
      </c>
      <c r="N1682" t="e">
        <f t="array" ref="N1682">INDEX($A$7:$F$3066,SMALL(IF(COUNTIF($L$5,$H$7:$H$3066)*COUNTIF($L$5,$I$7:$I$3066),MATCH(ROW($A$7:$A$3066),ROW($A$7:$A$3066)),""),ROWS($B$1:E1676)),COLUMNS($A$1:E1678))</f>
        <v>#NUM!</v>
      </c>
      <c r="O1682" t="e">
        <f t="array" ref="O1682">INDEX($A$7:$F$3066,SMALL(IF(COUNTIF($L$5,$H$7:$H$3066)*COUNTIF($L$5,$I$7:$I$3066),MATCH(ROW($A$7:$A$3066),ROW($A$7:$A$3066)),""),ROWS($B$1:F1676)),COLUMNS($A$1:F1678))</f>
        <v>#NUM!</v>
      </c>
    </row>
    <row r="1683" spans="1:15">
      <c r="A1683" s="1">
        <f>'ScienceDirect - Initial'!A1686</f>
        <v>0</v>
      </c>
      <c r="B1683" s="1">
        <f>'ScienceDirect - Initial'!B1686</f>
        <v>1995</v>
      </c>
      <c r="C1683" s="1" t="str">
        <f>'ScienceDirect - Initial'!C1686</f>
        <v>Davies, Anthony; McIvor, Ronan J.; Channi Kumar, R.</v>
      </c>
      <c r="D1683" s="1" t="str">
        <f>'ScienceDirect - Initial'!D1686</f>
        <v>Impact of childbirth on a series of schizophrenic mothers: a comment on the possible influence of oestrogen on schizophrenia</v>
      </c>
      <c r="E1683" s="1" t="str">
        <f>'ScienceDirect - Initial'!E1686</f>
        <v>Schizophrenia Research</v>
      </c>
      <c r="F1683" s="1">
        <f>'ScienceDirect - Initial'!F1686</f>
        <v>0</v>
      </c>
      <c r="H1683" s="1">
        <v>0</v>
      </c>
      <c r="I1683" s="1">
        <v>0</v>
      </c>
      <c r="J1683" t="b">
        <f t="shared" si="26"/>
        <v>1</v>
      </c>
      <c r="K1683" t="e">
        <f t="array" ref="K1683">INDEX($A$7:$F$3066,SMALL(IF(COUNTIF($L$5,$H$7:$H$3066)*COUNTIF($L$5,$I$7:$I$3066),MATCH(ROW($A$7:$A$3066),ROW($A$7:$A$3066)),""),ROWS($B$1:B1677)),COLUMNS($A$1:B1679))</f>
        <v>#NUM!</v>
      </c>
      <c r="L1683" t="e">
        <f t="array" ref="L1683">INDEX($A$7:$F$3066,SMALL(IF(COUNTIF($L$5,$H$7:$H$3066)*COUNTIF($L$5,$I$7:$I$3066),MATCH(ROW($A$7:$A$3066),ROW($A$7:$A$3066)),""),ROWS($B$1:C1677)),COLUMNS($A$1:C1679))</f>
        <v>#NUM!</v>
      </c>
      <c r="M1683" t="e">
        <f t="array" ref="M1683">INDEX($A$7:$F$3066,SMALL(IF(COUNTIF($L$5,$H$7:$H$3066)*COUNTIF($L$5,$I$7:$I$3066),MATCH(ROW($A$7:$A$3066),ROW($A$7:$A$3066)),""),ROWS($B$1:D1677)),COLUMNS($A$1:D1679))</f>
        <v>#NUM!</v>
      </c>
      <c r="N1683" t="e">
        <f t="array" ref="N1683">INDEX($A$7:$F$3066,SMALL(IF(COUNTIF($L$5,$H$7:$H$3066)*COUNTIF($L$5,$I$7:$I$3066),MATCH(ROW($A$7:$A$3066),ROW($A$7:$A$3066)),""),ROWS($B$1:E1677)),COLUMNS($A$1:E1679))</f>
        <v>#NUM!</v>
      </c>
      <c r="O1683" t="e">
        <f t="array" ref="O1683">INDEX($A$7:$F$3066,SMALL(IF(COUNTIF($L$5,$H$7:$H$3066)*COUNTIF($L$5,$I$7:$I$3066),MATCH(ROW($A$7:$A$3066),ROW($A$7:$A$3066)),""),ROWS($B$1:F1677)),COLUMNS($A$1:F1679))</f>
        <v>#NUM!</v>
      </c>
    </row>
    <row r="1684" spans="1:15">
      <c r="A1684" s="1">
        <f>'ScienceDirect - Initial'!A1687</f>
        <v>0</v>
      </c>
      <c r="B1684" s="1">
        <f>'ScienceDirect - Initial'!B1687</f>
        <v>1996</v>
      </c>
      <c r="C1684" s="1" t="str">
        <f>'ScienceDirect - Initial'!C1687</f>
        <v>Holterhoff, Peter F.</v>
      </c>
      <c r="D1684" s="1" t="str">
        <f>'ScienceDirect - Initial'!D1687</f>
        <v>Crinoid biofacies in Upper Carboniferous cyclothems, midcontinent North America: faunal tracking and the role of regional processes in biofacies recurrence</v>
      </c>
      <c r="E1684" s="1" t="str">
        <f>'ScienceDirect - Initial'!E1687</f>
        <v>New Perspectives on Faunal Stability in the Fossil Record</v>
      </c>
      <c r="F1684" s="1">
        <f>'ScienceDirect - Initial'!F1687</f>
        <v>0</v>
      </c>
      <c r="H1684" s="1">
        <v>0</v>
      </c>
      <c r="I1684" s="1">
        <v>0</v>
      </c>
      <c r="J1684" t="b">
        <f t="shared" si="26"/>
        <v>1</v>
      </c>
      <c r="K1684" t="e">
        <f t="array" ref="K1684">INDEX($A$7:$F$3066,SMALL(IF(COUNTIF($L$5,$H$7:$H$3066)*COUNTIF($L$5,$I$7:$I$3066),MATCH(ROW($A$7:$A$3066),ROW($A$7:$A$3066)),""),ROWS($B$1:B1678)),COLUMNS($A$1:B1680))</f>
        <v>#NUM!</v>
      </c>
      <c r="L1684" t="e">
        <f t="array" ref="L1684">INDEX($A$7:$F$3066,SMALL(IF(COUNTIF($L$5,$H$7:$H$3066)*COUNTIF($L$5,$I$7:$I$3066),MATCH(ROW($A$7:$A$3066),ROW($A$7:$A$3066)),""),ROWS($B$1:C1678)),COLUMNS($A$1:C1680))</f>
        <v>#NUM!</v>
      </c>
      <c r="M1684" t="e">
        <f t="array" ref="M1684">INDEX($A$7:$F$3066,SMALL(IF(COUNTIF($L$5,$H$7:$H$3066)*COUNTIF($L$5,$I$7:$I$3066),MATCH(ROW($A$7:$A$3066),ROW($A$7:$A$3066)),""),ROWS($B$1:D1678)),COLUMNS($A$1:D1680))</f>
        <v>#NUM!</v>
      </c>
      <c r="N1684" t="e">
        <f t="array" ref="N1684">INDEX($A$7:$F$3066,SMALL(IF(COUNTIF($L$5,$H$7:$H$3066)*COUNTIF($L$5,$I$7:$I$3066),MATCH(ROW($A$7:$A$3066),ROW($A$7:$A$3066)),""),ROWS($B$1:E1678)),COLUMNS($A$1:E1680))</f>
        <v>#NUM!</v>
      </c>
      <c r="O1684" t="e">
        <f t="array" ref="O1684">INDEX($A$7:$F$3066,SMALL(IF(COUNTIF($L$5,$H$7:$H$3066)*COUNTIF($L$5,$I$7:$I$3066),MATCH(ROW($A$7:$A$3066),ROW($A$7:$A$3066)),""),ROWS($B$1:F1678)),COLUMNS($A$1:F1680))</f>
        <v>#NUM!</v>
      </c>
    </row>
    <row r="1685" spans="1:15">
      <c r="A1685" s="1">
        <f>'ScienceDirect - Initial'!A1688</f>
        <v>0</v>
      </c>
      <c r="B1685" s="1">
        <f>'ScienceDirect - Initial'!B1688</f>
        <v>2005</v>
      </c>
      <c r="C1685" s="1" t="str">
        <f>'ScienceDirect - Initial'!C1688</f>
        <v>Arhonditsis, George B.; Brett, Michael T.</v>
      </c>
      <c r="D1685" s="1" t="str">
        <f>'ScienceDirect - Initial'!D1688</f>
        <v>Eutrophication model for Lake Washington (USA): Part II—model calibration and system dynamics analysis</v>
      </c>
      <c r="E1685" s="1" t="str">
        <f>'ScienceDirect - Initial'!E1688</f>
        <v>Ecological Modelling</v>
      </c>
      <c r="F1685" s="1">
        <f>'ScienceDirect - Initial'!F1688</f>
        <v>0</v>
      </c>
      <c r="H1685" s="1">
        <v>0</v>
      </c>
      <c r="I1685" s="1">
        <v>0</v>
      </c>
      <c r="J1685" t="b">
        <f t="shared" si="26"/>
        <v>1</v>
      </c>
      <c r="K1685" t="e">
        <f t="array" ref="K1685">INDEX($A$7:$F$3066,SMALL(IF(COUNTIF($L$5,$H$7:$H$3066)*COUNTIF($L$5,$I$7:$I$3066),MATCH(ROW($A$7:$A$3066),ROW($A$7:$A$3066)),""),ROWS($B$1:B1679)),COLUMNS($A$1:B1681))</f>
        <v>#NUM!</v>
      </c>
      <c r="L1685" t="e">
        <f t="array" ref="L1685">INDEX($A$7:$F$3066,SMALL(IF(COUNTIF($L$5,$H$7:$H$3066)*COUNTIF($L$5,$I$7:$I$3066),MATCH(ROW($A$7:$A$3066),ROW($A$7:$A$3066)),""),ROWS($B$1:C1679)),COLUMNS($A$1:C1681))</f>
        <v>#NUM!</v>
      </c>
      <c r="M1685" t="e">
        <f t="array" ref="M1685">INDEX($A$7:$F$3066,SMALL(IF(COUNTIF($L$5,$H$7:$H$3066)*COUNTIF($L$5,$I$7:$I$3066),MATCH(ROW($A$7:$A$3066),ROW($A$7:$A$3066)),""),ROWS($B$1:D1679)),COLUMNS($A$1:D1681))</f>
        <v>#NUM!</v>
      </c>
      <c r="N1685" t="e">
        <f t="array" ref="N1685">INDEX($A$7:$F$3066,SMALL(IF(COUNTIF($L$5,$H$7:$H$3066)*COUNTIF($L$5,$I$7:$I$3066),MATCH(ROW($A$7:$A$3066),ROW($A$7:$A$3066)),""),ROWS($B$1:E1679)),COLUMNS($A$1:E1681))</f>
        <v>#NUM!</v>
      </c>
      <c r="O1685" t="e">
        <f t="array" ref="O1685">INDEX($A$7:$F$3066,SMALL(IF(COUNTIF($L$5,$H$7:$H$3066)*COUNTIF($L$5,$I$7:$I$3066),MATCH(ROW($A$7:$A$3066),ROW($A$7:$A$3066)),""),ROWS($B$1:F1679)),COLUMNS($A$1:F1681))</f>
        <v>#NUM!</v>
      </c>
    </row>
    <row r="1686" spans="1:15">
      <c r="A1686" s="1">
        <f>'ScienceDirect - Initial'!A1689</f>
        <v>0</v>
      </c>
      <c r="B1686" s="1">
        <f>'ScienceDirect - Initial'!B1689</f>
        <v>2006</v>
      </c>
      <c r="C1686" s="1" t="str">
        <f>'ScienceDirect - Initial'!C1689</f>
        <v>Whittle, Sarah; Allen, Nicholas B.; Lubman, Dan I.; Yücel, Murat</v>
      </c>
      <c r="D1686" s="1" t="str">
        <f>'ScienceDirect - Initial'!D1689</f>
        <v>The neurobiological basis of temperament: Towards a better understanding of psychopathology</v>
      </c>
      <c r="E1686" s="1" t="str">
        <f>'ScienceDirect - Initial'!E1689</f>
        <v>Neuroscience &amp; Biobehavioral Reviews</v>
      </c>
      <c r="F1686" s="1">
        <f>'ScienceDirect - Initial'!F1689</f>
        <v>0</v>
      </c>
      <c r="H1686" s="1">
        <v>0</v>
      </c>
      <c r="I1686" s="1">
        <v>0</v>
      </c>
      <c r="J1686" t="b">
        <f t="shared" si="26"/>
        <v>1</v>
      </c>
      <c r="K1686" t="e">
        <f t="array" ref="K1686">INDEX($A$7:$F$3066,SMALL(IF(COUNTIF($L$5,$H$7:$H$3066)*COUNTIF($L$5,$I$7:$I$3066),MATCH(ROW($A$7:$A$3066),ROW($A$7:$A$3066)),""),ROWS($B$1:B1680)),COLUMNS($A$1:B1682))</f>
        <v>#NUM!</v>
      </c>
      <c r="L1686" t="e">
        <f t="array" ref="L1686">INDEX($A$7:$F$3066,SMALL(IF(COUNTIF($L$5,$H$7:$H$3066)*COUNTIF($L$5,$I$7:$I$3066),MATCH(ROW($A$7:$A$3066),ROW($A$7:$A$3066)),""),ROWS($B$1:C1680)),COLUMNS($A$1:C1682))</f>
        <v>#NUM!</v>
      </c>
      <c r="M1686" t="e">
        <f t="array" ref="M1686">INDEX($A$7:$F$3066,SMALL(IF(COUNTIF($L$5,$H$7:$H$3066)*COUNTIF($L$5,$I$7:$I$3066),MATCH(ROW($A$7:$A$3066),ROW($A$7:$A$3066)),""),ROWS($B$1:D1680)),COLUMNS($A$1:D1682))</f>
        <v>#NUM!</v>
      </c>
      <c r="N1686" t="e">
        <f t="array" ref="N1686">INDEX($A$7:$F$3066,SMALL(IF(COUNTIF($L$5,$H$7:$H$3066)*COUNTIF($L$5,$I$7:$I$3066),MATCH(ROW($A$7:$A$3066),ROW($A$7:$A$3066)),""),ROWS($B$1:E1680)),COLUMNS($A$1:E1682))</f>
        <v>#NUM!</v>
      </c>
      <c r="O1686" t="e">
        <f t="array" ref="O1686">INDEX($A$7:$F$3066,SMALL(IF(COUNTIF($L$5,$H$7:$H$3066)*COUNTIF($L$5,$I$7:$I$3066),MATCH(ROW($A$7:$A$3066),ROW($A$7:$A$3066)),""),ROWS($B$1:F1680)),COLUMNS($A$1:F1682))</f>
        <v>#NUM!</v>
      </c>
    </row>
    <row r="1687" spans="1:15">
      <c r="A1687" s="1">
        <f>'ScienceDirect - Initial'!A1690</f>
        <v>0</v>
      </c>
      <c r="B1687" s="1">
        <f>'ScienceDirect - Initial'!B1690</f>
        <v>2017</v>
      </c>
      <c r="C1687" s="1" t="str">
        <f>'ScienceDirect - Initial'!C1690</f>
        <v>Durodola, J.F.</v>
      </c>
      <c r="D1687" s="1" t="str">
        <f>'ScienceDirect - Initial'!D1690</f>
        <v>Functionally graded adhesive joints – A review and prospects</v>
      </c>
      <c r="E1687" s="1" t="str">
        <f>'ScienceDirect - Initial'!E1690</f>
        <v>Special Issue on Functionally Graded Materials</v>
      </c>
      <c r="F1687" s="1">
        <f>'ScienceDirect - Initial'!F1690</f>
        <v>0</v>
      </c>
      <c r="H1687" s="1">
        <v>0</v>
      </c>
      <c r="I1687" s="1">
        <v>0</v>
      </c>
      <c r="J1687" t="b">
        <f t="shared" si="26"/>
        <v>1</v>
      </c>
      <c r="K1687" t="e">
        <f t="array" ref="K1687">INDEX($A$7:$F$3066,SMALL(IF(COUNTIF($L$5,$H$7:$H$3066)*COUNTIF($L$5,$I$7:$I$3066),MATCH(ROW($A$7:$A$3066),ROW($A$7:$A$3066)),""),ROWS($B$1:B1681)),COLUMNS($A$1:B1683))</f>
        <v>#NUM!</v>
      </c>
      <c r="L1687" t="e">
        <f t="array" ref="L1687">INDEX($A$7:$F$3066,SMALL(IF(COUNTIF($L$5,$H$7:$H$3066)*COUNTIF($L$5,$I$7:$I$3066),MATCH(ROW($A$7:$A$3066),ROW($A$7:$A$3066)),""),ROWS($B$1:C1681)),COLUMNS($A$1:C1683))</f>
        <v>#NUM!</v>
      </c>
      <c r="M1687" t="e">
        <f t="array" ref="M1687">INDEX($A$7:$F$3066,SMALL(IF(COUNTIF($L$5,$H$7:$H$3066)*COUNTIF($L$5,$I$7:$I$3066),MATCH(ROW($A$7:$A$3066),ROW($A$7:$A$3066)),""),ROWS($B$1:D1681)),COLUMNS($A$1:D1683))</f>
        <v>#NUM!</v>
      </c>
      <c r="N1687" t="e">
        <f t="array" ref="N1687">INDEX($A$7:$F$3066,SMALL(IF(COUNTIF($L$5,$H$7:$H$3066)*COUNTIF($L$5,$I$7:$I$3066),MATCH(ROW($A$7:$A$3066),ROW($A$7:$A$3066)),""),ROWS($B$1:E1681)),COLUMNS($A$1:E1683))</f>
        <v>#NUM!</v>
      </c>
      <c r="O1687" t="e">
        <f t="array" ref="O1687">INDEX($A$7:$F$3066,SMALL(IF(COUNTIF($L$5,$H$7:$H$3066)*COUNTIF($L$5,$I$7:$I$3066),MATCH(ROW($A$7:$A$3066),ROW($A$7:$A$3066)),""),ROWS($B$1:F1681)),COLUMNS($A$1:F1683))</f>
        <v>#NUM!</v>
      </c>
    </row>
    <row r="1688" spans="1:15">
      <c r="A1688" s="1">
        <f>'ScienceDirect - Initial'!A1691</f>
        <v>0</v>
      </c>
      <c r="B1688" s="1">
        <f>'ScienceDirect - Initial'!B1691</f>
        <v>1987</v>
      </c>
      <c r="C1688" s="1" t="str">
        <f>'ScienceDirect - Initial'!C1691</f>
        <v>Koyanagi, Tomohiko; Morita, Hajime; Takamatsu, Tsuneo; Taniguchi, Kotaro; Shinno, Yuichiro</v>
      </c>
      <c r="D1688" s="1" t="str">
        <f>'ScienceDirect - Initial'!D1691</f>
        <v>Radical Transurethral Resection of the Prostate in Male Paraplegics Revisited: Further Clinical Experience and Urodynamic Considerations for its Effectiveness</v>
      </c>
      <c r="E1688" s="1" t="str">
        <f>'ScienceDirect - Initial'!E1691</f>
        <v>The Journal of Urology</v>
      </c>
      <c r="F1688" s="1">
        <f>'ScienceDirect - Initial'!F1691</f>
        <v>0</v>
      </c>
      <c r="H1688" s="1">
        <v>0</v>
      </c>
      <c r="I1688" s="1">
        <v>0</v>
      </c>
      <c r="J1688" t="b">
        <f t="shared" si="26"/>
        <v>1</v>
      </c>
      <c r="K1688" t="e">
        <f t="array" ref="K1688">INDEX($A$7:$F$3066,SMALL(IF(COUNTIF($L$5,$H$7:$H$3066)*COUNTIF($L$5,$I$7:$I$3066),MATCH(ROW($A$7:$A$3066),ROW($A$7:$A$3066)),""),ROWS($B$1:B1682)),COLUMNS($A$1:B1684))</f>
        <v>#NUM!</v>
      </c>
      <c r="L1688" t="e">
        <f t="array" ref="L1688">INDEX($A$7:$F$3066,SMALL(IF(COUNTIF($L$5,$H$7:$H$3066)*COUNTIF($L$5,$I$7:$I$3066),MATCH(ROW($A$7:$A$3066),ROW($A$7:$A$3066)),""),ROWS($B$1:C1682)),COLUMNS($A$1:C1684))</f>
        <v>#NUM!</v>
      </c>
      <c r="M1688" t="e">
        <f t="array" ref="M1688">INDEX($A$7:$F$3066,SMALL(IF(COUNTIF($L$5,$H$7:$H$3066)*COUNTIF($L$5,$I$7:$I$3066),MATCH(ROW($A$7:$A$3066),ROW($A$7:$A$3066)),""),ROWS($B$1:D1682)),COLUMNS($A$1:D1684))</f>
        <v>#NUM!</v>
      </c>
      <c r="N1688" t="e">
        <f t="array" ref="N1688">INDEX($A$7:$F$3066,SMALL(IF(COUNTIF($L$5,$H$7:$H$3066)*COUNTIF($L$5,$I$7:$I$3066),MATCH(ROW($A$7:$A$3066),ROW($A$7:$A$3066)),""),ROWS($B$1:E1682)),COLUMNS($A$1:E1684))</f>
        <v>#NUM!</v>
      </c>
      <c r="O1688" t="e">
        <f t="array" ref="O1688">INDEX($A$7:$F$3066,SMALL(IF(COUNTIF($L$5,$H$7:$H$3066)*COUNTIF($L$5,$I$7:$I$3066),MATCH(ROW($A$7:$A$3066),ROW($A$7:$A$3066)),""),ROWS($B$1:F1682)),COLUMNS($A$1:F1684))</f>
        <v>#NUM!</v>
      </c>
    </row>
    <row r="1689" spans="1:15">
      <c r="A1689" s="1">
        <f>'ScienceDirect - Initial'!A1692</f>
        <v>0</v>
      </c>
      <c r="B1689" s="1">
        <f>'ScienceDirect - Initial'!B1692</f>
        <v>2007</v>
      </c>
      <c r="C1689" s="1" t="str">
        <f>'ScienceDirect - Initial'!C1692</f>
        <v>Law, Chung K.</v>
      </c>
      <c r="D1689" s="1" t="str">
        <f>'ScienceDirect - Initial'!D1692</f>
        <v>Combustion at a crossroads: Status and prospects</v>
      </c>
      <c r="E1689" s="1" t="str">
        <f>'ScienceDirect - Initial'!E1692</f>
        <v>Proceedings of the Combustion Institute</v>
      </c>
      <c r="F1689" s="1">
        <f>'ScienceDirect - Initial'!F1692</f>
        <v>0</v>
      </c>
      <c r="H1689" s="1">
        <v>0</v>
      </c>
      <c r="I1689" s="1">
        <v>0</v>
      </c>
      <c r="J1689" t="b">
        <f t="shared" si="26"/>
        <v>1</v>
      </c>
      <c r="K1689" t="e">
        <f t="array" ref="K1689">INDEX($A$7:$F$3066,SMALL(IF(COUNTIF($L$5,$H$7:$H$3066)*COUNTIF($L$5,$I$7:$I$3066),MATCH(ROW($A$7:$A$3066),ROW($A$7:$A$3066)),""),ROWS($B$1:B1683)),COLUMNS($A$1:B1685))</f>
        <v>#NUM!</v>
      </c>
      <c r="L1689" t="e">
        <f t="array" ref="L1689">INDEX($A$7:$F$3066,SMALL(IF(COUNTIF($L$5,$H$7:$H$3066)*COUNTIF($L$5,$I$7:$I$3066),MATCH(ROW($A$7:$A$3066),ROW($A$7:$A$3066)),""),ROWS($B$1:C1683)),COLUMNS($A$1:C1685))</f>
        <v>#NUM!</v>
      </c>
      <c r="M1689" t="e">
        <f t="array" ref="M1689">INDEX($A$7:$F$3066,SMALL(IF(COUNTIF($L$5,$H$7:$H$3066)*COUNTIF($L$5,$I$7:$I$3066),MATCH(ROW($A$7:$A$3066),ROW($A$7:$A$3066)),""),ROWS($B$1:D1683)),COLUMNS($A$1:D1685))</f>
        <v>#NUM!</v>
      </c>
      <c r="N1689" t="e">
        <f t="array" ref="N1689">INDEX($A$7:$F$3066,SMALL(IF(COUNTIF($L$5,$H$7:$H$3066)*COUNTIF($L$5,$I$7:$I$3066),MATCH(ROW($A$7:$A$3066),ROW($A$7:$A$3066)),""),ROWS($B$1:E1683)),COLUMNS($A$1:E1685))</f>
        <v>#NUM!</v>
      </c>
      <c r="O1689" t="e">
        <f t="array" ref="O1689">INDEX($A$7:$F$3066,SMALL(IF(COUNTIF($L$5,$H$7:$H$3066)*COUNTIF($L$5,$I$7:$I$3066),MATCH(ROW($A$7:$A$3066),ROW($A$7:$A$3066)),""),ROWS($B$1:F1683)),COLUMNS($A$1:F1685))</f>
        <v>#NUM!</v>
      </c>
    </row>
    <row r="1690" spans="1:15">
      <c r="A1690" s="1">
        <f>'ScienceDirect - Initial'!A1693</f>
        <v>0</v>
      </c>
      <c r="B1690" s="1">
        <f>'ScienceDirect - Initial'!B1693</f>
        <v>2006</v>
      </c>
      <c r="C1690" s="1" t="str">
        <f>'ScienceDirect - Initial'!C1693</f>
        <v>Gülbay, Banu Eriş; Gürkan, Özlem Ural; Yıldız, Öznur Akkoca; Önen, Zeynep Pınar; Erkekol, Ferda Öner; Baççıoğlu, Ayşe; Acıcan, Turan</v>
      </c>
      <c r="D1690" s="1" t="str">
        <f>'ScienceDirect - Initial'!D1693</f>
        <v>Side effects due to primary antituberculosis drugs during the initial phase of therapy in 1149 hospitalized patients for tuberculosis</v>
      </c>
      <c r="E1690" s="1" t="str">
        <f>'ScienceDirect - Initial'!E1693</f>
        <v>Respiratory Medicine</v>
      </c>
      <c r="F1690" s="1">
        <f>'ScienceDirect - Initial'!F1693</f>
        <v>0</v>
      </c>
      <c r="H1690" s="1">
        <v>0</v>
      </c>
      <c r="I1690" s="1">
        <v>0</v>
      </c>
      <c r="J1690" t="b">
        <f t="shared" si="26"/>
        <v>1</v>
      </c>
      <c r="K1690" t="e">
        <f t="array" ref="K1690">INDEX($A$7:$F$3066,SMALL(IF(COUNTIF($L$5,$H$7:$H$3066)*COUNTIF($L$5,$I$7:$I$3066),MATCH(ROW($A$7:$A$3066),ROW($A$7:$A$3066)),""),ROWS($B$1:B1684)),COLUMNS($A$1:B1686))</f>
        <v>#NUM!</v>
      </c>
      <c r="L1690" t="e">
        <f t="array" ref="L1690">INDEX($A$7:$F$3066,SMALL(IF(COUNTIF($L$5,$H$7:$H$3066)*COUNTIF($L$5,$I$7:$I$3066),MATCH(ROW($A$7:$A$3066),ROW($A$7:$A$3066)),""),ROWS($B$1:C1684)),COLUMNS($A$1:C1686))</f>
        <v>#NUM!</v>
      </c>
      <c r="M1690" t="e">
        <f t="array" ref="M1690">INDEX($A$7:$F$3066,SMALL(IF(COUNTIF($L$5,$H$7:$H$3066)*COUNTIF($L$5,$I$7:$I$3066),MATCH(ROW($A$7:$A$3066),ROW($A$7:$A$3066)),""),ROWS($B$1:D1684)),COLUMNS($A$1:D1686))</f>
        <v>#NUM!</v>
      </c>
      <c r="N1690" t="e">
        <f t="array" ref="N1690">INDEX($A$7:$F$3066,SMALL(IF(COUNTIF($L$5,$H$7:$H$3066)*COUNTIF($L$5,$I$7:$I$3066),MATCH(ROW($A$7:$A$3066),ROW($A$7:$A$3066)),""),ROWS($B$1:E1684)),COLUMNS($A$1:E1686))</f>
        <v>#NUM!</v>
      </c>
      <c r="O1690" t="e">
        <f t="array" ref="O1690">INDEX($A$7:$F$3066,SMALL(IF(COUNTIF($L$5,$H$7:$H$3066)*COUNTIF($L$5,$I$7:$I$3066),MATCH(ROW($A$7:$A$3066),ROW($A$7:$A$3066)),""),ROWS($B$1:F1684)),COLUMNS($A$1:F1686))</f>
        <v>#NUM!</v>
      </c>
    </row>
    <row r="1691" spans="1:15">
      <c r="A1691" s="1">
        <f>'ScienceDirect - Initial'!A1694</f>
        <v>0</v>
      </c>
      <c r="B1691" s="1">
        <f>'ScienceDirect - Initial'!B1694</f>
        <v>1975</v>
      </c>
      <c r="C1691" s="1" t="str">
        <f>'ScienceDirect - Initial'!C1694</f>
        <v>Hamblyn, S.M.L.; Reuben, B.G.</v>
      </c>
      <c r="D1691" s="1" t="str">
        <f>'ScienceDirect - Initial'!D1694</f>
        <v>Use of Radio-Frequency Plasma in Chemical Synthesis</v>
      </c>
      <c r="E1691" s="1" t="str">
        <f>'ScienceDirect - Initial'!E1694</f>
        <v>Advances in Inorganic Chemistry and Radiochemistry</v>
      </c>
      <c r="F1691" s="1" t="str">
        <f>'ScienceDirect - Initial'!F1694</f>
        <v>0065-2792</v>
      </c>
      <c r="H1691" s="1">
        <v>0</v>
      </c>
      <c r="I1691" s="1">
        <v>0</v>
      </c>
      <c r="J1691" t="b">
        <f t="shared" si="26"/>
        <v>1</v>
      </c>
      <c r="K1691" t="e">
        <f t="array" ref="K1691">INDEX($A$7:$F$3066,SMALL(IF(COUNTIF($L$5,$H$7:$H$3066)*COUNTIF($L$5,$I$7:$I$3066),MATCH(ROW($A$7:$A$3066),ROW($A$7:$A$3066)),""),ROWS($B$1:B1685)),COLUMNS($A$1:B1687))</f>
        <v>#NUM!</v>
      </c>
      <c r="L1691" t="e">
        <f t="array" ref="L1691">INDEX($A$7:$F$3066,SMALL(IF(COUNTIF($L$5,$H$7:$H$3066)*COUNTIF($L$5,$I$7:$I$3066),MATCH(ROW($A$7:$A$3066),ROW($A$7:$A$3066)),""),ROWS($B$1:C1685)),COLUMNS($A$1:C1687))</f>
        <v>#NUM!</v>
      </c>
      <c r="M1691" t="e">
        <f t="array" ref="M1691">INDEX($A$7:$F$3066,SMALL(IF(COUNTIF($L$5,$H$7:$H$3066)*COUNTIF($L$5,$I$7:$I$3066),MATCH(ROW($A$7:$A$3066),ROW($A$7:$A$3066)),""),ROWS($B$1:D1685)),COLUMNS($A$1:D1687))</f>
        <v>#NUM!</v>
      </c>
      <c r="N1691" t="e">
        <f t="array" ref="N1691">INDEX($A$7:$F$3066,SMALL(IF(COUNTIF($L$5,$H$7:$H$3066)*COUNTIF($L$5,$I$7:$I$3066),MATCH(ROW($A$7:$A$3066),ROW($A$7:$A$3066)),""),ROWS($B$1:E1685)),COLUMNS($A$1:E1687))</f>
        <v>#NUM!</v>
      </c>
      <c r="O1691" t="e">
        <f t="array" ref="O1691">INDEX($A$7:$F$3066,SMALL(IF(COUNTIF($L$5,$H$7:$H$3066)*COUNTIF($L$5,$I$7:$I$3066),MATCH(ROW($A$7:$A$3066),ROW($A$7:$A$3066)),""),ROWS($B$1:F1685)),COLUMNS($A$1:F1687))</f>
        <v>#NUM!</v>
      </c>
    </row>
    <row r="1692" spans="1:15">
      <c r="A1692" s="1">
        <f>'ScienceDirect - Initial'!A1695</f>
        <v>0</v>
      </c>
      <c r="B1692" s="1">
        <f>'ScienceDirect - Initial'!B1695</f>
        <v>2010</v>
      </c>
      <c r="C1692" s="1" t="str">
        <f>'ScienceDirect - Initial'!C1695</f>
        <v>Lawrie, Stephen M; Hall, Jeremy; Johnstone, Eve C</v>
      </c>
      <c r="D1692" s="1" t="str">
        <f>'ScienceDirect - Initial'!D1695</f>
        <v>15 - Schizophrenia and related disorders</v>
      </c>
      <c r="E1692" s="1" t="str">
        <f>'ScienceDirect - Initial'!E1695</f>
        <v>Companion to Psychiatric Studies (Eighth Edition)</v>
      </c>
      <c r="F1692" s="1" t="str">
        <f>'ScienceDirect - Initial'!F1695</f>
        <v>978-0-7020-3137-3</v>
      </c>
      <c r="H1692" s="1">
        <v>0</v>
      </c>
      <c r="I1692" s="1">
        <v>0</v>
      </c>
      <c r="J1692" t="b">
        <f t="shared" si="26"/>
        <v>1</v>
      </c>
      <c r="K1692" t="e">
        <f t="array" ref="K1692">INDEX($A$7:$F$3066,SMALL(IF(COUNTIF($L$5,$H$7:$H$3066)*COUNTIF($L$5,$I$7:$I$3066),MATCH(ROW($A$7:$A$3066),ROW($A$7:$A$3066)),""),ROWS($B$1:B1686)),COLUMNS($A$1:B1688))</f>
        <v>#NUM!</v>
      </c>
      <c r="L1692" t="e">
        <f t="array" ref="L1692">INDEX($A$7:$F$3066,SMALL(IF(COUNTIF($L$5,$H$7:$H$3066)*COUNTIF($L$5,$I$7:$I$3066),MATCH(ROW($A$7:$A$3066),ROW($A$7:$A$3066)),""),ROWS($B$1:C1686)),COLUMNS($A$1:C1688))</f>
        <v>#NUM!</v>
      </c>
      <c r="M1692" t="e">
        <f t="array" ref="M1692">INDEX($A$7:$F$3066,SMALL(IF(COUNTIF($L$5,$H$7:$H$3066)*COUNTIF($L$5,$I$7:$I$3066),MATCH(ROW($A$7:$A$3066),ROW($A$7:$A$3066)),""),ROWS($B$1:D1686)),COLUMNS($A$1:D1688))</f>
        <v>#NUM!</v>
      </c>
      <c r="N1692" t="e">
        <f t="array" ref="N1692">INDEX($A$7:$F$3066,SMALL(IF(COUNTIF($L$5,$H$7:$H$3066)*COUNTIF($L$5,$I$7:$I$3066),MATCH(ROW($A$7:$A$3066),ROW($A$7:$A$3066)),""),ROWS($B$1:E1686)),COLUMNS($A$1:E1688))</f>
        <v>#NUM!</v>
      </c>
      <c r="O1692" t="e">
        <f t="array" ref="O1692">INDEX($A$7:$F$3066,SMALL(IF(COUNTIF($L$5,$H$7:$H$3066)*COUNTIF($L$5,$I$7:$I$3066),MATCH(ROW($A$7:$A$3066),ROW($A$7:$A$3066)),""),ROWS($B$1:F1686)),COLUMNS($A$1:F1688))</f>
        <v>#NUM!</v>
      </c>
    </row>
    <row r="1693" spans="1:15">
      <c r="A1693" s="1">
        <f>'ScienceDirect - Initial'!A1696</f>
        <v>0</v>
      </c>
      <c r="B1693" s="1">
        <f>'ScienceDirect - Initial'!B1696</f>
        <v>2020</v>
      </c>
      <c r="C1693" s="1" t="str">
        <f>'ScienceDirect - Initial'!C1696</f>
        <v>Bottomley, Juliana M.; LeReun, Corinne; Diamantopoulos, Alex; Mitchell, Stephen; Gaynes, Bradley N.</v>
      </c>
      <c r="D1693" s="1" t="str">
        <f>'ScienceDirect - Initial'!D1696</f>
        <v>Vagus nerve stimulation (VNS) therapy in patients with treatment resistant depression: A systematic review and meta-analysis</v>
      </c>
      <c r="E1693" s="1" t="str">
        <f>'ScienceDirect - Initial'!E1696</f>
        <v>Comprehensive Psychiatry</v>
      </c>
      <c r="F1693" s="1">
        <f>'ScienceDirect - Initial'!F1696</f>
        <v>0</v>
      </c>
      <c r="H1693" s="1">
        <v>0</v>
      </c>
      <c r="I1693" s="1">
        <v>0</v>
      </c>
      <c r="J1693" t="b">
        <f t="shared" si="26"/>
        <v>1</v>
      </c>
      <c r="K1693" t="e">
        <f t="array" ref="K1693">INDEX($A$7:$F$3066,SMALL(IF(COUNTIF($L$5,$H$7:$H$3066)*COUNTIF($L$5,$I$7:$I$3066),MATCH(ROW($A$7:$A$3066),ROW($A$7:$A$3066)),""),ROWS($B$1:B1687)),COLUMNS($A$1:B1689))</f>
        <v>#NUM!</v>
      </c>
      <c r="L1693" t="e">
        <f t="array" ref="L1693">INDEX($A$7:$F$3066,SMALL(IF(COUNTIF($L$5,$H$7:$H$3066)*COUNTIF($L$5,$I$7:$I$3066),MATCH(ROW($A$7:$A$3066),ROW($A$7:$A$3066)),""),ROWS($B$1:C1687)),COLUMNS($A$1:C1689))</f>
        <v>#NUM!</v>
      </c>
      <c r="M1693" t="e">
        <f t="array" ref="M1693">INDEX($A$7:$F$3066,SMALL(IF(COUNTIF($L$5,$H$7:$H$3066)*COUNTIF($L$5,$I$7:$I$3066),MATCH(ROW($A$7:$A$3066),ROW($A$7:$A$3066)),""),ROWS($B$1:D1687)),COLUMNS($A$1:D1689))</f>
        <v>#NUM!</v>
      </c>
      <c r="N1693" t="e">
        <f t="array" ref="N1693">INDEX($A$7:$F$3066,SMALL(IF(COUNTIF($L$5,$H$7:$H$3066)*COUNTIF($L$5,$I$7:$I$3066),MATCH(ROW($A$7:$A$3066),ROW($A$7:$A$3066)),""),ROWS($B$1:E1687)),COLUMNS($A$1:E1689))</f>
        <v>#NUM!</v>
      </c>
      <c r="O1693" t="e">
        <f t="array" ref="O1693">INDEX($A$7:$F$3066,SMALL(IF(COUNTIF($L$5,$H$7:$H$3066)*COUNTIF($L$5,$I$7:$I$3066),MATCH(ROW($A$7:$A$3066),ROW($A$7:$A$3066)),""),ROWS($B$1:F1687)),COLUMNS($A$1:F1689))</f>
        <v>#NUM!</v>
      </c>
    </row>
    <row r="1694" spans="1:15">
      <c r="A1694" s="1">
        <f>'ScienceDirect - Initial'!A1697</f>
        <v>0</v>
      </c>
      <c r="B1694" s="1">
        <f>'ScienceDirect - Initial'!B1697</f>
        <v>1990</v>
      </c>
      <c r="C1694" s="1" t="str">
        <f>'ScienceDirect - Initial'!C1697</f>
        <v>Harston, Craig; Maren, A.J.</v>
      </c>
      <c r="D1694" s="1" t="str">
        <f>'ScienceDirect - Initial'!D1697</f>
        <v>2 - HISTORY AND DEVELOPMENT OF NEURAL NETWORKS</v>
      </c>
      <c r="E1694" s="1" t="str">
        <f>'ScienceDirect - Initial'!E1697</f>
        <v>Handbook of Neural Computing Applications</v>
      </c>
      <c r="F1694" s="1" t="str">
        <f>'ScienceDirect - Initial'!F1697</f>
        <v>978-0-12-546090-3</v>
      </c>
      <c r="H1694" s="1">
        <v>0</v>
      </c>
      <c r="I1694" s="1">
        <v>0</v>
      </c>
      <c r="J1694" t="b">
        <f t="shared" si="26"/>
        <v>1</v>
      </c>
      <c r="K1694" t="e">
        <f t="array" ref="K1694">INDEX($A$7:$F$3066,SMALL(IF(COUNTIF($L$5,$H$7:$H$3066)*COUNTIF($L$5,$I$7:$I$3066),MATCH(ROW($A$7:$A$3066),ROW($A$7:$A$3066)),""),ROWS($B$1:B1688)),COLUMNS($A$1:B1690))</f>
        <v>#NUM!</v>
      </c>
      <c r="L1694" t="e">
        <f t="array" ref="L1694">INDEX($A$7:$F$3066,SMALL(IF(COUNTIF($L$5,$H$7:$H$3066)*COUNTIF($L$5,$I$7:$I$3066),MATCH(ROW($A$7:$A$3066),ROW($A$7:$A$3066)),""),ROWS($B$1:C1688)),COLUMNS($A$1:C1690))</f>
        <v>#NUM!</v>
      </c>
      <c r="M1694" t="e">
        <f t="array" ref="M1694">INDEX($A$7:$F$3066,SMALL(IF(COUNTIF($L$5,$H$7:$H$3066)*COUNTIF($L$5,$I$7:$I$3066),MATCH(ROW($A$7:$A$3066),ROW($A$7:$A$3066)),""),ROWS($B$1:D1688)),COLUMNS($A$1:D1690))</f>
        <v>#NUM!</v>
      </c>
      <c r="N1694" t="e">
        <f t="array" ref="N1694">INDEX($A$7:$F$3066,SMALL(IF(COUNTIF($L$5,$H$7:$H$3066)*COUNTIF($L$5,$I$7:$I$3066),MATCH(ROW($A$7:$A$3066),ROW($A$7:$A$3066)),""),ROWS($B$1:E1688)),COLUMNS($A$1:E1690))</f>
        <v>#NUM!</v>
      </c>
      <c r="O1694" t="e">
        <f t="array" ref="O1694">INDEX($A$7:$F$3066,SMALL(IF(COUNTIF($L$5,$H$7:$H$3066)*COUNTIF($L$5,$I$7:$I$3066),MATCH(ROW($A$7:$A$3066),ROW($A$7:$A$3066)),""),ROWS($B$1:F1688)),COLUMNS($A$1:F1690))</f>
        <v>#NUM!</v>
      </c>
    </row>
    <row r="1695" spans="1:15">
      <c r="A1695" s="1">
        <f>'ScienceDirect - Initial'!A1698</f>
        <v>0</v>
      </c>
      <c r="B1695" s="1">
        <f>'ScienceDirect - Initial'!B1698</f>
        <v>1999</v>
      </c>
      <c r="C1695" s="1" t="str">
        <f>'ScienceDirect - Initial'!C1698</f>
        <v>LeBaron, Blake; Arthur, W.Brian; Palmer, Richard</v>
      </c>
      <c r="D1695" s="1" t="str">
        <f>'ScienceDirect - Initial'!D1698</f>
        <v>Time series properties of an artificial stock market</v>
      </c>
      <c r="E1695" s="1" t="str">
        <f>'ScienceDirect - Initial'!E1698</f>
        <v>Journal of Economic Dynamics and Control</v>
      </c>
      <c r="F1695" s="1">
        <f>'ScienceDirect - Initial'!F1698</f>
        <v>0</v>
      </c>
      <c r="H1695" s="1">
        <v>0</v>
      </c>
      <c r="I1695" s="1">
        <v>0</v>
      </c>
      <c r="J1695" t="b">
        <f t="shared" si="26"/>
        <v>1</v>
      </c>
      <c r="K1695" t="e">
        <f t="array" ref="K1695">INDEX($A$7:$F$3066,SMALL(IF(COUNTIF($L$5,$H$7:$H$3066)*COUNTIF($L$5,$I$7:$I$3066),MATCH(ROW($A$7:$A$3066),ROW($A$7:$A$3066)),""),ROWS($B$1:B1689)),COLUMNS($A$1:B1691))</f>
        <v>#NUM!</v>
      </c>
      <c r="L1695" t="e">
        <f t="array" ref="L1695">INDEX($A$7:$F$3066,SMALL(IF(COUNTIF($L$5,$H$7:$H$3066)*COUNTIF($L$5,$I$7:$I$3066),MATCH(ROW($A$7:$A$3066),ROW($A$7:$A$3066)),""),ROWS($B$1:C1689)),COLUMNS($A$1:C1691))</f>
        <v>#NUM!</v>
      </c>
      <c r="M1695" t="e">
        <f t="array" ref="M1695">INDEX($A$7:$F$3066,SMALL(IF(COUNTIF($L$5,$H$7:$H$3066)*COUNTIF($L$5,$I$7:$I$3066),MATCH(ROW($A$7:$A$3066),ROW($A$7:$A$3066)),""),ROWS($B$1:D1689)),COLUMNS($A$1:D1691))</f>
        <v>#NUM!</v>
      </c>
      <c r="N1695" t="e">
        <f t="array" ref="N1695">INDEX($A$7:$F$3066,SMALL(IF(COUNTIF($L$5,$H$7:$H$3066)*COUNTIF($L$5,$I$7:$I$3066),MATCH(ROW($A$7:$A$3066),ROW($A$7:$A$3066)),""),ROWS($B$1:E1689)),COLUMNS($A$1:E1691))</f>
        <v>#NUM!</v>
      </c>
      <c r="O1695" t="e">
        <f t="array" ref="O1695">INDEX($A$7:$F$3066,SMALL(IF(COUNTIF($L$5,$H$7:$H$3066)*COUNTIF($L$5,$I$7:$I$3066),MATCH(ROW($A$7:$A$3066),ROW($A$7:$A$3066)),""),ROWS($B$1:F1689)),COLUMNS($A$1:F1691))</f>
        <v>#NUM!</v>
      </c>
    </row>
    <row r="1696" spans="1:15">
      <c r="A1696" s="1">
        <f>'ScienceDirect - Initial'!A1699</f>
        <v>0</v>
      </c>
      <c r="B1696" s="1">
        <f>'ScienceDirect - Initial'!B1699</f>
        <v>1994</v>
      </c>
      <c r="C1696" s="1" t="str">
        <f>'ScienceDirect - Initial'!C1699</f>
        <v>Kane, T.C.; Culver, D.C.; Mathieu, J.</v>
      </c>
      <c r="D1696" s="1" t="str">
        <f>'ScienceDirect - Initial'!D1699</f>
        <v>9 - Biotic Fluxes and Gene Flow</v>
      </c>
      <c r="E1696" s="1" t="str">
        <f>'ScienceDirect - Initial'!E1699</f>
        <v>Groundwater Ecology</v>
      </c>
      <c r="F1696" s="1" t="str">
        <f>'ScienceDirect - Initial'!F1699</f>
        <v>978-0-08-050762-0</v>
      </c>
      <c r="H1696" s="1">
        <v>0</v>
      </c>
      <c r="I1696" s="1">
        <v>0</v>
      </c>
      <c r="J1696" t="b">
        <f t="shared" si="26"/>
        <v>1</v>
      </c>
      <c r="K1696" t="e">
        <f t="array" ref="K1696">INDEX($A$7:$F$3066,SMALL(IF(COUNTIF($L$5,$H$7:$H$3066)*COUNTIF($L$5,$I$7:$I$3066),MATCH(ROW($A$7:$A$3066),ROW($A$7:$A$3066)),""),ROWS($B$1:B1690)),COLUMNS($A$1:B1692))</f>
        <v>#NUM!</v>
      </c>
      <c r="L1696" t="e">
        <f t="array" ref="L1696">INDEX($A$7:$F$3066,SMALL(IF(COUNTIF($L$5,$H$7:$H$3066)*COUNTIF($L$5,$I$7:$I$3066),MATCH(ROW($A$7:$A$3066),ROW($A$7:$A$3066)),""),ROWS($B$1:C1690)),COLUMNS($A$1:C1692))</f>
        <v>#NUM!</v>
      </c>
      <c r="M1696" t="e">
        <f t="array" ref="M1696">INDEX($A$7:$F$3066,SMALL(IF(COUNTIF($L$5,$H$7:$H$3066)*COUNTIF($L$5,$I$7:$I$3066),MATCH(ROW($A$7:$A$3066),ROW($A$7:$A$3066)),""),ROWS($B$1:D1690)),COLUMNS($A$1:D1692))</f>
        <v>#NUM!</v>
      </c>
      <c r="N1696" t="e">
        <f t="array" ref="N1696">INDEX($A$7:$F$3066,SMALL(IF(COUNTIF($L$5,$H$7:$H$3066)*COUNTIF($L$5,$I$7:$I$3066),MATCH(ROW($A$7:$A$3066),ROW($A$7:$A$3066)),""),ROWS($B$1:E1690)),COLUMNS($A$1:E1692))</f>
        <v>#NUM!</v>
      </c>
      <c r="O1696" t="e">
        <f t="array" ref="O1696">INDEX($A$7:$F$3066,SMALL(IF(COUNTIF($L$5,$H$7:$H$3066)*COUNTIF($L$5,$I$7:$I$3066),MATCH(ROW($A$7:$A$3066),ROW($A$7:$A$3066)),""),ROWS($B$1:F1690)),COLUMNS($A$1:F1692))</f>
        <v>#NUM!</v>
      </c>
    </row>
    <row r="1697" spans="1:15">
      <c r="A1697" s="1">
        <f>'ScienceDirect - Initial'!A1700</f>
        <v>0</v>
      </c>
      <c r="B1697" s="1">
        <f>'ScienceDirect - Initial'!B1700</f>
        <v>2012</v>
      </c>
      <c r="C1697" s="1" t="str">
        <f>'ScienceDirect - Initial'!C1700</f>
        <v>Larson, Paul S.; Starr, Philip A.</v>
      </c>
      <c r="D1697" s="1" t="str">
        <f>'ScienceDirect - Initial'!D1700</f>
        <v>Chapter 119 - Deep Brain Stimulation for Intractable Psychiatric Illness</v>
      </c>
      <c r="E1697" s="1" t="str">
        <f>'ScienceDirect - Initial'!E1700</f>
        <v>Schmidek and Sweet Operative Neurosurgical Techniques (Sixth Edition)</v>
      </c>
      <c r="F1697" s="1" t="str">
        <f>'ScienceDirect - Initial'!F1700</f>
        <v>978-1-4160-6839-6</v>
      </c>
      <c r="H1697" s="1">
        <v>0</v>
      </c>
      <c r="I1697" s="1">
        <v>0</v>
      </c>
      <c r="J1697" t="b">
        <f t="shared" si="26"/>
        <v>1</v>
      </c>
      <c r="K1697" t="e">
        <f t="array" ref="K1697">INDEX($A$7:$F$3066,SMALL(IF(COUNTIF($L$5,$H$7:$H$3066)*COUNTIF($L$5,$I$7:$I$3066),MATCH(ROW($A$7:$A$3066),ROW($A$7:$A$3066)),""),ROWS($B$1:B1691)),COLUMNS($A$1:B1693))</f>
        <v>#NUM!</v>
      </c>
      <c r="L1697" t="e">
        <f t="array" ref="L1697">INDEX($A$7:$F$3066,SMALL(IF(COUNTIF($L$5,$H$7:$H$3066)*COUNTIF($L$5,$I$7:$I$3066),MATCH(ROW($A$7:$A$3066),ROW($A$7:$A$3066)),""),ROWS($B$1:C1691)),COLUMNS($A$1:C1693))</f>
        <v>#NUM!</v>
      </c>
      <c r="M1697" t="e">
        <f t="array" ref="M1697">INDEX($A$7:$F$3066,SMALL(IF(COUNTIF($L$5,$H$7:$H$3066)*COUNTIF($L$5,$I$7:$I$3066),MATCH(ROW($A$7:$A$3066),ROW($A$7:$A$3066)),""),ROWS($B$1:D1691)),COLUMNS($A$1:D1693))</f>
        <v>#NUM!</v>
      </c>
      <c r="N1697" t="e">
        <f t="array" ref="N1697">INDEX($A$7:$F$3066,SMALL(IF(COUNTIF($L$5,$H$7:$H$3066)*COUNTIF($L$5,$I$7:$I$3066),MATCH(ROW($A$7:$A$3066),ROW($A$7:$A$3066)),""),ROWS($B$1:E1691)),COLUMNS($A$1:E1693))</f>
        <v>#NUM!</v>
      </c>
      <c r="O1697" t="e">
        <f t="array" ref="O1697">INDEX($A$7:$F$3066,SMALL(IF(COUNTIF($L$5,$H$7:$H$3066)*COUNTIF($L$5,$I$7:$I$3066),MATCH(ROW($A$7:$A$3066),ROW($A$7:$A$3066)),""),ROWS($B$1:F1691)),COLUMNS($A$1:F1693))</f>
        <v>#NUM!</v>
      </c>
    </row>
    <row r="1698" spans="1:15">
      <c r="A1698" s="1">
        <f>'ScienceDirect - Initial'!A1701</f>
        <v>0</v>
      </c>
      <c r="B1698" s="1">
        <f>'ScienceDirect - Initial'!B1701</f>
        <v>2009</v>
      </c>
      <c r="C1698" s="1" t="str">
        <f>'ScienceDirect - Initial'!C1701</f>
        <v>Sobel, Jack D.</v>
      </c>
      <c r="D1698" s="1" t="str">
        <f>'ScienceDirect - Initial'!D1701</f>
        <v>CHAPTER 26 - Fungal infections of the genitourinary tract</v>
      </c>
      <c r="E1698" s="1" t="str">
        <f>'ScienceDirect - Initial'!E1701</f>
        <v>Clinical Mycology (Second Edition)</v>
      </c>
      <c r="F1698" s="1" t="str">
        <f>'ScienceDirect - Initial'!F1701</f>
        <v>978-1-4160-5680-5</v>
      </c>
      <c r="H1698" s="1">
        <v>0</v>
      </c>
      <c r="I1698" s="1">
        <v>0</v>
      </c>
      <c r="J1698" t="b">
        <f t="shared" si="26"/>
        <v>1</v>
      </c>
      <c r="K1698" t="e">
        <f t="array" ref="K1698">INDEX($A$7:$F$3066,SMALL(IF(COUNTIF($L$5,$H$7:$H$3066)*COUNTIF($L$5,$I$7:$I$3066),MATCH(ROW($A$7:$A$3066),ROW($A$7:$A$3066)),""),ROWS($B$1:B1692)),COLUMNS($A$1:B1694))</f>
        <v>#NUM!</v>
      </c>
      <c r="L1698" t="e">
        <f t="array" ref="L1698">INDEX($A$7:$F$3066,SMALL(IF(COUNTIF($L$5,$H$7:$H$3066)*COUNTIF($L$5,$I$7:$I$3066),MATCH(ROW($A$7:$A$3066),ROW($A$7:$A$3066)),""),ROWS($B$1:C1692)),COLUMNS($A$1:C1694))</f>
        <v>#NUM!</v>
      </c>
      <c r="M1698" t="e">
        <f t="array" ref="M1698">INDEX($A$7:$F$3066,SMALL(IF(COUNTIF($L$5,$H$7:$H$3066)*COUNTIF($L$5,$I$7:$I$3066),MATCH(ROW($A$7:$A$3066),ROW($A$7:$A$3066)),""),ROWS($B$1:D1692)),COLUMNS($A$1:D1694))</f>
        <v>#NUM!</v>
      </c>
      <c r="N1698" t="e">
        <f t="array" ref="N1698">INDEX($A$7:$F$3066,SMALL(IF(COUNTIF($L$5,$H$7:$H$3066)*COUNTIF($L$5,$I$7:$I$3066),MATCH(ROW($A$7:$A$3066),ROW($A$7:$A$3066)),""),ROWS($B$1:E1692)),COLUMNS($A$1:E1694))</f>
        <v>#NUM!</v>
      </c>
      <c r="O1698" t="e">
        <f t="array" ref="O1698">INDEX($A$7:$F$3066,SMALL(IF(COUNTIF($L$5,$H$7:$H$3066)*COUNTIF($L$5,$I$7:$I$3066),MATCH(ROW($A$7:$A$3066),ROW($A$7:$A$3066)),""),ROWS($B$1:F1692)),COLUMNS($A$1:F1694))</f>
        <v>#NUM!</v>
      </c>
    </row>
    <row r="1699" spans="1:15">
      <c r="A1699" s="1">
        <f>'ScienceDirect - Initial'!A1702</f>
        <v>0</v>
      </c>
      <c r="B1699" s="1">
        <f>'ScienceDirect - Initial'!B1702</f>
        <v>2012</v>
      </c>
      <c r="C1699" s="1" t="str">
        <f>'ScienceDirect - Initial'!C1702</f>
        <v>Weber, Marjorie G.; Agrawal, Anurag A.</v>
      </c>
      <c r="D1699" s="1" t="str">
        <f>'ScienceDirect - Initial'!D1702</f>
        <v>Phylogeny, ecology, and the coupling of comparative and experimental approaches</v>
      </c>
      <c r="E1699" s="1" t="str">
        <f>'ScienceDirect - Initial'!E1702</f>
        <v>Trends in Ecology &amp; Evolution</v>
      </c>
      <c r="F1699" s="1">
        <f>'ScienceDirect - Initial'!F1702</f>
        <v>0</v>
      </c>
      <c r="H1699" s="1">
        <v>0</v>
      </c>
      <c r="I1699" s="1">
        <v>0</v>
      </c>
      <c r="J1699" t="b">
        <f t="shared" si="26"/>
        <v>1</v>
      </c>
      <c r="K1699" t="e">
        <f t="array" ref="K1699">INDEX($A$7:$F$3066,SMALL(IF(COUNTIF($L$5,$H$7:$H$3066)*COUNTIF($L$5,$I$7:$I$3066),MATCH(ROW($A$7:$A$3066),ROW($A$7:$A$3066)),""),ROWS($B$1:B1693)),COLUMNS($A$1:B1695))</f>
        <v>#NUM!</v>
      </c>
      <c r="L1699" t="e">
        <f t="array" ref="L1699">INDEX($A$7:$F$3066,SMALL(IF(COUNTIF($L$5,$H$7:$H$3066)*COUNTIF($L$5,$I$7:$I$3066),MATCH(ROW($A$7:$A$3066),ROW($A$7:$A$3066)),""),ROWS($B$1:C1693)),COLUMNS($A$1:C1695))</f>
        <v>#NUM!</v>
      </c>
      <c r="M1699" t="e">
        <f t="array" ref="M1699">INDEX($A$7:$F$3066,SMALL(IF(COUNTIF($L$5,$H$7:$H$3066)*COUNTIF($L$5,$I$7:$I$3066),MATCH(ROW($A$7:$A$3066),ROW($A$7:$A$3066)),""),ROWS($B$1:D1693)),COLUMNS($A$1:D1695))</f>
        <v>#NUM!</v>
      </c>
      <c r="N1699" t="e">
        <f t="array" ref="N1699">INDEX($A$7:$F$3066,SMALL(IF(COUNTIF($L$5,$H$7:$H$3066)*COUNTIF($L$5,$I$7:$I$3066),MATCH(ROW($A$7:$A$3066),ROW($A$7:$A$3066)),""),ROWS($B$1:E1693)),COLUMNS($A$1:E1695))</f>
        <v>#NUM!</v>
      </c>
      <c r="O1699" t="e">
        <f t="array" ref="O1699">INDEX($A$7:$F$3066,SMALL(IF(COUNTIF($L$5,$H$7:$H$3066)*COUNTIF($L$5,$I$7:$I$3066),MATCH(ROW($A$7:$A$3066),ROW($A$7:$A$3066)),""),ROWS($B$1:F1693)),COLUMNS($A$1:F1695))</f>
        <v>#NUM!</v>
      </c>
    </row>
    <row r="1700" spans="1:15">
      <c r="A1700" s="1">
        <f>'ScienceDirect - Initial'!A1703</f>
        <v>0</v>
      </c>
      <c r="B1700" s="1">
        <f>'ScienceDirect - Initial'!B1703</f>
        <v>2008</v>
      </c>
      <c r="C1700" s="1" t="str">
        <f>'ScienceDirect - Initial'!C1703</f>
        <v>Dollinger, Mimi</v>
      </c>
      <c r="D1700" s="1" t="str">
        <f>'ScienceDirect - Initial'!D1703</f>
        <v>BOOKS ON THE HORIZON</v>
      </c>
      <c r="E1700" s="1" t="str">
        <f>'ScienceDirect - Initial'!E1703</f>
        <v>Business Horizons</v>
      </c>
      <c r="F1700" s="1">
        <f>'ScienceDirect - Initial'!F1703</f>
        <v>0</v>
      </c>
      <c r="H1700" s="1">
        <v>0</v>
      </c>
      <c r="I1700" s="1">
        <v>0</v>
      </c>
      <c r="J1700" t="b">
        <f t="shared" si="26"/>
        <v>1</v>
      </c>
      <c r="K1700" t="e">
        <f t="array" ref="K1700">INDEX($A$7:$F$3066,SMALL(IF(COUNTIF($L$5,$H$7:$H$3066)*COUNTIF($L$5,$I$7:$I$3066),MATCH(ROW($A$7:$A$3066),ROW($A$7:$A$3066)),""),ROWS($B$1:B1694)),COLUMNS($A$1:B1696))</f>
        <v>#NUM!</v>
      </c>
      <c r="L1700" t="e">
        <f t="array" ref="L1700">INDEX($A$7:$F$3066,SMALL(IF(COUNTIF($L$5,$H$7:$H$3066)*COUNTIF($L$5,$I$7:$I$3066),MATCH(ROW($A$7:$A$3066),ROW($A$7:$A$3066)),""),ROWS($B$1:C1694)),COLUMNS($A$1:C1696))</f>
        <v>#NUM!</v>
      </c>
      <c r="M1700" t="e">
        <f t="array" ref="M1700">INDEX($A$7:$F$3066,SMALL(IF(COUNTIF($L$5,$H$7:$H$3066)*COUNTIF($L$5,$I$7:$I$3066),MATCH(ROW($A$7:$A$3066),ROW($A$7:$A$3066)),""),ROWS($B$1:D1694)),COLUMNS($A$1:D1696))</f>
        <v>#NUM!</v>
      </c>
      <c r="N1700" t="e">
        <f t="array" ref="N1700">INDEX($A$7:$F$3066,SMALL(IF(COUNTIF($L$5,$H$7:$H$3066)*COUNTIF($L$5,$I$7:$I$3066),MATCH(ROW($A$7:$A$3066),ROW($A$7:$A$3066)),""),ROWS($B$1:E1694)),COLUMNS($A$1:E1696))</f>
        <v>#NUM!</v>
      </c>
      <c r="O1700" t="e">
        <f t="array" ref="O1700">INDEX($A$7:$F$3066,SMALL(IF(COUNTIF($L$5,$H$7:$H$3066)*COUNTIF($L$5,$I$7:$I$3066),MATCH(ROW($A$7:$A$3066),ROW($A$7:$A$3066)),""),ROWS($B$1:F1694)),COLUMNS($A$1:F1696))</f>
        <v>#NUM!</v>
      </c>
    </row>
    <row r="1701" spans="1:15">
      <c r="A1701" s="1">
        <f>'ScienceDirect - Initial'!A1704</f>
        <v>0</v>
      </c>
      <c r="B1701" s="1">
        <f>'ScienceDirect - Initial'!B1704</f>
        <v>2016</v>
      </c>
      <c r="C1701" s="1" t="str">
        <f>'ScienceDirect - Initial'!C1704</f>
        <v>Gardiner, Barry; Berry, Peter; Moulia, Bruno</v>
      </c>
      <c r="D1701" s="1" t="str">
        <f>'ScienceDirect - Initial'!D1704</f>
        <v>Review: Wind impacts on plant growth, mechanics and damage</v>
      </c>
      <c r="E1701" s="1" t="str">
        <f>'ScienceDirect - Initial'!E1704</f>
        <v>Plant Science</v>
      </c>
      <c r="F1701" s="1">
        <f>'ScienceDirect - Initial'!F1704</f>
        <v>0</v>
      </c>
      <c r="H1701" s="1">
        <v>0</v>
      </c>
      <c r="I1701" s="1">
        <v>0</v>
      </c>
      <c r="J1701" t="b">
        <f t="shared" si="26"/>
        <v>1</v>
      </c>
      <c r="K1701" t="e">
        <f t="array" ref="K1701">INDEX($A$7:$F$3066,SMALL(IF(COUNTIF($L$5,$H$7:$H$3066)*COUNTIF($L$5,$I$7:$I$3066),MATCH(ROW($A$7:$A$3066),ROW($A$7:$A$3066)),""),ROWS($B$1:B1695)),COLUMNS($A$1:B1697))</f>
        <v>#NUM!</v>
      </c>
      <c r="L1701" t="e">
        <f t="array" ref="L1701">INDEX($A$7:$F$3066,SMALL(IF(COUNTIF($L$5,$H$7:$H$3066)*COUNTIF($L$5,$I$7:$I$3066),MATCH(ROW($A$7:$A$3066),ROW($A$7:$A$3066)),""),ROWS($B$1:C1695)),COLUMNS($A$1:C1697))</f>
        <v>#NUM!</v>
      </c>
      <c r="M1701" t="e">
        <f t="array" ref="M1701">INDEX($A$7:$F$3066,SMALL(IF(COUNTIF($L$5,$H$7:$H$3066)*COUNTIF($L$5,$I$7:$I$3066),MATCH(ROW($A$7:$A$3066),ROW($A$7:$A$3066)),""),ROWS($B$1:D1695)),COLUMNS($A$1:D1697))</f>
        <v>#NUM!</v>
      </c>
      <c r="N1701" t="e">
        <f t="array" ref="N1701">INDEX($A$7:$F$3066,SMALL(IF(COUNTIF($L$5,$H$7:$H$3066)*COUNTIF($L$5,$I$7:$I$3066),MATCH(ROW($A$7:$A$3066),ROW($A$7:$A$3066)),""),ROWS($B$1:E1695)),COLUMNS($A$1:E1697))</f>
        <v>#NUM!</v>
      </c>
      <c r="O1701" t="e">
        <f t="array" ref="O1701">INDEX($A$7:$F$3066,SMALL(IF(COUNTIF($L$5,$H$7:$H$3066)*COUNTIF($L$5,$I$7:$I$3066),MATCH(ROW($A$7:$A$3066),ROW($A$7:$A$3066)),""),ROWS($B$1:F1695)),COLUMNS($A$1:F1697))</f>
        <v>#NUM!</v>
      </c>
    </row>
    <row r="1702" spans="1:15">
      <c r="A1702" s="1">
        <f>'ScienceDirect - Initial'!A1705</f>
        <v>0</v>
      </c>
      <c r="B1702" s="1">
        <f>'ScienceDirect - Initial'!B1705</f>
        <v>2005</v>
      </c>
      <c r="C1702" s="1" t="str">
        <f>'ScienceDirect - Initial'!C1705</f>
        <v>Winder, Nick; McIntosh, Brian S.; Jeffrey, Paul</v>
      </c>
      <c r="D1702" s="1" t="str">
        <f>'ScienceDirect - Initial'!D1705</f>
        <v>The origin, diagnostic attributes and practical application of co-evolutionary theory</v>
      </c>
      <c r="E1702" s="1" t="str">
        <f>'ScienceDirect - Initial'!E1705</f>
        <v>Ecological Economics</v>
      </c>
      <c r="F1702" s="1">
        <f>'ScienceDirect - Initial'!F1705</f>
        <v>0</v>
      </c>
      <c r="H1702" s="1">
        <v>0</v>
      </c>
      <c r="I1702" s="1">
        <v>0</v>
      </c>
      <c r="J1702" t="b">
        <f t="shared" si="26"/>
        <v>1</v>
      </c>
      <c r="K1702" t="e">
        <f t="array" ref="K1702">INDEX($A$7:$F$3066,SMALL(IF(COUNTIF($L$5,$H$7:$H$3066)*COUNTIF($L$5,$I$7:$I$3066),MATCH(ROW($A$7:$A$3066),ROW($A$7:$A$3066)),""),ROWS($B$1:B1696)),COLUMNS($A$1:B1698))</f>
        <v>#NUM!</v>
      </c>
      <c r="L1702" t="e">
        <f t="array" ref="L1702">INDEX($A$7:$F$3066,SMALL(IF(COUNTIF($L$5,$H$7:$H$3066)*COUNTIF($L$5,$I$7:$I$3066),MATCH(ROW($A$7:$A$3066),ROW($A$7:$A$3066)),""),ROWS($B$1:C1696)),COLUMNS($A$1:C1698))</f>
        <v>#NUM!</v>
      </c>
      <c r="M1702" t="e">
        <f t="array" ref="M1702">INDEX($A$7:$F$3066,SMALL(IF(COUNTIF($L$5,$H$7:$H$3066)*COUNTIF($L$5,$I$7:$I$3066),MATCH(ROW($A$7:$A$3066),ROW($A$7:$A$3066)),""),ROWS($B$1:D1696)),COLUMNS($A$1:D1698))</f>
        <v>#NUM!</v>
      </c>
      <c r="N1702" t="e">
        <f t="array" ref="N1702">INDEX($A$7:$F$3066,SMALL(IF(COUNTIF($L$5,$H$7:$H$3066)*COUNTIF($L$5,$I$7:$I$3066),MATCH(ROW($A$7:$A$3066),ROW($A$7:$A$3066)),""),ROWS($B$1:E1696)),COLUMNS($A$1:E1698))</f>
        <v>#NUM!</v>
      </c>
      <c r="O1702" t="e">
        <f t="array" ref="O1702">INDEX($A$7:$F$3066,SMALL(IF(COUNTIF($L$5,$H$7:$H$3066)*COUNTIF($L$5,$I$7:$I$3066),MATCH(ROW($A$7:$A$3066),ROW($A$7:$A$3066)),""),ROWS($B$1:F1696)),COLUMNS($A$1:F1698))</f>
        <v>#NUM!</v>
      </c>
    </row>
    <row r="1703" spans="1:15">
      <c r="A1703" s="1">
        <f>'ScienceDirect - Initial'!A1706</f>
        <v>0</v>
      </c>
      <c r="B1703" s="1">
        <f>'ScienceDirect - Initial'!B1706</f>
        <v>1998</v>
      </c>
      <c r="C1703" s="1" t="str">
        <f>'ScienceDirect - Initial'!C1706</f>
        <v>Huprich, Steven K.</v>
      </c>
      <c r="D1703" s="1" t="str">
        <f>'ScienceDirect - Initial'!D1706</f>
        <v>Depressive personality disorder: Theoretical issues, clinical findings, and future research questions</v>
      </c>
      <c r="E1703" s="1" t="str">
        <f>'ScienceDirect - Initial'!E1706</f>
        <v>Clinical Psychology Review</v>
      </c>
      <c r="F1703" s="1">
        <f>'ScienceDirect - Initial'!F1706</f>
        <v>0</v>
      </c>
      <c r="H1703" s="1">
        <v>0</v>
      </c>
      <c r="I1703" s="1">
        <v>0</v>
      </c>
      <c r="J1703" t="b">
        <f t="shared" si="26"/>
        <v>1</v>
      </c>
      <c r="K1703" t="e">
        <f t="array" ref="K1703">INDEX($A$7:$F$3066,SMALL(IF(COUNTIF($L$5,$H$7:$H$3066)*COUNTIF($L$5,$I$7:$I$3066),MATCH(ROW($A$7:$A$3066),ROW($A$7:$A$3066)),""),ROWS($B$1:B1697)),COLUMNS($A$1:B1699))</f>
        <v>#NUM!</v>
      </c>
      <c r="L1703" t="e">
        <f t="array" ref="L1703">INDEX($A$7:$F$3066,SMALL(IF(COUNTIF($L$5,$H$7:$H$3066)*COUNTIF($L$5,$I$7:$I$3066),MATCH(ROW($A$7:$A$3066),ROW($A$7:$A$3066)),""),ROWS($B$1:C1697)),COLUMNS($A$1:C1699))</f>
        <v>#NUM!</v>
      </c>
      <c r="M1703" t="e">
        <f t="array" ref="M1703">INDEX($A$7:$F$3066,SMALL(IF(COUNTIF($L$5,$H$7:$H$3066)*COUNTIF($L$5,$I$7:$I$3066),MATCH(ROW($A$7:$A$3066),ROW($A$7:$A$3066)),""),ROWS($B$1:D1697)),COLUMNS($A$1:D1699))</f>
        <v>#NUM!</v>
      </c>
      <c r="N1703" t="e">
        <f t="array" ref="N1703">INDEX($A$7:$F$3066,SMALL(IF(COUNTIF($L$5,$H$7:$H$3066)*COUNTIF($L$5,$I$7:$I$3066),MATCH(ROW($A$7:$A$3066),ROW($A$7:$A$3066)),""),ROWS($B$1:E1697)),COLUMNS($A$1:E1699))</f>
        <v>#NUM!</v>
      </c>
      <c r="O1703" t="e">
        <f t="array" ref="O1703">INDEX($A$7:$F$3066,SMALL(IF(COUNTIF($L$5,$H$7:$H$3066)*COUNTIF($L$5,$I$7:$I$3066),MATCH(ROW($A$7:$A$3066),ROW($A$7:$A$3066)),""),ROWS($B$1:F1697)),COLUMNS($A$1:F1699))</f>
        <v>#NUM!</v>
      </c>
    </row>
    <row r="1704" spans="1:15">
      <c r="A1704" s="1">
        <f>'ScienceDirect - Initial'!A1707</f>
        <v>0</v>
      </c>
      <c r="B1704" s="1">
        <f>'ScienceDirect - Initial'!B1707</f>
        <v>2009</v>
      </c>
      <c r="C1704" s="1" t="str">
        <f>'ScienceDirect - Initial'!C1707</f>
        <v>Martino, Davide; Defazio, Giovanni; Giovannoni, Gavin</v>
      </c>
      <c r="D1704" s="1" t="str">
        <f>'ScienceDirect - Initial'!D1707</f>
        <v>The PANDAS subgroup of tic disorders and childhood-onset obsessive–compulsive disorder</v>
      </c>
      <c r="E1704" s="1" t="str">
        <f>'ScienceDirect - Initial'!E1707</f>
        <v>Journal of Psychosomatic Research</v>
      </c>
      <c r="F1704" s="1">
        <f>'ScienceDirect - Initial'!F1707</f>
        <v>0</v>
      </c>
      <c r="H1704" s="1">
        <v>0</v>
      </c>
      <c r="I1704" s="1">
        <v>0</v>
      </c>
      <c r="J1704" t="b">
        <f t="shared" si="26"/>
        <v>1</v>
      </c>
      <c r="K1704" t="e">
        <f t="array" ref="K1704">INDEX($A$7:$F$3066,SMALL(IF(COUNTIF($L$5,$H$7:$H$3066)*COUNTIF($L$5,$I$7:$I$3066),MATCH(ROW($A$7:$A$3066),ROW($A$7:$A$3066)),""),ROWS($B$1:B1698)),COLUMNS($A$1:B1700))</f>
        <v>#NUM!</v>
      </c>
      <c r="L1704" t="e">
        <f t="array" ref="L1704">INDEX($A$7:$F$3066,SMALL(IF(COUNTIF($L$5,$H$7:$H$3066)*COUNTIF($L$5,$I$7:$I$3066),MATCH(ROW($A$7:$A$3066),ROW($A$7:$A$3066)),""),ROWS($B$1:C1698)),COLUMNS($A$1:C1700))</f>
        <v>#NUM!</v>
      </c>
      <c r="M1704" t="e">
        <f t="array" ref="M1704">INDEX($A$7:$F$3066,SMALL(IF(COUNTIF($L$5,$H$7:$H$3066)*COUNTIF($L$5,$I$7:$I$3066),MATCH(ROW($A$7:$A$3066),ROW($A$7:$A$3066)),""),ROWS($B$1:D1698)),COLUMNS($A$1:D1700))</f>
        <v>#NUM!</v>
      </c>
      <c r="N1704" t="e">
        <f t="array" ref="N1704">INDEX($A$7:$F$3066,SMALL(IF(COUNTIF($L$5,$H$7:$H$3066)*COUNTIF($L$5,$I$7:$I$3066),MATCH(ROW($A$7:$A$3066),ROW($A$7:$A$3066)),""),ROWS($B$1:E1698)),COLUMNS($A$1:E1700))</f>
        <v>#NUM!</v>
      </c>
      <c r="O1704" t="e">
        <f t="array" ref="O1704">INDEX($A$7:$F$3066,SMALL(IF(COUNTIF($L$5,$H$7:$H$3066)*COUNTIF($L$5,$I$7:$I$3066),MATCH(ROW($A$7:$A$3066),ROW($A$7:$A$3066)),""),ROWS($B$1:F1698)),COLUMNS($A$1:F1700))</f>
        <v>#NUM!</v>
      </c>
    </row>
    <row r="1705" spans="1:15">
      <c r="A1705" s="1">
        <f>'ScienceDirect - Initial'!A1708</f>
        <v>0</v>
      </c>
      <c r="B1705" s="1">
        <f>'ScienceDirect - Initial'!B1708</f>
        <v>1997</v>
      </c>
      <c r="C1705" s="1" t="str">
        <f>'ScienceDirect - Initial'!C1708</f>
        <v>Smith, Laurence D.</v>
      </c>
      <c r="D1705" s="1" t="str">
        <f>'ScienceDirect - Initial'!D1708</f>
        <v>Chapter 1 Historical and philosophical foundations of the problem of meaning</v>
      </c>
      <c r="E1705" s="1" t="str">
        <f>'ScienceDirect - Initial'!E1708</f>
        <v>Advances in Psychology</v>
      </c>
      <c r="F1705" s="1" t="str">
        <f>'ScienceDirect - Initial'!F1708</f>
        <v>0166-4115</v>
      </c>
      <c r="H1705" s="1">
        <v>0</v>
      </c>
      <c r="I1705" s="1">
        <v>0</v>
      </c>
      <c r="J1705" t="b">
        <f t="shared" si="26"/>
        <v>1</v>
      </c>
      <c r="K1705" t="e">
        <f t="array" ref="K1705">INDEX($A$7:$F$3066,SMALL(IF(COUNTIF($L$5,$H$7:$H$3066)*COUNTIF($L$5,$I$7:$I$3066),MATCH(ROW($A$7:$A$3066),ROW($A$7:$A$3066)),""),ROWS($B$1:B1699)),COLUMNS($A$1:B1701))</f>
        <v>#NUM!</v>
      </c>
      <c r="L1705" t="e">
        <f t="array" ref="L1705">INDEX($A$7:$F$3066,SMALL(IF(COUNTIF($L$5,$H$7:$H$3066)*COUNTIF($L$5,$I$7:$I$3066),MATCH(ROW($A$7:$A$3066),ROW($A$7:$A$3066)),""),ROWS($B$1:C1699)),COLUMNS($A$1:C1701))</f>
        <v>#NUM!</v>
      </c>
      <c r="M1705" t="e">
        <f t="array" ref="M1705">INDEX($A$7:$F$3066,SMALL(IF(COUNTIF($L$5,$H$7:$H$3066)*COUNTIF($L$5,$I$7:$I$3066),MATCH(ROW($A$7:$A$3066),ROW($A$7:$A$3066)),""),ROWS($B$1:D1699)),COLUMNS($A$1:D1701))</f>
        <v>#NUM!</v>
      </c>
      <c r="N1705" t="e">
        <f t="array" ref="N1705">INDEX($A$7:$F$3066,SMALL(IF(COUNTIF($L$5,$H$7:$H$3066)*COUNTIF($L$5,$I$7:$I$3066),MATCH(ROW($A$7:$A$3066),ROW($A$7:$A$3066)),""),ROWS($B$1:E1699)),COLUMNS($A$1:E1701))</f>
        <v>#NUM!</v>
      </c>
      <c r="O1705" t="e">
        <f t="array" ref="O1705">INDEX($A$7:$F$3066,SMALL(IF(COUNTIF($L$5,$H$7:$H$3066)*COUNTIF($L$5,$I$7:$I$3066),MATCH(ROW($A$7:$A$3066),ROW($A$7:$A$3066)),""),ROWS($B$1:F1699)),COLUMNS($A$1:F1701))</f>
        <v>#NUM!</v>
      </c>
    </row>
    <row r="1706" spans="1:15">
      <c r="A1706" s="1">
        <f>'ScienceDirect - Initial'!A1709</f>
        <v>0</v>
      </c>
      <c r="B1706" s="1">
        <f>'ScienceDirect - Initial'!B1709</f>
        <v>2018</v>
      </c>
      <c r="C1706" s="1" t="str">
        <f>'ScienceDirect - Initial'!C1709</f>
        <v>Holloway, Paul; Miller, Jennifer A.</v>
      </c>
      <c r="D1706" s="1" t="str">
        <f>'ScienceDirect - Initial'!D1709</f>
        <v>1.13 - Analysis and Modeling of Movement</v>
      </c>
      <c r="E1706" s="1" t="str">
        <f>'ScienceDirect - Initial'!E1709</f>
        <v>Comprehensive Geographic Information Systems</v>
      </c>
      <c r="F1706" s="1" t="str">
        <f>'ScienceDirect - Initial'!F1709</f>
        <v>978-0-12-804793-4</v>
      </c>
      <c r="H1706" s="1">
        <v>0</v>
      </c>
      <c r="I1706" s="1">
        <v>0</v>
      </c>
      <c r="J1706" t="b">
        <f t="shared" si="26"/>
        <v>1</v>
      </c>
      <c r="K1706" t="e">
        <f t="array" ref="K1706">INDEX($A$7:$F$3066,SMALL(IF(COUNTIF($L$5,$H$7:$H$3066)*COUNTIF($L$5,$I$7:$I$3066),MATCH(ROW($A$7:$A$3066),ROW($A$7:$A$3066)),""),ROWS($B$1:B1700)),COLUMNS($A$1:B1702))</f>
        <v>#NUM!</v>
      </c>
      <c r="L1706" t="e">
        <f t="array" ref="L1706">INDEX($A$7:$F$3066,SMALL(IF(COUNTIF($L$5,$H$7:$H$3066)*COUNTIF($L$5,$I$7:$I$3066),MATCH(ROW($A$7:$A$3066),ROW($A$7:$A$3066)),""),ROWS($B$1:C1700)),COLUMNS($A$1:C1702))</f>
        <v>#NUM!</v>
      </c>
      <c r="M1706" t="e">
        <f t="array" ref="M1706">INDEX($A$7:$F$3066,SMALL(IF(COUNTIF($L$5,$H$7:$H$3066)*COUNTIF($L$5,$I$7:$I$3066),MATCH(ROW($A$7:$A$3066),ROW($A$7:$A$3066)),""),ROWS($B$1:D1700)),COLUMNS($A$1:D1702))</f>
        <v>#NUM!</v>
      </c>
      <c r="N1706" t="e">
        <f t="array" ref="N1706">INDEX($A$7:$F$3066,SMALL(IF(COUNTIF($L$5,$H$7:$H$3066)*COUNTIF($L$5,$I$7:$I$3066),MATCH(ROW($A$7:$A$3066),ROW($A$7:$A$3066)),""),ROWS($B$1:E1700)),COLUMNS($A$1:E1702))</f>
        <v>#NUM!</v>
      </c>
      <c r="O1706" t="e">
        <f t="array" ref="O1706">INDEX($A$7:$F$3066,SMALL(IF(COUNTIF($L$5,$H$7:$H$3066)*COUNTIF($L$5,$I$7:$I$3066),MATCH(ROW($A$7:$A$3066),ROW($A$7:$A$3066)),""),ROWS($B$1:F1700)),COLUMNS($A$1:F1702))</f>
        <v>#NUM!</v>
      </c>
    </row>
    <row r="1707" spans="1:15">
      <c r="A1707" s="1">
        <f>'ScienceDirect - Initial'!A1710</f>
        <v>0</v>
      </c>
      <c r="B1707" s="1">
        <f>'ScienceDirect - Initial'!B1710</f>
        <v>2016</v>
      </c>
      <c r="C1707" s="1" t="str">
        <f>'ScienceDirect - Initial'!C1710</f>
        <v>Xie, Jing; Yang, Zhaogang; Zhou, Chenguang; Zhu, Jing; Lee, Robert J.; Teng, Lesheng</v>
      </c>
      <c r="D1707" s="1" t="str">
        <f>'ScienceDirect - Initial'!D1710</f>
        <v>Nanotechnology for the delivery of phytochemicals in cancer therapy</v>
      </c>
      <c r="E1707" s="1" t="str">
        <f>'ScienceDirect - Initial'!E1710</f>
        <v>Biotechnology Advances</v>
      </c>
      <c r="F1707" s="1">
        <f>'ScienceDirect - Initial'!F1710</f>
        <v>0</v>
      </c>
      <c r="H1707" s="1">
        <v>0</v>
      </c>
      <c r="I1707" s="1">
        <v>0</v>
      </c>
      <c r="J1707" t="b">
        <f t="shared" si="26"/>
        <v>1</v>
      </c>
      <c r="K1707" t="e">
        <f t="array" ref="K1707">INDEX($A$7:$F$3066,SMALL(IF(COUNTIF($L$5,$H$7:$H$3066)*COUNTIF($L$5,$I$7:$I$3066),MATCH(ROW($A$7:$A$3066),ROW($A$7:$A$3066)),""),ROWS($B$1:B1701)),COLUMNS($A$1:B1703))</f>
        <v>#NUM!</v>
      </c>
      <c r="L1707" t="e">
        <f t="array" ref="L1707">INDEX($A$7:$F$3066,SMALL(IF(COUNTIF($L$5,$H$7:$H$3066)*COUNTIF($L$5,$I$7:$I$3066),MATCH(ROW($A$7:$A$3066),ROW($A$7:$A$3066)),""),ROWS($B$1:C1701)),COLUMNS($A$1:C1703))</f>
        <v>#NUM!</v>
      </c>
      <c r="M1707" t="e">
        <f t="array" ref="M1707">INDEX($A$7:$F$3066,SMALL(IF(COUNTIF($L$5,$H$7:$H$3066)*COUNTIF($L$5,$I$7:$I$3066),MATCH(ROW($A$7:$A$3066),ROW($A$7:$A$3066)),""),ROWS($B$1:D1701)),COLUMNS($A$1:D1703))</f>
        <v>#NUM!</v>
      </c>
      <c r="N1707" t="e">
        <f t="array" ref="N1707">INDEX($A$7:$F$3066,SMALL(IF(COUNTIF($L$5,$H$7:$H$3066)*COUNTIF($L$5,$I$7:$I$3066),MATCH(ROW($A$7:$A$3066),ROW($A$7:$A$3066)),""),ROWS($B$1:E1701)),COLUMNS($A$1:E1703))</f>
        <v>#NUM!</v>
      </c>
      <c r="O1707" t="e">
        <f t="array" ref="O1707">INDEX($A$7:$F$3066,SMALL(IF(COUNTIF($L$5,$H$7:$H$3066)*COUNTIF($L$5,$I$7:$I$3066),MATCH(ROW($A$7:$A$3066),ROW($A$7:$A$3066)),""),ROWS($B$1:F1701)),COLUMNS($A$1:F1703))</f>
        <v>#NUM!</v>
      </c>
    </row>
    <row r="1708" spans="1:15">
      <c r="A1708" s="1">
        <f>'ScienceDirect - Initial'!A1711</f>
        <v>0</v>
      </c>
      <c r="B1708" s="1">
        <f>'ScienceDirect - Initial'!B1711</f>
        <v>2007</v>
      </c>
      <c r="C1708" s="1" t="str">
        <f>'ScienceDirect - Initial'!C1711</f>
        <v>Esposito, Thomas J.</v>
      </c>
      <c r="D1708" s="1" t="str">
        <f>'ScienceDirect - Initial'!D1711</f>
        <v>Moving the cheese: a commentary on debate over the acute care surgery initiative</v>
      </c>
      <c r="E1708" s="1" t="str">
        <f>'ScienceDirect - Initial'!E1711</f>
        <v>Surgery</v>
      </c>
      <c r="F1708" s="1">
        <f>'ScienceDirect - Initial'!F1711</f>
        <v>0</v>
      </c>
      <c r="H1708" s="1">
        <v>0</v>
      </c>
      <c r="I1708" s="1">
        <v>0</v>
      </c>
      <c r="J1708" t="b">
        <f t="shared" si="26"/>
        <v>1</v>
      </c>
      <c r="K1708" t="e">
        <f t="array" ref="K1708">INDEX($A$7:$F$3066,SMALL(IF(COUNTIF($L$5,$H$7:$H$3066)*COUNTIF($L$5,$I$7:$I$3066),MATCH(ROW($A$7:$A$3066),ROW($A$7:$A$3066)),""),ROWS($B$1:B1702)),COLUMNS($A$1:B1704))</f>
        <v>#NUM!</v>
      </c>
      <c r="L1708" t="e">
        <f t="array" ref="L1708">INDEX($A$7:$F$3066,SMALL(IF(COUNTIF($L$5,$H$7:$H$3066)*COUNTIF($L$5,$I$7:$I$3066),MATCH(ROW($A$7:$A$3066),ROW($A$7:$A$3066)),""),ROWS($B$1:C1702)),COLUMNS($A$1:C1704))</f>
        <v>#NUM!</v>
      </c>
      <c r="M1708" t="e">
        <f t="array" ref="M1708">INDEX($A$7:$F$3066,SMALL(IF(COUNTIF($L$5,$H$7:$H$3066)*COUNTIF($L$5,$I$7:$I$3066),MATCH(ROW($A$7:$A$3066),ROW($A$7:$A$3066)),""),ROWS($B$1:D1702)),COLUMNS($A$1:D1704))</f>
        <v>#NUM!</v>
      </c>
      <c r="N1708" t="e">
        <f t="array" ref="N1708">INDEX($A$7:$F$3066,SMALL(IF(COUNTIF($L$5,$H$7:$H$3066)*COUNTIF($L$5,$I$7:$I$3066),MATCH(ROW($A$7:$A$3066),ROW($A$7:$A$3066)),""),ROWS($B$1:E1702)),COLUMNS($A$1:E1704))</f>
        <v>#NUM!</v>
      </c>
      <c r="O1708" t="e">
        <f t="array" ref="O1708">INDEX($A$7:$F$3066,SMALL(IF(COUNTIF($L$5,$H$7:$H$3066)*COUNTIF($L$5,$I$7:$I$3066),MATCH(ROW($A$7:$A$3066),ROW($A$7:$A$3066)),""),ROWS($B$1:F1702)),COLUMNS($A$1:F1704))</f>
        <v>#NUM!</v>
      </c>
    </row>
    <row r="1709" spans="1:15">
      <c r="A1709" s="1">
        <f>'ScienceDirect - Initial'!A1712</f>
        <v>0</v>
      </c>
      <c r="B1709" s="1">
        <f>'ScienceDirect - Initial'!B1712</f>
        <v>2000</v>
      </c>
      <c r="C1709" s="1" t="str">
        <f>'ScienceDirect - Initial'!C1712</f>
        <v>Young, Truman P</v>
      </c>
      <c r="D1709" s="1" t="str">
        <f>'ScienceDirect - Initial'!D1712</f>
        <v>Restoration ecology and conservation biology</v>
      </c>
      <c r="E1709" s="1" t="str">
        <f>'ScienceDirect - Initial'!E1712</f>
        <v>Biological Conservation</v>
      </c>
      <c r="F1709" s="1">
        <f>'ScienceDirect - Initial'!F1712</f>
        <v>0</v>
      </c>
      <c r="H1709" s="1">
        <v>0</v>
      </c>
      <c r="I1709" s="1">
        <v>0</v>
      </c>
      <c r="J1709" t="b">
        <f t="shared" si="26"/>
        <v>1</v>
      </c>
      <c r="K1709" t="e">
        <f t="array" ref="K1709">INDEX($A$7:$F$3066,SMALL(IF(COUNTIF($L$5,$H$7:$H$3066)*COUNTIF($L$5,$I$7:$I$3066),MATCH(ROW($A$7:$A$3066),ROW($A$7:$A$3066)),""),ROWS($B$1:B1703)),COLUMNS($A$1:B1705))</f>
        <v>#NUM!</v>
      </c>
      <c r="L1709" t="e">
        <f t="array" ref="L1709">INDEX($A$7:$F$3066,SMALL(IF(COUNTIF($L$5,$H$7:$H$3066)*COUNTIF($L$5,$I$7:$I$3066),MATCH(ROW($A$7:$A$3066),ROW($A$7:$A$3066)),""),ROWS($B$1:C1703)),COLUMNS($A$1:C1705))</f>
        <v>#NUM!</v>
      </c>
      <c r="M1709" t="e">
        <f t="array" ref="M1709">INDEX($A$7:$F$3066,SMALL(IF(COUNTIF($L$5,$H$7:$H$3066)*COUNTIF($L$5,$I$7:$I$3066),MATCH(ROW($A$7:$A$3066),ROW($A$7:$A$3066)),""),ROWS($B$1:D1703)),COLUMNS($A$1:D1705))</f>
        <v>#NUM!</v>
      </c>
      <c r="N1709" t="e">
        <f t="array" ref="N1709">INDEX($A$7:$F$3066,SMALL(IF(COUNTIF($L$5,$H$7:$H$3066)*COUNTIF($L$5,$I$7:$I$3066),MATCH(ROW($A$7:$A$3066),ROW($A$7:$A$3066)),""),ROWS($B$1:E1703)),COLUMNS($A$1:E1705))</f>
        <v>#NUM!</v>
      </c>
      <c r="O1709" t="e">
        <f t="array" ref="O1709">INDEX($A$7:$F$3066,SMALL(IF(COUNTIF($L$5,$H$7:$H$3066)*COUNTIF($L$5,$I$7:$I$3066),MATCH(ROW($A$7:$A$3066),ROW($A$7:$A$3066)),""),ROWS($B$1:F1703)),COLUMNS($A$1:F1705))</f>
        <v>#NUM!</v>
      </c>
    </row>
    <row r="1710" spans="1:15">
      <c r="A1710" s="1">
        <f>'ScienceDirect - Initial'!A1713</f>
        <v>0</v>
      </c>
      <c r="B1710" s="1">
        <f>'ScienceDirect - Initial'!B1713</f>
        <v>2021</v>
      </c>
      <c r="C1710" s="1" t="str">
        <f>'ScienceDirect - Initial'!C1713</f>
        <v>Wyber, Rosemary; Kado, Joseph</v>
      </c>
      <c r="D1710" s="1" t="str">
        <f>'ScienceDirect - Initial'!D1713</f>
        <v>Chapter 12 - Rheumatic Heart Disease Control Programs, Registers, and Access to Care</v>
      </c>
      <c r="E1710" s="1" t="str">
        <f>'ScienceDirect - Initial'!E1713</f>
        <v>Acute Rheumatic Fever and Rheumatic Heart Disease</v>
      </c>
      <c r="F1710" s="1" t="str">
        <f>'ScienceDirect - Initial'!F1713</f>
        <v>978-0-323-63982-8</v>
      </c>
      <c r="H1710" s="1">
        <v>0</v>
      </c>
      <c r="I1710" s="1">
        <v>0</v>
      </c>
      <c r="J1710" t="b">
        <f t="shared" si="26"/>
        <v>1</v>
      </c>
      <c r="K1710" t="e">
        <f t="array" ref="K1710">INDEX($A$7:$F$3066,SMALL(IF(COUNTIF($L$5,$H$7:$H$3066)*COUNTIF($L$5,$I$7:$I$3066),MATCH(ROW($A$7:$A$3066),ROW($A$7:$A$3066)),""),ROWS($B$1:B1704)),COLUMNS($A$1:B1706))</f>
        <v>#NUM!</v>
      </c>
      <c r="L1710" t="e">
        <f t="array" ref="L1710">INDEX($A$7:$F$3066,SMALL(IF(COUNTIF($L$5,$H$7:$H$3066)*COUNTIF($L$5,$I$7:$I$3066),MATCH(ROW($A$7:$A$3066),ROW($A$7:$A$3066)),""),ROWS($B$1:C1704)),COLUMNS($A$1:C1706))</f>
        <v>#NUM!</v>
      </c>
      <c r="M1710" t="e">
        <f t="array" ref="M1710">INDEX($A$7:$F$3066,SMALL(IF(COUNTIF($L$5,$H$7:$H$3066)*COUNTIF($L$5,$I$7:$I$3066),MATCH(ROW($A$7:$A$3066),ROW($A$7:$A$3066)),""),ROWS($B$1:D1704)),COLUMNS($A$1:D1706))</f>
        <v>#NUM!</v>
      </c>
      <c r="N1710" t="e">
        <f t="array" ref="N1710">INDEX($A$7:$F$3066,SMALL(IF(COUNTIF($L$5,$H$7:$H$3066)*COUNTIF($L$5,$I$7:$I$3066),MATCH(ROW($A$7:$A$3066),ROW($A$7:$A$3066)),""),ROWS($B$1:E1704)),COLUMNS($A$1:E1706))</f>
        <v>#NUM!</v>
      </c>
      <c r="O1710" t="e">
        <f t="array" ref="O1710">INDEX($A$7:$F$3066,SMALL(IF(COUNTIF($L$5,$H$7:$H$3066)*COUNTIF($L$5,$I$7:$I$3066),MATCH(ROW($A$7:$A$3066),ROW($A$7:$A$3066)),""),ROWS($B$1:F1704)),COLUMNS($A$1:F1706))</f>
        <v>#NUM!</v>
      </c>
    </row>
    <row r="1711" spans="1:15">
      <c r="A1711" s="1">
        <f>'ScienceDirect - Initial'!A1714</f>
        <v>0</v>
      </c>
      <c r="B1711" s="1">
        <f>'ScienceDirect - Initial'!B1714</f>
        <v>2008</v>
      </c>
      <c r="C1711" s="1" t="str">
        <f>'ScienceDirect - Initial'!C1714</f>
        <v>Mirski, Marek A.; Varelas, Panayiotis N.</v>
      </c>
      <c r="D1711" s="1" t="str">
        <f>'ScienceDirect - Initial'!D1714</f>
        <v>Seizures and Status Epilepticus in the Critically Ill</v>
      </c>
      <c r="E1711" s="1" t="str">
        <f>'ScienceDirect - Initial'!E1714</f>
        <v>Neurological Complications in Critical Illness</v>
      </c>
      <c r="F1711" s="1">
        <f>'ScienceDirect - Initial'!F1714</f>
        <v>0</v>
      </c>
      <c r="H1711" s="1">
        <v>0</v>
      </c>
      <c r="I1711" s="1">
        <v>0</v>
      </c>
      <c r="J1711" t="b">
        <f t="shared" si="26"/>
        <v>1</v>
      </c>
      <c r="K1711" t="e">
        <f t="array" ref="K1711">INDEX($A$7:$F$3066,SMALL(IF(COUNTIF($L$5,$H$7:$H$3066)*COUNTIF($L$5,$I$7:$I$3066),MATCH(ROW($A$7:$A$3066),ROW($A$7:$A$3066)),""),ROWS($B$1:B1705)),COLUMNS($A$1:B1707))</f>
        <v>#NUM!</v>
      </c>
      <c r="L1711" t="e">
        <f t="array" ref="L1711">INDEX($A$7:$F$3066,SMALL(IF(COUNTIF($L$5,$H$7:$H$3066)*COUNTIF($L$5,$I$7:$I$3066),MATCH(ROW($A$7:$A$3066),ROW($A$7:$A$3066)),""),ROWS($B$1:C1705)),COLUMNS($A$1:C1707))</f>
        <v>#NUM!</v>
      </c>
      <c r="M1711" t="e">
        <f t="array" ref="M1711">INDEX($A$7:$F$3066,SMALL(IF(COUNTIF($L$5,$H$7:$H$3066)*COUNTIF($L$5,$I$7:$I$3066),MATCH(ROW($A$7:$A$3066),ROW($A$7:$A$3066)),""),ROWS($B$1:D1705)),COLUMNS($A$1:D1707))</f>
        <v>#NUM!</v>
      </c>
      <c r="N1711" t="e">
        <f t="array" ref="N1711">INDEX($A$7:$F$3066,SMALL(IF(COUNTIF($L$5,$H$7:$H$3066)*COUNTIF($L$5,$I$7:$I$3066),MATCH(ROW($A$7:$A$3066),ROW($A$7:$A$3066)),""),ROWS($B$1:E1705)),COLUMNS($A$1:E1707))</f>
        <v>#NUM!</v>
      </c>
      <c r="O1711" t="e">
        <f t="array" ref="O1711">INDEX($A$7:$F$3066,SMALL(IF(COUNTIF($L$5,$H$7:$H$3066)*COUNTIF($L$5,$I$7:$I$3066),MATCH(ROW($A$7:$A$3066),ROW($A$7:$A$3066)),""),ROWS($B$1:F1705)),COLUMNS($A$1:F1707))</f>
        <v>#NUM!</v>
      </c>
    </row>
    <row r="1712" spans="1:15">
      <c r="A1712" s="1">
        <f>'ScienceDirect - Initial'!A1715</f>
        <v>0</v>
      </c>
      <c r="B1712" s="1">
        <f>'ScienceDirect - Initial'!B1715</f>
        <v>2008</v>
      </c>
      <c r="C1712" s="1" t="str">
        <f>'ScienceDirect - Initial'!C1715</f>
        <v>Boyd, Jessica H.; Strunk, Robert C.</v>
      </c>
      <c r="D1712" s="1" t="str">
        <f>'ScienceDirect - Initial'!D1715</f>
        <v>Chapter 5 - What Is Asthma?</v>
      </c>
      <c r="E1712" s="1" t="str">
        <f>'ScienceDirect - Initial'!E1715</f>
        <v>Clinical Asthma</v>
      </c>
      <c r="F1712" s="1" t="str">
        <f>'ScienceDirect - Initial'!F1715</f>
        <v>978-0-323-04289-5</v>
      </c>
      <c r="H1712" s="1">
        <v>0</v>
      </c>
      <c r="I1712" s="1">
        <v>0</v>
      </c>
      <c r="J1712" t="b">
        <f t="shared" si="26"/>
        <v>1</v>
      </c>
      <c r="K1712" t="e">
        <f t="array" ref="K1712">INDEX($A$7:$F$3066,SMALL(IF(COUNTIF($L$5,$H$7:$H$3066)*COUNTIF($L$5,$I$7:$I$3066),MATCH(ROW($A$7:$A$3066),ROW($A$7:$A$3066)),""),ROWS($B$1:B1706)),COLUMNS($A$1:B1708))</f>
        <v>#NUM!</v>
      </c>
      <c r="L1712" t="e">
        <f t="array" ref="L1712">INDEX($A$7:$F$3066,SMALL(IF(COUNTIF($L$5,$H$7:$H$3066)*COUNTIF($L$5,$I$7:$I$3066),MATCH(ROW($A$7:$A$3066),ROW($A$7:$A$3066)),""),ROWS($B$1:C1706)),COLUMNS($A$1:C1708))</f>
        <v>#NUM!</v>
      </c>
      <c r="M1712" t="e">
        <f t="array" ref="M1712">INDEX($A$7:$F$3066,SMALL(IF(COUNTIF($L$5,$H$7:$H$3066)*COUNTIF($L$5,$I$7:$I$3066),MATCH(ROW($A$7:$A$3066),ROW($A$7:$A$3066)),""),ROWS($B$1:D1706)),COLUMNS($A$1:D1708))</f>
        <v>#NUM!</v>
      </c>
      <c r="N1712" t="e">
        <f t="array" ref="N1712">INDEX($A$7:$F$3066,SMALL(IF(COUNTIF($L$5,$H$7:$H$3066)*COUNTIF($L$5,$I$7:$I$3066),MATCH(ROW($A$7:$A$3066),ROW($A$7:$A$3066)),""),ROWS($B$1:E1706)),COLUMNS($A$1:E1708))</f>
        <v>#NUM!</v>
      </c>
      <c r="O1712" t="e">
        <f t="array" ref="O1712">INDEX($A$7:$F$3066,SMALL(IF(COUNTIF($L$5,$H$7:$H$3066)*COUNTIF($L$5,$I$7:$I$3066),MATCH(ROW($A$7:$A$3066),ROW($A$7:$A$3066)),""),ROWS($B$1:F1706)),COLUMNS($A$1:F1708))</f>
        <v>#NUM!</v>
      </c>
    </row>
    <row r="1713" spans="1:15">
      <c r="A1713" s="1">
        <f>'ScienceDirect - Initial'!A1716</f>
        <v>0</v>
      </c>
      <c r="B1713" s="1">
        <f>'ScienceDirect - Initial'!B1716</f>
        <v>2017</v>
      </c>
      <c r="C1713" s="1" t="str">
        <f>'ScienceDirect - Initial'!C1716</f>
        <v>Goulenok, T.; Buzelé, R.; Duval, X.; Bruneel, F.; Stahl, J.P.; Fantin, B.</v>
      </c>
      <c r="D1713" s="1" t="str">
        <f>'ScienceDirect - Initial'!D1716</f>
        <v>Management of adult infectious encephalitis in metropolitan France</v>
      </c>
      <c r="E1713" s="1" t="str">
        <f>'ScienceDirect - Initial'!E1716</f>
        <v>Recommandations de la SPILF pour la prise en charge des encéphalites infectieuses de l'adulte</v>
      </c>
      <c r="F1713" s="1">
        <f>'ScienceDirect - Initial'!F1716</f>
        <v>0</v>
      </c>
      <c r="H1713" s="1">
        <v>0</v>
      </c>
      <c r="I1713" s="1">
        <v>0</v>
      </c>
      <c r="J1713" t="b">
        <f t="shared" si="26"/>
        <v>1</v>
      </c>
      <c r="K1713" t="e">
        <f t="array" ref="K1713">INDEX($A$7:$F$3066,SMALL(IF(COUNTIF($L$5,$H$7:$H$3066)*COUNTIF($L$5,$I$7:$I$3066),MATCH(ROW($A$7:$A$3066),ROW($A$7:$A$3066)),""),ROWS($B$1:B1707)),COLUMNS($A$1:B1709))</f>
        <v>#NUM!</v>
      </c>
      <c r="L1713" t="e">
        <f t="array" ref="L1713">INDEX($A$7:$F$3066,SMALL(IF(COUNTIF($L$5,$H$7:$H$3066)*COUNTIF($L$5,$I$7:$I$3066),MATCH(ROW($A$7:$A$3066),ROW($A$7:$A$3066)),""),ROWS($B$1:C1707)),COLUMNS($A$1:C1709))</f>
        <v>#NUM!</v>
      </c>
      <c r="M1713" t="e">
        <f t="array" ref="M1713">INDEX($A$7:$F$3066,SMALL(IF(COUNTIF($L$5,$H$7:$H$3066)*COUNTIF($L$5,$I$7:$I$3066),MATCH(ROW($A$7:$A$3066),ROW($A$7:$A$3066)),""),ROWS($B$1:D1707)),COLUMNS($A$1:D1709))</f>
        <v>#NUM!</v>
      </c>
      <c r="N1713" t="e">
        <f t="array" ref="N1713">INDEX($A$7:$F$3066,SMALL(IF(COUNTIF($L$5,$H$7:$H$3066)*COUNTIF($L$5,$I$7:$I$3066),MATCH(ROW($A$7:$A$3066),ROW($A$7:$A$3066)),""),ROWS($B$1:E1707)),COLUMNS($A$1:E1709))</f>
        <v>#NUM!</v>
      </c>
      <c r="O1713" t="e">
        <f t="array" ref="O1713">INDEX($A$7:$F$3066,SMALL(IF(COUNTIF($L$5,$H$7:$H$3066)*COUNTIF($L$5,$I$7:$I$3066),MATCH(ROW($A$7:$A$3066),ROW($A$7:$A$3066)),""),ROWS($B$1:F1707)),COLUMNS($A$1:F1709))</f>
        <v>#NUM!</v>
      </c>
    </row>
    <row r="1714" spans="1:15">
      <c r="A1714" s="1">
        <f>'ScienceDirect - Initial'!A1717</f>
        <v>0</v>
      </c>
      <c r="B1714" s="1">
        <f>'ScienceDirect - Initial'!B1717</f>
        <v>2001</v>
      </c>
      <c r="C1714" s="1" t="str">
        <f>'ScienceDirect - Initial'!C1717</f>
        <v>Chu, Ellen W.; Karr, James R.</v>
      </c>
      <c r="D1714" s="1" t="str">
        <f>'ScienceDirect - Initial'!D1717</f>
        <v>Environmental Impact, Concept and Measurement of</v>
      </c>
      <c r="E1714" s="1" t="str">
        <f>'ScienceDirect - Initial'!E1717</f>
        <v>Encyclopedia of Biodiversity</v>
      </c>
      <c r="F1714" s="1" t="str">
        <f>'ScienceDirect - Initial'!F1717</f>
        <v>978-0-12-226865-6</v>
      </c>
      <c r="H1714" s="1">
        <v>0</v>
      </c>
      <c r="I1714" s="1">
        <v>0</v>
      </c>
      <c r="J1714" t="b">
        <f t="shared" si="26"/>
        <v>1</v>
      </c>
      <c r="K1714" t="e">
        <f t="array" ref="K1714">INDEX($A$7:$F$3066,SMALL(IF(COUNTIF($L$5,$H$7:$H$3066)*COUNTIF($L$5,$I$7:$I$3066),MATCH(ROW($A$7:$A$3066),ROW($A$7:$A$3066)),""),ROWS($B$1:B1708)),COLUMNS($A$1:B1710))</f>
        <v>#NUM!</v>
      </c>
      <c r="L1714" t="e">
        <f t="array" ref="L1714">INDEX($A$7:$F$3066,SMALL(IF(COUNTIF($L$5,$H$7:$H$3066)*COUNTIF($L$5,$I$7:$I$3066),MATCH(ROW($A$7:$A$3066),ROW($A$7:$A$3066)),""),ROWS($B$1:C1708)),COLUMNS($A$1:C1710))</f>
        <v>#NUM!</v>
      </c>
      <c r="M1714" t="e">
        <f t="array" ref="M1714">INDEX($A$7:$F$3066,SMALL(IF(COUNTIF($L$5,$H$7:$H$3066)*COUNTIF($L$5,$I$7:$I$3066),MATCH(ROW($A$7:$A$3066),ROW($A$7:$A$3066)),""),ROWS($B$1:D1708)),COLUMNS($A$1:D1710))</f>
        <v>#NUM!</v>
      </c>
      <c r="N1714" t="e">
        <f t="array" ref="N1714">INDEX($A$7:$F$3066,SMALL(IF(COUNTIF($L$5,$H$7:$H$3066)*COUNTIF($L$5,$I$7:$I$3066),MATCH(ROW($A$7:$A$3066),ROW($A$7:$A$3066)),""),ROWS($B$1:E1708)),COLUMNS($A$1:E1710))</f>
        <v>#NUM!</v>
      </c>
      <c r="O1714" t="e">
        <f t="array" ref="O1714">INDEX($A$7:$F$3066,SMALL(IF(COUNTIF($L$5,$H$7:$H$3066)*COUNTIF($L$5,$I$7:$I$3066),MATCH(ROW($A$7:$A$3066),ROW($A$7:$A$3066)),""),ROWS($B$1:F1708)),COLUMNS($A$1:F1710))</f>
        <v>#NUM!</v>
      </c>
    </row>
    <row r="1715" spans="1:15">
      <c r="A1715" s="1">
        <f>'ScienceDirect - Initial'!A1718</f>
        <v>0</v>
      </c>
      <c r="B1715" s="1">
        <f>'ScienceDirect - Initial'!B1718</f>
        <v>2016</v>
      </c>
      <c r="C1715" s="1" t="str">
        <f>'ScienceDirect - Initial'!C1718</f>
        <v>Schowalter, Timothy D.</v>
      </c>
      <c r="D1715" s="1" t="str">
        <f>'ScienceDirect - Initial'!D1718</f>
        <v>Chapter 2 - Responses to Abiotic Conditions</v>
      </c>
      <c r="E1715" s="1" t="str">
        <f>'ScienceDirect - Initial'!E1718</f>
        <v>Insect Ecology (Fourth Edition)</v>
      </c>
      <c r="F1715" s="1" t="str">
        <f>'ScienceDirect - Initial'!F1718</f>
        <v>978-0-12-803033-2</v>
      </c>
      <c r="H1715" s="1">
        <v>0</v>
      </c>
      <c r="I1715" s="1">
        <v>0</v>
      </c>
      <c r="J1715" t="b">
        <f t="shared" si="26"/>
        <v>1</v>
      </c>
      <c r="K1715" t="e">
        <f t="array" ref="K1715">INDEX($A$7:$F$3066,SMALL(IF(COUNTIF($L$5,$H$7:$H$3066)*COUNTIF($L$5,$I$7:$I$3066),MATCH(ROW($A$7:$A$3066),ROW($A$7:$A$3066)),""),ROWS($B$1:B1709)),COLUMNS($A$1:B1711))</f>
        <v>#NUM!</v>
      </c>
      <c r="L1715" t="e">
        <f t="array" ref="L1715">INDEX($A$7:$F$3066,SMALL(IF(COUNTIF($L$5,$H$7:$H$3066)*COUNTIF($L$5,$I$7:$I$3066),MATCH(ROW($A$7:$A$3066),ROW($A$7:$A$3066)),""),ROWS($B$1:C1709)),COLUMNS($A$1:C1711))</f>
        <v>#NUM!</v>
      </c>
      <c r="M1715" t="e">
        <f t="array" ref="M1715">INDEX($A$7:$F$3066,SMALL(IF(COUNTIF($L$5,$H$7:$H$3066)*COUNTIF($L$5,$I$7:$I$3066),MATCH(ROW($A$7:$A$3066),ROW($A$7:$A$3066)),""),ROWS($B$1:D1709)),COLUMNS($A$1:D1711))</f>
        <v>#NUM!</v>
      </c>
      <c r="N1715" t="e">
        <f t="array" ref="N1715">INDEX($A$7:$F$3066,SMALL(IF(COUNTIF($L$5,$H$7:$H$3066)*COUNTIF($L$5,$I$7:$I$3066),MATCH(ROW($A$7:$A$3066),ROW($A$7:$A$3066)),""),ROWS($B$1:E1709)),COLUMNS($A$1:E1711))</f>
        <v>#NUM!</v>
      </c>
      <c r="O1715" t="e">
        <f t="array" ref="O1715">INDEX($A$7:$F$3066,SMALL(IF(COUNTIF($L$5,$H$7:$H$3066)*COUNTIF($L$5,$I$7:$I$3066),MATCH(ROW($A$7:$A$3066),ROW($A$7:$A$3066)),""),ROWS($B$1:F1709)),COLUMNS($A$1:F1711))</f>
        <v>#NUM!</v>
      </c>
    </row>
    <row r="1716" spans="1:15">
      <c r="A1716" s="1">
        <f>'ScienceDirect - Initial'!A1719</f>
        <v>0</v>
      </c>
      <c r="B1716" s="1">
        <f>'ScienceDirect - Initial'!B1719</f>
        <v>1996</v>
      </c>
      <c r="C1716" s="1" t="str">
        <f>'ScienceDirect - Initial'!C1719</f>
        <v>Galloway, Gantt P.; Newmeyer, John; Knapp, Ted; Stalcup, S.Alex; Smith, David</v>
      </c>
      <c r="D1716" s="1" t="str">
        <f>'ScienceDirect - Initial'!D1719</f>
        <v>A controlled trial of imipramine for the treatment of methamphetamine dependence</v>
      </c>
      <c r="E1716" s="1" t="str">
        <f>'ScienceDirect - Initial'!E1719</f>
        <v>Journal of Substance Abuse Treatment</v>
      </c>
      <c r="F1716" s="1">
        <f>'ScienceDirect - Initial'!F1719</f>
        <v>0</v>
      </c>
      <c r="H1716" s="1">
        <v>0</v>
      </c>
      <c r="I1716" s="1">
        <v>0</v>
      </c>
      <c r="J1716" t="b">
        <f t="shared" si="26"/>
        <v>1</v>
      </c>
      <c r="K1716" t="e">
        <f t="array" ref="K1716">INDEX($A$7:$F$3066,SMALL(IF(COUNTIF($L$5,$H$7:$H$3066)*COUNTIF($L$5,$I$7:$I$3066),MATCH(ROW($A$7:$A$3066),ROW($A$7:$A$3066)),""),ROWS($B$1:B1710)),COLUMNS($A$1:B1712))</f>
        <v>#NUM!</v>
      </c>
      <c r="L1716" t="e">
        <f t="array" ref="L1716">INDEX($A$7:$F$3066,SMALL(IF(COUNTIF($L$5,$H$7:$H$3066)*COUNTIF($L$5,$I$7:$I$3066),MATCH(ROW($A$7:$A$3066),ROW($A$7:$A$3066)),""),ROWS($B$1:C1710)),COLUMNS($A$1:C1712))</f>
        <v>#NUM!</v>
      </c>
      <c r="M1716" t="e">
        <f t="array" ref="M1716">INDEX($A$7:$F$3066,SMALL(IF(COUNTIF($L$5,$H$7:$H$3066)*COUNTIF($L$5,$I$7:$I$3066),MATCH(ROW($A$7:$A$3066),ROW($A$7:$A$3066)),""),ROWS($B$1:D1710)),COLUMNS($A$1:D1712))</f>
        <v>#NUM!</v>
      </c>
      <c r="N1716" t="e">
        <f t="array" ref="N1716">INDEX($A$7:$F$3066,SMALL(IF(COUNTIF($L$5,$H$7:$H$3066)*COUNTIF($L$5,$I$7:$I$3066),MATCH(ROW($A$7:$A$3066),ROW($A$7:$A$3066)),""),ROWS($B$1:E1710)),COLUMNS($A$1:E1712))</f>
        <v>#NUM!</v>
      </c>
      <c r="O1716" t="e">
        <f t="array" ref="O1716">INDEX($A$7:$F$3066,SMALL(IF(COUNTIF($L$5,$H$7:$H$3066)*COUNTIF($L$5,$I$7:$I$3066),MATCH(ROW($A$7:$A$3066),ROW($A$7:$A$3066)),""),ROWS($B$1:F1710)),COLUMNS($A$1:F1712))</f>
        <v>#NUM!</v>
      </c>
    </row>
    <row r="1717" spans="1:15">
      <c r="A1717" s="1">
        <f>'ScienceDirect - Initial'!A1720</f>
        <v>0</v>
      </c>
      <c r="B1717" s="1">
        <f>'ScienceDirect - Initial'!B1720</f>
        <v>1987</v>
      </c>
      <c r="C1717" s="1" t="str">
        <f>'ScienceDirect - Initial'!C1720</f>
        <v>Fair, Harry</v>
      </c>
      <c r="D1717" s="1" t="str">
        <f>'ScienceDirect - Initial'!D1720</f>
        <v>Hypervelocity then and now</v>
      </c>
      <c r="E1717" s="1" t="str">
        <f>'ScienceDirect - Initial'!E1720</f>
        <v>Hypervelocity Impact Proceedings of the 1986 Symposium</v>
      </c>
      <c r="F1717" s="1">
        <f>'ScienceDirect - Initial'!F1720</f>
        <v>0</v>
      </c>
      <c r="H1717" s="1">
        <v>0</v>
      </c>
      <c r="I1717" s="1">
        <v>0</v>
      </c>
      <c r="J1717" t="b">
        <f t="shared" si="26"/>
        <v>1</v>
      </c>
      <c r="K1717" t="e">
        <f t="array" ref="K1717">INDEX($A$7:$F$3066,SMALL(IF(COUNTIF($L$5,$H$7:$H$3066)*COUNTIF($L$5,$I$7:$I$3066),MATCH(ROW($A$7:$A$3066),ROW($A$7:$A$3066)),""),ROWS($B$1:B1711)),COLUMNS($A$1:B1713))</f>
        <v>#NUM!</v>
      </c>
      <c r="L1717" t="e">
        <f t="array" ref="L1717">INDEX($A$7:$F$3066,SMALL(IF(COUNTIF($L$5,$H$7:$H$3066)*COUNTIF($L$5,$I$7:$I$3066),MATCH(ROW($A$7:$A$3066),ROW($A$7:$A$3066)),""),ROWS($B$1:C1711)),COLUMNS($A$1:C1713))</f>
        <v>#NUM!</v>
      </c>
      <c r="M1717" t="e">
        <f t="array" ref="M1717">INDEX($A$7:$F$3066,SMALL(IF(COUNTIF($L$5,$H$7:$H$3066)*COUNTIF($L$5,$I$7:$I$3066),MATCH(ROW($A$7:$A$3066),ROW($A$7:$A$3066)),""),ROWS($B$1:D1711)),COLUMNS($A$1:D1713))</f>
        <v>#NUM!</v>
      </c>
      <c r="N1717" t="e">
        <f t="array" ref="N1717">INDEX($A$7:$F$3066,SMALL(IF(COUNTIF($L$5,$H$7:$H$3066)*COUNTIF($L$5,$I$7:$I$3066),MATCH(ROW($A$7:$A$3066),ROW($A$7:$A$3066)),""),ROWS($B$1:E1711)),COLUMNS($A$1:E1713))</f>
        <v>#NUM!</v>
      </c>
      <c r="O1717" t="e">
        <f t="array" ref="O1717">INDEX($A$7:$F$3066,SMALL(IF(COUNTIF($L$5,$H$7:$H$3066)*COUNTIF($L$5,$I$7:$I$3066),MATCH(ROW($A$7:$A$3066),ROW($A$7:$A$3066)),""),ROWS($B$1:F1711)),COLUMNS($A$1:F1713))</f>
        <v>#NUM!</v>
      </c>
    </row>
    <row r="1718" spans="1:15">
      <c r="A1718" s="1">
        <f>'ScienceDirect - Initial'!A1721</f>
        <v>0</v>
      </c>
      <c r="B1718" s="1">
        <f>'ScienceDirect - Initial'!B1721</f>
        <v>2008</v>
      </c>
      <c r="C1718" s="1" t="str">
        <f>'ScienceDirect - Initial'!C1721</f>
        <v>Rana, Shadna A.; Parker, Linda A.</v>
      </c>
      <c r="D1718" s="1" t="str">
        <f>'ScienceDirect - Initial'!D1721</f>
        <v>Differential effects of neurotoxin-induced lesions of the basolateral amygdala and central nucleus of the amygdala on lithium-induced conditioned disgust reactions and conditioned taste avoidance</v>
      </c>
      <c r="E1718" s="1" t="str">
        <f>'ScienceDirect - Initial'!E1721</f>
        <v>Behavioural Brain Research</v>
      </c>
      <c r="F1718" s="1">
        <f>'ScienceDirect - Initial'!F1721</f>
        <v>0</v>
      </c>
      <c r="H1718" s="1">
        <v>0</v>
      </c>
      <c r="I1718" s="1">
        <v>0</v>
      </c>
      <c r="J1718" t="b">
        <f t="shared" si="26"/>
        <v>1</v>
      </c>
      <c r="K1718" t="e">
        <f t="array" ref="K1718">INDEX($A$7:$F$3066,SMALL(IF(COUNTIF($L$5,$H$7:$H$3066)*COUNTIF($L$5,$I$7:$I$3066),MATCH(ROW($A$7:$A$3066),ROW($A$7:$A$3066)),""),ROWS($B$1:B1712)),COLUMNS($A$1:B1714))</f>
        <v>#NUM!</v>
      </c>
      <c r="L1718" t="e">
        <f t="array" ref="L1718">INDEX($A$7:$F$3066,SMALL(IF(COUNTIF($L$5,$H$7:$H$3066)*COUNTIF($L$5,$I$7:$I$3066),MATCH(ROW($A$7:$A$3066),ROW($A$7:$A$3066)),""),ROWS($B$1:C1712)),COLUMNS($A$1:C1714))</f>
        <v>#NUM!</v>
      </c>
      <c r="M1718" t="e">
        <f t="array" ref="M1718">INDEX($A$7:$F$3066,SMALL(IF(COUNTIF($L$5,$H$7:$H$3066)*COUNTIF($L$5,$I$7:$I$3066),MATCH(ROW($A$7:$A$3066),ROW($A$7:$A$3066)),""),ROWS($B$1:D1712)),COLUMNS($A$1:D1714))</f>
        <v>#NUM!</v>
      </c>
      <c r="N1718" t="e">
        <f t="array" ref="N1718">INDEX($A$7:$F$3066,SMALL(IF(COUNTIF($L$5,$H$7:$H$3066)*COUNTIF($L$5,$I$7:$I$3066),MATCH(ROW($A$7:$A$3066),ROW($A$7:$A$3066)),""),ROWS($B$1:E1712)),COLUMNS($A$1:E1714))</f>
        <v>#NUM!</v>
      </c>
      <c r="O1718" t="e">
        <f t="array" ref="O1718">INDEX($A$7:$F$3066,SMALL(IF(COUNTIF($L$5,$H$7:$H$3066)*COUNTIF($L$5,$I$7:$I$3066),MATCH(ROW($A$7:$A$3066),ROW($A$7:$A$3066)),""),ROWS($B$1:F1712)),COLUMNS($A$1:F1714))</f>
        <v>#NUM!</v>
      </c>
    </row>
    <row r="1719" spans="1:15">
      <c r="A1719" s="1">
        <f>'ScienceDirect - Initial'!A1722</f>
        <v>0</v>
      </c>
      <c r="B1719" s="1">
        <f>'ScienceDirect - Initial'!B1722</f>
        <v>1996</v>
      </c>
      <c r="C1719" s="1" t="str">
        <f>'ScienceDirect - Initial'!C1722</f>
        <v>Zohar, J.; Sasson, Y.; Hendler, T.; Lustig, M.</v>
      </c>
      <c r="D1719" s="1" t="str">
        <f>'ScienceDirect - Initial'!D1722</f>
        <v>S-75-2 - Contemplating neurosurgery for refractory OCD. Theperspective of the referring psychiatrist</v>
      </c>
      <c r="E1719" s="1" t="str">
        <f>'ScienceDirect - Initial'!E1722</f>
        <v>European Neuropsychopharmacology</v>
      </c>
      <c r="F1719" s="1">
        <f>'ScienceDirect - Initial'!F1722</f>
        <v>0</v>
      </c>
      <c r="H1719" s="1">
        <v>0</v>
      </c>
      <c r="I1719" s="1">
        <v>0</v>
      </c>
      <c r="J1719" t="b">
        <f t="shared" si="26"/>
        <v>1</v>
      </c>
      <c r="K1719" t="e">
        <f t="array" ref="K1719">INDEX($A$7:$F$3066,SMALL(IF(COUNTIF($L$5,$H$7:$H$3066)*COUNTIF($L$5,$I$7:$I$3066),MATCH(ROW($A$7:$A$3066),ROW($A$7:$A$3066)),""),ROWS($B$1:B1713)),COLUMNS($A$1:B1715))</f>
        <v>#NUM!</v>
      </c>
      <c r="L1719" t="e">
        <f t="array" ref="L1719">INDEX($A$7:$F$3066,SMALL(IF(COUNTIF($L$5,$H$7:$H$3066)*COUNTIF($L$5,$I$7:$I$3066),MATCH(ROW($A$7:$A$3066),ROW($A$7:$A$3066)),""),ROWS($B$1:C1713)),COLUMNS($A$1:C1715))</f>
        <v>#NUM!</v>
      </c>
      <c r="M1719" t="e">
        <f t="array" ref="M1719">INDEX($A$7:$F$3066,SMALL(IF(COUNTIF($L$5,$H$7:$H$3066)*COUNTIF($L$5,$I$7:$I$3066),MATCH(ROW($A$7:$A$3066),ROW($A$7:$A$3066)),""),ROWS($B$1:D1713)),COLUMNS($A$1:D1715))</f>
        <v>#NUM!</v>
      </c>
      <c r="N1719" t="e">
        <f t="array" ref="N1719">INDEX($A$7:$F$3066,SMALL(IF(COUNTIF($L$5,$H$7:$H$3066)*COUNTIF($L$5,$I$7:$I$3066),MATCH(ROW($A$7:$A$3066),ROW($A$7:$A$3066)),""),ROWS($B$1:E1713)),COLUMNS($A$1:E1715))</f>
        <v>#NUM!</v>
      </c>
      <c r="O1719" t="e">
        <f t="array" ref="O1719">INDEX($A$7:$F$3066,SMALL(IF(COUNTIF($L$5,$H$7:$H$3066)*COUNTIF($L$5,$I$7:$I$3066),MATCH(ROW($A$7:$A$3066),ROW($A$7:$A$3066)),""),ROWS($B$1:F1713)),COLUMNS($A$1:F1715))</f>
        <v>#NUM!</v>
      </c>
    </row>
    <row r="1720" spans="1:15">
      <c r="A1720" s="1">
        <f>'ScienceDirect - Initial'!A1723</f>
        <v>0</v>
      </c>
      <c r="B1720" s="1">
        <f>'ScienceDirect - Initial'!B1723</f>
        <v>2001</v>
      </c>
      <c r="C1720" s="1" t="str">
        <f>'ScienceDirect - Initial'!C1723</f>
        <v>Towns, David R; Daugherty, Charles H; Cree, Alison</v>
      </c>
      <c r="D1720" s="1" t="str">
        <f>'ScienceDirect - Initial'!D1723</f>
        <v>Raising the prospects for a forgotten fauna: a review of 10 years of conservation effort for New Zealand reptiles</v>
      </c>
      <c r="E1720" s="1" t="str">
        <f>'ScienceDirect - Initial'!E1723</f>
        <v>Biological Conservation</v>
      </c>
      <c r="F1720" s="1">
        <f>'ScienceDirect - Initial'!F1723</f>
        <v>0</v>
      </c>
      <c r="H1720" s="1">
        <v>0</v>
      </c>
      <c r="I1720" s="1">
        <v>0</v>
      </c>
      <c r="J1720" t="b">
        <f t="shared" si="26"/>
        <v>1</v>
      </c>
      <c r="K1720" t="e">
        <f t="array" ref="K1720">INDEX($A$7:$F$3066,SMALL(IF(COUNTIF($L$5,$H$7:$H$3066)*COUNTIF($L$5,$I$7:$I$3066),MATCH(ROW($A$7:$A$3066),ROW($A$7:$A$3066)),""),ROWS($B$1:B1714)),COLUMNS($A$1:B1716))</f>
        <v>#NUM!</v>
      </c>
      <c r="L1720" t="e">
        <f t="array" ref="L1720">INDEX($A$7:$F$3066,SMALL(IF(COUNTIF($L$5,$H$7:$H$3066)*COUNTIF($L$5,$I$7:$I$3066),MATCH(ROW($A$7:$A$3066),ROW($A$7:$A$3066)),""),ROWS($B$1:C1714)),COLUMNS($A$1:C1716))</f>
        <v>#NUM!</v>
      </c>
      <c r="M1720" t="e">
        <f t="array" ref="M1720">INDEX($A$7:$F$3066,SMALL(IF(COUNTIF($L$5,$H$7:$H$3066)*COUNTIF($L$5,$I$7:$I$3066),MATCH(ROW($A$7:$A$3066),ROW($A$7:$A$3066)),""),ROWS($B$1:D1714)),COLUMNS($A$1:D1716))</f>
        <v>#NUM!</v>
      </c>
      <c r="N1720" t="e">
        <f t="array" ref="N1720">INDEX($A$7:$F$3066,SMALL(IF(COUNTIF($L$5,$H$7:$H$3066)*COUNTIF($L$5,$I$7:$I$3066),MATCH(ROW($A$7:$A$3066),ROW($A$7:$A$3066)),""),ROWS($B$1:E1714)),COLUMNS($A$1:E1716))</f>
        <v>#NUM!</v>
      </c>
      <c r="O1720" t="e">
        <f t="array" ref="O1720">INDEX($A$7:$F$3066,SMALL(IF(COUNTIF($L$5,$H$7:$H$3066)*COUNTIF($L$5,$I$7:$I$3066),MATCH(ROW($A$7:$A$3066),ROW($A$7:$A$3066)),""),ROWS($B$1:F1714)),COLUMNS($A$1:F1716))</f>
        <v>#NUM!</v>
      </c>
    </row>
    <row r="1721" spans="1:15">
      <c r="A1721" s="1">
        <f>'ScienceDirect - Initial'!A1724</f>
        <v>0</v>
      </c>
      <c r="B1721" s="1">
        <f>'ScienceDirect - Initial'!B1724</f>
        <v>2003</v>
      </c>
      <c r="C1721" s="1" t="str">
        <f>'ScienceDirect - Initial'!C1724</f>
        <v>Oreskes, Naomi</v>
      </c>
      <c r="D1721" s="1" t="str">
        <f>'ScienceDirect - Initial'!D1724</f>
        <v>Earth Sciences, History of</v>
      </c>
      <c r="E1721" s="1" t="str">
        <f>'ScienceDirect - Initial'!E1724</f>
        <v>Encyclopedia of Physical Science and Technology (Third Edition)</v>
      </c>
      <c r="F1721" s="1" t="str">
        <f>'ScienceDirect - Initial'!F1724</f>
        <v>978-0-12-227410-7</v>
      </c>
      <c r="H1721" s="1">
        <v>0</v>
      </c>
      <c r="I1721" s="1">
        <v>0</v>
      </c>
      <c r="J1721" t="b">
        <f t="shared" si="26"/>
        <v>1</v>
      </c>
      <c r="K1721" t="e">
        <f t="array" ref="K1721">INDEX($A$7:$F$3066,SMALL(IF(COUNTIF($L$5,$H$7:$H$3066)*COUNTIF($L$5,$I$7:$I$3066),MATCH(ROW($A$7:$A$3066),ROW($A$7:$A$3066)),""),ROWS($B$1:B1715)),COLUMNS($A$1:B1717))</f>
        <v>#NUM!</v>
      </c>
      <c r="L1721" t="e">
        <f t="array" ref="L1721">INDEX($A$7:$F$3066,SMALL(IF(COUNTIF($L$5,$H$7:$H$3066)*COUNTIF($L$5,$I$7:$I$3066),MATCH(ROW($A$7:$A$3066),ROW($A$7:$A$3066)),""),ROWS($B$1:C1715)),COLUMNS($A$1:C1717))</f>
        <v>#NUM!</v>
      </c>
      <c r="M1721" t="e">
        <f t="array" ref="M1721">INDEX($A$7:$F$3066,SMALL(IF(COUNTIF($L$5,$H$7:$H$3066)*COUNTIF($L$5,$I$7:$I$3066),MATCH(ROW($A$7:$A$3066),ROW($A$7:$A$3066)),""),ROWS($B$1:D1715)),COLUMNS($A$1:D1717))</f>
        <v>#NUM!</v>
      </c>
      <c r="N1721" t="e">
        <f t="array" ref="N1721">INDEX($A$7:$F$3066,SMALL(IF(COUNTIF($L$5,$H$7:$H$3066)*COUNTIF($L$5,$I$7:$I$3066),MATCH(ROW($A$7:$A$3066),ROW($A$7:$A$3066)),""),ROWS($B$1:E1715)),COLUMNS($A$1:E1717))</f>
        <v>#NUM!</v>
      </c>
      <c r="O1721" t="e">
        <f t="array" ref="O1721">INDEX($A$7:$F$3066,SMALL(IF(COUNTIF($L$5,$H$7:$H$3066)*COUNTIF($L$5,$I$7:$I$3066),MATCH(ROW($A$7:$A$3066),ROW($A$7:$A$3066)),""),ROWS($B$1:F1715)),COLUMNS($A$1:F1717))</f>
        <v>#NUM!</v>
      </c>
    </row>
    <row r="1722" spans="1:15">
      <c r="A1722" s="1">
        <f>'ScienceDirect - Initial'!A1725</f>
        <v>0</v>
      </c>
      <c r="B1722" s="1">
        <f>'ScienceDirect - Initial'!B1725</f>
        <v>2010</v>
      </c>
      <c r="C1722" s="1" t="str">
        <f>'ScienceDirect - Initial'!C1725</f>
        <v>Bakun, Andrew</v>
      </c>
      <c r="D1722" s="1" t="str">
        <f>'ScienceDirect - Initial'!D1725</f>
        <v>Linking climate to population variability in marine ecosystems characterized by non-simple dynamics: Conceptual templates and schematic constructs</v>
      </c>
      <c r="E1722" s="1" t="str">
        <f>'ScienceDirect - Initial'!E1725</f>
        <v>Impact of climate variability on marine ecosystems: A comparative approach</v>
      </c>
      <c r="F1722" s="1">
        <f>'ScienceDirect - Initial'!F1725</f>
        <v>0</v>
      </c>
      <c r="H1722" s="1">
        <v>0</v>
      </c>
      <c r="I1722" s="1">
        <v>0</v>
      </c>
      <c r="J1722" t="b">
        <f t="shared" si="26"/>
        <v>1</v>
      </c>
      <c r="K1722" t="e">
        <f t="array" ref="K1722">INDEX($A$7:$F$3066,SMALL(IF(COUNTIF($L$5,$H$7:$H$3066)*COUNTIF($L$5,$I$7:$I$3066),MATCH(ROW($A$7:$A$3066),ROW($A$7:$A$3066)),""),ROWS($B$1:B1716)),COLUMNS($A$1:B1718))</f>
        <v>#NUM!</v>
      </c>
      <c r="L1722" t="e">
        <f t="array" ref="L1722">INDEX($A$7:$F$3066,SMALL(IF(COUNTIF($L$5,$H$7:$H$3066)*COUNTIF($L$5,$I$7:$I$3066),MATCH(ROW($A$7:$A$3066),ROW($A$7:$A$3066)),""),ROWS($B$1:C1716)),COLUMNS($A$1:C1718))</f>
        <v>#NUM!</v>
      </c>
      <c r="M1722" t="e">
        <f t="array" ref="M1722">INDEX($A$7:$F$3066,SMALL(IF(COUNTIF($L$5,$H$7:$H$3066)*COUNTIF($L$5,$I$7:$I$3066),MATCH(ROW($A$7:$A$3066),ROW($A$7:$A$3066)),""),ROWS($B$1:D1716)),COLUMNS($A$1:D1718))</f>
        <v>#NUM!</v>
      </c>
      <c r="N1722" t="e">
        <f t="array" ref="N1722">INDEX($A$7:$F$3066,SMALL(IF(COUNTIF($L$5,$H$7:$H$3066)*COUNTIF($L$5,$I$7:$I$3066),MATCH(ROW($A$7:$A$3066),ROW($A$7:$A$3066)),""),ROWS($B$1:E1716)),COLUMNS($A$1:E1718))</f>
        <v>#NUM!</v>
      </c>
      <c r="O1722" t="e">
        <f t="array" ref="O1722">INDEX($A$7:$F$3066,SMALL(IF(COUNTIF($L$5,$H$7:$H$3066)*COUNTIF($L$5,$I$7:$I$3066),MATCH(ROW($A$7:$A$3066),ROW($A$7:$A$3066)),""),ROWS($B$1:F1716)),COLUMNS($A$1:F1718))</f>
        <v>#NUM!</v>
      </c>
    </row>
    <row r="1723" spans="1:15">
      <c r="A1723" s="1">
        <f>'ScienceDirect - Initial'!A1726</f>
        <v>0</v>
      </c>
      <c r="B1723" s="1">
        <f>'ScienceDirect - Initial'!B1726</f>
        <v>1996</v>
      </c>
      <c r="C1723" s="1" t="str">
        <f>'ScienceDirect - Initial'!C1726</f>
        <v>Maruyama, Takayuki; Friedenberg, Matthew; Fuller, Gerald G.; Frank, Curtis W.; Robertson, Channing R.; Ferencz, A.; Wegner, G.</v>
      </c>
      <c r="D1723" s="1" t="str">
        <f>'ScienceDirect - Initial'!D1726</f>
        <v>In-situ studies of flow-induced phenomena in Langmuir monolayers</v>
      </c>
      <c r="E1723" s="1" t="str">
        <f>'ScienceDirect - Initial'!E1726</f>
        <v>International Symposium on Ultra Materials for Picotransfer</v>
      </c>
      <c r="F1723" s="1">
        <f>'ScienceDirect - Initial'!F1726</f>
        <v>0</v>
      </c>
      <c r="H1723" s="1">
        <v>0</v>
      </c>
      <c r="I1723" s="1">
        <v>0</v>
      </c>
      <c r="J1723" t="b">
        <f t="shared" si="26"/>
        <v>1</v>
      </c>
      <c r="K1723" t="e">
        <f t="array" ref="K1723">INDEX($A$7:$F$3066,SMALL(IF(COUNTIF($L$5,$H$7:$H$3066)*COUNTIF($L$5,$I$7:$I$3066),MATCH(ROW($A$7:$A$3066),ROW($A$7:$A$3066)),""),ROWS($B$1:B1717)),COLUMNS($A$1:B1719))</f>
        <v>#NUM!</v>
      </c>
      <c r="L1723" t="e">
        <f t="array" ref="L1723">INDEX($A$7:$F$3066,SMALL(IF(COUNTIF($L$5,$H$7:$H$3066)*COUNTIF($L$5,$I$7:$I$3066),MATCH(ROW($A$7:$A$3066),ROW($A$7:$A$3066)),""),ROWS($B$1:C1717)),COLUMNS($A$1:C1719))</f>
        <v>#NUM!</v>
      </c>
      <c r="M1723" t="e">
        <f t="array" ref="M1723">INDEX($A$7:$F$3066,SMALL(IF(COUNTIF($L$5,$H$7:$H$3066)*COUNTIF($L$5,$I$7:$I$3066),MATCH(ROW($A$7:$A$3066),ROW($A$7:$A$3066)),""),ROWS($B$1:D1717)),COLUMNS($A$1:D1719))</f>
        <v>#NUM!</v>
      </c>
      <c r="N1723" t="e">
        <f t="array" ref="N1723">INDEX($A$7:$F$3066,SMALL(IF(COUNTIF($L$5,$H$7:$H$3066)*COUNTIF($L$5,$I$7:$I$3066),MATCH(ROW($A$7:$A$3066),ROW($A$7:$A$3066)),""),ROWS($B$1:E1717)),COLUMNS($A$1:E1719))</f>
        <v>#NUM!</v>
      </c>
      <c r="O1723" t="e">
        <f t="array" ref="O1723">INDEX($A$7:$F$3066,SMALL(IF(COUNTIF($L$5,$H$7:$H$3066)*COUNTIF($L$5,$I$7:$I$3066),MATCH(ROW($A$7:$A$3066),ROW($A$7:$A$3066)),""),ROWS($B$1:F1717)),COLUMNS($A$1:F1719))</f>
        <v>#NUM!</v>
      </c>
    </row>
    <row r="1724" spans="1:15">
      <c r="A1724" s="1">
        <f>'ScienceDirect - Initial'!A1727</f>
        <v>0</v>
      </c>
      <c r="B1724" s="1">
        <f>'ScienceDirect - Initial'!B1727</f>
        <v>2012</v>
      </c>
      <c r="C1724" s="1" t="str">
        <f>'ScienceDirect - Initial'!C1727</f>
        <v>Fišer, Cene</v>
      </c>
      <c r="D1724" s="1" t="str">
        <f>'ScienceDirect - Initial'!D1727</f>
        <v>Niphargus: A Model System for Evolution and Ecology</v>
      </c>
      <c r="E1724" s="1" t="str">
        <f>'ScienceDirect - Initial'!E1727</f>
        <v>Encyclopedia of Caves (Second Edition)</v>
      </c>
      <c r="F1724" s="1" t="str">
        <f>'ScienceDirect - Initial'!F1727</f>
        <v>978-0-12-383832-2</v>
      </c>
      <c r="H1724" s="1">
        <v>0</v>
      </c>
      <c r="I1724" s="1">
        <v>0</v>
      </c>
      <c r="J1724" t="b">
        <f t="shared" si="26"/>
        <v>1</v>
      </c>
      <c r="K1724" t="e">
        <f t="array" ref="K1724">INDEX($A$7:$F$3066,SMALL(IF(COUNTIF($L$5,$H$7:$H$3066)*COUNTIF($L$5,$I$7:$I$3066),MATCH(ROW($A$7:$A$3066),ROW($A$7:$A$3066)),""),ROWS($B$1:B1718)),COLUMNS($A$1:B1720))</f>
        <v>#NUM!</v>
      </c>
      <c r="L1724" t="e">
        <f t="array" ref="L1724">INDEX($A$7:$F$3066,SMALL(IF(COUNTIF($L$5,$H$7:$H$3066)*COUNTIF($L$5,$I$7:$I$3066),MATCH(ROW($A$7:$A$3066),ROW($A$7:$A$3066)),""),ROWS($B$1:C1718)),COLUMNS($A$1:C1720))</f>
        <v>#NUM!</v>
      </c>
      <c r="M1724" t="e">
        <f t="array" ref="M1724">INDEX($A$7:$F$3066,SMALL(IF(COUNTIF($L$5,$H$7:$H$3066)*COUNTIF($L$5,$I$7:$I$3066),MATCH(ROW($A$7:$A$3066),ROW($A$7:$A$3066)),""),ROWS($B$1:D1718)),COLUMNS($A$1:D1720))</f>
        <v>#NUM!</v>
      </c>
      <c r="N1724" t="e">
        <f t="array" ref="N1724">INDEX($A$7:$F$3066,SMALL(IF(COUNTIF($L$5,$H$7:$H$3066)*COUNTIF($L$5,$I$7:$I$3066),MATCH(ROW($A$7:$A$3066),ROW($A$7:$A$3066)),""),ROWS($B$1:E1718)),COLUMNS($A$1:E1720))</f>
        <v>#NUM!</v>
      </c>
      <c r="O1724" t="e">
        <f t="array" ref="O1724">INDEX($A$7:$F$3066,SMALL(IF(COUNTIF($L$5,$H$7:$H$3066)*COUNTIF($L$5,$I$7:$I$3066),MATCH(ROW($A$7:$A$3066),ROW($A$7:$A$3066)),""),ROWS($B$1:F1718)),COLUMNS($A$1:F1720))</f>
        <v>#NUM!</v>
      </c>
    </row>
    <row r="1725" spans="1:15">
      <c r="A1725" s="1">
        <f>'ScienceDirect - Initial'!A1728</f>
        <v>0</v>
      </c>
      <c r="B1725" s="1">
        <f>'ScienceDirect - Initial'!B1728</f>
        <v>2007</v>
      </c>
      <c r="C1725" s="1" t="str">
        <f>'ScienceDirect - Initial'!C1728</f>
        <v>Tylenda, Barbara; Beckett, Jacqueline; Barrett, Rowland P.</v>
      </c>
      <c r="D1725" s="1" t="str">
        <f>'ScienceDirect - Initial'!D1728</f>
        <v>Assessing Mental Retardation Using Standardized Intelligence Tests</v>
      </c>
      <c r="E1725" s="1" t="str">
        <f>'ScienceDirect - Initial'!E1728</f>
        <v>International Review of Research in Mental Retardation</v>
      </c>
      <c r="F1725" s="1" t="str">
        <f>'ScienceDirect - Initial'!F1728</f>
        <v>0074-7750</v>
      </c>
      <c r="H1725" s="1">
        <v>0</v>
      </c>
      <c r="I1725" s="1">
        <v>0</v>
      </c>
      <c r="J1725" t="b">
        <f t="shared" si="26"/>
        <v>1</v>
      </c>
      <c r="K1725" t="e">
        <f t="array" ref="K1725">INDEX($A$7:$F$3066,SMALL(IF(COUNTIF($L$5,$H$7:$H$3066)*COUNTIF($L$5,$I$7:$I$3066),MATCH(ROW($A$7:$A$3066),ROW($A$7:$A$3066)),""),ROWS($B$1:B1719)),COLUMNS($A$1:B1721))</f>
        <v>#NUM!</v>
      </c>
      <c r="L1725" t="e">
        <f t="array" ref="L1725">INDEX($A$7:$F$3066,SMALL(IF(COUNTIF($L$5,$H$7:$H$3066)*COUNTIF($L$5,$I$7:$I$3066),MATCH(ROW($A$7:$A$3066),ROW($A$7:$A$3066)),""),ROWS($B$1:C1719)),COLUMNS($A$1:C1721))</f>
        <v>#NUM!</v>
      </c>
      <c r="M1725" t="e">
        <f t="array" ref="M1725">INDEX($A$7:$F$3066,SMALL(IF(COUNTIF($L$5,$H$7:$H$3066)*COUNTIF($L$5,$I$7:$I$3066),MATCH(ROW($A$7:$A$3066),ROW($A$7:$A$3066)),""),ROWS($B$1:D1719)),COLUMNS($A$1:D1721))</f>
        <v>#NUM!</v>
      </c>
      <c r="N1725" t="e">
        <f t="array" ref="N1725">INDEX($A$7:$F$3066,SMALL(IF(COUNTIF($L$5,$H$7:$H$3066)*COUNTIF($L$5,$I$7:$I$3066),MATCH(ROW($A$7:$A$3066),ROW($A$7:$A$3066)),""),ROWS($B$1:E1719)),COLUMNS($A$1:E1721))</f>
        <v>#NUM!</v>
      </c>
      <c r="O1725" t="e">
        <f t="array" ref="O1725">INDEX($A$7:$F$3066,SMALL(IF(COUNTIF($L$5,$H$7:$H$3066)*COUNTIF($L$5,$I$7:$I$3066),MATCH(ROW($A$7:$A$3066),ROW($A$7:$A$3066)),""),ROWS($B$1:F1719)),COLUMNS($A$1:F1721))</f>
        <v>#NUM!</v>
      </c>
    </row>
    <row r="1726" spans="1:15">
      <c r="A1726" s="1">
        <f>'ScienceDirect - Initial'!A1729</f>
        <v>0</v>
      </c>
      <c r="B1726" s="1">
        <f>'ScienceDirect - Initial'!B1729</f>
        <v>2007</v>
      </c>
      <c r="C1726" s="1" t="str">
        <f>'ScienceDirect - Initial'!C1729</f>
        <v>Runco, Mark A.</v>
      </c>
      <c r="D1726" s="1" t="str">
        <f>'ScienceDirect - Initial'!D1729</f>
        <v>Chapter 10 - Enhancement and the Fulfillment of Potential</v>
      </c>
      <c r="E1726" s="1" t="str">
        <f>'ScienceDirect - Initial'!E1729</f>
        <v>Creativity</v>
      </c>
      <c r="F1726" s="1" t="str">
        <f>'ScienceDirect - Initial'!F1729</f>
        <v>978-0-12-602400-5</v>
      </c>
      <c r="H1726" s="1">
        <v>0</v>
      </c>
      <c r="I1726" s="1">
        <v>0</v>
      </c>
      <c r="J1726" t="b">
        <f t="shared" si="26"/>
        <v>1</v>
      </c>
      <c r="K1726" t="e">
        <f t="array" ref="K1726">INDEX($A$7:$F$3066,SMALL(IF(COUNTIF($L$5,$H$7:$H$3066)*COUNTIF($L$5,$I$7:$I$3066),MATCH(ROW($A$7:$A$3066),ROW($A$7:$A$3066)),""),ROWS($B$1:B1720)),COLUMNS($A$1:B1722))</f>
        <v>#NUM!</v>
      </c>
      <c r="L1726" t="e">
        <f t="array" ref="L1726">INDEX($A$7:$F$3066,SMALL(IF(COUNTIF($L$5,$H$7:$H$3066)*COUNTIF($L$5,$I$7:$I$3066),MATCH(ROW($A$7:$A$3066),ROW($A$7:$A$3066)),""),ROWS($B$1:C1720)),COLUMNS($A$1:C1722))</f>
        <v>#NUM!</v>
      </c>
      <c r="M1726" t="e">
        <f t="array" ref="M1726">INDEX($A$7:$F$3066,SMALL(IF(COUNTIF($L$5,$H$7:$H$3066)*COUNTIF($L$5,$I$7:$I$3066),MATCH(ROW($A$7:$A$3066),ROW($A$7:$A$3066)),""),ROWS($B$1:D1720)),COLUMNS($A$1:D1722))</f>
        <v>#NUM!</v>
      </c>
      <c r="N1726" t="e">
        <f t="array" ref="N1726">INDEX($A$7:$F$3066,SMALL(IF(COUNTIF($L$5,$H$7:$H$3066)*COUNTIF($L$5,$I$7:$I$3066),MATCH(ROW($A$7:$A$3066),ROW($A$7:$A$3066)),""),ROWS($B$1:E1720)),COLUMNS($A$1:E1722))</f>
        <v>#NUM!</v>
      </c>
      <c r="O1726" t="e">
        <f t="array" ref="O1726">INDEX($A$7:$F$3066,SMALL(IF(COUNTIF($L$5,$H$7:$H$3066)*COUNTIF($L$5,$I$7:$I$3066),MATCH(ROW($A$7:$A$3066),ROW($A$7:$A$3066)),""),ROWS($B$1:F1720)),COLUMNS($A$1:F1722))</f>
        <v>#NUM!</v>
      </c>
    </row>
    <row r="1727" spans="1:15">
      <c r="A1727" s="1">
        <f>'ScienceDirect - Initial'!A1730</f>
        <v>0</v>
      </c>
      <c r="B1727" s="1">
        <f>'ScienceDirect - Initial'!B1730</f>
        <v>2010</v>
      </c>
      <c r="C1727" s="1" t="str">
        <f>'ScienceDirect - Initial'!C1730</f>
        <v>Humphreys, David</v>
      </c>
      <c r="D1727" s="1" t="str">
        <f>'ScienceDirect - Initial'!D1730</f>
        <v>The great metals boom: A retrospective</v>
      </c>
      <c r="E1727" s="1" t="str">
        <f>'ScienceDirect - Initial'!E1730</f>
        <v>Resources Policy</v>
      </c>
      <c r="F1727" s="1">
        <f>'ScienceDirect - Initial'!F1730</f>
        <v>0</v>
      </c>
      <c r="H1727" s="1">
        <v>0</v>
      </c>
      <c r="I1727" s="1">
        <v>0</v>
      </c>
      <c r="J1727" t="b">
        <f t="shared" si="26"/>
        <v>1</v>
      </c>
      <c r="K1727" t="e">
        <f t="array" ref="K1727">INDEX($A$7:$F$3066,SMALL(IF(COUNTIF($L$5,$H$7:$H$3066)*COUNTIF($L$5,$I$7:$I$3066),MATCH(ROW($A$7:$A$3066),ROW($A$7:$A$3066)),""),ROWS($B$1:B1721)),COLUMNS($A$1:B1723))</f>
        <v>#NUM!</v>
      </c>
      <c r="L1727" t="e">
        <f t="array" ref="L1727">INDEX($A$7:$F$3066,SMALL(IF(COUNTIF($L$5,$H$7:$H$3066)*COUNTIF($L$5,$I$7:$I$3066),MATCH(ROW($A$7:$A$3066),ROW($A$7:$A$3066)),""),ROWS($B$1:C1721)),COLUMNS($A$1:C1723))</f>
        <v>#NUM!</v>
      </c>
      <c r="M1727" t="e">
        <f t="array" ref="M1727">INDEX($A$7:$F$3066,SMALL(IF(COUNTIF($L$5,$H$7:$H$3066)*COUNTIF($L$5,$I$7:$I$3066),MATCH(ROW($A$7:$A$3066),ROW($A$7:$A$3066)),""),ROWS($B$1:D1721)),COLUMNS($A$1:D1723))</f>
        <v>#NUM!</v>
      </c>
      <c r="N1727" t="e">
        <f t="array" ref="N1727">INDEX($A$7:$F$3066,SMALL(IF(COUNTIF($L$5,$H$7:$H$3066)*COUNTIF($L$5,$I$7:$I$3066),MATCH(ROW($A$7:$A$3066),ROW($A$7:$A$3066)),""),ROWS($B$1:E1721)),COLUMNS($A$1:E1723))</f>
        <v>#NUM!</v>
      </c>
      <c r="O1727" t="e">
        <f t="array" ref="O1727">INDEX($A$7:$F$3066,SMALL(IF(COUNTIF($L$5,$H$7:$H$3066)*COUNTIF($L$5,$I$7:$I$3066),MATCH(ROW($A$7:$A$3066),ROW($A$7:$A$3066)),""),ROWS($B$1:F1721)),COLUMNS($A$1:F1723))</f>
        <v>#NUM!</v>
      </c>
    </row>
    <row r="1728" spans="1:15">
      <c r="A1728" s="1">
        <f>'ScienceDirect - Initial'!A1731</f>
        <v>0</v>
      </c>
      <c r="B1728" s="1">
        <f>'ScienceDirect - Initial'!B1731</f>
        <v>1994</v>
      </c>
      <c r="C1728" s="1" t="str">
        <f>'ScienceDirect - Initial'!C1731</f>
        <v>Nation, Jack R.; Burkey, Robert T.</v>
      </c>
      <c r="D1728" s="1" t="str">
        <f>'ScienceDirect - Initial'!D1731</f>
        <v>Attenuation of cocaine-induced elevation of nucleus accumbens dopamine in lead-exposed rats</v>
      </c>
      <c r="E1728" s="1" t="str">
        <f>'ScienceDirect - Initial'!E1731</f>
        <v>Brain Research Bulletin</v>
      </c>
      <c r="F1728" s="1">
        <f>'ScienceDirect - Initial'!F1731</f>
        <v>0</v>
      </c>
      <c r="H1728" s="1">
        <v>0</v>
      </c>
      <c r="I1728" s="1">
        <v>0</v>
      </c>
      <c r="J1728" t="b">
        <f t="shared" si="26"/>
        <v>1</v>
      </c>
      <c r="K1728" t="e">
        <f t="array" ref="K1728">INDEX($A$7:$F$3066,SMALL(IF(COUNTIF($L$5,$H$7:$H$3066)*COUNTIF($L$5,$I$7:$I$3066),MATCH(ROW($A$7:$A$3066),ROW($A$7:$A$3066)),""),ROWS($B$1:B1722)),COLUMNS($A$1:B1724))</f>
        <v>#NUM!</v>
      </c>
      <c r="L1728" t="e">
        <f t="array" ref="L1728">INDEX($A$7:$F$3066,SMALL(IF(COUNTIF($L$5,$H$7:$H$3066)*COUNTIF($L$5,$I$7:$I$3066),MATCH(ROW($A$7:$A$3066),ROW($A$7:$A$3066)),""),ROWS($B$1:C1722)),COLUMNS($A$1:C1724))</f>
        <v>#NUM!</v>
      </c>
      <c r="M1728" t="e">
        <f t="array" ref="M1728">INDEX($A$7:$F$3066,SMALL(IF(COUNTIF($L$5,$H$7:$H$3066)*COUNTIF($L$5,$I$7:$I$3066),MATCH(ROW($A$7:$A$3066),ROW($A$7:$A$3066)),""),ROWS($B$1:D1722)),COLUMNS($A$1:D1724))</f>
        <v>#NUM!</v>
      </c>
      <c r="N1728" t="e">
        <f t="array" ref="N1728">INDEX($A$7:$F$3066,SMALL(IF(COUNTIF($L$5,$H$7:$H$3066)*COUNTIF($L$5,$I$7:$I$3066),MATCH(ROW($A$7:$A$3066),ROW($A$7:$A$3066)),""),ROWS($B$1:E1722)),COLUMNS($A$1:E1724))</f>
        <v>#NUM!</v>
      </c>
      <c r="O1728" t="e">
        <f t="array" ref="O1728">INDEX($A$7:$F$3066,SMALL(IF(COUNTIF($L$5,$H$7:$H$3066)*COUNTIF($L$5,$I$7:$I$3066),MATCH(ROW($A$7:$A$3066),ROW($A$7:$A$3066)),""),ROWS($B$1:F1722)),COLUMNS($A$1:F1724))</f>
        <v>#NUM!</v>
      </c>
    </row>
    <row r="1729" spans="1:15">
      <c r="A1729" s="1">
        <f>'ScienceDirect - Initial'!A1732</f>
        <v>0</v>
      </c>
      <c r="B1729" s="1">
        <f>'ScienceDirect - Initial'!B1732</f>
        <v>2007</v>
      </c>
      <c r="C1729" s="1" t="str">
        <f>'ScienceDirect - Initial'!C1732</f>
        <v>Wright, Jonathan</v>
      </c>
      <c r="D1729" s="1" t="str">
        <f>'ScienceDirect - Initial'!D1732</f>
        <v>Cooperation theory meets cooperative breeding: exposing some ugly truths about social prestige, reciprocity and group augmentation</v>
      </c>
      <c r="E1729" s="1" t="str">
        <f>'ScienceDirect - Initial'!E1732</f>
        <v>Cooperative breeding</v>
      </c>
      <c r="F1729" s="1">
        <f>'ScienceDirect - Initial'!F1732</f>
        <v>0</v>
      </c>
      <c r="H1729" s="1">
        <v>0</v>
      </c>
      <c r="I1729" s="1">
        <v>0</v>
      </c>
      <c r="J1729" t="b">
        <f t="shared" si="26"/>
        <v>1</v>
      </c>
      <c r="K1729" t="e">
        <f t="array" ref="K1729">INDEX($A$7:$F$3066,SMALL(IF(COUNTIF($L$5,$H$7:$H$3066)*COUNTIF($L$5,$I$7:$I$3066),MATCH(ROW($A$7:$A$3066),ROW($A$7:$A$3066)),""),ROWS($B$1:B1723)),COLUMNS($A$1:B1725))</f>
        <v>#NUM!</v>
      </c>
      <c r="L1729" t="e">
        <f t="array" ref="L1729">INDEX($A$7:$F$3066,SMALL(IF(COUNTIF($L$5,$H$7:$H$3066)*COUNTIF($L$5,$I$7:$I$3066),MATCH(ROW($A$7:$A$3066),ROW($A$7:$A$3066)),""),ROWS($B$1:C1723)),COLUMNS($A$1:C1725))</f>
        <v>#NUM!</v>
      </c>
      <c r="M1729" t="e">
        <f t="array" ref="M1729">INDEX($A$7:$F$3066,SMALL(IF(COUNTIF($L$5,$H$7:$H$3066)*COUNTIF($L$5,$I$7:$I$3066),MATCH(ROW($A$7:$A$3066),ROW($A$7:$A$3066)),""),ROWS($B$1:D1723)),COLUMNS($A$1:D1725))</f>
        <v>#NUM!</v>
      </c>
      <c r="N1729" t="e">
        <f t="array" ref="N1729">INDEX($A$7:$F$3066,SMALL(IF(COUNTIF($L$5,$H$7:$H$3066)*COUNTIF($L$5,$I$7:$I$3066),MATCH(ROW($A$7:$A$3066),ROW($A$7:$A$3066)),""),ROWS($B$1:E1723)),COLUMNS($A$1:E1725))</f>
        <v>#NUM!</v>
      </c>
      <c r="O1729" t="e">
        <f t="array" ref="O1729">INDEX($A$7:$F$3066,SMALL(IF(COUNTIF($L$5,$H$7:$H$3066)*COUNTIF($L$5,$I$7:$I$3066),MATCH(ROW($A$7:$A$3066),ROW($A$7:$A$3066)),""),ROWS($B$1:F1723)),COLUMNS($A$1:F1725))</f>
        <v>#NUM!</v>
      </c>
    </row>
    <row r="1730" spans="1:15">
      <c r="A1730" s="1">
        <f>'ScienceDirect - Initial'!A1733</f>
        <v>0</v>
      </c>
      <c r="B1730" s="1">
        <f>'ScienceDirect - Initial'!B1733</f>
        <v>2002</v>
      </c>
      <c r="C1730" s="1" t="str">
        <f>'ScienceDirect - Initial'!C1733</f>
        <v>DURDEN, LANCE A.; MULLEN, GARY R.</v>
      </c>
      <c r="D1730" s="1" t="str">
        <f>'ScienceDirect - Initial'!D1733</f>
        <v>1 - INTRODUCTION</v>
      </c>
      <c r="E1730" s="1" t="str">
        <f>'ScienceDirect - Initial'!E1733</f>
        <v>Medical and Veterinary Entomology</v>
      </c>
      <c r="F1730" s="1" t="str">
        <f>'ScienceDirect - Initial'!F1733</f>
        <v>978-0-12-510451-7</v>
      </c>
      <c r="H1730" s="1">
        <v>0</v>
      </c>
      <c r="I1730" s="1">
        <v>0</v>
      </c>
      <c r="J1730" t="b">
        <f t="shared" si="26"/>
        <v>1</v>
      </c>
      <c r="K1730" t="e">
        <f t="array" ref="K1730">INDEX($A$7:$F$3066,SMALL(IF(COUNTIF($L$5,$H$7:$H$3066)*COUNTIF($L$5,$I$7:$I$3066),MATCH(ROW($A$7:$A$3066),ROW($A$7:$A$3066)),""),ROWS($B$1:B1724)),COLUMNS($A$1:B1726))</f>
        <v>#NUM!</v>
      </c>
      <c r="L1730" t="e">
        <f t="array" ref="L1730">INDEX($A$7:$F$3066,SMALL(IF(COUNTIF($L$5,$H$7:$H$3066)*COUNTIF($L$5,$I$7:$I$3066),MATCH(ROW($A$7:$A$3066),ROW($A$7:$A$3066)),""),ROWS($B$1:C1724)),COLUMNS($A$1:C1726))</f>
        <v>#NUM!</v>
      </c>
      <c r="M1730" t="e">
        <f t="array" ref="M1730">INDEX($A$7:$F$3066,SMALL(IF(COUNTIF($L$5,$H$7:$H$3066)*COUNTIF($L$5,$I$7:$I$3066),MATCH(ROW($A$7:$A$3066),ROW($A$7:$A$3066)),""),ROWS($B$1:D1724)),COLUMNS($A$1:D1726))</f>
        <v>#NUM!</v>
      </c>
      <c r="N1730" t="e">
        <f t="array" ref="N1730">INDEX($A$7:$F$3066,SMALL(IF(COUNTIF($L$5,$H$7:$H$3066)*COUNTIF($L$5,$I$7:$I$3066),MATCH(ROW($A$7:$A$3066),ROW($A$7:$A$3066)),""),ROWS($B$1:E1724)),COLUMNS($A$1:E1726))</f>
        <v>#NUM!</v>
      </c>
      <c r="O1730" t="e">
        <f t="array" ref="O1730">INDEX($A$7:$F$3066,SMALL(IF(COUNTIF($L$5,$H$7:$H$3066)*COUNTIF($L$5,$I$7:$I$3066),MATCH(ROW($A$7:$A$3066),ROW($A$7:$A$3066)),""),ROWS($B$1:F1724)),COLUMNS($A$1:F1726))</f>
        <v>#NUM!</v>
      </c>
    </row>
    <row r="1731" spans="1:15">
      <c r="A1731" s="1">
        <f>'ScienceDirect - Initial'!A1734</f>
        <v>0</v>
      </c>
      <c r="B1731" s="1">
        <f>'ScienceDirect - Initial'!B1734</f>
        <v>2014</v>
      </c>
      <c r="C1731" s="1" t="str">
        <f>'ScienceDirect - Initial'!C1734</f>
        <v>Runco, Mark A.</v>
      </c>
      <c r="D1731" s="1" t="str">
        <f>'ScienceDirect - Initial'!D1734</f>
        <v>Chapter 12 - Enhancement and the Fulfillment of Potential</v>
      </c>
      <c r="E1731" s="1" t="str">
        <f>'ScienceDirect - Initial'!E1734</f>
        <v>Creativity (Second Edition)</v>
      </c>
      <c r="F1731" s="1" t="str">
        <f>'ScienceDirect - Initial'!F1734</f>
        <v>978-0-12-410512-6</v>
      </c>
      <c r="H1731" s="1">
        <v>0</v>
      </c>
      <c r="I1731" s="1">
        <v>0</v>
      </c>
      <c r="J1731" t="b">
        <f t="shared" si="26"/>
        <v>1</v>
      </c>
      <c r="K1731" t="e">
        <f t="array" ref="K1731">INDEX($A$7:$F$3066,SMALL(IF(COUNTIF($L$5,$H$7:$H$3066)*COUNTIF($L$5,$I$7:$I$3066),MATCH(ROW($A$7:$A$3066),ROW($A$7:$A$3066)),""),ROWS($B$1:B1725)),COLUMNS($A$1:B1727))</f>
        <v>#NUM!</v>
      </c>
      <c r="L1731" t="e">
        <f t="array" ref="L1731">INDEX($A$7:$F$3066,SMALL(IF(COUNTIF($L$5,$H$7:$H$3066)*COUNTIF($L$5,$I$7:$I$3066),MATCH(ROW($A$7:$A$3066),ROW($A$7:$A$3066)),""),ROWS($B$1:C1725)),COLUMNS($A$1:C1727))</f>
        <v>#NUM!</v>
      </c>
      <c r="M1731" t="e">
        <f t="array" ref="M1731">INDEX($A$7:$F$3066,SMALL(IF(COUNTIF($L$5,$H$7:$H$3066)*COUNTIF($L$5,$I$7:$I$3066),MATCH(ROW($A$7:$A$3066),ROW($A$7:$A$3066)),""),ROWS($B$1:D1725)),COLUMNS($A$1:D1727))</f>
        <v>#NUM!</v>
      </c>
      <c r="N1731" t="e">
        <f t="array" ref="N1731">INDEX($A$7:$F$3066,SMALL(IF(COUNTIF($L$5,$H$7:$H$3066)*COUNTIF($L$5,$I$7:$I$3066),MATCH(ROW($A$7:$A$3066),ROW($A$7:$A$3066)),""),ROWS($B$1:E1725)),COLUMNS($A$1:E1727))</f>
        <v>#NUM!</v>
      </c>
      <c r="O1731" t="e">
        <f t="array" ref="O1731">INDEX($A$7:$F$3066,SMALL(IF(COUNTIF($L$5,$H$7:$H$3066)*COUNTIF($L$5,$I$7:$I$3066),MATCH(ROW($A$7:$A$3066),ROW($A$7:$A$3066)),""),ROWS($B$1:F1725)),COLUMNS($A$1:F1727))</f>
        <v>#NUM!</v>
      </c>
    </row>
    <row r="1732" spans="1:15">
      <c r="A1732" s="1">
        <f>'ScienceDirect - Initial'!A1735</f>
        <v>0</v>
      </c>
      <c r="B1732" s="1">
        <f>'ScienceDirect - Initial'!B1735</f>
        <v>2019</v>
      </c>
      <c r="C1732" s="1" t="str">
        <f>'ScienceDirect - Initial'!C1735</f>
        <v>Kotu, Vijay; Deshpande, Bala</v>
      </c>
      <c r="D1732" s="1" t="str">
        <f>'ScienceDirect - Initial'!D1735</f>
        <v>Chapter 10 - Deep Learning</v>
      </c>
      <c r="E1732" s="1" t="str">
        <f>'ScienceDirect - Initial'!E1735</f>
        <v>Data Science (Second Edition)</v>
      </c>
      <c r="F1732" s="1" t="str">
        <f>'ScienceDirect - Initial'!F1735</f>
        <v>978-0-12-814761-0</v>
      </c>
      <c r="H1732" s="1">
        <v>0</v>
      </c>
      <c r="I1732" s="1">
        <v>0</v>
      </c>
      <c r="J1732" t="b">
        <f t="shared" si="26"/>
        <v>1</v>
      </c>
      <c r="K1732" t="e">
        <f t="array" ref="K1732">INDEX($A$7:$F$3066,SMALL(IF(COUNTIF($L$5,$H$7:$H$3066)*COUNTIF($L$5,$I$7:$I$3066),MATCH(ROW($A$7:$A$3066),ROW($A$7:$A$3066)),""),ROWS($B$1:B1726)),COLUMNS($A$1:B1728))</f>
        <v>#NUM!</v>
      </c>
      <c r="L1732" t="e">
        <f t="array" ref="L1732">INDEX($A$7:$F$3066,SMALL(IF(COUNTIF($L$5,$H$7:$H$3066)*COUNTIF($L$5,$I$7:$I$3066),MATCH(ROW($A$7:$A$3066),ROW($A$7:$A$3066)),""),ROWS($B$1:C1726)),COLUMNS($A$1:C1728))</f>
        <v>#NUM!</v>
      </c>
      <c r="M1732" t="e">
        <f t="array" ref="M1732">INDEX($A$7:$F$3066,SMALL(IF(COUNTIF($L$5,$H$7:$H$3066)*COUNTIF($L$5,$I$7:$I$3066),MATCH(ROW($A$7:$A$3066),ROW($A$7:$A$3066)),""),ROWS($B$1:D1726)),COLUMNS($A$1:D1728))</f>
        <v>#NUM!</v>
      </c>
      <c r="N1732" t="e">
        <f t="array" ref="N1732">INDEX($A$7:$F$3066,SMALL(IF(COUNTIF($L$5,$H$7:$H$3066)*COUNTIF($L$5,$I$7:$I$3066),MATCH(ROW($A$7:$A$3066),ROW($A$7:$A$3066)),""),ROWS($B$1:E1726)),COLUMNS($A$1:E1728))</f>
        <v>#NUM!</v>
      </c>
      <c r="O1732" t="e">
        <f t="array" ref="O1732">INDEX($A$7:$F$3066,SMALL(IF(COUNTIF($L$5,$H$7:$H$3066)*COUNTIF($L$5,$I$7:$I$3066),MATCH(ROW($A$7:$A$3066),ROW($A$7:$A$3066)),""),ROWS($B$1:F1726)),COLUMNS($A$1:F1728))</f>
        <v>#NUM!</v>
      </c>
    </row>
    <row r="1733" spans="1:15">
      <c r="A1733" s="1">
        <f>'ScienceDirect - Initial'!A1736</f>
        <v>0</v>
      </c>
      <c r="B1733" s="1">
        <f>'ScienceDirect - Initial'!B1736</f>
        <v>2010</v>
      </c>
      <c r="C1733" s="1" t="str">
        <f>'ScienceDirect - Initial'!C1736</f>
        <v>Ollero, Alfredo</v>
      </c>
      <c r="D1733" s="1" t="str">
        <f>'ScienceDirect - Initial'!D1736</f>
        <v>Channel changes and floodplain management in the meandering middle Ebro River, Spain</v>
      </c>
      <c r="E1733" s="1" t="str">
        <f>'ScienceDirect - Initial'!E1736</f>
        <v>Introduction to Management of Large Rivers</v>
      </c>
      <c r="F1733" s="1">
        <f>'ScienceDirect - Initial'!F1736</f>
        <v>0</v>
      </c>
      <c r="H1733" s="1">
        <v>0</v>
      </c>
      <c r="I1733" s="1">
        <v>0</v>
      </c>
      <c r="J1733" t="b">
        <f t="shared" si="26"/>
        <v>1</v>
      </c>
      <c r="K1733" t="e">
        <f t="array" ref="K1733">INDEX($A$7:$F$3066,SMALL(IF(COUNTIF($L$5,$H$7:$H$3066)*COUNTIF($L$5,$I$7:$I$3066),MATCH(ROW($A$7:$A$3066),ROW($A$7:$A$3066)),""),ROWS($B$1:B1727)),COLUMNS($A$1:B1729))</f>
        <v>#NUM!</v>
      </c>
      <c r="L1733" t="e">
        <f t="array" ref="L1733">INDEX($A$7:$F$3066,SMALL(IF(COUNTIF($L$5,$H$7:$H$3066)*COUNTIF($L$5,$I$7:$I$3066),MATCH(ROW($A$7:$A$3066),ROW($A$7:$A$3066)),""),ROWS($B$1:C1727)),COLUMNS($A$1:C1729))</f>
        <v>#NUM!</v>
      </c>
      <c r="M1733" t="e">
        <f t="array" ref="M1733">INDEX($A$7:$F$3066,SMALL(IF(COUNTIF($L$5,$H$7:$H$3066)*COUNTIF($L$5,$I$7:$I$3066),MATCH(ROW($A$7:$A$3066),ROW($A$7:$A$3066)),""),ROWS($B$1:D1727)),COLUMNS($A$1:D1729))</f>
        <v>#NUM!</v>
      </c>
      <c r="N1733" t="e">
        <f t="array" ref="N1733">INDEX($A$7:$F$3066,SMALL(IF(COUNTIF($L$5,$H$7:$H$3066)*COUNTIF($L$5,$I$7:$I$3066),MATCH(ROW($A$7:$A$3066),ROW($A$7:$A$3066)),""),ROWS($B$1:E1727)),COLUMNS($A$1:E1729))</f>
        <v>#NUM!</v>
      </c>
      <c r="O1733" t="e">
        <f t="array" ref="O1733">INDEX($A$7:$F$3066,SMALL(IF(COUNTIF($L$5,$H$7:$H$3066)*COUNTIF($L$5,$I$7:$I$3066),MATCH(ROW($A$7:$A$3066),ROW($A$7:$A$3066)),""),ROWS($B$1:F1727)),COLUMNS($A$1:F1729))</f>
        <v>#NUM!</v>
      </c>
    </row>
    <row r="1734" spans="1:15">
      <c r="A1734" s="1">
        <f>'ScienceDirect - Initial'!A1737</f>
        <v>0</v>
      </c>
      <c r="B1734" s="1">
        <f>'ScienceDirect - Initial'!B1737</f>
        <v>2008</v>
      </c>
      <c r="C1734" s="1" t="str">
        <f>'ScienceDirect - Initial'!C1737</f>
        <v>Tang, Sanyi; Xiao, Yanni; Cheke, Robert A.</v>
      </c>
      <c r="D1734" s="1" t="str">
        <f>'ScienceDirect - Initial'!D1737</f>
        <v>Multiple attractors of host–parasitoid models with integrated pest management strategies: Eradication, persistence and outbreak</v>
      </c>
      <c r="E1734" s="1" t="str">
        <f>'ScienceDirect - Initial'!E1737</f>
        <v>Theoretical Population Biology</v>
      </c>
      <c r="F1734" s="1">
        <f>'ScienceDirect - Initial'!F1737</f>
        <v>0</v>
      </c>
      <c r="H1734" s="1">
        <v>0</v>
      </c>
      <c r="I1734" s="1">
        <v>0</v>
      </c>
      <c r="J1734" t="b">
        <f t="shared" si="26"/>
        <v>1</v>
      </c>
      <c r="K1734" t="e">
        <f t="array" ref="K1734">INDEX($A$7:$F$3066,SMALL(IF(COUNTIF($L$5,$H$7:$H$3066)*COUNTIF($L$5,$I$7:$I$3066),MATCH(ROW($A$7:$A$3066),ROW($A$7:$A$3066)),""),ROWS($B$1:B1728)),COLUMNS($A$1:B1730))</f>
        <v>#NUM!</v>
      </c>
      <c r="L1734" t="e">
        <f t="array" ref="L1734">INDEX($A$7:$F$3066,SMALL(IF(COUNTIF($L$5,$H$7:$H$3066)*COUNTIF($L$5,$I$7:$I$3066),MATCH(ROW($A$7:$A$3066),ROW($A$7:$A$3066)),""),ROWS($B$1:C1728)),COLUMNS($A$1:C1730))</f>
        <v>#NUM!</v>
      </c>
      <c r="M1734" t="e">
        <f t="array" ref="M1734">INDEX($A$7:$F$3066,SMALL(IF(COUNTIF($L$5,$H$7:$H$3066)*COUNTIF($L$5,$I$7:$I$3066),MATCH(ROW($A$7:$A$3066),ROW($A$7:$A$3066)),""),ROWS($B$1:D1728)),COLUMNS($A$1:D1730))</f>
        <v>#NUM!</v>
      </c>
      <c r="N1734" t="e">
        <f t="array" ref="N1734">INDEX($A$7:$F$3066,SMALL(IF(COUNTIF($L$5,$H$7:$H$3066)*COUNTIF($L$5,$I$7:$I$3066),MATCH(ROW($A$7:$A$3066),ROW($A$7:$A$3066)),""),ROWS($B$1:E1728)),COLUMNS($A$1:E1730))</f>
        <v>#NUM!</v>
      </c>
      <c r="O1734" t="e">
        <f t="array" ref="O1734">INDEX($A$7:$F$3066,SMALL(IF(COUNTIF($L$5,$H$7:$H$3066)*COUNTIF($L$5,$I$7:$I$3066),MATCH(ROW($A$7:$A$3066),ROW($A$7:$A$3066)),""),ROWS($B$1:F1728)),COLUMNS($A$1:F1730))</f>
        <v>#NUM!</v>
      </c>
    </row>
    <row r="1735" spans="1:15">
      <c r="A1735" s="1">
        <f>'ScienceDirect - Initial'!A1738</f>
        <v>0</v>
      </c>
      <c r="B1735" s="1">
        <f>'ScienceDirect - Initial'!B1738</f>
        <v>2016</v>
      </c>
      <c r="C1735" s="1" t="str">
        <f>'ScienceDirect - Initial'!C1738</f>
        <v>Cahill, Orla; Holt, Stephanie; Kirwan, Gloria</v>
      </c>
      <c r="D1735" s="1" t="str">
        <f>'ScienceDirect - Initial'!D1738</f>
        <v>Keyworking in residential child care: Lessons from research</v>
      </c>
      <c r="E1735" s="1" t="str">
        <f>'ScienceDirect - Initial'!E1738</f>
        <v>Children and Youth Services Review</v>
      </c>
      <c r="F1735" s="1">
        <f>'ScienceDirect - Initial'!F1738</f>
        <v>0</v>
      </c>
      <c r="H1735" s="1">
        <v>0</v>
      </c>
      <c r="I1735" s="1">
        <v>0</v>
      </c>
      <c r="J1735" t="b">
        <f t="shared" si="26"/>
        <v>1</v>
      </c>
      <c r="K1735" t="e">
        <f t="array" ref="K1735">INDEX($A$7:$F$3066,SMALL(IF(COUNTIF($L$5,$H$7:$H$3066)*COUNTIF($L$5,$I$7:$I$3066),MATCH(ROW($A$7:$A$3066),ROW($A$7:$A$3066)),""),ROWS($B$1:B1729)),COLUMNS($A$1:B1731))</f>
        <v>#NUM!</v>
      </c>
      <c r="L1735" t="e">
        <f t="array" ref="L1735">INDEX($A$7:$F$3066,SMALL(IF(COUNTIF($L$5,$H$7:$H$3066)*COUNTIF($L$5,$I$7:$I$3066),MATCH(ROW($A$7:$A$3066),ROW($A$7:$A$3066)),""),ROWS($B$1:C1729)),COLUMNS($A$1:C1731))</f>
        <v>#NUM!</v>
      </c>
      <c r="M1735" t="e">
        <f t="array" ref="M1735">INDEX($A$7:$F$3066,SMALL(IF(COUNTIF($L$5,$H$7:$H$3066)*COUNTIF($L$5,$I$7:$I$3066),MATCH(ROW($A$7:$A$3066),ROW($A$7:$A$3066)),""),ROWS($B$1:D1729)),COLUMNS($A$1:D1731))</f>
        <v>#NUM!</v>
      </c>
      <c r="N1735" t="e">
        <f t="array" ref="N1735">INDEX($A$7:$F$3066,SMALL(IF(COUNTIF($L$5,$H$7:$H$3066)*COUNTIF($L$5,$I$7:$I$3066),MATCH(ROW($A$7:$A$3066),ROW($A$7:$A$3066)),""),ROWS($B$1:E1729)),COLUMNS($A$1:E1731))</f>
        <v>#NUM!</v>
      </c>
      <c r="O1735" t="e">
        <f t="array" ref="O1735">INDEX($A$7:$F$3066,SMALL(IF(COUNTIF($L$5,$H$7:$H$3066)*COUNTIF($L$5,$I$7:$I$3066),MATCH(ROW($A$7:$A$3066),ROW($A$7:$A$3066)),""),ROWS($B$1:F1729)),COLUMNS($A$1:F1731))</f>
        <v>#NUM!</v>
      </c>
    </row>
    <row r="1736" spans="1:15">
      <c r="A1736" s="1">
        <f>'ScienceDirect - Initial'!A1739</f>
        <v>0</v>
      </c>
      <c r="B1736" s="1">
        <f>'ScienceDirect - Initial'!B1739</f>
        <v>1997</v>
      </c>
      <c r="C1736" s="1" t="str">
        <f>'ScienceDirect - Initial'!C1739</f>
        <v>Stein, Michael D.; Cyr, Michele G.</v>
      </c>
      <c r="D1736" s="1" t="str">
        <f>'ScienceDirect - Initial'!D1739</f>
        <v>WOMEN AND SUBSTANCE ABUSE</v>
      </c>
      <c r="E1736" s="1" t="str">
        <f>'ScienceDirect - Initial'!E1739</f>
        <v>Medical Clinics of North America</v>
      </c>
      <c r="F1736" s="1">
        <f>'ScienceDirect - Initial'!F1739</f>
        <v>0</v>
      </c>
      <c r="H1736" s="1">
        <v>0</v>
      </c>
      <c r="I1736" s="1">
        <v>0</v>
      </c>
      <c r="J1736" t="b">
        <f t="shared" ref="J1736:J1799" si="27">IF(ISBLANK(I1736),FALSE,IF(EXACT(H1736, I1736),TRUE,FALSE))</f>
        <v>1</v>
      </c>
      <c r="K1736" t="e">
        <f t="array" ref="K1736">INDEX($A$7:$F$3066,SMALL(IF(COUNTIF($L$5,$H$7:$H$3066)*COUNTIF($L$5,$I$7:$I$3066),MATCH(ROW($A$7:$A$3066),ROW($A$7:$A$3066)),""),ROWS($B$1:B1730)),COLUMNS($A$1:B1732))</f>
        <v>#NUM!</v>
      </c>
      <c r="L1736" t="e">
        <f t="array" ref="L1736">INDEX($A$7:$F$3066,SMALL(IF(COUNTIF($L$5,$H$7:$H$3066)*COUNTIF($L$5,$I$7:$I$3066),MATCH(ROW($A$7:$A$3066),ROW($A$7:$A$3066)),""),ROWS($B$1:C1730)),COLUMNS($A$1:C1732))</f>
        <v>#NUM!</v>
      </c>
      <c r="M1736" t="e">
        <f t="array" ref="M1736">INDEX($A$7:$F$3066,SMALL(IF(COUNTIF($L$5,$H$7:$H$3066)*COUNTIF($L$5,$I$7:$I$3066),MATCH(ROW($A$7:$A$3066),ROW($A$7:$A$3066)),""),ROWS($B$1:D1730)),COLUMNS($A$1:D1732))</f>
        <v>#NUM!</v>
      </c>
      <c r="N1736" t="e">
        <f t="array" ref="N1736">INDEX($A$7:$F$3066,SMALL(IF(COUNTIF($L$5,$H$7:$H$3066)*COUNTIF($L$5,$I$7:$I$3066),MATCH(ROW($A$7:$A$3066),ROW($A$7:$A$3066)),""),ROWS($B$1:E1730)),COLUMNS($A$1:E1732))</f>
        <v>#NUM!</v>
      </c>
      <c r="O1736" t="e">
        <f t="array" ref="O1736">INDEX($A$7:$F$3066,SMALL(IF(COUNTIF($L$5,$H$7:$H$3066)*COUNTIF($L$5,$I$7:$I$3066),MATCH(ROW($A$7:$A$3066),ROW($A$7:$A$3066)),""),ROWS($B$1:F1730)),COLUMNS($A$1:F1732))</f>
        <v>#NUM!</v>
      </c>
    </row>
    <row r="1737" spans="1:15">
      <c r="A1737" s="1">
        <f>'ScienceDirect - Initial'!A1740</f>
        <v>0</v>
      </c>
      <c r="B1737" s="1">
        <f>'ScienceDirect - Initial'!B1740</f>
        <v>1992</v>
      </c>
      <c r="C1737" s="1" t="str">
        <f>'ScienceDirect - Initial'!C1740</f>
        <v>Chapin, F.S.; Schulze, E.-D.; Mooney, H.A.</v>
      </c>
      <c r="D1737" s="1" t="str">
        <f>'ScienceDirect - Initial'!D1740</f>
        <v>Biodiversity and ecosystem processes</v>
      </c>
      <c r="E1737" s="1" t="str">
        <f>'ScienceDirect - Initial'!E1740</f>
        <v>Trends in Ecology &amp; Evolution</v>
      </c>
      <c r="F1737" s="1">
        <f>'ScienceDirect - Initial'!F1740</f>
        <v>0</v>
      </c>
      <c r="H1737" s="1">
        <v>0</v>
      </c>
      <c r="I1737" s="1">
        <v>0</v>
      </c>
      <c r="J1737" t="b">
        <f t="shared" si="27"/>
        <v>1</v>
      </c>
      <c r="K1737" t="e">
        <f t="array" ref="K1737">INDEX($A$7:$F$3066,SMALL(IF(COUNTIF($L$5,$H$7:$H$3066)*COUNTIF($L$5,$I$7:$I$3066),MATCH(ROW($A$7:$A$3066),ROW($A$7:$A$3066)),""),ROWS($B$1:B1731)),COLUMNS($A$1:B1733))</f>
        <v>#NUM!</v>
      </c>
      <c r="L1737" t="e">
        <f t="array" ref="L1737">INDEX($A$7:$F$3066,SMALL(IF(COUNTIF($L$5,$H$7:$H$3066)*COUNTIF($L$5,$I$7:$I$3066),MATCH(ROW($A$7:$A$3066),ROW($A$7:$A$3066)),""),ROWS($B$1:C1731)),COLUMNS($A$1:C1733))</f>
        <v>#NUM!</v>
      </c>
      <c r="M1737" t="e">
        <f t="array" ref="M1737">INDEX($A$7:$F$3066,SMALL(IF(COUNTIF($L$5,$H$7:$H$3066)*COUNTIF($L$5,$I$7:$I$3066),MATCH(ROW($A$7:$A$3066),ROW($A$7:$A$3066)),""),ROWS($B$1:D1731)),COLUMNS($A$1:D1733))</f>
        <v>#NUM!</v>
      </c>
      <c r="N1737" t="e">
        <f t="array" ref="N1737">INDEX($A$7:$F$3066,SMALL(IF(COUNTIF($L$5,$H$7:$H$3066)*COUNTIF($L$5,$I$7:$I$3066),MATCH(ROW($A$7:$A$3066),ROW($A$7:$A$3066)),""),ROWS($B$1:E1731)),COLUMNS($A$1:E1733))</f>
        <v>#NUM!</v>
      </c>
      <c r="O1737" t="e">
        <f t="array" ref="O1737">INDEX($A$7:$F$3066,SMALL(IF(COUNTIF($L$5,$H$7:$H$3066)*COUNTIF($L$5,$I$7:$I$3066),MATCH(ROW($A$7:$A$3066),ROW($A$7:$A$3066)),""),ROWS($B$1:F1731)),COLUMNS($A$1:F1733))</f>
        <v>#NUM!</v>
      </c>
    </row>
    <row r="1738" spans="1:15">
      <c r="A1738" s="1">
        <f>'ScienceDirect - Initial'!A1741</f>
        <v>0</v>
      </c>
      <c r="B1738" s="1">
        <f>'ScienceDirect - Initial'!B1741</f>
        <v>1998</v>
      </c>
      <c r="C1738" s="1" t="str">
        <f>'ScienceDirect - Initial'!C1741</f>
        <v>Zhao, H.; Ladommatos, N.</v>
      </c>
      <c r="D1738" s="1" t="str">
        <f>'ScienceDirect - Initial'!D1741</f>
        <v>Optical diagnostics for in-cylinder mixture formation measurements in IC engines</v>
      </c>
      <c r="E1738" s="1" t="str">
        <f>'ScienceDirect - Initial'!E1741</f>
        <v>Progress in Energy and Combustion Science</v>
      </c>
      <c r="F1738" s="1">
        <f>'ScienceDirect - Initial'!F1741</f>
        <v>0</v>
      </c>
      <c r="H1738" s="1">
        <v>0</v>
      </c>
      <c r="I1738" s="1">
        <v>0</v>
      </c>
      <c r="J1738" t="b">
        <f t="shared" si="27"/>
        <v>1</v>
      </c>
      <c r="K1738" t="e">
        <f t="array" ref="K1738">INDEX($A$7:$F$3066,SMALL(IF(COUNTIF($L$5,$H$7:$H$3066)*COUNTIF($L$5,$I$7:$I$3066),MATCH(ROW($A$7:$A$3066),ROW($A$7:$A$3066)),""),ROWS($B$1:B1732)),COLUMNS($A$1:B1734))</f>
        <v>#NUM!</v>
      </c>
      <c r="L1738" t="e">
        <f t="array" ref="L1738">INDEX($A$7:$F$3066,SMALL(IF(COUNTIF($L$5,$H$7:$H$3066)*COUNTIF($L$5,$I$7:$I$3066),MATCH(ROW($A$7:$A$3066),ROW($A$7:$A$3066)),""),ROWS($B$1:C1732)),COLUMNS($A$1:C1734))</f>
        <v>#NUM!</v>
      </c>
      <c r="M1738" t="e">
        <f t="array" ref="M1738">INDEX($A$7:$F$3066,SMALL(IF(COUNTIF($L$5,$H$7:$H$3066)*COUNTIF($L$5,$I$7:$I$3066),MATCH(ROW($A$7:$A$3066),ROW($A$7:$A$3066)),""),ROWS($B$1:D1732)),COLUMNS($A$1:D1734))</f>
        <v>#NUM!</v>
      </c>
      <c r="N1738" t="e">
        <f t="array" ref="N1738">INDEX($A$7:$F$3066,SMALL(IF(COUNTIF($L$5,$H$7:$H$3066)*COUNTIF($L$5,$I$7:$I$3066),MATCH(ROW($A$7:$A$3066),ROW($A$7:$A$3066)),""),ROWS($B$1:E1732)),COLUMNS($A$1:E1734))</f>
        <v>#NUM!</v>
      </c>
      <c r="O1738" t="e">
        <f t="array" ref="O1738">INDEX($A$7:$F$3066,SMALL(IF(COUNTIF($L$5,$H$7:$H$3066)*COUNTIF($L$5,$I$7:$I$3066),MATCH(ROW($A$7:$A$3066),ROW($A$7:$A$3066)),""),ROWS($B$1:F1732)),COLUMNS($A$1:F1734))</f>
        <v>#NUM!</v>
      </c>
    </row>
    <row r="1739" spans="1:15">
      <c r="A1739" s="1">
        <f>'ScienceDirect - Initial'!A1742</f>
        <v>0</v>
      </c>
      <c r="B1739" s="1">
        <f>'ScienceDirect - Initial'!B1742</f>
        <v>2010</v>
      </c>
      <c r="C1739" s="1" t="str">
        <f>'ScienceDirect - Initial'!C1742</f>
        <v>Mello, Nancy K.</v>
      </c>
      <c r="D1739" s="1" t="str">
        <f>'ScienceDirect - Initial'!D1742</f>
        <v>Hormones, nicotine, and cocaine: Clinical studies</v>
      </c>
      <c r="E1739" s="1" t="str">
        <f>'ScienceDirect - Initial'!E1742</f>
        <v>Sex and drugs: Sex differences and hormonal effects on drug abuse.</v>
      </c>
      <c r="F1739" s="1">
        <f>'ScienceDirect - Initial'!F1742</f>
        <v>0</v>
      </c>
      <c r="H1739" s="1">
        <v>0</v>
      </c>
      <c r="I1739" s="1">
        <v>0</v>
      </c>
      <c r="J1739" t="b">
        <f t="shared" si="27"/>
        <v>1</v>
      </c>
      <c r="K1739" t="e">
        <f t="array" ref="K1739">INDEX($A$7:$F$3066,SMALL(IF(COUNTIF($L$5,$H$7:$H$3066)*COUNTIF($L$5,$I$7:$I$3066),MATCH(ROW($A$7:$A$3066),ROW($A$7:$A$3066)),""),ROWS($B$1:B1733)),COLUMNS($A$1:B1735))</f>
        <v>#NUM!</v>
      </c>
      <c r="L1739" t="e">
        <f t="array" ref="L1739">INDEX($A$7:$F$3066,SMALL(IF(COUNTIF($L$5,$H$7:$H$3066)*COUNTIF($L$5,$I$7:$I$3066),MATCH(ROW($A$7:$A$3066),ROW($A$7:$A$3066)),""),ROWS($B$1:C1733)),COLUMNS($A$1:C1735))</f>
        <v>#NUM!</v>
      </c>
      <c r="M1739" t="e">
        <f t="array" ref="M1739">INDEX($A$7:$F$3066,SMALL(IF(COUNTIF($L$5,$H$7:$H$3066)*COUNTIF($L$5,$I$7:$I$3066),MATCH(ROW($A$7:$A$3066),ROW($A$7:$A$3066)),""),ROWS($B$1:D1733)),COLUMNS($A$1:D1735))</f>
        <v>#NUM!</v>
      </c>
      <c r="N1739" t="e">
        <f t="array" ref="N1739">INDEX($A$7:$F$3066,SMALL(IF(COUNTIF($L$5,$H$7:$H$3066)*COUNTIF($L$5,$I$7:$I$3066),MATCH(ROW($A$7:$A$3066),ROW($A$7:$A$3066)),""),ROWS($B$1:E1733)),COLUMNS($A$1:E1735))</f>
        <v>#NUM!</v>
      </c>
      <c r="O1739" t="e">
        <f t="array" ref="O1739">INDEX($A$7:$F$3066,SMALL(IF(COUNTIF($L$5,$H$7:$H$3066)*COUNTIF($L$5,$I$7:$I$3066),MATCH(ROW($A$7:$A$3066),ROW($A$7:$A$3066)),""),ROWS($B$1:F1733)),COLUMNS($A$1:F1735))</f>
        <v>#NUM!</v>
      </c>
    </row>
    <row r="1740" spans="1:15">
      <c r="A1740" s="1">
        <f>'ScienceDirect - Initial'!A1743</f>
        <v>0</v>
      </c>
      <c r="B1740" s="1">
        <f>'ScienceDirect - Initial'!B1743</f>
        <v>1995</v>
      </c>
      <c r="C1740" s="1" t="str">
        <f>'ScienceDirect - Initial'!C1743</f>
        <v>Dobson, Andy</v>
      </c>
      <c r="D1740" s="1" t="str">
        <f>'ScienceDirect - Initial'!D1743</f>
        <v>Biodiversity and human health</v>
      </c>
      <c r="E1740" s="1" t="str">
        <f>'ScienceDirect - Initial'!E1743</f>
        <v>Trends in Ecology &amp; Evolution</v>
      </c>
      <c r="F1740" s="1">
        <f>'ScienceDirect - Initial'!F1743</f>
        <v>0</v>
      </c>
      <c r="H1740" s="1">
        <v>0</v>
      </c>
      <c r="I1740" s="1">
        <v>0</v>
      </c>
      <c r="J1740" t="b">
        <f t="shared" si="27"/>
        <v>1</v>
      </c>
      <c r="K1740" t="e">
        <f t="array" ref="K1740">INDEX($A$7:$F$3066,SMALL(IF(COUNTIF($L$5,$H$7:$H$3066)*COUNTIF($L$5,$I$7:$I$3066),MATCH(ROW($A$7:$A$3066),ROW($A$7:$A$3066)),""),ROWS($B$1:B1734)),COLUMNS($A$1:B1736))</f>
        <v>#NUM!</v>
      </c>
      <c r="L1740" t="e">
        <f t="array" ref="L1740">INDEX($A$7:$F$3066,SMALL(IF(COUNTIF($L$5,$H$7:$H$3066)*COUNTIF($L$5,$I$7:$I$3066),MATCH(ROW($A$7:$A$3066),ROW($A$7:$A$3066)),""),ROWS($B$1:C1734)),COLUMNS($A$1:C1736))</f>
        <v>#NUM!</v>
      </c>
      <c r="M1740" t="e">
        <f t="array" ref="M1740">INDEX($A$7:$F$3066,SMALL(IF(COUNTIF($L$5,$H$7:$H$3066)*COUNTIF($L$5,$I$7:$I$3066),MATCH(ROW($A$7:$A$3066),ROW($A$7:$A$3066)),""),ROWS($B$1:D1734)),COLUMNS($A$1:D1736))</f>
        <v>#NUM!</v>
      </c>
      <c r="N1740" t="e">
        <f t="array" ref="N1740">INDEX($A$7:$F$3066,SMALL(IF(COUNTIF($L$5,$H$7:$H$3066)*COUNTIF($L$5,$I$7:$I$3066),MATCH(ROW($A$7:$A$3066),ROW($A$7:$A$3066)),""),ROWS($B$1:E1734)),COLUMNS($A$1:E1736))</f>
        <v>#NUM!</v>
      </c>
      <c r="O1740" t="e">
        <f t="array" ref="O1740">INDEX($A$7:$F$3066,SMALL(IF(COUNTIF($L$5,$H$7:$H$3066)*COUNTIF($L$5,$I$7:$I$3066),MATCH(ROW($A$7:$A$3066),ROW($A$7:$A$3066)),""),ROWS($B$1:F1734)),COLUMNS($A$1:F1736))</f>
        <v>#NUM!</v>
      </c>
    </row>
    <row r="1741" spans="1:15">
      <c r="A1741" s="1">
        <f>'ScienceDirect - Initial'!A1744</f>
        <v>0</v>
      </c>
      <c r="B1741" s="1">
        <f>'ScienceDirect - Initial'!B1744</f>
        <v>1999</v>
      </c>
      <c r="C1741" s="1" t="str">
        <f>'ScienceDirect - Initial'!C1744</f>
        <v>D’Souza, D.Cyril; Berman, Robert M; Krystal, John H; Charney, Dennis S</v>
      </c>
      <c r="D1741" s="1" t="str">
        <f>'ScienceDirect - Initial'!D1744</f>
        <v>Symptom provocation studies in psychiatric disorders: scientific value, risks, and future</v>
      </c>
      <c r="E1741" s="1" t="str">
        <f>'ScienceDirect - Initial'!E1744</f>
        <v>Biological Psychiatry</v>
      </c>
      <c r="F1741" s="1">
        <f>'ScienceDirect - Initial'!F1744</f>
        <v>0</v>
      </c>
      <c r="H1741" s="1">
        <v>0</v>
      </c>
      <c r="I1741" s="1">
        <v>0</v>
      </c>
      <c r="J1741" t="b">
        <f t="shared" si="27"/>
        <v>1</v>
      </c>
      <c r="K1741" t="e">
        <f t="array" ref="K1741">INDEX($A$7:$F$3066,SMALL(IF(COUNTIF($L$5,$H$7:$H$3066)*COUNTIF($L$5,$I$7:$I$3066),MATCH(ROW($A$7:$A$3066),ROW($A$7:$A$3066)),""),ROWS($B$1:B1735)),COLUMNS($A$1:B1737))</f>
        <v>#NUM!</v>
      </c>
      <c r="L1741" t="e">
        <f t="array" ref="L1741">INDEX($A$7:$F$3066,SMALL(IF(COUNTIF($L$5,$H$7:$H$3066)*COUNTIF($L$5,$I$7:$I$3066),MATCH(ROW($A$7:$A$3066),ROW($A$7:$A$3066)),""),ROWS($B$1:C1735)),COLUMNS($A$1:C1737))</f>
        <v>#NUM!</v>
      </c>
      <c r="M1741" t="e">
        <f t="array" ref="M1741">INDEX($A$7:$F$3066,SMALL(IF(COUNTIF($L$5,$H$7:$H$3066)*COUNTIF($L$5,$I$7:$I$3066),MATCH(ROW($A$7:$A$3066),ROW($A$7:$A$3066)),""),ROWS($B$1:D1735)),COLUMNS($A$1:D1737))</f>
        <v>#NUM!</v>
      </c>
      <c r="N1741" t="e">
        <f t="array" ref="N1741">INDEX($A$7:$F$3066,SMALL(IF(COUNTIF($L$5,$H$7:$H$3066)*COUNTIF($L$5,$I$7:$I$3066),MATCH(ROW($A$7:$A$3066),ROW($A$7:$A$3066)),""),ROWS($B$1:E1735)),COLUMNS($A$1:E1737))</f>
        <v>#NUM!</v>
      </c>
      <c r="O1741" t="e">
        <f t="array" ref="O1741">INDEX($A$7:$F$3066,SMALL(IF(COUNTIF($L$5,$H$7:$H$3066)*COUNTIF($L$5,$I$7:$I$3066),MATCH(ROW($A$7:$A$3066),ROW($A$7:$A$3066)),""),ROWS($B$1:F1735)),COLUMNS($A$1:F1737))</f>
        <v>#NUM!</v>
      </c>
    </row>
    <row r="1742" spans="1:15">
      <c r="A1742" s="1">
        <f>'ScienceDirect - Initial'!A1745</f>
        <v>0</v>
      </c>
      <c r="B1742" s="1">
        <f>'ScienceDirect - Initial'!B1745</f>
        <v>2015</v>
      </c>
      <c r="C1742" s="1">
        <f>'ScienceDirect - Initial'!C1745</f>
        <v>0</v>
      </c>
      <c r="D1742" s="1" t="str">
        <f>'ScienceDirect - Initial'!D1745</f>
        <v>Contents of Volume in this Series</v>
      </c>
      <c r="E1742" s="1" t="str">
        <f>'ScienceDirect - Initial'!E1745</f>
        <v>Advances in Parasitology</v>
      </c>
      <c r="F1742" s="1" t="str">
        <f>'ScienceDirect - Initial'!F1745</f>
        <v>0065-308X</v>
      </c>
      <c r="H1742" s="1">
        <v>0</v>
      </c>
      <c r="I1742" s="1">
        <v>0</v>
      </c>
      <c r="J1742" t="b">
        <f t="shared" si="27"/>
        <v>1</v>
      </c>
      <c r="K1742" t="e">
        <f t="array" ref="K1742">INDEX($A$7:$F$3066,SMALL(IF(COUNTIF($L$5,$H$7:$H$3066)*COUNTIF($L$5,$I$7:$I$3066),MATCH(ROW($A$7:$A$3066),ROW($A$7:$A$3066)),""),ROWS($B$1:B1736)),COLUMNS($A$1:B1738))</f>
        <v>#NUM!</v>
      </c>
      <c r="L1742" t="e">
        <f t="array" ref="L1742">INDEX($A$7:$F$3066,SMALL(IF(COUNTIF($L$5,$H$7:$H$3066)*COUNTIF($L$5,$I$7:$I$3066),MATCH(ROW($A$7:$A$3066),ROW($A$7:$A$3066)),""),ROWS($B$1:C1736)),COLUMNS($A$1:C1738))</f>
        <v>#NUM!</v>
      </c>
      <c r="M1742" t="e">
        <f t="array" ref="M1742">INDEX($A$7:$F$3066,SMALL(IF(COUNTIF($L$5,$H$7:$H$3066)*COUNTIF($L$5,$I$7:$I$3066),MATCH(ROW($A$7:$A$3066),ROW($A$7:$A$3066)),""),ROWS($B$1:D1736)),COLUMNS($A$1:D1738))</f>
        <v>#NUM!</v>
      </c>
      <c r="N1742" t="e">
        <f t="array" ref="N1742">INDEX($A$7:$F$3066,SMALL(IF(COUNTIF($L$5,$H$7:$H$3066)*COUNTIF($L$5,$I$7:$I$3066),MATCH(ROW($A$7:$A$3066),ROW($A$7:$A$3066)),""),ROWS($B$1:E1736)),COLUMNS($A$1:E1738))</f>
        <v>#NUM!</v>
      </c>
      <c r="O1742" t="e">
        <f t="array" ref="O1742">INDEX($A$7:$F$3066,SMALL(IF(COUNTIF($L$5,$H$7:$H$3066)*COUNTIF($L$5,$I$7:$I$3066),MATCH(ROW($A$7:$A$3066),ROW($A$7:$A$3066)),""),ROWS($B$1:F1736)),COLUMNS($A$1:F1738))</f>
        <v>#NUM!</v>
      </c>
    </row>
    <row r="1743" spans="1:15">
      <c r="A1743" s="1">
        <f>'ScienceDirect - Initial'!A1746</f>
        <v>0</v>
      </c>
      <c r="B1743" s="1">
        <f>'ScienceDirect - Initial'!B1746</f>
        <v>2016</v>
      </c>
      <c r="C1743" s="1" t="str">
        <f>'ScienceDirect - Initial'!C1746</f>
        <v>Bahelah, Raed; DiFranza, Joseph R.; Ward, Kenneth D.; Fouad, Fouad M.; Eissenberg, Thomas; Ben Taleb, Ziyad; Jaber, Rana; Osibogun, Olatokunbo; Maziak, Wasim</v>
      </c>
      <c r="D1743" s="1" t="str">
        <f>'ScienceDirect - Initial'!D1746</f>
        <v>Correlates of nicotine dependence among adolescent waterpipe smokers</v>
      </c>
      <c r="E1743" s="1" t="str">
        <f>'ScienceDirect - Initial'!E1746</f>
        <v>Drug and Alcohol Dependence</v>
      </c>
      <c r="F1743" s="1">
        <f>'ScienceDirect - Initial'!F1746</f>
        <v>0</v>
      </c>
      <c r="H1743" s="1">
        <v>0</v>
      </c>
      <c r="I1743" s="1">
        <v>0</v>
      </c>
      <c r="J1743" t="b">
        <f t="shared" si="27"/>
        <v>1</v>
      </c>
      <c r="K1743" t="e">
        <f t="array" ref="K1743">INDEX($A$7:$F$3066,SMALL(IF(COUNTIF($L$5,$H$7:$H$3066)*COUNTIF($L$5,$I$7:$I$3066),MATCH(ROW($A$7:$A$3066),ROW($A$7:$A$3066)),""),ROWS($B$1:B1737)),COLUMNS($A$1:B1739))</f>
        <v>#NUM!</v>
      </c>
      <c r="L1743" t="e">
        <f t="array" ref="L1743">INDEX($A$7:$F$3066,SMALL(IF(COUNTIF($L$5,$H$7:$H$3066)*COUNTIF($L$5,$I$7:$I$3066),MATCH(ROW($A$7:$A$3066),ROW($A$7:$A$3066)),""),ROWS($B$1:C1737)),COLUMNS($A$1:C1739))</f>
        <v>#NUM!</v>
      </c>
      <c r="M1743" t="e">
        <f t="array" ref="M1743">INDEX($A$7:$F$3066,SMALL(IF(COUNTIF($L$5,$H$7:$H$3066)*COUNTIF($L$5,$I$7:$I$3066),MATCH(ROW($A$7:$A$3066),ROW($A$7:$A$3066)),""),ROWS($B$1:D1737)),COLUMNS($A$1:D1739))</f>
        <v>#NUM!</v>
      </c>
      <c r="N1743" t="e">
        <f t="array" ref="N1743">INDEX($A$7:$F$3066,SMALL(IF(COUNTIF($L$5,$H$7:$H$3066)*COUNTIF($L$5,$I$7:$I$3066),MATCH(ROW($A$7:$A$3066),ROW($A$7:$A$3066)),""),ROWS($B$1:E1737)),COLUMNS($A$1:E1739))</f>
        <v>#NUM!</v>
      </c>
      <c r="O1743" t="e">
        <f t="array" ref="O1743">INDEX($A$7:$F$3066,SMALL(IF(COUNTIF($L$5,$H$7:$H$3066)*COUNTIF($L$5,$I$7:$I$3066),MATCH(ROW($A$7:$A$3066),ROW($A$7:$A$3066)),""),ROWS($B$1:F1737)),COLUMNS($A$1:F1739))</f>
        <v>#NUM!</v>
      </c>
    </row>
    <row r="1744" spans="1:15">
      <c r="A1744" s="1">
        <f>'ScienceDirect - Initial'!A1747</f>
        <v>0</v>
      </c>
      <c r="B1744" s="1">
        <f>'ScienceDirect - Initial'!B1747</f>
        <v>2015</v>
      </c>
      <c r="C1744" s="1" t="str">
        <f>'ScienceDirect - Initial'!C1747</f>
        <v>Kelly, Simon P.; O’Connell, Redmond G.</v>
      </c>
      <c r="D1744" s="1" t="str">
        <f>'ScienceDirect - Initial'!D1747</f>
        <v>The neural processes underlying perceptual decision making in humans: Recent progress and future directions</v>
      </c>
      <c r="E1744" s="1" t="str">
        <f>'ScienceDirect - Initial'!E1747</f>
        <v>Neural Basis of Adaptive Control</v>
      </c>
      <c r="F1744" s="1">
        <f>'ScienceDirect - Initial'!F1747</f>
        <v>0</v>
      </c>
      <c r="H1744" s="1">
        <v>0</v>
      </c>
      <c r="I1744" s="1">
        <v>0</v>
      </c>
      <c r="J1744" t="b">
        <f t="shared" si="27"/>
        <v>1</v>
      </c>
      <c r="K1744" t="e">
        <f t="array" ref="K1744">INDEX($A$7:$F$3066,SMALL(IF(COUNTIF($L$5,$H$7:$H$3066)*COUNTIF($L$5,$I$7:$I$3066),MATCH(ROW($A$7:$A$3066),ROW($A$7:$A$3066)),""),ROWS($B$1:B1738)),COLUMNS($A$1:B1740))</f>
        <v>#NUM!</v>
      </c>
      <c r="L1744" t="e">
        <f t="array" ref="L1744">INDEX($A$7:$F$3066,SMALL(IF(COUNTIF($L$5,$H$7:$H$3066)*COUNTIF($L$5,$I$7:$I$3066),MATCH(ROW($A$7:$A$3066),ROW($A$7:$A$3066)),""),ROWS($B$1:C1738)),COLUMNS($A$1:C1740))</f>
        <v>#NUM!</v>
      </c>
      <c r="M1744" t="e">
        <f t="array" ref="M1744">INDEX($A$7:$F$3066,SMALL(IF(COUNTIF($L$5,$H$7:$H$3066)*COUNTIF($L$5,$I$7:$I$3066),MATCH(ROW($A$7:$A$3066),ROW($A$7:$A$3066)),""),ROWS($B$1:D1738)),COLUMNS($A$1:D1740))</f>
        <v>#NUM!</v>
      </c>
      <c r="N1744" t="e">
        <f t="array" ref="N1744">INDEX($A$7:$F$3066,SMALL(IF(COUNTIF($L$5,$H$7:$H$3066)*COUNTIF($L$5,$I$7:$I$3066),MATCH(ROW($A$7:$A$3066),ROW($A$7:$A$3066)),""),ROWS($B$1:E1738)),COLUMNS($A$1:E1740))</f>
        <v>#NUM!</v>
      </c>
      <c r="O1744" t="e">
        <f t="array" ref="O1744">INDEX($A$7:$F$3066,SMALL(IF(COUNTIF($L$5,$H$7:$H$3066)*COUNTIF($L$5,$I$7:$I$3066),MATCH(ROW($A$7:$A$3066),ROW($A$7:$A$3066)),""),ROWS($B$1:F1738)),COLUMNS($A$1:F1740))</f>
        <v>#NUM!</v>
      </c>
    </row>
    <row r="1745" spans="1:15">
      <c r="A1745" s="1">
        <f>'ScienceDirect - Initial'!A1748</f>
        <v>0</v>
      </c>
      <c r="B1745" s="1">
        <f>'ScienceDirect - Initial'!B1748</f>
        <v>2017</v>
      </c>
      <c r="C1745" s="1" t="str">
        <f>'ScienceDirect - Initial'!C1748</f>
        <v>Liu, Zhichao; Delavan, Brian; Roberts, Ruth; Tong, Weida</v>
      </c>
      <c r="D1745" s="1" t="str">
        <f>'ScienceDirect - Initial'!D1748</f>
        <v>Lessons Learned from Two Decades of Anticancer Drugs</v>
      </c>
      <c r="E1745" s="1" t="str">
        <f>'ScienceDirect - Initial'!E1748</f>
        <v>Trends in Pharmacological Sciences</v>
      </c>
      <c r="F1745" s="1">
        <f>'ScienceDirect - Initial'!F1748</f>
        <v>0</v>
      </c>
      <c r="H1745" s="1">
        <v>0</v>
      </c>
      <c r="I1745" s="1">
        <v>0</v>
      </c>
      <c r="J1745" t="b">
        <f t="shared" si="27"/>
        <v>1</v>
      </c>
      <c r="K1745" t="e">
        <f t="array" ref="K1745">INDEX($A$7:$F$3066,SMALL(IF(COUNTIF($L$5,$H$7:$H$3066)*COUNTIF($L$5,$I$7:$I$3066),MATCH(ROW($A$7:$A$3066),ROW($A$7:$A$3066)),""),ROWS($B$1:B1739)),COLUMNS($A$1:B1741))</f>
        <v>#NUM!</v>
      </c>
      <c r="L1745" t="e">
        <f t="array" ref="L1745">INDEX($A$7:$F$3066,SMALL(IF(COUNTIF($L$5,$H$7:$H$3066)*COUNTIF($L$5,$I$7:$I$3066),MATCH(ROW($A$7:$A$3066),ROW($A$7:$A$3066)),""),ROWS($B$1:C1739)),COLUMNS($A$1:C1741))</f>
        <v>#NUM!</v>
      </c>
      <c r="M1745" t="e">
        <f t="array" ref="M1745">INDEX($A$7:$F$3066,SMALL(IF(COUNTIF($L$5,$H$7:$H$3066)*COUNTIF($L$5,$I$7:$I$3066),MATCH(ROW($A$7:$A$3066),ROW($A$7:$A$3066)),""),ROWS($B$1:D1739)),COLUMNS($A$1:D1741))</f>
        <v>#NUM!</v>
      </c>
      <c r="N1745" t="e">
        <f t="array" ref="N1745">INDEX($A$7:$F$3066,SMALL(IF(COUNTIF($L$5,$H$7:$H$3066)*COUNTIF($L$5,$I$7:$I$3066),MATCH(ROW($A$7:$A$3066),ROW($A$7:$A$3066)),""),ROWS($B$1:E1739)),COLUMNS($A$1:E1741))</f>
        <v>#NUM!</v>
      </c>
      <c r="O1745" t="e">
        <f t="array" ref="O1745">INDEX($A$7:$F$3066,SMALL(IF(COUNTIF($L$5,$H$7:$H$3066)*COUNTIF($L$5,$I$7:$I$3066),MATCH(ROW($A$7:$A$3066),ROW($A$7:$A$3066)),""),ROWS($B$1:F1739)),COLUMNS($A$1:F1741))</f>
        <v>#NUM!</v>
      </c>
    </row>
    <row r="1746" spans="1:15">
      <c r="A1746" s="1">
        <f>'ScienceDirect - Initial'!A1749</f>
        <v>0</v>
      </c>
      <c r="B1746" s="1">
        <f>'ScienceDirect - Initial'!B1749</f>
        <v>2003</v>
      </c>
      <c r="C1746" s="1" t="str">
        <f>'ScienceDirect - Initial'!C1749</f>
        <v>Craske, Michelle G.</v>
      </c>
      <c r="D1746" s="1" t="str">
        <f>'ScienceDirect - Initial'!D1749</f>
        <v>Chapter 7 - Anxiety disorders</v>
      </c>
      <c r="E1746" s="1" t="str">
        <f>'ScienceDirect - Initial'!E1749</f>
        <v>Origins of Phobias and Anxiety Disorders</v>
      </c>
      <c r="F1746" s="1">
        <f>'ScienceDirect - Initial'!F1749</f>
        <v>14750945</v>
      </c>
      <c r="H1746" s="1">
        <v>0</v>
      </c>
      <c r="I1746" s="1">
        <v>0</v>
      </c>
      <c r="J1746" t="b">
        <f t="shared" si="27"/>
        <v>1</v>
      </c>
      <c r="K1746" t="e">
        <f t="array" ref="K1746">INDEX($A$7:$F$3066,SMALL(IF(COUNTIF($L$5,$H$7:$H$3066)*COUNTIF($L$5,$I$7:$I$3066),MATCH(ROW($A$7:$A$3066),ROW($A$7:$A$3066)),""),ROWS($B$1:B1740)),COLUMNS($A$1:B1742))</f>
        <v>#NUM!</v>
      </c>
      <c r="L1746" t="e">
        <f t="array" ref="L1746">INDEX($A$7:$F$3066,SMALL(IF(COUNTIF($L$5,$H$7:$H$3066)*COUNTIF($L$5,$I$7:$I$3066),MATCH(ROW($A$7:$A$3066),ROW($A$7:$A$3066)),""),ROWS($B$1:C1740)),COLUMNS($A$1:C1742))</f>
        <v>#NUM!</v>
      </c>
      <c r="M1746" t="e">
        <f t="array" ref="M1746">INDEX($A$7:$F$3066,SMALL(IF(COUNTIF($L$5,$H$7:$H$3066)*COUNTIF($L$5,$I$7:$I$3066),MATCH(ROW($A$7:$A$3066),ROW($A$7:$A$3066)),""),ROWS($B$1:D1740)),COLUMNS($A$1:D1742))</f>
        <v>#NUM!</v>
      </c>
      <c r="N1746" t="e">
        <f t="array" ref="N1746">INDEX($A$7:$F$3066,SMALL(IF(COUNTIF($L$5,$H$7:$H$3066)*COUNTIF($L$5,$I$7:$I$3066),MATCH(ROW($A$7:$A$3066),ROW($A$7:$A$3066)),""),ROWS($B$1:E1740)),COLUMNS($A$1:E1742))</f>
        <v>#NUM!</v>
      </c>
      <c r="O1746" t="e">
        <f t="array" ref="O1746">INDEX($A$7:$F$3066,SMALL(IF(COUNTIF($L$5,$H$7:$H$3066)*COUNTIF($L$5,$I$7:$I$3066),MATCH(ROW($A$7:$A$3066),ROW($A$7:$A$3066)),""),ROWS($B$1:F1740)),COLUMNS($A$1:F1742))</f>
        <v>#NUM!</v>
      </c>
    </row>
    <row r="1747" spans="1:15">
      <c r="A1747" s="1">
        <f>'ScienceDirect - Initial'!A1750</f>
        <v>0</v>
      </c>
      <c r="B1747" s="1">
        <f>'ScienceDirect - Initial'!B1750</f>
        <v>2015</v>
      </c>
      <c r="C1747" s="1">
        <f>'ScienceDirect - Initial'!C1750</f>
        <v>0</v>
      </c>
      <c r="D1747" s="1" t="str">
        <f>'ScienceDirect - Initial'!D1750</f>
        <v>Contents of Volume in This Series</v>
      </c>
      <c r="E1747" s="1" t="str">
        <f>'ScienceDirect - Initial'!E1750</f>
        <v>Advances in Parasitology</v>
      </c>
      <c r="F1747" s="1" t="str">
        <f>'ScienceDirect - Initial'!F1750</f>
        <v>0065-308X</v>
      </c>
      <c r="H1747" s="1">
        <v>0</v>
      </c>
      <c r="I1747" s="1">
        <v>0</v>
      </c>
      <c r="J1747" t="b">
        <f t="shared" si="27"/>
        <v>1</v>
      </c>
      <c r="K1747" t="e">
        <f t="array" ref="K1747">INDEX($A$7:$F$3066,SMALL(IF(COUNTIF($L$5,$H$7:$H$3066)*COUNTIF($L$5,$I$7:$I$3066),MATCH(ROW($A$7:$A$3066),ROW($A$7:$A$3066)),""),ROWS($B$1:B1741)),COLUMNS($A$1:B1743))</f>
        <v>#NUM!</v>
      </c>
      <c r="L1747" t="e">
        <f t="array" ref="L1747">INDEX($A$7:$F$3066,SMALL(IF(COUNTIF($L$5,$H$7:$H$3066)*COUNTIF($L$5,$I$7:$I$3066),MATCH(ROW($A$7:$A$3066),ROW($A$7:$A$3066)),""),ROWS($B$1:C1741)),COLUMNS($A$1:C1743))</f>
        <v>#NUM!</v>
      </c>
      <c r="M1747" t="e">
        <f t="array" ref="M1747">INDEX($A$7:$F$3066,SMALL(IF(COUNTIF($L$5,$H$7:$H$3066)*COUNTIF($L$5,$I$7:$I$3066),MATCH(ROW($A$7:$A$3066),ROW($A$7:$A$3066)),""),ROWS($B$1:D1741)),COLUMNS($A$1:D1743))</f>
        <v>#NUM!</v>
      </c>
      <c r="N1747" t="e">
        <f t="array" ref="N1747">INDEX($A$7:$F$3066,SMALL(IF(COUNTIF($L$5,$H$7:$H$3066)*COUNTIF($L$5,$I$7:$I$3066),MATCH(ROW($A$7:$A$3066),ROW($A$7:$A$3066)),""),ROWS($B$1:E1741)),COLUMNS($A$1:E1743))</f>
        <v>#NUM!</v>
      </c>
      <c r="O1747" t="e">
        <f t="array" ref="O1747">INDEX($A$7:$F$3066,SMALL(IF(COUNTIF($L$5,$H$7:$H$3066)*COUNTIF($L$5,$I$7:$I$3066),MATCH(ROW($A$7:$A$3066),ROW($A$7:$A$3066)),""),ROWS($B$1:F1741)),COLUMNS($A$1:F1743))</f>
        <v>#NUM!</v>
      </c>
    </row>
    <row r="1748" spans="1:15">
      <c r="A1748" s="1">
        <f>'ScienceDirect - Initial'!A1751</f>
        <v>0</v>
      </c>
      <c r="B1748" s="1">
        <f>'ScienceDirect - Initial'!B1751</f>
        <v>2011</v>
      </c>
      <c r="C1748" s="1" t="str">
        <f>'ScienceDirect - Initial'!C1751</f>
        <v>Brooks, Daniel R.</v>
      </c>
      <c r="D1748" s="1" t="str">
        <f>'ScienceDirect - Initial'!D1751</f>
        <v>The Mastodon in the room: how Darwinian is neo-Darwinism?</v>
      </c>
      <c r="E1748" s="1" t="str">
        <f>'ScienceDirect - Initial'!E1751</f>
        <v>Defining Darwinism: One Hundred and Fifty Years of Debate</v>
      </c>
      <c r="F1748" s="1">
        <f>'ScienceDirect - Initial'!F1751</f>
        <v>0</v>
      </c>
      <c r="H1748" s="1">
        <v>0</v>
      </c>
      <c r="I1748" s="1">
        <v>0</v>
      </c>
      <c r="J1748" t="b">
        <f t="shared" si="27"/>
        <v>1</v>
      </c>
      <c r="K1748" t="e">
        <f t="array" ref="K1748">INDEX($A$7:$F$3066,SMALL(IF(COUNTIF($L$5,$H$7:$H$3066)*COUNTIF($L$5,$I$7:$I$3066),MATCH(ROW($A$7:$A$3066),ROW($A$7:$A$3066)),""),ROWS($B$1:B1742)),COLUMNS($A$1:B1744))</f>
        <v>#NUM!</v>
      </c>
      <c r="L1748" t="e">
        <f t="array" ref="L1748">INDEX($A$7:$F$3066,SMALL(IF(COUNTIF($L$5,$H$7:$H$3066)*COUNTIF($L$5,$I$7:$I$3066),MATCH(ROW($A$7:$A$3066),ROW($A$7:$A$3066)),""),ROWS($B$1:C1742)),COLUMNS($A$1:C1744))</f>
        <v>#NUM!</v>
      </c>
      <c r="M1748" t="e">
        <f t="array" ref="M1748">INDEX($A$7:$F$3066,SMALL(IF(COUNTIF($L$5,$H$7:$H$3066)*COUNTIF($L$5,$I$7:$I$3066),MATCH(ROW($A$7:$A$3066),ROW($A$7:$A$3066)),""),ROWS($B$1:D1742)),COLUMNS($A$1:D1744))</f>
        <v>#NUM!</v>
      </c>
      <c r="N1748" t="e">
        <f t="array" ref="N1748">INDEX($A$7:$F$3066,SMALL(IF(COUNTIF($L$5,$H$7:$H$3066)*COUNTIF($L$5,$I$7:$I$3066),MATCH(ROW($A$7:$A$3066),ROW($A$7:$A$3066)),""),ROWS($B$1:E1742)),COLUMNS($A$1:E1744))</f>
        <v>#NUM!</v>
      </c>
      <c r="O1748" t="e">
        <f t="array" ref="O1748">INDEX($A$7:$F$3066,SMALL(IF(COUNTIF($L$5,$H$7:$H$3066)*COUNTIF($L$5,$I$7:$I$3066),MATCH(ROW($A$7:$A$3066),ROW($A$7:$A$3066)),""),ROWS($B$1:F1742)),COLUMNS($A$1:F1744))</f>
        <v>#NUM!</v>
      </c>
    </row>
    <row r="1749" spans="1:15">
      <c r="A1749" s="1">
        <f>'ScienceDirect - Initial'!A1752</f>
        <v>0</v>
      </c>
      <c r="B1749" s="1">
        <f>'ScienceDirect - Initial'!B1752</f>
        <v>1996</v>
      </c>
      <c r="C1749" s="1" t="str">
        <f>'ScienceDirect - Initial'!C1752</f>
        <v>Ludwig, Donald</v>
      </c>
      <c r="D1749" s="1" t="str">
        <f>'ScienceDirect - Initial'!D1752</f>
        <v>Barriers and bridges to the renewal of ecosystems and institutions: L.H. Gunderson, C.S. Holling and S.S. Light, Eds., 1995. Columbia University Press, New York, NY, xiv + 593 pp. ISBN 0-231-10102-3</v>
      </c>
      <c r="E1749" s="1" t="str">
        <f>'ScienceDirect - Initial'!E1752</f>
        <v>Ecological Economics</v>
      </c>
      <c r="F1749" s="1">
        <f>'ScienceDirect - Initial'!F1752</f>
        <v>0</v>
      </c>
      <c r="H1749" s="1">
        <v>0</v>
      </c>
      <c r="I1749" s="1">
        <v>0</v>
      </c>
      <c r="J1749" t="b">
        <f t="shared" si="27"/>
        <v>1</v>
      </c>
      <c r="K1749" t="e">
        <f t="array" ref="K1749">INDEX($A$7:$F$3066,SMALL(IF(COUNTIF($L$5,$H$7:$H$3066)*COUNTIF($L$5,$I$7:$I$3066),MATCH(ROW($A$7:$A$3066),ROW($A$7:$A$3066)),""),ROWS($B$1:B1743)),COLUMNS($A$1:B1745))</f>
        <v>#NUM!</v>
      </c>
      <c r="L1749" t="e">
        <f t="array" ref="L1749">INDEX($A$7:$F$3066,SMALL(IF(COUNTIF($L$5,$H$7:$H$3066)*COUNTIF($L$5,$I$7:$I$3066),MATCH(ROW($A$7:$A$3066),ROW($A$7:$A$3066)),""),ROWS($B$1:C1743)),COLUMNS($A$1:C1745))</f>
        <v>#NUM!</v>
      </c>
      <c r="M1749" t="e">
        <f t="array" ref="M1749">INDEX($A$7:$F$3066,SMALL(IF(COUNTIF($L$5,$H$7:$H$3066)*COUNTIF($L$5,$I$7:$I$3066),MATCH(ROW($A$7:$A$3066),ROW($A$7:$A$3066)),""),ROWS($B$1:D1743)),COLUMNS($A$1:D1745))</f>
        <v>#NUM!</v>
      </c>
      <c r="N1749" t="e">
        <f t="array" ref="N1749">INDEX($A$7:$F$3066,SMALL(IF(COUNTIF($L$5,$H$7:$H$3066)*COUNTIF($L$5,$I$7:$I$3066),MATCH(ROW($A$7:$A$3066),ROW($A$7:$A$3066)),""),ROWS($B$1:E1743)),COLUMNS($A$1:E1745))</f>
        <v>#NUM!</v>
      </c>
      <c r="O1749" t="e">
        <f t="array" ref="O1749">INDEX($A$7:$F$3066,SMALL(IF(COUNTIF($L$5,$H$7:$H$3066)*COUNTIF($L$5,$I$7:$I$3066),MATCH(ROW($A$7:$A$3066),ROW($A$7:$A$3066)),""),ROWS($B$1:F1743)),COLUMNS($A$1:F1745))</f>
        <v>#NUM!</v>
      </c>
    </row>
    <row r="1750" spans="1:15">
      <c r="A1750" s="1">
        <f>'ScienceDirect - Initial'!A1753</f>
        <v>0</v>
      </c>
      <c r="B1750" s="1">
        <f>'ScienceDirect - Initial'!B1753</f>
        <v>1987</v>
      </c>
      <c r="C1750" s="1" t="str">
        <f>'ScienceDirect - Initial'!C1753</f>
        <v>Chopin, Philippe; Briley, Mike</v>
      </c>
      <c r="D1750" s="1" t="str">
        <f>'ScienceDirect - Initial'!D1753</f>
        <v>Animal models of anxiety: the effect of compounds that modify 5-HT neurotransmission</v>
      </c>
      <c r="E1750" s="1" t="str">
        <f>'ScienceDirect - Initial'!E1753</f>
        <v>Trends in Pharmacological Sciences</v>
      </c>
      <c r="F1750" s="1">
        <f>'ScienceDirect - Initial'!F1753</f>
        <v>0</v>
      </c>
      <c r="H1750" s="1">
        <v>0</v>
      </c>
      <c r="I1750" s="1">
        <v>0</v>
      </c>
      <c r="J1750" t="b">
        <f t="shared" si="27"/>
        <v>1</v>
      </c>
      <c r="K1750" t="e">
        <f t="array" ref="K1750">INDEX($A$7:$F$3066,SMALL(IF(COUNTIF($L$5,$H$7:$H$3066)*COUNTIF($L$5,$I$7:$I$3066),MATCH(ROW($A$7:$A$3066),ROW($A$7:$A$3066)),""),ROWS($B$1:B1744)),COLUMNS($A$1:B1746))</f>
        <v>#NUM!</v>
      </c>
      <c r="L1750" t="e">
        <f t="array" ref="L1750">INDEX($A$7:$F$3066,SMALL(IF(COUNTIF($L$5,$H$7:$H$3066)*COUNTIF($L$5,$I$7:$I$3066),MATCH(ROW($A$7:$A$3066),ROW($A$7:$A$3066)),""),ROWS($B$1:C1744)),COLUMNS($A$1:C1746))</f>
        <v>#NUM!</v>
      </c>
      <c r="M1750" t="e">
        <f t="array" ref="M1750">INDEX($A$7:$F$3066,SMALL(IF(COUNTIF($L$5,$H$7:$H$3066)*COUNTIF($L$5,$I$7:$I$3066),MATCH(ROW($A$7:$A$3066),ROW($A$7:$A$3066)),""),ROWS($B$1:D1744)),COLUMNS($A$1:D1746))</f>
        <v>#NUM!</v>
      </c>
      <c r="N1750" t="e">
        <f t="array" ref="N1750">INDEX($A$7:$F$3066,SMALL(IF(COUNTIF($L$5,$H$7:$H$3066)*COUNTIF($L$5,$I$7:$I$3066),MATCH(ROW($A$7:$A$3066),ROW($A$7:$A$3066)),""),ROWS($B$1:E1744)),COLUMNS($A$1:E1746))</f>
        <v>#NUM!</v>
      </c>
      <c r="O1750" t="e">
        <f t="array" ref="O1750">INDEX($A$7:$F$3066,SMALL(IF(COUNTIF($L$5,$H$7:$H$3066)*COUNTIF($L$5,$I$7:$I$3066),MATCH(ROW($A$7:$A$3066),ROW($A$7:$A$3066)),""),ROWS($B$1:F1744)),COLUMNS($A$1:F1746))</f>
        <v>#NUM!</v>
      </c>
    </row>
    <row r="1751" spans="1:15">
      <c r="A1751" s="1">
        <f>'ScienceDirect - Initial'!A1754</f>
        <v>0</v>
      </c>
      <c r="B1751" s="1">
        <f>'ScienceDirect - Initial'!B1754</f>
        <v>2008</v>
      </c>
      <c r="C1751" s="1">
        <f>'ScienceDirect - Initial'!C1754</f>
        <v>0</v>
      </c>
      <c r="D1751" s="1" t="str">
        <f>'ScienceDirect - Initial'!D1754</f>
        <v>Revue de presse</v>
      </c>
      <c r="E1751" s="1" t="str">
        <f>'ScienceDirect - Initial'!E1754</f>
        <v>L'Encéphale</v>
      </c>
      <c r="F1751" s="1">
        <f>'ScienceDirect - Initial'!F1754</f>
        <v>0</v>
      </c>
      <c r="H1751" s="1">
        <v>0</v>
      </c>
      <c r="I1751" s="1">
        <v>0</v>
      </c>
      <c r="J1751" t="b">
        <f t="shared" si="27"/>
        <v>1</v>
      </c>
      <c r="K1751" t="e">
        <f t="array" ref="K1751">INDEX($A$7:$F$3066,SMALL(IF(COUNTIF($L$5,$H$7:$H$3066)*COUNTIF($L$5,$I$7:$I$3066),MATCH(ROW($A$7:$A$3066),ROW($A$7:$A$3066)),""),ROWS($B$1:B1745)),COLUMNS($A$1:B1747))</f>
        <v>#NUM!</v>
      </c>
      <c r="L1751" t="e">
        <f t="array" ref="L1751">INDEX($A$7:$F$3066,SMALL(IF(COUNTIF($L$5,$H$7:$H$3066)*COUNTIF($L$5,$I$7:$I$3066),MATCH(ROW($A$7:$A$3066),ROW($A$7:$A$3066)),""),ROWS($B$1:C1745)),COLUMNS($A$1:C1747))</f>
        <v>#NUM!</v>
      </c>
      <c r="M1751" t="e">
        <f t="array" ref="M1751">INDEX($A$7:$F$3066,SMALL(IF(COUNTIF($L$5,$H$7:$H$3066)*COUNTIF($L$5,$I$7:$I$3066),MATCH(ROW($A$7:$A$3066),ROW($A$7:$A$3066)),""),ROWS($B$1:D1745)),COLUMNS($A$1:D1747))</f>
        <v>#NUM!</v>
      </c>
      <c r="N1751" t="e">
        <f t="array" ref="N1751">INDEX($A$7:$F$3066,SMALL(IF(COUNTIF($L$5,$H$7:$H$3066)*COUNTIF($L$5,$I$7:$I$3066),MATCH(ROW($A$7:$A$3066),ROW($A$7:$A$3066)),""),ROWS($B$1:E1745)),COLUMNS($A$1:E1747))</f>
        <v>#NUM!</v>
      </c>
      <c r="O1751" t="e">
        <f t="array" ref="O1751">INDEX($A$7:$F$3066,SMALL(IF(COUNTIF($L$5,$H$7:$H$3066)*COUNTIF($L$5,$I$7:$I$3066),MATCH(ROW($A$7:$A$3066),ROW($A$7:$A$3066)),""),ROWS($B$1:F1745)),COLUMNS($A$1:F1747))</f>
        <v>#NUM!</v>
      </c>
    </row>
    <row r="1752" spans="1:15">
      <c r="A1752" s="1">
        <f>'ScienceDirect - Initial'!A1755</f>
        <v>0</v>
      </c>
      <c r="B1752" s="1">
        <f>'ScienceDirect - Initial'!B1755</f>
        <v>2002</v>
      </c>
      <c r="C1752" s="1" t="str">
        <f>'ScienceDirect - Initial'!C1755</f>
        <v>Berg, Daniel; Otley, Clark C.</v>
      </c>
      <c r="D1752" s="1" t="str">
        <f>'ScienceDirect - Initial'!D1755</f>
        <v>Skin cancer in organ transplant recipients: Epidemiology, pathogenesis, and management</v>
      </c>
      <c r="E1752" s="1" t="str">
        <f>'ScienceDirect - Initial'!E1755</f>
        <v>Journal of the American Academy of Dermatology</v>
      </c>
      <c r="F1752" s="1">
        <f>'ScienceDirect - Initial'!F1755</f>
        <v>0</v>
      </c>
      <c r="H1752" s="1">
        <v>0</v>
      </c>
      <c r="I1752" s="1">
        <v>0</v>
      </c>
      <c r="J1752" t="b">
        <f t="shared" si="27"/>
        <v>1</v>
      </c>
      <c r="K1752" t="e">
        <f t="array" ref="K1752">INDEX($A$7:$F$3066,SMALL(IF(COUNTIF($L$5,$H$7:$H$3066)*COUNTIF($L$5,$I$7:$I$3066),MATCH(ROW($A$7:$A$3066),ROW($A$7:$A$3066)),""),ROWS($B$1:B1746)),COLUMNS($A$1:B1748))</f>
        <v>#NUM!</v>
      </c>
      <c r="L1752" t="e">
        <f t="array" ref="L1752">INDEX($A$7:$F$3066,SMALL(IF(COUNTIF($L$5,$H$7:$H$3066)*COUNTIF($L$5,$I$7:$I$3066),MATCH(ROW($A$7:$A$3066),ROW($A$7:$A$3066)),""),ROWS($B$1:C1746)),COLUMNS($A$1:C1748))</f>
        <v>#NUM!</v>
      </c>
      <c r="M1752" t="e">
        <f t="array" ref="M1752">INDEX($A$7:$F$3066,SMALL(IF(COUNTIF($L$5,$H$7:$H$3066)*COUNTIF($L$5,$I$7:$I$3066),MATCH(ROW($A$7:$A$3066),ROW($A$7:$A$3066)),""),ROWS($B$1:D1746)),COLUMNS($A$1:D1748))</f>
        <v>#NUM!</v>
      </c>
      <c r="N1752" t="e">
        <f t="array" ref="N1752">INDEX($A$7:$F$3066,SMALL(IF(COUNTIF($L$5,$H$7:$H$3066)*COUNTIF($L$5,$I$7:$I$3066),MATCH(ROW($A$7:$A$3066),ROW($A$7:$A$3066)),""),ROWS($B$1:E1746)),COLUMNS($A$1:E1748))</f>
        <v>#NUM!</v>
      </c>
      <c r="O1752" t="e">
        <f t="array" ref="O1752">INDEX($A$7:$F$3066,SMALL(IF(COUNTIF($L$5,$H$7:$H$3066)*COUNTIF($L$5,$I$7:$I$3066),MATCH(ROW($A$7:$A$3066),ROW($A$7:$A$3066)),""),ROWS($B$1:F1746)),COLUMNS($A$1:F1748))</f>
        <v>#NUM!</v>
      </c>
    </row>
    <row r="1753" spans="1:15">
      <c r="A1753" s="1">
        <f>'ScienceDirect - Initial'!A1756</f>
        <v>0</v>
      </c>
      <c r="B1753" s="1">
        <f>'ScienceDirect - Initial'!B1756</f>
        <v>2018</v>
      </c>
      <c r="C1753" s="1" t="str">
        <f>'ScienceDirect - Initial'!C1756</f>
        <v>Zaidi, Habib; Alavi, Abass; Naqa, Issam El</v>
      </c>
      <c r="D1753" s="1" t="str">
        <f>'ScienceDirect - Initial'!D1756</f>
        <v>Novel Quantitative PET Techniques for Clinical Decision Support in Oncology</v>
      </c>
      <c r="E1753" s="1" t="str">
        <f>'ScienceDirect - Initial'!E1756</f>
        <v>Geriatric Nuclear Medicine</v>
      </c>
      <c r="F1753" s="1">
        <f>'ScienceDirect - Initial'!F1756</f>
        <v>0</v>
      </c>
      <c r="H1753" s="1">
        <v>0</v>
      </c>
      <c r="I1753" s="1">
        <v>0</v>
      </c>
      <c r="J1753" t="b">
        <f t="shared" si="27"/>
        <v>1</v>
      </c>
      <c r="K1753" t="e">
        <f t="array" ref="K1753">INDEX($A$7:$F$3066,SMALL(IF(COUNTIF($L$5,$H$7:$H$3066)*COUNTIF($L$5,$I$7:$I$3066),MATCH(ROW($A$7:$A$3066),ROW($A$7:$A$3066)),""),ROWS($B$1:B1747)),COLUMNS($A$1:B1749))</f>
        <v>#NUM!</v>
      </c>
      <c r="L1753" t="e">
        <f t="array" ref="L1753">INDEX($A$7:$F$3066,SMALL(IF(COUNTIF($L$5,$H$7:$H$3066)*COUNTIF($L$5,$I$7:$I$3066),MATCH(ROW($A$7:$A$3066),ROW($A$7:$A$3066)),""),ROWS($B$1:C1747)),COLUMNS($A$1:C1749))</f>
        <v>#NUM!</v>
      </c>
      <c r="M1753" t="e">
        <f t="array" ref="M1753">INDEX($A$7:$F$3066,SMALL(IF(COUNTIF($L$5,$H$7:$H$3066)*COUNTIF($L$5,$I$7:$I$3066),MATCH(ROW($A$7:$A$3066),ROW($A$7:$A$3066)),""),ROWS($B$1:D1747)),COLUMNS($A$1:D1749))</f>
        <v>#NUM!</v>
      </c>
      <c r="N1753" t="e">
        <f t="array" ref="N1753">INDEX($A$7:$F$3066,SMALL(IF(COUNTIF($L$5,$H$7:$H$3066)*COUNTIF($L$5,$I$7:$I$3066),MATCH(ROW($A$7:$A$3066),ROW($A$7:$A$3066)),""),ROWS($B$1:E1747)),COLUMNS($A$1:E1749))</f>
        <v>#NUM!</v>
      </c>
      <c r="O1753" t="e">
        <f t="array" ref="O1753">INDEX($A$7:$F$3066,SMALL(IF(COUNTIF($L$5,$H$7:$H$3066)*COUNTIF($L$5,$I$7:$I$3066),MATCH(ROW($A$7:$A$3066),ROW($A$7:$A$3066)),""),ROWS($B$1:F1747)),COLUMNS($A$1:F1749))</f>
        <v>#NUM!</v>
      </c>
    </row>
    <row r="1754" spans="1:15">
      <c r="A1754" s="1">
        <f>'ScienceDirect - Initial'!A1757</f>
        <v>0</v>
      </c>
      <c r="B1754" s="1">
        <f>'ScienceDirect - Initial'!B1757</f>
        <v>1994</v>
      </c>
      <c r="C1754" s="1" t="str">
        <f>'ScienceDirect - Initial'!C1757</f>
        <v>McCall, Robert B.</v>
      </c>
      <c r="D1754" s="1" t="str">
        <f>'ScienceDirect - Initial'!D1757</f>
        <v>What process mediates predictions of childhood IQ from infant habituation and recognition memory? Speculations on the roles of inhibition and rate of information processing</v>
      </c>
      <c r="E1754" s="1" t="str">
        <f>'ScienceDirect - Initial'!E1757</f>
        <v>Intelligence</v>
      </c>
      <c r="F1754" s="1">
        <f>'ScienceDirect - Initial'!F1757</f>
        <v>0</v>
      </c>
      <c r="H1754" s="1">
        <v>0</v>
      </c>
      <c r="I1754" s="1">
        <v>0</v>
      </c>
      <c r="J1754" t="b">
        <f t="shared" si="27"/>
        <v>1</v>
      </c>
      <c r="K1754" t="e">
        <f t="array" ref="K1754">INDEX($A$7:$F$3066,SMALL(IF(COUNTIF($L$5,$H$7:$H$3066)*COUNTIF($L$5,$I$7:$I$3066),MATCH(ROW($A$7:$A$3066),ROW($A$7:$A$3066)),""),ROWS($B$1:B1748)),COLUMNS($A$1:B1750))</f>
        <v>#NUM!</v>
      </c>
      <c r="L1754" t="e">
        <f t="array" ref="L1754">INDEX($A$7:$F$3066,SMALL(IF(COUNTIF($L$5,$H$7:$H$3066)*COUNTIF($L$5,$I$7:$I$3066),MATCH(ROW($A$7:$A$3066),ROW($A$7:$A$3066)),""),ROWS($B$1:C1748)),COLUMNS($A$1:C1750))</f>
        <v>#NUM!</v>
      </c>
      <c r="M1754" t="e">
        <f t="array" ref="M1754">INDEX($A$7:$F$3066,SMALL(IF(COUNTIF($L$5,$H$7:$H$3066)*COUNTIF($L$5,$I$7:$I$3066),MATCH(ROW($A$7:$A$3066),ROW($A$7:$A$3066)),""),ROWS($B$1:D1748)),COLUMNS($A$1:D1750))</f>
        <v>#NUM!</v>
      </c>
      <c r="N1754" t="e">
        <f t="array" ref="N1754">INDEX($A$7:$F$3066,SMALL(IF(COUNTIF($L$5,$H$7:$H$3066)*COUNTIF($L$5,$I$7:$I$3066),MATCH(ROW($A$7:$A$3066),ROW($A$7:$A$3066)),""),ROWS($B$1:E1748)),COLUMNS($A$1:E1750))</f>
        <v>#NUM!</v>
      </c>
      <c r="O1754" t="e">
        <f t="array" ref="O1754">INDEX($A$7:$F$3066,SMALL(IF(COUNTIF($L$5,$H$7:$H$3066)*COUNTIF($L$5,$I$7:$I$3066),MATCH(ROW($A$7:$A$3066),ROW($A$7:$A$3066)),""),ROWS($B$1:F1748)),COLUMNS($A$1:F1750))</f>
        <v>#NUM!</v>
      </c>
    </row>
    <row r="1755" spans="1:15">
      <c r="A1755" s="1">
        <f>'ScienceDirect - Initial'!A1758</f>
        <v>0</v>
      </c>
      <c r="B1755" s="1">
        <f>'ScienceDirect - Initial'!B1758</f>
        <v>2019</v>
      </c>
      <c r="C1755" s="1" t="str">
        <f>'ScienceDirect - Initial'!C1758</f>
        <v>Liu, Qun; Jiang, Daqing; Hayat, Tasawar; Alsaedi, Ahmed</v>
      </c>
      <c r="D1755" s="1" t="str">
        <f>'ScienceDirect - Initial'!D1758</f>
        <v>Stationary distribution of a stochastic within-host dengue infection model with immune response and regime switching</v>
      </c>
      <c r="E1755" s="1" t="str">
        <f>'ScienceDirect - Initial'!E1758</f>
        <v>Physica A: Statistical Mechanics and its Applications</v>
      </c>
      <c r="F1755" s="1">
        <f>'ScienceDirect - Initial'!F1758</f>
        <v>0</v>
      </c>
      <c r="H1755" s="1">
        <v>0</v>
      </c>
      <c r="I1755" s="1">
        <v>0</v>
      </c>
      <c r="J1755" t="b">
        <f t="shared" si="27"/>
        <v>1</v>
      </c>
      <c r="K1755" t="e">
        <f t="array" ref="K1755">INDEX($A$7:$F$3066,SMALL(IF(COUNTIF($L$5,$H$7:$H$3066)*COUNTIF($L$5,$I$7:$I$3066),MATCH(ROW($A$7:$A$3066),ROW($A$7:$A$3066)),""),ROWS($B$1:B1749)),COLUMNS($A$1:B1751))</f>
        <v>#NUM!</v>
      </c>
      <c r="L1755" t="e">
        <f t="array" ref="L1755">INDEX($A$7:$F$3066,SMALL(IF(COUNTIF($L$5,$H$7:$H$3066)*COUNTIF($L$5,$I$7:$I$3066),MATCH(ROW($A$7:$A$3066),ROW($A$7:$A$3066)),""),ROWS($B$1:C1749)),COLUMNS($A$1:C1751))</f>
        <v>#NUM!</v>
      </c>
      <c r="M1755" t="e">
        <f t="array" ref="M1755">INDEX($A$7:$F$3066,SMALL(IF(COUNTIF($L$5,$H$7:$H$3066)*COUNTIF($L$5,$I$7:$I$3066),MATCH(ROW($A$7:$A$3066),ROW($A$7:$A$3066)),""),ROWS($B$1:D1749)),COLUMNS($A$1:D1751))</f>
        <v>#NUM!</v>
      </c>
      <c r="N1755" t="e">
        <f t="array" ref="N1755">INDEX($A$7:$F$3066,SMALL(IF(COUNTIF($L$5,$H$7:$H$3066)*COUNTIF($L$5,$I$7:$I$3066),MATCH(ROW($A$7:$A$3066),ROW($A$7:$A$3066)),""),ROWS($B$1:E1749)),COLUMNS($A$1:E1751))</f>
        <v>#NUM!</v>
      </c>
      <c r="O1755" t="e">
        <f t="array" ref="O1755">INDEX($A$7:$F$3066,SMALL(IF(COUNTIF($L$5,$H$7:$H$3066)*COUNTIF($L$5,$I$7:$I$3066),MATCH(ROW($A$7:$A$3066),ROW($A$7:$A$3066)),""),ROWS($B$1:F1749)),COLUMNS($A$1:F1751))</f>
        <v>#NUM!</v>
      </c>
    </row>
    <row r="1756" spans="1:15">
      <c r="A1756" s="1">
        <f>'ScienceDirect - Initial'!A1759</f>
        <v>0</v>
      </c>
      <c r="B1756" s="1">
        <f>'ScienceDirect - Initial'!B1759</f>
        <v>2012</v>
      </c>
      <c r="C1756" s="1" t="str">
        <f>'ScienceDirect - Initial'!C1759</f>
        <v>Panaccio, Alexandra; Vandenberghe, Christian</v>
      </c>
      <c r="D1756" s="1" t="str">
        <f>'ScienceDirect - Initial'!D1759</f>
        <v>Five-factor model of personality and organizational commitment: The mediating role of positive and negative affective states</v>
      </c>
      <c r="E1756" s="1" t="str">
        <f>'ScienceDirect - Initial'!E1759</f>
        <v>Career Adaptability</v>
      </c>
      <c r="F1756" s="1">
        <f>'ScienceDirect - Initial'!F1759</f>
        <v>0</v>
      </c>
      <c r="H1756" s="1">
        <v>0</v>
      </c>
      <c r="I1756" s="1">
        <v>0</v>
      </c>
      <c r="J1756" t="b">
        <f t="shared" si="27"/>
        <v>1</v>
      </c>
      <c r="K1756" t="e">
        <f t="array" ref="K1756">INDEX($A$7:$F$3066,SMALL(IF(COUNTIF($L$5,$H$7:$H$3066)*COUNTIF($L$5,$I$7:$I$3066),MATCH(ROW($A$7:$A$3066),ROW($A$7:$A$3066)),""),ROWS($B$1:B1750)),COLUMNS($A$1:B1752))</f>
        <v>#NUM!</v>
      </c>
      <c r="L1756" t="e">
        <f t="array" ref="L1756">INDEX($A$7:$F$3066,SMALL(IF(COUNTIF($L$5,$H$7:$H$3066)*COUNTIF($L$5,$I$7:$I$3066),MATCH(ROW($A$7:$A$3066),ROW($A$7:$A$3066)),""),ROWS($B$1:C1750)),COLUMNS($A$1:C1752))</f>
        <v>#NUM!</v>
      </c>
      <c r="M1756" t="e">
        <f t="array" ref="M1756">INDEX($A$7:$F$3066,SMALL(IF(COUNTIF($L$5,$H$7:$H$3066)*COUNTIF($L$5,$I$7:$I$3066),MATCH(ROW($A$7:$A$3066),ROW($A$7:$A$3066)),""),ROWS($B$1:D1750)),COLUMNS($A$1:D1752))</f>
        <v>#NUM!</v>
      </c>
      <c r="N1756" t="e">
        <f t="array" ref="N1756">INDEX($A$7:$F$3066,SMALL(IF(COUNTIF($L$5,$H$7:$H$3066)*COUNTIF($L$5,$I$7:$I$3066),MATCH(ROW($A$7:$A$3066),ROW($A$7:$A$3066)),""),ROWS($B$1:E1750)),COLUMNS($A$1:E1752))</f>
        <v>#NUM!</v>
      </c>
      <c r="O1756" t="e">
        <f t="array" ref="O1756">INDEX($A$7:$F$3066,SMALL(IF(COUNTIF($L$5,$H$7:$H$3066)*COUNTIF($L$5,$I$7:$I$3066),MATCH(ROW($A$7:$A$3066),ROW($A$7:$A$3066)),""),ROWS($B$1:F1750)),COLUMNS($A$1:F1752))</f>
        <v>#NUM!</v>
      </c>
    </row>
    <row r="1757" spans="1:15">
      <c r="A1757" s="1">
        <f>'ScienceDirect - Initial'!A1760</f>
        <v>0</v>
      </c>
      <c r="B1757" s="1">
        <f>'ScienceDirect - Initial'!B1760</f>
        <v>2016</v>
      </c>
      <c r="C1757" s="1" t="str">
        <f>'ScienceDirect - Initial'!C1760</f>
        <v>Finello, Karen Moran; Terteryan, Araksi; Riewerts, Robert J.</v>
      </c>
      <c r="D1757" s="1" t="str">
        <f>'ScienceDirect - Initial'!D1760</f>
        <v>Home Visiting Programs: What the Primary Care Clinician Should Know</v>
      </c>
      <c r="E1757" s="1" t="str">
        <f>'ScienceDirect - Initial'!E1760</f>
        <v>Home Visiting Programs: What The Primary Care Clinician Should Know</v>
      </c>
      <c r="F1757" s="1">
        <f>'ScienceDirect - Initial'!F1760</f>
        <v>0</v>
      </c>
      <c r="H1757" s="1">
        <v>0</v>
      </c>
      <c r="I1757" s="1">
        <v>0</v>
      </c>
      <c r="J1757" t="b">
        <f t="shared" si="27"/>
        <v>1</v>
      </c>
      <c r="K1757" t="e">
        <f t="array" ref="K1757">INDEX($A$7:$F$3066,SMALL(IF(COUNTIF($L$5,$H$7:$H$3066)*COUNTIF($L$5,$I$7:$I$3066),MATCH(ROW($A$7:$A$3066),ROW($A$7:$A$3066)),""),ROWS($B$1:B1751)),COLUMNS($A$1:B1753))</f>
        <v>#NUM!</v>
      </c>
      <c r="L1757" t="e">
        <f t="array" ref="L1757">INDEX($A$7:$F$3066,SMALL(IF(COUNTIF($L$5,$H$7:$H$3066)*COUNTIF($L$5,$I$7:$I$3066),MATCH(ROW($A$7:$A$3066),ROW($A$7:$A$3066)),""),ROWS($B$1:C1751)),COLUMNS($A$1:C1753))</f>
        <v>#NUM!</v>
      </c>
      <c r="M1757" t="e">
        <f t="array" ref="M1757">INDEX($A$7:$F$3066,SMALL(IF(COUNTIF($L$5,$H$7:$H$3066)*COUNTIF($L$5,$I$7:$I$3066),MATCH(ROW($A$7:$A$3066),ROW($A$7:$A$3066)),""),ROWS($B$1:D1751)),COLUMNS($A$1:D1753))</f>
        <v>#NUM!</v>
      </c>
      <c r="N1757" t="e">
        <f t="array" ref="N1757">INDEX($A$7:$F$3066,SMALL(IF(COUNTIF($L$5,$H$7:$H$3066)*COUNTIF($L$5,$I$7:$I$3066),MATCH(ROW($A$7:$A$3066),ROW($A$7:$A$3066)),""),ROWS($B$1:E1751)),COLUMNS($A$1:E1753))</f>
        <v>#NUM!</v>
      </c>
      <c r="O1757" t="e">
        <f t="array" ref="O1757">INDEX($A$7:$F$3066,SMALL(IF(COUNTIF($L$5,$H$7:$H$3066)*COUNTIF($L$5,$I$7:$I$3066),MATCH(ROW($A$7:$A$3066),ROW($A$7:$A$3066)),""),ROWS($B$1:F1751)),COLUMNS($A$1:F1753))</f>
        <v>#NUM!</v>
      </c>
    </row>
    <row r="1758" spans="1:15">
      <c r="A1758" s="1">
        <f>'ScienceDirect - Initial'!A1761</f>
        <v>0</v>
      </c>
      <c r="B1758" s="1">
        <f>'ScienceDirect - Initial'!B1761</f>
        <v>2016</v>
      </c>
      <c r="C1758" s="1" t="str">
        <f>'ScienceDirect - Initial'!C1761</f>
        <v>Cegielski, Wendy H.; Rogers, J. Daniel</v>
      </c>
      <c r="D1758" s="1" t="str">
        <f>'ScienceDirect - Initial'!D1761</f>
        <v>Rethinking the role of Agent-Based Modeling in archaeology</v>
      </c>
      <c r="E1758" s="1" t="str">
        <f>'ScienceDirect - Initial'!E1761</f>
        <v>Journal of Anthropological Archaeology</v>
      </c>
      <c r="F1758" s="1">
        <f>'ScienceDirect - Initial'!F1761</f>
        <v>0</v>
      </c>
      <c r="H1758" s="1">
        <v>0</v>
      </c>
      <c r="I1758" s="1">
        <v>0</v>
      </c>
      <c r="J1758" t="b">
        <f t="shared" si="27"/>
        <v>1</v>
      </c>
      <c r="K1758" t="e">
        <f t="array" ref="K1758">INDEX($A$7:$F$3066,SMALL(IF(COUNTIF($L$5,$H$7:$H$3066)*COUNTIF($L$5,$I$7:$I$3066),MATCH(ROW($A$7:$A$3066),ROW($A$7:$A$3066)),""),ROWS($B$1:B1752)),COLUMNS($A$1:B1754))</f>
        <v>#NUM!</v>
      </c>
      <c r="L1758" t="e">
        <f t="array" ref="L1758">INDEX($A$7:$F$3066,SMALL(IF(COUNTIF($L$5,$H$7:$H$3066)*COUNTIF($L$5,$I$7:$I$3066),MATCH(ROW($A$7:$A$3066),ROW($A$7:$A$3066)),""),ROWS($B$1:C1752)),COLUMNS($A$1:C1754))</f>
        <v>#NUM!</v>
      </c>
      <c r="M1758" t="e">
        <f t="array" ref="M1758">INDEX($A$7:$F$3066,SMALL(IF(COUNTIF($L$5,$H$7:$H$3066)*COUNTIF($L$5,$I$7:$I$3066),MATCH(ROW($A$7:$A$3066),ROW($A$7:$A$3066)),""),ROWS($B$1:D1752)),COLUMNS($A$1:D1754))</f>
        <v>#NUM!</v>
      </c>
      <c r="N1758" t="e">
        <f t="array" ref="N1758">INDEX($A$7:$F$3066,SMALL(IF(COUNTIF($L$5,$H$7:$H$3066)*COUNTIF($L$5,$I$7:$I$3066),MATCH(ROW($A$7:$A$3066),ROW($A$7:$A$3066)),""),ROWS($B$1:E1752)),COLUMNS($A$1:E1754))</f>
        <v>#NUM!</v>
      </c>
      <c r="O1758" t="e">
        <f t="array" ref="O1758">INDEX($A$7:$F$3066,SMALL(IF(COUNTIF($L$5,$H$7:$H$3066)*COUNTIF($L$5,$I$7:$I$3066),MATCH(ROW($A$7:$A$3066),ROW($A$7:$A$3066)),""),ROWS($B$1:F1752)),COLUMNS($A$1:F1754))</f>
        <v>#NUM!</v>
      </c>
    </row>
    <row r="1759" spans="1:15">
      <c r="A1759" s="1">
        <f>'ScienceDirect - Initial'!A1762</f>
        <v>0</v>
      </c>
      <c r="B1759" s="1">
        <f>'ScienceDirect - Initial'!B1762</f>
        <v>1997</v>
      </c>
      <c r="C1759" s="1" t="str">
        <f>'ScienceDirect - Initial'!C1762</f>
        <v>McCall, Robert B.; Mash, Clay W.</v>
      </c>
      <c r="D1759" s="1" t="e">
        <f>'ScienceDirect - Initial'!D1762</f>
        <v>#NAME?</v>
      </c>
      <c r="E1759" s="1" t="str">
        <f>'ScienceDirect - Initial'!E1762</f>
        <v>Developing Brain Behaviour</v>
      </c>
      <c r="F1759" s="1" t="str">
        <f>'ScienceDirect - Initial'!F1762</f>
        <v>978-0-12-218870-1</v>
      </c>
      <c r="H1759" s="1">
        <v>0</v>
      </c>
      <c r="I1759" s="1">
        <v>0</v>
      </c>
      <c r="J1759" t="b">
        <f t="shared" si="27"/>
        <v>1</v>
      </c>
      <c r="K1759" t="e">
        <f t="array" ref="K1759">INDEX($A$7:$F$3066,SMALL(IF(COUNTIF($L$5,$H$7:$H$3066)*COUNTIF($L$5,$I$7:$I$3066),MATCH(ROW($A$7:$A$3066),ROW($A$7:$A$3066)),""),ROWS($B$1:B1753)),COLUMNS($A$1:B1755))</f>
        <v>#NUM!</v>
      </c>
      <c r="L1759" t="e">
        <f t="array" ref="L1759">INDEX($A$7:$F$3066,SMALL(IF(COUNTIF($L$5,$H$7:$H$3066)*COUNTIF($L$5,$I$7:$I$3066),MATCH(ROW($A$7:$A$3066),ROW($A$7:$A$3066)),""),ROWS($B$1:C1753)),COLUMNS($A$1:C1755))</f>
        <v>#NUM!</v>
      </c>
      <c r="M1759" t="e">
        <f t="array" ref="M1759">INDEX($A$7:$F$3066,SMALL(IF(COUNTIF($L$5,$H$7:$H$3066)*COUNTIF($L$5,$I$7:$I$3066),MATCH(ROW($A$7:$A$3066),ROW($A$7:$A$3066)),""),ROWS($B$1:D1753)),COLUMNS($A$1:D1755))</f>
        <v>#NUM!</v>
      </c>
      <c r="N1759" t="e">
        <f t="array" ref="N1759">INDEX($A$7:$F$3066,SMALL(IF(COUNTIF($L$5,$H$7:$H$3066)*COUNTIF($L$5,$I$7:$I$3066),MATCH(ROW($A$7:$A$3066),ROW($A$7:$A$3066)),""),ROWS($B$1:E1753)),COLUMNS($A$1:E1755))</f>
        <v>#NUM!</v>
      </c>
      <c r="O1759" t="e">
        <f t="array" ref="O1759">INDEX($A$7:$F$3066,SMALL(IF(COUNTIF($L$5,$H$7:$H$3066)*COUNTIF($L$5,$I$7:$I$3066),MATCH(ROW($A$7:$A$3066),ROW($A$7:$A$3066)),""),ROWS($B$1:F1753)),COLUMNS($A$1:F1755))</f>
        <v>#NUM!</v>
      </c>
    </row>
    <row r="1760" spans="1:15">
      <c r="A1760" s="1">
        <f>'ScienceDirect - Initial'!A1763</f>
        <v>0</v>
      </c>
      <c r="B1760" s="1">
        <f>'ScienceDirect - Initial'!B1763</f>
        <v>2019</v>
      </c>
      <c r="C1760" s="1" t="str">
        <f>'ScienceDirect - Initial'!C1763</f>
        <v>Amer, A.; Wilson, C.H.; Manas, D.M.</v>
      </c>
      <c r="D1760" s="1" t="str">
        <f>'ScienceDirect - Initial'!D1763</f>
        <v>Liver transplantation for unresectable malignancies: Beyond hepatocellular carcinoma</v>
      </c>
      <c r="E1760" s="1" t="str">
        <f>'ScienceDirect - Initial'!E1763</f>
        <v>European Journal of Surgical Oncology</v>
      </c>
      <c r="F1760" s="1">
        <f>'ScienceDirect - Initial'!F1763</f>
        <v>0</v>
      </c>
      <c r="H1760" s="1">
        <v>0</v>
      </c>
      <c r="I1760" s="1">
        <v>0</v>
      </c>
      <c r="J1760" t="b">
        <f t="shared" si="27"/>
        <v>1</v>
      </c>
      <c r="K1760" t="e">
        <f t="array" ref="K1760">INDEX($A$7:$F$3066,SMALL(IF(COUNTIF($L$5,$H$7:$H$3066)*COUNTIF($L$5,$I$7:$I$3066),MATCH(ROW($A$7:$A$3066),ROW($A$7:$A$3066)),""),ROWS($B$1:B1754)),COLUMNS($A$1:B1756))</f>
        <v>#NUM!</v>
      </c>
      <c r="L1760" t="e">
        <f t="array" ref="L1760">INDEX($A$7:$F$3066,SMALL(IF(COUNTIF($L$5,$H$7:$H$3066)*COUNTIF($L$5,$I$7:$I$3066),MATCH(ROW($A$7:$A$3066),ROW($A$7:$A$3066)),""),ROWS($B$1:C1754)),COLUMNS($A$1:C1756))</f>
        <v>#NUM!</v>
      </c>
      <c r="M1760" t="e">
        <f t="array" ref="M1760">INDEX($A$7:$F$3066,SMALL(IF(COUNTIF($L$5,$H$7:$H$3066)*COUNTIF($L$5,$I$7:$I$3066),MATCH(ROW($A$7:$A$3066),ROW($A$7:$A$3066)),""),ROWS($B$1:D1754)),COLUMNS($A$1:D1756))</f>
        <v>#NUM!</v>
      </c>
      <c r="N1760" t="e">
        <f t="array" ref="N1760">INDEX($A$7:$F$3066,SMALL(IF(COUNTIF($L$5,$H$7:$H$3066)*COUNTIF($L$5,$I$7:$I$3066),MATCH(ROW($A$7:$A$3066),ROW($A$7:$A$3066)),""),ROWS($B$1:E1754)),COLUMNS($A$1:E1756))</f>
        <v>#NUM!</v>
      </c>
      <c r="O1760" t="e">
        <f t="array" ref="O1760">INDEX($A$7:$F$3066,SMALL(IF(COUNTIF($L$5,$H$7:$H$3066)*COUNTIF($L$5,$I$7:$I$3066),MATCH(ROW($A$7:$A$3066),ROW($A$7:$A$3066)),""),ROWS($B$1:F1754)),COLUMNS($A$1:F1756))</f>
        <v>#NUM!</v>
      </c>
    </row>
    <row r="1761" spans="1:15">
      <c r="A1761" s="1">
        <f>'ScienceDirect - Initial'!A1764</f>
        <v>0</v>
      </c>
      <c r="B1761" s="1">
        <f>'ScienceDirect - Initial'!B1764</f>
        <v>1998</v>
      </c>
      <c r="C1761" s="1" t="str">
        <f>'ScienceDirect - Initial'!C1764</f>
        <v>Schreiber, Sebastian J.; Gutierrez, Andrew P.</v>
      </c>
      <c r="D1761" s="1" t="str">
        <f>'ScienceDirect - Initial'!D1764</f>
        <v>A supply/demand perspective of species invasions and coexistence: applications to biological control</v>
      </c>
      <c r="E1761" s="1" t="str">
        <f>'ScienceDirect - Initial'!E1764</f>
        <v>Ecological Modelling</v>
      </c>
      <c r="F1761" s="1">
        <f>'ScienceDirect - Initial'!F1764</f>
        <v>0</v>
      </c>
      <c r="H1761" s="1">
        <v>0</v>
      </c>
      <c r="I1761" s="1">
        <v>0</v>
      </c>
      <c r="J1761" t="b">
        <f t="shared" si="27"/>
        <v>1</v>
      </c>
      <c r="K1761" t="e">
        <f t="array" ref="K1761">INDEX($A$7:$F$3066,SMALL(IF(COUNTIF($L$5,$H$7:$H$3066)*COUNTIF($L$5,$I$7:$I$3066),MATCH(ROW($A$7:$A$3066),ROW($A$7:$A$3066)),""),ROWS($B$1:B1755)),COLUMNS($A$1:B1757))</f>
        <v>#NUM!</v>
      </c>
      <c r="L1761" t="e">
        <f t="array" ref="L1761">INDEX($A$7:$F$3066,SMALL(IF(COUNTIF($L$5,$H$7:$H$3066)*COUNTIF($L$5,$I$7:$I$3066),MATCH(ROW($A$7:$A$3066),ROW($A$7:$A$3066)),""),ROWS($B$1:C1755)),COLUMNS($A$1:C1757))</f>
        <v>#NUM!</v>
      </c>
      <c r="M1761" t="e">
        <f t="array" ref="M1761">INDEX($A$7:$F$3066,SMALL(IF(COUNTIF($L$5,$H$7:$H$3066)*COUNTIF($L$5,$I$7:$I$3066),MATCH(ROW($A$7:$A$3066),ROW($A$7:$A$3066)),""),ROWS($B$1:D1755)),COLUMNS($A$1:D1757))</f>
        <v>#NUM!</v>
      </c>
      <c r="N1761" t="e">
        <f t="array" ref="N1761">INDEX($A$7:$F$3066,SMALL(IF(COUNTIF($L$5,$H$7:$H$3066)*COUNTIF($L$5,$I$7:$I$3066),MATCH(ROW($A$7:$A$3066),ROW($A$7:$A$3066)),""),ROWS($B$1:E1755)),COLUMNS($A$1:E1757))</f>
        <v>#NUM!</v>
      </c>
      <c r="O1761" t="e">
        <f t="array" ref="O1761">INDEX($A$7:$F$3066,SMALL(IF(COUNTIF($L$5,$H$7:$H$3066)*COUNTIF($L$5,$I$7:$I$3066),MATCH(ROW($A$7:$A$3066),ROW($A$7:$A$3066)),""),ROWS($B$1:F1755)),COLUMNS($A$1:F1757))</f>
        <v>#NUM!</v>
      </c>
    </row>
    <row r="1762" spans="1:15">
      <c r="A1762" s="1">
        <f>'ScienceDirect - Initial'!A1765</f>
        <v>0</v>
      </c>
      <c r="B1762" s="1">
        <f>'ScienceDirect - Initial'!B1765</f>
        <v>2014</v>
      </c>
      <c r="C1762" s="1" t="str">
        <f>'ScienceDirect - Initial'!C1765</f>
        <v>Tietje, Kathleen; Hawkins, Kenneth; Clerk, Christine; Ebels, Kelly; McGray, Sarah; Crudder, Chris; Okell, Lucy; LaBarre, Paul</v>
      </c>
      <c r="D1762" s="1" t="str">
        <f>'ScienceDirect - Initial'!D1765</f>
        <v>The essential role of infection-detection technologies for malaria elimination and eradication</v>
      </c>
      <c r="E1762" s="1" t="str">
        <f>'ScienceDirect - Initial'!E1765</f>
        <v>Trends in Parasitology</v>
      </c>
      <c r="F1762" s="1">
        <f>'ScienceDirect - Initial'!F1765</f>
        <v>0</v>
      </c>
      <c r="H1762" s="1">
        <v>0</v>
      </c>
      <c r="I1762" s="1">
        <v>0</v>
      </c>
      <c r="J1762" t="b">
        <f t="shared" si="27"/>
        <v>1</v>
      </c>
      <c r="K1762" t="e">
        <f t="array" ref="K1762">INDEX($A$7:$F$3066,SMALL(IF(COUNTIF($L$5,$H$7:$H$3066)*COUNTIF($L$5,$I$7:$I$3066),MATCH(ROW($A$7:$A$3066),ROW($A$7:$A$3066)),""),ROWS($B$1:B1756)),COLUMNS($A$1:B1758))</f>
        <v>#NUM!</v>
      </c>
      <c r="L1762" t="e">
        <f t="array" ref="L1762">INDEX($A$7:$F$3066,SMALL(IF(COUNTIF($L$5,$H$7:$H$3066)*COUNTIF($L$5,$I$7:$I$3066),MATCH(ROW($A$7:$A$3066),ROW($A$7:$A$3066)),""),ROWS($B$1:C1756)),COLUMNS($A$1:C1758))</f>
        <v>#NUM!</v>
      </c>
      <c r="M1762" t="e">
        <f t="array" ref="M1762">INDEX($A$7:$F$3066,SMALL(IF(COUNTIF($L$5,$H$7:$H$3066)*COUNTIF($L$5,$I$7:$I$3066),MATCH(ROW($A$7:$A$3066),ROW($A$7:$A$3066)),""),ROWS($B$1:D1756)),COLUMNS($A$1:D1758))</f>
        <v>#NUM!</v>
      </c>
      <c r="N1762" t="e">
        <f t="array" ref="N1762">INDEX($A$7:$F$3066,SMALL(IF(COUNTIF($L$5,$H$7:$H$3066)*COUNTIF($L$5,$I$7:$I$3066),MATCH(ROW($A$7:$A$3066),ROW($A$7:$A$3066)),""),ROWS($B$1:E1756)),COLUMNS($A$1:E1758))</f>
        <v>#NUM!</v>
      </c>
      <c r="O1762" t="e">
        <f t="array" ref="O1762">INDEX($A$7:$F$3066,SMALL(IF(COUNTIF($L$5,$H$7:$H$3066)*COUNTIF($L$5,$I$7:$I$3066),MATCH(ROW($A$7:$A$3066),ROW($A$7:$A$3066)),""),ROWS($B$1:F1756)),COLUMNS($A$1:F1758))</f>
        <v>#NUM!</v>
      </c>
    </row>
    <row r="1763" spans="1:15">
      <c r="A1763" s="1">
        <f>'ScienceDirect - Initial'!A1766</f>
        <v>0</v>
      </c>
      <c r="B1763" s="1">
        <f>'ScienceDirect - Initial'!B1766</f>
        <v>2018</v>
      </c>
      <c r="C1763" s="1" t="str">
        <f>'ScienceDirect - Initial'!C1766</f>
        <v>DiMeglio, Linda A; Evans-Molina, Carmella; Oram, Richard A</v>
      </c>
      <c r="D1763" s="1" t="str">
        <f>'ScienceDirect - Initial'!D1766</f>
        <v>Type 1 diabetes</v>
      </c>
      <c r="E1763" s="1" t="str">
        <f>'ScienceDirect - Initial'!E1766</f>
        <v>The Lancet</v>
      </c>
      <c r="F1763" s="1">
        <f>'ScienceDirect - Initial'!F1766</f>
        <v>0</v>
      </c>
      <c r="H1763" s="1">
        <v>0</v>
      </c>
      <c r="I1763" s="1">
        <v>0</v>
      </c>
      <c r="J1763" t="b">
        <f t="shared" si="27"/>
        <v>1</v>
      </c>
      <c r="K1763" t="e">
        <f t="array" ref="K1763">INDEX($A$7:$F$3066,SMALL(IF(COUNTIF($L$5,$H$7:$H$3066)*COUNTIF($L$5,$I$7:$I$3066),MATCH(ROW($A$7:$A$3066),ROW($A$7:$A$3066)),""),ROWS($B$1:B1757)),COLUMNS($A$1:B1759))</f>
        <v>#NUM!</v>
      </c>
      <c r="L1763" t="e">
        <f t="array" ref="L1763">INDEX($A$7:$F$3066,SMALL(IF(COUNTIF($L$5,$H$7:$H$3066)*COUNTIF($L$5,$I$7:$I$3066),MATCH(ROW($A$7:$A$3066),ROW($A$7:$A$3066)),""),ROWS($B$1:C1757)),COLUMNS($A$1:C1759))</f>
        <v>#NUM!</v>
      </c>
      <c r="M1763" t="e">
        <f t="array" ref="M1763">INDEX($A$7:$F$3066,SMALL(IF(COUNTIF($L$5,$H$7:$H$3066)*COUNTIF($L$5,$I$7:$I$3066),MATCH(ROW($A$7:$A$3066),ROW($A$7:$A$3066)),""),ROWS($B$1:D1757)),COLUMNS($A$1:D1759))</f>
        <v>#NUM!</v>
      </c>
      <c r="N1763" t="e">
        <f t="array" ref="N1763">INDEX($A$7:$F$3066,SMALL(IF(COUNTIF($L$5,$H$7:$H$3066)*COUNTIF($L$5,$I$7:$I$3066),MATCH(ROW($A$7:$A$3066),ROW($A$7:$A$3066)),""),ROWS($B$1:E1757)),COLUMNS($A$1:E1759))</f>
        <v>#NUM!</v>
      </c>
      <c r="O1763" t="e">
        <f t="array" ref="O1763">INDEX($A$7:$F$3066,SMALL(IF(COUNTIF($L$5,$H$7:$H$3066)*COUNTIF($L$5,$I$7:$I$3066),MATCH(ROW($A$7:$A$3066),ROW($A$7:$A$3066)),""),ROWS($B$1:F1757)),COLUMNS($A$1:F1759))</f>
        <v>#NUM!</v>
      </c>
    </row>
    <row r="1764" spans="1:15">
      <c r="A1764" s="1">
        <f>'ScienceDirect - Initial'!A1767</f>
        <v>0</v>
      </c>
      <c r="B1764" s="1">
        <f>'ScienceDirect - Initial'!B1767</f>
        <v>2001</v>
      </c>
      <c r="C1764" s="1" t="str">
        <f>'ScienceDirect - Initial'!C1767</f>
        <v>O'Toole, R.</v>
      </c>
      <c r="D1764" s="1" t="str">
        <f>'ScienceDirect - Initial'!D1767</f>
        <v>Religion, Sociology of</v>
      </c>
      <c r="E1764" s="1" t="str">
        <f>'ScienceDirect - Initial'!E1767</f>
        <v>International Encyclopedia of the Social &amp; Behavioral Sciences</v>
      </c>
      <c r="F1764" s="1" t="str">
        <f>'ScienceDirect - Initial'!F1767</f>
        <v>978-0-08-043076-8</v>
      </c>
      <c r="H1764" s="1">
        <v>0</v>
      </c>
      <c r="I1764" s="1">
        <v>0</v>
      </c>
      <c r="J1764" t="b">
        <f t="shared" si="27"/>
        <v>1</v>
      </c>
      <c r="K1764" t="e">
        <f t="array" ref="K1764">INDEX($A$7:$F$3066,SMALL(IF(COUNTIF($L$5,$H$7:$H$3066)*COUNTIF($L$5,$I$7:$I$3066),MATCH(ROW($A$7:$A$3066),ROW($A$7:$A$3066)),""),ROWS($B$1:B1758)),COLUMNS($A$1:B1760))</f>
        <v>#NUM!</v>
      </c>
      <c r="L1764" t="e">
        <f t="array" ref="L1764">INDEX($A$7:$F$3066,SMALL(IF(COUNTIF($L$5,$H$7:$H$3066)*COUNTIF($L$5,$I$7:$I$3066),MATCH(ROW($A$7:$A$3066),ROW($A$7:$A$3066)),""),ROWS($B$1:C1758)),COLUMNS($A$1:C1760))</f>
        <v>#NUM!</v>
      </c>
      <c r="M1764" t="e">
        <f t="array" ref="M1764">INDEX($A$7:$F$3066,SMALL(IF(COUNTIF($L$5,$H$7:$H$3066)*COUNTIF($L$5,$I$7:$I$3066),MATCH(ROW($A$7:$A$3066),ROW($A$7:$A$3066)),""),ROWS($B$1:D1758)),COLUMNS($A$1:D1760))</f>
        <v>#NUM!</v>
      </c>
      <c r="N1764" t="e">
        <f t="array" ref="N1764">INDEX($A$7:$F$3066,SMALL(IF(COUNTIF($L$5,$H$7:$H$3066)*COUNTIF($L$5,$I$7:$I$3066),MATCH(ROW($A$7:$A$3066),ROW($A$7:$A$3066)),""),ROWS($B$1:E1758)),COLUMNS($A$1:E1760))</f>
        <v>#NUM!</v>
      </c>
      <c r="O1764" t="e">
        <f t="array" ref="O1764">INDEX($A$7:$F$3066,SMALL(IF(COUNTIF($L$5,$H$7:$H$3066)*COUNTIF($L$5,$I$7:$I$3066),MATCH(ROW($A$7:$A$3066),ROW($A$7:$A$3066)),""),ROWS($B$1:F1758)),COLUMNS($A$1:F1760))</f>
        <v>#NUM!</v>
      </c>
    </row>
    <row r="1765" spans="1:15">
      <c r="A1765" s="1">
        <f>'ScienceDirect - Initial'!A1768</f>
        <v>0</v>
      </c>
      <c r="B1765" s="1">
        <f>'ScienceDirect - Initial'!B1768</f>
        <v>2015</v>
      </c>
      <c r="C1765" s="1" t="str">
        <f>'ScienceDirect - Initial'!C1768</f>
        <v>Gray, Rob; Milne, Markus J.</v>
      </c>
      <c r="D1765" s="1" t="str">
        <f>'ScienceDirect - Initial'!D1768</f>
        <v>It's not what you do, it's the way that you do it? Of method and madness</v>
      </c>
      <c r="E1765" s="1" t="str">
        <f>'ScienceDirect - Initial'!E1768</f>
        <v>Critical Perspectives on Accounting</v>
      </c>
      <c r="F1765" s="1">
        <f>'ScienceDirect - Initial'!F1768</f>
        <v>0</v>
      </c>
      <c r="H1765" s="1">
        <v>0</v>
      </c>
      <c r="I1765" s="1">
        <v>0</v>
      </c>
      <c r="J1765" t="b">
        <f t="shared" si="27"/>
        <v>1</v>
      </c>
      <c r="K1765" t="e">
        <f t="array" ref="K1765">INDEX($A$7:$F$3066,SMALL(IF(COUNTIF($L$5,$H$7:$H$3066)*COUNTIF($L$5,$I$7:$I$3066),MATCH(ROW($A$7:$A$3066),ROW($A$7:$A$3066)),""),ROWS($B$1:B1759)),COLUMNS($A$1:B1761))</f>
        <v>#NUM!</v>
      </c>
      <c r="L1765" t="e">
        <f t="array" ref="L1765">INDEX($A$7:$F$3066,SMALL(IF(COUNTIF($L$5,$H$7:$H$3066)*COUNTIF($L$5,$I$7:$I$3066),MATCH(ROW($A$7:$A$3066),ROW($A$7:$A$3066)),""),ROWS($B$1:C1759)),COLUMNS($A$1:C1761))</f>
        <v>#NUM!</v>
      </c>
      <c r="M1765" t="e">
        <f t="array" ref="M1765">INDEX($A$7:$F$3066,SMALL(IF(COUNTIF($L$5,$H$7:$H$3066)*COUNTIF($L$5,$I$7:$I$3066),MATCH(ROW($A$7:$A$3066),ROW($A$7:$A$3066)),""),ROWS($B$1:D1759)),COLUMNS($A$1:D1761))</f>
        <v>#NUM!</v>
      </c>
      <c r="N1765" t="e">
        <f t="array" ref="N1765">INDEX($A$7:$F$3066,SMALL(IF(COUNTIF($L$5,$H$7:$H$3066)*COUNTIF($L$5,$I$7:$I$3066),MATCH(ROW($A$7:$A$3066),ROW($A$7:$A$3066)),""),ROWS($B$1:E1759)),COLUMNS($A$1:E1761))</f>
        <v>#NUM!</v>
      </c>
      <c r="O1765" t="e">
        <f t="array" ref="O1765">INDEX($A$7:$F$3066,SMALL(IF(COUNTIF($L$5,$H$7:$H$3066)*COUNTIF($L$5,$I$7:$I$3066),MATCH(ROW($A$7:$A$3066),ROW($A$7:$A$3066)),""),ROWS($B$1:F1759)),COLUMNS($A$1:F1761))</f>
        <v>#NUM!</v>
      </c>
    </row>
    <row r="1766" spans="1:15">
      <c r="A1766" s="1">
        <f>'ScienceDirect - Initial'!A1769</f>
        <v>0</v>
      </c>
      <c r="B1766" s="1">
        <f>'ScienceDirect - Initial'!B1769</f>
        <v>2003</v>
      </c>
      <c r="C1766" s="1" t="str">
        <f>'ScienceDirect - Initial'!C1769</f>
        <v>Bruemmer, David J.; Swinson, Mark S.</v>
      </c>
      <c r="D1766" s="1" t="str">
        <f>'ScienceDirect - Initial'!D1769</f>
        <v>Humanoid Robots</v>
      </c>
      <c r="E1766" s="1" t="str">
        <f>'ScienceDirect - Initial'!E1769</f>
        <v>Encyclopedia of Physical Science and Technology (Third Edition)</v>
      </c>
      <c r="F1766" s="1" t="str">
        <f>'ScienceDirect - Initial'!F1769</f>
        <v>978-0-12-227410-7</v>
      </c>
      <c r="H1766" s="1">
        <v>0</v>
      </c>
      <c r="I1766" s="1">
        <v>0</v>
      </c>
      <c r="J1766" t="b">
        <f t="shared" si="27"/>
        <v>1</v>
      </c>
      <c r="K1766" t="e">
        <f t="array" ref="K1766">INDEX($A$7:$F$3066,SMALL(IF(COUNTIF($L$5,$H$7:$H$3066)*COUNTIF($L$5,$I$7:$I$3066),MATCH(ROW($A$7:$A$3066),ROW($A$7:$A$3066)),""),ROWS($B$1:B1760)),COLUMNS($A$1:B1762))</f>
        <v>#NUM!</v>
      </c>
      <c r="L1766" t="e">
        <f t="array" ref="L1766">INDEX($A$7:$F$3066,SMALL(IF(COUNTIF($L$5,$H$7:$H$3066)*COUNTIF($L$5,$I$7:$I$3066),MATCH(ROW($A$7:$A$3066),ROW($A$7:$A$3066)),""),ROWS($B$1:C1760)),COLUMNS($A$1:C1762))</f>
        <v>#NUM!</v>
      </c>
      <c r="M1766" t="e">
        <f t="array" ref="M1766">INDEX($A$7:$F$3066,SMALL(IF(COUNTIF($L$5,$H$7:$H$3066)*COUNTIF($L$5,$I$7:$I$3066),MATCH(ROW($A$7:$A$3066),ROW($A$7:$A$3066)),""),ROWS($B$1:D1760)),COLUMNS($A$1:D1762))</f>
        <v>#NUM!</v>
      </c>
      <c r="N1766" t="e">
        <f t="array" ref="N1766">INDEX($A$7:$F$3066,SMALL(IF(COUNTIF($L$5,$H$7:$H$3066)*COUNTIF($L$5,$I$7:$I$3066),MATCH(ROW($A$7:$A$3066),ROW($A$7:$A$3066)),""),ROWS($B$1:E1760)),COLUMNS($A$1:E1762))</f>
        <v>#NUM!</v>
      </c>
      <c r="O1766" t="e">
        <f t="array" ref="O1766">INDEX($A$7:$F$3066,SMALL(IF(COUNTIF($L$5,$H$7:$H$3066)*COUNTIF($L$5,$I$7:$I$3066),MATCH(ROW($A$7:$A$3066),ROW($A$7:$A$3066)),""),ROWS($B$1:F1760)),COLUMNS($A$1:F1762))</f>
        <v>#NUM!</v>
      </c>
    </row>
    <row r="1767" spans="1:15">
      <c r="A1767" s="1">
        <f>'ScienceDirect - Initial'!A1770</f>
        <v>0</v>
      </c>
      <c r="B1767" s="1">
        <f>'ScienceDirect - Initial'!B1770</f>
        <v>2000</v>
      </c>
      <c r="C1767" s="1" t="str">
        <f>'ScienceDirect - Initial'!C1770</f>
        <v>Johnson, Jay</v>
      </c>
      <c r="D1767" s="1" t="str">
        <f>'ScienceDirect - Initial'!D1770</f>
        <v>Cost-effectiveness of mental health services for persons with a dual diagnosis A literature review and the CCMHCP</v>
      </c>
      <c r="E1767" s="1" t="str">
        <f>'ScienceDirect - Initial'!E1770</f>
        <v>Journal of Substance Abuse Treatment</v>
      </c>
      <c r="F1767" s="1">
        <f>'ScienceDirect - Initial'!F1770</f>
        <v>0</v>
      </c>
      <c r="H1767" s="1">
        <v>0</v>
      </c>
      <c r="I1767" s="1">
        <v>0</v>
      </c>
      <c r="J1767" t="b">
        <f t="shared" si="27"/>
        <v>1</v>
      </c>
      <c r="K1767" t="e">
        <f t="array" ref="K1767">INDEX($A$7:$F$3066,SMALL(IF(COUNTIF($L$5,$H$7:$H$3066)*COUNTIF($L$5,$I$7:$I$3066),MATCH(ROW($A$7:$A$3066),ROW($A$7:$A$3066)),""),ROWS($B$1:B1761)),COLUMNS($A$1:B1763))</f>
        <v>#NUM!</v>
      </c>
      <c r="L1767" t="e">
        <f t="array" ref="L1767">INDEX($A$7:$F$3066,SMALL(IF(COUNTIF($L$5,$H$7:$H$3066)*COUNTIF($L$5,$I$7:$I$3066),MATCH(ROW($A$7:$A$3066),ROW($A$7:$A$3066)),""),ROWS($B$1:C1761)),COLUMNS($A$1:C1763))</f>
        <v>#NUM!</v>
      </c>
      <c r="M1767" t="e">
        <f t="array" ref="M1767">INDEX($A$7:$F$3066,SMALL(IF(COUNTIF($L$5,$H$7:$H$3066)*COUNTIF($L$5,$I$7:$I$3066),MATCH(ROW($A$7:$A$3066),ROW($A$7:$A$3066)),""),ROWS($B$1:D1761)),COLUMNS($A$1:D1763))</f>
        <v>#NUM!</v>
      </c>
      <c r="N1767" t="e">
        <f t="array" ref="N1767">INDEX($A$7:$F$3066,SMALL(IF(COUNTIF($L$5,$H$7:$H$3066)*COUNTIF($L$5,$I$7:$I$3066),MATCH(ROW($A$7:$A$3066),ROW($A$7:$A$3066)),""),ROWS($B$1:E1761)),COLUMNS($A$1:E1763))</f>
        <v>#NUM!</v>
      </c>
      <c r="O1767" t="e">
        <f t="array" ref="O1767">INDEX($A$7:$F$3066,SMALL(IF(COUNTIF($L$5,$H$7:$H$3066)*COUNTIF($L$5,$I$7:$I$3066),MATCH(ROW($A$7:$A$3066),ROW($A$7:$A$3066)),""),ROWS($B$1:F1761)),COLUMNS($A$1:F1763))</f>
        <v>#NUM!</v>
      </c>
    </row>
    <row r="1768" spans="1:15">
      <c r="A1768" s="1">
        <f>'ScienceDirect - Initial'!A1771</f>
        <v>0</v>
      </c>
      <c r="B1768" s="1">
        <f>'ScienceDirect - Initial'!B1771</f>
        <v>1999</v>
      </c>
      <c r="C1768" s="1" t="str">
        <f>'ScienceDirect - Initial'!C1771</f>
        <v>Kok, Albert</v>
      </c>
      <c r="D1768" s="1" t="str">
        <f>'ScienceDirect - Initial'!D1771</f>
        <v>Varieties of inhibition: manifestations in cognition, event-related potentials and aging</v>
      </c>
      <c r="E1768" s="1" t="str">
        <f>'ScienceDirect - Initial'!E1771</f>
        <v>Acta Psychologica</v>
      </c>
      <c r="F1768" s="1">
        <f>'ScienceDirect - Initial'!F1771</f>
        <v>0</v>
      </c>
      <c r="H1768" s="1">
        <v>0</v>
      </c>
      <c r="I1768" s="1">
        <v>0</v>
      </c>
      <c r="J1768" t="b">
        <f t="shared" si="27"/>
        <v>1</v>
      </c>
      <c r="K1768" t="e">
        <f t="array" ref="K1768">INDEX($A$7:$F$3066,SMALL(IF(COUNTIF($L$5,$H$7:$H$3066)*COUNTIF($L$5,$I$7:$I$3066),MATCH(ROW($A$7:$A$3066),ROW($A$7:$A$3066)),""),ROWS($B$1:B1762)),COLUMNS($A$1:B1764))</f>
        <v>#NUM!</v>
      </c>
      <c r="L1768" t="e">
        <f t="array" ref="L1768">INDEX($A$7:$F$3066,SMALL(IF(COUNTIF($L$5,$H$7:$H$3066)*COUNTIF($L$5,$I$7:$I$3066),MATCH(ROW($A$7:$A$3066),ROW($A$7:$A$3066)),""),ROWS($B$1:C1762)),COLUMNS($A$1:C1764))</f>
        <v>#NUM!</v>
      </c>
      <c r="M1768" t="e">
        <f t="array" ref="M1768">INDEX($A$7:$F$3066,SMALL(IF(COUNTIF($L$5,$H$7:$H$3066)*COUNTIF($L$5,$I$7:$I$3066),MATCH(ROW($A$7:$A$3066),ROW($A$7:$A$3066)),""),ROWS($B$1:D1762)),COLUMNS($A$1:D1764))</f>
        <v>#NUM!</v>
      </c>
      <c r="N1768" t="e">
        <f t="array" ref="N1768">INDEX($A$7:$F$3066,SMALL(IF(COUNTIF($L$5,$H$7:$H$3066)*COUNTIF($L$5,$I$7:$I$3066),MATCH(ROW($A$7:$A$3066),ROW($A$7:$A$3066)),""),ROWS($B$1:E1762)),COLUMNS($A$1:E1764))</f>
        <v>#NUM!</v>
      </c>
      <c r="O1768" t="e">
        <f t="array" ref="O1768">INDEX($A$7:$F$3066,SMALL(IF(COUNTIF($L$5,$H$7:$H$3066)*COUNTIF($L$5,$I$7:$I$3066),MATCH(ROW($A$7:$A$3066),ROW($A$7:$A$3066)),""),ROWS($B$1:F1762)),COLUMNS($A$1:F1764))</f>
        <v>#NUM!</v>
      </c>
    </row>
    <row r="1769" spans="1:15">
      <c r="A1769" s="1">
        <f>'ScienceDirect - Initial'!A1772</f>
        <v>0</v>
      </c>
      <c r="B1769" s="1">
        <f>'ScienceDirect - Initial'!B1772</f>
        <v>2011</v>
      </c>
      <c r="C1769" s="1" t="str">
        <f>'ScienceDirect - Initial'!C1772</f>
        <v>Scott, Beccy; Ashton, Nick</v>
      </c>
      <c r="D1769" s="1" t="str">
        <f>'ScienceDirect - Initial'!D1772</f>
        <v>7 - The Early Middle Palaeolithic: The European Context</v>
      </c>
      <c r="E1769" s="1" t="str">
        <f>'ScienceDirect - Initial'!E1772</f>
        <v>Developments in Quaternary Sciences</v>
      </c>
      <c r="F1769" s="1" t="str">
        <f>'ScienceDirect - Initial'!F1772</f>
        <v>1571-0866</v>
      </c>
      <c r="H1769" s="1">
        <v>0</v>
      </c>
      <c r="I1769" s="1">
        <v>0</v>
      </c>
      <c r="J1769" t="b">
        <f t="shared" si="27"/>
        <v>1</v>
      </c>
      <c r="K1769" t="e">
        <f t="array" ref="K1769">INDEX($A$7:$F$3066,SMALL(IF(COUNTIF($L$5,$H$7:$H$3066)*COUNTIF($L$5,$I$7:$I$3066),MATCH(ROW($A$7:$A$3066),ROW($A$7:$A$3066)),""),ROWS($B$1:B1763)),COLUMNS($A$1:B1765))</f>
        <v>#NUM!</v>
      </c>
      <c r="L1769" t="e">
        <f t="array" ref="L1769">INDEX($A$7:$F$3066,SMALL(IF(COUNTIF($L$5,$H$7:$H$3066)*COUNTIF($L$5,$I$7:$I$3066),MATCH(ROW($A$7:$A$3066),ROW($A$7:$A$3066)),""),ROWS($B$1:C1763)),COLUMNS($A$1:C1765))</f>
        <v>#NUM!</v>
      </c>
      <c r="M1769" t="e">
        <f t="array" ref="M1769">INDEX($A$7:$F$3066,SMALL(IF(COUNTIF($L$5,$H$7:$H$3066)*COUNTIF($L$5,$I$7:$I$3066),MATCH(ROW($A$7:$A$3066),ROW($A$7:$A$3066)),""),ROWS($B$1:D1763)),COLUMNS($A$1:D1765))</f>
        <v>#NUM!</v>
      </c>
      <c r="N1769" t="e">
        <f t="array" ref="N1769">INDEX($A$7:$F$3066,SMALL(IF(COUNTIF($L$5,$H$7:$H$3066)*COUNTIF($L$5,$I$7:$I$3066),MATCH(ROW($A$7:$A$3066),ROW($A$7:$A$3066)),""),ROWS($B$1:E1763)),COLUMNS($A$1:E1765))</f>
        <v>#NUM!</v>
      </c>
      <c r="O1769" t="e">
        <f t="array" ref="O1769">INDEX($A$7:$F$3066,SMALL(IF(COUNTIF($L$5,$H$7:$H$3066)*COUNTIF($L$5,$I$7:$I$3066),MATCH(ROW($A$7:$A$3066),ROW($A$7:$A$3066)),""),ROWS($B$1:F1763)),COLUMNS($A$1:F1765))</f>
        <v>#NUM!</v>
      </c>
    </row>
    <row r="1770" spans="1:15">
      <c r="A1770" s="1">
        <f>'ScienceDirect - Initial'!A1773</f>
        <v>0</v>
      </c>
      <c r="B1770" s="1">
        <f>'ScienceDirect - Initial'!B1773</f>
        <v>2018</v>
      </c>
      <c r="C1770" s="1" t="str">
        <f>'ScienceDirect - Initial'!C1773</f>
        <v>Bermudez, Victor; Lukubira, Sam; Ogale, Amod A.</v>
      </c>
      <c r="D1770" s="1" t="str">
        <f>'ScienceDirect - Initial'!D1773</f>
        <v>1.3 Pitch Precursor-Based Carbon Fibers</v>
      </c>
      <c r="E1770" s="1" t="str">
        <f>'ScienceDirect - Initial'!E1773</f>
        <v>Comprehensive Composite Materials II</v>
      </c>
      <c r="F1770" s="1" t="str">
        <f>'ScienceDirect - Initial'!F1773</f>
        <v>978-0-08-100534-7</v>
      </c>
      <c r="H1770" s="1">
        <v>0</v>
      </c>
      <c r="I1770" s="1">
        <v>0</v>
      </c>
      <c r="J1770" t="b">
        <f t="shared" si="27"/>
        <v>1</v>
      </c>
      <c r="K1770" t="e">
        <f t="array" ref="K1770">INDEX($A$7:$F$3066,SMALL(IF(COUNTIF($L$5,$H$7:$H$3066)*COUNTIF($L$5,$I$7:$I$3066),MATCH(ROW($A$7:$A$3066),ROW($A$7:$A$3066)),""),ROWS($B$1:B1764)),COLUMNS($A$1:B1766))</f>
        <v>#NUM!</v>
      </c>
      <c r="L1770" t="e">
        <f t="array" ref="L1770">INDEX($A$7:$F$3066,SMALL(IF(COUNTIF($L$5,$H$7:$H$3066)*COUNTIF($L$5,$I$7:$I$3066),MATCH(ROW($A$7:$A$3066),ROW($A$7:$A$3066)),""),ROWS($B$1:C1764)),COLUMNS($A$1:C1766))</f>
        <v>#NUM!</v>
      </c>
      <c r="M1770" t="e">
        <f t="array" ref="M1770">INDEX($A$7:$F$3066,SMALL(IF(COUNTIF($L$5,$H$7:$H$3066)*COUNTIF($L$5,$I$7:$I$3066),MATCH(ROW($A$7:$A$3066),ROW($A$7:$A$3066)),""),ROWS($B$1:D1764)),COLUMNS($A$1:D1766))</f>
        <v>#NUM!</v>
      </c>
      <c r="N1770" t="e">
        <f t="array" ref="N1770">INDEX($A$7:$F$3066,SMALL(IF(COUNTIF($L$5,$H$7:$H$3066)*COUNTIF($L$5,$I$7:$I$3066),MATCH(ROW($A$7:$A$3066),ROW($A$7:$A$3066)),""),ROWS($B$1:E1764)),COLUMNS($A$1:E1766))</f>
        <v>#NUM!</v>
      </c>
      <c r="O1770" t="e">
        <f t="array" ref="O1770">INDEX($A$7:$F$3066,SMALL(IF(COUNTIF($L$5,$H$7:$H$3066)*COUNTIF($L$5,$I$7:$I$3066),MATCH(ROW($A$7:$A$3066),ROW($A$7:$A$3066)),""),ROWS($B$1:F1764)),COLUMNS($A$1:F1766))</f>
        <v>#NUM!</v>
      </c>
    </row>
    <row r="1771" spans="1:15">
      <c r="A1771" s="1">
        <f>'ScienceDirect - Initial'!A1774</f>
        <v>0</v>
      </c>
      <c r="B1771" s="1">
        <f>'ScienceDirect - Initial'!B1774</f>
        <v>2019</v>
      </c>
      <c r="C1771" s="1" t="str">
        <f>'ScienceDirect - Initial'!C1774</f>
        <v>Gherardi, Romain K.; Crépeaux, Guillemette; Authier, François-Jérome</v>
      </c>
      <c r="D1771" s="1" t="str">
        <f>'ScienceDirect - Initial'!D1774</f>
        <v>Myalgia and chronic fatigue syndrome following immunization: macrophagic myofasciitis and animal studies support linkage to aluminum adjuvant persistency and diffusion in the immune system</v>
      </c>
      <c r="E1771" s="1" t="str">
        <f>'ScienceDirect - Initial'!E1774</f>
        <v>Autoimmunity Reviews</v>
      </c>
      <c r="F1771" s="1">
        <f>'ScienceDirect - Initial'!F1774</f>
        <v>0</v>
      </c>
      <c r="H1771" s="1">
        <v>0</v>
      </c>
      <c r="I1771" s="1">
        <v>0</v>
      </c>
      <c r="J1771" t="b">
        <f t="shared" si="27"/>
        <v>1</v>
      </c>
      <c r="K1771" t="e">
        <f t="array" ref="K1771">INDEX($A$7:$F$3066,SMALL(IF(COUNTIF($L$5,$H$7:$H$3066)*COUNTIF($L$5,$I$7:$I$3066),MATCH(ROW($A$7:$A$3066),ROW($A$7:$A$3066)),""),ROWS($B$1:B1765)),COLUMNS($A$1:B1767))</f>
        <v>#NUM!</v>
      </c>
      <c r="L1771" t="e">
        <f t="array" ref="L1771">INDEX($A$7:$F$3066,SMALL(IF(COUNTIF($L$5,$H$7:$H$3066)*COUNTIF($L$5,$I$7:$I$3066),MATCH(ROW($A$7:$A$3066),ROW($A$7:$A$3066)),""),ROWS($B$1:C1765)),COLUMNS($A$1:C1767))</f>
        <v>#NUM!</v>
      </c>
      <c r="M1771" t="e">
        <f t="array" ref="M1771">INDEX($A$7:$F$3066,SMALL(IF(COUNTIF($L$5,$H$7:$H$3066)*COUNTIF($L$5,$I$7:$I$3066),MATCH(ROW($A$7:$A$3066),ROW($A$7:$A$3066)),""),ROWS($B$1:D1765)),COLUMNS($A$1:D1767))</f>
        <v>#NUM!</v>
      </c>
      <c r="N1771" t="e">
        <f t="array" ref="N1771">INDEX($A$7:$F$3066,SMALL(IF(COUNTIF($L$5,$H$7:$H$3066)*COUNTIF($L$5,$I$7:$I$3066),MATCH(ROW($A$7:$A$3066),ROW($A$7:$A$3066)),""),ROWS($B$1:E1765)),COLUMNS($A$1:E1767))</f>
        <v>#NUM!</v>
      </c>
      <c r="O1771" t="e">
        <f t="array" ref="O1771">INDEX($A$7:$F$3066,SMALL(IF(COUNTIF($L$5,$H$7:$H$3066)*COUNTIF($L$5,$I$7:$I$3066),MATCH(ROW($A$7:$A$3066),ROW($A$7:$A$3066)),""),ROWS($B$1:F1765)),COLUMNS($A$1:F1767))</f>
        <v>#NUM!</v>
      </c>
    </row>
    <row r="1772" spans="1:15">
      <c r="A1772" s="1">
        <f>'ScienceDirect - Initial'!A1775</f>
        <v>0</v>
      </c>
      <c r="B1772" s="1">
        <f>'ScienceDirect - Initial'!B1775</f>
        <v>1997</v>
      </c>
      <c r="C1772" s="1" t="str">
        <f>'ScienceDirect - Initial'!C1775</f>
        <v>Herman, Lisa</v>
      </c>
      <c r="D1772" s="1" t="str">
        <f>'ScienceDirect - Initial'!D1775</f>
        <v>Good enough fairy tales for resolving sexual abuse trauma</v>
      </c>
      <c r="E1772" s="1" t="str">
        <f>'ScienceDirect - Initial'!E1775</f>
        <v>The Arts in Psychotherapy</v>
      </c>
      <c r="F1772" s="1">
        <f>'ScienceDirect - Initial'!F1775</f>
        <v>0</v>
      </c>
      <c r="H1772" s="1">
        <v>0</v>
      </c>
      <c r="I1772" s="1">
        <v>0</v>
      </c>
      <c r="J1772" t="b">
        <f t="shared" si="27"/>
        <v>1</v>
      </c>
      <c r="K1772" t="e">
        <f t="array" ref="K1772">INDEX($A$7:$F$3066,SMALL(IF(COUNTIF($L$5,$H$7:$H$3066)*COUNTIF($L$5,$I$7:$I$3066),MATCH(ROW($A$7:$A$3066),ROW($A$7:$A$3066)),""),ROWS($B$1:B1766)),COLUMNS($A$1:B1768))</f>
        <v>#NUM!</v>
      </c>
      <c r="L1772" t="e">
        <f t="array" ref="L1772">INDEX($A$7:$F$3066,SMALL(IF(COUNTIF($L$5,$H$7:$H$3066)*COUNTIF($L$5,$I$7:$I$3066),MATCH(ROW($A$7:$A$3066),ROW($A$7:$A$3066)),""),ROWS($B$1:C1766)),COLUMNS($A$1:C1768))</f>
        <v>#NUM!</v>
      </c>
      <c r="M1772" t="e">
        <f t="array" ref="M1772">INDEX($A$7:$F$3066,SMALL(IF(COUNTIF($L$5,$H$7:$H$3066)*COUNTIF($L$5,$I$7:$I$3066),MATCH(ROW($A$7:$A$3066),ROW($A$7:$A$3066)),""),ROWS($B$1:D1766)),COLUMNS($A$1:D1768))</f>
        <v>#NUM!</v>
      </c>
      <c r="N1772" t="e">
        <f t="array" ref="N1772">INDEX($A$7:$F$3066,SMALL(IF(COUNTIF($L$5,$H$7:$H$3066)*COUNTIF($L$5,$I$7:$I$3066),MATCH(ROW($A$7:$A$3066),ROW($A$7:$A$3066)),""),ROWS($B$1:E1766)),COLUMNS($A$1:E1768))</f>
        <v>#NUM!</v>
      </c>
      <c r="O1772" t="e">
        <f t="array" ref="O1772">INDEX($A$7:$F$3066,SMALL(IF(COUNTIF($L$5,$H$7:$H$3066)*COUNTIF($L$5,$I$7:$I$3066),MATCH(ROW($A$7:$A$3066),ROW($A$7:$A$3066)),""),ROWS($B$1:F1766)),COLUMNS($A$1:F1768))</f>
        <v>#NUM!</v>
      </c>
    </row>
    <row r="1773" spans="1:15">
      <c r="A1773" s="1">
        <f>'ScienceDirect - Initial'!A1776</f>
        <v>0</v>
      </c>
      <c r="B1773" s="1">
        <f>'ScienceDirect - Initial'!B1776</f>
        <v>2014</v>
      </c>
      <c r="C1773" s="1" t="str">
        <f>'ScienceDirect - Initial'!C1776</f>
        <v>Burri, Christian; Chappuis, François; Brun, Reto</v>
      </c>
      <c r="D1773" s="1" t="str">
        <f>'ScienceDirect - Initial'!D1776</f>
        <v>45 - Human African Trypanosomiasis</v>
      </c>
      <c r="E1773" s="1" t="str">
        <f>'ScienceDirect - Initial'!E1776</f>
        <v>Manson's Tropical Infectious Diseases (Twenty-third Edition)</v>
      </c>
      <c r="F1773" s="1" t="str">
        <f>'ScienceDirect - Initial'!F1776</f>
        <v>978-0-7020-5101-2</v>
      </c>
      <c r="H1773" s="1">
        <v>0</v>
      </c>
      <c r="I1773" s="1">
        <v>0</v>
      </c>
      <c r="J1773" t="b">
        <f t="shared" si="27"/>
        <v>1</v>
      </c>
      <c r="K1773" t="e">
        <f t="array" ref="K1773">INDEX($A$7:$F$3066,SMALL(IF(COUNTIF($L$5,$H$7:$H$3066)*COUNTIF($L$5,$I$7:$I$3066),MATCH(ROW($A$7:$A$3066),ROW($A$7:$A$3066)),""),ROWS($B$1:B1767)),COLUMNS($A$1:B1769))</f>
        <v>#NUM!</v>
      </c>
      <c r="L1773" t="e">
        <f t="array" ref="L1773">INDEX($A$7:$F$3066,SMALL(IF(COUNTIF($L$5,$H$7:$H$3066)*COUNTIF($L$5,$I$7:$I$3066),MATCH(ROW($A$7:$A$3066),ROW($A$7:$A$3066)),""),ROWS($B$1:C1767)),COLUMNS($A$1:C1769))</f>
        <v>#NUM!</v>
      </c>
      <c r="M1773" t="e">
        <f t="array" ref="M1773">INDEX($A$7:$F$3066,SMALL(IF(COUNTIF($L$5,$H$7:$H$3066)*COUNTIF($L$5,$I$7:$I$3066),MATCH(ROW($A$7:$A$3066),ROW($A$7:$A$3066)),""),ROWS($B$1:D1767)),COLUMNS($A$1:D1769))</f>
        <v>#NUM!</v>
      </c>
      <c r="N1773" t="e">
        <f t="array" ref="N1773">INDEX($A$7:$F$3066,SMALL(IF(COUNTIF($L$5,$H$7:$H$3066)*COUNTIF($L$5,$I$7:$I$3066),MATCH(ROW($A$7:$A$3066),ROW($A$7:$A$3066)),""),ROWS($B$1:E1767)),COLUMNS($A$1:E1769))</f>
        <v>#NUM!</v>
      </c>
      <c r="O1773" t="e">
        <f t="array" ref="O1773">INDEX($A$7:$F$3066,SMALL(IF(COUNTIF($L$5,$H$7:$H$3066)*COUNTIF($L$5,$I$7:$I$3066),MATCH(ROW($A$7:$A$3066),ROW($A$7:$A$3066)),""),ROWS($B$1:F1767)),COLUMNS($A$1:F1769))</f>
        <v>#NUM!</v>
      </c>
    </row>
    <row r="1774" spans="1:15">
      <c r="A1774" s="1">
        <f>'ScienceDirect - Initial'!A1777</f>
        <v>0</v>
      </c>
      <c r="B1774" s="1">
        <f>'ScienceDirect - Initial'!B1777</f>
        <v>1993</v>
      </c>
      <c r="C1774" s="1" t="str">
        <f>'ScienceDirect - Initial'!C1777</f>
        <v>Kearns, G.; Pogrel, M.A.; Honda, G.</v>
      </c>
      <c r="D1774" s="1" t="str">
        <f>'ScienceDirect - Initial'!D1777</f>
        <v>Intraoral tertiary syphilis (gumma) in a human immunodeficiency virus-positive man: A case report</v>
      </c>
      <c r="E1774" s="1" t="str">
        <f>'ScienceDirect - Initial'!E1777</f>
        <v>Journal of Oral and Maxillofacial Surgery</v>
      </c>
      <c r="F1774" s="1">
        <f>'ScienceDirect - Initial'!F1777</f>
        <v>0</v>
      </c>
      <c r="H1774" s="1">
        <v>0</v>
      </c>
      <c r="I1774" s="1">
        <v>0</v>
      </c>
      <c r="J1774" t="b">
        <f t="shared" si="27"/>
        <v>1</v>
      </c>
      <c r="K1774" t="e">
        <f t="array" ref="K1774">INDEX($A$7:$F$3066,SMALL(IF(COUNTIF($L$5,$H$7:$H$3066)*COUNTIF($L$5,$I$7:$I$3066),MATCH(ROW($A$7:$A$3066),ROW($A$7:$A$3066)),""),ROWS($B$1:B1768)),COLUMNS($A$1:B1770))</f>
        <v>#NUM!</v>
      </c>
      <c r="L1774" t="e">
        <f t="array" ref="L1774">INDEX($A$7:$F$3066,SMALL(IF(COUNTIF($L$5,$H$7:$H$3066)*COUNTIF($L$5,$I$7:$I$3066),MATCH(ROW($A$7:$A$3066),ROW($A$7:$A$3066)),""),ROWS($B$1:C1768)),COLUMNS($A$1:C1770))</f>
        <v>#NUM!</v>
      </c>
      <c r="M1774" t="e">
        <f t="array" ref="M1774">INDEX($A$7:$F$3066,SMALL(IF(COUNTIF($L$5,$H$7:$H$3066)*COUNTIF($L$5,$I$7:$I$3066),MATCH(ROW($A$7:$A$3066),ROW($A$7:$A$3066)),""),ROWS($B$1:D1768)),COLUMNS($A$1:D1770))</f>
        <v>#NUM!</v>
      </c>
      <c r="N1774" t="e">
        <f t="array" ref="N1774">INDEX($A$7:$F$3066,SMALL(IF(COUNTIF($L$5,$H$7:$H$3066)*COUNTIF($L$5,$I$7:$I$3066),MATCH(ROW($A$7:$A$3066),ROW($A$7:$A$3066)),""),ROWS($B$1:E1768)),COLUMNS($A$1:E1770))</f>
        <v>#NUM!</v>
      </c>
      <c r="O1774" t="e">
        <f t="array" ref="O1774">INDEX($A$7:$F$3066,SMALL(IF(COUNTIF($L$5,$H$7:$H$3066)*COUNTIF($L$5,$I$7:$I$3066),MATCH(ROW($A$7:$A$3066),ROW($A$7:$A$3066)),""),ROWS($B$1:F1768)),COLUMNS($A$1:F1770))</f>
        <v>#NUM!</v>
      </c>
    </row>
    <row r="1775" spans="1:15">
      <c r="A1775" s="1">
        <f>'ScienceDirect - Initial'!A1778</f>
        <v>0</v>
      </c>
      <c r="B1775" s="1">
        <f>'ScienceDirect - Initial'!B1778</f>
        <v>2011</v>
      </c>
      <c r="C1775" s="1" t="str">
        <f>'ScienceDirect - Initial'!C1778</f>
        <v>Alsaeid, Khaled; Cassidy, James T.</v>
      </c>
      <c r="D1775" s="1" t="str">
        <f>'ScienceDirect - Initial'!D1778</f>
        <v>Chapter 40 - ACUTE RHEUMATIC FEVER AND POSTSTREPTOCOCCAL REACTIVE ARTHRITIS</v>
      </c>
      <c r="E1775" s="1" t="str">
        <f>'ScienceDirect - Initial'!E1778</f>
        <v>Textbook of Pediatric Rheumatology (Sixth Edition)</v>
      </c>
      <c r="F1775" s="1" t="str">
        <f>'ScienceDirect - Initial'!F1778</f>
        <v>978-1-4160-6581-4</v>
      </c>
      <c r="H1775" s="1">
        <v>0</v>
      </c>
      <c r="I1775" s="1">
        <v>0</v>
      </c>
      <c r="J1775" t="b">
        <f t="shared" si="27"/>
        <v>1</v>
      </c>
      <c r="K1775" t="e">
        <f t="array" ref="K1775">INDEX($A$7:$F$3066,SMALL(IF(COUNTIF($L$5,$H$7:$H$3066)*COUNTIF($L$5,$I$7:$I$3066),MATCH(ROW($A$7:$A$3066),ROW($A$7:$A$3066)),""),ROWS($B$1:B1769)),COLUMNS($A$1:B1771))</f>
        <v>#NUM!</v>
      </c>
      <c r="L1775" t="e">
        <f t="array" ref="L1775">INDEX($A$7:$F$3066,SMALL(IF(COUNTIF($L$5,$H$7:$H$3066)*COUNTIF($L$5,$I$7:$I$3066),MATCH(ROW($A$7:$A$3066),ROW($A$7:$A$3066)),""),ROWS($B$1:C1769)),COLUMNS($A$1:C1771))</f>
        <v>#NUM!</v>
      </c>
      <c r="M1775" t="e">
        <f t="array" ref="M1775">INDEX($A$7:$F$3066,SMALL(IF(COUNTIF($L$5,$H$7:$H$3066)*COUNTIF($L$5,$I$7:$I$3066),MATCH(ROW($A$7:$A$3066),ROW($A$7:$A$3066)),""),ROWS($B$1:D1769)),COLUMNS($A$1:D1771))</f>
        <v>#NUM!</v>
      </c>
      <c r="N1775" t="e">
        <f t="array" ref="N1775">INDEX($A$7:$F$3066,SMALL(IF(COUNTIF($L$5,$H$7:$H$3066)*COUNTIF($L$5,$I$7:$I$3066),MATCH(ROW($A$7:$A$3066),ROW($A$7:$A$3066)),""),ROWS($B$1:E1769)),COLUMNS($A$1:E1771))</f>
        <v>#NUM!</v>
      </c>
      <c r="O1775" t="e">
        <f t="array" ref="O1775">INDEX($A$7:$F$3066,SMALL(IF(COUNTIF($L$5,$H$7:$H$3066)*COUNTIF($L$5,$I$7:$I$3066),MATCH(ROW($A$7:$A$3066),ROW($A$7:$A$3066)),""),ROWS($B$1:F1769)),COLUMNS($A$1:F1771))</f>
        <v>#NUM!</v>
      </c>
    </row>
    <row r="1776" spans="1:15">
      <c r="A1776" s="1">
        <f>'ScienceDirect - Initial'!A1779</f>
        <v>0</v>
      </c>
      <c r="B1776" s="1">
        <f>'ScienceDirect - Initial'!B1779</f>
        <v>2013</v>
      </c>
      <c r="C1776" s="1" t="str">
        <f>'ScienceDirect - Initial'!C1779</f>
        <v>Polyak, Leonid; Best, Kelly M.; Crawford, Kevin A.; Council, Edward A.; St-Onge, Guillaume</v>
      </c>
      <c r="D1776" s="1" t="str">
        <f>'ScienceDirect - Initial'!D1779</f>
        <v>Quaternary history of sea ice in the western Arctic Ocean based on foraminifera</v>
      </c>
      <c r="E1776" s="1" t="str">
        <f>'ScienceDirect - Initial'!E1779</f>
        <v>Sea Ice in the Paleoclimate System: the Challenge of Reconstructing Sea Ice from Proxies</v>
      </c>
      <c r="F1776" s="1">
        <f>'ScienceDirect - Initial'!F1779</f>
        <v>0</v>
      </c>
      <c r="H1776" s="1">
        <v>0</v>
      </c>
      <c r="I1776" s="1">
        <v>0</v>
      </c>
      <c r="J1776" t="b">
        <f t="shared" si="27"/>
        <v>1</v>
      </c>
      <c r="K1776" t="e">
        <f t="array" ref="K1776">INDEX($A$7:$F$3066,SMALL(IF(COUNTIF($L$5,$H$7:$H$3066)*COUNTIF($L$5,$I$7:$I$3066),MATCH(ROW($A$7:$A$3066),ROW($A$7:$A$3066)),""),ROWS($B$1:B1770)),COLUMNS($A$1:B1772))</f>
        <v>#NUM!</v>
      </c>
      <c r="L1776" t="e">
        <f t="array" ref="L1776">INDEX($A$7:$F$3066,SMALL(IF(COUNTIF($L$5,$H$7:$H$3066)*COUNTIF($L$5,$I$7:$I$3066),MATCH(ROW($A$7:$A$3066),ROW($A$7:$A$3066)),""),ROWS($B$1:C1770)),COLUMNS($A$1:C1772))</f>
        <v>#NUM!</v>
      </c>
      <c r="M1776" t="e">
        <f t="array" ref="M1776">INDEX($A$7:$F$3066,SMALL(IF(COUNTIF($L$5,$H$7:$H$3066)*COUNTIF($L$5,$I$7:$I$3066),MATCH(ROW($A$7:$A$3066),ROW($A$7:$A$3066)),""),ROWS($B$1:D1770)),COLUMNS($A$1:D1772))</f>
        <v>#NUM!</v>
      </c>
      <c r="N1776" t="e">
        <f t="array" ref="N1776">INDEX($A$7:$F$3066,SMALL(IF(COUNTIF($L$5,$H$7:$H$3066)*COUNTIF($L$5,$I$7:$I$3066),MATCH(ROW($A$7:$A$3066),ROW($A$7:$A$3066)),""),ROWS($B$1:E1770)),COLUMNS($A$1:E1772))</f>
        <v>#NUM!</v>
      </c>
      <c r="O1776" t="e">
        <f t="array" ref="O1776">INDEX($A$7:$F$3066,SMALL(IF(COUNTIF($L$5,$H$7:$H$3066)*COUNTIF($L$5,$I$7:$I$3066),MATCH(ROW($A$7:$A$3066),ROW($A$7:$A$3066)),""),ROWS($B$1:F1770)),COLUMNS($A$1:F1772))</f>
        <v>#NUM!</v>
      </c>
    </row>
    <row r="1777" spans="1:15">
      <c r="A1777" s="1">
        <f>'ScienceDirect - Initial'!A1780</f>
        <v>0</v>
      </c>
      <c r="B1777" s="1">
        <f>'ScienceDirect - Initial'!B1780</f>
        <v>1996</v>
      </c>
      <c r="C1777" s="1" t="str">
        <f>'ScienceDirect - Initial'!C1780</f>
        <v>Alexander, Stanley A.</v>
      </c>
      <c r="D1777" s="1" t="str">
        <f>'ScienceDirect - Initial'!D1780</f>
        <v>Levels of root resorption associated with continuous arch and sectional arch mechanics</v>
      </c>
      <c r="E1777" s="1" t="str">
        <f>'ScienceDirect - Initial'!E1780</f>
        <v>Potential Iatrogenic Sequelae</v>
      </c>
      <c r="F1777" s="1">
        <f>'ScienceDirect - Initial'!F1780</f>
        <v>0</v>
      </c>
      <c r="H1777" s="1">
        <v>0</v>
      </c>
      <c r="I1777" s="1">
        <v>0</v>
      </c>
      <c r="J1777" t="b">
        <f t="shared" si="27"/>
        <v>1</v>
      </c>
      <c r="K1777" t="e">
        <f t="array" ref="K1777">INDEX($A$7:$F$3066,SMALL(IF(COUNTIF($L$5,$H$7:$H$3066)*COUNTIF($L$5,$I$7:$I$3066),MATCH(ROW($A$7:$A$3066),ROW($A$7:$A$3066)),""),ROWS($B$1:B1771)),COLUMNS($A$1:B1773))</f>
        <v>#NUM!</v>
      </c>
      <c r="L1777" t="e">
        <f t="array" ref="L1777">INDEX($A$7:$F$3066,SMALL(IF(COUNTIF($L$5,$H$7:$H$3066)*COUNTIF($L$5,$I$7:$I$3066),MATCH(ROW($A$7:$A$3066),ROW($A$7:$A$3066)),""),ROWS($B$1:C1771)),COLUMNS($A$1:C1773))</f>
        <v>#NUM!</v>
      </c>
      <c r="M1777" t="e">
        <f t="array" ref="M1777">INDEX($A$7:$F$3066,SMALL(IF(COUNTIF($L$5,$H$7:$H$3066)*COUNTIF($L$5,$I$7:$I$3066),MATCH(ROW($A$7:$A$3066),ROW($A$7:$A$3066)),""),ROWS($B$1:D1771)),COLUMNS($A$1:D1773))</f>
        <v>#NUM!</v>
      </c>
      <c r="N1777" t="e">
        <f t="array" ref="N1777">INDEX($A$7:$F$3066,SMALL(IF(COUNTIF($L$5,$H$7:$H$3066)*COUNTIF($L$5,$I$7:$I$3066),MATCH(ROW($A$7:$A$3066),ROW($A$7:$A$3066)),""),ROWS($B$1:E1771)),COLUMNS($A$1:E1773))</f>
        <v>#NUM!</v>
      </c>
      <c r="O1777" t="e">
        <f t="array" ref="O1777">INDEX($A$7:$F$3066,SMALL(IF(COUNTIF($L$5,$H$7:$H$3066)*COUNTIF($L$5,$I$7:$I$3066),MATCH(ROW($A$7:$A$3066),ROW($A$7:$A$3066)),""),ROWS($B$1:F1771)),COLUMNS($A$1:F1773))</f>
        <v>#NUM!</v>
      </c>
    </row>
    <row r="1778" spans="1:15">
      <c r="A1778" s="1">
        <f>'ScienceDirect - Initial'!A1781</f>
        <v>0</v>
      </c>
      <c r="B1778" s="1">
        <f>'ScienceDirect - Initial'!B1781</f>
        <v>2018</v>
      </c>
      <c r="C1778" s="1" t="str">
        <f>'ScienceDirect - Initial'!C1781</f>
        <v>Mikhailovsky, George; Gordon, Richard</v>
      </c>
      <c r="D1778" s="1" t="str">
        <f>'ScienceDirect - Initial'!D1781</f>
        <v>Symbiosis: Why Was the Transition from Microbial Prokaryotes to Eukaryotic Organisms a Cosmic Gigayear Event?</v>
      </c>
      <c r="E1778" s="1" t="str">
        <f>'ScienceDirect - Initial'!E1781</f>
        <v>Habitability of the Universe Before Earth</v>
      </c>
      <c r="F1778" s="1" t="str">
        <f>'ScienceDirect - Initial'!F1781</f>
        <v>978-0-12-811940-2</v>
      </c>
      <c r="H1778" s="1">
        <v>0</v>
      </c>
      <c r="I1778" s="1">
        <v>0</v>
      </c>
      <c r="J1778" t="b">
        <f t="shared" si="27"/>
        <v>1</v>
      </c>
      <c r="K1778" t="e">
        <f t="array" ref="K1778">INDEX($A$7:$F$3066,SMALL(IF(COUNTIF($L$5,$H$7:$H$3066)*COUNTIF($L$5,$I$7:$I$3066),MATCH(ROW($A$7:$A$3066),ROW($A$7:$A$3066)),""),ROWS($B$1:B1772)),COLUMNS($A$1:B1774))</f>
        <v>#NUM!</v>
      </c>
      <c r="L1778" t="e">
        <f t="array" ref="L1778">INDEX($A$7:$F$3066,SMALL(IF(COUNTIF($L$5,$H$7:$H$3066)*COUNTIF($L$5,$I$7:$I$3066),MATCH(ROW($A$7:$A$3066),ROW($A$7:$A$3066)),""),ROWS($B$1:C1772)),COLUMNS($A$1:C1774))</f>
        <v>#NUM!</v>
      </c>
      <c r="M1778" t="e">
        <f t="array" ref="M1778">INDEX($A$7:$F$3066,SMALL(IF(COUNTIF($L$5,$H$7:$H$3066)*COUNTIF($L$5,$I$7:$I$3066),MATCH(ROW($A$7:$A$3066),ROW($A$7:$A$3066)),""),ROWS($B$1:D1772)),COLUMNS($A$1:D1774))</f>
        <v>#NUM!</v>
      </c>
      <c r="N1778" t="e">
        <f t="array" ref="N1778">INDEX($A$7:$F$3066,SMALL(IF(COUNTIF($L$5,$H$7:$H$3066)*COUNTIF($L$5,$I$7:$I$3066),MATCH(ROW($A$7:$A$3066),ROW($A$7:$A$3066)),""),ROWS($B$1:E1772)),COLUMNS($A$1:E1774))</f>
        <v>#NUM!</v>
      </c>
      <c r="O1778" t="e">
        <f t="array" ref="O1778">INDEX($A$7:$F$3066,SMALL(IF(COUNTIF($L$5,$H$7:$H$3066)*COUNTIF($L$5,$I$7:$I$3066),MATCH(ROW($A$7:$A$3066),ROW($A$7:$A$3066)),""),ROWS($B$1:F1772)),COLUMNS($A$1:F1774))</f>
        <v>#NUM!</v>
      </c>
    </row>
    <row r="1779" spans="1:15">
      <c r="A1779" s="1">
        <f>'ScienceDirect - Initial'!A1782</f>
        <v>0</v>
      </c>
      <c r="B1779" s="1">
        <f>'ScienceDirect - Initial'!B1782</f>
        <v>1981</v>
      </c>
      <c r="C1779" s="1" t="str">
        <f>'ScienceDirect - Initial'!C1782</f>
        <v>Oberfield, Richard A.; Burkes, Lynn; Feinberg, Simeon S.</v>
      </c>
      <c r="D1779" s="1" t="str">
        <f>'ScienceDirect - Initial'!D1782</f>
        <v>Cerebral malaria: A diagnostic dilemma: A case report</v>
      </c>
      <c r="E1779" s="1" t="str">
        <f>'ScienceDirect - Initial'!E1782</f>
        <v>General Hospital Psychiatry</v>
      </c>
      <c r="F1779" s="1">
        <f>'ScienceDirect - Initial'!F1782</f>
        <v>0</v>
      </c>
      <c r="H1779" s="1">
        <v>0</v>
      </c>
      <c r="I1779" s="1">
        <v>0</v>
      </c>
      <c r="J1779" t="b">
        <f t="shared" si="27"/>
        <v>1</v>
      </c>
      <c r="K1779" t="e">
        <f t="array" ref="K1779">INDEX($A$7:$F$3066,SMALL(IF(COUNTIF($L$5,$H$7:$H$3066)*COUNTIF($L$5,$I$7:$I$3066),MATCH(ROW($A$7:$A$3066),ROW($A$7:$A$3066)),""),ROWS($B$1:B1773)),COLUMNS($A$1:B1775))</f>
        <v>#NUM!</v>
      </c>
      <c r="L1779" t="e">
        <f t="array" ref="L1779">INDEX($A$7:$F$3066,SMALL(IF(COUNTIF($L$5,$H$7:$H$3066)*COUNTIF($L$5,$I$7:$I$3066),MATCH(ROW($A$7:$A$3066),ROW($A$7:$A$3066)),""),ROWS($B$1:C1773)),COLUMNS($A$1:C1775))</f>
        <v>#NUM!</v>
      </c>
      <c r="M1779" t="e">
        <f t="array" ref="M1779">INDEX($A$7:$F$3066,SMALL(IF(COUNTIF($L$5,$H$7:$H$3066)*COUNTIF($L$5,$I$7:$I$3066),MATCH(ROW($A$7:$A$3066),ROW($A$7:$A$3066)),""),ROWS($B$1:D1773)),COLUMNS($A$1:D1775))</f>
        <v>#NUM!</v>
      </c>
      <c r="N1779" t="e">
        <f t="array" ref="N1779">INDEX($A$7:$F$3066,SMALL(IF(COUNTIF($L$5,$H$7:$H$3066)*COUNTIF($L$5,$I$7:$I$3066),MATCH(ROW($A$7:$A$3066),ROW($A$7:$A$3066)),""),ROWS($B$1:E1773)),COLUMNS($A$1:E1775))</f>
        <v>#NUM!</v>
      </c>
      <c r="O1779" t="e">
        <f t="array" ref="O1779">INDEX($A$7:$F$3066,SMALL(IF(COUNTIF($L$5,$H$7:$H$3066)*COUNTIF($L$5,$I$7:$I$3066),MATCH(ROW($A$7:$A$3066),ROW($A$7:$A$3066)),""),ROWS($B$1:F1773)),COLUMNS($A$1:F1775))</f>
        <v>#NUM!</v>
      </c>
    </row>
    <row r="1780" spans="1:15">
      <c r="A1780" s="1">
        <f>'ScienceDirect - Initial'!A1783</f>
        <v>0</v>
      </c>
      <c r="B1780" s="1">
        <f>'ScienceDirect - Initial'!B1783</f>
        <v>2011</v>
      </c>
      <c r="C1780" s="1" t="str">
        <f>'ScienceDirect - Initial'!C1783</f>
        <v>Rabizadeh, Shervin; Hyams, Jeffrey; Dubinsky, Marla</v>
      </c>
      <c r="D1780" s="1" t="str">
        <f>'ScienceDirect - Initial'!D1783</f>
        <v>44 - Crohn’s Disease</v>
      </c>
      <c r="E1780" s="1" t="str">
        <f>'ScienceDirect - Initial'!E1783</f>
        <v>Pediatric Gastrointestinal and Liver Disease (Fourth Edition)</v>
      </c>
      <c r="F1780" s="1" t="str">
        <f>'ScienceDirect - Initial'!F1783</f>
        <v>978-1-4377-0774-8</v>
      </c>
      <c r="H1780" s="1">
        <v>0</v>
      </c>
      <c r="I1780" s="1">
        <v>0</v>
      </c>
      <c r="J1780" t="b">
        <f t="shared" si="27"/>
        <v>1</v>
      </c>
      <c r="K1780" t="e">
        <f t="array" ref="K1780">INDEX($A$7:$F$3066,SMALL(IF(COUNTIF($L$5,$H$7:$H$3066)*COUNTIF($L$5,$I$7:$I$3066),MATCH(ROW($A$7:$A$3066),ROW($A$7:$A$3066)),""),ROWS($B$1:B1774)),COLUMNS($A$1:B1776))</f>
        <v>#NUM!</v>
      </c>
      <c r="L1780" t="e">
        <f t="array" ref="L1780">INDEX($A$7:$F$3066,SMALL(IF(COUNTIF($L$5,$H$7:$H$3066)*COUNTIF($L$5,$I$7:$I$3066),MATCH(ROW($A$7:$A$3066),ROW($A$7:$A$3066)),""),ROWS($B$1:C1774)),COLUMNS($A$1:C1776))</f>
        <v>#NUM!</v>
      </c>
      <c r="M1780" t="e">
        <f t="array" ref="M1780">INDEX($A$7:$F$3066,SMALL(IF(COUNTIF($L$5,$H$7:$H$3066)*COUNTIF($L$5,$I$7:$I$3066),MATCH(ROW($A$7:$A$3066),ROW($A$7:$A$3066)),""),ROWS($B$1:D1774)),COLUMNS($A$1:D1776))</f>
        <v>#NUM!</v>
      </c>
      <c r="N1780" t="e">
        <f t="array" ref="N1780">INDEX($A$7:$F$3066,SMALL(IF(COUNTIF($L$5,$H$7:$H$3066)*COUNTIF($L$5,$I$7:$I$3066),MATCH(ROW($A$7:$A$3066),ROW($A$7:$A$3066)),""),ROWS($B$1:E1774)),COLUMNS($A$1:E1776))</f>
        <v>#NUM!</v>
      </c>
      <c r="O1780" t="e">
        <f t="array" ref="O1780">INDEX($A$7:$F$3066,SMALL(IF(COUNTIF($L$5,$H$7:$H$3066)*COUNTIF($L$5,$I$7:$I$3066),MATCH(ROW($A$7:$A$3066),ROW($A$7:$A$3066)),""),ROWS($B$1:F1774)),COLUMNS($A$1:F1776))</f>
        <v>#NUM!</v>
      </c>
    </row>
    <row r="1781" spans="1:15">
      <c r="A1781" s="1">
        <f>'ScienceDirect - Initial'!A1784</f>
        <v>0</v>
      </c>
      <c r="B1781" s="1">
        <f>'ScienceDirect - Initial'!B1784</f>
        <v>2019</v>
      </c>
      <c r="C1781" s="1" t="str">
        <f>'ScienceDirect - Initial'!C1784</f>
        <v>Barry, James M.; Gironda, John T.</v>
      </c>
      <c r="D1781" s="1" t="str">
        <f>'ScienceDirect - Initial'!D1784</f>
        <v>Operationalizing thought leadership for online B2B marketing</v>
      </c>
      <c r="E1781" s="1" t="str">
        <f>'ScienceDirect - Initial'!E1784</f>
        <v>Industrial Marketing Management</v>
      </c>
      <c r="F1781" s="1">
        <f>'ScienceDirect - Initial'!F1784</f>
        <v>0</v>
      </c>
      <c r="H1781" s="1">
        <v>0</v>
      </c>
      <c r="I1781" s="1">
        <v>0</v>
      </c>
      <c r="J1781" t="b">
        <f t="shared" si="27"/>
        <v>1</v>
      </c>
      <c r="K1781" t="e">
        <f t="array" ref="K1781">INDEX($A$7:$F$3066,SMALL(IF(COUNTIF($L$5,$H$7:$H$3066)*COUNTIF($L$5,$I$7:$I$3066),MATCH(ROW($A$7:$A$3066),ROW($A$7:$A$3066)),""),ROWS($B$1:B1775)),COLUMNS($A$1:B1777))</f>
        <v>#NUM!</v>
      </c>
      <c r="L1781" t="e">
        <f t="array" ref="L1781">INDEX($A$7:$F$3066,SMALL(IF(COUNTIF($L$5,$H$7:$H$3066)*COUNTIF($L$5,$I$7:$I$3066),MATCH(ROW($A$7:$A$3066),ROW($A$7:$A$3066)),""),ROWS($B$1:C1775)),COLUMNS($A$1:C1777))</f>
        <v>#NUM!</v>
      </c>
      <c r="M1781" t="e">
        <f t="array" ref="M1781">INDEX($A$7:$F$3066,SMALL(IF(COUNTIF($L$5,$H$7:$H$3066)*COUNTIF($L$5,$I$7:$I$3066),MATCH(ROW($A$7:$A$3066),ROW($A$7:$A$3066)),""),ROWS($B$1:D1775)),COLUMNS($A$1:D1777))</f>
        <v>#NUM!</v>
      </c>
      <c r="N1781" t="e">
        <f t="array" ref="N1781">INDEX($A$7:$F$3066,SMALL(IF(COUNTIF($L$5,$H$7:$H$3066)*COUNTIF($L$5,$I$7:$I$3066),MATCH(ROW($A$7:$A$3066),ROW($A$7:$A$3066)),""),ROWS($B$1:E1775)),COLUMNS($A$1:E1777))</f>
        <v>#NUM!</v>
      </c>
      <c r="O1781" t="e">
        <f t="array" ref="O1781">INDEX($A$7:$F$3066,SMALL(IF(COUNTIF($L$5,$H$7:$H$3066)*COUNTIF($L$5,$I$7:$I$3066),MATCH(ROW($A$7:$A$3066),ROW($A$7:$A$3066)),""),ROWS($B$1:F1775)),COLUMNS($A$1:F1777))</f>
        <v>#NUM!</v>
      </c>
    </row>
    <row r="1782" spans="1:15">
      <c r="A1782" s="1">
        <f>'ScienceDirect - Initial'!A1785</f>
        <v>0</v>
      </c>
      <c r="B1782" s="1">
        <f>'ScienceDirect - Initial'!B1785</f>
        <v>1988</v>
      </c>
      <c r="C1782" s="1" t="str">
        <f>'ScienceDirect - Initial'!C1785</f>
        <v>Rowland, William J.</v>
      </c>
      <c r="D1782" s="1" t="str">
        <f>'ScienceDirect - Initial'!D1785</f>
        <v>Aggression versus courtship in threespine sticklebacks and the role of habituation to neighbours</v>
      </c>
      <c r="E1782" s="1" t="str">
        <f>'ScienceDirect - Initial'!E1785</f>
        <v>Animal Behaviour</v>
      </c>
      <c r="F1782" s="1">
        <f>'ScienceDirect - Initial'!F1785</f>
        <v>0</v>
      </c>
      <c r="H1782" s="1">
        <v>0</v>
      </c>
      <c r="I1782" s="1">
        <v>0</v>
      </c>
      <c r="J1782" t="b">
        <f t="shared" si="27"/>
        <v>1</v>
      </c>
      <c r="K1782" t="e">
        <f t="array" ref="K1782">INDEX($A$7:$F$3066,SMALL(IF(COUNTIF($L$5,$H$7:$H$3066)*COUNTIF($L$5,$I$7:$I$3066),MATCH(ROW($A$7:$A$3066),ROW($A$7:$A$3066)),""),ROWS($B$1:B1776)),COLUMNS($A$1:B1778))</f>
        <v>#NUM!</v>
      </c>
      <c r="L1782" t="e">
        <f t="array" ref="L1782">INDEX($A$7:$F$3066,SMALL(IF(COUNTIF($L$5,$H$7:$H$3066)*COUNTIF($L$5,$I$7:$I$3066),MATCH(ROW($A$7:$A$3066),ROW($A$7:$A$3066)),""),ROWS($B$1:C1776)),COLUMNS($A$1:C1778))</f>
        <v>#NUM!</v>
      </c>
      <c r="M1782" t="e">
        <f t="array" ref="M1782">INDEX($A$7:$F$3066,SMALL(IF(COUNTIF($L$5,$H$7:$H$3066)*COUNTIF($L$5,$I$7:$I$3066),MATCH(ROW($A$7:$A$3066),ROW($A$7:$A$3066)),""),ROWS($B$1:D1776)),COLUMNS($A$1:D1778))</f>
        <v>#NUM!</v>
      </c>
      <c r="N1782" t="e">
        <f t="array" ref="N1782">INDEX($A$7:$F$3066,SMALL(IF(COUNTIF($L$5,$H$7:$H$3066)*COUNTIF($L$5,$I$7:$I$3066),MATCH(ROW($A$7:$A$3066),ROW($A$7:$A$3066)),""),ROWS($B$1:E1776)),COLUMNS($A$1:E1778))</f>
        <v>#NUM!</v>
      </c>
      <c r="O1782" t="e">
        <f t="array" ref="O1782">INDEX($A$7:$F$3066,SMALL(IF(COUNTIF($L$5,$H$7:$H$3066)*COUNTIF($L$5,$I$7:$I$3066),MATCH(ROW($A$7:$A$3066),ROW($A$7:$A$3066)),""),ROWS($B$1:F1776)),COLUMNS($A$1:F1778))</f>
        <v>#NUM!</v>
      </c>
    </row>
    <row r="1783" spans="1:15">
      <c r="A1783" s="1">
        <f>'ScienceDirect - Initial'!A1786</f>
        <v>0</v>
      </c>
      <c r="B1783" s="1">
        <f>'ScienceDirect - Initial'!B1786</f>
        <v>2013</v>
      </c>
      <c r="C1783" s="1" t="str">
        <f>'ScienceDirect - Initial'!C1786</f>
        <v>Tsai, Julie H.; Rao, Narsing A.</v>
      </c>
      <c r="D1783" s="1" t="str">
        <f>'ScienceDirect - Initial'!D1786</f>
        <v>Chapter 84 - Spirochetal Infections</v>
      </c>
      <c r="E1783" s="1" t="str">
        <f>'ScienceDirect - Initial'!E1786</f>
        <v>Retina (Fifth Edition)</v>
      </c>
      <c r="F1783" s="1" t="str">
        <f>'ScienceDirect - Initial'!F1786</f>
        <v>978-1-4557-0737-9</v>
      </c>
      <c r="H1783" s="1">
        <v>0</v>
      </c>
      <c r="I1783" s="1">
        <v>0</v>
      </c>
      <c r="J1783" t="b">
        <f t="shared" si="27"/>
        <v>1</v>
      </c>
      <c r="K1783" t="e">
        <f t="array" ref="K1783">INDEX($A$7:$F$3066,SMALL(IF(COUNTIF($L$5,$H$7:$H$3066)*COUNTIF($L$5,$I$7:$I$3066),MATCH(ROW($A$7:$A$3066),ROW($A$7:$A$3066)),""),ROWS($B$1:B1777)),COLUMNS($A$1:B1779))</f>
        <v>#NUM!</v>
      </c>
      <c r="L1783" t="e">
        <f t="array" ref="L1783">INDEX($A$7:$F$3066,SMALL(IF(COUNTIF($L$5,$H$7:$H$3066)*COUNTIF($L$5,$I$7:$I$3066),MATCH(ROW($A$7:$A$3066),ROW($A$7:$A$3066)),""),ROWS($B$1:C1777)),COLUMNS($A$1:C1779))</f>
        <v>#NUM!</v>
      </c>
      <c r="M1783" t="e">
        <f t="array" ref="M1783">INDEX($A$7:$F$3066,SMALL(IF(COUNTIF($L$5,$H$7:$H$3066)*COUNTIF($L$5,$I$7:$I$3066),MATCH(ROW($A$7:$A$3066),ROW($A$7:$A$3066)),""),ROWS($B$1:D1777)),COLUMNS($A$1:D1779))</f>
        <v>#NUM!</v>
      </c>
      <c r="N1783" t="e">
        <f t="array" ref="N1783">INDEX($A$7:$F$3066,SMALL(IF(COUNTIF($L$5,$H$7:$H$3066)*COUNTIF($L$5,$I$7:$I$3066),MATCH(ROW($A$7:$A$3066),ROW($A$7:$A$3066)),""),ROWS($B$1:E1777)),COLUMNS($A$1:E1779))</f>
        <v>#NUM!</v>
      </c>
      <c r="O1783" t="e">
        <f t="array" ref="O1783">INDEX($A$7:$F$3066,SMALL(IF(COUNTIF($L$5,$H$7:$H$3066)*COUNTIF($L$5,$I$7:$I$3066),MATCH(ROW($A$7:$A$3066),ROW($A$7:$A$3066)),""),ROWS($B$1:F1777)),COLUMNS($A$1:F1779))</f>
        <v>#NUM!</v>
      </c>
    </row>
    <row r="1784" spans="1:15">
      <c r="A1784" s="1">
        <f>'ScienceDirect - Initial'!A1787</f>
        <v>0</v>
      </c>
      <c r="B1784" s="1">
        <f>'ScienceDirect - Initial'!B1787</f>
        <v>2017</v>
      </c>
      <c r="C1784" s="1">
        <f>'ScienceDirect - Initial'!C1787</f>
        <v>0</v>
      </c>
      <c r="D1784" s="1">
        <f>'ScienceDirect - Initial'!D1787</f>
        <v>0</v>
      </c>
      <c r="E1784" s="1" t="str">
        <f>'ScienceDirect - Initial'!E1787</f>
        <v>Encyclopedia of Ecology (Second Edition)</v>
      </c>
      <c r="F1784" s="1" t="str">
        <f>'ScienceDirect - Initial'!F1787</f>
        <v>978-0-444-64130-4</v>
      </c>
      <c r="H1784" s="1">
        <v>0</v>
      </c>
      <c r="I1784" s="1">
        <v>0</v>
      </c>
      <c r="J1784" t="b">
        <f t="shared" si="27"/>
        <v>1</v>
      </c>
      <c r="K1784" t="e">
        <f t="array" ref="K1784">INDEX($A$7:$F$3066,SMALL(IF(COUNTIF($L$5,$H$7:$H$3066)*COUNTIF($L$5,$I$7:$I$3066),MATCH(ROW($A$7:$A$3066),ROW($A$7:$A$3066)),""),ROWS($B$1:B1778)),COLUMNS($A$1:B1780))</f>
        <v>#NUM!</v>
      </c>
      <c r="L1784" t="e">
        <f t="array" ref="L1784">INDEX($A$7:$F$3066,SMALL(IF(COUNTIF($L$5,$H$7:$H$3066)*COUNTIF($L$5,$I$7:$I$3066),MATCH(ROW($A$7:$A$3066),ROW($A$7:$A$3066)),""),ROWS($B$1:C1778)),COLUMNS($A$1:C1780))</f>
        <v>#NUM!</v>
      </c>
      <c r="M1784" t="e">
        <f t="array" ref="M1784">INDEX($A$7:$F$3066,SMALL(IF(COUNTIF($L$5,$H$7:$H$3066)*COUNTIF($L$5,$I$7:$I$3066),MATCH(ROW($A$7:$A$3066),ROW($A$7:$A$3066)),""),ROWS($B$1:D1778)),COLUMNS($A$1:D1780))</f>
        <v>#NUM!</v>
      </c>
      <c r="N1784" t="e">
        <f t="array" ref="N1784">INDEX($A$7:$F$3066,SMALL(IF(COUNTIF($L$5,$H$7:$H$3066)*COUNTIF($L$5,$I$7:$I$3066),MATCH(ROW($A$7:$A$3066),ROW($A$7:$A$3066)),""),ROWS($B$1:E1778)),COLUMNS($A$1:E1780))</f>
        <v>#NUM!</v>
      </c>
      <c r="O1784" t="e">
        <f t="array" ref="O1784">INDEX($A$7:$F$3066,SMALL(IF(COUNTIF($L$5,$H$7:$H$3066)*COUNTIF($L$5,$I$7:$I$3066),MATCH(ROW($A$7:$A$3066),ROW($A$7:$A$3066)),""),ROWS($B$1:F1778)),COLUMNS($A$1:F1780))</f>
        <v>#NUM!</v>
      </c>
    </row>
    <row r="1785" spans="1:15">
      <c r="A1785" s="1">
        <f>'ScienceDirect - Initial'!A1788</f>
        <v>0</v>
      </c>
      <c r="B1785" s="1">
        <f>'ScienceDirect - Initial'!B1788</f>
        <v>2015</v>
      </c>
      <c r="C1785" s="1" t="str">
        <f>'ScienceDirect - Initial'!C1788</f>
        <v>Xiang, Zhongyi; Tang, Sanyi; Xiang, Changcheng; Wu, Jianhong</v>
      </c>
      <c r="D1785" s="1" t="str">
        <f>'ScienceDirect - Initial'!D1788</f>
        <v>On impulsive pest control using integrated intervention strategies</v>
      </c>
      <c r="E1785" s="1" t="str">
        <f>'ScienceDirect - Initial'!E1788</f>
        <v>Applied Mathematics and Computation</v>
      </c>
      <c r="F1785" s="1">
        <f>'ScienceDirect - Initial'!F1788</f>
        <v>0</v>
      </c>
      <c r="H1785" s="1">
        <v>0</v>
      </c>
      <c r="I1785" s="1">
        <v>0</v>
      </c>
      <c r="J1785" t="b">
        <f t="shared" si="27"/>
        <v>1</v>
      </c>
      <c r="K1785" t="e">
        <f t="array" ref="K1785">INDEX($A$7:$F$3066,SMALL(IF(COUNTIF($L$5,$H$7:$H$3066)*COUNTIF($L$5,$I$7:$I$3066),MATCH(ROW($A$7:$A$3066),ROW($A$7:$A$3066)),""),ROWS($B$1:B1779)),COLUMNS($A$1:B1781))</f>
        <v>#NUM!</v>
      </c>
      <c r="L1785" t="e">
        <f t="array" ref="L1785">INDEX($A$7:$F$3066,SMALL(IF(COUNTIF($L$5,$H$7:$H$3066)*COUNTIF($L$5,$I$7:$I$3066),MATCH(ROW($A$7:$A$3066),ROW($A$7:$A$3066)),""),ROWS($B$1:C1779)),COLUMNS($A$1:C1781))</f>
        <v>#NUM!</v>
      </c>
      <c r="M1785" t="e">
        <f t="array" ref="M1785">INDEX($A$7:$F$3066,SMALL(IF(COUNTIF($L$5,$H$7:$H$3066)*COUNTIF($L$5,$I$7:$I$3066),MATCH(ROW($A$7:$A$3066),ROW($A$7:$A$3066)),""),ROWS($B$1:D1779)),COLUMNS($A$1:D1781))</f>
        <v>#NUM!</v>
      </c>
      <c r="N1785" t="e">
        <f t="array" ref="N1785">INDEX($A$7:$F$3066,SMALL(IF(COUNTIF($L$5,$H$7:$H$3066)*COUNTIF($L$5,$I$7:$I$3066),MATCH(ROW($A$7:$A$3066),ROW($A$7:$A$3066)),""),ROWS($B$1:E1779)),COLUMNS($A$1:E1781))</f>
        <v>#NUM!</v>
      </c>
      <c r="O1785" t="e">
        <f t="array" ref="O1785">INDEX($A$7:$F$3066,SMALL(IF(COUNTIF($L$5,$H$7:$H$3066)*COUNTIF($L$5,$I$7:$I$3066),MATCH(ROW($A$7:$A$3066),ROW($A$7:$A$3066)),""),ROWS($B$1:F1779)),COLUMNS($A$1:F1781))</f>
        <v>#NUM!</v>
      </c>
    </row>
    <row r="1786" spans="1:15">
      <c r="A1786" s="1">
        <f>'ScienceDirect - Initial'!A1789</f>
        <v>0</v>
      </c>
      <c r="B1786" s="1">
        <f>'ScienceDirect - Initial'!B1789</f>
        <v>1995</v>
      </c>
      <c r="C1786" s="1" t="str">
        <f>'ScienceDirect - Initial'!C1789</f>
        <v>Moxon, E.Richard</v>
      </c>
      <c r="D1786" s="1" t="str">
        <f>'ScienceDirect - Initial'!D1789</f>
        <v>Whole genome sequencing of pathogens: a new era in microbiology</v>
      </c>
      <c r="E1786" s="1" t="str">
        <f>'ScienceDirect - Initial'!E1789</f>
        <v>Trends in Microbiology</v>
      </c>
      <c r="F1786" s="1">
        <f>'ScienceDirect - Initial'!F1789</f>
        <v>0</v>
      </c>
      <c r="H1786" s="1">
        <v>0</v>
      </c>
      <c r="I1786" s="1">
        <v>0</v>
      </c>
      <c r="J1786" t="b">
        <f t="shared" si="27"/>
        <v>1</v>
      </c>
      <c r="K1786" t="e">
        <f t="array" ref="K1786">INDEX($A$7:$F$3066,SMALL(IF(COUNTIF($L$5,$H$7:$H$3066)*COUNTIF($L$5,$I$7:$I$3066),MATCH(ROW($A$7:$A$3066),ROW($A$7:$A$3066)),""),ROWS($B$1:B1780)),COLUMNS($A$1:B1782))</f>
        <v>#NUM!</v>
      </c>
      <c r="L1786" t="e">
        <f t="array" ref="L1786">INDEX($A$7:$F$3066,SMALL(IF(COUNTIF($L$5,$H$7:$H$3066)*COUNTIF($L$5,$I$7:$I$3066),MATCH(ROW($A$7:$A$3066),ROW($A$7:$A$3066)),""),ROWS($B$1:C1780)),COLUMNS($A$1:C1782))</f>
        <v>#NUM!</v>
      </c>
      <c r="M1786" t="e">
        <f t="array" ref="M1786">INDEX($A$7:$F$3066,SMALL(IF(COUNTIF($L$5,$H$7:$H$3066)*COUNTIF($L$5,$I$7:$I$3066),MATCH(ROW($A$7:$A$3066),ROW($A$7:$A$3066)),""),ROWS($B$1:D1780)),COLUMNS($A$1:D1782))</f>
        <v>#NUM!</v>
      </c>
      <c r="N1786" t="e">
        <f t="array" ref="N1786">INDEX($A$7:$F$3066,SMALL(IF(COUNTIF($L$5,$H$7:$H$3066)*COUNTIF($L$5,$I$7:$I$3066),MATCH(ROW($A$7:$A$3066),ROW($A$7:$A$3066)),""),ROWS($B$1:E1780)),COLUMNS($A$1:E1782))</f>
        <v>#NUM!</v>
      </c>
      <c r="O1786" t="e">
        <f t="array" ref="O1786">INDEX($A$7:$F$3066,SMALL(IF(COUNTIF($L$5,$H$7:$H$3066)*COUNTIF($L$5,$I$7:$I$3066),MATCH(ROW($A$7:$A$3066),ROW($A$7:$A$3066)),""),ROWS($B$1:F1780)),COLUMNS($A$1:F1782))</f>
        <v>#NUM!</v>
      </c>
    </row>
    <row r="1787" spans="1:15">
      <c r="A1787" s="1">
        <f>'ScienceDirect - Initial'!A1790</f>
        <v>0</v>
      </c>
      <c r="B1787" s="1">
        <f>'ScienceDirect - Initial'!B1790</f>
        <v>2009</v>
      </c>
      <c r="C1787" s="1" t="str">
        <f>'ScienceDirect - Initial'!C1790</f>
        <v>Msaouel, Pavlos; Iankov, Ianko D; Allen, Cory; Aderca, Ileana; Federspiel, Mark J; Tindall, Donald J; Morris, John C; Koutsilieris, Michael; Russell, Stephen J; Galanis, Evanthia</v>
      </c>
      <c r="D1787" s="1" t="str">
        <f>'ScienceDirect - Initial'!D1790</f>
        <v>Noninvasive Imaging and Radiovirotherapy of Prostate Cancer Using an Oncolytic Measles Virus Expressing the Sodium Iodide Symporter</v>
      </c>
      <c r="E1787" s="1" t="str">
        <f>'ScienceDirect - Initial'!E1790</f>
        <v>Molecular Therapy</v>
      </c>
      <c r="F1787" s="1">
        <f>'ScienceDirect - Initial'!F1790</f>
        <v>0</v>
      </c>
      <c r="H1787" s="1">
        <v>0</v>
      </c>
      <c r="I1787" s="1">
        <v>0</v>
      </c>
      <c r="J1787" t="b">
        <f t="shared" si="27"/>
        <v>1</v>
      </c>
      <c r="K1787" t="e">
        <f t="array" ref="K1787">INDEX($A$7:$F$3066,SMALL(IF(COUNTIF($L$5,$H$7:$H$3066)*COUNTIF($L$5,$I$7:$I$3066),MATCH(ROW($A$7:$A$3066),ROW($A$7:$A$3066)),""),ROWS($B$1:B1781)),COLUMNS($A$1:B1783))</f>
        <v>#NUM!</v>
      </c>
      <c r="L1787" t="e">
        <f t="array" ref="L1787">INDEX($A$7:$F$3066,SMALL(IF(COUNTIF($L$5,$H$7:$H$3066)*COUNTIF($L$5,$I$7:$I$3066),MATCH(ROW($A$7:$A$3066),ROW($A$7:$A$3066)),""),ROWS($B$1:C1781)),COLUMNS($A$1:C1783))</f>
        <v>#NUM!</v>
      </c>
      <c r="M1787" t="e">
        <f t="array" ref="M1787">INDEX($A$7:$F$3066,SMALL(IF(COUNTIF($L$5,$H$7:$H$3066)*COUNTIF($L$5,$I$7:$I$3066),MATCH(ROW($A$7:$A$3066),ROW($A$7:$A$3066)),""),ROWS($B$1:D1781)),COLUMNS($A$1:D1783))</f>
        <v>#NUM!</v>
      </c>
      <c r="N1787" t="e">
        <f t="array" ref="N1787">INDEX($A$7:$F$3066,SMALL(IF(COUNTIF($L$5,$H$7:$H$3066)*COUNTIF($L$5,$I$7:$I$3066),MATCH(ROW($A$7:$A$3066),ROW($A$7:$A$3066)),""),ROWS($B$1:E1781)),COLUMNS($A$1:E1783))</f>
        <v>#NUM!</v>
      </c>
      <c r="O1787" t="e">
        <f t="array" ref="O1787">INDEX($A$7:$F$3066,SMALL(IF(COUNTIF($L$5,$H$7:$H$3066)*COUNTIF($L$5,$I$7:$I$3066),MATCH(ROW($A$7:$A$3066),ROW($A$7:$A$3066)),""),ROWS($B$1:F1781)),COLUMNS($A$1:F1783))</f>
        <v>#NUM!</v>
      </c>
    </row>
    <row r="1788" spans="1:15">
      <c r="A1788" s="1">
        <f>'ScienceDirect - Initial'!A1791</f>
        <v>0</v>
      </c>
      <c r="B1788" s="1">
        <f>'ScienceDirect - Initial'!B1791</f>
        <v>2015</v>
      </c>
      <c r="C1788" s="1" t="str">
        <f>'ScienceDirect - Initial'!C1791</f>
        <v>Ojalammi, Sanna; Blomley, Nicholas</v>
      </c>
      <c r="D1788" s="1" t="str">
        <f>'ScienceDirect - Initial'!D1791</f>
        <v>Dancing with wolves: Making legal territory in a more-than-human world</v>
      </c>
      <c r="E1788" s="1" t="str">
        <f>'ScienceDirect - Initial'!E1791</f>
        <v>Geoforum</v>
      </c>
      <c r="F1788" s="1">
        <f>'ScienceDirect - Initial'!F1791</f>
        <v>0</v>
      </c>
      <c r="H1788" s="1">
        <v>0</v>
      </c>
      <c r="I1788" s="1">
        <v>0</v>
      </c>
      <c r="J1788" t="b">
        <f t="shared" si="27"/>
        <v>1</v>
      </c>
      <c r="K1788" t="e">
        <f t="array" ref="K1788">INDEX($A$7:$F$3066,SMALL(IF(COUNTIF($L$5,$H$7:$H$3066)*COUNTIF($L$5,$I$7:$I$3066),MATCH(ROW($A$7:$A$3066),ROW($A$7:$A$3066)),""),ROWS($B$1:B1782)),COLUMNS($A$1:B1784))</f>
        <v>#NUM!</v>
      </c>
      <c r="L1788" t="e">
        <f t="array" ref="L1788">INDEX($A$7:$F$3066,SMALL(IF(COUNTIF($L$5,$H$7:$H$3066)*COUNTIF($L$5,$I$7:$I$3066),MATCH(ROW($A$7:$A$3066),ROW($A$7:$A$3066)),""),ROWS($B$1:C1782)),COLUMNS($A$1:C1784))</f>
        <v>#NUM!</v>
      </c>
      <c r="M1788" t="e">
        <f t="array" ref="M1788">INDEX($A$7:$F$3066,SMALL(IF(COUNTIF($L$5,$H$7:$H$3066)*COUNTIF($L$5,$I$7:$I$3066),MATCH(ROW($A$7:$A$3066),ROW($A$7:$A$3066)),""),ROWS($B$1:D1782)),COLUMNS($A$1:D1784))</f>
        <v>#NUM!</v>
      </c>
      <c r="N1788" t="e">
        <f t="array" ref="N1788">INDEX($A$7:$F$3066,SMALL(IF(COUNTIF($L$5,$H$7:$H$3066)*COUNTIF($L$5,$I$7:$I$3066),MATCH(ROW($A$7:$A$3066),ROW($A$7:$A$3066)),""),ROWS($B$1:E1782)),COLUMNS($A$1:E1784))</f>
        <v>#NUM!</v>
      </c>
      <c r="O1788" t="e">
        <f t="array" ref="O1788">INDEX($A$7:$F$3066,SMALL(IF(COUNTIF($L$5,$H$7:$H$3066)*COUNTIF($L$5,$I$7:$I$3066),MATCH(ROW($A$7:$A$3066),ROW($A$7:$A$3066)),""),ROWS($B$1:F1782)),COLUMNS($A$1:F1784))</f>
        <v>#NUM!</v>
      </c>
    </row>
    <row r="1789" spans="1:15">
      <c r="A1789" s="1">
        <f>'ScienceDirect - Initial'!A1792</f>
        <v>0</v>
      </c>
      <c r="B1789" s="1">
        <f>'ScienceDirect - Initial'!B1792</f>
        <v>2014</v>
      </c>
      <c r="C1789" s="1" t="str">
        <f>'ScienceDirect - Initial'!C1792</f>
        <v>Crowder, David W.; Jabbour, Randa</v>
      </c>
      <c r="D1789" s="1" t="str">
        <f>'ScienceDirect - Initial'!D1792</f>
        <v>Relationships between biodiversity and biological control in agroecosystems: Current status and future challenges</v>
      </c>
      <c r="E1789" s="1" t="str">
        <f>'ScienceDirect - Initial'!E1792</f>
        <v>The Impact of Global Change on Biological Control</v>
      </c>
      <c r="F1789" s="1">
        <f>'ScienceDirect - Initial'!F1792</f>
        <v>0</v>
      </c>
      <c r="H1789" s="1">
        <v>0</v>
      </c>
      <c r="I1789" s="1">
        <v>0</v>
      </c>
      <c r="J1789" t="b">
        <f t="shared" si="27"/>
        <v>1</v>
      </c>
      <c r="K1789" t="e">
        <f t="array" ref="K1789">INDEX($A$7:$F$3066,SMALL(IF(COUNTIF($L$5,$H$7:$H$3066)*COUNTIF($L$5,$I$7:$I$3066),MATCH(ROW($A$7:$A$3066),ROW($A$7:$A$3066)),""),ROWS($B$1:B1783)),COLUMNS($A$1:B1785))</f>
        <v>#NUM!</v>
      </c>
      <c r="L1789" t="e">
        <f t="array" ref="L1789">INDEX($A$7:$F$3066,SMALL(IF(COUNTIF($L$5,$H$7:$H$3066)*COUNTIF($L$5,$I$7:$I$3066),MATCH(ROW($A$7:$A$3066),ROW($A$7:$A$3066)),""),ROWS($B$1:C1783)),COLUMNS($A$1:C1785))</f>
        <v>#NUM!</v>
      </c>
      <c r="M1789" t="e">
        <f t="array" ref="M1789">INDEX($A$7:$F$3066,SMALL(IF(COUNTIF($L$5,$H$7:$H$3066)*COUNTIF($L$5,$I$7:$I$3066),MATCH(ROW($A$7:$A$3066),ROW($A$7:$A$3066)),""),ROWS($B$1:D1783)),COLUMNS($A$1:D1785))</f>
        <v>#NUM!</v>
      </c>
      <c r="N1789" t="e">
        <f t="array" ref="N1789">INDEX($A$7:$F$3066,SMALL(IF(COUNTIF($L$5,$H$7:$H$3066)*COUNTIF($L$5,$I$7:$I$3066),MATCH(ROW($A$7:$A$3066),ROW($A$7:$A$3066)),""),ROWS($B$1:E1783)),COLUMNS($A$1:E1785))</f>
        <v>#NUM!</v>
      </c>
      <c r="O1789" t="e">
        <f t="array" ref="O1789">INDEX($A$7:$F$3066,SMALL(IF(COUNTIF($L$5,$H$7:$H$3066)*COUNTIF($L$5,$I$7:$I$3066),MATCH(ROW($A$7:$A$3066),ROW($A$7:$A$3066)),""),ROWS($B$1:F1783)),COLUMNS($A$1:F1785))</f>
        <v>#NUM!</v>
      </c>
    </row>
    <row r="1790" spans="1:15">
      <c r="A1790" s="1">
        <f>'ScienceDirect - Initial'!A1793</f>
        <v>0</v>
      </c>
      <c r="B1790" s="1">
        <f>'ScienceDirect - Initial'!B1793</f>
        <v>2013</v>
      </c>
      <c r="C1790" s="1" t="str">
        <f>'ScienceDirect - Initial'!C1793</f>
        <v>Crespi, Bernard; Nosil, Patrik</v>
      </c>
      <c r="D1790" s="1" t="str">
        <f>'ScienceDirect - Initial'!D1793</f>
        <v>Conflictual speciation: species formation via genomic conflict</v>
      </c>
      <c r="E1790" s="1" t="str">
        <f>'ScienceDirect - Initial'!E1793</f>
        <v>Trends in Ecology &amp; Evolution</v>
      </c>
      <c r="F1790" s="1">
        <f>'ScienceDirect - Initial'!F1793</f>
        <v>0</v>
      </c>
      <c r="H1790" s="1">
        <v>0</v>
      </c>
      <c r="I1790" s="1">
        <v>0</v>
      </c>
      <c r="J1790" t="b">
        <f t="shared" si="27"/>
        <v>1</v>
      </c>
      <c r="K1790" t="e">
        <f t="array" ref="K1790">INDEX($A$7:$F$3066,SMALL(IF(COUNTIF($L$5,$H$7:$H$3066)*COUNTIF($L$5,$I$7:$I$3066),MATCH(ROW($A$7:$A$3066),ROW($A$7:$A$3066)),""),ROWS($B$1:B1784)),COLUMNS($A$1:B1786))</f>
        <v>#NUM!</v>
      </c>
      <c r="L1790" t="e">
        <f t="array" ref="L1790">INDEX($A$7:$F$3066,SMALL(IF(COUNTIF($L$5,$H$7:$H$3066)*COUNTIF($L$5,$I$7:$I$3066),MATCH(ROW($A$7:$A$3066),ROW($A$7:$A$3066)),""),ROWS($B$1:C1784)),COLUMNS($A$1:C1786))</f>
        <v>#NUM!</v>
      </c>
      <c r="M1790" t="e">
        <f t="array" ref="M1790">INDEX($A$7:$F$3066,SMALL(IF(COUNTIF($L$5,$H$7:$H$3066)*COUNTIF($L$5,$I$7:$I$3066),MATCH(ROW($A$7:$A$3066),ROW($A$7:$A$3066)),""),ROWS($B$1:D1784)),COLUMNS($A$1:D1786))</f>
        <v>#NUM!</v>
      </c>
      <c r="N1790" t="e">
        <f t="array" ref="N1790">INDEX($A$7:$F$3066,SMALL(IF(COUNTIF($L$5,$H$7:$H$3066)*COUNTIF($L$5,$I$7:$I$3066),MATCH(ROW($A$7:$A$3066),ROW($A$7:$A$3066)),""),ROWS($B$1:E1784)),COLUMNS($A$1:E1786))</f>
        <v>#NUM!</v>
      </c>
      <c r="O1790" t="e">
        <f t="array" ref="O1790">INDEX($A$7:$F$3066,SMALL(IF(COUNTIF($L$5,$H$7:$H$3066)*COUNTIF($L$5,$I$7:$I$3066),MATCH(ROW($A$7:$A$3066),ROW($A$7:$A$3066)),""),ROWS($B$1:F1784)),COLUMNS($A$1:F1786))</f>
        <v>#NUM!</v>
      </c>
    </row>
    <row r="1791" spans="1:15">
      <c r="A1791" s="1">
        <f>'ScienceDirect - Initial'!A1794</f>
        <v>0</v>
      </c>
      <c r="B1791" s="1">
        <f>'ScienceDirect - Initial'!B1794</f>
        <v>2015</v>
      </c>
      <c r="C1791" s="1" t="str">
        <f>'ScienceDirect - Initial'!C1794</f>
        <v>Zoveidavianpoor, Mansoor; Gharibi, Abdoullatif</v>
      </c>
      <c r="D1791" s="1" t="str">
        <f>'ScienceDirect - Initial'!D1794</f>
        <v>Application of polymers for coating of proppant in hydraulic fracturing of subterraneous formations: A comprehensive review</v>
      </c>
      <c r="E1791" s="1" t="str">
        <f>'ScienceDirect - Initial'!E1794</f>
        <v>Journal of Natural Gas Science and Engineering</v>
      </c>
      <c r="F1791" s="1">
        <f>'ScienceDirect - Initial'!F1794</f>
        <v>0</v>
      </c>
      <c r="H1791" s="1">
        <v>0</v>
      </c>
      <c r="I1791" s="1">
        <v>0</v>
      </c>
      <c r="J1791" t="b">
        <f t="shared" si="27"/>
        <v>1</v>
      </c>
      <c r="K1791" t="e">
        <f t="array" ref="K1791">INDEX($A$7:$F$3066,SMALL(IF(COUNTIF($L$5,$H$7:$H$3066)*COUNTIF($L$5,$I$7:$I$3066),MATCH(ROW($A$7:$A$3066),ROW($A$7:$A$3066)),""),ROWS($B$1:B1785)),COLUMNS($A$1:B1787))</f>
        <v>#NUM!</v>
      </c>
      <c r="L1791" t="e">
        <f t="array" ref="L1791">INDEX($A$7:$F$3066,SMALL(IF(COUNTIF($L$5,$H$7:$H$3066)*COUNTIF($L$5,$I$7:$I$3066),MATCH(ROW($A$7:$A$3066),ROW($A$7:$A$3066)),""),ROWS($B$1:C1785)),COLUMNS($A$1:C1787))</f>
        <v>#NUM!</v>
      </c>
      <c r="M1791" t="e">
        <f t="array" ref="M1791">INDEX($A$7:$F$3066,SMALL(IF(COUNTIF($L$5,$H$7:$H$3066)*COUNTIF($L$5,$I$7:$I$3066),MATCH(ROW($A$7:$A$3066),ROW($A$7:$A$3066)),""),ROWS($B$1:D1785)),COLUMNS($A$1:D1787))</f>
        <v>#NUM!</v>
      </c>
      <c r="N1791" t="e">
        <f t="array" ref="N1791">INDEX($A$7:$F$3066,SMALL(IF(COUNTIF($L$5,$H$7:$H$3066)*COUNTIF($L$5,$I$7:$I$3066),MATCH(ROW($A$7:$A$3066),ROW($A$7:$A$3066)),""),ROWS($B$1:E1785)),COLUMNS($A$1:E1787))</f>
        <v>#NUM!</v>
      </c>
      <c r="O1791" t="e">
        <f t="array" ref="O1791">INDEX($A$7:$F$3066,SMALL(IF(COUNTIF($L$5,$H$7:$H$3066)*COUNTIF($L$5,$I$7:$I$3066),MATCH(ROW($A$7:$A$3066),ROW($A$7:$A$3066)),""),ROWS($B$1:F1785)),COLUMNS($A$1:F1787))</f>
        <v>#NUM!</v>
      </c>
    </row>
    <row r="1792" spans="1:15">
      <c r="A1792" s="1">
        <f>'ScienceDirect - Initial'!A1795</f>
        <v>0</v>
      </c>
      <c r="B1792" s="1">
        <f>'ScienceDirect - Initial'!B1795</f>
        <v>2009</v>
      </c>
      <c r="C1792" s="1" t="str">
        <f>'ScienceDirect - Initial'!C1795</f>
        <v>Chokroverty, Sudhansu</v>
      </c>
      <c r="D1792" s="1" t="str">
        <f>'ScienceDirect - Initial'!D1795</f>
        <v>Chapter 2 - An Overview of Normal Sleep</v>
      </c>
      <c r="E1792" s="1" t="str">
        <f>'ScienceDirect - Initial'!E1795</f>
        <v>Sleep Disorders Medicine (Third Edition)</v>
      </c>
      <c r="F1792" s="1" t="str">
        <f>'ScienceDirect - Initial'!F1795</f>
        <v>978-0-7506-7584-0</v>
      </c>
      <c r="H1792" s="1">
        <v>0</v>
      </c>
      <c r="I1792" s="1">
        <v>0</v>
      </c>
      <c r="J1792" t="b">
        <f t="shared" si="27"/>
        <v>1</v>
      </c>
      <c r="K1792" t="e">
        <f t="array" ref="K1792">INDEX($A$7:$F$3066,SMALL(IF(COUNTIF($L$5,$H$7:$H$3066)*COUNTIF($L$5,$I$7:$I$3066),MATCH(ROW($A$7:$A$3066),ROW($A$7:$A$3066)),""),ROWS($B$1:B1786)),COLUMNS($A$1:B1788))</f>
        <v>#NUM!</v>
      </c>
      <c r="L1792" t="e">
        <f t="array" ref="L1792">INDEX($A$7:$F$3066,SMALL(IF(COUNTIF($L$5,$H$7:$H$3066)*COUNTIF($L$5,$I$7:$I$3066),MATCH(ROW($A$7:$A$3066),ROW($A$7:$A$3066)),""),ROWS($B$1:C1786)),COLUMNS($A$1:C1788))</f>
        <v>#NUM!</v>
      </c>
      <c r="M1792" t="e">
        <f t="array" ref="M1792">INDEX($A$7:$F$3066,SMALL(IF(COUNTIF($L$5,$H$7:$H$3066)*COUNTIF($L$5,$I$7:$I$3066),MATCH(ROW($A$7:$A$3066),ROW($A$7:$A$3066)),""),ROWS($B$1:D1786)),COLUMNS($A$1:D1788))</f>
        <v>#NUM!</v>
      </c>
      <c r="N1792" t="e">
        <f t="array" ref="N1792">INDEX($A$7:$F$3066,SMALL(IF(COUNTIF($L$5,$H$7:$H$3066)*COUNTIF($L$5,$I$7:$I$3066),MATCH(ROW($A$7:$A$3066),ROW($A$7:$A$3066)),""),ROWS($B$1:E1786)),COLUMNS($A$1:E1788))</f>
        <v>#NUM!</v>
      </c>
      <c r="O1792" t="e">
        <f t="array" ref="O1792">INDEX($A$7:$F$3066,SMALL(IF(COUNTIF($L$5,$H$7:$H$3066)*COUNTIF($L$5,$I$7:$I$3066),MATCH(ROW($A$7:$A$3066),ROW($A$7:$A$3066)),""),ROWS($B$1:F1786)),COLUMNS($A$1:F1788))</f>
        <v>#NUM!</v>
      </c>
    </row>
    <row r="1793" spans="1:15">
      <c r="A1793" s="1">
        <f>'ScienceDirect - Initial'!A1796</f>
        <v>0</v>
      </c>
      <c r="B1793" s="1">
        <f>'ScienceDirect - Initial'!B1796</f>
        <v>1983</v>
      </c>
      <c r="C1793" s="1" t="str">
        <f>'ScienceDirect - Initial'!C1796</f>
        <v>Jarvik, Lissy; Kulbach, Marika</v>
      </c>
      <c r="D1793" s="1" t="str">
        <f>'ScienceDirect - Initial'!D1796</f>
        <v>Atypical miner: Prototype of the pathological gambler?</v>
      </c>
      <c r="E1793" s="1" t="str">
        <f>'ScienceDirect - Initial'!E1796</f>
        <v>Comprehensive Psychiatry</v>
      </c>
      <c r="F1793" s="1">
        <f>'ScienceDirect - Initial'!F1796</f>
        <v>0</v>
      </c>
      <c r="H1793" s="1">
        <v>0</v>
      </c>
      <c r="I1793" s="1">
        <v>0</v>
      </c>
      <c r="J1793" t="b">
        <f t="shared" si="27"/>
        <v>1</v>
      </c>
      <c r="K1793" t="e">
        <f t="array" ref="K1793">INDEX($A$7:$F$3066,SMALL(IF(COUNTIF($L$5,$H$7:$H$3066)*COUNTIF($L$5,$I$7:$I$3066),MATCH(ROW($A$7:$A$3066),ROW($A$7:$A$3066)),""),ROWS($B$1:B1787)),COLUMNS($A$1:B1789))</f>
        <v>#NUM!</v>
      </c>
      <c r="L1793" t="e">
        <f t="array" ref="L1793">INDEX($A$7:$F$3066,SMALL(IF(COUNTIF($L$5,$H$7:$H$3066)*COUNTIF($L$5,$I$7:$I$3066),MATCH(ROW($A$7:$A$3066),ROW($A$7:$A$3066)),""),ROWS($B$1:C1787)),COLUMNS($A$1:C1789))</f>
        <v>#NUM!</v>
      </c>
      <c r="M1793" t="e">
        <f t="array" ref="M1793">INDEX($A$7:$F$3066,SMALL(IF(COUNTIF($L$5,$H$7:$H$3066)*COUNTIF($L$5,$I$7:$I$3066),MATCH(ROW($A$7:$A$3066),ROW($A$7:$A$3066)),""),ROWS($B$1:D1787)),COLUMNS($A$1:D1789))</f>
        <v>#NUM!</v>
      </c>
      <c r="N1793" t="e">
        <f t="array" ref="N1793">INDEX($A$7:$F$3066,SMALL(IF(COUNTIF($L$5,$H$7:$H$3066)*COUNTIF($L$5,$I$7:$I$3066),MATCH(ROW($A$7:$A$3066),ROW($A$7:$A$3066)),""),ROWS($B$1:E1787)),COLUMNS($A$1:E1789))</f>
        <v>#NUM!</v>
      </c>
      <c r="O1793" t="e">
        <f t="array" ref="O1793">INDEX($A$7:$F$3066,SMALL(IF(COUNTIF($L$5,$H$7:$H$3066)*COUNTIF($L$5,$I$7:$I$3066),MATCH(ROW($A$7:$A$3066),ROW($A$7:$A$3066)),""),ROWS($B$1:F1787)),COLUMNS($A$1:F1789))</f>
        <v>#NUM!</v>
      </c>
    </row>
    <row r="1794" spans="1:15">
      <c r="A1794" s="1">
        <f>'ScienceDirect - Initial'!A1797</f>
        <v>0</v>
      </c>
      <c r="B1794" s="1">
        <f>'ScienceDirect - Initial'!B1797</f>
        <v>1999</v>
      </c>
      <c r="C1794" s="1" t="str">
        <f>'ScienceDirect - Initial'!C1797</f>
        <v>Stein, Michael D.</v>
      </c>
      <c r="D1794" s="1" t="str">
        <f>'ScienceDirect - Initial'!D1797</f>
        <v>MEDICAL CONSEQUENCES OF SUBSTANCE ABUSE</v>
      </c>
      <c r="E1794" s="1" t="str">
        <f>'ScienceDirect - Initial'!E1797</f>
        <v>Psychiatric Clinics of North America</v>
      </c>
      <c r="F1794" s="1">
        <f>'ScienceDirect - Initial'!F1797</f>
        <v>0</v>
      </c>
      <c r="H1794" s="1">
        <v>0</v>
      </c>
      <c r="I1794" s="1">
        <v>0</v>
      </c>
      <c r="J1794" t="b">
        <f t="shared" si="27"/>
        <v>1</v>
      </c>
      <c r="K1794" t="e">
        <f t="array" ref="K1794">INDEX($A$7:$F$3066,SMALL(IF(COUNTIF($L$5,$H$7:$H$3066)*COUNTIF($L$5,$I$7:$I$3066),MATCH(ROW($A$7:$A$3066),ROW($A$7:$A$3066)),""),ROWS($B$1:B1788)),COLUMNS($A$1:B1790))</f>
        <v>#NUM!</v>
      </c>
      <c r="L1794" t="e">
        <f t="array" ref="L1794">INDEX($A$7:$F$3066,SMALL(IF(COUNTIF($L$5,$H$7:$H$3066)*COUNTIF($L$5,$I$7:$I$3066),MATCH(ROW($A$7:$A$3066),ROW($A$7:$A$3066)),""),ROWS($B$1:C1788)),COLUMNS($A$1:C1790))</f>
        <v>#NUM!</v>
      </c>
      <c r="M1794" t="e">
        <f t="array" ref="M1794">INDEX($A$7:$F$3066,SMALL(IF(COUNTIF($L$5,$H$7:$H$3066)*COUNTIF($L$5,$I$7:$I$3066),MATCH(ROW($A$7:$A$3066),ROW($A$7:$A$3066)),""),ROWS($B$1:D1788)),COLUMNS($A$1:D1790))</f>
        <v>#NUM!</v>
      </c>
      <c r="N1794" t="e">
        <f t="array" ref="N1794">INDEX($A$7:$F$3066,SMALL(IF(COUNTIF($L$5,$H$7:$H$3066)*COUNTIF($L$5,$I$7:$I$3066),MATCH(ROW($A$7:$A$3066),ROW($A$7:$A$3066)),""),ROWS($B$1:E1788)),COLUMNS($A$1:E1790))</f>
        <v>#NUM!</v>
      </c>
      <c r="O1794" t="e">
        <f t="array" ref="O1794">INDEX($A$7:$F$3066,SMALL(IF(COUNTIF($L$5,$H$7:$H$3066)*COUNTIF($L$5,$I$7:$I$3066),MATCH(ROW($A$7:$A$3066),ROW($A$7:$A$3066)),""),ROWS($B$1:F1788)),COLUMNS($A$1:F1790))</f>
        <v>#NUM!</v>
      </c>
    </row>
    <row r="1795" spans="1:15">
      <c r="A1795" s="1">
        <f>'ScienceDirect - Initial'!A1798</f>
        <v>0</v>
      </c>
      <c r="B1795" s="1">
        <f>'ScienceDirect - Initial'!B1798</f>
        <v>2003</v>
      </c>
      <c r="C1795" s="1" t="str">
        <f>'ScienceDirect - Initial'!C1798</f>
        <v>Millan, Mark J.</v>
      </c>
      <c r="D1795" s="1" t="str">
        <f>'ScienceDirect - Initial'!D1798</f>
        <v>The neurobiology and control of anxious states</v>
      </c>
      <c r="E1795" s="1" t="str">
        <f>'ScienceDirect - Initial'!E1798</f>
        <v>Progress in Neurobiology</v>
      </c>
      <c r="F1795" s="1">
        <f>'ScienceDirect - Initial'!F1798</f>
        <v>0</v>
      </c>
      <c r="H1795" s="1">
        <v>0</v>
      </c>
      <c r="I1795" s="1">
        <v>0</v>
      </c>
      <c r="J1795" t="b">
        <f t="shared" si="27"/>
        <v>1</v>
      </c>
      <c r="K1795" t="e">
        <f t="array" ref="K1795">INDEX($A$7:$F$3066,SMALL(IF(COUNTIF($L$5,$H$7:$H$3066)*COUNTIF($L$5,$I$7:$I$3066),MATCH(ROW($A$7:$A$3066),ROW($A$7:$A$3066)),""),ROWS($B$1:B1789)),COLUMNS($A$1:B1791))</f>
        <v>#NUM!</v>
      </c>
      <c r="L1795" t="e">
        <f t="array" ref="L1795">INDEX($A$7:$F$3066,SMALL(IF(COUNTIF($L$5,$H$7:$H$3066)*COUNTIF($L$5,$I$7:$I$3066),MATCH(ROW($A$7:$A$3066),ROW($A$7:$A$3066)),""),ROWS($B$1:C1789)),COLUMNS($A$1:C1791))</f>
        <v>#NUM!</v>
      </c>
      <c r="M1795" t="e">
        <f t="array" ref="M1795">INDEX($A$7:$F$3066,SMALL(IF(COUNTIF($L$5,$H$7:$H$3066)*COUNTIF($L$5,$I$7:$I$3066),MATCH(ROW($A$7:$A$3066),ROW($A$7:$A$3066)),""),ROWS($B$1:D1789)),COLUMNS($A$1:D1791))</f>
        <v>#NUM!</v>
      </c>
      <c r="N1795" t="e">
        <f t="array" ref="N1795">INDEX($A$7:$F$3066,SMALL(IF(COUNTIF($L$5,$H$7:$H$3066)*COUNTIF($L$5,$I$7:$I$3066),MATCH(ROW($A$7:$A$3066),ROW($A$7:$A$3066)),""),ROWS($B$1:E1789)),COLUMNS($A$1:E1791))</f>
        <v>#NUM!</v>
      </c>
      <c r="O1795" t="e">
        <f t="array" ref="O1795">INDEX($A$7:$F$3066,SMALL(IF(COUNTIF($L$5,$H$7:$H$3066)*COUNTIF($L$5,$I$7:$I$3066),MATCH(ROW($A$7:$A$3066),ROW($A$7:$A$3066)),""),ROWS($B$1:F1789)),COLUMNS($A$1:F1791))</f>
        <v>#NUM!</v>
      </c>
    </row>
    <row r="1796" spans="1:15">
      <c r="A1796" s="1">
        <f>'ScienceDirect - Initial'!A1799</f>
        <v>0</v>
      </c>
      <c r="B1796" s="1">
        <f>'ScienceDirect - Initial'!B1799</f>
        <v>2016</v>
      </c>
      <c r="C1796" s="1" t="str">
        <f>'ScienceDirect - Initial'!C1799</f>
        <v>Coulibaly, Mamadou B.; Traoré, Sekou F.; Touré, Yeya T.</v>
      </c>
      <c r="D1796" s="1" t="str">
        <f>'ScienceDirect - Initial'!D1799</f>
        <v>Chapter 3 - Considerations for Disrupting Malaria Transmission in Africa Using Genetically Modified Mosquitoes, Ecology of Anopheline Disease Vectors, and Current Methods of Control</v>
      </c>
      <c r="E1796" s="1" t="str">
        <f>'ScienceDirect - Initial'!E1799</f>
        <v>Genetic Control of Malaria and Dengue</v>
      </c>
      <c r="F1796" s="1" t="str">
        <f>'ScienceDirect - Initial'!F1799</f>
        <v>978-0-12-800246-9</v>
      </c>
      <c r="H1796" s="1">
        <v>0</v>
      </c>
      <c r="I1796" s="1">
        <v>0</v>
      </c>
      <c r="J1796" t="b">
        <f t="shared" si="27"/>
        <v>1</v>
      </c>
      <c r="K1796" t="e">
        <f t="array" ref="K1796">INDEX($A$7:$F$3066,SMALL(IF(COUNTIF($L$5,$H$7:$H$3066)*COUNTIF($L$5,$I$7:$I$3066),MATCH(ROW($A$7:$A$3066),ROW($A$7:$A$3066)),""),ROWS($B$1:B1790)),COLUMNS($A$1:B1792))</f>
        <v>#NUM!</v>
      </c>
      <c r="L1796" t="e">
        <f t="array" ref="L1796">INDEX($A$7:$F$3066,SMALL(IF(COUNTIF($L$5,$H$7:$H$3066)*COUNTIF($L$5,$I$7:$I$3066),MATCH(ROW($A$7:$A$3066),ROW($A$7:$A$3066)),""),ROWS($B$1:C1790)),COLUMNS($A$1:C1792))</f>
        <v>#NUM!</v>
      </c>
      <c r="M1796" t="e">
        <f t="array" ref="M1796">INDEX($A$7:$F$3066,SMALL(IF(COUNTIF($L$5,$H$7:$H$3066)*COUNTIF($L$5,$I$7:$I$3066),MATCH(ROW($A$7:$A$3066),ROW($A$7:$A$3066)),""),ROWS($B$1:D1790)),COLUMNS($A$1:D1792))</f>
        <v>#NUM!</v>
      </c>
      <c r="N1796" t="e">
        <f t="array" ref="N1796">INDEX($A$7:$F$3066,SMALL(IF(COUNTIF($L$5,$H$7:$H$3066)*COUNTIF($L$5,$I$7:$I$3066),MATCH(ROW($A$7:$A$3066),ROW($A$7:$A$3066)),""),ROWS($B$1:E1790)),COLUMNS($A$1:E1792))</f>
        <v>#NUM!</v>
      </c>
      <c r="O1796" t="e">
        <f t="array" ref="O1796">INDEX($A$7:$F$3066,SMALL(IF(COUNTIF($L$5,$H$7:$H$3066)*COUNTIF($L$5,$I$7:$I$3066),MATCH(ROW($A$7:$A$3066),ROW($A$7:$A$3066)),""),ROWS($B$1:F1790)),COLUMNS($A$1:F1792))</f>
        <v>#NUM!</v>
      </c>
    </row>
    <row r="1797" spans="1:15">
      <c r="A1797" s="1">
        <f>'ScienceDirect - Initial'!A1800</f>
        <v>0</v>
      </c>
      <c r="B1797" s="1">
        <f>'ScienceDirect - Initial'!B1800</f>
        <v>1985</v>
      </c>
      <c r="C1797" s="1" t="str">
        <f>'ScienceDirect - Initial'!C1800</f>
        <v>Gallagher, Michela; Bostock, Elizabeth; King, Richard</v>
      </c>
      <c r="D1797" s="1" t="str">
        <f>'ScienceDirect - Initial'!D1800</f>
        <v>Effects of opiate antagonists on spatial memory in young and aged rats</v>
      </c>
      <c r="E1797" s="1" t="str">
        <f>'ScienceDirect - Initial'!E1800</f>
        <v>Behavioral and Neural Biology</v>
      </c>
      <c r="F1797" s="1">
        <f>'ScienceDirect - Initial'!F1800</f>
        <v>0</v>
      </c>
      <c r="H1797" s="1">
        <v>0</v>
      </c>
      <c r="I1797" s="1">
        <v>0</v>
      </c>
      <c r="J1797" t="b">
        <f t="shared" si="27"/>
        <v>1</v>
      </c>
      <c r="K1797" t="e">
        <f t="array" ref="K1797">INDEX($A$7:$F$3066,SMALL(IF(COUNTIF($L$5,$H$7:$H$3066)*COUNTIF($L$5,$I$7:$I$3066),MATCH(ROW($A$7:$A$3066),ROW($A$7:$A$3066)),""),ROWS($B$1:B1791)),COLUMNS($A$1:B1793))</f>
        <v>#NUM!</v>
      </c>
      <c r="L1797" t="e">
        <f t="array" ref="L1797">INDEX($A$7:$F$3066,SMALL(IF(COUNTIF($L$5,$H$7:$H$3066)*COUNTIF($L$5,$I$7:$I$3066),MATCH(ROW($A$7:$A$3066),ROW($A$7:$A$3066)),""),ROWS($B$1:C1791)),COLUMNS($A$1:C1793))</f>
        <v>#NUM!</v>
      </c>
      <c r="M1797" t="e">
        <f t="array" ref="M1797">INDEX($A$7:$F$3066,SMALL(IF(COUNTIF($L$5,$H$7:$H$3066)*COUNTIF($L$5,$I$7:$I$3066),MATCH(ROW($A$7:$A$3066),ROW($A$7:$A$3066)),""),ROWS($B$1:D1791)),COLUMNS($A$1:D1793))</f>
        <v>#NUM!</v>
      </c>
      <c r="N1797" t="e">
        <f t="array" ref="N1797">INDEX($A$7:$F$3066,SMALL(IF(COUNTIF($L$5,$H$7:$H$3066)*COUNTIF($L$5,$I$7:$I$3066),MATCH(ROW($A$7:$A$3066),ROW($A$7:$A$3066)),""),ROWS($B$1:E1791)),COLUMNS($A$1:E1793))</f>
        <v>#NUM!</v>
      </c>
      <c r="O1797" t="e">
        <f t="array" ref="O1797">INDEX($A$7:$F$3066,SMALL(IF(COUNTIF($L$5,$H$7:$H$3066)*COUNTIF($L$5,$I$7:$I$3066),MATCH(ROW($A$7:$A$3066),ROW($A$7:$A$3066)),""),ROWS($B$1:F1791)),COLUMNS($A$1:F1793))</f>
        <v>#NUM!</v>
      </c>
    </row>
    <row r="1798" spans="1:15">
      <c r="A1798" s="1">
        <f>'ScienceDirect - Initial'!A1801</f>
        <v>0</v>
      </c>
      <c r="B1798" s="1">
        <f>'ScienceDirect - Initial'!B1801</f>
        <v>2011</v>
      </c>
      <c r="C1798" s="1" t="str">
        <f>'ScienceDirect - Initial'!C1801</f>
        <v>Patrick, Walter K.</v>
      </c>
      <c r="D1798" s="1" t="str">
        <f>'ScienceDirect - Initial'!D1801</f>
        <v>The Asia Pacific Academic Consortium for Global Public Health and Medicine: Stabilizing South-South Academic Collaboration</v>
      </c>
      <c r="E1798" s="1" t="str">
        <f>'ScienceDirect - Initial'!E1801</f>
        <v>Global Health, Global Health Education, and Infectious Disease: the New Millennium, Part II</v>
      </c>
      <c r="F1798" s="1">
        <f>'ScienceDirect - Initial'!F1801</f>
        <v>0</v>
      </c>
      <c r="H1798" s="1">
        <v>0</v>
      </c>
      <c r="I1798" s="1">
        <v>0</v>
      </c>
      <c r="J1798" t="b">
        <f t="shared" si="27"/>
        <v>1</v>
      </c>
      <c r="K1798" t="e">
        <f t="array" ref="K1798">INDEX($A$7:$F$3066,SMALL(IF(COUNTIF($L$5,$H$7:$H$3066)*COUNTIF($L$5,$I$7:$I$3066),MATCH(ROW($A$7:$A$3066),ROW($A$7:$A$3066)),""),ROWS($B$1:B1792)),COLUMNS($A$1:B1794))</f>
        <v>#NUM!</v>
      </c>
      <c r="L1798" t="e">
        <f t="array" ref="L1798">INDEX($A$7:$F$3066,SMALL(IF(COUNTIF($L$5,$H$7:$H$3066)*COUNTIF($L$5,$I$7:$I$3066),MATCH(ROW($A$7:$A$3066),ROW($A$7:$A$3066)),""),ROWS($B$1:C1792)),COLUMNS($A$1:C1794))</f>
        <v>#NUM!</v>
      </c>
      <c r="M1798" t="e">
        <f t="array" ref="M1798">INDEX($A$7:$F$3066,SMALL(IF(COUNTIF($L$5,$H$7:$H$3066)*COUNTIF($L$5,$I$7:$I$3066),MATCH(ROW($A$7:$A$3066),ROW($A$7:$A$3066)),""),ROWS($B$1:D1792)),COLUMNS($A$1:D1794))</f>
        <v>#NUM!</v>
      </c>
      <c r="N1798" t="e">
        <f t="array" ref="N1798">INDEX($A$7:$F$3066,SMALL(IF(COUNTIF($L$5,$H$7:$H$3066)*COUNTIF($L$5,$I$7:$I$3066),MATCH(ROW($A$7:$A$3066),ROW($A$7:$A$3066)),""),ROWS($B$1:E1792)),COLUMNS($A$1:E1794))</f>
        <v>#NUM!</v>
      </c>
      <c r="O1798" t="e">
        <f t="array" ref="O1798">INDEX($A$7:$F$3066,SMALL(IF(COUNTIF($L$5,$H$7:$H$3066)*COUNTIF($L$5,$I$7:$I$3066),MATCH(ROW($A$7:$A$3066),ROW($A$7:$A$3066)),""),ROWS($B$1:F1792)),COLUMNS($A$1:F1794))</f>
        <v>#NUM!</v>
      </c>
    </row>
    <row r="1799" spans="1:15">
      <c r="A1799" s="1">
        <f>'ScienceDirect - Initial'!A1802</f>
        <v>0</v>
      </c>
      <c r="B1799" s="1">
        <f>'ScienceDirect - Initial'!B1802</f>
        <v>2015</v>
      </c>
      <c r="C1799" s="1" t="str">
        <f>'ScienceDirect - Initial'!C1802</f>
        <v>Saad, Gad; Cleveland, Mark; Ho, Louis</v>
      </c>
      <c r="D1799" s="1" t="str">
        <f>'ScienceDirect - Initial'!D1802</f>
        <v>Individualism–collectivism and the quantity versus quality dimensions of individual and group creative performance</v>
      </c>
      <c r="E1799" s="1" t="str">
        <f>'ScienceDirect - Initial'!E1802</f>
        <v>Journal of Business Research</v>
      </c>
      <c r="F1799" s="1">
        <f>'ScienceDirect - Initial'!F1802</f>
        <v>0</v>
      </c>
      <c r="H1799" s="1">
        <v>0</v>
      </c>
      <c r="I1799" s="1">
        <v>0</v>
      </c>
      <c r="J1799" t="b">
        <f t="shared" si="27"/>
        <v>1</v>
      </c>
      <c r="K1799" t="e">
        <f t="array" ref="K1799">INDEX($A$7:$F$3066,SMALL(IF(COUNTIF($L$5,$H$7:$H$3066)*COUNTIF($L$5,$I$7:$I$3066),MATCH(ROW($A$7:$A$3066),ROW($A$7:$A$3066)),""),ROWS($B$1:B1793)),COLUMNS($A$1:B1795))</f>
        <v>#NUM!</v>
      </c>
      <c r="L1799" t="e">
        <f t="array" ref="L1799">INDEX($A$7:$F$3066,SMALL(IF(COUNTIF($L$5,$H$7:$H$3066)*COUNTIF($L$5,$I$7:$I$3066),MATCH(ROW($A$7:$A$3066),ROW($A$7:$A$3066)),""),ROWS($B$1:C1793)),COLUMNS($A$1:C1795))</f>
        <v>#NUM!</v>
      </c>
      <c r="M1799" t="e">
        <f t="array" ref="M1799">INDEX($A$7:$F$3066,SMALL(IF(COUNTIF($L$5,$H$7:$H$3066)*COUNTIF($L$5,$I$7:$I$3066),MATCH(ROW($A$7:$A$3066),ROW($A$7:$A$3066)),""),ROWS($B$1:D1793)),COLUMNS($A$1:D1795))</f>
        <v>#NUM!</v>
      </c>
      <c r="N1799" t="e">
        <f t="array" ref="N1799">INDEX($A$7:$F$3066,SMALL(IF(COUNTIF($L$5,$H$7:$H$3066)*COUNTIF($L$5,$I$7:$I$3066),MATCH(ROW($A$7:$A$3066),ROW($A$7:$A$3066)),""),ROWS($B$1:E1793)),COLUMNS($A$1:E1795))</f>
        <v>#NUM!</v>
      </c>
      <c r="O1799" t="e">
        <f t="array" ref="O1799">INDEX($A$7:$F$3066,SMALL(IF(COUNTIF($L$5,$H$7:$H$3066)*COUNTIF($L$5,$I$7:$I$3066),MATCH(ROW($A$7:$A$3066),ROW($A$7:$A$3066)),""),ROWS($B$1:F1793)),COLUMNS($A$1:F1795))</f>
        <v>#NUM!</v>
      </c>
    </row>
    <row r="1800" spans="1:15">
      <c r="A1800" s="1">
        <f>'ScienceDirect - Initial'!A1803</f>
        <v>0</v>
      </c>
      <c r="B1800" s="1">
        <f>'ScienceDirect - Initial'!B1803</f>
        <v>2009</v>
      </c>
      <c r="C1800" s="1" t="str">
        <f>'ScienceDirect - Initial'!C1803</f>
        <v>Rajaiah, Rajesh; Moudgil, Kamal D.</v>
      </c>
      <c r="D1800" s="1" t="str">
        <f>'ScienceDirect - Initial'!D1803</f>
        <v>CHAPTER 8N - Animal Models</v>
      </c>
      <c r="E1800" s="1" t="str">
        <f>'ScienceDirect - Initial'!E1803</f>
        <v>Rheumatoid Arthritis</v>
      </c>
      <c r="F1800" s="1" t="str">
        <f>'ScienceDirect - Initial'!F1803</f>
        <v>978-0-323-05475-1</v>
      </c>
      <c r="H1800" s="1">
        <v>0</v>
      </c>
      <c r="I1800" s="1">
        <v>0</v>
      </c>
      <c r="J1800" t="b">
        <f t="shared" ref="J1800:J1863" si="28">IF(ISBLANK(I1800),FALSE,IF(EXACT(H1800, I1800),TRUE,FALSE))</f>
        <v>1</v>
      </c>
      <c r="K1800" t="e">
        <f t="array" ref="K1800">INDEX($A$7:$F$3066,SMALL(IF(COUNTIF($L$5,$H$7:$H$3066)*COUNTIF($L$5,$I$7:$I$3066),MATCH(ROW($A$7:$A$3066),ROW($A$7:$A$3066)),""),ROWS($B$1:B1794)),COLUMNS($A$1:B1796))</f>
        <v>#NUM!</v>
      </c>
      <c r="L1800" t="e">
        <f t="array" ref="L1800">INDEX($A$7:$F$3066,SMALL(IF(COUNTIF($L$5,$H$7:$H$3066)*COUNTIF($L$5,$I$7:$I$3066),MATCH(ROW($A$7:$A$3066),ROW($A$7:$A$3066)),""),ROWS($B$1:C1794)),COLUMNS($A$1:C1796))</f>
        <v>#NUM!</v>
      </c>
      <c r="M1800" t="e">
        <f t="array" ref="M1800">INDEX($A$7:$F$3066,SMALL(IF(COUNTIF($L$5,$H$7:$H$3066)*COUNTIF($L$5,$I$7:$I$3066),MATCH(ROW($A$7:$A$3066),ROW($A$7:$A$3066)),""),ROWS($B$1:D1794)),COLUMNS($A$1:D1796))</f>
        <v>#NUM!</v>
      </c>
      <c r="N1800" t="e">
        <f t="array" ref="N1800">INDEX($A$7:$F$3066,SMALL(IF(COUNTIF($L$5,$H$7:$H$3066)*COUNTIF($L$5,$I$7:$I$3066),MATCH(ROW($A$7:$A$3066),ROW($A$7:$A$3066)),""),ROWS($B$1:E1794)),COLUMNS($A$1:E1796))</f>
        <v>#NUM!</v>
      </c>
      <c r="O1800" t="e">
        <f t="array" ref="O1800">INDEX($A$7:$F$3066,SMALL(IF(COUNTIF($L$5,$H$7:$H$3066)*COUNTIF($L$5,$I$7:$I$3066),MATCH(ROW($A$7:$A$3066),ROW($A$7:$A$3066)),""),ROWS($B$1:F1794)),COLUMNS($A$1:F1796))</f>
        <v>#NUM!</v>
      </c>
    </row>
    <row r="1801" spans="1:15">
      <c r="A1801" s="1">
        <f>'ScienceDirect - Initial'!A1804</f>
        <v>0</v>
      </c>
      <c r="B1801" s="1">
        <f>'ScienceDirect - Initial'!B1804</f>
        <v>2020</v>
      </c>
      <c r="C1801" s="1" t="str">
        <f>'ScienceDirect - Initial'!C1804</f>
        <v>Manson, Jamie L.; Manson, Zachary E.; Sargent, Ashley; Villa, Danielle Y.; Etten, Nicole L.; Blackmore, William J.A.; Curley, Samuel P.M.; Williams, Robert C.; Brambleby, Jamie; Goddard, Paul A.; Ozarowski, Andrew; Wilson, Murray N.; Huddart, Benjamin M.; Lancaster, Tom; Johnson, Roger D.; Blundell, Stephen J.; Bendix, Jesper; Wheeler, Kraig A.; Lapidus, Saul H.; Xiao, Fan; Birnbaum, Serena; Singleton, John</v>
      </c>
      <c r="D1801" s="1" t="str">
        <f>'ScienceDirect - Initial'!D1804</f>
        <v>Enhancing easy-plane anisotropy in bespoke Ni(II) quantum magnets</v>
      </c>
      <c r="E1801" s="1" t="str">
        <f>'ScienceDirect - Initial'!E1804</f>
        <v>Polyhedron</v>
      </c>
      <c r="F1801" s="1">
        <f>'ScienceDirect - Initial'!F1804</f>
        <v>0</v>
      </c>
      <c r="H1801" s="1">
        <v>0</v>
      </c>
      <c r="I1801" s="1">
        <v>0</v>
      </c>
      <c r="J1801" t="b">
        <f t="shared" si="28"/>
        <v>1</v>
      </c>
      <c r="K1801" t="e">
        <f t="array" ref="K1801">INDEX($A$7:$F$3066,SMALL(IF(COUNTIF($L$5,$H$7:$H$3066)*COUNTIF($L$5,$I$7:$I$3066),MATCH(ROW($A$7:$A$3066),ROW($A$7:$A$3066)),""),ROWS($B$1:B1795)),COLUMNS($A$1:B1797))</f>
        <v>#NUM!</v>
      </c>
      <c r="L1801" t="e">
        <f t="array" ref="L1801">INDEX($A$7:$F$3066,SMALL(IF(COUNTIF($L$5,$H$7:$H$3066)*COUNTIF($L$5,$I$7:$I$3066),MATCH(ROW($A$7:$A$3066),ROW($A$7:$A$3066)),""),ROWS($B$1:C1795)),COLUMNS($A$1:C1797))</f>
        <v>#NUM!</v>
      </c>
      <c r="M1801" t="e">
        <f t="array" ref="M1801">INDEX($A$7:$F$3066,SMALL(IF(COUNTIF($L$5,$H$7:$H$3066)*COUNTIF($L$5,$I$7:$I$3066),MATCH(ROW($A$7:$A$3066),ROW($A$7:$A$3066)),""),ROWS($B$1:D1795)),COLUMNS($A$1:D1797))</f>
        <v>#NUM!</v>
      </c>
      <c r="N1801" t="e">
        <f t="array" ref="N1801">INDEX($A$7:$F$3066,SMALL(IF(COUNTIF($L$5,$H$7:$H$3066)*COUNTIF($L$5,$I$7:$I$3066),MATCH(ROW($A$7:$A$3066),ROW($A$7:$A$3066)),""),ROWS($B$1:E1795)),COLUMNS($A$1:E1797))</f>
        <v>#NUM!</v>
      </c>
      <c r="O1801" t="e">
        <f t="array" ref="O1801">INDEX($A$7:$F$3066,SMALL(IF(COUNTIF($L$5,$H$7:$H$3066)*COUNTIF($L$5,$I$7:$I$3066),MATCH(ROW($A$7:$A$3066),ROW($A$7:$A$3066)),""),ROWS($B$1:F1795)),COLUMNS($A$1:F1797))</f>
        <v>#NUM!</v>
      </c>
    </row>
    <row r="1802" spans="1:15">
      <c r="A1802" s="1">
        <f>'ScienceDirect - Initial'!A1805</f>
        <v>0</v>
      </c>
      <c r="B1802" s="1">
        <f>'ScienceDirect - Initial'!B1805</f>
        <v>2009</v>
      </c>
      <c r="C1802" s="1" t="str">
        <f>'ScienceDirect - Initial'!C1805</f>
        <v>Boenke, Lars T.; Ohl, Frank W.; Nikolaev, Andrey R.; Lachmann, Thomas; Leeuwen, Cees van</v>
      </c>
      <c r="D1802" s="1" t="str">
        <f>'ScienceDirect - Initial'!D1805</f>
        <v>Different time courses of Stroop and Garner effects in perception — An Event-Related Potentials Study</v>
      </c>
      <c r="E1802" s="1" t="str">
        <f>'ScienceDirect - Initial'!E1805</f>
        <v>NeuroImage</v>
      </c>
      <c r="F1802" s="1">
        <f>'ScienceDirect - Initial'!F1805</f>
        <v>0</v>
      </c>
      <c r="H1802" s="1">
        <v>0</v>
      </c>
      <c r="I1802" s="1">
        <v>0</v>
      </c>
      <c r="J1802" t="b">
        <f t="shared" si="28"/>
        <v>1</v>
      </c>
      <c r="K1802" t="e">
        <f t="array" ref="K1802">INDEX($A$7:$F$3066,SMALL(IF(COUNTIF($L$5,$H$7:$H$3066)*COUNTIF($L$5,$I$7:$I$3066),MATCH(ROW($A$7:$A$3066),ROW($A$7:$A$3066)),""),ROWS($B$1:B1796)),COLUMNS($A$1:B1798))</f>
        <v>#NUM!</v>
      </c>
      <c r="L1802" t="e">
        <f t="array" ref="L1802">INDEX($A$7:$F$3066,SMALL(IF(COUNTIF($L$5,$H$7:$H$3066)*COUNTIF($L$5,$I$7:$I$3066),MATCH(ROW($A$7:$A$3066),ROW($A$7:$A$3066)),""),ROWS($B$1:C1796)),COLUMNS($A$1:C1798))</f>
        <v>#NUM!</v>
      </c>
      <c r="M1802" t="e">
        <f t="array" ref="M1802">INDEX($A$7:$F$3066,SMALL(IF(COUNTIF($L$5,$H$7:$H$3066)*COUNTIF($L$5,$I$7:$I$3066),MATCH(ROW($A$7:$A$3066),ROW($A$7:$A$3066)),""),ROWS($B$1:D1796)),COLUMNS($A$1:D1798))</f>
        <v>#NUM!</v>
      </c>
      <c r="N1802" t="e">
        <f t="array" ref="N1802">INDEX($A$7:$F$3066,SMALL(IF(COUNTIF($L$5,$H$7:$H$3066)*COUNTIF($L$5,$I$7:$I$3066),MATCH(ROW($A$7:$A$3066),ROW($A$7:$A$3066)),""),ROWS($B$1:E1796)),COLUMNS($A$1:E1798))</f>
        <v>#NUM!</v>
      </c>
      <c r="O1802" t="e">
        <f t="array" ref="O1802">INDEX($A$7:$F$3066,SMALL(IF(COUNTIF($L$5,$H$7:$H$3066)*COUNTIF($L$5,$I$7:$I$3066),MATCH(ROW($A$7:$A$3066),ROW($A$7:$A$3066)),""),ROWS($B$1:F1796)),COLUMNS($A$1:F1798))</f>
        <v>#NUM!</v>
      </c>
    </row>
    <row r="1803" spans="1:15">
      <c r="A1803" s="1">
        <f>'ScienceDirect - Initial'!A1806</f>
        <v>0</v>
      </c>
      <c r="B1803" s="1">
        <f>'ScienceDirect - Initial'!B1806</f>
        <v>2001</v>
      </c>
      <c r="C1803" s="1" t="str">
        <f>'ScienceDirect - Initial'!C1806</f>
        <v>Lee, Sing</v>
      </c>
      <c r="D1803" s="1" t="str">
        <f>'ScienceDirect - Initial'!D1806</f>
        <v>FROM DIVERSITY TO UNITY: The Classification of Mental Disorders in 21st-Century China</v>
      </c>
      <c r="E1803" s="1" t="str">
        <f>'ScienceDirect - Initial'!E1806</f>
        <v>Psychiatric Clinics of North America</v>
      </c>
      <c r="F1803" s="1">
        <f>'ScienceDirect - Initial'!F1806</f>
        <v>0</v>
      </c>
      <c r="H1803" s="1">
        <v>0</v>
      </c>
      <c r="I1803" s="1">
        <v>0</v>
      </c>
      <c r="J1803" t="b">
        <f t="shared" si="28"/>
        <v>1</v>
      </c>
      <c r="K1803" t="e">
        <f t="array" ref="K1803">INDEX($A$7:$F$3066,SMALL(IF(COUNTIF($L$5,$H$7:$H$3066)*COUNTIF($L$5,$I$7:$I$3066),MATCH(ROW($A$7:$A$3066),ROW($A$7:$A$3066)),""),ROWS($B$1:B1797)),COLUMNS($A$1:B1799))</f>
        <v>#NUM!</v>
      </c>
      <c r="L1803" t="e">
        <f t="array" ref="L1803">INDEX($A$7:$F$3066,SMALL(IF(COUNTIF($L$5,$H$7:$H$3066)*COUNTIF($L$5,$I$7:$I$3066),MATCH(ROW($A$7:$A$3066),ROW($A$7:$A$3066)),""),ROWS($B$1:C1797)),COLUMNS($A$1:C1799))</f>
        <v>#NUM!</v>
      </c>
      <c r="M1803" t="e">
        <f t="array" ref="M1803">INDEX($A$7:$F$3066,SMALL(IF(COUNTIF($L$5,$H$7:$H$3066)*COUNTIF($L$5,$I$7:$I$3066),MATCH(ROW($A$7:$A$3066),ROW($A$7:$A$3066)),""),ROWS($B$1:D1797)),COLUMNS($A$1:D1799))</f>
        <v>#NUM!</v>
      </c>
      <c r="N1803" t="e">
        <f t="array" ref="N1803">INDEX($A$7:$F$3066,SMALL(IF(COUNTIF($L$5,$H$7:$H$3066)*COUNTIF($L$5,$I$7:$I$3066),MATCH(ROW($A$7:$A$3066),ROW($A$7:$A$3066)),""),ROWS($B$1:E1797)),COLUMNS($A$1:E1799))</f>
        <v>#NUM!</v>
      </c>
      <c r="O1803" t="e">
        <f t="array" ref="O1803">INDEX($A$7:$F$3066,SMALL(IF(COUNTIF($L$5,$H$7:$H$3066)*COUNTIF($L$5,$I$7:$I$3066),MATCH(ROW($A$7:$A$3066),ROW($A$7:$A$3066)),""),ROWS($B$1:F1797)),COLUMNS($A$1:F1799))</f>
        <v>#NUM!</v>
      </c>
    </row>
    <row r="1804" spans="1:15">
      <c r="A1804" s="1">
        <f>'ScienceDirect - Initial'!A1807</f>
        <v>0</v>
      </c>
      <c r="B1804" s="1">
        <f>'ScienceDirect - Initial'!B1807</f>
        <v>2012</v>
      </c>
      <c r="C1804" s="1" t="str">
        <f>'ScienceDirect - Initial'!C1807</f>
        <v>Weiss, Roger D.</v>
      </c>
      <c r="D1804" s="1" t="str">
        <f>'ScienceDirect - Initial'!D1807</f>
        <v>33 - Drug Abuse and Dependence</v>
      </c>
      <c r="E1804" s="1" t="str">
        <f>'ScienceDirect - Initial'!E1807</f>
        <v>Goldman's Cecil Medicine (Twenty Fourth Edition)</v>
      </c>
      <c r="F1804" s="1" t="str">
        <f>'ScienceDirect - Initial'!F1807</f>
        <v>978-1-4377-1604-7</v>
      </c>
      <c r="H1804" s="1">
        <v>0</v>
      </c>
      <c r="I1804" s="1">
        <v>0</v>
      </c>
      <c r="J1804" t="b">
        <f t="shared" si="28"/>
        <v>1</v>
      </c>
      <c r="K1804" t="e">
        <f t="array" ref="K1804">INDEX($A$7:$F$3066,SMALL(IF(COUNTIF($L$5,$H$7:$H$3066)*COUNTIF($L$5,$I$7:$I$3066),MATCH(ROW($A$7:$A$3066),ROW($A$7:$A$3066)),""),ROWS($B$1:B1798)),COLUMNS($A$1:B1800))</f>
        <v>#NUM!</v>
      </c>
      <c r="L1804" t="e">
        <f t="array" ref="L1804">INDEX($A$7:$F$3066,SMALL(IF(COUNTIF($L$5,$H$7:$H$3066)*COUNTIF($L$5,$I$7:$I$3066),MATCH(ROW($A$7:$A$3066),ROW($A$7:$A$3066)),""),ROWS($B$1:C1798)),COLUMNS($A$1:C1800))</f>
        <v>#NUM!</v>
      </c>
      <c r="M1804" t="e">
        <f t="array" ref="M1804">INDEX($A$7:$F$3066,SMALL(IF(COUNTIF($L$5,$H$7:$H$3066)*COUNTIF($L$5,$I$7:$I$3066),MATCH(ROW($A$7:$A$3066),ROW($A$7:$A$3066)),""),ROWS($B$1:D1798)),COLUMNS($A$1:D1800))</f>
        <v>#NUM!</v>
      </c>
      <c r="N1804" t="e">
        <f t="array" ref="N1804">INDEX($A$7:$F$3066,SMALL(IF(COUNTIF($L$5,$H$7:$H$3066)*COUNTIF($L$5,$I$7:$I$3066),MATCH(ROW($A$7:$A$3066),ROW($A$7:$A$3066)),""),ROWS($B$1:E1798)),COLUMNS($A$1:E1800))</f>
        <v>#NUM!</v>
      </c>
      <c r="O1804" t="e">
        <f t="array" ref="O1804">INDEX($A$7:$F$3066,SMALL(IF(COUNTIF($L$5,$H$7:$H$3066)*COUNTIF($L$5,$I$7:$I$3066),MATCH(ROW($A$7:$A$3066),ROW($A$7:$A$3066)),""),ROWS($B$1:F1798)),COLUMNS($A$1:F1800))</f>
        <v>#NUM!</v>
      </c>
    </row>
    <row r="1805" spans="1:15">
      <c r="A1805" s="1">
        <f>'ScienceDirect - Initial'!A1808</f>
        <v>0</v>
      </c>
      <c r="B1805" s="1">
        <f>'ScienceDirect - Initial'!B1808</f>
        <v>2010</v>
      </c>
      <c r="C1805" s="1" t="str">
        <f>'ScienceDirect - Initial'!C1808</f>
        <v>Bergman, Hagai; Zaidel, Adam; Rosin, Boris; Slovik, Maya; Rivlin-Etzion, Michal; Moshel, Shay; Israel, Zvi</v>
      </c>
      <c r="D1805" s="1" t="str">
        <f>'ScienceDirect - Initial'!D1808</f>
        <v>Chapter 38 - Pathological Synchrony of Basal Ganglia-Cortical Networks in the Systemic MPTP Primate Model of Parkinson's Disease</v>
      </c>
      <c r="E1805" s="1" t="str">
        <f>'ScienceDirect - Initial'!E1808</f>
        <v>Handbook of Behavioral Neuroscience</v>
      </c>
      <c r="F1805" s="1" t="str">
        <f>'ScienceDirect - Initial'!F1808</f>
        <v>1569-7339</v>
      </c>
      <c r="H1805" s="1">
        <v>0</v>
      </c>
      <c r="I1805" s="1">
        <v>0</v>
      </c>
      <c r="J1805" t="b">
        <f t="shared" si="28"/>
        <v>1</v>
      </c>
      <c r="K1805" t="e">
        <f t="array" ref="K1805">INDEX($A$7:$F$3066,SMALL(IF(COUNTIF($L$5,$H$7:$H$3066)*COUNTIF($L$5,$I$7:$I$3066),MATCH(ROW($A$7:$A$3066),ROW($A$7:$A$3066)),""),ROWS($B$1:B1799)),COLUMNS($A$1:B1801))</f>
        <v>#NUM!</v>
      </c>
      <c r="L1805" t="e">
        <f t="array" ref="L1805">INDEX($A$7:$F$3066,SMALL(IF(COUNTIF($L$5,$H$7:$H$3066)*COUNTIF($L$5,$I$7:$I$3066),MATCH(ROW($A$7:$A$3066),ROW($A$7:$A$3066)),""),ROWS($B$1:C1799)),COLUMNS($A$1:C1801))</f>
        <v>#NUM!</v>
      </c>
      <c r="M1805" t="e">
        <f t="array" ref="M1805">INDEX($A$7:$F$3066,SMALL(IF(COUNTIF($L$5,$H$7:$H$3066)*COUNTIF($L$5,$I$7:$I$3066),MATCH(ROW($A$7:$A$3066),ROW($A$7:$A$3066)),""),ROWS($B$1:D1799)),COLUMNS($A$1:D1801))</f>
        <v>#NUM!</v>
      </c>
      <c r="N1805" t="e">
        <f t="array" ref="N1805">INDEX($A$7:$F$3066,SMALL(IF(COUNTIF($L$5,$H$7:$H$3066)*COUNTIF($L$5,$I$7:$I$3066),MATCH(ROW($A$7:$A$3066),ROW($A$7:$A$3066)),""),ROWS($B$1:E1799)),COLUMNS($A$1:E1801))</f>
        <v>#NUM!</v>
      </c>
      <c r="O1805" t="e">
        <f t="array" ref="O1805">INDEX($A$7:$F$3066,SMALL(IF(COUNTIF($L$5,$H$7:$H$3066)*COUNTIF($L$5,$I$7:$I$3066),MATCH(ROW($A$7:$A$3066),ROW($A$7:$A$3066)),""),ROWS($B$1:F1799)),COLUMNS($A$1:F1801))</f>
        <v>#NUM!</v>
      </c>
    </row>
    <row r="1806" spans="1:15">
      <c r="A1806" s="1">
        <f>'ScienceDirect - Initial'!A1809</f>
        <v>0</v>
      </c>
      <c r="B1806" s="1">
        <f>'ScienceDirect - Initial'!B1809</f>
        <v>2013</v>
      </c>
      <c r="C1806" s="1" t="str">
        <f>'ScienceDirect - Initial'!C1809</f>
        <v>Kim, Dong-Kyun; Zhang, Weitao; Rao, Yerubandi R.; Watson, Sue; Mugalingam, Shan; Labencki, Tanya; Dittrich, Maria; Morley, Andrew; Arhonditsis, George B.</v>
      </c>
      <c r="D1806" s="1" t="str">
        <f>'ScienceDirect - Initial'!D1809</f>
        <v>Improving the representation of internal nutrient recycling with phosphorus mass balance models: A case study in the Bay of Quinte, Ontario, Canada</v>
      </c>
      <c r="E1806" s="1" t="str">
        <f>'ScienceDirect - Initial'!E1809</f>
        <v>Ecological Modelling</v>
      </c>
      <c r="F1806" s="1">
        <f>'ScienceDirect - Initial'!F1809</f>
        <v>0</v>
      </c>
      <c r="H1806" s="1">
        <v>0</v>
      </c>
      <c r="I1806" s="1">
        <v>0</v>
      </c>
      <c r="J1806" t="b">
        <f t="shared" si="28"/>
        <v>1</v>
      </c>
      <c r="K1806" t="e">
        <f t="array" ref="K1806">INDEX($A$7:$F$3066,SMALL(IF(COUNTIF($L$5,$H$7:$H$3066)*COUNTIF($L$5,$I$7:$I$3066),MATCH(ROW($A$7:$A$3066),ROW($A$7:$A$3066)),""),ROWS($B$1:B1800)),COLUMNS($A$1:B1802))</f>
        <v>#NUM!</v>
      </c>
      <c r="L1806" t="e">
        <f t="array" ref="L1806">INDEX($A$7:$F$3066,SMALL(IF(COUNTIF($L$5,$H$7:$H$3066)*COUNTIF($L$5,$I$7:$I$3066),MATCH(ROW($A$7:$A$3066),ROW($A$7:$A$3066)),""),ROWS($B$1:C1800)),COLUMNS($A$1:C1802))</f>
        <v>#NUM!</v>
      </c>
      <c r="M1806" t="e">
        <f t="array" ref="M1806">INDEX($A$7:$F$3066,SMALL(IF(COUNTIF($L$5,$H$7:$H$3066)*COUNTIF($L$5,$I$7:$I$3066),MATCH(ROW($A$7:$A$3066),ROW($A$7:$A$3066)),""),ROWS($B$1:D1800)),COLUMNS($A$1:D1802))</f>
        <v>#NUM!</v>
      </c>
      <c r="N1806" t="e">
        <f t="array" ref="N1806">INDEX($A$7:$F$3066,SMALL(IF(COUNTIF($L$5,$H$7:$H$3066)*COUNTIF($L$5,$I$7:$I$3066),MATCH(ROW($A$7:$A$3066),ROW($A$7:$A$3066)),""),ROWS($B$1:E1800)),COLUMNS($A$1:E1802))</f>
        <v>#NUM!</v>
      </c>
      <c r="O1806" t="e">
        <f t="array" ref="O1806">INDEX($A$7:$F$3066,SMALL(IF(COUNTIF($L$5,$H$7:$H$3066)*COUNTIF($L$5,$I$7:$I$3066),MATCH(ROW($A$7:$A$3066),ROW($A$7:$A$3066)),""),ROWS($B$1:F1800)),COLUMNS($A$1:F1802))</f>
        <v>#NUM!</v>
      </c>
    </row>
    <row r="1807" spans="1:15">
      <c r="A1807" s="1">
        <f>'ScienceDirect - Initial'!A1810</f>
        <v>0</v>
      </c>
      <c r="B1807" s="1">
        <f>'ScienceDirect - Initial'!B1810</f>
        <v>1992</v>
      </c>
      <c r="C1807" s="1" t="str">
        <f>'ScienceDirect - Initial'!C1810</f>
        <v>Coles, Claire D.; Platzman, Kathleen A.; Smith, Iris; James, Mark E.; Falek, Arthur</v>
      </c>
      <c r="D1807" s="1" t="str">
        <f>'ScienceDirect - Initial'!D1810</f>
        <v>Effects of cocaine and alcohol use in pregnancy on neonatal growth and neurobehavioral status</v>
      </c>
      <c r="E1807" s="1" t="str">
        <f>'ScienceDirect - Initial'!E1810</f>
        <v>Neurotoxicology and Teratology</v>
      </c>
      <c r="F1807" s="1">
        <f>'ScienceDirect - Initial'!F1810</f>
        <v>0</v>
      </c>
      <c r="H1807" s="1">
        <v>0</v>
      </c>
      <c r="I1807" s="1">
        <v>0</v>
      </c>
      <c r="J1807" t="b">
        <f t="shared" si="28"/>
        <v>1</v>
      </c>
      <c r="K1807" t="e">
        <f t="array" ref="K1807">INDEX($A$7:$F$3066,SMALL(IF(COUNTIF($L$5,$H$7:$H$3066)*COUNTIF($L$5,$I$7:$I$3066),MATCH(ROW($A$7:$A$3066),ROW($A$7:$A$3066)),""),ROWS($B$1:B1801)),COLUMNS($A$1:B1803))</f>
        <v>#NUM!</v>
      </c>
      <c r="L1807" t="e">
        <f t="array" ref="L1807">INDEX($A$7:$F$3066,SMALL(IF(COUNTIF($L$5,$H$7:$H$3066)*COUNTIF($L$5,$I$7:$I$3066),MATCH(ROW($A$7:$A$3066),ROW($A$7:$A$3066)),""),ROWS($B$1:C1801)),COLUMNS($A$1:C1803))</f>
        <v>#NUM!</v>
      </c>
      <c r="M1807" t="e">
        <f t="array" ref="M1807">INDEX($A$7:$F$3066,SMALL(IF(COUNTIF($L$5,$H$7:$H$3066)*COUNTIF($L$5,$I$7:$I$3066),MATCH(ROW($A$7:$A$3066),ROW($A$7:$A$3066)),""),ROWS($B$1:D1801)),COLUMNS($A$1:D1803))</f>
        <v>#NUM!</v>
      </c>
      <c r="N1807" t="e">
        <f t="array" ref="N1807">INDEX($A$7:$F$3066,SMALL(IF(COUNTIF($L$5,$H$7:$H$3066)*COUNTIF($L$5,$I$7:$I$3066),MATCH(ROW($A$7:$A$3066),ROW($A$7:$A$3066)),""),ROWS($B$1:E1801)),COLUMNS($A$1:E1803))</f>
        <v>#NUM!</v>
      </c>
      <c r="O1807" t="e">
        <f t="array" ref="O1807">INDEX($A$7:$F$3066,SMALL(IF(COUNTIF($L$5,$H$7:$H$3066)*COUNTIF($L$5,$I$7:$I$3066),MATCH(ROW($A$7:$A$3066),ROW($A$7:$A$3066)),""),ROWS($B$1:F1801)),COLUMNS($A$1:F1803))</f>
        <v>#NUM!</v>
      </c>
    </row>
    <row r="1808" spans="1:15">
      <c r="A1808" s="1">
        <f>'ScienceDirect - Initial'!A1811</f>
        <v>0</v>
      </c>
      <c r="B1808" s="1">
        <f>'ScienceDirect - Initial'!B1811</f>
        <v>2020</v>
      </c>
      <c r="C1808" s="1" t="str">
        <f>'ScienceDirect - Initial'!C1811</f>
        <v>Rame, J. Eduardo; Kirklin, James K.; Holman, William L.; Stewart, Garrick C.</v>
      </c>
      <c r="D1808" s="1" t="str">
        <f>'ScienceDirect - Initial'!D1811</f>
        <v>13 - Adverse Events and Mitigation Strategies</v>
      </c>
      <c r="E1808" s="1" t="str">
        <f>'ScienceDirect - Initial'!E1811</f>
        <v>Mechanical Circulatory Support: a Companion to Braunwald's Heart Disease (Second Edition)</v>
      </c>
      <c r="F1808" s="1" t="str">
        <f>'ScienceDirect - Initial'!F1811</f>
        <v>978-0-323-56699-5</v>
      </c>
      <c r="H1808" s="1">
        <v>0</v>
      </c>
      <c r="I1808" s="1">
        <v>0</v>
      </c>
      <c r="J1808" t="b">
        <f t="shared" si="28"/>
        <v>1</v>
      </c>
      <c r="K1808" t="e">
        <f t="array" ref="K1808">INDEX($A$7:$F$3066,SMALL(IF(COUNTIF($L$5,$H$7:$H$3066)*COUNTIF($L$5,$I$7:$I$3066),MATCH(ROW($A$7:$A$3066),ROW($A$7:$A$3066)),""),ROWS($B$1:B1802)),COLUMNS($A$1:B1804))</f>
        <v>#NUM!</v>
      </c>
      <c r="L1808" t="e">
        <f t="array" ref="L1808">INDEX($A$7:$F$3066,SMALL(IF(COUNTIF($L$5,$H$7:$H$3066)*COUNTIF($L$5,$I$7:$I$3066),MATCH(ROW($A$7:$A$3066),ROW($A$7:$A$3066)),""),ROWS($B$1:C1802)),COLUMNS($A$1:C1804))</f>
        <v>#NUM!</v>
      </c>
      <c r="M1808" t="e">
        <f t="array" ref="M1808">INDEX($A$7:$F$3066,SMALL(IF(COUNTIF($L$5,$H$7:$H$3066)*COUNTIF($L$5,$I$7:$I$3066),MATCH(ROW($A$7:$A$3066),ROW($A$7:$A$3066)),""),ROWS($B$1:D1802)),COLUMNS($A$1:D1804))</f>
        <v>#NUM!</v>
      </c>
      <c r="N1808" t="e">
        <f t="array" ref="N1808">INDEX($A$7:$F$3066,SMALL(IF(COUNTIF($L$5,$H$7:$H$3066)*COUNTIF($L$5,$I$7:$I$3066),MATCH(ROW($A$7:$A$3066),ROW($A$7:$A$3066)),""),ROWS($B$1:E1802)),COLUMNS($A$1:E1804))</f>
        <v>#NUM!</v>
      </c>
      <c r="O1808" t="e">
        <f t="array" ref="O1808">INDEX($A$7:$F$3066,SMALL(IF(COUNTIF($L$5,$H$7:$H$3066)*COUNTIF($L$5,$I$7:$I$3066),MATCH(ROW($A$7:$A$3066),ROW($A$7:$A$3066)),""),ROWS($B$1:F1802)),COLUMNS($A$1:F1804))</f>
        <v>#NUM!</v>
      </c>
    </row>
    <row r="1809" spans="1:15">
      <c r="A1809" s="1">
        <f>'ScienceDirect - Initial'!A1812</f>
        <v>0</v>
      </c>
      <c r="B1809" s="1">
        <f>'ScienceDirect - Initial'!B1812</f>
        <v>2016</v>
      </c>
      <c r="C1809" s="1">
        <f>'ScienceDirect - Initial'!C1812</f>
        <v>0</v>
      </c>
      <c r="D1809" s="1" t="str">
        <f>'ScienceDirect - Initial'!D1812</f>
        <v>Contents of Volumes in this Series</v>
      </c>
      <c r="E1809" s="1" t="str">
        <f>'ScienceDirect - Initial'!E1812</f>
        <v>Advances in Parasitology</v>
      </c>
      <c r="F1809" s="1" t="str">
        <f>'ScienceDirect - Initial'!F1812</f>
        <v>0065-308X</v>
      </c>
      <c r="H1809" s="1">
        <v>0</v>
      </c>
      <c r="I1809" s="1">
        <v>0</v>
      </c>
      <c r="J1809" t="b">
        <f t="shared" si="28"/>
        <v>1</v>
      </c>
      <c r="K1809" t="e">
        <f t="array" ref="K1809">INDEX($A$7:$F$3066,SMALL(IF(COUNTIF($L$5,$H$7:$H$3066)*COUNTIF($L$5,$I$7:$I$3066),MATCH(ROW($A$7:$A$3066),ROW($A$7:$A$3066)),""),ROWS($B$1:B1803)),COLUMNS($A$1:B1805))</f>
        <v>#NUM!</v>
      </c>
      <c r="L1809" t="e">
        <f t="array" ref="L1809">INDEX($A$7:$F$3066,SMALL(IF(COUNTIF($L$5,$H$7:$H$3066)*COUNTIF($L$5,$I$7:$I$3066),MATCH(ROW($A$7:$A$3066),ROW($A$7:$A$3066)),""),ROWS($B$1:C1803)),COLUMNS($A$1:C1805))</f>
        <v>#NUM!</v>
      </c>
      <c r="M1809" t="e">
        <f t="array" ref="M1809">INDEX($A$7:$F$3066,SMALL(IF(COUNTIF($L$5,$H$7:$H$3066)*COUNTIF($L$5,$I$7:$I$3066),MATCH(ROW($A$7:$A$3066),ROW($A$7:$A$3066)),""),ROWS($B$1:D1803)),COLUMNS($A$1:D1805))</f>
        <v>#NUM!</v>
      </c>
      <c r="N1809" t="e">
        <f t="array" ref="N1809">INDEX($A$7:$F$3066,SMALL(IF(COUNTIF($L$5,$H$7:$H$3066)*COUNTIF($L$5,$I$7:$I$3066),MATCH(ROW($A$7:$A$3066),ROW($A$7:$A$3066)),""),ROWS($B$1:E1803)),COLUMNS($A$1:E1805))</f>
        <v>#NUM!</v>
      </c>
      <c r="O1809" t="e">
        <f t="array" ref="O1809">INDEX($A$7:$F$3066,SMALL(IF(COUNTIF($L$5,$H$7:$H$3066)*COUNTIF($L$5,$I$7:$I$3066),MATCH(ROW($A$7:$A$3066),ROW($A$7:$A$3066)),""),ROWS($B$1:F1803)),COLUMNS($A$1:F1805))</f>
        <v>#NUM!</v>
      </c>
    </row>
    <row r="1810" spans="1:15">
      <c r="A1810" s="1">
        <f>'ScienceDirect - Initial'!A1813</f>
        <v>0</v>
      </c>
      <c r="B1810" s="1">
        <f>'ScienceDirect - Initial'!B1813</f>
        <v>1995</v>
      </c>
      <c r="C1810" s="1" t="str">
        <f>'ScienceDirect - Initial'!C1813</f>
        <v>Bryan, Jacalyn L.; Cohran, Jackie; Larson, Elaine L.</v>
      </c>
      <c r="D1810" s="1" t="str">
        <f>'ScienceDirect - Initial'!D1813</f>
        <v>Hand Washing: A Ritual Revisited</v>
      </c>
      <c r="E1810" s="1" t="str">
        <f>'ScienceDirect - Initial'!E1813</f>
        <v>Infection and Control in Critical Care</v>
      </c>
      <c r="F1810" s="1">
        <f>'ScienceDirect - Initial'!F1813</f>
        <v>0</v>
      </c>
      <c r="H1810" s="1">
        <v>0</v>
      </c>
      <c r="I1810" s="1">
        <v>0</v>
      </c>
      <c r="J1810" t="b">
        <f t="shared" si="28"/>
        <v>1</v>
      </c>
      <c r="K1810" t="e">
        <f t="array" ref="K1810">INDEX($A$7:$F$3066,SMALL(IF(COUNTIF($L$5,$H$7:$H$3066)*COUNTIF($L$5,$I$7:$I$3066),MATCH(ROW($A$7:$A$3066),ROW($A$7:$A$3066)),""),ROWS($B$1:B1804)),COLUMNS($A$1:B1806))</f>
        <v>#NUM!</v>
      </c>
      <c r="L1810" t="e">
        <f t="array" ref="L1810">INDEX($A$7:$F$3066,SMALL(IF(COUNTIF($L$5,$H$7:$H$3066)*COUNTIF($L$5,$I$7:$I$3066),MATCH(ROW($A$7:$A$3066),ROW($A$7:$A$3066)),""),ROWS($B$1:C1804)),COLUMNS($A$1:C1806))</f>
        <v>#NUM!</v>
      </c>
      <c r="M1810" t="e">
        <f t="array" ref="M1810">INDEX($A$7:$F$3066,SMALL(IF(COUNTIF($L$5,$H$7:$H$3066)*COUNTIF($L$5,$I$7:$I$3066),MATCH(ROW($A$7:$A$3066),ROW($A$7:$A$3066)),""),ROWS($B$1:D1804)),COLUMNS($A$1:D1806))</f>
        <v>#NUM!</v>
      </c>
      <c r="N1810" t="e">
        <f t="array" ref="N1810">INDEX($A$7:$F$3066,SMALL(IF(COUNTIF($L$5,$H$7:$H$3066)*COUNTIF($L$5,$I$7:$I$3066),MATCH(ROW($A$7:$A$3066),ROW($A$7:$A$3066)),""),ROWS($B$1:E1804)),COLUMNS($A$1:E1806))</f>
        <v>#NUM!</v>
      </c>
      <c r="O1810" t="e">
        <f t="array" ref="O1810">INDEX($A$7:$F$3066,SMALL(IF(COUNTIF($L$5,$H$7:$H$3066)*COUNTIF($L$5,$I$7:$I$3066),MATCH(ROW($A$7:$A$3066),ROW($A$7:$A$3066)),""),ROWS($B$1:F1804)),COLUMNS($A$1:F1806))</f>
        <v>#NUM!</v>
      </c>
    </row>
    <row r="1811" spans="1:15">
      <c r="A1811" s="1">
        <f>'ScienceDirect - Initial'!A1814</f>
        <v>0</v>
      </c>
      <c r="B1811" s="1">
        <f>'ScienceDirect - Initial'!B1814</f>
        <v>2015</v>
      </c>
      <c r="C1811" s="1" t="str">
        <f>'ScienceDirect - Initial'!C1814</f>
        <v>Lewandowska, A.E.; Soutis, C.; Savage, L.; Eichhorn, S.J.</v>
      </c>
      <c r="D1811" s="1" t="str">
        <f>'ScienceDirect - Initial'!D1814</f>
        <v>Carbon fibres with ordered graphitic-like aggregate structures from a regenerated cellulose fibre precursor</v>
      </c>
      <c r="E1811" s="1" t="str">
        <f>'ScienceDirect - Initial'!E1814</f>
        <v>Composites Science and Technology</v>
      </c>
      <c r="F1811" s="1">
        <f>'ScienceDirect - Initial'!F1814</f>
        <v>0</v>
      </c>
      <c r="H1811" s="1">
        <v>0</v>
      </c>
      <c r="I1811" s="1">
        <v>0</v>
      </c>
      <c r="J1811" t="b">
        <f t="shared" si="28"/>
        <v>1</v>
      </c>
      <c r="K1811" t="e">
        <f t="array" ref="K1811">INDEX($A$7:$F$3066,SMALL(IF(COUNTIF($L$5,$H$7:$H$3066)*COUNTIF($L$5,$I$7:$I$3066),MATCH(ROW($A$7:$A$3066),ROW($A$7:$A$3066)),""),ROWS($B$1:B1805)),COLUMNS($A$1:B1807))</f>
        <v>#NUM!</v>
      </c>
      <c r="L1811" t="e">
        <f t="array" ref="L1811">INDEX($A$7:$F$3066,SMALL(IF(COUNTIF($L$5,$H$7:$H$3066)*COUNTIF($L$5,$I$7:$I$3066),MATCH(ROW($A$7:$A$3066),ROW($A$7:$A$3066)),""),ROWS($B$1:C1805)),COLUMNS($A$1:C1807))</f>
        <v>#NUM!</v>
      </c>
      <c r="M1811" t="e">
        <f t="array" ref="M1811">INDEX($A$7:$F$3066,SMALL(IF(COUNTIF($L$5,$H$7:$H$3066)*COUNTIF($L$5,$I$7:$I$3066),MATCH(ROW($A$7:$A$3066),ROW($A$7:$A$3066)),""),ROWS($B$1:D1805)),COLUMNS($A$1:D1807))</f>
        <v>#NUM!</v>
      </c>
      <c r="N1811" t="e">
        <f t="array" ref="N1811">INDEX($A$7:$F$3066,SMALL(IF(COUNTIF($L$5,$H$7:$H$3066)*COUNTIF($L$5,$I$7:$I$3066),MATCH(ROW($A$7:$A$3066),ROW($A$7:$A$3066)),""),ROWS($B$1:E1805)),COLUMNS($A$1:E1807))</f>
        <v>#NUM!</v>
      </c>
      <c r="O1811" t="e">
        <f t="array" ref="O1811">INDEX($A$7:$F$3066,SMALL(IF(COUNTIF($L$5,$H$7:$H$3066)*COUNTIF($L$5,$I$7:$I$3066),MATCH(ROW($A$7:$A$3066),ROW($A$7:$A$3066)),""),ROWS($B$1:F1805)),COLUMNS($A$1:F1807))</f>
        <v>#NUM!</v>
      </c>
    </row>
    <row r="1812" spans="1:15">
      <c r="A1812" s="1">
        <f>'ScienceDirect - Initial'!A1815</f>
        <v>0</v>
      </c>
      <c r="B1812" s="1">
        <f>'ScienceDirect - Initial'!B1815</f>
        <v>2014</v>
      </c>
      <c r="C1812" s="1" t="str">
        <f>'ScienceDirect - Initial'!C1815</f>
        <v>Guerlet, S.; Spiga, A.; Sylvestre, M.; Indurain, M.; Fouchet, T.; Leconte, J.; Millour, E.; Wordsworth, R.; Capderou, M.; Bézard, B.; Forget, F.</v>
      </c>
      <c r="D1812" s="1" t="str">
        <f>'ScienceDirect - Initial'!D1815</f>
        <v>Global climate modeling of Saturn’s atmosphere. Part I: Evaluation of the radiative transfer model</v>
      </c>
      <c r="E1812" s="1" t="str">
        <f>'ScienceDirect - Initial'!E1815</f>
        <v>Icarus</v>
      </c>
      <c r="F1812" s="1">
        <f>'ScienceDirect - Initial'!F1815</f>
        <v>0</v>
      </c>
      <c r="H1812" s="1">
        <v>0</v>
      </c>
      <c r="I1812" s="1">
        <v>0</v>
      </c>
      <c r="J1812" t="b">
        <f t="shared" si="28"/>
        <v>1</v>
      </c>
      <c r="K1812" t="e">
        <f t="array" ref="K1812">INDEX($A$7:$F$3066,SMALL(IF(COUNTIF($L$5,$H$7:$H$3066)*COUNTIF($L$5,$I$7:$I$3066),MATCH(ROW($A$7:$A$3066),ROW($A$7:$A$3066)),""),ROWS($B$1:B1806)),COLUMNS($A$1:B1808))</f>
        <v>#NUM!</v>
      </c>
      <c r="L1812" t="e">
        <f t="array" ref="L1812">INDEX($A$7:$F$3066,SMALL(IF(COUNTIF($L$5,$H$7:$H$3066)*COUNTIF($L$5,$I$7:$I$3066),MATCH(ROW($A$7:$A$3066),ROW($A$7:$A$3066)),""),ROWS($B$1:C1806)),COLUMNS($A$1:C1808))</f>
        <v>#NUM!</v>
      </c>
      <c r="M1812" t="e">
        <f t="array" ref="M1812">INDEX($A$7:$F$3066,SMALL(IF(COUNTIF($L$5,$H$7:$H$3066)*COUNTIF($L$5,$I$7:$I$3066),MATCH(ROW($A$7:$A$3066),ROW($A$7:$A$3066)),""),ROWS($B$1:D1806)),COLUMNS($A$1:D1808))</f>
        <v>#NUM!</v>
      </c>
      <c r="N1812" t="e">
        <f t="array" ref="N1812">INDEX($A$7:$F$3066,SMALL(IF(COUNTIF($L$5,$H$7:$H$3066)*COUNTIF($L$5,$I$7:$I$3066),MATCH(ROW($A$7:$A$3066),ROW($A$7:$A$3066)),""),ROWS($B$1:E1806)),COLUMNS($A$1:E1808))</f>
        <v>#NUM!</v>
      </c>
      <c r="O1812" t="e">
        <f t="array" ref="O1812">INDEX($A$7:$F$3066,SMALL(IF(COUNTIF($L$5,$H$7:$H$3066)*COUNTIF($L$5,$I$7:$I$3066),MATCH(ROW($A$7:$A$3066),ROW($A$7:$A$3066)),""),ROWS($B$1:F1806)),COLUMNS($A$1:F1808))</f>
        <v>#NUM!</v>
      </c>
    </row>
    <row r="1813" spans="1:15">
      <c r="A1813" s="1">
        <f>'ScienceDirect - Initial'!A1816</f>
        <v>0</v>
      </c>
      <c r="B1813" s="1">
        <f>'ScienceDirect - Initial'!B1816</f>
        <v>2006</v>
      </c>
      <c r="C1813" s="1" t="str">
        <f>'ScienceDirect - Initial'!C1816</f>
        <v>Craxì, Antonio; Yurdaydın, Cihan</v>
      </c>
      <c r="D1813" s="1" t="str">
        <f>'ScienceDirect - Initial'!D1816</f>
        <v>From viral pathobiology to the treatment of hepatitis B virus infection EASL Monothematic Conference (Istanbul, Turkey, October 6–8, 2005)</v>
      </c>
      <c r="E1813" s="1" t="str">
        <f>'ScienceDirect - Initial'!E1816</f>
        <v>Journal of Hepatology</v>
      </c>
      <c r="F1813" s="1">
        <f>'ScienceDirect - Initial'!F1816</f>
        <v>0</v>
      </c>
      <c r="H1813" s="1">
        <v>0</v>
      </c>
      <c r="I1813" s="1">
        <v>0</v>
      </c>
      <c r="J1813" t="b">
        <f t="shared" si="28"/>
        <v>1</v>
      </c>
      <c r="K1813" t="e">
        <f t="array" ref="K1813">INDEX($A$7:$F$3066,SMALL(IF(COUNTIF($L$5,$H$7:$H$3066)*COUNTIF($L$5,$I$7:$I$3066),MATCH(ROW($A$7:$A$3066),ROW($A$7:$A$3066)),""),ROWS($B$1:B1807)),COLUMNS($A$1:B1809))</f>
        <v>#NUM!</v>
      </c>
      <c r="L1813" t="e">
        <f t="array" ref="L1813">INDEX($A$7:$F$3066,SMALL(IF(COUNTIF($L$5,$H$7:$H$3066)*COUNTIF($L$5,$I$7:$I$3066),MATCH(ROW($A$7:$A$3066),ROW($A$7:$A$3066)),""),ROWS($B$1:C1807)),COLUMNS($A$1:C1809))</f>
        <v>#NUM!</v>
      </c>
      <c r="M1813" t="e">
        <f t="array" ref="M1813">INDEX($A$7:$F$3066,SMALL(IF(COUNTIF($L$5,$H$7:$H$3066)*COUNTIF($L$5,$I$7:$I$3066),MATCH(ROW($A$7:$A$3066),ROW($A$7:$A$3066)),""),ROWS($B$1:D1807)),COLUMNS($A$1:D1809))</f>
        <v>#NUM!</v>
      </c>
      <c r="N1813" t="e">
        <f t="array" ref="N1813">INDEX($A$7:$F$3066,SMALL(IF(COUNTIF($L$5,$H$7:$H$3066)*COUNTIF($L$5,$I$7:$I$3066),MATCH(ROW($A$7:$A$3066),ROW($A$7:$A$3066)),""),ROWS($B$1:E1807)),COLUMNS($A$1:E1809))</f>
        <v>#NUM!</v>
      </c>
      <c r="O1813" t="e">
        <f t="array" ref="O1813">INDEX($A$7:$F$3066,SMALL(IF(COUNTIF($L$5,$H$7:$H$3066)*COUNTIF($L$5,$I$7:$I$3066),MATCH(ROW($A$7:$A$3066),ROW($A$7:$A$3066)),""),ROWS($B$1:F1807)),COLUMNS($A$1:F1809))</f>
        <v>#NUM!</v>
      </c>
    </row>
    <row r="1814" spans="1:15">
      <c r="A1814" s="1">
        <f>'ScienceDirect - Initial'!A1817</f>
        <v>0</v>
      </c>
      <c r="B1814" s="1">
        <f>'ScienceDirect - Initial'!B1817</f>
        <v>2001</v>
      </c>
      <c r="C1814" s="1" t="str">
        <f>'ScienceDirect - Initial'!C1817</f>
        <v>Reynolds, C.S.; Irish, A.E.; Elliott, J.A.</v>
      </c>
      <c r="D1814" s="1" t="str">
        <f>'ScienceDirect - Initial'!D1817</f>
        <v>The ecological basis for simulating phytoplankton responses to environmental change (PROTECH)</v>
      </c>
      <c r="E1814" s="1" t="str">
        <f>'ScienceDirect - Initial'!E1817</f>
        <v>Ecological Modelling</v>
      </c>
      <c r="F1814" s="1">
        <f>'ScienceDirect - Initial'!F1817</f>
        <v>0</v>
      </c>
      <c r="H1814" s="1">
        <v>0</v>
      </c>
      <c r="I1814" s="1">
        <v>0</v>
      </c>
      <c r="J1814" t="b">
        <f t="shared" si="28"/>
        <v>1</v>
      </c>
      <c r="K1814" t="e">
        <f t="array" ref="K1814">INDEX($A$7:$F$3066,SMALL(IF(COUNTIF($L$5,$H$7:$H$3066)*COUNTIF($L$5,$I$7:$I$3066),MATCH(ROW($A$7:$A$3066),ROW($A$7:$A$3066)),""),ROWS($B$1:B1808)),COLUMNS($A$1:B1810))</f>
        <v>#NUM!</v>
      </c>
      <c r="L1814" t="e">
        <f t="array" ref="L1814">INDEX($A$7:$F$3066,SMALL(IF(COUNTIF($L$5,$H$7:$H$3066)*COUNTIF($L$5,$I$7:$I$3066),MATCH(ROW($A$7:$A$3066),ROW($A$7:$A$3066)),""),ROWS($B$1:C1808)),COLUMNS($A$1:C1810))</f>
        <v>#NUM!</v>
      </c>
      <c r="M1814" t="e">
        <f t="array" ref="M1814">INDEX($A$7:$F$3066,SMALL(IF(COUNTIF($L$5,$H$7:$H$3066)*COUNTIF($L$5,$I$7:$I$3066),MATCH(ROW($A$7:$A$3066),ROW($A$7:$A$3066)),""),ROWS($B$1:D1808)),COLUMNS($A$1:D1810))</f>
        <v>#NUM!</v>
      </c>
      <c r="N1814" t="e">
        <f t="array" ref="N1814">INDEX($A$7:$F$3066,SMALL(IF(COUNTIF($L$5,$H$7:$H$3066)*COUNTIF($L$5,$I$7:$I$3066),MATCH(ROW($A$7:$A$3066),ROW($A$7:$A$3066)),""),ROWS($B$1:E1808)),COLUMNS($A$1:E1810))</f>
        <v>#NUM!</v>
      </c>
      <c r="O1814" t="e">
        <f t="array" ref="O1814">INDEX($A$7:$F$3066,SMALL(IF(COUNTIF($L$5,$H$7:$H$3066)*COUNTIF($L$5,$I$7:$I$3066),MATCH(ROW($A$7:$A$3066),ROW($A$7:$A$3066)),""),ROWS($B$1:F1808)),COLUMNS($A$1:F1810))</f>
        <v>#NUM!</v>
      </c>
    </row>
    <row r="1815" spans="1:15">
      <c r="A1815" s="1">
        <f>'ScienceDirect - Initial'!A1818</f>
        <v>0</v>
      </c>
      <c r="B1815" s="1">
        <f>'ScienceDirect - Initial'!B1818</f>
        <v>2016</v>
      </c>
      <c r="C1815" s="1">
        <f>'ScienceDirect - Initial'!C1818</f>
        <v>0</v>
      </c>
      <c r="D1815" s="1" t="str">
        <f>'ScienceDirect - Initial'!D1818</f>
        <v>Contents of Volumes in This Series</v>
      </c>
      <c r="E1815" s="1" t="str">
        <f>'ScienceDirect - Initial'!E1818</f>
        <v>Advances in Parasitology</v>
      </c>
      <c r="F1815" s="1" t="str">
        <f>'ScienceDirect - Initial'!F1818</f>
        <v>0065-308X</v>
      </c>
      <c r="H1815" s="1">
        <v>0</v>
      </c>
      <c r="I1815" s="1">
        <v>0</v>
      </c>
      <c r="J1815" t="b">
        <f t="shared" si="28"/>
        <v>1</v>
      </c>
      <c r="K1815" t="e">
        <f t="array" ref="K1815">INDEX($A$7:$F$3066,SMALL(IF(COUNTIF($L$5,$H$7:$H$3066)*COUNTIF($L$5,$I$7:$I$3066),MATCH(ROW($A$7:$A$3066),ROW($A$7:$A$3066)),""),ROWS($B$1:B1809)),COLUMNS($A$1:B1811))</f>
        <v>#NUM!</v>
      </c>
      <c r="L1815" t="e">
        <f t="array" ref="L1815">INDEX($A$7:$F$3066,SMALL(IF(COUNTIF($L$5,$H$7:$H$3066)*COUNTIF($L$5,$I$7:$I$3066),MATCH(ROW($A$7:$A$3066),ROW($A$7:$A$3066)),""),ROWS($B$1:C1809)),COLUMNS($A$1:C1811))</f>
        <v>#NUM!</v>
      </c>
      <c r="M1815" t="e">
        <f t="array" ref="M1815">INDEX($A$7:$F$3066,SMALL(IF(COUNTIF($L$5,$H$7:$H$3066)*COUNTIF($L$5,$I$7:$I$3066),MATCH(ROW($A$7:$A$3066),ROW($A$7:$A$3066)),""),ROWS($B$1:D1809)),COLUMNS($A$1:D1811))</f>
        <v>#NUM!</v>
      </c>
      <c r="N1815" t="e">
        <f t="array" ref="N1815">INDEX($A$7:$F$3066,SMALL(IF(COUNTIF($L$5,$H$7:$H$3066)*COUNTIF($L$5,$I$7:$I$3066),MATCH(ROW($A$7:$A$3066),ROW($A$7:$A$3066)),""),ROWS($B$1:E1809)),COLUMNS($A$1:E1811))</f>
        <v>#NUM!</v>
      </c>
      <c r="O1815" t="e">
        <f t="array" ref="O1815">INDEX($A$7:$F$3066,SMALL(IF(COUNTIF($L$5,$H$7:$H$3066)*COUNTIF($L$5,$I$7:$I$3066),MATCH(ROW($A$7:$A$3066),ROW($A$7:$A$3066)),""),ROWS($B$1:F1809)),COLUMNS($A$1:F1811))</f>
        <v>#NUM!</v>
      </c>
    </row>
    <row r="1816" spans="1:15">
      <c r="A1816" s="1">
        <f>'ScienceDirect - Initial'!A1819</f>
        <v>0</v>
      </c>
      <c r="B1816" s="1">
        <f>'ScienceDirect - Initial'!B1819</f>
        <v>2012</v>
      </c>
      <c r="C1816" s="1" t="str">
        <f>'ScienceDirect - Initial'!C1819</f>
        <v>Das, Dipjyoti; Das, Dibyendu; Prasad, Ashok</v>
      </c>
      <c r="D1816" s="1" t="str">
        <f>'ScienceDirect - Initial'!D1819</f>
        <v>Giant number fluctuations in microbial ecologies</v>
      </c>
      <c r="E1816" s="1" t="str">
        <f>'ScienceDirect - Initial'!E1819</f>
        <v>Journal of Theoretical Biology</v>
      </c>
      <c r="F1816" s="1">
        <f>'ScienceDirect - Initial'!F1819</f>
        <v>0</v>
      </c>
      <c r="H1816" s="1">
        <v>0</v>
      </c>
      <c r="I1816" s="1">
        <v>0</v>
      </c>
      <c r="J1816" t="b">
        <f t="shared" si="28"/>
        <v>1</v>
      </c>
      <c r="K1816" t="e">
        <f t="array" ref="K1816">INDEX($A$7:$F$3066,SMALL(IF(COUNTIF($L$5,$H$7:$H$3066)*COUNTIF($L$5,$I$7:$I$3066),MATCH(ROW($A$7:$A$3066),ROW($A$7:$A$3066)),""),ROWS($B$1:B1810)),COLUMNS($A$1:B1812))</f>
        <v>#NUM!</v>
      </c>
      <c r="L1816" t="e">
        <f t="array" ref="L1816">INDEX($A$7:$F$3066,SMALL(IF(COUNTIF($L$5,$H$7:$H$3066)*COUNTIF($L$5,$I$7:$I$3066),MATCH(ROW($A$7:$A$3066),ROW($A$7:$A$3066)),""),ROWS($B$1:C1810)),COLUMNS($A$1:C1812))</f>
        <v>#NUM!</v>
      </c>
      <c r="M1816" t="e">
        <f t="array" ref="M1816">INDEX($A$7:$F$3066,SMALL(IF(COUNTIF($L$5,$H$7:$H$3066)*COUNTIF($L$5,$I$7:$I$3066),MATCH(ROW($A$7:$A$3066),ROW($A$7:$A$3066)),""),ROWS($B$1:D1810)),COLUMNS($A$1:D1812))</f>
        <v>#NUM!</v>
      </c>
      <c r="N1816" t="e">
        <f t="array" ref="N1816">INDEX($A$7:$F$3066,SMALL(IF(COUNTIF($L$5,$H$7:$H$3066)*COUNTIF($L$5,$I$7:$I$3066),MATCH(ROW($A$7:$A$3066),ROW($A$7:$A$3066)),""),ROWS($B$1:E1810)),COLUMNS($A$1:E1812))</f>
        <v>#NUM!</v>
      </c>
      <c r="O1816" t="e">
        <f t="array" ref="O1816">INDEX($A$7:$F$3066,SMALL(IF(COUNTIF($L$5,$H$7:$H$3066)*COUNTIF($L$5,$I$7:$I$3066),MATCH(ROW($A$7:$A$3066),ROW($A$7:$A$3066)),""),ROWS($B$1:F1810)),COLUMNS($A$1:F1812))</f>
        <v>#NUM!</v>
      </c>
    </row>
    <row r="1817" spans="1:15">
      <c r="A1817" s="1">
        <f>'ScienceDirect - Initial'!A1820</f>
        <v>0</v>
      </c>
      <c r="B1817" s="1">
        <f>'ScienceDirect - Initial'!B1820</f>
        <v>2004</v>
      </c>
      <c r="C1817" s="1" t="str">
        <f>'ScienceDirect - Initial'!C1820</f>
        <v>Zell, Roland</v>
      </c>
      <c r="D1817" s="1" t="str">
        <f>'ScienceDirect - Initial'!D1820</f>
        <v>Global climate change and the emergence/re-emergence of infectious diseases</v>
      </c>
      <c r="E1817" s="1" t="str">
        <f>'ScienceDirect - Initial'!E1820</f>
        <v>International Journal of Medical Microbiology Supplements</v>
      </c>
      <c r="F1817" s="1">
        <f>'ScienceDirect - Initial'!F1820</f>
        <v>0</v>
      </c>
      <c r="H1817" s="1">
        <v>0</v>
      </c>
      <c r="I1817" s="1">
        <v>0</v>
      </c>
      <c r="J1817" t="b">
        <f t="shared" si="28"/>
        <v>1</v>
      </c>
      <c r="K1817" t="e">
        <f t="array" ref="K1817">INDEX($A$7:$F$3066,SMALL(IF(COUNTIF($L$5,$H$7:$H$3066)*COUNTIF($L$5,$I$7:$I$3066),MATCH(ROW($A$7:$A$3066),ROW($A$7:$A$3066)),""),ROWS($B$1:B1811)),COLUMNS($A$1:B1813))</f>
        <v>#NUM!</v>
      </c>
      <c r="L1817" t="e">
        <f t="array" ref="L1817">INDEX($A$7:$F$3066,SMALL(IF(COUNTIF($L$5,$H$7:$H$3066)*COUNTIF($L$5,$I$7:$I$3066),MATCH(ROW($A$7:$A$3066),ROW($A$7:$A$3066)),""),ROWS($B$1:C1811)),COLUMNS($A$1:C1813))</f>
        <v>#NUM!</v>
      </c>
      <c r="M1817" t="e">
        <f t="array" ref="M1817">INDEX($A$7:$F$3066,SMALL(IF(COUNTIF($L$5,$H$7:$H$3066)*COUNTIF($L$5,$I$7:$I$3066),MATCH(ROW($A$7:$A$3066),ROW($A$7:$A$3066)),""),ROWS($B$1:D1811)),COLUMNS($A$1:D1813))</f>
        <v>#NUM!</v>
      </c>
      <c r="N1817" t="e">
        <f t="array" ref="N1817">INDEX($A$7:$F$3066,SMALL(IF(COUNTIF($L$5,$H$7:$H$3066)*COUNTIF($L$5,$I$7:$I$3066),MATCH(ROW($A$7:$A$3066),ROW($A$7:$A$3066)),""),ROWS($B$1:E1811)),COLUMNS($A$1:E1813))</f>
        <v>#NUM!</v>
      </c>
      <c r="O1817" t="e">
        <f t="array" ref="O1817">INDEX($A$7:$F$3066,SMALL(IF(COUNTIF($L$5,$H$7:$H$3066)*COUNTIF($L$5,$I$7:$I$3066),MATCH(ROW($A$7:$A$3066),ROW($A$7:$A$3066)),""),ROWS($B$1:F1811)),COLUMNS($A$1:F1813))</f>
        <v>#NUM!</v>
      </c>
    </row>
    <row r="1818" spans="1:15">
      <c r="A1818" s="1">
        <f>'ScienceDirect - Initial'!A1821</f>
        <v>0</v>
      </c>
      <c r="B1818" s="1">
        <f>'ScienceDirect - Initial'!B1821</f>
        <v>2016</v>
      </c>
      <c r="C1818" s="1">
        <f>'ScienceDirect - Initial'!C1821</f>
        <v>0</v>
      </c>
      <c r="D1818" s="1" t="str">
        <f>'ScienceDirect - Initial'!D1821</f>
        <v>Contents of Volumes in This Series</v>
      </c>
      <c r="E1818" s="1" t="str">
        <f>'ScienceDirect - Initial'!E1821</f>
        <v>Advances in Parasitology</v>
      </c>
      <c r="F1818" s="1" t="str">
        <f>'ScienceDirect - Initial'!F1821</f>
        <v>0065-308X</v>
      </c>
      <c r="H1818" s="1">
        <v>0</v>
      </c>
      <c r="I1818" s="1">
        <v>0</v>
      </c>
      <c r="J1818" t="b">
        <f t="shared" si="28"/>
        <v>1</v>
      </c>
      <c r="K1818" t="e">
        <f t="array" ref="K1818">INDEX($A$7:$F$3066,SMALL(IF(COUNTIF($L$5,$H$7:$H$3066)*COUNTIF($L$5,$I$7:$I$3066),MATCH(ROW($A$7:$A$3066),ROW($A$7:$A$3066)),""),ROWS($B$1:B1812)),COLUMNS($A$1:B1814))</f>
        <v>#NUM!</v>
      </c>
      <c r="L1818" t="e">
        <f t="array" ref="L1818">INDEX($A$7:$F$3066,SMALL(IF(COUNTIF($L$5,$H$7:$H$3066)*COUNTIF($L$5,$I$7:$I$3066),MATCH(ROW($A$7:$A$3066),ROW($A$7:$A$3066)),""),ROWS($B$1:C1812)),COLUMNS($A$1:C1814))</f>
        <v>#NUM!</v>
      </c>
      <c r="M1818" t="e">
        <f t="array" ref="M1818">INDEX($A$7:$F$3066,SMALL(IF(COUNTIF($L$5,$H$7:$H$3066)*COUNTIF($L$5,$I$7:$I$3066),MATCH(ROW($A$7:$A$3066),ROW($A$7:$A$3066)),""),ROWS($B$1:D1812)),COLUMNS($A$1:D1814))</f>
        <v>#NUM!</v>
      </c>
      <c r="N1818" t="e">
        <f t="array" ref="N1818">INDEX($A$7:$F$3066,SMALL(IF(COUNTIF($L$5,$H$7:$H$3066)*COUNTIF($L$5,$I$7:$I$3066),MATCH(ROW($A$7:$A$3066),ROW($A$7:$A$3066)),""),ROWS($B$1:E1812)),COLUMNS($A$1:E1814))</f>
        <v>#NUM!</v>
      </c>
      <c r="O1818" t="e">
        <f t="array" ref="O1818">INDEX($A$7:$F$3066,SMALL(IF(COUNTIF($L$5,$H$7:$H$3066)*COUNTIF($L$5,$I$7:$I$3066),MATCH(ROW($A$7:$A$3066),ROW($A$7:$A$3066)),""),ROWS($B$1:F1812)),COLUMNS($A$1:F1814))</f>
        <v>#NUM!</v>
      </c>
    </row>
    <row r="1819" spans="1:15">
      <c r="A1819" s="1">
        <f>'ScienceDirect - Initial'!A1822</f>
        <v>0</v>
      </c>
      <c r="B1819" s="1">
        <f>'ScienceDirect - Initial'!B1822</f>
        <v>2014</v>
      </c>
      <c r="C1819" s="1" t="str">
        <f>'ScienceDirect - Initial'!C1822</f>
        <v>Sharmeen, Fariya; Arentze, Theo; Timmermans, Harry</v>
      </c>
      <c r="D1819" s="1" t="str">
        <f>'ScienceDirect - Initial'!D1822</f>
        <v>Dynamics of face-to-face social interaction frequency: role of accessibility, urbanization, changes in geographical distance and path dependence</v>
      </c>
      <c r="E1819" s="1" t="str">
        <f>'ScienceDirect - Initial'!E1822</f>
        <v>Journal of Transport Geography</v>
      </c>
      <c r="F1819" s="1">
        <f>'ScienceDirect - Initial'!F1822</f>
        <v>0</v>
      </c>
      <c r="H1819" s="1">
        <v>0</v>
      </c>
      <c r="I1819" s="1">
        <v>0</v>
      </c>
      <c r="J1819" t="b">
        <f t="shared" si="28"/>
        <v>1</v>
      </c>
      <c r="K1819" t="e">
        <f t="array" ref="K1819">INDEX($A$7:$F$3066,SMALL(IF(COUNTIF($L$5,$H$7:$H$3066)*COUNTIF($L$5,$I$7:$I$3066),MATCH(ROW($A$7:$A$3066),ROW($A$7:$A$3066)),""),ROWS($B$1:B1813)),COLUMNS($A$1:B1815))</f>
        <v>#NUM!</v>
      </c>
      <c r="L1819" t="e">
        <f t="array" ref="L1819">INDEX($A$7:$F$3066,SMALL(IF(COUNTIF($L$5,$H$7:$H$3066)*COUNTIF($L$5,$I$7:$I$3066),MATCH(ROW($A$7:$A$3066),ROW($A$7:$A$3066)),""),ROWS($B$1:C1813)),COLUMNS($A$1:C1815))</f>
        <v>#NUM!</v>
      </c>
      <c r="M1819" t="e">
        <f t="array" ref="M1819">INDEX($A$7:$F$3066,SMALL(IF(COUNTIF($L$5,$H$7:$H$3066)*COUNTIF($L$5,$I$7:$I$3066),MATCH(ROW($A$7:$A$3066),ROW($A$7:$A$3066)),""),ROWS($B$1:D1813)),COLUMNS($A$1:D1815))</f>
        <v>#NUM!</v>
      </c>
      <c r="N1819" t="e">
        <f t="array" ref="N1819">INDEX($A$7:$F$3066,SMALL(IF(COUNTIF($L$5,$H$7:$H$3066)*COUNTIF($L$5,$I$7:$I$3066),MATCH(ROW($A$7:$A$3066),ROW($A$7:$A$3066)),""),ROWS($B$1:E1813)),COLUMNS($A$1:E1815))</f>
        <v>#NUM!</v>
      </c>
      <c r="O1819" t="e">
        <f t="array" ref="O1819">INDEX($A$7:$F$3066,SMALL(IF(COUNTIF($L$5,$H$7:$H$3066)*COUNTIF($L$5,$I$7:$I$3066),MATCH(ROW($A$7:$A$3066),ROW($A$7:$A$3066)),""),ROWS($B$1:F1813)),COLUMNS($A$1:F1815))</f>
        <v>#NUM!</v>
      </c>
    </row>
    <row r="1820" spans="1:15">
      <c r="A1820" s="1">
        <f>'ScienceDirect - Initial'!A1823</f>
        <v>0</v>
      </c>
      <c r="B1820" s="1">
        <f>'ScienceDirect - Initial'!B1823</f>
        <v>2002</v>
      </c>
      <c r="C1820" s="1" t="str">
        <f>'ScienceDirect - Initial'!C1823</f>
        <v>Durlauf, Steven N.</v>
      </c>
      <c r="D1820" s="1" t="str">
        <f>'ScienceDirect - Initial'!D1823</f>
        <v>Bowling Alone: a review essay</v>
      </c>
      <c r="E1820" s="1" t="str">
        <f>'ScienceDirect - Initial'!E1823</f>
        <v>Journal of Economic Behavior &amp; Organization</v>
      </c>
      <c r="F1820" s="1">
        <f>'ScienceDirect - Initial'!F1823</f>
        <v>0</v>
      </c>
      <c r="H1820" s="1">
        <v>0</v>
      </c>
      <c r="I1820" s="1">
        <v>0</v>
      </c>
      <c r="J1820" t="b">
        <f t="shared" si="28"/>
        <v>1</v>
      </c>
      <c r="K1820" t="e">
        <f t="array" ref="K1820">INDEX($A$7:$F$3066,SMALL(IF(COUNTIF($L$5,$H$7:$H$3066)*COUNTIF($L$5,$I$7:$I$3066),MATCH(ROW($A$7:$A$3066),ROW($A$7:$A$3066)),""),ROWS($B$1:B1814)),COLUMNS($A$1:B1816))</f>
        <v>#NUM!</v>
      </c>
      <c r="L1820" t="e">
        <f t="array" ref="L1820">INDEX($A$7:$F$3066,SMALL(IF(COUNTIF($L$5,$H$7:$H$3066)*COUNTIF($L$5,$I$7:$I$3066),MATCH(ROW($A$7:$A$3066),ROW($A$7:$A$3066)),""),ROWS($B$1:C1814)),COLUMNS($A$1:C1816))</f>
        <v>#NUM!</v>
      </c>
      <c r="M1820" t="e">
        <f t="array" ref="M1820">INDEX($A$7:$F$3066,SMALL(IF(COUNTIF($L$5,$H$7:$H$3066)*COUNTIF($L$5,$I$7:$I$3066),MATCH(ROW($A$7:$A$3066),ROW($A$7:$A$3066)),""),ROWS($B$1:D1814)),COLUMNS($A$1:D1816))</f>
        <v>#NUM!</v>
      </c>
      <c r="N1820" t="e">
        <f t="array" ref="N1820">INDEX($A$7:$F$3066,SMALL(IF(COUNTIF($L$5,$H$7:$H$3066)*COUNTIF($L$5,$I$7:$I$3066),MATCH(ROW($A$7:$A$3066),ROW($A$7:$A$3066)),""),ROWS($B$1:E1814)),COLUMNS($A$1:E1816))</f>
        <v>#NUM!</v>
      </c>
      <c r="O1820" t="e">
        <f t="array" ref="O1820">INDEX($A$7:$F$3066,SMALL(IF(COUNTIF($L$5,$H$7:$H$3066)*COUNTIF($L$5,$I$7:$I$3066),MATCH(ROW($A$7:$A$3066),ROW($A$7:$A$3066)),""),ROWS($B$1:F1814)),COLUMNS($A$1:F1816))</f>
        <v>#NUM!</v>
      </c>
    </row>
    <row r="1821" spans="1:15">
      <c r="A1821" s="1">
        <f>'ScienceDirect - Initial'!A1824</f>
        <v>0</v>
      </c>
      <c r="B1821" s="1">
        <f>'ScienceDirect - Initial'!B1824</f>
        <v>2016</v>
      </c>
      <c r="C1821" s="1">
        <f>'ScienceDirect - Initial'!C1824</f>
        <v>0</v>
      </c>
      <c r="D1821" s="1" t="str">
        <f>'ScienceDirect - Initial'!D1824</f>
        <v>Contents of Volumes in This Series</v>
      </c>
      <c r="E1821" s="1" t="str">
        <f>'ScienceDirect - Initial'!E1824</f>
        <v>Advances in Parasitology</v>
      </c>
      <c r="F1821" s="1" t="str">
        <f>'ScienceDirect - Initial'!F1824</f>
        <v>0065-308X</v>
      </c>
      <c r="H1821" s="1">
        <v>0</v>
      </c>
      <c r="I1821" s="1">
        <v>0</v>
      </c>
      <c r="J1821" t="b">
        <f t="shared" si="28"/>
        <v>1</v>
      </c>
      <c r="K1821" t="e">
        <f t="array" ref="K1821">INDEX($A$7:$F$3066,SMALL(IF(COUNTIF($L$5,$H$7:$H$3066)*COUNTIF($L$5,$I$7:$I$3066),MATCH(ROW($A$7:$A$3066),ROW($A$7:$A$3066)),""),ROWS($B$1:B1815)),COLUMNS($A$1:B1817))</f>
        <v>#NUM!</v>
      </c>
      <c r="L1821" t="e">
        <f t="array" ref="L1821">INDEX($A$7:$F$3066,SMALL(IF(COUNTIF($L$5,$H$7:$H$3066)*COUNTIF($L$5,$I$7:$I$3066),MATCH(ROW($A$7:$A$3066),ROW($A$7:$A$3066)),""),ROWS($B$1:C1815)),COLUMNS($A$1:C1817))</f>
        <v>#NUM!</v>
      </c>
      <c r="M1821" t="e">
        <f t="array" ref="M1821">INDEX($A$7:$F$3066,SMALL(IF(COUNTIF($L$5,$H$7:$H$3066)*COUNTIF($L$5,$I$7:$I$3066),MATCH(ROW($A$7:$A$3066),ROW($A$7:$A$3066)),""),ROWS($B$1:D1815)),COLUMNS($A$1:D1817))</f>
        <v>#NUM!</v>
      </c>
      <c r="N1821" t="e">
        <f t="array" ref="N1821">INDEX($A$7:$F$3066,SMALL(IF(COUNTIF($L$5,$H$7:$H$3066)*COUNTIF($L$5,$I$7:$I$3066),MATCH(ROW($A$7:$A$3066),ROW($A$7:$A$3066)),""),ROWS($B$1:E1815)),COLUMNS($A$1:E1817))</f>
        <v>#NUM!</v>
      </c>
      <c r="O1821" t="e">
        <f t="array" ref="O1821">INDEX($A$7:$F$3066,SMALL(IF(COUNTIF($L$5,$H$7:$H$3066)*COUNTIF($L$5,$I$7:$I$3066),MATCH(ROW($A$7:$A$3066),ROW($A$7:$A$3066)),""),ROWS($B$1:F1815)),COLUMNS($A$1:F1817))</f>
        <v>#NUM!</v>
      </c>
    </row>
    <row r="1822" spans="1:15">
      <c r="A1822" s="1">
        <f>'ScienceDirect - Initial'!A1825</f>
        <v>0</v>
      </c>
      <c r="B1822" s="1">
        <f>'ScienceDirect - Initial'!B1825</f>
        <v>2015</v>
      </c>
      <c r="C1822" s="1" t="str">
        <f>'ScienceDirect - Initial'!C1825</f>
        <v>Klaniczay, Gábor</v>
      </c>
      <c r="D1822" s="1" t="str">
        <f>'ScienceDirect - Initial'!D1825</f>
        <v>Middle Ages, The</v>
      </c>
      <c r="E1822" s="1" t="str">
        <f>'ScienceDirect - Initial'!E1825</f>
        <v>International Encyclopedia of the Social &amp; Behavioral Sciences (Second Edition)</v>
      </c>
      <c r="F1822" s="1" t="str">
        <f>'ScienceDirect - Initial'!F1825</f>
        <v>978-0-08-097087-5</v>
      </c>
      <c r="H1822" s="1">
        <v>0</v>
      </c>
      <c r="I1822" s="1">
        <v>0</v>
      </c>
      <c r="J1822" t="b">
        <f t="shared" si="28"/>
        <v>1</v>
      </c>
      <c r="K1822" t="e">
        <f t="array" ref="K1822">INDEX($A$7:$F$3066,SMALL(IF(COUNTIF($L$5,$H$7:$H$3066)*COUNTIF($L$5,$I$7:$I$3066),MATCH(ROW($A$7:$A$3066),ROW($A$7:$A$3066)),""),ROWS($B$1:B1816)),COLUMNS($A$1:B1818))</f>
        <v>#NUM!</v>
      </c>
      <c r="L1822" t="e">
        <f t="array" ref="L1822">INDEX($A$7:$F$3066,SMALL(IF(COUNTIF($L$5,$H$7:$H$3066)*COUNTIF($L$5,$I$7:$I$3066),MATCH(ROW($A$7:$A$3066),ROW($A$7:$A$3066)),""),ROWS($B$1:C1816)),COLUMNS($A$1:C1818))</f>
        <v>#NUM!</v>
      </c>
      <c r="M1822" t="e">
        <f t="array" ref="M1822">INDEX($A$7:$F$3066,SMALL(IF(COUNTIF($L$5,$H$7:$H$3066)*COUNTIF($L$5,$I$7:$I$3066),MATCH(ROW($A$7:$A$3066),ROW($A$7:$A$3066)),""),ROWS($B$1:D1816)),COLUMNS($A$1:D1818))</f>
        <v>#NUM!</v>
      </c>
      <c r="N1822" t="e">
        <f t="array" ref="N1822">INDEX($A$7:$F$3066,SMALL(IF(COUNTIF($L$5,$H$7:$H$3066)*COUNTIF($L$5,$I$7:$I$3066),MATCH(ROW($A$7:$A$3066),ROW($A$7:$A$3066)),""),ROWS($B$1:E1816)),COLUMNS($A$1:E1818))</f>
        <v>#NUM!</v>
      </c>
      <c r="O1822" t="e">
        <f t="array" ref="O1822">INDEX($A$7:$F$3066,SMALL(IF(COUNTIF($L$5,$H$7:$H$3066)*COUNTIF($L$5,$I$7:$I$3066),MATCH(ROW($A$7:$A$3066),ROW($A$7:$A$3066)),""),ROWS($B$1:F1816)),COLUMNS($A$1:F1818))</f>
        <v>#NUM!</v>
      </c>
    </row>
    <row r="1823" spans="1:15">
      <c r="A1823" s="1">
        <f>'ScienceDirect - Initial'!A1826</f>
        <v>0</v>
      </c>
      <c r="B1823" s="1">
        <f>'ScienceDirect - Initial'!B1826</f>
        <v>2015</v>
      </c>
      <c r="C1823" s="1" t="str">
        <f>'ScienceDirect - Initial'!C1826</f>
        <v>Durán-Álvarez, J.C.; Prado, B.; González, D.; Sánchez, Y.; Jiménez-Cisneros, B.</v>
      </c>
      <c r="D1823" s="1" t="str">
        <f>'ScienceDirect - Initial'!D1826</f>
        <v>Environmental fate of naproxen, carbamazepine and triclosan in wastewater, surface water and wastewater irrigated soil — Results of laboratory scale experiments</v>
      </c>
      <c r="E1823" s="1" t="str">
        <f>'ScienceDirect - Initial'!E1826</f>
        <v>Science of The Total Environment</v>
      </c>
      <c r="F1823" s="1">
        <f>'ScienceDirect - Initial'!F1826</f>
        <v>0</v>
      </c>
      <c r="H1823" s="1">
        <v>0</v>
      </c>
      <c r="I1823" s="1">
        <v>0</v>
      </c>
      <c r="J1823" t="b">
        <f t="shared" si="28"/>
        <v>1</v>
      </c>
      <c r="K1823" t="e">
        <f t="array" ref="K1823">INDEX($A$7:$F$3066,SMALL(IF(COUNTIF($L$5,$H$7:$H$3066)*COUNTIF($L$5,$I$7:$I$3066),MATCH(ROW($A$7:$A$3066),ROW($A$7:$A$3066)),""),ROWS($B$1:B1817)),COLUMNS($A$1:B1819))</f>
        <v>#NUM!</v>
      </c>
      <c r="L1823" t="e">
        <f t="array" ref="L1823">INDEX($A$7:$F$3066,SMALL(IF(COUNTIF($L$5,$H$7:$H$3066)*COUNTIF($L$5,$I$7:$I$3066),MATCH(ROW($A$7:$A$3066),ROW($A$7:$A$3066)),""),ROWS($B$1:C1817)),COLUMNS($A$1:C1819))</f>
        <v>#NUM!</v>
      </c>
      <c r="M1823" t="e">
        <f t="array" ref="M1823">INDEX($A$7:$F$3066,SMALL(IF(COUNTIF($L$5,$H$7:$H$3066)*COUNTIF($L$5,$I$7:$I$3066),MATCH(ROW($A$7:$A$3066),ROW($A$7:$A$3066)),""),ROWS($B$1:D1817)),COLUMNS($A$1:D1819))</f>
        <v>#NUM!</v>
      </c>
      <c r="N1823" t="e">
        <f t="array" ref="N1823">INDEX($A$7:$F$3066,SMALL(IF(COUNTIF($L$5,$H$7:$H$3066)*COUNTIF($L$5,$I$7:$I$3066),MATCH(ROW($A$7:$A$3066),ROW($A$7:$A$3066)),""),ROWS($B$1:E1817)),COLUMNS($A$1:E1819))</f>
        <v>#NUM!</v>
      </c>
      <c r="O1823" t="e">
        <f t="array" ref="O1823">INDEX($A$7:$F$3066,SMALL(IF(COUNTIF($L$5,$H$7:$H$3066)*COUNTIF($L$5,$I$7:$I$3066),MATCH(ROW($A$7:$A$3066),ROW($A$7:$A$3066)),""),ROWS($B$1:F1817)),COLUMNS($A$1:F1819))</f>
        <v>#NUM!</v>
      </c>
    </row>
    <row r="1824" spans="1:15">
      <c r="A1824" s="1">
        <f>'ScienceDirect - Initial'!A1827</f>
        <v>0</v>
      </c>
      <c r="B1824" s="1">
        <f>'ScienceDirect - Initial'!B1827</f>
        <v>2008</v>
      </c>
      <c r="C1824" s="1" t="str">
        <f>'ScienceDirect - Initial'!C1827</f>
        <v>Tang, Sanyi; Cheke, Robert A.</v>
      </c>
      <c r="D1824" s="1" t="str">
        <f>'ScienceDirect - Initial'!D1827</f>
        <v>Models for integrated pest control and their biological implications</v>
      </c>
      <c r="E1824" s="1" t="str">
        <f>'ScienceDirect - Initial'!E1827</f>
        <v>Mathematical Biosciences</v>
      </c>
      <c r="F1824" s="1">
        <f>'ScienceDirect - Initial'!F1827</f>
        <v>0</v>
      </c>
      <c r="H1824" s="1">
        <v>0</v>
      </c>
      <c r="I1824" s="1">
        <v>0</v>
      </c>
      <c r="J1824" t="b">
        <f t="shared" si="28"/>
        <v>1</v>
      </c>
      <c r="K1824" t="e">
        <f t="array" ref="K1824">INDEX($A$7:$F$3066,SMALL(IF(COUNTIF($L$5,$H$7:$H$3066)*COUNTIF($L$5,$I$7:$I$3066),MATCH(ROW($A$7:$A$3066),ROW($A$7:$A$3066)),""),ROWS($B$1:B1818)),COLUMNS($A$1:B1820))</f>
        <v>#NUM!</v>
      </c>
      <c r="L1824" t="e">
        <f t="array" ref="L1824">INDEX($A$7:$F$3066,SMALL(IF(COUNTIF($L$5,$H$7:$H$3066)*COUNTIF($L$5,$I$7:$I$3066),MATCH(ROW($A$7:$A$3066),ROW($A$7:$A$3066)),""),ROWS($B$1:C1818)),COLUMNS($A$1:C1820))</f>
        <v>#NUM!</v>
      </c>
      <c r="M1824" t="e">
        <f t="array" ref="M1824">INDEX($A$7:$F$3066,SMALL(IF(COUNTIF($L$5,$H$7:$H$3066)*COUNTIF($L$5,$I$7:$I$3066),MATCH(ROW($A$7:$A$3066),ROW($A$7:$A$3066)),""),ROWS($B$1:D1818)),COLUMNS($A$1:D1820))</f>
        <v>#NUM!</v>
      </c>
      <c r="N1824" t="e">
        <f t="array" ref="N1824">INDEX($A$7:$F$3066,SMALL(IF(COUNTIF($L$5,$H$7:$H$3066)*COUNTIF($L$5,$I$7:$I$3066),MATCH(ROW($A$7:$A$3066),ROW($A$7:$A$3066)),""),ROWS($B$1:E1818)),COLUMNS($A$1:E1820))</f>
        <v>#NUM!</v>
      </c>
      <c r="O1824" t="e">
        <f t="array" ref="O1824">INDEX($A$7:$F$3066,SMALL(IF(COUNTIF($L$5,$H$7:$H$3066)*COUNTIF($L$5,$I$7:$I$3066),MATCH(ROW($A$7:$A$3066),ROW($A$7:$A$3066)),""),ROWS($B$1:F1818)),COLUMNS($A$1:F1820))</f>
        <v>#NUM!</v>
      </c>
    </row>
    <row r="1825" spans="1:15">
      <c r="A1825" s="1">
        <f>'ScienceDirect - Initial'!A1828</f>
        <v>0</v>
      </c>
      <c r="B1825" s="1">
        <f>'ScienceDirect - Initial'!B1828</f>
        <v>2004</v>
      </c>
      <c r="C1825" s="1" t="str">
        <f>'ScienceDirect - Initial'!C1828</f>
        <v>Lamunu, M; Lutwama, J.J; Kamugisha, J; Opio, A; Nambooze, J; Ndayimirije, N; Okware, S</v>
      </c>
      <c r="D1825" s="1" t="str">
        <f>'ScienceDirect - Initial'!D1828</f>
        <v>Containing a haemorrhagic fever epidemic: the Ebola experience in Uganda (October 2000–January 2001)</v>
      </c>
      <c r="E1825" s="1" t="str">
        <f>'ScienceDirect - Initial'!E1828</f>
        <v>International Journal of Infectious Diseases</v>
      </c>
      <c r="F1825" s="1">
        <f>'ScienceDirect - Initial'!F1828</f>
        <v>0</v>
      </c>
      <c r="H1825" s="1">
        <v>0</v>
      </c>
      <c r="I1825" s="1">
        <v>0</v>
      </c>
      <c r="J1825" t="b">
        <f t="shared" si="28"/>
        <v>1</v>
      </c>
      <c r="K1825" t="e">
        <f t="array" ref="K1825">INDEX($A$7:$F$3066,SMALL(IF(COUNTIF($L$5,$H$7:$H$3066)*COUNTIF($L$5,$I$7:$I$3066),MATCH(ROW($A$7:$A$3066),ROW($A$7:$A$3066)),""),ROWS($B$1:B1819)),COLUMNS($A$1:B1821))</f>
        <v>#NUM!</v>
      </c>
      <c r="L1825" t="e">
        <f t="array" ref="L1825">INDEX($A$7:$F$3066,SMALL(IF(COUNTIF($L$5,$H$7:$H$3066)*COUNTIF($L$5,$I$7:$I$3066),MATCH(ROW($A$7:$A$3066),ROW($A$7:$A$3066)),""),ROWS($B$1:C1819)),COLUMNS($A$1:C1821))</f>
        <v>#NUM!</v>
      </c>
      <c r="M1825" t="e">
        <f t="array" ref="M1825">INDEX($A$7:$F$3066,SMALL(IF(COUNTIF($L$5,$H$7:$H$3066)*COUNTIF($L$5,$I$7:$I$3066),MATCH(ROW($A$7:$A$3066),ROW($A$7:$A$3066)),""),ROWS($B$1:D1819)),COLUMNS($A$1:D1821))</f>
        <v>#NUM!</v>
      </c>
      <c r="N1825" t="e">
        <f t="array" ref="N1825">INDEX($A$7:$F$3066,SMALL(IF(COUNTIF($L$5,$H$7:$H$3066)*COUNTIF($L$5,$I$7:$I$3066),MATCH(ROW($A$7:$A$3066),ROW($A$7:$A$3066)),""),ROWS($B$1:E1819)),COLUMNS($A$1:E1821))</f>
        <v>#NUM!</v>
      </c>
      <c r="O1825" t="e">
        <f t="array" ref="O1825">INDEX($A$7:$F$3066,SMALL(IF(COUNTIF($L$5,$H$7:$H$3066)*COUNTIF($L$5,$I$7:$I$3066),MATCH(ROW($A$7:$A$3066),ROW($A$7:$A$3066)),""),ROWS($B$1:F1819)),COLUMNS($A$1:F1821))</f>
        <v>#NUM!</v>
      </c>
    </row>
    <row r="1826" spans="1:15">
      <c r="A1826" s="1">
        <f>'ScienceDirect - Initial'!A1829</f>
        <v>0</v>
      </c>
      <c r="B1826" s="1">
        <f>'ScienceDirect - Initial'!B1829</f>
        <v>1991</v>
      </c>
      <c r="C1826" s="1" t="str">
        <f>'ScienceDirect - Initial'!C1829</f>
        <v>Buxton, Karen E.; Gielen, Andrea Carlson; Faden, Ruth R.; Brown, C. Hendricks; Paige, David M.; Chwalow, A. Judith</v>
      </c>
      <c r="D1826" s="1" t="str">
        <f>'ScienceDirect - Initial'!D1829</f>
        <v>Women Intending to Breastfeed: Predictors of Early Infant Feeding Experiences</v>
      </c>
      <c r="E1826" s="1" t="str">
        <f>'ScienceDirect - Initial'!E1829</f>
        <v>American Journal of Preventive Medicine</v>
      </c>
      <c r="F1826" s="1">
        <f>'ScienceDirect - Initial'!F1829</f>
        <v>0</v>
      </c>
      <c r="H1826" s="1">
        <v>0</v>
      </c>
      <c r="I1826" s="1">
        <v>0</v>
      </c>
      <c r="J1826" t="b">
        <f t="shared" si="28"/>
        <v>1</v>
      </c>
      <c r="K1826" t="e">
        <f t="array" ref="K1826">INDEX($A$7:$F$3066,SMALL(IF(COUNTIF($L$5,$H$7:$H$3066)*COUNTIF($L$5,$I$7:$I$3066),MATCH(ROW($A$7:$A$3066),ROW($A$7:$A$3066)),""),ROWS($B$1:B1820)),COLUMNS($A$1:B1822))</f>
        <v>#NUM!</v>
      </c>
      <c r="L1826" t="e">
        <f t="array" ref="L1826">INDEX($A$7:$F$3066,SMALL(IF(COUNTIF($L$5,$H$7:$H$3066)*COUNTIF($L$5,$I$7:$I$3066),MATCH(ROW($A$7:$A$3066),ROW($A$7:$A$3066)),""),ROWS($B$1:C1820)),COLUMNS($A$1:C1822))</f>
        <v>#NUM!</v>
      </c>
      <c r="M1826" t="e">
        <f t="array" ref="M1826">INDEX($A$7:$F$3066,SMALL(IF(COUNTIF($L$5,$H$7:$H$3066)*COUNTIF($L$5,$I$7:$I$3066),MATCH(ROW($A$7:$A$3066),ROW($A$7:$A$3066)),""),ROWS($B$1:D1820)),COLUMNS($A$1:D1822))</f>
        <v>#NUM!</v>
      </c>
      <c r="N1826" t="e">
        <f t="array" ref="N1826">INDEX($A$7:$F$3066,SMALL(IF(COUNTIF($L$5,$H$7:$H$3066)*COUNTIF($L$5,$I$7:$I$3066),MATCH(ROW($A$7:$A$3066),ROW($A$7:$A$3066)),""),ROWS($B$1:E1820)),COLUMNS($A$1:E1822))</f>
        <v>#NUM!</v>
      </c>
      <c r="O1826" t="e">
        <f t="array" ref="O1826">INDEX($A$7:$F$3066,SMALL(IF(COUNTIF($L$5,$H$7:$H$3066)*COUNTIF($L$5,$I$7:$I$3066),MATCH(ROW($A$7:$A$3066),ROW($A$7:$A$3066)),""),ROWS($B$1:F1820)),COLUMNS($A$1:F1822))</f>
        <v>#NUM!</v>
      </c>
    </row>
    <row r="1827" spans="1:15">
      <c r="A1827" s="1">
        <f>'ScienceDirect - Initial'!A1830</f>
        <v>0</v>
      </c>
      <c r="B1827" s="1">
        <f>'ScienceDirect - Initial'!B1830</f>
        <v>1993</v>
      </c>
      <c r="C1827" s="1" t="str">
        <f>'ScienceDirect - Initial'!C1830</f>
        <v>Juberthie-Jupeau, L.; Cazals, M.</v>
      </c>
      <c r="D1827" s="1" t="str">
        <f>'ScienceDirect - Initial'!D1830</f>
        <v>Agressivité et compétition entre deux femelles d'espèces différentes, en présence d'un mâle conspécifique de l'une d'elles, chez des coléoptères Bathysciinae souterrains</v>
      </c>
      <c r="E1827" s="1" t="str">
        <f>'ScienceDirect - Initial'!E1830</f>
        <v>Behavioural Processes</v>
      </c>
      <c r="F1827" s="1">
        <f>'ScienceDirect - Initial'!F1830</f>
        <v>0</v>
      </c>
      <c r="H1827" s="1">
        <v>0</v>
      </c>
      <c r="I1827" s="1">
        <v>0</v>
      </c>
      <c r="J1827" t="b">
        <f t="shared" si="28"/>
        <v>1</v>
      </c>
      <c r="K1827" t="e">
        <f t="array" ref="K1827">INDEX($A$7:$F$3066,SMALL(IF(COUNTIF($L$5,$H$7:$H$3066)*COUNTIF($L$5,$I$7:$I$3066),MATCH(ROW($A$7:$A$3066),ROW($A$7:$A$3066)),""),ROWS($B$1:B1821)),COLUMNS($A$1:B1823))</f>
        <v>#NUM!</v>
      </c>
      <c r="L1827" t="e">
        <f t="array" ref="L1827">INDEX($A$7:$F$3066,SMALL(IF(COUNTIF($L$5,$H$7:$H$3066)*COUNTIF($L$5,$I$7:$I$3066),MATCH(ROW($A$7:$A$3066),ROW($A$7:$A$3066)),""),ROWS($B$1:C1821)),COLUMNS($A$1:C1823))</f>
        <v>#NUM!</v>
      </c>
      <c r="M1827" t="e">
        <f t="array" ref="M1827">INDEX($A$7:$F$3066,SMALL(IF(COUNTIF($L$5,$H$7:$H$3066)*COUNTIF($L$5,$I$7:$I$3066),MATCH(ROW($A$7:$A$3066),ROW($A$7:$A$3066)),""),ROWS($B$1:D1821)),COLUMNS($A$1:D1823))</f>
        <v>#NUM!</v>
      </c>
      <c r="N1827" t="e">
        <f t="array" ref="N1827">INDEX($A$7:$F$3066,SMALL(IF(COUNTIF($L$5,$H$7:$H$3066)*COUNTIF($L$5,$I$7:$I$3066),MATCH(ROW($A$7:$A$3066),ROW($A$7:$A$3066)),""),ROWS($B$1:E1821)),COLUMNS($A$1:E1823))</f>
        <v>#NUM!</v>
      </c>
      <c r="O1827" t="e">
        <f t="array" ref="O1827">INDEX($A$7:$F$3066,SMALL(IF(COUNTIF($L$5,$H$7:$H$3066)*COUNTIF($L$5,$I$7:$I$3066),MATCH(ROW($A$7:$A$3066),ROW($A$7:$A$3066)),""),ROWS($B$1:F1821)),COLUMNS($A$1:F1823))</f>
        <v>#NUM!</v>
      </c>
    </row>
    <row r="1828" spans="1:15">
      <c r="A1828" s="1">
        <f>'ScienceDirect - Initial'!A1831</f>
        <v>0</v>
      </c>
      <c r="B1828" s="1">
        <f>'ScienceDirect - Initial'!B1831</f>
        <v>1985</v>
      </c>
      <c r="C1828" s="1" t="str">
        <f>'ScienceDirect - Initial'!C1831</f>
        <v>Edmund Kim, E.; Haynie, Thomas P.</v>
      </c>
      <c r="D1828" s="1" t="str">
        <f>'ScienceDirect - Initial'!D1831</f>
        <v>Role of nuclear medicine in chemotherapy of malignant lesions</v>
      </c>
      <c r="E1828" s="1" t="str">
        <f>'ScienceDirect - Initial'!E1831</f>
        <v>Nuclear Oncology—Part II</v>
      </c>
      <c r="F1828" s="1">
        <f>'ScienceDirect - Initial'!F1831</f>
        <v>0</v>
      </c>
      <c r="H1828" s="1">
        <v>0</v>
      </c>
      <c r="I1828" s="1">
        <v>0</v>
      </c>
      <c r="J1828" t="b">
        <f t="shared" si="28"/>
        <v>1</v>
      </c>
      <c r="K1828" t="e">
        <f t="array" ref="K1828">INDEX($A$7:$F$3066,SMALL(IF(COUNTIF($L$5,$H$7:$H$3066)*COUNTIF($L$5,$I$7:$I$3066),MATCH(ROW($A$7:$A$3066),ROW($A$7:$A$3066)),""),ROWS($B$1:B1822)),COLUMNS($A$1:B1824))</f>
        <v>#NUM!</v>
      </c>
      <c r="L1828" t="e">
        <f t="array" ref="L1828">INDEX($A$7:$F$3066,SMALL(IF(COUNTIF($L$5,$H$7:$H$3066)*COUNTIF($L$5,$I$7:$I$3066),MATCH(ROW($A$7:$A$3066),ROW($A$7:$A$3066)),""),ROWS($B$1:C1822)),COLUMNS($A$1:C1824))</f>
        <v>#NUM!</v>
      </c>
      <c r="M1828" t="e">
        <f t="array" ref="M1828">INDEX($A$7:$F$3066,SMALL(IF(COUNTIF($L$5,$H$7:$H$3066)*COUNTIF($L$5,$I$7:$I$3066),MATCH(ROW($A$7:$A$3066),ROW($A$7:$A$3066)),""),ROWS($B$1:D1822)),COLUMNS($A$1:D1824))</f>
        <v>#NUM!</v>
      </c>
      <c r="N1828" t="e">
        <f t="array" ref="N1828">INDEX($A$7:$F$3066,SMALL(IF(COUNTIF($L$5,$H$7:$H$3066)*COUNTIF($L$5,$I$7:$I$3066),MATCH(ROW($A$7:$A$3066),ROW($A$7:$A$3066)),""),ROWS($B$1:E1822)),COLUMNS($A$1:E1824))</f>
        <v>#NUM!</v>
      </c>
      <c r="O1828" t="e">
        <f t="array" ref="O1828">INDEX($A$7:$F$3066,SMALL(IF(COUNTIF($L$5,$H$7:$H$3066)*COUNTIF($L$5,$I$7:$I$3066),MATCH(ROW($A$7:$A$3066),ROW($A$7:$A$3066)),""),ROWS($B$1:F1822)),COLUMNS($A$1:F1824))</f>
        <v>#NUM!</v>
      </c>
    </row>
    <row r="1829" spans="1:15">
      <c r="A1829" s="1">
        <f>'ScienceDirect - Initial'!A1832</f>
        <v>0</v>
      </c>
      <c r="B1829" s="1">
        <f>'ScienceDirect - Initial'!B1832</f>
        <v>2001</v>
      </c>
      <c r="C1829" s="1" t="str">
        <f>'ScienceDirect - Initial'!C1832</f>
        <v>Jepson, Paul C.</v>
      </c>
      <c r="D1829" s="1" t="str">
        <f>'ScienceDirect - Initial'!D1832</f>
        <v>Pesticides, Uses and Effects of</v>
      </c>
      <c r="E1829" s="1" t="str">
        <f>'ScienceDirect - Initial'!E1832</f>
        <v>Encyclopedia of Biodiversity (Second Edition)</v>
      </c>
      <c r="F1829" s="1" t="str">
        <f>'ScienceDirect - Initial'!F1832</f>
        <v>978-0-12-384720-1</v>
      </c>
      <c r="H1829" s="1">
        <v>0</v>
      </c>
      <c r="I1829" s="1">
        <v>0</v>
      </c>
      <c r="J1829" t="b">
        <f t="shared" si="28"/>
        <v>1</v>
      </c>
      <c r="K1829" t="e">
        <f t="array" ref="K1829">INDEX($A$7:$F$3066,SMALL(IF(COUNTIF($L$5,$H$7:$H$3066)*COUNTIF($L$5,$I$7:$I$3066),MATCH(ROW($A$7:$A$3066),ROW($A$7:$A$3066)),""),ROWS($B$1:B1823)),COLUMNS($A$1:B1825))</f>
        <v>#NUM!</v>
      </c>
      <c r="L1829" t="e">
        <f t="array" ref="L1829">INDEX($A$7:$F$3066,SMALL(IF(COUNTIF($L$5,$H$7:$H$3066)*COUNTIF($L$5,$I$7:$I$3066),MATCH(ROW($A$7:$A$3066),ROW($A$7:$A$3066)),""),ROWS($B$1:C1823)),COLUMNS($A$1:C1825))</f>
        <v>#NUM!</v>
      </c>
      <c r="M1829" t="e">
        <f t="array" ref="M1829">INDEX($A$7:$F$3066,SMALL(IF(COUNTIF($L$5,$H$7:$H$3066)*COUNTIF($L$5,$I$7:$I$3066),MATCH(ROW($A$7:$A$3066),ROW($A$7:$A$3066)),""),ROWS($B$1:D1823)),COLUMNS($A$1:D1825))</f>
        <v>#NUM!</v>
      </c>
      <c r="N1829" t="e">
        <f t="array" ref="N1829">INDEX($A$7:$F$3066,SMALL(IF(COUNTIF($L$5,$H$7:$H$3066)*COUNTIF($L$5,$I$7:$I$3066),MATCH(ROW($A$7:$A$3066),ROW($A$7:$A$3066)),""),ROWS($B$1:E1823)),COLUMNS($A$1:E1825))</f>
        <v>#NUM!</v>
      </c>
      <c r="O1829" t="e">
        <f t="array" ref="O1829">INDEX($A$7:$F$3066,SMALL(IF(COUNTIF($L$5,$H$7:$H$3066)*COUNTIF($L$5,$I$7:$I$3066),MATCH(ROW($A$7:$A$3066),ROW($A$7:$A$3066)),""),ROWS($B$1:F1823)),COLUMNS($A$1:F1825))</f>
        <v>#NUM!</v>
      </c>
    </row>
    <row r="1830" spans="1:15">
      <c r="A1830" s="1">
        <f>'ScienceDirect - Initial'!A1833</f>
        <v>0</v>
      </c>
      <c r="B1830" s="1">
        <f>'ScienceDirect - Initial'!B1833</f>
        <v>1982</v>
      </c>
      <c r="C1830" s="1" t="str">
        <f>'ScienceDirect - Initial'!C1833</f>
        <v>Sears, V.F.</v>
      </c>
      <c r="D1830" s="1" t="str">
        <f>'ScienceDirect - Initial'!D1833</f>
        <v>Fundamental aspects of neutron optics</v>
      </c>
      <c r="E1830" s="1" t="str">
        <f>'ScienceDirect - Initial'!E1833</f>
        <v>Physics Reports</v>
      </c>
      <c r="F1830" s="1">
        <f>'ScienceDirect - Initial'!F1833</f>
        <v>0</v>
      </c>
      <c r="H1830" s="1">
        <v>0</v>
      </c>
      <c r="I1830" s="1">
        <v>0</v>
      </c>
      <c r="J1830" t="b">
        <f t="shared" si="28"/>
        <v>1</v>
      </c>
      <c r="K1830" t="e">
        <f t="array" ref="K1830">INDEX($A$7:$F$3066,SMALL(IF(COUNTIF($L$5,$H$7:$H$3066)*COUNTIF($L$5,$I$7:$I$3066),MATCH(ROW($A$7:$A$3066),ROW($A$7:$A$3066)),""),ROWS($B$1:B1824)),COLUMNS($A$1:B1826))</f>
        <v>#NUM!</v>
      </c>
      <c r="L1830" t="e">
        <f t="array" ref="L1830">INDEX($A$7:$F$3066,SMALL(IF(COUNTIF($L$5,$H$7:$H$3066)*COUNTIF($L$5,$I$7:$I$3066),MATCH(ROW($A$7:$A$3066),ROW($A$7:$A$3066)),""),ROWS($B$1:C1824)),COLUMNS($A$1:C1826))</f>
        <v>#NUM!</v>
      </c>
      <c r="M1830" t="e">
        <f t="array" ref="M1830">INDEX($A$7:$F$3066,SMALL(IF(COUNTIF($L$5,$H$7:$H$3066)*COUNTIF($L$5,$I$7:$I$3066),MATCH(ROW($A$7:$A$3066),ROW($A$7:$A$3066)),""),ROWS($B$1:D1824)),COLUMNS($A$1:D1826))</f>
        <v>#NUM!</v>
      </c>
      <c r="N1830" t="e">
        <f t="array" ref="N1830">INDEX($A$7:$F$3066,SMALL(IF(COUNTIF($L$5,$H$7:$H$3066)*COUNTIF($L$5,$I$7:$I$3066),MATCH(ROW($A$7:$A$3066),ROW($A$7:$A$3066)),""),ROWS($B$1:E1824)),COLUMNS($A$1:E1826))</f>
        <v>#NUM!</v>
      </c>
      <c r="O1830" t="e">
        <f t="array" ref="O1830">INDEX($A$7:$F$3066,SMALL(IF(COUNTIF($L$5,$H$7:$H$3066)*COUNTIF($L$5,$I$7:$I$3066),MATCH(ROW($A$7:$A$3066),ROW($A$7:$A$3066)),""),ROWS($B$1:F1824)),COLUMNS($A$1:F1826))</f>
        <v>#NUM!</v>
      </c>
    </row>
    <row r="1831" spans="1:15">
      <c r="A1831" s="1">
        <f>'ScienceDirect - Initial'!A1834</f>
        <v>0</v>
      </c>
      <c r="B1831" s="1">
        <f>'ScienceDirect - Initial'!B1834</f>
        <v>2000</v>
      </c>
      <c r="C1831" s="1" t="str">
        <f>'ScienceDirect - Initial'!C1834</f>
        <v>Rassin, Eric; Merckelbach, Harald; Muris, Peter</v>
      </c>
      <c r="D1831" s="1" t="str">
        <f>'ScienceDirect - Initial'!D1834</f>
        <v>Paradoxical and less paradoxical effects of thought suppression: A critical review</v>
      </c>
      <c r="E1831" s="1" t="str">
        <f>'ScienceDirect - Initial'!E1834</f>
        <v>Clinical Psychology Review</v>
      </c>
      <c r="F1831" s="1">
        <f>'ScienceDirect - Initial'!F1834</f>
        <v>0</v>
      </c>
      <c r="H1831" s="1">
        <v>0</v>
      </c>
      <c r="I1831" s="1">
        <v>0</v>
      </c>
      <c r="J1831" t="b">
        <f t="shared" si="28"/>
        <v>1</v>
      </c>
      <c r="K1831" t="e">
        <f t="array" ref="K1831">INDEX($A$7:$F$3066,SMALL(IF(COUNTIF($L$5,$H$7:$H$3066)*COUNTIF($L$5,$I$7:$I$3066),MATCH(ROW($A$7:$A$3066),ROW($A$7:$A$3066)),""),ROWS($B$1:B1825)),COLUMNS($A$1:B1827))</f>
        <v>#NUM!</v>
      </c>
      <c r="L1831" t="e">
        <f t="array" ref="L1831">INDEX($A$7:$F$3066,SMALL(IF(COUNTIF($L$5,$H$7:$H$3066)*COUNTIF($L$5,$I$7:$I$3066),MATCH(ROW($A$7:$A$3066),ROW($A$7:$A$3066)),""),ROWS($B$1:C1825)),COLUMNS($A$1:C1827))</f>
        <v>#NUM!</v>
      </c>
      <c r="M1831" t="e">
        <f t="array" ref="M1831">INDEX($A$7:$F$3066,SMALL(IF(COUNTIF($L$5,$H$7:$H$3066)*COUNTIF($L$5,$I$7:$I$3066),MATCH(ROW($A$7:$A$3066),ROW($A$7:$A$3066)),""),ROWS($B$1:D1825)),COLUMNS($A$1:D1827))</f>
        <v>#NUM!</v>
      </c>
      <c r="N1831" t="e">
        <f t="array" ref="N1831">INDEX($A$7:$F$3066,SMALL(IF(COUNTIF($L$5,$H$7:$H$3066)*COUNTIF($L$5,$I$7:$I$3066),MATCH(ROW($A$7:$A$3066),ROW($A$7:$A$3066)),""),ROWS($B$1:E1825)),COLUMNS($A$1:E1827))</f>
        <v>#NUM!</v>
      </c>
      <c r="O1831" t="e">
        <f t="array" ref="O1831">INDEX($A$7:$F$3066,SMALL(IF(COUNTIF($L$5,$H$7:$H$3066)*COUNTIF($L$5,$I$7:$I$3066),MATCH(ROW($A$7:$A$3066),ROW($A$7:$A$3066)),""),ROWS($B$1:F1825)),COLUMNS($A$1:F1827))</f>
        <v>#NUM!</v>
      </c>
    </row>
    <row r="1832" spans="1:15">
      <c r="A1832" s="1">
        <f>'ScienceDirect - Initial'!A1835</f>
        <v>0</v>
      </c>
      <c r="B1832" s="1">
        <f>'ScienceDirect - Initial'!B1835</f>
        <v>2009</v>
      </c>
      <c r="C1832" s="1" t="str">
        <f>'ScienceDirect - Initial'!C1835</f>
        <v>Raposo, M. Irene B.; Gastal, M. Carmo P.</v>
      </c>
      <c r="D1832" s="1" t="str">
        <f>'ScienceDirect - Initial'!D1835</f>
        <v>Emplacement mechanism of the main granite pluton of the Lavras do Sul intrusive complex, South Brazil, determined by magnetic anisotropies</v>
      </c>
      <c r="E1832" s="1" t="str">
        <f>'ScienceDirect - Initial'!E1835</f>
        <v>Magnetic anisotropy from different scales to different parameters</v>
      </c>
      <c r="F1832" s="1">
        <f>'ScienceDirect - Initial'!F1835</f>
        <v>0</v>
      </c>
      <c r="H1832" s="1">
        <v>0</v>
      </c>
      <c r="I1832" s="1">
        <v>0</v>
      </c>
      <c r="J1832" t="b">
        <f t="shared" si="28"/>
        <v>1</v>
      </c>
      <c r="K1832" t="e">
        <f t="array" ref="K1832">INDEX($A$7:$F$3066,SMALL(IF(COUNTIF($L$5,$H$7:$H$3066)*COUNTIF($L$5,$I$7:$I$3066),MATCH(ROW($A$7:$A$3066),ROW($A$7:$A$3066)),""),ROWS($B$1:B1826)),COLUMNS($A$1:B1828))</f>
        <v>#NUM!</v>
      </c>
      <c r="L1832" t="e">
        <f t="array" ref="L1832">INDEX($A$7:$F$3066,SMALL(IF(COUNTIF($L$5,$H$7:$H$3066)*COUNTIF($L$5,$I$7:$I$3066),MATCH(ROW($A$7:$A$3066),ROW($A$7:$A$3066)),""),ROWS($B$1:C1826)),COLUMNS($A$1:C1828))</f>
        <v>#NUM!</v>
      </c>
      <c r="M1832" t="e">
        <f t="array" ref="M1832">INDEX($A$7:$F$3066,SMALL(IF(COUNTIF($L$5,$H$7:$H$3066)*COUNTIF($L$5,$I$7:$I$3066),MATCH(ROW($A$7:$A$3066),ROW($A$7:$A$3066)),""),ROWS($B$1:D1826)),COLUMNS($A$1:D1828))</f>
        <v>#NUM!</v>
      </c>
      <c r="N1832" t="e">
        <f t="array" ref="N1832">INDEX($A$7:$F$3066,SMALL(IF(COUNTIF($L$5,$H$7:$H$3066)*COUNTIF($L$5,$I$7:$I$3066),MATCH(ROW($A$7:$A$3066),ROW($A$7:$A$3066)),""),ROWS($B$1:E1826)),COLUMNS($A$1:E1828))</f>
        <v>#NUM!</v>
      </c>
      <c r="O1832" t="e">
        <f t="array" ref="O1832">INDEX($A$7:$F$3066,SMALL(IF(COUNTIF($L$5,$H$7:$H$3066)*COUNTIF($L$5,$I$7:$I$3066),MATCH(ROW($A$7:$A$3066),ROW($A$7:$A$3066)),""),ROWS($B$1:F1826)),COLUMNS($A$1:F1828))</f>
        <v>#NUM!</v>
      </c>
    </row>
    <row r="1833" spans="1:15">
      <c r="A1833" s="1">
        <f>'ScienceDirect - Initial'!A1836</f>
        <v>0</v>
      </c>
      <c r="B1833" s="1">
        <f>'ScienceDirect - Initial'!B1836</f>
        <v>2014</v>
      </c>
      <c r="C1833" s="1" t="str">
        <f>'ScienceDirect - Initial'!C1836</f>
        <v>Heckmann, Jeannine M.; Bhigjee, Ahmed I.</v>
      </c>
      <c r="D1833" s="1" t="str">
        <f>'ScienceDirect - Initial'!D1836</f>
        <v>71 - Tropical Neurology</v>
      </c>
      <c r="E1833" s="1" t="str">
        <f>'ScienceDirect - Initial'!E1836</f>
        <v>Manson's Tropical Infectious Diseases (Twenty-third Edition)</v>
      </c>
      <c r="F1833" s="1" t="str">
        <f>'ScienceDirect - Initial'!F1836</f>
        <v>978-0-7020-5101-2</v>
      </c>
      <c r="H1833" s="1">
        <v>0</v>
      </c>
      <c r="I1833" s="1">
        <v>0</v>
      </c>
      <c r="J1833" t="b">
        <f t="shared" si="28"/>
        <v>1</v>
      </c>
      <c r="K1833" t="e">
        <f t="array" ref="K1833">INDEX($A$7:$F$3066,SMALL(IF(COUNTIF($L$5,$H$7:$H$3066)*COUNTIF($L$5,$I$7:$I$3066),MATCH(ROW($A$7:$A$3066),ROW($A$7:$A$3066)),""),ROWS($B$1:B1827)),COLUMNS($A$1:B1829))</f>
        <v>#NUM!</v>
      </c>
      <c r="L1833" t="e">
        <f t="array" ref="L1833">INDEX($A$7:$F$3066,SMALL(IF(COUNTIF($L$5,$H$7:$H$3066)*COUNTIF($L$5,$I$7:$I$3066),MATCH(ROW($A$7:$A$3066),ROW($A$7:$A$3066)),""),ROWS($B$1:C1827)),COLUMNS($A$1:C1829))</f>
        <v>#NUM!</v>
      </c>
      <c r="M1833" t="e">
        <f t="array" ref="M1833">INDEX($A$7:$F$3066,SMALL(IF(COUNTIF($L$5,$H$7:$H$3066)*COUNTIF($L$5,$I$7:$I$3066),MATCH(ROW($A$7:$A$3066),ROW($A$7:$A$3066)),""),ROWS($B$1:D1827)),COLUMNS($A$1:D1829))</f>
        <v>#NUM!</v>
      </c>
      <c r="N1833" t="e">
        <f t="array" ref="N1833">INDEX($A$7:$F$3066,SMALL(IF(COUNTIF($L$5,$H$7:$H$3066)*COUNTIF($L$5,$I$7:$I$3066),MATCH(ROW($A$7:$A$3066),ROW($A$7:$A$3066)),""),ROWS($B$1:E1827)),COLUMNS($A$1:E1829))</f>
        <v>#NUM!</v>
      </c>
      <c r="O1833" t="e">
        <f t="array" ref="O1833">INDEX($A$7:$F$3066,SMALL(IF(COUNTIF($L$5,$H$7:$H$3066)*COUNTIF($L$5,$I$7:$I$3066),MATCH(ROW($A$7:$A$3066),ROW($A$7:$A$3066)),""),ROWS($B$1:F1827)),COLUMNS($A$1:F1829))</f>
        <v>#NUM!</v>
      </c>
    </row>
    <row r="1834" spans="1:15">
      <c r="A1834" s="1">
        <f>'ScienceDirect - Initial'!A1837</f>
        <v>0</v>
      </c>
      <c r="B1834" s="1">
        <f>'ScienceDirect - Initial'!B1837</f>
        <v>2017</v>
      </c>
      <c r="C1834" s="1" t="str">
        <f>'ScienceDirect - Initial'!C1837</f>
        <v>Page, Stephen J.; Hartwell, Heather; Johns, Nick; Fyall, Alan; Ladkin, Adele; Hemingway, Ann</v>
      </c>
      <c r="D1834" s="1" t="str">
        <f>'ScienceDirect - Initial'!D1837</f>
        <v>Case study: Wellness, tourism and small business development in a UK coastal resort: Public engagement in practice</v>
      </c>
      <c r="E1834" s="1" t="str">
        <f>'ScienceDirect - Initial'!E1837</f>
        <v>Tourism Management</v>
      </c>
      <c r="F1834" s="1">
        <f>'ScienceDirect - Initial'!F1837</f>
        <v>0</v>
      </c>
      <c r="H1834" s="1">
        <v>0</v>
      </c>
      <c r="I1834" s="1">
        <v>0</v>
      </c>
      <c r="J1834" t="b">
        <f t="shared" si="28"/>
        <v>1</v>
      </c>
      <c r="K1834" t="e">
        <f t="array" ref="K1834">INDEX($A$7:$F$3066,SMALL(IF(COUNTIF($L$5,$H$7:$H$3066)*COUNTIF($L$5,$I$7:$I$3066),MATCH(ROW($A$7:$A$3066),ROW($A$7:$A$3066)),""),ROWS($B$1:B1828)),COLUMNS($A$1:B1830))</f>
        <v>#NUM!</v>
      </c>
      <c r="L1834" t="e">
        <f t="array" ref="L1834">INDEX($A$7:$F$3066,SMALL(IF(COUNTIF($L$5,$H$7:$H$3066)*COUNTIF($L$5,$I$7:$I$3066),MATCH(ROW($A$7:$A$3066),ROW($A$7:$A$3066)),""),ROWS($B$1:C1828)),COLUMNS($A$1:C1830))</f>
        <v>#NUM!</v>
      </c>
      <c r="M1834" t="e">
        <f t="array" ref="M1834">INDEX($A$7:$F$3066,SMALL(IF(COUNTIF($L$5,$H$7:$H$3066)*COUNTIF($L$5,$I$7:$I$3066),MATCH(ROW($A$7:$A$3066),ROW($A$7:$A$3066)),""),ROWS($B$1:D1828)),COLUMNS($A$1:D1830))</f>
        <v>#NUM!</v>
      </c>
      <c r="N1834" t="e">
        <f t="array" ref="N1834">INDEX($A$7:$F$3066,SMALL(IF(COUNTIF($L$5,$H$7:$H$3066)*COUNTIF($L$5,$I$7:$I$3066),MATCH(ROW($A$7:$A$3066),ROW($A$7:$A$3066)),""),ROWS($B$1:E1828)),COLUMNS($A$1:E1830))</f>
        <v>#NUM!</v>
      </c>
      <c r="O1834" t="e">
        <f t="array" ref="O1834">INDEX($A$7:$F$3066,SMALL(IF(COUNTIF($L$5,$H$7:$H$3066)*COUNTIF($L$5,$I$7:$I$3066),MATCH(ROW($A$7:$A$3066),ROW($A$7:$A$3066)),""),ROWS($B$1:F1828)),COLUMNS($A$1:F1830))</f>
        <v>#NUM!</v>
      </c>
    </row>
    <row r="1835" spans="1:15">
      <c r="A1835" s="1">
        <f>'ScienceDirect - Initial'!A1838</f>
        <v>0</v>
      </c>
      <c r="B1835" s="1">
        <f>'ScienceDirect - Initial'!B1838</f>
        <v>2011</v>
      </c>
      <c r="C1835" s="1" t="str">
        <f>'ScienceDirect - Initial'!C1838</f>
        <v>Puissant, Sylvette; Lacour, Claude</v>
      </c>
      <c r="D1835" s="1" t="str">
        <f>'ScienceDirect - Initial'!D1838</f>
        <v>Mid-sized French cities and their niche competitiveness</v>
      </c>
      <c r="E1835" s="1" t="str">
        <f>'ScienceDirect - Initial'!E1838</f>
        <v>Cities</v>
      </c>
      <c r="F1835" s="1">
        <f>'ScienceDirect - Initial'!F1838</f>
        <v>0</v>
      </c>
      <c r="H1835" s="1">
        <v>0</v>
      </c>
      <c r="I1835" s="1">
        <v>0</v>
      </c>
      <c r="J1835" t="b">
        <f t="shared" si="28"/>
        <v>1</v>
      </c>
      <c r="K1835" t="e">
        <f t="array" ref="K1835">INDEX($A$7:$F$3066,SMALL(IF(COUNTIF($L$5,$H$7:$H$3066)*COUNTIF($L$5,$I$7:$I$3066),MATCH(ROW($A$7:$A$3066),ROW($A$7:$A$3066)),""),ROWS($B$1:B1829)),COLUMNS($A$1:B1831))</f>
        <v>#NUM!</v>
      </c>
      <c r="L1835" t="e">
        <f t="array" ref="L1835">INDEX($A$7:$F$3066,SMALL(IF(COUNTIF($L$5,$H$7:$H$3066)*COUNTIF($L$5,$I$7:$I$3066),MATCH(ROW($A$7:$A$3066),ROW($A$7:$A$3066)),""),ROWS($B$1:C1829)),COLUMNS($A$1:C1831))</f>
        <v>#NUM!</v>
      </c>
      <c r="M1835" t="e">
        <f t="array" ref="M1835">INDEX($A$7:$F$3066,SMALL(IF(COUNTIF($L$5,$H$7:$H$3066)*COUNTIF($L$5,$I$7:$I$3066),MATCH(ROW($A$7:$A$3066),ROW($A$7:$A$3066)),""),ROWS($B$1:D1829)),COLUMNS($A$1:D1831))</f>
        <v>#NUM!</v>
      </c>
      <c r="N1835" t="e">
        <f t="array" ref="N1835">INDEX($A$7:$F$3066,SMALL(IF(COUNTIF($L$5,$H$7:$H$3066)*COUNTIF($L$5,$I$7:$I$3066),MATCH(ROW($A$7:$A$3066),ROW($A$7:$A$3066)),""),ROWS($B$1:E1829)),COLUMNS($A$1:E1831))</f>
        <v>#NUM!</v>
      </c>
      <c r="O1835" t="e">
        <f t="array" ref="O1835">INDEX($A$7:$F$3066,SMALL(IF(COUNTIF($L$5,$H$7:$H$3066)*COUNTIF($L$5,$I$7:$I$3066),MATCH(ROW($A$7:$A$3066),ROW($A$7:$A$3066)),""),ROWS($B$1:F1829)),COLUMNS($A$1:F1831))</f>
        <v>#NUM!</v>
      </c>
    </row>
    <row r="1836" spans="1:15">
      <c r="A1836" s="1">
        <f>'ScienceDirect - Initial'!A1839</f>
        <v>0</v>
      </c>
      <c r="B1836" s="1">
        <f>'ScienceDirect - Initial'!B1839</f>
        <v>1997</v>
      </c>
      <c r="C1836" s="1" t="str">
        <f>'ScienceDirect - Initial'!C1839</f>
        <v>Emmons, Robert A.</v>
      </c>
      <c r="D1836" s="1" t="str">
        <f>'ScienceDirect - Initial'!D1839</f>
        <v>Chapter 20 - Motives and Life Goals</v>
      </c>
      <c r="E1836" s="1" t="str">
        <f>'ScienceDirect - Initial'!E1839</f>
        <v>Handbook of Personality Psychology</v>
      </c>
      <c r="F1836" s="1" t="str">
        <f>'ScienceDirect - Initial'!F1839</f>
        <v>978-0-12-134645-4</v>
      </c>
      <c r="H1836" s="1">
        <v>0</v>
      </c>
      <c r="I1836" s="1">
        <v>0</v>
      </c>
      <c r="J1836" t="b">
        <f t="shared" si="28"/>
        <v>1</v>
      </c>
      <c r="K1836" t="e">
        <f t="array" ref="K1836">INDEX($A$7:$F$3066,SMALL(IF(COUNTIF($L$5,$H$7:$H$3066)*COUNTIF($L$5,$I$7:$I$3066),MATCH(ROW($A$7:$A$3066),ROW($A$7:$A$3066)),""),ROWS($B$1:B1830)),COLUMNS($A$1:B1832))</f>
        <v>#NUM!</v>
      </c>
      <c r="L1836" t="e">
        <f t="array" ref="L1836">INDEX($A$7:$F$3066,SMALL(IF(COUNTIF($L$5,$H$7:$H$3066)*COUNTIF($L$5,$I$7:$I$3066),MATCH(ROW($A$7:$A$3066),ROW($A$7:$A$3066)),""),ROWS($B$1:C1830)),COLUMNS($A$1:C1832))</f>
        <v>#NUM!</v>
      </c>
      <c r="M1836" t="e">
        <f t="array" ref="M1836">INDEX($A$7:$F$3066,SMALL(IF(COUNTIF($L$5,$H$7:$H$3066)*COUNTIF($L$5,$I$7:$I$3066),MATCH(ROW($A$7:$A$3066),ROW($A$7:$A$3066)),""),ROWS($B$1:D1830)),COLUMNS($A$1:D1832))</f>
        <v>#NUM!</v>
      </c>
      <c r="N1836" t="e">
        <f t="array" ref="N1836">INDEX($A$7:$F$3066,SMALL(IF(COUNTIF($L$5,$H$7:$H$3066)*COUNTIF($L$5,$I$7:$I$3066),MATCH(ROW($A$7:$A$3066),ROW($A$7:$A$3066)),""),ROWS($B$1:E1830)),COLUMNS($A$1:E1832))</f>
        <v>#NUM!</v>
      </c>
      <c r="O1836" t="e">
        <f t="array" ref="O1836">INDEX($A$7:$F$3066,SMALL(IF(COUNTIF($L$5,$H$7:$H$3066)*COUNTIF($L$5,$I$7:$I$3066),MATCH(ROW($A$7:$A$3066),ROW($A$7:$A$3066)),""),ROWS($B$1:F1830)),COLUMNS($A$1:F1832))</f>
        <v>#NUM!</v>
      </c>
    </row>
    <row r="1837" spans="1:15">
      <c r="A1837" s="1">
        <f>'ScienceDirect - Initial'!A1840</f>
        <v>0</v>
      </c>
      <c r="B1837" s="1">
        <f>'ScienceDirect - Initial'!B1840</f>
        <v>2008</v>
      </c>
      <c r="C1837" s="1" t="str">
        <f>'ScienceDirect - Initial'!C1840</f>
        <v>BouDagher-Fadel, Marcelle K.</v>
      </c>
      <c r="D1837" s="1" t="str">
        <f>'ScienceDirect - Initial'!D1840</f>
        <v>Chapter 7 The Cenozoic larger benthic foraminifera: the Neogene</v>
      </c>
      <c r="E1837" s="1" t="str">
        <f>'ScienceDirect - Initial'!E1840</f>
        <v>Developments in Palaeontology and Stratigraphy</v>
      </c>
      <c r="F1837" s="1" t="str">
        <f>'ScienceDirect - Initial'!F1840</f>
        <v>0920-5446</v>
      </c>
      <c r="H1837" s="1">
        <v>0</v>
      </c>
      <c r="I1837" s="1">
        <v>0</v>
      </c>
      <c r="J1837" t="b">
        <f t="shared" si="28"/>
        <v>1</v>
      </c>
      <c r="K1837" t="e">
        <f t="array" ref="K1837">INDEX($A$7:$F$3066,SMALL(IF(COUNTIF($L$5,$H$7:$H$3066)*COUNTIF($L$5,$I$7:$I$3066),MATCH(ROW($A$7:$A$3066),ROW($A$7:$A$3066)),""),ROWS($B$1:B1831)),COLUMNS($A$1:B1833))</f>
        <v>#NUM!</v>
      </c>
      <c r="L1837" t="e">
        <f t="array" ref="L1837">INDEX($A$7:$F$3066,SMALL(IF(COUNTIF($L$5,$H$7:$H$3066)*COUNTIF($L$5,$I$7:$I$3066),MATCH(ROW($A$7:$A$3066),ROW($A$7:$A$3066)),""),ROWS($B$1:C1831)),COLUMNS($A$1:C1833))</f>
        <v>#NUM!</v>
      </c>
      <c r="M1837" t="e">
        <f t="array" ref="M1837">INDEX($A$7:$F$3066,SMALL(IF(COUNTIF($L$5,$H$7:$H$3066)*COUNTIF($L$5,$I$7:$I$3066),MATCH(ROW($A$7:$A$3066),ROW($A$7:$A$3066)),""),ROWS($B$1:D1831)),COLUMNS($A$1:D1833))</f>
        <v>#NUM!</v>
      </c>
      <c r="N1837" t="e">
        <f t="array" ref="N1837">INDEX($A$7:$F$3066,SMALL(IF(COUNTIF($L$5,$H$7:$H$3066)*COUNTIF($L$5,$I$7:$I$3066),MATCH(ROW($A$7:$A$3066),ROW($A$7:$A$3066)),""),ROWS($B$1:E1831)),COLUMNS($A$1:E1833))</f>
        <v>#NUM!</v>
      </c>
      <c r="O1837" t="e">
        <f t="array" ref="O1837">INDEX($A$7:$F$3066,SMALL(IF(COUNTIF($L$5,$H$7:$H$3066)*COUNTIF($L$5,$I$7:$I$3066),MATCH(ROW($A$7:$A$3066),ROW($A$7:$A$3066)),""),ROWS($B$1:F1831)),COLUMNS($A$1:F1833))</f>
        <v>#NUM!</v>
      </c>
    </row>
    <row r="1838" spans="1:15">
      <c r="A1838" s="1">
        <f>'ScienceDirect - Initial'!A1841</f>
        <v>0</v>
      </c>
      <c r="B1838" s="1">
        <f>'ScienceDirect - Initial'!B1841</f>
        <v>2007</v>
      </c>
      <c r="C1838" s="1" t="str">
        <f>'ScienceDirect - Initial'!C1841</f>
        <v>Herlyn, Meenhard; Halaban, Ruth; Ronai, Ze’ev; Schuchter, Lynn; Berwick, Marianne; Pinkel, Daniel</v>
      </c>
      <c r="D1838" s="1" t="str">
        <f>'ScienceDirect - Initial'!D1841</f>
        <v>Roadmap for New Opportunities in Melanoma Research</v>
      </c>
      <c r="E1838" s="1" t="str">
        <f>'ScienceDirect - Initial'!E1841</f>
        <v>Melanoma</v>
      </c>
      <c r="F1838" s="1">
        <f>'ScienceDirect - Initial'!F1841</f>
        <v>0</v>
      </c>
      <c r="H1838" s="1">
        <v>0</v>
      </c>
      <c r="I1838" s="1">
        <v>0</v>
      </c>
      <c r="J1838" t="b">
        <f t="shared" si="28"/>
        <v>1</v>
      </c>
      <c r="K1838" t="e">
        <f t="array" ref="K1838">INDEX($A$7:$F$3066,SMALL(IF(COUNTIF($L$5,$H$7:$H$3066)*COUNTIF($L$5,$I$7:$I$3066),MATCH(ROW($A$7:$A$3066),ROW($A$7:$A$3066)),""),ROWS($B$1:B1832)),COLUMNS($A$1:B1834))</f>
        <v>#NUM!</v>
      </c>
      <c r="L1838" t="e">
        <f t="array" ref="L1838">INDEX($A$7:$F$3066,SMALL(IF(COUNTIF($L$5,$H$7:$H$3066)*COUNTIF($L$5,$I$7:$I$3066),MATCH(ROW($A$7:$A$3066),ROW($A$7:$A$3066)),""),ROWS($B$1:C1832)),COLUMNS($A$1:C1834))</f>
        <v>#NUM!</v>
      </c>
      <c r="M1838" t="e">
        <f t="array" ref="M1838">INDEX($A$7:$F$3066,SMALL(IF(COUNTIF($L$5,$H$7:$H$3066)*COUNTIF($L$5,$I$7:$I$3066),MATCH(ROW($A$7:$A$3066),ROW($A$7:$A$3066)),""),ROWS($B$1:D1832)),COLUMNS($A$1:D1834))</f>
        <v>#NUM!</v>
      </c>
      <c r="N1838" t="e">
        <f t="array" ref="N1838">INDEX($A$7:$F$3066,SMALL(IF(COUNTIF($L$5,$H$7:$H$3066)*COUNTIF($L$5,$I$7:$I$3066),MATCH(ROW($A$7:$A$3066),ROW($A$7:$A$3066)),""),ROWS($B$1:E1832)),COLUMNS($A$1:E1834))</f>
        <v>#NUM!</v>
      </c>
      <c r="O1838" t="e">
        <f t="array" ref="O1838">INDEX($A$7:$F$3066,SMALL(IF(COUNTIF($L$5,$H$7:$H$3066)*COUNTIF($L$5,$I$7:$I$3066),MATCH(ROW($A$7:$A$3066),ROW($A$7:$A$3066)),""),ROWS($B$1:F1832)),COLUMNS($A$1:F1834))</f>
        <v>#NUM!</v>
      </c>
    </row>
    <row r="1839" spans="1:15">
      <c r="A1839" s="1">
        <f>'ScienceDirect - Initial'!A1842</f>
        <v>0</v>
      </c>
      <c r="B1839" s="1">
        <f>'ScienceDirect - Initial'!B1842</f>
        <v>1999</v>
      </c>
      <c r="C1839" s="1" t="str">
        <f>'ScienceDirect - Initial'!C1842</f>
        <v>Pierre, Johanna P.</v>
      </c>
      <c r="D1839" s="1" t="str">
        <f>'ScienceDirect - Initial'!D1842</f>
        <v>Reintroduction of the South Island saddleback (Philesturnus carunculatus carunculatus): dispersal, social organisation and survival</v>
      </c>
      <c r="E1839" s="1" t="str">
        <f>'ScienceDirect - Initial'!E1842</f>
        <v>Biological Conservation</v>
      </c>
      <c r="F1839" s="1">
        <f>'ScienceDirect - Initial'!F1842</f>
        <v>0</v>
      </c>
      <c r="H1839" s="1">
        <v>0</v>
      </c>
      <c r="I1839" s="1">
        <v>0</v>
      </c>
      <c r="J1839" t="b">
        <f t="shared" si="28"/>
        <v>1</v>
      </c>
      <c r="K1839" t="e">
        <f t="array" ref="K1839">INDEX($A$7:$F$3066,SMALL(IF(COUNTIF($L$5,$H$7:$H$3066)*COUNTIF($L$5,$I$7:$I$3066),MATCH(ROW($A$7:$A$3066),ROW($A$7:$A$3066)),""),ROWS($B$1:B1833)),COLUMNS($A$1:B1835))</f>
        <v>#NUM!</v>
      </c>
      <c r="L1839" t="e">
        <f t="array" ref="L1839">INDEX($A$7:$F$3066,SMALL(IF(COUNTIF($L$5,$H$7:$H$3066)*COUNTIF($L$5,$I$7:$I$3066),MATCH(ROW($A$7:$A$3066),ROW($A$7:$A$3066)),""),ROWS($B$1:C1833)),COLUMNS($A$1:C1835))</f>
        <v>#NUM!</v>
      </c>
      <c r="M1839" t="e">
        <f t="array" ref="M1839">INDEX($A$7:$F$3066,SMALL(IF(COUNTIF($L$5,$H$7:$H$3066)*COUNTIF($L$5,$I$7:$I$3066),MATCH(ROW($A$7:$A$3066),ROW($A$7:$A$3066)),""),ROWS($B$1:D1833)),COLUMNS($A$1:D1835))</f>
        <v>#NUM!</v>
      </c>
      <c r="N1839" t="e">
        <f t="array" ref="N1839">INDEX($A$7:$F$3066,SMALL(IF(COUNTIF($L$5,$H$7:$H$3066)*COUNTIF($L$5,$I$7:$I$3066),MATCH(ROW($A$7:$A$3066),ROW($A$7:$A$3066)),""),ROWS($B$1:E1833)),COLUMNS($A$1:E1835))</f>
        <v>#NUM!</v>
      </c>
      <c r="O1839" t="e">
        <f t="array" ref="O1839">INDEX($A$7:$F$3066,SMALL(IF(COUNTIF($L$5,$H$7:$H$3066)*COUNTIF($L$5,$I$7:$I$3066),MATCH(ROW($A$7:$A$3066),ROW($A$7:$A$3066)),""),ROWS($B$1:F1833)),COLUMNS($A$1:F1835))</f>
        <v>#NUM!</v>
      </c>
    </row>
    <row r="1840" spans="1:15">
      <c r="A1840" s="1">
        <f>'ScienceDirect - Initial'!A1843</f>
        <v>0</v>
      </c>
      <c r="B1840" s="1">
        <f>'ScienceDirect - Initial'!B1843</f>
        <v>2019</v>
      </c>
      <c r="C1840" s="1" t="str">
        <f>'ScienceDirect - Initial'!C1843</f>
        <v>Kumari, Akriti; Karnatak, Manvika; Singh, Davinder; Shankar, Ravi; Jat, Jawahar L.; Sharma, Siddharth; Yadav, Dinesh; Shrivastava, Rahul; Verma, Ved Prakash</v>
      </c>
      <c r="D1840" s="1" t="str">
        <f>'ScienceDirect - Initial'!D1843</f>
        <v>Current scenario of artemisinin and its analogues for antimalarial activity</v>
      </c>
      <c r="E1840" s="1" t="str">
        <f>'ScienceDirect - Initial'!E1843</f>
        <v>European Journal of Medicinal Chemistry</v>
      </c>
      <c r="F1840" s="1">
        <f>'ScienceDirect - Initial'!F1843</f>
        <v>0</v>
      </c>
      <c r="H1840" s="1">
        <v>0</v>
      </c>
      <c r="I1840" s="1">
        <v>0</v>
      </c>
      <c r="J1840" t="b">
        <f t="shared" si="28"/>
        <v>1</v>
      </c>
      <c r="K1840" t="e">
        <f t="array" ref="K1840">INDEX($A$7:$F$3066,SMALL(IF(COUNTIF($L$5,$H$7:$H$3066)*COUNTIF($L$5,$I$7:$I$3066),MATCH(ROW($A$7:$A$3066),ROW($A$7:$A$3066)),""),ROWS($B$1:B1834)),COLUMNS($A$1:B1836))</f>
        <v>#NUM!</v>
      </c>
      <c r="L1840" t="e">
        <f t="array" ref="L1840">INDEX($A$7:$F$3066,SMALL(IF(COUNTIF($L$5,$H$7:$H$3066)*COUNTIF($L$5,$I$7:$I$3066),MATCH(ROW($A$7:$A$3066),ROW($A$7:$A$3066)),""),ROWS($B$1:C1834)),COLUMNS($A$1:C1836))</f>
        <v>#NUM!</v>
      </c>
      <c r="M1840" t="e">
        <f t="array" ref="M1840">INDEX($A$7:$F$3066,SMALL(IF(COUNTIF($L$5,$H$7:$H$3066)*COUNTIF($L$5,$I$7:$I$3066),MATCH(ROW($A$7:$A$3066),ROW($A$7:$A$3066)),""),ROWS($B$1:D1834)),COLUMNS($A$1:D1836))</f>
        <v>#NUM!</v>
      </c>
      <c r="N1840" t="e">
        <f t="array" ref="N1840">INDEX($A$7:$F$3066,SMALL(IF(COUNTIF($L$5,$H$7:$H$3066)*COUNTIF($L$5,$I$7:$I$3066),MATCH(ROW($A$7:$A$3066),ROW($A$7:$A$3066)),""),ROWS($B$1:E1834)),COLUMNS($A$1:E1836))</f>
        <v>#NUM!</v>
      </c>
      <c r="O1840" t="e">
        <f t="array" ref="O1840">INDEX($A$7:$F$3066,SMALL(IF(COUNTIF($L$5,$H$7:$H$3066)*COUNTIF($L$5,$I$7:$I$3066),MATCH(ROW($A$7:$A$3066),ROW($A$7:$A$3066)),""),ROWS($B$1:F1834)),COLUMNS($A$1:F1836))</f>
        <v>#NUM!</v>
      </c>
    </row>
    <row r="1841" spans="1:15">
      <c r="A1841" s="1">
        <f>'ScienceDirect - Initial'!A1844</f>
        <v>0</v>
      </c>
      <c r="B1841" s="1">
        <f>'ScienceDirect - Initial'!B1844</f>
        <v>2007</v>
      </c>
      <c r="C1841" s="1" t="str">
        <f>'ScienceDirect - Initial'!C1844</f>
        <v>Davidson, Colin; Chen, Qiang; Zhang, Xiuwn; Xiong, Xueying; Lazarus, Cindy; Lee, Tong H; Ellinwood, Everett H</v>
      </c>
      <c r="D1841" s="1" t="str">
        <f>'ScienceDirect - Initial'!D1844</f>
        <v>Deprenyl treatment attenuates long-term pre- and post-synaptic changes evoked by chronic methamphetamine</v>
      </c>
      <c r="E1841" s="1" t="str">
        <f>'ScienceDirect - Initial'!E1844</f>
        <v>European Journal of Pharmacology</v>
      </c>
      <c r="F1841" s="1">
        <f>'ScienceDirect - Initial'!F1844</f>
        <v>0</v>
      </c>
      <c r="H1841" s="1">
        <v>0</v>
      </c>
      <c r="I1841" s="1">
        <v>0</v>
      </c>
      <c r="J1841" t="b">
        <f t="shared" si="28"/>
        <v>1</v>
      </c>
      <c r="K1841" t="e">
        <f t="array" ref="K1841">INDEX($A$7:$F$3066,SMALL(IF(COUNTIF($L$5,$H$7:$H$3066)*COUNTIF($L$5,$I$7:$I$3066),MATCH(ROW($A$7:$A$3066),ROW($A$7:$A$3066)),""),ROWS($B$1:B1835)),COLUMNS($A$1:B1837))</f>
        <v>#NUM!</v>
      </c>
      <c r="L1841" t="e">
        <f t="array" ref="L1841">INDEX($A$7:$F$3066,SMALL(IF(COUNTIF($L$5,$H$7:$H$3066)*COUNTIF($L$5,$I$7:$I$3066),MATCH(ROW($A$7:$A$3066),ROW($A$7:$A$3066)),""),ROWS($B$1:C1835)),COLUMNS($A$1:C1837))</f>
        <v>#NUM!</v>
      </c>
      <c r="M1841" t="e">
        <f t="array" ref="M1841">INDEX($A$7:$F$3066,SMALL(IF(COUNTIF($L$5,$H$7:$H$3066)*COUNTIF($L$5,$I$7:$I$3066),MATCH(ROW($A$7:$A$3066),ROW($A$7:$A$3066)),""),ROWS($B$1:D1835)),COLUMNS($A$1:D1837))</f>
        <v>#NUM!</v>
      </c>
      <c r="N1841" t="e">
        <f t="array" ref="N1841">INDEX($A$7:$F$3066,SMALL(IF(COUNTIF($L$5,$H$7:$H$3066)*COUNTIF($L$5,$I$7:$I$3066),MATCH(ROW($A$7:$A$3066),ROW($A$7:$A$3066)),""),ROWS($B$1:E1835)),COLUMNS($A$1:E1837))</f>
        <v>#NUM!</v>
      </c>
      <c r="O1841" t="e">
        <f t="array" ref="O1841">INDEX($A$7:$F$3066,SMALL(IF(COUNTIF($L$5,$H$7:$H$3066)*COUNTIF($L$5,$I$7:$I$3066),MATCH(ROW($A$7:$A$3066),ROW($A$7:$A$3066)),""),ROWS($B$1:F1835)),COLUMNS($A$1:F1837))</f>
        <v>#NUM!</v>
      </c>
    </row>
    <row r="1842" spans="1:15">
      <c r="A1842" s="1">
        <f>'ScienceDirect - Initial'!A1845</f>
        <v>0</v>
      </c>
      <c r="B1842" s="1">
        <f>'ScienceDirect - Initial'!B1845</f>
        <v>2014</v>
      </c>
      <c r="C1842" s="1" t="str">
        <f>'ScienceDirect - Initial'!C1845</f>
        <v>Sharma, Hari C.; Prabhakar, Chandra S.</v>
      </c>
      <c r="D1842" s="1" t="str">
        <f>'ScienceDirect - Initial'!D1845</f>
        <v>Chapter 2 - Impact of Climate Change on Pest Management and Food Security</v>
      </c>
      <c r="E1842" s="1" t="str">
        <f>'ScienceDirect - Initial'!E1845</f>
        <v>Integrated Pest Management</v>
      </c>
      <c r="F1842" s="1" t="str">
        <f>'ScienceDirect - Initial'!F1845</f>
        <v>978-0-12-398529-3</v>
      </c>
      <c r="H1842" s="1">
        <v>0</v>
      </c>
      <c r="I1842" s="1">
        <v>0</v>
      </c>
      <c r="J1842" t="b">
        <f t="shared" si="28"/>
        <v>1</v>
      </c>
      <c r="K1842" t="e">
        <f t="array" ref="K1842">INDEX($A$7:$F$3066,SMALL(IF(COUNTIF($L$5,$H$7:$H$3066)*COUNTIF($L$5,$I$7:$I$3066),MATCH(ROW($A$7:$A$3066),ROW($A$7:$A$3066)),""),ROWS($B$1:B1836)),COLUMNS($A$1:B1838))</f>
        <v>#NUM!</v>
      </c>
      <c r="L1842" t="e">
        <f t="array" ref="L1842">INDEX($A$7:$F$3066,SMALL(IF(COUNTIF($L$5,$H$7:$H$3066)*COUNTIF($L$5,$I$7:$I$3066),MATCH(ROW($A$7:$A$3066),ROW($A$7:$A$3066)),""),ROWS($B$1:C1836)),COLUMNS($A$1:C1838))</f>
        <v>#NUM!</v>
      </c>
      <c r="M1842" t="e">
        <f t="array" ref="M1842">INDEX($A$7:$F$3066,SMALL(IF(COUNTIF($L$5,$H$7:$H$3066)*COUNTIF($L$5,$I$7:$I$3066),MATCH(ROW($A$7:$A$3066),ROW($A$7:$A$3066)),""),ROWS($B$1:D1836)),COLUMNS($A$1:D1838))</f>
        <v>#NUM!</v>
      </c>
      <c r="N1842" t="e">
        <f t="array" ref="N1842">INDEX($A$7:$F$3066,SMALL(IF(COUNTIF($L$5,$H$7:$H$3066)*COUNTIF($L$5,$I$7:$I$3066),MATCH(ROW($A$7:$A$3066),ROW($A$7:$A$3066)),""),ROWS($B$1:E1836)),COLUMNS($A$1:E1838))</f>
        <v>#NUM!</v>
      </c>
      <c r="O1842" t="e">
        <f t="array" ref="O1842">INDEX($A$7:$F$3066,SMALL(IF(COUNTIF($L$5,$H$7:$H$3066)*COUNTIF($L$5,$I$7:$I$3066),MATCH(ROW($A$7:$A$3066),ROW($A$7:$A$3066)),""),ROWS($B$1:F1836)),COLUMNS($A$1:F1838))</f>
        <v>#NUM!</v>
      </c>
    </row>
    <row r="1843" spans="1:15">
      <c r="A1843" s="1">
        <f>'ScienceDirect - Initial'!A1846</f>
        <v>0</v>
      </c>
      <c r="B1843" s="1">
        <f>'ScienceDirect - Initial'!B1846</f>
        <v>2010</v>
      </c>
      <c r="C1843" s="1" t="str">
        <f>'ScienceDirect - Initial'!C1846</f>
        <v>Arienzo, I.; Moretti, R.; Civetta, L.; Orsi, G.; Papale, P.</v>
      </c>
      <c r="D1843" s="1" t="str">
        <f>'ScienceDirect - Initial'!D1846</f>
        <v>The feeding system of Agnano–Monte Spina eruption (Campi Flegrei, Italy): Dragging the past into present activity and future scenarios</v>
      </c>
      <c r="E1843" s="1" t="str">
        <f>'ScienceDirect - Initial'!E1846</f>
        <v>Chemical Geology</v>
      </c>
      <c r="F1843" s="1">
        <f>'ScienceDirect - Initial'!F1846</f>
        <v>0</v>
      </c>
      <c r="H1843" s="1">
        <v>0</v>
      </c>
      <c r="I1843" s="1">
        <v>0</v>
      </c>
      <c r="J1843" t="b">
        <f t="shared" si="28"/>
        <v>1</v>
      </c>
      <c r="K1843" t="e">
        <f t="array" ref="K1843">INDEX($A$7:$F$3066,SMALL(IF(COUNTIF($L$5,$H$7:$H$3066)*COUNTIF($L$5,$I$7:$I$3066),MATCH(ROW($A$7:$A$3066),ROW($A$7:$A$3066)),""),ROWS($B$1:B1837)),COLUMNS($A$1:B1839))</f>
        <v>#NUM!</v>
      </c>
      <c r="L1843" t="e">
        <f t="array" ref="L1843">INDEX($A$7:$F$3066,SMALL(IF(COUNTIF($L$5,$H$7:$H$3066)*COUNTIF($L$5,$I$7:$I$3066),MATCH(ROW($A$7:$A$3066),ROW($A$7:$A$3066)),""),ROWS($B$1:C1837)),COLUMNS($A$1:C1839))</f>
        <v>#NUM!</v>
      </c>
      <c r="M1843" t="e">
        <f t="array" ref="M1843">INDEX($A$7:$F$3066,SMALL(IF(COUNTIF($L$5,$H$7:$H$3066)*COUNTIF($L$5,$I$7:$I$3066),MATCH(ROW($A$7:$A$3066),ROW($A$7:$A$3066)),""),ROWS($B$1:D1837)),COLUMNS($A$1:D1839))</f>
        <v>#NUM!</v>
      </c>
      <c r="N1843" t="e">
        <f t="array" ref="N1843">INDEX($A$7:$F$3066,SMALL(IF(COUNTIF($L$5,$H$7:$H$3066)*COUNTIF($L$5,$I$7:$I$3066),MATCH(ROW($A$7:$A$3066),ROW($A$7:$A$3066)),""),ROWS($B$1:E1837)),COLUMNS($A$1:E1839))</f>
        <v>#NUM!</v>
      </c>
      <c r="O1843" t="e">
        <f t="array" ref="O1843">INDEX($A$7:$F$3066,SMALL(IF(COUNTIF($L$5,$H$7:$H$3066)*COUNTIF($L$5,$I$7:$I$3066),MATCH(ROW($A$7:$A$3066),ROW($A$7:$A$3066)),""),ROWS($B$1:F1837)),COLUMNS($A$1:F1839))</f>
        <v>#NUM!</v>
      </c>
    </row>
    <row r="1844" spans="1:15">
      <c r="A1844" s="1">
        <f>'ScienceDirect - Initial'!A1847</f>
        <v>0</v>
      </c>
      <c r="B1844" s="1">
        <f>'ScienceDirect - Initial'!B1847</f>
        <v>1991</v>
      </c>
      <c r="C1844" s="1" t="str">
        <f>'ScienceDirect - Initial'!C1847</f>
        <v>Buntin, Denise M.; Rosen, Ted; Lesher, Jack L.; Plotnick, Harold; Brademas, Mary Ellen; Berger, Timothy G.</v>
      </c>
      <c r="D1844" s="1" t="str">
        <f>'ScienceDirect - Initial'!D1847</f>
        <v>Sexually transmitted diseases: Bacterial infections</v>
      </c>
      <c r="E1844" s="1" t="str">
        <f>'ScienceDirect - Initial'!E1847</f>
        <v>Journal of the American Academy of Dermatology</v>
      </c>
      <c r="F1844" s="1">
        <f>'ScienceDirect - Initial'!F1847</f>
        <v>0</v>
      </c>
      <c r="H1844" s="1">
        <v>0</v>
      </c>
      <c r="I1844" s="1">
        <v>0</v>
      </c>
      <c r="J1844" t="b">
        <f t="shared" si="28"/>
        <v>1</v>
      </c>
      <c r="K1844" t="e">
        <f t="array" ref="K1844">INDEX($A$7:$F$3066,SMALL(IF(COUNTIF($L$5,$H$7:$H$3066)*COUNTIF($L$5,$I$7:$I$3066),MATCH(ROW($A$7:$A$3066),ROW($A$7:$A$3066)),""),ROWS($B$1:B1838)),COLUMNS($A$1:B1840))</f>
        <v>#NUM!</v>
      </c>
      <c r="L1844" t="e">
        <f t="array" ref="L1844">INDEX($A$7:$F$3066,SMALL(IF(COUNTIF($L$5,$H$7:$H$3066)*COUNTIF($L$5,$I$7:$I$3066),MATCH(ROW($A$7:$A$3066),ROW($A$7:$A$3066)),""),ROWS($B$1:C1838)),COLUMNS($A$1:C1840))</f>
        <v>#NUM!</v>
      </c>
      <c r="M1844" t="e">
        <f t="array" ref="M1844">INDEX($A$7:$F$3066,SMALL(IF(COUNTIF($L$5,$H$7:$H$3066)*COUNTIF($L$5,$I$7:$I$3066),MATCH(ROW($A$7:$A$3066),ROW($A$7:$A$3066)),""),ROWS($B$1:D1838)),COLUMNS($A$1:D1840))</f>
        <v>#NUM!</v>
      </c>
      <c r="N1844" t="e">
        <f t="array" ref="N1844">INDEX($A$7:$F$3066,SMALL(IF(COUNTIF($L$5,$H$7:$H$3066)*COUNTIF($L$5,$I$7:$I$3066),MATCH(ROW($A$7:$A$3066),ROW($A$7:$A$3066)),""),ROWS($B$1:E1838)),COLUMNS($A$1:E1840))</f>
        <v>#NUM!</v>
      </c>
      <c r="O1844" t="e">
        <f t="array" ref="O1844">INDEX($A$7:$F$3066,SMALL(IF(COUNTIF($L$5,$H$7:$H$3066)*COUNTIF($L$5,$I$7:$I$3066),MATCH(ROW($A$7:$A$3066),ROW($A$7:$A$3066)),""),ROWS($B$1:F1838)),COLUMNS($A$1:F1840))</f>
        <v>#NUM!</v>
      </c>
    </row>
    <row r="1845" spans="1:15">
      <c r="A1845" s="1">
        <f>'ScienceDirect - Initial'!A1848</f>
        <v>0</v>
      </c>
      <c r="B1845" s="1">
        <f>'ScienceDirect - Initial'!B1848</f>
        <v>2007</v>
      </c>
      <c r="C1845" s="1" t="str">
        <f>'ScienceDirect - Initial'!C1848</f>
        <v>Zarycki, Tomasz</v>
      </c>
      <c r="D1845" s="1" t="str">
        <f>'ScienceDirect - Initial'!D1848</f>
        <v>History and regional development. A controversy over the ‘right’ interpretation of the role of history in the development of the Polish regions</v>
      </c>
      <c r="E1845" s="1" t="str">
        <f>'ScienceDirect - Initial'!E1848</f>
        <v>Post Communist Transformation</v>
      </c>
      <c r="F1845" s="1">
        <f>'ScienceDirect - Initial'!F1848</f>
        <v>0</v>
      </c>
      <c r="H1845" s="1">
        <v>0</v>
      </c>
      <c r="I1845" s="1">
        <v>0</v>
      </c>
      <c r="J1845" t="b">
        <f t="shared" si="28"/>
        <v>1</v>
      </c>
      <c r="K1845" t="e">
        <f t="array" ref="K1845">INDEX($A$7:$F$3066,SMALL(IF(COUNTIF($L$5,$H$7:$H$3066)*COUNTIF($L$5,$I$7:$I$3066),MATCH(ROW($A$7:$A$3066),ROW($A$7:$A$3066)),""),ROWS($B$1:B1839)),COLUMNS($A$1:B1841))</f>
        <v>#NUM!</v>
      </c>
      <c r="L1845" t="e">
        <f t="array" ref="L1845">INDEX($A$7:$F$3066,SMALL(IF(COUNTIF($L$5,$H$7:$H$3066)*COUNTIF($L$5,$I$7:$I$3066),MATCH(ROW($A$7:$A$3066),ROW($A$7:$A$3066)),""),ROWS($B$1:C1839)),COLUMNS($A$1:C1841))</f>
        <v>#NUM!</v>
      </c>
      <c r="M1845" t="e">
        <f t="array" ref="M1845">INDEX($A$7:$F$3066,SMALL(IF(COUNTIF($L$5,$H$7:$H$3066)*COUNTIF($L$5,$I$7:$I$3066),MATCH(ROW($A$7:$A$3066),ROW($A$7:$A$3066)),""),ROWS($B$1:D1839)),COLUMNS($A$1:D1841))</f>
        <v>#NUM!</v>
      </c>
      <c r="N1845" t="e">
        <f t="array" ref="N1845">INDEX($A$7:$F$3066,SMALL(IF(COUNTIF($L$5,$H$7:$H$3066)*COUNTIF($L$5,$I$7:$I$3066),MATCH(ROW($A$7:$A$3066),ROW($A$7:$A$3066)),""),ROWS($B$1:E1839)),COLUMNS($A$1:E1841))</f>
        <v>#NUM!</v>
      </c>
      <c r="O1845" t="e">
        <f t="array" ref="O1845">INDEX($A$7:$F$3066,SMALL(IF(COUNTIF($L$5,$H$7:$H$3066)*COUNTIF($L$5,$I$7:$I$3066),MATCH(ROW($A$7:$A$3066),ROW($A$7:$A$3066)),""),ROWS($B$1:F1839)),COLUMNS($A$1:F1841))</f>
        <v>#NUM!</v>
      </c>
    </row>
    <row r="1846" spans="1:15">
      <c r="A1846" s="1">
        <f>'ScienceDirect - Initial'!A1849</f>
        <v>0</v>
      </c>
      <c r="B1846" s="1">
        <f>'ScienceDirect - Initial'!B1849</f>
        <v>1990</v>
      </c>
      <c r="C1846" s="1" t="str">
        <f>'ScienceDirect - Initial'!C1849</f>
        <v>Polkey, C.E.</v>
      </c>
      <c r="D1846" s="1" t="str">
        <f>'ScienceDirect - Initial'!D1849</f>
        <v>Surgical treatment of epilepsy</v>
      </c>
      <c r="E1846" s="1" t="str">
        <f>'ScienceDirect - Initial'!E1849</f>
        <v>Originally published as Volume 336, Issue 8714</v>
      </c>
      <c r="F1846" s="1">
        <f>'ScienceDirect - Initial'!F1849</f>
        <v>0</v>
      </c>
      <c r="H1846" s="1">
        <v>0</v>
      </c>
      <c r="I1846" s="1">
        <v>0</v>
      </c>
      <c r="J1846" t="b">
        <f t="shared" si="28"/>
        <v>1</v>
      </c>
      <c r="K1846" t="e">
        <f t="array" ref="K1846">INDEX($A$7:$F$3066,SMALL(IF(COUNTIF($L$5,$H$7:$H$3066)*COUNTIF($L$5,$I$7:$I$3066),MATCH(ROW($A$7:$A$3066),ROW($A$7:$A$3066)),""),ROWS($B$1:B1840)),COLUMNS($A$1:B1842))</f>
        <v>#NUM!</v>
      </c>
      <c r="L1846" t="e">
        <f t="array" ref="L1846">INDEX($A$7:$F$3066,SMALL(IF(COUNTIF($L$5,$H$7:$H$3066)*COUNTIF($L$5,$I$7:$I$3066),MATCH(ROW($A$7:$A$3066),ROW($A$7:$A$3066)),""),ROWS($B$1:C1840)),COLUMNS($A$1:C1842))</f>
        <v>#NUM!</v>
      </c>
      <c r="M1846" t="e">
        <f t="array" ref="M1846">INDEX($A$7:$F$3066,SMALL(IF(COUNTIF($L$5,$H$7:$H$3066)*COUNTIF($L$5,$I$7:$I$3066),MATCH(ROW($A$7:$A$3066),ROW($A$7:$A$3066)),""),ROWS($B$1:D1840)),COLUMNS($A$1:D1842))</f>
        <v>#NUM!</v>
      </c>
      <c r="N1846" t="e">
        <f t="array" ref="N1846">INDEX($A$7:$F$3066,SMALL(IF(COUNTIF($L$5,$H$7:$H$3066)*COUNTIF($L$5,$I$7:$I$3066),MATCH(ROW($A$7:$A$3066),ROW($A$7:$A$3066)),""),ROWS($B$1:E1840)),COLUMNS($A$1:E1842))</f>
        <v>#NUM!</v>
      </c>
      <c r="O1846" t="e">
        <f t="array" ref="O1846">INDEX($A$7:$F$3066,SMALL(IF(COUNTIF($L$5,$H$7:$H$3066)*COUNTIF($L$5,$I$7:$I$3066),MATCH(ROW($A$7:$A$3066),ROW($A$7:$A$3066)),""),ROWS($B$1:F1840)),COLUMNS($A$1:F1842))</f>
        <v>#NUM!</v>
      </c>
    </row>
    <row r="1847" spans="1:15">
      <c r="A1847" s="1">
        <f>'ScienceDirect - Initial'!A1850</f>
        <v>0</v>
      </c>
      <c r="B1847" s="1">
        <f>'ScienceDirect - Initial'!B1850</f>
        <v>2010</v>
      </c>
      <c r="C1847" s="1" t="str">
        <f>'ScienceDirect - Initial'!C1850</f>
        <v>Georgescu, Paul; Zhang, Hong</v>
      </c>
      <c r="D1847" s="1" t="str">
        <f>'ScienceDirect - Initial'!D1850</f>
        <v>An impulsively controlled predator–pest model with disease in the pest</v>
      </c>
      <c r="E1847" s="1" t="str">
        <f>'ScienceDirect - Initial'!E1850</f>
        <v>Nonlinear Analysis: Real World Applications</v>
      </c>
      <c r="F1847" s="1">
        <f>'ScienceDirect - Initial'!F1850</f>
        <v>0</v>
      </c>
      <c r="H1847" s="1">
        <v>0</v>
      </c>
      <c r="I1847" s="1">
        <v>0</v>
      </c>
      <c r="J1847" t="b">
        <f t="shared" si="28"/>
        <v>1</v>
      </c>
      <c r="K1847" t="e">
        <f t="array" ref="K1847">INDEX($A$7:$F$3066,SMALL(IF(COUNTIF($L$5,$H$7:$H$3066)*COUNTIF($L$5,$I$7:$I$3066),MATCH(ROW($A$7:$A$3066),ROW($A$7:$A$3066)),""),ROWS($B$1:B1841)),COLUMNS($A$1:B1843))</f>
        <v>#NUM!</v>
      </c>
      <c r="L1847" t="e">
        <f t="array" ref="L1847">INDEX($A$7:$F$3066,SMALL(IF(COUNTIF($L$5,$H$7:$H$3066)*COUNTIF($L$5,$I$7:$I$3066),MATCH(ROW($A$7:$A$3066),ROW($A$7:$A$3066)),""),ROWS($B$1:C1841)),COLUMNS($A$1:C1843))</f>
        <v>#NUM!</v>
      </c>
      <c r="M1847" t="e">
        <f t="array" ref="M1847">INDEX($A$7:$F$3066,SMALL(IF(COUNTIF($L$5,$H$7:$H$3066)*COUNTIF($L$5,$I$7:$I$3066),MATCH(ROW($A$7:$A$3066),ROW($A$7:$A$3066)),""),ROWS($B$1:D1841)),COLUMNS($A$1:D1843))</f>
        <v>#NUM!</v>
      </c>
      <c r="N1847" t="e">
        <f t="array" ref="N1847">INDEX($A$7:$F$3066,SMALL(IF(COUNTIF($L$5,$H$7:$H$3066)*COUNTIF($L$5,$I$7:$I$3066),MATCH(ROW($A$7:$A$3066),ROW($A$7:$A$3066)),""),ROWS($B$1:E1841)),COLUMNS($A$1:E1843))</f>
        <v>#NUM!</v>
      </c>
      <c r="O1847" t="e">
        <f t="array" ref="O1847">INDEX($A$7:$F$3066,SMALL(IF(COUNTIF($L$5,$H$7:$H$3066)*COUNTIF($L$5,$I$7:$I$3066),MATCH(ROW($A$7:$A$3066),ROW($A$7:$A$3066)),""),ROWS($B$1:F1841)),COLUMNS($A$1:F1843))</f>
        <v>#NUM!</v>
      </c>
    </row>
    <row r="1848" spans="1:15">
      <c r="A1848" s="1">
        <f>'ScienceDirect - Initial'!A1851</f>
        <v>0</v>
      </c>
      <c r="B1848" s="1">
        <f>'ScienceDirect - Initial'!B1851</f>
        <v>2012</v>
      </c>
      <c r="C1848" s="1" t="str">
        <f>'ScienceDirect - Initial'!C1851</f>
        <v>Miskovic, Vladimir; Schmidt, Louis A.</v>
      </c>
      <c r="D1848" s="1" t="str">
        <f>'ScienceDirect - Initial'!D1851</f>
        <v>Social fearfulness in the human brain</v>
      </c>
      <c r="E1848" s="1" t="str">
        <f>'ScienceDirect - Initial'!E1851</f>
        <v>Neuroscience &amp; Biobehavioral Reviews</v>
      </c>
      <c r="F1848" s="1">
        <f>'ScienceDirect - Initial'!F1851</f>
        <v>0</v>
      </c>
      <c r="H1848" s="1">
        <v>0</v>
      </c>
      <c r="I1848" s="1">
        <v>0</v>
      </c>
      <c r="J1848" t="b">
        <f t="shared" si="28"/>
        <v>1</v>
      </c>
      <c r="K1848" t="e">
        <f t="array" ref="K1848">INDEX($A$7:$F$3066,SMALL(IF(COUNTIF($L$5,$H$7:$H$3066)*COUNTIF($L$5,$I$7:$I$3066),MATCH(ROW($A$7:$A$3066),ROW($A$7:$A$3066)),""),ROWS($B$1:B1842)),COLUMNS($A$1:B1844))</f>
        <v>#NUM!</v>
      </c>
      <c r="L1848" t="e">
        <f t="array" ref="L1848">INDEX($A$7:$F$3066,SMALL(IF(COUNTIF($L$5,$H$7:$H$3066)*COUNTIF($L$5,$I$7:$I$3066),MATCH(ROW($A$7:$A$3066),ROW($A$7:$A$3066)),""),ROWS($B$1:C1842)),COLUMNS($A$1:C1844))</f>
        <v>#NUM!</v>
      </c>
      <c r="M1848" t="e">
        <f t="array" ref="M1848">INDEX($A$7:$F$3066,SMALL(IF(COUNTIF($L$5,$H$7:$H$3066)*COUNTIF($L$5,$I$7:$I$3066),MATCH(ROW($A$7:$A$3066),ROW($A$7:$A$3066)),""),ROWS($B$1:D1842)),COLUMNS($A$1:D1844))</f>
        <v>#NUM!</v>
      </c>
      <c r="N1848" t="e">
        <f t="array" ref="N1848">INDEX($A$7:$F$3066,SMALL(IF(COUNTIF($L$5,$H$7:$H$3066)*COUNTIF($L$5,$I$7:$I$3066),MATCH(ROW($A$7:$A$3066),ROW($A$7:$A$3066)),""),ROWS($B$1:E1842)),COLUMNS($A$1:E1844))</f>
        <v>#NUM!</v>
      </c>
      <c r="O1848" t="e">
        <f t="array" ref="O1848">INDEX($A$7:$F$3066,SMALL(IF(COUNTIF($L$5,$H$7:$H$3066)*COUNTIF($L$5,$I$7:$I$3066),MATCH(ROW($A$7:$A$3066),ROW($A$7:$A$3066)),""),ROWS($B$1:F1842)),COLUMNS($A$1:F1844))</f>
        <v>#NUM!</v>
      </c>
    </row>
    <row r="1849" spans="1:15">
      <c r="A1849" s="1">
        <f>'ScienceDirect - Initial'!A1852</f>
        <v>0</v>
      </c>
      <c r="B1849" s="1">
        <f>'ScienceDirect - Initial'!B1852</f>
        <v>2017</v>
      </c>
      <c r="C1849" s="1" t="str">
        <f>'ScienceDirect - Initial'!C1852</f>
        <v>Munjal, Sahil; Ferrando, Stephen J.; Freyberg, Zachary</v>
      </c>
      <c r="D1849" s="1" t="str">
        <f>'ScienceDirect - Initial'!D1852</f>
        <v>Neuropsychiatric Aspects of Infectious Diseases: An Update</v>
      </c>
      <c r="E1849" s="1" t="str">
        <f>'ScienceDirect - Initial'!E1852</f>
        <v>Psychiatric Aspects of Critical Care Medicine: Update</v>
      </c>
      <c r="F1849" s="1">
        <f>'ScienceDirect - Initial'!F1852</f>
        <v>0</v>
      </c>
      <c r="H1849" s="1">
        <v>0</v>
      </c>
      <c r="I1849" s="1">
        <v>0</v>
      </c>
      <c r="J1849" t="b">
        <f t="shared" si="28"/>
        <v>1</v>
      </c>
      <c r="K1849" t="e">
        <f t="array" ref="K1849">INDEX($A$7:$F$3066,SMALL(IF(COUNTIF($L$5,$H$7:$H$3066)*COUNTIF($L$5,$I$7:$I$3066),MATCH(ROW($A$7:$A$3066),ROW($A$7:$A$3066)),""),ROWS($B$1:B1843)),COLUMNS($A$1:B1845))</f>
        <v>#NUM!</v>
      </c>
      <c r="L1849" t="e">
        <f t="array" ref="L1849">INDEX($A$7:$F$3066,SMALL(IF(COUNTIF($L$5,$H$7:$H$3066)*COUNTIF($L$5,$I$7:$I$3066),MATCH(ROW($A$7:$A$3066),ROW($A$7:$A$3066)),""),ROWS($B$1:C1843)),COLUMNS($A$1:C1845))</f>
        <v>#NUM!</v>
      </c>
      <c r="M1849" t="e">
        <f t="array" ref="M1849">INDEX($A$7:$F$3066,SMALL(IF(COUNTIF($L$5,$H$7:$H$3066)*COUNTIF($L$5,$I$7:$I$3066),MATCH(ROW($A$7:$A$3066),ROW($A$7:$A$3066)),""),ROWS($B$1:D1843)),COLUMNS($A$1:D1845))</f>
        <v>#NUM!</v>
      </c>
      <c r="N1849" t="e">
        <f t="array" ref="N1849">INDEX($A$7:$F$3066,SMALL(IF(COUNTIF($L$5,$H$7:$H$3066)*COUNTIF($L$5,$I$7:$I$3066),MATCH(ROW($A$7:$A$3066),ROW($A$7:$A$3066)),""),ROWS($B$1:E1843)),COLUMNS($A$1:E1845))</f>
        <v>#NUM!</v>
      </c>
      <c r="O1849" t="e">
        <f t="array" ref="O1849">INDEX($A$7:$F$3066,SMALL(IF(COUNTIF($L$5,$H$7:$H$3066)*COUNTIF($L$5,$I$7:$I$3066),MATCH(ROW($A$7:$A$3066),ROW($A$7:$A$3066)),""),ROWS($B$1:F1843)),COLUMNS($A$1:F1845))</f>
        <v>#NUM!</v>
      </c>
    </row>
    <row r="1850" spans="1:15">
      <c r="A1850" s="1">
        <f>'ScienceDirect - Initial'!A1853</f>
        <v>0</v>
      </c>
      <c r="B1850" s="1">
        <f>'ScienceDirect - Initial'!B1853</f>
        <v>1992</v>
      </c>
      <c r="C1850" s="1" t="str">
        <f>'ScienceDirect - Initial'!C1853</f>
        <v>Bandura, Albert</v>
      </c>
      <c r="D1850" s="1" t="str">
        <f>'ScienceDirect - Initial'!D1853</f>
        <v>On rectifying the comparative anatomy of perceived control: Comments on “Cognates of personal control”</v>
      </c>
      <c r="E1850" s="1" t="str">
        <f>'ScienceDirect - Initial'!E1853</f>
        <v>Applied and Preventive Psychology</v>
      </c>
      <c r="F1850" s="1">
        <f>'ScienceDirect - Initial'!F1853</f>
        <v>0</v>
      </c>
      <c r="H1850" s="1">
        <v>0</v>
      </c>
      <c r="I1850" s="1">
        <v>0</v>
      </c>
      <c r="J1850" t="b">
        <f t="shared" si="28"/>
        <v>1</v>
      </c>
      <c r="K1850" t="e">
        <f t="array" ref="K1850">INDEX($A$7:$F$3066,SMALL(IF(COUNTIF($L$5,$H$7:$H$3066)*COUNTIF($L$5,$I$7:$I$3066),MATCH(ROW($A$7:$A$3066),ROW($A$7:$A$3066)),""),ROWS($B$1:B1844)),COLUMNS($A$1:B1846))</f>
        <v>#NUM!</v>
      </c>
      <c r="L1850" t="e">
        <f t="array" ref="L1850">INDEX($A$7:$F$3066,SMALL(IF(COUNTIF($L$5,$H$7:$H$3066)*COUNTIF($L$5,$I$7:$I$3066),MATCH(ROW($A$7:$A$3066),ROW($A$7:$A$3066)),""),ROWS($B$1:C1844)),COLUMNS($A$1:C1846))</f>
        <v>#NUM!</v>
      </c>
      <c r="M1850" t="e">
        <f t="array" ref="M1850">INDEX($A$7:$F$3066,SMALL(IF(COUNTIF($L$5,$H$7:$H$3066)*COUNTIF($L$5,$I$7:$I$3066),MATCH(ROW($A$7:$A$3066),ROW($A$7:$A$3066)),""),ROWS($B$1:D1844)),COLUMNS($A$1:D1846))</f>
        <v>#NUM!</v>
      </c>
      <c r="N1850" t="e">
        <f t="array" ref="N1850">INDEX($A$7:$F$3066,SMALL(IF(COUNTIF($L$5,$H$7:$H$3066)*COUNTIF($L$5,$I$7:$I$3066),MATCH(ROW($A$7:$A$3066),ROW($A$7:$A$3066)),""),ROWS($B$1:E1844)),COLUMNS($A$1:E1846))</f>
        <v>#NUM!</v>
      </c>
      <c r="O1850" t="e">
        <f t="array" ref="O1850">INDEX($A$7:$F$3066,SMALL(IF(COUNTIF($L$5,$H$7:$H$3066)*COUNTIF($L$5,$I$7:$I$3066),MATCH(ROW($A$7:$A$3066),ROW($A$7:$A$3066)),""),ROWS($B$1:F1844)),COLUMNS($A$1:F1846))</f>
        <v>#NUM!</v>
      </c>
    </row>
    <row r="1851" spans="1:15">
      <c r="A1851" s="1">
        <f>'ScienceDirect - Initial'!A1854</f>
        <v>0</v>
      </c>
      <c r="B1851" s="1">
        <f>'ScienceDirect - Initial'!B1854</f>
        <v>2018</v>
      </c>
      <c r="C1851" s="1" t="str">
        <f>'ScienceDirect - Initial'!C1854</f>
        <v>Muir, Andrew J.</v>
      </c>
      <c r="D1851" s="1" t="str">
        <f>'ScienceDirect - Initial'!D1854</f>
        <v>30 - Treatment of Hepatitis C</v>
      </c>
      <c r="E1851" s="1" t="str">
        <f>'ScienceDirect - Initial'!E1854</f>
        <v>Zakim and Boyer's Hepatology (Seventh Edition)</v>
      </c>
      <c r="F1851" s="1" t="str">
        <f>'ScienceDirect - Initial'!F1854</f>
        <v>978-0-323-37591-7</v>
      </c>
      <c r="H1851" s="1">
        <v>0</v>
      </c>
      <c r="I1851" s="1">
        <v>0</v>
      </c>
      <c r="J1851" t="b">
        <f t="shared" si="28"/>
        <v>1</v>
      </c>
      <c r="K1851" t="e">
        <f t="array" ref="K1851">INDEX($A$7:$F$3066,SMALL(IF(COUNTIF($L$5,$H$7:$H$3066)*COUNTIF($L$5,$I$7:$I$3066),MATCH(ROW($A$7:$A$3066),ROW($A$7:$A$3066)),""),ROWS($B$1:B1845)),COLUMNS($A$1:B1847))</f>
        <v>#NUM!</v>
      </c>
      <c r="L1851" t="e">
        <f t="array" ref="L1851">INDEX($A$7:$F$3066,SMALL(IF(COUNTIF($L$5,$H$7:$H$3066)*COUNTIF($L$5,$I$7:$I$3066),MATCH(ROW($A$7:$A$3066),ROW($A$7:$A$3066)),""),ROWS($B$1:C1845)),COLUMNS($A$1:C1847))</f>
        <v>#NUM!</v>
      </c>
      <c r="M1851" t="e">
        <f t="array" ref="M1851">INDEX($A$7:$F$3066,SMALL(IF(COUNTIF($L$5,$H$7:$H$3066)*COUNTIF($L$5,$I$7:$I$3066),MATCH(ROW($A$7:$A$3066),ROW($A$7:$A$3066)),""),ROWS($B$1:D1845)),COLUMNS($A$1:D1847))</f>
        <v>#NUM!</v>
      </c>
      <c r="N1851" t="e">
        <f t="array" ref="N1851">INDEX($A$7:$F$3066,SMALL(IF(COUNTIF($L$5,$H$7:$H$3066)*COUNTIF($L$5,$I$7:$I$3066),MATCH(ROW($A$7:$A$3066),ROW($A$7:$A$3066)),""),ROWS($B$1:E1845)),COLUMNS($A$1:E1847))</f>
        <v>#NUM!</v>
      </c>
      <c r="O1851" t="e">
        <f t="array" ref="O1851">INDEX($A$7:$F$3066,SMALL(IF(COUNTIF($L$5,$H$7:$H$3066)*COUNTIF($L$5,$I$7:$I$3066),MATCH(ROW($A$7:$A$3066),ROW($A$7:$A$3066)),""),ROWS($B$1:F1845)),COLUMNS($A$1:F1847))</f>
        <v>#NUM!</v>
      </c>
    </row>
    <row r="1852" spans="1:15">
      <c r="A1852" s="1">
        <f>'ScienceDirect - Initial'!A1855</f>
        <v>0</v>
      </c>
      <c r="B1852" s="1">
        <f>'ScienceDirect - Initial'!B1855</f>
        <v>1997</v>
      </c>
      <c r="C1852" s="1" t="str">
        <f>'ScienceDirect - Initial'!C1855</f>
        <v>Gaddis, Paul O.</v>
      </c>
      <c r="D1852" s="1" t="str">
        <f>'ScienceDirect - Initial'!D1855</f>
        <v>Strategy under attack</v>
      </c>
      <c r="E1852" s="1" t="str">
        <f>'ScienceDirect - Initial'!E1855</f>
        <v>Long Range Planning</v>
      </c>
      <c r="F1852" s="1">
        <f>'ScienceDirect - Initial'!F1855</f>
        <v>0</v>
      </c>
      <c r="H1852" s="1">
        <v>0</v>
      </c>
      <c r="I1852" s="1">
        <v>0</v>
      </c>
      <c r="J1852" t="b">
        <f t="shared" si="28"/>
        <v>1</v>
      </c>
      <c r="K1852" t="e">
        <f t="array" ref="K1852">INDEX($A$7:$F$3066,SMALL(IF(COUNTIF($L$5,$H$7:$H$3066)*COUNTIF($L$5,$I$7:$I$3066),MATCH(ROW($A$7:$A$3066),ROW($A$7:$A$3066)),""),ROWS($B$1:B1846)),COLUMNS($A$1:B1848))</f>
        <v>#NUM!</v>
      </c>
      <c r="L1852" t="e">
        <f t="array" ref="L1852">INDEX($A$7:$F$3066,SMALL(IF(COUNTIF($L$5,$H$7:$H$3066)*COUNTIF($L$5,$I$7:$I$3066),MATCH(ROW($A$7:$A$3066),ROW($A$7:$A$3066)),""),ROWS($B$1:C1846)),COLUMNS($A$1:C1848))</f>
        <v>#NUM!</v>
      </c>
      <c r="M1852" t="e">
        <f t="array" ref="M1852">INDEX($A$7:$F$3066,SMALL(IF(COUNTIF($L$5,$H$7:$H$3066)*COUNTIF($L$5,$I$7:$I$3066),MATCH(ROW($A$7:$A$3066),ROW($A$7:$A$3066)),""),ROWS($B$1:D1846)),COLUMNS($A$1:D1848))</f>
        <v>#NUM!</v>
      </c>
      <c r="N1852" t="e">
        <f t="array" ref="N1852">INDEX($A$7:$F$3066,SMALL(IF(COUNTIF($L$5,$H$7:$H$3066)*COUNTIF($L$5,$I$7:$I$3066),MATCH(ROW($A$7:$A$3066),ROW($A$7:$A$3066)),""),ROWS($B$1:E1846)),COLUMNS($A$1:E1848))</f>
        <v>#NUM!</v>
      </c>
      <c r="O1852" t="e">
        <f t="array" ref="O1852">INDEX($A$7:$F$3066,SMALL(IF(COUNTIF($L$5,$H$7:$H$3066)*COUNTIF($L$5,$I$7:$I$3066),MATCH(ROW($A$7:$A$3066),ROW($A$7:$A$3066)),""),ROWS($B$1:F1846)),COLUMNS($A$1:F1848))</f>
        <v>#NUM!</v>
      </c>
    </row>
    <row r="1853" spans="1:15">
      <c r="A1853" s="1">
        <f>'ScienceDirect - Initial'!A1856</f>
        <v>0</v>
      </c>
      <c r="B1853" s="1">
        <f>'ScienceDirect - Initial'!B1856</f>
        <v>1993</v>
      </c>
      <c r="C1853" s="1" t="str">
        <f>'ScienceDirect - Initial'!C1856</f>
        <v>Goldberg, Andrew N.</v>
      </c>
      <c r="D1853" s="1" t="str">
        <f>'ScienceDirect - Initial'!D1856</f>
        <v>Kaposi's sarcoma of the head and neck in acquired immunodeficiency syndrome</v>
      </c>
      <c r="E1853" s="1" t="str">
        <f>'ScienceDirect - Initial'!E1856</f>
        <v>American Journal of Otolaryngology</v>
      </c>
      <c r="F1853" s="1">
        <f>'ScienceDirect - Initial'!F1856</f>
        <v>0</v>
      </c>
      <c r="H1853" s="1">
        <v>0</v>
      </c>
      <c r="I1853" s="1">
        <v>0</v>
      </c>
      <c r="J1853" t="b">
        <f t="shared" si="28"/>
        <v>1</v>
      </c>
      <c r="K1853" t="e">
        <f t="array" ref="K1853">INDEX($A$7:$F$3066,SMALL(IF(COUNTIF($L$5,$H$7:$H$3066)*COUNTIF($L$5,$I$7:$I$3066),MATCH(ROW($A$7:$A$3066),ROW($A$7:$A$3066)),""),ROWS($B$1:B1847)),COLUMNS($A$1:B1849))</f>
        <v>#NUM!</v>
      </c>
      <c r="L1853" t="e">
        <f t="array" ref="L1853">INDEX($A$7:$F$3066,SMALL(IF(COUNTIF($L$5,$H$7:$H$3066)*COUNTIF($L$5,$I$7:$I$3066),MATCH(ROW($A$7:$A$3066),ROW($A$7:$A$3066)),""),ROWS($B$1:C1847)),COLUMNS($A$1:C1849))</f>
        <v>#NUM!</v>
      </c>
      <c r="M1853" t="e">
        <f t="array" ref="M1853">INDEX($A$7:$F$3066,SMALL(IF(COUNTIF($L$5,$H$7:$H$3066)*COUNTIF($L$5,$I$7:$I$3066),MATCH(ROW($A$7:$A$3066),ROW($A$7:$A$3066)),""),ROWS($B$1:D1847)),COLUMNS($A$1:D1849))</f>
        <v>#NUM!</v>
      </c>
      <c r="N1853" t="e">
        <f t="array" ref="N1853">INDEX($A$7:$F$3066,SMALL(IF(COUNTIF($L$5,$H$7:$H$3066)*COUNTIF($L$5,$I$7:$I$3066),MATCH(ROW($A$7:$A$3066),ROW($A$7:$A$3066)),""),ROWS($B$1:E1847)),COLUMNS($A$1:E1849))</f>
        <v>#NUM!</v>
      </c>
      <c r="O1853" t="e">
        <f t="array" ref="O1853">INDEX($A$7:$F$3066,SMALL(IF(COUNTIF($L$5,$H$7:$H$3066)*COUNTIF($L$5,$I$7:$I$3066),MATCH(ROW($A$7:$A$3066),ROW($A$7:$A$3066)),""),ROWS($B$1:F1847)),COLUMNS($A$1:F1849))</f>
        <v>#NUM!</v>
      </c>
    </row>
    <row r="1854" spans="1:15">
      <c r="A1854" s="1">
        <f>'ScienceDirect - Initial'!A1857</f>
        <v>0</v>
      </c>
      <c r="B1854" s="1">
        <f>'ScienceDirect - Initial'!B1857</f>
        <v>2015</v>
      </c>
      <c r="C1854" s="1" t="str">
        <f>'ScienceDirect - Initial'!C1857</f>
        <v>Taamallah, S.; Vogiatzaki, K.; Alzahrani, F.M.; Mokheimer, E.M.A.; Habib, M.A.; Ghoniem, A.F.</v>
      </c>
      <c r="D1854" s="1" t="str">
        <f>'ScienceDirect - Initial'!D1857</f>
        <v>Fuel flexibility, stability and emissions in premixed hydrogen-rich gas turbine combustion: Technology, fundamentals, and numerical simulations</v>
      </c>
      <c r="E1854" s="1" t="str">
        <f>'ScienceDirect - Initial'!E1857</f>
        <v>Applied Energy</v>
      </c>
      <c r="F1854" s="1">
        <f>'ScienceDirect - Initial'!F1857</f>
        <v>0</v>
      </c>
      <c r="H1854" s="1">
        <v>0</v>
      </c>
      <c r="I1854" s="1">
        <v>0</v>
      </c>
      <c r="J1854" t="b">
        <f t="shared" si="28"/>
        <v>1</v>
      </c>
      <c r="K1854" t="e">
        <f t="array" ref="K1854">INDEX($A$7:$F$3066,SMALL(IF(COUNTIF($L$5,$H$7:$H$3066)*COUNTIF($L$5,$I$7:$I$3066),MATCH(ROW($A$7:$A$3066),ROW($A$7:$A$3066)),""),ROWS($B$1:B1848)),COLUMNS($A$1:B1850))</f>
        <v>#NUM!</v>
      </c>
      <c r="L1854" t="e">
        <f t="array" ref="L1854">INDEX($A$7:$F$3066,SMALL(IF(COUNTIF($L$5,$H$7:$H$3066)*COUNTIF($L$5,$I$7:$I$3066),MATCH(ROW($A$7:$A$3066),ROW($A$7:$A$3066)),""),ROWS($B$1:C1848)),COLUMNS($A$1:C1850))</f>
        <v>#NUM!</v>
      </c>
      <c r="M1854" t="e">
        <f t="array" ref="M1854">INDEX($A$7:$F$3066,SMALL(IF(COUNTIF($L$5,$H$7:$H$3066)*COUNTIF($L$5,$I$7:$I$3066),MATCH(ROW($A$7:$A$3066),ROW($A$7:$A$3066)),""),ROWS($B$1:D1848)),COLUMNS($A$1:D1850))</f>
        <v>#NUM!</v>
      </c>
      <c r="N1854" t="e">
        <f t="array" ref="N1854">INDEX($A$7:$F$3066,SMALL(IF(COUNTIF($L$5,$H$7:$H$3066)*COUNTIF($L$5,$I$7:$I$3066),MATCH(ROW($A$7:$A$3066),ROW($A$7:$A$3066)),""),ROWS($B$1:E1848)),COLUMNS($A$1:E1850))</f>
        <v>#NUM!</v>
      </c>
      <c r="O1854" t="e">
        <f t="array" ref="O1854">INDEX($A$7:$F$3066,SMALL(IF(COUNTIF($L$5,$H$7:$H$3066)*COUNTIF($L$5,$I$7:$I$3066),MATCH(ROW($A$7:$A$3066),ROW($A$7:$A$3066)),""),ROWS($B$1:F1848)),COLUMNS($A$1:F1850))</f>
        <v>#NUM!</v>
      </c>
    </row>
    <row r="1855" spans="1:15">
      <c r="A1855" s="1">
        <f>'ScienceDirect - Initial'!A1858</f>
        <v>0</v>
      </c>
      <c r="B1855" s="1">
        <f>'ScienceDirect - Initial'!B1858</f>
        <v>2004</v>
      </c>
      <c r="C1855" s="1" t="str">
        <f>'ScienceDirect - Initial'!C1858</f>
        <v>Foster, Jerome E; Bennett, Shannon N; Carrington, Christine V.F; Vaughan, Helen; McMillan, W.Owen</v>
      </c>
      <c r="D1855" s="1" t="str">
        <f>'ScienceDirect - Initial'!D1858</f>
        <v>Phylogeography and molecular evolution of dengue 2 in the Caribbean basin, 1981–2000</v>
      </c>
      <c r="E1855" s="1" t="str">
        <f>'ScienceDirect - Initial'!E1858</f>
        <v>Virology</v>
      </c>
      <c r="F1855" s="1">
        <f>'ScienceDirect - Initial'!F1858</f>
        <v>0</v>
      </c>
      <c r="H1855" s="1">
        <v>0</v>
      </c>
      <c r="I1855" s="1">
        <v>0</v>
      </c>
      <c r="J1855" t="b">
        <f t="shared" si="28"/>
        <v>1</v>
      </c>
      <c r="K1855" t="e">
        <f t="array" ref="K1855">INDEX($A$7:$F$3066,SMALL(IF(COUNTIF($L$5,$H$7:$H$3066)*COUNTIF($L$5,$I$7:$I$3066),MATCH(ROW($A$7:$A$3066),ROW($A$7:$A$3066)),""),ROWS($B$1:B1849)),COLUMNS($A$1:B1851))</f>
        <v>#NUM!</v>
      </c>
      <c r="L1855" t="e">
        <f t="array" ref="L1855">INDEX($A$7:$F$3066,SMALL(IF(COUNTIF($L$5,$H$7:$H$3066)*COUNTIF($L$5,$I$7:$I$3066),MATCH(ROW($A$7:$A$3066),ROW($A$7:$A$3066)),""),ROWS($B$1:C1849)),COLUMNS($A$1:C1851))</f>
        <v>#NUM!</v>
      </c>
      <c r="M1855" t="e">
        <f t="array" ref="M1855">INDEX($A$7:$F$3066,SMALL(IF(COUNTIF($L$5,$H$7:$H$3066)*COUNTIF($L$5,$I$7:$I$3066),MATCH(ROW($A$7:$A$3066),ROW($A$7:$A$3066)),""),ROWS($B$1:D1849)),COLUMNS($A$1:D1851))</f>
        <v>#NUM!</v>
      </c>
      <c r="N1855" t="e">
        <f t="array" ref="N1855">INDEX($A$7:$F$3066,SMALL(IF(COUNTIF($L$5,$H$7:$H$3066)*COUNTIF($L$5,$I$7:$I$3066),MATCH(ROW($A$7:$A$3066),ROW($A$7:$A$3066)),""),ROWS($B$1:E1849)),COLUMNS($A$1:E1851))</f>
        <v>#NUM!</v>
      </c>
      <c r="O1855" t="e">
        <f t="array" ref="O1855">INDEX($A$7:$F$3066,SMALL(IF(COUNTIF($L$5,$H$7:$H$3066)*COUNTIF($L$5,$I$7:$I$3066),MATCH(ROW($A$7:$A$3066),ROW($A$7:$A$3066)),""),ROWS($B$1:F1849)),COLUMNS($A$1:F1851))</f>
        <v>#NUM!</v>
      </c>
    </row>
    <row r="1856" spans="1:15">
      <c r="A1856" s="1">
        <f>'ScienceDirect - Initial'!A1859</f>
        <v>0</v>
      </c>
      <c r="B1856" s="1">
        <f>'ScienceDirect - Initial'!B1859</f>
        <v>2004</v>
      </c>
      <c r="C1856" s="1" t="str">
        <f>'ScienceDirect - Initial'!C1859</f>
        <v>Damiani, Ross J.</v>
      </c>
      <c r="D1856" s="1" t="str">
        <f>'ScienceDirect - Initial'!D1859</f>
        <v>Temnospondyls from the Beaufort Group (Karoo Basin) of South Africa and Their Biostratigraphy</v>
      </c>
      <c r="E1856" s="1" t="str">
        <f>'ScienceDirect - Initial'!E1859</f>
        <v>Gondwana Research</v>
      </c>
      <c r="F1856" s="1">
        <f>'ScienceDirect - Initial'!F1859</f>
        <v>0</v>
      </c>
      <c r="H1856" s="1">
        <v>0</v>
      </c>
      <c r="I1856" s="1">
        <v>0</v>
      </c>
      <c r="J1856" t="b">
        <f t="shared" si="28"/>
        <v>1</v>
      </c>
      <c r="K1856" t="e">
        <f t="array" ref="K1856">INDEX($A$7:$F$3066,SMALL(IF(COUNTIF($L$5,$H$7:$H$3066)*COUNTIF($L$5,$I$7:$I$3066),MATCH(ROW($A$7:$A$3066),ROW($A$7:$A$3066)),""),ROWS($B$1:B1850)),COLUMNS($A$1:B1852))</f>
        <v>#NUM!</v>
      </c>
      <c r="L1856" t="e">
        <f t="array" ref="L1856">INDEX($A$7:$F$3066,SMALL(IF(COUNTIF($L$5,$H$7:$H$3066)*COUNTIF($L$5,$I$7:$I$3066),MATCH(ROW($A$7:$A$3066),ROW($A$7:$A$3066)),""),ROWS($B$1:C1850)),COLUMNS($A$1:C1852))</f>
        <v>#NUM!</v>
      </c>
      <c r="M1856" t="e">
        <f t="array" ref="M1856">INDEX($A$7:$F$3066,SMALL(IF(COUNTIF($L$5,$H$7:$H$3066)*COUNTIF($L$5,$I$7:$I$3066),MATCH(ROW($A$7:$A$3066),ROW($A$7:$A$3066)),""),ROWS($B$1:D1850)),COLUMNS($A$1:D1852))</f>
        <v>#NUM!</v>
      </c>
      <c r="N1856" t="e">
        <f t="array" ref="N1856">INDEX($A$7:$F$3066,SMALL(IF(COUNTIF($L$5,$H$7:$H$3066)*COUNTIF($L$5,$I$7:$I$3066),MATCH(ROW($A$7:$A$3066),ROW($A$7:$A$3066)),""),ROWS($B$1:E1850)),COLUMNS($A$1:E1852))</f>
        <v>#NUM!</v>
      </c>
      <c r="O1856" t="e">
        <f t="array" ref="O1856">INDEX($A$7:$F$3066,SMALL(IF(COUNTIF($L$5,$H$7:$H$3066)*COUNTIF($L$5,$I$7:$I$3066),MATCH(ROW($A$7:$A$3066),ROW($A$7:$A$3066)),""),ROWS($B$1:F1850)),COLUMNS($A$1:F1852))</f>
        <v>#NUM!</v>
      </c>
    </row>
    <row r="1857" spans="1:15">
      <c r="A1857" s="1">
        <f>'ScienceDirect - Initial'!A1860</f>
        <v>0</v>
      </c>
      <c r="B1857" s="1">
        <f>'ScienceDirect - Initial'!B1860</f>
        <v>1999</v>
      </c>
      <c r="C1857" s="1" t="str">
        <f>'ScienceDirect - Initial'!C1860</f>
        <v>Marcone, Massimo F</v>
      </c>
      <c r="D1857" s="1" t="str">
        <f>'ScienceDirect - Initial'!D1860</f>
        <v>Evidence confirming the existence of a 7S globulin-like storage protein in Amaranthus hypochondriacus seed</v>
      </c>
      <c r="E1857" s="1" t="str">
        <f>'ScienceDirect - Initial'!E1860</f>
        <v>Food Chemistry</v>
      </c>
      <c r="F1857" s="1">
        <f>'ScienceDirect - Initial'!F1860</f>
        <v>0</v>
      </c>
      <c r="H1857" s="1">
        <v>0</v>
      </c>
      <c r="I1857" s="1">
        <v>0</v>
      </c>
      <c r="J1857" t="b">
        <f t="shared" si="28"/>
        <v>1</v>
      </c>
      <c r="K1857" t="e">
        <f t="array" ref="K1857">INDEX($A$7:$F$3066,SMALL(IF(COUNTIF($L$5,$H$7:$H$3066)*COUNTIF($L$5,$I$7:$I$3066),MATCH(ROW($A$7:$A$3066),ROW($A$7:$A$3066)),""),ROWS($B$1:B1851)),COLUMNS($A$1:B1853))</f>
        <v>#NUM!</v>
      </c>
      <c r="L1857" t="e">
        <f t="array" ref="L1857">INDEX($A$7:$F$3066,SMALL(IF(COUNTIF($L$5,$H$7:$H$3066)*COUNTIF($L$5,$I$7:$I$3066),MATCH(ROW($A$7:$A$3066),ROW($A$7:$A$3066)),""),ROWS($B$1:C1851)),COLUMNS($A$1:C1853))</f>
        <v>#NUM!</v>
      </c>
      <c r="M1857" t="e">
        <f t="array" ref="M1857">INDEX($A$7:$F$3066,SMALL(IF(COUNTIF($L$5,$H$7:$H$3066)*COUNTIF($L$5,$I$7:$I$3066),MATCH(ROW($A$7:$A$3066),ROW($A$7:$A$3066)),""),ROWS($B$1:D1851)),COLUMNS($A$1:D1853))</f>
        <v>#NUM!</v>
      </c>
      <c r="N1857" t="e">
        <f t="array" ref="N1857">INDEX($A$7:$F$3066,SMALL(IF(COUNTIF($L$5,$H$7:$H$3066)*COUNTIF($L$5,$I$7:$I$3066),MATCH(ROW($A$7:$A$3066),ROW($A$7:$A$3066)),""),ROWS($B$1:E1851)),COLUMNS($A$1:E1853))</f>
        <v>#NUM!</v>
      </c>
      <c r="O1857" t="e">
        <f t="array" ref="O1857">INDEX($A$7:$F$3066,SMALL(IF(COUNTIF($L$5,$H$7:$H$3066)*COUNTIF($L$5,$I$7:$I$3066),MATCH(ROW($A$7:$A$3066),ROW($A$7:$A$3066)),""),ROWS($B$1:F1851)),COLUMNS($A$1:F1853))</f>
        <v>#NUM!</v>
      </c>
    </row>
    <row r="1858" spans="1:15">
      <c r="A1858" s="1">
        <f>'ScienceDirect - Initial'!A1861</f>
        <v>0</v>
      </c>
      <c r="B1858" s="1">
        <f>'ScienceDirect - Initial'!B1861</f>
        <v>1982</v>
      </c>
      <c r="C1858" s="1" t="str">
        <f>'ScienceDirect - Initial'!C1861</f>
        <v>Ginestet, Daniel; Julou, Louis</v>
      </c>
      <c r="D1858" s="1" t="str">
        <f>'ScienceDirect - Initial'!D1861</f>
        <v>Long-acting injectable neuroleptics</v>
      </c>
      <c r="E1858" s="1" t="str">
        <f>'ScienceDirect - Initial'!E1861</f>
        <v>Trends in Pharmacological Sciences</v>
      </c>
      <c r="F1858" s="1">
        <f>'ScienceDirect - Initial'!F1861</f>
        <v>0</v>
      </c>
      <c r="H1858" s="1">
        <v>0</v>
      </c>
      <c r="I1858" s="1">
        <v>0</v>
      </c>
      <c r="J1858" t="b">
        <f t="shared" si="28"/>
        <v>1</v>
      </c>
      <c r="K1858" t="e">
        <f t="array" ref="K1858">INDEX($A$7:$F$3066,SMALL(IF(COUNTIF($L$5,$H$7:$H$3066)*COUNTIF($L$5,$I$7:$I$3066),MATCH(ROW($A$7:$A$3066),ROW($A$7:$A$3066)),""),ROWS($B$1:B1852)),COLUMNS($A$1:B1854))</f>
        <v>#NUM!</v>
      </c>
      <c r="L1858" t="e">
        <f t="array" ref="L1858">INDEX($A$7:$F$3066,SMALL(IF(COUNTIF($L$5,$H$7:$H$3066)*COUNTIF($L$5,$I$7:$I$3066),MATCH(ROW($A$7:$A$3066),ROW($A$7:$A$3066)),""),ROWS($B$1:C1852)),COLUMNS($A$1:C1854))</f>
        <v>#NUM!</v>
      </c>
      <c r="M1858" t="e">
        <f t="array" ref="M1858">INDEX($A$7:$F$3066,SMALL(IF(COUNTIF($L$5,$H$7:$H$3066)*COUNTIF($L$5,$I$7:$I$3066),MATCH(ROW($A$7:$A$3066),ROW($A$7:$A$3066)),""),ROWS($B$1:D1852)),COLUMNS($A$1:D1854))</f>
        <v>#NUM!</v>
      </c>
      <c r="N1858" t="e">
        <f t="array" ref="N1858">INDEX($A$7:$F$3066,SMALL(IF(COUNTIF($L$5,$H$7:$H$3066)*COUNTIF($L$5,$I$7:$I$3066),MATCH(ROW($A$7:$A$3066),ROW($A$7:$A$3066)),""),ROWS($B$1:E1852)),COLUMNS($A$1:E1854))</f>
        <v>#NUM!</v>
      </c>
      <c r="O1858" t="e">
        <f t="array" ref="O1858">INDEX($A$7:$F$3066,SMALL(IF(COUNTIF($L$5,$H$7:$H$3066)*COUNTIF($L$5,$I$7:$I$3066),MATCH(ROW($A$7:$A$3066),ROW($A$7:$A$3066)),""),ROWS($B$1:F1852)),COLUMNS($A$1:F1854))</f>
        <v>#NUM!</v>
      </c>
    </row>
    <row r="1859" spans="1:15">
      <c r="A1859" s="1">
        <f>'ScienceDirect - Initial'!A1862</f>
        <v>0</v>
      </c>
      <c r="B1859" s="1">
        <f>'ScienceDirect - Initial'!B1862</f>
        <v>2014</v>
      </c>
      <c r="C1859" s="1" t="str">
        <f>'ScienceDirect - Initial'!C1862</f>
        <v>David, Monique Antoinette; Jones, Daryl Rhys; Tayebi, Mourad</v>
      </c>
      <c r="D1859" s="1" t="str">
        <f>'ScienceDirect - Initial'!D1862</f>
        <v>Potential candidate camelid antibodies for the treatment of protein-misfolding diseases</v>
      </c>
      <c r="E1859" s="1" t="str">
        <f>'ScienceDirect - Initial'!E1862</f>
        <v>Journal of Neuroimmunology</v>
      </c>
      <c r="F1859" s="1">
        <f>'ScienceDirect - Initial'!F1862</f>
        <v>0</v>
      </c>
      <c r="H1859" s="1">
        <v>0</v>
      </c>
      <c r="I1859" s="1">
        <v>0</v>
      </c>
      <c r="J1859" t="b">
        <f t="shared" si="28"/>
        <v>1</v>
      </c>
      <c r="K1859" t="e">
        <f t="array" ref="K1859">INDEX($A$7:$F$3066,SMALL(IF(COUNTIF($L$5,$H$7:$H$3066)*COUNTIF($L$5,$I$7:$I$3066),MATCH(ROW($A$7:$A$3066),ROW($A$7:$A$3066)),""),ROWS($B$1:B1853)),COLUMNS($A$1:B1855))</f>
        <v>#NUM!</v>
      </c>
      <c r="L1859" t="e">
        <f t="array" ref="L1859">INDEX($A$7:$F$3066,SMALL(IF(COUNTIF($L$5,$H$7:$H$3066)*COUNTIF($L$5,$I$7:$I$3066),MATCH(ROW($A$7:$A$3066),ROW($A$7:$A$3066)),""),ROWS($B$1:C1853)),COLUMNS($A$1:C1855))</f>
        <v>#NUM!</v>
      </c>
      <c r="M1859" t="e">
        <f t="array" ref="M1859">INDEX($A$7:$F$3066,SMALL(IF(COUNTIF($L$5,$H$7:$H$3066)*COUNTIF($L$5,$I$7:$I$3066),MATCH(ROW($A$7:$A$3066),ROW($A$7:$A$3066)),""),ROWS($B$1:D1853)),COLUMNS($A$1:D1855))</f>
        <v>#NUM!</v>
      </c>
      <c r="N1859" t="e">
        <f t="array" ref="N1859">INDEX($A$7:$F$3066,SMALL(IF(COUNTIF($L$5,$H$7:$H$3066)*COUNTIF($L$5,$I$7:$I$3066),MATCH(ROW($A$7:$A$3066),ROW($A$7:$A$3066)),""),ROWS($B$1:E1853)),COLUMNS($A$1:E1855))</f>
        <v>#NUM!</v>
      </c>
      <c r="O1859" t="e">
        <f t="array" ref="O1859">INDEX($A$7:$F$3066,SMALL(IF(COUNTIF($L$5,$H$7:$H$3066)*COUNTIF($L$5,$I$7:$I$3066),MATCH(ROW($A$7:$A$3066),ROW($A$7:$A$3066)),""),ROWS($B$1:F1853)),COLUMNS($A$1:F1855))</f>
        <v>#NUM!</v>
      </c>
    </row>
    <row r="1860" spans="1:15">
      <c r="A1860" s="1">
        <f>'ScienceDirect - Initial'!A1863</f>
        <v>0</v>
      </c>
      <c r="B1860" s="1">
        <f>'ScienceDirect - Initial'!B1863</f>
        <v>2014</v>
      </c>
      <c r="C1860" s="1" t="str">
        <f>'ScienceDirect - Initial'!C1863</f>
        <v>Tulchinsky, Theodore H.; Varavikova, Elena A.</v>
      </c>
      <c r="D1860" s="1" t="str">
        <f>'ScienceDirect - Initial'!D1863</f>
        <v>Chapter 4 - Communicable Diseases</v>
      </c>
      <c r="E1860" s="1" t="str">
        <f>'ScienceDirect - Initial'!E1863</f>
        <v>The New Public Health (Third Edition)</v>
      </c>
      <c r="F1860" s="1" t="str">
        <f>'ScienceDirect - Initial'!F1863</f>
        <v>978-0-12-415766-8</v>
      </c>
      <c r="H1860" s="1">
        <v>0</v>
      </c>
      <c r="I1860" s="1">
        <v>0</v>
      </c>
      <c r="J1860" t="b">
        <f t="shared" si="28"/>
        <v>1</v>
      </c>
      <c r="K1860" t="e">
        <f t="array" ref="K1860">INDEX($A$7:$F$3066,SMALL(IF(COUNTIF($L$5,$H$7:$H$3066)*COUNTIF($L$5,$I$7:$I$3066),MATCH(ROW($A$7:$A$3066),ROW($A$7:$A$3066)),""),ROWS($B$1:B1854)),COLUMNS($A$1:B1856))</f>
        <v>#NUM!</v>
      </c>
      <c r="L1860" t="e">
        <f t="array" ref="L1860">INDEX($A$7:$F$3066,SMALL(IF(COUNTIF($L$5,$H$7:$H$3066)*COUNTIF($L$5,$I$7:$I$3066),MATCH(ROW($A$7:$A$3066),ROW($A$7:$A$3066)),""),ROWS($B$1:C1854)),COLUMNS($A$1:C1856))</f>
        <v>#NUM!</v>
      </c>
      <c r="M1860" t="e">
        <f t="array" ref="M1860">INDEX($A$7:$F$3066,SMALL(IF(COUNTIF($L$5,$H$7:$H$3066)*COUNTIF($L$5,$I$7:$I$3066),MATCH(ROW($A$7:$A$3066),ROW($A$7:$A$3066)),""),ROWS($B$1:D1854)),COLUMNS($A$1:D1856))</f>
        <v>#NUM!</v>
      </c>
      <c r="N1860" t="e">
        <f t="array" ref="N1860">INDEX($A$7:$F$3066,SMALL(IF(COUNTIF($L$5,$H$7:$H$3066)*COUNTIF($L$5,$I$7:$I$3066),MATCH(ROW($A$7:$A$3066),ROW($A$7:$A$3066)),""),ROWS($B$1:E1854)),COLUMNS($A$1:E1856))</f>
        <v>#NUM!</v>
      </c>
      <c r="O1860" t="e">
        <f t="array" ref="O1860">INDEX($A$7:$F$3066,SMALL(IF(COUNTIF($L$5,$H$7:$H$3066)*COUNTIF($L$5,$I$7:$I$3066),MATCH(ROW($A$7:$A$3066),ROW($A$7:$A$3066)),""),ROWS($B$1:F1854)),COLUMNS($A$1:F1856))</f>
        <v>#NUM!</v>
      </c>
    </row>
    <row r="1861" spans="1:15">
      <c r="A1861" s="1">
        <f>'ScienceDirect - Initial'!A1864</f>
        <v>0</v>
      </c>
      <c r="B1861" s="1">
        <f>'ScienceDirect - Initial'!B1864</f>
        <v>1992</v>
      </c>
      <c r="C1861" s="1" t="str">
        <f>'ScienceDirect - Initial'!C1864</f>
        <v>Miller, James S.; Brewer, Stephen J.</v>
      </c>
      <c r="D1861" s="1" t="str">
        <f>'ScienceDirect - Initial'!D1864</f>
        <v>THE DISCOVERY OF MEDICINES AND FOREST CONSERVATION</v>
      </c>
      <c r="E1861" s="1" t="str">
        <f>'ScienceDirect - Initial'!E1864</f>
        <v>Conservation of Plant Genes</v>
      </c>
      <c r="F1861" s="1" t="str">
        <f>'ScienceDirect - Initial'!F1864</f>
        <v>978-0-12-044140-2</v>
      </c>
      <c r="H1861" s="1">
        <v>0</v>
      </c>
      <c r="I1861" s="1">
        <v>0</v>
      </c>
      <c r="J1861" t="b">
        <f t="shared" si="28"/>
        <v>1</v>
      </c>
      <c r="K1861" t="e">
        <f t="array" ref="K1861">INDEX($A$7:$F$3066,SMALL(IF(COUNTIF($L$5,$H$7:$H$3066)*COUNTIF($L$5,$I$7:$I$3066),MATCH(ROW($A$7:$A$3066),ROW($A$7:$A$3066)),""),ROWS($B$1:B1855)),COLUMNS($A$1:B1857))</f>
        <v>#NUM!</v>
      </c>
      <c r="L1861" t="e">
        <f t="array" ref="L1861">INDEX($A$7:$F$3066,SMALL(IF(COUNTIF($L$5,$H$7:$H$3066)*COUNTIF($L$5,$I$7:$I$3066),MATCH(ROW($A$7:$A$3066),ROW($A$7:$A$3066)),""),ROWS($B$1:C1855)),COLUMNS($A$1:C1857))</f>
        <v>#NUM!</v>
      </c>
      <c r="M1861" t="e">
        <f t="array" ref="M1861">INDEX($A$7:$F$3066,SMALL(IF(COUNTIF($L$5,$H$7:$H$3066)*COUNTIF($L$5,$I$7:$I$3066),MATCH(ROW($A$7:$A$3066),ROW($A$7:$A$3066)),""),ROWS($B$1:D1855)),COLUMNS($A$1:D1857))</f>
        <v>#NUM!</v>
      </c>
      <c r="N1861" t="e">
        <f t="array" ref="N1861">INDEX($A$7:$F$3066,SMALL(IF(COUNTIF($L$5,$H$7:$H$3066)*COUNTIF($L$5,$I$7:$I$3066),MATCH(ROW($A$7:$A$3066),ROW($A$7:$A$3066)),""),ROWS($B$1:E1855)),COLUMNS($A$1:E1857))</f>
        <v>#NUM!</v>
      </c>
      <c r="O1861" t="e">
        <f t="array" ref="O1861">INDEX($A$7:$F$3066,SMALL(IF(COUNTIF($L$5,$H$7:$H$3066)*COUNTIF($L$5,$I$7:$I$3066),MATCH(ROW($A$7:$A$3066),ROW($A$7:$A$3066)),""),ROWS($B$1:F1855)),COLUMNS($A$1:F1857))</f>
        <v>#NUM!</v>
      </c>
    </row>
    <row r="1862" spans="1:15">
      <c r="A1862" s="1">
        <f>'ScienceDirect - Initial'!A1865</f>
        <v>0</v>
      </c>
      <c r="B1862" s="1">
        <f>'ScienceDirect - Initial'!B1865</f>
        <v>2010</v>
      </c>
      <c r="C1862" s="1" t="str">
        <f>'ScienceDirect - Initial'!C1865</f>
        <v>Beck, B.J.; Freudenreich, Oliver; Worth, Jonathan L.</v>
      </c>
      <c r="D1862" s="1" t="str">
        <f>'ScienceDirect - Initial'!D1865</f>
        <v>26 - Patients with Human Immunodeficiency Virus Infection and Acquired Immunodeficiency Syndrome</v>
      </c>
      <c r="E1862" s="1" t="str">
        <f>'ScienceDirect - Initial'!E1865</f>
        <v>Massachusetts General Hospital Handbook of General Hospital Psychiatry (Sixth Edition)</v>
      </c>
      <c r="F1862" s="1" t="str">
        <f>'ScienceDirect - Initial'!F1865</f>
        <v>978-1-4377-1927-7</v>
      </c>
      <c r="H1862" s="1">
        <v>0</v>
      </c>
      <c r="I1862" s="1">
        <v>0</v>
      </c>
      <c r="J1862" t="b">
        <f t="shared" si="28"/>
        <v>1</v>
      </c>
      <c r="K1862" t="e">
        <f t="array" ref="K1862">INDEX($A$7:$F$3066,SMALL(IF(COUNTIF($L$5,$H$7:$H$3066)*COUNTIF($L$5,$I$7:$I$3066),MATCH(ROW($A$7:$A$3066),ROW($A$7:$A$3066)),""),ROWS($B$1:B1856)),COLUMNS($A$1:B1858))</f>
        <v>#NUM!</v>
      </c>
      <c r="L1862" t="e">
        <f t="array" ref="L1862">INDEX($A$7:$F$3066,SMALL(IF(COUNTIF($L$5,$H$7:$H$3066)*COUNTIF($L$5,$I$7:$I$3066),MATCH(ROW($A$7:$A$3066),ROW($A$7:$A$3066)),""),ROWS($B$1:C1856)),COLUMNS($A$1:C1858))</f>
        <v>#NUM!</v>
      </c>
      <c r="M1862" t="e">
        <f t="array" ref="M1862">INDEX($A$7:$F$3066,SMALL(IF(COUNTIF($L$5,$H$7:$H$3066)*COUNTIF($L$5,$I$7:$I$3066),MATCH(ROW($A$7:$A$3066),ROW($A$7:$A$3066)),""),ROWS($B$1:D1856)),COLUMNS($A$1:D1858))</f>
        <v>#NUM!</v>
      </c>
      <c r="N1862" t="e">
        <f t="array" ref="N1862">INDEX($A$7:$F$3066,SMALL(IF(COUNTIF($L$5,$H$7:$H$3066)*COUNTIF($L$5,$I$7:$I$3066),MATCH(ROW($A$7:$A$3066),ROW($A$7:$A$3066)),""),ROWS($B$1:E1856)),COLUMNS($A$1:E1858))</f>
        <v>#NUM!</v>
      </c>
      <c r="O1862" t="e">
        <f t="array" ref="O1862">INDEX($A$7:$F$3066,SMALL(IF(COUNTIF($L$5,$H$7:$H$3066)*COUNTIF($L$5,$I$7:$I$3066),MATCH(ROW($A$7:$A$3066),ROW($A$7:$A$3066)),""),ROWS($B$1:F1856)),COLUMNS($A$1:F1858))</f>
        <v>#NUM!</v>
      </c>
    </row>
    <row r="1863" spans="1:15">
      <c r="A1863" s="1">
        <f>'ScienceDirect - Initial'!A1866</f>
        <v>0</v>
      </c>
      <c r="B1863" s="1">
        <f>'ScienceDirect - Initial'!B1866</f>
        <v>2002</v>
      </c>
      <c r="C1863" s="1" t="str">
        <f>'ScienceDirect - Initial'!C1866</f>
        <v>Cegielski, J.Peter; Chin, Daniel P; Espinal, Marcos A; Frieden, Thomas R; Cruz, Rodolfo Rodriguez; Talbot, Elizabeth A; Weil, Diana E.C; Zaleskis, Richard; Raviglione, Mario C</v>
      </c>
      <c r="D1863" s="1" t="str">
        <f>'ScienceDirect - Initial'!D1866</f>
        <v>The global tuberculosis situation: Progress and problems in the 20th century, prospects for the 21st century</v>
      </c>
      <c r="E1863" s="1" t="str">
        <f>'ScienceDirect - Initial'!E1866</f>
        <v>Mycobacterial Infections</v>
      </c>
      <c r="F1863" s="1">
        <f>'ScienceDirect - Initial'!F1866</f>
        <v>0</v>
      </c>
      <c r="H1863" s="1">
        <v>0</v>
      </c>
      <c r="I1863" s="1">
        <v>0</v>
      </c>
      <c r="J1863" t="b">
        <f t="shared" si="28"/>
        <v>1</v>
      </c>
      <c r="K1863" t="e">
        <f t="array" ref="K1863">INDEX($A$7:$F$3066,SMALL(IF(COUNTIF($L$5,$H$7:$H$3066)*COUNTIF($L$5,$I$7:$I$3066),MATCH(ROW($A$7:$A$3066),ROW($A$7:$A$3066)),""),ROWS($B$1:B1857)),COLUMNS($A$1:B1859))</f>
        <v>#NUM!</v>
      </c>
      <c r="L1863" t="e">
        <f t="array" ref="L1863">INDEX($A$7:$F$3066,SMALL(IF(COUNTIF($L$5,$H$7:$H$3066)*COUNTIF($L$5,$I$7:$I$3066),MATCH(ROW($A$7:$A$3066),ROW($A$7:$A$3066)),""),ROWS($B$1:C1857)),COLUMNS($A$1:C1859))</f>
        <v>#NUM!</v>
      </c>
      <c r="M1863" t="e">
        <f t="array" ref="M1863">INDEX($A$7:$F$3066,SMALL(IF(COUNTIF($L$5,$H$7:$H$3066)*COUNTIF($L$5,$I$7:$I$3066),MATCH(ROW($A$7:$A$3066),ROW($A$7:$A$3066)),""),ROWS($B$1:D1857)),COLUMNS($A$1:D1859))</f>
        <v>#NUM!</v>
      </c>
      <c r="N1863" t="e">
        <f t="array" ref="N1863">INDEX($A$7:$F$3066,SMALL(IF(COUNTIF($L$5,$H$7:$H$3066)*COUNTIF($L$5,$I$7:$I$3066),MATCH(ROW($A$7:$A$3066),ROW($A$7:$A$3066)),""),ROWS($B$1:E1857)),COLUMNS($A$1:E1859))</f>
        <v>#NUM!</v>
      </c>
      <c r="O1863" t="e">
        <f t="array" ref="O1863">INDEX($A$7:$F$3066,SMALL(IF(COUNTIF($L$5,$H$7:$H$3066)*COUNTIF($L$5,$I$7:$I$3066),MATCH(ROW($A$7:$A$3066),ROW($A$7:$A$3066)),""),ROWS($B$1:F1857)),COLUMNS($A$1:F1859))</f>
        <v>#NUM!</v>
      </c>
    </row>
    <row r="1864" spans="1:15">
      <c r="A1864" s="1">
        <f>'ScienceDirect - Initial'!A1867</f>
        <v>0</v>
      </c>
      <c r="B1864" s="1">
        <f>'ScienceDirect - Initial'!B1867</f>
        <v>2014</v>
      </c>
      <c r="C1864" s="1" t="str">
        <f>'ScienceDirect - Initial'!C1867</f>
        <v>Ferrara, Massimiliano; Guerrini, Luca; Sodini, Mauro</v>
      </c>
      <c r="D1864" s="1" t="str">
        <f>'ScienceDirect - Initial'!D1867</f>
        <v>Nonlinear dynamics in a Solow model with delay and non-convex technology</v>
      </c>
      <c r="E1864" s="1" t="str">
        <f>'ScienceDirect - Initial'!E1867</f>
        <v>Applied Mathematics and Computation</v>
      </c>
      <c r="F1864" s="1">
        <f>'ScienceDirect - Initial'!F1867</f>
        <v>0</v>
      </c>
      <c r="H1864" s="1">
        <v>0</v>
      </c>
      <c r="I1864" s="1">
        <v>0</v>
      </c>
      <c r="J1864" t="b">
        <f t="shared" ref="J1864:J1927" si="29">IF(ISBLANK(I1864),FALSE,IF(EXACT(H1864, I1864),TRUE,FALSE))</f>
        <v>1</v>
      </c>
      <c r="K1864" t="e">
        <f t="array" ref="K1864">INDEX($A$7:$F$3066,SMALL(IF(COUNTIF($L$5,$H$7:$H$3066)*COUNTIF($L$5,$I$7:$I$3066),MATCH(ROW($A$7:$A$3066),ROW($A$7:$A$3066)),""),ROWS($B$1:B1858)),COLUMNS($A$1:B1860))</f>
        <v>#NUM!</v>
      </c>
      <c r="L1864" t="e">
        <f t="array" ref="L1864">INDEX($A$7:$F$3066,SMALL(IF(COUNTIF($L$5,$H$7:$H$3066)*COUNTIF($L$5,$I$7:$I$3066),MATCH(ROW($A$7:$A$3066),ROW($A$7:$A$3066)),""),ROWS($B$1:C1858)),COLUMNS($A$1:C1860))</f>
        <v>#NUM!</v>
      </c>
      <c r="M1864" t="e">
        <f t="array" ref="M1864">INDEX($A$7:$F$3066,SMALL(IF(COUNTIF($L$5,$H$7:$H$3066)*COUNTIF($L$5,$I$7:$I$3066),MATCH(ROW($A$7:$A$3066),ROW($A$7:$A$3066)),""),ROWS($B$1:D1858)),COLUMNS($A$1:D1860))</f>
        <v>#NUM!</v>
      </c>
      <c r="N1864" t="e">
        <f t="array" ref="N1864">INDEX($A$7:$F$3066,SMALL(IF(COUNTIF($L$5,$H$7:$H$3066)*COUNTIF($L$5,$I$7:$I$3066),MATCH(ROW($A$7:$A$3066),ROW($A$7:$A$3066)),""),ROWS($B$1:E1858)),COLUMNS($A$1:E1860))</f>
        <v>#NUM!</v>
      </c>
      <c r="O1864" t="e">
        <f t="array" ref="O1864">INDEX($A$7:$F$3066,SMALL(IF(COUNTIF($L$5,$H$7:$H$3066)*COUNTIF($L$5,$I$7:$I$3066),MATCH(ROW($A$7:$A$3066),ROW($A$7:$A$3066)),""),ROWS($B$1:F1858)),COLUMNS($A$1:F1860))</f>
        <v>#NUM!</v>
      </c>
    </row>
    <row r="1865" spans="1:15">
      <c r="A1865" s="1">
        <f>'ScienceDirect - Initial'!A1868</f>
        <v>0</v>
      </c>
      <c r="B1865" s="1">
        <f>'ScienceDirect - Initial'!B1868</f>
        <v>2008</v>
      </c>
      <c r="C1865" s="1" t="str">
        <f>'ScienceDirect - Initial'!C1868</f>
        <v>Neil, Janice A.</v>
      </c>
      <c r="D1865" s="1" t="str">
        <f>'ScienceDirect - Initial'!D1868</f>
        <v>Perioperative Care of the Patient with Tuberculosis</v>
      </c>
      <c r="E1865" s="1" t="str">
        <f>'ScienceDirect - Initial'!E1868</f>
        <v>AORN Journal</v>
      </c>
      <c r="F1865" s="1">
        <f>'ScienceDirect - Initial'!F1868</f>
        <v>0</v>
      </c>
      <c r="H1865" s="1">
        <v>0</v>
      </c>
      <c r="I1865" s="1">
        <v>0</v>
      </c>
      <c r="J1865" t="b">
        <f t="shared" si="29"/>
        <v>1</v>
      </c>
      <c r="K1865" t="e">
        <f t="array" ref="K1865">INDEX($A$7:$F$3066,SMALL(IF(COUNTIF($L$5,$H$7:$H$3066)*COUNTIF($L$5,$I$7:$I$3066),MATCH(ROW($A$7:$A$3066),ROW($A$7:$A$3066)),""),ROWS($B$1:B1859)),COLUMNS($A$1:B1861))</f>
        <v>#NUM!</v>
      </c>
      <c r="L1865" t="e">
        <f t="array" ref="L1865">INDEX($A$7:$F$3066,SMALL(IF(COUNTIF($L$5,$H$7:$H$3066)*COUNTIF($L$5,$I$7:$I$3066),MATCH(ROW($A$7:$A$3066),ROW($A$7:$A$3066)),""),ROWS($B$1:C1859)),COLUMNS($A$1:C1861))</f>
        <v>#NUM!</v>
      </c>
      <c r="M1865" t="e">
        <f t="array" ref="M1865">INDEX($A$7:$F$3066,SMALL(IF(COUNTIF($L$5,$H$7:$H$3066)*COUNTIF($L$5,$I$7:$I$3066),MATCH(ROW($A$7:$A$3066),ROW($A$7:$A$3066)),""),ROWS($B$1:D1859)),COLUMNS($A$1:D1861))</f>
        <v>#NUM!</v>
      </c>
      <c r="N1865" t="e">
        <f t="array" ref="N1865">INDEX($A$7:$F$3066,SMALL(IF(COUNTIF($L$5,$H$7:$H$3066)*COUNTIF($L$5,$I$7:$I$3066),MATCH(ROW($A$7:$A$3066),ROW($A$7:$A$3066)),""),ROWS($B$1:E1859)),COLUMNS($A$1:E1861))</f>
        <v>#NUM!</v>
      </c>
      <c r="O1865" t="e">
        <f t="array" ref="O1865">INDEX($A$7:$F$3066,SMALL(IF(COUNTIF($L$5,$H$7:$H$3066)*COUNTIF($L$5,$I$7:$I$3066),MATCH(ROW($A$7:$A$3066),ROW($A$7:$A$3066)),""),ROWS($B$1:F1859)),COLUMNS($A$1:F1861))</f>
        <v>#NUM!</v>
      </c>
    </row>
    <row r="1866" spans="1:15">
      <c r="A1866" s="1">
        <f>'ScienceDirect - Initial'!A1869</f>
        <v>0</v>
      </c>
      <c r="B1866" s="1">
        <f>'ScienceDirect - Initial'!B1869</f>
        <v>2007</v>
      </c>
      <c r="C1866" s="1" t="str">
        <f>'ScienceDirect - Initial'!C1869</f>
        <v>Haight, Alan Day</v>
      </c>
      <c r="D1866" s="1" t="str">
        <f>'ScienceDirect - Initial'!D1869</f>
        <v>Diagram for a small planet: The Production and Ecosystem Possibilities Curve</v>
      </c>
      <c r="E1866" s="1" t="str">
        <f>'ScienceDirect - Initial'!E1869</f>
        <v>Ecological Economics</v>
      </c>
      <c r="F1866" s="1">
        <f>'ScienceDirect - Initial'!F1869</f>
        <v>0</v>
      </c>
      <c r="H1866" s="1">
        <v>0</v>
      </c>
      <c r="I1866" s="1">
        <v>0</v>
      </c>
      <c r="J1866" t="b">
        <f t="shared" si="29"/>
        <v>1</v>
      </c>
      <c r="K1866" t="e">
        <f t="array" ref="K1866">INDEX($A$7:$F$3066,SMALL(IF(COUNTIF($L$5,$H$7:$H$3066)*COUNTIF($L$5,$I$7:$I$3066),MATCH(ROW($A$7:$A$3066),ROW($A$7:$A$3066)),""),ROWS($B$1:B1860)),COLUMNS($A$1:B1862))</f>
        <v>#NUM!</v>
      </c>
      <c r="L1866" t="e">
        <f t="array" ref="L1866">INDEX($A$7:$F$3066,SMALL(IF(COUNTIF($L$5,$H$7:$H$3066)*COUNTIF($L$5,$I$7:$I$3066),MATCH(ROW($A$7:$A$3066),ROW($A$7:$A$3066)),""),ROWS($B$1:C1860)),COLUMNS($A$1:C1862))</f>
        <v>#NUM!</v>
      </c>
      <c r="M1866" t="e">
        <f t="array" ref="M1866">INDEX($A$7:$F$3066,SMALL(IF(COUNTIF($L$5,$H$7:$H$3066)*COUNTIF($L$5,$I$7:$I$3066),MATCH(ROW($A$7:$A$3066),ROW($A$7:$A$3066)),""),ROWS($B$1:D1860)),COLUMNS($A$1:D1862))</f>
        <v>#NUM!</v>
      </c>
      <c r="N1866" t="e">
        <f t="array" ref="N1866">INDEX($A$7:$F$3066,SMALL(IF(COUNTIF($L$5,$H$7:$H$3066)*COUNTIF($L$5,$I$7:$I$3066),MATCH(ROW($A$7:$A$3066),ROW($A$7:$A$3066)),""),ROWS($B$1:E1860)),COLUMNS($A$1:E1862))</f>
        <v>#NUM!</v>
      </c>
      <c r="O1866" t="e">
        <f t="array" ref="O1866">INDEX($A$7:$F$3066,SMALL(IF(COUNTIF($L$5,$H$7:$H$3066)*COUNTIF($L$5,$I$7:$I$3066),MATCH(ROW($A$7:$A$3066),ROW($A$7:$A$3066)),""),ROWS($B$1:F1860)),COLUMNS($A$1:F1862))</f>
        <v>#NUM!</v>
      </c>
    </row>
    <row r="1867" spans="1:15">
      <c r="A1867" s="1">
        <f>'ScienceDirect - Initial'!A1870</f>
        <v>0</v>
      </c>
      <c r="B1867" s="1">
        <f>'ScienceDirect - Initial'!B1870</f>
        <v>1998</v>
      </c>
      <c r="C1867" s="1" t="str">
        <f>'ScienceDirect - Initial'!C1870</f>
        <v>Molyneux, D.H</v>
      </c>
      <c r="D1867" s="1" t="str">
        <f>'ScienceDirect - Initial'!D1870</f>
        <v>Vector-borne parasitic diseases—an overview of recent changes</v>
      </c>
      <c r="E1867" s="1" t="str">
        <f>'ScienceDirect - Initial'!E1870</f>
        <v>International Journal for Parasitology</v>
      </c>
      <c r="F1867" s="1">
        <f>'ScienceDirect - Initial'!F1870</f>
        <v>0</v>
      </c>
      <c r="H1867" s="1">
        <v>0</v>
      </c>
      <c r="I1867" s="1">
        <v>0</v>
      </c>
      <c r="J1867" t="b">
        <f t="shared" si="29"/>
        <v>1</v>
      </c>
      <c r="K1867" t="e">
        <f t="array" ref="K1867">INDEX($A$7:$F$3066,SMALL(IF(COUNTIF($L$5,$H$7:$H$3066)*COUNTIF($L$5,$I$7:$I$3066),MATCH(ROW($A$7:$A$3066),ROW($A$7:$A$3066)),""),ROWS($B$1:B1861)),COLUMNS($A$1:B1863))</f>
        <v>#NUM!</v>
      </c>
      <c r="L1867" t="e">
        <f t="array" ref="L1867">INDEX($A$7:$F$3066,SMALL(IF(COUNTIF($L$5,$H$7:$H$3066)*COUNTIF($L$5,$I$7:$I$3066),MATCH(ROW($A$7:$A$3066),ROW($A$7:$A$3066)),""),ROWS($B$1:C1861)),COLUMNS($A$1:C1863))</f>
        <v>#NUM!</v>
      </c>
      <c r="M1867" t="e">
        <f t="array" ref="M1867">INDEX($A$7:$F$3066,SMALL(IF(COUNTIF($L$5,$H$7:$H$3066)*COUNTIF($L$5,$I$7:$I$3066),MATCH(ROW($A$7:$A$3066),ROW($A$7:$A$3066)),""),ROWS($B$1:D1861)),COLUMNS($A$1:D1863))</f>
        <v>#NUM!</v>
      </c>
      <c r="N1867" t="e">
        <f t="array" ref="N1867">INDEX($A$7:$F$3066,SMALL(IF(COUNTIF($L$5,$H$7:$H$3066)*COUNTIF($L$5,$I$7:$I$3066),MATCH(ROW($A$7:$A$3066),ROW($A$7:$A$3066)),""),ROWS($B$1:E1861)),COLUMNS($A$1:E1863))</f>
        <v>#NUM!</v>
      </c>
      <c r="O1867" t="e">
        <f t="array" ref="O1867">INDEX($A$7:$F$3066,SMALL(IF(COUNTIF($L$5,$H$7:$H$3066)*COUNTIF($L$5,$I$7:$I$3066),MATCH(ROW($A$7:$A$3066),ROW($A$7:$A$3066)),""),ROWS($B$1:F1861)),COLUMNS($A$1:F1863))</f>
        <v>#NUM!</v>
      </c>
    </row>
    <row r="1868" spans="1:15">
      <c r="A1868" s="1">
        <f>'ScienceDirect - Initial'!A1871</f>
        <v>0</v>
      </c>
      <c r="B1868" s="1">
        <f>'ScienceDirect - Initial'!B1871</f>
        <v>1972</v>
      </c>
      <c r="C1868" s="1" t="str">
        <f>'ScienceDirect - Initial'!C1871</f>
        <v>Parkman, Ralph</v>
      </c>
      <c r="D1868" s="1" t="str">
        <f>'ScienceDirect - Initial'!D1871</f>
        <v>9 - Technology and Education</v>
      </c>
      <c r="E1868" s="1" t="str">
        <f>'ScienceDirect - Initial'!E1871</f>
        <v>The Cybernetic Society</v>
      </c>
      <c r="F1868" s="1">
        <f>'ScienceDirect - Initial'!F1871</f>
        <v>790869</v>
      </c>
      <c r="H1868" s="1">
        <v>0</v>
      </c>
      <c r="I1868" s="1">
        <v>0</v>
      </c>
      <c r="J1868" t="b">
        <f t="shared" si="29"/>
        <v>1</v>
      </c>
      <c r="K1868" t="e">
        <f t="array" ref="K1868">INDEX($A$7:$F$3066,SMALL(IF(COUNTIF($L$5,$H$7:$H$3066)*COUNTIF($L$5,$I$7:$I$3066),MATCH(ROW($A$7:$A$3066),ROW($A$7:$A$3066)),""),ROWS($B$1:B1862)),COLUMNS($A$1:B1864))</f>
        <v>#NUM!</v>
      </c>
      <c r="L1868" t="e">
        <f t="array" ref="L1868">INDEX($A$7:$F$3066,SMALL(IF(COUNTIF($L$5,$H$7:$H$3066)*COUNTIF($L$5,$I$7:$I$3066),MATCH(ROW($A$7:$A$3066),ROW($A$7:$A$3066)),""),ROWS($B$1:C1862)),COLUMNS($A$1:C1864))</f>
        <v>#NUM!</v>
      </c>
      <c r="M1868" t="e">
        <f t="array" ref="M1868">INDEX($A$7:$F$3066,SMALL(IF(COUNTIF($L$5,$H$7:$H$3066)*COUNTIF($L$5,$I$7:$I$3066),MATCH(ROW($A$7:$A$3066),ROW($A$7:$A$3066)),""),ROWS($B$1:D1862)),COLUMNS($A$1:D1864))</f>
        <v>#NUM!</v>
      </c>
      <c r="N1868" t="e">
        <f t="array" ref="N1868">INDEX($A$7:$F$3066,SMALL(IF(COUNTIF($L$5,$H$7:$H$3066)*COUNTIF($L$5,$I$7:$I$3066),MATCH(ROW($A$7:$A$3066),ROW($A$7:$A$3066)),""),ROWS($B$1:E1862)),COLUMNS($A$1:E1864))</f>
        <v>#NUM!</v>
      </c>
      <c r="O1868" t="e">
        <f t="array" ref="O1868">INDEX($A$7:$F$3066,SMALL(IF(COUNTIF($L$5,$H$7:$H$3066)*COUNTIF($L$5,$I$7:$I$3066),MATCH(ROW($A$7:$A$3066),ROW($A$7:$A$3066)),""),ROWS($B$1:F1862)),COLUMNS($A$1:F1864))</f>
        <v>#NUM!</v>
      </c>
    </row>
    <row r="1869" spans="1:15">
      <c r="A1869" s="1">
        <f>'ScienceDirect - Initial'!A1872</f>
        <v>0</v>
      </c>
      <c r="B1869" s="1">
        <f>'ScienceDirect - Initial'!B1872</f>
        <v>2008</v>
      </c>
      <c r="C1869" s="1" t="str">
        <f>'ScienceDirect - Initial'!C1872</f>
        <v>WINANDY, J.E.; WILLIAMS, R.S.; RUDIE, A.W.; ROSS, R.J.</v>
      </c>
      <c r="D1869" s="1" t="str">
        <f>'ScienceDirect - Initial'!D1872</f>
        <v>10 - Opportunities for using wood and biofibers for energy, chemical feedstocks, and structural applications</v>
      </c>
      <c r="E1869" s="1" t="str">
        <f>'ScienceDirect - Initial'!E1872</f>
        <v>Properties and Performance of Natural-Fibre Composites</v>
      </c>
      <c r="F1869" s="1" t="str">
        <f>'ScienceDirect - Initial'!F1872</f>
        <v>978-1-84569-267-4</v>
      </c>
      <c r="H1869" s="1">
        <v>0</v>
      </c>
      <c r="I1869" s="1">
        <v>0</v>
      </c>
      <c r="J1869" t="b">
        <f t="shared" si="29"/>
        <v>1</v>
      </c>
      <c r="K1869" t="e">
        <f t="array" ref="K1869">INDEX($A$7:$F$3066,SMALL(IF(COUNTIF($L$5,$H$7:$H$3066)*COUNTIF($L$5,$I$7:$I$3066),MATCH(ROW($A$7:$A$3066),ROW($A$7:$A$3066)),""),ROWS($B$1:B1863)),COLUMNS($A$1:B1865))</f>
        <v>#NUM!</v>
      </c>
      <c r="L1869" t="e">
        <f t="array" ref="L1869">INDEX($A$7:$F$3066,SMALL(IF(COUNTIF($L$5,$H$7:$H$3066)*COUNTIF($L$5,$I$7:$I$3066),MATCH(ROW($A$7:$A$3066),ROW($A$7:$A$3066)),""),ROWS($B$1:C1863)),COLUMNS($A$1:C1865))</f>
        <v>#NUM!</v>
      </c>
      <c r="M1869" t="e">
        <f t="array" ref="M1869">INDEX($A$7:$F$3066,SMALL(IF(COUNTIF($L$5,$H$7:$H$3066)*COUNTIF($L$5,$I$7:$I$3066),MATCH(ROW($A$7:$A$3066),ROW($A$7:$A$3066)),""),ROWS($B$1:D1863)),COLUMNS($A$1:D1865))</f>
        <v>#NUM!</v>
      </c>
      <c r="N1869" t="e">
        <f t="array" ref="N1869">INDEX($A$7:$F$3066,SMALL(IF(COUNTIF($L$5,$H$7:$H$3066)*COUNTIF($L$5,$I$7:$I$3066),MATCH(ROW($A$7:$A$3066),ROW($A$7:$A$3066)),""),ROWS($B$1:E1863)),COLUMNS($A$1:E1865))</f>
        <v>#NUM!</v>
      </c>
      <c r="O1869" t="e">
        <f t="array" ref="O1869">INDEX($A$7:$F$3066,SMALL(IF(COUNTIF($L$5,$H$7:$H$3066)*COUNTIF($L$5,$I$7:$I$3066),MATCH(ROW($A$7:$A$3066),ROW($A$7:$A$3066)),""),ROWS($B$1:F1863)),COLUMNS($A$1:F1865))</f>
        <v>#NUM!</v>
      </c>
    </row>
    <row r="1870" spans="1:15">
      <c r="A1870" s="1">
        <f>'ScienceDirect - Initial'!A1873</f>
        <v>0</v>
      </c>
      <c r="B1870" s="1">
        <f>'ScienceDirect - Initial'!B1873</f>
        <v>1996</v>
      </c>
      <c r="C1870" s="1" t="str">
        <f>'ScienceDirect - Initial'!C1873</f>
        <v>Williams, Melvin D.</v>
      </c>
      <c r="D1870" s="1" t="str">
        <f>'ScienceDirect - Initial'!D1873</f>
        <v>Supremacy narratives and performances: Prologue to the evolution of human insecurity, and what we can do about it</v>
      </c>
      <c r="E1870" s="1" t="str">
        <f>'ScienceDirect - Initial'!E1873</f>
        <v>Journal of Social and Evolutionary Systems</v>
      </c>
      <c r="F1870" s="1">
        <f>'ScienceDirect - Initial'!F1873</f>
        <v>0</v>
      </c>
      <c r="H1870" s="1">
        <v>0</v>
      </c>
      <c r="I1870" s="1">
        <v>0</v>
      </c>
      <c r="J1870" t="b">
        <f t="shared" si="29"/>
        <v>1</v>
      </c>
      <c r="K1870" t="e">
        <f t="array" ref="K1870">INDEX($A$7:$F$3066,SMALL(IF(COUNTIF($L$5,$H$7:$H$3066)*COUNTIF($L$5,$I$7:$I$3066),MATCH(ROW($A$7:$A$3066),ROW($A$7:$A$3066)),""),ROWS($B$1:B1864)),COLUMNS($A$1:B1866))</f>
        <v>#NUM!</v>
      </c>
      <c r="L1870" t="e">
        <f t="array" ref="L1870">INDEX($A$7:$F$3066,SMALL(IF(COUNTIF($L$5,$H$7:$H$3066)*COUNTIF($L$5,$I$7:$I$3066),MATCH(ROW($A$7:$A$3066),ROW($A$7:$A$3066)),""),ROWS($B$1:C1864)),COLUMNS($A$1:C1866))</f>
        <v>#NUM!</v>
      </c>
      <c r="M1870" t="e">
        <f t="array" ref="M1870">INDEX($A$7:$F$3066,SMALL(IF(COUNTIF($L$5,$H$7:$H$3066)*COUNTIF($L$5,$I$7:$I$3066),MATCH(ROW($A$7:$A$3066),ROW($A$7:$A$3066)),""),ROWS($B$1:D1864)),COLUMNS($A$1:D1866))</f>
        <v>#NUM!</v>
      </c>
      <c r="N1870" t="e">
        <f t="array" ref="N1870">INDEX($A$7:$F$3066,SMALL(IF(COUNTIF($L$5,$H$7:$H$3066)*COUNTIF($L$5,$I$7:$I$3066),MATCH(ROW($A$7:$A$3066),ROW($A$7:$A$3066)),""),ROWS($B$1:E1864)),COLUMNS($A$1:E1866))</f>
        <v>#NUM!</v>
      </c>
      <c r="O1870" t="e">
        <f t="array" ref="O1870">INDEX($A$7:$F$3066,SMALL(IF(COUNTIF($L$5,$H$7:$H$3066)*COUNTIF($L$5,$I$7:$I$3066),MATCH(ROW($A$7:$A$3066),ROW($A$7:$A$3066)),""),ROWS($B$1:F1864)),COLUMNS($A$1:F1866))</f>
        <v>#NUM!</v>
      </c>
    </row>
    <row r="1871" spans="1:15">
      <c r="A1871" s="1">
        <f>'ScienceDirect - Initial'!A1874</f>
        <v>0</v>
      </c>
      <c r="B1871" s="1">
        <f>'ScienceDirect - Initial'!B1874</f>
        <v>2015</v>
      </c>
      <c r="C1871" s="1" t="str">
        <f>'ScienceDirect - Initial'!C1874</f>
        <v>Romano, Marco</v>
      </c>
      <c r="D1871" s="1" t="str">
        <f>'ScienceDirect - Initial'!D1874</f>
        <v>Reviewing the term uniformitarianism in modern Earth sciences</v>
      </c>
      <c r="E1871" s="1" t="str">
        <f>'ScienceDirect - Initial'!E1874</f>
        <v>Earth-Science Reviews</v>
      </c>
      <c r="F1871" s="1">
        <f>'ScienceDirect - Initial'!F1874</f>
        <v>0</v>
      </c>
      <c r="H1871" s="1">
        <v>0</v>
      </c>
      <c r="I1871" s="1">
        <v>0</v>
      </c>
      <c r="J1871" t="b">
        <f t="shared" si="29"/>
        <v>1</v>
      </c>
      <c r="K1871" t="e">
        <f t="array" ref="K1871">INDEX($A$7:$F$3066,SMALL(IF(COUNTIF($L$5,$H$7:$H$3066)*COUNTIF($L$5,$I$7:$I$3066),MATCH(ROW($A$7:$A$3066),ROW($A$7:$A$3066)),""),ROWS($B$1:B1865)),COLUMNS($A$1:B1867))</f>
        <v>#NUM!</v>
      </c>
      <c r="L1871" t="e">
        <f t="array" ref="L1871">INDEX($A$7:$F$3066,SMALL(IF(COUNTIF($L$5,$H$7:$H$3066)*COUNTIF($L$5,$I$7:$I$3066),MATCH(ROW($A$7:$A$3066),ROW($A$7:$A$3066)),""),ROWS($B$1:C1865)),COLUMNS($A$1:C1867))</f>
        <v>#NUM!</v>
      </c>
      <c r="M1871" t="e">
        <f t="array" ref="M1871">INDEX($A$7:$F$3066,SMALL(IF(COUNTIF($L$5,$H$7:$H$3066)*COUNTIF($L$5,$I$7:$I$3066),MATCH(ROW($A$7:$A$3066),ROW($A$7:$A$3066)),""),ROWS($B$1:D1865)),COLUMNS($A$1:D1867))</f>
        <v>#NUM!</v>
      </c>
      <c r="N1871" t="e">
        <f t="array" ref="N1871">INDEX($A$7:$F$3066,SMALL(IF(COUNTIF($L$5,$H$7:$H$3066)*COUNTIF($L$5,$I$7:$I$3066),MATCH(ROW($A$7:$A$3066),ROW($A$7:$A$3066)),""),ROWS($B$1:E1865)),COLUMNS($A$1:E1867))</f>
        <v>#NUM!</v>
      </c>
      <c r="O1871" t="e">
        <f t="array" ref="O1871">INDEX($A$7:$F$3066,SMALL(IF(COUNTIF($L$5,$H$7:$H$3066)*COUNTIF($L$5,$I$7:$I$3066),MATCH(ROW($A$7:$A$3066),ROW($A$7:$A$3066)),""),ROWS($B$1:F1865)),COLUMNS($A$1:F1867))</f>
        <v>#NUM!</v>
      </c>
    </row>
    <row r="1872" spans="1:15">
      <c r="A1872" s="1">
        <f>'ScienceDirect - Initial'!A1875</f>
        <v>0</v>
      </c>
      <c r="B1872" s="1">
        <f>'ScienceDirect - Initial'!B1875</f>
        <v>2013</v>
      </c>
      <c r="C1872" s="1" t="str">
        <f>'ScienceDirect - Initial'!C1875</f>
        <v>Brouder, Patrick; Eriksson, Rikard H.</v>
      </c>
      <c r="D1872" s="1" t="str">
        <f>'ScienceDirect - Initial'!D1875</f>
        <v>TOURISM EVOLUTION: ON THE SYNERGIES OF TOURISM STUDIES AND EVOLUTIONARY ECONOMIC GEOGRAPHY</v>
      </c>
      <c r="E1872" s="1" t="str">
        <f>'ScienceDirect - Initial'!E1875</f>
        <v>Annals of Tourism Research</v>
      </c>
      <c r="F1872" s="1">
        <f>'ScienceDirect - Initial'!F1875</f>
        <v>0</v>
      </c>
      <c r="H1872" s="1">
        <v>0</v>
      </c>
      <c r="I1872" s="1">
        <v>0</v>
      </c>
      <c r="J1872" t="b">
        <f t="shared" si="29"/>
        <v>1</v>
      </c>
      <c r="K1872" t="e">
        <f t="array" ref="K1872">INDEX($A$7:$F$3066,SMALL(IF(COUNTIF($L$5,$H$7:$H$3066)*COUNTIF($L$5,$I$7:$I$3066),MATCH(ROW($A$7:$A$3066),ROW($A$7:$A$3066)),""),ROWS($B$1:B1866)),COLUMNS($A$1:B1868))</f>
        <v>#NUM!</v>
      </c>
      <c r="L1872" t="e">
        <f t="array" ref="L1872">INDEX($A$7:$F$3066,SMALL(IF(COUNTIF($L$5,$H$7:$H$3066)*COUNTIF($L$5,$I$7:$I$3066),MATCH(ROW($A$7:$A$3066),ROW($A$7:$A$3066)),""),ROWS($B$1:C1866)),COLUMNS($A$1:C1868))</f>
        <v>#NUM!</v>
      </c>
      <c r="M1872" t="e">
        <f t="array" ref="M1872">INDEX($A$7:$F$3066,SMALL(IF(COUNTIF($L$5,$H$7:$H$3066)*COUNTIF($L$5,$I$7:$I$3066),MATCH(ROW($A$7:$A$3066),ROW($A$7:$A$3066)),""),ROWS($B$1:D1866)),COLUMNS($A$1:D1868))</f>
        <v>#NUM!</v>
      </c>
      <c r="N1872" t="e">
        <f t="array" ref="N1872">INDEX($A$7:$F$3066,SMALL(IF(COUNTIF($L$5,$H$7:$H$3066)*COUNTIF($L$5,$I$7:$I$3066),MATCH(ROW($A$7:$A$3066),ROW($A$7:$A$3066)),""),ROWS($B$1:E1866)),COLUMNS($A$1:E1868))</f>
        <v>#NUM!</v>
      </c>
      <c r="O1872" t="e">
        <f t="array" ref="O1872">INDEX($A$7:$F$3066,SMALL(IF(COUNTIF($L$5,$H$7:$H$3066)*COUNTIF($L$5,$I$7:$I$3066),MATCH(ROW($A$7:$A$3066),ROW($A$7:$A$3066)),""),ROWS($B$1:F1866)),COLUMNS($A$1:F1868))</f>
        <v>#NUM!</v>
      </c>
    </row>
    <row r="1873" spans="1:15">
      <c r="A1873" s="1">
        <f>'ScienceDirect - Initial'!A1876</f>
        <v>0</v>
      </c>
      <c r="B1873" s="1">
        <f>'ScienceDirect - Initial'!B1876</f>
        <v>1996</v>
      </c>
      <c r="C1873" s="1" t="str">
        <f>'ScienceDirect - Initial'!C1876</f>
        <v>Winson, Michael K.; Kell, Douglas B.</v>
      </c>
      <c r="D1873" s="1" t="str">
        <f>'ScienceDirect - Initial'!D1876</f>
        <v>Going places: forced and natural molecular evolution</v>
      </c>
      <c r="E1873" s="1" t="str">
        <f>'ScienceDirect - Initial'!E1876</f>
        <v>Trends in Biotechnology</v>
      </c>
      <c r="F1873" s="1">
        <f>'ScienceDirect - Initial'!F1876</f>
        <v>0</v>
      </c>
      <c r="H1873" s="1">
        <v>0</v>
      </c>
      <c r="I1873" s="1">
        <v>0</v>
      </c>
      <c r="J1873" t="b">
        <f t="shared" si="29"/>
        <v>1</v>
      </c>
      <c r="K1873" t="e">
        <f t="array" ref="K1873">INDEX($A$7:$F$3066,SMALL(IF(COUNTIF($L$5,$H$7:$H$3066)*COUNTIF($L$5,$I$7:$I$3066),MATCH(ROW($A$7:$A$3066),ROW($A$7:$A$3066)),""),ROWS($B$1:B1867)),COLUMNS($A$1:B1869))</f>
        <v>#NUM!</v>
      </c>
      <c r="L1873" t="e">
        <f t="array" ref="L1873">INDEX($A$7:$F$3066,SMALL(IF(COUNTIF($L$5,$H$7:$H$3066)*COUNTIF($L$5,$I$7:$I$3066),MATCH(ROW($A$7:$A$3066),ROW($A$7:$A$3066)),""),ROWS($B$1:C1867)),COLUMNS($A$1:C1869))</f>
        <v>#NUM!</v>
      </c>
      <c r="M1873" t="e">
        <f t="array" ref="M1873">INDEX($A$7:$F$3066,SMALL(IF(COUNTIF($L$5,$H$7:$H$3066)*COUNTIF($L$5,$I$7:$I$3066),MATCH(ROW($A$7:$A$3066),ROW($A$7:$A$3066)),""),ROWS($B$1:D1867)),COLUMNS($A$1:D1869))</f>
        <v>#NUM!</v>
      </c>
      <c r="N1873" t="e">
        <f t="array" ref="N1873">INDEX($A$7:$F$3066,SMALL(IF(COUNTIF($L$5,$H$7:$H$3066)*COUNTIF($L$5,$I$7:$I$3066),MATCH(ROW($A$7:$A$3066),ROW($A$7:$A$3066)),""),ROWS($B$1:E1867)),COLUMNS($A$1:E1869))</f>
        <v>#NUM!</v>
      </c>
      <c r="O1873" t="e">
        <f t="array" ref="O1873">INDEX($A$7:$F$3066,SMALL(IF(COUNTIF($L$5,$H$7:$H$3066)*COUNTIF($L$5,$I$7:$I$3066),MATCH(ROW($A$7:$A$3066),ROW($A$7:$A$3066)),""),ROWS($B$1:F1867)),COLUMNS($A$1:F1869))</f>
        <v>#NUM!</v>
      </c>
    </row>
    <row r="1874" spans="1:15">
      <c r="A1874" s="1">
        <f>'ScienceDirect - Initial'!A1877</f>
        <v>0</v>
      </c>
      <c r="B1874" s="1">
        <f>'ScienceDirect - Initial'!B1877</f>
        <v>1998</v>
      </c>
      <c r="C1874" s="1" t="str">
        <f>'ScienceDirect - Initial'!C1877</f>
        <v>Grace, Ted W.</v>
      </c>
      <c r="D1874" s="1" t="str">
        <f>'ScienceDirect - Initial'!D1877</f>
        <v>HEALTH PROBLEMS OF LATE ADOLESCENCE</v>
      </c>
      <c r="E1874" s="1" t="str">
        <f>'ScienceDirect - Initial'!E1877</f>
        <v>Primary Care: Clinics in Office Practice</v>
      </c>
      <c r="F1874" s="1">
        <f>'ScienceDirect - Initial'!F1877</f>
        <v>0</v>
      </c>
      <c r="H1874" s="1">
        <v>0</v>
      </c>
      <c r="I1874" s="1">
        <v>0</v>
      </c>
      <c r="J1874" t="b">
        <f t="shared" si="29"/>
        <v>1</v>
      </c>
      <c r="K1874" t="e">
        <f t="array" ref="K1874">INDEX($A$7:$F$3066,SMALL(IF(COUNTIF($L$5,$H$7:$H$3066)*COUNTIF($L$5,$I$7:$I$3066),MATCH(ROW($A$7:$A$3066),ROW($A$7:$A$3066)),""),ROWS($B$1:B1868)),COLUMNS($A$1:B1870))</f>
        <v>#NUM!</v>
      </c>
      <c r="L1874" t="e">
        <f t="array" ref="L1874">INDEX($A$7:$F$3066,SMALL(IF(COUNTIF($L$5,$H$7:$H$3066)*COUNTIF($L$5,$I$7:$I$3066),MATCH(ROW($A$7:$A$3066),ROW($A$7:$A$3066)),""),ROWS($B$1:C1868)),COLUMNS($A$1:C1870))</f>
        <v>#NUM!</v>
      </c>
      <c r="M1874" t="e">
        <f t="array" ref="M1874">INDEX($A$7:$F$3066,SMALL(IF(COUNTIF($L$5,$H$7:$H$3066)*COUNTIF($L$5,$I$7:$I$3066),MATCH(ROW($A$7:$A$3066),ROW($A$7:$A$3066)),""),ROWS($B$1:D1868)),COLUMNS($A$1:D1870))</f>
        <v>#NUM!</v>
      </c>
      <c r="N1874" t="e">
        <f t="array" ref="N1874">INDEX($A$7:$F$3066,SMALL(IF(COUNTIF($L$5,$H$7:$H$3066)*COUNTIF($L$5,$I$7:$I$3066),MATCH(ROW($A$7:$A$3066),ROW($A$7:$A$3066)),""),ROWS($B$1:E1868)),COLUMNS($A$1:E1870))</f>
        <v>#NUM!</v>
      </c>
      <c r="O1874" t="e">
        <f t="array" ref="O1874">INDEX($A$7:$F$3066,SMALL(IF(COUNTIF($L$5,$H$7:$H$3066)*COUNTIF($L$5,$I$7:$I$3066),MATCH(ROW($A$7:$A$3066),ROW($A$7:$A$3066)),""),ROWS($B$1:F1868)),COLUMNS($A$1:F1870))</f>
        <v>#NUM!</v>
      </c>
    </row>
    <row r="1875" spans="1:15">
      <c r="A1875" s="1">
        <f>'ScienceDirect - Initial'!A1878</f>
        <v>0</v>
      </c>
      <c r="B1875" s="1">
        <f>'ScienceDirect - Initial'!B1878</f>
        <v>2014</v>
      </c>
      <c r="C1875" s="1" t="str">
        <f>'ScienceDirect - Initial'!C1878</f>
        <v>Estrada-Peña, Agustín; de la Fuente, José</v>
      </c>
      <c r="D1875" s="1" t="str">
        <f>'ScienceDirect - Initial'!D1878</f>
        <v>The ecology of ticks and epidemiology of tick-borne viral diseases</v>
      </c>
      <c r="E1875" s="1" t="str">
        <f>'ScienceDirect - Initial'!E1878</f>
        <v>Antiviral Research</v>
      </c>
      <c r="F1875" s="1">
        <f>'ScienceDirect - Initial'!F1878</f>
        <v>0</v>
      </c>
      <c r="H1875" s="1">
        <v>0</v>
      </c>
      <c r="I1875" s="1">
        <v>0</v>
      </c>
      <c r="J1875" t="b">
        <f t="shared" si="29"/>
        <v>1</v>
      </c>
      <c r="K1875" t="e">
        <f t="array" ref="K1875">INDEX($A$7:$F$3066,SMALL(IF(COUNTIF($L$5,$H$7:$H$3066)*COUNTIF($L$5,$I$7:$I$3066),MATCH(ROW($A$7:$A$3066),ROW($A$7:$A$3066)),""),ROWS($B$1:B1869)),COLUMNS($A$1:B1871))</f>
        <v>#NUM!</v>
      </c>
      <c r="L1875" t="e">
        <f t="array" ref="L1875">INDEX($A$7:$F$3066,SMALL(IF(COUNTIF($L$5,$H$7:$H$3066)*COUNTIF($L$5,$I$7:$I$3066),MATCH(ROW($A$7:$A$3066),ROW($A$7:$A$3066)),""),ROWS($B$1:C1869)),COLUMNS($A$1:C1871))</f>
        <v>#NUM!</v>
      </c>
      <c r="M1875" t="e">
        <f t="array" ref="M1875">INDEX($A$7:$F$3066,SMALL(IF(COUNTIF($L$5,$H$7:$H$3066)*COUNTIF($L$5,$I$7:$I$3066),MATCH(ROW($A$7:$A$3066),ROW($A$7:$A$3066)),""),ROWS($B$1:D1869)),COLUMNS($A$1:D1871))</f>
        <v>#NUM!</v>
      </c>
      <c r="N1875" t="e">
        <f t="array" ref="N1875">INDEX($A$7:$F$3066,SMALL(IF(COUNTIF($L$5,$H$7:$H$3066)*COUNTIF($L$5,$I$7:$I$3066),MATCH(ROW($A$7:$A$3066),ROW($A$7:$A$3066)),""),ROWS($B$1:E1869)),COLUMNS($A$1:E1871))</f>
        <v>#NUM!</v>
      </c>
      <c r="O1875" t="e">
        <f t="array" ref="O1875">INDEX($A$7:$F$3066,SMALL(IF(COUNTIF($L$5,$H$7:$H$3066)*COUNTIF($L$5,$I$7:$I$3066),MATCH(ROW($A$7:$A$3066),ROW($A$7:$A$3066)),""),ROWS($B$1:F1869)),COLUMNS($A$1:F1871))</f>
        <v>#NUM!</v>
      </c>
    </row>
    <row r="1876" spans="1:15">
      <c r="A1876" s="1">
        <f>'ScienceDirect - Initial'!A1879</f>
        <v>0</v>
      </c>
      <c r="B1876" s="1">
        <f>'ScienceDirect - Initial'!B1879</f>
        <v>1991</v>
      </c>
      <c r="C1876" s="1" t="str">
        <f>'ScienceDirect - Initial'!C1879</f>
        <v>Henderson, D.</v>
      </c>
      <c r="D1876" s="1" t="str">
        <f>'ScienceDirect - Initial'!D1879</f>
        <v>Orthognathic surgery: prospectively and prospectively</v>
      </c>
      <c r="E1876" s="1" t="str">
        <f>'ScienceDirect - Initial'!E1879</f>
        <v>British Journal of Oral and Maxillofacial Surgery</v>
      </c>
      <c r="F1876" s="1">
        <f>'ScienceDirect - Initial'!F1879</f>
        <v>0</v>
      </c>
      <c r="H1876" s="1">
        <v>0</v>
      </c>
      <c r="I1876" s="1">
        <v>0</v>
      </c>
      <c r="J1876" t="b">
        <f t="shared" si="29"/>
        <v>1</v>
      </c>
      <c r="K1876" t="e">
        <f t="array" ref="K1876">INDEX($A$7:$F$3066,SMALL(IF(COUNTIF($L$5,$H$7:$H$3066)*COUNTIF($L$5,$I$7:$I$3066),MATCH(ROW($A$7:$A$3066),ROW($A$7:$A$3066)),""),ROWS($B$1:B1870)),COLUMNS($A$1:B1872))</f>
        <v>#NUM!</v>
      </c>
      <c r="L1876" t="e">
        <f t="array" ref="L1876">INDEX($A$7:$F$3066,SMALL(IF(COUNTIF($L$5,$H$7:$H$3066)*COUNTIF($L$5,$I$7:$I$3066),MATCH(ROW($A$7:$A$3066),ROW($A$7:$A$3066)),""),ROWS($B$1:C1870)),COLUMNS($A$1:C1872))</f>
        <v>#NUM!</v>
      </c>
      <c r="M1876" t="e">
        <f t="array" ref="M1876">INDEX($A$7:$F$3066,SMALL(IF(COUNTIF($L$5,$H$7:$H$3066)*COUNTIF($L$5,$I$7:$I$3066),MATCH(ROW($A$7:$A$3066),ROW($A$7:$A$3066)),""),ROWS($B$1:D1870)),COLUMNS($A$1:D1872))</f>
        <v>#NUM!</v>
      </c>
      <c r="N1876" t="e">
        <f t="array" ref="N1876">INDEX($A$7:$F$3066,SMALL(IF(COUNTIF($L$5,$H$7:$H$3066)*COUNTIF($L$5,$I$7:$I$3066),MATCH(ROW($A$7:$A$3066),ROW($A$7:$A$3066)),""),ROWS($B$1:E1870)),COLUMNS($A$1:E1872))</f>
        <v>#NUM!</v>
      </c>
      <c r="O1876" t="e">
        <f t="array" ref="O1876">INDEX($A$7:$F$3066,SMALL(IF(COUNTIF($L$5,$H$7:$H$3066)*COUNTIF($L$5,$I$7:$I$3066),MATCH(ROW($A$7:$A$3066),ROW($A$7:$A$3066)),""),ROWS($B$1:F1870)),COLUMNS($A$1:F1872))</f>
        <v>#NUM!</v>
      </c>
    </row>
    <row r="1877" spans="1:15">
      <c r="A1877" s="1">
        <f>'ScienceDirect - Initial'!A1880</f>
        <v>0</v>
      </c>
      <c r="B1877" s="1">
        <f>'ScienceDirect - Initial'!B1880</f>
        <v>2002</v>
      </c>
      <c r="C1877" s="1" t="str">
        <f>'ScienceDirect - Initial'!C1880</f>
        <v>Vasseur, L.; Rapport, D.J.; Hounsell, J.</v>
      </c>
      <c r="D1877" s="1" t="str">
        <f>'ScienceDirect - Initial'!D1880</f>
        <v>Chapter 9 - Ecosystem Health and Human Health</v>
      </c>
      <c r="E1877" s="1" t="str">
        <f>'ScienceDirect - Initial'!E1880</f>
        <v>Understanding and Solving Environmental Problems in the 21st Century</v>
      </c>
      <c r="F1877" s="1" t="str">
        <f>'ScienceDirect - Initial'!F1880</f>
        <v>978-0-08-044111-5</v>
      </c>
      <c r="H1877" s="1">
        <v>0</v>
      </c>
      <c r="I1877" s="1">
        <v>0</v>
      </c>
      <c r="J1877" t="b">
        <f t="shared" si="29"/>
        <v>1</v>
      </c>
      <c r="K1877" t="e">
        <f t="array" ref="K1877">INDEX($A$7:$F$3066,SMALL(IF(COUNTIF($L$5,$H$7:$H$3066)*COUNTIF($L$5,$I$7:$I$3066),MATCH(ROW($A$7:$A$3066),ROW($A$7:$A$3066)),""),ROWS($B$1:B1871)),COLUMNS($A$1:B1873))</f>
        <v>#NUM!</v>
      </c>
      <c r="L1877" t="e">
        <f t="array" ref="L1877">INDEX($A$7:$F$3066,SMALL(IF(COUNTIF($L$5,$H$7:$H$3066)*COUNTIF($L$5,$I$7:$I$3066),MATCH(ROW($A$7:$A$3066),ROW($A$7:$A$3066)),""),ROWS($B$1:C1871)),COLUMNS($A$1:C1873))</f>
        <v>#NUM!</v>
      </c>
      <c r="M1877" t="e">
        <f t="array" ref="M1877">INDEX($A$7:$F$3066,SMALL(IF(COUNTIF($L$5,$H$7:$H$3066)*COUNTIF($L$5,$I$7:$I$3066),MATCH(ROW($A$7:$A$3066),ROW($A$7:$A$3066)),""),ROWS($B$1:D1871)),COLUMNS($A$1:D1873))</f>
        <v>#NUM!</v>
      </c>
      <c r="N1877" t="e">
        <f t="array" ref="N1877">INDEX($A$7:$F$3066,SMALL(IF(COUNTIF($L$5,$H$7:$H$3066)*COUNTIF($L$5,$I$7:$I$3066),MATCH(ROW($A$7:$A$3066),ROW($A$7:$A$3066)),""),ROWS($B$1:E1871)),COLUMNS($A$1:E1873))</f>
        <v>#NUM!</v>
      </c>
      <c r="O1877" t="e">
        <f t="array" ref="O1877">INDEX($A$7:$F$3066,SMALL(IF(COUNTIF($L$5,$H$7:$H$3066)*COUNTIF($L$5,$I$7:$I$3066),MATCH(ROW($A$7:$A$3066),ROW($A$7:$A$3066)),""),ROWS($B$1:F1871)),COLUMNS($A$1:F1873))</f>
        <v>#NUM!</v>
      </c>
    </row>
    <row r="1878" spans="1:15">
      <c r="A1878" s="1">
        <f>'ScienceDirect - Initial'!A1881</f>
        <v>0</v>
      </c>
      <c r="B1878" s="1">
        <f>'ScienceDirect - Initial'!B1881</f>
        <v>1996</v>
      </c>
      <c r="C1878" s="1" t="str">
        <f>'ScienceDirect - Initial'!C1881</f>
        <v>Gibbs, S.J.; Plowman, P.N.</v>
      </c>
      <c r="D1878" s="1" t="str">
        <f>'ScienceDirect - Initial'!D1881</f>
        <v>Androgen deprivation and antagonism in the treatment of advanced prostatic carcinoma</v>
      </c>
      <c r="E1878" s="1" t="str">
        <f>'ScienceDirect - Initial'!E1881</f>
        <v>Clinical Oncology</v>
      </c>
      <c r="F1878" s="1">
        <f>'ScienceDirect - Initial'!F1881</f>
        <v>0</v>
      </c>
      <c r="H1878" s="1">
        <v>0</v>
      </c>
      <c r="I1878" s="1">
        <v>0</v>
      </c>
      <c r="J1878" t="b">
        <f t="shared" si="29"/>
        <v>1</v>
      </c>
      <c r="K1878" t="e">
        <f t="array" ref="K1878">INDEX($A$7:$F$3066,SMALL(IF(COUNTIF($L$5,$H$7:$H$3066)*COUNTIF($L$5,$I$7:$I$3066),MATCH(ROW($A$7:$A$3066),ROW($A$7:$A$3066)),""),ROWS($B$1:B1872)),COLUMNS($A$1:B1874))</f>
        <v>#NUM!</v>
      </c>
      <c r="L1878" t="e">
        <f t="array" ref="L1878">INDEX($A$7:$F$3066,SMALL(IF(COUNTIF($L$5,$H$7:$H$3066)*COUNTIF($L$5,$I$7:$I$3066),MATCH(ROW($A$7:$A$3066),ROW($A$7:$A$3066)),""),ROWS($B$1:C1872)),COLUMNS($A$1:C1874))</f>
        <v>#NUM!</v>
      </c>
      <c r="M1878" t="e">
        <f t="array" ref="M1878">INDEX($A$7:$F$3066,SMALL(IF(COUNTIF($L$5,$H$7:$H$3066)*COUNTIF($L$5,$I$7:$I$3066),MATCH(ROW($A$7:$A$3066),ROW($A$7:$A$3066)),""),ROWS($B$1:D1872)),COLUMNS($A$1:D1874))</f>
        <v>#NUM!</v>
      </c>
      <c r="N1878" t="e">
        <f t="array" ref="N1878">INDEX($A$7:$F$3066,SMALL(IF(COUNTIF($L$5,$H$7:$H$3066)*COUNTIF($L$5,$I$7:$I$3066),MATCH(ROW($A$7:$A$3066),ROW($A$7:$A$3066)),""),ROWS($B$1:E1872)),COLUMNS($A$1:E1874))</f>
        <v>#NUM!</v>
      </c>
      <c r="O1878" t="e">
        <f t="array" ref="O1878">INDEX($A$7:$F$3066,SMALL(IF(COUNTIF($L$5,$H$7:$H$3066)*COUNTIF($L$5,$I$7:$I$3066),MATCH(ROW($A$7:$A$3066),ROW($A$7:$A$3066)),""),ROWS($B$1:F1872)),COLUMNS($A$1:F1874))</f>
        <v>#NUM!</v>
      </c>
    </row>
    <row r="1879" spans="1:15">
      <c r="A1879" s="1">
        <f>'ScienceDirect - Initial'!A1882</f>
        <v>0</v>
      </c>
      <c r="B1879" s="1">
        <f>'ScienceDirect - Initial'!B1882</f>
        <v>1991</v>
      </c>
      <c r="C1879" s="1" t="str">
        <f>'ScienceDirect - Initial'!C1882</f>
        <v>DEMPSTER, J.P.</v>
      </c>
      <c r="D1879" s="1" t="str">
        <f>'ScienceDirect - Initial'!D1882</f>
        <v>7 - Fragmentation, Isolation and Mobility of Insect Populations</v>
      </c>
      <c r="E1879" s="1" t="str">
        <f>'ScienceDirect - Initial'!E1882</f>
        <v>The Conservation of Insects and their Habitats</v>
      </c>
      <c r="F1879" s="1" t="str">
        <f>'ScienceDirect - Initial'!F1882</f>
        <v>978-0-12-181370-3</v>
      </c>
      <c r="H1879" s="1">
        <v>0</v>
      </c>
      <c r="I1879" s="1">
        <v>0</v>
      </c>
      <c r="J1879" t="b">
        <f t="shared" si="29"/>
        <v>1</v>
      </c>
      <c r="K1879" t="e">
        <f t="array" ref="K1879">INDEX($A$7:$F$3066,SMALL(IF(COUNTIF($L$5,$H$7:$H$3066)*COUNTIF($L$5,$I$7:$I$3066),MATCH(ROW($A$7:$A$3066),ROW($A$7:$A$3066)),""),ROWS($B$1:B1873)),COLUMNS($A$1:B1875))</f>
        <v>#NUM!</v>
      </c>
      <c r="L1879" t="e">
        <f t="array" ref="L1879">INDEX($A$7:$F$3066,SMALL(IF(COUNTIF($L$5,$H$7:$H$3066)*COUNTIF($L$5,$I$7:$I$3066),MATCH(ROW($A$7:$A$3066),ROW($A$7:$A$3066)),""),ROWS($B$1:C1873)),COLUMNS($A$1:C1875))</f>
        <v>#NUM!</v>
      </c>
      <c r="M1879" t="e">
        <f t="array" ref="M1879">INDEX($A$7:$F$3066,SMALL(IF(COUNTIF($L$5,$H$7:$H$3066)*COUNTIF($L$5,$I$7:$I$3066),MATCH(ROW($A$7:$A$3066),ROW($A$7:$A$3066)),""),ROWS($B$1:D1873)),COLUMNS($A$1:D1875))</f>
        <v>#NUM!</v>
      </c>
      <c r="N1879" t="e">
        <f t="array" ref="N1879">INDEX($A$7:$F$3066,SMALL(IF(COUNTIF($L$5,$H$7:$H$3066)*COUNTIF($L$5,$I$7:$I$3066),MATCH(ROW($A$7:$A$3066),ROW($A$7:$A$3066)),""),ROWS($B$1:E1873)),COLUMNS($A$1:E1875))</f>
        <v>#NUM!</v>
      </c>
      <c r="O1879" t="e">
        <f t="array" ref="O1879">INDEX($A$7:$F$3066,SMALL(IF(COUNTIF($L$5,$H$7:$H$3066)*COUNTIF($L$5,$I$7:$I$3066),MATCH(ROW($A$7:$A$3066),ROW($A$7:$A$3066)),""),ROWS($B$1:F1873)),COLUMNS($A$1:F1875))</f>
        <v>#NUM!</v>
      </c>
    </row>
    <row r="1880" spans="1:15">
      <c r="A1880" s="1">
        <f>'ScienceDirect - Initial'!A1883</f>
        <v>0</v>
      </c>
      <c r="B1880" s="1">
        <f>'ScienceDirect - Initial'!B1883</f>
        <v>2020</v>
      </c>
      <c r="C1880" s="1">
        <f>'ScienceDirect - Initial'!C1883</f>
        <v>0</v>
      </c>
      <c r="D1880" s="1" t="str">
        <f>'ScienceDirect - Initial'!D1883</f>
        <v>Index</v>
      </c>
      <c r="E1880" s="1" t="str">
        <f>'ScienceDirect - Initial'!E1883</f>
        <v>Encyclopedia of Biomedical Gerontology</v>
      </c>
      <c r="F1880" s="1" t="str">
        <f>'ScienceDirect - Initial'!F1883</f>
        <v>978-0-12-816076-3</v>
      </c>
      <c r="H1880" s="1">
        <v>0</v>
      </c>
      <c r="I1880" s="1">
        <v>0</v>
      </c>
      <c r="J1880" t="b">
        <f t="shared" si="29"/>
        <v>1</v>
      </c>
      <c r="K1880" t="e">
        <f t="array" ref="K1880">INDEX($A$7:$F$3066,SMALL(IF(COUNTIF($L$5,$H$7:$H$3066)*COUNTIF($L$5,$I$7:$I$3066),MATCH(ROW($A$7:$A$3066),ROW($A$7:$A$3066)),""),ROWS($B$1:B1874)),COLUMNS($A$1:B1876))</f>
        <v>#NUM!</v>
      </c>
      <c r="L1880" t="e">
        <f t="array" ref="L1880">INDEX($A$7:$F$3066,SMALL(IF(COUNTIF($L$5,$H$7:$H$3066)*COUNTIF($L$5,$I$7:$I$3066),MATCH(ROW($A$7:$A$3066),ROW($A$7:$A$3066)),""),ROWS($B$1:C1874)),COLUMNS($A$1:C1876))</f>
        <v>#NUM!</v>
      </c>
      <c r="M1880" t="e">
        <f t="array" ref="M1880">INDEX($A$7:$F$3066,SMALL(IF(COUNTIF($L$5,$H$7:$H$3066)*COUNTIF($L$5,$I$7:$I$3066),MATCH(ROW($A$7:$A$3066),ROW($A$7:$A$3066)),""),ROWS($B$1:D1874)),COLUMNS($A$1:D1876))</f>
        <v>#NUM!</v>
      </c>
      <c r="N1880" t="e">
        <f t="array" ref="N1880">INDEX($A$7:$F$3066,SMALL(IF(COUNTIF($L$5,$H$7:$H$3066)*COUNTIF($L$5,$I$7:$I$3066),MATCH(ROW($A$7:$A$3066),ROW($A$7:$A$3066)),""),ROWS($B$1:E1874)),COLUMNS($A$1:E1876))</f>
        <v>#NUM!</v>
      </c>
      <c r="O1880" t="e">
        <f t="array" ref="O1880">INDEX($A$7:$F$3066,SMALL(IF(COUNTIF($L$5,$H$7:$H$3066)*COUNTIF($L$5,$I$7:$I$3066),MATCH(ROW($A$7:$A$3066),ROW($A$7:$A$3066)),""),ROWS($B$1:F1874)),COLUMNS($A$1:F1876))</f>
        <v>#NUM!</v>
      </c>
    </row>
    <row r="1881" spans="1:15">
      <c r="A1881" s="1">
        <f>'ScienceDirect - Initial'!A1884</f>
        <v>0</v>
      </c>
      <c r="B1881" s="1">
        <f>'ScienceDirect - Initial'!B1884</f>
        <v>1999</v>
      </c>
      <c r="C1881" s="1" t="str">
        <f>'ScienceDirect - Initial'!C1884</f>
        <v>Eyler, Fonda Davis; Behnke, Marylou</v>
      </c>
      <c r="D1881" s="1" t="str">
        <f>'ScienceDirect - Initial'!D1884</f>
        <v>Early Development of Infants Exposed to Drugs Prenatally</v>
      </c>
      <c r="E1881" s="1" t="str">
        <f>'ScienceDirect - Initial'!E1884</f>
        <v>Prenatal Drug Exposure and Child Outcome</v>
      </c>
      <c r="F1881" s="1">
        <f>'ScienceDirect - Initial'!F1884</f>
        <v>0</v>
      </c>
      <c r="H1881" s="1">
        <v>0</v>
      </c>
      <c r="I1881" s="1">
        <v>0</v>
      </c>
      <c r="J1881" t="b">
        <f t="shared" si="29"/>
        <v>1</v>
      </c>
      <c r="K1881" t="e">
        <f t="array" ref="K1881">INDEX($A$7:$F$3066,SMALL(IF(COUNTIF($L$5,$H$7:$H$3066)*COUNTIF($L$5,$I$7:$I$3066),MATCH(ROW($A$7:$A$3066),ROW($A$7:$A$3066)),""),ROWS($B$1:B1875)),COLUMNS($A$1:B1877))</f>
        <v>#NUM!</v>
      </c>
      <c r="L1881" t="e">
        <f t="array" ref="L1881">INDEX($A$7:$F$3066,SMALL(IF(COUNTIF($L$5,$H$7:$H$3066)*COUNTIF($L$5,$I$7:$I$3066),MATCH(ROW($A$7:$A$3066),ROW($A$7:$A$3066)),""),ROWS($B$1:C1875)),COLUMNS($A$1:C1877))</f>
        <v>#NUM!</v>
      </c>
      <c r="M1881" t="e">
        <f t="array" ref="M1881">INDEX($A$7:$F$3066,SMALL(IF(COUNTIF($L$5,$H$7:$H$3066)*COUNTIF($L$5,$I$7:$I$3066),MATCH(ROW($A$7:$A$3066),ROW($A$7:$A$3066)),""),ROWS($B$1:D1875)),COLUMNS($A$1:D1877))</f>
        <v>#NUM!</v>
      </c>
      <c r="N1881" t="e">
        <f t="array" ref="N1881">INDEX($A$7:$F$3066,SMALL(IF(COUNTIF($L$5,$H$7:$H$3066)*COUNTIF($L$5,$I$7:$I$3066),MATCH(ROW($A$7:$A$3066),ROW($A$7:$A$3066)),""),ROWS($B$1:E1875)),COLUMNS($A$1:E1877))</f>
        <v>#NUM!</v>
      </c>
      <c r="O1881" t="e">
        <f t="array" ref="O1881">INDEX($A$7:$F$3066,SMALL(IF(COUNTIF($L$5,$H$7:$H$3066)*COUNTIF($L$5,$I$7:$I$3066),MATCH(ROW($A$7:$A$3066),ROW($A$7:$A$3066)),""),ROWS($B$1:F1875)),COLUMNS($A$1:F1877))</f>
        <v>#NUM!</v>
      </c>
    </row>
    <row r="1882" spans="1:15">
      <c r="A1882" s="1">
        <f>'ScienceDirect - Initial'!A1885</f>
        <v>0</v>
      </c>
      <c r="B1882" s="1">
        <f>'ScienceDirect - Initial'!B1885</f>
        <v>1999</v>
      </c>
      <c r="C1882" s="1" t="str">
        <f>'ScienceDirect - Initial'!C1885</f>
        <v>Thompson, R.C.A.</v>
      </c>
      <c r="D1882" s="1" t="str">
        <f>'ScienceDirect - Initial'!D1885</f>
        <v>Veterinary Parasitology: Looking to the Next Millennium</v>
      </c>
      <c r="E1882" s="1" t="str">
        <f>'ScienceDirect - Initial'!E1885</f>
        <v>Parasitology Today</v>
      </c>
      <c r="F1882" s="1">
        <f>'ScienceDirect - Initial'!F1885</f>
        <v>0</v>
      </c>
      <c r="H1882" s="1">
        <v>0</v>
      </c>
      <c r="I1882" s="1">
        <v>0</v>
      </c>
      <c r="J1882" t="b">
        <f t="shared" si="29"/>
        <v>1</v>
      </c>
      <c r="K1882" t="e">
        <f t="array" ref="K1882">INDEX($A$7:$F$3066,SMALL(IF(COUNTIF($L$5,$H$7:$H$3066)*COUNTIF($L$5,$I$7:$I$3066),MATCH(ROW($A$7:$A$3066),ROW($A$7:$A$3066)),""),ROWS($B$1:B1876)),COLUMNS($A$1:B1878))</f>
        <v>#NUM!</v>
      </c>
      <c r="L1882" t="e">
        <f t="array" ref="L1882">INDEX($A$7:$F$3066,SMALL(IF(COUNTIF($L$5,$H$7:$H$3066)*COUNTIF($L$5,$I$7:$I$3066),MATCH(ROW($A$7:$A$3066),ROW($A$7:$A$3066)),""),ROWS($B$1:C1876)),COLUMNS($A$1:C1878))</f>
        <v>#NUM!</v>
      </c>
      <c r="M1882" t="e">
        <f t="array" ref="M1882">INDEX($A$7:$F$3066,SMALL(IF(COUNTIF($L$5,$H$7:$H$3066)*COUNTIF($L$5,$I$7:$I$3066),MATCH(ROW($A$7:$A$3066),ROW($A$7:$A$3066)),""),ROWS($B$1:D1876)),COLUMNS($A$1:D1878))</f>
        <v>#NUM!</v>
      </c>
      <c r="N1882" t="e">
        <f t="array" ref="N1882">INDEX($A$7:$F$3066,SMALL(IF(COUNTIF($L$5,$H$7:$H$3066)*COUNTIF($L$5,$I$7:$I$3066),MATCH(ROW($A$7:$A$3066),ROW($A$7:$A$3066)),""),ROWS($B$1:E1876)),COLUMNS($A$1:E1878))</f>
        <v>#NUM!</v>
      </c>
      <c r="O1882" t="e">
        <f t="array" ref="O1882">INDEX($A$7:$F$3066,SMALL(IF(COUNTIF($L$5,$H$7:$H$3066)*COUNTIF($L$5,$I$7:$I$3066),MATCH(ROW($A$7:$A$3066),ROW($A$7:$A$3066)),""),ROWS($B$1:F1876)),COLUMNS($A$1:F1878))</f>
        <v>#NUM!</v>
      </c>
    </row>
    <row r="1883" spans="1:15">
      <c r="A1883" s="1">
        <f>'ScienceDirect - Initial'!A1886</f>
        <v>0</v>
      </c>
      <c r="B1883" s="1">
        <f>'ScienceDirect - Initial'!B1886</f>
        <v>2000</v>
      </c>
      <c r="C1883" s="1" t="str">
        <f>'ScienceDirect - Initial'!C1886</f>
        <v>Antoniadis, Elena A; McDonald, Robert J</v>
      </c>
      <c r="D1883" s="1" t="str">
        <f>'ScienceDirect - Initial'!D1886</f>
        <v>Amygdala, hippocampus and discriminative fear conditioning to context</v>
      </c>
      <c r="E1883" s="1" t="str">
        <f>'ScienceDirect - Initial'!E1886</f>
        <v>Behavioural Brain Research</v>
      </c>
      <c r="F1883" s="1">
        <f>'ScienceDirect - Initial'!F1886</f>
        <v>0</v>
      </c>
      <c r="H1883" s="1">
        <v>0</v>
      </c>
      <c r="I1883" s="1">
        <v>0</v>
      </c>
      <c r="J1883" t="b">
        <f t="shared" si="29"/>
        <v>1</v>
      </c>
      <c r="K1883" t="e">
        <f t="array" ref="K1883">INDEX($A$7:$F$3066,SMALL(IF(COUNTIF($L$5,$H$7:$H$3066)*COUNTIF($L$5,$I$7:$I$3066),MATCH(ROW($A$7:$A$3066),ROW($A$7:$A$3066)),""),ROWS($B$1:B1877)),COLUMNS($A$1:B1879))</f>
        <v>#NUM!</v>
      </c>
      <c r="L1883" t="e">
        <f t="array" ref="L1883">INDEX($A$7:$F$3066,SMALL(IF(COUNTIF($L$5,$H$7:$H$3066)*COUNTIF($L$5,$I$7:$I$3066),MATCH(ROW($A$7:$A$3066),ROW($A$7:$A$3066)),""),ROWS($B$1:C1877)),COLUMNS($A$1:C1879))</f>
        <v>#NUM!</v>
      </c>
      <c r="M1883" t="e">
        <f t="array" ref="M1883">INDEX($A$7:$F$3066,SMALL(IF(COUNTIF($L$5,$H$7:$H$3066)*COUNTIF($L$5,$I$7:$I$3066),MATCH(ROW($A$7:$A$3066),ROW($A$7:$A$3066)),""),ROWS($B$1:D1877)),COLUMNS($A$1:D1879))</f>
        <v>#NUM!</v>
      </c>
      <c r="N1883" t="e">
        <f t="array" ref="N1883">INDEX($A$7:$F$3066,SMALL(IF(COUNTIF($L$5,$H$7:$H$3066)*COUNTIF($L$5,$I$7:$I$3066),MATCH(ROW($A$7:$A$3066),ROW($A$7:$A$3066)),""),ROWS($B$1:E1877)),COLUMNS($A$1:E1879))</f>
        <v>#NUM!</v>
      </c>
      <c r="O1883" t="e">
        <f t="array" ref="O1883">INDEX($A$7:$F$3066,SMALL(IF(COUNTIF($L$5,$H$7:$H$3066)*COUNTIF($L$5,$I$7:$I$3066),MATCH(ROW($A$7:$A$3066),ROW($A$7:$A$3066)),""),ROWS($B$1:F1877)),COLUMNS($A$1:F1879))</f>
        <v>#NUM!</v>
      </c>
    </row>
    <row r="1884" spans="1:15">
      <c r="A1884" s="1">
        <f>'ScienceDirect - Initial'!A1887</f>
        <v>0</v>
      </c>
      <c r="B1884" s="1">
        <f>'ScienceDirect - Initial'!B1887</f>
        <v>1986</v>
      </c>
      <c r="C1884" s="1" t="str">
        <f>'ScienceDirect - Initial'!C1887</f>
        <v>Bowdre, Jean H.</v>
      </c>
      <c r="D1884" s="1" t="str">
        <f>'ScienceDirect - Initial'!D1887</f>
        <v>Malaria in the modern world</v>
      </c>
      <c r="E1884" s="1" t="str">
        <f>'ScienceDirect - Initial'!E1887</f>
        <v>Clinical Microbiology Newsletter</v>
      </c>
      <c r="F1884" s="1">
        <f>'ScienceDirect - Initial'!F1887</f>
        <v>0</v>
      </c>
      <c r="H1884" s="1">
        <v>0</v>
      </c>
      <c r="I1884" s="1">
        <v>0</v>
      </c>
      <c r="J1884" t="b">
        <f t="shared" si="29"/>
        <v>1</v>
      </c>
      <c r="K1884" t="e">
        <f t="array" ref="K1884">INDEX($A$7:$F$3066,SMALL(IF(COUNTIF($L$5,$H$7:$H$3066)*COUNTIF($L$5,$I$7:$I$3066),MATCH(ROW($A$7:$A$3066),ROW($A$7:$A$3066)),""),ROWS($B$1:B1878)),COLUMNS($A$1:B1880))</f>
        <v>#NUM!</v>
      </c>
      <c r="L1884" t="e">
        <f t="array" ref="L1884">INDEX($A$7:$F$3066,SMALL(IF(COUNTIF($L$5,$H$7:$H$3066)*COUNTIF($L$5,$I$7:$I$3066),MATCH(ROW($A$7:$A$3066),ROW($A$7:$A$3066)),""),ROWS($B$1:C1878)),COLUMNS($A$1:C1880))</f>
        <v>#NUM!</v>
      </c>
      <c r="M1884" t="e">
        <f t="array" ref="M1884">INDEX($A$7:$F$3066,SMALL(IF(COUNTIF($L$5,$H$7:$H$3066)*COUNTIF($L$5,$I$7:$I$3066),MATCH(ROW($A$7:$A$3066),ROW($A$7:$A$3066)),""),ROWS($B$1:D1878)),COLUMNS($A$1:D1880))</f>
        <v>#NUM!</v>
      </c>
      <c r="N1884" t="e">
        <f t="array" ref="N1884">INDEX($A$7:$F$3066,SMALL(IF(COUNTIF($L$5,$H$7:$H$3066)*COUNTIF($L$5,$I$7:$I$3066),MATCH(ROW($A$7:$A$3066),ROW($A$7:$A$3066)),""),ROWS($B$1:E1878)),COLUMNS($A$1:E1880))</f>
        <v>#NUM!</v>
      </c>
      <c r="O1884" t="e">
        <f t="array" ref="O1884">INDEX($A$7:$F$3066,SMALL(IF(COUNTIF($L$5,$H$7:$H$3066)*COUNTIF($L$5,$I$7:$I$3066),MATCH(ROW($A$7:$A$3066),ROW($A$7:$A$3066)),""),ROWS($B$1:F1878)),COLUMNS($A$1:F1880))</f>
        <v>#NUM!</v>
      </c>
    </row>
    <row r="1885" spans="1:15">
      <c r="A1885" s="1">
        <f>'ScienceDirect - Initial'!A1888</f>
        <v>0</v>
      </c>
      <c r="B1885" s="1">
        <f>'ScienceDirect - Initial'!B1888</f>
        <v>1994</v>
      </c>
      <c r="C1885" s="1" t="str">
        <f>'ScienceDirect - Initial'!C1888</f>
        <v>DeJong, Gerald F.</v>
      </c>
      <c r="D1885" s="1" t="str">
        <f>'ScienceDirect - Initial'!D1888</f>
        <v>Learning to plan in continuous domains</v>
      </c>
      <c r="E1885" s="1" t="str">
        <f>'ScienceDirect - Initial'!E1888</f>
        <v>Artificial Intelligence</v>
      </c>
      <c r="F1885" s="1">
        <f>'ScienceDirect - Initial'!F1888</f>
        <v>0</v>
      </c>
      <c r="H1885" s="1">
        <v>0</v>
      </c>
      <c r="I1885" s="1">
        <v>0</v>
      </c>
      <c r="J1885" t="b">
        <f t="shared" si="29"/>
        <v>1</v>
      </c>
      <c r="K1885" t="e">
        <f t="array" ref="K1885">INDEX($A$7:$F$3066,SMALL(IF(COUNTIF($L$5,$H$7:$H$3066)*COUNTIF($L$5,$I$7:$I$3066),MATCH(ROW($A$7:$A$3066),ROW($A$7:$A$3066)),""),ROWS($B$1:B1879)),COLUMNS($A$1:B1881))</f>
        <v>#NUM!</v>
      </c>
      <c r="L1885" t="e">
        <f t="array" ref="L1885">INDEX($A$7:$F$3066,SMALL(IF(COUNTIF($L$5,$H$7:$H$3066)*COUNTIF($L$5,$I$7:$I$3066),MATCH(ROW($A$7:$A$3066),ROW($A$7:$A$3066)),""),ROWS($B$1:C1879)),COLUMNS($A$1:C1881))</f>
        <v>#NUM!</v>
      </c>
      <c r="M1885" t="e">
        <f t="array" ref="M1885">INDEX($A$7:$F$3066,SMALL(IF(COUNTIF($L$5,$H$7:$H$3066)*COUNTIF($L$5,$I$7:$I$3066),MATCH(ROW($A$7:$A$3066),ROW($A$7:$A$3066)),""),ROWS($B$1:D1879)),COLUMNS($A$1:D1881))</f>
        <v>#NUM!</v>
      </c>
      <c r="N1885" t="e">
        <f t="array" ref="N1885">INDEX($A$7:$F$3066,SMALL(IF(COUNTIF($L$5,$H$7:$H$3066)*COUNTIF($L$5,$I$7:$I$3066),MATCH(ROW($A$7:$A$3066),ROW($A$7:$A$3066)),""),ROWS($B$1:E1879)),COLUMNS($A$1:E1881))</f>
        <v>#NUM!</v>
      </c>
      <c r="O1885" t="e">
        <f t="array" ref="O1885">INDEX($A$7:$F$3066,SMALL(IF(COUNTIF($L$5,$H$7:$H$3066)*COUNTIF($L$5,$I$7:$I$3066),MATCH(ROW($A$7:$A$3066),ROW($A$7:$A$3066)),""),ROWS($B$1:F1879)),COLUMNS($A$1:F1881))</f>
        <v>#NUM!</v>
      </c>
    </row>
    <row r="1886" spans="1:15">
      <c r="A1886" s="1">
        <f>'ScienceDirect - Initial'!A1889</f>
        <v>0</v>
      </c>
      <c r="B1886" s="1">
        <f>'ScienceDirect - Initial'!B1889</f>
        <v>2017</v>
      </c>
      <c r="C1886" s="1">
        <f>'ScienceDirect - Initial'!C1889</f>
        <v>0</v>
      </c>
      <c r="D1886" s="1" t="str">
        <f>'ScienceDirect - Initial'!D1889</f>
        <v>3 - Nonwood bio-based materials</v>
      </c>
      <c r="E1886" s="1" t="str">
        <f>'ScienceDirect - Initial'!E1889</f>
        <v>Performance of Bio-based Building Materials</v>
      </c>
      <c r="F1886" s="1" t="str">
        <f>'ScienceDirect - Initial'!F1889</f>
        <v>978-0-08-100982-6</v>
      </c>
      <c r="H1886" s="1">
        <v>0</v>
      </c>
      <c r="I1886" s="1">
        <v>0</v>
      </c>
      <c r="J1886" t="b">
        <f t="shared" si="29"/>
        <v>1</v>
      </c>
      <c r="K1886" t="e">
        <f t="array" ref="K1886">INDEX($A$7:$F$3066,SMALL(IF(COUNTIF($L$5,$H$7:$H$3066)*COUNTIF($L$5,$I$7:$I$3066),MATCH(ROW($A$7:$A$3066),ROW($A$7:$A$3066)),""),ROWS($B$1:B1880)),COLUMNS($A$1:B1882))</f>
        <v>#NUM!</v>
      </c>
      <c r="L1886" t="e">
        <f t="array" ref="L1886">INDEX($A$7:$F$3066,SMALL(IF(COUNTIF($L$5,$H$7:$H$3066)*COUNTIF($L$5,$I$7:$I$3066),MATCH(ROW($A$7:$A$3066),ROW($A$7:$A$3066)),""),ROWS($B$1:C1880)),COLUMNS($A$1:C1882))</f>
        <v>#NUM!</v>
      </c>
      <c r="M1886" t="e">
        <f t="array" ref="M1886">INDEX($A$7:$F$3066,SMALL(IF(COUNTIF($L$5,$H$7:$H$3066)*COUNTIF($L$5,$I$7:$I$3066),MATCH(ROW($A$7:$A$3066),ROW($A$7:$A$3066)),""),ROWS($B$1:D1880)),COLUMNS($A$1:D1882))</f>
        <v>#NUM!</v>
      </c>
      <c r="N1886" t="e">
        <f t="array" ref="N1886">INDEX($A$7:$F$3066,SMALL(IF(COUNTIF($L$5,$H$7:$H$3066)*COUNTIF($L$5,$I$7:$I$3066),MATCH(ROW($A$7:$A$3066),ROW($A$7:$A$3066)),""),ROWS($B$1:E1880)),COLUMNS($A$1:E1882))</f>
        <v>#NUM!</v>
      </c>
      <c r="O1886" t="e">
        <f t="array" ref="O1886">INDEX($A$7:$F$3066,SMALL(IF(COUNTIF($L$5,$H$7:$H$3066)*COUNTIF($L$5,$I$7:$I$3066),MATCH(ROW($A$7:$A$3066),ROW($A$7:$A$3066)),""),ROWS($B$1:F1880)),COLUMNS($A$1:F1882))</f>
        <v>#NUM!</v>
      </c>
    </row>
    <row r="1887" spans="1:15">
      <c r="A1887" s="1">
        <f>'ScienceDirect - Initial'!A1890</f>
        <v>0</v>
      </c>
      <c r="B1887" s="1">
        <f>'ScienceDirect - Initial'!B1890</f>
        <v>1991</v>
      </c>
      <c r="C1887" s="1" t="str">
        <f>'ScienceDirect - Initial'!C1890</f>
        <v>RedmondP, William H.</v>
      </c>
      <c r="D1887" s="1" t="str">
        <f>'ScienceDirect - Initial'!D1890</f>
        <v>When technologies compete: The role of externalities in nonlinear market response</v>
      </c>
      <c r="E1887" s="1" t="str">
        <f>'ScienceDirect - Initial'!E1890</f>
        <v>Journal of Product Innovation Management</v>
      </c>
      <c r="F1887" s="1">
        <f>'ScienceDirect - Initial'!F1890</f>
        <v>0</v>
      </c>
      <c r="H1887" s="1">
        <v>0</v>
      </c>
      <c r="I1887" s="1">
        <v>0</v>
      </c>
      <c r="J1887" t="b">
        <f t="shared" si="29"/>
        <v>1</v>
      </c>
      <c r="K1887" t="e">
        <f t="array" ref="K1887">INDEX($A$7:$F$3066,SMALL(IF(COUNTIF($L$5,$H$7:$H$3066)*COUNTIF($L$5,$I$7:$I$3066),MATCH(ROW($A$7:$A$3066),ROW($A$7:$A$3066)),""),ROWS($B$1:B1881)),COLUMNS($A$1:B1883))</f>
        <v>#NUM!</v>
      </c>
      <c r="L1887" t="e">
        <f t="array" ref="L1887">INDEX($A$7:$F$3066,SMALL(IF(COUNTIF($L$5,$H$7:$H$3066)*COUNTIF($L$5,$I$7:$I$3066),MATCH(ROW($A$7:$A$3066),ROW($A$7:$A$3066)),""),ROWS($B$1:C1881)),COLUMNS($A$1:C1883))</f>
        <v>#NUM!</v>
      </c>
      <c r="M1887" t="e">
        <f t="array" ref="M1887">INDEX($A$7:$F$3066,SMALL(IF(COUNTIF($L$5,$H$7:$H$3066)*COUNTIF($L$5,$I$7:$I$3066),MATCH(ROW($A$7:$A$3066),ROW($A$7:$A$3066)),""),ROWS($B$1:D1881)),COLUMNS($A$1:D1883))</f>
        <v>#NUM!</v>
      </c>
      <c r="N1887" t="e">
        <f t="array" ref="N1887">INDEX($A$7:$F$3066,SMALL(IF(COUNTIF($L$5,$H$7:$H$3066)*COUNTIF($L$5,$I$7:$I$3066),MATCH(ROW($A$7:$A$3066),ROW($A$7:$A$3066)),""),ROWS($B$1:E1881)),COLUMNS($A$1:E1883))</f>
        <v>#NUM!</v>
      </c>
      <c r="O1887" t="e">
        <f t="array" ref="O1887">INDEX($A$7:$F$3066,SMALL(IF(COUNTIF($L$5,$H$7:$H$3066)*COUNTIF($L$5,$I$7:$I$3066),MATCH(ROW($A$7:$A$3066),ROW($A$7:$A$3066)),""),ROWS($B$1:F1881)),COLUMNS($A$1:F1883))</f>
        <v>#NUM!</v>
      </c>
    </row>
    <row r="1888" spans="1:15">
      <c r="A1888" s="1">
        <f>'ScienceDirect - Initial'!A1891</f>
        <v>0</v>
      </c>
      <c r="B1888" s="1">
        <f>'ScienceDirect - Initial'!B1891</f>
        <v>2017</v>
      </c>
      <c r="C1888" s="1">
        <f>'ScienceDirect - Initial'!C1891</f>
        <v>0</v>
      </c>
      <c r="D1888" s="1" t="str">
        <f>'ScienceDirect - Initial'!D1891</f>
        <v>Contents of Volumes in This Series</v>
      </c>
      <c r="E1888" s="1" t="str">
        <f>'ScienceDirect - Initial'!E1891</f>
        <v>Advances in Parasitology</v>
      </c>
      <c r="F1888" s="1" t="str">
        <f>'ScienceDirect - Initial'!F1891</f>
        <v>0065-308X</v>
      </c>
      <c r="H1888" s="1">
        <v>0</v>
      </c>
      <c r="I1888" s="1">
        <v>0</v>
      </c>
      <c r="J1888" t="b">
        <f t="shared" si="29"/>
        <v>1</v>
      </c>
      <c r="K1888" t="e">
        <f t="array" ref="K1888">INDEX($A$7:$F$3066,SMALL(IF(COUNTIF($L$5,$H$7:$H$3066)*COUNTIF($L$5,$I$7:$I$3066),MATCH(ROW($A$7:$A$3066),ROW($A$7:$A$3066)),""),ROWS($B$1:B1882)),COLUMNS($A$1:B1884))</f>
        <v>#NUM!</v>
      </c>
      <c r="L1888" t="e">
        <f t="array" ref="L1888">INDEX($A$7:$F$3066,SMALL(IF(COUNTIF($L$5,$H$7:$H$3066)*COUNTIF($L$5,$I$7:$I$3066),MATCH(ROW($A$7:$A$3066),ROW($A$7:$A$3066)),""),ROWS($B$1:C1882)),COLUMNS($A$1:C1884))</f>
        <v>#NUM!</v>
      </c>
      <c r="M1888" t="e">
        <f t="array" ref="M1888">INDEX($A$7:$F$3066,SMALL(IF(COUNTIF($L$5,$H$7:$H$3066)*COUNTIF($L$5,$I$7:$I$3066),MATCH(ROW($A$7:$A$3066),ROW($A$7:$A$3066)),""),ROWS($B$1:D1882)),COLUMNS($A$1:D1884))</f>
        <v>#NUM!</v>
      </c>
      <c r="N1888" t="e">
        <f t="array" ref="N1888">INDEX($A$7:$F$3066,SMALL(IF(COUNTIF($L$5,$H$7:$H$3066)*COUNTIF($L$5,$I$7:$I$3066),MATCH(ROW($A$7:$A$3066),ROW($A$7:$A$3066)),""),ROWS($B$1:E1882)),COLUMNS($A$1:E1884))</f>
        <v>#NUM!</v>
      </c>
      <c r="O1888" t="e">
        <f t="array" ref="O1888">INDEX($A$7:$F$3066,SMALL(IF(COUNTIF($L$5,$H$7:$H$3066)*COUNTIF($L$5,$I$7:$I$3066),MATCH(ROW($A$7:$A$3066),ROW($A$7:$A$3066)),""),ROWS($B$1:F1882)),COLUMNS($A$1:F1884))</f>
        <v>#NUM!</v>
      </c>
    </row>
    <row r="1889" spans="1:15">
      <c r="A1889" s="1">
        <f>'ScienceDirect - Initial'!A1892</f>
        <v>0</v>
      </c>
      <c r="B1889" s="1">
        <f>'ScienceDirect - Initial'!B1892</f>
        <v>1973</v>
      </c>
      <c r="C1889" s="1" t="str">
        <f>'ScienceDirect - Initial'!C1892</f>
        <v>Kenny, F.T.; Solyom, L.; Solyom, C.</v>
      </c>
      <c r="D1889" s="1" t="str">
        <f>'ScienceDirect - Initial'!D1892</f>
        <v>Faradic disruption of obsessive ideation in the treatment of obsessive neurosis</v>
      </c>
      <c r="E1889" s="1" t="str">
        <f>'ScienceDirect - Initial'!E1892</f>
        <v>Behavior Therapy</v>
      </c>
      <c r="F1889" s="1">
        <f>'ScienceDirect - Initial'!F1892</f>
        <v>0</v>
      </c>
      <c r="H1889" s="1">
        <v>0</v>
      </c>
      <c r="I1889" s="1">
        <v>0</v>
      </c>
      <c r="J1889" t="b">
        <f t="shared" si="29"/>
        <v>1</v>
      </c>
      <c r="K1889" t="e">
        <f t="array" ref="K1889">INDEX($A$7:$F$3066,SMALL(IF(COUNTIF($L$5,$H$7:$H$3066)*COUNTIF($L$5,$I$7:$I$3066),MATCH(ROW($A$7:$A$3066),ROW($A$7:$A$3066)),""),ROWS($B$1:B1883)),COLUMNS($A$1:B1885))</f>
        <v>#NUM!</v>
      </c>
      <c r="L1889" t="e">
        <f t="array" ref="L1889">INDEX($A$7:$F$3066,SMALL(IF(COUNTIF($L$5,$H$7:$H$3066)*COUNTIF($L$5,$I$7:$I$3066),MATCH(ROW($A$7:$A$3066),ROW($A$7:$A$3066)),""),ROWS($B$1:C1883)),COLUMNS($A$1:C1885))</f>
        <v>#NUM!</v>
      </c>
      <c r="M1889" t="e">
        <f t="array" ref="M1889">INDEX($A$7:$F$3066,SMALL(IF(COUNTIF($L$5,$H$7:$H$3066)*COUNTIF($L$5,$I$7:$I$3066),MATCH(ROW($A$7:$A$3066),ROW($A$7:$A$3066)),""),ROWS($B$1:D1883)),COLUMNS($A$1:D1885))</f>
        <v>#NUM!</v>
      </c>
      <c r="N1889" t="e">
        <f t="array" ref="N1889">INDEX($A$7:$F$3066,SMALL(IF(COUNTIF($L$5,$H$7:$H$3066)*COUNTIF($L$5,$I$7:$I$3066),MATCH(ROW($A$7:$A$3066),ROW($A$7:$A$3066)),""),ROWS($B$1:E1883)),COLUMNS($A$1:E1885))</f>
        <v>#NUM!</v>
      </c>
      <c r="O1889" t="e">
        <f t="array" ref="O1889">INDEX($A$7:$F$3066,SMALL(IF(COUNTIF($L$5,$H$7:$H$3066)*COUNTIF($L$5,$I$7:$I$3066),MATCH(ROW($A$7:$A$3066),ROW($A$7:$A$3066)),""),ROWS($B$1:F1883)),COLUMNS($A$1:F1885))</f>
        <v>#NUM!</v>
      </c>
    </row>
    <row r="1890" spans="1:15">
      <c r="A1890" s="1">
        <f>'ScienceDirect - Initial'!A1893</f>
        <v>0</v>
      </c>
      <c r="B1890" s="1">
        <f>'ScienceDirect - Initial'!B1893</f>
        <v>1995</v>
      </c>
      <c r="C1890" s="1" t="str">
        <f>'ScienceDirect - Initial'!C1893</f>
        <v>Walde, Sandra J.</v>
      </c>
      <c r="D1890" s="1" t="str">
        <f>'ScienceDirect - Initial'!D1893</f>
        <v>Chapter 9 - Internal Dynamics and Metapopulations: Experimental Tests with Predator—Prey Systems</v>
      </c>
      <c r="E1890" s="1" t="str">
        <f>'ScienceDirect - Initial'!E1893</f>
        <v>Population Dynamics</v>
      </c>
      <c r="F1890" s="1" t="str">
        <f>'ScienceDirect - Initial'!F1893</f>
        <v>978-0-12-159270-7</v>
      </c>
      <c r="H1890" s="1">
        <v>0</v>
      </c>
      <c r="I1890" s="1">
        <v>0</v>
      </c>
      <c r="J1890" t="b">
        <f t="shared" si="29"/>
        <v>1</v>
      </c>
      <c r="K1890" t="e">
        <f t="array" ref="K1890">INDEX($A$7:$F$3066,SMALL(IF(COUNTIF($L$5,$H$7:$H$3066)*COUNTIF($L$5,$I$7:$I$3066),MATCH(ROW($A$7:$A$3066),ROW($A$7:$A$3066)),""),ROWS($B$1:B1884)),COLUMNS($A$1:B1886))</f>
        <v>#NUM!</v>
      </c>
      <c r="L1890" t="e">
        <f t="array" ref="L1890">INDEX($A$7:$F$3066,SMALL(IF(COUNTIF($L$5,$H$7:$H$3066)*COUNTIF($L$5,$I$7:$I$3066),MATCH(ROW($A$7:$A$3066),ROW($A$7:$A$3066)),""),ROWS($B$1:C1884)),COLUMNS($A$1:C1886))</f>
        <v>#NUM!</v>
      </c>
      <c r="M1890" t="e">
        <f t="array" ref="M1890">INDEX($A$7:$F$3066,SMALL(IF(COUNTIF($L$5,$H$7:$H$3066)*COUNTIF($L$5,$I$7:$I$3066),MATCH(ROW($A$7:$A$3066),ROW($A$7:$A$3066)),""),ROWS($B$1:D1884)),COLUMNS($A$1:D1886))</f>
        <v>#NUM!</v>
      </c>
      <c r="N1890" t="e">
        <f t="array" ref="N1890">INDEX($A$7:$F$3066,SMALL(IF(COUNTIF($L$5,$H$7:$H$3066)*COUNTIF($L$5,$I$7:$I$3066),MATCH(ROW($A$7:$A$3066),ROW($A$7:$A$3066)),""),ROWS($B$1:E1884)),COLUMNS($A$1:E1886))</f>
        <v>#NUM!</v>
      </c>
      <c r="O1890" t="e">
        <f t="array" ref="O1890">INDEX($A$7:$F$3066,SMALL(IF(COUNTIF($L$5,$H$7:$H$3066)*COUNTIF($L$5,$I$7:$I$3066),MATCH(ROW($A$7:$A$3066),ROW($A$7:$A$3066)),""),ROWS($B$1:F1884)),COLUMNS($A$1:F1886))</f>
        <v>#NUM!</v>
      </c>
    </row>
    <row r="1891" spans="1:15">
      <c r="A1891" s="1">
        <f>'ScienceDirect - Initial'!A1894</f>
        <v>0</v>
      </c>
      <c r="B1891" s="1">
        <f>'ScienceDirect - Initial'!B1894</f>
        <v>2017</v>
      </c>
      <c r="C1891" s="1" t="str">
        <f>'ScienceDirect - Initial'!C1894</f>
        <v>Maiti, Sabyasachi; Jana, Sougata; Jana, Subrata</v>
      </c>
      <c r="D1891" s="1" t="str">
        <f>'ScienceDirect - Initial'!D1894</f>
        <v>1 - Biocomposites in therapeutic application: Current status and future</v>
      </c>
      <c r="E1891" s="1" t="str">
        <f>'ScienceDirect - Initial'!E1894</f>
        <v>Biopolymer-Based Composites</v>
      </c>
      <c r="F1891" s="1" t="str">
        <f>'ScienceDirect - Initial'!F1894</f>
        <v>978-0-08-101914-6</v>
      </c>
      <c r="H1891" s="1">
        <v>0</v>
      </c>
      <c r="I1891" s="1">
        <v>0</v>
      </c>
      <c r="J1891" t="b">
        <f t="shared" si="29"/>
        <v>1</v>
      </c>
      <c r="K1891" t="e">
        <f t="array" ref="K1891">INDEX($A$7:$F$3066,SMALL(IF(COUNTIF($L$5,$H$7:$H$3066)*COUNTIF($L$5,$I$7:$I$3066),MATCH(ROW($A$7:$A$3066),ROW($A$7:$A$3066)),""),ROWS($B$1:B1885)),COLUMNS($A$1:B1887))</f>
        <v>#NUM!</v>
      </c>
      <c r="L1891" t="e">
        <f t="array" ref="L1891">INDEX($A$7:$F$3066,SMALL(IF(COUNTIF($L$5,$H$7:$H$3066)*COUNTIF($L$5,$I$7:$I$3066),MATCH(ROW($A$7:$A$3066),ROW($A$7:$A$3066)),""),ROWS($B$1:C1885)),COLUMNS($A$1:C1887))</f>
        <v>#NUM!</v>
      </c>
      <c r="M1891" t="e">
        <f t="array" ref="M1891">INDEX($A$7:$F$3066,SMALL(IF(COUNTIF($L$5,$H$7:$H$3066)*COUNTIF($L$5,$I$7:$I$3066),MATCH(ROW($A$7:$A$3066),ROW($A$7:$A$3066)),""),ROWS($B$1:D1885)),COLUMNS($A$1:D1887))</f>
        <v>#NUM!</v>
      </c>
      <c r="N1891" t="e">
        <f t="array" ref="N1891">INDEX($A$7:$F$3066,SMALL(IF(COUNTIF($L$5,$H$7:$H$3066)*COUNTIF($L$5,$I$7:$I$3066),MATCH(ROW($A$7:$A$3066),ROW($A$7:$A$3066)),""),ROWS($B$1:E1885)),COLUMNS($A$1:E1887))</f>
        <v>#NUM!</v>
      </c>
      <c r="O1891" t="e">
        <f t="array" ref="O1891">INDEX($A$7:$F$3066,SMALL(IF(COUNTIF($L$5,$H$7:$H$3066)*COUNTIF($L$5,$I$7:$I$3066),MATCH(ROW($A$7:$A$3066),ROW($A$7:$A$3066)),""),ROWS($B$1:F1885)),COLUMNS($A$1:F1887))</f>
        <v>#NUM!</v>
      </c>
    </row>
    <row r="1892" spans="1:15">
      <c r="A1892" s="1">
        <f>'ScienceDirect - Initial'!A1895</f>
        <v>0</v>
      </c>
      <c r="B1892" s="1">
        <f>'ScienceDirect - Initial'!B1895</f>
        <v>2003</v>
      </c>
      <c r="C1892" s="1" t="str">
        <f>'ScienceDirect - Initial'!C1895</f>
        <v>Chacko, Elizabeth</v>
      </c>
      <c r="D1892" s="1" t="str">
        <f>'ScienceDirect - Initial'!D1895</f>
        <v>Culture and therapy: complementary strategies for the treatment of type-2 diabetes in an urban setting in Kerala, India</v>
      </c>
      <c r="E1892" s="1" t="str">
        <f>'ScienceDirect - Initial'!E1895</f>
        <v>Social Science &amp; Medicine</v>
      </c>
      <c r="F1892" s="1">
        <f>'ScienceDirect - Initial'!F1895</f>
        <v>0</v>
      </c>
      <c r="H1892" s="1">
        <v>0</v>
      </c>
      <c r="I1892" s="1">
        <v>0</v>
      </c>
      <c r="J1892" t="b">
        <f t="shared" si="29"/>
        <v>1</v>
      </c>
      <c r="K1892" t="e">
        <f t="array" ref="K1892">INDEX($A$7:$F$3066,SMALL(IF(COUNTIF($L$5,$H$7:$H$3066)*COUNTIF($L$5,$I$7:$I$3066),MATCH(ROW($A$7:$A$3066),ROW($A$7:$A$3066)),""),ROWS($B$1:B1886)),COLUMNS($A$1:B1888))</f>
        <v>#NUM!</v>
      </c>
      <c r="L1892" t="e">
        <f t="array" ref="L1892">INDEX($A$7:$F$3066,SMALL(IF(COUNTIF($L$5,$H$7:$H$3066)*COUNTIF($L$5,$I$7:$I$3066),MATCH(ROW($A$7:$A$3066),ROW($A$7:$A$3066)),""),ROWS($B$1:C1886)),COLUMNS($A$1:C1888))</f>
        <v>#NUM!</v>
      </c>
      <c r="M1892" t="e">
        <f t="array" ref="M1892">INDEX($A$7:$F$3066,SMALL(IF(COUNTIF($L$5,$H$7:$H$3066)*COUNTIF($L$5,$I$7:$I$3066),MATCH(ROW($A$7:$A$3066),ROW($A$7:$A$3066)),""),ROWS($B$1:D1886)),COLUMNS($A$1:D1888))</f>
        <v>#NUM!</v>
      </c>
      <c r="N1892" t="e">
        <f t="array" ref="N1892">INDEX($A$7:$F$3066,SMALL(IF(COUNTIF($L$5,$H$7:$H$3066)*COUNTIF($L$5,$I$7:$I$3066),MATCH(ROW($A$7:$A$3066),ROW($A$7:$A$3066)),""),ROWS($B$1:E1886)),COLUMNS($A$1:E1888))</f>
        <v>#NUM!</v>
      </c>
      <c r="O1892" t="e">
        <f t="array" ref="O1892">INDEX($A$7:$F$3066,SMALL(IF(COUNTIF($L$5,$H$7:$H$3066)*COUNTIF($L$5,$I$7:$I$3066),MATCH(ROW($A$7:$A$3066),ROW($A$7:$A$3066)),""),ROWS($B$1:F1886)),COLUMNS($A$1:F1888))</f>
        <v>#NUM!</v>
      </c>
    </row>
    <row r="1893" spans="1:15">
      <c r="A1893" s="1">
        <f>'ScienceDirect - Initial'!A1896</f>
        <v>0</v>
      </c>
      <c r="B1893" s="1">
        <f>'ScienceDirect - Initial'!B1896</f>
        <v>1996</v>
      </c>
      <c r="C1893" s="1" t="str">
        <f>'ScienceDirect - Initial'!C1896</f>
        <v>Desjeux, Philippe</v>
      </c>
      <c r="D1893" s="1" t="str">
        <f>'ScienceDirect - Initial'!D1896</f>
        <v>Leishmaniasis: Public health aspects and control</v>
      </c>
      <c r="E1893" s="1" t="str">
        <f>'ScienceDirect - Initial'!E1896</f>
        <v>Cutaneous Leishmaniasis</v>
      </c>
      <c r="F1893" s="1">
        <f>'ScienceDirect - Initial'!F1896</f>
        <v>0</v>
      </c>
      <c r="H1893" s="1">
        <v>0</v>
      </c>
      <c r="I1893" s="1">
        <v>0</v>
      </c>
      <c r="J1893" t="b">
        <f t="shared" si="29"/>
        <v>1</v>
      </c>
      <c r="K1893" t="e">
        <f t="array" ref="K1893">INDEX($A$7:$F$3066,SMALL(IF(COUNTIF($L$5,$H$7:$H$3066)*COUNTIF($L$5,$I$7:$I$3066),MATCH(ROW($A$7:$A$3066),ROW($A$7:$A$3066)),""),ROWS($B$1:B1887)),COLUMNS($A$1:B1889))</f>
        <v>#NUM!</v>
      </c>
      <c r="L1893" t="e">
        <f t="array" ref="L1893">INDEX($A$7:$F$3066,SMALL(IF(COUNTIF($L$5,$H$7:$H$3066)*COUNTIF($L$5,$I$7:$I$3066),MATCH(ROW($A$7:$A$3066),ROW($A$7:$A$3066)),""),ROWS($B$1:C1887)),COLUMNS($A$1:C1889))</f>
        <v>#NUM!</v>
      </c>
      <c r="M1893" t="e">
        <f t="array" ref="M1893">INDEX($A$7:$F$3066,SMALL(IF(COUNTIF($L$5,$H$7:$H$3066)*COUNTIF($L$5,$I$7:$I$3066),MATCH(ROW($A$7:$A$3066),ROW($A$7:$A$3066)),""),ROWS($B$1:D1887)),COLUMNS($A$1:D1889))</f>
        <v>#NUM!</v>
      </c>
      <c r="N1893" t="e">
        <f t="array" ref="N1893">INDEX($A$7:$F$3066,SMALL(IF(COUNTIF($L$5,$H$7:$H$3066)*COUNTIF($L$5,$I$7:$I$3066),MATCH(ROW($A$7:$A$3066),ROW($A$7:$A$3066)),""),ROWS($B$1:E1887)),COLUMNS($A$1:E1889))</f>
        <v>#NUM!</v>
      </c>
      <c r="O1893" t="e">
        <f t="array" ref="O1893">INDEX($A$7:$F$3066,SMALL(IF(COUNTIF($L$5,$H$7:$H$3066)*COUNTIF($L$5,$I$7:$I$3066),MATCH(ROW($A$7:$A$3066),ROW($A$7:$A$3066)),""),ROWS($B$1:F1887)),COLUMNS($A$1:F1889))</f>
        <v>#NUM!</v>
      </c>
    </row>
    <row r="1894" spans="1:15">
      <c r="A1894" s="1">
        <f>'ScienceDirect - Initial'!A1897</f>
        <v>0</v>
      </c>
      <c r="B1894" s="1">
        <f>'ScienceDirect - Initial'!B1897</f>
        <v>2008</v>
      </c>
      <c r="C1894" s="1" t="str">
        <f>'ScienceDirect - Initial'!C1897</f>
        <v>Massaferro, Julieta; Ashworth, Allan; Brooks, Stephen</v>
      </c>
      <c r="D1894" s="1" t="str">
        <f>'ScienceDirect - Initial'!D1897</f>
        <v>Quaternary Fossil Insects from Patagonia</v>
      </c>
      <c r="E1894" s="1" t="str">
        <f>'ScienceDirect - Initial'!E1897</f>
        <v>Developments in Quaternary Sciences</v>
      </c>
      <c r="F1894" s="1" t="str">
        <f>'ScienceDirect - Initial'!F1897</f>
        <v>1571-0866</v>
      </c>
      <c r="H1894" s="1">
        <v>0</v>
      </c>
      <c r="I1894" s="1">
        <v>0</v>
      </c>
      <c r="J1894" t="b">
        <f t="shared" si="29"/>
        <v>1</v>
      </c>
      <c r="K1894" t="e">
        <f t="array" ref="K1894">INDEX($A$7:$F$3066,SMALL(IF(COUNTIF($L$5,$H$7:$H$3066)*COUNTIF($L$5,$I$7:$I$3066),MATCH(ROW($A$7:$A$3066),ROW($A$7:$A$3066)),""),ROWS($B$1:B1888)),COLUMNS($A$1:B1890))</f>
        <v>#NUM!</v>
      </c>
      <c r="L1894" t="e">
        <f t="array" ref="L1894">INDEX($A$7:$F$3066,SMALL(IF(COUNTIF($L$5,$H$7:$H$3066)*COUNTIF($L$5,$I$7:$I$3066),MATCH(ROW($A$7:$A$3066),ROW($A$7:$A$3066)),""),ROWS($B$1:C1888)),COLUMNS($A$1:C1890))</f>
        <v>#NUM!</v>
      </c>
      <c r="M1894" t="e">
        <f t="array" ref="M1894">INDEX($A$7:$F$3066,SMALL(IF(COUNTIF($L$5,$H$7:$H$3066)*COUNTIF($L$5,$I$7:$I$3066),MATCH(ROW($A$7:$A$3066),ROW($A$7:$A$3066)),""),ROWS($B$1:D1888)),COLUMNS($A$1:D1890))</f>
        <v>#NUM!</v>
      </c>
      <c r="N1894" t="e">
        <f t="array" ref="N1894">INDEX($A$7:$F$3066,SMALL(IF(COUNTIF($L$5,$H$7:$H$3066)*COUNTIF($L$5,$I$7:$I$3066),MATCH(ROW($A$7:$A$3066),ROW($A$7:$A$3066)),""),ROWS($B$1:E1888)),COLUMNS($A$1:E1890))</f>
        <v>#NUM!</v>
      </c>
      <c r="O1894" t="e">
        <f t="array" ref="O1894">INDEX($A$7:$F$3066,SMALL(IF(COUNTIF($L$5,$H$7:$H$3066)*COUNTIF($L$5,$I$7:$I$3066),MATCH(ROW($A$7:$A$3066),ROW($A$7:$A$3066)),""),ROWS($B$1:F1888)),COLUMNS($A$1:F1890))</f>
        <v>#NUM!</v>
      </c>
    </row>
    <row r="1895" spans="1:15">
      <c r="A1895" s="1">
        <f>'ScienceDirect - Initial'!A1898</f>
        <v>0</v>
      </c>
      <c r="B1895" s="1">
        <f>'ScienceDirect - Initial'!B1898</f>
        <v>2012</v>
      </c>
      <c r="C1895" s="1" t="str">
        <f>'ScienceDirect - Initial'!C1898</f>
        <v>de Vries, Reinout E.</v>
      </c>
      <c r="D1895" s="1" t="str">
        <f>'ScienceDirect - Initial'!D1898</f>
        <v>Personality predictors of leadership styles and the self–other agreement problem</v>
      </c>
      <c r="E1895" s="1" t="str">
        <f>'ScienceDirect - Initial'!E1898</f>
        <v>The Leadership Quarterly</v>
      </c>
      <c r="F1895" s="1">
        <f>'ScienceDirect - Initial'!F1898</f>
        <v>0</v>
      </c>
      <c r="H1895" s="1">
        <v>0</v>
      </c>
      <c r="I1895" s="1">
        <v>0</v>
      </c>
      <c r="J1895" t="b">
        <f t="shared" si="29"/>
        <v>1</v>
      </c>
      <c r="K1895" t="e">
        <f t="array" ref="K1895">INDEX($A$7:$F$3066,SMALL(IF(COUNTIF($L$5,$H$7:$H$3066)*COUNTIF($L$5,$I$7:$I$3066),MATCH(ROW($A$7:$A$3066),ROW($A$7:$A$3066)),""),ROWS($B$1:B1889)),COLUMNS($A$1:B1891))</f>
        <v>#NUM!</v>
      </c>
      <c r="L1895" t="e">
        <f t="array" ref="L1895">INDEX($A$7:$F$3066,SMALL(IF(COUNTIF($L$5,$H$7:$H$3066)*COUNTIF($L$5,$I$7:$I$3066),MATCH(ROW($A$7:$A$3066),ROW($A$7:$A$3066)),""),ROWS($B$1:C1889)),COLUMNS($A$1:C1891))</f>
        <v>#NUM!</v>
      </c>
      <c r="M1895" t="e">
        <f t="array" ref="M1895">INDEX($A$7:$F$3066,SMALL(IF(COUNTIF($L$5,$H$7:$H$3066)*COUNTIF($L$5,$I$7:$I$3066),MATCH(ROW($A$7:$A$3066),ROW($A$7:$A$3066)),""),ROWS($B$1:D1889)),COLUMNS($A$1:D1891))</f>
        <v>#NUM!</v>
      </c>
      <c r="N1895" t="e">
        <f t="array" ref="N1895">INDEX($A$7:$F$3066,SMALL(IF(COUNTIF($L$5,$H$7:$H$3066)*COUNTIF($L$5,$I$7:$I$3066),MATCH(ROW($A$7:$A$3066),ROW($A$7:$A$3066)),""),ROWS($B$1:E1889)),COLUMNS($A$1:E1891))</f>
        <v>#NUM!</v>
      </c>
      <c r="O1895" t="e">
        <f t="array" ref="O1895">INDEX($A$7:$F$3066,SMALL(IF(COUNTIF($L$5,$H$7:$H$3066)*COUNTIF($L$5,$I$7:$I$3066),MATCH(ROW($A$7:$A$3066),ROW($A$7:$A$3066)),""),ROWS($B$1:F1889)),COLUMNS($A$1:F1891))</f>
        <v>#NUM!</v>
      </c>
    </row>
    <row r="1896" spans="1:15">
      <c r="A1896" s="1">
        <f>'ScienceDirect - Initial'!A1899</f>
        <v>0</v>
      </c>
      <c r="B1896" s="1">
        <f>'ScienceDirect - Initial'!B1899</f>
        <v>1992</v>
      </c>
      <c r="C1896" s="1" t="str">
        <f>'ScienceDirect - Initial'!C1899</f>
        <v>Murray, Martyn; Caro, Tim; Dobson, Andy</v>
      </c>
      <c r="D1896" s="1" t="str">
        <f>'ScienceDirect - Initial'!D1899</f>
        <v>The dynamics of serengeti research</v>
      </c>
      <c r="E1896" s="1" t="str">
        <f>'ScienceDirect - Initial'!E1899</f>
        <v>Trends in Ecology &amp; Evolution</v>
      </c>
      <c r="F1896" s="1">
        <f>'ScienceDirect - Initial'!F1899</f>
        <v>0</v>
      </c>
      <c r="H1896" s="1">
        <v>0</v>
      </c>
      <c r="I1896" s="1">
        <v>0</v>
      </c>
      <c r="J1896" t="b">
        <f t="shared" si="29"/>
        <v>1</v>
      </c>
      <c r="K1896" t="e">
        <f t="array" ref="K1896">INDEX($A$7:$F$3066,SMALL(IF(COUNTIF($L$5,$H$7:$H$3066)*COUNTIF($L$5,$I$7:$I$3066),MATCH(ROW($A$7:$A$3066),ROW($A$7:$A$3066)),""),ROWS($B$1:B1890)),COLUMNS($A$1:B1892))</f>
        <v>#NUM!</v>
      </c>
      <c r="L1896" t="e">
        <f t="array" ref="L1896">INDEX($A$7:$F$3066,SMALL(IF(COUNTIF($L$5,$H$7:$H$3066)*COUNTIF($L$5,$I$7:$I$3066),MATCH(ROW($A$7:$A$3066),ROW($A$7:$A$3066)),""),ROWS($B$1:C1890)),COLUMNS($A$1:C1892))</f>
        <v>#NUM!</v>
      </c>
      <c r="M1896" t="e">
        <f t="array" ref="M1896">INDEX($A$7:$F$3066,SMALL(IF(COUNTIF($L$5,$H$7:$H$3066)*COUNTIF($L$5,$I$7:$I$3066),MATCH(ROW($A$7:$A$3066),ROW($A$7:$A$3066)),""),ROWS($B$1:D1890)),COLUMNS($A$1:D1892))</f>
        <v>#NUM!</v>
      </c>
      <c r="N1896" t="e">
        <f t="array" ref="N1896">INDEX($A$7:$F$3066,SMALL(IF(COUNTIF($L$5,$H$7:$H$3066)*COUNTIF($L$5,$I$7:$I$3066),MATCH(ROW($A$7:$A$3066),ROW($A$7:$A$3066)),""),ROWS($B$1:E1890)),COLUMNS($A$1:E1892))</f>
        <v>#NUM!</v>
      </c>
      <c r="O1896" t="e">
        <f t="array" ref="O1896">INDEX($A$7:$F$3066,SMALL(IF(COUNTIF($L$5,$H$7:$H$3066)*COUNTIF($L$5,$I$7:$I$3066),MATCH(ROW($A$7:$A$3066),ROW($A$7:$A$3066)),""),ROWS($B$1:F1890)),COLUMNS($A$1:F1892))</f>
        <v>#NUM!</v>
      </c>
    </row>
    <row r="1897" spans="1:15">
      <c r="A1897" s="1">
        <f>'ScienceDirect - Initial'!A1900</f>
        <v>0</v>
      </c>
      <c r="B1897" s="1">
        <f>'ScienceDirect - Initial'!B1900</f>
        <v>1978</v>
      </c>
      <c r="C1897" s="1" t="str">
        <f>'ScienceDirect - Initial'!C1900</f>
        <v>Rae-Grant, Naomi</v>
      </c>
      <c r="D1897" s="1" t="str">
        <f>'ScienceDirect - Initial'!D1900</f>
        <v>27 - Unmet Needs and Future Directions</v>
      </c>
      <c r="E1897" s="1" t="str">
        <f>'ScienceDirect - Initial'!E1900</f>
        <v>The Behavioral and Social Sciences and the Practice of Medicine</v>
      </c>
      <c r="F1897" s="1" t="str">
        <f>'ScienceDirect - Initial'!F1900</f>
        <v>978-0-409-95140-0</v>
      </c>
      <c r="H1897" s="1">
        <v>0</v>
      </c>
      <c r="I1897" s="1">
        <v>0</v>
      </c>
      <c r="J1897" t="b">
        <f t="shared" si="29"/>
        <v>1</v>
      </c>
      <c r="K1897" t="e">
        <f t="array" ref="K1897">INDEX($A$7:$F$3066,SMALL(IF(COUNTIF($L$5,$H$7:$H$3066)*COUNTIF($L$5,$I$7:$I$3066),MATCH(ROW($A$7:$A$3066),ROW($A$7:$A$3066)),""),ROWS($B$1:B1891)),COLUMNS($A$1:B1893))</f>
        <v>#NUM!</v>
      </c>
      <c r="L1897" t="e">
        <f t="array" ref="L1897">INDEX($A$7:$F$3066,SMALL(IF(COUNTIF($L$5,$H$7:$H$3066)*COUNTIF($L$5,$I$7:$I$3066),MATCH(ROW($A$7:$A$3066),ROW($A$7:$A$3066)),""),ROWS($B$1:C1891)),COLUMNS($A$1:C1893))</f>
        <v>#NUM!</v>
      </c>
      <c r="M1897" t="e">
        <f t="array" ref="M1897">INDEX($A$7:$F$3066,SMALL(IF(COUNTIF($L$5,$H$7:$H$3066)*COUNTIF($L$5,$I$7:$I$3066),MATCH(ROW($A$7:$A$3066),ROW($A$7:$A$3066)),""),ROWS($B$1:D1891)),COLUMNS($A$1:D1893))</f>
        <v>#NUM!</v>
      </c>
      <c r="N1897" t="e">
        <f t="array" ref="N1897">INDEX($A$7:$F$3066,SMALL(IF(COUNTIF($L$5,$H$7:$H$3066)*COUNTIF($L$5,$I$7:$I$3066),MATCH(ROW($A$7:$A$3066),ROW($A$7:$A$3066)),""),ROWS($B$1:E1891)),COLUMNS($A$1:E1893))</f>
        <v>#NUM!</v>
      </c>
      <c r="O1897" t="e">
        <f t="array" ref="O1897">INDEX($A$7:$F$3066,SMALL(IF(COUNTIF($L$5,$H$7:$H$3066)*COUNTIF($L$5,$I$7:$I$3066),MATCH(ROW($A$7:$A$3066),ROW($A$7:$A$3066)),""),ROWS($B$1:F1891)),COLUMNS($A$1:F1893))</f>
        <v>#NUM!</v>
      </c>
    </row>
    <row r="1898" spans="1:15">
      <c r="A1898" s="1">
        <f>'ScienceDirect - Initial'!A1901</f>
        <v>0</v>
      </c>
      <c r="B1898" s="1">
        <f>'ScienceDirect - Initial'!B1901</f>
        <v>2009</v>
      </c>
      <c r="C1898" s="1" t="str">
        <f>'ScienceDirect - Initial'!C1901</f>
        <v>Goulding, Christina; Domic, Dino</v>
      </c>
      <c r="D1898" s="1" t="str">
        <f>'ScienceDirect - Initial'!D1901</f>
        <v>Heritage, identity and ideological manipulation: The case of Croatia</v>
      </c>
      <c r="E1898" s="1" t="str">
        <f>'ScienceDirect - Initial'!E1901</f>
        <v>Annals of Tourism Research</v>
      </c>
      <c r="F1898" s="1">
        <f>'ScienceDirect - Initial'!F1901</f>
        <v>0</v>
      </c>
      <c r="H1898" s="1">
        <v>0</v>
      </c>
      <c r="I1898" s="1">
        <v>0</v>
      </c>
      <c r="J1898" t="b">
        <f t="shared" si="29"/>
        <v>1</v>
      </c>
      <c r="K1898" t="e">
        <f t="array" ref="K1898">INDEX($A$7:$F$3066,SMALL(IF(COUNTIF($L$5,$H$7:$H$3066)*COUNTIF($L$5,$I$7:$I$3066),MATCH(ROW($A$7:$A$3066),ROW($A$7:$A$3066)),""),ROWS($B$1:B1892)),COLUMNS($A$1:B1894))</f>
        <v>#NUM!</v>
      </c>
      <c r="L1898" t="e">
        <f t="array" ref="L1898">INDEX($A$7:$F$3066,SMALL(IF(COUNTIF($L$5,$H$7:$H$3066)*COUNTIF($L$5,$I$7:$I$3066),MATCH(ROW($A$7:$A$3066),ROW($A$7:$A$3066)),""),ROWS($B$1:C1892)),COLUMNS($A$1:C1894))</f>
        <v>#NUM!</v>
      </c>
      <c r="M1898" t="e">
        <f t="array" ref="M1898">INDEX($A$7:$F$3066,SMALL(IF(COUNTIF($L$5,$H$7:$H$3066)*COUNTIF($L$5,$I$7:$I$3066),MATCH(ROW($A$7:$A$3066),ROW($A$7:$A$3066)),""),ROWS($B$1:D1892)),COLUMNS($A$1:D1894))</f>
        <v>#NUM!</v>
      </c>
      <c r="N1898" t="e">
        <f t="array" ref="N1898">INDEX($A$7:$F$3066,SMALL(IF(COUNTIF($L$5,$H$7:$H$3066)*COUNTIF($L$5,$I$7:$I$3066),MATCH(ROW($A$7:$A$3066),ROW($A$7:$A$3066)),""),ROWS($B$1:E1892)),COLUMNS($A$1:E1894))</f>
        <v>#NUM!</v>
      </c>
      <c r="O1898" t="e">
        <f t="array" ref="O1898">INDEX($A$7:$F$3066,SMALL(IF(COUNTIF($L$5,$H$7:$H$3066)*COUNTIF($L$5,$I$7:$I$3066),MATCH(ROW($A$7:$A$3066),ROW($A$7:$A$3066)),""),ROWS($B$1:F1892)),COLUMNS($A$1:F1894))</f>
        <v>#NUM!</v>
      </c>
    </row>
    <row r="1899" spans="1:15">
      <c r="A1899" s="1">
        <f>'ScienceDirect - Initial'!A1902</f>
        <v>0</v>
      </c>
      <c r="B1899" s="1">
        <f>'ScienceDirect - Initial'!B1902</f>
        <v>2016</v>
      </c>
      <c r="C1899" s="1" t="str">
        <f>'ScienceDirect - Initial'!C1902</f>
        <v>Ahad, Nauman; Qadir, Junaid; Ahsan, Nasir</v>
      </c>
      <c r="D1899" s="1" t="str">
        <f>'ScienceDirect - Initial'!D1902</f>
        <v>Neural networks in wireless networks: Techniques, applications and guidelines</v>
      </c>
      <c r="E1899" s="1" t="str">
        <f>'ScienceDirect - Initial'!E1902</f>
        <v>Journal of Network and Computer Applications</v>
      </c>
      <c r="F1899" s="1">
        <f>'ScienceDirect - Initial'!F1902</f>
        <v>0</v>
      </c>
      <c r="H1899" s="1">
        <v>0</v>
      </c>
      <c r="I1899" s="1">
        <v>0</v>
      </c>
      <c r="J1899" t="b">
        <f t="shared" si="29"/>
        <v>1</v>
      </c>
      <c r="K1899" t="e">
        <f t="array" ref="K1899">INDEX($A$7:$F$3066,SMALL(IF(COUNTIF($L$5,$H$7:$H$3066)*COUNTIF($L$5,$I$7:$I$3066),MATCH(ROW($A$7:$A$3066),ROW($A$7:$A$3066)),""),ROWS($B$1:B1893)),COLUMNS($A$1:B1895))</f>
        <v>#NUM!</v>
      </c>
      <c r="L1899" t="e">
        <f t="array" ref="L1899">INDEX($A$7:$F$3066,SMALL(IF(COUNTIF($L$5,$H$7:$H$3066)*COUNTIF($L$5,$I$7:$I$3066),MATCH(ROW($A$7:$A$3066),ROW($A$7:$A$3066)),""),ROWS($B$1:C1893)),COLUMNS($A$1:C1895))</f>
        <v>#NUM!</v>
      </c>
      <c r="M1899" t="e">
        <f t="array" ref="M1899">INDEX($A$7:$F$3066,SMALL(IF(COUNTIF($L$5,$H$7:$H$3066)*COUNTIF($L$5,$I$7:$I$3066),MATCH(ROW($A$7:$A$3066),ROW($A$7:$A$3066)),""),ROWS($B$1:D1893)),COLUMNS($A$1:D1895))</f>
        <v>#NUM!</v>
      </c>
      <c r="N1899" t="e">
        <f t="array" ref="N1899">INDEX($A$7:$F$3066,SMALL(IF(COUNTIF($L$5,$H$7:$H$3066)*COUNTIF($L$5,$I$7:$I$3066),MATCH(ROW($A$7:$A$3066),ROW($A$7:$A$3066)),""),ROWS($B$1:E1893)),COLUMNS($A$1:E1895))</f>
        <v>#NUM!</v>
      </c>
      <c r="O1899" t="e">
        <f t="array" ref="O1899">INDEX($A$7:$F$3066,SMALL(IF(COUNTIF($L$5,$H$7:$H$3066)*COUNTIF($L$5,$I$7:$I$3066),MATCH(ROW($A$7:$A$3066),ROW($A$7:$A$3066)),""),ROWS($B$1:F1893)),COLUMNS($A$1:F1895))</f>
        <v>#NUM!</v>
      </c>
    </row>
    <row r="1900" spans="1:15">
      <c r="A1900" s="1">
        <f>'ScienceDirect - Initial'!A1903</f>
        <v>0</v>
      </c>
      <c r="B1900" s="1">
        <f>'ScienceDirect - Initial'!B1903</f>
        <v>2000</v>
      </c>
      <c r="C1900" s="1">
        <f>'ScienceDirect - Initial'!C1903</f>
        <v>0</v>
      </c>
      <c r="D1900" s="1" t="str">
        <f>'ScienceDirect - Initial'!D1903</f>
        <v>Academy of Psychosomatic Medicine: Proceedings of the 46th Annual Meeting November 18–21, 1999, New Orleans, LA</v>
      </c>
      <c r="E1900" s="1" t="str">
        <f>'ScienceDirect - Initial'!E1903</f>
        <v>Psychosomatics</v>
      </c>
      <c r="F1900" s="1">
        <f>'ScienceDirect - Initial'!F1903</f>
        <v>0</v>
      </c>
      <c r="H1900" s="1">
        <v>0</v>
      </c>
      <c r="I1900" s="1">
        <v>0</v>
      </c>
      <c r="J1900" t="b">
        <f t="shared" si="29"/>
        <v>1</v>
      </c>
      <c r="K1900" t="e">
        <f t="array" ref="K1900">INDEX($A$7:$F$3066,SMALL(IF(COUNTIF($L$5,$H$7:$H$3066)*COUNTIF($L$5,$I$7:$I$3066),MATCH(ROW($A$7:$A$3066),ROW($A$7:$A$3066)),""),ROWS($B$1:B1894)),COLUMNS($A$1:B1896))</f>
        <v>#NUM!</v>
      </c>
      <c r="L1900" t="e">
        <f t="array" ref="L1900">INDEX($A$7:$F$3066,SMALL(IF(COUNTIF($L$5,$H$7:$H$3066)*COUNTIF($L$5,$I$7:$I$3066),MATCH(ROW($A$7:$A$3066),ROW($A$7:$A$3066)),""),ROWS($B$1:C1894)),COLUMNS($A$1:C1896))</f>
        <v>#NUM!</v>
      </c>
      <c r="M1900" t="e">
        <f t="array" ref="M1900">INDEX($A$7:$F$3066,SMALL(IF(COUNTIF($L$5,$H$7:$H$3066)*COUNTIF($L$5,$I$7:$I$3066),MATCH(ROW($A$7:$A$3066),ROW($A$7:$A$3066)),""),ROWS($B$1:D1894)),COLUMNS($A$1:D1896))</f>
        <v>#NUM!</v>
      </c>
      <c r="N1900" t="e">
        <f t="array" ref="N1900">INDEX($A$7:$F$3066,SMALL(IF(COUNTIF($L$5,$H$7:$H$3066)*COUNTIF($L$5,$I$7:$I$3066),MATCH(ROW($A$7:$A$3066),ROW($A$7:$A$3066)),""),ROWS($B$1:E1894)),COLUMNS($A$1:E1896))</f>
        <v>#NUM!</v>
      </c>
      <c r="O1900" t="e">
        <f t="array" ref="O1900">INDEX($A$7:$F$3066,SMALL(IF(COUNTIF($L$5,$H$7:$H$3066)*COUNTIF($L$5,$I$7:$I$3066),MATCH(ROW($A$7:$A$3066),ROW($A$7:$A$3066)),""),ROWS($B$1:F1894)),COLUMNS($A$1:F1896))</f>
        <v>#NUM!</v>
      </c>
    </row>
    <row r="1901" spans="1:15">
      <c r="A1901" s="1">
        <f>'ScienceDirect - Initial'!A1904</f>
        <v>0</v>
      </c>
      <c r="B1901" s="1">
        <f>'ScienceDirect - Initial'!B1904</f>
        <v>2013</v>
      </c>
      <c r="C1901" s="1" t="str">
        <f>'ScienceDirect - Initial'!C1904</f>
        <v>Mabey, David; Richens, John</v>
      </c>
      <c r="D1901" s="1" t="str">
        <f>'ScienceDirect - Initial'!D1904</f>
        <v>53 - Syphilis and the Endemic Treponematoses</v>
      </c>
      <c r="E1901" s="1" t="str">
        <f>'ScienceDirect - Initial'!E1904</f>
        <v>Hunter's Tropical Medicine and Emerging Infectious Disease (Ninth Edition)</v>
      </c>
      <c r="F1901" s="1" t="str">
        <f>'ScienceDirect - Initial'!F1904</f>
        <v>978-1-4160-4390-4</v>
      </c>
      <c r="H1901" s="1">
        <v>0</v>
      </c>
      <c r="I1901" s="1">
        <v>0</v>
      </c>
      <c r="J1901" t="b">
        <f t="shared" si="29"/>
        <v>1</v>
      </c>
      <c r="K1901" t="e">
        <f t="array" ref="K1901">INDEX($A$7:$F$3066,SMALL(IF(COUNTIF($L$5,$H$7:$H$3066)*COUNTIF($L$5,$I$7:$I$3066),MATCH(ROW($A$7:$A$3066),ROW($A$7:$A$3066)),""),ROWS($B$1:B1895)),COLUMNS($A$1:B1897))</f>
        <v>#NUM!</v>
      </c>
      <c r="L1901" t="e">
        <f t="array" ref="L1901">INDEX($A$7:$F$3066,SMALL(IF(COUNTIF($L$5,$H$7:$H$3066)*COUNTIF($L$5,$I$7:$I$3066),MATCH(ROW($A$7:$A$3066),ROW($A$7:$A$3066)),""),ROWS($B$1:C1895)),COLUMNS($A$1:C1897))</f>
        <v>#NUM!</v>
      </c>
      <c r="M1901" t="e">
        <f t="array" ref="M1901">INDEX($A$7:$F$3066,SMALL(IF(COUNTIF($L$5,$H$7:$H$3066)*COUNTIF($L$5,$I$7:$I$3066),MATCH(ROW($A$7:$A$3066),ROW($A$7:$A$3066)),""),ROWS($B$1:D1895)),COLUMNS($A$1:D1897))</f>
        <v>#NUM!</v>
      </c>
      <c r="N1901" t="e">
        <f t="array" ref="N1901">INDEX($A$7:$F$3066,SMALL(IF(COUNTIF($L$5,$H$7:$H$3066)*COUNTIF($L$5,$I$7:$I$3066),MATCH(ROW($A$7:$A$3066),ROW($A$7:$A$3066)),""),ROWS($B$1:E1895)),COLUMNS($A$1:E1897))</f>
        <v>#NUM!</v>
      </c>
      <c r="O1901" t="e">
        <f t="array" ref="O1901">INDEX($A$7:$F$3066,SMALL(IF(COUNTIF($L$5,$H$7:$H$3066)*COUNTIF($L$5,$I$7:$I$3066),MATCH(ROW($A$7:$A$3066),ROW($A$7:$A$3066)),""),ROWS($B$1:F1895)),COLUMNS($A$1:F1897))</f>
        <v>#NUM!</v>
      </c>
    </row>
    <row r="1902" spans="1:15">
      <c r="A1902" s="1">
        <f>'ScienceDirect - Initial'!A1905</f>
        <v>0</v>
      </c>
      <c r="B1902" s="1">
        <f>'ScienceDirect - Initial'!B1905</f>
        <v>2014</v>
      </c>
      <c r="C1902" s="1" t="str">
        <f>'ScienceDirect - Initial'!C1905</f>
        <v>Giordani, Federica; Mwenechanya, Roy; Barrett, Michael P.</v>
      </c>
      <c r="D1902" s="1" t="str">
        <f>'ScienceDirect - Initial'!D1905</f>
        <v>Chapter 39 - Advances in Understanding and Treatment of Human African Trypanosomiasis: Divergent Diseases Caused by Distinct Parasites</v>
      </c>
      <c r="E1902" s="1" t="str">
        <f>'ScienceDirect - Initial'!E1905</f>
        <v>Handbook of Pharmacogenomics and Stratified Medicine</v>
      </c>
      <c r="F1902" s="1" t="str">
        <f>'ScienceDirect - Initial'!F1905</f>
        <v>978-0-12-386882-4</v>
      </c>
      <c r="H1902" s="1">
        <v>0</v>
      </c>
      <c r="I1902" s="1">
        <v>0</v>
      </c>
      <c r="J1902" t="b">
        <f t="shared" si="29"/>
        <v>1</v>
      </c>
      <c r="K1902" t="e">
        <f t="array" ref="K1902">INDEX($A$7:$F$3066,SMALL(IF(COUNTIF($L$5,$H$7:$H$3066)*COUNTIF($L$5,$I$7:$I$3066),MATCH(ROW($A$7:$A$3066),ROW($A$7:$A$3066)),""),ROWS($B$1:B1896)),COLUMNS($A$1:B1898))</f>
        <v>#NUM!</v>
      </c>
      <c r="L1902" t="e">
        <f t="array" ref="L1902">INDEX($A$7:$F$3066,SMALL(IF(COUNTIF($L$5,$H$7:$H$3066)*COUNTIF($L$5,$I$7:$I$3066),MATCH(ROW($A$7:$A$3066),ROW($A$7:$A$3066)),""),ROWS($B$1:C1896)),COLUMNS($A$1:C1898))</f>
        <v>#NUM!</v>
      </c>
      <c r="M1902" t="e">
        <f t="array" ref="M1902">INDEX($A$7:$F$3066,SMALL(IF(COUNTIF($L$5,$H$7:$H$3066)*COUNTIF($L$5,$I$7:$I$3066),MATCH(ROW($A$7:$A$3066),ROW($A$7:$A$3066)),""),ROWS($B$1:D1896)),COLUMNS($A$1:D1898))</f>
        <v>#NUM!</v>
      </c>
      <c r="N1902" t="e">
        <f t="array" ref="N1902">INDEX($A$7:$F$3066,SMALL(IF(COUNTIF($L$5,$H$7:$H$3066)*COUNTIF($L$5,$I$7:$I$3066),MATCH(ROW($A$7:$A$3066),ROW($A$7:$A$3066)),""),ROWS($B$1:E1896)),COLUMNS($A$1:E1898))</f>
        <v>#NUM!</v>
      </c>
      <c r="O1902" t="e">
        <f t="array" ref="O1902">INDEX($A$7:$F$3066,SMALL(IF(COUNTIF($L$5,$H$7:$H$3066)*COUNTIF($L$5,$I$7:$I$3066),MATCH(ROW($A$7:$A$3066),ROW($A$7:$A$3066)),""),ROWS($B$1:F1896)),COLUMNS($A$1:F1898))</f>
        <v>#NUM!</v>
      </c>
    </row>
    <row r="1903" spans="1:15">
      <c r="A1903" s="1">
        <f>'ScienceDirect - Initial'!A1906</f>
        <v>0</v>
      </c>
      <c r="B1903" s="1">
        <f>'ScienceDirect - Initial'!B1906</f>
        <v>2017</v>
      </c>
      <c r="C1903" s="1" t="str">
        <f>'ScienceDirect - Initial'!C1906</f>
        <v>Boggild, Andrea K.; Liles, W. Conrad</v>
      </c>
      <c r="D1903" s="1" t="str">
        <f>'ScienceDirect - Initial'!D1906</f>
        <v>Chapter 20 - Travel-Acquired Illnesses Associated with Fever</v>
      </c>
      <c r="E1903" s="1" t="str">
        <f>'ScienceDirect - Initial'!E1906</f>
        <v>The Travel and Tropical Medicine Manual (Fifth Edition)</v>
      </c>
      <c r="F1903" s="1" t="str">
        <f>'ScienceDirect - Initial'!F1906</f>
        <v>978-0-323-37506-1</v>
      </c>
      <c r="H1903" s="1">
        <v>0</v>
      </c>
      <c r="I1903" s="1">
        <v>0</v>
      </c>
      <c r="J1903" t="b">
        <f t="shared" si="29"/>
        <v>1</v>
      </c>
      <c r="K1903" t="e">
        <f t="array" ref="K1903">INDEX($A$7:$F$3066,SMALL(IF(COUNTIF($L$5,$H$7:$H$3066)*COUNTIF($L$5,$I$7:$I$3066),MATCH(ROW($A$7:$A$3066),ROW($A$7:$A$3066)),""),ROWS($B$1:B1897)),COLUMNS($A$1:B1899))</f>
        <v>#NUM!</v>
      </c>
      <c r="L1903" t="e">
        <f t="array" ref="L1903">INDEX($A$7:$F$3066,SMALL(IF(COUNTIF($L$5,$H$7:$H$3066)*COUNTIF($L$5,$I$7:$I$3066),MATCH(ROW($A$7:$A$3066),ROW($A$7:$A$3066)),""),ROWS($B$1:C1897)),COLUMNS($A$1:C1899))</f>
        <v>#NUM!</v>
      </c>
      <c r="M1903" t="e">
        <f t="array" ref="M1903">INDEX($A$7:$F$3066,SMALL(IF(COUNTIF($L$5,$H$7:$H$3066)*COUNTIF($L$5,$I$7:$I$3066),MATCH(ROW($A$7:$A$3066),ROW($A$7:$A$3066)),""),ROWS($B$1:D1897)),COLUMNS($A$1:D1899))</f>
        <v>#NUM!</v>
      </c>
      <c r="N1903" t="e">
        <f t="array" ref="N1903">INDEX($A$7:$F$3066,SMALL(IF(COUNTIF($L$5,$H$7:$H$3066)*COUNTIF($L$5,$I$7:$I$3066),MATCH(ROW($A$7:$A$3066),ROW($A$7:$A$3066)),""),ROWS($B$1:E1897)),COLUMNS($A$1:E1899))</f>
        <v>#NUM!</v>
      </c>
      <c r="O1903" t="e">
        <f t="array" ref="O1903">INDEX($A$7:$F$3066,SMALL(IF(COUNTIF($L$5,$H$7:$H$3066)*COUNTIF($L$5,$I$7:$I$3066),MATCH(ROW($A$7:$A$3066),ROW($A$7:$A$3066)),""),ROWS($B$1:F1897)),COLUMNS($A$1:F1899))</f>
        <v>#NUM!</v>
      </c>
    </row>
    <row r="1904" spans="1:15">
      <c r="A1904" s="1">
        <f>'ScienceDirect - Initial'!A1907</f>
        <v>0</v>
      </c>
      <c r="B1904" s="1">
        <f>'ScienceDirect - Initial'!B1907</f>
        <v>2004</v>
      </c>
      <c r="C1904" s="1" t="str">
        <f>'ScienceDirect - Initial'!C1907</f>
        <v>Norris, Gweneth; O'Dwyer, Brendan</v>
      </c>
      <c r="D1904" s="1" t="str">
        <f>'ScienceDirect - Initial'!D1907</f>
        <v>Motivating socially responsive decision making: the operation of management controls in a socially responsive organisation</v>
      </c>
      <c r="E1904" s="1" t="str">
        <f>'ScienceDirect - Initial'!E1907</f>
        <v>The British Accounting Review</v>
      </c>
      <c r="F1904" s="1">
        <f>'ScienceDirect - Initial'!F1907</f>
        <v>0</v>
      </c>
      <c r="H1904" s="1">
        <v>0</v>
      </c>
      <c r="I1904" s="1">
        <v>0</v>
      </c>
      <c r="J1904" t="b">
        <f t="shared" si="29"/>
        <v>1</v>
      </c>
      <c r="K1904" t="e">
        <f t="array" ref="K1904">INDEX($A$7:$F$3066,SMALL(IF(COUNTIF($L$5,$H$7:$H$3066)*COUNTIF($L$5,$I$7:$I$3066),MATCH(ROW($A$7:$A$3066),ROW($A$7:$A$3066)),""),ROWS($B$1:B1898)),COLUMNS($A$1:B1900))</f>
        <v>#NUM!</v>
      </c>
      <c r="L1904" t="e">
        <f t="array" ref="L1904">INDEX($A$7:$F$3066,SMALL(IF(COUNTIF($L$5,$H$7:$H$3066)*COUNTIF($L$5,$I$7:$I$3066),MATCH(ROW($A$7:$A$3066),ROW($A$7:$A$3066)),""),ROWS($B$1:C1898)),COLUMNS($A$1:C1900))</f>
        <v>#NUM!</v>
      </c>
      <c r="M1904" t="e">
        <f t="array" ref="M1904">INDEX($A$7:$F$3066,SMALL(IF(COUNTIF($L$5,$H$7:$H$3066)*COUNTIF($L$5,$I$7:$I$3066),MATCH(ROW($A$7:$A$3066),ROW($A$7:$A$3066)),""),ROWS($B$1:D1898)),COLUMNS($A$1:D1900))</f>
        <v>#NUM!</v>
      </c>
      <c r="N1904" t="e">
        <f t="array" ref="N1904">INDEX($A$7:$F$3066,SMALL(IF(COUNTIF($L$5,$H$7:$H$3066)*COUNTIF($L$5,$I$7:$I$3066),MATCH(ROW($A$7:$A$3066),ROW($A$7:$A$3066)),""),ROWS($B$1:E1898)),COLUMNS($A$1:E1900))</f>
        <v>#NUM!</v>
      </c>
      <c r="O1904" t="e">
        <f t="array" ref="O1904">INDEX($A$7:$F$3066,SMALL(IF(COUNTIF($L$5,$H$7:$H$3066)*COUNTIF($L$5,$I$7:$I$3066),MATCH(ROW($A$7:$A$3066),ROW($A$7:$A$3066)),""),ROWS($B$1:F1898)),COLUMNS($A$1:F1900))</f>
        <v>#NUM!</v>
      </c>
    </row>
    <row r="1905" spans="1:15">
      <c r="A1905" s="1">
        <f>'ScienceDirect - Initial'!A1908</f>
        <v>0</v>
      </c>
      <c r="B1905" s="1">
        <f>'ScienceDirect - Initial'!B1908</f>
        <v>2017</v>
      </c>
      <c r="C1905" s="1">
        <f>'ScienceDirect - Initial'!C1908</f>
        <v>0</v>
      </c>
      <c r="D1905" s="1" t="str">
        <f>'ScienceDirect - Initial'!D1908</f>
        <v>Contents of Volumes in This Series</v>
      </c>
      <c r="E1905" s="1" t="str">
        <f>'ScienceDirect - Initial'!E1908</f>
        <v>Advances in Parasitology</v>
      </c>
      <c r="F1905" s="1" t="str">
        <f>'ScienceDirect - Initial'!F1908</f>
        <v>0065-308X</v>
      </c>
      <c r="H1905" s="1">
        <v>0</v>
      </c>
      <c r="I1905" s="1">
        <v>0</v>
      </c>
      <c r="J1905" t="b">
        <f t="shared" si="29"/>
        <v>1</v>
      </c>
      <c r="K1905" t="e">
        <f t="array" ref="K1905">INDEX($A$7:$F$3066,SMALL(IF(COUNTIF($L$5,$H$7:$H$3066)*COUNTIF($L$5,$I$7:$I$3066),MATCH(ROW($A$7:$A$3066),ROW($A$7:$A$3066)),""),ROWS($B$1:B1899)),COLUMNS($A$1:B1901))</f>
        <v>#NUM!</v>
      </c>
      <c r="L1905" t="e">
        <f t="array" ref="L1905">INDEX($A$7:$F$3066,SMALL(IF(COUNTIF($L$5,$H$7:$H$3066)*COUNTIF($L$5,$I$7:$I$3066),MATCH(ROW($A$7:$A$3066),ROW($A$7:$A$3066)),""),ROWS($B$1:C1899)),COLUMNS($A$1:C1901))</f>
        <v>#NUM!</v>
      </c>
      <c r="M1905" t="e">
        <f t="array" ref="M1905">INDEX($A$7:$F$3066,SMALL(IF(COUNTIF($L$5,$H$7:$H$3066)*COUNTIF($L$5,$I$7:$I$3066),MATCH(ROW($A$7:$A$3066),ROW($A$7:$A$3066)),""),ROWS($B$1:D1899)),COLUMNS($A$1:D1901))</f>
        <v>#NUM!</v>
      </c>
      <c r="N1905" t="e">
        <f t="array" ref="N1905">INDEX($A$7:$F$3066,SMALL(IF(COUNTIF($L$5,$H$7:$H$3066)*COUNTIF($L$5,$I$7:$I$3066),MATCH(ROW($A$7:$A$3066),ROW($A$7:$A$3066)),""),ROWS($B$1:E1899)),COLUMNS($A$1:E1901))</f>
        <v>#NUM!</v>
      </c>
      <c r="O1905" t="e">
        <f t="array" ref="O1905">INDEX($A$7:$F$3066,SMALL(IF(COUNTIF($L$5,$H$7:$H$3066)*COUNTIF($L$5,$I$7:$I$3066),MATCH(ROW($A$7:$A$3066),ROW($A$7:$A$3066)),""),ROWS($B$1:F1899)),COLUMNS($A$1:F1901))</f>
        <v>#NUM!</v>
      </c>
    </row>
    <row r="1906" spans="1:15">
      <c r="A1906" s="1">
        <f>'ScienceDirect - Initial'!A1909</f>
        <v>0</v>
      </c>
      <c r="B1906" s="1">
        <f>'ScienceDirect - Initial'!B1909</f>
        <v>2014</v>
      </c>
      <c r="C1906" s="1" t="str">
        <f>'ScienceDirect - Initial'!C1909</f>
        <v>Wang, Samuel S.-H.; Kloth, Alexander D.; Badura, Aleksandra</v>
      </c>
      <c r="D1906" s="1" t="str">
        <f>'ScienceDirect - Initial'!D1909</f>
        <v>The Cerebellum, Sensitive Periods, and Autism</v>
      </c>
      <c r="E1906" s="1" t="str">
        <f>'ScienceDirect - Initial'!E1909</f>
        <v>Neuron</v>
      </c>
      <c r="F1906" s="1">
        <f>'ScienceDirect - Initial'!F1909</f>
        <v>0</v>
      </c>
      <c r="H1906" s="1">
        <v>0</v>
      </c>
      <c r="I1906" s="1">
        <v>0</v>
      </c>
      <c r="J1906" t="b">
        <f t="shared" si="29"/>
        <v>1</v>
      </c>
      <c r="K1906" t="e">
        <f t="array" ref="K1906">INDEX($A$7:$F$3066,SMALL(IF(COUNTIF($L$5,$H$7:$H$3066)*COUNTIF($L$5,$I$7:$I$3066),MATCH(ROW($A$7:$A$3066),ROW($A$7:$A$3066)),""),ROWS($B$1:B1900)),COLUMNS($A$1:B1902))</f>
        <v>#NUM!</v>
      </c>
      <c r="L1906" t="e">
        <f t="array" ref="L1906">INDEX($A$7:$F$3066,SMALL(IF(COUNTIF($L$5,$H$7:$H$3066)*COUNTIF($L$5,$I$7:$I$3066),MATCH(ROW($A$7:$A$3066),ROW($A$7:$A$3066)),""),ROWS($B$1:C1900)),COLUMNS($A$1:C1902))</f>
        <v>#NUM!</v>
      </c>
      <c r="M1906" t="e">
        <f t="array" ref="M1906">INDEX($A$7:$F$3066,SMALL(IF(COUNTIF($L$5,$H$7:$H$3066)*COUNTIF($L$5,$I$7:$I$3066),MATCH(ROW($A$7:$A$3066),ROW($A$7:$A$3066)),""),ROWS($B$1:D1900)),COLUMNS($A$1:D1902))</f>
        <v>#NUM!</v>
      </c>
      <c r="N1906" t="e">
        <f t="array" ref="N1906">INDEX($A$7:$F$3066,SMALL(IF(COUNTIF($L$5,$H$7:$H$3066)*COUNTIF($L$5,$I$7:$I$3066),MATCH(ROW($A$7:$A$3066),ROW($A$7:$A$3066)),""),ROWS($B$1:E1900)),COLUMNS($A$1:E1902))</f>
        <v>#NUM!</v>
      </c>
      <c r="O1906" t="e">
        <f t="array" ref="O1906">INDEX($A$7:$F$3066,SMALL(IF(COUNTIF($L$5,$H$7:$H$3066)*COUNTIF($L$5,$I$7:$I$3066),MATCH(ROW($A$7:$A$3066),ROW($A$7:$A$3066)),""),ROWS($B$1:F1900)),COLUMNS($A$1:F1902))</f>
        <v>#NUM!</v>
      </c>
    </row>
    <row r="1907" spans="1:15">
      <c r="A1907" s="1">
        <f>'ScienceDirect - Initial'!A1910</f>
        <v>0</v>
      </c>
      <c r="B1907" s="1">
        <f>'ScienceDirect - Initial'!B1910</f>
        <v>2016</v>
      </c>
      <c r="C1907" s="1" t="str">
        <f>'ScienceDirect - Initial'!C1910</f>
        <v>Healy, Michael John; Beverland, Michael B.</v>
      </c>
      <c r="D1907" s="1" t="str">
        <f>'ScienceDirect - Initial'!D1910</f>
        <v>Being sub-culturally authentic and acceptable to the mainstream: Civilizing practices and self-authentication</v>
      </c>
      <c r="E1907" s="1" t="str">
        <f>'ScienceDirect - Initial'!E1910</f>
        <v>Journal of Business Research</v>
      </c>
      <c r="F1907" s="1">
        <f>'ScienceDirect - Initial'!F1910</f>
        <v>0</v>
      </c>
      <c r="H1907" s="1">
        <v>0</v>
      </c>
      <c r="I1907" s="1">
        <v>0</v>
      </c>
      <c r="J1907" t="b">
        <f t="shared" si="29"/>
        <v>1</v>
      </c>
      <c r="K1907" t="e">
        <f t="array" ref="K1907">INDEX($A$7:$F$3066,SMALL(IF(COUNTIF($L$5,$H$7:$H$3066)*COUNTIF($L$5,$I$7:$I$3066),MATCH(ROW($A$7:$A$3066),ROW($A$7:$A$3066)),""),ROWS($B$1:B1901)),COLUMNS($A$1:B1903))</f>
        <v>#NUM!</v>
      </c>
      <c r="L1907" t="e">
        <f t="array" ref="L1907">INDEX($A$7:$F$3066,SMALL(IF(COUNTIF($L$5,$H$7:$H$3066)*COUNTIF($L$5,$I$7:$I$3066),MATCH(ROW($A$7:$A$3066),ROW($A$7:$A$3066)),""),ROWS($B$1:C1901)),COLUMNS($A$1:C1903))</f>
        <v>#NUM!</v>
      </c>
      <c r="M1907" t="e">
        <f t="array" ref="M1907">INDEX($A$7:$F$3066,SMALL(IF(COUNTIF($L$5,$H$7:$H$3066)*COUNTIF($L$5,$I$7:$I$3066),MATCH(ROW($A$7:$A$3066),ROW($A$7:$A$3066)),""),ROWS($B$1:D1901)),COLUMNS($A$1:D1903))</f>
        <v>#NUM!</v>
      </c>
      <c r="N1907" t="e">
        <f t="array" ref="N1907">INDEX($A$7:$F$3066,SMALL(IF(COUNTIF($L$5,$H$7:$H$3066)*COUNTIF($L$5,$I$7:$I$3066),MATCH(ROW($A$7:$A$3066),ROW($A$7:$A$3066)),""),ROWS($B$1:E1901)),COLUMNS($A$1:E1903))</f>
        <v>#NUM!</v>
      </c>
      <c r="O1907" t="e">
        <f t="array" ref="O1907">INDEX($A$7:$F$3066,SMALL(IF(COUNTIF($L$5,$H$7:$H$3066)*COUNTIF($L$5,$I$7:$I$3066),MATCH(ROW($A$7:$A$3066),ROW($A$7:$A$3066)),""),ROWS($B$1:F1901)),COLUMNS($A$1:F1903))</f>
        <v>#NUM!</v>
      </c>
    </row>
    <row r="1908" spans="1:15">
      <c r="A1908" s="1">
        <f>'ScienceDirect - Initial'!A1911</f>
        <v>0</v>
      </c>
      <c r="B1908" s="1">
        <f>'ScienceDirect - Initial'!B1911</f>
        <v>2001</v>
      </c>
      <c r="C1908" s="1" t="str">
        <f>'ScienceDirect - Initial'!C1911</f>
        <v>Jepson, Paul C.</v>
      </c>
      <c r="D1908" s="1" t="str">
        <f>'ScienceDirect - Initial'!D1911</f>
        <v>Pesticides, Uses and Effects of</v>
      </c>
      <c r="E1908" s="1" t="str">
        <f>'ScienceDirect - Initial'!E1911</f>
        <v>Encyclopedia of Biodiversity</v>
      </c>
      <c r="F1908" s="1" t="str">
        <f>'ScienceDirect - Initial'!F1911</f>
        <v>978-0-12-226865-6</v>
      </c>
      <c r="H1908" s="1">
        <v>0</v>
      </c>
      <c r="I1908" s="1">
        <v>0</v>
      </c>
      <c r="J1908" t="b">
        <f t="shared" si="29"/>
        <v>1</v>
      </c>
      <c r="K1908" t="e">
        <f t="array" ref="K1908">INDEX($A$7:$F$3066,SMALL(IF(COUNTIF($L$5,$H$7:$H$3066)*COUNTIF($L$5,$I$7:$I$3066),MATCH(ROW($A$7:$A$3066),ROW($A$7:$A$3066)),""),ROWS($B$1:B1902)),COLUMNS($A$1:B1904))</f>
        <v>#NUM!</v>
      </c>
      <c r="L1908" t="e">
        <f t="array" ref="L1908">INDEX($A$7:$F$3066,SMALL(IF(COUNTIF($L$5,$H$7:$H$3066)*COUNTIF($L$5,$I$7:$I$3066),MATCH(ROW($A$7:$A$3066),ROW($A$7:$A$3066)),""),ROWS($B$1:C1902)),COLUMNS($A$1:C1904))</f>
        <v>#NUM!</v>
      </c>
      <c r="M1908" t="e">
        <f t="array" ref="M1908">INDEX($A$7:$F$3066,SMALL(IF(COUNTIF($L$5,$H$7:$H$3066)*COUNTIF($L$5,$I$7:$I$3066),MATCH(ROW($A$7:$A$3066),ROW($A$7:$A$3066)),""),ROWS($B$1:D1902)),COLUMNS($A$1:D1904))</f>
        <v>#NUM!</v>
      </c>
      <c r="N1908" t="e">
        <f t="array" ref="N1908">INDEX($A$7:$F$3066,SMALL(IF(COUNTIF($L$5,$H$7:$H$3066)*COUNTIF($L$5,$I$7:$I$3066),MATCH(ROW($A$7:$A$3066),ROW($A$7:$A$3066)),""),ROWS($B$1:E1902)),COLUMNS($A$1:E1904))</f>
        <v>#NUM!</v>
      </c>
      <c r="O1908" t="e">
        <f t="array" ref="O1908">INDEX($A$7:$F$3066,SMALL(IF(COUNTIF($L$5,$H$7:$H$3066)*COUNTIF($L$5,$I$7:$I$3066),MATCH(ROW($A$7:$A$3066),ROW($A$7:$A$3066)),""),ROWS($B$1:F1902)),COLUMNS($A$1:F1904))</f>
        <v>#NUM!</v>
      </c>
    </row>
    <row r="1909" spans="1:15">
      <c r="A1909" s="1">
        <f>'ScienceDirect - Initial'!A1912</f>
        <v>0</v>
      </c>
      <c r="B1909" s="1">
        <f>'ScienceDirect - Initial'!B1912</f>
        <v>1996</v>
      </c>
      <c r="C1909" s="1" t="str">
        <f>'ScienceDirect - Initial'!C1912</f>
        <v>Youngstrom, Paul C.; Baker, Sybil W.; Miller, Jackie L.</v>
      </c>
      <c r="D1909" s="1" t="str">
        <f>'ScienceDirect - Initial'!D1912</f>
        <v>Epidurals Redefined in Analgesia and Anesthesia: A Distinction With a Difference</v>
      </c>
      <c r="E1909" s="1" t="str">
        <f>'ScienceDirect - Initial'!E1912</f>
        <v>Journal of Obstetric, Gynecologic &amp; Neonatal Nursing</v>
      </c>
      <c r="F1909" s="1">
        <f>'ScienceDirect - Initial'!F1912</f>
        <v>0</v>
      </c>
      <c r="H1909" s="1">
        <v>0</v>
      </c>
      <c r="I1909" s="1">
        <v>0</v>
      </c>
      <c r="J1909" t="b">
        <f t="shared" si="29"/>
        <v>1</v>
      </c>
      <c r="K1909" t="e">
        <f t="array" ref="K1909">INDEX($A$7:$F$3066,SMALL(IF(COUNTIF($L$5,$H$7:$H$3066)*COUNTIF($L$5,$I$7:$I$3066),MATCH(ROW($A$7:$A$3066),ROW($A$7:$A$3066)),""),ROWS($B$1:B1903)),COLUMNS($A$1:B1905))</f>
        <v>#NUM!</v>
      </c>
      <c r="L1909" t="e">
        <f t="array" ref="L1909">INDEX($A$7:$F$3066,SMALL(IF(COUNTIF($L$5,$H$7:$H$3066)*COUNTIF($L$5,$I$7:$I$3066),MATCH(ROW($A$7:$A$3066),ROW($A$7:$A$3066)),""),ROWS($B$1:C1903)),COLUMNS($A$1:C1905))</f>
        <v>#NUM!</v>
      </c>
      <c r="M1909" t="e">
        <f t="array" ref="M1909">INDEX($A$7:$F$3066,SMALL(IF(COUNTIF($L$5,$H$7:$H$3066)*COUNTIF($L$5,$I$7:$I$3066),MATCH(ROW($A$7:$A$3066),ROW($A$7:$A$3066)),""),ROWS($B$1:D1903)),COLUMNS($A$1:D1905))</f>
        <v>#NUM!</v>
      </c>
      <c r="N1909" t="e">
        <f t="array" ref="N1909">INDEX($A$7:$F$3066,SMALL(IF(COUNTIF($L$5,$H$7:$H$3066)*COUNTIF($L$5,$I$7:$I$3066),MATCH(ROW($A$7:$A$3066),ROW($A$7:$A$3066)),""),ROWS($B$1:E1903)),COLUMNS($A$1:E1905))</f>
        <v>#NUM!</v>
      </c>
      <c r="O1909" t="e">
        <f t="array" ref="O1909">INDEX($A$7:$F$3066,SMALL(IF(COUNTIF($L$5,$H$7:$H$3066)*COUNTIF($L$5,$I$7:$I$3066),MATCH(ROW($A$7:$A$3066),ROW($A$7:$A$3066)),""),ROWS($B$1:F1903)),COLUMNS($A$1:F1905))</f>
        <v>#NUM!</v>
      </c>
    </row>
    <row r="1910" spans="1:15">
      <c r="A1910" s="1">
        <f>'ScienceDirect - Initial'!A1913</f>
        <v>0</v>
      </c>
      <c r="B1910" s="1">
        <f>'ScienceDirect - Initial'!B1913</f>
        <v>2004</v>
      </c>
      <c r="C1910" s="1" t="str">
        <f>'ScienceDirect - Initial'!C1913</f>
        <v>Murphy, Tanya K; Sajid, Muhammad; Soto, Ohel; Shapira, Nathan; Edge, Paula; Yang, Mark; Lewis, Mark H; Goodman, Wayne K</v>
      </c>
      <c r="D1910" s="1" t="str">
        <f>'ScienceDirect - Initial'!D1913</f>
        <v>Detecting pediatric autoimmune neuropsychiatric disorders associated with streptococcus in children with obsessive-compulsive disorder and tics</v>
      </c>
      <c r="E1910" s="1" t="str">
        <f>'ScienceDirect - Initial'!E1913</f>
        <v>Biological Psychiatry</v>
      </c>
      <c r="F1910" s="1">
        <f>'ScienceDirect - Initial'!F1913</f>
        <v>0</v>
      </c>
      <c r="H1910" s="1">
        <v>0</v>
      </c>
      <c r="I1910" s="1">
        <v>0</v>
      </c>
      <c r="J1910" t="b">
        <f t="shared" si="29"/>
        <v>1</v>
      </c>
      <c r="K1910" t="e">
        <f t="array" ref="K1910">INDEX($A$7:$F$3066,SMALL(IF(COUNTIF($L$5,$H$7:$H$3066)*COUNTIF($L$5,$I$7:$I$3066),MATCH(ROW($A$7:$A$3066),ROW($A$7:$A$3066)),""),ROWS($B$1:B1904)),COLUMNS($A$1:B1906))</f>
        <v>#NUM!</v>
      </c>
      <c r="L1910" t="e">
        <f t="array" ref="L1910">INDEX($A$7:$F$3066,SMALL(IF(COUNTIF($L$5,$H$7:$H$3066)*COUNTIF($L$5,$I$7:$I$3066),MATCH(ROW($A$7:$A$3066),ROW($A$7:$A$3066)),""),ROWS($B$1:C1904)),COLUMNS($A$1:C1906))</f>
        <v>#NUM!</v>
      </c>
      <c r="M1910" t="e">
        <f t="array" ref="M1910">INDEX($A$7:$F$3066,SMALL(IF(COUNTIF($L$5,$H$7:$H$3066)*COUNTIF($L$5,$I$7:$I$3066),MATCH(ROW($A$7:$A$3066),ROW($A$7:$A$3066)),""),ROWS($B$1:D1904)),COLUMNS($A$1:D1906))</f>
        <v>#NUM!</v>
      </c>
      <c r="N1910" t="e">
        <f t="array" ref="N1910">INDEX($A$7:$F$3066,SMALL(IF(COUNTIF($L$5,$H$7:$H$3066)*COUNTIF($L$5,$I$7:$I$3066),MATCH(ROW($A$7:$A$3066),ROW($A$7:$A$3066)),""),ROWS($B$1:E1904)),COLUMNS($A$1:E1906))</f>
        <v>#NUM!</v>
      </c>
      <c r="O1910" t="e">
        <f t="array" ref="O1910">INDEX($A$7:$F$3066,SMALL(IF(COUNTIF($L$5,$H$7:$H$3066)*COUNTIF($L$5,$I$7:$I$3066),MATCH(ROW($A$7:$A$3066),ROW($A$7:$A$3066)),""),ROWS($B$1:F1904)),COLUMNS($A$1:F1906))</f>
        <v>#NUM!</v>
      </c>
    </row>
    <row r="1911" spans="1:15">
      <c r="A1911" s="1">
        <f>'ScienceDirect - Initial'!A1914</f>
        <v>0</v>
      </c>
      <c r="B1911" s="1">
        <f>'ScienceDirect - Initial'!B1914</f>
        <v>2018</v>
      </c>
      <c r="C1911" s="1" t="str">
        <f>'ScienceDirect - Initial'!C1914</f>
        <v>Anisman, Hymie; Hayley, Shawn; Kusnecov, Alexander</v>
      </c>
      <c r="D1911" s="1" t="str">
        <f>'ScienceDirect - Initial'!D1914</f>
        <v>Chapter 8 - Depressive Disorders</v>
      </c>
      <c r="E1911" s="1" t="str">
        <f>'ScienceDirect - Initial'!E1914</f>
        <v>The Immune System and Mental Health</v>
      </c>
      <c r="F1911" s="1" t="str">
        <f>'ScienceDirect - Initial'!F1914</f>
        <v>978-0-12-811351-6</v>
      </c>
      <c r="H1911" s="1">
        <v>0</v>
      </c>
      <c r="I1911" s="1">
        <v>0</v>
      </c>
      <c r="J1911" t="b">
        <f t="shared" si="29"/>
        <v>1</v>
      </c>
      <c r="K1911" t="e">
        <f t="array" ref="K1911">INDEX($A$7:$F$3066,SMALL(IF(COUNTIF($L$5,$H$7:$H$3066)*COUNTIF($L$5,$I$7:$I$3066),MATCH(ROW($A$7:$A$3066),ROW($A$7:$A$3066)),""),ROWS($B$1:B1905)),COLUMNS($A$1:B1907))</f>
        <v>#NUM!</v>
      </c>
      <c r="L1911" t="e">
        <f t="array" ref="L1911">INDEX($A$7:$F$3066,SMALL(IF(COUNTIF($L$5,$H$7:$H$3066)*COUNTIF($L$5,$I$7:$I$3066),MATCH(ROW($A$7:$A$3066),ROW($A$7:$A$3066)),""),ROWS($B$1:C1905)),COLUMNS($A$1:C1907))</f>
        <v>#NUM!</v>
      </c>
      <c r="M1911" t="e">
        <f t="array" ref="M1911">INDEX($A$7:$F$3066,SMALL(IF(COUNTIF($L$5,$H$7:$H$3066)*COUNTIF($L$5,$I$7:$I$3066),MATCH(ROW($A$7:$A$3066),ROW($A$7:$A$3066)),""),ROWS($B$1:D1905)),COLUMNS($A$1:D1907))</f>
        <v>#NUM!</v>
      </c>
      <c r="N1911" t="e">
        <f t="array" ref="N1911">INDEX($A$7:$F$3066,SMALL(IF(COUNTIF($L$5,$H$7:$H$3066)*COUNTIF($L$5,$I$7:$I$3066),MATCH(ROW($A$7:$A$3066),ROW($A$7:$A$3066)),""),ROWS($B$1:E1905)),COLUMNS($A$1:E1907))</f>
        <v>#NUM!</v>
      </c>
      <c r="O1911" t="e">
        <f t="array" ref="O1911">INDEX($A$7:$F$3066,SMALL(IF(COUNTIF($L$5,$H$7:$H$3066)*COUNTIF($L$5,$I$7:$I$3066),MATCH(ROW($A$7:$A$3066),ROW($A$7:$A$3066)),""),ROWS($B$1:F1905)),COLUMNS($A$1:F1907))</f>
        <v>#NUM!</v>
      </c>
    </row>
    <row r="1912" spans="1:15">
      <c r="A1912" s="1">
        <f>'ScienceDirect - Initial'!A1915</f>
        <v>0</v>
      </c>
      <c r="B1912" s="1">
        <f>'ScienceDirect - Initial'!B1915</f>
        <v>2019</v>
      </c>
      <c r="C1912" s="1" t="str">
        <f>'ScienceDirect - Initial'!C1915</f>
        <v>Foster, Woodbridge A.; Walker, Edward D.</v>
      </c>
      <c r="D1912" s="1" t="str">
        <f>'ScienceDirect - Initial'!D1915</f>
        <v>Chapter 15 - Mosquitoes (Culicidae)</v>
      </c>
      <c r="E1912" s="1" t="str">
        <f>'ScienceDirect - Initial'!E1915</f>
        <v>Medical and Veterinary Entomology (Third Edition)</v>
      </c>
      <c r="F1912" s="1" t="str">
        <f>'ScienceDirect - Initial'!F1915</f>
        <v>978-0-12-814043-7</v>
      </c>
      <c r="H1912" s="1">
        <v>0</v>
      </c>
      <c r="I1912" s="1">
        <v>0</v>
      </c>
      <c r="J1912" t="b">
        <f t="shared" si="29"/>
        <v>1</v>
      </c>
      <c r="K1912" t="e">
        <f t="array" ref="K1912">INDEX($A$7:$F$3066,SMALL(IF(COUNTIF($L$5,$H$7:$H$3066)*COUNTIF($L$5,$I$7:$I$3066),MATCH(ROW($A$7:$A$3066),ROW($A$7:$A$3066)),""),ROWS($B$1:B1906)),COLUMNS($A$1:B1908))</f>
        <v>#NUM!</v>
      </c>
      <c r="L1912" t="e">
        <f t="array" ref="L1912">INDEX($A$7:$F$3066,SMALL(IF(COUNTIF($L$5,$H$7:$H$3066)*COUNTIF($L$5,$I$7:$I$3066),MATCH(ROW($A$7:$A$3066),ROW($A$7:$A$3066)),""),ROWS($B$1:C1906)),COLUMNS($A$1:C1908))</f>
        <v>#NUM!</v>
      </c>
      <c r="M1912" t="e">
        <f t="array" ref="M1912">INDEX($A$7:$F$3066,SMALL(IF(COUNTIF($L$5,$H$7:$H$3066)*COUNTIF($L$5,$I$7:$I$3066),MATCH(ROW($A$7:$A$3066),ROW($A$7:$A$3066)),""),ROWS($B$1:D1906)),COLUMNS($A$1:D1908))</f>
        <v>#NUM!</v>
      </c>
      <c r="N1912" t="e">
        <f t="array" ref="N1912">INDEX($A$7:$F$3066,SMALL(IF(COUNTIF($L$5,$H$7:$H$3066)*COUNTIF($L$5,$I$7:$I$3066),MATCH(ROW($A$7:$A$3066),ROW($A$7:$A$3066)),""),ROWS($B$1:E1906)),COLUMNS($A$1:E1908))</f>
        <v>#NUM!</v>
      </c>
      <c r="O1912" t="e">
        <f t="array" ref="O1912">INDEX($A$7:$F$3066,SMALL(IF(COUNTIF($L$5,$H$7:$H$3066)*COUNTIF($L$5,$I$7:$I$3066),MATCH(ROW($A$7:$A$3066),ROW($A$7:$A$3066)),""),ROWS($B$1:F1906)),COLUMNS($A$1:F1908))</f>
        <v>#NUM!</v>
      </c>
    </row>
    <row r="1913" spans="1:15">
      <c r="A1913" s="1">
        <f>'ScienceDirect - Initial'!A1916</f>
        <v>0</v>
      </c>
      <c r="B1913" s="1">
        <f>'ScienceDirect - Initial'!B1916</f>
        <v>1995</v>
      </c>
      <c r="C1913" s="1" t="str">
        <f>'ScienceDirect - Initial'!C1916</f>
        <v>Weiner, Jacob</v>
      </c>
      <c r="D1913" s="1" t="str">
        <f>'ScienceDirect - Initial'!D1916</f>
        <v>Following the growth of individuals in crowded plant populations</v>
      </c>
      <c r="E1913" s="1" t="str">
        <f>'ScienceDirect - Initial'!E1916</f>
        <v>Trends in Ecology &amp; Evolution</v>
      </c>
      <c r="F1913" s="1">
        <f>'ScienceDirect - Initial'!F1916</f>
        <v>0</v>
      </c>
      <c r="H1913" s="1">
        <v>0</v>
      </c>
      <c r="I1913" s="1">
        <v>0</v>
      </c>
      <c r="J1913" t="b">
        <f t="shared" si="29"/>
        <v>1</v>
      </c>
      <c r="K1913" t="e">
        <f t="array" ref="K1913">INDEX($A$7:$F$3066,SMALL(IF(COUNTIF($L$5,$H$7:$H$3066)*COUNTIF($L$5,$I$7:$I$3066),MATCH(ROW($A$7:$A$3066),ROW($A$7:$A$3066)),""),ROWS($B$1:B1907)),COLUMNS($A$1:B1909))</f>
        <v>#NUM!</v>
      </c>
      <c r="L1913" t="e">
        <f t="array" ref="L1913">INDEX($A$7:$F$3066,SMALL(IF(COUNTIF($L$5,$H$7:$H$3066)*COUNTIF($L$5,$I$7:$I$3066),MATCH(ROW($A$7:$A$3066),ROW($A$7:$A$3066)),""),ROWS($B$1:C1907)),COLUMNS($A$1:C1909))</f>
        <v>#NUM!</v>
      </c>
      <c r="M1913" t="e">
        <f t="array" ref="M1913">INDEX($A$7:$F$3066,SMALL(IF(COUNTIF($L$5,$H$7:$H$3066)*COUNTIF($L$5,$I$7:$I$3066),MATCH(ROW($A$7:$A$3066),ROW($A$7:$A$3066)),""),ROWS($B$1:D1907)),COLUMNS($A$1:D1909))</f>
        <v>#NUM!</v>
      </c>
      <c r="N1913" t="e">
        <f t="array" ref="N1913">INDEX($A$7:$F$3066,SMALL(IF(COUNTIF($L$5,$H$7:$H$3066)*COUNTIF($L$5,$I$7:$I$3066),MATCH(ROW($A$7:$A$3066),ROW($A$7:$A$3066)),""),ROWS($B$1:E1907)),COLUMNS($A$1:E1909))</f>
        <v>#NUM!</v>
      </c>
      <c r="O1913" t="e">
        <f t="array" ref="O1913">INDEX($A$7:$F$3066,SMALL(IF(COUNTIF($L$5,$H$7:$H$3066)*COUNTIF($L$5,$I$7:$I$3066),MATCH(ROW($A$7:$A$3066),ROW($A$7:$A$3066)),""),ROWS($B$1:F1907)),COLUMNS($A$1:F1909))</f>
        <v>#NUM!</v>
      </c>
    </row>
    <row r="1914" spans="1:15">
      <c r="A1914" s="1">
        <f>'ScienceDirect - Initial'!A1917</f>
        <v>0</v>
      </c>
      <c r="B1914" s="1">
        <f>'ScienceDirect - Initial'!B1917</f>
        <v>2005</v>
      </c>
      <c r="C1914" s="1" t="str">
        <f>'ScienceDirect - Initial'!C1917</f>
        <v>Lega, Federico; De Pietro, Carlo</v>
      </c>
      <c r="D1914" s="1" t="str">
        <f>'ScienceDirect - Initial'!D1917</f>
        <v>Converging patterns in hospital organization: beyond the professional bureaucracy</v>
      </c>
      <c r="E1914" s="1" t="str">
        <f>'ScienceDirect - Initial'!E1917</f>
        <v>Health Policy</v>
      </c>
      <c r="F1914" s="1">
        <f>'ScienceDirect - Initial'!F1917</f>
        <v>0</v>
      </c>
      <c r="H1914" s="1">
        <v>0</v>
      </c>
      <c r="I1914" s="1">
        <v>0</v>
      </c>
      <c r="J1914" t="b">
        <f t="shared" si="29"/>
        <v>1</v>
      </c>
      <c r="K1914" t="e">
        <f t="array" ref="K1914">INDEX($A$7:$F$3066,SMALL(IF(COUNTIF($L$5,$H$7:$H$3066)*COUNTIF($L$5,$I$7:$I$3066),MATCH(ROW($A$7:$A$3066),ROW($A$7:$A$3066)),""),ROWS($B$1:B1908)),COLUMNS($A$1:B1910))</f>
        <v>#NUM!</v>
      </c>
      <c r="L1914" t="e">
        <f t="array" ref="L1914">INDEX($A$7:$F$3066,SMALL(IF(COUNTIF($L$5,$H$7:$H$3066)*COUNTIF($L$5,$I$7:$I$3066),MATCH(ROW($A$7:$A$3066),ROW($A$7:$A$3066)),""),ROWS($B$1:C1908)),COLUMNS($A$1:C1910))</f>
        <v>#NUM!</v>
      </c>
      <c r="M1914" t="e">
        <f t="array" ref="M1914">INDEX($A$7:$F$3066,SMALL(IF(COUNTIF($L$5,$H$7:$H$3066)*COUNTIF($L$5,$I$7:$I$3066),MATCH(ROW($A$7:$A$3066),ROW($A$7:$A$3066)),""),ROWS($B$1:D1908)),COLUMNS($A$1:D1910))</f>
        <v>#NUM!</v>
      </c>
      <c r="N1914" t="e">
        <f t="array" ref="N1914">INDEX($A$7:$F$3066,SMALL(IF(COUNTIF($L$5,$H$7:$H$3066)*COUNTIF($L$5,$I$7:$I$3066),MATCH(ROW($A$7:$A$3066),ROW($A$7:$A$3066)),""),ROWS($B$1:E1908)),COLUMNS($A$1:E1910))</f>
        <v>#NUM!</v>
      </c>
      <c r="O1914" t="e">
        <f t="array" ref="O1914">INDEX($A$7:$F$3066,SMALL(IF(COUNTIF($L$5,$H$7:$H$3066)*COUNTIF($L$5,$I$7:$I$3066),MATCH(ROW($A$7:$A$3066),ROW($A$7:$A$3066)),""),ROWS($B$1:F1908)),COLUMNS($A$1:F1910))</f>
        <v>#NUM!</v>
      </c>
    </row>
    <row r="1915" spans="1:15">
      <c r="A1915" s="1">
        <f>'ScienceDirect - Initial'!A1918</f>
        <v>0</v>
      </c>
      <c r="B1915" s="1">
        <f>'ScienceDirect - Initial'!B1918</f>
        <v>2010</v>
      </c>
      <c r="C1915" s="1" t="str">
        <f>'ScienceDirect - Initial'!C1918</f>
        <v>Murtaugh, Michael P.; Stadejek, Tomasz; Abrahante, Juan E.; Lam, Tommy T.Y.; Leung, Frederick C.-C.</v>
      </c>
      <c r="D1915" s="1" t="str">
        <f>'ScienceDirect - Initial'!D1918</f>
        <v>The ever-expanding diversity of porcine reproductive and respiratory syndrome virus</v>
      </c>
      <c r="E1915" s="1" t="str">
        <f>'ScienceDirect - Initial'!E1918</f>
        <v>Progress in porcine respiratory and reproductive syndrome virus biology and control</v>
      </c>
      <c r="F1915" s="1">
        <f>'ScienceDirect - Initial'!F1918</f>
        <v>0</v>
      </c>
      <c r="H1915" s="1">
        <v>0</v>
      </c>
      <c r="I1915" s="1">
        <v>0</v>
      </c>
      <c r="J1915" t="b">
        <f t="shared" si="29"/>
        <v>1</v>
      </c>
      <c r="K1915" t="e">
        <f t="array" ref="K1915">INDEX($A$7:$F$3066,SMALL(IF(COUNTIF($L$5,$H$7:$H$3066)*COUNTIF($L$5,$I$7:$I$3066),MATCH(ROW($A$7:$A$3066),ROW($A$7:$A$3066)),""),ROWS($B$1:B1909)),COLUMNS($A$1:B1911))</f>
        <v>#NUM!</v>
      </c>
      <c r="L1915" t="e">
        <f t="array" ref="L1915">INDEX($A$7:$F$3066,SMALL(IF(COUNTIF($L$5,$H$7:$H$3066)*COUNTIF($L$5,$I$7:$I$3066),MATCH(ROW($A$7:$A$3066),ROW($A$7:$A$3066)),""),ROWS($B$1:C1909)),COLUMNS($A$1:C1911))</f>
        <v>#NUM!</v>
      </c>
      <c r="M1915" t="e">
        <f t="array" ref="M1915">INDEX($A$7:$F$3066,SMALL(IF(COUNTIF($L$5,$H$7:$H$3066)*COUNTIF($L$5,$I$7:$I$3066),MATCH(ROW($A$7:$A$3066),ROW($A$7:$A$3066)),""),ROWS($B$1:D1909)),COLUMNS($A$1:D1911))</f>
        <v>#NUM!</v>
      </c>
      <c r="N1915" t="e">
        <f t="array" ref="N1915">INDEX($A$7:$F$3066,SMALL(IF(COUNTIF($L$5,$H$7:$H$3066)*COUNTIF($L$5,$I$7:$I$3066),MATCH(ROW($A$7:$A$3066),ROW($A$7:$A$3066)),""),ROWS($B$1:E1909)),COLUMNS($A$1:E1911))</f>
        <v>#NUM!</v>
      </c>
      <c r="O1915" t="e">
        <f t="array" ref="O1915">INDEX($A$7:$F$3066,SMALL(IF(COUNTIF($L$5,$H$7:$H$3066)*COUNTIF($L$5,$I$7:$I$3066),MATCH(ROW($A$7:$A$3066),ROW($A$7:$A$3066)),""),ROWS($B$1:F1909)),COLUMNS($A$1:F1911))</f>
        <v>#NUM!</v>
      </c>
    </row>
    <row r="1916" spans="1:15">
      <c r="A1916" s="1">
        <f>'ScienceDirect - Initial'!A1919</f>
        <v>0</v>
      </c>
      <c r="B1916" s="1">
        <f>'ScienceDirect - Initial'!B1919</f>
        <v>1997</v>
      </c>
      <c r="C1916" s="1">
        <f>'ScienceDirect - Initial'!C1919</f>
        <v>0</v>
      </c>
      <c r="D1916" s="1" t="str">
        <f>'ScienceDirect - Initial'!D1919</f>
        <v>SUBJECT INDEX: Volume 111 (JANUARY–JUNE 1997)</v>
      </c>
      <c r="E1916" s="1" t="str">
        <f>'ScienceDirect - Initial'!E1919</f>
        <v>Chest</v>
      </c>
      <c r="F1916" s="1">
        <f>'ScienceDirect - Initial'!F1919</f>
        <v>0</v>
      </c>
      <c r="H1916" s="1">
        <v>0</v>
      </c>
      <c r="I1916" s="1">
        <v>0</v>
      </c>
      <c r="J1916" t="b">
        <f t="shared" si="29"/>
        <v>1</v>
      </c>
      <c r="K1916" t="e">
        <f t="array" ref="K1916">INDEX($A$7:$F$3066,SMALL(IF(COUNTIF($L$5,$H$7:$H$3066)*COUNTIF($L$5,$I$7:$I$3066),MATCH(ROW($A$7:$A$3066),ROW($A$7:$A$3066)),""),ROWS($B$1:B1910)),COLUMNS($A$1:B1912))</f>
        <v>#NUM!</v>
      </c>
      <c r="L1916" t="e">
        <f t="array" ref="L1916">INDEX($A$7:$F$3066,SMALL(IF(COUNTIF($L$5,$H$7:$H$3066)*COUNTIF($L$5,$I$7:$I$3066),MATCH(ROW($A$7:$A$3066),ROW($A$7:$A$3066)),""),ROWS($B$1:C1910)),COLUMNS($A$1:C1912))</f>
        <v>#NUM!</v>
      </c>
      <c r="M1916" t="e">
        <f t="array" ref="M1916">INDEX($A$7:$F$3066,SMALL(IF(COUNTIF($L$5,$H$7:$H$3066)*COUNTIF($L$5,$I$7:$I$3066),MATCH(ROW($A$7:$A$3066),ROW($A$7:$A$3066)),""),ROWS($B$1:D1910)),COLUMNS($A$1:D1912))</f>
        <v>#NUM!</v>
      </c>
      <c r="N1916" t="e">
        <f t="array" ref="N1916">INDEX($A$7:$F$3066,SMALL(IF(COUNTIF($L$5,$H$7:$H$3066)*COUNTIF($L$5,$I$7:$I$3066),MATCH(ROW($A$7:$A$3066),ROW($A$7:$A$3066)),""),ROWS($B$1:E1910)),COLUMNS($A$1:E1912))</f>
        <v>#NUM!</v>
      </c>
      <c r="O1916" t="e">
        <f t="array" ref="O1916">INDEX($A$7:$F$3066,SMALL(IF(COUNTIF($L$5,$H$7:$H$3066)*COUNTIF($L$5,$I$7:$I$3066),MATCH(ROW($A$7:$A$3066),ROW($A$7:$A$3066)),""),ROWS($B$1:F1910)),COLUMNS($A$1:F1912))</f>
        <v>#NUM!</v>
      </c>
    </row>
    <row r="1917" spans="1:15">
      <c r="A1917" s="1">
        <f>'ScienceDirect - Initial'!A1920</f>
        <v>0</v>
      </c>
      <c r="B1917" s="1">
        <f>'ScienceDirect - Initial'!B1920</f>
        <v>2003</v>
      </c>
      <c r="C1917" s="1" t="str">
        <f>'ScienceDirect - Initial'!C1920</f>
        <v>Handique, Jyotirekha G.; Baruah, Jubaraj B.</v>
      </c>
      <c r="D1917" s="1" t="str">
        <f>'ScienceDirect - Initial'!D1920</f>
        <v>The oligomer of 1,2,3-trihydroxybenzene with benzaldehyde</v>
      </c>
      <c r="E1917" s="1" t="str">
        <f>'ScienceDirect - Initial'!E1920</f>
        <v>Reactive and Functional Polymers</v>
      </c>
      <c r="F1917" s="1">
        <f>'ScienceDirect - Initial'!F1920</f>
        <v>0</v>
      </c>
      <c r="H1917" s="1">
        <v>0</v>
      </c>
      <c r="I1917" s="1">
        <v>0</v>
      </c>
      <c r="J1917" t="b">
        <f t="shared" si="29"/>
        <v>1</v>
      </c>
      <c r="K1917" t="e">
        <f t="array" ref="K1917">INDEX($A$7:$F$3066,SMALL(IF(COUNTIF($L$5,$H$7:$H$3066)*COUNTIF($L$5,$I$7:$I$3066),MATCH(ROW($A$7:$A$3066),ROW($A$7:$A$3066)),""),ROWS($B$1:B1911)),COLUMNS($A$1:B1913))</f>
        <v>#NUM!</v>
      </c>
      <c r="L1917" t="e">
        <f t="array" ref="L1917">INDEX($A$7:$F$3066,SMALL(IF(COUNTIF($L$5,$H$7:$H$3066)*COUNTIF($L$5,$I$7:$I$3066),MATCH(ROW($A$7:$A$3066),ROW($A$7:$A$3066)),""),ROWS($B$1:C1911)),COLUMNS($A$1:C1913))</f>
        <v>#NUM!</v>
      </c>
      <c r="M1917" t="e">
        <f t="array" ref="M1917">INDEX($A$7:$F$3066,SMALL(IF(COUNTIF($L$5,$H$7:$H$3066)*COUNTIF($L$5,$I$7:$I$3066),MATCH(ROW($A$7:$A$3066),ROW($A$7:$A$3066)),""),ROWS($B$1:D1911)),COLUMNS($A$1:D1913))</f>
        <v>#NUM!</v>
      </c>
      <c r="N1917" t="e">
        <f t="array" ref="N1917">INDEX($A$7:$F$3066,SMALL(IF(COUNTIF($L$5,$H$7:$H$3066)*COUNTIF($L$5,$I$7:$I$3066),MATCH(ROW($A$7:$A$3066),ROW($A$7:$A$3066)),""),ROWS($B$1:E1911)),COLUMNS($A$1:E1913))</f>
        <v>#NUM!</v>
      </c>
      <c r="O1917" t="e">
        <f t="array" ref="O1917">INDEX($A$7:$F$3066,SMALL(IF(COUNTIF($L$5,$H$7:$H$3066)*COUNTIF($L$5,$I$7:$I$3066),MATCH(ROW($A$7:$A$3066),ROW($A$7:$A$3066)),""),ROWS($B$1:F1911)),COLUMNS($A$1:F1913))</f>
        <v>#NUM!</v>
      </c>
    </row>
    <row r="1918" spans="1:15">
      <c r="A1918" s="1">
        <f>'ScienceDirect - Initial'!A1921</f>
        <v>0</v>
      </c>
      <c r="B1918" s="1">
        <f>'ScienceDirect - Initial'!B1921</f>
        <v>2014</v>
      </c>
      <c r="C1918" s="1" t="str">
        <f>'ScienceDirect - Initial'!C1921</f>
        <v>Allen, Brennan G.</v>
      </c>
      <c r="D1918" s="1" t="str">
        <f>'ScienceDirect - Initial'!D1921</f>
        <v>What's new about New accounts? Assessing change proposals for social and environmental accounting</v>
      </c>
      <c r="E1918" s="1" t="str">
        <f>'ScienceDirect - Initial'!E1921</f>
        <v>Accounting Forum</v>
      </c>
      <c r="F1918" s="1">
        <f>'ScienceDirect - Initial'!F1921</f>
        <v>0</v>
      </c>
      <c r="H1918" s="1">
        <v>0</v>
      </c>
      <c r="I1918" s="1">
        <v>0</v>
      </c>
      <c r="J1918" t="b">
        <f t="shared" si="29"/>
        <v>1</v>
      </c>
      <c r="K1918" t="e">
        <f t="array" ref="K1918">INDEX($A$7:$F$3066,SMALL(IF(COUNTIF($L$5,$H$7:$H$3066)*COUNTIF($L$5,$I$7:$I$3066),MATCH(ROW($A$7:$A$3066),ROW($A$7:$A$3066)),""),ROWS($B$1:B1912)),COLUMNS($A$1:B1914))</f>
        <v>#NUM!</v>
      </c>
      <c r="L1918" t="e">
        <f t="array" ref="L1918">INDEX($A$7:$F$3066,SMALL(IF(COUNTIF($L$5,$H$7:$H$3066)*COUNTIF($L$5,$I$7:$I$3066),MATCH(ROW($A$7:$A$3066),ROW($A$7:$A$3066)),""),ROWS($B$1:C1912)),COLUMNS($A$1:C1914))</f>
        <v>#NUM!</v>
      </c>
      <c r="M1918" t="e">
        <f t="array" ref="M1918">INDEX($A$7:$F$3066,SMALL(IF(COUNTIF($L$5,$H$7:$H$3066)*COUNTIF($L$5,$I$7:$I$3066),MATCH(ROW($A$7:$A$3066),ROW($A$7:$A$3066)),""),ROWS($B$1:D1912)),COLUMNS($A$1:D1914))</f>
        <v>#NUM!</v>
      </c>
      <c r="N1918" t="e">
        <f t="array" ref="N1918">INDEX($A$7:$F$3066,SMALL(IF(COUNTIF($L$5,$H$7:$H$3066)*COUNTIF($L$5,$I$7:$I$3066),MATCH(ROW($A$7:$A$3066),ROW($A$7:$A$3066)),""),ROWS($B$1:E1912)),COLUMNS($A$1:E1914))</f>
        <v>#NUM!</v>
      </c>
      <c r="O1918" t="e">
        <f t="array" ref="O1918">INDEX($A$7:$F$3066,SMALL(IF(COUNTIF($L$5,$H$7:$H$3066)*COUNTIF($L$5,$I$7:$I$3066),MATCH(ROW($A$7:$A$3066),ROW($A$7:$A$3066)),""),ROWS($B$1:F1912)),COLUMNS($A$1:F1914))</f>
        <v>#NUM!</v>
      </c>
    </row>
    <row r="1919" spans="1:15">
      <c r="A1919" s="1">
        <f>'ScienceDirect - Initial'!A1922</f>
        <v>0</v>
      </c>
      <c r="B1919" s="1">
        <f>'ScienceDirect - Initial'!B1922</f>
        <v>1980</v>
      </c>
      <c r="C1919" s="1" t="str">
        <f>'ScienceDirect - Initial'!C1922</f>
        <v>SEIBOLD, DAVID R.</v>
      </c>
      <c r="D1919" s="1" t="str">
        <f>'ScienceDirect - Initial'!D1922</f>
        <v>6 - Attitude–Verbal Report–Behavior Relationships as Causal Processes: Formalization, Test, and Communication Implications</v>
      </c>
      <c r="E1919" s="1" t="str">
        <f>'ScienceDirect - Initial'!E1922</f>
        <v>Message–Attitude–Behavior Relationship</v>
      </c>
      <c r="F1919" s="1" t="str">
        <f>'ScienceDirect - Initial'!F1922</f>
        <v>978-0-12-199760-1</v>
      </c>
      <c r="H1919" s="1">
        <v>0</v>
      </c>
      <c r="I1919" s="1">
        <v>0</v>
      </c>
      <c r="J1919" t="b">
        <f t="shared" si="29"/>
        <v>1</v>
      </c>
      <c r="K1919" t="e">
        <f t="array" ref="K1919">INDEX($A$7:$F$3066,SMALL(IF(COUNTIF($L$5,$H$7:$H$3066)*COUNTIF($L$5,$I$7:$I$3066),MATCH(ROW($A$7:$A$3066),ROW($A$7:$A$3066)),""),ROWS($B$1:B1913)),COLUMNS($A$1:B1915))</f>
        <v>#NUM!</v>
      </c>
      <c r="L1919" t="e">
        <f t="array" ref="L1919">INDEX($A$7:$F$3066,SMALL(IF(COUNTIF($L$5,$H$7:$H$3066)*COUNTIF($L$5,$I$7:$I$3066),MATCH(ROW($A$7:$A$3066),ROW($A$7:$A$3066)),""),ROWS($B$1:C1913)),COLUMNS($A$1:C1915))</f>
        <v>#NUM!</v>
      </c>
      <c r="M1919" t="e">
        <f t="array" ref="M1919">INDEX($A$7:$F$3066,SMALL(IF(COUNTIF($L$5,$H$7:$H$3066)*COUNTIF($L$5,$I$7:$I$3066),MATCH(ROW($A$7:$A$3066),ROW($A$7:$A$3066)),""),ROWS($B$1:D1913)),COLUMNS($A$1:D1915))</f>
        <v>#NUM!</v>
      </c>
      <c r="N1919" t="e">
        <f t="array" ref="N1919">INDEX($A$7:$F$3066,SMALL(IF(COUNTIF($L$5,$H$7:$H$3066)*COUNTIF($L$5,$I$7:$I$3066),MATCH(ROW($A$7:$A$3066),ROW($A$7:$A$3066)),""),ROWS($B$1:E1913)),COLUMNS($A$1:E1915))</f>
        <v>#NUM!</v>
      </c>
      <c r="O1919" t="e">
        <f t="array" ref="O1919">INDEX($A$7:$F$3066,SMALL(IF(COUNTIF($L$5,$H$7:$H$3066)*COUNTIF($L$5,$I$7:$I$3066),MATCH(ROW($A$7:$A$3066),ROW($A$7:$A$3066)),""),ROWS($B$1:F1913)),COLUMNS($A$1:F1915))</f>
        <v>#NUM!</v>
      </c>
    </row>
    <row r="1920" spans="1:15">
      <c r="A1920" s="1">
        <f>'ScienceDirect - Initial'!A1923</f>
        <v>0</v>
      </c>
      <c r="B1920" s="1">
        <f>'ScienceDirect - Initial'!B1923</f>
        <v>2011</v>
      </c>
      <c r="C1920" s="1" t="str">
        <f>'ScienceDirect - Initial'!C1923</f>
        <v>Field, Sinead; Newton-Bishop, Julia A.</v>
      </c>
      <c r="D1920" s="1" t="str">
        <f>'ScienceDirect - Initial'!D1923</f>
        <v>Melanoma and vitamin D</v>
      </c>
      <c r="E1920" s="1" t="str">
        <f>'ScienceDirect - Initial'!E1923</f>
        <v>Thematic Issue: Cutaneous Melanoma</v>
      </c>
      <c r="F1920" s="1">
        <f>'ScienceDirect - Initial'!F1923</f>
        <v>0</v>
      </c>
      <c r="H1920" s="1">
        <v>0</v>
      </c>
      <c r="I1920" s="1">
        <v>0</v>
      </c>
      <c r="J1920" t="b">
        <f t="shared" si="29"/>
        <v>1</v>
      </c>
      <c r="K1920" t="e">
        <f t="array" ref="K1920">INDEX($A$7:$F$3066,SMALL(IF(COUNTIF($L$5,$H$7:$H$3066)*COUNTIF($L$5,$I$7:$I$3066),MATCH(ROW($A$7:$A$3066),ROW($A$7:$A$3066)),""),ROWS($B$1:B1914)),COLUMNS($A$1:B1916))</f>
        <v>#NUM!</v>
      </c>
      <c r="L1920" t="e">
        <f t="array" ref="L1920">INDEX($A$7:$F$3066,SMALL(IF(COUNTIF($L$5,$H$7:$H$3066)*COUNTIF($L$5,$I$7:$I$3066),MATCH(ROW($A$7:$A$3066),ROW($A$7:$A$3066)),""),ROWS($B$1:C1914)),COLUMNS($A$1:C1916))</f>
        <v>#NUM!</v>
      </c>
      <c r="M1920" t="e">
        <f t="array" ref="M1920">INDEX($A$7:$F$3066,SMALL(IF(COUNTIF($L$5,$H$7:$H$3066)*COUNTIF($L$5,$I$7:$I$3066),MATCH(ROW($A$7:$A$3066),ROW($A$7:$A$3066)),""),ROWS($B$1:D1914)),COLUMNS($A$1:D1916))</f>
        <v>#NUM!</v>
      </c>
      <c r="N1920" t="e">
        <f t="array" ref="N1920">INDEX($A$7:$F$3066,SMALL(IF(COUNTIF($L$5,$H$7:$H$3066)*COUNTIF($L$5,$I$7:$I$3066),MATCH(ROW($A$7:$A$3066),ROW($A$7:$A$3066)),""),ROWS($B$1:E1914)),COLUMNS($A$1:E1916))</f>
        <v>#NUM!</v>
      </c>
      <c r="O1920" t="e">
        <f t="array" ref="O1920">INDEX($A$7:$F$3066,SMALL(IF(COUNTIF($L$5,$H$7:$H$3066)*COUNTIF($L$5,$I$7:$I$3066),MATCH(ROW($A$7:$A$3066),ROW($A$7:$A$3066)),""),ROWS($B$1:F1914)),COLUMNS($A$1:F1916))</f>
        <v>#NUM!</v>
      </c>
    </row>
    <row r="1921" spans="1:15">
      <c r="A1921" s="1">
        <f>'ScienceDirect - Initial'!A1924</f>
        <v>0</v>
      </c>
      <c r="B1921" s="1">
        <f>'ScienceDirect - Initial'!B1924</f>
        <v>2020</v>
      </c>
      <c r="C1921" s="1" t="str">
        <f>'ScienceDirect - Initial'!C1924</f>
        <v>Knobel, Darryn L.; Hampson, Katie; Lembo, Tiziana; Cleaveland, Sarah; Davis, Alicia</v>
      </c>
      <c r="D1921" s="1" t="str">
        <f>'ScienceDirect - Initial'!D1924</f>
        <v>Chapter 18 - Dog rabies and its control</v>
      </c>
      <c r="E1921" s="1" t="str">
        <f>'ScienceDirect - Initial'!E1924</f>
        <v>Rabies (Fourth Edition)</v>
      </c>
      <c r="F1921" s="1" t="str">
        <f>'ScienceDirect - Initial'!F1924</f>
        <v>978-0-12-818705-0</v>
      </c>
      <c r="H1921" s="1">
        <v>0</v>
      </c>
      <c r="I1921" s="1">
        <v>0</v>
      </c>
      <c r="J1921" t="b">
        <f t="shared" si="29"/>
        <v>1</v>
      </c>
      <c r="K1921" t="e">
        <f t="array" ref="K1921">INDEX($A$7:$F$3066,SMALL(IF(COUNTIF($L$5,$H$7:$H$3066)*COUNTIF($L$5,$I$7:$I$3066),MATCH(ROW($A$7:$A$3066),ROW($A$7:$A$3066)),""),ROWS($B$1:B1915)),COLUMNS($A$1:B1917))</f>
        <v>#NUM!</v>
      </c>
      <c r="L1921" t="e">
        <f t="array" ref="L1921">INDEX($A$7:$F$3066,SMALL(IF(COUNTIF($L$5,$H$7:$H$3066)*COUNTIF($L$5,$I$7:$I$3066),MATCH(ROW($A$7:$A$3066),ROW($A$7:$A$3066)),""),ROWS($B$1:C1915)),COLUMNS($A$1:C1917))</f>
        <v>#NUM!</v>
      </c>
      <c r="M1921" t="e">
        <f t="array" ref="M1921">INDEX($A$7:$F$3066,SMALL(IF(COUNTIF($L$5,$H$7:$H$3066)*COUNTIF($L$5,$I$7:$I$3066),MATCH(ROW($A$7:$A$3066),ROW($A$7:$A$3066)),""),ROWS($B$1:D1915)),COLUMNS($A$1:D1917))</f>
        <v>#NUM!</v>
      </c>
      <c r="N1921" t="e">
        <f t="array" ref="N1921">INDEX($A$7:$F$3066,SMALL(IF(COUNTIF($L$5,$H$7:$H$3066)*COUNTIF($L$5,$I$7:$I$3066),MATCH(ROW($A$7:$A$3066),ROW($A$7:$A$3066)),""),ROWS($B$1:E1915)),COLUMNS($A$1:E1917))</f>
        <v>#NUM!</v>
      </c>
      <c r="O1921" t="e">
        <f t="array" ref="O1921">INDEX($A$7:$F$3066,SMALL(IF(COUNTIF($L$5,$H$7:$H$3066)*COUNTIF($L$5,$I$7:$I$3066),MATCH(ROW($A$7:$A$3066),ROW($A$7:$A$3066)),""),ROWS($B$1:F1915)),COLUMNS($A$1:F1917))</f>
        <v>#NUM!</v>
      </c>
    </row>
    <row r="1922" spans="1:15">
      <c r="A1922" s="1">
        <f>'ScienceDirect - Initial'!A1925</f>
        <v>0</v>
      </c>
      <c r="B1922" s="1">
        <f>'ScienceDirect - Initial'!B1925</f>
        <v>2002</v>
      </c>
      <c r="C1922" s="1" t="str">
        <f>'ScienceDirect - Initial'!C1925</f>
        <v>Kolko, David J.; Wilcox, David K.; Nishi-Strattner, Linda; Kopet, Tim</v>
      </c>
      <c r="D1922" s="1" t="str">
        <f>'ScienceDirect - Initial'!D1925</f>
        <v>Chapter 9 - Clinical Assessment of Juvenile Firesetters and Their Families: Tools and Tips11Material on the Oregon Model for this chapter was adapted with permission from The Cycles of Firesetting: An Oregon Model, a publication of the Oregon Treatment Strategies Task Force and the Oregon office of State Fire Marshal, 1996. Task Force members include Lorrie Dukart, Robert Gitelson, Timothy Kopet, Judy Okulitch, Sandy Shulmire, Richard Smith, Rick Van Marter-Sanders, and Linda Nishi-Strattner.</v>
      </c>
      <c r="E1922" s="1" t="str">
        <f>'ScienceDirect - Initial'!E1925</f>
        <v>Handbook on Firesetting in Children and Youth</v>
      </c>
      <c r="F1922" s="1" t="str">
        <f>'ScienceDirect - Initial'!F1925</f>
        <v>978-0-12-417761-1</v>
      </c>
      <c r="H1922" s="1">
        <v>0</v>
      </c>
      <c r="I1922" s="1">
        <v>0</v>
      </c>
      <c r="J1922" t="b">
        <f t="shared" si="29"/>
        <v>1</v>
      </c>
      <c r="K1922" t="e">
        <f t="array" ref="K1922">INDEX($A$7:$F$3066,SMALL(IF(COUNTIF($L$5,$H$7:$H$3066)*COUNTIF($L$5,$I$7:$I$3066),MATCH(ROW($A$7:$A$3066),ROW($A$7:$A$3066)),""),ROWS($B$1:B1916)),COLUMNS($A$1:B1918))</f>
        <v>#NUM!</v>
      </c>
      <c r="L1922" t="e">
        <f t="array" ref="L1922">INDEX($A$7:$F$3066,SMALL(IF(COUNTIF($L$5,$H$7:$H$3066)*COUNTIF($L$5,$I$7:$I$3066),MATCH(ROW($A$7:$A$3066),ROW($A$7:$A$3066)),""),ROWS($B$1:C1916)),COLUMNS($A$1:C1918))</f>
        <v>#NUM!</v>
      </c>
      <c r="M1922" t="e">
        <f t="array" ref="M1922">INDEX($A$7:$F$3066,SMALL(IF(COUNTIF($L$5,$H$7:$H$3066)*COUNTIF($L$5,$I$7:$I$3066),MATCH(ROW($A$7:$A$3066),ROW($A$7:$A$3066)),""),ROWS($B$1:D1916)),COLUMNS($A$1:D1918))</f>
        <v>#NUM!</v>
      </c>
      <c r="N1922" t="e">
        <f t="array" ref="N1922">INDEX($A$7:$F$3066,SMALL(IF(COUNTIF($L$5,$H$7:$H$3066)*COUNTIF($L$5,$I$7:$I$3066),MATCH(ROW($A$7:$A$3066),ROW($A$7:$A$3066)),""),ROWS($B$1:E1916)),COLUMNS($A$1:E1918))</f>
        <v>#NUM!</v>
      </c>
      <c r="O1922" t="e">
        <f t="array" ref="O1922">INDEX($A$7:$F$3066,SMALL(IF(COUNTIF($L$5,$H$7:$H$3066)*COUNTIF($L$5,$I$7:$I$3066),MATCH(ROW($A$7:$A$3066),ROW($A$7:$A$3066)),""),ROWS($B$1:F1916)),COLUMNS($A$1:F1918))</f>
        <v>#NUM!</v>
      </c>
    </row>
    <row r="1923" spans="1:15">
      <c r="A1923" s="1">
        <f>'ScienceDirect - Initial'!A1926</f>
        <v>0</v>
      </c>
      <c r="B1923" s="1">
        <f>'ScienceDirect - Initial'!B1926</f>
        <v>2017</v>
      </c>
      <c r="C1923" s="1" t="str">
        <f>'ScienceDirect - Initial'!C1926</f>
        <v>Hirtz, Deborah G.; Wagner, Ann; Filipek, Pauline A.; Sherr, Elliott H.</v>
      </c>
      <c r="D1923" s="1" t="str">
        <f>'ScienceDirect - Initial'!D1926</f>
        <v>57 - Autistic Spectrum Disorders</v>
      </c>
      <c r="E1923" s="1" t="str">
        <f>'ScienceDirect - Initial'!E1926</f>
        <v>Swaiman's Pediatric Neurology (Sixth Edition)</v>
      </c>
      <c r="F1923" s="1" t="str">
        <f>'ScienceDirect - Initial'!F1926</f>
        <v>978-0-323-37101-8</v>
      </c>
      <c r="H1923" s="1">
        <v>0</v>
      </c>
      <c r="I1923" s="1">
        <v>0</v>
      </c>
      <c r="J1923" t="b">
        <f t="shared" si="29"/>
        <v>1</v>
      </c>
      <c r="K1923" t="e">
        <f t="array" ref="K1923">INDEX($A$7:$F$3066,SMALL(IF(COUNTIF($L$5,$H$7:$H$3066)*COUNTIF($L$5,$I$7:$I$3066),MATCH(ROW($A$7:$A$3066),ROW($A$7:$A$3066)),""),ROWS($B$1:B1917)),COLUMNS($A$1:B1919))</f>
        <v>#NUM!</v>
      </c>
      <c r="L1923" t="e">
        <f t="array" ref="L1923">INDEX($A$7:$F$3066,SMALL(IF(COUNTIF($L$5,$H$7:$H$3066)*COUNTIF($L$5,$I$7:$I$3066),MATCH(ROW($A$7:$A$3066),ROW($A$7:$A$3066)),""),ROWS($B$1:C1917)),COLUMNS($A$1:C1919))</f>
        <v>#NUM!</v>
      </c>
      <c r="M1923" t="e">
        <f t="array" ref="M1923">INDEX($A$7:$F$3066,SMALL(IF(COUNTIF($L$5,$H$7:$H$3066)*COUNTIF($L$5,$I$7:$I$3066),MATCH(ROW($A$7:$A$3066),ROW($A$7:$A$3066)),""),ROWS($B$1:D1917)),COLUMNS($A$1:D1919))</f>
        <v>#NUM!</v>
      </c>
      <c r="N1923" t="e">
        <f t="array" ref="N1923">INDEX($A$7:$F$3066,SMALL(IF(COUNTIF($L$5,$H$7:$H$3066)*COUNTIF($L$5,$I$7:$I$3066),MATCH(ROW($A$7:$A$3066),ROW($A$7:$A$3066)),""),ROWS($B$1:E1917)),COLUMNS($A$1:E1919))</f>
        <v>#NUM!</v>
      </c>
      <c r="O1923" t="e">
        <f t="array" ref="O1923">INDEX($A$7:$F$3066,SMALL(IF(COUNTIF($L$5,$H$7:$H$3066)*COUNTIF($L$5,$I$7:$I$3066),MATCH(ROW($A$7:$A$3066),ROW($A$7:$A$3066)),""),ROWS($B$1:F1917)),COLUMNS($A$1:F1919))</f>
        <v>#NUM!</v>
      </c>
    </row>
    <row r="1924" spans="1:15">
      <c r="A1924" s="1">
        <f>'ScienceDirect - Initial'!A1927</f>
        <v>0</v>
      </c>
      <c r="B1924" s="1">
        <f>'ScienceDirect - Initial'!B1927</f>
        <v>2020</v>
      </c>
      <c r="C1924" s="1" t="str">
        <f>'ScienceDirect - Initial'!C1927</f>
        <v>Thiede, Brian C.; Gray, Clark</v>
      </c>
      <c r="D1924" s="1" t="str">
        <f>'ScienceDirect - Initial'!D1927</f>
        <v>Characterizing the indigenous forest peoples of Latin America: Results from census data</v>
      </c>
      <c r="E1924" s="1" t="str">
        <f>'ScienceDirect - Initial'!E1927</f>
        <v>World Development</v>
      </c>
      <c r="F1924" s="1">
        <f>'ScienceDirect - Initial'!F1927</f>
        <v>0</v>
      </c>
      <c r="H1924" s="1">
        <v>0</v>
      </c>
      <c r="I1924" s="1">
        <v>0</v>
      </c>
      <c r="J1924" t="b">
        <f t="shared" si="29"/>
        <v>1</v>
      </c>
      <c r="K1924" t="e">
        <f t="array" ref="K1924">INDEX($A$7:$F$3066,SMALL(IF(COUNTIF($L$5,$H$7:$H$3066)*COUNTIF($L$5,$I$7:$I$3066),MATCH(ROW($A$7:$A$3066),ROW($A$7:$A$3066)),""),ROWS($B$1:B1918)),COLUMNS($A$1:B1920))</f>
        <v>#NUM!</v>
      </c>
      <c r="L1924" t="e">
        <f t="array" ref="L1924">INDEX($A$7:$F$3066,SMALL(IF(COUNTIF($L$5,$H$7:$H$3066)*COUNTIF($L$5,$I$7:$I$3066),MATCH(ROW($A$7:$A$3066),ROW($A$7:$A$3066)),""),ROWS($B$1:C1918)),COLUMNS($A$1:C1920))</f>
        <v>#NUM!</v>
      </c>
      <c r="M1924" t="e">
        <f t="array" ref="M1924">INDEX($A$7:$F$3066,SMALL(IF(COUNTIF($L$5,$H$7:$H$3066)*COUNTIF($L$5,$I$7:$I$3066),MATCH(ROW($A$7:$A$3066),ROW($A$7:$A$3066)),""),ROWS($B$1:D1918)),COLUMNS($A$1:D1920))</f>
        <v>#NUM!</v>
      </c>
      <c r="N1924" t="e">
        <f t="array" ref="N1924">INDEX($A$7:$F$3066,SMALL(IF(COUNTIF($L$5,$H$7:$H$3066)*COUNTIF($L$5,$I$7:$I$3066),MATCH(ROW($A$7:$A$3066),ROW($A$7:$A$3066)),""),ROWS($B$1:E1918)),COLUMNS($A$1:E1920))</f>
        <v>#NUM!</v>
      </c>
      <c r="O1924" t="e">
        <f t="array" ref="O1924">INDEX($A$7:$F$3066,SMALL(IF(COUNTIF($L$5,$H$7:$H$3066)*COUNTIF($L$5,$I$7:$I$3066),MATCH(ROW($A$7:$A$3066),ROW($A$7:$A$3066)),""),ROWS($B$1:F1918)),COLUMNS($A$1:F1920))</f>
        <v>#NUM!</v>
      </c>
    </row>
    <row r="1925" spans="1:15">
      <c r="A1925" s="1">
        <f>'ScienceDirect - Initial'!A1928</f>
        <v>0</v>
      </c>
      <c r="B1925" s="1">
        <f>'ScienceDirect - Initial'!B1928</f>
        <v>1989</v>
      </c>
      <c r="C1925" s="1" t="str">
        <f>'ScienceDirect - Initial'!C1928</f>
        <v>Krystal, John H.; Kosten, Thomas R.; Southwick, Steven; Mason, John W.; Perry, Bruce D.; Giller, Earl L.</v>
      </c>
      <c r="D1925" s="1" t="str">
        <f>'ScienceDirect - Initial'!D1928</f>
        <v>Neurobiological aspects of PTSD: Review of clinical and preclinical studies</v>
      </c>
      <c r="E1925" s="1" t="str">
        <f>'ScienceDirect - Initial'!E1928</f>
        <v>Behavior Therapy</v>
      </c>
      <c r="F1925" s="1">
        <f>'ScienceDirect - Initial'!F1928</f>
        <v>0</v>
      </c>
      <c r="H1925" s="1">
        <v>0</v>
      </c>
      <c r="I1925" s="1">
        <v>0</v>
      </c>
      <c r="J1925" t="b">
        <f t="shared" si="29"/>
        <v>1</v>
      </c>
      <c r="K1925" t="e">
        <f t="array" ref="K1925">INDEX($A$7:$F$3066,SMALL(IF(COUNTIF($L$5,$H$7:$H$3066)*COUNTIF($L$5,$I$7:$I$3066),MATCH(ROW($A$7:$A$3066),ROW($A$7:$A$3066)),""),ROWS($B$1:B1919)),COLUMNS($A$1:B1921))</f>
        <v>#NUM!</v>
      </c>
      <c r="L1925" t="e">
        <f t="array" ref="L1925">INDEX($A$7:$F$3066,SMALL(IF(COUNTIF($L$5,$H$7:$H$3066)*COUNTIF($L$5,$I$7:$I$3066),MATCH(ROW($A$7:$A$3066),ROW($A$7:$A$3066)),""),ROWS($B$1:C1919)),COLUMNS($A$1:C1921))</f>
        <v>#NUM!</v>
      </c>
      <c r="M1925" t="e">
        <f t="array" ref="M1925">INDEX($A$7:$F$3066,SMALL(IF(COUNTIF($L$5,$H$7:$H$3066)*COUNTIF($L$5,$I$7:$I$3066),MATCH(ROW($A$7:$A$3066),ROW($A$7:$A$3066)),""),ROWS($B$1:D1919)),COLUMNS($A$1:D1921))</f>
        <v>#NUM!</v>
      </c>
      <c r="N1925" t="e">
        <f t="array" ref="N1925">INDEX($A$7:$F$3066,SMALL(IF(COUNTIF($L$5,$H$7:$H$3066)*COUNTIF($L$5,$I$7:$I$3066),MATCH(ROW($A$7:$A$3066),ROW($A$7:$A$3066)),""),ROWS($B$1:E1919)),COLUMNS($A$1:E1921))</f>
        <v>#NUM!</v>
      </c>
      <c r="O1925" t="e">
        <f t="array" ref="O1925">INDEX($A$7:$F$3066,SMALL(IF(COUNTIF($L$5,$H$7:$H$3066)*COUNTIF($L$5,$I$7:$I$3066),MATCH(ROW($A$7:$A$3066),ROW($A$7:$A$3066)),""),ROWS($B$1:F1919)),COLUMNS($A$1:F1921))</f>
        <v>#NUM!</v>
      </c>
    </row>
    <row r="1926" spans="1:15">
      <c r="A1926" s="1">
        <f>'ScienceDirect - Initial'!A1929</f>
        <v>0</v>
      </c>
      <c r="B1926" s="1">
        <f>'ScienceDirect - Initial'!B1929</f>
        <v>2006</v>
      </c>
      <c r="C1926" s="1" t="str">
        <f>'ScienceDirect - Initial'!C1929</f>
        <v>Cassell, J.A.; Leach, M.; Poltorak, M.S.; Mercer, C.H.; Iversen, A.; Fairhead, J.R.</v>
      </c>
      <c r="D1926" s="1" t="str">
        <f>'ScienceDirect - Initial'!D1929</f>
        <v>Is the cultural context of MMR rejection a key to an effective public health discourse?</v>
      </c>
      <c r="E1926" s="1" t="str">
        <f>'ScienceDirect - Initial'!E1929</f>
        <v>Public Health</v>
      </c>
      <c r="F1926" s="1">
        <f>'ScienceDirect - Initial'!F1929</f>
        <v>0</v>
      </c>
      <c r="H1926" s="1">
        <v>0</v>
      </c>
      <c r="I1926" s="1">
        <v>0</v>
      </c>
      <c r="J1926" t="b">
        <f t="shared" si="29"/>
        <v>1</v>
      </c>
      <c r="K1926" t="e">
        <f t="array" ref="K1926">INDEX($A$7:$F$3066,SMALL(IF(COUNTIF($L$5,$H$7:$H$3066)*COUNTIF($L$5,$I$7:$I$3066),MATCH(ROW($A$7:$A$3066),ROW($A$7:$A$3066)),""),ROWS($B$1:B1920)),COLUMNS($A$1:B1922))</f>
        <v>#NUM!</v>
      </c>
      <c r="L1926" t="e">
        <f t="array" ref="L1926">INDEX($A$7:$F$3066,SMALL(IF(COUNTIF($L$5,$H$7:$H$3066)*COUNTIF($L$5,$I$7:$I$3066),MATCH(ROW($A$7:$A$3066),ROW($A$7:$A$3066)),""),ROWS($B$1:C1920)),COLUMNS($A$1:C1922))</f>
        <v>#NUM!</v>
      </c>
      <c r="M1926" t="e">
        <f t="array" ref="M1926">INDEX($A$7:$F$3066,SMALL(IF(COUNTIF($L$5,$H$7:$H$3066)*COUNTIF($L$5,$I$7:$I$3066),MATCH(ROW($A$7:$A$3066),ROW($A$7:$A$3066)),""),ROWS($B$1:D1920)),COLUMNS($A$1:D1922))</f>
        <v>#NUM!</v>
      </c>
      <c r="N1926" t="e">
        <f t="array" ref="N1926">INDEX($A$7:$F$3066,SMALL(IF(COUNTIF($L$5,$H$7:$H$3066)*COUNTIF($L$5,$I$7:$I$3066),MATCH(ROW($A$7:$A$3066),ROW($A$7:$A$3066)),""),ROWS($B$1:E1920)),COLUMNS($A$1:E1922))</f>
        <v>#NUM!</v>
      </c>
      <c r="O1926" t="e">
        <f t="array" ref="O1926">INDEX($A$7:$F$3066,SMALL(IF(COUNTIF($L$5,$H$7:$H$3066)*COUNTIF($L$5,$I$7:$I$3066),MATCH(ROW($A$7:$A$3066),ROW($A$7:$A$3066)),""),ROWS($B$1:F1920)),COLUMNS($A$1:F1922))</f>
        <v>#NUM!</v>
      </c>
    </row>
    <row r="1927" spans="1:15">
      <c r="A1927" s="1">
        <f>'ScienceDirect - Initial'!A1930</f>
        <v>0</v>
      </c>
      <c r="B1927" s="1">
        <f>'ScienceDirect - Initial'!B1930</f>
        <v>1975</v>
      </c>
      <c r="C1927" s="1" t="str">
        <f>'ScienceDirect - Initial'!C1930</f>
        <v>Boudewyns, Patrick A.; Tanna, Vasantkumar L.; Fleischman, David J.</v>
      </c>
      <c r="D1927" s="1" t="str">
        <f>'ScienceDirect - Initial'!D1930</f>
        <v>A modified shame aversion therapy for compulsive obscene telephone calling</v>
      </c>
      <c r="E1927" s="1" t="str">
        <f>'ScienceDirect - Initial'!E1930</f>
        <v>Behavior Therapy</v>
      </c>
      <c r="F1927" s="1">
        <f>'ScienceDirect - Initial'!F1930</f>
        <v>0</v>
      </c>
      <c r="H1927" s="1">
        <v>0</v>
      </c>
      <c r="I1927" s="1">
        <v>0</v>
      </c>
      <c r="J1927" t="b">
        <f t="shared" si="29"/>
        <v>1</v>
      </c>
      <c r="K1927" t="e">
        <f t="array" ref="K1927">INDEX($A$7:$F$3066,SMALL(IF(COUNTIF($L$5,$H$7:$H$3066)*COUNTIF($L$5,$I$7:$I$3066),MATCH(ROW($A$7:$A$3066),ROW($A$7:$A$3066)),""),ROWS($B$1:B1921)),COLUMNS($A$1:B1923))</f>
        <v>#NUM!</v>
      </c>
      <c r="L1927" t="e">
        <f t="array" ref="L1927">INDEX($A$7:$F$3066,SMALL(IF(COUNTIF($L$5,$H$7:$H$3066)*COUNTIF($L$5,$I$7:$I$3066),MATCH(ROW($A$7:$A$3066),ROW($A$7:$A$3066)),""),ROWS($B$1:C1921)),COLUMNS($A$1:C1923))</f>
        <v>#NUM!</v>
      </c>
      <c r="M1927" t="e">
        <f t="array" ref="M1927">INDEX($A$7:$F$3066,SMALL(IF(COUNTIF($L$5,$H$7:$H$3066)*COUNTIF($L$5,$I$7:$I$3066),MATCH(ROW($A$7:$A$3066),ROW($A$7:$A$3066)),""),ROWS($B$1:D1921)),COLUMNS($A$1:D1923))</f>
        <v>#NUM!</v>
      </c>
      <c r="N1927" t="e">
        <f t="array" ref="N1927">INDEX($A$7:$F$3066,SMALL(IF(COUNTIF($L$5,$H$7:$H$3066)*COUNTIF($L$5,$I$7:$I$3066),MATCH(ROW($A$7:$A$3066),ROW($A$7:$A$3066)),""),ROWS($B$1:E1921)),COLUMNS($A$1:E1923))</f>
        <v>#NUM!</v>
      </c>
      <c r="O1927" t="e">
        <f t="array" ref="O1927">INDEX($A$7:$F$3066,SMALL(IF(COUNTIF($L$5,$H$7:$H$3066)*COUNTIF($L$5,$I$7:$I$3066),MATCH(ROW($A$7:$A$3066),ROW($A$7:$A$3066)),""),ROWS($B$1:F1921)),COLUMNS($A$1:F1923))</f>
        <v>#NUM!</v>
      </c>
    </row>
    <row r="1928" spans="1:15">
      <c r="A1928" s="1">
        <f>'ScienceDirect - Initial'!A1931</f>
        <v>0</v>
      </c>
      <c r="B1928" s="1">
        <f>'ScienceDirect - Initial'!B1931</f>
        <v>2016</v>
      </c>
      <c r="C1928" s="1" t="str">
        <f>'ScienceDirect - Initial'!C1931</f>
        <v>Severance, Emily G.; Yolken, Robert H.</v>
      </c>
      <c r="D1928" s="1" t="str">
        <f>'ScienceDirect - Initial'!D1931</f>
        <v>Chapter 29 - Role of Immune and Autoimmune Dysfunction in Schizophrenia</v>
      </c>
      <c r="E1928" s="1" t="str">
        <f>'ScienceDirect - Initial'!E1931</f>
        <v>Handbook of Behavioral Neuroscience</v>
      </c>
      <c r="F1928" s="1" t="str">
        <f>'ScienceDirect - Initial'!F1931</f>
        <v>1569-7339</v>
      </c>
      <c r="H1928" s="1">
        <v>0</v>
      </c>
      <c r="I1928" s="1">
        <v>0</v>
      </c>
      <c r="J1928" t="b">
        <f t="shared" ref="J1928:J1991" si="30">IF(ISBLANK(I1928),FALSE,IF(EXACT(H1928, I1928),TRUE,FALSE))</f>
        <v>1</v>
      </c>
      <c r="K1928" t="e">
        <f t="array" ref="K1928">INDEX($A$7:$F$3066,SMALL(IF(COUNTIF($L$5,$H$7:$H$3066)*COUNTIF($L$5,$I$7:$I$3066),MATCH(ROW($A$7:$A$3066),ROW($A$7:$A$3066)),""),ROWS($B$1:B1922)),COLUMNS($A$1:B1924))</f>
        <v>#NUM!</v>
      </c>
      <c r="L1928" t="e">
        <f t="array" ref="L1928">INDEX($A$7:$F$3066,SMALL(IF(COUNTIF($L$5,$H$7:$H$3066)*COUNTIF($L$5,$I$7:$I$3066),MATCH(ROW($A$7:$A$3066),ROW($A$7:$A$3066)),""),ROWS($B$1:C1922)),COLUMNS($A$1:C1924))</f>
        <v>#NUM!</v>
      </c>
      <c r="M1928" t="e">
        <f t="array" ref="M1928">INDEX($A$7:$F$3066,SMALL(IF(COUNTIF($L$5,$H$7:$H$3066)*COUNTIF($L$5,$I$7:$I$3066),MATCH(ROW($A$7:$A$3066),ROW($A$7:$A$3066)),""),ROWS($B$1:D1922)),COLUMNS($A$1:D1924))</f>
        <v>#NUM!</v>
      </c>
      <c r="N1928" t="e">
        <f t="array" ref="N1928">INDEX($A$7:$F$3066,SMALL(IF(COUNTIF($L$5,$H$7:$H$3066)*COUNTIF($L$5,$I$7:$I$3066),MATCH(ROW($A$7:$A$3066),ROW($A$7:$A$3066)),""),ROWS($B$1:E1922)),COLUMNS($A$1:E1924))</f>
        <v>#NUM!</v>
      </c>
      <c r="O1928" t="e">
        <f t="array" ref="O1928">INDEX($A$7:$F$3066,SMALL(IF(COUNTIF($L$5,$H$7:$H$3066)*COUNTIF($L$5,$I$7:$I$3066),MATCH(ROW($A$7:$A$3066),ROW($A$7:$A$3066)),""),ROWS($B$1:F1922)),COLUMNS($A$1:F1924))</f>
        <v>#NUM!</v>
      </c>
    </row>
    <row r="1929" spans="1:15">
      <c r="A1929" s="1">
        <f>'ScienceDirect - Initial'!A1932</f>
        <v>0</v>
      </c>
      <c r="B1929" s="1">
        <f>'ScienceDirect - Initial'!B1932</f>
        <v>2012</v>
      </c>
      <c r="C1929" s="1" t="str">
        <f>'ScienceDirect - Initial'!C1932</f>
        <v>Battle, Katherine E.; Gething, Peter W.; Elyazar, Iqbal R.F.; Moyes, Catherine L.; Sinka, Marianne E.; Howes, Rosalind E.; Guerra, Carlos A.; Price, Ric N.; Baird, J. Kevin; Hay, Simon I.</v>
      </c>
      <c r="D1929" s="1" t="str">
        <f>'ScienceDirect - Initial'!D1932</f>
        <v>Chapter One - The Global Public Health Significance of Plasmodium vivax</v>
      </c>
      <c r="E1929" s="1" t="str">
        <f>'ScienceDirect - Initial'!E1932</f>
        <v>Advances in Parasitology</v>
      </c>
      <c r="F1929" s="1" t="str">
        <f>'ScienceDirect - Initial'!F1932</f>
        <v>0065-308X</v>
      </c>
      <c r="H1929" s="1">
        <v>0</v>
      </c>
      <c r="I1929" s="1">
        <v>0</v>
      </c>
      <c r="J1929" t="b">
        <f t="shared" si="30"/>
        <v>1</v>
      </c>
      <c r="K1929" t="e">
        <f t="array" ref="K1929">INDEX($A$7:$F$3066,SMALL(IF(COUNTIF($L$5,$H$7:$H$3066)*COUNTIF($L$5,$I$7:$I$3066),MATCH(ROW($A$7:$A$3066),ROW($A$7:$A$3066)),""),ROWS($B$1:B1923)),COLUMNS($A$1:B1925))</f>
        <v>#NUM!</v>
      </c>
      <c r="L1929" t="e">
        <f t="array" ref="L1929">INDEX($A$7:$F$3066,SMALL(IF(COUNTIF($L$5,$H$7:$H$3066)*COUNTIF($L$5,$I$7:$I$3066),MATCH(ROW($A$7:$A$3066),ROW($A$7:$A$3066)),""),ROWS($B$1:C1923)),COLUMNS($A$1:C1925))</f>
        <v>#NUM!</v>
      </c>
      <c r="M1929" t="e">
        <f t="array" ref="M1929">INDEX($A$7:$F$3066,SMALL(IF(COUNTIF($L$5,$H$7:$H$3066)*COUNTIF($L$5,$I$7:$I$3066),MATCH(ROW($A$7:$A$3066),ROW($A$7:$A$3066)),""),ROWS($B$1:D1923)),COLUMNS($A$1:D1925))</f>
        <v>#NUM!</v>
      </c>
      <c r="N1929" t="e">
        <f t="array" ref="N1929">INDEX($A$7:$F$3066,SMALL(IF(COUNTIF($L$5,$H$7:$H$3066)*COUNTIF($L$5,$I$7:$I$3066),MATCH(ROW($A$7:$A$3066),ROW($A$7:$A$3066)),""),ROWS($B$1:E1923)),COLUMNS($A$1:E1925))</f>
        <v>#NUM!</v>
      </c>
      <c r="O1929" t="e">
        <f t="array" ref="O1929">INDEX($A$7:$F$3066,SMALL(IF(COUNTIF($L$5,$H$7:$H$3066)*COUNTIF($L$5,$I$7:$I$3066),MATCH(ROW($A$7:$A$3066),ROW($A$7:$A$3066)),""),ROWS($B$1:F1923)),COLUMNS($A$1:F1925))</f>
        <v>#NUM!</v>
      </c>
    </row>
    <row r="1930" spans="1:15">
      <c r="A1930" s="1">
        <f>'ScienceDirect - Initial'!A1933</f>
        <v>0</v>
      </c>
      <c r="B1930" s="1">
        <f>'ScienceDirect - Initial'!B1933</f>
        <v>2001</v>
      </c>
      <c r="C1930" s="1" t="str">
        <f>'ScienceDirect - Initial'!C1933</f>
        <v>Duncan, Erica J.; Madonick, Steven H.; Parwani, Arti; Angrist, Burt; Rajan, Rajive; Chakravorty, Subhajit; Efferen, Toby R.; Szilagyi, Sandor; Stephanides, Myrsini; Chappell, Phillip B.; Gonzenbach, Stephen; Ko, Grant N.; Rotrosen, John P.</v>
      </c>
      <c r="D1930" s="1" t="str">
        <f>'ScienceDirect - Initial'!D1933</f>
        <v>Clinical and Sensorimotor Gating Effects of Ketamine in Normals</v>
      </c>
      <c r="E1930" s="1" t="str">
        <f>'ScienceDirect - Initial'!E1933</f>
        <v>Neuropsychopharmacology</v>
      </c>
      <c r="F1930" s="1">
        <f>'ScienceDirect - Initial'!F1933</f>
        <v>0</v>
      </c>
      <c r="H1930" s="1">
        <v>0</v>
      </c>
      <c r="I1930" s="1">
        <v>0</v>
      </c>
      <c r="J1930" t="b">
        <f t="shared" si="30"/>
        <v>1</v>
      </c>
      <c r="K1930" t="e">
        <f t="array" ref="K1930">INDEX($A$7:$F$3066,SMALL(IF(COUNTIF($L$5,$H$7:$H$3066)*COUNTIF($L$5,$I$7:$I$3066),MATCH(ROW($A$7:$A$3066),ROW($A$7:$A$3066)),""),ROWS($B$1:B1924)),COLUMNS($A$1:B1926))</f>
        <v>#NUM!</v>
      </c>
      <c r="L1930" t="e">
        <f t="array" ref="L1930">INDEX($A$7:$F$3066,SMALL(IF(COUNTIF($L$5,$H$7:$H$3066)*COUNTIF($L$5,$I$7:$I$3066),MATCH(ROW($A$7:$A$3066),ROW($A$7:$A$3066)),""),ROWS($B$1:C1924)),COLUMNS($A$1:C1926))</f>
        <v>#NUM!</v>
      </c>
      <c r="M1930" t="e">
        <f t="array" ref="M1930">INDEX($A$7:$F$3066,SMALL(IF(COUNTIF($L$5,$H$7:$H$3066)*COUNTIF($L$5,$I$7:$I$3066),MATCH(ROW($A$7:$A$3066),ROW($A$7:$A$3066)),""),ROWS($B$1:D1924)),COLUMNS($A$1:D1926))</f>
        <v>#NUM!</v>
      </c>
      <c r="N1930" t="e">
        <f t="array" ref="N1930">INDEX($A$7:$F$3066,SMALL(IF(COUNTIF($L$5,$H$7:$H$3066)*COUNTIF($L$5,$I$7:$I$3066),MATCH(ROW($A$7:$A$3066),ROW($A$7:$A$3066)),""),ROWS($B$1:E1924)),COLUMNS($A$1:E1926))</f>
        <v>#NUM!</v>
      </c>
      <c r="O1930" t="e">
        <f t="array" ref="O1930">INDEX($A$7:$F$3066,SMALL(IF(COUNTIF($L$5,$H$7:$H$3066)*COUNTIF($L$5,$I$7:$I$3066),MATCH(ROW($A$7:$A$3066),ROW($A$7:$A$3066)),""),ROWS($B$1:F1924)),COLUMNS($A$1:F1926))</f>
        <v>#NUM!</v>
      </c>
    </row>
    <row r="1931" spans="1:15">
      <c r="A1931" s="1">
        <f>'ScienceDirect - Initial'!A1934</f>
        <v>0</v>
      </c>
      <c r="B1931" s="1">
        <f>'ScienceDirect - Initial'!B1934</f>
        <v>2007</v>
      </c>
      <c r="C1931" s="1" t="str">
        <f>'ScienceDirect - Initial'!C1934</f>
        <v>Lilley, David</v>
      </c>
      <c r="D1931" s="1" t="str">
        <f>'ScienceDirect - Initial'!D1934</f>
        <v>Chapter 17 - The Chronic Miasms</v>
      </c>
      <c r="E1931" s="1" t="str">
        <f>'ScienceDirect - Initial'!E1934</f>
        <v>Principles and Practice of Homeopathy</v>
      </c>
      <c r="F1931" s="1" t="str">
        <f>'ScienceDirect - Initial'!F1934</f>
        <v>978-0-443-10089-5</v>
      </c>
      <c r="H1931" s="1">
        <v>0</v>
      </c>
      <c r="I1931" s="1">
        <v>0</v>
      </c>
      <c r="J1931" t="b">
        <f t="shared" si="30"/>
        <v>1</v>
      </c>
      <c r="K1931" t="e">
        <f t="array" ref="K1931">INDEX($A$7:$F$3066,SMALL(IF(COUNTIF($L$5,$H$7:$H$3066)*COUNTIF($L$5,$I$7:$I$3066),MATCH(ROW($A$7:$A$3066),ROW($A$7:$A$3066)),""),ROWS($B$1:B1925)),COLUMNS($A$1:B1927))</f>
        <v>#NUM!</v>
      </c>
      <c r="L1931" t="e">
        <f t="array" ref="L1931">INDEX($A$7:$F$3066,SMALL(IF(COUNTIF($L$5,$H$7:$H$3066)*COUNTIF($L$5,$I$7:$I$3066),MATCH(ROW($A$7:$A$3066),ROW($A$7:$A$3066)),""),ROWS($B$1:C1925)),COLUMNS($A$1:C1927))</f>
        <v>#NUM!</v>
      </c>
      <c r="M1931" t="e">
        <f t="array" ref="M1931">INDEX($A$7:$F$3066,SMALL(IF(COUNTIF($L$5,$H$7:$H$3066)*COUNTIF($L$5,$I$7:$I$3066),MATCH(ROW($A$7:$A$3066),ROW($A$7:$A$3066)),""),ROWS($B$1:D1925)),COLUMNS($A$1:D1927))</f>
        <v>#NUM!</v>
      </c>
      <c r="N1931" t="e">
        <f t="array" ref="N1931">INDEX($A$7:$F$3066,SMALL(IF(COUNTIF($L$5,$H$7:$H$3066)*COUNTIF($L$5,$I$7:$I$3066),MATCH(ROW($A$7:$A$3066),ROW($A$7:$A$3066)),""),ROWS($B$1:E1925)),COLUMNS($A$1:E1927))</f>
        <v>#NUM!</v>
      </c>
      <c r="O1931" t="e">
        <f t="array" ref="O1931">INDEX($A$7:$F$3066,SMALL(IF(COUNTIF($L$5,$H$7:$H$3066)*COUNTIF($L$5,$I$7:$I$3066),MATCH(ROW($A$7:$A$3066),ROW($A$7:$A$3066)),""),ROWS($B$1:F1925)),COLUMNS($A$1:F1927))</f>
        <v>#NUM!</v>
      </c>
    </row>
    <row r="1932" spans="1:15">
      <c r="A1932" s="1">
        <f>'ScienceDirect - Initial'!A1935</f>
        <v>0</v>
      </c>
      <c r="B1932" s="1">
        <f>'ScienceDirect - Initial'!B1935</f>
        <v>2013</v>
      </c>
      <c r="C1932" s="1" t="str">
        <f>'ScienceDirect - Initial'!C1935</f>
        <v>Torella, Marco; Schettino, Maria Teresa; De Franciscis, Pasquale; Colacurci, Nicola; Salvatore, Stefano; Serati, Maurizio</v>
      </c>
      <c r="D1932" s="1" t="str">
        <f>'ScienceDirect - Initial'!D1935</f>
        <v>Intravesical therapy in recurrent cystitis: a multi-center experience</v>
      </c>
      <c r="E1932" s="1" t="str">
        <f>'ScienceDirect - Initial'!E1935</f>
        <v>Journal of Infection and Chemotherapy</v>
      </c>
      <c r="F1932" s="1">
        <f>'ScienceDirect - Initial'!F1935</f>
        <v>0</v>
      </c>
      <c r="H1932" s="1">
        <v>0</v>
      </c>
      <c r="I1932" s="1">
        <v>0</v>
      </c>
      <c r="J1932" t="b">
        <f t="shared" si="30"/>
        <v>1</v>
      </c>
      <c r="K1932" t="e">
        <f t="array" ref="K1932">INDEX($A$7:$F$3066,SMALL(IF(COUNTIF($L$5,$H$7:$H$3066)*COUNTIF($L$5,$I$7:$I$3066),MATCH(ROW($A$7:$A$3066),ROW($A$7:$A$3066)),""),ROWS($B$1:B1926)),COLUMNS($A$1:B1928))</f>
        <v>#NUM!</v>
      </c>
      <c r="L1932" t="e">
        <f t="array" ref="L1932">INDEX($A$7:$F$3066,SMALL(IF(COUNTIF($L$5,$H$7:$H$3066)*COUNTIF($L$5,$I$7:$I$3066),MATCH(ROW($A$7:$A$3066),ROW($A$7:$A$3066)),""),ROWS($B$1:C1926)),COLUMNS($A$1:C1928))</f>
        <v>#NUM!</v>
      </c>
      <c r="M1932" t="e">
        <f t="array" ref="M1932">INDEX($A$7:$F$3066,SMALL(IF(COUNTIF($L$5,$H$7:$H$3066)*COUNTIF($L$5,$I$7:$I$3066),MATCH(ROW($A$7:$A$3066),ROW($A$7:$A$3066)),""),ROWS($B$1:D1926)),COLUMNS($A$1:D1928))</f>
        <v>#NUM!</v>
      </c>
      <c r="N1932" t="e">
        <f t="array" ref="N1932">INDEX($A$7:$F$3066,SMALL(IF(COUNTIF($L$5,$H$7:$H$3066)*COUNTIF($L$5,$I$7:$I$3066),MATCH(ROW($A$7:$A$3066),ROW($A$7:$A$3066)),""),ROWS($B$1:E1926)),COLUMNS($A$1:E1928))</f>
        <v>#NUM!</v>
      </c>
      <c r="O1932" t="e">
        <f t="array" ref="O1932">INDEX($A$7:$F$3066,SMALL(IF(COUNTIF($L$5,$H$7:$H$3066)*COUNTIF($L$5,$I$7:$I$3066),MATCH(ROW($A$7:$A$3066),ROW($A$7:$A$3066)),""),ROWS($B$1:F1926)),COLUMNS($A$1:F1928))</f>
        <v>#NUM!</v>
      </c>
    </row>
    <row r="1933" spans="1:15">
      <c r="A1933" s="1">
        <f>'ScienceDirect - Initial'!A1936</f>
        <v>0</v>
      </c>
      <c r="B1933" s="1">
        <f>'ScienceDirect - Initial'!B1936</f>
        <v>1998</v>
      </c>
      <c r="C1933" s="1" t="str">
        <f>'ScienceDirect - Initial'!C1936</f>
        <v>Dube, William V; Serna, Richard W</v>
      </c>
      <c r="D1933" s="1" t="str">
        <f>'ScienceDirect - Initial'!D1936</f>
        <v>Re-evaluation of a programmed method to teach generalized identity matching to sample</v>
      </c>
      <c r="E1933" s="1" t="str">
        <f>'ScienceDirect - Initial'!E1936</f>
        <v>Research in Developmental Disabilities</v>
      </c>
      <c r="F1933" s="1">
        <f>'ScienceDirect - Initial'!F1936</f>
        <v>0</v>
      </c>
      <c r="H1933" s="1">
        <v>0</v>
      </c>
      <c r="I1933" s="1">
        <v>0</v>
      </c>
      <c r="J1933" t="b">
        <f t="shared" si="30"/>
        <v>1</v>
      </c>
      <c r="K1933" t="e">
        <f t="array" ref="K1933">INDEX($A$7:$F$3066,SMALL(IF(COUNTIF($L$5,$H$7:$H$3066)*COUNTIF($L$5,$I$7:$I$3066),MATCH(ROW($A$7:$A$3066),ROW($A$7:$A$3066)),""),ROWS($B$1:B1927)),COLUMNS($A$1:B1929))</f>
        <v>#NUM!</v>
      </c>
      <c r="L1933" t="e">
        <f t="array" ref="L1933">INDEX($A$7:$F$3066,SMALL(IF(COUNTIF($L$5,$H$7:$H$3066)*COUNTIF($L$5,$I$7:$I$3066),MATCH(ROW($A$7:$A$3066),ROW($A$7:$A$3066)),""),ROWS($B$1:C1927)),COLUMNS($A$1:C1929))</f>
        <v>#NUM!</v>
      </c>
      <c r="M1933" t="e">
        <f t="array" ref="M1933">INDEX($A$7:$F$3066,SMALL(IF(COUNTIF($L$5,$H$7:$H$3066)*COUNTIF($L$5,$I$7:$I$3066),MATCH(ROW($A$7:$A$3066),ROW($A$7:$A$3066)),""),ROWS($B$1:D1927)),COLUMNS($A$1:D1929))</f>
        <v>#NUM!</v>
      </c>
      <c r="N1933" t="e">
        <f t="array" ref="N1933">INDEX($A$7:$F$3066,SMALL(IF(COUNTIF($L$5,$H$7:$H$3066)*COUNTIF($L$5,$I$7:$I$3066),MATCH(ROW($A$7:$A$3066),ROW($A$7:$A$3066)),""),ROWS($B$1:E1927)),COLUMNS($A$1:E1929))</f>
        <v>#NUM!</v>
      </c>
      <c r="O1933" t="e">
        <f t="array" ref="O1933">INDEX($A$7:$F$3066,SMALL(IF(COUNTIF($L$5,$H$7:$H$3066)*COUNTIF($L$5,$I$7:$I$3066),MATCH(ROW($A$7:$A$3066),ROW($A$7:$A$3066)),""),ROWS($B$1:F1927)),COLUMNS($A$1:F1929))</f>
        <v>#NUM!</v>
      </c>
    </row>
    <row r="1934" spans="1:15">
      <c r="A1934" s="1">
        <f>'ScienceDirect - Initial'!A1937</f>
        <v>0</v>
      </c>
      <c r="B1934" s="1">
        <f>'ScienceDirect - Initial'!B1937</f>
        <v>2014</v>
      </c>
      <c r="C1934" s="1" t="str">
        <f>'ScienceDirect - Initial'!C1937</f>
        <v>Balsas, Carlos J.L.</v>
      </c>
      <c r="D1934" s="1" t="str">
        <f>'ScienceDirect - Initial'!D1937</f>
        <v>Downtown resilience: A review of recent (re)developments in Tempe, Arizona</v>
      </c>
      <c r="E1934" s="1" t="str">
        <f>'ScienceDirect - Initial'!E1937</f>
        <v>Cities</v>
      </c>
      <c r="F1934" s="1">
        <f>'ScienceDirect - Initial'!F1937</f>
        <v>0</v>
      </c>
      <c r="H1934" s="1">
        <v>0</v>
      </c>
      <c r="I1934" s="1">
        <v>0</v>
      </c>
      <c r="J1934" t="b">
        <f t="shared" si="30"/>
        <v>1</v>
      </c>
      <c r="K1934" t="e">
        <f t="array" ref="K1934">INDEX($A$7:$F$3066,SMALL(IF(COUNTIF($L$5,$H$7:$H$3066)*COUNTIF($L$5,$I$7:$I$3066),MATCH(ROW($A$7:$A$3066),ROW($A$7:$A$3066)),""),ROWS($B$1:B1928)),COLUMNS($A$1:B1930))</f>
        <v>#NUM!</v>
      </c>
      <c r="L1934" t="e">
        <f t="array" ref="L1934">INDEX($A$7:$F$3066,SMALL(IF(COUNTIF($L$5,$H$7:$H$3066)*COUNTIF($L$5,$I$7:$I$3066),MATCH(ROW($A$7:$A$3066),ROW($A$7:$A$3066)),""),ROWS($B$1:C1928)),COLUMNS($A$1:C1930))</f>
        <v>#NUM!</v>
      </c>
      <c r="M1934" t="e">
        <f t="array" ref="M1934">INDEX($A$7:$F$3066,SMALL(IF(COUNTIF($L$5,$H$7:$H$3066)*COUNTIF($L$5,$I$7:$I$3066),MATCH(ROW($A$7:$A$3066),ROW($A$7:$A$3066)),""),ROWS($B$1:D1928)),COLUMNS($A$1:D1930))</f>
        <v>#NUM!</v>
      </c>
      <c r="N1934" t="e">
        <f t="array" ref="N1934">INDEX($A$7:$F$3066,SMALL(IF(COUNTIF($L$5,$H$7:$H$3066)*COUNTIF($L$5,$I$7:$I$3066),MATCH(ROW($A$7:$A$3066),ROW($A$7:$A$3066)),""),ROWS($B$1:E1928)),COLUMNS($A$1:E1930))</f>
        <v>#NUM!</v>
      </c>
      <c r="O1934" t="e">
        <f t="array" ref="O1934">INDEX($A$7:$F$3066,SMALL(IF(COUNTIF($L$5,$H$7:$H$3066)*COUNTIF($L$5,$I$7:$I$3066),MATCH(ROW($A$7:$A$3066),ROW($A$7:$A$3066)),""),ROWS($B$1:F1928)),COLUMNS($A$1:F1930))</f>
        <v>#NUM!</v>
      </c>
    </row>
    <row r="1935" spans="1:15">
      <c r="A1935" s="1">
        <f>'ScienceDirect - Initial'!A1938</f>
        <v>0</v>
      </c>
      <c r="B1935" s="1">
        <f>'ScienceDirect - Initial'!B1938</f>
        <v>2012</v>
      </c>
      <c r="C1935" s="1" t="str">
        <f>'ScienceDirect - Initial'!C1938</f>
        <v>Swinnen, Aagje</v>
      </c>
      <c r="D1935" s="1" t="str">
        <f>'ScienceDirect - Initial'!D1938</f>
        <v>“Everyone is Romeo and Juliet!” Staging dementia in Wellkåmm to Verona by Suzanne Osten</v>
      </c>
      <c r="E1935" s="1" t="str">
        <f>'ScienceDirect - Initial'!E1938</f>
        <v>Special Section: Innovative Approaches to International Comparisons</v>
      </c>
      <c r="F1935" s="1">
        <f>'ScienceDirect - Initial'!F1938</f>
        <v>0</v>
      </c>
      <c r="H1935" s="1">
        <v>0</v>
      </c>
      <c r="I1935" s="1">
        <v>0</v>
      </c>
      <c r="J1935" t="b">
        <f t="shared" si="30"/>
        <v>1</v>
      </c>
      <c r="K1935" t="e">
        <f t="array" ref="K1935">INDEX($A$7:$F$3066,SMALL(IF(COUNTIF($L$5,$H$7:$H$3066)*COUNTIF($L$5,$I$7:$I$3066),MATCH(ROW($A$7:$A$3066),ROW($A$7:$A$3066)),""),ROWS($B$1:B1929)),COLUMNS($A$1:B1931))</f>
        <v>#NUM!</v>
      </c>
      <c r="L1935" t="e">
        <f t="array" ref="L1935">INDEX($A$7:$F$3066,SMALL(IF(COUNTIF($L$5,$H$7:$H$3066)*COUNTIF($L$5,$I$7:$I$3066),MATCH(ROW($A$7:$A$3066),ROW($A$7:$A$3066)),""),ROWS($B$1:C1929)),COLUMNS($A$1:C1931))</f>
        <v>#NUM!</v>
      </c>
      <c r="M1935" t="e">
        <f t="array" ref="M1935">INDEX($A$7:$F$3066,SMALL(IF(COUNTIF($L$5,$H$7:$H$3066)*COUNTIF($L$5,$I$7:$I$3066),MATCH(ROW($A$7:$A$3066),ROW($A$7:$A$3066)),""),ROWS($B$1:D1929)),COLUMNS($A$1:D1931))</f>
        <v>#NUM!</v>
      </c>
      <c r="N1935" t="e">
        <f t="array" ref="N1935">INDEX($A$7:$F$3066,SMALL(IF(COUNTIF($L$5,$H$7:$H$3066)*COUNTIF($L$5,$I$7:$I$3066),MATCH(ROW($A$7:$A$3066),ROW($A$7:$A$3066)),""),ROWS($B$1:E1929)),COLUMNS($A$1:E1931))</f>
        <v>#NUM!</v>
      </c>
      <c r="O1935" t="e">
        <f t="array" ref="O1935">INDEX($A$7:$F$3066,SMALL(IF(COUNTIF($L$5,$H$7:$H$3066)*COUNTIF($L$5,$I$7:$I$3066),MATCH(ROW($A$7:$A$3066),ROW($A$7:$A$3066)),""),ROWS($B$1:F1929)),COLUMNS($A$1:F1931))</f>
        <v>#NUM!</v>
      </c>
    </row>
    <row r="1936" spans="1:15">
      <c r="A1936" s="1">
        <f>'ScienceDirect - Initial'!A1939</f>
        <v>0</v>
      </c>
      <c r="B1936" s="1">
        <f>'ScienceDirect - Initial'!B1939</f>
        <v>1989</v>
      </c>
      <c r="C1936" s="1" t="str">
        <f>'ScienceDirect - Initial'!C1939</f>
        <v>Zweben, Joan Ellen</v>
      </c>
      <c r="D1936" s="1" t="str">
        <f>'ScienceDirect - Initial'!D1939</f>
        <v>Recovery-oriented psychotherapy: Patient resistances and therapist dilemmas</v>
      </c>
      <c r="E1936" s="1" t="str">
        <f>'ScienceDirect - Initial'!E1939</f>
        <v>Journal of Substance Abuse Treatment</v>
      </c>
      <c r="F1936" s="1">
        <f>'ScienceDirect - Initial'!F1939</f>
        <v>0</v>
      </c>
      <c r="H1936" s="1">
        <v>0</v>
      </c>
      <c r="I1936" s="1">
        <v>0</v>
      </c>
      <c r="J1936" t="b">
        <f t="shared" si="30"/>
        <v>1</v>
      </c>
      <c r="K1936" t="e">
        <f t="array" ref="K1936">INDEX($A$7:$F$3066,SMALL(IF(COUNTIF($L$5,$H$7:$H$3066)*COUNTIF($L$5,$I$7:$I$3066),MATCH(ROW($A$7:$A$3066),ROW($A$7:$A$3066)),""),ROWS($B$1:B1930)),COLUMNS($A$1:B1932))</f>
        <v>#NUM!</v>
      </c>
      <c r="L1936" t="e">
        <f t="array" ref="L1936">INDEX($A$7:$F$3066,SMALL(IF(COUNTIF($L$5,$H$7:$H$3066)*COUNTIF($L$5,$I$7:$I$3066),MATCH(ROW($A$7:$A$3066),ROW($A$7:$A$3066)),""),ROWS($B$1:C1930)),COLUMNS($A$1:C1932))</f>
        <v>#NUM!</v>
      </c>
      <c r="M1936" t="e">
        <f t="array" ref="M1936">INDEX($A$7:$F$3066,SMALL(IF(COUNTIF($L$5,$H$7:$H$3066)*COUNTIF($L$5,$I$7:$I$3066),MATCH(ROW($A$7:$A$3066),ROW($A$7:$A$3066)),""),ROWS($B$1:D1930)),COLUMNS($A$1:D1932))</f>
        <v>#NUM!</v>
      </c>
      <c r="N1936" t="e">
        <f t="array" ref="N1936">INDEX($A$7:$F$3066,SMALL(IF(COUNTIF($L$5,$H$7:$H$3066)*COUNTIF($L$5,$I$7:$I$3066),MATCH(ROW($A$7:$A$3066),ROW($A$7:$A$3066)),""),ROWS($B$1:E1930)),COLUMNS($A$1:E1932))</f>
        <v>#NUM!</v>
      </c>
      <c r="O1936" t="e">
        <f t="array" ref="O1936">INDEX($A$7:$F$3066,SMALL(IF(COUNTIF($L$5,$H$7:$H$3066)*COUNTIF($L$5,$I$7:$I$3066),MATCH(ROW($A$7:$A$3066),ROW($A$7:$A$3066)),""),ROWS($B$1:F1930)),COLUMNS($A$1:F1932))</f>
        <v>#NUM!</v>
      </c>
    </row>
    <row r="1937" spans="1:15">
      <c r="A1937" s="1">
        <f>'ScienceDirect - Initial'!A1940</f>
        <v>0</v>
      </c>
      <c r="B1937" s="1">
        <f>'ScienceDirect - Initial'!B1940</f>
        <v>2019</v>
      </c>
      <c r="C1937" s="1" t="str">
        <f>'ScienceDirect - Initial'!C1940</f>
        <v>Tahir, Paridah Md.; Halip, Juliana Abd.; Hua Lee, Seng</v>
      </c>
      <c r="D1937" s="1" t="str">
        <f>'ScienceDirect - Initial'!D1940</f>
        <v>Chapter 7 - Tannin-Based Bioresin as Adhesives</v>
      </c>
      <c r="E1937" s="1" t="str">
        <f>'ScienceDirect - Initial'!E1940</f>
        <v>Lignocellulose for Future Bioeconomy</v>
      </c>
      <c r="F1937" s="1" t="str">
        <f>'ScienceDirect - Initial'!F1940</f>
        <v>978-0-12-816354-2</v>
      </c>
      <c r="H1937" s="1">
        <v>0</v>
      </c>
      <c r="I1937" s="1">
        <v>0</v>
      </c>
      <c r="J1937" t="b">
        <f t="shared" si="30"/>
        <v>1</v>
      </c>
      <c r="K1937" t="e">
        <f t="array" ref="K1937">INDEX($A$7:$F$3066,SMALL(IF(COUNTIF($L$5,$H$7:$H$3066)*COUNTIF($L$5,$I$7:$I$3066),MATCH(ROW($A$7:$A$3066),ROW($A$7:$A$3066)),""),ROWS($B$1:B1931)),COLUMNS($A$1:B1933))</f>
        <v>#NUM!</v>
      </c>
      <c r="L1937" t="e">
        <f t="array" ref="L1937">INDEX($A$7:$F$3066,SMALL(IF(COUNTIF($L$5,$H$7:$H$3066)*COUNTIF($L$5,$I$7:$I$3066),MATCH(ROW($A$7:$A$3066),ROW($A$7:$A$3066)),""),ROWS($B$1:C1931)),COLUMNS($A$1:C1933))</f>
        <v>#NUM!</v>
      </c>
      <c r="M1937" t="e">
        <f t="array" ref="M1937">INDEX($A$7:$F$3066,SMALL(IF(COUNTIF($L$5,$H$7:$H$3066)*COUNTIF($L$5,$I$7:$I$3066),MATCH(ROW($A$7:$A$3066),ROW($A$7:$A$3066)),""),ROWS($B$1:D1931)),COLUMNS($A$1:D1933))</f>
        <v>#NUM!</v>
      </c>
      <c r="N1937" t="e">
        <f t="array" ref="N1937">INDEX($A$7:$F$3066,SMALL(IF(COUNTIF($L$5,$H$7:$H$3066)*COUNTIF($L$5,$I$7:$I$3066),MATCH(ROW($A$7:$A$3066),ROW($A$7:$A$3066)),""),ROWS($B$1:E1931)),COLUMNS($A$1:E1933))</f>
        <v>#NUM!</v>
      </c>
      <c r="O1937" t="e">
        <f t="array" ref="O1937">INDEX($A$7:$F$3066,SMALL(IF(COUNTIF($L$5,$H$7:$H$3066)*COUNTIF($L$5,$I$7:$I$3066),MATCH(ROW($A$7:$A$3066),ROW($A$7:$A$3066)),""),ROWS($B$1:F1931)),COLUMNS($A$1:F1933))</f>
        <v>#NUM!</v>
      </c>
    </row>
    <row r="1938" spans="1:15">
      <c r="A1938" s="1">
        <f>'ScienceDirect - Initial'!A1941</f>
        <v>0</v>
      </c>
      <c r="B1938" s="1">
        <f>'ScienceDirect - Initial'!B1941</f>
        <v>1999</v>
      </c>
      <c r="C1938" s="1" t="str">
        <f>'ScienceDirect - Initial'!C1941</f>
        <v>Gagnon, Michelle D; Hersen, Michel; Kabacoff, Robert I; Van Hasselt, Vincent B</v>
      </c>
      <c r="D1938" s="1" t="str">
        <f>'ScienceDirect - Initial'!D1941</f>
        <v>Interpersonal and psychological correlates of marital dissatisfaction in late life: A review</v>
      </c>
      <c r="E1938" s="1" t="str">
        <f>'ScienceDirect - Initial'!E1941</f>
        <v>Clinical Psychology Review</v>
      </c>
      <c r="F1938" s="1">
        <f>'ScienceDirect - Initial'!F1941</f>
        <v>0</v>
      </c>
      <c r="H1938" s="1">
        <v>0</v>
      </c>
      <c r="I1938" s="1">
        <v>0</v>
      </c>
      <c r="J1938" t="b">
        <f t="shared" si="30"/>
        <v>1</v>
      </c>
      <c r="K1938" t="e">
        <f t="array" ref="K1938">INDEX($A$7:$F$3066,SMALL(IF(COUNTIF($L$5,$H$7:$H$3066)*COUNTIF($L$5,$I$7:$I$3066),MATCH(ROW($A$7:$A$3066),ROW($A$7:$A$3066)),""),ROWS($B$1:B1932)),COLUMNS($A$1:B1934))</f>
        <v>#NUM!</v>
      </c>
      <c r="L1938" t="e">
        <f t="array" ref="L1938">INDEX($A$7:$F$3066,SMALL(IF(COUNTIF($L$5,$H$7:$H$3066)*COUNTIF($L$5,$I$7:$I$3066),MATCH(ROW($A$7:$A$3066),ROW($A$7:$A$3066)),""),ROWS($B$1:C1932)),COLUMNS($A$1:C1934))</f>
        <v>#NUM!</v>
      </c>
      <c r="M1938" t="e">
        <f t="array" ref="M1938">INDEX($A$7:$F$3066,SMALL(IF(COUNTIF($L$5,$H$7:$H$3066)*COUNTIF($L$5,$I$7:$I$3066),MATCH(ROW($A$7:$A$3066),ROW($A$7:$A$3066)),""),ROWS($B$1:D1932)),COLUMNS($A$1:D1934))</f>
        <v>#NUM!</v>
      </c>
      <c r="N1938" t="e">
        <f t="array" ref="N1938">INDEX($A$7:$F$3066,SMALL(IF(COUNTIF($L$5,$H$7:$H$3066)*COUNTIF($L$5,$I$7:$I$3066),MATCH(ROW($A$7:$A$3066),ROW($A$7:$A$3066)),""),ROWS($B$1:E1932)),COLUMNS($A$1:E1934))</f>
        <v>#NUM!</v>
      </c>
      <c r="O1938" t="e">
        <f t="array" ref="O1938">INDEX($A$7:$F$3066,SMALL(IF(COUNTIF($L$5,$H$7:$H$3066)*COUNTIF($L$5,$I$7:$I$3066),MATCH(ROW($A$7:$A$3066),ROW($A$7:$A$3066)),""),ROWS($B$1:F1932)),COLUMNS($A$1:F1934))</f>
        <v>#NUM!</v>
      </c>
    </row>
    <row r="1939" spans="1:15">
      <c r="A1939" s="1">
        <f>'ScienceDirect - Initial'!A1942</f>
        <v>0</v>
      </c>
      <c r="B1939" s="1">
        <f>'ScienceDirect - Initial'!B1942</f>
        <v>1992</v>
      </c>
      <c r="C1939" s="1" t="str">
        <f>'ScienceDirect - Initial'!C1942</f>
        <v>Sobiesierski, Z.; Clark, S.A.; Williams, R.H.</v>
      </c>
      <c r="D1939" s="1" t="str">
        <f>'ScienceDirect - Initial'!D1942</f>
        <v>Observation of photoluminescence from InAs surface quantum wells grown on InP(100) by molecular beam epitaxy</v>
      </c>
      <c r="E1939" s="1" t="str">
        <f>'ScienceDirect - Initial'!E1942</f>
        <v>Applied Surface Science</v>
      </c>
      <c r="F1939" s="1">
        <f>'ScienceDirect - Initial'!F1942</f>
        <v>0</v>
      </c>
      <c r="H1939" s="1">
        <v>0</v>
      </c>
      <c r="I1939" s="1">
        <v>0</v>
      </c>
      <c r="J1939" t="b">
        <f t="shared" si="30"/>
        <v>1</v>
      </c>
      <c r="K1939" t="e">
        <f t="array" ref="K1939">INDEX($A$7:$F$3066,SMALL(IF(COUNTIF($L$5,$H$7:$H$3066)*COUNTIF($L$5,$I$7:$I$3066),MATCH(ROW($A$7:$A$3066),ROW($A$7:$A$3066)),""),ROWS($B$1:B1933)),COLUMNS($A$1:B1935))</f>
        <v>#NUM!</v>
      </c>
      <c r="L1939" t="e">
        <f t="array" ref="L1939">INDEX($A$7:$F$3066,SMALL(IF(COUNTIF($L$5,$H$7:$H$3066)*COUNTIF($L$5,$I$7:$I$3066),MATCH(ROW($A$7:$A$3066),ROW($A$7:$A$3066)),""),ROWS($B$1:C1933)),COLUMNS($A$1:C1935))</f>
        <v>#NUM!</v>
      </c>
      <c r="M1939" t="e">
        <f t="array" ref="M1939">INDEX($A$7:$F$3066,SMALL(IF(COUNTIF($L$5,$H$7:$H$3066)*COUNTIF($L$5,$I$7:$I$3066),MATCH(ROW($A$7:$A$3066),ROW($A$7:$A$3066)),""),ROWS($B$1:D1933)),COLUMNS($A$1:D1935))</f>
        <v>#NUM!</v>
      </c>
      <c r="N1939" t="e">
        <f t="array" ref="N1939">INDEX($A$7:$F$3066,SMALL(IF(COUNTIF($L$5,$H$7:$H$3066)*COUNTIF($L$5,$I$7:$I$3066),MATCH(ROW($A$7:$A$3066),ROW($A$7:$A$3066)),""),ROWS($B$1:E1933)),COLUMNS($A$1:E1935))</f>
        <v>#NUM!</v>
      </c>
      <c r="O1939" t="e">
        <f t="array" ref="O1939">INDEX($A$7:$F$3066,SMALL(IF(COUNTIF($L$5,$H$7:$H$3066)*COUNTIF($L$5,$I$7:$I$3066),MATCH(ROW($A$7:$A$3066),ROW($A$7:$A$3066)),""),ROWS($B$1:F1933)),COLUMNS($A$1:F1935))</f>
        <v>#NUM!</v>
      </c>
    </row>
    <row r="1940" spans="1:15">
      <c r="A1940" s="1">
        <f>'ScienceDirect - Initial'!A1943</f>
        <v>0</v>
      </c>
      <c r="B1940" s="1">
        <f>'ScienceDirect - Initial'!B1943</f>
        <v>2015</v>
      </c>
      <c r="C1940" s="1" t="str">
        <f>'ScienceDirect - Initial'!C1943</f>
        <v>James, Tabitha L.; Warkentin, Merrill; Collignon, Stéphane E.</v>
      </c>
      <c r="D1940" s="1" t="str">
        <f>'ScienceDirect - Initial'!D1943</f>
        <v>A dual privacy decision model for online social networks</v>
      </c>
      <c r="E1940" s="1" t="str">
        <f>'ScienceDirect - Initial'!E1943</f>
        <v>Information &amp; Management</v>
      </c>
      <c r="F1940" s="1">
        <f>'ScienceDirect - Initial'!F1943</f>
        <v>0</v>
      </c>
      <c r="H1940" s="1">
        <v>0</v>
      </c>
      <c r="I1940" s="1">
        <v>0</v>
      </c>
      <c r="J1940" t="b">
        <f t="shared" si="30"/>
        <v>1</v>
      </c>
      <c r="K1940" t="e">
        <f t="array" ref="K1940">INDEX($A$7:$F$3066,SMALL(IF(COUNTIF($L$5,$H$7:$H$3066)*COUNTIF($L$5,$I$7:$I$3066),MATCH(ROW($A$7:$A$3066),ROW($A$7:$A$3066)),""),ROWS($B$1:B1934)),COLUMNS($A$1:B1936))</f>
        <v>#NUM!</v>
      </c>
      <c r="L1940" t="e">
        <f t="array" ref="L1940">INDEX($A$7:$F$3066,SMALL(IF(COUNTIF($L$5,$H$7:$H$3066)*COUNTIF($L$5,$I$7:$I$3066),MATCH(ROW($A$7:$A$3066),ROW($A$7:$A$3066)),""),ROWS($B$1:C1934)),COLUMNS($A$1:C1936))</f>
        <v>#NUM!</v>
      </c>
      <c r="M1940" t="e">
        <f t="array" ref="M1940">INDEX($A$7:$F$3066,SMALL(IF(COUNTIF($L$5,$H$7:$H$3066)*COUNTIF($L$5,$I$7:$I$3066),MATCH(ROW($A$7:$A$3066),ROW($A$7:$A$3066)),""),ROWS($B$1:D1934)),COLUMNS($A$1:D1936))</f>
        <v>#NUM!</v>
      </c>
      <c r="N1940" t="e">
        <f t="array" ref="N1940">INDEX($A$7:$F$3066,SMALL(IF(COUNTIF($L$5,$H$7:$H$3066)*COUNTIF($L$5,$I$7:$I$3066),MATCH(ROW($A$7:$A$3066),ROW($A$7:$A$3066)),""),ROWS($B$1:E1934)),COLUMNS($A$1:E1936))</f>
        <v>#NUM!</v>
      </c>
      <c r="O1940" t="e">
        <f t="array" ref="O1940">INDEX($A$7:$F$3066,SMALL(IF(COUNTIF($L$5,$H$7:$H$3066)*COUNTIF($L$5,$I$7:$I$3066),MATCH(ROW($A$7:$A$3066),ROW($A$7:$A$3066)),""),ROWS($B$1:F1934)),COLUMNS($A$1:F1936))</f>
        <v>#NUM!</v>
      </c>
    </row>
    <row r="1941" spans="1:15">
      <c r="A1941" s="1">
        <f>'ScienceDirect - Initial'!A1944</f>
        <v>0</v>
      </c>
      <c r="B1941" s="1">
        <f>'ScienceDirect - Initial'!B1944</f>
        <v>1992</v>
      </c>
      <c r="C1941" s="1" t="str">
        <f>'ScienceDirect - Initial'!C1944</f>
        <v>Potvin, Jean-Yves; Shen, Yu; Rousseau, Jean-Marc</v>
      </c>
      <c r="D1941" s="1" t="str">
        <f>'ScienceDirect - Initial'!D1944</f>
        <v>Neural networks for automated vehicle dispatching</v>
      </c>
      <c r="E1941" s="1" t="str">
        <f>'ScienceDirect - Initial'!E1944</f>
        <v>Computers &amp; Operations Research</v>
      </c>
      <c r="F1941" s="1">
        <f>'ScienceDirect - Initial'!F1944</f>
        <v>0</v>
      </c>
      <c r="H1941" s="1">
        <v>0</v>
      </c>
      <c r="I1941" s="1">
        <v>0</v>
      </c>
      <c r="J1941" t="b">
        <f t="shared" si="30"/>
        <v>1</v>
      </c>
      <c r="K1941" t="e">
        <f t="array" ref="K1941">INDEX($A$7:$F$3066,SMALL(IF(COUNTIF($L$5,$H$7:$H$3066)*COUNTIF($L$5,$I$7:$I$3066),MATCH(ROW($A$7:$A$3066),ROW($A$7:$A$3066)),""),ROWS($B$1:B1935)),COLUMNS($A$1:B1937))</f>
        <v>#NUM!</v>
      </c>
      <c r="L1941" t="e">
        <f t="array" ref="L1941">INDEX($A$7:$F$3066,SMALL(IF(COUNTIF($L$5,$H$7:$H$3066)*COUNTIF($L$5,$I$7:$I$3066),MATCH(ROW($A$7:$A$3066),ROW($A$7:$A$3066)),""),ROWS($B$1:C1935)),COLUMNS($A$1:C1937))</f>
        <v>#NUM!</v>
      </c>
      <c r="M1941" t="e">
        <f t="array" ref="M1941">INDEX($A$7:$F$3066,SMALL(IF(COUNTIF($L$5,$H$7:$H$3066)*COUNTIF($L$5,$I$7:$I$3066),MATCH(ROW($A$7:$A$3066),ROW($A$7:$A$3066)),""),ROWS($B$1:D1935)),COLUMNS($A$1:D1937))</f>
        <v>#NUM!</v>
      </c>
      <c r="N1941" t="e">
        <f t="array" ref="N1941">INDEX($A$7:$F$3066,SMALL(IF(COUNTIF($L$5,$H$7:$H$3066)*COUNTIF($L$5,$I$7:$I$3066),MATCH(ROW($A$7:$A$3066),ROW($A$7:$A$3066)),""),ROWS($B$1:E1935)),COLUMNS($A$1:E1937))</f>
        <v>#NUM!</v>
      </c>
      <c r="O1941" t="e">
        <f t="array" ref="O1941">INDEX($A$7:$F$3066,SMALL(IF(COUNTIF($L$5,$H$7:$H$3066)*COUNTIF($L$5,$I$7:$I$3066),MATCH(ROW($A$7:$A$3066),ROW($A$7:$A$3066)),""),ROWS($B$1:F1935)),COLUMNS($A$1:F1937))</f>
        <v>#NUM!</v>
      </c>
    </row>
    <row r="1942" spans="1:15">
      <c r="A1942" s="1">
        <f>'ScienceDirect - Initial'!A1945</f>
        <v>0</v>
      </c>
      <c r="B1942" s="1">
        <f>'ScienceDirect - Initial'!B1945</f>
        <v>2018</v>
      </c>
      <c r="C1942" s="1" t="str">
        <f>'ScienceDirect - Initial'!C1945</f>
        <v>Bose, Prithviraj; Gotlib, Jason; Harrison, Claire N.; Verstovsek, Srdan</v>
      </c>
      <c r="D1942" s="1" t="str">
        <f>'ScienceDirect - Initial'!D1945</f>
        <v>SOHO State-of-the-Art Update and Next Questions: MPN</v>
      </c>
      <c r="E1942" s="1" t="str">
        <f>'ScienceDirect - Initial'!E1945</f>
        <v>Clinical Lymphoma Myeloma and Leukemia</v>
      </c>
      <c r="F1942" s="1">
        <f>'ScienceDirect - Initial'!F1945</f>
        <v>0</v>
      </c>
      <c r="H1942" s="1">
        <v>0</v>
      </c>
      <c r="I1942" s="1">
        <v>0</v>
      </c>
      <c r="J1942" t="b">
        <f t="shared" si="30"/>
        <v>1</v>
      </c>
      <c r="K1942" t="e">
        <f t="array" ref="K1942">INDEX($A$7:$F$3066,SMALL(IF(COUNTIF($L$5,$H$7:$H$3066)*COUNTIF($L$5,$I$7:$I$3066),MATCH(ROW($A$7:$A$3066),ROW($A$7:$A$3066)),""),ROWS($B$1:B1936)),COLUMNS($A$1:B1938))</f>
        <v>#NUM!</v>
      </c>
      <c r="L1942" t="e">
        <f t="array" ref="L1942">INDEX($A$7:$F$3066,SMALL(IF(COUNTIF($L$5,$H$7:$H$3066)*COUNTIF($L$5,$I$7:$I$3066),MATCH(ROW($A$7:$A$3066),ROW($A$7:$A$3066)),""),ROWS($B$1:C1936)),COLUMNS($A$1:C1938))</f>
        <v>#NUM!</v>
      </c>
      <c r="M1942" t="e">
        <f t="array" ref="M1942">INDEX($A$7:$F$3066,SMALL(IF(COUNTIF($L$5,$H$7:$H$3066)*COUNTIF($L$5,$I$7:$I$3066),MATCH(ROW($A$7:$A$3066),ROW($A$7:$A$3066)),""),ROWS($B$1:D1936)),COLUMNS($A$1:D1938))</f>
        <v>#NUM!</v>
      </c>
      <c r="N1942" t="e">
        <f t="array" ref="N1942">INDEX($A$7:$F$3066,SMALL(IF(COUNTIF($L$5,$H$7:$H$3066)*COUNTIF($L$5,$I$7:$I$3066),MATCH(ROW($A$7:$A$3066),ROW($A$7:$A$3066)),""),ROWS($B$1:E1936)),COLUMNS($A$1:E1938))</f>
        <v>#NUM!</v>
      </c>
      <c r="O1942" t="e">
        <f t="array" ref="O1942">INDEX($A$7:$F$3066,SMALL(IF(COUNTIF($L$5,$H$7:$H$3066)*COUNTIF($L$5,$I$7:$I$3066),MATCH(ROW($A$7:$A$3066),ROW($A$7:$A$3066)),""),ROWS($B$1:F1936)),COLUMNS($A$1:F1938))</f>
        <v>#NUM!</v>
      </c>
    </row>
    <row r="1943" spans="1:15">
      <c r="A1943" s="1">
        <f>'ScienceDirect - Initial'!A1946</f>
        <v>0</v>
      </c>
      <c r="B1943" s="1">
        <f>'ScienceDirect - Initial'!B1946</f>
        <v>2017</v>
      </c>
      <c r="C1943" s="1" t="str">
        <f>'ScienceDirect - Initial'!C1946</f>
        <v>Katz-Lavigne, Sarah G.</v>
      </c>
      <c r="D1943" s="1" t="str">
        <f>'ScienceDirect - Initial'!D1946</f>
        <v>The renegotiation window: Resource contract renegotiations in the mining industry in Africa from 2000 to 2013</v>
      </c>
      <c r="E1943" s="1" t="str">
        <f>'ScienceDirect - Initial'!E1946</f>
        <v>Resources Policy</v>
      </c>
      <c r="F1943" s="1">
        <f>'ScienceDirect - Initial'!F1946</f>
        <v>0</v>
      </c>
      <c r="H1943" s="1">
        <v>0</v>
      </c>
      <c r="I1943" s="1">
        <v>0</v>
      </c>
      <c r="J1943" t="b">
        <f t="shared" si="30"/>
        <v>1</v>
      </c>
      <c r="K1943" t="e">
        <f t="array" ref="K1943">INDEX($A$7:$F$3066,SMALL(IF(COUNTIF($L$5,$H$7:$H$3066)*COUNTIF($L$5,$I$7:$I$3066),MATCH(ROW($A$7:$A$3066),ROW($A$7:$A$3066)),""),ROWS($B$1:B1937)),COLUMNS($A$1:B1939))</f>
        <v>#NUM!</v>
      </c>
      <c r="L1943" t="e">
        <f t="array" ref="L1943">INDEX($A$7:$F$3066,SMALL(IF(COUNTIF($L$5,$H$7:$H$3066)*COUNTIF($L$5,$I$7:$I$3066),MATCH(ROW($A$7:$A$3066),ROW($A$7:$A$3066)),""),ROWS($B$1:C1937)),COLUMNS($A$1:C1939))</f>
        <v>#NUM!</v>
      </c>
      <c r="M1943" t="e">
        <f t="array" ref="M1943">INDEX($A$7:$F$3066,SMALL(IF(COUNTIF($L$5,$H$7:$H$3066)*COUNTIF($L$5,$I$7:$I$3066),MATCH(ROW($A$7:$A$3066),ROW($A$7:$A$3066)),""),ROWS($B$1:D1937)),COLUMNS($A$1:D1939))</f>
        <v>#NUM!</v>
      </c>
      <c r="N1943" t="e">
        <f t="array" ref="N1943">INDEX($A$7:$F$3066,SMALL(IF(COUNTIF($L$5,$H$7:$H$3066)*COUNTIF($L$5,$I$7:$I$3066),MATCH(ROW($A$7:$A$3066),ROW($A$7:$A$3066)),""),ROWS($B$1:E1937)),COLUMNS($A$1:E1939))</f>
        <v>#NUM!</v>
      </c>
      <c r="O1943" t="e">
        <f t="array" ref="O1943">INDEX($A$7:$F$3066,SMALL(IF(COUNTIF($L$5,$H$7:$H$3066)*COUNTIF($L$5,$I$7:$I$3066),MATCH(ROW($A$7:$A$3066),ROW($A$7:$A$3066)),""),ROWS($B$1:F1937)),COLUMNS($A$1:F1939))</f>
        <v>#NUM!</v>
      </c>
    </row>
    <row r="1944" spans="1:15">
      <c r="A1944" s="1">
        <f>'ScienceDirect - Initial'!A1947</f>
        <v>0</v>
      </c>
      <c r="B1944" s="1">
        <f>'ScienceDirect - Initial'!B1947</f>
        <v>2013</v>
      </c>
      <c r="C1944" s="1" t="str">
        <f>'ScienceDirect - Initial'!C1947</f>
        <v>Guo, Rongxing</v>
      </c>
      <c r="D1944" s="1" t="str">
        <f>'ScienceDirect - Initial'!D1947</f>
        <v>Chapter 10 - Regional Diseconomies and Development Strategy</v>
      </c>
      <c r="E1944" s="1" t="str">
        <f>'ScienceDirect - Initial'!E1947</f>
        <v>Understanding the Chinese Economies</v>
      </c>
      <c r="F1944" s="1" t="str">
        <f>'ScienceDirect - Initial'!F1947</f>
        <v>978-0-12-397826-4</v>
      </c>
      <c r="H1944" s="1">
        <v>0</v>
      </c>
      <c r="I1944" s="1">
        <v>0</v>
      </c>
      <c r="J1944" t="b">
        <f t="shared" si="30"/>
        <v>1</v>
      </c>
      <c r="K1944" t="e">
        <f t="array" ref="K1944">INDEX($A$7:$F$3066,SMALL(IF(COUNTIF($L$5,$H$7:$H$3066)*COUNTIF($L$5,$I$7:$I$3066),MATCH(ROW($A$7:$A$3066),ROW($A$7:$A$3066)),""),ROWS($B$1:B1938)),COLUMNS($A$1:B1940))</f>
        <v>#NUM!</v>
      </c>
      <c r="L1944" t="e">
        <f t="array" ref="L1944">INDEX($A$7:$F$3066,SMALL(IF(COUNTIF($L$5,$H$7:$H$3066)*COUNTIF($L$5,$I$7:$I$3066),MATCH(ROW($A$7:$A$3066),ROW($A$7:$A$3066)),""),ROWS($B$1:C1938)),COLUMNS($A$1:C1940))</f>
        <v>#NUM!</v>
      </c>
      <c r="M1944" t="e">
        <f t="array" ref="M1944">INDEX($A$7:$F$3066,SMALL(IF(COUNTIF($L$5,$H$7:$H$3066)*COUNTIF($L$5,$I$7:$I$3066),MATCH(ROW($A$7:$A$3066),ROW($A$7:$A$3066)),""),ROWS($B$1:D1938)),COLUMNS($A$1:D1940))</f>
        <v>#NUM!</v>
      </c>
      <c r="N1944" t="e">
        <f t="array" ref="N1944">INDEX($A$7:$F$3066,SMALL(IF(COUNTIF($L$5,$H$7:$H$3066)*COUNTIF($L$5,$I$7:$I$3066),MATCH(ROW($A$7:$A$3066),ROW($A$7:$A$3066)),""),ROWS($B$1:E1938)),COLUMNS($A$1:E1940))</f>
        <v>#NUM!</v>
      </c>
      <c r="O1944" t="e">
        <f t="array" ref="O1944">INDEX($A$7:$F$3066,SMALL(IF(COUNTIF($L$5,$H$7:$H$3066)*COUNTIF($L$5,$I$7:$I$3066),MATCH(ROW($A$7:$A$3066),ROW($A$7:$A$3066)),""),ROWS($B$1:F1938)),COLUMNS($A$1:F1940))</f>
        <v>#NUM!</v>
      </c>
    </row>
    <row r="1945" spans="1:15">
      <c r="A1945" s="1">
        <f>'ScienceDirect - Initial'!A1948</f>
        <v>0</v>
      </c>
      <c r="B1945" s="1">
        <f>'ScienceDirect - Initial'!B1948</f>
        <v>2017</v>
      </c>
      <c r="C1945" s="1" t="str">
        <f>'ScienceDirect - Initial'!C1948</f>
        <v>Zarei, Mohammad</v>
      </c>
      <c r="D1945" s="1" t="str">
        <f>'ScienceDirect - Initial'!D1948</f>
        <v>Application of nanocomposite polymer hydrogels for ultra-sensitive fluorescence detection of proteins in gel electrophoresis</v>
      </c>
      <c r="E1945" s="1" t="str">
        <f>'ScienceDirect - Initial'!E1948</f>
        <v>TrAC Trends in Analytical Chemistry</v>
      </c>
      <c r="F1945" s="1">
        <f>'ScienceDirect - Initial'!F1948</f>
        <v>0</v>
      </c>
      <c r="H1945" s="1">
        <v>0</v>
      </c>
      <c r="I1945" s="1">
        <v>0</v>
      </c>
      <c r="J1945" t="b">
        <f t="shared" si="30"/>
        <v>1</v>
      </c>
      <c r="K1945" t="e">
        <f t="array" ref="K1945">INDEX($A$7:$F$3066,SMALL(IF(COUNTIF($L$5,$H$7:$H$3066)*COUNTIF($L$5,$I$7:$I$3066),MATCH(ROW($A$7:$A$3066),ROW($A$7:$A$3066)),""),ROWS($B$1:B1939)),COLUMNS($A$1:B1941))</f>
        <v>#NUM!</v>
      </c>
      <c r="L1945" t="e">
        <f t="array" ref="L1945">INDEX($A$7:$F$3066,SMALL(IF(COUNTIF($L$5,$H$7:$H$3066)*COUNTIF($L$5,$I$7:$I$3066),MATCH(ROW($A$7:$A$3066),ROW($A$7:$A$3066)),""),ROWS($B$1:C1939)),COLUMNS($A$1:C1941))</f>
        <v>#NUM!</v>
      </c>
      <c r="M1945" t="e">
        <f t="array" ref="M1945">INDEX($A$7:$F$3066,SMALL(IF(COUNTIF($L$5,$H$7:$H$3066)*COUNTIF($L$5,$I$7:$I$3066),MATCH(ROW($A$7:$A$3066),ROW($A$7:$A$3066)),""),ROWS($B$1:D1939)),COLUMNS($A$1:D1941))</f>
        <v>#NUM!</v>
      </c>
      <c r="N1945" t="e">
        <f t="array" ref="N1945">INDEX($A$7:$F$3066,SMALL(IF(COUNTIF($L$5,$H$7:$H$3066)*COUNTIF($L$5,$I$7:$I$3066),MATCH(ROW($A$7:$A$3066),ROW($A$7:$A$3066)),""),ROWS($B$1:E1939)),COLUMNS($A$1:E1941))</f>
        <v>#NUM!</v>
      </c>
      <c r="O1945" t="e">
        <f t="array" ref="O1945">INDEX($A$7:$F$3066,SMALL(IF(COUNTIF($L$5,$H$7:$H$3066)*COUNTIF($L$5,$I$7:$I$3066),MATCH(ROW($A$7:$A$3066),ROW($A$7:$A$3066)),""),ROWS($B$1:F1939)),COLUMNS($A$1:F1941))</f>
        <v>#NUM!</v>
      </c>
    </row>
    <row r="1946" spans="1:15">
      <c r="A1946" s="1">
        <f>'ScienceDirect - Initial'!A1949</f>
        <v>0</v>
      </c>
      <c r="B1946" s="1">
        <f>'ScienceDirect - Initial'!B1949</f>
        <v>1998</v>
      </c>
      <c r="C1946" s="1" t="str">
        <f>'ScienceDirect - Initial'!C1949</f>
        <v>Apanius, Victor</v>
      </c>
      <c r="D1946" s="1" t="str">
        <f>'ScienceDirect - Initial'!D1949</f>
        <v>Stress and Immune Defense</v>
      </c>
      <c r="E1946" s="1" t="str">
        <f>'ScienceDirect - Initial'!E1949</f>
        <v>Advances in the Study of Behavior</v>
      </c>
      <c r="F1946" s="1" t="str">
        <f>'ScienceDirect - Initial'!F1949</f>
        <v>0065-3454</v>
      </c>
      <c r="H1946" s="1">
        <v>0</v>
      </c>
      <c r="I1946" s="1">
        <v>0</v>
      </c>
      <c r="J1946" t="b">
        <f t="shared" si="30"/>
        <v>1</v>
      </c>
      <c r="K1946" t="e">
        <f t="array" ref="K1946">INDEX($A$7:$F$3066,SMALL(IF(COUNTIF($L$5,$H$7:$H$3066)*COUNTIF($L$5,$I$7:$I$3066),MATCH(ROW($A$7:$A$3066),ROW($A$7:$A$3066)),""),ROWS($B$1:B1940)),COLUMNS($A$1:B1942))</f>
        <v>#NUM!</v>
      </c>
      <c r="L1946" t="e">
        <f t="array" ref="L1946">INDEX($A$7:$F$3066,SMALL(IF(COUNTIF($L$5,$H$7:$H$3066)*COUNTIF($L$5,$I$7:$I$3066),MATCH(ROW($A$7:$A$3066),ROW($A$7:$A$3066)),""),ROWS($B$1:C1940)),COLUMNS($A$1:C1942))</f>
        <v>#NUM!</v>
      </c>
      <c r="M1946" t="e">
        <f t="array" ref="M1946">INDEX($A$7:$F$3066,SMALL(IF(COUNTIF($L$5,$H$7:$H$3066)*COUNTIF($L$5,$I$7:$I$3066),MATCH(ROW($A$7:$A$3066),ROW($A$7:$A$3066)),""),ROWS($B$1:D1940)),COLUMNS($A$1:D1942))</f>
        <v>#NUM!</v>
      </c>
      <c r="N1946" t="e">
        <f t="array" ref="N1946">INDEX($A$7:$F$3066,SMALL(IF(COUNTIF($L$5,$H$7:$H$3066)*COUNTIF($L$5,$I$7:$I$3066),MATCH(ROW($A$7:$A$3066),ROW($A$7:$A$3066)),""),ROWS($B$1:E1940)),COLUMNS($A$1:E1942))</f>
        <v>#NUM!</v>
      </c>
      <c r="O1946" t="e">
        <f t="array" ref="O1946">INDEX($A$7:$F$3066,SMALL(IF(COUNTIF($L$5,$H$7:$H$3066)*COUNTIF($L$5,$I$7:$I$3066),MATCH(ROW($A$7:$A$3066),ROW($A$7:$A$3066)),""),ROWS($B$1:F1940)),COLUMNS($A$1:F1942))</f>
        <v>#NUM!</v>
      </c>
    </row>
    <row r="1947" spans="1:15">
      <c r="A1947" s="1">
        <f>'ScienceDirect - Initial'!A1950</f>
        <v>0</v>
      </c>
      <c r="B1947" s="1">
        <f>'ScienceDirect - Initial'!B1950</f>
        <v>2009</v>
      </c>
      <c r="C1947" s="1" t="str">
        <f>'ScienceDirect - Initial'!C1950</f>
        <v>Tapiador, Francisco J.; Mezo, Josu</v>
      </c>
      <c r="D1947" s="1" t="str">
        <f>'ScienceDirect - Initial'!D1950</f>
        <v>Vote evolution in Spain, 1977–2007: A spatial analysis at the municipal scale</v>
      </c>
      <c r="E1947" s="1" t="str">
        <f>'ScienceDirect - Initial'!E1950</f>
        <v>Political Geography</v>
      </c>
      <c r="F1947" s="1">
        <f>'ScienceDirect - Initial'!F1950</f>
        <v>0</v>
      </c>
      <c r="H1947" s="1">
        <v>0</v>
      </c>
      <c r="I1947" s="1">
        <v>0</v>
      </c>
      <c r="J1947" t="b">
        <f t="shared" si="30"/>
        <v>1</v>
      </c>
      <c r="K1947" t="e">
        <f t="array" ref="K1947">INDEX($A$7:$F$3066,SMALL(IF(COUNTIF($L$5,$H$7:$H$3066)*COUNTIF($L$5,$I$7:$I$3066),MATCH(ROW($A$7:$A$3066),ROW($A$7:$A$3066)),""),ROWS($B$1:B1941)),COLUMNS($A$1:B1943))</f>
        <v>#NUM!</v>
      </c>
      <c r="L1947" t="e">
        <f t="array" ref="L1947">INDEX($A$7:$F$3066,SMALL(IF(COUNTIF($L$5,$H$7:$H$3066)*COUNTIF($L$5,$I$7:$I$3066),MATCH(ROW($A$7:$A$3066),ROW($A$7:$A$3066)),""),ROWS($B$1:C1941)),COLUMNS($A$1:C1943))</f>
        <v>#NUM!</v>
      </c>
      <c r="M1947" t="e">
        <f t="array" ref="M1947">INDEX($A$7:$F$3066,SMALL(IF(COUNTIF($L$5,$H$7:$H$3066)*COUNTIF($L$5,$I$7:$I$3066),MATCH(ROW($A$7:$A$3066),ROW($A$7:$A$3066)),""),ROWS($B$1:D1941)),COLUMNS($A$1:D1943))</f>
        <v>#NUM!</v>
      </c>
      <c r="N1947" t="e">
        <f t="array" ref="N1947">INDEX($A$7:$F$3066,SMALL(IF(COUNTIF($L$5,$H$7:$H$3066)*COUNTIF($L$5,$I$7:$I$3066),MATCH(ROW($A$7:$A$3066),ROW($A$7:$A$3066)),""),ROWS($B$1:E1941)),COLUMNS($A$1:E1943))</f>
        <v>#NUM!</v>
      </c>
      <c r="O1947" t="e">
        <f t="array" ref="O1947">INDEX($A$7:$F$3066,SMALL(IF(COUNTIF($L$5,$H$7:$H$3066)*COUNTIF($L$5,$I$7:$I$3066),MATCH(ROW($A$7:$A$3066),ROW($A$7:$A$3066)),""),ROWS($B$1:F1941)),COLUMNS($A$1:F1943))</f>
        <v>#NUM!</v>
      </c>
    </row>
    <row r="1948" spans="1:15">
      <c r="A1948" s="1">
        <f>'ScienceDirect - Initial'!A1951</f>
        <v>0</v>
      </c>
      <c r="B1948" s="1">
        <f>'ScienceDirect - Initial'!B1951</f>
        <v>2016</v>
      </c>
      <c r="C1948" s="1" t="str">
        <f>'ScienceDirect - Initial'!C1951</f>
        <v>Alsaeid, Khaled; Uziel, Yosef</v>
      </c>
      <c r="D1948" s="1" t="str">
        <f>'ScienceDirect - Initial'!D1951</f>
        <v>Chapter 44 - Acute Rheumatic Fever and Poststreptococcal Reactive Arthritis</v>
      </c>
      <c r="E1948" s="1" t="str">
        <f>'ScienceDirect - Initial'!E1951</f>
        <v>Textbook of Pediatric Rheumatology (Seventh Edition)</v>
      </c>
      <c r="F1948" s="1" t="str">
        <f>'ScienceDirect - Initial'!F1951</f>
        <v>978-0-323-24145-8</v>
      </c>
      <c r="H1948" s="1">
        <v>0</v>
      </c>
      <c r="I1948" s="1">
        <v>0</v>
      </c>
      <c r="J1948" t="b">
        <f t="shared" si="30"/>
        <v>1</v>
      </c>
      <c r="K1948" t="e">
        <f t="array" ref="K1948">INDEX($A$7:$F$3066,SMALL(IF(COUNTIF($L$5,$H$7:$H$3066)*COUNTIF($L$5,$I$7:$I$3066),MATCH(ROW($A$7:$A$3066),ROW($A$7:$A$3066)),""),ROWS($B$1:B1942)),COLUMNS($A$1:B1944))</f>
        <v>#NUM!</v>
      </c>
      <c r="L1948" t="e">
        <f t="array" ref="L1948">INDEX($A$7:$F$3066,SMALL(IF(COUNTIF($L$5,$H$7:$H$3066)*COUNTIF($L$5,$I$7:$I$3066),MATCH(ROW($A$7:$A$3066),ROW($A$7:$A$3066)),""),ROWS($B$1:C1942)),COLUMNS($A$1:C1944))</f>
        <v>#NUM!</v>
      </c>
      <c r="M1948" t="e">
        <f t="array" ref="M1948">INDEX($A$7:$F$3066,SMALL(IF(COUNTIF($L$5,$H$7:$H$3066)*COUNTIF($L$5,$I$7:$I$3066),MATCH(ROW($A$7:$A$3066),ROW($A$7:$A$3066)),""),ROWS($B$1:D1942)),COLUMNS($A$1:D1944))</f>
        <v>#NUM!</v>
      </c>
      <c r="N1948" t="e">
        <f t="array" ref="N1948">INDEX($A$7:$F$3066,SMALL(IF(COUNTIF($L$5,$H$7:$H$3066)*COUNTIF($L$5,$I$7:$I$3066),MATCH(ROW($A$7:$A$3066),ROW($A$7:$A$3066)),""),ROWS($B$1:E1942)),COLUMNS($A$1:E1944))</f>
        <v>#NUM!</v>
      </c>
      <c r="O1948" t="e">
        <f t="array" ref="O1948">INDEX($A$7:$F$3066,SMALL(IF(COUNTIF($L$5,$H$7:$H$3066)*COUNTIF($L$5,$I$7:$I$3066),MATCH(ROW($A$7:$A$3066),ROW($A$7:$A$3066)),""),ROWS($B$1:F1942)),COLUMNS($A$1:F1944))</f>
        <v>#NUM!</v>
      </c>
    </row>
    <row r="1949" spans="1:15">
      <c r="A1949" s="1">
        <f>'ScienceDirect - Initial'!A1952</f>
        <v>0</v>
      </c>
      <c r="B1949" s="1">
        <f>'ScienceDirect - Initial'!B1952</f>
        <v>1988</v>
      </c>
      <c r="C1949" s="1" t="str">
        <f>'ScienceDirect - Initial'!C1952</f>
        <v>GERWICK, BEN C.</v>
      </c>
      <c r="D1949" s="1" t="str">
        <f>'ScienceDirect - Initial'!D1952</f>
        <v>7 - Concrete Marine Structures</v>
      </c>
      <c r="E1949" s="1" t="str">
        <f>'ScienceDirect - Initial'!E1952</f>
        <v>Treatise on Materials Science &amp; Technology</v>
      </c>
      <c r="F1949" s="1" t="str">
        <f>'ScienceDirect - Initial'!F1952</f>
        <v>0161-9160</v>
      </c>
      <c r="H1949" s="1">
        <v>0</v>
      </c>
      <c r="I1949" s="1">
        <v>0</v>
      </c>
      <c r="J1949" t="b">
        <f t="shared" si="30"/>
        <v>1</v>
      </c>
      <c r="K1949" t="e">
        <f t="array" ref="K1949">INDEX($A$7:$F$3066,SMALL(IF(COUNTIF($L$5,$H$7:$H$3066)*COUNTIF($L$5,$I$7:$I$3066),MATCH(ROW($A$7:$A$3066),ROW($A$7:$A$3066)),""),ROWS($B$1:B1943)),COLUMNS($A$1:B1945))</f>
        <v>#NUM!</v>
      </c>
      <c r="L1949" t="e">
        <f t="array" ref="L1949">INDEX($A$7:$F$3066,SMALL(IF(COUNTIF($L$5,$H$7:$H$3066)*COUNTIF($L$5,$I$7:$I$3066),MATCH(ROW($A$7:$A$3066),ROW($A$7:$A$3066)),""),ROWS($B$1:C1943)),COLUMNS($A$1:C1945))</f>
        <v>#NUM!</v>
      </c>
      <c r="M1949" t="e">
        <f t="array" ref="M1949">INDEX($A$7:$F$3066,SMALL(IF(COUNTIF($L$5,$H$7:$H$3066)*COUNTIF($L$5,$I$7:$I$3066),MATCH(ROW($A$7:$A$3066),ROW($A$7:$A$3066)),""),ROWS($B$1:D1943)),COLUMNS($A$1:D1945))</f>
        <v>#NUM!</v>
      </c>
      <c r="N1949" t="e">
        <f t="array" ref="N1949">INDEX($A$7:$F$3066,SMALL(IF(COUNTIF($L$5,$H$7:$H$3066)*COUNTIF($L$5,$I$7:$I$3066),MATCH(ROW($A$7:$A$3066),ROW($A$7:$A$3066)),""),ROWS($B$1:E1943)),COLUMNS($A$1:E1945))</f>
        <v>#NUM!</v>
      </c>
      <c r="O1949" t="e">
        <f t="array" ref="O1949">INDEX($A$7:$F$3066,SMALL(IF(COUNTIF($L$5,$H$7:$H$3066)*COUNTIF($L$5,$I$7:$I$3066),MATCH(ROW($A$7:$A$3066),ROW($A$7:$A$3066)),""),ROWS($B$1:F1943)),COLUMNS($A$1:F1945))</f>
        <v>#NUM!</v>
      </c>
    </row>
    <row r="1950" spans="1:15">
      <c r="A1950" s="1">
        <f>'ScienceDirect - Initial'!A1953</f>
        <v>0</v>
      </c>
      <c r="B1950" s="1">
        <f>'ScienceDirect - Initial'!B1953</f>
        <v>2018</v>
      </c>
      <c r="C1950" s="1" t="str">
        <f>'ScienceDirect - Initial'!C1953</f>
        <v>Wallen, Linda D.; Gleason, Christine A.</v>
      </c>
      <c r="D1950" s="1" t="str">
        <f>'ScienceDirect - Initial'!D1953</f>
        <v>13 - Prenatal Drug Exposure</v>
      </c>
      <c r="E1950" s="1" t="str">
        <f>'ScienceDirect - Initial'!E1953</f>
        <v>Avery's Diseases of the Newborn (Tenth Edition)</v>
      </c>
      <c r="F1950" s="1" t="str">
        <f>'ScienceDirect - Initial'!F1953</f>
        <v>978-0-323-40139-5</v>
      </c>
      <c r="H1950" s="1">
        <v>0</v>
      </c>
      <c r="I1950" s="1">
        <v>0</v>
      </c>
      <c r="J1950" t="b">
        <f t="shared" si="30"/>
        <v>1</v>
      </c>
      <c r="K1950" t="e">
        <f t="array" ref="K1950">INDEX($A$7:$F$3066,SMALL(IF(COUNTIF($L$5,$H$7:$H$3066)*COUNTIF($L$5,$I$7:$I$3066),MATCH(ROW($A$7:$A$3066),ROW($A$7:$A$3066)),""),ROWS($B$1:B1944)),COLUMNS($A$1:B1946))</f>
        <v>#NUM!</v>
      </c>
      <c r="L1950" t="e">
        <f t="array" ref="L1950">INDEX($A$7:$F$3066,SMALL(IF(COUNTIF($L$5,$H$7:$H$3066)*COUNTIF($L$5,$I$7:$I$3066),MATCH(ROW($A$7:$A$3066),ROW($A$7:$A$3066)),""),ROWS($B$1:C1944)),COLUMNS($A$1:C1946))</f>
        <v>#NUM!</v>
      </c>
      <c r="M1950" t="e">
        <f t="array" ref="M1950">INDEX($A$7:$F$3066,SMALL(IF(COUNTIF($L$5,$H$7:$H$3066)*COUNTIF($L$5,$I$7:$I$3066),MATCH(ROW($A$7:$A$3066),ROW($A$7:$A$3066)),""),ROWS($B$1:D1944)),COLUMNS($A$1:D1946))</f>
        <v>#NUM!</v>
      </c>
      <c r="N1950" t="e">
        <f t="array" ref="N1950">INDEX($A$7:$F$3066,SMALL(IF(COUNTIF($L$5,$H$7:$H$3066)*COUNTIF($L$5,$I$7:$I$3066),MATCH(ROW($A$7:$A$3066),ROW($A$7:$A$3066)),""),ROWS($B$1:E1944)),COLUMNS($A$1:E1946))</f>
        <v>#NUM!</v>
      </c>
      <c r="O1950" t="e">
        <f t="array" ref="O1950">INDEX($A$7:$F$3066,SMALL(IF(COUNTIF($L$5,$H$7:$H$3066)*COUNTIF($L$5,$I$7:$I$3066),MATCH(ROW($A$7:$A$3066),ROW($A$7:$A$3066)),""),ROWS($B$1:F1944)),COLUMNS($A$1:F1946))</f>
        <v>#NUM!</v>
      </c>
    </row>
    <row r="1951" spans="1:15">
      <c r="A1951" s="1">
        <f>'ScienceDirect - Initial'!A1954</f>
        <v>0</v>
      </c>
      <c r="B1951" s="1">
        <f>'ScienceDirect - Initial'!B1954</f>
        <v>2000</v>
      </c>
      <c r="C1951" s="1" t="str">
        <f>'ScienceDirect - Initial'!C1954</f>
        <v>Tulchinsky, Theodore H.; Varavikova, Elena A.</v>
      </c>
      <c r="D1951" s="1" t="str">
        <f>'ScienceDirect - Initial'!D1954</f>
        <v>4 - Communicable Diseases</v>
      </c>
      <c r="E1951" s="1" t="str">
        <f>'ScienceDirect - Initial'!E1954</f>
        <v>The New Public Health</v>
      </c>
      <c r="F1951" s="1" t="str">
        <f>'ScienceDirect - Initial'!F1954</f>
        <v>978-0-12-703350-1</v>
      </c>
      <c r="H1951" s="1">
        <v>0</v>
      </c>
      <c r="I1951" s="1">
        <v>0</v>
      </c>
      <c r="J1951" t="b">
        <f t="shared" si="30"/>
        <v>1</v>
      </c>
      <c r="K1951" t="e">
        <f t="array" ref="K1951">INDEX($A$7:$F$3066,SMALL(IF(COUNTIF($L$5,$H$7:$H$3066)*COUNTIF($L$5,$I$7:$I$3066),MATCH(ROW($A$7:$A$3066),ROW($A$7:$A$3066)),""),ROWS($B$1:B1945)),COLUMNS($A$1:B1947))</f>
        <v>#NUM!</v>
      </c>
      <c r="L1951" t="e">
        <f t="array" ref="L1951">INDEX($A$7:$F$3066,SMALL(IF(COUNTIF($L$5,$H$7:$H$3066)*COUNTIF($L$5,$I$7:$I$3066),MATCH(ROW($A$7:$A$3066),ROW($A$7:$A$3066)),""),ROWS($B$1:C1945)),COLUMNS($A$1:C1947))</f>
        <v>#NUM!</v>
      </c>
      <c r="M1951" t="e">
        <f t="array" ref="M1951">INDEX($A$7:$F$3066,SMALL(IF(COUNTIF($L$5,$H$7:$H$3066)*COUNTIF($L$5,$I$7:$I$3066),MATCH(ROW($A$7:$A$3066),ROW($A$7:$A$3066)),""),ROWS($B$1:D1945)),COLUMNS($A$1:D1947))</f>
        <v>#NUM!</v>
      </c>
      <c r="N1951" t="e">
        <f t="array" ref="N1951">INDEX($A$7:$F$3066,SMALL(IF(COUNTIF($L$5,$H$7:$H$3066)*COUNTIF($L$5,$I$7:$I$3066),MATCH(ROW($A$7:$A$3066),ROW($A$7:$A$3066)),""),ROWS($B$1:E1945)),COLUMNS($A$1:E1947))</f>
        <v>#NUM!</v>
      </c>
      <c r="O1951" t="e">
        <f t="array" ref="O1951">INDEX($A$7:$F$3066,SMALL(IF(COUNTIF($L$5,$H$7:$H$3066)*COUNTIF($L$5,$I$7:$I$3066),MATCH(ROW($A$7:$A$3066),ROW($A$7:$A$3066)),""),ROWS($B$1:F1945)),COLUMNS($A$1:F1947))</f>
        <v>#NUM!</v>
      </c>
    </row>
    <row r="1952" spans="1:15">
      <c r="A1952" s="1">
        <f>'ScienceDirect - Initial'!A1955</f>
        <v>0</v>
      </c>
      <c r="B1952" s="1">
        <f>'ScienceDirect - Initial'!B1955</f>
        <v>2005</v>
      </c>
      <c r="C1952" s="1" t="str">
        <f>'ScienceDirect - Initial'!C1955</f>
        <v>Grattan, James G.</v>
      </c>
      <c r="D1952" s="1" t="str">
        <f>'ScienceDirect - Initial'!D1955</f>
        <v>Chapter 5 - Mind-Body Approach To Cardiac Illness</v>
      </c>
      <c r="E1952" s="1" t="str">
        <f>'ScienceDirect - Initial'!E1955</f>
        <v>Complementary and Integrative Therapies for Cardiovascular Disease</v>
      </c>
      <c r="F1952" s="1" t="str">
        <f>'ScienceDirect - Initial'!F1955</f>
        <v>978-0-323-03002-1</v>
      </c>
      <c r="H1952" s="1">
        <v>0</v>
      </c>
      <c r="I1952" s="1">
        <v>0</v>
      </c>
      <c r="J1952" t="b">
        <f t="shared" si="30"/>
        <v>1</v>
      </c>
      <c r="K1952" t="e">
        <f t="array" ref="K1952">INDEX($A$7:$F$3066,SMALL(IF(COUNTIF($L$5,$H$7:$H$3066)*COUNTIF($L$5,$I$7:$I$3066),MATCH(ROW($A$7:$A$3066),ROW($A$7:$A$3066)),""),ROWS($B$1:B1946)),COLUMNS($A$1:B1948))</f>
        <v>#NUM!</v>
      </c>
      <c r="L1952" t="e">
        <f t="array" ref="L1952">INDEX($A$7:$F$3066,SMALL(IF(COUNTIF($L$5,$H$7:$H$3066)*COUNTIF($L$5,$I$7:$I$3066),MATCH(ROW($A$7:$A$3066),ROW($A$7:$A$3066)),""),ROWS($B$1:C1946)),COLUMNS($A$1:C1948))</f>
        <v>#NUM!</v>
      </c>
      <c r="M1952" t="e">
        <f t="array" ref="M1952">INDEX($A$7:$F$3066,SMALL(IF(COUNTIF($L$5,$H$7:$H$3066)*COUNTIF($L$5,$I$7:$I$3066),MATCH(ROW($A$7:$A$3066),ROW($A$7:$A$3066)),""),ROWS($B$1:D1946)),COLUMNS($A$1:D1948))</f>
        <v>#NUM!</v>
      </c>
      <c r="N1952" t="e">
        <f t="array" ref="N1952">INDEX($A$7:$F$3066,SMALL(IF(COUNTIF($L$5,$H$7:$H$3066)*COUNTIF($L$5,$I$7:$I$3066),MATCH(ROW($A$7:$A$3066),ROW($A$7:$A$3066)),""),ROWS($B$1:E1946)),COLUMNS($A$1:E1948))</f>
        <v>#NUM!</v>
      </c>
      <c r="O1952" t="e">
        <f t="array" ref="O1952">INDEX($A$7:$F$3066,SMALL(IF(COUNTIF($L$5,$H$7:$H$3066)*COUNTIF($L$5,$I$7:$I$3066),MATCH(ROW($A$7:$A$3066),ROW($A$7:$A$3066)),""),ROWS($B$1:F1946)),COLUMNS($A$1:F1948))</f>
        <v>#NUM!</v>
      </c>
    </row>
    <row r="1953" spans="1:15">
      <c r="A1953" s="1">
        <f>'ScienceDirect - Initial'!A1956</f>
        <v>0</v>
      </c>
      <c r="B1953" s="1">
        <f>'ScienceDirect - Initial'!B1956</f>
        <v>1981</v>
      </c>
      <c r="C1953" s="1" t="str">
        <f>'ScienceDirect - Initial'!C1956</f>
        <v>LINEBERRY, CHARLES G.</v>
      </c>
      <c r="D1953" s="1" t="str">
        <f>'ScienceDirect - Initial'!D1956</f>
        <v>3 - Laboratory Animals in Pain Research</v>
      </c>
      <c r="E1953" s="1" t="str">
        <f>'ScienceDirect - Initial'!E1956</f>
        <v>Methods of Animal Experimentation</v>
      </c>
      <c r="F1953" s="1" t="str">
        <f>'ScienceDirect - Initial'!F1956</f>
        <v>978-0-12-278006-6</v>
      </c>
      <c r="H1953" s="1">
        <v>0</v>
      </c>
      <c r="I1953" s="1">
        <v>0</v>
      </c>
      <c r="J1953" t="b">
        <f t="shared" si="30"/>
        <v>1</v>
      </c>
      <c r="K1953" t="e">
        <f t="array" ref="K1953">INDEX($A$7:$F$3066,SMALL(IF(COUNTIF($L$5,$H$7:$H$3066)*COUNTIF($L$5,$I$7:$I$3066),MATCH(ROW($A$7:$A$3066),ROW($A$7:$A$3066)),""),ROWS($B$1:B1947)),COLUMNS($A$1:B1949))</f>
        <v>#NUM!</v>
      </c>
      <c r="L1953" t="e">
        <f t="array" ref="L1953">INDEX($A$7:$F$3066,SMALL(IF(COUNTIF($L$5,$H$7:$H$3066)*COUNTIF($L$5,$I$7:$I$3066),MATCH(ROW($A$7:$A$3066),ROW($A$7:$A$3066)),""),ROWS($B$1:C1947)),COLUMNS($A$1:C1949))</f>
        <v>#NUM!</v>
      </c>
      <c r="M1953" t="e">
        <f t="array" ref="M1953">INDEX($A$7:$F$3066,SMALL(IF(COUNTIF($L$5,$H$7:$H$3066)*COUNTIF($L$5,$I$7:$I$3066),MATCH(ROW($A$7:$A$3066),ROW($A$7:$A$3066)),""),ROWS($B$1:D1947)),COLUMNS($A$1:D1949))</f>
        <v>#NUM!</v>
      </c>
      <c r="N1953" t="e">
        <f t="array" ref="N1953">INDEX($A$7:$F$3066,SMALL(IF(COUNTIF($L$5,$H$7:$H$3066)*COUNTIF($L$5,$I$7:$I$3066),MATCH(ROW($A$7:$A$3066),ROW($A$7:$A$3066)),""),ROWS($B$1:E1947)),COLUMNS($A$1:E1949))</f>
        <v>#NUM!</v>
      </c>
      <c r="O1953" t="e">
        <f t="array" ref="O1953">INDEX($A$7:$F$3066,SMALL(IF(COUNTIF($L$5,$H$7:$H$3066)*COUNTIF($L$5,$I$7:$I$3066),MATCH(ROW($A$7:$A$3066),ROW($A$7:$A$3066)),""),ROWS($B$1:F1947)),COLUMNS($A$1:F1949))</f>
        <v>#NUM!</v>
      </c>
    </row>
    <row r="1954" spans="1:15">
      <c r="A1954" s="1">
        <f>'ScienceDirect - Initial'!A1957</f>
        <v>0</v>
      </c>
      <c r="B1954" s="1">
        <f>'ScienceDirect - Initial'!B1957</f>
        <v>1998</v>
      </c>
      <c r="C1954" s="1" t="str">
        <f>'ScienceDirect - Initial'!C1957</f>
        <v>Prasad, Asuri N.; Stafstrom, Carl E.</v>
      </c>
      <c r="D1954" s="1" t="str">
        <f>'ScienceDirect - Initial'!D1957</f>
        <v>Dietary therapy of epilepsy in the nineties; renewed experience with the ketogenic diet</v>
      </c>
      <c r="E1954" s="1" t="str">
        <f>'ScienceDirect - Initial'!E1957</f>
        <v>Nutrition Research</v>
      </c>
      <c r="F1954" s="1">
        <f>'ScienceDirect - Initial'!F1957</f>
        <v>0</v>
      </c>
      <c r="H1954" s="1">
        <v>0</v>
      </c>
      <c r="I1954" s="1">
        <v>0</v>
      </c>
      <c r="J1954" t="b">
        <f t="shared" si="30"/>
        <v>1</v>
      </c>
      <c r="K1954" t="e">
        <f t="array" ref="K1954">INDEX($A$7:$F$3066,SMALL(IF(COUNTIF($L$5,$H$7:$H$3066)*COUNTIF($L$5,$I$7:$I$3066),MATCH(ROW($A$7:$A$3066),ROW($A$7:$A$3066)),""),ROWS($B$1:B1948)),COLUMNS($A$1:B1950))</f>
        <v>#NUM!</v>
      </c>
      <c r="L1954" t="e">
        <f t="array" ref="L1954">INDEX($A$7:$F$3066,SMALL(IF(COUNTIF($L$5,$H$7:$H$3066)*COUNTIF($L$5,$I$7:$I$3066),MATCH(ROW($A$7:$A$3066),ROW($A$7:$A$3066)),""),ROWS($B$1:C1948)),COLUMNS($A$1:C1950))</f>
        <v>#NUM!</v>
      </c>
      <c r="M1954" t="e">
        <f t="array" ref="M1954">INDEX($A$7:$F$3066,SMALL(IF(COUNTIF($L$5,$H$7:$H$3066)*COUNTIF($L$5,$I$7:$I$3066),MATCH(ROW($A$7:$A$3066),ROW($A$7:$A$3066)),""),ROWS($B$1:D1948)),COLUMNS($A$1:D1950))</f>
        <v>#NUM!</v>
      </c>
      <c r="N1954" t="e">
        <f t="array" ref="N1954">INDEX($A$7:$F$3066,SMALL(IF(COUNTIF($L$5,$H$7:$H$3066)*COUNTIF($L$5,$I$7:$I$3066),MATCH(ROW($A$7:$A$3066),ROW($A$7:$A$3066)),""),ROWS($B$1:E1948)),COLUMNS($A$1:E1950))</f>
        <v>#NUM!</v>
      </c>
      <c r="O1954" t="e">
        <f t="array" ref="O1954">INDEX($A$7:$F$3066,SMALL(IF(COUNTIF($L$5,$H$7:$H$3066)*COUNTIF($L$5,$I$7:$I$3066),MATCH(ROW($A$7:$A$3066),ROW($A$7:$A$3066)),""),ROWS($B$1:F1948)),COLUMNS($A$1:F1950))</f>
        <v>#NUM!</v>
      </c>
    </row>
    <row r="1955" spans="1:15">
      <c r="A1955" s="1">
        <f>'ScienceDirect - Initial'!A1958</f>
        <v>0</v>
      </c>
      <c r="B1955" s="1">
        <f>'ScienceDirect - Initial'!B1958</f>
        <v>1984</v>
      </c>
      <c r="C1955" s="1" t="str">
        <f>'ScienceDirect - Initial'!C1958</f>
        <v>Prager, Richard L.; Foster, Jerry M.; Hainsworth, John D.; Hande, Kenneth R.; Johnson, David H.; Wolff, Steven N.; Greco, F. Anthony; Bender, Harvey W.</v>
      </c>
      <c r="D1955" s="1" t="str">
        <f>'ScienceDirect - Initial'!D1958</f>
        <v>The Feasibility of Adjuvant Surgery in Limited-Stage Small Cell Carcinoma: A Prospective Evaluation</v>
      </c>
      <c r="E1955" s="1" t="str">
        <f>'ScienceDirect - Initial'!E1958</f>
        <v>The Annals of Thoracic Surgery</v>
      </c>
      <c r="F1955" s="1">
        <f>'ScienceDirect - Initial'!F1958</f>
        <v>0</v>
      </c>
      <c r="H1955" s="1">
        <v>0</v>
      </c>
      <c r="I1955" s="1">
        <v>0</v>
      </c>
      <c r="J1955" t="b">
        <f t="shared" si="30"/>
        <v>1</v>
      </c>
      <c r="K1955" t="e">
        <f t="array" ref="K1955">INDEX($A$7:$F$3066,SMALL(IF(COUNTIF($L$5,$H$7:$H$3066)*COUNTIF($L$5,$I$7:$I$3066),MATCH(ROW($A$7:$A$3066),ROW($A$7:$A$3066)),""),ROWS($B$1:B1949)),COLUMNS($A$1:B1951))</f>
        <v>#NUM!</v>
      </c>
      <c r="L1955" t="e">
        <f t="array" ref="L1955">INDEX($A$7:$F$3066,SMALL(IF(COUNTIF($L$5,$H$7:$H$3066)*COUNTIF($L$5,$I$7:$I$3066),MATCH(ROW($A$7:$A$3066),ROW($A$7:$A$3066)),""),ROWS($B$1:C1949)),COLUMNS($A$1:C1951))</f>
        <v>#NUM!</v>
      </c>
      <c r="M1955" t="e">
        <f t="array" ref="M1955">INDEX($A$7:$F$3066,SMALL(IF(COUNTIF($L$5,$H$7:$H$3066)*COUNTIF($L$5,$I$7:$I$3066),MATCH(ROW($A$7:$A$3066),ROW($A$7:$A$3066)),""),ROWS($B$1:D1949)),COLUMNS($A$1:D1951))</f>
        <v>#NUM!</v>
      </c>
      <c r="N1955" t="e">
        <f t="array" ref="N1955">INDEX($A$7:$F$3066,SMALL(IF(COUNTIF($L$5,$H$7:$H$3066)*COUNTIF($L$5,$I$7:$I$3066),MATCH(ROW($A$7:$A$3066),ROW($A$7:$A$3066)),""),ROWS($B$1:E1949)),COLUMNS($A$1:E1951))</f>
        <v>#NUM!</v>
      </c>
      <c r="O1955" t="e">
        <f t="array" ref="O1955">INDEX($A$7:$F$3066,SMALL(IF(COUNTIF($L$5,$H$7:$H$3066)*COUNTIF($L$5,$I$7:$I$3066),MATCH(ROW($A$7:$A$3066),ROW($A$7:$A$3066)),""),ROWS($B$1:F1949)),COLUMNS($A$1:F1951))</f>
        <v>#NUM!</v>
      </c>
    </row>
    <row r="1956" spans="1:15">
      <c r="A1956" s="1">
        <f>'ScienceDirect - Initial'!A1959</f>
        <v>0</v>
      </c>
      <c r="B1956" s="1">
        <f>'ScienceDirect - Initial'!B1959</f>
        <v>2010</v>
      </c>
      <c r="C1956" s="1" t="str">
        <f>'ScienceDirect - Initial'!C1959</f>
        <v>Hull, T.R.; Stec, A.A.</v>
      </c>
      <c r="D1956" s="1" t="str">
        <f>'ScienceDirect - Initial'!D1959</f>
        <v>1 - Introduction to fire toxicity</v>
      </c>
      <c r="E1956" s="1" t="str">
        <f>'ScienceDirect - Initial'!E1959</f>
        <v>Fire Toxicity</v>
      </c>
      <c r="F1956" s="1" t="str">
        <f>'ScienceDirect - Initial'!F1959</f>
        <v>978-1-84569-502-6</v>
      </c>
      <c r="H1956" s="1">
        <v>0</v>
      </c>
      <c r="I1956" s="1">
        <v>0</v>
      </c>
      <c r="J1956" t="b">
        <f t="shared" si="30"/>
        <v>1</v>
      </c>
      <c r="K1956" t="e">
        <f t="array" ref="K1956">INDEX($A$7:$F$3066,SMALL(IF(COUNTIF($L$5,$H$7:$H$3066)*COUNTIF($L$5,$I$7:$I$3066),MATCH(ROW($A$7:$A$3066),ROW($A$7:$A$3066)),""),ROWS($B$1:B1950)),COLUMNS($A$1:B1952))</f>
        <v>#NUM!</v>
      </c>
      <c r="L1956" t="e">
        <f t="array" ref="L1956">INDEX($A$7:$F$3066,SMALL(IF(COUNTIF($L$5,$H$7:$H$3066)*COUNTIF($L$5,$I$7:$I$3066),MATCH(ROW($A$7:$A$3066),ROW($A$7:$A$3066)),""),ROWS($B$1:C1950)),COLUMNS($A$1:C1952))</f>
        <v>#NUM!</v>
      </c>
      <c r="M1956" t="e">
        <f t="array" ref="M1956">INDEX($A$7:$F$3066,SMALL(IF(COUNTIF($L$5,$H$7:$H$3066)*COUNTIF($L$5,$I$7:$I$3066),MATCH(ROW($A$7:$A$3066),ROW($A$7:$A$3066)),""),ROWS($B$1:D1950)),COLUMNS($A$1:D1952))</f>
        <v>#NUM!</v>
      </c>
      <c r="N1956" t="e">
        <f t="array" ref="N1956">INDEX($A$7:$F$3066,SMALL(IF(COUNTIF($L$5,$H$7:$H$3066)*COUNTIF($L$5,$I$7:$I$3066),MATCH(ROW($A$7:$A$3066),ROW($A$7:$A$3066)),""),ROWS($B$1:E1950)),COLUMNS($A$1:E1952))</f>
        <v>#NUM!</v>
      </c>
      <c r="O1956" t="e">
        <f t="array" ref="O1956">INDEX($A$7:$F$3066,SMALL(IF(COUNTIF($L$5,$H$7:$H$3066)*COUNTIF($L$5,$I$7:$I$3066),MATCH(ROW($A$7:$A$3066),ROW($A$7:$A$3066)),""),ROWS($B$1:F1950)),COLUMNS($A$1:F1952))</f>
        <v>#NUM!</v>
      </c>
    </row>
    <row r="1957" spans="1:15">
      <c r="A1957" s="1">
        <f>'ScienceDirect - Initial'!A1960</f>
        <v>0</v>
      </c>
      <c r="B1957" s="1">
        <f>'ScienceDirect - Initial'!B1960</f>
        <v>2015</v>
      </c>
      <c r="C1957" s="1" t="str">
        <f>'ScienceDirect - Initial'!C1960</f>
        <v>Masur, Henry</v>
      </c>
      <c r="D1957" s="1" t="str">
        <f>'ScienceDirect - Initial'!D1960</f>
        <v>131 - Management of Opportunistic Infections Associated with Human Immunodeficiency Virus Infection</v>
      </c>
      <c r="E1957" s="1" t="str">
        <f>'ScienceDirect - Initial'!E1960</f>
        <v>Mandell, Douglas, and Bennett's Principles and Practice of Infectious Diseases (Eighth Edition)</v>
      </c>
      <c r="F1957" s="1" t="str">
        <f>'ScienceDirect - Initial'!F1960</f>
        <v>978-1-4557-4801-3</v>
      </c>
      <c r="H1957" s="1">
        <v>0</v>
      </c>
      <c r="I1957" s="1">
        <v>0</v>
      </c>
      <c r="J1957" t="b">
        <f t="shared" si="30"/>
        <v>1</v>
      </c>
      <c r="K1957" t="e">
        <f t="array" ref="K1957">INDEX($A$7:$F$3066,SMALL(IF(COUNTIF($L$5,$H$7:$H$3066)*COUNTIF($L$5,$I$7:$I$3066),MATCH(ROW($A$7:$A$3066),ROW($A$7:$A$3066)),""),ROWS($B$1:B1951)),COLUMNS($A$1:B1953))</f>
        <v>#NUM!</v>
      </c>
      <c r="L1957" t="e">
        <f t="array" ref="L1957">INDEX($A$7:$F$3066,SMALL(IF(COUNTIF($L$5,$H$7:$H$3066)*COUNTIF($L$5,$I$7:$I$3066),MATCH(ROW($A$7:$A$3066),ROW($A$7:$A$3066)),""),ROWS($B$1:C1951)),COLUMNS($A$1:C1953))</f>
        <v>#NUM!</v>
      </c>
      <c r="M1957" t="e">
        <f t="array" ref="M1957">INDEX($A$7:$F$3066,SMALL(IF(COUNTIF($L$5,$H$7:$H$3066)*COUNTIF($L$5,$I$7:$I$3066),MATCH(ROW($A$7:$A$3066),ROW($A$7:$A$3066)),""),ROWS($B$1:D1951)),COLUMNS($A$1:D1953))</f>
        <v>#NUM!</v>
      </c>
      <c r="N1957" t="e">
        <f t="array" ref="N1957">INDEX($A$7:$F$3066,SMALL(IF(COUNTIF($L$5,$H$7:$H$3066)*COUNTIF($L$5,$I$7:$I$3066),MATCH(ROW($A$7:$A$3066),ROW($A$7:$A$3066)),""),ROWS($B$1:E1951)),COLUMNS($A$1:E1953))</f>
        <v>#NUM!</v>
      </c>
      <c r="O1957" t="e">
        <f t="array" ref="O1957">INDEX($A$7:$F$3066,SMALL(IF(COUNTIF($L$5,$H$7:$H$3066)*COUNTIF($L$5,$I$7:$I$3066),MATCH(ROW($A$7:$A$3066),ROW($A$7:$A$3066)),""),ROWS($B$1:F1951)),COLUMNS($A$1:F1953))</f>
        <v>#NUM!</v>
      </c>
    </row>
    <row r="1958" spans="1:15">
      <c r="A1958" s="1">
        <f>'ScienceDirect - Initial'!A1961</f>
        <v>0</v>
      </c>
      <c r="B1958" s="1">
        <f>'ScienceDirect - Initial'!B1961</f>
        <v>2004</v>
      </c>
      <c r="C1958" s="1" t="str">
        <f>'ScienceDirect - Initial'!C1961</f>
        <v>GAUNT, SANDRA L.L.; MCCALLUM, D. ARCHIBALD</v>
      </c>
      <c r="D1958" s="1" t="str">
        <f>'ScienceDirect - Initial'!D1961</f>
        <v>Chapter 12 - Birdsong and conservation</v>
      </c>
      <c r="E1958" s="1" t="str">
        <f>'ScienceDirect - Initial'!E1961</f>
        <v>Nature's Music</v>
      </c>
      <c r="F1958" s="1" t="str">
        <f>'ScienceDirect - Initial'!F1961</f>
        <v>978-0-12-473070-0</v>
      </c>
      <c r="H1958" s="1">
        <v>0</v>
      </c>
      <c r="I1958" s="1">
        <v>0</v>
      </c>
      <c r="J1958" t="b">
        <f t="shared" si="30"/>
        <v>1</v>
      </c>
      <c r="K1958" t="e">
        <f t="array" ref="K1958">INDEX($A$7:$F$3066,SMALL(IF(COUNTIF($L$5,$H$7:$H$3066)*COUNTIF($L$5,$I$7:$I$3066),MATCH(ROW($A$7:$A$3066),ROW($A$7:$A$3066)),""),ROWS($B$1:B1952)),COLUMNS($A$1:B1954))</f>
        <v>#NUM!</v>
      </c>
      <c r="L1958" t="e">
        <f t="array" ref="L1958">INDEX($A$7:$F$3066,SMALL(IF(COUNTIF($L$5,$H$7:$H$3066)*COUNTIF($L$5,$I$7:$I$3066),MATCH(ROW($A$7:$A$3066),ROW($A$7:$A$3066)),""),ROWS($B$1:C1952)),COLUMNS($A$1:C1954))</f>
        <v>#NUM!</v>
      </c>
      <c r="M1958" t="e">
        <f t="array" ref="M1958">INDEX($A$7:$F$3066,SMALL(IF(COUNTIF($L$5,$H$7:$H$3066)*COUNTIF($L$5,$I$7:$I$3066),MATCH(ROW($A$7:$A$3066),ROW($A$7:$A$3066)),""),ROWS($B$1:D1952)),COLUMNS($A$1:D1954))</f>
        <v>#NUM!</v>
      </c>
      <c r="N1958" t="e">
        <f t="array" ref="N1958">INDEX($A$7:$F$3066,SMALL(IF(COUNTIF($L$5,$H$7:$H$3066)*COUNTIF($L$5,$I$7:$I$3066),MATCH(ROW($A$7:$A$3066),ROW($A$7:$A$3066)),""),ROWS($B$1:E1952)),COLUMNS($A$1:E1954))</f>
        <v>#NUM!</v>
      </c>
      <c r="O1958" t="e">
        <f t="array" ref="O1958">INDEX($A$7:$F$3066,SMALL(IF(COUNTIF($L$5,$H$7:$H$3066)*COUNTIF($L$5,$I$7:$I$3066),MATCH(ROW($A$7:$A$3066),ROW($A$7:$A$3066)),""),ROWS($B$1:F1952)),COLUMNS($A$1:F1954))</f>
        <v>#NUM!</v>
      </c>
    </row>
    <row r="1959" spans="1:15">
      <c r="A1959" s="1">
        <f>'ScienceDirect - Initial'!A1962</f>
        <v>0</v>
      </c>
      <c r="B1959" s="1">
        <f>'ScienceDirect - Initial'!B1962</f>
        <v>2016</v>
      </c>
      <c r="C1959" s="1" t="str">
        <f>'ScienceDirect - Initial'!C1962</f>
        <v>Austin, Kelly F.; DeScisciolo, Cristina; Samuelsen, Lene</v>
      </c>
      <c r="D1959" s="1" t="str">
        <f>'ScienceDirect - Initial'!D1962</f>
        <v>The Failures of Privatization: A Comparative Investigation of Tuberculosis Rates and the Structure of Healthcare in Less-Developed Nations, 1995–2010</v>
      </c>
      <c r="E1959" s="1" t="str">
        <f>'ScienceDirect - Initial'!E1962</f>
        <v>World Development</v>
      </c>
      <c r="F1959" s="1">
        <f>'ScienceDirect - Initial'!F1962</f>
        <v>0</v>
      </c>
      <c r="H1959" s="1">
        <v>0</v>
      </c>
      <c r="I1959" s="1">
        <v>0</v>
      </c>
      <c r="J1959" t="b">
        <f t="shared" si="30"/>
        <v>1</v>
      </c>
      <c r="K1959" t="e">
        <f t="array" ref="K1959">INDEX($A$7:$F$3066,SMALL(IF(COUNTIF($L$5,$H$7:$H$3066)*COUNTIF($L$5,$I$7:$I$3066),MATCH(ROW($A$7:$A$3066),ROW($A$7:$A$3066)),""),ROWS($B$1:B1953)),COLUMNS($A$1:B1955))</f>
        <v>#NUM!</v>
      </c>
      <c r="L1959" t="e">
        <f t="array" ref="L1959">INDEX($A$7:$F$3066,SMALL(IF(COUNTIF($L$5,$H$7:$H$3066)*COUNTIF($L$5,$I$7:$I$3066),MATCH(ROW($A$7:$A$3066),ROW($A$7:$A$3066)),""),ROWS($B$1:C1953)),COLUMNS($A$1:C1955))</f>
        <v>#NUM!</v>
      </c>
      <c r="M1959" t="e">
        <f t="array" ref="M1959">INDEX($A$7:$F$3066,SMALL(IF(COUNTIF($L$5,$H$7:$H$3066)*COUNTIF($L$5,$I$7:$I$3066),MATCH(ROW($A$7:$A$3066),ROW($A$7:$A$3066)),""),ROWS($B$1:D1953)),COLUMNS($A$1:D1955))</f>
        <v>#NUM!</v>
      </c>
      <c r="N1959" t="e">
        <f t="array" ref="N1959">INDEX($A$7:$F$3066,SMALL(IF(COUNTIF($L$5,$H$7:$H$3066)*COUNTIF($L$5,$I$7:$I$3066),MATCH(ROW($A$7:$A$3066),ROW($A$7:$A$3066)),""),ROWS($B$1:E1953)),COLUMNS($A$1:E1955))</f>
        <v>#NUM!</v>
      </c>
      <c r="O1959" t="e">
        <f t="array" ref="O1959">INDEX($A$7:$F$3066,SMALL(IF(COUNTIF($L$5,$H$7:$H$3066)*COUNTIF($L$5,$I$7:$I$3066),MATCH(ROW($A$7:$A$3066),ROW($A$7:$A$3066)),""),ROWS($B$1:F1953)),COLUMNS($A$1:F1955))</f>
        <v>#NUM!</v>
      </c>
    </row>
    <row r="1960" spans="1:15">
      <c r="A1960" s="1">
        <f>'ScienceDirect - Initial'!A1963</f>
        <v>0</v>
      </c>
      <c r="B1960" s="1">
        <f>'ScienceDirect - Initial'!B1963</f>
        <v>2013</v>
      </c>
      <c r="C1960" s="1" t="str">
        <f>'ScienceDirect - Initial'!C1963</f>
        <v>de Oliveira, Gisele Pinto; Torrens, Ana Wieczorek; Bartholomay, Patrícia; Barreira, Draurio</v>
      </c>
      <c r="D1960" s="1" t="str">
        <f>'ScienceDirect - Initial'!D1963</f>
        <v>Tuberculosis in Brazil: last ten years analysis – 2001–2010</v>
      </c>
      <c r="E1960" s="1" t="str">
        <f>'ScienceDirect - Initial'!E1963</f>
        <v>The Brazilian Journal of Infectious Diseases</v>
      </c>
      <c r="F1960" s="1">
        <f>'ScienceDirect - Initial'!F1963</f>
        <v>0</v>
      </c>
      <c r="H1960" s="1">
        <v>0</v>
      </c>
      <c r="I1960" s="1">
        <v>0</v>
      </c>
      <c r="J1960" t="b">
        <f t="shared" si="30"/>
        <v>1</v>
      </c>
      <c r="K1960" t="e">
        <f t="array" ref="K1960">INDEX($A$7:$F$3066,SMALL(IF(COUNTIF($L$5,$H$7:$H$3066)*COUNTIF($L$5,$I$7:$I$3066),MATCH(ROW($A$7:$A$3066),ROW($A$7:$A$3066)),""),ROWS($B$1:B1954)),COLUMNS($A$1:B1956))</f>
        <v>#NUM!</v>
      </c>
      <c r="L1960" t="e">
        <f t="array" ref="L1960">INDEX($A$7:$F$3066,SMALL(IF(COUNTIF($L$5,$H$7:$H$3066)*COUNTIF($L$5,$I$7:$I$3066),MATCH(ROW($A$7:$A$3066),ROW($A$7:$A$3066)),""),ROWS($B$1:C1954)),COLUMNS($A$1:C1956))</f>
        <v>#NUM!</v>
      </c>
      <c r="M1960" t="e">
        <f t="array" ref="M1960">INDEX($A$7:$F$3066,SMALL(IF(COUNTIF($L$5,$H$7:$H$3066)*COUNTIF($L$5,$I$7:$I$3066),MATCH(ROW($A$7:$A$3066),ROW($A$7:$A$3066)),""),ROWS($B$1:D1954)),COLUMNS($A$1:D1956))</f>
        <v>#NUM!</v>
      </c>
      <c r="N1960" t="e">
        <f t="array" ref="N1960">INDEX($A$7:$F$3066,SMALL(IF(COUNTIF($L$5,$H$7:$H$3066)*COUNTIF($L$5,$I$7:$I$3066),MATCH(ROW($A$7:$A$3066),ROW($A$7:$A$3066)),""),ROWS($B$1:E1954)),COLUMNS($A$1:E1956))</f>
        <v>#NUM!</v>
      </c>
      <c r="O1960" t="e">
        <f t="array" ref="O1960">INDEX($A$7:$F$3066,SMALL(IF(COUNTIF($L$5,$H$7:$H$3066)*COUNTIF($L$5,$I$7:$I$3066),MATCH(ROW($A$7:$A$3066),ROW($A$7:$A$3066)),""),ROWS($B$1:F1954)),COLUMNS($A$1:F1956))</f>
        <v>#NUM!</v>
      </c>
    </row>
    <row r="1961" spans="1:15">
      <c r="A1961" s="1">
        <f>'ScienceDirect - Initial'!A1964</f>
        <v>0</v>
      </c>
      <c r="B1961" s="1">
        <f>'ScienceDirect - Initial'!B1964</f>
        <v>1999</v>
      </c>
      <c r="C1961" s="1" t="str">
        <f>'ScienceDirect - Initial'!C1964</f>
        <v>Seaman, David R.; Cleveland, Carl</v>
      </c>
      <c r="D1961" s="1" t="str">
        <f>'ScienceDirect - Initial'!D1964</f>
        <v>Spinal pain syndromes: Nociceptive, neuropathic, and psychologic mechanisms</v>
      </c>
      <c r="E1961" s="1" t="str">
        <f>'ScienceDirect - Initial'!E1964</f>
        <v>Journal of Manipulative and Physiological Therapeutics</v>
      </c>
      <c r="F1961" s="1">
        <f>'ScienceDirect - Initial'!F1964</f>
        <v>0</v>
      </c>
      <c r="H1961" s="1">
        <v>0</v>
      </c>
      <c r="I1961" s="1">
        <v>0</v>
      </c>
      <c r="J1961" t="b">
        <f t="shared" si="30"/>
        <v>1</v>
      </c>
      <c r="K1961" t="e">
        <f t="array" ref="K1961">INDEX($A$7:$F$3066,SMALL(IF(COUNTIF($L$5,$H$7:$H$3066)*COUNTIF($L$5,$I$7:$I$3066),MATCH(ROW($A$7:$A$3066),ROW($A$7:$A$3066)),""),ROWS($B$1:B1955)),COLUMNS($A$1:B1957))</f>
        <v>#NUM!</v>
      </c>
      <c r="L1961" t="e">
        <f t="array" ref="L1961">INDEX($A$7:$F$3066,SMALL(IF(COUNTIF($L$5,$H$7:$H$3066)*COUNTIF($L$5,$I$7:$I$3066),MATCH(ROW($A$7:$A$3066),ROW($A$7:$A$3066)),""),ROWS($B$1:C1955)),COLUMNS($A$1:C1957))</f>
        <v>#NUM!</v>
      </c>
      <c r="M1961" t="e">
        <f t="array" ref="M1961">INDEX($A$7:$F$3066,SMALL(IF(COUNTIF($L$5,$H$7:$H$3066)*COUNTIF($L$5,$I$7:$I$3066),MATCH(ROW($A$7:$A$3066),ROW($A$7:$A$3066)),""),ROWS($B$1:D1955)),COLUMNS($A$1:D1957))</f>
        <v>#NUM!</v>
      </c>
      <c r="N1961" t="e">
        <f t="array" ref="N1961">INDEX($A$7:$F$3066,SMALL(IF(COUNTIF($L$5,$H$7:$H$3066)*COUNTIF($L$5,$I$7:$I$3066),MATCH(ROW($A$7:$A$3066),ROW($A$7:$A$3066)),""),ROWS($B$1:E1955)),COLUMNS($A$1:E1957))</f>
        <v>#NUM!</v>
      </c>
      <c r="O1961" t="e">
        <f t="array" ref="O1961">INDEX($A$7:$F$3066,SMALL(IF(COUNTIF($L$5,$H$7:$H$3066)*COUNTIF($L$5,$I$7:$I$3066),MATCH(ROW($A$7:$A$3066),ROW($A$7:$A$3066)),""),ROWS($B$1:F1955)),COLUMNS($A$1:F1957))</f>
        <v>#NUM!</v>
      </c>
    </row>
    <row r="1962" spans="1:15">
      <c r="A1962" s="1">
        <f>'ScienceDirect - Initial'!A1965</f>
        <v>0</v>
      </c>
      <c r="B1962" s="1">
        <f>'ScienceDirect - Initial'!B1965</f>
        <v>2015</v>
      </c>
      <c r="C1962" s="1" t="str">
        <f>'ScienceDirect - Initial'!C1965</f>
        <v>Magill, Alan J.</v>
      </c>
      <c r="D1962" s="1" t="str">
        <f>'ScienceDirect - Initial'!D1965</f>
        <v>277 - Leishmania Species: Visceral (Kala-Azar), Cutaneous, and Mucosal Leishmaniasis</v>
      </c>
      <c r="E1962" s="1" t="str">
        <f>'ScienceDirect - Initial'!E1965</f>
        <v>Mandell, Douglas, and Bennett's Principles and Practice of Infectious Diseases (Eighth Edition)</v>
      </c>
      <c r="F1962" s="1" t="str">
        <f>'ScienceDirect - Initial'!F1965</f>
        <v>978-1-4557-4801-3</v>
      </c>
      <c r="H1962" s="1">
        <v>0</v>
      </c>
      <c r="I1962" s="1">
        <v>0</v>
      </c>
      <c r="J1962" t="b">
        <f t="shared" si="30"/>
        <v>1</v>
      </c>
      <c r="K1962" t="e">
        <f t="array" ref="K1962">INDEX($A$7:$F$3066,SMALL(IF(COUNTIF($L$5,$H$7:$H$3066)*COUNTIF($L$5,$I$7:$I$3066),MATCH(ROW($A$7:$A$3066),ROW($A$7:$A$3066)),""),ROWS($B$1:B1956)),COLUMNS($A$1:B1958))</f>
        <v>#NUM!</v>
      </c>
      <c r="L1962" t="e">
        <f t="array" ref="L1962">INDEX($A$7:$F$3066,SMALL(IF(COUNTIF($L$5,$H$7:$H$3066)*COUNTIF($L$5,$I$7:$I$3066),MATCH(ROW($A$7:$A$3066),ROW($A$7:$A$3066)),""),ROWS($B$1:C1956)),COLUMNS($A$1:C1958))</f>
        <v>#NUM!</v>
      </c>
      <c r="M1962" t="e">
        <f t="array" ref="M1962">INDEX($A$7:$F$3066,SMALL(IF(COUNTIF($L$5,$H$7:$H$3066)*COUNTIF($L$5,$I$7:$I$3066),MATCH(ROW($A$7:$A$3066),ROW($A$7:$A$3066)),""),ROWS($B$1:D1956)),COLUMNS($A$1:D1958))</f>
        <v>#NUM!</v>
      </c>
      <c r="N1962" t="e">
        <f t="array" ref="N1962">INDEX($A$7:$F$3066,SMALL(IF(COUNTIF($L$5,$H$7:$H$3066)*COUNTIF($L$5,$I$7:$I$3066),MATCH(ROW($A$7:$A$3066),ROW($A$7:$A$3066)),""),ROWS($B$1:E1956)),COLUMNS($A$1:E1958))</f>
        <v>#NUM!</v>
      </c>
      <c r="O1962" t="e">
        <f t="array" ref="O1962">INDEX($A$7:$F$3066,SMALL(IF(COUNTIF($L$5,$H$7:$H$3066)*COUNTIF($L$5,$I$7:$I$3066),MATCH(ROW($A$7:$A$3066),ROW($A$7:$A$3066)),""),ROWS($B$1:F1956)),COLUMNS($A$1:F1958))</f>
        <v>#NUM!</v>
      </c>
    </row>
    <row r="1963" spans="1:15">
      <c r="A1963" s="1">
        <f>'ScienceDirect - Initial'!A1966</f>
        <v>0</v>
      </c>
      <c r="B1963" s="1">
        <f>'ScienceDirect - Initial'!B1966</f>
        <v>2019</v>
      </c>
      <c r="C1963" s="1" t="str">
        <f>'ScienceDirect - Initial'!C1966</f>
        <v>Islam, Syed S.; Uddin, Mohammed; Noman, Abu Shadat M.; Akter, Hosneara; Dity, Nusrat J.; Basiruzzman, Mohammad; Uddin, Furkan; Ahsan, Jahanara; Annoor, Sunera; Alaiya, Ayodele A.; Al-Alwan, Monther; Yeger, Herman; Farhat, Walid A.</v>
      </c>
      <c r="D1963" s="1" t="str">
        <f>'ScienceDirect - Initial'!D1966</f>
        <v>Antibody-drug conjugate T-DM1 treatment for HER2+ breast cancer induces ROR1 and confers resistance through activation of Hippo transcriptional coactivator YAP1</v>
      </c>
      <c r="E1963" s="1" t="str">
        <f>'ScienceDirect - Initial'!E1966</f>
        <v>EBioMedicine</v>
      </c>
      <c r="F1963" s="1">
        <f>'ScienceDirect - Initial'!F1966</f>
        <v>0</v>
      </c>
      <c r="H1963" s="1">
        <v>0</v>
      </c>
      <c r="I1963" s="1">
        <v>0</v>
      </c>
      <c r="J1963" t="b">
        <f t="shared" si="30"/>
        <v>1</v>
      </c>
      <c r="K1963" t="e">
        <f t="array" ref="K1963">INDEX($A$7:$F$3066,SMALL(IF(COUNTIF($L$5,$H$7:$H$3066)*COUNTIF($L$5,$I$7:$I$3066),MATCH(ROW($A$7:$A$3066),ROW($A$7:$A$3066)),""),ROWS($B$1:B1957)),COLUMNS($A$1:B1959))</f>
        <v>#NUM!</v>
      </c>
      <c r="L1963" t="e">
        <f t="array" ref="L1963">INDEX($A$7:$F$3066,SMALL(IF(COUNTIF($L$5,$H$7:$H$3066)*COUNTIF($L$5,$I$7:$I$3066),MATCH(ROW($A$7:$A$3066),ROW($A$7:$A$3066)),""),ROWS($B$1:C1957)),COLUMNS($A$1:C1959))</f>
        <v>#NUM!</v>
      </c>
      <c r="M1963" t="e">
        <f t="array" ref="M1963">INDEX($A$7:$F$3066,SMALL(IF(COUNTIF($L$5,$H$7:$H$3066)*COUNTIF($L$5,$I$7:$I$3066),MATCH(ROW($A$7:$A$3066),ROW($A$7:$A$3066)),""),ROWS($B$1:D1957)),COLUMNS($A$1:D1959))</f>
        <v>#NUM!</v>
      </c>
      <c r="N1963" t="e">
        <f t="array" ref="N1963">INDEX($A$7:$F$3066,SMALL(IF(COUNTIF($L$5,$H$7:$H$3066)*COUNTIF($L$5,$I$7:$I$3066),MATCH(ROW($A$7:$A$3066),ROW($A$7:$A$3066)),""),ROWS($B$1:E1957)),COLUMNS($A$1:E1959))</f>
        <v>#NUM!</v>
      </c>
      <c r="O1963" t="e">
        <f t="array" ref="O1963">INDEX($A$7:$F$3066,SMALL(IF(COUNTIF($L$5,$H$7:$H$3066)*COUNTIF($L$5,$I$7:$I$3066),MATCH(ROW($A$7:$A$3066),ROW($A$7:$A$3066)),""),ROWS($B$1:F1957)),COLUMNS($A$1:F1959))</f>
        <v>#NUM!</v>
      </c>
    </row>
    <row r="1964" spans="1:15">
      <c r="A1964" s="1">
        <f>'ScienceDirect - Initial'!A1967</f>
        <v>0</v>
      </c>
      <c r="B1964" s="1">
        <f>'ScienceDirect - Initial'!B1967</f>
        <v>1985</v>
      </c>
      <c r="C1964" s="1" t="str">
        <f>'ScienceDirect - Initial'!C1967</f>
        <v>Vickerman, K.</v>
      </c>
      <c r="D1964" s="1" t="str">
        <f>'ScienceDirect - Initial'!D1967</f>
        <v>Leishmaniasis — the First Centenary</v>
      </c>
      <c r="E1964" s="1" t="str">
        <f>'ScienceDirect - Initial'!E1967</f>
        <v>Parasitology Today</v>
      </c>
      <c r="F1964" s="1">
        <f>'ScienceDirect - Initial'!F1967</f>
        <v>0</v>
      </c>
      <c r="H1964" s="1">
        <v>0</v>
      </c>
      <c r="I1964" s="1">
        <v>0</v>
      </c>
      <c r="J1964" t="b">
        <f t="shared" si="30"/>
        <v>1</v>
      </c>
      <c r="K1964" t="e">
        <f t="array" ref="K1964">INDEX($A$7:$F$3066,SMALL(IF(COUNTIF($L$5,$H$7:$H$3066)*COUNTIF($L$5,$I$7:$I$3066),MATCH(ROW($A$7:$A$3066),ROW($A$7:$A$3066)),""),ROWS($B$1:B1958)),COLUMNS($A$1:B1960))</f>
        <v>#NUM!</v>
      </c>
      <c r="L1964" t="e">
        <f t="array" ref="L1964">INDEX($A$7:$F$3066,SMALL(IF(COUNTIF($L$5,$H$7:$H$3066)*COUNTIF($L$5,$I$7:$I$3066),MATCH(ROW($A$7:$A$3066),ROW($A$7:$A$3066)),""),ROWS($B$1:C1958)),COLUMNS($A$1:C1960))</f>
        <v>#NUM!</v>
      </c>
      <c r="M1964" t="e">
        <f t="array" ref="M1964">INDEX($A$7:$F$3066,SMALL(IF(COUNTIF($L$5,$H$7:$H$3066)*COUNTIF($L$5,$I$7:$I$3066),MATCH(ROW($A$7:$A$3066),ROW($A$7:$A$3066)),""),ROWS($B$1:D1958)),COLUMNS($A$1:D1960))</f>
        <v>#NUM!</v>
      </c>
      <c r="N1964" t="e">
        <f t="array" ref="N1964">INDEX($A$7:$F$3066,SMALL(IF(COUNTIF($L$5,$H$7:$H$3066)*COUNTIF($L$5,$I$7:$I$3066),MATCH(ROW($A$7:$A$3066),ROW($A$7:$A$3066)),""),ROWS($B$1:E1958)),COLUMNS($A$1:E1960))</f>
        <v>#NUM!</v>
      </c>
      <c r="O1964" t="e">
        <f t="array" ref="O1964">INDEX($A$7:$F$3066,SMALL(IF(COUNTIF($L$5,$H$7:$H$3066)*COUNTIF($L$5,$I$7:$I$3066),MATCH(ROW($A$7:$A$3066),ROW($A$7:$A$3066)),""),ROWS($B$1:F1958)),COLUMNS($A$1:F1960))</f>
        <v>#NUM!</v>
      </c>
    </row>
    <row r="1965" spans="1:15">
      <c r="A1965" s="1">
        <f>'ScienceDirect - Initial'!A1968</f>
        <v>0</v>
      </c>
      <c r="B1965" s="1">
        <f>'ScienceDirect - Initial'!B1968</f>
        <v>1995</v>
      </c>
      <c r="C1965" s="1" t="str">
        <f>'ScienceDirect - Initial'!C1968</f>
        <v>Freeston, Mark H.; Ladouceur, Robert; Provencher, Martin; Blais, France</v>
      </c>
      <c r="D1965" s="1" t="str">
        <f>'ScienceDirect - Initial'!D1968</f>
        <v>Strategies used with intrusive thoughts: Context, appraisal, mood, and efficacy</v>
      </c>
      <c r="E1965" s="1" t="str">
        <f>'ScienceDirect - Initial'!E1968</f>
        <v>Journal of Anxiety Disorders</v>
      </c>
      <c r="F1965" s="1">
        <f>'ScienceDirect - Initial'!F1968</f>
        <v>0</v>
      </c>
      <c r="H1965" s="1">
        <v>0</v>
      </c>
      <c r="I1965" s="1">
        <v>0</v>
      </c>
      <c r="J1965" t="b">
        <f t="shared" si="30"/>
        <v>1</v>
      </c>
      <c r="K1965" t="e">
        <f t="array" ref="K1965">INDEX($A$7:$F$3066,SMALL(IF(COUNTIF($L$5,$H$7:$H$3066)*COUNTIF($L$5,$I$7:$I$3066),MATCH(ROW($A$7:$A$3066),ROW($A$7:$A$3066)),""),ROWS($B$1:B1959)),COLUMNS($A$1:B1961))</f>
        <v>#NUM!</v>
      </c>
      <c r="L1965" t="e">
        <f t="array" ref="L1965">INDEX($A$7:$F$3066,SMALL(IF(COUNTIF($L$5,$H$7:$H$3066)*COUNTIF($L$5,$I$7:$I$3066),MATCH(ROW($A$7:$A$3066),ROW($A$7:$A$3066)),""),ROWS($B$1:C1959)),COLUMNS($A$1:C1961))</f>
        <v>#NUM!</v>
      </c>
      <c r="M1965" t="e">
        <f t="array" ref="M1965">INDEX($A$7:$F$3066,SMALL(IF(COUNTIF($L$5,$H$7:$H$3066)*COUNTIF($L$5,$I$7:$I$3066),MATCH(ROW($A$7:$A$3066),ROW($A$7:$A$3066)),""),ROWS($B$1:D1959)),COLUMNS($A$1:D1961))</f>
        <v>#NUM!</v>
      </c>
      <c r="N1965" t="e">
        <f t="array" ref="N1965">INDEX($A$7:$F$3066,SMALL(IF(COUNTIF($L$5,$H$7:$H$3066)*COUNTIF($L$5,$I$7:$I$3066),MATCH(ROW($A$7:$A$3066),ROW($A$7:$A$3066)),""),ROWS($B$1:E1959)),COLUMNS($A$1:E1961))</f>
        <v>#NUM!</v>
      </c>
      <c r="O1965" t="e">
        <f t="array" ref="O1965">INDEX($A$7:$F$3066,SMALL(IF(COUNTIF($L$5,$H$7:$H$3066)*COUNTIF($L$5,$I$7:$I$3066),MATCH(ROW($A$7:$A$3066),ROW($A$7:$A$3066)),""),ROWS($B$1:F1959)),COLUMNS($A$1:F1961))</f>
        <v>#NUM!</v>
      </c>
    </row>
    <row r="1966" spans="1:15">
      <c r="A1966" s="1">
        <f>'ScienceDirect - Initial'!A1969</f>
        <v>0</v>
      </c>
      <c r="B1966" s="1">
        <f>'ScienceDirect - Initial'!B1969</f>
        <v>2015</v>
      </c>
      <c r="C1966" s="1" t="str">
        <f>'ScienceDirect - Initial'!C1969</f>
        <v>Gibb, Timothy</v>
      </c>
      <c r="D1966" s="1" t="str">
        <f>'ScienceDirect - Initial'!D1969</f>
        <v>Chapter 5 - Pest Insects</v>
      </c>
      <c r="E1966" s="1" t="str">
        <f>'ScienceDirect - Initial'!E1969</f>
        <v>Contemporary Insect Diagnostics</v>
      </c>
      <c r="F1966" s="1" t="str">
        <f>'ScienceDirect - Initial'!F1969</f>
        <v>978-0-12-404623-8</v>
      </c>
      <c r="H1966" s="1">
        <v>0</v>
      </c>
      <c r="I1966" s="1">
        <v>0</v>
      </c>
      <c r="J1966" t="b">
        <f t="shared" si="30"/>
        <v>1</v>
      </c>
      <c r="K1966" t="e">
        <f t="array" ref="K1966">INDEX($A$7:$F$3066,SMALL(IF(COUNTIF($L$5,$H$7:$H$3066)*COUNTIF($L$5,$I$7:$I$3066),MATCH(ROW($A$7:$A$3066),ROW($A$7:$A$3066)),""),ROWS($B$1:B1960)),COLUMNS($A$1:B1962))</f>
        <v>#NUM!</v>
      </c>
      <c r="L1966" t="e">
        <f t="array" ref="L1966">INDEX($A$7:$F$3066,SMALL(IF(COUNTIF($L$5,$H$7:$H$3066)*COUNTIF($L$5,$I$7:$I$3066),MATCH(ROW($A$7:$A$3066),ROW($A$7:$A$3066)),""),ROWS($B$1:C1960)),COLUMNS($A$1:C1962))</f>
        <v>#NUM!</v>
      </c>
      <c r="M1966" t="e">
        <f t="array" ref="M1966">INDEX($A$7:$F$3066,SMALL(IF(COUNTIF($L$5,$H$7:$H$3066)*COUNTIF($L$5,$I$7:$I$3066),MATCH(ROW($A$7:$A$3066),ROW($A$7:$A$3066)),""),ROWS($B$1:D1960)),COLUMNS($A$1:D1962))</f>
        <v>#NUM!</v>
      </c>
      <c r="N1966" t="e">
        <f t="array" ref="N1966">INDEX($A$7:$F$3066,SMALL(IF(COUNTIF($L$5,$H$7:$H$3066)*COUNTIF($L$5,$I$7:$I$3066),MATCH(ROW($A$7:$A$3066),ROW($A$7:$A$3066)),""),ROWS($B$1:E1960)),COLUMNS($A$1:E1962))</f>
        <v>#NUM!</v>
      </c>
      <c r="O1966" t="e">
        <f t="array" ref="O1966">INDEX($A$7:$F$3066,SMALL(IF(COUNTIF($L$5,$H$7:$H$3066)*COUNTIF($L$5,$I$7:$I$3066),MATCH(ROW($A$7:$A$3066),ROW($A$7:$A$3066)),""),ROWS($B$1:F1960)),COLUMNS($A$1:F1962))</f>
        <v>#NUM!</v>
      </c>
    </row>
    <row r="1967" spans="1:15">
      <c r="A1967" s="1">
        <f>'ScienceDirect - Initial'!A1970</f>
        <v>0</v>
      </c>
      <c r="B1967" s="1">
        <f>'ScienceDirect - Initial'!B1970</f>
        <v>1999</v>
      </c>
      <c r="C1967" s="1" t="str">
        <f>'ScienceDirect - Initial'!C1970</f>
        <v>HODDLE, MARK S.</v>
      </c>
      <c r="D1967" s="1" t="str">
        <f>'ScienceDirect - Initial'!D1970</f>
        <v>CHAPTER 38 - Biological Control of Vertebrate Pests</v>
      </c>
      <c r="E1967" s="1" t="str">
        <f>'ScienceDirect - Initial'!E1970</f>
        <v>Handbook of Biological Control</v>
      </c>
      <c r="F1967" s="1" t="str">
        <f>'ScienceDirect - Initial'!F1970</f>
        <v>978-0-12-257305-7</v>
      </c>
      <c r="H1967" s="1">
        <v>0</v>
      </c>
      <c r="I1967" s="1">
        <v>0</v>
      </c>
      <c r="J1967" t="b">
        <f t="shared" si="30"/>
        <v>1</v>
      </c>
      <c r="K1967" t="e">
        <f t="array" ref="K1967">INDEX($A$7:$F$3066,SMALL(IF(COUNTIF($L$5,$H$7:$H$3066)*COUNTIF($L$5,$I$7:$I$3066),MATCH(ROW($A$7:$A$3066),ROW($A$7:$A$3066)),""),ROWS($B$1:B1961)),COLUMNS($A$1:B1963))</f>
        <v>#NUM!</v>
      </c>
      <c r="L1967" t="e">
        <f t="array" ref="L1967">INDEX($A$7:$F$3066,SMALL(IF(COUNTIF($L$5,$H$7:$H$3066)*COUNTIF($L$5,$I$7:$I$3066),MATCH(ROW($A$7:$A$3066),ROW($A$7:$A$3066)),""),ROWS($B$1:C1961)),COLUMNS($A$1:C1963))</f>
        <v>#NUM!</v>
      </c>
      <c r="M1967" t="e">
        <f t="array" ref="M1967">INDEX($A$7:$F$3066,SMALL(IF(COUNTIF($L$5,$H$7:$H$3066)*COUNTIF($L$5,$I$7:$I$3066),MATCH(ROW($A$7:$A$3066),ROW($A$7:$A$3066)),""),ROWS($B$1:D1961)),COLUMNS($A$1:D1963))</f>
        <v>#NUM!</v>
      </c>
      <c r="N1967" t="e">
        <f t="array" ref="N1967">INDEX($A$7:$F$3066,SMALL(IF(COUNTIF($L$5,$H$7:$H$3066)*COUNTIF($L$5,$I$7:$I$3066),MATCH(ROW($A$7:$A$3066),ROW($A$7:$A$3066)),""),ROWS($B$1:E1961)),COLUMNS($A$1:E1963))</f>
        <v>#NUM!</v>
      </c>
      <c r="O1967" t="e">
        <f t="array" ref="O1967">INDEX($A$7:$F$3066,SMALL(IF(COUNTIF($L$5,$H$7:$H$3066)*COUNTIF($L$5,$I$7:$I$3066),MATCH(ROW($A$7:$A$3066),ROW($A$7:$A$3066)),""),ROWS($B$1:F1961)),COLUMNS($A$1:F1963))</f>
        <v>#NUM!</v>
      </c>
    </row>
    <row r="1968" spans="1:15">
      <c r="A1968" s="1">
        <f>'ScienceDirect - Initial'!A1971</f>
        <v>0</v>
      </c>
      <c r="B1968" s="1">
        <f>'ScienceDirect - Initial'!B1971</f>
        <v>1989</v>
      </c>
      <c r="C1968" s="1" t="str">
        <f>'ScienceDirect - Initial'!C1971</f>
        <v>Chesson, Peter; Huntly, Nancy</v>
      </c>
      <c r="D1968" s="1" t="str">
        <f>'ScienceDirect - Initial'!D1971</f>
        <v>Short-term instabilities and long-term community dynamics</v>
      </c>
      <c r="E1968" s="1" t="str">
        <f>'ScienceDirect - Initial'!E1971</f>
        <v>Trends in Ecology &amp; Evolution</v>
      </c>
      <c r="F1968" s="1">
        <f>'ScienceDirect - Initial'!F1971</f>
        <v>0</v>
      </c>
      <c r="H1968" s="1">
        <v>0</v>
      </c>
      <c r="I1968" s="1">
        <v>0</v>
      </c>
      <c r="J1968" t="b">
        <f t="shared" si="30"/>
        <v>1</v>
      </c>
      <c r="K1968" t="e">
        <f t="array" ref="K1968">INDEX($A$7:$F$3066,SMALL(IF(COUNTIF($L$5,$H$7:$H$3066)*COUNTIF($L$5,$I$7:$I$3066),MATCH(ROW($A$7:$A$3066),ROW($A$7:$A$3066)),""),ROWS($B$1:B1962)),COLUMNS($A$1:B1964))</f>
        <v>#NUM!</v>
      </c>
      <c r="L1968" t="e">
        <f t="array" ref="L1968">INDEX($A$7:$F$3066,SMALL(IF(COUNTIF($L$5,$H$7:$H$3066)*COUNTIF($L$5,$I$7:$I$3066),MATCH(ROW($A$7:$A$3066),ROW($A$7:$A$3066)),""),ROWS($B$1:C1962)),COLUMNS($A$1:C1964))</f>
        <v>#NUM!</v>
      </c>
      <c r="M1968" t="e">
        <f t="array" ref="M1968">INDEX($A$7:$F$3066,SMALL(IF(COUNTIF($L$5,$H$7:$H$3066)*COUNTIF($L$5,$I$7:$I$3066),MATCH(ROW($A$7:$A$3066),ROW($A$7:$A$3066)),""),ROWS($B$1:D1962)),COLUMNS($A$1:D1964))</f>
        <v>#NUM!</v>
      </c>
      <c r="N1968" t="e">
        <f t="array" ref="N1968">INDEX($A$7:$F$3066,SMALL(IF(COUNTIF($L$5,$H$7:$H$3066)*COUNTIF($L$5,$I$7:$I$3066),MATCH(ROW($A$7:$A$3066),ROW($A$7:$A$3066)),""),ROWS($B$1:E1962)),COLUMNS($A$1:E1964))</f>
        <v>#NUM!</v>
      </c>
      <c r="O1968" t="e">
        <f t="array" ref="O1968">INDEX($A$7:$F$3066,SMALL(IF(COUNTIF($L$5,$H$7:$H$3066)*COUNTIF($L$5,$I$7:$I$3066),MATCH(ROW($A$7:$A$3066),ROW($A$7:$A$3066)),""),ROWS($B$1:F1962)),COLUMNS($A$1:F1964))</f>
        <v>#NUM!</v>
      </c>
    </row>
    <row r="1969" spans="1:15">
      <c r="A1969" s="1">
        <f>'ScienceDirect - Initial'!A1972</f>
        <v>0</v>
      </c>
      <c r="B1969" s="1">
        <f>'ScienceDirect - Initial'!B1972</f>
        <v>2005</v>
      </c>
      <c r="C1969" s="1" t="str">
        <f>'ScienceDirect - Initial'!C1972</f>
        <v>Eggleton, B.J.; Domachuk, P.; Grillet, C.; Mägi, E.C.; Nguyen, H.C.; Steinvurzel, P.; Steel, M.J.</v>
      </c>
      <c r="D1969" s="1" t="str">
        <f>'ScienceDirect - Initial'!D1972</f>
        <v>Laboratory post-engineering of microstructured optical fibers</v>
      </c>
      <c r="E1969" s="1" t="str">
        <f>'ScienceDirect - Initial'!E1972</f>
        <v>Progress in Optics</v>
      </c>
      <c r="F1969" s="1" t="str">
        <f>'ScienceDirect - Initial'!F1972</f>
        <v>0079-6638</v>
      </c>
      <c r="H1969" s="1">
        <v>0</v>
      </c>
      <c r="I1969" s="1">
        <v>0</v>
      </c>
      <c r="J1969" t="b">
        <f t="shared" si="30"/>
        <v>1</v>
      </c>
      <c r="K1969" t="e">
        <f t="array" ref="K1969">INDEX($A$7:$F$3066,SMALL(IF(COUNTIF($L$5,$H$7:$H$3066)*COUNTIF($L$5,$I$7:$I$3066),MATCH(ROW($A$7:$A$3066),ROW($A$7:$A$3066)),""),ROWS($B$1:B1963)),COLUMNS($A$1:B1965))</f>
        <v>#NUM!</v>
      </c>
      <c r="L1969" t="e">
        <f t="array" ref="L1969">INDEX($A$7:$F$3066,SMALL(IF(COUNTIF($L$5,$H$7:$H$3066)*COUNTIF($L$5,$I$7:$I$3066),MATCH(ROW($A$7:$A$3066),ROW($A$7:$A$3066)),""),ROWS($B$1:C1963)),COLUMNS($A$1:C1965))</f>
        <v>#NUM!</v>
      </c>
      <c r="M1969" t="e">
        <f t="array" ref="M1969">INDEX($A$7:$F$3066,SMALL(IF(COUNTIF($L$5,$H$7:$H$3066)*COUNTIF($L$5,$I$7:$I$3066),MATCH(ROW($A$7:$A$3066),ROW($A$7:$A$3066)),""),ROWS($B$1:D1963)),COLUMNS($A$1:D1965))</f>
        <v>#NUM!</v>
      </c>
      <c r="N1969" t="e">
        <f t="array" ref="N1969">INDEX($A$7:$F$3066,SMALL(IF(COUNTIF($L$5,$H$7:$H$3066)*COUNTIF($L$5,$I$7:$I$3066),MATCH(ROW($A$7:$A$3066),ROW($A$7:$A$3066)),""),ROWS($B$1:E1963)),COLUMNS($A$1:E1965))</f>
        <v>#NUM!</v>
      </c>
      <c r="O1969" t="e">
        <f t="array" ref="O1969">INDEX($A$7:$F$3066,SMALL(IF(COUNTIF($L$5,$H$7:$H$3066)*COUNTIF($L$5,$I$7:$I$3066),MATCH(ROW($A$7:$A$3066),ROW($A$7:$A$3066)),""),ROWS($B$1:F1963)),COLUMNS($A$1:F1965))</f>
        <v>#NUM!</v>
      </c>
    </row>
    <row r="1970" spans="1:15">
      <c r="A1970" s="1">
        <f>'ScienceDirect - Initial'!A1973</f>
        <v>0</v>
      </c>
      <c r="B1970" s="1">
        <f>'ScienceDirect - Initial'!B1973</f>
        <v>1999</v>
      </c>
      <c r="C1970" s="1" t="str">
        <f>'ScienceDirect - Initial'!C1973</f>
        <v>Thulke, H.-H.; Grimm, V.; Müller, M.S.; Staubach, C.; Tischendorf, L.; Wissel, C.; Jeltsch, F.</v>
      </c>
      <c r="D1970" s="1" t="str">
        <f>'ScienceDirect - Initial'!D1973</f>
        <v>From pattern to practice: a scaling-down strategy for spatially explicit modelling illustrated by the spread and control of rabies</v>
      </c>
      <c r="E1970" s="1" t="str">
        <f>'ScienceDirect - Initial'!E1973</f>
        <v>Ecological Modelling</v>
      </c>
      <c r="F1970" s="1">
        <f>'ScienceDirect - Initial'!F1973</f>
        <v>0</v>
      </c>
      <c r="H1970" s="1">
        <v>0</v>
      </c>
      <c r="I1970" s="1">
        <v>0</v>
      </c>
      <c r="J1970" t="b">
        <f t="shared" si="30"/>
        <v>1</v>
      </c>
      <c r="K1970" t="e">
        <f t="array" ref="K1970">INDEX($A$7:$F$3066,SMALL(IF(COUNTIF($L$5,$H$7:$H$3066)*COUNTIF($L$5,$I$7:$I$3066),MATCH(ROW($A$7:$A$3066),ROW($A$7:$A$3066)),""),ROWS($B$1:B1964)),COLUMNS($A$1:B1966))</f>
        <v>#NUM!</v>
      </c>
      <c r="L1970" t="e">
        <f t="array" ref="L1970">INDEX($A$7:$F$3066,SMALL(IF(COUNTIF($L$5,$H$7:$H$3066)*COUNTIF($L$5,$I$7:$I$3066),MATCH(ROW($A$7:$A$3066),ROW($A$7:$A$3066)),""),ROWS($B$1:C1964)),COLUMNS($A$1:C1966))</f>
        <v>#NUM!</v>
      </c>
      <c r="M1970" t="e">
        <f t="array" ref="M1970">INDEX($A$7:$F$3066,SMALL(IF(COUNTIF($L$5,$H$7:$H$3066)*COUNTIF($L$5,$I$7:$I$3066),MATCH(ROW($A$7:$A$3066),ROW($A$7:$A$3066)),""),ROWS($B$1:D1964)),COLUMNS($A$1:D1966))</f>
        <v>#NUM!</v>
      </c>
      <c r="N1970" t="e">
        <f t="array" ref="N1970">INDEX($A$7:$F$3066,SMALL(IF(COUNTIF($L$5,$H$7:$H$3066)*COUNTIF($L$5,$I$7:$I$3066),MATCH(ROW($A$7:$A$3066),ROW($A$7:$A$3066)),""),ROWS($B$1:E1964)),COLUMNS($A$1:E1966))</f>
        <v>#NUM!</v>
      </c>
      <c r="O1970" t="e">
        <f t="array" ref="O1970">INDEX($A$7:$F$3066,SMALL(IF(COUNTIF($L$5,$H$7:$H$3066)*COUNTIF($L$5,$I$7:$I$3066),MATCH(ROW($A$7:$A$3066),ROW($A$7:$A$3066)),""),ROWS($B$1:F1964)),COLUMNS($A$1:F1966))</f>
        <v>#NUM!</v>
      </c>
    </row>
    <row r="1971" spans="1:15">
      <c r="A1971" s="1">
        <f>'ScienceDirect - Initial'!A1974</f>
        <v>0</v>
      </c>
      <c r="B1971" s="1">
        <f>'ScienceDirect - Initial'!B1974</f>
        <v>2013</v>
      </c>
      <c r="C1971" s="1" t="str">
        <f>'ScienceDirect - Initial'!C1974</f>
        <v>Lanzo, Giovanni; Landi, Patrizia; Rotolo, Silvio G.</v>
      </c>
      <c r="D1971" s="1" t="str">
        <f>'ScienceDirect - Initial'!D1974</f>
        <v>Volatiles in pantellerite magmas: A case study of the Green Tuff Plinian eruption (Island of Pantelleria, Italy)</v>
      </c>
      <c r="E1971" s="1" t="str">
        <f>'ScienceDirect - Initial'!E1974</f>
        <v>Journal of Volcanology and Geothermal Research</v>
      </c>
      <c r="F1971" s="1">
        <f>'ScienceDirect - Initial'!F1974</f>
        <v>0</v>
      </c>
      <c r="H1971" s="1">
        <v>0</v>
      </c>
      <c r="I1971" s="1">
        <v>0</v>
      </c>
      <c r="J1971" t="b">
        <f t="shared" si="30"/>
        <v>1</v>
      </c>
      <c r="K1971" t="e">
        <f t="array" ref="K1971">INDEX($A$7:$F$3066,SMALL(IF(COUNTIF($L$5,$H$7:$H$3066)*COUNTIF($L$5,$I$7:$I$3066),MATCH(ROW($A$7:$A$3066),ROW($A$7:$A$3066)),""),ROWS($B$1:B1965)),COLUMNS($A$1:B1967))</f>
        <v>#NUM!</v>
      </c>
      <c r="L1971" t="e">
        <f t="array" ref="L1971">INDEX($A$7:$F$3066,SMALL(IF(COUNTIF($L$5,$H$7:$H$3066)*COUNTIF($L$5,$I$7:$I$3066),MATCH(ROW($A$7:$A$3066),ROW($A$7:$A$3066)),""),ROWS($B$1:C1965)),COLUMNS($A$1:C1967))</f>
        <v>#NUM!</v>
      </c>
      <c r="M1971" t="e">
        <f t="array" ref="M1971">INDEX($A$7:$F$3066,SMALL(IF(COUNTIF($L$5,$H$7:$H$3066)*COUNTIF($L$5,$I$7:$I$3066),MATCH(ROW($A$7:$A$3066),ROW($A$7:$A$3066)),""),ROWS($B$1:D1965)),COLUMNS($A$1:D1967))</f>
        <v>#NUM!</v>
      </c>
      <c r="N1971" t="e">
        <f t="array" ref="N1971">INDEX($A$7:$F$3066,SMALL(IF(COUNTIF($L$5,$H$7:$H$3066)*COUNTIF($L$5,$I$7:$I$3066),MATCH(ROW($A$7:$A$3066),ROW($A$7:$A$3066)),""),ROWS($B$1:E1965)),COLUMNS($A$1:E1967))</f>
        <v>#NUM!</v>
      </c>
      <c r="O1971" t="e">
        <f t="array" ref="O1971">INDEX($A$7:$F$3066,SMALL(IF(COUNTIF($L$5,$H$7:$H$3066)*COUNTIF($L$5,$I$7:$I$3066),MATCH(ROW($A$7:$A$3066),ROW($A$7:$A$3066)),""),ROWS($B$1:F1965)),COLUMNS($A$1:F1967))</f>
        <v>#NUM!</v>
      </c>
    </row>
    <row r="1972" spans="1:15">
      <c r="A1972" s="1">
        <f>'ScienceDirect - Initial'!A1975</f>
        <v>0</v>
      </c>
      <c r="B1972" s="1">
        <f>'ScienceDirect - Initial'!B1975</f>
        <v>2008</v>
      </c>
      <c r="C1972" s="1" t="str">
        <f>'ScienceDirect - Initial'!C1975</f>
        <v>Aran, Gideon; Stadler, Nurit; Ben-Ari, Eyal</v>
      </c>
      <c r="D1972" s="1" t="str">
        <f>'ScienceDirect - Initial'!D1975</f>
        <v>Fundamentalism and the masculine body: The case of Jewish Ultra-Orthodox men in Israel</v>
      </c>
      <c r="E1972" s="1" t="str">
        <f>'ScienceDirect - Initial'!E1975</f>
        <v>Religion</v>
      </c>
      <c r="F1972" s="1">
        <f>'ScienceDirect - Initial'!F1975</f>
        <v>0</v>
      </c>
      <c r="H1972" s="1">
        <v>0</v>
      </c>
      <c r="I1972" s="1">
        <v>0</v>
      </c>
      <c r="J1972" t="b">
        <f t="shared" si="30"/>
        <v>1</v>
      </c>
      <c r="K1972" t="e">
        <f t="array" ref="K1972">INDEX($A$7:$F$3066,SMALL(IF(COUNTIF($L$5,$H$7:$H$3066)*COUNTIF($L$5,$I$7:$I$3066),MATCH(ROW($A$7:$A$3066),ROW($A$7:$A$3066)),""),ROWS($B$1:B1966)),COLUMNS($A$1:B1968))</f>
        <v>#NUM!</v>
      </c>
      <c r="L1972" t="e">
        <f t="array" ref="L1972">INDEX($A$7:$F$3066,SMALL(IF(COUNTIF($L$5,$H$7:$H$3066)*COUNTIF($L$5,$I$7:$I$3066),MATCH(ROW($A$7:$A$3066),ROW($A$7:$A$3066)),""),ROWS($B$1:C1966)),COLUMNS($A$1:C1968))</f>
        <v>#NUM!</v>
      </c>
      <c r="M1972" t="e">
        <f t="array" ref="M1972">INDEX($A$7:$F$3066,SMALL(IF(COUNTIF($L$5,$H$7:$H$3066)*COUNTIF($L$5,$I$7:$I$3066),MATCH(ROW($A$7:$A$3066),ROW($A$7:$A$3066)),""),ROWS($B$1:D1966)),COLUMNS($A$1:D1968))</f>
        <v>#NUM!</v>
      </c>
      <c r="N1972" t="e">
        <f t="array" ref="N1972">INDEX($A$7:$F$3066,SMALL(IF(COUNTIF($L$5,$H$7:$H$3066)*COUNTIF($L$5,$I$7:$I$3066),MATCH(ROW($A$7:$A$3066),ROW($A$7:$A$3066)),""),ROWS($B$1:E1966)),COLUMNS($A$1:E1968))</f>
        <v>#NUM!</v>
      </c>
      <c r="O1972" t="e">
        <f t="array" ref="O1972">INDEX($A$7:$F$3066,SMALL(IF(COUNTIF($L$5,$H$7:$H$3066)*COUNTIF($L$5,$I$7:$I$3066),MATCH(ROW($A$7:$A$3066),ROW($A$7:$A$3066)),""),ROWS($B$1:F1966)),COLUMNS($A$1:F1968))</f>
        <v>#NUM!</v>
      </c>
    </row>
    <row r="1973" spans="1:15">
      <c r="A1973" s="1">
        <f>'ScienceDirect - Initial'!A1976</f>
        <v>0</v>
      </c>
      <c r="B1973" s="1">
        <f>'ScienceDirect - Initial'!B1976</f>
        <v>2009</v>
      </c>
      <c r="C1973" s="1" t="str">
        <f>'ScienceDirect - Initial'!C1976</f>
        <v>Yu, Qianru; Heikal, Ahmed A.</v>
      </c>
      <c r="D1973" s="1" t="str">
        <f>'ScienceDirect - Initial'!D1976</f>
        <v>Two-photon autofluorescence dynamics imaging reveals sensitivity of intracellular NADH concentration and conformation to cell physiology at the single-cell level</v>
      </c>
      <c r="E1973" s="1" t="str">
        <f>'ScienceDirect - Initial'!E1976</f>
        <v>Journal of Photochemistry and Photobiology B: Biology</v>
      </c>
      <c r="F1973" s="1">
        <f>'ScienceDirect - Initial'!F1976</f>
        <v>0</v>
      </c>
      <c r="H1973" s="1">
        <v>0</v>
      </c>
      <c r="I1973" s="1">
        <v>0</v>
      </c>
      <c r="J1973" t="b">
        <f t="shared" si="30"/>
        <v>1</v>
      </c>
      <c r="K1973" t="e">
        <f t="array" ref="K1973">INDEX($A$7:$F$3066,SMALL(IF(COUNTIF($L$5,$H$7:$H$3066)*COUNTIF($L$5,$I$7:$I$3066),MATCH(ROW($A$7:$A$3066),ROW($A$7:$A$3066)),""),ROWS($B$1:B1967)),COLUMNS($A$1:B1969))</f>
        <v>#NUM!</v>
      </c>
      <c r="L1973" t="e">
        <f t="array" ref="L1973">INDEX($A$7:$F$3066,SMALL(IF(COUNTIF($L$5,$H$7:$H$3066)*COUNTIF($L$5,$I$7:$I$3066),MATCH(ROW($A$7:$A$3066),ROW($A$7:$A$3066)),""),ROWS($B$1:C1967)),COLUMNS($A$1:C1969))</f>
        <v>#NUM!</v>
      </c>
      <c r="M1973" t="e">
        <f t="array" ref="M1973">INDEX($A$7:$F$3066,SMALL(IF(COUNTIF($L$5,$H$7:$H$3066)*COUNTIF($L$5,$I$7:$I$3066),MATCH(ROW($A$7:$A$3066),ROW($A$7:$A$3066)),""),ROWS($B$1:D1967)),COLUMNS($A$1:D1969))</f>
        <v>#NUM!</v>
      </c>
      <c r="N1973" t="e">
        <f t="array" ref="N1973">INDEX($A$7:$F$3066,SMALL(IF(COUNTIF($L$5,$H$7:$H$3066)*COUNTIF($L$5,$I$7:$I$3066),MATCH(ROW($A$7:$A$3066),ROW($A$7:$A$3066)),""),ROWS($B$1:E1967)),COLUMNS($A$1:E1969))</f>
        <v>#NUM!</v>
      </c>
      <c r="O1973" t="e">
        <f t="array" ref="O1973">INDEX($A$7:$F$3066,SMALL(IF(COUNTIF($L$5,$H$7:$H$3066)*COUNTIF($L$5,$I$7:$I$3066),MATCH(ROW($A$7:$A$3066),ROW($A$7:$A$3066)),""),ROWS($B$1:F1967)),COLUMNS($A$1:F1969))</f>
        <v>#NUM!</v>
      </c>
    </row>
    <row r="1974" spans="1:15">
      <c r="A1974" s="1">
        <f>'ScienceDirect - Initial'!A1977</f>
        <v>0</v>
      </c>
      <c r="B1974" s="1">
        <f>'ScienceDirect - Initial'!B1977</f>
        <v>2003</v>
      </c>
      <c r="C1974" s="1" t="str">
        <f>'ScienceDirect - Initial'!C1977</f>
        <v>Schwartz, Michael David</v>
      </c>
      <c r="D1974" s="1" t="str">
        <f>'ScienceDirect - Initial'!D1977</f>
        <v>Fever in the Returning Traveler, Part One: A Methodological Approach to Initial Evaluation</v>
      </c>
      <c r="E1974" s="1" t="str">
        <f>'ScienceDirect - Initial'!E1977</f>
        <v>Wilderness &amp; Environmental Medicine</v>
      </c>
      <c r="F1974" s="1">
        <f>'ScienceDirect - Initial'!F1977</f>
        <v>0</v>
      </c>
      <c r="H1974" s="1">
        <v>0</v>
      </c>
      <c r="I1974" s="1">
        <v>0</v>
      </c>
      <c r="J1974" t="b">
        <f t="shared" si="30"/>
        <v>1</v>
      </c>
      <c r="K1974" t="e">
        <f t="array" ref="K1974">INDEX($A$7:$F$3066,SMALL(IF(COUNTIF($L$5,$H$7:$H$3066)*COUNTIF($L$5,$I$7:$I$3066),MATCH(ROW($A$7:$A$3066),ROW($A$7:$A$3066)),""),ROWS($B$1:B1968)),COLUMNS($A$1:B1970))</f>
        <v>#NUM!</v>
      </c>
      <c r="L1974" t="e">
        <f t="array" ref="L1974">INDEX($A$7:$F$3066,SMALL(IF(COUNTIF($L$5,$H$7:$H$3066)*COUNTIF($L$5,$I$7:$I$3066),MATCH(ROW($A$7:$A$3066),ROW($A$7:$A$3066)),""),ROWS($B$1:C1968)),COLUMNS($A$1:C1970))</f>
        <v>#NUM!</v>
      </c>
      <c r="M1974" t="e">
        <f t="array" ref="M1974">INDEX($A$7:$F$3066,SMALL(IF(COUNTIF($L$5,$H$7:$H$3066)*COUNTIF($L$5,$I$7:$I$3066),MATCH(ROW($A$7:$A$3066),ROW($A$7:$A$3066)),""),ROWS($B$1:D1968)),COLUMNS($A$1:D1970))</f>
        <v>#NUM!</v>
      </c>
      <c r="N1974" t="e">
        <f t="array" ref="N1974">INDEX($A$7:$F$3066,SMALL(IF(COUNTIF($L$5,$H$7:$H$3066)*COUNTIF($L$5,$I$7:$I$3066),MATCH(ROW($A$7:$A$3066),ROW($A$7:$A$3066)),""),ROWS($B$1:E1968)),COLUMNS($A$1:E1970))</f>
        <v>#NUM!</v>
      </c>
      <c r="O1974" t="e">
        <f t="array" ref="O1974">INDEX($A$7:$F$3066,SMALL(IF(COUNTIF($L$5,$H$7:$H$3066)*COUNTIF($L$5,$I$7:$I$3066),MATCH(ROW($A$7:$A$3066),ROW($A$7:$A$3066)),""),ROWS($B$1:F1968)),COLUMNS($A$1:F1970))</f>
        <v>#NUM!</v>
      </c>
    </row>
    <row r="1975" spans="1:15">
      <c r="A1975" s="1">
        <f>'ScienceDirect - Initial'!A1978</f>
        <v>0</v>
      </c>
      <c r="B1975" s="1">
        <f>'ScienceDirect - Initial'!B1978</f>
        <v>2007</v>
      </c>
      <c r="C1975" s="1" t="str">
        <f>'ScienceDirect - Initial'!C1978</f>
        <v>MCKINNON, ANGUS O.; PYCOCK, JONATHAN F.</v>
      </c>
      <c r="D1975" s="1" t="str">
        <f>'ScienceDirect - Initial'!D1978</f>
        <v>CHAPTER 57 - Maintenance of Pregnancy</v>
      </c>
      <c r="E1975" s="1" t="str">
        <f>'ScienceDirect - Initial'!E1978</f>
        <v>Current Therapy in Equine Reproduction</v>
      </c>
      <c r="F1975" s="1" t="str">
        <f>'ScienceDirect - Initial'!F1978</f>
        <v>978-0-7216-0252-3</v>
      </c>
      <c r="H1975" s="1">
        <v>0</v>
      </c>
      <c r="I1975" s="1">
        <v>0</v>
      </c>
      <c r="J1975" t="b">
        <f t="shared" si="30"/>
        <v>1</v>
      </c>
      <c r="K1975" t="e">
        <f t="array" ref="K1975">INDEX($A$7:$F$3066,SMALL(IF(COUNTIF($L$5,$H$7:$H$3066)*COUNTIF($L$5,$I$7:$I$3066),MATCH(ROW($A$7:$A$3066),ROW($A$7:$A$3066)),""),ROWS($B$1:B1969)),COLUMNS($A$1:B1971))</f>
        <v>#NUM!</v>
      </c>
      <c r="L1975" t="e">
        <f t="array" ref="L1975">INDEX($A$7:$F$3066,SMALL(IF(COUNTIF($L$5,$H$7:$H$3066)*COUNTIF($L$5,$I$7:$I$3066),MATCH(ROW($A$7:$A$3066),ROW($A$7:$A$3066)),""),ROWS($B$1:C1969)),COLUMNS($A$1:C1971))</f>
        <v>#NUM!</v>
      </c>
      <c r="M1975" t="e">
        <f t="array" ref="M1975">INDEX($A$7:$F$3066,SMALL(IF(COUNTIF($L$5,$H$7:$H$3066)*COUNTIF($L$5,$I$7:$I$3066),MATCH(ROW($A$7:$A$3066),ROW($A$7:$A$3066)),""),ROWS($B$1:D1969)),COLUMNS($A$1:D1971))</f>
        <v>#NUM!</v>
      </c>
      <c r="N1975" t="e">
        <f t="array" ref="N1975">INDEX($A$7:$F$3066,SMALL(IF(COUNTIF($L$5,$H$7:$H$3066)*COUNTIF($L$5,$I$7:$I$3066),MATCH(ROW($A$7:$A$3066),ROW($A$7:$A$3066)),""),ROWS($B$1:E1969)),COLUMNS($A$1:E1971))</f>
        <v>#NUM!</v>
      </c>
      <c r="O1975" t="e">
        <f t="array" ref="O1975">INDEX($A$7:$F$3066,SMALL(IF(COUNTIF($L$5,$H$7:$H$3066)*COUNTIF($L$5,$I$7:$I$3066),MATCH(ROW($A$7:$A$3066),ROW($A$7:$A$3066)),""),ROWS($B$1:F1969)),COLUMNS($A$1:F1971))</f>
        <v>#NUM!</v>
      </c>
    </row>
    <row r="1976" spans="1:15">
      <c r="A1976" s="1">
        <f>'ScienceDirect - Initial'!A1979</f>
        <v>0</v>
      </c>
      <c r="B1976" s="1">
        <f>'ScienceDirect - Initial'!B1979</f>
        <v>1997</v>
      </c>
      <c r="C1976" s="1" t="str">
        <f>'ScienceDirect - Initial'!C1979</f>
        <v>Hufford, David J.</v>
      </c>
      <c r="D1976" s="1" t="str">
        <f>'ScienceDirect - Initial'!D1979</f>
        <v>FOLK MEDICINE AND HEALTH CULTURE IN CONTEMPORARY SOCIETY</v>
      </c>
      <c r="E1976" s="1" t="str">
        <f>'ScienceDirect - Initial'!E1979</f>
        <v>Primary Care: Clinics in Office Practice</v>
      </c>
      <c r="F1976" s="1">
        <f>'ScienceDirect - Initial'!F1979</f>
        <v>0</v>
      </c>
      <c r="H1976" s="1">
        <v>0</v>
      </c>
      <c r="I1976" s="1">
        <v>0</v>
      </c>
      <c r="J1976" t="b">
        <f t="shared" si="30"/>
        <v>1</v>
      </c>
      <c r="K1976" t="e">
        <f t="array" ref="K1976">INDEX($A$7:$F$3066,SMALL(IF(COUNTIF($L$5,$H$7:$H$3066)*COUNTIF($L$5,$I$7:$I$3066),MATCH(ROW($A$7:$A$3066),ROW($A$7:$A$3066)),""),ROWS($B$1:B1970)),COLUMNS($A$1:B1972))</f>
        <v>#NUM!</v>
      </c>
      <c r="L1976" t="e">
        <f t="array" ref="L1976">INDEX($A$7:$F$3066,SMALL(IF(COUNTIF($L$5,$H$7:$H$3066)*COUNTIF($L$5,$I$7:$I$3066),MATCH(ROW($A$7:$A$3066),ROW($A$7:$A$3066)),""),ROWS($B$1:C1970)),COLUMNS($A$1:C1972))</f>
        <v>#NUM!</v>
      </c>
      <c r="M1976" t="e">
        <f t="array" ref="M1976">INDEX($A$7:$F$3066,SMALL(IF(COUNTIF($L$5,$H$7:$H$3066)*COUNTIF($L$5,$I$7:$I$3066),MATCH(ROW($A$7:$A$3066),ROW($A$7:$A$3066)),""),ROWS($B$1:D1970)),COLUMNS($A$1:D1972))</f>
        <v>#NUM!</v>
      </c>
      <c r="N1976" t="e">
        <f t="array" ref="N1976">INDEX($A$7:$F$3066,SMALL(IF(COUNTIF($L$5,$H$7:$H$3066)*COUNTIF($L$5,$I$7:$I$3066),MATCH(ROW($A$7:$A$3066),ROW($A$7:$A$3066)),""),ROWS($B$1:E1970)),COLUMNS($A$1:E1972))</f>
        <v>#NUM!</v>
      </c>
      <c r="O1976" t="e">
        <f t="array" ref="O1976">INDEX($A$7:$F$3066,SMALL(IF(COUNTIF($L$5,$H$7:$H$3066)*COUNTIF($L$5,$I$7:$I$3066),MATCH(ROW($A$7:$A$3066),ROW($A$7:$A$3066)),""),ROWS($B$1:F1970)),COLUMNS($A$1:F1972))</f>
        <v>#NUM!</v>
      </c>
    </row>
    <row r="1977" spans="1:15">
      <c r="A1977" s="1">
        <f>'ScienceDirect - Initial'!A1980</f>
        <v>0</v>
      </c>
      <c r="B1977" s="1">
        <f>'ScienceDirect - Initial'!B1980</f>
        <v>2014</v>
      </c>
      <c r="C1977" s="1" t="str">
        <f>'ScienceDirect - Initial'!C1980</f>
        <v>Hudlicka, Eva</v>
      </c>
      <c r="D1977" s="1" t="str">
        <f>'ScienceDirect - Initial'!D1980</f>
        <v>Affective BICA: Challenges and open questions</v>
      </c>
      <c r="E1977" s="1" t="str">
        <f>'ScienceDirect - Initial'!E1980</f>
        <v>Biologically Inspired Cognitive Architectures</v>
      </c>
      <c r="F1977" s="1">
        <f>'ScienceDirect - Initial'!F1980</f>
        <v>0</v>
      </c>
      <c r="H1977" s="1">
        <v>0</v>
      </c>
      <c r="I1977" s="1">
        <v>0</v>
      </c>
      <c r="J1977" t="b">
        <f t="shared" si="30"/>
        <v>1</v>
      </c>
      <c r="K1977" t="e">
        <f t="array" ref="K1977">INDEX($A$7:$F$3066,SMALL(IF(COUNTIF($L$5,$H$7:$H$3066)*COUNTIF($L$5,$I$7:$I$3066),MATCH(ROW($A$7:$A$3066),ROW($A$7:$A$3066)),""),ROWS($B$1:B1971)),COLUMNS($A$1:B1973))</f>
        <v>#NUM!</v>
      </c>
      <c r="L1977" t="e">
        <f t="array" ref="L1977">INDEX($A$7:$F$3066,SMALL(IF(COUNTIF($L$5,$H$7:$H$3066)*COUNTIF($L$5,$I$7:$I$3066),MATCH(ROW($A$7:$A$3066),ROW($A$7:$A$3066)),""),ROWS($B$1:C1971)),COLUMNS($A$1:C1973))</f>
        <v>#NUM!</v>
      </c>
      <c r="M1977" t="e">
        <f t="array" ref="M1977">INDEX($A$7:$F$3066,SMALL(IF(COUNTIF($L$5,$H$7:$H$3066)*COUNTIF($L$5,$I$7:$I$3066),MATCH(ROW($A$7:$A$3066),ROW($A$7:$A$3066)),""),ROWS($B$1:D1971)),COLUMNS($A$1:D1973))</f>
        <v>#NUM!</v>
      </c>
      <c r="N1977" t="e">
        <f t="array" ref="N1977">INDEX($A$7:$F$3066,SMALL(IF(COUNTIF($L$5,$H$7:$H$3066)*COUNTIF($L$5,$I$7:$I$3066),MATCH(ROW($A$7:$A$3066),ROW($A$7:$A$3066)),""),ROWS($B$1:E1971)),COLUMNS($A$1:E1973))</f>
        <v>#NUM!</v>
      </c>
      <c r="O1977" t="e">
        <f t="array" ref="O1977">INDEX($A$7:$F$3066,SMALL(IF(COUNTIF($L$5,$H$7:$H$3066)*COUNTIF($L$5,$I$7:$I$3066),MATCH(ROW($A$7:$A$3066),ROW($A$7:$A$3066)),""),ROWS($B$1:F1971)),COLUMNS($A$1:F1973))</f>
        <v>#NUM!</v>
      </c>
    </row>
    <row r="1978" spans="1:15">
      <c r="A1978" s="1">
        <f>'ScienceDirect - Initial'!A1981</f>
        <v>0</v>
      </c>
      <c r="B1978" s="1">
        <f>'ScienceDirect - Initial'!B1981</f>
        <v>2009</v>
      </c>
      <c r="C1978" s="1" t="str">
        <f>'ScienceDirect - Initial'!C1981</f>
        <v>Law, Tony; Zhang, Weitao; Zhao, Jingyang; Arhonditsis, George B.</v>
      </c>
      <c r="D1978" s="1" t="str">
        <f>'ScienceDirect - Initial'!D1981</f>
        <v>Structural changes in lake functioning induced from nutrient loading and climate variability</v>
      </c>
      <c r="E1978" s="1" t="str">
        <f>'ScienceDirect - Initial'!E1981</f>
        <v>Ecological Modelling</v>
      </c>
      <c r="F1978" s="1">
        <f>'ScienceDirect - Initial'!F1981</f>
        <v>0</v>
      </c>
      <c r="H1978" s="1">
        <v>0</v>
      </c>
      <c r="I1978" s="1">
        <v>0</v>
      </c>
      <c r="J1978" t="b">
        <f t="shared" si="30"/>
        <v>1</v>
      </c>
      <c r="K1978" t="e">
        <f t="array" ref="K1978">INDEX($A$7:$F$3066,SMALL(IF(COUNTIF($L$5,$H$7:$H$3066)*COUNTIF($L$5,$I$7:$I$3066),MATCH(ROW($A$7:$A$3066),ROW($A$7:$A$3066)),""),ROWS($B$1:B1972)),COLUMNS($A$1:B1974))</f>
        <v>#NUM!</v>
      </c>
      <c r="L1978" t="e">
        <f t="array" ref="L1978">INDEX($A$7:$F$3066,SMALL(IF(COUNTIF($L$5,$H$7:$H$3066)*COUNTIF($L$5,$I$7:$I$3066),MATCH(ROW($A$7:$A$3066),ROW($A$7:$A$3066)),""),ROWS($B$1:C1972)),COLUMNS($A$1:C1974))</f>
        <v>#NUM!</v>
      </c>
      <c r="M1978" t="e">
        <f t="array" ref="M1978">INDEX($A$7:$F$3066,SMALL(IF(COUNTIF($L$5,$H$7:$H$3066)*COUNTIF($L$5,$I$7:$I$3066),MATCH(ROW($A$7:$A$3066),ROW($A$7:$A$3066)),""),ROWS($B$1:D1972)),COLUMNS($A$1:D1974))</f>
        <v>#NUM!</v>
      </c>
      <c r="N1978" t="e">
        <f t="array" ref="N1978">INDEX($A$7:$F$3066,SMALL(IF(COUNTIF($L$5,$H$7:$H$3066)*COUNTIF($L$5,$I$7:$I$3066),MATCH(ROW($A$7:$A$3066),ROW($A$7:$A$3066)),""),ROWS($B$1:E1972)),COLUMNS($A$1:E1974))</f>
        <v>#NUM!</v>
      </c>
      <c r="O1978" t="e">
        <f t="array" ref="O1978">INDEX($A$7:$F$3066,SMALL(IF(COUNTIF($L$5,$H$7:$H$3066)*COUNTIF($L$5,$I$7:$I$3066),MATCH(ROW($A$7:$A$3066),ROW($A$7:$A$3066)),""),ROWS($B$1:F1972)),COLUMNS($A$1:F1974))</f>
        <v>#NUM!</v>
      </c>
    </row>
    <row r="1979" spans="1:15">
      <c r="A1979" s="1">
        <f>'ScienceDirect - Initial'!A1982</f>
        <v>0</v>
      </c>
      <c r="B1979" s="1">
        <f>'ScienceDirect - Initial'!B1982</f>
        <v>2019</v>
      </c>
      <c r="C1979" s="1" t="str">
        <f>'ScienceDirect - Initial'!C1982</f>
        <v>Gibou, Frederic; Hyde, David; Fedkiw, Ron</v>
      </c>
      <c r="D1979" s="1" t="str">
        <f>'ScienceDirect - Initial'!D1982</f>
        <v>Sharp interface approaches and deep learning techniques for multiphase flows</v>
      </c>
      <c r="E1979" s="1" t="str">
        <f>'ScienceDirect - Initial'!E1982</f>
        <v>Journal of Computational Physics</v>
      </c>
      <c r="F1979" s="1">
        <f>'ScienceDirect - Initial'!F1982</f>
        <v>0</v>
      </c>
      <c r="H1979" s="1">
        <v>0</v>
      </c>
      <c r="I1979" s="1">
        <v>0</v>
      </c>
      <c r="J1979" t="b">
        <f t="shared" si="30"/>
        <v>1</v>
      </c>
      <c r="K1979" t="e">
        <f t="array" ref="K1979">INDEX($A$7:$F$3066,SMALL(IF(COUNTIF($L$5,$H$7:$H$3066)*COUNTIF($L$5,$I$7:$I$3066),MATCH(ROW($A$7:$A$3066),ROW($A$7:$A$3066)),""),ROWS($B$1:B1973)),COLUMNS($A$1:B1975))</f>
        <v>#NUM!</v>
      </c>
      <c r="L1979" t="e">
        <f t="array" ref="L1979">INDEX($A$7:$F$3066,SMALL(IF(COUNTIF($L$5,$H$7:$H$3066)*COUNTIF($L$5,$I$7:$I$3066),MATCH(ROW($A$7:$A$3066),ROW($A$7:$A$3066)),""),ROWS($B$1:C1973)),COLUMNS($A$1:C1975))</f>
        <v>#NUM!</v>
      </c>
      <c r="M1979" t="e">
        <f t="array" ref="M1979">INDEX($A$7:$F$3066,SMALL(IF(COUNTIF($L$5,$H$7:$H$3066)*COUNTIF($L$5,$I$7:$I$3066),MATCH(ROW($A$7:$A$3066),ROW($A$7:$A$3066)),""),ROWS($B$1:D1973)),COLUMNS($A$1:D1975))</f>
        <v>#NUM!</v>
      </c>
      <c r="N1979" t="e">
        <f t="array" ref="N1979">INDEX($A$7:$F$3066,SMALL(IF(COUNTIF($L$5,$H$7:$H$3066)*COUNTIF($L$5,$I$7:$I$3066),MATCH(ROW($A$7:$A$3066),ROW($A$7:$A$3066)),""),ROWS($B$1:E1973)),COLUMNS($A$1:E1975))</f>
        <v>#NUM!</v>
      </c>
      <c r="O1979" t="e">
        <f t="array" ref="O1979">INDEX($A$7:$F$3066,SMALL(IF(COUNTIF($L$5,$H$7:$H$3066)*COUNTIF($L$5,$I$7:$I$3066),MATCH(ROW($A$7:$A$3066),ROW($A$7:$A$3066)),""),ROWS($B$1:F1973)),COLUMNS($A$1:F1975))</f>
        <v>#NUM!</v>
      </c>
    </row>
    <row r="1980" spans="1:15">
      <c r="A1980" s="1">
        <f>'ScienceDirect - Initial'!A1983</f>
        <v>0</v>
      </c>
      <c r="B1980" s="1">
        <f>'ScienceDirect - Initial'!B1983</f>
        <v>2014</v>
      </c>
      <c r="C1980" s="1" t="str">
        <f>'ScienceDirect - Initial'!C1983</f>
        <v>Freuling, Conrad; Vos, Ad; Johnson, Nicholas; Mühle, Ralf-Udo; Müller, Thomas</v>
      </c>
      <c r="D1980" s="1" t="str">
        <f>'ScienceDirect - Initial'!D1983</f>
        <v>Chapter 4 - Rabies: Animal Reservoirs of an Ancient Disease</v>
      </c>
      <c r="E1980" s="1" t="str">
        <f>'ScienceDirect - Initial'!E1983</f>
        <v>The Role of Animals in Emerging Viral Diseases</v>
      </c>
      <c r="F1980" s="1" t="str">
        <f>'ScienceDirect - Initial'!F1983</f>
        <v>978-0-12-405191-1</v>
      </c>
      <c r="H1980" s="1">
        <v>0</v>
      </c>
      <c r="I1980" s="1">
        <v>0</v>
      </c>
      <c r="J1980" t="b">
        <f t="shared" si="30"/>
        <v>1</v>
      </c>
      <c r="K1980" t="e">
        <f t="array" ref="K1980">INDEX($A$7:$F$3066,SMALL(IF(COUNTIF($L$5,$H$7:$H$3066)*COUNTIF($L$5,$I$7:$I$3066),MATCH(ROW($A$7:$A$3066),ROW($A$7:$A$3066)),""),ROWS($B$1:B1974)),COLUMNS($A$1:B1976))</f>
        <v>#NUM!</v>
      </c>
      <c r="L1980" t="e">
        <f t="array" ref="L1980">INDEX($A$7:$F$3066,SMALL(IF(COUNTIF($L$5,$H$7:$H$3066)*COUNTIF($L$5,$I$7:$I$3066),MATCH(ROW($A$7:$A$3066),ROW($A$7:$A$3066)),""),ROWS($B$1:C1974)),COLUMNS($A$1:C1976))</f>
        <v>#NUM!</v>
      </c>
      <c r="M1980" t="e">
        <f t="array" ref="M1980">INDEX($A$7:$F$3066,SMALL(IF(COUNTIF($L$5,$H$7:$H$3066)*COUNTIF($L$5,$I$7:$I$3066),MATCH(ROW($A$7:$A$3066),ROW($A$7:$A$3066)),""),ROWS($B$1:D1974)),COLUMNS($A$1:D1976))</f>
        <v>#NUM!</v>
      </c>
      <c r="N1980" t="e">
        <f t="array" ref="N1980">INDEX($A$7:$F$3066,SMALL(IF(COUNTIF($L$5,$H$7:$H$3066)*COUNTIF($L$5,$I$7:$I$3066),MATCH(ROW($A$7:$A$3066),ROW($A$7:$A$3066)),""),ROWS($B$1:E1974)),COLUMNS($A$1:E1976))</f>
        <v>#NUM!</v>
      </c>
      <c r="O1980" t="e">
        <f t="array" ref="O1980">INDEX($A$7:$F$3066,SMALL(IF(COUNTIF($L$5,$H$7:$H$3066)*COUNTIF($L$5,$I$7:$I$3066),MATCH(ROW($A$7:$A$3066),ROW($A$7:$A$3066)),""),ROWS($B$1:F1974)),COLUMNS($A$1:F1976))</f>
        <v>#NUM!</v>
      </c>
    </row>
    <row r="1981" spans="1:15">
      <c r="A1981" s="1">
        <f>'ScienceDirect - Initial'!A1984</f>
        <v>0</v>
      </c>
      <c r="B1981" s="1">
        <f>'ScienceDirect - Initial'!B1984</f>
        <v>2005</v>
      </c>
      <c r="C1981" s="1" t="str">
        <f>'ScienceDirect - Initial'!C1984</f>
        <v>Kresina, TF; Cheever, LW</v>
      </c>
      <c r="D1981" s="1" t="str">
        <f>'ScienceDirect - Initial'!D1984</f>
        <v>63 - Alcohol and HIV Interactions in the Natural History and Treatment of HIV/AIDS</v>
      </c>
      <c r="E1981" s="1" t="str">
        <f>'ScienceDirect - Initial'!E1984</f>
        <v>Comprehensive Handbook of Alcohol Related Pathology</v>
      </c>
      <c r="F1981" s="1" t="str">
        <f>'ScienceDirect - Initial'!F1984</f>
        <v>978-0-12-564370-2</v>
      </c>
      <c r="H1981" s="1">
        <v>0</v>
      </c>
      <c r="I1981" s="1">
        <v>0</v>
      </c>
      <c r="J1981" t="b">
        <f t="shared" si="30"/>
        <v>1</v>
      </c>
      <c r="K1981" t="e">
        <f t="array" ref="K1981">INDEX($A$7:$F$3066,SMALL(IF(COUNTIF($L$5,$H$7:$H$3066)*COUNTIF($L$5,$I$7:$I$3066),MATCH(ROW($A$7:$A$3066),ROW($A$7:$A$3066)),""),ROWS($B$1:B1975)),COLUMNS($A$1:B1977))</f>
        <v>#NUM!</v>
      </c>
      <c r="L1981" t="e">
        <f t="array" ref="L1981">INDEX($A$7:$F$3066,SMALL(IF(COUNTIF($L$5,$H$7:$H$3066)*COUNTIF($L$5,$I$7:$I$3066),MATCH(ROW($A$7:$A$3066),ROW($A$7:$A$3066)),""),ROWS($B$1:C1975)),COLUMNS($A$1:C1977))</f>
        <v>#NUM!</v>
      </c>
      <c r="M1981" t="e">
        <f t="array" ref="M1981">INDEX($A$7:$F$3066,SMALL(IF(COUNTIF($L$5,$H$7:$H$3066)*COUNTIF($L$5,$I$7:$I$3066),MATCH(ROW($A$7:$A$3066),ROW($A$7:$A$3066)),""),ROWS($B$1:D1975)),COLUMNS($A$1:D1977))</f>
        <v>#NUM!</v>
      </c>
      <c r="N1981" t="e">
        <f t="array" ref="N1981">INDEX($A$7:$F$3066,SMALL(IF(COUNTIF($L$5,$H$7:$H$3066)*COUNTIF($L$5,$I$7:$I$3066),MATCH(ROW($A$7:$A$3066),ROW($A$7:$A$3066)),""),ROWS($B$1:E1975)),COLUMNS($A$1:E1977))</f>
        <v>#NUM!</v>
      </c>
      <c r="O1981" t="e">
        <f t="array" ref="O1981">INDEX($A$7:$F$3066,SMALL(IF(COUNTIF($L$5,$H$7:$H$3066)*COUNTIF($L$5,$I$7:$I$3066),MATCH(ROW($A$7:$A$3066),ROW($A$7:$A$3066)),""),ROWS($B$1:F1975)),COLUMNS($A$1:F1977))</f>
        <v>#NUM!</v>
      </c>
    </row>
    <row r="1982" spans="1:15">
      <c r="A1982" s="1">
        <f>'ScienceDirect - Initial'!A1985</f>
        <v>0</v>
      </c>
      <c r="B1982" s="1">
        <f>'ScienceDirect - Initial'!B1985</f>
        <v>2005</v>
      </c>
      <c r="C1982" s="1" t="str">
        <f>'ScienceDirect - Initial'!C1985</f>
        <v>Cushing, J.M.; Costantino, R.F.; Dennis, Brian; Desharnais, Robert A.; Henson, Shandelle M.</v>
      </c>
      <c r="D1982" s="1" t="str">
        <f>'ScienceDirect - Initial'!D1985</f>
        <v>1 - Introduction</v>
      </c>
      <c r="E1982" s="1" t="str">
        <f>'ScienceDirect - Initial'!E1985</f>
        <v>Chaos in Ecology</v>
      </c>
      <c r="F1982" s="1" t="str">
        <f>'ScienceDirect - Initial'!F1985</f>
        <v>1875306X</v>
      </c>
      <c r="H1982" s="1">
        <v>0</v>
      </c>
      <c r="I1982" s="1">
        <v>0</v>
      </c>
      <c r="J1982" t="b">
        <f t="shared" si="30"/>
        <v>1</v>
      </c>
      <c r="K1982" t="e">
        <f t="array" ref="K1982">INDEX($A$7:$F$3066,SMALL(IF(COUNTIF($L$5,$H$7:$H$3066)*COUNTIF($L$5,$I$7:$I$3066),MATCH(ROW($A$7:$A$3066),ROW($A$7:$A$3066)),""),ROWS($B$1:B1976)),COLUMNS($A$1:B1978))</f>
        <v>#NUM!</v>
      </c>
      <c r="L1982" t="e">
        <f t="array" ref="L1982">INDEX($A$7:$F$3066,SMALL(IF(COUNTIF($L$5,$H$7:$H$3066)*COUNTIF($L$5,$I$7:$I$3066),MATCH(ROW($A$7:$A$3066),ROW($A$7:$A$3066)),""),ROWS($B$1:C1976)),COLUMNS($A$1:C1978))</f>
        <v>#NUM!</v>
      </c>
      <c r="M1982" t="e">
        <f t="array" ref="M1982">INDEX($A$7:$F$3066,SMALL(IF(COUNTIF($L$5,$H$7:$H$3066)*COUNTIF($L$5,$I$7:$I$3066),MATCH(ROW($A$7:$A$3066),ROW($A$7:$A$3066)),""),ROWS($B$1:D1976)),COLUMNS($A$1:D1978))</f>
        <v>#NUM!</v>
      </c>
      <c r="N1982" t="e">
        <f t="array" ref="N1982">INDEX($A$7:$F$3066,SMALL(IF(COUNTIF($L$5,$H$7:$H$3066)*COUNTIF($L$5,$I$7:$I$3066),MATCH(ROW($A$7:$A$3066),ROW($A$7:$A$3066)),""),ROWS($B$1:E1976)),COLUMNS($A$1:E1978))</f>
        <v>#NUM!</v>
      </c>
      <c r="O1982" t="e">
        <f t="array" ref="O1982">INDEX($A$7:$F$3066,SMALL(IF(COUNTIF($L$5,$H$7:$H$3066)*COUNTIF($L$5,$I$7:$I$3066),MATCH(ROW($A$7:$A$3066),ROW($A$7:$A$3066)),""),ROWS($B$1:F1976)),COLUMNS($A$1:F1978))</f>
        <v>#NUM!</v>
      </c>
    </row>
    <row r="1983" spans="1:15">
      <c r="A1983" s="1">
        <f>'ScienceDirect - Initial'!A1986</f>
        <v>0</v>
      </c>
      <c r="B1983" s="1">
        <f>'ScienceDirect - Initial'!B1986</f>
        <v>2010</v>
      </c>
      <c r="C1983" s="1" t="str">
        <f>'ScienceDirect - Initial'!C1986</f>
        <v>Charlton, Michael F.; Crew, Peter; Rehren, Thilo; Shennan, Stephen J.</v>
      </c>
      <c r="D1983" s="1" t="str">
        <f>'ScienceDirect - Initial'!D1986</f>
        <v>Explaining the evolution of ironmaking recipes – An example from northwest Wales</v>
      </c>
      <c r="E1983" s="1" t="str">
        <f>'ScienceDirect - Initial'!E1986</f>
        <v>Journal of Anthropological Archaeology</v>
      </c>
      <c r="F1983" s="1">
        <f>'ScienceDirect - Initial'!F1986</f>
        <v>0</v>
      </c>
      <c r="H1983" s="1">
        <v>0</v>
      </c>
      <c r="I1983" s="1">
        <v>0</v>
      </c>
      <c r="J1983" t="b">
        <f t="shared" si="30"/>
        <v>1</v>
      </c>
      <c r="K1983" t="e">
        <f t="array" ref="K1983">INDEX($A$7:$F$3066,SMALL(IF(COUNTIF($L$5,$H$7:$H$3066)*COUNTIF($L$5,$I$7:$I$3066),MATCH(ROW($A$7:$A$3066),ROW($A$7:$A$3066)),""),ROWS($B$1:B1977)),COLUMNS($A$1:B1979))</f>
        <v>#NUM!</v>
      </c>
      <c r="L1983" t="e">
        <f t="array" ref="L1983">INDEX($A$7:$F$3066,SMALL(IF(COUNTIF($L$5,$H$7:$H$3066)*COUNTIF($L$5,$I$7:$I$3066),MATCH(ROW($A$7:$A$3066),ROW($A$7:$A$3066)),""),ROWS($B$1:C1977)),COLUMNS($A$1:C1979))</f>
        <v>#NUM!</v>
      </c>
      <c r="M1983" t="e">
        <f t="array" ref="M1983">INDEX($A$7:$F$3066,SMALL(IF(COUNTIF($L$5,$H$7:$H$3066)*COUNTIF($L$5,$I$7:$I$3066),MATCH(ROW($A$7:$A$3066),ROW($A$7:$A$3066)),""),ROWS($B$1:D1977)),COLUMNS($A$1:D1979))</f>
        <v>#NUM!</v>
      </c>
      <c r="N1983" t="e">
        <f t="array" ref="N1983">INDEX($A$7:$F$3066,SMALL(IF(COUNTIF($L$5,$H$7:$H$3066)*COUNTIF($L$5,$I$7:$I$3066),MATCH(ROW($A$7:$A$3066),ROW($A$7:$A$3066)),""),ROWS($B$1:E1977)),COLUMNS($A$1:E1979))</f>
        <v>#NUM!</v>
      </c>
      <c r="O1983" t="e">
        <f t="array" ref="O1983">INDEX($A$7:$F$3066,SMALL(IF(COUNTIF($L$5,$H$7:$H$3066)*COUNTIF($L$5,$I$7:$I$3066),MATCH(ROW($A$7:$A$3066),ROW($A$7:$A$3066)),""),ROWS($B$1:F1977)),COLUMNS($A$1:F1979))</f>
        <v>#NUM!</v>
      </c>
    </row>
    <row r="1984" spans="1:15">
      <c r="A1984" s="1">
        <f>'ScienceDirect - Initial'!A1987</f>
        <v>0</v>
      </c>
      <c r="B1984" s="1">
        <f>'ScienceDirect - Initial'!B1987</f>
        <v>2007</v>
      </c>
      <c r="C1984" s="1" t="str">
        <f>'ScienceDirect - Initial'!C1987</f>
        <v>McCaw, James M.; McVernon, Jodie</v>
      </c>
      <c r="D1984" s="1" t="str">
        <f>'ScienceDirect - Initial'!D1987</f>
        <v>Prophylaxis or treatment? Optimal use of an antiviral stockpile during an influenza pandemic</v>
      </c>
      <c r="E1984" s="1" t="str">
        <f>'ScienceDirect - Initial'!E1987</f>
        <v>Mathematical Biosciences</v>
      </c>
      <c r="F1984" s="1">
        <f>'ScienceDirect - Initial'!F1987</f>
        <v>0</v>
      </c>
      <c r="H1984" s="1">
        <v>0</v>
      </c>
      <c r="I1984" s="1">
        <v>0</v>
      </c>
      <c r="J1984" t="b">
        <f t="shared" si="30"/>
        <v>1</v>
      </c>
      <c r="K1984" t="e">
        <f t="array" ref="K1984">INDEX($A$7:$F$3066,SMALL(IF(COUNTIF($L$5,$H$7:$H$3066)*COUNTIF($L$5,$I$7:$I$3066),MATCH(ROW($A$7:$A$3066),ROW($A$7:$A$3066)),""),ROWS($B$1:B1978)),COLUMNS($A$1:B1980))</f>
        <v>#NUM!</v>
      </c>
      <c r="L1984" t="e">
        <f t="array" ref="L1984">INDEX($A$7:$F$3066,SMALL(IF(COUNTIF($L$5,$H$7:$H$3066)*COUNTIF($L$5,$I$7:$I$3066),MATCH(ROW($A$7:$A$3066),ROW($A$7:$A$3066)),""),ROWS($B$1:C1978)),COLUMNS($A$1:C1980))</f>
        <v>#NUM!</v>
      </c>
      <c r="M1984" t="e">
        <f t="array" ref="M1984">INDEX($A$7:$F$3066,SMALL(IF(COUNTIF($L$5,$H$7:$H$3066)*COUNTIF($L$5,$I$7:$I$3066),MATCH(ROW($A$7:$A$3066),ROW($A$7:$A$3066)),""),ROWS($B$1:D1978)),COLUMNS($A$1:D1980))</f>
        <v>#NUM!</v>
      </c>
      <c r="N1984" t="e">
        <f t="array" ref="N1984">INDEX($A$7:$F$3066,SMALL(IF(COUNTIF($L$5,$H$7:$H$3066)*COUNTIF($L$5,$I$7:$I$3066),MATCH(ROW($A$7:$A$3066),ROW($A$7:$A$3066)),""),ROWS($B$1:E1978)),COLUMNS($A$1:E1980))</f>
        <v>#NUM!</v>
      </c>
      <c r="O1984" t="e">
        <f t="array" ref="O1984">INDEX($A$7:$F$3066,SMALL(IF(COUNTIF($L$5,$H$7:$H$3066)*COUNTIF($L$5,$I$7:$I$3066),MATCH(ROW($A$7:$A$3066),ROW($A$7:$A$3066)),""),ROWS($B$1:F1978)),COLUMNS($A$1:F1980))</f>
        <v>#NUM!</v>
      </c>
    </row>
    <row r="1985" spans="1:15">
      <c r="A1985" s="1">
        <f>'ScienceDirect - Initial'!A1988</f>
        <v>0</v>
      </c>
      <c r="B1985" s="1">
        <f>'ScienceDirect - Initial'!B1988</f>
        <v>1997</v>
      </c>
      <c r="C1985" s="1" t="str">
        <f>'ScienceDirect - Initial'!C1988</f>
        <v>Daniel, B.S.S.; Murthy, V.S.R.; Murty, G.S.</v>
      </c>
      <c r="D1985" s="1" t="str">
        <f>'ScienceDirect - Initial'!D1988</f>
        <v>Metal-ceramic composites via in-situ methods</v>
      </c>
      <c r="E1985" s="1" t="str">
        <f>'ScienceDirect - Initial'!E1988</f>
        <v>Processing of Advanced Materials</v>
      </c>
      <c r="F1985" s="1">
        <f>'ScienceDirect - Initial'!F1988</f>
        <v>0</v>
      </c>
      <c r="H1985" s="1">
        <v>0</v>
      </c>
      <c r="I1985" s="1">
        <v>0</v>
      </c>
      <c r="J1985" t="b">
        <f t="shared" si="30"/>
        <v>1</v>
      </c>
      <c r="K1985" t="e">
        <f t="array" ref="K1985">INDEX($A$7:$F$3066,SMALL(IF(COUNTIF($L$5,$H$7:$H$3066)*COUNTIF($L$5,$I$7:$I$3066),MATCH(ROW($A$7:$A$3066),ROW($A$7:$A$3066)),""),ROWS($B$1:B1979)),COLUMNS($A$1:B1981))</f>
        <v>#NUM!</v>
      </c>
      <c r="L1985" t="e">
        <f t="array" ref="L1985">INDEX($A$7:$F$3066,SMALL(IF(COUNTIF($L$5,$H$7:$H$3066)*COUNTIF($L$5,$I$7:$I$3066),MATCH(ROW($A$7:$A$3066),ROW($A$7:$A$3066)),""),ROWS($B$1:C1979)),COLUMNS($A$1:C1981))</f>
        <v>#NUM!</v>
      </c>
      <c r="M1985" t="e">
        <f t="array" ref="M1985">INDEX($A$7:$F$3066,SMALL(IF(COUNTIF($L$5,$H$7:$H$3066)*COUNTIF($L$5,$I$7:$I$3066),MATCH(ROW($A$7:$A$3066),ROW($A$7:$A$3066)),""),ROWS($B$1:D1979)),COLUMNS($A$1:D1981))</f>
        <v>#NUM!</v>
      </c>
      <c r="N1985" t="e">
        <f t="array" ref="N1985">INDEX($A$7:$F$3066,SMALL(IF(COUNTIF($L$5,$H$7:$H$3066)*COUNTIF($L$5,$I$7:$I$3066),MATCH(ROW($A$7:$A$3066),ROW($A$7:$A$3066)),""),ROWS($B$1:E1979)),COLUMNS($A$1:E1981))</f>
        <v>#NUM!</v>
      </c>
      <c r="O1985" t="e">
        <f t="array" ref="O1985">INDEX($A$7:$F$3066,SMALL(IF(COUNTIF($L$5,$H$7:$H$3066)*COUNTIF($L$5,$I$7:$I$3066),MATCH(ROW($A$7:$A$3066),ROW($A$7:$A$3066)),""),ROWS($B$1:F1979)),COLUMNS($A$1:F1981))</f>
        <v>#NUM!</v>
      </c>
    </row>
    <row r="1986" spans="1:15">
      <c r="A1986" s="1">
        <f>'ScienceDirect - Initial'!A1989</f>
        <v>0</v>
      </c>
      <c r="B1986" s="1">
        <f>'ScienceDirect - Initial'!B1989</f>
        <v>2009</v>
      </c>
      <c r="C1986" s="1" t="str">
        <f>'ScienceDirect - Initial'!C1989</f>
        <v>Rosen, Ted; Vandergriff, Travis; Harting, Mandy</v>
      </c>
      <c r="D1986" s="1" t="str">
        <f>'ScienceDirect - Initial'!D1989</f>
        <v>Antibiotic Use in Sexually Transmissible Diseases</v>
      </c>
      <c r="E1986" s="1" t="str">
        <f>'ScienceDirect - Initial'!E1989</f>
        <v>Antibiotic Use in Dermatology</v>
      </c>
      <c r="F1986" s="1">
        <f>'ScienceDirect - Initial'!F1989</f>
        <v>0</v>
      </c>
      <c r="H1986" s="1">
        <v>0</v>
      </c>
      <c r="I1986" s="1">
        <v>0</v>
      </c>
      <c r="J1986" t="b">
        <f t="shared" si="30"/>
        <v>1</v>
      </c>
      <c r="K1986" t="e">
        <f t="array" ref="K1986">INDEX($A$7:$F$3066,SMALL(IF(COUNTIF($L$5,$H$7:$H$3066)*COUNTIF($L$5,$I$7:$I$3066),MATCH(ROW($A$7:$A$3066),ROW($A$7:$A$3066)),""),ROWS($B$1:B1980)),COLUMNS($A$1:B1982))</f>
        <v>#NUM!</v>
      </c>
      <c r="L1986" t="e">
        <f t="array" ref="L1986">INDEX($A$7:$F$3066,SMALL(IF(COUNTIF($L$5,$H$7:$H$3066)*COUNTIF($L$5,$I$7:$I$3066),MATCH(ROW($A$7:$A$3066),ROW($A$7:$A$3066)),""),ROWS($B$1:C1980)),COLUMNS($A$1:C1982))</f>
        <v>#NUM!</v>
      </c>
      <c r="M1986" t="e">
        <f t="array" ref="M1986">INDEX($A$7:$F$3066,SMALL(IF(COUNTIF($L$5,$H$7:$H$3066)*COUNTIF($L$5,$I$7:$I$3066),MATCH(ROW($A$7:$A$3066),ROW($A$7:$A$3066)),""),ROWS($B$1:D1980)),COLUMNS($A$1:D1982))</f>
        <v>#NUM!</v>
      </c>
      <c r="N1986" t="e">
        <f t="array" ref="N1986">INDEX($A$7:$F$3066,SMALL(IF(COUNTIF($L$5,$H$7:$H$3066)*COUNTIF($L$5,$I$7:$I$3066),MATCH(ROW($A$7:$A$3066),ROW($A$7:$A$3066)),""),ROWS($B$1:E1980)),COLUMNS($A$1:E1982))</f>
        <v>#NUM!</v>
      </c>
      <c r="O1986" t="e">
        <f t="array" ref="O1986">INDEX($A$7:$F$3066,SMALL(IF(COUNTIF($L$5,$H$7:$H$3066)*COUNTIF($L$5,$I$7:$I$3066),MATCH(ROW($A$7:$A$3066),ROW($A$7:$A$3066)),""),ROWS($B$1:F1980)),COLUMNS($A$1:F1982))</f>
        <v>#NUM!</v>
      </c>
    </row>
    <row r="1987" spans="1:15">
      <c r="A1987" s="1">
        <f>'ScienceDirect - Initial'!A1990</f>
        <v>0</v>
      </c>
      <c r="B1987" s="1">
        <f>'ScienceDirect - Initial'!B1990</f>
        <v>2016</v>
      </c>
      <c r="C1987" s="1">
        <f>'ScienceDirect - Initial'!C1990</f>
        <v>0</v>
      </c>
      <c r="D1987" s="1" t="str">
        <f>'ScienceDirect - Initial'!D1990</f>
        <v>News</v>
      </c>
      <c r="E1987" s="1" t="str">
        <f>'ScienceDirect - Initial'!E1990</f>
        <v>Marine Pollution Bulletin</v>
      </c>
      <c r="F1987" s="1">
        <f>'ScienceDirect - Initial'!F1990</f>
        <v>0</v>
      </c>
      <c r="H1987" s="1">
        <v>0</v>
      </c>
      <c r="I1987" s="1">
        <v>0</v>
      </c>
      <c r="J1987" t="b">
        <f t="shared" si="30"/>
        <v>1</v>
      </c>
      <c r="K1987" t="e">
        <f t="array" ref="K1987">INDEX($A$7:$F$3066,SMALL(IF(COUNTIF($L$5,$H$7:$H$3066)*COUNTIF($L$5,$I$7:$I$3066),MATCH(ROW($A$7:$A$3066),ROW($A$7:$A$3066)),""),ROWS($B$1:B1981)),COLUMNS($A$1:B1983))</f>
        <v>#NUM!</v>
      </c>
      <c r="L1987" t="e">
        <f t="array" ref="L1987">INDEX($A$7:$F$3066,SMALL(IF(COUNTIF($L$5,$H$7:$H$3066)*COUNTIF($L$5,$I$7:$I$3066),MATCH(ROW($A$7:$A$3066),ROW($A$7:$A$3066)),""),ROWS($B$1:C1981)),COLUMNS($A$1:C1983))</f>
        <v>#NUM!</v>
      </c>
      <c r="M1987" t="e">
        <f t="array" ref="M1987">INDEX($A$7:$F$3066,SMALL(IF(COUNTIF($L$5,$H$7:$H$3066)*COUNTIF($L$5,$I$7:$I$3066),MATCH(ROW($A$7:$A$3066),ROW($A$7:$A$3066)),""),ROWS($B$1:D1981)),COLUMNS($A$1:D1983))</f>
        <v>#NUM!</v>
      </c>
      <c r="N1987" t="e">
        <f t="array" ref="N1987">INDEX($A$7:$F$3066,SMALL(IF(COUNTIF($L$5,$H$7:$H$3066)*COUNTIF($L$5,$I$7:$I$3066),MATCH(ROW($A$7:$A$3066),ROW($A$7:$A$3066)),""),ROWS($B$1:E1981)),COLUMNS($A$1:E1983))</f>
        <v>#NUM!</v>
      </c>
      <c r="O1987" t="e">
        <f t="array" ref="O1987">INDEX($A$7:$F$3066,SMALL(IF(COUNTIF($L$5,$H$7:$H$3066)*COUNTIF($L$5,$I$7:$I$3066),MATCH(ROW($A$7:$A$3066),ROW($A$7:$A$3066)),""),ROWS($B$1:F1981)),COLUMNS($A$1:F1983))</f>
        <v>#NUM!</v>
      </c>
    </row>
    <row r="1988" spans="1:15">
      <c r="A1988" s="1">
        <f>'ScienceDirect - Initial'!A1991</f>
        <v>0</v>
      </c>
      <c r="B1988" s="1">
        <f>'ScienceDirect - Initial'!B1991</f>
        <v>2010</v>
      </c>
      <c r="C1988" s="1" t="str">
        <f>'ScienceDirect - Initial'!C1991</f>
        <v>Marcé, Rafael; Moreno-Ostos, Enrique; García-Barcina, José M; Armengol, Joan</v>
      </c>
      <c r="D1988" s="1" t="str">
        <f>'ScienceDirect - Initial'!D1991</f>
        <v>Tailoring dam structures to water quality predictions in new reservoir projects: Assisting decision-making using numerical modeling</v>
      </c>
      <c r="E1988" s="1" t="str">
        <f>'ScienceDirect - Initial'!E1991</f>
        <v>Journal of Environmental Management</v>
      </c>
      <c r="F1988" s="1">
        <f>'ScienceDirect - Initial'!F1991</f>
        <v>0</v>
      </c>
      <c r="H1988" s="1">
        <v>0</v>
      </c>
      <c r="I1988" s="1">
        <v>0</v>
      </c>
      <c r="J1988" t="b">
        <f t="shared" si="30"/>
        <v>1</v>
      </c>
      <c r="K1988" t="e">
        <f t="array" ref="K1988">INDEX($A$7:$F$3066,SMALL(IF(COUNTIF($L$5,$H$7:$H$3066)*COUNTIF($L$5,$I$7:$I$3066),MATCH(ROW($A$7:$A$3066),ROW($A$7:$A$3066)),""),ROWS($B$1:B1982)),COLUMNS($A$1:B1984))</f>
        <v>#NUM!</v>
      </c>
      <c r="L1988" t="e">
        <f t="array" ref="L1988">INDEX($A$7:$F$3066,SMALL(IF(COUNTIF($L$5,$H$7:$H$3066)*COUNTIF($L$5,$I$7:$I$3066),MATCH(ROW($A$7:$A$3066),ROW($A$7:$A$3066)),""),ROWS($B$1:C1982)),COLUMNS($A$1:C1984))</f>
        <v>#NUM!</v>
      </c>
      <c r="M1988" t="e">
        <f t="array" ref="M1988">INDEX($A$7:$F$3066,SMALL(IF(COUNTIF($L$5,$H$7:$H$3066)*COUNTIF($L$5,$I$7:$I$3066),MATCH(ROW($A$7:$A$3066),ROW($A$7:$A$3066)),""),ROWS($B$1:D1982)),COLUMNS($A$1:D1984))</f>
        <v>#NUM!</v>
      </c>
      <c r="N1988" t="e">
        <f t="array" ref="N1988">INDEX($A$7:$F$3066,SMALL(IF(COUNTIF($L$5,$H$7:$H$3066)*COUNTIF($L$5,$I$7:$I$3066),MATCH(ROW($A$7:$A$3066),ROW($A$7:$A$3066)),""),ROWS($B$1:E1982)),COLUMNS($A$1:E1984))</f>
        <v>#NUM!</v>
      </c>
      <c r="O1988" t="e">
        <f t="array" ref="O1988">INDEX($A$7:$F$3066,SMALL(IF(COUNTIF($L$5,$H$7:$H$3066)*COUNTIF($L$5,$I$7:$I$3066),MATCH(ROW($A$7:$A$3066),ROW($A$7:$A$3066)),""),ROWS($B$1:F1982)),COLUMNS($A$1:F1984))</f>
        <v>#NUM!</v>
      </c>
    </row>
    <row r="1989" spans="1:15">
      <c r="A1989" s="1">
        <f>'ScienceDirect - Initial'!A1992</f>
        <v>0</v>
      </c>
      <c r="B1989" s="1">
        <f>'ScienceDirect - Initial'!B1992</f>
        <v>2013</v>
      </c>
      <c r="C1989" s="1" t="str">
        <f>'ScienceDirect - Initial'!C1992</f>
        <v>Beltrami, Edward</v>
      </c>
      <c r="D1989" s="1" t="str">
        <f>'ScienceDirect - Initial'!D1992</f>
        <v>Chapter 8 - Boom and Bust</v>
      </c>
      <c r="E1989" s="1" t="str">
        <f>'ScienceDirect - Initial'!E1992</f>
        <v>Mathematical Models for Society and Biology (Second Edition)</v>
      </c>
      <c r="F1989" s="1" t="str">
        <f>'ScienceDirect - Initial'!F1992</f>
        <v>978-0-12-404624-5</v>
      </c>
      <c r="H1989" s="1">
        <v>0</v>
      </c>
      <c r="I1989" s="1">
        <v>0</v>
      </c>
      <c r="J1989" t="b">
        <f t="shared" si="30"/>
        <v>1</v>
      </c>
      <c r="K1989" t="e">
        <f t="array" ref="K1989">INDEX($A$7:$F$3066,SMALL(IF(COUNTIF($L$5,$H$7:$H$3066)*COUNTIF($L$5,$I$7:$I$3066),MATCH(ROW($A$7:$A$3066),ROW($A$7:$A$3066)),""),ROWS($B$1:B1983)),COLUMNS($A$1:B1985))</f>
        <v>#NUM!</v>
      </c>
      <c r="L1989" t="e">
        <f t="array" ref="L1989">INDEX($A$7:$F$3066,SMALL(IF(COUNTIF($L$5,$H$7:$H$3066)*COUNTIF($L$5,$I$7:$I$3066),MATCH(ROW($A$7:$A$3066),ROW($A$7:$A$3066)),""),ROWS($B$1:C1983)),COLUMNS($A$1:C1985))</f>
        <v>#NUM!</v>
      </c>
      <c r="M1989" t="e">
        <f t="array" ref="M1989">INDEX($A$7:$F$3066,SMALL(IF(COUNTIF($L$5,$H$7:$H$3066)*COUNTIF($L$5,$I$7:$I$3066),MATCH(ROW($A$7:$A$3066),ROW($A$7:$A$3066)),""),ROWS($B$1:D1983)),COLUMNS($A$1:D1985))</f>
        <v>#NUM!</v>
      </c>
      <c r="N1989" t="e">
        <f t="array" ref="N1989">INDEX($A$7:$F$3066,SMALL(IF(COUNTIF($L$5,$H$7:$H$3066)*COUNTIF($L$5,$I$7:$I$3066),MATCH(ROW($A$7:$A$3066),ROW($A$7:$A$3066)),""),ROWS($B$1:E1983)),COLUMNS($A$1:E1985))</f>
        <v>#NUM!</v>
      </c>
      <c r="O1989" t="e">
        <f t="array" ref="O1989">INDEX($A$7:$F$3066,SMALL(IF(COUNTIF($L$5,$H$7:$H$3066)*COUNTIF($L$5,$I$7:$I$3066),MATCH(ROW($A$7:$A$3066),ROW($A$7:$A$3066)),""),ROWS($B$1:F1983)),COLUMNS($A$1:F1985))</f>
        <v>#NUM!</v>
      </c>
    </row>
    <row r="1990" spans="1:15">
      <c r="A1990" s="1">
        <f>'ScienceDirect - Initial'!A1993</f>
        <v>0</v>
      </c>
      <c r="B1990" s="1">
        <f>'ScienceDirect - Initial'!B1993</f>
        <v>2003</v>
      </c>
      <c r="C1990" s="1" t="str">
        <f>'ScienceDirect - Initial'!C1993</f>
        <v>Rees, Jonathan L.</v>
      </c>
      <c r="D1990" s="1" t="str">
        <f>'ScienceDirect - Initial'!D1993</f>
        <v>Trials, evidence, and the management of patients with psoriasis</v>
      </c>
      <c r="E1990" s="1" t="str">
        <f>'ScienceDirect - Initial'!E1993</f>
        <v>Journal of the American Academy of Dermatology</v>
      </c>
      <c r="F1990" s="1">
        <f>'ScienceDirect - Initial'!F1993</f>
        <v>0</v>
      </c>
      <c r="H1990" s="1">
        <v>0</v>
      </c>
      <c r="I1990" s="1">
        <v>0</v>
      </c>
      <c r="J1990" t="b">
        <f t="shared" si="30"/>
        <v>1</v>
      </c>
      <c r="K1990" t="e">
        <f t="array" ref="K1990">INDEX($A$7:$F$3066,SMALL(IF(COUNTIF($L$5,$H$7:$H$3066)*COUNTIF($L$5,$I$7:$I$3066),MATCH(ROW($A$7:$A$3066),ROW($A$7:$A$3066)),""),ROWS($B$1:B1984)),COLUMNS($A$1:B1986))</f>
        <v>#NUM!</v>
      </c>
      <c r="L1990" t="e">
        <f t="array" ref="L1990">INDEX($A$7:$F$3066,SMALL(IF(COUNTIF($L$5,$H$7:$H$3066)*COUNTIF($L$5,$I$7:$I$3066),MATCH(ROW($A$7:$A$3066),ROW($A$7:$A$3066)),""),ROWS($B$1:C1984)),COLUMNS($A$1:C1986))</f>
        <v>#NUM!</v>
      </c>
      <c r="M1990" t="e">
        <f t="array" ref="M1990">INDEX($A$7:$F$3066,SMALL(IF(COUNTIF($L$5,$H$7:$H$3066)*COUNTIF($L$5,$I$7:$I$3066),MATCH(ROW($A$7:$A$3066),ROW($A$7:$A$3066)),""),ROWS($B$1:D1984)),COLUMNS($A$1:D1986))</f>
        <v>#NUM!</v>
      </c>
      <c r="N1990" t="e">
        <f t="array" ref="N1990">INDEX($A$7:$F$3066,SMALL(IF(COUNTIF($L$5,$H$7:$H$3066)*COUNTIF($L$5,$I$7:$I$3066),MATCH(ROW($A$7:$A$3066),ROW($A$7:$A$3066)),""),ROWS($B$1:E1984)),COLUMNS($A$1:E1986))</f>
        <v>#NUM!</v>
      </c>
      <c r="O1990" t="e">
        <f t="array" ref="O1990">INDEX($A$7:$F$3066,SMALL(IF(COUNTIF($L$5,$H$7:$H$3066)*COUNTIF($L$5,$I$7:$I$3066),MATCH(ROW($A$7:$A$3066),ROW($A$7:$A$3066)),""),ROWS($B$1:F1984)),COLUMNS($A$1:F1986))</f>
        <v>#NUM!</v>
      </c>
    </row>
    <row r="1991" spans="1:15">
      <c r="A1991" s="1">
        <f>'ScienceDirect - Initial'!A1994</f>
        <v>0</v>
      </c>
      <c r="B1991" s="1">
        <f>'ScienceDirect - Initial'!B1994</f>
        <v>2001</v>
      </c>
      <c r="C1991" s="1" t="str">
        <f>'ScienceDirect - Initial'!C1994</f>
        <v>Bennett, Michael J.</v>
      </c>
      <c r="D1991" s="1" t="str">
        <f>'ScienceDirect - Initial'!D1994</f>
        <v>Chapter 6 - Empathy and the Brain</v>
      </c>
      <c r="E1991" s="1" t="str">
        <f>'ScienceDirect - Initial'!E1994</f>
        <v>The Empathic Healer</v>
      </c>
      <c r="F1991" s="1">
        <f>'ScienceDirect - Initial'!F1994</f>
        <v>18730450</v>
      </c>
      <c r="H1991" s="1">
        <v>0</v>
      </c>
      <c r="I1991" s="1">
        <v>0</v>
      </c>
      <c r="J1991" t="b">
        <f t="shared" si="30"/>
        <v>1</v>
      </c>
      <c r="K1991" t="e">
        <f t="array" ref="K1991">INDEX($A$7:$F$3066,SMALL(IF(COUNTIF($L$5,$H$7:$H$3066)*COUNTIF($L$5,$I$7:$I$3066),MATCH(ROW($A$7:$A$3066),ROW($A$7:$A$3066)),""),ROWS($B$1:B1985)),COLUMNS($A$1:B1987))</f>
        <v>#NUM!</v>
      </c>
      <c r="L1991" t="e">
        <f t="array" ref="L1991">INDEX($A$7:$F$3066,SMALL(IF(COUNTIF($L$5,$H$7:$H$3066)*COUNTIF($L$5,$I$7:$I$3066),MATCH(ROW($A$7:$A$3066),ROW($A$7:$A$3066)),""),ROWS($B$1:C1985)),COLUMNS($A$1:C1987))</f>
        <v>#NUM!</v>
      </c>
      <c r="M1991" t="e">
        <f t="array" ref="M1991">INDEX($A$7:$F$3066,SMALL(IF(COUNTIF($L$5,$H$7:$H$3066)*COUNTIF($L$5,$I$7:$I$3066),MATCH(ROW($A$7:$A$3066),ROW($A$7:$A$3066)),""),ROWS($B$1:D1985)),COLUMNS($A$1:D1987))</f>
        <v>#NUM!</v>
      </c>
      <c r="N1991" t="e">
        <f t="array" ref="N1991">INDEX($A$7:$F$3066,SMALL(IF(COUNTIF($L$5,$H$7:$H$3066)*COUNTIF($L$5,$I$7:$I$3066),MATCH(ROW($A$7:$A$3066),ROW($A$7:$A$3066)),""),ROWS($B$1:E1985)),COLUMNS($A$1:E1987))</f>
        <v>#NUM!</v>
      </c>
      <c r="O1991" t="e">
        <f t="array" ref="O1991">INDEX($A$7:$F$3066,SMALL(IF(COUNTIF($L$5,$H$7:$H$3066)*COUNTIF($L$5,$I$7:$I$3066),MATCH(ROW($A$7:$A$3066),ROW($A$7:$A$3066)),""),ROWS($B$1:F1985)),COLUMNS($A$1:F1987))</f>
        <v>#NUM!</v>
      </c>
    </row>
    <row r="1992" spans="1:15">
      <c r="A1992" s="1">
        <f>'ScienceDirect - Initial'!A1995</f>
        <v>0</v>
      </c>
      <c r="B1992" s="1">
        <f>'ScienceDirect - Initial'!B1995</f>
        <v>1989</v>
      </c>
      <c r="C1992" s="1" t="str">
        <f>'ScienceDirect - Initial'!C1995</f>
        <v>Hoey, John J.; Conser, Ramon J.; Bertolino, Angelo R.</v>
      </c>
      <c r="D1992" s="1" t="str">
        <f>'ScienceDirect - Initial'!D1995</f>
        <v>The Western North Atlantic Swordfish</v>
      </c>
      <c r="E1992" s="1" t="str">
        <f>'ScienceDirect - Initial'!E1995</f>
        <v>Audubon Wildlife Report 1989/1990</v>
      </c>
      <c r="F1992" s="1" t="str">
        <f>'ScienceDirect - Initial'!F1995</f>
        <v>978-0-12-041003-3</v>
      </c>
      <c r="H1992" s="1">
        <v>0</v>
      </c>
      <c r="I1992" s="1">
        <v>0</v>
      </c>
      <c r="J1992" t="b">
        <f t="shared" ref="J1992:J2055" si="31">IF(ISBLANK(I1992),FALSE,IF(EXACT(H1992, I1992),TRUE,FALSE))</f>
        <v>1</v>
      </c>
      <c r="K1992" t="e">
        <f t="array" ref="K1992">INDEX($A$7:$F$3066,SMALL(IF(COUNTIF($L$5,$H$7:$H$3066)*COUNTIF($L$5,$I$7:$I$3066),MATCH(ROW($A$7:$A$3066),ROW($A$7:$A$3066)),""),ROWS($B$1:B1986)),COLUMNS($A$1:B1988))</f>
        <v>#NUM!</v>
      </c>
      <c r="L1992" t="e">
        <f t="array" ref="L1992">INDEX($A$7:$F$3066,SMALL(IF(COUNTIF($L$5,$H$7:$H$3066)*COUNTIF($L$5,$I$7:$I$3066),MATCH(ROW($A$7:$A$3066),ROW($A$7:$A$3066)),""),ROWS($B$1:C1986)),COLUMNS($A$1:C1988))</f>
        <v>#NUM!</v>
      </c>
      <c r="M1992" t="e">
        <f t="array" ref="M1992">INDEX($A$7:$F$3066,SMALL(IF(COUNTIF($L$5,$H$7:$H$3066)*COUNTIF($L$5,$I$7:$I$3066),MATCH(ROW($A$7:$A$3066),ROW($A$7:$A$3066)),""),ROWS($B$1:D1986)),COLUMNS($A$1:D1988))</f>
        <v>#NUM!</v>
      </c>
      <c r="N1992" t="e">
        <f t="array" ref="N1992">INDEX($A$7:$F$3066,SMALL(IF(COUNTIF($L$5,$H$7:$H$3066)*COUNTIF($L$5,$I$7:$I$3066),MATCH(ROW($A$7:$A$3066),ROW($A$7:$A$3066)),""),ROWS($B$1:E1986)),COLUMNS($A$1:E1988))</f>
        <v>#NUM!</v>
      </c>
      <c r="O1992" t="e">
        <f t="array" ref="O1992">INDEX($A$7:$F$3066,SMALL(IF(COUNTIF($L$5,$H$7:$H$3066)*COUNTIF($L$5,$I$7:$I$3066),MATCH(ROW($A$7:$A$3066),ROW($A$7:$A$3066)),""),ROWS($B$1:F1986)),COLUMNS($A$1:F1988))</f>
        <v>#NUM!</v>
      </c>
    </row>
    <row r="1993" spans="1:15">
      <c r="A1993" s="1">
        <f>'ScienceDirect - Initial'!A1996</f>
        <v>0</v>
      </c>
      <c r="B1993" s="1">
        <f>'ScienceDirect - Initial'!B1996</f>
        <v>2015</v>
      </c>
      <c r="C1993" s="1" t="str">
        <f>'ScienceDirect - Initial'!C1996</f>
        <v>Koch, Christian; Georgieva, Kristina; Kasireddy, Varun; Akinci, Burcu; Fieguth, Paul</v>
      </c>
      <c r="D1993" s="1" t="str">
        <f>'ScienceDirect - Initial'!D1996</f>
        <v>A review on computer vision based defect detection and condition assessment of concrete and asphalt civil infrastructure</v>
      </c>
      <c r="E1993" s="1" t="str">
        <f>'ScienceDirect - Initial'!E1996</f>
        <v>Infrastructure Computer Vision</v>
      </c>
      <c r="F1993" s="1">
        <f>'ScienceDirect - Initial'!F1996</f>
        <v>0</v>
      </c>
      <c r="H1993" s="1">
        <v>0</v>
      </c>
      <c r="I1993" s="1">
        <v>0</v>
      </c>
      <c r="J1993" t="b">
        <f t="shared" si="31"/>
        <v>1</v>
      </c>
      <c r="K1993" t="e">
        <f t="array" ref="K1993">INDEX($A$7:$F$3066,SMALL(IF(COUNTIF($L$5,$H$7:$H$3066)*COUNTIF($L$5,$I$7:$I$3066),MATCH(ROW($A$7:$A$3066),ROW($A$7:$A$3066)),""),ROWS($B$1:B1987)),COLUMNS($A$1:B1989))</f>
        <v>#NUM!</v>
      </c>
      <c r="L1993" t="e">
        <f t="array" ref="L1993">INDEX($A$7:$F$3066,SMALL(IF(COUNTIF($L$5,$H$7:$H$3066)*COUNTIF($L$5,$I$7:$I$3066),MATCH(ROW($A$7:$A$3066),ROW($A$7:$A$3066)),""),ROWS($B$1:C1987)),COLUMNS($A$1:C1989))</f>
        <v>#NUM!</v>
      </c>
      <c r="M1993" t="e">
        <f t="array" ref="M1993">INDEX($A$7:$F$3066,SMALL(IF(COUNTIF($L$5,$H$7:$H$3066)*COUNTIF($L$5,$I$7:$I$3066),MATCH(ROW($A$7:$A$3066),ROW($A$7:$A$3066)),""),ROWS($B$1:D1987)),COLUMNS($A$1:D1989))</f>
        <v>#NUM!</v>
      </c>
      <c r="N1993" t="e">
        <f t="array" ref="N1993">INDEX($A$7:$F$3066,SMALL(IF(COUNTIF($L$5,$H$7:$H$3066)*COUNTIF($L$5,$I$7:$I$3066),MATCH(ROW($A$7:$A$3066),ROW($A$7:$A$3066)),""),ROWS($B$1:E1987)),COLUMNS($A$1:E1989))</f>
        <v>#NUM!</v>
      </c>
      <c r="O1993" t="e">
        <f t="array" ref="O1993">INDEX($A$7:$F$3066,SMALL(IF(COUNTIF($L$5,$H$7:$H$3066)*COUNTIF($L$5,$I$7:$I$3066),MATCH(ROW($A$7:$A$3066),ROW($A$7:$A$3066)),""),ROWS($B$1:F1987)),COLUMNS($A$1:F1989))</f>
        <v>#NUM!</v>
      </c>
    </row>
    <row r="1994" spans="1:15">
      <c r="A1994" s="1">
        <f>'ScienceDirect - Initial'!A1997</f>
        <v>0</v>
      </c>
      <c r="B1994" s="1">
        <f>'ScienceDirect - Initial'!B1997</f>
        <v>2003</v>
      </c>
      <c r="C1994" s="1" t="str">
        <f>'ScienceDirect - Initial'!C1997</f>
        <v>Turkstra, Lyn S.; Holland, Audrey L.; Bays, Gina A.</v>
      </c>
      <c r="D1994" s="1" t="str">
        <f>'ScienceDirect - Initial'!D1997</f>
        <v>The neuroscience of recovery and rehabilitation: What have we learned from animal research?</v>
      </c>
      <c r="E1994" s="1" t="str">
        <f>'ScienceDirect - Initial'!E1997</f>
        <v>Archives of Physical Medicine and Rehabilitation</v>
      </c>
      <c r="F1994" s="1">
        <f>'ScienceDirect - Initial'!F1997</f>
        <v>0</v>
      </c>
      <c r="H1994" s="1">
        <v>0</v>
      </c>
      <c r="I1994" s="1">
        <v>0</v>
      </c>
      <c r="J1994" t="b">
        <f t="shared" si="31"/>
        <v>1</v>
      </c>
      <c r="K1994" t="e">
        <f t="array" ref="K1994">INDEX($A$7:$F$3066,SMALL(IF(COUNTIF($L$5,$H$7:$H$3066)*COUNTIF($L$5,$I$7:$I$3066),MATCH(ROW($A$7:$A$3066),ROW($A$7:$A$3066)),""),ROWS($B$1:B1988)),COLUMNS($A$1:B1990))</f>
        <v>#NUM!</v>
      </c>
      <c r="L1994" t="e">
        <f t="array" ref="L1994">INDEX($A$7:$F$3066,SMALL(IF(COUNTIF($L$5,$H$7:$H$3066)*COUNTIF($L$5,$I$7:$I$3066),MATCH(ROW($A$7:$A$3066),ROW($A$7:$A$3066)),""),ROWS($B$1:C1988)),COLUMNS($A$1:C1990))</f>
        <v>#NUM!</v>
      </c>
      <c r="M1994" t="e">
        <f t="array" ref="M1994">INDEX($A$7:$F$3066,SMALL(IF(COUNTIF($L$5,$H$7:$H$3066)*COUNTIF($L$5,$I$7:$I$3066),MATCH(ROW($A$7:$A$3066),ROW($A$7:$A$3066)),""),ROWS($B$1:D1988)),COLUMNS($A$1:D1990))</f>
        <v>#NUM!</v>
      </c>
      <c r="N1994" t="e">
        <f t="array" ref="N1994">INDEX($A$7:$F$3066,SMALL(IF(COUNTIF($L$5,$H$7:$H$3066)*COUNTIF($L$5,$I$7:$I$3066),MATCH(ROW($A$7:$A$3066),ROW($A$7:$A$3066)),""),ROWS($B$1:E1988)),COLUMNS($A$1:E1990))</f>
        <v>#NUM!</v>
      </c>
      <c r="O1994" t="e">
        <f t="array" ref="O1994">INDEX($A$7:$F$3066,SMALL(IF(COUNTIF($L$5,$H$7:$H$3066)*COUNTIF($L$5,$I$7:$I$3066),MATCH(ROW($A$7:$A$3066),ROW($A$7:$A$3066)),""),ROWS($B$1:F1988)),COLUMNS($A$1:F1990))</f>
        <v>#NUM!</v>
      </c>
    </row>
    <row r="1995" spans="1:15">
      <c r="A1995" s="1">
        <f>'ScienceDirect - Initial'!A1998</f>
        <v>0</v>
      </c>
      <c r="B1995" s="1">
        <f>'ScienceDirect - Initial'!B1998</f>
        <v>2017</v>
      </c>
      <c r="C1995" s="1" t="str">
        <f>'ScienceDirect - Initial'!C1998</f>
        <v>Nothdurft, Hans D.; Kain, Kevin C.</v>
      </c>
      <c r="D1995" s="1" t="str">
        <f>'ScienceDirect - Initial'!D1998</f>
        <v>Chapter 6 - Malaria Prevention</v>
      </c>
      <c r="E1995" s="1" t="str">
        <f>'ScienceDirect - Initial'!E1998</f>
        <v>The Travel and Tropical Medicine Manual (Fifth Edition)</v>
      </c>
      <c r="F1995" s="1" t="str">
        <f>'ScienceDirect - Initial'!F1998</f>
        <v>978-0-323-37506-1</v>
      </c>
      <c r="H1995" s="1">
        <v>0</v>
      </c>
      <c r="I1995" s="1">
        <v>0</v>
      </c>
      <c r="J1995" t="b">
        <f t="shared" si="31"/>
        <v>1</v>
      </c>
      <c r="K1995" t="e">
        <f t="array" ref="K1995">INDEX($A$7:$F$3066,SMALL(IF(COUNTIF($L$5,$H$7:$H$3066)*COUNTIF($L$5,$I$7:$I$3066),MATCH(ROW($A$7:$A$3066),ROW($A$7:$A$3066)),""),ROWS($B$1:B1989)),COLUMNS($A$1:B1991))</f>
        <v>#NUM!</v>
      </c>
      <c r="L1995" t="e">
        <f t="array" ref="L1995">INDEX($A$7:$F$3066,SMALL(IF(COUNTIF($L$5,$H$7:$H$3066)*COUNTIF($L$5,$I$7:$I$3066),MATCH(ROW($A$7:$A$3066),ROW($A$7:$A$3066)),""),ROWS($B$1:C1989)),COLUMNS($A$1:C1991))</f>
        <v>#NUM!</v>
      </c>
      <c r="M1995" t="e">
        <f t="array" ref="M1995">INDEX($A$7:$F$3066,SMALL(IF(COUNTIF($L$5,$H$7:$H$3066)*COUNTIF($L$5,$I$7:$I$3066),MATCH(ROW($A$7:$A$3066),ROW($A$7:$A$3066)),""),ROWS($B$1:D1989)),COLUMNS($A$1:D1991))</f>
        <v>#NUM!</v>
      </c>
      <c r="N1995" t="e">
        <f t="array" ref="N1995">INDEX($A$7:$F$3066,SMALL(IF(COUNTIF($L$5,$H$7:$H$3066)*COUNTIF($L$5,$I$7:$I$3066),MATCH(ROW($A$7:$A$3066),ROW($A$7:$A$3066)),""),ROWS($B$1:E1989)),COLUMNS($A$1:E1991))</f>
        <v>#NUM!</v>
      </c>
      <c r="O1995" t="e">
        <f t="array" ref="O1995">INDEX($A$7:$F$3066,SMALL(IF(COUNTIF($L$5,$H$7:$H$3066)*COUNTIF($L$5,$I$7:$I$3066),MATCH(ROW($A$7:$A$3066),ROW($A$7:$A$3066)),""),ROWS($B$1:F1989)),COLUMNS($A$1:F1991))</f>
        <v>#NUM!</v>
      </c>
    </row>
    <row r="1996" spans="1:15">
      <c r="A1996" s="1">
        <f>'ScienceDirect - Initial'!A1999</f>
        <v>0</v>
      </c>
      <c r="B1996" s="1">
        <f>'ScienceDirect - Initial'!B1999</f>
        <v>2017</v>
      </c>
      <c r="C1996" s="1" t="str">
        <f>'ScienceDirect - Initial'!C1999</f>
        <v>Tan, Kei X.; Danquah, Michael K.; Sidhu, Amandeep; Ongkudon, Clarence M.; Lau, Sie Yon</v>
      </c>
      <c r="D1996" s="1" t="str">
        <f>'ScienceDirect - Initial'!D1999</f>
        <v>Towards targeted cancer therapy: Aptamer or oncolytic virus?</v>
      </c>
      <c r="E1996" s="1" t="str">
        <f>'ScienceDirect - Initial'!E1999</f>
        <v>European Journal of Pharmaceutical Sciences</v>
      </c>
      <c r="F1996" s="1">
        <f>'ScienceDirect - Initial'!F1999</f>
        <v>0</v>
      </c>
      <c r="H1996" s="1">
        <v>0</v>
      </c>
      <c r="I1996" s="1">
        <v>0</v>
      </c>
      <c r="J1996" t="b">
        <f t="shared" si="31"/>
        <v>1</v>
      </c>
      <c r="K1996" t="e">
        <f t="array" ref="K1996">INDEX($A$7:$F$3066,SMALL(IF(COUNTIF($L$5,$H$7:$H$3066)*COUNTIF($L$5,$I$7:$I$3066),MATCH(ROW($A$7:$A$3066),ROW($A$7:$A$3066)),""),ROWS($B$1:B1990)),COLUMNS($A$1:B1992))</f>
        <v>#NUM!</v>
      </c>
      <c r="L1996" t="e">
        <f t="array" ref="L1996">INDEX($A$7:$F$3066,SMALL(IF(COUNTIF($L$5,$H$7:$H$3066)*COUNTIF($L$5,$I$7:$I$3066),MATCH(ROW($A$7:$A$3066),ROW($A$7:$A$3066)),""),ROWS($B$1:C1990)),COLUMNS($A$1:C1992))</f>
        <v>#NUM!</v>
      </c>
      <c r="M1996" t="e">
        <f t="array" ref="M1996">INDEX($A$7:$F$3066,SMALL(IF(COUNTIF($L$5,$H$7:$H$3066)*COUNTIF($L$5,$I$7:$I$3066),MATCH(ROW($A$7:$A$3066),ROW($A$7:$A$3066)),""),ROWS($B$1:D1990)),COLUMNS($A$1:D1992))</f>
        <v>#NUM!</v>
      </c>
      <c r="N1996" t="e">
        <f t="array" ref="N1996">INDEX($A$7:$F$3066,SMALL(IF(COUNTIF($L$5,$H$7:$H$3066)*COUNTIF($L$5,$I$7:$I$3066),MATCH(ROW($A$7:$A$3066),ROW($A$7:$A$3066)),""),ROWS($B$1:E1990)),COLUMNS($A$1:E1992))</f>
        <v>#NUM!</v>
      </c>
      <c r="O1996" t="e">
        <f t="array" ref="O1996">INDEX($A$7:$F$3066,SMALL(IF(COUNTIF($L$5,$H$7:$H$3066)*COUNTIF($L$5,$I$7:$I$3066),MATCH(ROW($A$7:$A$3066),ROW($A$7:$A$3066)),""),ROWS($B$1:F1990)),COLUMNS($A$1:F1992))</f>
        <v>#NUM!</v>
      </c>
    </row>
    <row r="1997" spans="1:15">
      <c r="A1997" s="1">
        <f>'ScienceDirect - Initial'!A2000</f>
        <v>0</v>
      </c>
      <c r="B1997" s="1">
        <f>'ScienceDirect - Initial'!B2000</f>
        <v>2013</v>
      </c>
      <c r="C1997" s="1" t="str">
        <f>'ScienceDirect - Initial'!C2000</f>
        <v>Awruch, C.A.</v>
      </c>
      <c r="D1997" s="1" t="str">
        <f>'ScienceDirect - Initial'!D2000</f>
        <v>Reproductive endocrinology in chondrichthyans: The present and the future</v>
      </c>
      <c r="E1997" s="1" t="str">
        <f>'ScienceDirect - Initial'!E2000</f>
        <v>7th International Symposium on Fish Endocrinology</v>
      </c>
      <c r="F1997" s="1">
        <f>'ScienceDirect - Initial'!F2000</f>
        <v>0</v>
      </c>
      <c r="H1997" s="1">
        <v>0</v>
      </c>
      <c r="I1997" s="1">
        <v>0</v>
      </c>
      <c r="J1997" t="b">
        <f t="shared" si="31"/>
        <v>1</v>
      </c>
      <c r="K1997" t="e">
        <f t="array" ref="K1997">INDEX($A$7:$F$3066,SMALL(IF(COUNTIF($L$5,$H$7:$H$3066)*COUNTIF($L$5,$I$7:$I$3066),MATCH(ROW($A$7:$A$3066),ROW($A$7:$A$3066)),""),ROWS($B$1:B1991)),COLUMNS($A$1:B1993))</f>
        <v>#NUM!</v>
      </c>
      <c r="L1997" t="e">
        <f t="array" ref="L1997">INDEX($A$7:$F$3066,SMALL(IF(COUNTIF($L$5,$H$7:$H$3066)*COUNTIF($L$5,$I$7:$I$3066),MATCH(ROW($A$7:$A$3066),ROW($A$7:$A$3066)),""),ROWS($B$1:C1991)),COLUMNS($A$1:C1993))</f>
        <v>#NUM!</v>
      </c>
      <c r="M1997" t="e">
        <f t="array" ref="M1997">INDEX($A$7:$F$3066,SMALL(IF(COUNTIF($L$5,$H$7:$H$3066)*COUNTIF($L$5,$I$7:$I$3066),MATCH(ROW($A$7:$A$3066),ROW($A$7:$A$3066)),""),ROWS($B$1:D1991)),COLUMNS($A$1:D1993))</f>
        <v>#NUM!</v>
      </c>
      <c r="N1997" t="e">
        <f t="array" ref="N1997">INDEX($A$7:$F$3066,SMALL(IF(COUNTIF($L$5,$H$7:$H$3066)*COUNTIF($L$5,$I$7:$I$3066),MATCH(ROW($A$7:$A$3066),ROW($A$7:$A$3066)),""),ROWS($B$1:E1991)),COLUMNS($A$1:E1993))</f>
        <v>#NUM!</v>
      </c>
      <c r="O1997" t="e">
        <f t="array" ref="O1997">INDEX($A$7:$F$3066,SMALL(IF(COUNTIF($L$5,$H$7:$H$3066)*COUNTIF($L$5,$I$7:$I$3066),MATCH(ROW($A$7:$A$3066),ROW($A$7:$A$3066)),""),ROWS($B$1:F1991)),COLUMNS($A$1:F1993))</f>
        <v>#NUM!</v>
      </c>
    </row>
    <row r="1998" spans="1:15">
      <c r="A1998" s="1">
        <f>'ScienceDirect - Initial'!A2001</f>
        <v>0</v>
      </c>
      <c r="B1998" s="1">
        <f>'ScienceDirect - Initial'!B2001</f>
        <v>1978</v>
      </c>
      <c r="C1998" s="1" t="str">
        <f>'ScienceDirect - Initial'!C2001</f>
        <v>May, Katharyn Antle</v>
      </c>
      <c r="D1998" s="1" t="str">
        <f>'ScienceDirect - Initial'!D2001</f>
        <v>Active Involvement of Expectant Fathers in Pregnancy: Some Further Considerations</v>
      </c>
      <c r="E1998" s="1" t="str">
        <f>'ScienceDirect - Initial'!E2001</f>
        <v>JOGN Nursing</v>
      </c>
      <c r="F1998" s="1">
        <f>'ScienceDirect - Initial'!F2001</f>
        <v>0</v>
      </c>
      <c r="H1998" s="1">
        <v>0</v>
      </c>
      <c r="I1998" s="1">
        <v>0</v>
      </c>
      <c r="J1998" t="b">
        <f t="shared" si="31"/>
        <v>1</v>
      </c>
      <c r="K1998" t="e">
        <f t="array" ref="K1998">INDEX($A$7:$F$3066,SMALL(IF(COUNTIF($L$5,$H$7:$H$3066)*COUNTIF($L$5,$I$7:$I$3066),MATCH(ROW($A$7:$A$3066),ROW($A$7:$A$3066)),""),ROWS($B$1:B1992)),COLUMNS($A$1:B1994))</f>
        <v>#NUM!</v>
      </c>
      <c r="L1998" t="e">
        <f t="array" ref="L1998">INDEX($A$7:$F$3066,SMALL(IF(COUNTIF($L$5,$H$7:$H$3066)*COUNTIF($L$5,$I$7:$I$3066),MATCH(ROW($A$7:$A$3066),ROW($A$7:$A$3066)),""),ROWS($B$1:C1992)),COLUMNS($A$1:C1994))</f>
        <v>#NUM!</v>
      </c>
      <c r="M1998" t="e">
        <f t="array" ref="M1998">INDEX($A$7:$F$3066,SMALL(IF(COUNTIF($L$5,$H$7:$H$3066)*COUNTIF($L$5,$I$7:$I$3066),MATCH(ROW($A$7:$A$3066),ROW($A$7:$A$3066)),""),ROWS($B$1:D1992)),COLUMNS($A$1:D1994))</f>
        <v>#NUM!</v>
      </c>
      <c r="N1998" t="e">
        <f t="array" ref="N1998">INDEX($A$7:$F$3066,SMALL(IF(COUNTIF($L$5,$H$7:$H$3066)*COUNTIF($L$5,$I$7:$I$3066),MATCH(ROW($A$7:$A$3066),ROW($A$7:$A$3066)),""),ROWS($B$1:E1992)),COLUMNS($A$1:E1994))</f>
        <v>#NUM!</v>
      </c>
      <c r="O1998" t="e">
        <f t="array" ref="O1998">INDEX($A$7:$F$3066,SMALL(IF(COUNTIF($L$5,$H$7:$H$3066)*COUNTIF($L$5,$I$7:$I$3066),MATCH(ROW($A$7:$A$3066),ROW($A$7:$A$3066)),""),ROWS($B$1:F1992)),COLUMNS($A$1:F1994))</f>
        <v>#NUM!</v>
      </c>
    </row>
    <row r="1999" spans="1:15">
      <c r="A1999" s="1">
        <f>'ScienceDirect - Initial'!A2002</f>
        <v>0</v>
      </c>
      <c r="B1999" s="1">
        <f>'ScienceDirect - Initial'!B2002</f>
        <v>1989</v>
      </c>
      <c r="C1999" s="1" t="str">
        <f>'ScienceDirect - Initial'!C2002</f>
        <v>Berde, Charles B.</v>
      </c>
      <c r="D1999" s="1" t="str">
        <f>'ScienceDirect - Initial'!D2002</f>
        <v>Guest column Regional analgesia in the management of chronic pain in childhood</v>
      </c>
      <c r="E1999" s="1" t="str">
        <f>'ScienceDirect - Initial'!E2002</f>
        <v>Journal of Pain and Symptom Management</v>
      </c>
      <c r="F1999" s="1">
        <f>'ScienceDirect - Initial'!F2002</f>
        <v>0</v>
      </c>
      <c r="H1999" s="1">
        <v>0</v>
      </c>
      <c r="I1999" s="1">
        <v>0</v>
      </c>
      <c r="J1999" t="b">
        <f t="shared" si="31"/>
        <v>1</v>
      </c>
      <c r="K1999" t="e">
        <f t="array" ref="K1999">INDEX($A$7:$F$3066,SMALL(IF(COUNTIF($L$5,$H$7:$H$3066)*COUNTIF($L$5,$I$7:$I$3066),MATCH(ROW($A$7:$A$3066),ROW($A$7:$A$3066)),""),ROWS($B$1:B1993)),COLUMNS($A$1:B1995))</f>
        <v>#NUM!</v>
      </c>
      <c r="L1999" t="e">
        <f t="array" ref="L1999">INDEX($A$7:$F$3066,SMALL(IF(COUNTIF($L$5,$H$7:$H$3066)*COUNTIF($L$5,$I$7:$I$3066),MATCH(ROW($A$7:$A$3066),ROW($A$7:$A$3066)),""),ROWS($B$1:C1993)),COLUMNS($A$1:C1995))</f>
        <v>#NUM!</v>
      </c>
      <c r="M1999" t="e">
        <f t="array" ref="M1999">INDEX($A$7:$F$3066,SMALL(IF(COUNTIF($L$5,$H$7:$H$3066)*COUNTIF($L$5,$I$7:$I$3066),MATCH(ROW($A$7:$A$3066),ROW($A$7:$A$3066)),""),ROWS($B$1:D1993)),COLUMNS($A$1:D1995))</f>
        <v>#NUM!</v>
      </c>
      <c r="N1999" t="e">
        <f t="array" ref="N1999">INDEX($A$7:$F$3066,SMALL(IF(COUNTIF($L$5,$H$7:$H$3066)*COUNTIF($L$5,$I$7:$I$3066),MATCH(ROW($A$7:$A$3066),ROW($A$7:$A$3066)),""),ROWS($B$1:E1993)),COLUMNS($A$1:E1995))</f>
        <v>#NUM!</v>
      </c>
      <c r="O1999" t="e">
        <f t="array" ref="O1999">INDEX($A$7:$F$3066,SMALL(IF(COUNTIF($L$5,$H$7:$H$3066)*COUNTIF($L$5,$I$7:$I$3066),MATCH(ROW($A$7:$A$3066),ROW($A$7:$A$3066)),""),ROWS($B$1:F1993)),COLUMNS($A$1:F1995))</f>
        <v>#NUM!</v>
      </c>
    </row>
    <row r="2000" spans="1:15">
      <c r="A2000" s="1">
        <f>'ScienceDirect - Initial'!A2003</f>
        <v>0</v>
      </c>
      <c r="B2000" s="1">
        <f>'ScienceDirect - Initial'!B2003</f>
        <v>1991</v>
      </c>
      <c r="C2000" s="1" t="str">
        <f>'ScienceDirect - Initial'!C2003</f>
        <v>Clum, George A.; Knowles, Susan L.</v>
      </c>
      <c r="D2000" s="1" t="str">
        <f>'ScienceDirect - Initial'!D2003</f>
        <v>Why do some people with panic disorders become avoidant?: A review</v>
      </c>
      <c r="E2000" s="1" t="str">
        <f>'ScienceDirect - Initial'!E2003</f>
        <v>Clinical Psychology Review</v>
      </c>
      <c r="F2000" s="1">
        <f>'ScienceDirect - Initial'!F2003</f>
        <v>0</v>
      </c>
      <c r="H2000" s="1">
        <v>0</v>
      </c>
      <c r="I2000" s="1">
        <v>0</v>
      </c>
      <c r="J2000" t="b">
        <f t="shared" si="31"/>
        <v>1</v>
      </c>
      <c r="K2000" t="e">
        <f t="array" ref="K2000">INDEX($A$7:$F$3066,SMALL(IF(COUNTIF($L$5,$H$7:$H$3066)*COUNTIF($L$5,$I$7:$I$3066),MATCH(ROW($A$7:$A$3066),ROW($A$7:$A$3066)),""),ROWS($B$1:B1994)),COLUMNS($A$1:B1996))</f>
        <v>#NUM!</v>
      </c>
      <c r="L2000" t="e">
        <f t="array" ref="L2000">INDEX($A$7:$F$3066,SMALL(IF(COUNTIF($L$5,$H$7:$H$3066)*COUNTIF($L$5,$I$7:$I$3066),MATCH(ROW($A$7:$A$3066),ROW($A$7:$A$3066)),""),ROWS($B$1:C1994)),COLUMNS($A$1:C1996))</f>
        <v>#NUM!</v>
      </c>
      <c r="M2000" t="e">
        <f t="array" ref="M2000">INDEX($A$7:$F$3066,SMALL(IF(COUNTIF($L$5,$H$7:$H$3066)*COUNTIF($L$5,$I$7:$I$3066),MATCH(ROW($A$7:$A$3066),ROW($A$7:$A$3066)),""),ROWS($B$1:D1994)),COLUMNS($A$1:D1996))</f>
        <v>#NUM!</v>
      </c>
      <c r="N2000" t="e">
        <f t="array" ref="N2000">INDEX($A$7:$F$3066,SMALL(IF(COUNTIF($L$5,$H$7:$H$3066)*COUNTIF($L$5,$I$7:$I$3066),MATCH(ROW($A$7:$A$3066),ROW($A$7:$A$3066)),""),ROWS($B$1:E1994)),COLUMNS($A$1:E1996))</f>
        <v>#NUM!</v>
      </c>
      <c r="O2000" t="e">
        <f t="array" ref="O2000">INDEX($A$7:$F$3066,SMALL(IF(COUNTIF($L$5,$H$7:$H$3066)*COUNTIF($L$5,$I$7:$I$3066),MATCH(ROW($A$7:$A$3066),ROW($A$7:$A$3066)),""),ROWS($B$1:F1994)),COLUMNS($A$1:F1996))</f>
        <v>#NUM!</v>
      </c>
    </row>
    <row r="2001" spans="1:15">
      <c r="A2001" s="1">
        <f>'ScienceDirect - Initial'!A2004</f>
        <v>0</v>
      </c>
      <c r="B2001" s="1">
        <f>'ScienceDirect - Initial'!B2004</f>
        <v>2001</v>
      </c>
      <c r="C2001" s="1" t="str">
        <f>'ScienceDirect - Initial'!C2004</f>
        <v>Ainley, David G.; Divoky, G.J.</v>
      </c>
      <c r="D2001" s="1" t="str">
        <f>'ScienceDirect - Initial'!D2004</f>
        <v>Seabird Responses to Climate Change*</v>
      </c>
      <c r="E2001" s="1" t="str">
        <f>'ScienceDirect - Initial'!E2004</f>
        <v>Encyclopedia of Ocean Sciences (Second Edition)</v>
      </c>
      <c r="F2001" s="1" t="str">
        <f>'ScienceDirect - Initial'!F2004</f>
        <v>978-0-12-374473-9</v>
      </c>
      <c r="H2001" s="1">
        <v>0</v>
      </c>
      <c r="I2001" s="1">
        <v>0</v>
      </c>
      <c r="J2001" t="b">
        <f t="shared" si="31"/>
        <v>1</v>
      </c>
      <c r="K2001" t="e">
        <f t="array" ref="K2001">INDEX($A$7:$F$3066,SMALL(IF(COUNTIF($L$5,$H$7:$H$3066)*COUNTIF($L$5,$I$7:$I$3066),MATCH(ROW($A$7:$A$3066),ROW($A$7:$A$3066)),""),ROWS($B$1:B1995)),COLUMNS($A$1:B1997))</f>
        <v>#NUM!</v>
      </c>
      <c r="L2001" t="e">
        <f t="array" ref="L2001">INDEX($A$7:$F$3066,SMALL(IF(COUNTIF($L$5,$H$7:$H$3066)*COUNTIF($L$5,$I$7:$I$3066),MATCH(ROW($A$7:$A$3066),ROW($A$7:$A$3066)),""),ROWS($B$1:C1995)),COLUMNS($A$1:C1997))</f>
        <v>#NUM!</v>
      </c>
      <c r="M2001" t="e">
        <f t="array" ref="M2001">INDEX($A$7:$F$3066,SMALL(IF(COUNTIF($L$5,$H$7:$H$3066)*COUNTIF($L$5,$I$7:$I$3066),MATCH(ROW($A$7:$A$3066),ROW($A$7:$A$3066)),""),ROWS($B$1:D1995)),COLUMNS($A$1:D1997))</f>
        <v>#NUM!</v>
      </c>
      <c r="N2001" t="e">
        <f t="array" ref="N2001">INDEX($A$7:$F$3066,SMALL(IF(COUNTIF($L$5,$H$7:$H$3066)*COUNTIF($L$5,$I$7:$I$3066),MATCH(ROW($A$7:$A$3066),ROW($A$7:$A$3066)),""),ROWS($B$1:E1995)),COLUMNS($A$1:E1997))</f>
        <v>#NUM!</v>
      </c>
      <c r="O2001" t="e">
        <f t="array" ref="O2001">INDEX($A$7:$F$3066,SMALL(IF(COUNTIF($L$5,$H$7:$H$3066)*COUNTIF($L$5,$I$7:$I$3066),MATCH(ROW($A$7:$A$3066),ROW($A$7:$A$3066)),""),ROWS($B$1:F1995)),COLUMNS($A$1:F1997))</f>
        <v>#NUM!</v>
      </c>
    </row>
    <row r="2002" spans="1:15">
      <c r="A2002" s="1">
        <f>'ScienceDirect - Initial'!A2005</f>
        <v>0</v>
      </c>
      <c r="B2002" s="1">
        <f>'ScienceDirect - Initial'!B2005</f>
        <v>2020</v>
      </c>
      <c r="C2002" s="1" t="str">
        <f>'ScienceDirect - Initial'!C2005</f>
        <v>do Amaral, Jorge Luis Machado; de Melo, Pedro Lopes</v>
      </c>
      <c r="D2002" s="1" t="str">
        <f>'ScienceDirect - Initial'!D2005</f>
        <v>Chapter 15 - Clinical decision support systems to improve the diagnosis and management of respiratory diseases</v>
      </c>
      <c r="E2002" s="1" t="str">
        <f>'ScienceDirect - Initial'!E2005</f>
        <v>Artificial Intelligence in Precision Health</v>
      </c>
      <c r="F2002" s="1" t="str">
        <f>'ScienceDirect - Initial'!F2005</f>
        <v>978-0-12-817133-2</v>
      </c>
      <c r="H2002" s="1">
        <v>0</v>
      </c>
      <c r="I2002" s="1">
        <v>0</v>
      </c>
      <c r="J2002" t="b">
        <f t="shared" si="31"/>
        <v>1</v>
      </c>
      <c r="K2002" t="e">
        <f t="array" ref="K2002">INDEX($A$7:$F$3066,SMALL(IF(COUNTIF($L$5,$H$7:$H$3066)*COUNTIF($L$5,$I$7:$I$3066),MATCH(ROW($A$7:$A$3066),ROW($A$7:$A$3066)),""),ROWS($B$1:B1996)),COLUMNS($A$1:B1998))</f>
        <v>#NUM!</v>
      </c>
      <c r="L2002" t="e">
        <f t="array" ref="L2002">INDEX($A$7:$F$3066,SMALL(IF(COUNTIF($L$5,$H$7:$H$3066)*COUNTIF($L$5,$I$7:$I$3066),MATCH(ROW($A$7:$A$3066),ROW($A$7:$A$3066)),""),ROWS($B$1:C1996)),COLUMNS($A$1:C1998))</f>
        <v>#NUM!</v>
      </c>
      <c r="M2002" t="e">
        <f t="array" ref="M2002">INDEX($A$7:$F$3066,SMALL(IF(COUNTIF($L$5,$H$7:$H$3066)*COUNTIF($L$5,$I$7:$I$3066),MATCH(ROW($A$7:$A$3066),ROW($A$7:$A$3066)),""),ROWS($B$1:D1996)),COLUMNS($A$1:D1998))</f>
        <v>#NUM!</v>
      </c>
      <c r="N2002" t="e">
        <f t="array" ref="N2002">INDEX($A$7:$F$3066,SMALL(IF(COUNTIF($L$5,$H$7:$H$3066)*COUNTIF($L$5,$I$7:$I$3066),MATCH(ROW($A$7:$A$3066),ROW($A$7:$A$3066)),""),ROWS($B$1:E1996)),COLUMNS($A$1:E1998))</f>
        <v>#NUM!</v>
      </c>
      <c r="O2002" t="e">
        <f t="array" ref="O2002">INDEX($A$7:$F$3066,SMALL(IF(COUNTIF($L$5,$H$7:$H$3066)*COUNTIF($L$5,$I$7:$I$3066),MATCH(ROW($A$7:$A$3066),ROW($A$7:$A$3066)),""),ROWS($B$1:F1996)),COLUMNS($A$1:F1998))</f>
        <v>#NUM!</v>
      </c>
    </row>
    <row r="2003" spans="1:15">
      <c r="A2003" s="1">
        <f>'ScienceDirect - Initial'!A2006</f>
        <v>0</v>
      </c>
      <c r="B2003" s="1">
        <f>'ScienceDirect - Initial'!B2006</f>
        <v>2014</v>
      </c>
      <c r="C2003" s="1" t="str">
        <f>'ScienceDirect - Initial'!C2006</f>
        <v>Williams, Graeme; Sutty, Sibi; Klenkler, Richard; Aziz, Hany</v>
      </c>
      <c r="D2003" s="1" t="str">
        <f>'ScienceDirect - Initial'!D2006</f>
        <v>Renewed interest in metal phthalocyanine donors for small molecule organic solar cells</v>
      </c>
      <c r="E2003" s="1" t="str">
        <f>'ScienceDirect - Initial'!E2006</f>
        <v>Solar Energy Materials and Solar Cells</v>
      </c>
      <c r="F2003" s="1">
        <f>'ScienceDirect - Initial'!F2006</f>
        <v>0</v>
      </c>
      <c r="H2003" s="1">
        <v>0</v>
      </c>
      <c r="I2003" s="1">
        <v>0</v>
      </c>
      <c r="J2003" t="b">
        <f t="shared" si="31"/>
        <v>1</v>
      </c>
      <c r="K2003" t="e">
        <f t="array" ref="K2003">INDEX($A$7:$F$3066,SMALL(IF(COUNTIF($L$5,$H$7:$H$3066)*COUNTIF($L$5,$I$7:$I$3066),MATCH(ROW($A$7:$A$3066),ROW($A$7:$A$3066)),""),ROWS($B$1:B1997)),COLUMNS($A$1:B1999))</f>
        <v>#NUM!</v>
      </c>
      <c r="L2003" t="e">
        <f t="array" ref="L2003">INDEX($A$7:$F$3066,SMALL(IF(COUNTIF($L$5,$H$7:$H$3066)*COUNTIF($L$5,$I$7:$I$3066),MATCH(ROW($A$7:$A$3066),ROW($A$7:$A$3066)),""),ROWS($B$1:C1997)),COLUMNS($A$1:C1999))</f>
        <v>#NUM!</v>
      </c>
      <c r="M2003" t="e">
        <f t="array" ref="M2003">INDEX($A$7:$F$3066,SMALL(IF(COUNTIF($L$5,$H$7:$H$3066)*COUNTIF($L$5,$I$7:$I$3066),MATCH(ROW($A$7:$A$3066),ROW($A$7:$A$3066)),""),ROWS($B$1:D1997)),COLUMNS($A$1:D1999))</f>
        <v>#NUM!</v>
      </c>
      <c r="N2003" t="e">
        <f t="array" ref="N2003">INDEX($A$7:$F$3066,SMALL(IF(COUNTIF($L$5,$H$7:$H$3066)*COUNTIF($L$5,$I$7:$I$3066),MATCH(ROW($A$7:$A$3066),ROW($A$7:$A$3066)),""),ROWS($B$1:E1997)),COLUMNS($A$1:E1999))</f>
        <v>#NUM!</v>
      </c>
      <c r="O2003" t="e">
        <f t="array" ref="O2003">INDEX($A$7:$F$3066,SMALL(IF(COUNTIF($L$5,$H$7:$H$3066)*COUNTIF($L$5,$I$7:$I$3066),MATCH(ROW($A$7:$A$3066),ROW($A$7:$A$3066)),""),ROWS($B$1:F1997)),COLUMNS($A$1:F1999))</f>
        <v>#NUM!</v>
      </c>
    </row>
    <row r="2004" spans="1:15">
      <c r="A2004" s="1">
        <f>'ScienceDirect - Initial'!A2007</f>
        <v>0</v>
      </c>
      <c r="B2004" s="1">
        <f>'ScienceDirect - Initial'!B2007</f>
        <v>2012</v>
      </c>
      <c r="C2004" s="1" t="str">
        <f>'ScienceDirect - Initial'!C2007</f>
        <v>Ramin, Maryam; Labencki, Tanya; Boyd, Duncan; Trolle, Dennis; Arhonditsis, George B.</v>
      </c>
      <c r="D2004" s="1" t="str">
        <f>'ScienceDirect - Initial'!D2007</f>
        <v>A Bayesian synthesis of predictions from different models for setting water quality criteria</v>
      </c>
      <c r="E2004" s="1" t="str">
        <f>'ScienceDirect - Initial'!E2007</f>
        <v>Ecological Modelling</v>
      </c>
      <c r="F2004" s="1">
        <f>'ScienceDirect - Initial'!F2007</f>
        <v>0</v>
      </c>
      <c r="H2004" s="1">
        <v>0</v>
      </c>
      <c r="I2004" s="1">
        <v>0</v>
      </c>
      <c r="J2004" t="b">
        <f t="shared" si="31"/>
        <v>1</v>
      </c>
      <c r="K2004" t="e">
        <f t="array" ref="K2004">INDEX($A$7:$F$3066,SMALL(IF(COUNTIF($L$5,$H$7:$H$3066)*COUNTIF($L$5,$I$7:$I$3066),MATCH(ROW($A$7:$A$3066),ROW($A$7:$A$3066)),""),ROWS($B$1:B1998)),COLUMNS($A$1:B2000))</f>
        <v>#NUM!</v>
      </c>
      <c r="L2004" t="e">
        <f t="array" ref="L2004">INDEX($A$7:$F$3066,SMALL(IF(COUNTIF($L$5,$H$7:$H$3066)*COUNTIF($L$5,$I$7:$I$3066),MATCH(ROW($A$7:$A$3066),ROW($A$7:$A$3066)),""),ROWS($B$1:C1998)),COLUMNS($A$1:C2000))</f>
        <v>#NUM!</v>
      </c>
      <c r="M2004" t="e">
        <f t="array" ref="M2004">INDEX($A$7:$F$3066,SMALL(IF(COUNTIF($L$5,$H$7:$H$3066)*COUNTIF($L$5,$I$7:$I$3066),MATCH(ROW($A$7:$A$3066),ROW($A$7:$A$3066)),""),ROWS($B$1:D1998)),COLUMNS($A$1:D2000))</f>
        <v>#NUM!</v>
      </c>
      <c r="N2004" t="e">
        <f t="array" ref="N2004">INDEX($A$7:$F$3066,SMALL(IF(COUNTIF($L$5,$H$7:$H$3066)*COUNTIF($L$5,$I$7:$I$3066),MATCH(ROW($A$7:$A$3066),ROW($A$7:$A$3066)),""),ROWS($B$1:E1998)),COLUMNS($A$1:E2000))</f>
        <v>#NUM!</v>
      </c>
      <c r="O2004" t="e">
        <f t="array" ref="O2004">INDEX($A$7:$F$3066,SMALL(IF(COUNTIF($L$5,$H$7:$H$3066)*COUNTIF($L$5,$I$7:$I$3066),MATCH(ROW($A$7:$A$3066),ROW($A$7:$A$3066)),""),ROWS($B$1:F1998)),COLUMNS($A$1:F2000))</f>
        <v>#NUM!</v>
      </c>
    </row>
    <row r="2005" spans="1:15">
      <c r="A2005" s="1">
        <f>'ScienceDirect - Initial'!A2008</f>
        <v>0</v>
      </c>
      <c r="B2005" s="1">
        <f>'ScienceDirect - Initial'!B2008</f>
        <v>1994</v>
      </c>
      <c r="C2005" s="1">
        <f>'ScienceDirect - Initial'!C2008</f>
        <v>0</v>
      </c>
      <c r="D2005" s="1" t="str">
        <f>'ScienceDirect - Initial'!D2008</f>
        <v>Index</v>
      </c>
      <c r="E2005" s="1" t="str">
        <f>'ScienceDirect - Initial'!E2008</f>
        <v>Groundwater Ecology</v>
      </c>
      <c r="F2005" s="1" t="str">
        <f>'ScienceDirect - Initial'!F2008</f>
        <v>978-0-08-050762-0</v>
      </c>
      <c r="H2005" s="1">
        <v>0</v>
      </c>
      <c r="I2005" s="1">
        <v>0</v>
      </c>
      <c r="J2005" t="b">
        <f t="shared" si="31"/>
        <v>1</v>
      </c>
      <c r="K2005" t="e">
        <f t="array" ref="K2005">INDEX($A$7:$F$3066,SMALL(IF(COUNTIF($L$5,$H$7:$H$3066)*COUNTIF($L$5,$I$7:$I$3066),MATCH(ROW($A$7:$A$3066),ROW($A$7:$A$3066)),""),ROWS($B$1:B1999)),COLUMNS($A$1:B2001))</f>
        <v>#NUM!</v>
      </c>
      <c r="L2005" t="e">
        <f t="array" ref="L2005">INDEX($A$7:$F$3066,SMALL(IF(COUNTIF($L$5,$H$7:$H$3066)*COUNTIF($L$5,$I$7:$I$3066),MATCH(ROW($A$7:$A$3066),ROW($A$7:$A$3066)),""),ROWS($B$1:C1999)),COLUMNS($A$1:C2001))</f>
        <v>#NUM!</v>
      </c>
      <c r="M2005" t="e">
        <f t="array" ref="M2005">INDEX($A$7:$F$3066,SMALL(IF(COUNTIF($L$5,$H$7:$H$3066)*COUNTIF($L$5,$I$7:$I$3066),MATCH(ROW($A$7:$A$3066),ROW($A$7:$A$3066)),""),ROWS($B$1:D1999)),COLUMNS($A$1:D2001))</f>
        <v>#NUM!</v>
      </c>
      <c r="N2005" t="e">
        <f t="array" ref="N2005">INDEX($A$7:$F$3066,SMALL(IF(COUNTIF($L$5,$H$7:$H$3066)*COUNTIF($L$5,$I$7:$I$3066),MATCH(ROW($A$7:$A$3066),ROW($A$7:$A$3066)),""),ROWS($B$1:E1999)),COLUMNS($A$1:E2001))</f>
        <v>#NUM!</v>
      </c>
      <c r="O2005" t="e">
        <f t="array" ref="O2005">INDEX($A$7:$F$3066,SMALL(IF(COUNTIF($L$5,$H$7:$H$3066)*COUNTIF($L$5,$I$7:$I$3066),MATCH(ROW($A$7:$A$3066),ROW($A$7:$A$3066)),""),ROWS($B$1:F1999)),COLUMNS($A$1:F2001))</f>
        <v>#NUM!</v>
      </c>
    </row>
    <row r="2006" spans="1:15">
      <c r="A2006" s="1">
        <f>'ScienceDirect - Initial'!A2009</f>
        <v>0</v>
      </c>
      <c r="B2006" s="1">
        <f>'ScienceDirect - Initial'!B2009</f>
        <v>2005</v>
      </c>
      <c r="C2006" s="1" t="str">
        <f>'ScienceDirect - Initial'!C2009</f>
        <v>Polley, Lydden</v>
      </c>
      <c r="D2006" s="1" t="str">
        <f>'ScienceDirect - Initial'!D2009</f>
        <v>Navigating parasite webs and parasite flow: Emerging and re-emerging parasitic zoonoses of wildlife origin</v>
      </c>
      <c r="E2006" s="1" t="str">
        <f>'ScienceDirect - Initial'!E2009</f>
        <v>Parasitic Zoonoses - Emerging Issues</v>
      </c>
      <c r="F2006" s="1">
        <f>'ScienceDirect - Initial'!F2009</f>
        <v>0</v>
      </c>
      <c r="H2006" s="1">
        <v>0</v>
      </c>
      <c r="I2006" s="1">
        <v>0</v>
      </c>
      <c r="J2006" t="b">
        <f t="shared" si="31"/>
        <v>1</v>
      </c>
      <c r="K2006" t="e">
        <f t="array" ref="K2006">INDEX($A$7:$F$3066,SMALL(IF(COUNTIF($L$5,$H$7:$H$3066)*COUNTIF($L$5,$I$7:$I$3066),MATCH(ROW($A$7:$A$3066),ROW($A$7:$A$3066)),""),ROWS($B$1:B2000)),COLUMNS($A$1:B2002))</f>
        <v>#NUM!</v>
      </c>
      <c r="L2006" t="e">
        <f t="array" ref="L2006">INDEX($A$7:$F$3066,SMALL(IF(COUNTIF($L$5,$H$7:$H$3066)*COUNTIF($L$5,$I$7:$I$3066),MATCH(ROW($A$7:$A$3066),ROW($A$7:$A$3066)),""),ROWS($B$1:C2000)),COLUMNS($A$1:C2002))</f>
        <v>#NUM!</v>
      </c>
      <c r="M2006" t="e">
        <f t="array" ref="M2006">INDEX($A$7:$F$3066,SMALL(IF(COUNTIF($L$5,$H$7:$H$3066)*COUNTIF($L$5,$I$7:$I$3066),MATCH(ROW($A$7:$A$3066),ROW($A$7:$A$3066)),""),ROWS($B$1:D2000)),COLUMNS($A$1:D2002))</f>
        <v>#NUM!</v>
      </c>
      <c r="N2006" t="e">
        <f t="array" ref="N2006">INDEX($A$7:$F$3066,SMALL(IF(COUNTIF($L$5,$H$7:$H$3066)*COUNTIF($L$5,$I$7:$I$3066),MATCH(ROW($A$7:$A$3066),ROW($A$7:$A$3066)),""),ROWS($B$1:E2000)),COLUMNS($A$1:E2002))</f>
        <v>#NUM!</v>
      </c>
      <c r="O2006" t="e">
        <f t="array" ref="O2006">INDEX($A$7:$F$3066,SMALL(IF(COUNTIF($L$5,$H$7:$H$3066)*COUNTIF($L$5,$I$7:$I$3066),MATCH(ROW($A$7:$A$3066),ROW($A$7:$A$3066)),""),ROWS($B$1:F2000)),COLUMNS($A$1:F2002))</f>
        <v>#NUM!</v>
      </c>
    </row>
    <row r="2007" spans="1:15">
      <c r="A2007" s="1">
        <f>'ScienceDirect - Initial'!A2010</f>
        <v>0</v>
      </c>
      <c r="B2007" s="1">
        <f>'ScienceDirect - Initial'!B2010</f>
        <v>1992</v>
      </c>
      <c r="C2007" s="1" t="str">
        <f>'ScienceDirect - Initial'!C2010</f>
        <v>Wilkinson, A.J.; Dingley, D.J.</v>
      </c>
      <c r="D2007" s="1" t="str">
        <f>'ScienceDirect - Initial'!D2010</f>
        <v>The distribution of plastic deformation in a metal matrix composite caused by straining transverse to the fibre direction</v>
      </c>
      <c r="E2007" s="1" t="str">
        <f>'ScienceDirect - Initial'!E2010</f>
        <v>Acta Metallurgica et Materialia</v>
      </c>
      <c r="F2007" s="1">
        <f>'ScienceDirect - Initial'!F2010</f>
        <v>0</v>
      </c>
      <c r="H2007" s="1">
        <v>0</v>
      </c>
      <c r="I2007" s="1">
        <v>0</v>
      </c>
      <c r="J2007" t="b">
        <f t="shared" si="31"/>
        <v>1</v>
      </c>
      <c r="K2007" t="e">
        <f t="array" ref="K2007">INDEX($A$7:$F$3066,SMALL(IF(COUNTIF($L$5,$H$7:$H$3066)*COUNTIF($L$5,$I$7:$I$3066),MATCH(ROW($A$7:$A$3066),ROW($A$7:$A$3066)),""),ROWS($B$1:B2001)),COLUMNS($A$1:B2003))</f>
        <v>#NUM!</v>
      </c>
      <c r="L2007" t="e">
        <f t="array" ref="L2007">INDEX($A$7:$F$3066,SMALL(IF(COUNTIF($L$5,$H$7:$H$3066)*COUNTIF($L$5,$I$7:$I$3066),MATCH(ROW($A$7:$A$3066),ROW($A$7:$A$3066)),""),ROWS($B$1:C2001)),COLUMNS($A$1:C2003))</f>
        <v>#NUM!</v>
      </c>
      <c r="M2007" t="e">
        <f t="array" ref="M2007">INDEX($A$7:$F$3066,SMALL(IF(COUNTIF($L$5,$H$7:$H$3066)*COUNTIF($L$5,$I$7:$I$3066),MATCH(ROW($A$7:$A$3066),ROW($A$7:$A$3066)),""),ROWS($B$1:D2001)),COLUMNS($A$1:D2003))</f>
        <v>#NUM!</v>
      </c>
      <c r="N2007" t="e">
        <f t="array" ref="N2007">INDEX($A$7:$F$3066,SMALL(IF(COUNTIF($L$5,$H$7:$H$3066)*COUNTIF($L$5,$I$7:$I$3066),MATCH(ROW($A$7:$A$3066),ROW($A$7:$A$3066)),""),ROWS($B$1:E2001)),COLUMNS($A$1:E2003))</f>
        <v>#NUM!</v>
      </c>
      <c r="O2007" t="e">
        <f t="array" ref="O2007">INDEX($A$7:$F$3066,SMALL(IF(COUNTIF($L$5,$H$7:$H$3066)*COUNTIF($L$5,$I$7:$I$3066),MATCH(ROW($A$7:$A$3066),ROW($A$7:$A$3066)),""),ROWS($B$1:F2001)),COLUMNS($A$1:F2003))</f>
        <v>#NUM!</v>
      </c>
    </row>
    <row r="2008" spans="1:15">
      <c r="A2008" s="1">
        <f>'ScienceDirect - Initial'!A2011</f>
        <v>0</v>
      </c>
      <c r="B2008" s="1">
        <f>'ScienceDirect - Initial'!B2011</f>
        <v>2008</v>
      </c>
      <c r="C2008" s="1" t="str">
        <f>'ScienceDirect - Initial'!C2011</f>
        <v>Schlagenhauf-Lawlor, Patricia; Kain, Kevin C.</v>
      </c>
      <c r="D2008" s="1" t="str">
        <f>'ScienceDirect - Initial'!D2011</f>
        <v>Chapter 13 - Malaria Chemoprophylaxis</v>
      </c>
      <c r="E2008" s="1" t="str">
        <f>'ScienceDirect - Initial'!E2011</f>
        <v>Travel Medicine (Second Edition)</v>
      </c>
      <c r="F2008" s="1" t="str">
        <f>'ScienceDirect - Initial'!F2011</f>
        <v>978-0-323-03453-1</v>
      </c>
      <c r="H2008" s="1">
        <v>0</v>
      </c>
      <c r="I2008" s="1">
        <v>0</v>
      </c>
      <c r="J2008" t="b">
        <f t="shared" si="31"/>
        <v>1</v>
      </c>
      <c r="K2008" t="e">
        <f t="array" ref="K2008">INDEX($A$7:$F$3066,SMALL(IF(COUNTIF($L$5,$H$7:$H$3066)*COUNTIF($L$5,$I$7:$I$3066),MATCH(ROW($A$7:$A$3066),ROW($A$7:$A$3066)),""),ROWS($B$1:B2002)),COLUMNS($A$1:B2004))</f>
        <v>#NUM!</v>
      </c>
      <c r="L2008" t="e">
        <f t="array" ref="L2008">INDEX($A$7:$F$3066,SMALL(IF(COUNTIF($L$5,$H$7:$H$3066)*COUNTIF($L$5,$I$7:$I$3066),MATCH(ROW($A$7:$A$3066),ROW($A$7:$A$3066)),""),ROWS($B$1:C2002)),COLUMNS($A$1:C2004))</f>
        <v>#NUM!</v>
      </c>
      <c r="M2008" t="e">
        <f t="array" ref="M2008">INDEX($A$7:$F$3066,SMALL(IF(COUNTIF($L$5,$H$7:$H$3066)*COUNTIF($L$5,$I$7:$I$3066),MATCH(ROW($A$7:$A$3066),ROW($A$7:$A$3066)),""),ROWS($B$1:D2002)),COLUMNS($A$1:D2004))</f>
        <v>#NUM!</v>
      </c>
      <c r="N2008" t="e">
        <f t="array" ref="N2008">INDEX($A$7:$F$3066,SMALL(IF(COUNTIF($L$5,$H$7:$H$3066)*COUNTIF($L$5,$I$7:$I$3066),MATCH(ROW($A$7:$A$3066),ROW($A$7:$A$3066)),""),ROWS($B$1:E2002)),COLUMNS($A$1:E2004))</f>
        <v>#NUM!</v>
      </c>
      <c r="O2008" t="e">
        <f t="array" ref="O2008">INDEX($A$7:$F$3066,SMALL(IF(COUNTIF($L$5,$H$7:$H$3066)*COUNTIF($L$5,$I$7:$I$3066),MATCH(ROW($A$7:$A$3066),ROW($A$7:$A$3066)),""),ROWS($B$1:F2002)),COLUMNS($A$1:F2004))</f>
        <v>#NUM!</v>
      </c>
    </row>
    <row r="2009" spans="1:15">
      <c r="A2009" s="1">
        <f>'ScienceDirect - Initial'!A2012</f>
        <v>0</v>
      </c>
      <c r="B2009" s="1">
        <f>'ScienceDirect - Initial'!B2012</f>
        <v>2018</v>
      </c>
      <c r="C2009" s="1" t="str">
        <f>'ScienceDirect - Initial'!C2012</f>
        <v>Shaw, Jana</v>
      </c>
      <c r="D2009" s="1" t="str">
        <f>'ScienceDirect - Initial'!D2012</f>
        <v>25 - Infections of the Oral Cavity</v>
      </c>
      <c r="E2009" s="1" t="str">
        <f>'ScienceDirect - Initial'!E2012</f>
        <v>Principles and Practice of Pediatric Infectious Diseases (Fifth Edition)</v>
      </c>
      <c r="F2009" s="1" t="str">
        <f>'ScienceDirect - Initial'!F2012</f>
        <v>978-0-323-40181-4</v>
      </c>
      <c r="H2009" s="1">
        <v>0</v>
      </c>
      <c r="I2009" s="1">
        <v>0</v>
      </c>
      <c r="J2009" t="b">
        <f t="shared" si="31"/>
        <v>1</v>
      </c>
      <c r="K2009" t="e">
        <f t="array" ref="K2009">INDEX($A$7:$F$3066,SMALL(IF(COUNTIF($L$5,$H$7:$H$3066)*COUNTIF($L$5,$I$7:$I$3066),MATCH(ROW($A$7:$A$3066),ROW($A$7:$A$3066)),""),ROWS($B$1:B2003)),COLUMNS($A$1:B2005))</f>
        <v>#NUM!</v>
      </c>
      <c r="L2009" t="e">
        <f t="array" ref="L2009">INDEX($A$7:$F$3066,SMALL(IF(COUNTIF($L$5,$H$7:$H$3066)*COUNTIF($L$5,$I$7:$I$3066),MATCH(ROW($A$7:$A$3066),ROW($A$7:$A$3066)),""),ROWS($B$1:C2003)),COLUMNS($A$1:C2005))</f>
        <v>#NUM!</v>
      </c>
      <c r="M2009" t="e">
        <f t="array" ref="M2009">INDEX($A$7:$F$3066,SMALL(IF(COUNTIF($L$5,$H$7:$H$3066)*COUNTIF($L$5,$I$7:$I$3066),MATCH(ROW($A$7:$A$3066),ROW($A$7:$A$3066)),""),ROWS($B$1:D2003)),COLUMNS($A$1:D2005))</f>
        <v>#NUM!</v>
      </c>
      <c r="N2009" t="e">
        <f t="array" ref="N2009">INDEX($A$7:$F$3066,SMALL(IF(COUNTIF($L$5,$H$7:$H$3066)*COUNTIF($L$5,$I$7:$I$3066),MATCH(ROW($A$7:$A$3066),ROW($A$7:$A$3066)),""),ROWS($B$1:E2003)),COLUMNS($A$1:E2005))</f>
        <v>#NUM!</v>
      </c>
      <c r="O2009" t="e">
        <f t="array" ref="O2009">INDEX($A$7:$F$3066,SMALL(IF(COUNTIF($L$5,$H$7:$H$3066)*COUNTIF($L$5,$I$7:$I$3066),MATCH(ROW($A$7:$A$3066),ROW($A$7:$A$3066)),""),ROWS($B$1:F2003)),COLUMNS($A$1:F2005))</f>
        <v>#NUM!</v>
      </c>
    </row>
    <row r="2010" spans="1:15">
      <c r="A2010" s="1">
        <f>'ScienceDirect - Initial'!A2013</f>
        <v>0</v>
      </c>
      <c r="B2010" s="1">
        <f>'ScienceDirect - Initial'!B2013</f>
        <v>1975</v>
      </c>
      <c r="C2010" s="1" t="str">
        <f>'ScienceDirect - Initial'!C2013</f>
        <v>Haley, Paul</v>
      </c>
      <c r="D2010" s="1" t="str">
        <f>'ScienceDirect - Initial'!D2013</f>
        <v>On the use of reciprocal inhibition and counterconditioning to combat virtuous impulses</v>
      </c>
      <c r="E2010" s="1" t="str">
        <f>'ScienceDirect - Initial'!E2013</f>
        <v>Behavior Therapy</v>
      </c>
      <c r="F2010" s="1">
        <f>'ScienceDirect - Initial'!F2013</f>
        <v>0</v>
      </c>
      <c r="H2010" s="1">
        <v>0</v>
      </c>
      <c r="I2010" s="1">
        <v>0</v>
      </c>
      <c r="J2010" t="b">
        <f t="shared" si="31"/>
        <v>1</v>
      </c>
      <c r="K2010" t="e">
        <f t="array" ref="K2010">INDEX($A$7:$F$3066,SMALL(IF(COUNTIF($L$5,$H$7:$H$3066)*COUNTIF($L$5,$I$7:$I$3066),MATCH(ROW($A$7:$A$3066),ROW($A$7:$A$3066)),""),ROWS($B$1:B2004)),COLUMNS($A$1:B2006))</f>
        <v>#NUM!</v>
      </c>
      <c r="L2010" t="e">
        <f t="array" ref="L2010">INDEX($A$7:$F$3066,SMALL(IF(COUNTIF($L$5,$H$7:$H$3066)*COUNTIF($L$5,$I$7:$I$3066),MATCH(ROW($A$7:$A$3066),ROW($A$7:$A$3066)),""),ROWS($B$1:C2004)),COLUMNS($A$1:C2006))</f>
        <v>#NUM!</v>
      </c>
      <c r="M2010" t="e">
        <f t="array" ref="M2010">INDEX($A$7:$F$3066,SMALL(IF(COUNTIF($L$5,$H$7:$H$3066)*COUNTIF($L$5,$I$7:$I$3066),MATCH(ROW($A$7:$A$3066),ROW($A$7:$A$3066)),""),ROWS($B$1:D2004)),COLUMNS($A$1:D2006))</f>
        <v>#NUM!</v>
      </c>
      <c r="N2010" t="e">
        <f t="array" ref="N2010">INDEX($A$7:$F$3066,SMALL(IF(COUNTIF($L$5,$H$7:$H$3066)*COUNTIF($L$5,$I$7:$I$3066),MATCH(ROW($A$7:$A$3066),ROW($A$7:$A$3066)),""),ROWS($B$1:E2004)),COLUMNS($A$1:E2006))</f>
        <v>#NUM!</v>
      </c>
      <c r="O2010" t="e">
        <f t="array" ref="O2010">INDEX($A$7:$F$3066,SMALL(IF(COUNTIF($L$5,$H$7:$H$3066)*COUNTIF($L$5,$I$7:$I$3066),MATCH(ROW($A$7:$A$3066),ROW($A$7:$A$3066)),""),ROWS($B$1:F2004)),COLUMNS($A$1:F2006))</f>
        <v>#NUM!</v>
      </c>
    </row>
    <row r="2011" spans="1:15">
      <c r="A2011" s="1">
        <f>'ScienceDirect - Initial'!A2014</f>
        <v>0</v>
      </c>
      <c r="B2011" s="1">
        <f>'ScienceDirect - Initial'!B2014</f>
        <v>1987</v>
      </c>
      <c r="C2011" s="1" t="str">
        <f>'ScienceDirect - Initial'!C2014</f>
        <v>Francke, Elliot L.; Neu, Harold C.</v>
      </c>
      <c r="D2011" s="1" t="str">
        <f>'ScienceDirect - Initial'!D2014</f>
        <v>Chloramphenicol and Tetracyclines</v>
      </c>
      <c r="E2011" s="1" t="str">
        <f>'ScienceDirect - Initial'!E2014</f>
        <v>Medical Clinics of North America</v>
      </c>
      <c r="F2011" s="1">
        <f>'ScienceDirect - Initial'!F2014</f>
        <v>0</v>
      </c>
      <c r="H2011" s="1">
        <v>0</v>
      </c>
      <c r="I2011" s="1">
        <v>0</v>
      </c>
      <c r="J2011" t="b">
        <f t="shared" si="31"/>
        <v>1</v>
      </c>
      <c r="K2011" t="e">
        <f t="array" ref="K2011">INDEX($A$7:$F$3066,SMALL(IF(COUNTIF($L$5,$H$7:$H$3066)*COUNTIF($L$5,$I$7:$I$3066),MATCH(ROW($A$7:$A$3066),ROW($A$7:$A$3066)),""),ROWS($B$1:B2005)),COLUMNS($A$1:B2007))</f>
        <v>#NUM!</v>
      </c>
      <c r="L2011" t="e">
        <f t="array" ref="L2011">INDEX($A$7:$F$3066,SMALL(IF(COUNTIF($L$5,$H$7:$H$3066)*COUNTIF($L$5,$I$7:$I$3066),MATCH(ROW($A$7:$A$3066),ROW($A$7:$A$3066)),""),ROWS($B$1:C2005)),COLUMNS($A$1:C2007))</f>
        <v>#NUM!</v>
      </c>
      <c r="M2011" t="e">
        <f t="array" ref="M2011">INDEX($A$7:$F$3066,SMALL(IF(COUNTIF($L$5,$H$7:$H$3066)*COUNTIF($L$5,$I$7:$I$3066),MATCH(ROW($A$7:$A$3066),ROW($A$7:$A$3066)),""),ROWS($B$1:D2005)),COLUMNS($A$1:D2007))</f>
        <v>#NUM!</v>
      </c>
      <c r="N2011" t="e">
        <f t="array" ref="N2011">INDEX($A$7:$F$3066,SMALL(IF(COUNTIF($L$5,$H$7:$H$3066)*COUNTIF($L$5,$I$7:$I$3066),MATCH(ROW($A$7:$A$3066),ROW($A$7:$A$3066)),""),ROWS($B$1:E2005)),COLUMNS($A$1:E2007))</f>
        <v>#NUM!</v>
      </c>
      <c r="O2011" t="e">
        <f t="array" ref="O2011">INDEX($A$7:$F$3066,SMALL(IF(COUNTIF($L$5,$H$7:$H$3066)*COUNTIF($L$5,$I$7:$I$3066),MATCH(ROW($A$7:$A$3066),ROW($A$7:$A$3066)),""),ROWS($B$1:F2005)),COLUMNS($A$1:F2007))</f>
        <v>#NUM!</v>
      </c>
    </row>
    <row r="2012" spans="1:15">
      <c r="A2012" s="1">
        <f>'ScienceDirect - Initial'!A2015</f>
        <v>0</v>
      </c>
      <c r="B2012" s="1">
        <f>'ScienceDirect - Initial'!B2015</f>
        <v>1993</v>
      </c>
      <c r="C2012" s="1" t="str">
        <f>'ScienceDirect - Initial'!C2015</f>
        <v>Udo, Godwin</v>
      </c>
      <c r="D2012" s="1" t="str">
        <f>'ScienceDirect - Initial'!D2015</f>
        <v>Neural network performance on the bankruptcy classification problem</v>
      </c>
      <c r="E2012" s="1" t="str">
        <f>'ScienceDirect - Initial'!E2015</f>
        <v>Computers &amp; Industrial Engineering</v>
      </c>
      <c r="F2012" s="1">
        <f>'ScienceDirect - Initial'!F2015</f>
        <v>0</v>
      </c>
      <c r="H2012" s="1">
        <v>0</v>
      </c>
      <c r="I2012" s="1">
        <v>0</v>
      </c>
      <c r="J2012" t="b">
        <f t="shared" si="31"/>
        <v>1</v>
      </c>
      <c r="K2012" t="e">
        <f t="array" ref="K2012">INDEX($A$7:$F$3066,SMALL(IF(COUNTIF($L$5,$H$7:$H$3066)*COUNTIF($L$5,$I$7:$I$3066),MATCH(ROW($A$7:$A$3066),ROW($A$7:$A$3066)),""),ROWS($B$1:B2006)),COLUMNS($A$1:B2008))</f>
        <v>#NUM!</v>
      </c>
      <c r="L2012" t="e">
        <f t="array" ref="L2012">INDEX($A$7:$F$3066,SMALL(IF(COUNTIF($L$5,$H$7:$H$3066)*COUNTIF($L$5,$I$7:$I$3066),MATCH(ROW($A$7:$A$3066),ROW($A$7:$A$3066)),""),ROWS($B$1:C2006)),COLUMNS($A$1:C2008))</f>
        <v>#NUM!</v>
      </c>
      <c r="M2012" t="e">
        <f t="array" ref="M2012">INDEX($A$7:$F$3066,SMALL(IF(COUNTIF($L$5,$H$7:$H$3066)*COUNTIF($L$5,$I$7:$I$3066),MATCH(ROW($A$7:$A$3066),ROW($A$7:$A$3066)),""),ROWS($B$1:D2006)),COLUMNS($A$1:D2008))</f>
        <v>#NUM!</v>
      </c>
      <c r="N2012" t="e">
        <f t="array" ref="N2012">INDEX($A$7:$F$3066,SMALL(IF(COUNTIF($L$5,$H$7:$H$3066)*COUNTIF($L$5,$I$7:$I$3066),MATCH(ROW($A$7:$A$3066),ROW($A$7:$A$3066)),""),ROWS($B$1:E2006)),COLUMNS($A$1:E2008))</f>
        <v>#NUM!</v>
      </c>
      <c r="O2012" t="e">
        <f t="array" ref="O2012">INDEX($A$7:$F$3066,SMALL(IF(COUNTIF($L$5,$H$7:$H$3066)*COUNTIF($L$5,$I$7:$I$3066),MATCH(ROW($A$7:$A$3066),ROW($A$7:$A$3066)),""),ROWS($B$1:F2006)),COLUMNS($A$1:F2008))</f>
        <v>#NUM!</v>
      </c>
    </row>
    <row r="2013" spans="1:15">
      <c r="A2013" s="1">
        <f>'ScienceDirect - Initial'!A2016</f>
        <v>0</v>
      </c>
      <c r="B2013" s="1">
        <f>'ScienceDirect - Initial'!B2016</f>
        <v>1989</v>
      </c>
      <c r="C2013" s="1" t="str">
        <f>'ScienceDirect - Initial'!C2016</f>
        <v>Deacon, Robert T</v>
      </c>
      <c r="D2013" s="1" t="str">
        <f>'ScienceDirect - Initial'!D2016</f>
        <v>An empirical model of fishery dynamics</v>
      </c>
      <c r="E2013" s="1" t="str">
        <f>'ScienceDirect - Initial'!E2016</f>
        <v>Journal of Environmental Economics and Management</v>
      </c>
      <c r="F2013" s="1">
        <f>'ScienceDirect - Initial'!F2016</f>
        <v>0</v>
      </c>
      <c r="H2013" s="1">
        <v>0</v>
      </c>
      <c r="I2013" s="1">
        <v>0</v>
      </c>
      <c r="J2013" t="b">
        <f t="shared" si="31"/>
        <v>1</v>
      </c>
      <c r="K2013" t="e">
        <f t="array" ref="K2013">INDEX($A$7:$F$3066,SMALL(IF(COUNTIF($L$5,$H$7:$H$3066)*COUNTIF($L$5,$I$7:$I$3066),MATCH(ROW($A$7:$A$3066),ROW($A$7:$A$3066)),""),ROWS($B$1:B2007)),COLUMNS($A$1:B2009))</f>
        <v>#NUM!</v>
      </c>
      <c r="L2013" t="e">
        <f t="array" ref="L2013">INDEX($A$7:$F$3066,SMALL(IF(COUNTIF($L$5,$H$7:$H$3066)*COUNTIF($L$5,$I$7:$I$3066),MATCH(ROW($A$7:$A$3066),ROW($A$7:$A$3066)),""),ROWS($B$1:C2007)),COLUMNS($A$1:C2009))</f>
        <v>#NUM!</v>
      </c>
      <c r="M2013" t="e">
        <f t="array" ref="M2013">INDEX($A$7:$F$3066,SMALL(IF(COUNTIF($L$5,$H$7:$H$3066)*COUNTIF($L$5,$I$7:$I$3066),MATCH(ROW($A$7:$A$3066),ROW($A$7:$A$3066)),""),ROWS($B$1:D2007)),COLUMNS($A$1:D2009))</f>
        <v>#NUM!</v>
      </c>
      <c r="N2013" t="e">
        <f t="array" ref="N2013">INDEX($A$7:$F$3066,SMALL(IF(COUNTIF($L$5,$H$7:$H$3066)*COUNTIF($L$5,$I$7:$I$3066),MATCH(ROW($A$7:$A$3066),ROW($A$7:$A$3066)),""),ROWS($B$1:E2007)),COLUMNS($A$1:E2009))</f>
        <v>#NUM!</v>
      </c>
      <c r="O2013" t="e">
        <f t="array" ref="O2013">INDEX($A$7:$F$3066,SMALL(IF(COUNTIF($L$5,$H$7:$H$3066)*COUNTIF($L$5,$I$7:$I$3066),MATCH(ROW($A$7:$A$3066),ROW($A$7:$A$3066)),""),ROWS($B$1:F2007)),COLUMNS($A$1:F2009))</f>
        <v>#NUM!</v>
      </c>
    </row>
    <row r="2014" spans="1:15">
      <c r="A2014" s="1">
        <f>'ScienceDirect - Initial'!A2017</f>
        <v>0</v>
      </c>
      <c r="B2014" s="1">
        <f>'ScienceDirect - Initial'!B2017</f>
        <v>2020</v>
      </c>
      <c r="C2014" s="1" t="str">
        <f>'ScienceDirect - Initial'!C2017</f>
        <v>El-Kamary, Samer S.; Kottilil, Shyamasundaran</v>
      </c>
      <c r="D2014" s="1" t="str">
        <f>'ScienceDirect - Initial'!D2017</f>
        <v>35 - Viral Hepatitis</v>
      </c>
      <c r="E2014" s="1" t="str">
        <f>'ScienceDirect - Initial'!E2017</f>
        <v>Hunter's Tropical Medicine and Emerging Infectious Diseases (Tenth Edition)</v>
      </c>
      <c r="F2014" s="1" t="str">
        <f>'ScienceDirect - Initial'!F2017</f>
        <v>978-0-323-55512-8</v>
      </c>
      <c r="H2014" s="1">
        <v>0</v>
      </c>
      <c r="I2014" s="1">
        <v>0</v>
      </c>
      <c r="J2014" t="b">
        <f t="shared" si="31"/>
        <v>1</v>
      </c>
      <c r="K2014" t="e">
        <f t="array" ref="K2014">INDEX($A$7:$F$3066,SMALL(IF(COUNTIF($L$5,$H$7:$H$3066)*COUNTIF($L$5,$I$7:$I$3066),MATCH(ROW($A$7:$A$3066),ROW($A$7:$A$3066)),""),ROWS($B$1:B2008)),COLUMNS($A$1:B2010))</f>
        <v>#NUM!</v>
      </c>
      <c r="L2014" t="e">
        <f t="array" ref="L2014">INDEX($A$7:$F$3066,SMALL(IF(COUNTIF($L$5,$H$7:$H$3066)*COUNTIF($L$5,$I$7:$I$3066),MATCH(ROW($A$7:$A$3066),ROW($A$7:$A$3066)),""),ROWS($B$1:C2008)),COLUMNS($A$1:C2010))</f>
        <v>#NUM!</v>
      </c>
      <c r="M2014" t="e">
        <f t="array" ref="M2014">INDEX($A$7:$F$3066,SMALL(IF(COUNTIF($L$5,$H$7:$H$3066)*COUNTIF($L$5,$I$7:$I$3066),MATCH(ROW($A$7:$A$3066),ROW($A$7:$A$3066)),""),ROWS($B$1:D2008)),COLUMNS($A$1:D2010))</f>
        <v>#NUM!</v>
      </c>
      <c r="N2014" t="e">
        <f t="array" ref="N2014">INDEX($A$7:$F$3066,SMALL(IF(COUNTIF($L$5,$H$7:$H$3066)*COUNTIF($L$5,$I$7:$I$3066),MATCH(ROW($A$7:$A$3066),ROW($A$7:$A$3066)),""),ROWS($B$1:E2008)),COLUMNS($A$1:E2010))</f>
        <v>#NUM!</v>
      </c>
      <c r="O2014" t="e">
        <f t="array" ref="O2014">INDEX($A$7:$F$3066,SMALL(IF(COUNTIF($L$5,$H$7:$H$3066)*COUNTIF($L$5,$I$7:$I$3066),MATCH(ROW($A$7:$A$3066),ROW($A$7:$A$3066)),""),ROWS($B$1:F2008)),COLUMNS($A$1:F2010))</f>
        <v>#NUM!</v>
      </c>
    </row>
    <row r="2015" spans="1:15">
      <c r="A2015" s="1">
        <f>'ScienceDirect - Initial'!A2018</f>
        <v>0</v>
      </c>
      <c r="B2015" s="1">
        <f>'ScienceDirect - Initial'!B2018</f>
        <v>1987</v>
      </c>
      <c r="C2015" s="1" t="str">
        <f>'ScienceDirect - Initial'!C2018</f>
        <v>RISCH, STEPHEN J.</v>
      </c>
      <c r="D2015" s="1" t="str">
        <f>'ScienceDirect - Initial'!D2018</f>
        <v>Chapter 9 - Agricultural Ecology and Insect Outbreaks</v>
      </c>
      <c r="E2015" s="1" t="str">
        <f>'ScienceDirect - Initial'!E2018</f>
        <v>Insect Outbreaks</v>
      </c>
      <c r="F2015" s="1" t="str">
        <f>'ScienceDirect - Initial'!F2018</f>
        <v>978-0-12-078148-5</v>
      </c>
      <c r="H2015" s="1">
        <v>0</v>
      </c>
      <c r="I2015" s="1">
        <v>0</v>
      </c>
      <c r="J2015" t="b">
        <f t="shared" si="31"/>
        <v>1</v>
      </c>
      <c r="K2015" t="e">
        <f t="array" ref="K2015">INDEX($A$7:$F$3066,SMALL(IF(COUNTIF($L$5,$H$7:$H$3066)*COUNTIF($L$5,$I$7:$I$3066),MATCH(ROW($A$7:$A$3066),ROW($A$7:$A$3066)),""),ROWS($B$1:B2009)),COLUMNS($A$1:B2011))</f>
        <v>#NUM!</v>
      </c>
      <c r="L2015" t="e">
        <f t="array" ref="L2015">INDEX($A$7:$F$3066,SMALL(IF(COUNTIF($L$5,$H$7:$H$3066)*COUNTIF($L$5,$I$7:$I$3066),MATCH(ROW($A$7:$A$3066),ROW($A$7:$A$3066)),""),ROWS($B$1:C2009)),COLUMNS($A$1:C2011))</f>
        <v>#NUM!</v>
      </c>
      <c r="M2015" t="e">
        <f t="array" ref="M2015">INDEX($A$7:$F$3066,SMALL(IF(COUNTIF($L$5,$H$7:$H$3066)*COUNTIF($L$5,$I$7:$I$3066),MATCH(ROW($A$7:$A$3066),ROW($A$7:$A$3066)),""),ROWS($B$1:D2009)),COLUMNS($A$1:D2011))</f>
        <v>#NUM!</v>
      </c>
      <c r="N2015" t="e">
        <f t="array" ref="N2015">INDEX($A$7:$F$3066,SMALL(IF(COUNTIF($L$5,$H$7:$H$3066)*COUNTIF($L$5,$I$7:$I$3066),MATCH(ROW($A$7:$A$3066),ROW($A$7:$A$3066)),""),ROWS($B$1:E2009)),COLUMNS($A$1:E2011))</f>
        <v>#NUM!</v>
      </c>
      <c r="O2015" t="e">
        <f t="array" ref="O2015">INDEX($A$7:$F$3066,SMALL(IF(COUNTIF($L$5,$H$7:$H$3066)*COUNTIF($L$5,$I$7:$I$3066),MATCH(ROW($A$7:$A$3066),ROW($A$7:$A$3066)),""),ROWS($B$1:F2009)),COLUMNS($A$1:F2011))</f>
        <v>#NUM!</v>
      </c>
    </row>
    <row r="2016" spans="1:15">
      <c r="A2016" s="1">
        <f>'ScienceDirect - Initial'!A2019</f>
        <v>0</v>
      </c>
      <c r="B2016" s="1">
        <f>'ScienceDirect - Initial'!B2019</f>
        <v>2019</v>
      </c>
      <c r="C2016" s="1" t="str">
        <f>'ScienceDirect - Initial'!C2019</f>
        <v>Burch, Sarah; Gupta, Aarti; Inoue, Cristina Y.A.; Kalfagianni, Agni; Persson, Åsa; Gerlak, Andrea K.; Ishii, Atsushi; Patterson, James; Pickering, Jonathan; Scobie, Michelle; Van der Heijden, Jeroen; Vervoort, Joost; Adler, Carolina; Bloomfield, Michael; Djalante, Riyanti; Dryzek, John; Galaz, Victor; Gordon, Christopher; Harmon, Renée; Jinnah, Sikina; Kim, Rakhyun E.; Olsson, Lennart; Van Leeuwen, Judith; Ramasar, Vasna; Wapner, Paul; Zondervan, Ruben</v>
      </c>
      <c r="D2016" s="1" t="str">
        <f>'ScienceDirect - Initial'!D2019</f>
        <v>New directions in earth system governance research</v>
      </c>
      <c r="E2016" s="1" t="str">
        <f>'ScienceDirect - Initial'!E2019</f>
        <v>Earth System Governance</v>
      </c>
      <c r="F2016" s="1">
        <f>'ScienceDirect - Initial'!F2019</f>
        <v>0</v>
      </c>
      <c r="H2016" s="1">
        <v>0</v>
      </c>
      <c r="I2016" s="1">
        <v>0</v>
      </c>
      <c r="J2016" t="b">
        <f t="shared" si="31"/>
        <v>1</v>
      </c>
      <c r="K2016" t="e">
        <f t="array" ref="K2016">INDEX($A$7:$F$3066,SMALL(IF(COUNTIF($L$5,$H$7:$H$3066)*COUNTIF($L$5,$I$7:$I$3066),MATCH(ROW($A$7:$A$3066),ROW($A$7:$A$3066)),""),ROWS($B$1:B2010)),COLUMNS($A$1:B2012))</f>
        <v>#NUM!</v>
      </c>
      <c r="L2016" t="e">
        <f t="array" ref="L2016">INDEX($A$7:$F$3066,SMALL(IF(COUNTIF($L$5,$H$7:$H$3066)*COUNTIF($L$5,$I$7:$I$3066),MATCH(ROW($A$7:$A$3066),ROW($A$7:$A$3066)),""),ROWS($B$1:C2010)),COLUMNS($A$1:C2012))</f>
        <v>#NUM!</v>
      </c>
      <c r="M2016" t="e">
        <f t="array" ref="M2016">INDEX($A$7:$F$3066,SMALL(IF(COUNTIF($L$5,$H$7:$H$3066)*COUNTIF($L$5,$I$7:$I$3066),MATCH(ROW($A$7:$A$3066),ROW($A$7:$A$3066)),""),ROWS($B$1:D2010)),COLUMNS($A$1:D2012))</f>
        <v>#NUM!</v>
      </c>
      <c r="N2016" t="e">
        <f t="array" ref="N2016">INDEX($A$7:$F$3066,SMALL(IF(COUNTIF($L$5,$H$7:$H$3066)*COUNTIF($L$5,$I$7:$I$3066),MATCH(ROW($A$7:$A$3066),ROW($A$7:$A$3066)),""),ROWS($B$1:E2010)),COLUMNS($A$1:E2012))</f>
        <v>#NUM!</v>
      </c>
      <c r="O2016" t="e">
        <f t="array" ref="O2016">INDEX($A$7:$F$3066,SMALL(IF(COUNTIF($L$5,$H$7:$H$3066)*COUNTIF($L$5,$I$7:$I$3066),MATCH(ROW($A$7:$A$3066),ROW($A$7:$A$3066)),""),ROWS($B$1:F2010)),COLUMNS($A$1:F2012))</f>
        <v>#NUM!</v>
      </c>
    </row>
    <row r="2017" spans="1:15">
      <c r="A2017" s="1">
        <f>'ScienceDirect - Initial'!A2020</f>
        <v>0</v>
      </c>
      <c r="B2017" s="1">
        <f>'ScienceDirect - Initial'!B2020</f>
        <v>2013</v>
      </c>
      <c r="C2017" s="1" t="str">
        <f>'ScienceDirect - Initial'!C2020</f>
        <v>Cohen, Stephanie E.; Klausner, Jeffrey D.; Engelman, Joseph; Philip, Susan</v>
      </c>
      <c r="D2017" s="1" t="str">
        <f>'ScienceDirect - Initial'!D2020</f>
        <v>Syphilis in the Modern Era: An Update for Physicians</v>
      </c>
      <c r="E2017" s="1" t="str">
        <f>'ScienceDirect - Initial'!E2020</f>
        <v>Update in Sexually Transmitted Infections</v>
      </c>
      <c r="F2017" s="1">
        <f>'ScienceDirect - Initial'!F2020</f>
        <v>0</v>
      </c>
      <c r="H2017" s="1">
        <v>0</v>
      </c>
      <c r="I2017" s="1">
        <v>0</v>
      </c>
      <c r="J2017" t="b">
        <f t="shared" si="31"/>
        <v>1</v>
      </c>
      <c r="K2017" t="e">
        <f t="array" ref="K2017">INDEX($A$7:$F$3066,SMALL(IF(COUNTIF($L$5,$H$7:$H$3066)*COUNTIF($L$5,$I$7:$I$3066),MATCH(ROW($A$7:$A$3066),ROW($A$7:$A$3066)),""),ROWS($B$1:B2011)),COLUMNS($A$1:B2013))</f>
        <v>#NUM!</v>
      </c>
      <c r="L2017" t="e">
        <f t="array" ref="L2017">INDEX($A$7:$F$3066,SMALL(IF(COUNTIF($L$5,$H$7:$H$3066)*COUNTIF($L$5,$I$7:$I$3066),MATCH(ROW($A$7:$A$3066),ROW($A$7:$A$3066)),""),ROWS($B$1:C2011)),COLUMNS($A$1:C2013))</f>
        <v>#NUM!</v>
      </c>
      <c r="M2017" t="e">
        <f t="array" ref="M2017">INDEX($A$7:$F$3066,SMALL(IF(COUNTIF($L$5,$H$7:$H$3066)*COUNTIF($L$5,$I$7:$I$3066),MATCH(ROW($A$7:$A$3066),ROW($A$7:$A$3066)),""),ROWS($B$1:D2011)),COLUMNS($A$1:D2013))</f>
        <v>#NUM!</v>
      </c>
      <c r="N2017" t="e">
        <f t="array" ref="N2017">INDEX($A$7:$F$3066,SMALL(IF(COUNTIF($L$5,$H$7:$H$3066)*COUNTIF($L$5,$I$7:$I$3066),MATCH(ROW($A$7:$A$3066),ROW($A$7:$A$3066)),""),ROWS($B$1:E2011)),COLUMNS($A$1:E2013))</f>
        <v>#NUM!</v>
      </c>
      <c r="O2017" t="e">
        <f t="array" ref="O2017">INDEX($A$7:$F$3066,SMALL(IF(COUNTIF($L$5,$H$7:$H$3066)*COUNTIF($L$5,$I$7:$I$3066),MATCH(ROW($A$7:$A$3066),ROW($A$7:$A$3066)),""),ROWS($B$1:F2011)),COLUMNS($A$1:F2013))</f>
        <v>#NUM!</v>
      </c>
    </row>
    <row r="2018" spans="1:15">
      <c r="A2018" s="1">
        <f>'ScienceDirect - Initial'!A2021</f>
        <v>0</v>
      </c>
      <c r="B2018" s="1">
        <f>'ScienceDirect - Initial'!B2021</f>
        <v>2014</v>
      </c>
      <c r="C2018" s="1" t="str">
        <f>'ScienceDirect - Initial'!C2021</f>
        <v>Giesekam, Jannik; Barrett, John; Taylor, Peter; Owen, Anne</v>
      </c>
      <c r="D2018" s="1" t="str">
        <f>'ScienceDirect - Initial'!D2021</f>
        <v>The greenhouse gas emissions and mitigation options for materials used in UK construction</v>
      </c>
      <c r="E2018" s="1" t="str">
        <f>'ScienceDirect - Initial'!E2021</f>
        <v>Energy and Buildings</v>
      </c>
      <c r="F2018" s="1">
        <f>'ScienceDirect - Initial'!F2021</f>
        <v>0</v>
      </c>
      <c r="H2018" s="1">
        <v>0</v>
      </c>
      <c r="I2018" s="1">
        <v>0</v>
      </c>
      <c r="J2018" t="b">
        <f t="shared" si="31"/>
        <v>1</v>
      </c>
      <c r="K2018" t="e">
        <f t="array" ref="K2018">INDEX($A$7:$F$3066,SMALL(IF(COUNTIF($L$5,$H$7:$H$3066)*COUNTIF($L$5,$I$7:$I$3066),MATCH(ROW($A$7:$A$3066),ROW($A$7:$A$3066)),""),ROWS($B$1:B2012)),COLUMNS($A$1:B2014))</f>
        <v>#NUM!</v>
      </c>
      <c r="L2018" t="e">
        <f t="array" ref="L2018">INDEX($A$7:$F$3066,SMALL(IF(COUNTIF($L$5,$H$7:$H$3066)*COUNTIF($L$5,$I$7:$I$3066),MATCH(ROW($A$7:$A$3066),ROW($A$7:$A$3066)),""),ROWS($B$1:C2012)),COLUMNS($A$1:C2014))</f>
        <v>#NUM!</v>
      </c>
      <c r="M2018" t="e">
        <f t="array" ref="M2018">INDEX($A$7:$F$3066,SMALL(IF(COUNTIF($L$5,$H$7:$H$3066)*COUNTIF($L$5,$I$7:$I$3066),MATCH(ROW($A$7:$A$3066),ROW($A$7:$A$3066)),""),ROWS($B$1:D2012)),COLUMNS($A$1:D2014))</f>
        <v>#NUM!</v>
      </c>
      <c r="N2018" t="e">
        <f t="array" ref="N2018">INDEX($A$7:$F$3066,SMALL(IF(COUNTIF($L$5,$H$7:$H$3066)*COUNTIF($L$5,$I$7:$I$3066),MATCH(ROW($A$7:$A$3066),ROW($A$7:$A$3066)),""),ROWS($B$1:E2012)),COLUMNS($A$1:E2014))</f>
        <v>#NUM!</v>
      </c>
      <c r="O2018" t="e">
        <f t="array" ref="O2018">INDEX($A$7:$F$3066,SMALL(IF(COUNTIF($L$5,$H$7:$H$3066)*COUNTIF($L$5,$I$7:$I$3066),MATCH(ROW($A$7:$A$3066),ROW($A$7:$A$3066)),""),ROWS($B$1:F2012)),COLUMNS($A$1:F2014))</f>
        <v>#NUM!</v>
      </c>
    </row>
    <row r="2019" spans="1:15">
      <c r="A2019" s="1">
        <f>'ScienceDirect - Initial'!A2022</f>
        <v>0</v>
      </c>
      <c r="B2019" s="1">
        <f>'ScienceDirect - Initial'!B2022</f>
        <v>1995</v>
      </c>
      <c r="C2019" s="1" t="str">
        <f>'ScienceDirect - Initial'!C2022</f>
        <v>Davies, Reg; Boxman, Arthur; Ennis, Bryan J.</v>
      </c>
      <c r="D2019" s="1" t="str">
        <f>'ScienceDirect - Initial'!D2022</f>
        <v>Conference summary paper: Control of Particulate Processes III</v>
      </c>
      <c r="E2019" s="1" t="str">
        <f>'ScienceDirect - Initial'!E2022</f>
        <v>Powder Technology</v>
      </c>
      <c r="F2019" s="1">
        <f>'ScienceDirect - Initial'!F2022</f>
        <v>0</v>
      </c>
      <c r="H2019" s="1">
        <v>0</v>
      </c>
      <c r="I2019" s="1">
        <v>0</v>
      </c>
      <c r="J2019" t="b">
        <f t="shared" si="31"/>
        <v>1</v>
      </c>
      <c r="K2019" t="e">
        <f t="array" ref="K2019">INDEX($A$7:$F$3066,SMALL(IF(COUNTIF($L$5,$H$7:$H$3066)*COUNTIF($L$5,$I$7:$I$3066),MATCH(ROW($A$7:$A$3066),ROW($A$7:$A$3066)),""),ROWS($B$1:B2013)),COLUMNS($A$1:B2015))</f>
        <v>#NUM!</v>
      </c>
      <c r="L2019" t="e">
        <f t="array" ref="L2019">INDEX($A$7:$F$3066,SMALL(IF(COUNTIF($L$5,$H$7:$H$3066)*COUNTIF($L$5,$I$7:$I$3066),MATCH(ROW($A$7:$A$3066),ROW($A$7:$A$3066)),""),ROWS($B$1:C2013)),COLUMNS($A$1:C2015))</f>
        <v>#NUM!</v>
      </c>
      <c r="M2019" t="e">
        <f t="array" ref="M2019">INDEX($A$7:$F$3066,SMALL(IF(COUNTIF($L$5,$H$7:$H$3066)*COUNTIF($L$5,$I$7:$I$3066),MATCH(ROW($A$7:$A$3066),ROW($A$7:$A$3066)),""),ROWS($B$1:D2013)),COLUMNS($A$1:D2015))</f>
        <v>#NUM!</v>
      </c>
      <c r="N2019" t="e">
        <f t="array" ref="N2019">INDEX($A$7:$F$3066,SMALL(IF(COUNTIF($L$5,$H$7:$H$3066)*COUNTIF($L$5,$I$7:$I$3066),MATCH(ROW($A$7:$A$3066),ROW($A$7:$A$3066)),""),ROWS($B$1:E2013)),COLUMNS($A$1:E2015))</f>
        <v>#NUM!</v>
      </c>
      <c r="O2019" t="e">
        <f t="array" ref="O2019">INDEX($A$7:$F$3066,SMALL(IF(COUNTIF($L$5,$H$7:$H$3066)*COUNTIF($L$5,$I$7:$I$3066),MATCH(ROW($A$7:$A$3066),ROW($A$7:$A$3066)),""),ROWS($B$1:F2013)),COLUMNS($A$1:F2015))</f>
        <v>#NUM!</v>
      </c>
    </row>
    <row r="2020" spans="1:15">
      <c r="A2020" s="1">
        <f>'ScienceDirect - Initial'!A2023</f>
        <v>0</v>
      </c>
      <c r="B2020" s="1">
        <f>'ScienceDirect - Initial'!B2023</f>
        <v>2000</v>
      </c>
      <c r="C2020" s="1" t="str">
        <f>'ScienceDirect - Initial'!C2023</f>
        <v>JOLLY, MARK R.; CARLSON, J. DAVID</v>
      </c>
      <c r="D2020" s="1" t="str">
        <f>'ScienceDirect - Initial'!D2023</f>
        <v>5.27 - Composites With Field-responsive Rheology</v>
      </c>
      <c r="E2020" s="1" t="str">
        <f>'ScienceDirect - Initial'!E2023</f>
        <v>Comprehensive Composite Materials</v>
      </c>
      <c r="F2020" s="1" t="str">
        <f>'ScienceDirect - Initial'!F2023</f>
        <v>978-0-08-042993-9</v>
      </c>
      <c r="H2020" s="1">
        <v>0</v>
      </c>
      <c r="I2020" s="1">
        <v>0</v>
      </c>
      <c r="J2020" t="b">
        <f t="shared" si="31"/>
        <v>1</v>
      </c>
      <c r="K2020" t="e">
        <f t="array" ref="K2020">INDEX($A$7:$F$3066,SMALL(IF(COUNTIF($L$5,$H$7:$H$3066)*COUNTIF($L$5,$I$7:$I$3066),MATCH(ROW($A$7:$A$3066),ROW($A$7:$A$3066)),""),ROWS($B$1:B2014)),COLUMNS($A$1:B2016))</f>
        <v>#NUM!</v>
      </c>
      <c r="L2020" t="e">
        <f t="array" ref="L2020">INDEX($A$7:$F$3066,SMALL(IF(COUNTIF($L$5,$H$7:$H$3066)*COUNTIF($L$5,$I$7:$I$3066),MATCH(ROW($A$7:$A$3066),ROW($A$7:$A$3066)),""),ROWS($B$1:C2014)),COLUMNS($A$1:C2016))</f>
        <v>#NUM!</v>
      </c>
      <c r="M2020" t="e">
        <f t="array" ref="M2020">INDEX($A$7:$F$3066,SMALL(IF(COUNTIF($L$5,$H$7:$H$3066)*COUNTIF($L$5,$I$7:$I$3066),MATCH(ROW($A$7:$A$3066),ROW($A$7:$A$3066)),""),ROWS($B$1:D2014)),COLUMNS($A$1:D2016))</f>
        <v>#NUM!</v>
      </c>
      <c r="N2020" t="e">
        <f t="array" ref="N2020">INDEX($A$7:$F$3066,SMALL(IF(COUNTIF($L$5,$H$7:$H$3066)*COUNTIF($L$5,$I$7:$I$3066),MATCH(ROW($A$7:$A$3066),ROW($A$7:$A$3066)),""),ROWS($B$1:E2014)),COLUMNS($A$1:E2016))</f>
        <v>#NUM!</v>
      </c>
      <c r="O2020" t="e">
        <f t="array" ref="O2020">INDEX($A$7:$F$3066,SMALL(IF(COUNTIF($L$5,$H$7:$H$3066)*COUNTIF($L$5,$I$7:$I$3066),MATCH(ROW($A$7:$A$3066),ROW($A$7:$A$3066)),""),ROWS($B$1:F2014)),COLUMNS($A$1:F2016))</f>
        <v>#NUM!</v>
      </c>
    </row>
    <row r="2021" spans="1:15">
      <c r="A2021" s="1">
        <f>'ScienceDirect - Initial'!A2024</f>
        <v>0</v>
      </c>
      <c r="B2021" s="1">
        <f>'ScienceDirect - Initial'!B2024</f>
        <v>1992</v>
      </c>
      <c r="C2021" s="1" t="str">
        <f>'ScienceDirect - Initial'!C2024</f>
        <v>Sherer, Moshe</v>
      </c>
      <c r="D2021" s="1" t="str">
        <f>'ScienceDirect - Initial'!D2024</f>
        <v>Gender differences in criminal activity among Jewish and Arab junior and senior high schoolers in Israel</v>
      </c>
      <c r="E2021" s="1" t="str">
        <f>'ScienceDirect - Initial'!E2024</f>
        <v>International Journal of Intercultural Relations</v>
      </c>
      <c r="F2021" s="1">
        <f>'ScienceDirect - Initial'!F2024</f>
        <v>0</v>
      </c>
      <c r="H2021" s="1">
        <v>0</v>
      </c>
      <c r="I2021" s="1">
        <v>0</v>
      </c>
      <c r="J2021" t="b">
        <f t="shared" si="31"/>
        <v>1</v>
      </c>
      <c r="K2021" t="e">
        <f t="array" ref="K2021">INDEX($A$7:$F$3066,SMALL(IF(COUNTIF($L$5,$H$7:$H$3066)*COUNTIF($L$5,$I$7:$I$3066),MATCH(ROW($A$7:$A$3066),ROW($A$7:$A$3066)),""),ROWS($B$1:B2015)),COLUMNS($A$1:B2017))</f>
        <v>#NUM!</v>
      </c>
      <c r="L2021" t="e">
        <f t="array" ref="L2021">INDEX($A$7:$F$3066,SMALL(IF(COUNTIF($L$5,$H$7:$H$3066)*COUNTIF($L$5,$I$7:$I$3066),MATCH(ROW($A$7:$A$3066),ROW($A$7:$A$3066)),""),ROWS($B$1:C2015)),COLUMNS($A$1:C2017))</f>
        <v>#NUM!</v>
      </c>
      <c r="M2021" t="e">
        <f t="array" ref="M2021">INDEX($A$7:$F$3066,SMALL(IF(COUNTIF($L$5,$H$7:$H$3066)*COUNTIF($L$5,$I$7:$I$3066),MATCH(ROW($A$7:$A$3066),ROW($A$7:$A$3066)),""),ROWS($B$1:D2015)),COLUMNS($A$1:D2017))</f>
        <v>#NUM!</v>
      </c>
      <c r="N2021" t="e">
        <f t="array" ref="N2021">INDEX($A$7:$F$3066,SMALL(IF(COUNTIF($L$5,$H$7:$H$3066)*COUNTIF($L$5,$I$7:$I$3066),MATCH(ROW($A$7:$A$3066),ROW($A$7:$A$3066)),""),ROWS($B$1:E2015)),COLUMNS($A$1:E2017))</f>
        <v>#NUM!</v>
      </c>
      <c r="O2021" t="e">
        <f t="array" ref="O2021">INDEX($A$7:$F$3066,SMALL(IF(COUNTIF($L$5,$H$7:$H$3066)*COUNTIF($L$5,$I$7:$I$3066),MATCH(ROW($A$7:$A$3066),ROW($A$7:$A$3066)),""),ROWS($B$1:F2015)),COLUMNS($A$1:F2017))</f>
        <v>#NUM!</v>
      </c>
    </row>
    <row r="2022" spans="1:15">
      <c r="A2022" s="1">
        <f>'ScienceDirect - Initial'!A2025</f>
        <v>0</v>
      </c>
      <c r="B2022" s="1">
        <f>'ScienceDirect - Initial'!B2025</f>
        <v>1997</v>
      </c>
      <c r="C2022" s="1">
        <f>'ScienceDirect - Initial'!C2025</f>
        <v>0</v>
      </c>
      <c r="D2022" s="1" t="str">
        <f>'ScienceDirect - Initial'!D2025</f>
        <v>Guide to journal articles</v>
      </c>
      <c r="E2022" s="1" t="str">
        <f>'ScienceDirect - Initial'!E2025</f>
        <v>Electoral Studies</v>
      </c>
      <c r="F2022" s="1">
        <f>'ScienceDirect - Initial'!F2025</f>
        <v>0</v>
      </c>
      <c r="H2022" s="1">
        <v>0</v>
      </c>
      <c r="I2022" s="1">
        <v>0</v>
      </c>
      <c r="J2022" t="b">
        <f t="shared" si="31"/>
        <v>1</v>
      </c>
      <c r="K2022" t="e">
        <f t="array" ref="K2022">INDEX($A$7:$F$3066,SMALL(IF(COUNTIF($L$5,$H$7:$H$3066)*COUNTIF($L$5,$I$7:$I$3066),MATCH(ROW($A$7:$A$3066),ROW($A$7:$A$3066)),""),ROWS($B$1:B2016)),COLUMNS($A$1:B2018))</f>
        <v>#NUM!</v>
      </c>
      <c r="L2022" t="e">
        <f t="array" ref="L2022">INDEX($A$7:$F$3066,SMALL(IF(COUNTIF($L$5,$H$7:$H$3066)*COUNTIF($L$5,$I$7:$I$3066),MATCH(ROW($A$7:$A$3066),ROW($A$7:$A$3066)),""),ROWS($B$1:C2016)),COLUMNS($A$1:C2018))</f>
        <v>#NUM!</v>
      </c>
      <c r="M2022" t="e">
        <f t="array" ref="M2022">INDEX($A$7:$F$3066,SMALL(IF(COUNTIF($L$5,$H$7:$H$3066)*COUNTIF($L$5,$I$7:$I$3066),MATCH(ROW($A$7:$A$3066),ROW($A$7:$A$3066)),""),ROWS($B$1:D2016)),COLUMNS($A$1:D2018))</f>
        <v>#NUM!</v>
      </c>
      <c r="N2022" t="e">
        <f t="array" ref="N2022">INDEX($A$7:$F$3066,SMALL(IF(COUNTIF($L$5,$H$7:$H$3066)*COUNTIF($L$5,$I$7:$I$3066),MATCH(ROW($A$7:$A$3066),ROW($A$7:$A$3066)),""),ROWS($B$1:E2016)),COLUMNS($A$1:E2018))</f>
        <v>#NUM!</v>
      </c>
      <c r="O2022" t="e">
        <f t="array" ref="O2022">INDEX($A$7:$F$3066,SMALL(IF(COUNTIF($L$5,$H$7:$H$3066)*COUNTIF($L$5,$I$7:$I$3066),MATCH(ROW($A$7:$A$3066),ROW($A$7:$A$3066)),""),ROWS($B$1:F2016)),COLUMNS($A$1:F2018))</f>
        <v>#NUM!</v>
      </c>
    </row>
    <row r="2023" spans="1:15">
      <c r="A2023" s="1">
        <f>'ScienceDirect - Initial'!A2026</f>
        <v>0</v>
      </c>
      <c r="B2023" s="1">
        <f>'ScienceDirect - Initial'!B2026</f>
        <v>2018</v>
      </c>
      <c r="C2023" s="1" t="str">
        <f>'ScienceDirect - Initial'!C2026</f>
        <v>Koppel, Scott J.; Swerdlow, Russell H.</v>
      </c>
      <c r="D2023" s="1" t="str">
        <f>'ScienceDirect - Initial'!D2026</f>
        <v>Neuroketotherapeutics: A modern review of a century-old therapy</v>
      </c>
      <c r="E2023" s="1" t="str">
        <f>'ScienceDirect - Initial'!E2026</f>
        <v>Mitochondria in the Nervous System: From Health to Disease Part 2</v>
      </c>
      <c r="F2023" s="1">
        <f>'ScienceDirect - Initial'!F2026</f>
        <v>0</v>
      </c>
      <c r="H2023" s="1">
        <v>0</v>
      </c>
      <c r="I2023" s="1">
        <v>0</v>
      </c>
      <c r="J2023" t="b">
        <f t="shared" si="31"/>
        <v>1</v>
      </c>
      <c r="K2023" t="e">
        <f t="array" ref="K2023">INDEX($A$7:$F$3066,SMALL(IF(COUNTIF($L$5,$H$7:$H$3066)*COUNTIF($L$5,$I$7:$I$3066),MATCH(ROW($A$7:$A$3066),ROW($A$7:$A$3066)),""),ROWS($B$1:B2017)),COLUMNS($A$1:B2019))</f>
        <v>#NUM!</v>
      </c>
      <c r="L2023" t="e">
        <f t="array" ref="L2023">INDEX($A$7:$F$3066,SMALL(IF(COUNTIF($L$5,$H$7:$H$3066)*COUNTIF($L$5,$I$7:$I$3066),MATCH(ROW($A$7:$A$3066),ROW($A$7:$A$3066)),""),ROWS($B$1:C2017)),COLUMNS($A$1:C2019))</f>
        <v>#NUM!</v>
      </c>
      <c r="M2023" t="e">
        <f t="array" ref="M2023">INDEX($A$7:$F$3066,SMALL(IF(COUNTIF($L$5,$H$7:$H$3066)*COUNTIF($L$5,$I$7:$I$3066),MATCH(ROW($A$7:$A$3066),ROW($A$7:$A$3066)),""),ROWS($B$1:D2017)),COLUMNS($A$1:D2019))</f>
        <v>#NUM!</v>
      </c>
      <c r="N2023" t="e">
        <f t="array" ref="N2023">INDEX($A$7:$F$3066,SMALL(IF(COUNTIF($L$5,$H$7:$H$3066)*COUNTIF($L$5,$I$7:$I$3066),MATCH(ROW($A$7:$A$3066),ROW($A$7:$A$3066)),""),ROWS($B$1:E2017)),COLUMNS($A$1:E2019))</f>
        <v>#NUM!</v>
      </c>
      <c r="O2023" t="e">
        <f t="array" ref="O2023">INDEX($A$7:$F$3066,SMALL(IF(COUNTIF($L$5,$H$7:$H$3066)*COUNTIF($L$5,$I$7:$I$3066),MATCH(ROW($A$7:$A$3066),ROW($A$7:$A$3066)),""),ROWS($B$1:F2017)),COLUMNS($A$1:F2019))</f>
        <v>#NUM!</v>
      </c>
    </row>
    <row r="2024" spans="1:15">
      <c r="A2024" s="1">
        <f>'ScienceDirect - Initial'!A2027</f>
        <v>0</v>
      </c>
      <c r="B2024" s="1">
        <f>'ScienceDirect - Initial'!B2027</f>
        <v>1996</v>
      </c>
      <c r="C2024" s="1" t="str">
        <f>'ScienceDirect - Initial'!C2027</f>
        <v>Howard, Thomas J.</v>
      </c>
      <c r="D2024" s="1" t="str">
        <f>'ScienceDirect - Initial'!D2027</f>
        <v>Pancreatic adenocarcinoma</v>
      </c>
      <c r="E2024" s="1" t="str">
        <f>'ScienceDirect - Initial'!E2027</f>
        <v>Current Problems in Cancer</v>
      </c>
      <c r="F2024" s="1">
        <f>'ScienceDirect - Initial'!F2027</f>
        <v>0</v>
      </c>
      <c r="H2024" s="1">
        <v>0</v>
      </c>
      <c r="I2024" s="1">
        <v>0</v>
      </c>
      <c r="J2024" t="b">
        <f t="shared" si="31"/>
        <v>1</v>
      </c>
      <c r="K2024" t="e">
        <f t="array" ref="K2024">INDEX($A$7:$F$3066,SMALL(IF(COUNTIF($L$5,$H$7:$H$3066)*COUNTIF($L$5,$I$7:$I$3066),MATCH(ROW($A$7:$A$3066),ROW($A$7:$A$3066)),""),ROWS($B$1:B2018)),COLUMNS($A$1:B2020))</f>
        <v>#NUM!</v>
      </c>
      <c r="L2024" t="e">
        <f t="array" ref="L2024">INDEX($A$7:$F$3066,SMALL(IF(COUNTIF($L$5,$H$7:$H$3066)*COUNTIF($L$5,$I$7:$I$3066),MATCH(ROW($A$7:$A$3066),ROW($A$7:$A$3066)),""),ROWS($B$1:C2018)),COLUMNS($A$1:C2020))</f>
        <v>#NUM!</v>
      </c>
      <c r="M2024" t="e">
        <f t="array" ref="M2024">INDEX($A$7:$F$3066,SMALL(IF(COUNTIF($L$5,$H$7:$H$3066)*COUNTIF($L$5,$I$7:$I$3066),MATCH(ROW($A$7:$A$3066),ROW($A$7:$A$3066)),""),ROWS($B$1:D2018)),COLUMNS($A$1:D2020))</f>
        <v>#NUM!</v>
      </c>
      <c r="N2024" t="e">
        <f t="array" ref="N2024">INDEX($A$7:$F$3066,SMALL(IF(COUNTIF($L$5,$H$7:$H$3066)*COUNTIF($L$5,$I$7:$I$3066),MATCH(ROW($A$7:$A$3066),ROW($A$7:$A$3066)),""),ROWS($B$1:E2018)),COLUMNS($A$1:E2020))</f>
        <v>#NUM!</v>
      </c>
      <c r="O2024" t="e">
        <f t="array" ref="O2024">INDEX($A$7:$F$3066,SMALL(IF(COUNTIF($L$5,$H$7:$H$3066)*COUNTIF($L$5,$I$7:$I$3066),MATCH(ROW($A$7:$A$3066),ROW($A$7:$A$3066)),""),ROWS($B$1:F2018)),COLUMNS($A$1:F2020))</f>
        <v>#NUM!</v>
      </c>
    </row>
    <row r="2025" spans="1:15">
      <c r="A2025" s="1">
        <f>'ScienceDirect - Initial'!A2028</f>
        <v>0</v>
      </c>
      <c r="B2025" s="1">
        <f>'ScienceDirect - Initial'!B2028</f>
        <v>1997</v>
      </c>
      <c r="C2025" s="1" t="str">
        <f>'ScienceDirect - Initial'!C2028</f>
        <v>Uy, B.; Das, S.</v>
      </c>
      <c r="D2025" s="1" t="str">
        <f>'ScienceDirect - Initial'!D2028</f>
        <v>Wet concrete loading of thin-walled steel box columns during the construction of a tall building</v>
      </c>
      <c r="E2025" s="1" t="str">
        <f>'ScienceDirect - Initial'!E2028</f>
        <v>Journal of Constructional Steel Research</v>
      </c>
      <c r="F2025" s="1">
        <f>'ScienceDirect - Initial'!F2028</f>
        <v>0</v>
      </c>
      <c r="H2025" s="1">
        <v>0</v>
      </c>
      <c r="I2025" s="1">
        <v>0</v>
      </c>
      <c r="J2025" t="b">
        <f t="shared" si="31"/>
        <v>1</v>
      </c>
      <c r="K2025" t="e">
        <f t="array" ref="K2025">INDEX($A$7:$F$3066,SMALL(IF(COUNTIF($L$5,$H$7:$H$3066)*COUNTIF($L$5,$I$7:$I$3066),MATCH(ROW($A$7:$A$3066),ROW($A$7:$A$3066)),""),ROWS($B$1:B2019)),COLUMNS($A$1:B2021))</f>
        <v>#NUM!</v>
      </c>
      <c r="L2025" t="e">
        <f t="array" ref="L2025">INDEX($A$7:$F$3066,SMALL(IF(COUNTIF($L$5,$H$7:$H$3066)*COUNTIF($L$5,$I$7:$I$3066),MATCH(ROW($A$7:$A$3066),ROW($A$7:$A$3066)),""),ROWS($B$1:C2019)),COLUMNS($A$1:C2021))</f>
        <v>#NUM!</v>
      </c>
      <c r="M2025" t="e">
        <f t="array" ref="M2025">INDEX($A$7:$F$3066,SMALL(IF(COUNTIF($L$5,$H$7:$H$3066)*COUNTIF($L$5,$I$7:$I$3066),MATCH(ROW($A$7:$A$3066),ROW($A$7:$A$3066)),""),ROWS($B$1:D2019)),COLUMNS($A$1:D2021))</f>
        <v>#NUM!</v>
      </c>
      <c r="N2025" t="e">
        <f t="array" ref="N2025">INDEX($A$7:$F$3066,SMALL(IF(COUNTIF($L$5,$H$7:$H$3066)*COUNTIF($L$5,$I$7:$I$3066),MATCH(ROW($A$7:$A$3066),ROW($A$7:$A$3066)),""),ROWS($B$1:E2019)),COLUMNS($A$1:E2021))</f>
        <v>#NUM!</v>
      </c>
      <c r="O2025" t="e">
        <f t="array" ref="O2025">INDEX($A$7:$F$3066,SMALL(IF(COUNTIF($L$5,$H$7:$H$3066)*COUNTIF($L$5,$I$7:$I$3066),MATCH(ROW($A$7:$A$3066),ROW($A$7:$A$3066)),""),ROWS($B$1:F2019)),COLUMNS($A$1:F2021))</f>
        <v>#NUM!</v>
      </c>
    </row>
    <row r="2026" spans="1:15">
      <c r="A2026" s="1">
        <f>'ScienceDirect - Initial'!A2029</f>
        <v>0</v>
      </c>
      <c r="B2026" s="1">
        <f>'ScienceDirect - Initial'!B2029</f>
        <v>2013</v>
      </c>
      <c r="C2026" s="1" t="str">
        <f>'ScienceDirect - Initial'!C2029</f>
        <v>Kennedy, Peter GE</v>
      </c>
      <c r="D2026" s="1" t="str">
        <f>'ScienceDirect - Initial'!D2029</f>
        <v>Clinical features, diagnosis, and treatment of human African trypanosomiasis (sleeping sickness)</v>
      </c>
      <c r="E2026" s="1" t="str">
        <f>'ScienceDirect - Initial'!E2029</f>
        <v>The Lancet Neurology</v>
      </c>
      <c r="F2026" s="1">
        <f>'ScienceDirect - Initial'!F2029</f>
        <v>0</v>
      </c>
      <c r="H2026" s="1">
        <v>0</v>
      </c>
      <c r="I2026" s="1">
        <v>0</v>
      </c>
      <c r="J2026" t="b">
        <f t="shared" si="31"/>
        <v>1</v>
      </c>
      <c r="K2026" t="e">
        <f t="array" ref="K2026">INDEX($A$7:$F$3066,SMALL(IF(COUNTIF($L$5,$H$7:$H$3066)*COUNTIF($L$5,$I$7:$I$3066),MATCH(ROW($A$7:$A$3066),ROW($A$7:$A$3066)),""),ROWS($B$1:B2020)),COLUMNS($A$1:B2022))</f>
        <v>#NUM!</v>
      </c>
      <c r="L2026" t="e">
        <f t="array" ref="L2026">INDEX($A$7:$F$3066,SMALL(IF(COUNTIF($L$5,$H$7:$H$3066)*COUNTIF($L$5,$I$7:$I$3066),MATCH(ROW($A$7:$A$3066),ROW($A$7:$A$3066)),""),ROWS($B$1:C2020)),COLUMNS($A$1:C2022))</f>
        <v>#NUM!</v>
      </c>
      <c r="M2026" t="e">
        <f t="array" ref="M2026">INDEX($A$7:$F$3066,SMALL(IF(COUNTIF($L$5,$H$7:$H$3066)*COUNTIF($L$5,$I$7:$I$3066),MATCH(ROW($A$7:$A$3066),ROW($A$7:$A$3066)),""),ROWS($B$1:D2020)),COLUMNS($A$1:D2022))</f>
        <v>#NUM!</v>
      </c>
      <c r="N2026" t="e">
        <f t="array" ref="N2026">INDEX($A$7:$F$3066,SMALL(IF(COUNTIF($L$5,$H$7:$H$3066)*COUNTIF($L$5,$I$7:$I$3066),MATCH(ROW($A$7:$A$3066),ROW($A$7:$A$3066)),""),ROWS($B$1:E2020)),COLUMNS($A$1:E2022))</f>
        <v>#NUM!</v>
      </c>
      <c r="O2026" t="e">
        <f t="array" ref="O2026">INDEX($A$7:$F$3066,SMALL(IF(COUNTIF($L$5,$H$7:$H$3066)*COUNTIF($L$5,$I$7:$I$3066),MATCH(ROW($A$7:$A$3066),ROW($A$7:$A$3066)),""),ROWS($B$1:F2020)),COLUMNS($A$1:F2022))</f>
        <v>#NUM!</v>
      </c>
    </row>
    <row r="2027" spans="1:15">
      <c r="A2027" s="1">
        <f>'ScienceDirect - Initial'!A2030</f>
        <v>0</v>
      </c>
      <c r="B2027" s="1">
        <f>'ScienceDirect - Initial'!B2030</f>
        <v>1996</v>
      </c>
      <c r="C2027" s="1" t="str">
        <f>'ScienceDirect - Initial'!C2030</f>
        <v>WINDHORST, U.</v>
      </c>
      <c r="D2027" s="1" t="str">
        <f>'ScienceDirect - Initial'!D2030</f>
        <v>THE SPINAL CORD AND ITS BRAIN: REPRESENTATIONS AND MODELS. TO WHAT EXTENT DO FOREBRAIN MECHANISMS APPEAR AT BRAINSTEM SPINAL CORD LEVELS?</v>
      </c>
      <c r="E2027" s="1" t="str">
        <f>'ScienceDirect - Initial'!E2030</f>
        <v>Progress in Neurobiology</v>
      </c>
      <c r="F2027" s="1">
        <f>'ScienceDirect - Initial'!F2030</f>
        <v>0</v>
      </c>
      <c r="H2027" s="1">
        <v>0</v>
      </c>
      <c r="I2027" s="1">
        <v>0</v>
      </c>
      <c r="J2027" t="b">
        <f t="shared" si="31"/>
        <v>1</v>
      </c>
      <c r="K2027" t="e">
        <f t="array" ref="K2027">INDEX($A$7:$F$3066,SMALL(IF(COUNTIF($L$5,$H$7:$H$3066)*COUNTIF($L$5,$I$7:$I$3066),MATCH(ROW($A$7:$A$3066),ROW($A$7:$A$3066)),""),ROWS($B$1:B2021)),COLUMNS($A$1:B2023))</f>
        <v>#NUM!</v>
      </c>
      <c r="L2027" t="e">
        <f t="array" ref="L2027">INDEX($A$7:$F$3066,SMALL(IF(COUNTIF($L$5,$H$7:$H$3066)*COUNTIF($L$5,$I$7:$I$3066),MATCH(ROW($A$7:$A$3066),ROW($A$7:$A$3066)),""),ROWS($B$1:C2021)),COLUMNS($A$1:C2023))</f>
        <v>#NUM!</v>
      </c>
      <c r="M2027" t="e">
        <f t="array" ref="M2027">INDEX($A$7:$F$3066,SMALL(IF(COUNTIF($L$5,$H$7:$H$3066)*COUNTIF($L$5,$I$7:$I$3066),MATCH(ROW($A$7:$A$3066),ROW($A$7:$A$3066)),""),ROWS($B$1:D2021)),COLUMNS($A$1:D2023))</f>
        <v>#NUM!</v>
      </c>
      <c r="N2027" t="e">
        <f t="array" ref="N2027">INDEX($A$7:$F$3066,SMALL(IF(COUNTIF($L$5,$H$7:$H$3066)*COUNTIF($L$5,$I$7:$I$3066),MATCH(ROW($A$7:$A$3066),ROW($A$7:$A$3066)),""),ROWS($B$1:E2021)),COLUMNS($A$1:E2023))</f>
        <v>#NUM!</v>
      </c>
      <c r="O2027" t="e">
        <f t="array" ref="O2027">INDEX($A$7:$F$3066,SMALL(IF(COUNTIF($L$5,$H$7:$H$3066)*COUNTIF($L$5,$I$7:$I$3066),MATCH(ROW($A$7:$A$3066),ROW($A$7:$A$3066)),""),ROWS($B$1:F2021)),COLUMNS($A$1:F2023))</f>
        <v>#NUM!</v>
      </c>
    </row>
    <row r="2028" spans="1:15">
      <c r="A2028" s="1">
        <f>'ScienceDirect - Initial'!A2031</f>
        <v>0</v>
      </c>
      <c r="B2028" s="1">
        <f>'ScienceDirect - Initial'!B2031</f>
        <v>2013</v>
      </c>
      <c r="C2028" s="1" t="str">
        <f>'ScienceDirect - Initial'!C2031</f>
        <v>Tooth, S.</v>
      </c>
      <c r="D2028" s="1" t="str">
        <f>'ScienceDirect - Initial'!D2031</f>
        <v>9.31 Dryland Fluvial Environments: Assessing Distinctiveness and Diversity from a Global Perspective</v>
      </c>
      <c r="E2028" s="1" t="str">
        <f>'ScienceDirect - Initial'!E2031</f>
        <v>Treatise on Geomorphology</v>
      </c>
      <c r="F2028" s="1" t="str">
        <f>'ScienceDirect - Initial'!F2031</f>
        <v>978-0-08-088522-3</v>
      </c>
      <c r="H2028" s="1">
        <v>0</v>
      </c>
      <c r="I2028" s="1">
        <v>0</v>
      </c>
      <c r="J2028" t="b">
        <f t="shared" si="31"/>
        <v>1</v>
      </c>
      <c r="K2028" t="e">
        <f t="array" ref="K2028">INDEX($A$7:$F$3066,SMALL(IF(COUNTIF($L$5,$H$7:$H$3066)*COUNTIF($L$5,$I$7:$I$3066),MATCH(ROW($A$7:$A$3066),ROW($A$7:$A$3066)),""),ROWS($B$1:B2022)),COLUMNS($A$1:B2024))</f>
        <v>#NUM!</v>
      </c>
      <c r="L2028" t="e">
        <f t="array" ref="L2028">INDEX($A$7:$F$3066,SMALL(IF(COUNTIF($L$5,$H$7:$H$3066)*COUNTIF($L$5,$I$7:$I$3066),MATCH(ROW($A$7:$A$3066),ROW($A$7:$A$3066)),""),ROWS($B$1:C2022)),COLUMNS($A$1:C2024))</f>
        <v>#NUM!</v>
      </c>
      <c r="M2028" t="e">
        <f t="array" ref="M2028">INDEX($A$7:$F$3066,SMALL(IF(COUNTIF($L$5,$H$7:$H$3066)*COUNTIF($L$5,$I$7:$I$3066),MATCH(ROW($A$7:$A$3066),ROW($A$7:$A$3066)),""),ROWS($B$1:D2022)),COLUMNS($A$1:D2024))</f>
        <v>#NUM!</v>
      </c>
      <c r="N2028" t="e">
        <f t="array" ref="N2028">INDEX($A$7:$F$3066,SMALL(IF(COUNTIF($L$5,$H$7:$H$3066)*COUNTIF($L$5,$I$7:$I$3066),MATCH(ROW($A$7:$A$3066),ROW($A$7:$A$3066)),""),ROWS($B$1:E2022)),COLUMNS($A$1:E2024))</f>
        <v>#NUM!</v>
      </c>
      <c r="O2028" t="e">
        <f t="array" ref="O2028">INDEX($A$7:$F$3066,SMALL(IF(COUNTIF($L$5,$H$7:$H$3066)*COUNTIF($L$5,$I$7:$I$3066),MATCH(ROW($A$7:$A$3066),ROW($A$7:$A$3066)),""),ROWS($B$1:F2022)),COLUMNS($A$1:F2024))</f>
        <v>#NUM!</v>
      </c>
    </row>
    <row r="2029" spans="1:15">
      <c r="A2029" s="1">
        <f>'ScienceDirect - Initial'!A2032</f>
        <v>0</v>
      </c>
      <c r="B2029" s="1">
        <f>'ScienceDirect - Initial'!B2032</f>
        <v>1987</v>
      </c>
      <c r="C2029" s="1" t="str">
        <f>'ScienceDirect - Initial'!C2032</f>
        <v>Watts, Susan J.</v>
      </c>
      <c r="D2029" s="1" t="str">
        <f>'ScienceDirect - Initial'!D2032</f>
        <v>Population mobility and disease transmission: The example of guinea worm</v>
      </c>
      <c r="E2029" s="1" t="str">
        <f>'ScienceDirect - Initial'!E2032</f>
        <v>Social Science &amp; Medicine</v>
      </c>
      <c r="F2029" s="1">
        <f>'ScienceDirect - Initial'!F2032</f>
        <v>0</v>
      </c>
      <c r="H2029" s="1">
        <v>0</v>
      </c>
      <c r="I2029" s="1">
        <v>0</v>
      </c>
      <c r="J2029" t="b">
        <f t="shared" si="31"/>
        <v>1</v>
      </c>
      <c r="K2029" t="e">
        <f t="array" ref="K2029">INDEX($A$7:$F$3066,SMALL(IF(COUNTIF($L$5,$H$7:$H$3066)*COUNTIF($L$5,$I$7:$I$3066),MATCH(ROW($A$7:$A$3066),ROW($A$7:$A$3066)),""),ROWS($B$1:B2023)),COLUMNS($A$1:B2025))</f>
        <v>#NUM!</v>
      </c>
      <c r="L2029" t="e">
        <f t="array" ref="L2029">INDEX($A$7:$F$3066,SMALL(IF(COUNTIF($L$5,$H$7:$H$3066)*COUNTIF($L$5,$I$7:$I$3066),MATCH(ROW($A$7:$A$3066),ROW($A$7:$A$3066)),""),ROWS($B$1:C2023)),COLUMNS($A$1:C2025))</f>
        <v>#NUM!</v>
      </c>
      <c r="M2029" t="e">
        <f t="array" ref="M2029">INDEX($A$7:$F$3066,SMALL(IF(COUNTIF($L$5,$H$7:$H$3066)*COUNTIF($L$5,$I$7:$I$3066),MATCH(ROW($A$7:$A$3066),ROW($A$7:$A$3066)),""),ROWS($B$1:D2023)),COLUMNS($A$1:D2025))</f>
        <v>#NUM!</v>
      </c>
      <c r="N2029" t="e">
        <f t="array" ref="N2029">INDEX($A$7:$F$3066,SMALL(IF(COUNTIF($L$5,$H$7:$H$3066)*COUNTIF($L$5,$I$7:$I$3066),MATCH(ROW($A$7:$A$3066),ROW($A$7:$A$3066)),""),ROWS($B$1:E2023)),COLUMNS($A$1:E2025))</f>
        <v>#NUM!</v>
      </c>
      <c r="O2029" t="e">
        <f t="array" ref="O2029">INDEX($A$7:$F$3066,SMALL(IF(COUNTIF($L$5,$H$7:$H$3066)*COUNTIF($L$5,$I$7:$I$3066),MATCH(ROW($A$7:$A$3066),ROW($A$7:$A$3066)),""),ROWS($B$1:F2023)),COLUMNS($A$1:F2025))</f>
        <v>#NUM!</v>
      </c>
    </row>
    <row r="2030" spans="1:15">
      <c r="A2030" s="1">
        <f>'ScienceDirect - Initial'!A2033</f>
        <v>0</v>
      </c>
      <c r="B2030" s="1">
        <f>'ScienceDirect - Initial'!B2033</f>
        <v>2010</v>
      </c>
      <c r="C2030" s="1">
        <f>'ScienceDirect - Initial'!C2033</f>
        <v>0</v>
      </c>
      <c r="D2030" s="1" t="str">
        <f>'ScienceDirect - Initial'!D2033</f>
        <v>Subject Index</v>
      </c>
      <c r="E2030" s="1" t="str">
        <f>'ScienceDirect - Initial'!E2033</f>
        <v>Fuel and Energy Abstracts</v>
      </c>
      <c r="F2030" s="1">
        <f>'ScienceDirect - Initial'!F2033</f>
        <v>0</v>
      </c>
      <c r="H2030" s="1">
        <v>0</v>
      </c>
      <c r="I2030" s="1">
        <v>0</v>
      </c>
      <c r="J2030" t="b">
        <f t="shared" si="31"/>
        <v>1</v>
      </c>
      <c r="K2030" t="e">
        <f t="array" ref="K2030">INDEX($A$7:$F$3066,SMALL(IF(COUNTIF($L$5,$H$7:$H$3066)*COUNTIF($L$5,$I$7:$I$3066),MATCH(ROW($A$7:$A$3066),ROW($A$7:$A$3066)),""),ROWS($B$1:B2024)),COLUMNS($A$1:B2026))</f>
        <v>#NUM!</v>
      </c>
      <c r="L2030" t="e">
        <f t="array" ref="L2030">INDEX($A$7:$F$3066,SMALL(IF(COUNTIF($L$5,$H$7:$H$3066)*COUNTIF($L$5,$I$7:$I$3066),MATCH(ROW($A$7:$A$3066),ROW($A$7:$A$3066)),""),ROWS($B$1:C2024)),COLUMNS($A$1:C2026))</f>
        <v>#NUM!</v>
      </c>
      <c r="M2030" t="e">
        <f t="array" ref="M2030">INDEX($A$7:$F$3066,SMALL(IF(COUNTIF($L$5,$H$7:$H$3066)*COUNTIF($L$5,$I$7:$I$3066),MATCH(ROW($A$7:$A$3066),ROW($A$7:$A$3066)),""),ROWS($B$1:D2024)),COLUMNS($A$1:D2026))</f>
        <v>#NUM!</v>
      </c>
      <c r="N2030" t="e">
        <f t="array" ref="N2030">INDEX($A$7:$F$3066,SMALL(IF(COUNTIF($L$5,$H$7:$H$3066)*COUNTIF($L$5,$I$7:$I$3066),MATCH(ROW($A$7:$A$3066),ROW($A$7:$A$3066)),""),ROWS($B$1:E2024)),COLUMNS($A$1:E2026))</f>
        <v>#NUM!</v>
      </c>
      <c r="O2030" t="e">
        <f t="array" ref="O2030">INDEX($A$7:$F$3066,SMALL(IF(COUNTIF($L$5,$H$7:$H$3066)*COUNTIF($L$5,$I$7:$I$3066),MATCH(ROW($A$7:$A$3066),ROW($A$7:$A$3066)),""),ROWS($B$1:F2024)),COLUMNS($A$1:F2026))</f>
        <v>#NUM!</v>
      </c>
    </row>
    <row r="2031" spans="1:15">
      <c r="A2031" s="1">
        <f>'ScienceDirect - Initial'!A2034</f>
        <v>0</v>
      </c>
      <c r="B2031" s="1">
        <f>'ScienceDirect - Initial'!B2034</f>
        <v>2006</v>
      </c>
      <c r="C2031" s="1" t="str">
        <f>'ScienceDirect - Initial'!C2034</f>
        <v>McLachlan, A.; Brown, A.C.</v>
      </c>
      <c r="D2031" s="1" t="str">
        <f>'ScienceDirect - Initial'!D2034</f>
        <v>7 - Benthic Macrofauna Communities</v>
      </c>
      <c r="E2031" s="1" t="str">
        <f>'ScienceDirect - Initial'!E2034</f>
        <v>The Ecology of Sandy Shores (Second Edition)</v>
      </c>
      <c r="F2031" s="1" t="str">
        <f>'ScienceDirect - Initial'!F2034</f>
        <v>978-0-12-372569-1</v>
      </c>
      <c r="H2031" s="1">
        <v>0</v>
      </c>
      <c r="I2031" s="1">
        <v>0</v>
      </c>
      <c r="J2031" t="b">
        <f t="shared" si="31"/>
        <v>1</v>
      </c>
      <c r="K2031" t="e">
        <f t="array" ref="K2031">INDEX($A$7:$F$3066,SMALL(IF(COUNTIF($L$5,$H$7:$H$3066)*COUNTIF($L$5,$I$7:$I$3066),MATCH(ROW($A$7:$A$3066),ROW($A$7:$A$3066)),""),ROWS($B$1:B2025)),COLUMNS($A$1:B2027))</f>
        <v>#NUM!</v>
      </c>
      <c r="L2031" t="e">
        <f t="array" ref="L2031">INDEX($A$7:$F$3066,SMALL(IF(COUNTIF($L$5,$H$7:$H$3066)*COUNTIF($L$5,$I$7:$I$3066),MATCH(ROW($A$7:$A$3066),ROW($A$7:$A$3066)),""),ROWS($B$1:C2025)),COLUMNS($A$1:C2027))</f>
        <v>#NUM!</v>
      </c>
      <c r="M2031" t="e">
        <f t="array" ref="M2031">INDEX($A$7:$F$3066,SMALL(IF(COUNTIF($L$5,$H$7:$H$3066)*COUNTIF($L$5,$I$7:$I$3066),MATCH(ROW($A$7:$A$3066),ROW($A$7:$A$3066)),""),ROWS($B$1:D2025)),COLUMNS($A$1:D2027))</f>
        <v>#NUM!</v>
      </c>
      <c r="N2031" t="e">
        <f t="array" ref="N2031">INDEX($A$7:$F$3066,SMALL(IF(COUNTIF($L$5,$H$7:$H$3066)*COUNTIF($L$5,$I$7:$I$3066),MATCH(ROW($A$7:$A$3066),ROW($A$7:$A$3066)),""),ROWS($B$1:E2025)),COLUMNS($A$1:E2027))</f>
        <v>#NUM!</v>
      </c>
      <c r="O2031" t="e">
        <f t="array" ref="O2031">INDEX($A$7:$F$3066,SMALL(IF(COUNTIF($L$5,$H$7:$H$3066)*COUNTIF($L$5,$I$7:$I$3066),MATCH(ROW($A$7:$A$3066),ROW($A$7:$A$3066)),""),ROWS($B$1:F2025)),COLUMNS($A$1:F2027))</f>
        <v>#NUM!</v>
      </c>
    </row>
    <row r="2032" spans="1:15">
      <c r="A2032" s="1">
        <f>'ScienceDirect - Initial'!A2035</f>
        <v>0</v>
      </c>
      <c r="B2032" s="1">
        <f>'ScienceDirect - Initial'!B2035</f>
        <v>1973</v>
      </c>
      <c r="C2032" s="1" t="str">
        <f>'ScienceDirect - Initial'!C2035</f>
        <v>Mastellone, Max</v>
      </c>
      <c r="D2032" s="1">
        <f>'ScienceDirect - Initial'!D2035</f>
        <v>0</v>
      </c>
      <c r="E2032" s="1" t="str">
        <f>'ScienceDirect - Initial'!E2035</f>
        <v>Behavior Therapy</v>
      </c>
      <c r="F2032" s="1">
        <f>'ScienceDirect - Initial'!F2035</f>
        <v>0</v>
      </c>
      <c r="H2032" s="1">
        <v>0</v>
      </c>
      <c r="I2032" s="1">
        <v>0</v>
      </c>
      <c r="J2032" t="b">
        <f t="shared" si="31"/>
        <v>1</v>
      </c>
      <c r="K2032" t="e">
        <f t="array" ref="K2032">INDEX($A$7:$F$3066,SMALL(IF(COUNTIF($L$5,$H$7:$H$3066)*COUNTIF($L$5,$I$7:$I$3066),MATCH(ROW($A$7:$A$3066),ROW($A$7:$A$3066)),""),ROWS($B$1:B2026)),COLUMNS($A$1:B2028))</f>
        <v>#NUM!</v>
      </c>
      <c r="L2032" t="e">
        <f t="array" ref="L2032">INDEX($A$7:$F$3066,SMALL(IF(COUNTIF($L$5,$H$7:$H$3066)*COUNTIF($L$5,$I$7:$I$3066),MATCH(ROW($A$7:$A$3066),ROW($A$7:$A$3066)),""),ROWS($B$1:C2026)),COLUMNS($A$1:C2028))</f>
        <v>#NUM!</v>
      </c>
      <c r="M2032" t="e">
        <f t="array" ref="M2032">INDEX($A$7:$F$3066,SMALL(IF(COUNTIF($L$5,$H$7:$H$3066)*COUNTIF($L$5,$I$7:$I$3066),MATCH(ROW($A$7:$A$3066),ROW($A$7:$A$3066)),""),ROWS($B$1:D2026)),COLUMNS($A$1:D2028))</f>
        <v>#NUM!</v>
      </c>
      <c r="N2032" t="e">
        <f t="array" ref="N2032">INDEX($A$7:$F$3066,SMALL(IF(COUNTIF($L$5,$H$7:$H$3066)*COUNTIF($L$5,$I$7:$I$3066),MATCH(ROW($A$7:$A$3066),ROW($A$7:$A$3066)),""),ROWS($B$1:E2026)),COLUMNS($A$1:E2028))</f>
        <v>#NUM!</v>
      </c>
      <c r="O2032" t="e">
        <f t="array" ref="O2032">INDEX($A$7:$F$3066,SMALL(IF(COUNTIF($L$5,$H$7:$H$3066)*COUNTIF($L$5,$I$7:$I$3066),MATCH(ROW($A$7:$A$3066),ROW($A$7:$A$3066)),""),ROWS($B$1:F2026)),COLUMNS($A$1:F2028))</f>
        <v>#NUM!</v>
      </c>
    </row>
    <row r="2033" spans="1:15">
      <c r="A2033" s="1">
        <f>'ScienceDirect - Initial'!A2036</f>
        <v>0</v>
      </c>
      <c r="B2033" s="1">
        <f>'ScienceDirect - Initial'!B2036</f>
        <v>2009</v>
      </c>
      <c r="C2033" s="1" t="str">
        <f>'ScienceDirect - Initial'!C2036</f>
        <v>Haggard, Mark</v>
      </c>
      <c r="D2033" s="1" t="str">
        <f>'ScienceDirect - Initial'!D2036</f>
        <v>30 years of change in the world, science and medicine</v>
      </c>
      <c r="E2033" s="1" t="str">
        <f>'ScienceDirect - Initial'!E2036</f>
        <v>International Journal of Pediatric Otorhinolaryngology</v>
      </c>
      <c r="F2033" s="1">
        <f>'ScienceDirect - Initial'!F2036</f>
        <v>0</v>
      </c>
      <c r="H2033" s="1">
        <v>0</v>
      </c>
      <c r="I2033" s="1">
        <v>0</v>
      </c>
      <c r="J2033" t="b">
        <f t="shared" si="31"/>
        <v>1</v>
      </c>
      <c r="K2033" t="e">
        <f t="array" ref="K2033">INDEX($A$7:$F$3066,SMALL(IF(COUNTIF($L$5,$H$7:$H$3066)*COUNTIF($L$5,$I$7:$I$3066),MATCH(ROW($A$7:$A$3066),ROW($A$7:$A$3066)),""),ROWS($B$1:B2027)),COLUMNS($A$1:B2029))</f>
        <v>#NUM!</v>
      </c>
      <c r="L2033" t="e">
        <f t="array" ref="L2033">INDEX($A$7:$F$3066,SMALL(IF(COUNTIF($L$5,$H$7:$H$3066)*COUNTIF($L$5,$I$7:$I$3066),MATCH(ROW($A$7:$A$3066),ROW($A$7:$A$3066)),""),ROWS($B$1:C2027)),COLUMNS($A$1:C2029))</f>
        <v>#NUM!</v>
      </c>
      <c r="M2033" t="e">
        <f t="array" ref="M2033">INDEX($A$7:$F$3066,SMALL(IF(COUNTIF($L$5,$H$7:$H$3066)*COUNTIF($L$5,$I$7:$I$3066),MATCH(ROW($A$7:$A$3066),ROW($A$7:$A$3066)),""),ROWS($B$1:D2027)),COLUMNS($A$1:D2029))</f>
        <v>#NUM!</v>
      </c>
      <c r="N2033" t="e">
        <f t="array" ref="N2033">INDEX($A$7:$F$3066,SMALL(IF(COUNTIF($L$5,$H$7:$H$3066)*COUNTIF($L$5,$I$7:$I$3066),MATCH(ROW($A$7:$A$3066),ROW($A$7:$A$3066)),""),ROWS($B$1:E2027)),COLUMNS($A$1:E2029))</f>
        <v>#NUM!</v>
      </c>
      <c r="O2033" t="e">
        <f t="array" ref="O2033">INDEX($A$7:$F$3066,SMALL(IF(COUNTIF($L$5,$H$7:$H$3066)*COUNTIF($L$5,$I$7:$I$3066),MATCH(ROW($A$7:$A$3066),ROW($A$7:$A$3066)),""),ROWS($B$1:F2027)),COLUMNS($A$1:F2029))</f>
        <v>#NUM!</v>
      </c>
    </row>
    <row r="2034" spans="1:15">
      <c r="A2034" s="1">
        <f>'ScienceDirect - Initial'!A2037</f>
        <v>0</v>
      </c>
      <c r="B2034" s="1">
        <f>'ScienceDirect - Initial'!B2037</f>
        <v>2014</v>
      </c>
      <c r="C2034" s="1" t="str">
        <f>'ScienceDirect - Initial'!C2037</f>
        <v>Tryon, Warren W.</v>
      </c>
      <c r="D2034" s="1" t="str">
        <f>'ScienceDirect - Initial'!D2037</f>
        <v>Chapter 2 - Issues and Impediments to Theoretical Unification</v>
      </c>
      <c r="E2034" s="1" t="str">
        <f>'ScienceDirect - Initial'!E2037</f>
        <v>Cognitive Neuroscience and Psychotherapy</v>
      </c>
      <c r="F2034" s="1" t="str">
        <f>'ScienceDirect - Initial'!F2037</f>
        <v>978-0-12-420071-5</v>
      </c>
      <c r="H2034" s="1">
        <v>0</v>
      </c>
      <c r="I2034" s="1">
        <v>0</v>
      </c>
      <c r="J2034" t="b">
        <f t="shared" si="31"/>
        <v>1</v>
      </c>
      <c r="K2034" t="e">
        <f t="array" ref="K2034">INDEX($A$7:$F$3066,SMALL(IF(COUNTIF($L$5,$H$7:$H$3066)*COUNTIF($L$5,$I$7:$I$3066),MATCH(ROW($A$7:$A$3066),ROW($A$7:$A$3066)),""),ROWS($B$1:B2028)),COLUMNS($A$1:B2030))</f>
        <v>#NUM!</v>
      </c>
      <c r="L2034" t="e">
        <f t="array" ref="L2034">INDEX($A$7:$F$3066,SMALL(IF(COUNTIF($L$5,$H$7:$H$3066)*COUNTIF($L$5,$I$7:$I$3066),MATCH(ROW($A$7:$A$3066),ROW($A$7:$A$3066)),""),ROWS($B$1:C2028)),COLUMNS($A$1:C2030))</f>
        <v>#NUM!</v>
      </c>
      <c r="M2034" t="e">
        <f t="array" ref="M2034">INDEX($A$7:$F$3066,SMALL(IF(COUNTIF($L$5,$H$7:$H$3066)*COUNTIF($L$5,$I$7:$I$3066),MATCH(ROW($A$7:$A$3066),ROW($A$7:$A$3066)),""),ROWS($B$1:D2028)),COLUMNS($A$1:D2030))</f>
        <v>#NUM!</v>
      </c>
      <c r="N2034" t="e">
        <f t="array" ref="N2034">INDEX($A$7:$F$3066,SMALL(IF(COUNTIF($L$5,$H$7:$H$3066)*COUNTIF($L$5,$I$7:$I$3066),MATCH(ROW($A$7:$A$3066),ROW($A$7:$A$3066)),""),ROWS($B$1:E2028)),COLUMNS($A$1:E2030))</f>
        <v>#NUM!</v>
      </c>
      <c r="O2034" t="e">
        <f t="array" ref="O2034">INDEX($A$7:$F$3066,SMALL(IF(COUNTIF($L$5,$H$7:$H$3066)*COUNTIF($L$5,$I$7:$I$3066),MATCH(ROW($A$7:$A$3066),ROW($A$7:$A$3066)),""),ROWS($B$1:F2028)),COLUMNS($A$1:F2030))</f>
        <v>#NUM!</v>
      </c>
    </row>
    <row r="2035" spans="1:15">
      <c r="A2035" s="1">
        <f>'ScienceDirect - Initial'!A2038</f>
        <v>0</v>
      </c>
      <c r="B2035" s="1">
        <f>'ScienceDirect - Initial'!B2038</f>
        <v>2015</v>
      </c>
      <c r="C2035" s="1" t="str">
        <f>'ScienceDirect - Initial'!C2038</f>
        <v>Rufat, Samuel</v>
      </c>
      <c r="D2035" s="1" t="str">
        <f>'ScienceDirect - Initial'!D2038</f>
        <v>11 - Critique of Pure Resilience</v>
      </c>
      <c r="E2035" s="1" t="str">
        <f>'ScienceDirect - Initial'!E2038</f>
        <v>Resilience Imperative</v>
      </c>
      <c r="F2035" s="1" t="str">
        <f>'ScienceDirect - Initial'!F2038</f>
        <v>978-1-78548-051-5</v>
      </c>
      <c r="H2035" s="1">
        <v>0</v>
      </c>
      <c r="I2035" s="1">
        <v>0</v>
      </c>
      <c r="J2035" t="b">
        <f t="shared" si="31"/>
        <v>1</v>
      </c>
      <c r="K2035" t="e">
        <f t="array" ref="K2035">INDEX($A$7:$F$3066,SMALL(IF(COUNTIF($L$5,$H$7:$H$3066)*COUNTIF($L$5,$I$7:$I$3066),MATCH(ROW($A$7:$A$3066),ROW($A$7:$A$3066)),""),ROWS($B$1:B2029)),COLUMNS($A$1:B2031))</f>
        <v>#NUM!</v>
      </c>
      <c r="L2035" t="e">
        <f t="array" ref="L2035">INDEX($A$7:$F$3066,SMALL(IF(COUNTIF($L$5,$H$7:$H$3066)*COUNTIF($L$5,$I$7:$I$3066),MATCH(ROW($A$7:$A$3066),ROW($A$7:$A$3066)),""),ROWS($B$1:C2029)),COLUMNS($A$1:C2031))</f>
        <v>#NUM!</v>
      </c>
      <c r="M2035" t="e">
        <f t="array" ref="M2035">INDEX($A$7:$F$3066,SMALL(IF(COUNTIF($L$5,$H$7:$H$3066)*COUNTIF($L$5,$I$7:$I$3066),MATCH(ROW($A$7:$A$3066),ROW($A$7:$A$3066)),""),ROWS($B$1:D2029)),COLUMNS($A$1:D2031))</f>
        <v>#NUM!</v>
      </c>
      <c r="N2035" t="e">
        <f t="array" ref="N2035">INDEX($A$7:$F$3066,SMALL(IF(COUNTIF($L$5,$H$7:$H$3066)*COUNTIF($L$5,$I$7:$I$3066),MATCH(ROW($A$7:$A$3066),ROW($A$7:$A$3066)),""),ROWS($B$1:E2029)),COLUMNS($A$1:E2031))</f>
        <v>#NUM!</v>
      </c>
      <c r="O2035" t="e">
        <f t="array" ref="O2035">INDEX($A$7:$F$3066,SMALL(IF(COUNTIF($L$5,$H$7:$H$3066)*COUNTIF($L$5,$I$7:$I$3066),MATCH(ROW($A$7:$A$3066),ROW($A$7:$A$3066)),""),ROWS($B$1:F2029)),COLUMNS($A$1:F2031))</f>
        <v>#NUM!</v>
      </c>
    </row>
    <row r="2036" spans="1:15">
      <c r="A2036" s="1">
        <f>'ScienceDirect - Initial'!A2039</f>
        <v>0</v>
      </c>
      <c r="B2036" s="1">
        <f>'ScienceDirect - Initial'!B2039</f>
        <v>1997</v>
      </c>
      <c r="C2036" s="1" t="str">
        <f>'ScienceDirect - Initial'!C2039</f>
        <v>Vaitl, Dieter; Lipp, Ottmar V</v>
      </c>
      <c r="D2036" s="1" t="str">
        <f>'ScienceDirect - Initial'!D2039</f>
        <v>Latent inhibition and autonomic respones: a psychophysiological approach</v>
      </c>
      <c r="E2036" s="1" t="str">
        <f>'ScienceDirect - Initial'!E2039</f>
        <v>Behavioural Brain Research</v>
      </c>
      <c r="F2036" s="1">
        <f>'ScienceDirect - Initial'!F2039</f>
        <v>0</v>
      </c>
      <c r="H2036" s="1">
        <v>0</v>
      </c>
      <c r="I2036" s="1">
        <v>0</v>
      </c>
      <c r="J2036" t="b">
        <f t="shared" si="31"/>
        <v>1</v>
      </c>
      <c r="K2036" t="e">
        <f t="array" ref="K2036">INDEX($A$7:$F$3066,SMALL(IF(COUNTIF($L$5,$H$7:$H$3066)*COUNTIF($L$5,$I$7:$I$3066),MATCH(ROW($A$7:$A$3066),ROW($A$7:$A$3066)),""),ROWS($B$1:B2030)),COLUMNS($A$1:B2032))</f>
        <v>#NUM!</v>
      </c>
      <c r="L2036" t="e">
        <f t="array" ref="L2036">INDEX($A$7:$F$3066,SMALL(IF(COUNTIF($L$5,$H$7:$H$3066)*COUNTIF($L$5,$I$7:$I$3066),MATCH(ROW($A$7:$A$3066),ROW($A$7:$A$3066)),""),ROWS($B$1:C2030)),COLUMNS($A$1:C2032))</f>
        <v>#NUM!</v>
      </c>
      <c r="M2036" t="e">
        <f t="array" ref="M2036">INDEX($A$7:$F$3066,SMALL(IF(COUNTIF($L$5,$H$7:$H$3066)*COUNTIF($L$5,$I$7:$I$3066),MATCH(ROW($A$7:$A$3066),ROW($A$7:$A$3066)),""),ROWS($B$1:D2030)),COLUMNS($A$1:D2032))</f>
        <v>#NUM!</v>
      </c>
      <c r="N2036" t="e">
        <f t="array" ref="N2036">INDEX($A$7:$F$3066,SMALL(IF(COUNTIF($L$5,$H$7:$H$3066)*COUNTIF($L$5,$I$7:$I$3066),MATCH(ROW($A$7:$A$3066),ROW($A$7:$A$3066)),""),ROWS($B$1:E2030)),COLUMNS($A$1:E2032))</f>
        <v>#NUM!</v>
      </c>
      <c r="O2036" t="e">
        <f t="array" ref="O2036">INDEX($A$7:$F$3066,SMALL(IF(COUNTIF($L$5,$H$7:$H$3066)*COUNTIF($L$5,$I$7:$I$3066),MATCH(ROW($A$7:$A$3066),ROW($A$7:$A$3066)),""),ROWS($B$1:F2030)),COLUMNS($A$1:F2032))</f>
        <v>#NUM!</v>
      </c>
    </row>
    <row r="2037" spans="1:15">
      <c r="A2037" s="1">
        <f>'ScienceDirect - Initial'!A2040</f>
        <v>0</v>
      </c>
      <c r="B2037" s="1">
        <f>'ScienceDirect - Initial'!B2040</f>
        <v>2009</v>
      </c>
      <c r="C2037" s="1" t="str">
        <f>'ScienceDirect - Initial'!C2040</f>
        <v>Willett, J.L.</v>
      </c>
      <c r="D2037" s="1" t="str">
        <f>'ScienceDirect - Initial'!D2040</f>
        <v>Chapter 19 - Starch in Polymer Compositions11Names are necessary to report factually on available data; however, the USDA neither guarantees nor warrants the standard of the product, and the use of the name USDA implies no approval of the product to the exclusion of others that may also be available.</v>
      </c>
      <c r="E2037" s="1" t="str">
        <f>'ScienceDirect - Initial'!E2040</f>
        <v>Starch (Third Edition)</v>
      </c>
      <c r="F2037" s="1" t="str">
        <f>'ScienceDirect - Initial'!F2040</f>
        <v>978-0-12-746275-2</v>
      </c>
      <c r="H2037" s="1">
        <v>0</v>
      </c>
      <c r="I2037" s="1">
        <v>0</v>
      </c>
      <c r="J2037" t="b">
        <f t="shared" si="31"/>
        <v>1</v>
      </c>
      <c r="K2037" t="e">
        <f t="array" ref="K2037">INDEX($A$7:$F$3066,SMALL(IF(COUNTIF($L$5,$H$7:$H$3066)*COUNTIF($L$5,$I$7:$I$3066),MATCH(ROW($A$7:$A$3066),ROW($A$7:$A$3066)),""),ROWS($B$1:B2031)),COLUMNS($A$1:B2033))</f>
        <v>#NUM!</v>
      </c>
      <c r="L2037" t="e">
        <f t="array" ref="L2037">INDEX($A$7:$F$3066,SMALL(IF(COUNTIF($L$5,$H$7:$H$3066)*COUNTIF($L$5,$I$7:$I$3066),MATCH(ROW($A$7:$A$3066),ROW($A$7:$A$3066)),""),ROWS($B$1:C2031)),COLUMNS($A$1:C2033))</f>
        <v>#NUM!</v>
      </c>
      <c r="M2037" t="e">
        <f t="array" ref="M2037">INDEX($A$7:$F$3066,SMALL(IF(COUNTIF($L$5,$H$7:$H$3066)*COUNTIF($L$5,$I$7:$I$3066),MATCH(ROW($A$7:$A$3066),ROW($A$7:$A$3066)),""),ROWS($B$1:D2031)),COLUMNS($A$1:D2033))</f>
        <v>#NUM!</v>
      </c>
      <c r="N2037" t="e">
        <f t="array" ref="N2037">INDEX($A$7:$F$3066,SMALL(IF(COUNTIF($L$5,$H$7:$H$3066)*COUNTIF($L$5,$I$7:$I$3066),MATCH(ROW($A$7:$A$3066),ROW($A$7:$A$3066)),""),ROWS($B$1:E2031)),COLUMNS($A$1:E2033))</f>
        <v>#NUM!</v>
      </c>
      <c r="O2037" t="e">
        <f t="array" ref="O2037">INDEX($A$7:$F$3066,SMALL(IF(COUNTIF($L$5,$H$7:$H$3066)*COUNTIF($L$5,$I$7:$I$3066),MATCH(ROW($A$7:$A$3066),ROW($A$7:$A$3066)),""),ROWS($B$1:F2031)),COLUMNS($A$1:F2033))</f>
        <v>#NUM!</v>
      </c>
    </row>
    <row r="2038" spans="1:15">
      <c r="A2038" s="1">
        <f>'ScienceDirect - Initial'!A2041</f>
        <v>0</v>
      </c>
      <c r="B2038" s="1">
        <f>'ScienceDirect - Initial'!B2041</f>
        <v>1989</v>
      </c>
      <c r="C2038" s="1" t="str">
        <f>'ScienceDirect - Initial'!C2041</f>
        <v>Norris, Pippa; Feigert, Frank</v>
      </c>
      <c r="D2038" s="1" t="str">
        <f>'ScienceDirect - Initial'!D2041</f>
        <v>Government and third-party performance in mid-term by-elections: The Canadian, British and Australian experience</v>
      </c>
      <c r="E2038" s="1" t="str">
        <f>'ScienceDirect - Initial'!E2041</f>
        <v>Electoral Studies</v>
      </c>
      <c r="F2038" s="1">
        <f>'ScienceDirect - Initial'!F2041</f>
        <v>0</v>
      </c>
      <c r="H2038" s="1">
        <v>0</v>
      </c>
      <c r="I2038" s="1">
        <v>0</v>
      </c>
      <c r="J2038" t="b">
        <f t="shared" si="31"/>
        <v>1</v>
      </c>
      <c r="K2038" t="e">
        <f t="array" ref="K2038">INDEX($A$7:$F$3066,SMALL(IF(COUNTIF($L$5,$H$7:$H$3066)*COUNTIF($L$5,$I$7:$I$3066),MATCH(ROW($A$7:$A$3066),ROW($A$7:$A$3066)),""),ROWS($B$1:B2032)),COLUMNS($A$1:B2034))</f>
        <v>#NUM!</v>
      </c>
      <c r="L2038" t="e">
        <f t="array" ref="L2038">INDEX($A$7:$F$3066,SMALL(IF(COUNTIF($L$5,$H$7:$H$3066)*COUNTIF($L$5,$I$7:$I$3066),MATCH(ROW($A$7:$A$3066),ROW($A$7:$A$3066)),""),ROWS($B$1:C2032)),COLUMNS($A$1:C2034))</f>
        <v>#NUM!</v>
      </c>
      <c r="M2038" t="e">
        <f t="array" ref="M2038">INDEX($A$7:$F$3066,SMALL(IF(COUNTIF($L$5,$H$7:$H$3066)*COUNTIF($L$5,$I$7:$I$3066),MATCH(ROW($A$7:$A$3066),ROW($A$7:$A$3066)),""),ROWS($B$1:D2032)),COLUMNS($A$1:D2034))</f>
        <v>#NUM!</v>
      </c>
      <c r="N2038" t="e">
        <f t="array" ref="N2038">INDEX($A$7:$F$3066,SMALL(IF(COUNTIF($L$5,$H$7:$H$3066)*COUNTIF($L$5,$I$7:$I$3066),MATCH(ROW($A$7:$A$3066),ROW($A$7:$A$3066)),""),ROWS($B$1:E2032)),COLUMNS($A$1:E2034))</f>
        <v>#NUM!</v>
      </c>
      <c r="O2038" t="e">
        <f t="array" ref="O2038">INDEX($A$7:$F$3066,SMALL(IF(COUNTIF($L$5,$H$7:$H$3066)*COUNTIF($L$5,$I$7:$I$3066),MATCH(ROW($A$7:$A$3066),ROW($A$7:$A$3066)),""),ROWS($B$1:F2032)),COLUMNS($A$1:F2034))</f>
        <v>#NUM!</v>
      </c>
    </row>
    <row r="2039" spans="1:15">
      <c r="A2039" s="1">
        <f>'ScienceDirect - Initial'!A2042</f>
        <v>0</v>
      </c>
      <c r="B2039" s="1">
        <f>'ScienceDirect - Initial'!B2042</f>
        <v>1995</v>
      </c>
      <c r="C2039" s="1" t="str">
        <f>'ScienceDirect - Initial'!C2042</f>
        <v>Burgess, Ian F.</v>
      </c>
      <c r="D2039" s="1" t="str">
        <f>'ScienceDirect - Initial'!D2042</f>
        <v>Human Lice and their Management</v>
      </c>
      <c r="E2039" s="1" t="str">
        <f>'ScienceDirect - Initial'!E2042</f>
        <v>Advances in Parasitology</v>
      </c>
      <c r="F2039" s="1" t="str">
        <f>'ScienceDirect - Initial'!F2042</f>
        <v>0065-308X</v>
      </c>
      <c r="H2039" s="1">
        <v>0</v>
      </c>
      <c r="I2039" s="1">
        <v>0</v>
      </c>
      <c r="J2039" t="b">
        <f t="shared" si="31"/>
        <v>1</v>
      </c>
      <c r="K2039" t="e">
        <f t="array" ref="K2039">INDEX($A$7:$F$3066,SMALL(IF(COUNTIF($L$5,$H$7:$H$3066)*COUNTIF($L$5,$I$7:$I$3066),MATCH(ROW($A$7:$A$3066),ROW($A$7:$A$3066)),""),ROWS($B$1:B2033)),COLUMNS($A$1:B2035))</f>
        <v>#NUM!</v>
      </c>
      <c r="L2039" t="e">
        <f t="array" ref="L2039">INDEX($A$7:$F$3066,SMALL(IF(COUNTIF($L$5,$H$7:$H$3066)*COUNTIF($L$5,$I$7:$I$3066),MATCH(ROW($A$7:$A$3066),ROW($A$7:$A$3066)),""),ROWS($B$1:C2033)),COLUMNS($A$1:C2035))</f>
        <v>#NUM!</v>
      </c>
      <c r="M2039" t="e">
        <f t="array" ref="M2039">INDEX($A$7:$F$3066,SMALL(IF(COUNTIF($L$5,$H$7:$H$3066)*COUNTIF($L$5,$I$7:$I$3066),MATCH(ROW($A$7:$A$3066),ROW($A$7:$A$3066)),""),ROWS($B$1:D2033)),COLUMNS($A$1:D2035))</f>
        <v>#NUM!</v>
      </c>
      <c r="N2039" t="e">
        <f t="array" ref="N2039">INDEX($A$7:$F$3066,SMALL(IF(COUNTIF($L$5,$H$7:$H$3066)*COUNTIF($L$5,$I$7:$I$3066),MATCH(ROW($A$7:$A$3066),ROW($A$7:$A$3066)),""),ROWS($B$1:E2033)),COLUMNS($A$1:E2035))</f>
        <v>#NUM!</v>
      </c>
      <c r="O2039" t="e">
        <f t="array" ref="O2039">INDEX($A$7:$F$3066,SMALL(IF(COUNTIF($L$5,$H$7:$H$3066)*COUNTIF($L$5,$I$7:$I$3066),MATCH(ROW($A$7:$A$3066),ROW($A$7:$A$3066)),""),ROWS($B$1:F2033)),COLUMNS($A$1:F2035))</f>
        <v>#NUM!</v>
      </c>
    </row>
    <row r="2040" spans="1:15">
      <c r="A2040" s="1">
        <f>'ScienceDirect - Initial'!A2043</f>
        <v>0</v>
      </c>
      <c r="B2040" s="1">
        <f>'ScienceDirect - Initial'!B2043</f>
        <v>2008</v>
      </c>
      <c r="C2040" s="1" t="str">
        <f>'ScienceDirect - Initial'!C2043</f>
        <v>Myers, J.; Sepkowitz, K.</v>
      </c>
      <c r="D2040" s="1" t="str">
        <f>'ScienceDirect - Initial'!D2043</f>
        <v>HIV/AIDS and TB</v>
      </c>
      <c r="E2040" s="1" t="str">
        <f>'ScienceDirect - Initial'!E2043</f>
        <v>International Encyclopedia of Public Health</v>
      </c>
      <c r="F2040" s="1" t="str">
        <f>'ScienceDirect - Initial'!F2043</f>
        <v>978-0-12-373960-5</v>
      </c>
      <c r="H2040" s="1">
        <v>0</v>
      </c>
      <c r="I2040" s="1">
        <v>0</v>
      </c>
      <c r="J2040" t="b">
        <f t="shared" si="31"/>
        <v>1</v>
      </c>
      <c r="K2040" t="e">
        <f t="array" ref="K2040">INDEX($A$7:$F$3066,SMALL(IF(COUNTIF($L$5,$H$7:$H$3066)*COUNTIF($L$5,$I$7:$I$3066),MATCH(ROW($A$7:$A$3066),ROW($A$7:$A$3066)),""),ROWS($B$1:B2034)),COLUMNS($A$1:B2036))</f>
        <v>#NUM!</v>
      </c>
      <c r="L2040" t="e">
        <f t="array" ref="L2040">INDEX($A$7:$F$3066,SMALL(IF(COUNTIF($L$5,$H$7:$H$3066)*COUNTIF($L$5,$I$7:$I$3066),MATCH(ROW($A$7:$A$3066),ROW($A$7:$A$3066)),""),ROWS($B$1:C2034)),COLUMNS($A$1:C2036))</f>
        <v>#NUM!</v>
      </c>
      <c r="M2040" t="e">
        <f t="array" ref="M2040">INDEX($A$7:$F$3066,SMALL(IF(COUNTIF($L$5,$H$7:$H$3066)*COUNTIF($L$5,$I$7:$I$3066),MATCH(ROW($A$7:$A$3066),ROW($A$7:$A$3066)),""),ROWS($B$1:D2034)),COLUMNS($A$1:D2036))</f>
        <v>#NUM!</v>
      </c>
      <c r="N2040" t="e">
        <f t="array" ref="N2040">INDEX($A$7:$F$3066,SMALL(IF(COUNTIF($L$5,$H$7:$H$3066)*COUNTIF($L$5,$I$7:$I$3066),MATCH(ROW($A$7:$A$3066),ROW($A$7:$A$3066)),""),ROWS($B$1:E2034)),COLUMNS($A$1:E2036))</f>
        <v>#NUM!</v>
      </c>
      <c r="O2040" t="e">
        <f t="array" ref="O2040">INDEX($A$7:$F$3066,SMALL(IF(COUNTIF($L$5,$H$7:$H$3066)*COUNTIF($L$5,$I$7:$I$3066),MATCH(ROW($A$7:$A$3066),ROW($A$7:$A$3066)),""),ROWS($B$1:F2034)),COLUMNS($A$1:F2036))</f>
        <v>#NUM!</v>
      </c>
    </row>
    <row r="2041" spans="1:15">
      <c r="A2041" s="1">
        <f>'ScienceDirect - Initial'!A2044</f>
        <v>0</v>
      </c>
      <c r="B2041" s="1">
        <f>'ScienceDirect - Initial'!B2044</f>
        <v>2010</v>
      </c>
      <c r="C2041" s="1" t="str">
        <f>'ScienceDirect - Initial'!C2044</f>
        <v>Bhuiyan, Shahjahan H.</v>
      </c>
      <c r="D2041" s="1" t="str">
        <f>'ScienceDirect - Initial'!D2044</f>
        <v>A crisis in governance: Urban solid waste management in Bangladesh</v>
      </c>
      <c r="E2041" s="1" t="str">
        <f>'ScienceDirect - Initial'!E2044</f>
        <v>Habitat International</v>
      </c>
      <c r="F2041" s="1">
        <f>'ScienceDirect - Initial'!F2044</f>
        <v>0</v>
      </c>
      <c r="H2041" s="1">
        <v>0</v>
      </c>
      <c r="I2041" s="1">
        <v>0</v>
      </c>
      <c r="J2041" t="b">
        <f t="shared" si="31"/>
        <v>1</v>
      </c>
      <c r="K2041" t="e">
        <f t="array" ref="K2041">INDEX($A$7:$F$3066,SMALL(IF(COUNTIF($L$5,$H$7:$H$3066)*COUNTIF($L$5,$I$7:$I$3066),MATCH(ROW($A$7:$A$3066),ROW($A$7:$A$3066)),""),ROWS($B$1:B2035)),COLUMNS($A$1:B2037))</f>
        <v>#NUM!</v>
      </c>
      <c r="L2041" t="e">
        <f t="array" ref="L2041">INDEX($A$7:$F$3066,SMALL(IF(COUNTIF($L$5,$H$7:$H$3066)*COUNTIF($L$5,$I$7:$I$3066),MATCH(ROW($A$7:$A$3066),ROW($A$7:$A$3066)),""),ROWS($B$1:C2035)),COLUMNS($A$1:C2037))</f>
        <v>#NUM!</v>
      </c>
      <c r="M2041" t="e">
        <f t="array" ref="M2041">INDEX($A$7:$F$3066,SMALL(IF(COUNTIF($L$5,$H$7:$H$3066)*COUNTIF($L$5,$I$7:$I$3066),MATCH(ROW($A$7:$A$3066),ROW($A$7:$A$3066)),""),ROWS($B$1:D2035)),COLUMNS($A$1:D2037))</f>
        <v>#NUM!</v>
      </c>
      <c r="N2041" t="e">
        <f t="array" ref="N2041">INDEX($A$7:$F$3066,SMALL(IF(COUNTIF($L$5,$H$7:$H$3066)*COUNTIF($L$5,$I$7:$I$3066),MATCH(ROW($A$7:$A$3066),ROW($A$7:$A$3066)),""),ROWS($B$1:E2035)),COLUMNS($A$1:E2037))</f>
        <v>#NUM!</v>
      </c>
      <c r="O2041" t="e">
        <f t="array" ref="O2041">INDEX($A$7:$F$3066,SMALL(IF(COUNTIF($L$5,$H$7:$H$3066)*COUNTIF($L$5,$I$7:$I$3066),MATCH(ROW($A$7:$A$3066),ROW($A$7:$A$3066)),""),ROWS($B$1:F2035)),COLUMNS($A$1:F2037))</f>
        <v>#NUM!</v>
      </c>
    </row>
    <row r="2042" spans="1:15">
      <c r="A2042" s="1">
        <f>'ScienceDirect - Initial'!A2045</f>
        <v>0</v>
      </c>
      <c r="B2042" s="1">
        <f>'ScienceDirect - Initial'!B2045</f>
        <v>2014</v>
      </c>
      <c r="C2042" s="1" t="str">
        <f>'ScienceDirect - Initial'!C2045</f>
        <v>White, Nicholas J.</v>
      </c>
      <c r="D2042" s="1" t="str">
        <f>'ScienceDirect - Initial'!D2045</f>
        <v>43 - Malaria</v>
      </c>
      <c r="E2042" s="1" t="str">
        <f>'ScienceDirect - Initial'!E2045</f>
        <v>Manson's Tropical Infectious Diseases (Twenty-third Edition)</v>
      </c>
      <c r="F2042" s="1" t="str">
        <f>'ScienceDirect - Initial'!F2045</f>
        <v>978-0-7020-5101-2</v>
      </c>
      <c r="H2042" s="1">
        <v>0</v>
      </c>
      <c r="I2042" s="1">
        <v>0</v>
      </c>
      <c r="J2042" t="b">
        <f t="shared" si="31"/>
        <v>1</v>
      </c>
      <c r="K2042" t="e">
        <f t="array" ref="K2042">INDEX($A$7:$F$3066,SMALL(IF(COUNTIF($L$5,$H$7:$H$3066)*COUNTIF($L$5,$I$7:$I$3066),MATCH(ROW($A$7:$A$3066),ROW($A$7:$A$3066)),""),ROWS($B$1:B2036)),COLUMNS($A$1:B2038))</f>
        <v>#NUM!</v>
      </c>
      <c r="L2042" t="e">
        <f t="array" ref="L2042">INDEX($A$7:$F$3066,SMALL(IF(COUNTIF($L$5,$H$7:$H$3066)*COUNTIF($L$5,$I$7:$I$3066),MATCH(ROW($A$7:$A$3066),ROW($A$7:$A$3066)),""),ROWS($B$1:C2036)),COLUMNS($A$1:C2038))</f>
        <v>#NUM!</v>
      </c>
      <c r="M2042" t="e">
        <f t="array" ref="M2042">INDEX($A$7:$F$3066,SMALL(IF(COUNTIF($L$5,$H$7:$H$3066)*COUNTIF($L$5,$I$7:$I$3066),MATCH(ROW($A$7:$A$3066),ROW($A$7:$A$3066)),""),ROWS($B$1:D2036)),COLUMNS($A$1:D2038))</f>
        <v>#NUM!</v>
      </c>
      <c r="N2042" t="e">
        <f t="array" ref="N2042">INDEX($A$7:$F$3066,SMALL(IF(COUNTIF($L$5,$H$7:$H$3066)*COUNTIF($L$5,$I$7:$I$3066),MATCH(ROW($A$7:$A$3066),ROW($A$7:$A$3066)),""),ROWS($B$1:E2036)),COLUMNS($A$1:E2038))</f>
        <v>#NUM!</v>
      </c>
      <c r="O2042" t="e">
        <f t="array" ref="O2042">INDEX($A$7:$F$3066,SMALL(IF(COUNTIF($L$5,$H$7:$H$3066)*COUNTIF($L$5,$I$7:$I$3066),MATCH(ROW($A$7:$A$3066),ROW($A$7:$A$3066)),""),ROWS($B$1:F2036)),COLUMNS($A$1:F2038))</f>
        <v>#NUM!</v>
      </c>
    </row>
    <row r="2043" spans="1:15">
      <c r="A2043" s="1">
        <f>'ScienceDirect - Initial'!A2046</f>
        <v>0</v>
      </c>
      <c r="B2043" s="1">
        <f>'ScienceDirect - Initial'!B2046</f>
        <v>2005</v>
      </c>
      <c r="C2043" s="1" t="str">
        <f>'ScienceDirect - Initial'!C2046</f>
        <v>Coslett, H. Branch</v>
      </c>
      <c r="D2043" s="1" t="str">
        <f>'ScienceDirect - Initial'!D2046</f>
        <v>Anosognosia and Body Representations Forty Years Later</v>
      </c>
      <c r="E2043" s="1" t="str">
        <f>'ScienceDirect - Initial'!E2046</f>
        <v>Cortex</v>
      </c>
      <c r="F2043" s="1">
        <f>'ScienceDirect - Initial'!F2046</f>
        <v>0</v>
      </c>
      <c r="H2043" s="1">
        <v>0</v>
      </c>
      <c r="I2043" s="1">
        <v>0</v>
      </c>
      <c r="J2043" t="b">
        <f t="shared" si="31"/>
        <v>1</v>
      </c>
      <c r="K2043" t="e">
        <f t="array" ref="K2043">INDEX($A$7:$F$3066,SMALL(IF(COUNTIF($L$5,$H$7:$H$3066)*COUNTIF($L$5,$I$7:$I$3066),MATCH(ROW($A$7:$A$3066),ROW($A$7:$A$3066)),""),ROWS($B$1:B2037)),COLUMNS($A$1:B2039))</f>
        <v>#NUM!</v>
      </c>
      <c r="L2043" t="e">
        <f t="array" ref="L2043">INDEX($A$7:$F$3066,SMALL(IF(COUNTIF($L$5,$H$7:$H$3066)*COUNTIF($L$5,$I$7:$I$3066),MATCH(ROW($A$7:$A$3066),ROW($A$7:$A$3066)),""),ROWS($B$1:C2037)),COLUMNS($A$1:C2039))</f>
        <v>#NUM!</v>
      </c>
      <c r="M2043" t="e">
        <f t="array" ref="M2043">INDEX($A$7:$F$3066,SMALL(IF(COUNTIF($L$5,$H$7:$H$3066)*COUNTIF($L$5,$I$7:$I$3066),MATCH(ROW($A$7:$A$3066),ROW($A$7:$A$3066)),""),ROWS($B$1:D2037)),COLUMNS($A$1:D2039))</f>
        <v>#NUM!</v>
      </c>
      <c r="N2043" t="e">
        <f t="array" ref="N2043">INDEX($A$7:$F$3066,SMALL(IF(COUNTIF($L$5,$H$7:$H$3066)*COUNTIF($L$5,$I$7:$I$3066),MATCH(ROW($A$7:$A$3066),ROW($A$7:$A$3066)),""),ROWS($B$1:E2037)),COLUMNS($A$1:E2039))</f>
        <v>#NUM!</v>
      </c>
      <c r="O2043" t="e">
        <f t="array" ref="O2043">INDEX($A$7:$F$3066,SMALL(IF(COUNTIF($L$5,$H$7:$H$3066)*COUNTIF($L$5,$I$7:$I$3066),MATCH(ROW($A$7:$A$3066),ROW($A$7:$A$3066)),""),ROWS($B$1:F2037)),COLUMNS($A$1:F2039))</f>
        <v>#NUM!</v>
      </c>
    </row>
    <row r="2044" spans="1:15">
      <c r="A2044" s="1">
        <f>'ScienceDirect - Initial'!A2047</f>
        <v>0</v>
      </c>
      <c r="B2044" s="1">
        <f>'ScienceDirect - Initial'!B2047</f>
        <v>2009</v>
      </c>
      <c r="C2044" s="1" t="str">
        <f>'ScienceDirect - Initial'!C2047</f>
        <v>Quinn, Timothy R</v>
      </c>
      <c r="D2044" s="1" t="str">
        <f>'ScienceDirect - Initial'!D2047</f>
        <v>Chapter 1 - Inflammatory Diseases of the Vulva</v>
      </c>
      <c r="E2044" s="1" t="str">
        <f>'ScienceDirect - Initial'!E2047</f>
        <v>Gynecologic Pathology</v>
      </c>
      <c r="F2044" s="1" t="str">
        <f>'ScienceDirect - Initial'!F2047</f>
        <v>978-0-443-06920-8</v>
      </c>
      <c r="H2044" s="1">
        <v>0</v>
      </c>
      <c r="I2044" s="1">
        <v>0</v>
      </c>
      <c r="J2044" t="b">
        <f t="shared" si="31"/>
        <v>1</v>
      </c>
      <c r="K2044" t="e">
        <f t="array" ref="K2044">INDEX($A$7:$F$3066,SMALL(IF(COUNTIF($L$5,$H$7:$H$3066)*COUNTIF($L$5,$I$7:$I$3066),MATCH(ROW($A$7:$A$3066),ROW($A$7:$A$3066)),""),ROWS($B$1:B2038)),COLUMNS($A$1:B2040))</f>
        <v>#NUM!</v>
      </c>
      <c r="L2044" t="e">
        <f t="array" ref="L2044">INDEX($A$7:$F$3066,SMALL(IF(COUNTIF($L$5,$H$7:$H$3066)*COUNTIF($L$5,$I$7:$I$3066),MATCH(ROW($A$7:$A$3066),ROW($A$7:$A$3066)),""),ROWS($B$1:C2038)),COLUMNS($A$1:C2040))</f>
        <v>#NUM!</v>
      </c>
      <c r="M2044" t="e">
        <f t="array" ref="M2044">INDEX($A$7:$F$3066,SMALL(IF(COUNTIF($L$5,$H$7:$H$3066)*COUNTIF($L$5,$I$7:$I$3066),MATCH(ROW($A$7:$A$3066),ROW($A$7:$A$3066)),""),ROWS($B$1:D2038)),COLUMNS($A$1:D2040))</f>
        <v>#NUM!</v>
      </c>
      <c r="N2044" t="e">
        <f t="array" ref="N2044">INDEX($A$7:$F$3066,SMALL(IF(COUNTIF($L$5,$H$7:$H$3066)*COUNTIF($L$5,$I$7:$I$3066),MATCH(ROW($A$7:$A$3066),ROW($A$7:$A$3066)),""),ROWS($B$1:E2038)),COLUMNS($A$1:E2040))</f>
        <v>#NUM!</v>
      </c>
      <c r="O2044" t="e">
        <f t="array" ref="O2044">INDEX($A$7:$F$3066,SMALL(IF(COUNTIF($L$5,$H$7:$H$3066)*COUNTIF($L$5,$I$7:$I$3066),MATCH(ROW($A$7:$A$3066),ROW($A$7:$A$3066)),""),ROWS($B$1:F2038)),COLUMNS($A$1:F2040))</f>
        <v>#NUM!</v>
      </c>
    </row>
    <row r="2045" spans="1:15">
      <c r="A2045" s="1">
        <f>'ScienceDirect - Initial'!A2048</f>
        <v>0</v>
      </c>
      <c r="B2045" s="1">
        <f>'ScienceDirect - Initial'!B2048</f>
        <v>2015</v>
      </c>
      <c r="C2045" s="1" t="str">
        <f>'ScienceDirect - Initial'!C2048</f>
        <v>Radolf, Justin D.; Tramont, Edmund C.; Salazar, Juan C.</v>
      </c>
      <c r="D2045" s="1" t="str">
        <f>'ScienceDirect - Initial'!D2048</f>
        <v>239 - Syphilis (Treponema pallidum)</v>
      </c>
      <c r="E2045" s="1" t="str">
        <f>'ScienceDirect - Initial'!E2048</f>
        <v>Mandell, Douglas, and Bennett's Principles and Practice of Infectious Diseases (Eighth Edition)</v>
      </c>
      <c r="F2045" s="1" t="str">
        <f>'ScienceDirect - Initial'!F2048</f>
        <v>978-1-4557-4801-3</v>
      </c>
      <c r="H2045" s="1">
        <v>0</v>
      </c>
      <c r="I2045" s="1">
        <v>0</v>
      </c>
      <c r="J2045" t="b">
        <f t="shared" si="31"/>
        <v>1</v>
      </c>
      <c r="K2045" t="e">
        <f t="array" ref="K2045">INDEX($A$7:$F$3066,SMALL(IF(COUNTIF($L$5,$H$7:$H$3066)*COUNTIF($L$5,$I$7:$I$3066),MATCH(ROW($A$7:$A$3066),ROW($A$7:$A$3066)),""),ROWS($B$1:B2039)),COLUMNS($A$1:B2041))</f>
        <v>#NUM!</v>
      </c>
      <c r="L2045" t="e">
        <f t="array" ref="L2045">INDEX($A$7:$F$3066,SMALL(IF(COUNTIF($L$5,$H$7:$H$3066)*COUNTIF($L$5,$I$7:$I$3066),MATCH(ROW($A$7:$A$3066),ROW($A$7:$A$3066)),""),ROWS($B$1:C2039)),COLUMNS($A$1:C2041))</f>
        <v>#NUM!</v>
      </c>
      <c r="M2045" t="e">
        <f t="array" ref="M2045">INDEX($A$7:$F$3066,SMALL(IF(COUNTIF($L$5,$H$7:$H$3066)*COUNTIF($L$5,$I$7:$I$3066),MATCH(ROW($A$7:$A$3066),ROW($A$7:$A$3066)),""),ROWS($B$1:D2039)),COLUMNS($A$1:D2041))</f>
        <v>#NUM!</v>
      </c>
      <c r="N2045" t="e">
        <f t="array" ref="N2045">INDEX($A$7:$F$3066,SMALL(IF(COUNTIF($L$5,$H$7:$H$3066)*COUNTIF($L$5,$I$7:$I$3066),MATCH(ROW($A$7:$A$3066),ROW($A$7:$A$3066)),""),ROWS($B$1:E2039)),COLUMNS($A$1:E2041))</f>
        <v>#NUM!</v>
      </c>
      <c r="O2045" t="e">
        <f t="array" ref="O2045">INDEX($A$7:$F$3066,SMALL(IF(COUNTIF($L$5,$H$7:$H$3066)*COUNTIF($L$5,$I$7:$I$3066),MATCH(ROW($A$7:$A$3066),ROW($A$7:$A$3066)),""),ROWS($B$1:F2039)),COLUMNS($A$1:F2041))</f>
        <v>#NUM!</v>
      </c>
    </row>
    <row r="2046" spans="1:15">
      <c r="A2046" s="1">
        <f>'ScienceDirect - Initial'!A2049</f>
        <v>0</v>
      </c>
      <c r="B2046" s="1">
        <f>'ScienceDirect - Initial'!B2049</f>
        <v>2013</v>
      </c>
      <c r="C2046" s="1" t="str">
        <f>'ScienceDirect - Initial'!C2049</f>
        <v>Boucher, Timothy M.; Spalding, Mark; Revenga, Carmen</v>
      </c>
      <c r="D2046" s="1" t="str">
        <f>'ScienceDirect - Initial'!D2049</f>
        <v>Role and Trends of Protected Areas in Conservation</v>
      </c>
      <c r="E2046" s="1" t="str">
        <f>'ScienceDirect - Initial'!E2049</f>
        <v>Encyclopedia of Biodiversity (Second Edition)</v>
      </c>
      <c r="F2046" s="1" t="str">
        <f>'ScienceDirect - Initial'!F2049</f>
        <v>978-0-12-384720-1</v>
      </c>
      <c r="H2046" s="1">
        <v>0</v>
      </c>
      <c r="I2046" s="1">
        <v>0</v>
      </c>
      <c r="J2046" t="b">
        <f t="shared" si="31"/>
        <v>1</v>
      </c>
      <c r="K2046" t="e">
        <f t="array" ref="K2046">INDEX($A$7:$F$3066,SMALL(IF(COUNTIF($L$5,$H$7:$H$3066)*COUNTIF($L$5,$I$7:$I$3066),MATCH(ROW($A$7:$A$3066),ROW($A$7:$A$3066)),""),ROWS($B$1:B2040)),COLUMNS($A$1:B2042))</f>
        <v>#NUM!</v>
      </c>
      <c r="L2046" t="e">
        <f t="array" ref="L2046">INDEX($A$7:$F$3066,SMALL(IF(COUNTIF($L$5,$H$7:$H$3066)*COUNTIF($L$5,$I$7:$I$3066),MATCH(ROW($A$7:$A$3066),ROW($A$7:$A$3066)),""),ROWS($B$1:C2040)),COLUMNS($A$1:C2042))</f>
        <v>#NUM!</v>
      </c>
      <c r="M2046" t="e">
        <f t="array" ref="M2046">INDEX($A$7:$F$3066,SMALL(IF(COUNTIF($L$5,$H$7:$H$3066)*COUNTIF($L$5,$I$7:$I$3066),MATCH(ROW($A$7:$A$3066),ROW($A$7:$A$3066)),""),ROWS($B$1:D2040)),COLUMNS($A$1:D2042))</f>
        <v>#NUM!</v>
      </c>
      <c r="N2046" t="e">
        <f t="array" ref="N2046">INDEX($A$7:$F$3066,SMALL(IF(COUNTIF($L$5,$H$7:$H$3066)*COUNTIF($L$5,$I$7:$I$3066),MATCH(ROW($A$7:$A$3066),ROW($A$7:$A$3066)),""),ROWS($B$1:E2040)),COLUMNS($A$1:E2042))</f>
        <v>#NUM!</v>
      </c>
      <c r="O2046" t="e">
        <f t="array" ref="O2046">INDEX($A$7:$F$3066,SMALL(IF(COUNTIF($L$5,$H$7:$H$3066)*COUNTIF($L$5,$I$7:$I$3066),MATCH(ROW($A$7:$A$3066),ROW($A$7:$A$3066)),""),ROWS($B$1:F2040)),COLUMNS($A$1:F2042))</f>
        <v>#NUM!</v>
      </c>
    </row>
    <row r="2047" spans="1:15">
      <c r="A2047" s="1">
        <f>'ScienceDirect - Initial'!A2050</f>
        <v>0</v>
      </c>
      <c r="B2047" s="1">
        <f>'ScienceDirect - Initial'!B2050</f>
        <v>2012</v>
      </c>
      <c r="C2047" s="1" t="str">
        <f>'ScienceDirect - Initial'!C2050</f>
        <v>Schlichte, Klaus</v>
      </c>
      <c r="D2047" s="1" t="str">
        <f>'ScienceDirect - Initial'!D2050</f>
        <v>The limits of armed contestation: Power and domination in armed groups</v>
      </c>
      <c r="E2047" s="1" t="str">
        <f>'ScienceDirect - Initial'!E2050</f>
        <v>Space, Contestation and the Political</v>
      </c>
      <c r="F2047" s="1">
        <f>'ScienceDirect - Initial'!F2050</f>
        <v>0</v>
      </c>
      <c r="H2047" s="1">
        <v>0</v>
      </c>
      <c r="I2047" s="1">
        <v>0</v>
      </c>
      <c r="J2047" t="b">
        <f t="shared" si="31"/>
        <v>1</v>
      </c>
      <c r="K2047" t="e">
        <f t="array" ref="K2047">INDEX($A$7:$F$3066,SMALL(IF(COUNTIF($L$5,$H$7:$H$3066)*COUNTIF($L$5,$I$7:$I$3066),MATCH(ROW($A$7:$A$3066),ROW($A$7:$A$3066)),""),ROWS($B$1:B2041)),COLUMNS($A$1:B2043))</f>
        <v>#NUM!</v>
      </c>
      <c r="L2047" t="e">
        <f t="array" ref="L2047">INDEX($A$7:$F$3066,SMALL(IF(COUNTIF($L$5,$H$7:$H$3066)*COUNTIF($L$5,$I$7:$I$3066),MATCH(ROW($A$7:$A$3066),ROW($A$7:$A$3066)),""),ROWS($B$1:C2041)),COLUMNS($A$1:C2043))</f>
        <v>#NUM!</v>
      </c>
      <c r="M2047" t="e">
        <f t="array" ref="M2047">INDEX($A$7:$F$3066,SMALL(IF(COUNTIF($L$5,$H$7:$H$3066)*COUNTIF($L$5,$I$7:$I$3066),MATCH(ROW($A$7:$A$3066),ROW($A$7:$A$3066)),""),ROWS($B$1:D2041)),COLUMNS($A$1:D2043))</f>
        <v>#NUM!</v>
      </c>
      <c r="N2047" t="e">
        <f t="array" ref="N2047">INDEX($A$7:$F$3066,SMALL(IF(COUNTIF($L$5,$H$7:$H$3066)*COUNTIF($L$5,$I$7:$I$3066),MATCH(ROW($A$7:$A$3066),ROW($A$7:$A$3066)),""),ROWS($B$1:E2041)),COLUMNS($A$1:E2043))</f>
        <v>#NUM!</v>
      </c>
      <c r="O2047" t="e">
        <f t="array" ref="O2047">INDEX($A$7:$F$3066,SMALL(IF(COUNTIF($L$5,$H$7:$H$3066)*COUNTIF($L$5,$I$7:$I$3066),MATCH(ROW($A$7:$A$3066),ROW($A$7:$A$3066)),""),ROWS($B$1:F2041)),COLUMNS($A$1:F2043))</f>
        <v>#NUM!</v>
      </c>
    </row>
    <row r="2048" spans="1:15">
      <c r="A2048" s="1">
        <f>'ScienceDirect - Initial'!A2051</f>
        <v>0</v>
      </c>
      <c r="B2048" s="1">
        <f>'ScienceDirect - Initial'!B2051</f>
        <v>1992</v>
      </c>
      <c r="C2048" s="1" t="str">
        <f>'ScienceDirect - Initial'!C2051</f>
        <v>White, Nicholas J.; Ho, May</v>
      </c>
      <c r="D2048" s="1" t="str">
        <f>'ScienceDirect - Initial'!D2051</f>
        <v>The Pathophysiology of Malaria</v>
      </c>
      <c r="E2048" s="1" t="str">
        <f>'ScienceDirect - Initial'!E2051</f>
        <v>Advances in Parasitology</v>
      </c>
      <c r="F2048" s="1" t="str">
        <f>'ScienceDirect - Initial'!F2051</f>
        <v>0065-308X</v>
      </c>
      <c r="H2048" s="1">
        <v>0</v>
      </c>
      <c r="I2048" s="1">
        <v>0</v>
      </c>
      <c r="J2048" t="b">
        <f t="shared" si="31"/>
        <v>1</v>
      </c>
      <c r="K2048" t="e">
        <f t="array" ref="K2048">INDEX($A$7:$F$3066,SMALL(IF(COUNTIF($L$5,$H$7:$H$3066)*COUNTIF($L$5,$I$7:$I$3066),MATCH(ROW($A$7:$A$3066),ROW($A$7:$A$3066)),""),ROWS($B$1:B2042)),COLUMNS($A$1:B2044))</f>
        <v>#NUM!</v>
      </c>
      <c r="L2048" t="e">
        <f t="array" ref="L2048">INDEX($A$7:$F$3066,SMALL(IF(COUNTIF($L$5,$H$7:$H$3066)*COUNTIF($L$5,$I$7:$I$3066),MATCH(ROW($A$7:$A$3066),ROW($A$7:$A$3066)),""),ROWS($B$1:C2042)),COLUMNS($A$1:C2044))</f>
        <v>#NUM!</v>
      </c>
      <c r="M2048" t="e">
        <f t="array" ref="M2048">INDEX($A$7:$F$3066,SMALL(IF(COUNTIF($L$5,$H$7:$H$3066)*COUNTIF($L$5,$I$7:$I$3066),MATCH(ROW($A$7:$A$3066),ROW($A$7:$A$3066)),""),ROWS($B$1:D2042)),COLUMNS($A$1:D2044))</f>
        <v>#NUM!</v>
      </c>
      <c r="N2048" t="e">
        <f t="array" ref="N2048">INDEX($A$7:$F$3066,SMALL(IF(COUNTIF($L$5,$H$7:$H$3066)*COUNTIF($L$5,$I$7:$I$3066),MATCH(ROW($A$7:$A$3066),ROW($A$7:$A$3066)),""),ROWS($B$1:E2042)),COLUMNS($A$1:E2044))</f>
        <v>#NUM!</v>
      </c>
      <c r="O2048" t="e">
        <f t="array" ref="O2048">INDEX($A$7:$F$3066,SMALL(IF(COUNTIF($L$5,$H$7:$H$3066)*COUNTIF($L$5,$I$7:$I$3066),MATCH(ROW($A$7:$A$3066),ROW($A$7:$A$3066)),""),ROWS($B$1:F2042)),COLUMNS($A$1:F2044))</f>
        <v>#NUM!</v>
      </c>
    </row>
    <row r="2049" spans="1:15">
      <c r="A2049" s="1">
        <f>'ScienceDirect - Initial'!A2052</f>
        <v>0</v>
      </c>
      <c r="B2049" s="1">
        <f>'ScienceDirect - Initial'!B2052</f>
        <v>2002</v>
      </c>
      <c r="C2049" s="1" t="str">
        <f>'ScienceDirect - Initial'!C2052</f>
        <v>Fleming, Rhonda V; Walsh, Thomas J; Anaissie, Elias J</v>
      </c>
      <c r="D2049" s="1" t="str">
        <f>'ScienceDirect - Initial'!D2052</f>
        <v>Emerging and less common fungal pathogens</v>
      </c>
      <c r="E2049" s="1" t="str">
        <f>'ScienceDirect - Initial'!E2052</f>
        <v>Infectious Disease Clinics of North America</v>
      </c>
      <c r="F2049" s="1">
        <f>'ScienceDirect - Initial'!F2052</f>
        <v>0</v>
      </c>
      <c r="H2049" s="1">
        <v>0</v>
      </c>
      <c r="I2049" s="1">
        <v>0</v>
      </c>
      <c r="J2049" t="b">
        <f t="shared" si="31"/>
        <v>1</v>
      </c>
      <c r="K2049" t="e">
        <f t="array" ref="K2049">INDEX($A$7:$F$3066,SMALL(IF(COUNTIF($L$5,$H$7:$H$3066)*COUNTIF($L$5,$I$7:$I$3066),MATCH(ROW($A$7:$A$3066),ROW($A$7:$A$3066)),""),ROWS($B$1:B2043)),COLUMNS($A$1:B2045))</f>
        <v>#NUM!</v>
      </c>
      <c r="L2049" t="e">
        <f t="array" ref="L2049">INDEX($A$7:$F$3066,SMALL(IF(COUNTIF($L$5,$H$7:$H$3066)*COUNTIF($L$5,$I$7:$I$3066),MATCH(ROW($A$7:$A$3066),ROW($A$7:$A$3066)),""),ROWS($B$1:C2043)),COLUMNS($A$1:C2045))</f>
        <v>#NUM!</v>
      </c>
      <c r="M2049" t="e">
        <f t="array" ref="M2049">INDEX($A$7:$F$3066,SMALL(IF(COUNTIF($L$5,$H$7:$H$3066)*COUNTIF($L$5,$I$7:$I$3066),MATCH(ROW($A$7:$A$3066),ROW($A$7:$A$3066)),""),ROWS($B$1:D2043)),COLUMNS($A$1:D2045))</f>
        <v>#NUM!</v>
      </c>
      <c r="N2049" t="e">
        <f t="array" ref="N2049">INDEX($A$7:$F$3066,SMALL(IF(COUNTIF($L$5,$H$7:$H$3066)*COUNTIF($L$5,$I$7:$I$3066),MATCH(ROW($A$7:$A$3066),ROW($A$7:$A$3066)),""),ROWS($B$1:E2043)),COLUMNS($A$1:E2045))</f>
        <v>#NUM!</v>
      </c>
      <c r="O2049" t="e">
        <f t="array" ref="O2049">INDEX($A$7:$F$3066,SMALL(IF(COUNTIF($L$5,$H$7:$H$3066)*COUNTIF($L$5,$I$7:$I$3066),MATCH(ROW($A$7:$A$3066),ROW($A$7:$A$3066)),""),ROWS($B$1:F2043)),COLUMNS($A$1:F2045))</f>
        <v>#NUM!</v>
      </c>
    </row>
    <row r="2050" spans="1:15">
      <c r="A2050" s="1">
        <f>'ScienceDirect - Initial'!A2053</f>
        <v>0</v>
      </c>
      <c r="B2050" s="1">
        <f>'ScienceDirect - Initial'!B2053</f>
        <v>2008</v>
      </c>
      <c r="C2050" s="1" t="str">
        <f>'ScienceDirect - Initial'!C2053</f>
        <v>CLARKE, I C; GUSTAFSON, A</v>
      </c>
      <c r="D2050" s="1" t="str">
        <f>'ScienceDirect - Initial'!D2053</f>
        <v>5 - The design of ceramics for joint replacement</v>
      </c>
      <c r="E2050" s="1" t="str">
        <f>'ScienceDirect - Initial'!E2053</f>
        <v>Bioceramics and their Clinical Applications</v>
      </c>
      <c r="F2050" s="1" t="str">
        <f>'ScienceDirect - Initial'!F2053</f>
        <v>978-1-84569-204-9</v>
      </c>
      <c r="H2050" s="1">
        <v>0</v>
      </c>
      <c r="I2050" s="1">
        <v>0</v>
      </c>
      <c r="J2050" t="b">
        <f t="shared" si="31"/>
        <v>1</v>
      </c>
      <c r="K2050" t="e">
        <f t="array" ref="K2050">INDEX($A$7:$F$3066,SMALL(IF(COUNTIF($L$5,$H$7:$H$3066)*COUNTIF($L$5,$I$7:$I$3066),MATCH(ROW($A$7:$A$3066),ROW($A$7:$A$3066)),""),ROWS($B$1:B2044)),COLUMNS($A$1:B2046))</f>
        <v>#NUM!</v>
      </c>
      <c r="L2050" t="e">
        <f t="array" ref="L2050">INDEX($A$7:$F$3066,SMALL(IF(COUNTIF($L$5,$H$7:$H$3066)*COUNTIF($L$5,$I$7:$I$3066),MATCH(ROW($A$7:$A$3066),ROW($A$7:$A$3066)),""),ROWS($B$1:C2044)),COLUMNS($A$1:C2046))</f>
        <v>#NUM!</v>
      </c>
      <c r="M2050" t="e">
        <f t="array" ref="M2050">INDEX($A$7:$F$3066,SMALL(IF(COUNTIF($L$5,$H$7:$H$3066)*COUNTIF($L$5,$I$7:$I$3066),MATCH(ROW($A$7:$A$3066),ROW($A$7:$A$3066)),""),ROWS($B$1:D2044)),COLUMNS($A$1:D2046))</f>
        <v>#NUM!</v>
      </c>
      <c r="N2050" t="e">
        <f t="array" ref="N2050">INDEX($A$7:$F$3066,SMALL(IF(COUNTIF($L$5,$H$7:$H$3066)*COUNTIF($L$5,$I$7:$I$3066),MATCH(ROW($A$7:$A$3066),ROW($A$7:$A$3066)),""),ROWS($B$1:E2044)),COLUMNS($A$1:E2046))</f>
        <v>#NUM!</v>
      </c>
      <c r="O2050" t="e">
        <f t="array" ref="O2050">INDEX($A$7:$F$3066,SMALL(IF(COUNTIF($L$5,$H$7:$H$3066)*COUNTIF($L$5,$I$7:$I$3066),MATCH(ROW($A$7:$A$3066),ROW($A$7:$A$3066)),""),ROWS($B$1:F2044)),COLUMNS($A$1:F2046))</f>
        <v>#NUM!</v>
      </c>
    </row>
    <row r="2051" spans="1:15">
      <c r="A2051" s="1">
        <f>'ScienceDirect - Initial'!A2054</f>
        <v>0</v>
      </c>
      <c r="B2051" s="1">
        <f>'ScienceDirect - Initial'!B2054</f>
        <v>1989</v>
      </c>
      <c r="C2051" s="1" t="str">
        <f>'ScienceDirect - Initial'!C2054</f>
        <v>Endler, John A.; Lyles, Anna Marie</v>
      </c>
      <c r="D2051" s="1" t="str">
        <f>'ScienceDirect - Initial'!D2054</f>
        <v>Bright ideas about parasites</v>
      </c>
      <c r="E2051" s="1" t="str">
        <f>'ScienceDirect - Initial'!E2054</f>
        <v>Trends in Ecology &amp; Evolution</v>
      </c>
      <c r="F2051" s="1">
        <f>'ScienceDirect - Initial'!F2054</f>
        <v>0</v>
      </c>
      <c r="H2051" s="1">
        <v>0</v>
      </c>
      <c r="I2051" s="1">
        <v>0</v>
      </c>
      <c r="J2051" t="b">
        <f t="shared" si="31"/>
        <v>1</v>
      </c>
      <c r="K2051" t="e">
        <f t="array" ref="K2051">INDEX($A$7:$F$3066,SMALL(IF(COUNTIF($L$5,$H$7:$H$3066)*COUNTIF($L$5,$I$7:$I$3066),MATCH(ROW($A$7:$A$3066),ROW($A$7:$A$3066)),""),ROWS($B$1:B2045)),COLUMNS($A$1:B2047))</f>
        <v>#NUM!</v>
      </c>
      <c r="L2051" t="e">
        <f t="array" ref="L2051">INDEX($A$7:$F$3066,SMALL(IF(COUNTIF($L$5,$H$7:$H$3066)*COUNTIF($L$5,$I$7:$I$3066),MATCH(ROW($A$7:$A$3066),ROW($A$7:$A$3066)),""),ROWS($B$1:C2045)),COLUMNS($A$1:C2047))</f>
        <v>#NUM!</v>
      </c>
      <c r="M2051" t="e">
        <f t="array" ref="M2051">INDEX($A$7:$F$3066,SMALL(IF(COUNTIF($L$5,$H$7:$H$3066)*COUNTIF($L$5,$I$7:$I$3066),MATCH(ROW($A$7:$A$3066),ROW($A$7:$A$3066)),""),ROWS($B$1:D2045)),COLUMNS($A$1:D2047))</f>
        <v>#NUM!</v>
      </c>
      <c r="N2051" t="e">
        <f t="array" ref="N2051">INDEX($A$7:$F$3066,SMALL(IF(COUNTIF($L$5,$H$7:$H$3066)*COUNTIF($L$5,$I$7:$I$3066),MATCH(ROW($A$7:$A$3066),ROW($A$7:$A$3066)),""),ROWS($B$1:E2045)),COLUMNS($A$1:E2047))</f>
        <v>#NUM!</v>
      </c>
      <c r="O2051" t="e">
        <f t="array" ref="O2051">INDEX($A$7:$F$3066,SMALL(IF(COUNTIF($L$5,$H$7:$H$3066)*COUNTIF($L$5,$I$7:$I$3066),MATCH(ROW($A$7:$A$3066),ROW($A$7:$A$3066)),""),ROWS($B$1:F2045)),COLUMNS($A$1:F2047))</f>
        <v>#NUM!</v>
      </c>
    </row>
    <row r="2052" spans="1:15">
      <c r="A2052" s="1">
        <f>'ScienceDirect - Initial'!A2055</f>
        <v>0</v>
      </c>
      <c r="B2052" s="1">
        <f>'ScienceDirect - Initial'!B2055</f>
        <v>1984</v>
      </c>
      <c r="C2052" s="1" t="str">
        <f>'ScienceDirect - Initial'!C2055</f>
        <v>Moynihan, Cornelius T.; Mossadegh, Reza; Bruce, Allan J.</v>
      </c>
      <c r="D2052" s="1" t="str">
        <f>'ScienceDirect - Initial'!D2055</f>
        <v>Determination of the mass fraction of crystals in partly frozen hydrocarbon fuels</v>
      </c>
      <c r="E2052" s="1" t="str">
        <f>'ScienceDirect - Initial'!E2055</f>
        <v>Fuel</v>
      </c>
      <c r="F2052" s="1">
        <f>'ScienceDirect - Initial'!F2055</f>
        <v>0</v>
      </c>
      <c r="H2052" s="1">
        <v>0</v>
      </c>
      <c r="I2052" s="1">
        <v>0</v>
      </c>
      <c r="J2052" t="b">
        <f t="shared" si="31"/>
        <v>1</v>
      </c>
      <c r="K2052" t="e">
        <f t="array" ref="K2052">INDEX($A$7:$F$3066,SMALL(IF(COUNTIF($L$5,$H$7:$H$3066)*COUNTIF($L$5,$I$7:$I$3066),MATCH(ROW($A$7:$A$3066),ROW($A$7:$A$3066)),""),ROWS($B$1:B2046)),COLUMNS($A$1:B2048))</f>
        <v>#NUM!</v>
      </c>
      <c r="L2052" t="e">
        <f t="array" ref="L2052">INDEX($A$7:$F$3066,SMALL(IF(COUNTIF($L$5,$H$7:$H$3066)*COUNTIF($L$5,$I$7:$I$3066),MATCH(ROW($A$7:$A$3066),ROW($A$7:$A$3066)),""),ROWS($B$1:C2046)),COLUMNS($A$1:C2048))</f>
        <v>#NUM!</v>
      </c>
      <c r="M2052" t="e">
        <f t="array" ref="M2052">INDEX($A$7:$F$3066,SMALL(IF(COUNTIF($L$5,$H$7:$H$3066)*COUNTIF($L$5,$I$7:$I$3066),MATCH(ROW($A$7:$A$3066),ROW($A$7:$A$3066)),""),ROWS($B$1:D2046)),COLUMNS($A$1:D2048))</f>
        <v>#NUM!</v>
      </c>
      <c r="N2052" t="e">
        <f t="array" ref="N2052">INDEX($A$7:$F$3066,SMALL(IF(COUNTIF($L$5,$H$7:$H$3066)*COUNTIF($L$5,$I$7:$I$3066),MATCH(ROW($A$7:$A$3066),ROW($A$7:$A$3066)),""),ROWS($B$1:E2046)),COLUMNS($A$1:E2048))</f>
        <v>#NUM!</v>
      </c>
      <c r="O2052" t="e">
        <f t="array" ref="O2052">INDEX($A$7:$F$3066,SMALL(IF(COUNTIF($L$5,$H$7:$H$3066)*COUNTIF($L$5,$I$7:$I$3066),MATCH(ROW($A$7:$A$3066),ROW($A$7:$A$3066)),""),ROWS($B$1:F2046)),COLUMNS($A$1:F2048))</f>
        <v>#NUM!</v>
      </c>
    </row>
    <row r="2053" spans="1:15">
      <c r="A2053" s="1">
        <f>'ScienceDirect - Initial'!A2056</f>
        <v>0</v>
      </c>
      <c r="B2053" s="1">
        <f>'ScienceDirect - Initial'!B2056</f>
        <v>2011</v>
      </c>
      <c r="C2053" s="1" t="str">
        <f>'ScienceDirect - Initial'!C2056</f>
        <v>Compton, John S.</v>
      </c>
      <c r="D2053" s="1" t="str">
        <f>'ScienceDirect - Initial'!D2056</f>
        <v>Pleistocene sea-level fluctuations and human evolution on the southern coastal plain of South Africa</v>
      </c>
      <c r="E2053" s="1" t="str">
        <f>'ScienceDirect - Initial'!E2056</f>
        <v>Quaternary Science Reviews</v>
      </c>
      <c r="F2053" s="1">
        <f>'ScienceDirect - Initial'!F2056</f>
        <v>0</v>
      </c>
      <c r="H2053" s="1">
        <v>0</v>
      </c>
      <c r="I2053" s="1">
        <v>0</v>
      </c>
      <c r="J2053" t="b">
        <f t="shared" si="31"/>
        <v>1</v>
      </c>
      <c r="K2053" t="e">
        <f t="array" ref="K2053">INDEX($A$7:$F$3066,SMALL(IF(COUNTIF($L$5,$H$7:$H$3066)*COUNTIF($L$5,$I$7:$I$3066),MATCH(ROW($A$7:$A$3066),ROW($A$7:$A$3066)),""),ROWS($B$1:B2047)),COLUMNS($A$1:B2049))</f>
        <v>#NUM!</v>
      </c>
      <c r="L2053" t="e">
        <f t="array" ref="L2053">INDEX($A$7:$F$3066,SMALL(IF(COUNTIF($L$5,$H$7:$H$3066)*COUNTIF($L$5,$I$7:$I$3066),MATCH(ROW($A$7:$A$3066),ROW($A$7:$A$3066)),""),ROWS($B$1:C2047)),COLUMNS($A$1:C2049))</f>
        <v>#NUM!</v>
      </c>
      <c r="M2053" t="e">
        <f t="array" ref="M2053">INDEX($A$7:$F$3066,SMALL(IF(COUNTIF($L$5,$H$7:$H$3066)*COUNTIF($L$5,$I$7:$I$3066),MATCH(ROW($A$7:$A$3066),ROW($A$7:$A$3066)),""),ROWS($B$1:D2047)),COLUMNS($A$1:D2049))</f>
        <v>#NUM!</v>
      </c>
      <c r="N2053" t="e">
        <f t="array" ref="N2053">INDEX($A$7:$F$3066,SMALL(IF(COUNTIF($L$5,$H$7:$H$3066)*COUNTIF($L$5,$I$7:$I$3066),MATCH(ROW($A$7:$A$3066),ROW($A$7:$A$3066)),""),ROWS($B$1:E2047)),COLUMNS($A$1:E2049))</f>
        <v>#NUM!</v>
      </c>
      <c r="O2053" t="e">
        <f t="array" ref="O2053">INDEX($A$7:$F$3066,SMALL(IF(COUNTIF($L$5,$H$7:$H$3066)*COUNTIF($L$5,$I$7:$I$3066),MATCH(ROW($A$7:$A$3066),ROW($A$7:$A$3066)),""),ROWS($B$1:F2047)),COLUMNS($A$1:F2049))</f>
        <v>#NUM!</v>
      </c>
    </row>
    <row r="2054" spans="1:15">
      <c r="A2054" s="1">
        <f>'ScienceDirect - Initial'!A2057</f>
        <v>0</v>
      </c>
      <c r="B2054" s="1">
        <f>'ScienceDirect - Initial'!B2057</f>
        <v>2012</v>
      </c>
      <c r="C2054" s="1" t="str">
        <f>'ScienceDirect - Initial'!C2057</f>
        <v>Minati, Ludovico; Nigri, Anna; Rosazza, Cristina; Bruzzone, Maria Grazia</v>
      </c>
      <c r="D2054" s="1" t="str">
        <f>'ScienceDirect - Initial'!D2057</f>
        <v>Thoughts turned into high-level commands: Proof-of-concept study of a vision-guided robot arm driven by functional MRI (fMRI) signals</v>
      </c>
      <c r="E2054" s="1" t="str">
        <f>'ScienceDirect - Initial'!E2057</f>
        <v>Medical Engineering &amp; Physics</v>
      </c>
      <c r="F2054" s="1">
        <f>'ScienceDirect - Initial'!F2057</f>
        <v>0</v>
      </c>
      <c r="H2054" s="1">
        <v>0</v>
      </c>
      <c r="I2054" s="1">
        <v>0</v>
      </c>
      <c r="J2054" t="b">
        <f t="shared" si="31"/>
        <v>1</v>
      </c>
      <c r="K2054" t="e">
        <f t="array" ref="K2054">INDEX($A$7:$F$3066,SMALL(IF(COUNTIF($L$5,$H$7:$H$3066)*COUNTIF($L$5,$I$7:$I$3066),MATCH(ROW($A$7:$A$3066),ROW($A$7:$A$3066)),""),ROWS($B$1:B2048)),COLUMNS($A$1:B2050))</f>
        <v>#NUM!</v>
      </c>
      <c r="L2054" t="e">
        <f t="array" ref="L2054">INDEX($A$7:$F$3066,SMALL(IF(COUNTIF($L$5,$H$7:$H$3066)*COUNTIF($L$5,$I$7:$I$3066),MATCH(ROW($A$7:$A$3066),ROW($A$7:$A$3066)),""),ROWS($B$1:C2048)),COLUMNS($A$1:C2050))</f>
        <v>#NUM!</v>
      </c>
      <c r="M2054" t="e">
        <f t="array" ref="M2054">INDEX($A$7:$F$3066,SMALL(IF(COUNTIF($L$5,$H$7:$H$3066)*COUNTIF($L$5,$I$7:$I$3066),MATCH(ROW($A$7:$A$3066),ROW($A$7:$A$3066)),""),ROWS($B$1:D2048)),COLUMNS($A$1:D2050))</f>
        <v>#NUM!</v>
      </c>
      <c r="N2054" t="e">
        <f t="array" ref="N2054">INDEX($A$7:$F$3066,SMALL(IF(COUNTIF($L$5,$H$7:$H$3066)*COUNTIF($L$5,$I$7:$I$3066),MATCH(ROW($A$7:$A$3066),ROW($A$7:$A$3066)),""),ROWS($B$1:E2048)),COLUMNS($A$1:E2050))</f>
        <v>#NUM!</v>
      </c>
      <c r="O2054" t="e">
        <f t="array" ref="O2054">INDEX($A$7:$F$3066,SMALL(IF(COUNTIF($L$5,$H$7:$H$3066)*COUNTIF($L$5,$I$7:$I$3066),MATCH(ROW($A$7:$A$3066),ROW($A$7:$A$3066)),""),ROWS($B$1:F2048)),COLUMNS($A$1:F2050))</f>
        <v>#NUM!</v>
      </c>
    </row>
    <row r="2055" spans="1:15">
      <c r="A2055" s="1">
        <f>'ScienceDirect - Initial'!A2058</f>
        <v>0</v>
      </c>
      <c r="B2055" s="1">
        <f>'ScienceDirect - Initial'!B2058</f>
        <v>1997</v>
      </c>
      <c r="C2055" s="1" t="str">
        <f>'ScienceDirect - Initial'!C2058</f>
        <v>Michelson, Seth; Leith, John T.</v>
      </c>
      <c r="D2055" s="1" t="str">
        <f>'ScienceDirect - Initial'!D2058</f>
        <v>Positive feedback and angiogenesis in tumor growth control</v>
      </c>
      <c r="E2055" s="1" t="str">
        <f>'ScienceDirect - Initial'!E2058</f>
        <v>Bulletin of Mathematical Biology</v>
      </c>
      <c r="F2055" s="1">
        <f>'ScienceDirect - Initial'!F2058</f>
        <v>0</v>
      </c>
      <c r="H2055" s="1">
        <v>0</v>
      </c>
      <c r="I2055" s="1">
        <v>0</v>
      </c>
      <c r="J2055" t="b">
        <f t="shared" si="31"/>
        <v>1</v>
      </c>
      <c r="K2055" t="e">
        <f t="array" ref="K2055">INDEX($A$7:$F$3066,SMALL(IF(COUNTIF($L$5,$H$7:$H$3066)*COUNTIF($L$5,$I$7:$I$3066),MATCH(ROW($A$7:$A$3066),ROW($A$7:$A$3066)),""),ROWS($B$1:B2049)),COLUMNS($A$1:B2051))</f>
        <v>#NUM!</v>
      </c>
      <c r="L2055" t="e">
        <f t="array" ref="L2055">INDEX($A$7:$F$3066,SMALL(IF(COUNTIF($L$5,$H$7:$H$3066)*COUNTIF($L$5,$I$7:$I$3066),MATCH(ROW($A$7:$A$3066),ROW($A$7:$A$3066)),""),ROWS($B$1:C2049)),COLUMNS($A$1:C2051))</f>
        <v>#NUM!</v>
      </c>
      <c r="M2055" t="e">
        <f t="array" ref="M2055">INDEX($A$7:$F$3066,SMALL(IF(COUNTIF($L$5,$H$7:$H$3066)*COUNTIF($L$5,$I$7:$I$3066),MATCH(ROW($A$7:$A$3066),ROW($A$7:$A$3066)),""),ROWS($B$1:D2049)),COLUMNS($A$1:D2051))</f>
        <v>#NUM!</v>
      </c>
      <c r="N2055" t="e">
        <f t="array" ref="N2055">INDEX($A$7:$F$3066,SMALL(IF(COUNTIF($L$5,$H$7:$H$3066)*COUNTIF($L$5,$I$7:$I$3066),MATCH(ROW($A$7:$A$3066),ROW($A$7:$A$3066)),""),ROWS($B$1:E2049)),COLUMNS($A$1:E2051))</f>
        <v>#NUM!</v>
      </c>
      <c r="O2055" t="e">
        <f t="array" ref="O2055">INDEX($A$7:$F$3066,SMALL(IF(COUNTIF($L$5,$H$7:$H$3066)*COUNTIF($L$5,$I$7:$I$3066),MATCH(ROW($A$7:$A$3066),ROW($A$7:$A$3066)),""),ROWS($B$1:F2049)),COLUMNS($A$1:F2051))</f>
        <v>#NUM!</v>
      </c>
    </row>
    <row r="2056" spans="1:15">
      <c r="A2056" s="1">
        <f>'ScienceDirect - Initial'!A2059</f>
        <v>0</v>
      </c>
      <c r="B2056" s="1">
        <f>'ScienceDirect - Initial'!B2059</f>
        <v>1999</v>
      </c>
      <c r="C2056" s="1" t="str">
        <f>'ScienceDirect - Initial'!C2059</f>
        <v>Vallbona, Carlos; Richards, Todd</v>
      </c>
      <c r="D2056" s="1" t="str">
        <f>'ScienceDirect - Initial'!D2059</f>
        <v>Evolution of Magnetic Therapy from Alternative to Traditional Medicine</v>
      </c>
      <c r="E2056" s="1" t="str">
        <f>'ScienceDirect - Initial'!E2059</f>
        <v>Complementary Therapies in Physical Medicine and Rehabilitation</v>
      </c>
      <c r="F2056" s="1">
        <f>'ScienceDirect - Initial'!F2059</f>
        <v>0</v>
      </c>
      <c r="H2056" s="1">
        <v>0</v>
      </c>
      <c r="I2056" s="1">
        <v>0</v>
      </c>
      <c r="J2056" t="b">
        <f t="shared" ref="J2056:J2119" si="32">IF(ISBLANK(I2056),FALSE,IF(EXACT(H2056, I2056),TRUE,FALSE))</f>
        <v>1</v>
      </c>
      <c r="K2056" t="e">
        <f t="array" ref="K2056">INDEX($A$7:$F$3066,SMALL(IF(COUNTIF($L$5,$H$7:$H$3066)*COUNTIF($L$5,$I$7:$I$3066),MATCH(ROW($A$7:$A$3066),ROW($A$7:$A$3066)),""),ROWS($B$1:B2050)),COLUMNS($A$1:B2052))</f>
        <v>#NUM!</v>
      </c>
      <c r="L2056" t="e">
        <f t="array" ref="L2056">INDEX($A$7:$F$3066,SMALL(IF(COUNTIF($L$5,$H$7:$H$3066)*COUNTIF($L$5,$I$7:$I$3066),MATCH(ROW($A$7:$A$3066),ROW($A$7:$A$3066)),""),ROWS($B$1:C2050)),COLUMNS($A$1:C2052))</f>
        <v>#NUM!</v>
      </c>
      <c r="M2056" t="e">
        <f t="array" ref="M2056">INDEX($A$7:$F$3066,SMALL(IF(COUNTIF($L$5,$H$7:$H$3066)*COUNTIF($L$5,$I$7:$I$3066),MATCH(ROW($A$7:$A$3066),ROW($A$7:$A$3066)),""),ROWS($B$1:D2050)),COLUMNS($A$1:D2052))</f>
        <v>#NUM!</v>
      </c>
      <c r="N2056" t="e">
        <f t="array" ref="N2056">INDEX($A$7:$F$3066,SMALL(IF(COUNTIF($L$5,$H$7:$H$3066)*COUNTIF($L$5,$I$7:$I$3066),MATCH(ROW($A$7:$A$3066),ROW($A$7:$A$3066)),""),ROWS($B$1:E2050)),COLUMNS($A$1:E2052))</f>
        <v>#NUM!</v>
      </c>
      <c r="O2056" t="e">
        <f t="array" ref="O2056">INDEX($A$7:$F$3066,SMALL(IF(COUNTIF($L$5,$H$7:$H$3066)*COUNTIF($L$5,$I$7:$I$3066),MATCH(ROW($A$7:$A$3066),ROW($A$7:$A$3066)),""),ROWS($B$1:F2050)),COLUMNS($A$1:F2052))</f>
        <v>#NUM!</v>
      </c>
    </row>
    <row r="2057" spans="1:15">
      <c r="A2057" s="1">
        <f>'ScienceDirect - Initial'!A2060</f>
        <v>0</v>
      </c>
      <c r="B2057" s="1">
        <f>'ScienceDirect - Initial'!B2060</f>
        <v>2008</v>
      </c>
      <c r="C2057" s="1" t="str">
        <f>'ScienceDirect - Initial'!C2060</f>
        <v>Wong, Joseph; Brugger, Andrew; Khare, Atul; Chaubal, Mahesh; Papadopoulos, Pavlos; Rabinow, Barrett; Kipp, James; Ning, John</v>
      </c>
      <c r="D2057" s="1" t="str">
        <f>'ScienceDirect - Initial'!D2060</f>
        <v>Suspensions for intravenous (IV) injection: A review of development, preclinical and clinical aspects</v>
      </c>
      <c r="E2057" s="1" t="str">
        <f>'ScienceDirect - Initial'!E2060</f>
        <v>Clinical Developments in Drug Delivery Nanotechnology</v>
      </c>
      <c r="F2057" s="1">
        <f>'ScienceDirect - Initial'!F2060</f>
        <v>0</v>
      </c>
      <c r="H2057" s="1">
        <v>0</v>
      </c>
      <c r="I2057" s="1">
        <v>0</v>
      </c>
      <c r="J2057" t="b">
        <f t="shared" si="32"/>
        <v>1</v>
      </c>
      <c r="K2057" t="e">
        <f t="array" ref="K2057">INDEX($A$7:$F$3066,SMALL(IF(COUNTIF($L$5,$H$7:$H$3066)*COUNTIF($L$5,$I$7:$I$3066),MATCH(ROW($A$7:$A$3066),ROW($A$7:$A$3066)),""),ROWS($B$1:B2051)),COLUMNS($A$1:B2053))</f>
        <v>#NUM!</v>
      </c>
      <c r="L2057" t="e">
        <f t="array" ref="L2057">INDEX($A$7:$F$3066,SMALL(IF(COUNTIF($L$5,$H$7:$H$3066)*COUNTIF($L$5,$I$7:$I$3066),MATCH(ROW($A$7:$A$3066),ROW($A$7:$A$3066)),""),ROWS($B$1:C2051)),COLUMNS($A$1:C2053))</f>
        <v>#NUM!</v>
      </c>
      <c r="M2057" t="e">
        <f t="array" ref="M2057">INDEX($A$7:$F$3066,SMALL(IF(COUNTIF($L$5,$H$7:$H$3066)*COUNTIF($L$5,$I$7:$I$3066),MATCH(ROW($A$7:$A$3066),ROW($A$7:$A$3066)),""),ROWS($B$1:D2051)),COLUMNS($A$1:D2053))</f>
        <v>#NUM!</v>
      </c>
      <c r="N2057" t="e">
        <f t="array" ref="N2057">INDEX($A$7:$F$3066,SMALL(IF(COUNTIF($L$5,$H$7:$H$3066)*COUNTIF($L$5,$I$7:$I$3066),MATCH(ROW($A$7:$A$3066),ROW($A$7:$A$3066)),""),ROWS($B$1:E2051)),COLUMNS($A$1:E2053))</f>
        <v>#NUM!</v>
      </c>
      <c r="O2057" t="e">
        <f t="array" ref="O2057">INDEX($A$7:$F$3066,SMALL(IF(COUNTIF($L$5,$H$7:$H$3066)*COUNTIF($L$5,$I$7:$I$3066),MATCH(ROW($A$7:$A$3066),ROW($A$7:$A$3066)),""),ROWS($B$1:F2051)),COLUMNS($A$1:F2053))</f>
        <v>#NUM!</v>
      </c>
    </row>
    <row r="2058" spans="1:15">
      <c r="A2058" s="1">
        <f>'ScienceDirect - Initial'!A2061</f>
        <v>0</v>
      </c>
      <c r="B2058" s="1">
        <f>'ScienceDirect - Initial'!B2061</f>
        <v>1998</v>
      </c>
      <c r="C2058" s="1" t="str">
        <f>'ScienceDirect - Initial'!C2061</f>
        <v>De Silva, W.P.</v>
      </c>
      <c r="D2058" s="1" t="str">
        <f>'ScienceDirect - Initial'!D2061</f>
        <v>6.27 - Sexual Problems: Dysfunction</v>
      </c>
      <c r="E2058" s="1" t="str">
        <f>'ScienceDirect - Initial'!E2061</f>
        <v>Comprehensive Clinical Psychology</v>
      </c>
      <c r="F2058" s="1" t="str">
        <f>'ScienceDirect - Initial'!F2061</f>
        <v>978-0-08-042707-2</v>
      </c>
      <c r="H2058" s="1">
        <v>0</v>
      </c>
      <c r="I2058" s="1">
        <v>0</v>
      </c>
      <c r="J2058" t="b">
        <f t="shared" si="32"/>
        <v>1</v>
      </c>
      <c r="K2058" t="e">
        <f t="array" ref="K2058">INDEX($A$7:$F$3066,SMALL(IF(COUNTIF($L$5,$H$7:$H$3066)*COUNTIF($L$5,$I$7:$I$3066),MATCH(ROW($A$7:$A$3066),ROW($A$7:$A$3066)),""),ROWS($B$1:B2052)),COLUMNS($A$1:B2054))</f>
        <v>#NUM!</v>
      </c>
      <c r="L2058" t="e">
        <f t="array" ref="L2058">INDEX($A$7:$F$3066,SMALL(IF(COUNTIF($L$5,$H$7:$H$3066)*COUNTIF($L$5,$I$7:$I$3066),MATCH(ROW($A$7:$A$3066),ROW($A$7:$A$3066)),""),ROWS($B$1:C2052)),COLUMNS($A$1:C2054))</f>
        <v>#NUM!</v>
      </c>
      <c r="M2058" t="e">
        <f t="array" ref="M2058">INDEX($A$7:$F$3066,SMALL(IF(COUNTIF($L$5,$H$7:$H$3066)*COUNTIF($L$5,$I$7:$I$3066),MATCH(ROW($A$7:$A$3066),ROW($A$7:$A$3066)),""),ROWS($B$1:D2052)),COLUMNS($A$1:D2054))</f>
        <v>#NUM!</v>
      </c>
      <c r="N2058" t="e">
        <f t="array" ref="N2058">INDEX($A$7:$F$3066,SMALL(IF(COUNTIF($L$5,$H$7:$H$3066)*COUNTIF($L$5,$I$7:$I$3066),MATCH(ROW($A$7:$A$3066),ROW($A$7:$A$3066)),""),ROWS($B$1:E2052)),COLUMNS($A$1:E2054))</f>
        <v>#NUM!</v>
      </c>
      <c r="O2058" t="e">
        <f t="array" ref="O2058">INDEX($A$7:$F$3066,SMALL(IF(COUNTIF($L$5,$H$7:$H$3066)*COUNTIF($L$5,$I$7:$I$3066),MATCH(ROW($A$7:$A$3066),ROW($A$7:$A$3066)),""),ROWS($B$1:F2052)),COLUMNS($A$1:F2054))</f>
        <v>#NUM!</v>
      </c>
    </row>
    <row r="2059" spans="1:15">
      <c r="A2059" s="1">
        <f>'ScienceDirect - Initial'!A2062</f>
        <v>0</v>
      </c>
      <c r="B2059" s="1">
        <f>'ScienceDirect - Initial'!B2062</f>
        <v>2016</v>
      </c>
      <c r="C2059" s="1" t="str">
        <f>'ScienceDirect - Initial'!C2062</f>
        <v>Feng, Y.; Liu, L.; Xia, S.; Xu, J.-F.; Bergquist, R.; Yang, G.-J.</v>
      </c>
      <c r="D2059" s="1" t="str">
        <f>'ScienceDirect - Initial'!D2062</f>
        <v>Chapter Seven - Reaching the Surveillance-Response Stage of Schistosomiasis Control in The People's Republic of China: A Modelling Approach</v>
      </c>
      <c r="E2059" s="1" t="str">
        <f>'ScienceDirect - Initial'!E2062</f>
        <v>Advances in Parasitology</v>
      </c>
      <c r="F2059" s="1" t="str">
        <f>'ScienceDirect - Initial'!F2062</f>
        <v>0065-308X</v>
      </c>
      <c r="H2059" s="1">
        <v>0</v>
      </c>
      <c r="I2059" s="1">
        <v>0</v>
      </c>
      <c r="J2059" t="b">
        <f t="shared" si="32"/>
        <v>1</v>
      </c>
      <c r="K2059" t="e">
        <f t="array" ref="K2059">INDEX($A$7:$F$3066,SMALL(IF(COUNTIF($L$5,$H$7:$H$3066)*COUNTIF($L$5,$I$7:$I$3066),MATCH(ROW($A$7:$A$3066),ROW($A$7:$A$3066)),""),ROWS($B$1:B2053)),COLUMNS($A$1:B2055))</f>
        <v>#NUM!</v>
      </c>
      <c r="L2059" t="e">
        <f t="array" ref="L2059">INDEX($A$7:$F$3066,SMALL(IF(COUNTIF($L$5,$H$7:$H$3066)*COUNTIF($L$5,$I$7:$I$3066),MATCH(ROW($A$7:$A$3066),ROW($A$7:$A$3066)),""),ROWS($B$1:C2053)),COLUMNS($A$1:C2055))</f>
        <v>#NUM!</v>
      </c>
      <c r="M2059" t="e">
        <f t="array" ref="M2059">INDEX($A$7:$F$3066,SMALL(IF(COUNTIF($L$5,$H$7:$H$3066)*COUNTIF($L$5,$I$7:$I$3066),MATCH(ROW($A$7:$A$3066),ROW($A$7:$A$3066)),""),ROWS($B$1:D2053)),COLUMNS($A$1:D2055))</f>
        <v>#NUM!</v>
      </c>
      <c r="N2059" t="e">
        <f t="array" ref="N2059">INDEX($A$7:$F$3066,SMALL(IF(COUNTIF($L$5,$H$7:$H$3066)*COUNTIF($L$5,$I$7:$I$3066),MATCH(ROW($A$7:$A$3066),ROW($A$7:$A$3066)),""),ROWS($B$1:E2053)),COLUMNS($A$1:E2055))</f>
        <v>#NUM!</v>
      </c>
      <c r="O2059" t="e">
        <f t="array" ref="O2059">INDEX($A$7:$F$3066,SMALL(IF(COUNTIF($L$5,$H$7:$H$3066)*COUNTIF($L$5,$I$7:$I$3066),MATCH(ROW($A$7:$A$3066),ROW($A$7:$A$3066)),""),ROWS($B$1:F2053)),COLUMNS($A$1:F2055))</f>
        <v>#NUM!</v>
      </c>
    </row>
    <row r="2060" spans="1:15">
      <c r="A2060" s="1">
        <f>'ScienceDirect - Initial'!A2063</f>
        <v>0</v>
      </c>
      <c r="B2060" s="1">
        <f>'ScienceDirect - Initial'!B2063</f>
        <v>1977</v>
      </c>
      <c r="C2060" s="1" t="str">
        <f>'ScienceDirect - Initial'!C2063</f>
        <v>Gunz, Frederick W.; Vincent, Paul C.</v>
      </c>
      <c r="D2060" s="1" t="str">
        <f>'ScienceDirect - Initial'!D2063</f>
        <v>Towards a cure of acute granulocytic leukemia?</v>
      </c>
      <c r="E2060" s="1" t="str">
        <f>'ScienceDirect - Initial'!E2063</f>
        <v>Leukemia Research</v>
      </c>
      <c r="F2060" s="1">
        <f>'ScienceDirect - Initial'!F2063</f>
        <v>0</v>
      </c>
      <c r="H2060" s="1">
        <v>0</v>
      </c>
      <c r="I2060" s="1">
        <v>0</v>
      </c>
      <c r="J2060" t="b">
        <f t="shared" si="32"/>
        <v>1</v>
      </c>
      <c r="K2060" t="e">
        <f t="array" ref="K2060">INDEX($A$7:$F$3066,SMALL(IF(COUNTIF($L$5,$H$7:$H$3066)*COUNTIF($L$5,$I$7:$I$3066),MATCH(ROW($A$7:$A$3066),ROW($A$7:$A$3066)),""),ROWS($B$1:B2054)),COLUMNS($A$1:B2056))</f>
        <v>#NUM!</v>
      </c>
      <c r="L2060" t="e">
        <f t="array" ref="L2060">INDEX($A$7:$F$3066,SMALL(IF(COUNTIF($L$5,$H$7:$H$3066)*COUNTIF($L$5,$I$7:$I$3066),MATCH(ROW($A$7:$A$3066),ROW($A$7:$A$3066)),""),ROWS($B$1:C2054)),COLUMNS($A$1:C2056))</f>
        <v>#NUM!</v>
      </c>
      <c r="M2060" t="e">
        <f t="array" ref="M2060">INDEX($A$7:$F$3066,SMALL(IF(COUNTIF($L$5,$H$7:$H$3066)*COUNTIF($L$5,$I$7:$I$3066),MATCH(ROW($A$7:$A$3066),ROW($A$7:$A$3066)),""),ROWS($B$1:D2054)),COLUMNS($A$1:D2056))</f>
        <v>#NUM!</v>
      </c>
      <c r="N2060" t="e">
        <f t="array" ref="N2060">INDEX($A$7:$F$3066,SMALL(IF(COUNTIF($L$5,$H$7:$H$3066)*COUNTIF($L$5,$I$7:$I$3066),MATCH(ROW($A$7:$A$3066),ROW($A$7:$A$3066)),""),ROWS($B$1:E2054)),COLUMNS($A$1:E2056))</f>
        <v>#NUM!</v>
      </c>
      <c r="O2060" t="e">
        <f t="array" ref="O2060">INDEX($A$7:$F$3066,SMALL(IF(COUNTIF($L$5,$H$7:$H$3066)*COUNTIF($L$5,$I$7:$I$3066),MATCH(ROW($A$7:$A$3066),ROW($A$7:$A$3066)),""),ROWS($B$1:F2054)),COLUMNS($A$1:F2056))</f>
        <v>#NUM!</v>
      </c>
    </row>
    <row r="2061" spans="1:15">
      <c r="A2061" s="1">
        <f>'ScienceDirect - Initial'!A2064</f>
        <v>0</v>
      </c>
      <c r="B2061" s="1">
        <f>'ScienceDirect - Initial'!B2064</f>
        <v>1989</v>
      </c>
      <c r="C2061" s="1" t="str">
        <f>'ScienceDirect - Initial'!C2064</f>
        <v>Hoch, Carolyn C.; Buysse, Daniel J.; Reynolds, Charles F.</v>
      </c>
      <c r="D2061" s="1" t="str">
        <f>'ScienceDirect - Initial'!D2064</f>
        <v>Sleep and Depression in Late Life</v>
      </c>
      <c r="E2061" s="1" t="str">
        <f>'ScienceDirect - Initial'!E2064</f>
        <v>Sleep Disorders in the Elderly</v>
      </c>
      <c r="F2061" s="1">
        <f>'ScienceDirect - Initial'!F2064</f>
        <v>0</v>
      </c>
      <c r="H2061" s="1">
        <v>0</v>
      </c>
      <c r="I2061" s="1">
        <v>0</v>
      </c>
      <c r="J2061" t="b">
        <f t="shared" si="32"/>
        <v>1</v>
      </c>
      <c r="K2061" t="e">
        <f t="array" ref="K2061">INDEX($A$7:$F$3066,SMALL(IF(COUNTIF($L$5,$H$7:$H$3066)*COUNTIF($L$5,$I$7:$I$3066),MATCH(ROW($A$7:$A$3066),ROW($A$7:$A$3066)),""),ROWS($B$1:B2055)),COLUMNS($A$1:B2057))</f>
        <v>#NUM!</v>
      </c>
      <c r="L2061" t="e">
        <f t="array" ref="L2061">INDEX($A$7:$F$3066,SMALL(IF(COUNTIF($L$5,$H$7:$H$3066)*COUNTIF($L$5,$I$7:$I$3066),MATCH(ROW($A$7:$A$3066),ROW($A$7:$A$3066)),""),ROWS($B$1:C2055)),COLUMNS($A$1:C2057))</f>
        <v>#NUM!</v>
      </c>
      <c r="M2061" t="e">
        <f t="array" ref="M2061">INDEX($A$7:$F$3066,SMALL(IF(COUNTIF($L$5,$H$7:$H$3066)*COUNTIF($L$5,$I$7:$I$3066),MATCH(ROW($A$7:$A$3066),ROW($A$7:$A$3066)),""),ROWS($B$1:D2055)),COLUMNS($A$1:D2057))</f>
        <v>#NUM!</v>
      </c>
      <c r="N2061" t="e">
        <f t="array" ref="N2061">INDEX($A$7:$F$3066,SMALL(IF(COUNTIF($L$5,$H$7:$H$3066)*COUNTIF($L$5,$I$7:$I$3066),MATCH(ROW($A$7:$A$3066),ROW($A$7:$A$3066)),""),ROWS($B$1:E2055)),COLUMNS($A$1:E2057))</f>
        <v>#NUM!</v>
      </c>
      <c r="O2061" t="e">
        <f t="array" ref="O2061">INDEX($A$7:$F$3066,SMALL(IF(COUNTIF($L$5,$H$7:$H$3066)*COUNTIF($L$5,$I$7:$I$3066),MATCH(ROW($A$7:$A$3066),ROW($A$7:$A$3066)),""),ROWS($B$1:F2055)),COLUMNS($A$1:F2057))</f>
        <v>#NUM!</v>
      </c>
    </row>
    <row r="2062" spans="1:15">
      <c r="A2062" s="1">
        <f>'ScienceDirect - Initial'!A2065</f>
        <v>0</v>
      </c>
      <c r="B2062" s="1">
        <f>'ScienceDirect - Initial'!B2065</f>
        <v>2010</v>
      </c>
      <c r="C2062" s="1" t="str">
        <f>'ScienceDirect - Initial'!C2065</f>
        <v>Kerrigan, Finola</v>
      </c>
      <c r="D2062" s="1" t="str">
        <f>'ScienceDirect - Initial'!D2065</f>
        <v>CHAPTER 10 - The Impact of Technology on Film Marketing Practices</v>
      </c>
      <c r="E2062" s="1" t="str">
        <f>'ScienceDirect - Initial'!E2065</f>
        <v>Film Marketing</v>
      </c>
      <c r="F2062" s="1" t="str">
        <f>'ScienceDirect - Initial'!F2065</f>
        <v>978-0-7506-8683-9</v>
      </c>
      <c r="H2062" s="1">
        <v>0</v>
      </c>
      <c r="I2062" s="1">
        <v>0</v>
      </c>
      <c r="J2062" t="b">
        <f t="shared" si="32"/>
        <v>1</v>
      </c>
      <c r="K2062" t="e">
        <f t="array" ref="K2062">INDEX($A$7:$F$3066,SMALL(IF(COUNTIF($L$5,$H$7:$H$3066)*COUNTIF($L$5,$I$7:$I$3066),MATCH(ROW($A$7:$A$3066),ROW($A$7:$A$3066)),""),ROWS($B$1:B2056)),COLUMNS($A$1:B2058))</f>
        <v>#NUM!</v>
      </c>
      <c r="L2062" t="e">
        <f t="array" ref="L2062">INDEX($A$7:$F$3066,SMALL(IF(COUNTIF($L$5,$H$7:$H$3066)*COUNTIF($L$5,$I$7:$I$3066),MATCH(ROW($A$7:$A$3066),ROW($A$7:$A$3066)),""),ROWS($B$1:C2056)),COLUMNS($A$1:C2058))</f>
        <v>#NUM!</v>
      </c>
      <c r="M2062" t="e">
        <f t="array" ref="M2062">INDEX($A$7:$F$3066,SMALL(IF(COUNTIF($L$5,$H$7:$H$3066)*COUNTIF($L$5,$I$7:$I$3066),MATCH(ROW($A$7:$A$3066),ROW($A$7:$A$3066)),""),ROWS($B$1:D2056)),COLUMNS($A$1:D2058))</f>
        <v>#NUM!</v>
      </c>
      <c r="N2062" t="e">
        <f t="array" ref="N2062">INDEX($A$7:$F$3066,SMALL(IF(COUNTIF($L$5,$H$7:$H$3066)*COUNTIF($L$5,$I$7:$I$3066),MATCH(ROW($A$7:$A$3066),ROW($A$7:$A$3066)),""),ROWS($B$1:E2056)),COLUMNS($A$1:E2058))</f>
        <v>#NUM!</v>
      </c>
      <c r="O2062" t="e">
        <f t="array" ref="O2062">INDEX($A$7:$F$3066,SMALL(IF(COUNTIF($L$5,$H$7:$H$3066)*COUNTIF($L$5,$I$7:$I$3066),MATCH(ROW($A$7:$A$3066),ROW($A$7:$A$3066)),""),ROWS($B$1:F2056)),COLUMNS($A$1:F2058))</f>
        <v>#NUM!</v>
      </c>
    </row>
    <row r="2063" spans="1:15">
      <c r="A2063" s="1">
        <f>'ScienceDirect - Initial'!A2066</f>
        <v>0</v>
      </c>
      <c r="B2063" s="1">
        <f>'ScienceDirect - Initial'!B2066</f>
        <v>1999</v>
      </c>
      <c r="C2063" s="1" t="str">
        <f>'ScienceDirect - Initial'!C2066</f>
        <v>Severson, Jessica L.; Tyring, Stephen K.</v>
      </c>
      <c r="D2063" s="1" t="str">
        <f>'ScienceDirect - Initial'!D2066</f>
        <v>Viral disease update</v>
      </c>
      <c r="E2063" s="1" t="str">
        <f>'ScienceDirect - Initial'!E2066</f>
        <v>Current Problems in Dermatology</v>
      </c>
      <c r="F2063" s="1">
        <f>'ScienceDirect - Initial'!F2066</f>
        <v>0</v>
      </c>
      <c r="H2063" s="1">
        <v>0</v>
      </c>
      <c r="I2063" s="1">
        <v>0</v>
      </c>
      <c r="J2063" t="b">
        <f t="shared" si="32"/>
        <v>1</v>
      </c>
      <c r="K2063" t="e">
        <f t="array" ref="K2063">INDEX($A$7:$F$3066,SMALL(IF(COUNTIF($L$5,$H$7:$H$3066)*COUNTIF($L$5,$I$7:$I$3066),MATCH(ROW($A$7:$A$3066),ROW($A$7:$A$3066)),""),ROWS($B$1:B2057)),COLUMNS($A$1:B2059))</f>
        <v>#NUM!</v>
      </c>
      <c r="L2063" t="e">
        <f t="array" ref="L2063">INDEX($A$7:$F$3066,SMALL(IF(COUNTIF($L$5,$H$7:$H$3066)*COUNTIF($L$5,$I$7:$I$3066),MATCH(ROW($A$7:$A$3066),ROW($A$7:$A$3066)),""),ROWS($B$1:C2057)),COLUMNS($A$1:C2059))</f>
        <v>#NUM!</v>
      </c>
      <c r="M2063" t="e">
        <f t="array" ref="M2063">INDEX($A$7:$F$3066,SMALL(IF(COUNTIF($L$5,$H$7:$H$3066)*COUNTIF($L$5,$I$7:$I$3066),MATCH(ROW($A$7:$A$3066),ROW($A$7:$A$3066)),""),ROWS($B$1:D2057)),COLUMNS($A$1:D2059))</f>
        <v>#NUM!</v>
      </c>
      <c r="N2063" t="e">
        <f t="array" ref="N2063">INDEX($A$7:$F$3066,SMALL(IF(COUNTIF($L$5,$H$7:$H$3066)*COUNTIF($L$5,$I$7:$I$3066),MATCH(ROW($A$7:$A$3066),ROW($A$7:$A$3066)),""),ROWS($B$1:E2057)),COLUMNS($A$1:E2059))</f>
        <v>#NUM!</v>
      </c>
      <c r="O2063" t="e">
        <f t="array" ref="O2063">INDEX($A$7:$F$3066,SMALL(IF(COUNTIF($L$5,$H$7:$H$3066)*COUNTIF($L$5,$I$7:$I$3066),MATCH(ROW($A$7:$A$3066),ROW($A$7:$A$3066)),""),ROWS($B$1:F2057)),COLUMNS($A$1:F2059))</f>
        <v>#NUM!</v>
      </c>
    </row>
    <row r="2064" spans="1:15">
      <c r="A2064" s="1">
        <f>'ScienceDirect - Initial'!A2067</f>
        <v>0</v>
      </c>
      <c r="B2064" s="1">
        <f>'ScienceDirect - Initial'!B2067</f>
        <v>1992</v>
      </c>
      <c r="C2064" s="1" t="str">
        <f>'ScienceDirect - Initial'!C2067</f>
        <v>Tattersall, Ian</v>
      </c>
      <c r="D2064" s="1" t="str">
        <f>'ScienceDirect - Initial'!D2067</f>
        <v>Species concepts and species identification in human evolution</v>
      </c>
      <c r="E2064" s="1" t="str">
        <f>'ScienceDirect - Initial'!E2067</f>
        <v>Journal of Human Evolution</v>
      </c>
      <c r="F2064" s="1">
        <f>'ScienceDirect - Initial'!F2067</f>
        <v>0</v>
      </c>
      <c r="H2064" s="1">
        <v>0</v>
      </c>
      <c r="I2064" s="1">
        <v>0</v>
      </c>
      <c r="J2064" t="b">
        <f t="shared" si="32"/>
        <v>1</v>
      </c>
      <c r="K2064" t="e">
        <f t="array" ref="K2064">INDEX($A$7:$F$3066,SMALL(IF(COUNTIF($L$5,$H$7:$H$3066)*COUNTIF($L$5,$I$7:$I$3066),MATCH(ROW($A$7:$A$3066),ROW($A$7:$A$3066)),""),ROWS($B$1:B2058)),COLUMNS($A$1:B2060))</f>
        <v>#NUM!</v>
      </c>
      <c r="L2064" t="e">
        <f t="array" ref="L2064">INDEX($A$7:$F$3066,SMALL(IF(COUNTIF($L$5,$H$7:$H$3066)*COUNTIF($L$5,$I$7:$I$3066),MATCH(ROW($A$7:$A$3066),ROW($A$7:$A$3066)),""),ROWS($B$1:C2058)),COLUMNS($A$1:C2060))</f>
        <v>#NUM!</v>
      </c>
      <c r="M2064" t="e">
        <f t="array" ref="M2064">INDEX($A$7:$F$3066,SMALL(IF(COUNTIF($L$5,$H$7:$H$3066)*COUNTIF($L$5,$I$7:$I$3066),MATCH(ROW($A$7:$A$3066),ROW($A$7:$A$3066)),""),ROWS($B$1:D2058)),COLUMNS($A$1:D2060))</f>
        <v>#NUM!</v>
      </c>
      <c r="N2064" t="e">
        <f t="array" ref="N2064">INDEX($A$7:$F$3066,SMALL(IF(COUNTIF($L$5,$H$7:$H$3066)*COUNTIF($L$5,$I$7:$I$3066),MATCH(ROW($A$7:$A$3066),ROW($A$7:$A$3066)),""),ROWS($B$1:E2058)),COLUMNS($A$1:E2060))</f>
        <v>#NUM!</v>
      </c>
      <c r="O2064" t="e">
        <f t="array" ref="O2064">INDEX($A$7:$F$3066,SMALL(IF(COUNTIF($L$5,$H$7:$H$3066)*COUNTIF($L$5,$I$7:$I$3066),MATCH(ROW($A$7:$A$3066),ROW($A$7:$A$3066)),""),ROWS($B$1:F2058)),COLUMNS($A$1:F2060))</f>
        <v>#NUM!</v>
      </c>
    </row>
    <row r="2065" spans="1:15">
      <c r="A2065" s="1">
        <f>'ScienceDirect - Initial'!A2068</f>
        <v>0</v>
      </c>
      <c r="B2065" s="1">
        <f>'ScienceDirect - Initial'!B2068</f>
        <v>2001</v>
      </c>
      <c r="C2065" s="1" t="str">
        <f>'ScienceDirect - Initial'!C2068</f>
        <v>Ainley, David G.; Divoky, G.J.</v>
      </c>
      <c r="D2065" s="1" t="str">
        <f>'ScienceDirect - Initial'!D2068</f>
        <v>Seabird Responses To Climate Change</v>
      </c>
      <c r="E2065" s="1" t="str">
        <f>'ScienceDirect - Initial'!E2068</f>
        <v>Encyclopedia of Ocean Sciences</v>
      </c>
      <c r="F2065" s="1" t="str">
        <f>'ScienceDirect - Initial'!F2068</f>
        <v>978-0-12-227430-5</v>
      </c>
      <c r="H2065" s="1">
        <v>0</v>
      </c>
      <c r="I2065" s="1">
        <v>0</v>
      </c>
      <c r="J2065" t="b">
        <f t="shared" si="32"/>
        <v>1</v>
      </c>
      <c r="K2065" t="e">
        <f t="array" ref="K2065">INDEX($A$7:$F$3066,SMALL(IF(COUNTIF($L$5,$H$7:$H$3066)*COUNTIF($L$5,$I$7:$I$3066),MATCH(ROW($A$7:$A$3066),ROW($A$7:$A$3066)),""),ROWS($B$1:B2059)),COLUMNS($A$1:B2061))</f>
        <v>#NUM!</v>
      </c>
      <c r="L2065" t="e">
        <f t="array" ref="L2065">INDEX($A$7:$F$3066,SMALL(IF(COUNTIF($L$5,$H$7:$H$3066)*COUNTIF($L$5,$I$7:$I$3066),MATCH(ROW($A$7:$A$3066),ROW($A$7:$A$3066)),""),ROWS($B$1:C2059)),COLUMNS($A$1:C2061))</f>
        <v>#NUM!</v>
      </c>
      <c r="M2065" t="e">
        <f t="array" ref="M2065">INDEX($A$7:$F$3066,SMALL(IF(COUNTIF($L$5,$H$7:$H$3066)*COUNTIF($L$5,$I$7:$I$3066),MATCH(ROW($A$7:$A$3066),ROW($A$7:$A$3066)),""),ROWS($B$1:D2059)),COLUMNS($A$1:D2061))</f>
        <v>#NUM!</v>
      </c>
      <c r="N2065" t="e">
        <f t="array" ref="N2065">INDEX($A$7:$F$3066,SMALL(IF(COUNTIF($L$5,$H$7:$H$3066)*COUNTIF($L$5,$I$7:$I$3066),MATCH(ROW($A$7:$A$3066),ROW($A$7:$A$3066)),""),ROWS($B$1:E2059)),COLUMNS($A$1:E2061))</f>
        <v>#NUM!</v>
      </c>
      <c r="O2065" t="e">
        <f t="array" ref="O2065">INDEX($A$7:$F$3066,SMALL(IF(COUNTIF($L$5,$H$7:$H$3066)*COUNTIF($L$5,$I$7:$I$3066),MATCH(ROW($A$7:$A$3066),ROW($A$7:$A$3066)),""),ROWS($B$1:F2059)),COLUMNS($A$1:F2061))</f>
        <v>#NUM!</v>
      </c>
    </row>
    <row r="2066" spans="1:15">
      <c r="A2066" s="1">
        <f>'ScienceDirect - Initial'!A2069</f>
        <v>0</v>
      </c>
      <c r="B2066" s="1">
        <f>'ScienceDirect - Initial'!B2069</f>
        <v>1993</v>
      </c>
      <c r="C2066" s="1">
        <f>'ScienceDirect - Initial'!C2069</f>
        <v>0</v>
      </c>
      <c r="D2066" s="1" t="str">
        <f>'ScienceDirect - Initial'!D2069</f>
        <v>Discussion</v>
      </c>
      <c r="E2066" s="1" t="str">
        <f>'ScienceDirect - Initial'!E2069</f>
        <v>Research in Microbiology</v>
      </c>
      <c r="F2066" s="1">
        <f>'ScienceDirect - Initial'!F2069</f>
        <v>0</v>
      </c>
      <c r="H2066" s="1">
        <v>0</v>
      </c>
      <c r="I2066" s="1">
        <v>0</v>
      </c>
      <c r="J2066" t="b">
        <f t="shared" si="32"/>
        <v>1</v>
      </c>
      <c r="K2066" t="e">
        <f t="array" ref="K2066">INDEX($A$7:$F$3066,SMALL(IF(COUNTIF($L$5,$H$7:$H$3066)*COUNTIF($L$5,$I$7:$I$3066),MATCH(ROW($A$7:$A$3066),ROW($A$7:$A$3066)),""),ROWS($B$1:B2060)),COLUMNS($A$1:B2062))</f>
        <v>#NUM!</v>
      </c>
      <c r="L2066" t="e">
        <f t="array" ref="L2066">INDEX($A$7:$F$3066,SMALL(IF(COUNTIF($L$5,$H$7:$H$3066)*COUNTIF($L$5,$I$7:$I$3066),MATCH(ROW($A$7:$A$3066),ROW($A$7:$A$3066)),""),ROWS($B$1:C2060)),COLUMNS($A$1:C2062))</f>
        <v>#NUM!</v>
      </c>
      <c r="M2066" t="e">
        <f t="array" ref="M2066">INDEX($A$7:$F$3066,SMALL(IF(COUNTIF($L$5,$H$7:$H$3066)*COUNTIF($L$5,$I$7:$I$3066),MATCH(ROW($A$7:$A$3066),ROW($A$7:$A$3066)),""),ROWS($B$1:D2060)),COLUMNS($A$1:D2062))</f>
        <v>#NUM!</v>
      </c>
      <c r="N2066" t="e">
        <f t="array" ref="N2066">INDEX($A$7:$F$3066,SMALL(IF(COUNTIF($L$5,$H$7:$H$3066)*COUNTIF($L$5,$I$7:$I$3066),MATCH(ROW($A$7:$A$3066),ROW($A$7:$A$3066)),""),ROWS($B$1:E2060)),COLUMNS($A$1:E2062))</f>
        <v>#NUM!</v>
      </c>
      <c r="O2066" t="e">
        <f t="array" ref="O2066">INDEX($A$7:$F$3066,SMALL(IF(COUNTIF($L$5,$H$7:$H$3066)*COUNTIF($L$5,$I$7:$I$3066),MATCH(ROW($A$7:$A$3066),ROW($A$7:$A$3066)),""),ROWS($B$1:F2060)),COLUMNS($A$1:F2062))</f>
        <v>#NUM!</v>
      </c>
    </row>
    <row r="2067" spans="1:15">
      <c r="A2067" s="1">
        <f>'ScienceDirect - Initial'!A2070</f>
        <v>0</v>
      </c>
      <c r="B2067" s="1">
        <f>'ScienceDirect - Initial'!B2070</f>
        <v>2013</v>
      </c>
      <c r="C2067" s="1" t="str">
        <f>'ScienceDirect - Initial'!C2070</f>
        <v>Markowitsch, Hans J.; Staniloiu, Angelica</v>
      </c>
      <c r="D2067" s="1" t="str">
        <f>'ScienceDirect - Initial'!D2070</f>
        <v>The impairment of recollection in functional amnesic states</v>
      </c>
      <c r="E2067" s="1" t="str">
        <f>'ScienceDirect - Initial'!E2070</f>
        <v>Cortex</v>
      </c>
      <c r="F2067" s="1">
        <f>'ScienceDirect - Initial'!F2070</f>
        <v>0</v>
      </c>
      <c r="H2067" s="1">
        <v>0</v>
      </c>
      <c r="I2067" s="1">
        <v>0</v>
      </c>
      <c r="J2067" t="b">
        <f t="shared" si="32"/>
        <v>1</v>
      </c>
      <c r="K2067" t="e">
        <f t="array" ref="K2067">INDEX($A$7:$F$3066,SMALL(IF(COUNTIF($L$5,$H$7:$H$3066)*COUNTIF($L$5,$I$7:$I$3066),MATCH(ROW($A$7:$A$3066),ROW($A$7:$A$3066)),""),ROWS($B$1:B2061)),COLUMNS($A$1:B2063))</f>
        <v>#NUM!</v>
      </c>
      <c r="L2067" t="e">
        <f t="array" ref="L2067">INDEX($A$7:$F$3066,SMALL(IF(COUNTIF($L$5,$H$7:$H$3066)*COUNTIF($L$5,$I$7:$I$3066),MATCH(ROW($A$7:$A$3066),ROW($A$7:$A$3066)),""),ROWS($B$1:C2061)),COLUMNS($A$1:C2063))</f>
        <v>#NUM!</v>
      </c>
      <c r="M2067" t="e">
        <f t="array" ref="M2067">INDEX($A$7:$F$3066,SMALL(IF(COUNTIF($L$5,$H$7:$H$3066)*COUNTIF($L$5,$I$7:$I$3066),MATCH(ROW($A$7:$A$3066),ROW($A$7:$A$3066)),""),ROWS($B$1:D2061)),COLUMNS($A$1:D2063))</f>
        <v>#NUM!</v>
      </c>
      <c r="N2067" t="e">
        <f t="array" ref="N2067">INDEX($A$7:$F$3066,SMALL(IF(COUNTIF($L$5,$H$7:$H$3066)*COUNTIF($L$5,$I$7:$I$3066),MATCH(ROW($A$7:$A$3066),ROW($A$7:$A$3066)),""),ROWS($B$1:E2061)),COLUMNS($A$1:E2063))</f>
        <v>#NUM!</v>
      </c>
      <c r="O2067" t="e">
        <f t="array" ref="O2067">INDEX($A$7:$F$3066,SMALL(IF(COUNTIF($L$5,$H$7:$H$3066)*COUNTIF($L$5,$I$7:$I$3066),MATCH(ROW($A$7:$A$3066),ROW($A$7:$A$3066)),""),ROWS($B$1:F2061)),COLUMNS($A$1:F2063))</f>
        <v>#NUM!</v>
      </c>
    </row>
    <row r="2068" spans="1:15">
      <c r="A2068" s="1">
        <f>'ScienceDirect - Initial'!A2071</f>
        <v>0</v>
      </c>
      <c r="B2068" s="1">
        <f>'ScienceDirect - Initial'!B2071</f>
        <v>2008</v>
      </c>
      <c r="C2068" s="1" t="str">
        <f>'ScienceDirect - Initial'!C2071</f>
        <v>Jain, Nilu; Jain, Gaurav K.; Javed, Shamama; Iqbal, Zeenat; Talegaonkar, Sushama; Ahmad, Farhan J.; Khar, Roop K.</v>
      </c>
      <c r="D2068" s="1" t="str">
        <f>'ScienceDirect - Initial'!D2071</f>
        <v>Recent approaches for the treatment of periodontitis</v>
      </c>
      <c r="E2068" s="1" t="str">
        <f>'ScienceDirect - Initial'!E2071</f>
        <v>Drug Discovery Today</v>
      </c>
      <c r="F2068" s="1">
        <f>'ScienceDirect - Initial'!F2071</f>
        <v>0</v>
      </c>
      <c r="H2068" s="1">
        <v>0</v>
      </c>
      <c r="I2068" s="1">
        <v>0</v>
      </c>
      <c r="J2068" t="b">
        <f t="shared" si="32"/>
        <v>1</v>
      </c>
      <c r="K2068" t="e">
        <f t="array" ref="K2068">INDEX($A$7:$F$3066,SMALL(IF(COUNTIF($L$5,$H$7:$H$3066)*COUNTIF($L$5,$I$7:$I$3066),MATCH(ROW($A$7:$A$3066),ROW($A$7:$A$3066)),""),ROWS($B$1:B2062)),COLUMNS($A$1:B2064))</f>
        <v>#NUM!</v>
      </c>
      <c r="L2068" t="e">
        <f t="array" ref="L2068">INDEX($A$7:$F$3066,SMALL(IF(COUNTIF($L$5,$H$7:$H$3066)*COUNTIF($L$5,$I$7:$I$3066),MATCH(ROW($A$7:$A$3066),ROW($A$7:$A$3066)),""),ROWS($B$1:C2062)),COLUMNS($A$1:C2064))</f>
        <v>#NUM!</v>
      </c>
      <c r="M2068" t="e">
        <f t="array" ref="M2068">INDEX($A$7:$F$3066,SMALL(IF(COUNTIF($L$5,$H$7:$H$3066)*COUNTIF($L$5,$I$7:$I$3066),MATCH(ROW($A$7:$A$3066),ROW($A$7:$A$3066)),""),ROWS($B$1:D2062)),COLUMNS($A$1:D2064))</f>
        <v>#NUM!</v>
      </c>
      <c r="N2068" t="e">
        <f t="array" ref="N2068">INDEX($A$7:$F$3066,SMALL(IF(COUNTIF($L$5,$H$7:$H$3066)*COUNTIF($L$5,$I$7:$I$3066),MATCH(ROW($A$7:$A$3066),ROW($A$7:$A$3066)),""),ROWS($B$1:E2062)),COLUMNS($A$1:E2064))</f>
        <v>#NUM!</v>
      </c>
      <c r="O2068" t="e">
        <f t="array" ref="O2068">INDEX($A$7:$F$3066,SMALL(IF(COUNTIF($L$5,$H$7:$H$3066)*COUNTIF($L$5,$I$7:$I$3066),MATCH(ROW($A$7:$A$3066),ROW($A$7:$A$3066)),""),ROWS($B$1:F2062)),COLUMNS($A$1:F2064))</f>
        <v>#NUM!</v>
      </c>
    </row>
    <row r="2069" spans="1:15">
      <c r="A2069" s="1">
        <f>'ScienceDirect - Initial'!A2072</f>
        <v>0</v>
      </c>
      <c r="B2069" s="1">
        <f>'ScienceDirect - Initial'!B2072</f>
        <v>1998</v>
      </c>
      <c r="C2069" s="1" t="str">
        <f>'ScienceDirect - Initial'!C2072</f>
        <v>Martinez, Rubén O.</v>
      </c>
      <c r="D2069" s="1" t="str">
        <f>'ScienceDirect - Initial'!D2072</f>
        <v>Globalization and the social sciences</v>
      </c>
      <c r="E2069" s="1" t="str">
        <f>'ScienceDirect - Initial'!E2072</f>
        <v>The Social Science Journal</v>
      </c>
      <c r="F2069" s="1">
        <f>'ScienceDirect - Initial'!F2072</f>
        <v>0</v>
      </c>
      <c r="H2069" s="1">
        <v>0</v>
      </c>
      <c r="I2069" s="1">
        <v>0</v>
      </c>
      <c r="J2069" t="b">
        <f t="shared" si="32"/>
        <v>1</v>
      </c>
      <c r="K2069" t="e">
        <f t="array" ref="K2069">INDEX($A$7:$F$3066,SMALL(IF(COUNTIF($L$5,$H$7:$H$3066)*COUNTIF($L$5,$I$7:$I$3066),MATCH(ROW($A$7:$A$3066),ROW($A$7:$A$3066)),""),ROWS($B$1:B2063)),COLUMNS($A$1:B2065))</f>
        <v>#NUM!</v>
      </c>
      <c r="L2069" t="e">
        <f t="array" ref="L2069">INDEX($A$7:$F$3066,SMALL(IF(COUNTIF($L$5,$H$7:$H$3066)*COUNTIF($L$5,$I$7:$I$3066),MATCH(ROW($A$7:$A$3066),ROW($A$7:$A$3066)),""),ROWS($B$1:C2063)),COLUMNS($A$1:C2065))</f>
        <v>#NUM!</v>
      </c>
      <c r="M2069" t="e">
        <f t="array" ref="M2069">INDEX($A$7:$F$3066,SMALL(IF(COUNTIF($L$5,$H$7:$H$3066)*COUNTIF($L$5,$I$7:$I$3066),MATCH(ROW($A$7:$A$3066),ROW($A$7:$A$3066)),""),ROWS($B$1:D2063)),COLUMNS($A$1:D2065))</f>
        <v>#NUM!</v>
      </c>
      <c r="N2069" t="e">
        <f t="array" ref="N2069">INDEX($A$7:$F$3066,SMALL(IF(COUNTIF($L$5,$H$7:$H$3066)*COUNTIF($L$5,$I$7:$I$3066),MATCH(ROW($A$7:$A$3066),ROW($A$7:$A$3066)),""),ROWS($B$1:E2063)),COLUMNS($A$1:E2065))</f>
        <v>#NUM!</v>
      </c>
      <c r="O2069" t="e">
        <f t="array" ref="O2069">INDEX($A$7:$F$3066,SMALL(IF(COUNTIF($L$5,$H$7:$H$3066)*COUNTIF($L$5,$I$7:$I$3066),MATCH(ROW($A$7:$A$3066),ROW($A$7:$A$3066)),""),ROWS($B$1:F2063)),COLUMNS($A$1:F2065))</f>
        <v>#NUM!</v>
      </c>
    </row>
    <row r="2070" spans="1:15">
      <c r="A2070" s="1">
        <f>'ScienceDirect - Initial'!A2073</f>
        <v>0</v>
      </c>
      <c r="B2070" s="1">
        <f>'ScienceDirect - Initial'!B2073</f>
        <v>2007</v>
      </c>
      <c r="C2070" s="1" t="str">
        <f>'ScienceDirect - Initial'!C2073</f>
        <v>Kenny, Sue</v>
      </c>
      <c r="D2070" s="1" t="str">
        <f>'ScienceDirect - Initial'!D2073</f>
        <v>Non-government organisations and the dialectics of state and civil society</v>
      </c>
      <c r="E2070" s="1" t="str">
        <f>'ScienceDirect - Initial'!E2073</f>
        <v>Re-imagining Australia's Futures</v>
      </c>
      <c r="F2070" s="1">
        <f>'ScienceDirect - Initial'!F2073</f>
        <v>0</v>
      </c>
      <c r="H2070" s="1">
        <v>0</v>
      </c>
      <c r="I2070" s="1">
        <v>0</v>
      </c>
      <c r="J2070" t="b">
        <f t="shared" si="32"/>
        <v>1</v>
      </c>
      <c r="K2070" t="e">
        <f t="array" ref="K2070">INDEX($A$7:$F$3066,SMALL(IF(COUNTIF($L$5,$H$7:$H$3066)*COUNTIF($L$5,$I$7:$I$3066),MATCH(ROW($A$7:$A$3066),ROW($A$7:$A$3066)),""),ROWS($B$1:B2064)),COLUMNS($A$1:B2066))</f>
        <v>#NUM!</v>
      </c>
      <c r="L2070" t="e">
        <f t="array" ref="L2070">INDEX($A$7:$F$3066,SMALL(IF(COUNTIF($L$5,$H$7:$H$3066)*COUNTIF($L$5,$I$7:$I$3066),MATCH(ROW($A$7:$A$3066),ROW($A$7:$A$3066)),""),ROWS($B$1:C2064)),COLUMNS($A$1:C2066))</f>
        <v>#NUM!</v>
      </c>
      <c r="M2070" t="e">
        <f t="array" ref="M2070">INDEX($A$7:$F$3066,SMALL(IF(COUNTIF($L$5,$H$7:$H$3066)*COUNTIF($L$5,$I$7:$I$3066),MATCH(ROW($A$7:$A$3066),ROW($A$7:$A$3066)),""),ROWS($B$1:D2064)),COLUMNS($A$1:D2066))</f>
        <v>#NUM!</v>
      </c>
      <c r="N2070" t="e">
        <f t="array" ref="N2070">INDEX($A$7:$F$3066,SMALL(IF(COUNTIF($L$5,$H$7:$H$3066)*COUNTIF($L$5,$I$7:$I$3066),MATCH(ROW($A$7:$A$3066),ROW($A$7:$A$3066)),""),ROWS($B$1:E2064)),COLUMNS($A$1:E2066))</f>
        <v>#NUM!</v>
      </c>
      <c r="O2070" t="e">
        <f t="array" ref="O2070">INDEX($A$7:$F$3066,SMALL(IF(COUNTIF($L$5,$H$7:$H$3066)*COUNTIF($L$5,$I$7:$I$3066),MATCH(ROW($A$7:$A$3066),ROW($A$7:$A$3066)),""),ROWS($B$1:F2064)),COLUMNS($A$1:F2066))</f>
        <v>#NUM!</v>
      </c>
    </row>
    <row r="2071" spans="1:15">
      <c r="A2071" s="1">
        <f>'ScienceDirect - Initial'!A2074</f>
        <v>0</v>
      </c>
      <c r="B2071" s="1">
        <f>'ScienceDirect - Initial'!B2074</f>
        <v>2008</v>
      </c>
      <c r="C2071" s="1" t="str">
        <f>'ScienceDirect - Initial'!C2074</f>
        <v>Payne, J.D.; Ellenbogen, J.M.; Walker, M.P.; Stickgold, R.</v>
      </c>
      <c r="D2071" s="1" t="str">
        <f>'ScienceDirect - Initial'!D2074</f>
        <v>2.35 - The Role of Sleep in Memory Consolidation</v>
      </c>
      <c r="E2071" s="1" t="str">
        <f>'ScienceDirect - Initial'!E2074</f>
        <v>Learning and Memory: A Comprehensive Reference</v>
      </c>
      <c r="F2071" s="1" t="str">
        <f>'ScienceDirect - Initial'!F2074</f>
        <v>978-0-12-370509-9</v>
      </c>
      <c r="H2071" s="1">
        <v>0</v>
      </c>
      <c r="I2071" s="1">
        <v>0</v>
      </c>
      <c r="J2071" t="b">
        <f t="shared" si="32"/>
        <v>1</v>
      </c>
      <c r="K2071" t="e">
        <f t="array" ref="K2071">INDEX($A$7:$F$3066,SMALL(IF(COUNTIF($L$5,$H$7:$H$3066)*COUNTIF($L$5,$I$7:$I$3066),MATCH(ROW($A$7:$A$3066),ROW($A$7:$A$3066)),""),ROWS($B$1:B2065)),COLUMNS($A$1:B2067))</f>
        <v>#NUM!</v>
      </c>
      <c r="L2071" t="e">
        <f t="array" ref="L2071">INDEX($A$7:$F$3066,SMALL(IF(COUNTIF($L$5,$H$7:$H$3066)*COUNTIF($L$5,$I$7:$I$3066),MATCH(ROW($A$7:$A$3066),ROW($A$7:$A$3066)),""),ROWS($B$1:C2065)),COLUMNS($A$1:C2067))</f>
        <v>#NUM!</v>
      </c>
      <c r="M2071" t="e">
        <f t="array" ref="M2071">INDEX($A$7:$F$3066,SMALL(IF(COUNTIF($L$5,$H$7:$H$3066)*COUNTIF($L$5,$I$7:$I$3066),MATCH(ROW($A$7:$A$3066),ROW($A$7:$A$3066)),""),ROWS($B$1:D2065)),COLUMNS($A$1:D2067))</f>
        <v>#NUM!</v>
      </c>
      <c r="N2071" t="e">
        <f t="array" ref="N2071">INDEX($A$7:$F$3066,SMALL(IF(COUNTIF($L$5,$H$7:$H$3066)*COUNTIF($L$5,$I$7:$I$3066),MATCH(ROW($A$7:$A$3066),ROW($A$7:$A$3066)),""),ROWS($B$1:E2065)),COLUMNS($A$1:E2067))</f>
        <v>#NUM!</v>
      </c>
      <c r="O2071" t="e">
        <f t="array" ref="O2071">INDEX($A$7:$F$3066,SMALL(IF(COUNTIF($L$5,$H$7:$H$3066)*COUNTIF($L$5,$I$7:$I$3066),MATCH(ROW($A$7:$A$3066),ROW($A$7:$A$3066)),""),ROWS($B$1:F2065)),COLUMNS($A$1:F2067))</f>
        <v>#NUM!</v>
      </c>
    </row>
    <row r="2072" spans="1:15">
      <c r="A2072" s="1">
        <f>'ScienceDirect - Initial'!A2075</f>
        <v>0</v>
      </c>
      <c r="B2072" s="1">
        <f>'ScienceDirect - Initial'!B2075</f>
        <v>2004</v>
      </c>
      <c r="C2072" s="1" t="str">
        <f>'ScienceDirect - Initial'!C2075</f>
        <v>Donaghy, Kieran P.</v>
      </c>
      <c r="D2072" s="1" t="str">
        <f>'ScienceDirect - Initial'!D2075</f>
        <v>New Economic Geography Explanations of Urban and Regional Agglomeration</v>
      </c>
      <c r="E2072" s="1" t="str">
        <f>'ScienceDirect - Initial'!E2075</f>
        <v>Contributions to Economic Analysis</v>
      </c>
      <c r="F2072" s="1" t="str">
        <f>'ScienceDirect - Initial'!F2075</f>
        <v>0573-8555</v>
      </c>
      <c r="H2072" s="1">
        <v>0</v>
      </c>
      <c r="I2072" s="1">
        <v>0</v>
      </c>
      <c r="J2072" t="b">
        <f t="shared" si="32"/>
        <v>1</v>
      </c>
      <c r="K2072" t="e">
        <f t="array" ref="K2072">INDEX($A$7:$F$3066,SMALL(IF(COUNTIF($L$5,$H$7:$H$3066)*COUNTIF($L$5,$I$7:$I$3066),MATCH(ROW($A$7:$A$3066),ROW($A$7:$A$3066)),""),ROWS($B$1:B2066)),COLUMNS($A$1:B2068))</f>
        <v>#NUM!</v>
      </c>
      <c r="L2072" t="e">
        <f t="array" ref="L2072">INDEX($A$7:$F$3066,SMALL(IF(COUNTIF($L$5,$H$7:$H$3066)*COUNTIF($L$5,$I$7:$I$3066),MATCH(ROW($A$7:$A$3066),ROW($A$7:$A$3066)),""),ROWS($B$1:C2066)),COLUMNS($A$1:C2068))</f>
        <v>#NUM!</v>
      </c>
      <c r="M2072" t="e">
        <f t="array" ref="M2072">INDEX($A$7:$F$3066,SMALL(IF(COUNTIF($L$5,$H$7:$H$3066)*COUNTIF($L$5,$I$7:$I$3066),MATCH(ROW($A$7:$A$3066),ROW($A$7:$A$3066)),""),ROWS($B$1:D2066)),COLUMNS($A$1:D2068))</f>
        <v>#NUM!</v>
      </c>
      <c r="N2072" t="e">
        <f t="array" ref="N2072">INDEX($A$7:$F$3066,SMALL(IF(COUNTIF($L$5,$H$7:$H$3066)*COUNTIF($L$5,$I$7:$I$3066),MATCH(ROW($A$7:$A$3066),ROW($A$7:$A$3066)),""),ROWS($B$1:E2066)),COLUMNS($A$1:E2068))</f>
        <v>#NUM!</v>
      </c>
      <c r="O2072" t="e">
        <f t="array" ref="O2072">INDEX($A$7:$F$3066,SMALL(IF(COUNTIF($L$5,$H$7:$H$3066)*COUNTIF($L$5,$I$7:$I$3066),MATCH(ROW($A$7:$A$3066),ROW($A$7:$A$3066)),""),ROWS($B$1:F2066)),COLUMNS($A$1:F2068))</f>
        <v>#NUM!</v>
      </c>
    </row>
    <row r="2073" spans="1:15">
      <c r="A2073" s="1">
        <f>'ScienceDirect - Initial'!A2076</f>
        <v>0</v>
      </c>
      <c r="B2073" s="1">
        <f>'ScienceDirect - Initial'!B2076</f>
        <v>2012</v>
      </c>
      <c r="C2073" s="1" t="str">
        <f>'ScienceDirect - Initial'!C2076</f>
        <v>Cook, Robert A.; Karesh, William B.</v>
      </c>
      <c r="D2073" s="1" t="str">
        <f>'ScienceDirect - Initial'!D2076</f>
        <v>Chapter 18 - Emerging Diseases at the Interface of People, Domestic Animals, and Wildlife*</v>
      </c>
      <c r="E2073" s="1" t="str">
        <f>'ScienceDirect - Initial'!E2076</f>
        <v>Fowler's Zoo and Wild Animal Medicine</v>
      </c>
      <c r="F2073" s="1" t="str">
        <f>'ScienceDirect - Initial'!F2076</f>
        <v>978-1-4377-1986-4</v>
      </c>
      <c r="H2073" s="1">
        <v>0</v>
      </c>
      <c r="I2073" s="1">
        <v>0</v>
      </c>
      <c r="J2073" t="b">
        <f t="shared" si="32"/>
        <v>1</v>
      </c>
      <c r="K2073" t="e">
        <f t="array" ref="K2073">INDEX($A$7:$F$3066,SMALL(IF(COUNTIF($L$5,$H$7:$H$3066)*COUNTIF($L$5,$I$7:$I$3066),MATCH(ROW($A$7:$A$3066),ROW($A$7:$A$3066)),""),ROWS($B$1:B2067)),COLUMNS($A$1:B2069))</f>
        <v>#NUM!</v>
      </c>
      <c r="L2073" t="e">
        <f t="array" ref="L2073">INDEX($A$7:$F$3066,SMALL(IF(COUNTIF($L$5,$H$7:$H$3066)*COUNTIF($L$5,$I$7:$I$3066),MATCH(ROW($A$7:$A$3066),ROW($A$7:$A$3066)),""),ROWS($B$1:C2067)),COLUMNS($A$1:C2069))</f>
        <v>#NUM!</v>
      </c>
      <c r="M2073" t="e">
        <f t="array" ref="M2073">INDEX($A$7:$F$3066,SMALL(IF(COUNTIF($L$5,$H$7:$H$3066)*COUNTIF($L$5,$I$7:$I$3066),MATCH(ROW($A$7:$A$3066),ROW($A$7:$A$3066)),""),ROWS($B$1:D2067)),COLUMNS($A$1:D2069))</f>
        <v>#NUM!</v>
      </c>
      <c r="N2073" t="e">
        <f t="array" ref="N2073">INDEX($A$7:$F$3066,SMALL(IF(COUNTIF($L$5,$H$7:$H$3066)*COUNTIF($L$5,$I$7:$I$3066),MATCH(ROW($A$7:$A$3066),ROW($A$7:$A$3066)),""),ROWS($B$1:E2067)),COLUMNS($A$1:E2069))</f>
        <v>#NUM!</v>
      </c>
      <c r="O2073" t="e">
        <f t="array" ref="O2073">INDEX($A$7:$F$3066,SMALL(IF(COUNTIF($L$5,$H$7:$H$3066)*COUNTIF($L$5,$I$7:$I$3066),MATCH(ROW($A$7:$A$3066),ROW($A$7:$A$3066)),""),ROWS($B$1:F2067)),COLUMNS($A$1:F2069))</f>
        <v>#NUM!</v>
      </c>
    </row>
    <row r="2074" spans="1:15">
      <c r="A2074" s="1">
        <f>'ScienceDirect - Initial'!A2077</f>
        <v>0</v>
      </c>
      <c r="B2074" s="1">
        <f>'ScienceDirect - Initial'!B2077</f>
        <v>1983</v>
      </c>
      <c r="C2074" s="1" t="str">
        <f>'ScienceDirect - Initial'!C2077</f>
        <v>Gekoski, Marcy J.; Rovee-Collier, Carolyn K.; Carulli-Rabinowitz, Vita</v>
      </c>
      <c r="D2074" s="1" t="str">
        <f>'ScienceDirect - Initial'!D2077</f>
        <v>A longitudinal analysis of inhibition of infant distress: The origins of social expectations?</v>
      </c>
      <c r="E2074" s="1" t="str">
        <f>'ScienceDirect - Initial'!E2077</f>
        <v>Infant Behavior and Development</v>
      </c>
      <c r="F2074" s="1">
        <f>'ScienceDirect - Initial'!F2077</f>
        <v>0</v>
      </c>
      <c r="H2074" s="1">
        <v>0</v>
      </c>
      <c r="I2074" s="1">
        <v>0</v>
      </c>
      <c r="J2074" t="b">
        <f t="shared" si="32"/>
        <v>1</v>
      </c>
      <c r="K2074" t="e">
        <f t="array" ref="K2074">INDEX($A$7:$F$3066,SMALL(IF(COUNTIF($L$5,$H$7:$H$3066)*COUNTIF($L$5,$I$7:$I$3066),MATCH(ROW($A$7:$A$3066),ROW($A$7:$A$3066)),""),ROWS($B$1:B2068)),COLUMNS($A$1:B2070))</f>
        <v>#NUM!</v>
      </c>
      <c r="L2074" t="e">
        <f t="array" ref="L2074">INDEX($A$7:$F$3066,SMALL(IF(COUNTIF($L$5,$H$7:$H$3066)*COUNTIF($L$5,$I$7:$I$3066),MATCH(ROW($A$7:$A$3066),ROW($A$7:$A$3066)),""),ROWS($B$1:C2068)),COLUMNS($A$1:C2070))</f>
        <v>#NUM!</v>
      </c>
      <c r="M2074" t="e">
        <f t="array" ref="M2074">INDEX($A$7:$F$3066,SMALL(IF(COUNTIF($L$5,$H$7:$H$3066)*COUNTIF($L$5,$I$7:$I$3066),MATCH(ROW($A$7:$A$3066),ROW($A$7:$A$3066)),""),ROWS($B$1:D2068)),COLUMNS($A$1:D2070))</f>
        <v>#NUM!</v>
      </c>
      <c r="N2074" t="e">
        <f t="array" ref="N2074">INDEX($A$7:$F$3066,SMALL(IF(COUNTIF($L$5,$H$7:$H$3066)*COUNTIF($L$5,$I$7:$I$3066),MATCH(ROW($A$7:$A$3066),ROW($A$7:$A$3066)),""),ROWS($B$1:E2068)),COLUMNS($A$1:E2070))</f>
        <v>#NUM!</v>
      </c>
      <c r="O2074" t="e">
        <f t="array" ref="O2074">INDEX($A$7:$F$3066,SMALL(IF(COUNTIF($L$5,$H$7:$H$3066)*COUNTIF($L$5,$I$7:$I$3066),MATCH(ROW($A$7:$A$3066),ROW($A$7:$A$3066)),""),ROWS($B$1:F2068)),COLUMNS($A$1:F2070))</f>
        <v>#NUM!</v>
      </c>
    </row>
    <row r="2075" spans="1:15">
      <c r="A2075" s="1">
        <f>'ScienceDirect - Initial'!A2078</f>
        <v>0</v>
      </c>
      <c r="B2075" s="1">
        <f>'ScienceDirect - Initial'!B2078</f>
        <v>1979</v>
      </c>
      <c r="C2075" s="1" t="str">
        <f>'ScienceDirect - Initial'!C2078</f>
        <v>Weisman, Avery D.</v>
      </c>
      <c r="D2075" s="1" t="str">
        <f>'ScienceDirect - Initial'!D2078</f>
        <v>A model for psychosocial phasing in cancer</v>
      </c>
      <c r="E2075" s="1" t="str">
        <f>'ScienceDirect - Initial'!E2078</f>
        <v>General Hospital Psychiatry</v>
      </c>
      <c r="F2075" s="1">
        <f>'ScienceDirect - Initial'!F2078</f>
        <v>0</v>
      </c>
      <c r="H2075" s="1">
        <v>0</v>
      </c>
      <c r="I2075" s="1">
        <v>0</v>
      </c>
      <c r="J2075" t="b">
        <f t="shared" si="32"/>
        <v>1</v>
      </c>
      <c r="K2075" t="e">
        <f t="array" ref="K2075">INDEX($A$7:$F$3066,SMALL(IF(COUNTIF($L$5,$H$7:$H$3066)*COUNTIF($L$5,$I$7:$I$3066),MATCH(ROW($A$7:$A$3066),ROW($A$7:$A$3066)),""),ROWS($B$1:B2069)),COLUMNS($A$1:B2071))</f>
        <v>#NUM!</v>
      </c>
      <c r="L2075" t="e">
        <f t="array" ref="L2075">INDEX($A$7:$F$3066,SMALL(IF(COUNTIF($L$5,$H$7:$H$3066)*COUNTIF($L$5,$I$7:$I$3066),MATCH(ROW($A$7:$A$3066),ROW($A$7:$A$3066)),""),ROWS($B$1:C2069)),COLUMNS($A$1:C2071))</f>
        <v>#NUM!</v>
      </c>
      <c r="M2075" t="e">
        <f t="array" ref="M2075">INDEX($A$7:$F$3066,SMALL(IF(COUNTIF($L$5,$H$7:$H$3066)*COUNTIF($L$5,$I$7:$I$3066),MATCH(ROW($A$7:$A$3066),ROW($A$7:$A$3066)),""),ROWS($B$1:D2069)),COLUMNS($A$1:D2071))</f>
        <v>#NUM!</v>
      </c>
      <c r="N2075" t="e">
        <f t="array" ref="N2075">INDEX($A$7:$F$3066,SMALL(IF(COUNTIF($L$5,$H$7:$H$3066)*COUNTIF($L$5,$I$7:$I$3066),MATCH(ROW($A$7:$A$3066),ROW($A$7:$A$3066)),""),ROWS($B$1:E2069)),COLUMNS($A$1:E2071))</f>
        <v>#NUM!</v>
      </c>
      <c r="O2075" t="e">
        <f t="array" ref="O2075">INDEX($A$7:$F$3066,SMALL(IF(COUNTIF($L$5,$H$7:$H$3066)*COUNTIF($L$5,$I$7:$I$3066),MATCH(ROW($A$7:$A$3066),ROW($A$7:$A$3066)),""),ROWS($B$1:F2069)),COLUMNS($A$1:F2071))</f>
        <v>#NUM!</v>
      </c>
    </row>
    <row r="2076" spans="1:15">
      <c r="A2076" s="1">
        <f>'ScienceDirect - Initial'!A2079</f>
        <v>0</v>
      </c>
      <c r="B2076" s="1">
        <f>'ScienceDirect - Initial'!B2079</f>
        <v>2006</v>
      </c>
      <c r="C2076" s="1" t="str">
        <f>'ScienceDirect - Initial'!C2079</f>
        <v>Rowinsky, Eric K.; Calvo, Emiliano</v>
      </c>
      <c r="D2076" s="1" t="str">
        <f>'ScienceDirect - Initial'!D2079</f>
        <v>Novel Agents That Target Tublin and Related Elements</v>
      </c>
      <c r="E2076" s="1" t="str">
        <f>'ScienceDirect - Initial'!E2079</f>
        <v>Pursuing Therapeutic Targets</v>
      </c>
      <c r="F2076" s="1">
        <f>'ScienceDirect - Initial'!F2079</f>
        <v>0</v>
      </c>
      <c r="H2076" s="1">
        <v>0</v>
      </c>
      <c r="I2076" s="1">
        <v>0</v>
      </c>
      <c r="J2076" t="b">
        <f t="shared" si="32"/>
        <v>1</v>
      </c>
      <c r="K2076" t="e">
        <f t="array" ref="K2076">INDEX($A$7:$F$3066,SMALL(IF(COUNTIF($L$5,$H$7:$H$3066)*COUNTIF($L$5,$I$7:$I$3066),MATCH(ROW($A$7:$A$3066),ROW($A$7:$A$3066)),""),ROWS($B$1:B2070)),COLUMNS($A$1:B2072))</f>
        <v>#NUM!</v>
      </c>
      <c r="L2076" t="e">
        <f t="array" ref="L2076">INDEX($A$7:$F$3066,SMALL(IF(COUNTIF($L$5,$H$7:$H$3066)*COUNTIF($L$5,$I$7:$I$3066),MATCH(ROW($A$7:$A$3066),ROW($A$7:$A$3066)),""),ROWS($B$1:C2070)),COLUMNS($A$1:C2072))</f>
        <v>#NUM!</v>
      </c>
      <c r="M2076" t="e">
        <f t="array" ref="M2076">INDEX($A$7:$F$3066,SMALL(IF(COUNTIF($L$5,$H$7:$H$3066)*COUNTIF($L$5,$I$7:$I$3066),MATCH(ROW($A$7:$A$3066),ROW($A$7:$A$3066)),""),ROWS($B$1:D2070)),COLUMNS($A$1:D2072))</f>
        <v>#NUM!</v>
      </c>
      <c r="N2076" t="e">
        <f t="array" ref="N2076">INDEX($A$7:$F$3066,SMALL(IF(COUNTIF($L$5,$H$7:$H$3066)*COUNTIF($L$5,$I$7:$I$3066),MATCH(ROW($A$7:$A$3066),ROW($A$7:$A$3066)),""),ROWS($B$1:E2070)),COLUMNS($A$1:E2072))</f>
        <v>#NUM!</v>
      </c>
      <c r="O2076" t="e">
        <f t="array" ref="O2076">INDEX($A$7:$F$3066,SMALL(IF(COUNTIF($L$5,$H$7:$H$3066)*COUNTIF($L$5,$I$7:$I$3066),MATCH(ROW($A$7:$A$3066),ROW($A$7:$A$3066)),""),ROWS($B$1:F2070)),COLUMNS($A$1:F2072))</f>
        <v>#NUM!</v>
      </c>
    </row>
    <row r="2077" spans="1:15">
      <c r="A2077" s="1">
        <f>'ScienceDirect - Initial'!A2080</f>
        <v>0</v>
      </c>
      <c r="B2077" s="1">
        <f>'ScienceDirect - Initial'!B2080</f>
        <v>2014</v>
      </c>
      <c r="C2077" s="1" t="str">
        <f>'ScienceDirect - Initial'!C2080</f>
        <v>Huttenhower, Curtis; Kostic, Aleksandar D.; Xavier, Ramnik J.</v>
      </c>
      <c r="D2077" s="1" t="str">
        <f>'ScienceDirect - Initial'!D2080</f>
        <v>Inflammatory Bowel Disease as a Model for Translating the Microbiome</v>
      </c>
      <c r="E2077" s="1" t="str">
        <f>'ScienceDirect - Initial'!E2080</f>
        <v>Immunity</v>
      </c>
      <c r="F2077" s="1">
        <f>'ScienceDirect - Initial'!F2080</f>
        <v>0</v>
      </c>
      <c r="H2077" s="1">
        <v>0</v>
      </c>
      <c r="I2077" s="1">
        <v>0</v>
      </c>
      <c r="J2077" t="b">
        <f t="shared" si="32"/>
        <v>1</v>
      </c>
      <c r="K2077" t="e">
        <f t="array" ref="K2077">INDEX($A$7:$F$3066,SMALL(IF(COUNTIF($L$5,$H$7:$H$3066)*COUNTIF($L$5,$I$7:$I$3066),MATCH(ROW($A$7:$A$3066),ROW($A$7:$A$3066)),""),ROWS($B$1:B2071)),COLUMNS($A$1:B2073))</f>
        <v>#NUM!</v>
      </c>
      <c r="L2077" t="e">
        <f t="array" ref="L2077">INDEX($A$7:$F$3066,SMALL(IF(COUNTIF($L$5,$H$7:$H$3066)*COUNTIF($L$5,$I$7:$I$3066),MATCH(ROW($A$7:$A$3066),ROW($A$7:$A$3066)),""),ROWS($B$1:C2071)),COLUMNS($A$1:C2073))</f>
        <v>#NUM!</v>
      </c>
      <c r="M2077" t="e">
        <f t="array" ref="M2077">INDEX($A$7:$F$3066,SMALL(IF(COUNTIF($L$5,$H$7:$H$3066)*COUNTIF($L$5,$I$7:$I$3066),MATCH(ROW($A$7:$A$3066),ROW($A$7:$A$3066)),""),ROWS($B$1:D2071)),COLUMNS($A$1:D2073))</f>
        <v>#NUM!</v>
      </c>
      <c r="N2077" t="e">
        <f t="array" ref="N2077">INDEX($A$7:$F$3066,SMALL(IF(COUNTIF($L$5,$H$7:$H$3066)*COUNTIF($L$5,$I$7:$I$3066),MATCH(ROW($A$7:$A$3066),ROW($A$7:$A$3066)),""),ROWS($B$1:E2071)),COLUMNS($A$1:E2073))</f>
        <v>#NUM!</v>
      </c>
      <c r="O2077" t="e">
        <f t="array" ref="O2077">INDEX($A$7:$F$3066,SMALL(IF(COUNTIF($L$5,$H$7:$H$3066)*COUNTIF($L$5,$I$7:$I$3066),MATCH(ROW($A$7:$A$3066),ROW($A$7:$A$3066)),""),ROWS($B$1:F2071)),COLUMNS($A$1:F2073))</f>
        <v>#NUM!</v>
      </c>
    </row>
    <row r="2078" spans="1:15">
      <c r="A2078" s="1">
        <f>'ScienceDirect - Initial'!A2081</f>
        <v>0</v>
      </c>
      <c r="B2078" s="1">
        <f>'ScienceDirect - Initial'!B2081</f>
        <v>2004</v>
      </c>
      <c r="C2078" s="1" t="str">
        <f>'ScienceDirect - Initial'!C2081</f>
        <v>Southward, Alan J.; Langmead, Olivia; Hardman-Mountford, Nicholas J.; Aiken, James; Boalch, Gerald T.; Dando, Paul R.; Genner, Martin J.; Joint, Ian; Kendall, Michael A.; Halliday, Nicholas C.; Harris, Roger P.; Leaper, Rebecca; Mieszkowska, Nova; Pingree, Robin D.; Richardson, Anthony J.; Sims, David W.; Smith, Tania; Walne, Anthony W.; Hawkins, Stephen J.</v>
      </c>
      <c r="D2078" s="1" t="str">
        <f>'ScienceDirect - Initial'!D2081</f>
        <v>Long-Term Oceanographic and Ecological Research in the Western English Channel</v>
      </c>
      <c r="E2078" s="1" t="str">
        <f>'ScienceDirect - Initial'!E2081</f>
        <v>Advances in Marine Biology</v>
      </c>
      <c r="F2078" s="1" t="str">
        <f>'ScienceDirect - Initial'!F2081</f>
        <v>0065-2881</v>
      </c>
      <c r="H2078" s="1">
        <v>0</v>
      </c>
      <c r="I2078" s="1">
        <v>0</v>
      </c>
      <c r="J2078" t="b">
        <f t="shared" si="32"/>
        <v>1</v>
      </c>
      <c r="K2078" t="e">
        <f t="array" ref="K2078">INDEX($A$7:$F$3066,SMALL(IF(COUNTIF($L$5,$H$7:$H$3066)*COUNTIF($L$5,$I$7:$I$3066),MATCH(ROW($A$7:$A$3066),ROW($A$7:$A$3066)),""),ROWS($B$1:B2072)),COLUMNS($A$1:B2074))</f>
        <v>#NUM!</v>
      </c>
      <c r="L2078" t="e">
        <f t="array" ref="L2078">INDEX($A$7:$F$3066,SMALL(IF(COUNTIF($L$5,$H$7:$H$3066)*COUNTIF($L$5,$I$7:$I$3066),MATCH(ROW($A$7:$A$3066),ROW($A$7:$A$3066)),""),ROWS($B$1:C2072)),COLUMNS($A$1:C2074))</f>
        <v>#NUM!</v>
      </c>
      <c r="M2078" t="e">
        <f t="array" ref="M2078">INDEX($A$7:$F$3066,SMALL(IF(COUNTIF($L$5,$H$7:$H$3066)*COUNTIF($L$5,$I$7:$I$3066),MATCH(ROW($A$7:$A$3066),ROW($A$7:$A$3066)),""),ROWS($B$1:D2072)),COLUMNS($A$1:D2074))</f>
        <v>#NUM!</v>
      </c>
      <c r="N2078" t="e">
        <f t="array" ref="N2078">INDEX($A$7:$F$3066,SMALL(IF(COUNTIF($L$5,$H$7:$H$3066)*COUNTIF($L$5,$I$7:$I$3066),MATCH(ROW($A$7:$A$3066),ROW($A$7:$A$3066)),""),ROWS($B$1:E2072)),COLUMNS($A$1:E2074))</f>
        <v>#NUM!</v>
      </c>
      <c r="O2078" t="e">
        <f t="array" ref="O2078">INDEX($A$7:$F$3066,SMALL(IF(COUNTIF($L$5,$H$7:$H$3066)*COUNTIF($L$5,$I$7:$I$3066),MATCH(ROW($A$7:$A$3066),ROW($A$7:$A$3066)),""),ROWS($B$1:F2072)),COLUMNS($A$1:F2074))</f>
        <v>#NUM!</v>
      </c>
    </row>
    <row r="2079" spans="1:15">
      <c r="A2079" s="1">
        <f>'ScienceDirect - Initial'!A2082</f>
        <v>0</v>
      </c>
      <c r="B2079" s="1">
        <f>'ScienceDirect - Initial'!B2082</f>
        <v>1989</v>
      </c>
      <c r="C2079" s="1" t="str">
        <f>'ScienceDirect - Initial'!C2082</f>
        <v>Nurnberg, H.George</v>
      </c>
      <c r="D2079" s="1" t="str">
        <f>'ScienceDirect - Initial'!D2082</f>
        <v>An overview of somatic treatment of psychosis during pregnancy and postpartum</v>
      </c>
      <c r="E2079" s="1" t="str">
        <f>'ScienceDirect - Initial'!E2082</f>
        <v>General Hospital Psychiatry</v>
      </c>
      <c r="F2079" s="1">
        <f>'ScienceDirect - Initial'!F2082</f>
        <v>0</v>
      </c>
      <c r="H2079" s="1">
        <v>0</v>
      </c>
      <c r="I2079" s="1">
        <v>0</v>
      </c>
      <c r="J2079" t="b">
        <f t="shared" si="32"/>
        <v>1</v>
      </c>
      <c r="K2079" t="e">
        <f t="array" ref="K2079">INDEX($A$7:$F$3066,SMALL(IF(COUNTIF($L$5,$H$7:$H$3066)*COUNTIF($L$5,$I$7:$I$3066),MATCH(ROW($A$7:$A$3066),ROW($A$7:$A$3066)),""),ROWS($B$1:B2073)),COLUMNS($A$1:B2075))</f>
        <v>#NUM!</v>
      </c>
      <c r="L2079" t="e">
        <f t="array" ref="L2079">INDEX($A$7:$F$3066,SMALL(IF(COUNTIF($L$5,$H$7:$H$3066)*COUNTIF($L$5,$I$7:$I$3066),MATCH(ROW($A$7:$A$3066),ROW($A$7:$A$3066)),""),ROWS($B$1:C2073)),COLUMNS($A$1:C2075))</f>
        <v>#NUM!</v>
      </c>
      <c r="M2079" t="e">
        <f t="array" ref="M2079">INDEX($A$7:$F$3066,SMALL(IF(COUNTIF($L$5,$H$7:$H$3066)*COUNTIF($L$5,$I$7:$I$3066),MATCH(ROW($A$7:$A$3066),ROW($A$7:$A$3066)),""),ROWS($B$1:D2073)),COLUMNS($A$1:D2075))</f>
        <v>#NUM!</v>
      </c>
      <c r="N2079" t="e">
        <f t="array" ref="N2079">INDEX($A$7:$F$3066,SMALL(IF(COUNTIF($L$5,$H$7:$H$3066)*COUNTIF($L$5,$I$7:$I$3066),MATCH(ROW($A$7:$A$3066),ROW($A$7:$A$3066)),""),ROWS($B$1:E2073)),COLUMNS($A$1:E2075))</f>
        <v>#NUM!</v>
      </c>
      <c r="O2079" t="e">
        <f t="array" ref="O2079">INDEX($A$7:$F$3066,SMALL(IF(COUNTIF($L$5,$H$7:$H$3066)*COUNTIF($L$5,$I$7:$I$3066),MATCH(ROW($A$7:$A$3066),ROW($A$7:$A$3066)),""),ROWS($B$1:F2073)),COLUMNS($A$1:F2075))</f>
        <v>#NUM!</v>
      </c>
    </row>
    <row r="2080" spans="1:15">
      <c r="A2080" s="1">
        <f>'ScienceDirect - Initial'!A2083</f>
        <v>0</v>
      </c>
      <c r="B2080" s="1">
        <f>'ScienceDirect - Initial'!B2083</f>
        <v>2010</v>
      </c>
      <c r="C2080" s="1" t="str">
        <f>'ScienceDirect - Initial'!C2083</f>
        <v>Khetsuriani, N.; Imnadze, P.; Baidoshvili, L.; Jabidze, L.; Tatishili, N.; Kurtsikashvili, G.; Lezhava, T.; Laurent, E.; Martin, R.</v>
      </c>
      <c r="D2080" s="1" t="str">
        <f>'ScienceDirect - Initial'!D2083</f>
        <v>Impact of unfounded vaccine safety concerns on the nationwide measles–rubella immunization campaign, Georgia, 2008</v>
      </c>
      <c r="E2080" s="1" t="str">
        <f>'ScienceDirect - Initial'!E2083</f>
        <v>Vaccine</v>
      </c>
      <c r="F2080" s="1">
        <f>'ScienceDirect - Initial'!F2083</f>
        <v>0</v>
      </c>
      <c r="H2080" s="1">
        <v>0</v>
      </c>
      <c r="I2080" s="1">
        <v>0</v>
      </c>
      <c r="J2080" t="b">
        <f t="shared" si="32"/>
        <v>1</v>
      </c>
      <c r="K2080" t="e">
        <f t="array" ref="K2080">INDEX($A$7:$F$3066,SMALL(IF(COUNTIF($L$5,$H$7:$H$3066)*COUNTIF($L$5,$I$7:$I$3066),MATCH(ROW($A$7:$A$3066),ROW($A$7:$A$3066)),""),ROWS($B$1:B2074)),COLUMNS($A$1:B2076))</f>
        <v>#NUM!</v>
      </c>
      <c r="L2080" t="e">
        <f t="array" ref="L2080">INDEX($A$7:$F$3066,SMALL(IF(COUNTIF($L$5,$H$7:$H$3066)*COUNTIF($L$5,$I$7:$I$3066),MATCH(ROW($A$7:$A$3066),ROW($A$7:$A$3066)),""),ROWS($B$1:C2074)),COLUMNS($A$1:C2076))</f>
        <v>#NUM!</v>
      </c>
      <c r="M2080" t="e">
        <f t="array" ref="M2080">INDEX($A$7:$F$3066,SMALL(IF(COUNTIF($L$5,$H$7:$H$3066)*COUNTIF($L$5,$I$7:$I$3066),MATCH(ROW($A$7:$A$3066),ROW($A$7:$A$3066)),""),ROWS($B$1:D2074)),COLUMNS($A$1:D2076))</f>
        <v>#NUM!</v>
      </c>
      <c r="N2080" t="e">
        <f t="array" ref="N2080">INDEX($A$7:$F$3066,SMALL(IF(COUNTIF($L$5,$H$7:$H$3066)*COUNTIF($L$5,$I$7:$I$3066),MATCH(ROW($A$7:$A$3066),ROW($A$7:$A$3066)),""),ROWS($B$1:E2074)),COLUMNS($A$1:E2076))</f>
        <v>#NUM!</v>
      </c>
      <c r="O2080" t="e">
        <f t="array" ref="O2080">INDEX($A$7:$F$3066,SMALL(IF(COUNTIF($L$5,$H$7:$H$3066)*COUNTIF($L$5,$I$7:$I$3066),MATCH(ROW($A$7:$A$3066),ROW($A$7:$A$3066)),""),ROWS($B$1:F2074)),COLUMNS($A$1:F2076))</f>
        <v>#NUM!</v>
      </c>
    </row>
    <row r="2081" spans="1:15">
      <c r="A2081" s="1">
        <f>'ScienceDirect - Initial'!A2084</f>
        <v>0</v>
      </c>
      <c r="B2081" s="1">
        <f>'ScienceDirect - Initial'!B2084</f>
        <v>2009</v>
      </c>
      <c r="C2081" s="1" t="str">
        <f>'ScienceDirect - Initial'!C2084</f>
        <v>Frishman, William H.; Beravol, Poojitha; Carosella, Christine</v>
      </c>
      <c r="D2081" s="1" t="str">
        <f>'ScienceDirect - Initial'!D2084</f>
        <v>Alternative and Complementary Medicine for Preventing and Treating Cardiovascular Disease</v>
      </c>
      <c r="E2081" s="1" t="str">
        <f>'ScienceDirect - Initial'!E2084</f>
        <v>Alternative and Complementary Medicine for Preventing and Treating Cardiovascular Disease</v>
      </c>
      <c r="F2081" s="1">
        <f>'ScienceDirect - Initial'!F2084</f>
        <v>0</v>
      </c>
      <c r="H2081" s="1">
        <v>0</v>
      </c>
      <c r="I2081" s="1">
        <v>0</v>
      </c>
      <c r="J2081" t="b">
        <f t="shared" si="32"/>
        <v>1</v>
      </c>
      <c r="K2081" t="e">
        <f t="array" ref="K2081">INDEX($A$7:$F$3066,SMALL(IF(COUNTIF($L$5,$H$7:$H$3066)*COUNTIF($L$5,$I$7:$I$3066),MATCH(ROW($A$7:$A$3066),ROW($A$7:$A$3066)),""),ROWS($B$1:B2075)),COLUMNS($A$1:B2077))</f>
        <v>#NUM!</v>
      </c>
      <c r="L2081" t="e">
        <f t="array" ref="L2081">INDEX($A$7:$F$3066,SMALL(IF(COUNTIF($L$5,$H$7:$H$3066)*COUNTIF($L$5,$I$7:$I$3066),MATCH(ROW($A$7:$A$3066),ROW($A$7:$A$3066)),""),ROWS($B$1:C2075)),COLUMNS($A$1:C2077))</f>
        <v>#NUM!</v>
      </c>
      <c r="M2081" t="e">
        <f t="array" ref="M2081">INDEX($A$7:$F$3066,SMALL(IF(COUNTIF($L$5,$H$7:$H$3066)*COUNTIF($L$5,$I$7:$I$3066),MATCH(ROW($A$7:$A$3066),ROW($A$7:$A$3066)),""),ROWS($B$1:D2075)),COLUMNS($A$1:D2077))</f>
        <v>#NUM!</v>
      </c>
      <c r="N2081" t="e">
        <f t="array" ref="N2081">INDEX($A$7:$F$3066,SMALL(IF(COUNTIF($L$5,$H$7:$H$3066)*COUNTIF($L$5,$I$7:$I$3066),MATCH(ROW($A$7:$A$3066),ROW($A$7:$A$3066)),""),ROWS($B$1:E2075)),COLUMNS($A$1:E2077))</f>
        <v>#NUM!</v>
      </c>
      <c r="O2081" t="e">
        <f t="array" ref="O2081">INDEX($A$7:$F$3066,SMALL(IF(COUNTIF($L$5,$H$7:$H$3066)*COUNTIF($L$5,$I$7:$I$3066),MATCH(ROW($A$7:$A$3066),ROW($A$7:$A$3066)),""),ROWS($B$1:F2075)),COLUMNS($A$1:F2077))</f>
        <v>#NUM!</v>
      </c>
    </row>
    <row r="2082" spans="1:15">
      <c r="A2082" s="1">
        <f>'ScienceDirect - Initial'!A2085</f>
        <v>0</v>
      </c>
      <c r="B2082" s="1">
        <f>'ScienceDirect - Initial'!B2085</f>
        <v>1985</v>
      </c>
      <c r="C2082" s="1" t="str">
        <f>'ScienceDirect - Initial'!C2085</f>
        <v>DeFrank, Richard S.; Matteson, Michael T.; Schweiger, David M.; Ivancevich, John M.</v>
      </c>
      <c r="D2082" s="1" t="str">
        <f>'ScienceDirect - Initial'!D2085</f>
        <v>The impact of culture on the management practices of American and Japanese CEOs</v>
      </c>
      <c r="E2082" s="1" t="str">
        <f>'ScienceDirect - Initial'!E2085</f>
        <v>Organizational Dynamics</v>
      </c>
      <c r="F2082" s="1">
        <f>'ScienceDirect - Initial'!F2085</f>
        <v>0</v>
      </c>
      <c r="H2082" s="1">
        <v>0</v>
      </c>
      <c r="I2082" s="1">
        <v>0</v>
      </c>
      <c r="J2082" t="b">
        <f t="shared" si="32"/>
        <v>1</v>
      </c>
      <c r="K2082" t="e">
        <f t="array" ref="K2082">INDEX($A$7:$F$3066,SMALL(IF(COUNTIF($L$5,$H$7:$H$3066)*COUNTIF($L$5,$I$7:$I$3066),MATCH(ROW($A$7:$A$3066),ROW($A$7:$A$3066)),""),ROWS($B$1:B2076)),COLUMNS($A$1:B2078))</f>
        <v>#NUM!</v>
      </c>
      <c r="L2082" t="e">
        <f t="array" ref="L2082">INDEX($A$7:$F$3066,SMALL(IF(COUNTIF($L$5,$H$7:$H$3066)*COUNTIF($L$5,$I$7:$I$3066),MATCH(ROW($A$7:$A$3066),ROW($A$7:$A$3066)),""),ROWS($B$1:C2076)),COLUMNS($A$1:C2078))</f>
        <v>#NUM!</v>
      </c>
      <c r="M2082" t="e">
        <f t="array" ref="M2082">INDEX($A$7:$F$3066,SMALL(IF(COUNTIF($L$5,$H$7:$H$3066)*COUNTIF($L$5,$I$7:$I$3066),MATCH(ROW($A$7:$A$3066),ROW($A$7:$A$3066)),""),ROWS($B$1:D2076)),COLUMNS($A$1:D2078))</f>
        <v>#NUM!</v>
      </c>
      <c r="N2082" t="e">
        <f t="array" ref="N2082">INDEX($A$7:$F$3066,SMALL(IF(COUNTIF($L$5,$H$7:$H$3066)*COUNTIF($L$5,$I$7:$I$3066),MATCH(ROW($A$7:$A$3066),ROW($A$7:$A$3066)),""),ROWS($B$1:E2076)),COLUMNS($A$1:E2078))</f>
        <v>#NUM!</v>
      </c>
      <c r="O2082" t="e">
        <f t="array" ref="O2082">INDEX($A$7:$F$3066,SMALL(IF(COUNTIF($L$5,$H$7:$H$3066)*COUNTIF($L$5,$I$7:$I$3066),MATCH(ROW($A$7:$A$3066),ROW($A$7:$A$3066)),""),ROWS($B$1:F2076)),COLUMNS($A$1:F2078))</f>
        <v>#NUM!</v>
      </c>
    </row>
    <row r="2083" spans="1:15">
      <c r="A2083" s="1">
        <f>'ScienceDirect - Initial'!A2086</f>
        <v>0</v>
      </c>
      <c r="B2083" s="1">
        <f>'ScienceDirect - Initial'!B2086</f>
        <v>1993</v>
      </c>
      <c r="C2083" s="1" t="str">
        <f>'ScienceDirect - Initial'!C2086</f>
        <v>Kemper, Donald W.; Lorig, Kate; Mettler, Molly</v>
      </c>
      <c r="D2083" s="1" t="str">
        <f>'ScienceDirect - Initial'!D2086</f>
        <v>The effectiveness of medical self-care interventions: A focus on self-initiated responses to symptoms</v>
      </c>
      <c r="E2083" s="1" t="str">
        <f>'ScienceDirect - Initial'!E2086</f>
        <v>Patient Education and Counseling</v>
      </c>
      <c r="F2083" s="1">
        <f>'ScienceDirect - Initial'!F2086</f>
        <v>0</v>
      </c>
      <c r="H2083" s="1">
        <v>0</v>
      </c>
      <c r="I2083" s="1">
        <v>0</v>
      </c>
      <c r="J2083" t="b">
        <f t="shared" si="32"/>
        <v>1</v>
      </c>
      <c r="K2083" t="e">
        <f t="array" ref="K2083">INDEX($A$7:$F$3066,SMALL(IF(COUNTIF($L$5,$H$7:$H$3066)*COUNTIF($L$5,$I$7:$I$3066),MATCH(ROW($A$7:$A$3066),ROW($A$7:$A$3066)),""),ROWS($B$1:B2077)),COLUMNS($A$1:B2079))</f>
        <v>#NUM!</v>
      </c>
      <c r="L2083" t="e">
        <f t="array" ref="L2083">INDEX($A$7:$F$3066,SMALL(IF(COUNTIF($L$5,$H$7:$H$3066)*COUNTIF($L$5,$I$7:$I$3066),MATCH(ROW($A$7:$A$3066),ROW($A$7:$A$3066)),""),ROWS($B$1:C2077)),COLUMNS($A$1:C2079))</f>
        <v>#NUM!</v>
      </c>
      <c r="M2083" t="e">
        <f t="array" ref="M2083">INDEX($A$7:$F$3066,SMALL(IF(COUNTIF($L$5,$H$7:$H$3066)*COUNTIF($L$5,$I$7:$I$3066),MATCH(ROW($A$7:$A$3066),ROW($A$7:$A$3066)),""),ROWS($B$1:D2077)),COLUMNS($A$1:D2079))</f>
        <v>#NUM!</v>
      </c>
      <c r="N2083" t="e">
        <f t="array" ref="N2083">INDEX($A$7:$F$3066,SMALL(IF(COUNTIF($L$5,$H$7:$H$3066)*COUNTIF($L$5,$I$7:$I$3066),MATCH(ROW($A$7:$A$3066),ROW($A$7:$A$3066)),""),ROWS($B$1:E2077)),COLUMNS($A$1:E2079))</f>
        <v>#NUM!</v>
      </c>
      <c r="O2083" t="e">
        <f t="array" ref="O2083">INDEX($A$7:$F$3066,SMALL(IF(COUNTIF($L$5,$H$7:$H$3066)*COUNTIF($L$5,$I$7:$I$3066),MATCH(ROW($A$7:$A$3066),ROW($A$7:$A$3066)),""),ROWS($B$1:F2077)),COLUMNS($A$1:F2079))</f>
        <v>#NUM!</v>
      </c>
    </row>
    <row r="2084" spans="1:15">
      <c r="A2084" s="1">
        <f>'ScienceDirect - Initial'!A2087</f>
        <v>0</v>
      </c>
      <c r="B2084" s="1">
        <f>'ScienceDirect - Initial'!B2087</f>
        <v>2000</v>
      </c>
      <c r="C2084" s="1">
        <f>'ScienceDirect - Initial'!C2087</f>
        <v>0</v>
      </c>
      <c r="D2084" s="1" t="str">
        <f>'ScienceDirect - Initial'!D2087</f>
        <v>Contents Vol. 94, 2000</v>
      </c>
      <c r="E2084" s="1" t="str">
        <f>'ScienceDirect - Initial'!E2087</f>
        <v>Transactions of the Royal Society of Tropical Medicine and Hygiene</v>
      </c>
      <c r="F2084" s="1">
        <f>'ScienceDirect - Initial'!F2087</f>
        <v>0</v>
      </c>
      <c r="H2084" s="1">
        <v>0</v>
      </c>
      <c r="I2084" s="1">
        <v>0</v>
      </c>
      <c r="J2084" t="b">
        <f t="shared" si="32"/>
        <v>1</v>
      </c>
      <c r="K2084" t="e">
        <f t="array" ref="K2084">INDEX($A$7:$F$3066,SMALL(IF(COUNTIF($L$5,$H$7:$H$3066)*COUNTIF($L$5,$I$7:$I$3066),MATCH(ROW($A$7:$A$3066),ROW($A$7:$A$3066)),""),ROWS($B$1:B2078)),COLUMNS($A$1:B2080))</f>
        <v>#NUM!</v>
      </c>
      <c r="L2084" t="e">
        <f t="array" ref="L2084">INDEX($A$7:$F$3066,SMALL(IF(COUNTIF($L$5,$H$7:$H$3066)*COUNTIF($L$5,$I$7:$I$3066),MATCH(ROW($A$7:$A$3066),ROW($A$7:$A$3066)),""),ROWS($B$1:C2078)),COLUMNS($A$1:C2080))</f>
        <v>#NUM!</v>
      </c>
      <c r="M2084" t="e">
        <f t="array" ref="M2084">INDEX($A$7:$F$3066,SMALL(IF(COUNTIF($L$5,$H$7:$H$3066)*COUNTIF($L$5,$I$7:$I$3066),MATCH(ROW($A$7:$A$3066),ROW($A$7:$A$3066)),""),ROWS($B$1:D2078)),COLUMNS($A$1:D2080))</f>
        <v>#NUM!</v>
      </c>
      <c r="N2084" t="e">
        <f t="array" ref="N2084">INDEX($A$7:$F$3066,SMALL(IF(COUNTIF($L$5,$H$7:$H$3066)*COUNTIF($L$5,$I$7:$I$3066),MATCH(ROW($A$7:$A$3066),ROW($A$7:$A$3066)),""),ROWS($B$1:E2078)),COLUMNS($A$1:E2080))</f>
        <v>#NUM!</v>
      </c>
      <c r="O2084" t="e">
        <f t="array" ref="O2084">INDEX($A$7:$F$3066,SMALL(IF(COUNTIF($L$5,$H$7:$H$3066)*COUNTIF($L$5,$I$7:$I$3066),MATCH(ROW($A$7:$A$3066),ROW($A$7:$A$3066)),""),ROWS($B$1:F2078)),COLUMNS($A$1:F2080))</f>
        <v>#NUM!</v>
      </c>
    </row>
    <row r="2085" spans="1:15">
      <c r="A2085" s="1">
        <f>'ScienceDirect - Initial'!A2088</f>
        <v>0</v>
      </c>
      <c r="B2085" s="1">
        <f>'ScienceDirect - Initial'!B2088</f>
        <v>1977</v>
      </c>
      <c r="C2085" s="1" t="str">
        <f>'ScienceDirect - Initial'!C2088</f>
        <v>Cronin, Jane</v>
      </c>
      <c r="D2085" s="1" t="str">
        <f>'ScienceDirect - Initial'!D2088</f>
        <v>Mathematical aspects of periodic catatonic schizophrenia</v>
      </c>
      <c r="E2085" s="1" t="str">
        <f>'ScienceDirect - Initial'!E2088</f>
        <v>Bulletin of Mathematical Biology</v>
      </c>
      <c r="F2085" s="1">
        <f>'ScienceDirect - Initial'!F2088</f>
        <v>0</v>
      </c>
      <c r="H2085" s="1">
        <v>0</v>
      </c>
      <c r="I2085" s="1">
        <v>0</v>
      </c>
      <c r="J2085" t="b">
        <f t="shared" si="32"/>
        <v>1</v>
      </c>
      <c r="K2085" t="e">
        <f t="array" ref="K2085">INDEX($A$7:$F$3066,SMALL(IF(COUNTIF($L$5,$H$7:$H$3066)*COUNTIF($L$5,$I$7:$I$3066),MATCH(ROW($A$7:$A$3066),ROW($A$7:$A$3066)),""),ROWS($B$1:B2079)),COLUMNS($A$1:B2081))</f>
        <v>#NUM!</v>
      </c>
      <c r="L2085" t="e">
        <f t="array" ref="L2085">INDEX($A$7:$F$3066,SMALL(IF(COUNTIF($L$5,$H$7:$H$3066)*COUNTIF($L$5,$I$7:$I$3066),MATCH(ROW($A$7:$A$3066),ROW($A$7:$A$3066)),""),ROWS($B$1:C2079)),COLUMNS($A$1:C2081))</f>
        <v>#NUM!</v>
      </c>
      <c r="M2085" t="e">
        <f t="array" ref="M2085">INDEX($A$7:$F$3066,SMALL(IF(COUNTIF($L$5,$H$7:$H$3066)*COUNTIF($L$5,$I$7:$I$3066),MATCH(ROW($A$7:$A$3066),ROW($A$7:$A$3066)),""),ROWS($B$1:D2079)),COLUMNS($A$1:D2081))</f>
        <v>#NUM!</v>
      </c>
      <c r="N2085" t="e">
        <f t="array" ref="N2085">INDEX($A$7:$F$3066,SMALL(IF(COUNTIF($L$5,$H$7:$H$3066)*COUNTIF($L$5,$I$7:$I$3066),MATCH(ROW($A$7:$A$3066),ROW($A$7:$A$3066)),""),ROWS($B$1:E2079)),COLUMNS($A$1:E2081))</f>
        <v>#NUM!</v>
      </c>
      <c r="O2085" t="e">
        <f t="array" ref="O2085">INDEX($A$7:$F$3066,SMALL(IF(COUNTIF($L$5,$H$7:$H$3066)*COUNTIF($L$5,$I$7:$I$3066),MATCH(ROW($A$7:$A$3066),ROW($A$7:$A$3066)),""),ROWS($B$1:F2079)),COLUMNS($A$1:F2081))</f>
        <v>#NUM!</v>
      </c>
    </row>
    <row r="2086" spans="1:15">
      <c r="A2086" s="1">
        <f>'ScienceDirect - Initial'!A2089</f>
        <v>0</v>
      </c>
      <c r="B2086" s="1">
        <f>'ScienceDirect - Initial'!B2089</f>
        <v>1987</v>
      </c>
      <c r="C2086" s="1" t="str">
        <f>'ScienceDirect - Initial'!C2089</f>
        <v>Clarke, Paul B.S.</v>
      </c>
      <c r="D2086" s="1" t="str">
        <f>'ScienceDirect - Initial'!D2089</f>
        <v>Recent progress in identifying nicotinic cholinoceptors in mammalian brain</v>
      </c>
      <c r="E2086" s="1" t="str">
        <f>'ScienceDirect - Initial'!E2089</f>
        <v>Trends in Pharmacological Sciences</v>
      </c>
      <c r="F2086" s="1">
        <f>'ScienceDirect - Initial'!F2089</f>
        <v>0</v>
      </c>
      <c r="H2086" s="1">
        <v>0</v>
      </c>
      <c r="I2086" s="1">
        <v>0</v>
      </c>
      <c r="J2086" t="b">
        <f t="shared" si="32"/>
        <v>1</v>
      </c>
      <c r="K2086" t="e">
        <f t="array" ref="K2086">INDEX($A$7:$F$3066,SMALL(IF(COUNTIF($L$5,$H$7:$H$3066)*COUNTIF($L$5,$I$7:$I$3066),MATCH(ROW($A$7:$A$3066),ROW($A$7:$A$3066)),""),ROWS($B$1:B2080)),COLUMNS($A$1:B2082))</f>
        <v>#NUM!</v>
      </c>
      <c r="L2086" t="e">
        <f t="array" ref="L2086">INDEX($A$7:$F$3066,SMALL(IF(COUNTIF($L$5,$H$7:$H$3066)*COUNTIF($L$5,$I$7:$I$3066),MATCH(ROW($A$7:$A$3066),ROW($A$7:$A$3066)),""),ROWS($B$1:C2080)),COLUMNS($A$1:C2082))</f>
        <v>#NUM!</v>
      </c>
      <c r="M2086" t="e">
        <f t="array" ref="M2086">INDEX($A$7:$F$3066,SMALL(IF(COUNTIF($L$5,$H$7:$H$3066)*COUNTIF($L$5,$I$7:$I$3066),MATCH(ROW($A$7:$A$3066),ROW($A$7:$A$3066)),""),ROWS($B$1:D2080)),COLUMNS($A$1:D2082))</f>
        <v>#NUM!</v>
      </c>
      <c r="N2086" t="e">
        <f t="array" ref="N2086">INDEX($A$7:$F$3066,SMALL(IF(COUNTIF($L$5,$H$7:$H$3066)*COUNTIF($L$5,$I$7:$I$3066),MATCH(ROW($A$7:$A$3066),ROW($A$7:$A$3066)),""),ROWS($B$1:E2080)),COLUMNS($A$1:E2082))</f>
        <v>#NUM!</v>
      </c>
      <c r="O2086" t="e">
        <f t="array" ref="O2086">INDEX($A$7:$F$3066,SMALL(IF(COUNTIF($L$5,$H$7:$H$3066)*COUNTIF($L$5,$I$7:$I$3066),MATCH(ROW($A$7:$A$3066),ROW($A$7:$A$3066)),""),ROWS($B$1:F2080)),COLUMNS($A$1:F2082))</f>
        <v>#NUM!</v>
      </c>
    </row>
    <row r="2087" spans="1:15">
      <c r="A2087" s="1">
        <f>'ScienceDirect - Initial'!A2090</f>
        <v>0</v>
      </c>
      <c r="B2087" s="1">
        <f>'ScienceDirect - Initial'!B2090</f>
        <v>2015</v>
      </c>
      <c r="C2087" s="1" t="str">
        <f>'ScienceDirect - Initial'!C2090</f>
        <v>Bastide, Matthieu F.; Meissner, Wassilios G.; Picconi, Barbara; Fasano, Stefania; Fernagut, Pierre-Olivier; Feyder, Michael; Francardo, Veronica; Alcacer, Cristina; Ding, Yunmin; Brambilla, Riccardo; Fisone, Gilberto; Jon Stoessl, A.; Bourdenx, Mathieu; Engeln, Michel; Navailles, Sylvia; De Deurwaerdère, Philippe; Ko, Wai Kin D.; Simola, Nicola; Morelli, Micaela; Groc, Laurent; Rodriguez, Maria-Cruz; Gurevich, Eugenia V.; Quik, Maryka; Morari, Michele; Mellone, Manuela; Gardoni, Fabrizio; Tronci, Elisabetta; Guehl, Dominique; Tison, François; Crossman, Alan R.; Kang, Un Jung; Steece-Collier, Kathy; Fox, Susan; Carta, Manolo; Angela Cenci, M.; Bézard, Erwan</v>
      </c>
      <c r="D2087" s="1" t="str">
        <f>'ScienceDirect - Initial'!D2090</f>
        <v>Pathophysiology of L-dopa-induced motor and non-motor complications in Parkinson's disease</v>
      </c>
      <c r="E2087" s="1" t="str">
        <f>'ScienceDirect - Initial'!E2090</f>
        <v>Progress in Neurobiology</v>
      </c>
      <c r="F2087" s="1">
        <f>'ScienceDirect - Initial'!F2090</f>
        <v>0</v>
      </c>
      <c r="H2087" s="1">
        <v>0</v>
      </c>
      <c r="I2087" s="1">
        <v>0</v>
      </c>
      <c r="J2087" t="b">
        <f t="shared" si="32"/>
        <v>1</v>
      </c>
      <c r="K2087" t="e">
        <f t="array" ref="K2087">INDEX($A$7:$F$3066,SMALL(IF(COUNTIF($L$5,$H$7:$H$3066)*COUNTIF($L$5,$I$7:$I$3066),MATCH(ROW($A$7:$A$3066),ROW($A$7:$A$3066)),""),ROWS($B$1:B2081)),COLUMNS($A$1:B2083))</f>
        <v>#NUM!</v>
      </c>
      <c r="L2087" t="e">
        <f t="array" ref="L2087">INDEX($A$7:$F$3066,SMALL(IF(COUNTIF($L$5,$H$7:$H$3066)*COUNTIF($L$5,$I$7:$I$3066),MATCH(ROW($A$7:$A$3066),ROW($A$7:$A$3066)),""),ROWS($B$1:C2081)),COLUMNS($A$1:C2083))</f>
        <v>#NUM!</v>
      </c>
      <c r="M2087" t="e">
        <f t="array" ref="M2087">INDEX($A$7:$F$3066,SMALL(IF(COUNTIF($L$5,$H$7:$H$3066)*COUNTIF($L$5,$I$7:$I$3066),MATCH(ROW($A$7:$A$3066),ROW($A$7:$A$3066)),""),ROWS($B$1:D2081)),COLUMNS($A$1:D2083))</f>
        <v>#NUM!</v>
      </c>
      <c r="N2087" t="e">
        <f t="array" ref="N2087">INDEX($A$7:$F$3066,SMALL(IF(COUNTIF($L$5,$H$7:$H$3066)*COUNTIF($L$5,$I$7:$I$3066),MATCH(ROW($A$7:$A$3066),ROW($A$7:$A$3066)),""),ROWS($B$1:E2081)),COLUMNS($A$1:E2083))</f>
        <v>#NUM!</v>
      </c>
      <c r="O2087" t="e">
        <f t="array" ref="O2087">INDEX($A$7:$F$3066,SMALL(IF(COUNTIF($L$5,$H$7:$H$3066)*COUNTIF($L$5,$I$7:$I$3066),MATCH(ROW($A$7:$A$3066),ROW($A$7:$A$3066)),""),ROWS($B$1:F2081)),COLUMNS($A$1:F2083))</f>
        <v>#NUM!</v>
      </c>
    </row>
    <row r="2088" spans="1:15">
      <c r="A2088" s="1">
        <f>'ScienceDirect - Initial'!A2091</f>
        <v>0</v>
      </c>
      <c r="B2088" s="1">
        <f>'ScienceDirect - Initial'!B2091</f>
        <v>1995</v>
      </c>
      <c r="C2088" s="1" t="str">
        <f>'ScienceDirect - Initial'!C2091</f>
        <v>Dempster, Frank N.</v>
      </c>
      <c r="D2088" s="1" t="str">
        <f>'ScienceDirect - Initial'!D2091</f>
        <v>1 - Interference and inhibition in cognition: An historical perspective</v>
      </c>
      <c r="E2088" s="1" t="str">
        <f>'ScienceDirect - Initial'!E2091</f>
        <v>Interference and Inhibition in Cognition</v>
      </c>
      <c r="F2088" s="1" t="str">
        <f>'ScienceDirect - Initial'!F2091</f>
        <v>978-0-12-208930-5</v>
      </c>
      <c r="H2088" s="1">
        <v>0</v>
      </c>
      <c r="I2088" s="1">
        <v>0</v>
      </c>
      <c r="J2088" t="b">
        <f t="shared" si="32"/>
        <v>1</v>
      </c>
      <c r="K2088" t="e">
        <f t="array" ref="K2088">INDEX($A$7:$F$3066,SMALL(IF(COUNTIF($L$5,$H$7:$H$3066)*COUNTIF($L$5,$I$7:$I$3066),MATCH(ROW($A$7:$A$3066),ROW($A$7:$A$3066)),""),ROWS($B$1:B2082)),COLUMNS($A$1:B2084))</f>
        <v>#NUM!</v>
      </c>
      <c r="L2088" t="e">
        <f t="array" ref="L2088">INDEX($A$7:$F$3066,SMALL(IF(COUNTIF($L$5,$H$7:$H$3066)*COUNTIF($L$5,$I$7:$I$3066),MATCH(ROW($A$7:$A$3066),ROW($A$7:$A$3066)),""),ROWS($B$1:C2082)),COLUMNS($A$1:C2084))</f>
        <v>#NUM!</v>
      </c>
      <c r="M2088" t="e">
        <f t="array" ref="M2088">INDEX($A$7:$F$3066,SMALL(IF(COUNTIF($L$5,$H$7:$H$3066)*COUNTIF($L$5,$I$7:$I$3066),MATCH(ROW($A$7:$A$3066),ROW($A$7:$A$3066)),""),ROWS($B$1:D2082)),COLUMNS($A$1:D2084))</f>
        <v>#NUM!</v>
      </c>
      <c r="N2088" t="e">
        <f t="array" ref="N2088">INDEX($A$7:$F$3066,SMALL(IF(COUNTIF($L$5,$H$7:$H$3066)*COUNTIF($L$5,$I$7:$I$3066),MATCH(ROW($A$7:$A$3066),ROW($A$7:$A$3066)),""),ROWS($B$1:E2082)),COLUMNS($A$1:E2084))</f>
        <v>#NUM!</v>
      </c>
      <c r="O2088" t="e">
        <f t="array" ref="O2088">INDEX($A$7:$F$3066,SMALL(IF(COUNTIF($L$5,$H$7:$H$3066)*COUNTIF($L$5,$I$7:$I$3066),MATCH(ROW($A$7:$A$3066),ROW($A$7:$A$3066)),""),ROWS($B$1:F2082)),COLUMNS($A$1:F2084))</f>
        <v>#NUM!</v>
      </c>
    </row>
    <row r="2089" spans="1:15">
      <c r="A2089" s="1">
        <f>'ScienceDirect - Initial'!A2092</f>
        <v>0</v>
      </c>
      <c r="B2089" s="1">
        <f>'ScienceDirect - Initial'!B2092</f>
        <v>2019</v>
      </c>
      <c r="C2089" s="1">
        <f>'ScienceDirect - Initial'!C2092</f>
        <v>0</v>
      </c>
      <c r="D2089" s="1" t="str">
        <f>'ScienceDirect - Initial'!D2092</f>
        <v>Index</v>
      </c>
      <c r="E2089" s="1" t="str">
        <f>'ScienceDirect - Initial'!E2092</f>
        <v>Handbook of Energy Efficiency in Buildings</v>
      </c>
      <c r="F2089" s="1" t="str">
        <f>'ScienceDirect - Initial'!F2092</f>
        <v>978-0-12-812817-6</v>
      </c>
      <c r="H2089" s="1">
        <v>0</v>
      </c>
      <c r="I2089" s="1">
        <v>0</v>
      </c>
      <c r="J2089" t="b">
        <f t="shared" si="32"/>
        <v>1</v>
      </c>
      <c r="K2089" t="e">
        <f t="array" ref="K2089">INDEX($A$7:$F$3066,SMALL(IF(COUNTIF($L$5,$H$7:$H$3066)*COUNTIF($L$5,$I$7:$I$3066),MATCH(ROW($A$7:$A$3066),ROW($A$7:$A$3066)),""),ROWS($B$1:B2083)),COLUMNS($A$1:B2085))</f>
        <v>#NUM!</v>
      </c>
      <c r="L2089" t="e">
        <f t="array" ref="L2089">INDEX($A$7:$F$3066,SMALL(IF(COUNTIF($L$5,$H$7:$H$3066)*COUNTIF($L$5,$I$7:$I$3066),MATCH(ROW($A$7:$A$3066),ROW($A$7:$A$3066)),""),ROWS($B$1:C2083)),COLUMNS($A$1:C2085))</f>
        <v>#NUM!</v>
      </c>
      <c r="M2089" t="e">
        <f t="array" ref="M2089">INDEX($A$7:$F$3066,SMALL(IF(COUNTIF($L$5,$H$7:$H$3066)*COUNTIF($L$5,$I$7:$I$3066),MATCH(ROW($A$7:$A$3066),ROW($A$7:$A$3066)),""),ROWS($B$1:D2083)),COLUMNS($A$1:D2085))</f>
        <v>#NUM!</v>
      </c>
      <c r="N2089" t="e">
        <f t="array" ref="N2089">INDEX($A$7:$F$3066,SMALL(IF(COUNTIF($L$5,$H$7:$H$3066)*COUNTIF($L$5,$I$7:$I$3066),MATCH(ROW($A$7:$A$3066),ROW($A$7:$A$3066)),""),ROWS($B$1:E2083)),COLUMNS($A$1:E2085))</f>
        <v>#NUM!</v>
      </c>
      <c r="O2089" t="e">
        <f t="array" ref="O2089">INDEX($A$7:$F$3066,SMALL(IF(COUNTIF($L$5,$H$7:$H$3066)*COUNTIF($L$5,$I$7:$I$3066),MATCH(ROW($A$7:$A$3066),ROW($A$7:$A$3066)),""),ROWS($B$1:F2083)),COLUMNS($A$1:F2085))</f>
        <v>#NUM!</v>
      </c>
    </row>
    <row r="2090" spans="1:15">
      <c r="A2090" s="1">
        <f>'ScienceDirect - Initial'!A2093</f>
        <v>0</v>
      </c>
      <c r="B2090" s="1">
        <f>'ScienceDirect - Initial'!B2093</f>
        <v>1986</v>
      </c>
      <c r="C2090" s="1" t="str">
        <f>'ScienceDirect - Initial'!C2093</f>
        <v>Michelson, Joseph B.; Robin, Howard S.; Nozik, Robert A.</v>
      </c>
      <c r="D2090" s="1" t="str">
        <f>'ScienceDirect - Initial'!D2093</f>
        <v>Nonocular manifestations of parenteral drug abuse</v>
      </c>
      <c r="E2090" s="1" t="str">
        <f>'ScienceDirect - Initial'!E2093</f>
        <v>Survey of Ophthalmology</v>
      </c>
      <c r="F2090" s="1">
        <f>'ScienceDirect - Initial'!F2093</f>
        <v>0</v>
      </c>
      <c r="H2090" s="1">
        <v>0</v>
      </c>
      <c r="I2090" s="1">
        <v>0</v>
      </c>
      <c r="J2090" t="b">
        <f t="shared" si="32"/>
        <v>1</v>
      </c>
      <c r="K2090" t="e">
        <f t="array" ref="K2090">INDEX($A$7:$F$3066,SMALL(IF(COUNTIF($L$5,$H$7:$H$3066)*COUNTIF($L$5,$I$7:$I$3066),MATCH(ROW($A$7:$A$3066),ROW($A$7:$A$3066)),""),ROWS($B$1:B2084)),COLUMNS($A$1:B2086))</f>
        <v>#NUM!</v>
      </c>
      <c r="L2090" t="e">
        <f t="array" ref="L2090">INDEX($A$7:$F$3066,SMALL(IF(COUNTIF($L$5,$H$7:$H$3066)*COUNTIF($L$5,$I$7:$I$3066),MATCH(ROW($A$7:$A$3066),ROW($A$7:$A$3066)),""),ROWS($B$1:C2084)),COLUMNS($A$1:C2086))</f>
        <v>#NUM!</v>
      </c>
      <c r="M2090" t="e">
        <f t="array" ref="M2090">INDEX($A$7:$F$3066,SMALL(IF(COUNTIF($L$5,$H$7:$H$3066)*COUNTIF($L$5,$I$7:$I$3066),MATCH(ROW($A$7:$A$3066),ROW($A$7:$A$3066)),""),ROWS($B$1:D2084)),COLUMNS($A$1:D2086))</f>
        <v>#NUM!</v>
      </c>
      <c r="N2090" t="e">
        <f t="array" ref="N2090">INDEX($A$7:$F$3066,SMALL(IF(COUNTIF($L$5,$H$7:$H$3066)*COUNTIF($L$5,$I$7:$I$3066),MATCH(ROW($A$7:$A$3066),ROW($A$7:$A$3066)),""),ROWS($B$1:E2084)),COLUMNS($A$1:E2086))</f>
        <v>#NUM!</v>
      </c>
      <c r="O2090" t="e">
        <f t="array" ref="O2090">INDEX($A$7:$F$3066,SMALL(IF(COUNTIF($L$5,$H$7:$H$3066)*COUNTIF($L$5,$I$7:$I$3066),MATCH(ROW($A$7:$A$3066),ROW($A$7:$A$3066)),""),ROWS($B$1:F2084)),COLUMNS($A$1:F2086))</f>
        <v>#NUM!</v>
      </c>
    </row>
    <row r="2091" spans="1:15">
      <c r="A2091" s="1">
        <f>'ScienceDirect - Initial'!A2094</f>
        <v>0</v>
      </c>
      <c r="B2091" s="1">
        <f>'ScienceDirect - Initial'!B2094</f>
        <v>2017</v>
      </c>
      <c r="C2091" s="1" t="str">
        <f>'ScienceDirect - Initial'!C2094</f>
        <v>Budán, Maximiliano C.D.; Simari, Gerardo I.; Viglizzo, Ignacio; Simari, Guillermo R.</v>
      </c>
      <c r="D2091" s="1" t="str">
        <f>'ScienceDirect - Initial'!D2094</f>
        <v>An approach to characterize graded entailment of arguments through a label-based framework</v>
      </c>
      <c r="E2091" s="1" t="str">
        <f>'ScienceDirect - Initial'!E2094</f>
        <v>International Journal of Approximate Reasoning</v>
      </c>
      <c r="F2091" s="1">
        <f>'ScienceDirect - Initial'!F2094</f>
        <v>0</v>
      </c>
      <c r="H2091" s="1">
        <v>0</v>
      </c>
      <c r="I2091" s="1">
        <v>0</v>
      </c>
      <c r="J2091" t="b">
        <f t="shared" si="32"/>
        <v>1</v>
      </c>
      <c r="K2091" t="e">
        <f t="array" ref="K2091">INDEX($A$7:$F$3066,SMALL(IF(COUNTIF($L$5,$H$7:$H$3066)*COUNTIF($L$5,$I$7:$I$3066),MATCH(ROW($A$7:$A$3066),ROW($A$7:$A$3066)),""),ROWS($B$1:B2085)),COLUMNS($A$1:B2087))</f>
        <v>#NUM!</v>
      </c>
      <c r="L2091" t="e">
        <f t="array" ref="L2091">INDEX($A$7:$F$3066,SMALL(IF(COUNTIF($L$5,$H$7:$H$3066)*COUNTIF($L$5,$I$7:$I$3066),MATCH(ROW($A$7:$A$3066),ROW($A$7:$A$3066)),""),ROWS($B$1:C2085)),COLUMNS($A$1:C2087))</f>
        <v>#NUM!</v>
      </c>
      <c r="M2091" t="e">
        <f t="array" ref="M2091">INDEX($A$7:$F$3066,SMALL(IF(COUNTIF($L$5,$H$7:$H$3066)*COUNTIF($L$5,$I$7:$I$3066),MATCH(ROW($A$7:$A$3066),ROW($A$7:$A$3066)),""),ROWS($B$1:D2085)),COLUMNS($A$1:D2087))</f>
        <v>#NUM!</v>
      </c>
      <c r="N2091" t="e">
        <f t="array" ref="N2091">INDEX($A$7:$F$3066,SMALL(IF(COUNTIF($L$5,$H$7:$H$3066)*COUNTIF($L$5,$I$7:$I$3066),MATCH(ROW($A$7:$A$3066),ROW($A$7:$A$3066)),""),ROWS($B$1:E2085)),COLUMNS($A$1:E2087))</f>
        <v>#NUM!</v>
      </c>
      <c r="O2091" t="e">
        <f t="array" ref="O2091">INDEX($A$7:$F$3066,SMALL(IF(COUNTIF($L$5,$H$7:$H$3066)*COUNTIF($L$5,$I$7:$I$3066),MATCH(ROW($A$7:$A$3066),ROW($A$7:$A$3066)),""),ROWS($B$1:F2085)),COLUMNS($A$1:F2087))</f>
        <v>#NUM!</v>
      </c>
    </row>
    <row r="2092" spans="1:15">
      <c r="A2092" s="1">
        <f>'ScienceDirect - Initial'!A2095</f>
        <v>0</v>
      </c>
      <c r="B2092" s="1">
        <f>'ScienceDirect - Initial'!B2095</f>
        <v>2018</v>
      </c>
      <c r="C2092" s="1" t="str">
        <f>'ScienceDirect - Initial'!C2095</f>
        <v>Borsari, Chiara; Quotadamo, Antonio; Ferrari, Stefania; Venturelli, Alberto; Cordeiro-da-Silva, Anabela; Santarem, Nuno; Costi, Maria Paola</v>
      </c>
      <c r="D2092" s="1" t="str">
        <f>'ScienceDirect - Initial'!D2095</f>
        <v>Chapter Two - Scaffolds and Biological Targets Avenue to Fight Against Drug Resistance in Leishmaniasis</v>
      </c>
      <c r="E2092" s="1" t="str">
        <f>'ScienceDirect - Initial'!E2095</f>
        <v>Annual Reports in Medicinal Chemistry</v>
      </c>
      <c r="F2092" s="1" t="str">
        <f>'ScienceDirect - Initial'!F2095</f>
        <v>0065-7743</v>
      </c>
      <c r="H2092" s="1">
        <v>0</v>
      </c>
      <c r="I2092" s="1">
        <v>0</v>
      </c>
      <c r="J2092" t="b">
        <f t="shared" si="32"/>
        <v>1</v>
      </c>
      <c r="K2092" t="e">
        <f t="array" ref="K2092">INDEX($A$7:$F$3066,SMALL(IF(COUNTIF($L$5,$H$7:$H$3066)*COUNTIF($L$5,$I$7:$I$3066),MATCH(ROW($A$7:$A$3066),ROW($A$7:$A$3066)),""),ROWS($B$1:B2086)),COLUMNS($A$1:B2088))</f>
        <v>#NUM!</v>
      </c>
      <c r="L2092" t="e">
        <f t="array" ref="L2092">INDEX($A$7:$F$3066,SMALL(IF(COUNTIF($L$5,$H$7:$H$3066)*COUNTIF($L$5,$I$7:$I$3066),MATCH(ROW($A$7:$A$3066),ROW($A$7:$A$3066)),""),ROWS($B$1:C2086)),COLUMNS($A$1:C2088))</f>
        <v>#NUM!</v>
      </c>
      <c r="M2092" t="e">
        <f t="array" ref="M2092">INDEX($A$7:$F$3066,SMALL(IF(COUNTIF($L$5,$H$7:$H$3066)*COUNTIF($L$5,$I$7:$I$3066),MATCH(ROW($A$7:$A$3066),ROW($A$7:$A$3066)),""),ROWS($B$1:D2086)),COLUMNS($A$1:D2088))</f>
        <v>#NUM!</v>
      </c>
      <c r="N2092" t="e">
        <f t="array" ref="N2092">INDEX($A$7:$F$3066,SMALL(IF(COUNTIF($L$5,$H$7:$H$3066)*COUNTIF($L$5,$I$7:$I$3066),MATCH(ROW($A$7:$A$3066),ROW($A$7:$A$3066)),""),ROWS($B$1:E2086)),COLUMNS($A$1:E2088))</f>
        <v>#NUM!</v>
      </c>
      <c r="O2092" t="e">
        <f t="array" ref="O2092">INDEX($A$7:$F$3066,SMALL(IF(COUNTIF($L$5,$H$7:$H$3066)*COUNTIF($L$5,$I$7:$I$3066),MATCH(ROW($A$7:$A$3066),ROW($A$7:$A$3066)),""),ROWS($B$1:F2086)),COLUMNS($A$1:F2088))</f>
        <v>#NUM!</v>
      </c>
    </row>
    <row r="2093" spans="1:15">
      <c r="A2093" s="1">
        <f>'ScienceDirect - Initial'!A2096</f>
        <v>0</v>
      </c>
      <c r="B2093" s="1">
        <f>'ScienceDirect - Initial'!B2096</f>
        <v>1991</v>
      </c>
      <c r="C2093" s="1" t="str">
        <f>'ScienceDirect - Initial'!C2096</f>
        <v>Ankrah, E.Maxine</v>
      </c>
      <c r="D2093" s="1" t="str">
        <f>'ScienceDirect - Initial'!D2096</f>
        <v>AIDS and the social side of health</v>
      </c>
      <c r="E2093" s="1" t="str">
        <f>'ScienceDirect - Initial'!E2096</f>
        <v>Social Science &amp; Medicine</v>
      </c>
      <c r="F2093" s="1">
        <f>'ScienceDirect - Initial'!F2096</f>
        <v>0</v>
      </c>
      <c r="H2093" s="1">
        <v>0</v>
      </c>
      <c r="I2093" s="1">
        <v>0</v>
      </c>
      <c r="J2093" t="b">
        <f t="shared" si="32"/>
        <v>1</v>
      </c>
      <c r="K2093" t="e">
        <f t="array" ref="K2093">INDEX($A$7:$F$3066,SMALL(IF(COUNTIF($L$5,$H$7:$H$3066)*COUNTIF($L$5,$I$7:$I$3066),MATCH(ROW($A$7:$A$3066),ROW($A$7:$A$3066)),""),ROWS($B$1:B2087)),COLUMNS($A$1:B2089))</f>
        <v>#NUM!</v>
      </c>
      <c r="L2093" t="e">
        <f t="array" ref="L2093">INDEX($A$7:$F$3066,SMALL(IF(COUNTIF($L$5,$H$7:$H$3066)*COUNTIF($L$5,$I$7:$I$3066),MATCH(ROW($A$7:$A$3066),ROW($A$7:$A$3066)),""),ROWS($B$1:C2087)),COLUMNS($A$1:C2089))</f>
        <v>#NUM!</v>
      </c>
      <c r="M2093" t="e">
        <f t="array" ref="M2093">INDEX($A$7:$F$3066,SMALL(IF(COUNTIF($L$5,$H$7:$H$3066)*COUNTIF($L$5,$I$7:$I$3066),MATCH(ROW($A$7:$A$3066),ROW($A$7:$A$3066)),""),ROWS($B$1:D2087)),COLUMNS($A$1:D2089))</f>
        <v>#NUM!</v>
      </c>
      <c r="N2093" t="e">
        <f t="array" ref="N2093">INDEX($A$7:$F$3066,SMALL(IF(COUNTIF($L$5,$H$7:$H$3066)*COUNTIF($L$5,$I$7:$I$3066),MATCH(ROW($A$7:$A$3066),ROW($A$7:$A$3066)),""),ROWS($B$1:E2087)),COLUMNS($A$1:E2089))</f>
        <v>#NUM!</v>
      </c>
      <c r="O2093" t="e">
        <f t="array" ref="O2093">INDEX($A$7:$F$3066,SMALL(IF(COUNTIF($L$5,$H$7:$H$3066)*COUNTIF($L$5,$I$7:$I$3066),MATCH(ROW($A$7:$A$3066),ROW($A$7:$A$3066)),""),ROWS($B$1:F2087)),COLUMNS($A$1:F2089))</f>
        <v>#NUM!</v>
      </c>
    </row>
    <row r="2094" spans="1:15">
      <c r="A2094" s="1">
        <f>'ScienceDirect - Initial'!A2097</f>
        <v>0</v>
      </c>
      <c r="B2094" s="1">
        <f>'ScienceDirect - Initial'!B2097</f>
        <v>2009</v>
      </c>
      <c r="C2094" s="1" t="str">
        <f>'ScienceDirect - Initial'!C2097</f>
        <v>Mitchell, Jay</v>
      </c>
      <c r="D2094" s="1" t="str">
        <f>'ScienceDirect - Initial'!D2097</f>
        <v>Section 2 - Loudspeakers</v>
      </c>
      <c r="E2094" s="1" t="str">
        <f>'ScienceDirect - Initial'!E2097</f>
        <v>Electroacoustic Devices</v>
      </c>
      <c r="F2094" s="1" t="str">
        <f>'ScienceDirect - Initial'!F2097</f>
        <v>978-0-240-81267-0</v>
      </c>
      <c r="H2094" s="1">
        <v>0</v>
      </c>
      <c r="I2094" s="1">
        <v>0</v>
      </c>
      <c r="J2094" t="b">
        <f t="shared" si="32"/>
        <v>1</v>
      </c>
      <c r="K2094" t="e">
        <f t="array" ref="K2094">INDEX($A$7:$F$3066,SMALL(IF(COUNTIF($L$5,$H$7:$H$3066)*COUNTIF($L$5,$I$7:$I$3066),MATCH(ROW($A$7:$A$3066),ROW($A$7:$A$3066)),""),ROWS($B$1:B2088)),COLUMNS($A$1:B2090))</f>
        <v>#NUM!</v>
      </c>
      <c r="L2094" t="e">
        <f t="array" ref="L2094">INDEX($A$7:$F$3066,SMALL(IF(COUNTIF($L$5,$H$7:$H$3066)*COUNTIF($L$5,$I$7:$I$3066),MATCH(ROW($A$7:$A$3066),ROW($A$7:$A$3066)),""),ROWS($B$1:C2088)),COLUMNS($A$1:C2090))</f>
        <v>#NUM!</v>
      </c>
      <c r="M2094" t="e">
        <f t="array" ref="M2094">INDEX($A$7:$F$3066,SMALL(IF(COUNTIF($L$5,$H$7:$H$3066)*COUNTIF($L$5,$I$7:$I$3066),MATCH(ROW($A$7:$A$3066),ROW($A$7:$A$3066)),""),ROWS($B$1:D2088)),COLUMNS($A$1:D2090))</f>
        <v>#NUM!</v>
      </c>
      <c r="N2094" t="e">
        <f t="array" ref="N2094">INDEX($A$7:$F$3066,SMALL(IF(COUNTIF($L$5,$H$7:$H$3066)*COUNTIF($L$5,$I$7:$I$3066),MATCH(ROW($A$7:$A$3066),ROW($A$7:$A$3066)),""),ROWS($B$1:E2088)),COLUMNS($A$1:E2090))</f>
        <v>#NUM!</v>
      </c>
      <c r="O2094" t="e">
        <f t="array" ref="O2094">INDEX($A$7:$F$3066,SMALL(IF(COUNTIF($L$5,$H$7:$H$3066)*COUNTIF($L$5,$I$7:$I$3066),MATCH(ROW($A$7:$A$3066),ROW($A$7:$A$3066)),""),ROWS($B$1:F2088)),COLUMNS($A$1:F2090))</f>
        <v>#NUM!</v>
      </c>
    </row>
    <row r="2095" spans="1:15">
      <c r="A2095" s="1">
        <f>'ScienceDirect - Initial'!A2098</f>
        <v>0</v>
      </c>
      <c r="B2095" s="1">
        <f>'ScienceDirect - Initial'!B2098</f>
        <v>2006</v>
      </c>
      <c r="C2095" s="1" t="str">
        <f>'ScienceDirect - Initial'!C2098</f>
        <v>HOOK, EDWARD W.</v>
      </c>
      <c r="D2095" s="1" t="str">
        <f>'ScienceDirect - Initial'!D2098</f>
        <v>Chapter 44 - Treponemal Infections</v>
      </c>
      <c r="E2095" s="1" t="str">
        <f>'ScienceDirect - Initial'!E2098</f>
        <v>Tropical Infectious Diseases (Second Edition)</v>
      </c>
      <c r="F2095" s="1" t="str">
        <f>'ScienceDirect - Initial'!F2098</f>
        <v>978-0-443-06668-9</v>
      </c>
      <c r="H2095" s="1">
        <v>0</v>
      </c>
      <c r="I2095" s="1">
        <v>0</v>
      </c>
      <c r="J2095" t="b">
        <f t="shared" si="32"/>
        <v>1</v>
      </c>
      <c r="K2095" t="e">
        <f t="array" ref="K2095">INDEX($A$7:$F$3066,SMALL(IF(COUNTIF($L$5,$H$7:$H$3066)*COUNTIF($L$5,$I$7:$I$3066),MATCH(ROW($A$7:$A$3066),ROW($A$7:$A$3066)),""),ROWS($B$1:B2089)),COLUMNS($A$1:B2091))</f>
        <v>#NUM!</v>
      </c>
      <c r="L2095" t="e">
        <f t="array" ref="L2095">INDEX($A$7:$F$3066,SMALL(IF(COUNTIF($L$5,$H$7:$H$3066)*COUNTIF($L$5,$I$7:$I$3066),MATCH(ROW($A$7:$A$3066),ROW($A$7:$A$3066)),""),ROWS($B$1:C2089)),COLUMNS($A$1:C2091))</f>
        <v>#NUM!</v>
      </c>
      <c r="M2095" t="e">
        <f t="array" ref="M2095">INDEX($A$7:$F$3066,SMALL(IF(COUNTIF($L$5,$H$7:$H$3066)*COUNTIF($L$5,$I$7:$I$3066),MATCH(ROW($A$7:$A$3066),ROW($A$7:$A$3066)),""),ROWS($B$1:D2089)),COLUMNS($A$1:D2091))</f>
        <v>#NUM!</v>
      </c>
      <c r="N2095" t="e">
        <f t="array" ref="N2095">INDEX($A$7:$F$3066,SMALL(IF(COUNTIF($L$5,$H$7:$H$3066)*COUNTIF($L$5,$I$7:$I$3066),MATCH(ROW($A$7:$A$3066),ROW($A$7:$A$3066)),""),ROWS($B$1:E2089)),COLUMNS($A$1:E2091))</f>
        <v>#NUM!</v>
      </c>
      <c r="O2095" t="e">
        <f t="array" ref="O2095">INDEX($A$7:$F$3066,SMALL(IF(COUNTIF($L$5,$H$7:$H$3066)*COUNTIF($L$5,$I$7:$I$3066),MATCH(ROW($A$7:$A$3066),ROW($A$7:$A$3066)),""),ROWS($B$1:F2089)),COLUMNS($A$1:F2091))</f>
        <v>#NUM!</v>
      </c>
    </row>
    <row r="2096" spans="1:15">
      <c r="A2096" s="1">
        <f>'ScienceDirect - Initial'!A2099</f>
        <v>0</v>
      </c>
      <c r="B2096" s="1">
        <f>'ScienceDirect - Initial'!B2099</f>
        <v>2006</v>
      </c>
      <c r="C2096" s="1" t="str">
        <f>'ScienceDirect - Initial'!C2099</f>
        <v>McLachlan, A.; Brown, A.C.</v>
      </c>
      <c r="D2096" s="1" t="str">
        <f>'ScienceDirect - Initial'!D2099</f>
        <v>8 - Benthic Macrofauna Populations</v>
      </c>
      <c r="E2096" s="1" t="str">
        <f>'ScienceDirect - Initial'!E2099</f>
        <v>The Ecology of Sandy Shores (Second Edition)</v>
      </c>
      <c r="F2096" s="1" t="str">
        <f>'ScienceDirect - Initial'!F2099</f>
        <v>978-0-12-372569-1</v>
      </c>
      <c r="H2096" s="1">
        <v>0</v>
      </c>
      <c r="I2096" s="1">
        <v>0</v>
      </c>
      <c r="J2096" t="b">
        <f t="shared" si="32"/>
        <v>1</v>
      </c>
      <c r="K2096" t="e">
        <f t="array" ref="K2096">INDEX($A$7:$F$3066,SMALL(IF(COUNTIF($L$5,$H$7:$H$3066)*COUNTIF($L$5,$I$7:$I$3066),MATCH(ROW($A$7:$A$3066),ROW($A$7:$A$3066)),""),ROWS($B$1:B2090)),COLUMNS($A$1:B2092))</f>
        <v>#NUM!</v>
      </c>
      <c r="L2096" t="e">
        <f t="array" ref="L2096">INDEX($A$7:$F$3066,SMALL(IF(COUNTIF($L$5,$H$7:$H$3066)*COUNTIF($L$5,$I$7:$I$3066),MATCH(ROW($A$7:$A$3066),ROW($A$7:$A$3066)),""),ROWS($B$1:C2090)),COLUMNS($A$1:C2092))</f>
        <v>#NUM!</v>
      </c>
      <c r="M2096" t="e">
        <f t="array" ref="M2096">INDEX($A$7:$F$3066,SMALL(IF(COUNTIF($L$5,$H$7:$H$3066)*COUNTIF($L$5,$I$7:$I$3066),MATCH(ROW($A$7:$A$3066),ROW($A$7:$A$3066)),""),ROWS($B$1:D2090)),COLUMNS($A$1:D2092))</f>
        <v>#NUM!</v>
      </c>
      <c r="N2096" t="e">
        <f t="array" ref="N2096">INDEX($A$7:$F$3066,SMALL(IF(COUNTIF($L$5,$H$7:$H$3066)*COUNTIF($L$5,$I$7:$I$3066),MATCH(ROW($A$7:$A$3066),ROW($A$7:$A$3066)),""),ROWS($B$1:E2090)),COLUMNS($A$1:E2092))</f>
        <v>#NUM!</v>
      </c>
      <c r="O2096" t="e">
        <f t="array" ref="O2096">INDEX($A$7:$F$3066,SMALL(IF(COUNTIF($L$5,$H$7:$H$3066)*COUNTIF($L$5,$I$7:$I$3066),MATCH(ROW($A$7:$A$3066),ROW($A$7:$A$3066)),""),ROWS($B$1:F2090)),COLUMNS($A$1:F2092))</f>
        <v>#NUM!</v>
      </c>
    </row>
    <row r="2097" spans="1:15">
      <c r="A2097" s="1">
        <f>'ScienceDirect - Initial'!A2100</f>
        <v>0</v>
      </c>
      <c r="B2097" s="1">
        <f>'ScienceDirect - Initial'!B2100</f>
        <v>2014</v>
      </c>
      <c r="C2097" s="1" t="str">
        <f>'ScienceDirect - Initial'!C2100</f>
        <v>Goto, Akira</v>
      </c>
      <c r="D2097" s="1" t="str">
        <f>'ScienceDirect - Initial'!D2100</f>
        <v>Citizen participation in criminal trials in Japan</v>
      </c>
      <c r="E2097" s="1" t="str">
        <f>'ScienceDirect - Initial'!E2100</f>
        <v>International Journal of Law, Crime and Justice</v>
      </c>
      <c r="F2097" s="1">
        <f>'ScienceDirect - Initial'!F2100</f>
        <v>0</v>
      </c>
      <c r="H2097" s="1">
        <v>0</v>
      </c>
      <c r="I2097" s="1">
        <v>0</v>
      </c>
      <c r="J2097" t="b">
        <f t="shared" si="32"/>
        <v>1</v>
      </c>
      <c r="K2097" t="e">
        <f t="array" ref="K2097">INDEX($A$7:$F$3066,SMALL(IF(COUNTIF($L$5,$H$7:$H$3066)*COUNTIF($L$5,$I$7:$I$3066),MATCH(ROW($A$7:$A$3066),ROW($A$7:$A$3066)),""),ROWS($B$1:B2091)),COLUMNS($A$1:B2093))</f>
        <v>#NUM!</v>
      </c>
      <c r="L2097" t="e">
        <f t="array" ref="L2097">INDEX($A$7:$F$3066,SMALL(IF(COUNTIF($L$5,$H$7:$H$3066)*COUNTIF($L$5,$I$7:$I$3066),MATCH(ROW($A$7:$A$3066),ROW($A$7:$A$3066)),""),ROWS($B$1:C2091)),COLUMNS($A$1:C2093))</f>
        <v>#NUM!</v>
      </c>
      <c r="M2097" t="e">
        <f t="array" ref="M2097">INDEX($A$7:$F$3066,SMALL(IF(COUNTIF($L$5,$H$7:$H$3066)*COUNTIF($L$5,$I$7:$I$3066),MATCH(ROW($A$7:$A$3066),ROW($A$7:$A$3066)),""),ROWS($B$1:D2091)),COLUMNS($A$1:D2093))</f>
        <v>#NUM!</v>
      </c>
      <c r="N2097" t="e">
        <f t="array" ref="N2097">INDEX($A$7:$F$3066,SMALL(IF(COUNTIF($L$5,$H$7:$H$3066)*COUNTIF($L$5,$I$7:$I$3066),MATCH(ROW($A$7:$A$3066),ROW($A$7:$A$3066)),""),ROWS($B$1:E2091)),COLUMNS($A$1:E2093))</f>
        <v>#NUM!</v>
      </c>
      <c r="O2097" t="e">
        <f t="array" ref="O2097">INDEX($A$7:$F$3066,SMALL(IF(COUNTIF($L$5,$H$7:$H$3066)*COUNTIF($L$5,$I$7:$I$3066),MATCH(ROW($A$7:$A$3066),ROW($A$7:$A$3066)),""),ROWS($B$1:F2091)),COLUMNS($A$1:F2093))</f>
        <v>#NUM!</v>
      </c>
    </row>
    <row r="2098" spans="1:15">
      <c r="A2098" s="1">
        <f>'ScienceDirect - Initial'!A2101</f>
        <v>0</v>
      </c>
      <c r="B2098" s="1">
        <f>'ScienceDirect - Initial'!B2101</f>
        <v>2005</v>
      </c>
      <c r="C2098" s="1" t="str">
        <f>'ScienceDirect - Initial'!C2101</f>
        <v>Serghini-Idrissi, M.; Bernard, M.C.; Harrif, F.Z.; Joiret, S.; Rahmouni, K.; Srhiri, A.; Takenouti, H.; Vivier, V.; Ziani, M.</v>
      </c>
      <c r="D2098" s="1" t="str">
        <f>'ScienceDirect - Initial'!D2101</f>
        <v>Electrochemical and spectroscopic characterizations of patinas formed on an archaeological bronze coin</v>
      </c>
      <c r="E2098" s="1" t="str">
        <f>'ScienceDirect - Initial'!E2101</f>
        <v>Electrochimica Acta</v>
      </c>
      <c r="F2098" s="1">
        <f>'ScienceDirect - Initial'!F2101</f>
        <v>0</v>
      </c>
      <c r="H2098" s="1">
        <v>0</v>
      </c>
      <c r="I2098" s="1">
        <v>0</v>
      </c>
      <c r="J2098" t="b">
        <f t="shared" si="32"/>
        <v>1</v>
      </c>
      <c r="K2098" t="e">
        <f t="array" ref="K2098">INDEX($A$7:$F$3066,SMALL(IF(COUNTIF($L$5,$H$7:$H$3066)*COUNTIF($L$5,$I$7:$I$3066),MATCH(ROW($A$7:$A$3066),ROW($A$7:$A$3066)),""),ROWS($B$1:B2092)),COLUMNS($A$1:B2094))</f>
        <v>#NUM!</v>
      </c>
      <c r="L2098" t="e">
        <f t="array" ref="L2098">INDEX($A$7:$F$3066,SMALL(IF(COUNTIF($L$5,$H$7:$H$3066)*COUNTIF($L$5,$I$7:$I$3066),MATCH(ROW($A$7:$A$3066),ROW($A$7:$A$3066)),""),ROWS($B$1:C2092)),COLUMNS($A$1:C2094))</f>
        <v>#NUM!</v>
      </c>
      <c r="M2098" t="e">
        <f t="array" ref="M2098">INDEX($A$7:$F$3066,SMALL(IF(COUNTIF($L$5,$H$7:$H$3066)*COUNTIF($L$5,$I$7:$I$3066),MATCH(ROW($A$7:$A$3066),ROW($A$7:$A$3066)),""),ROWS($B$1:D2092)),COLUMNS($A$1:D2094))</f>
        <v>#NUM!</v>
      </c>
      <c r="N2098" t="e">
        <f t="array" ref="N2098">INDEX($A$7:$F$3066,SMALL(IF(COUNTIF($L$5,$H$7:$H$3066)*COUNTIF($L$5,$I$7:$I$3066),MATCH(ROW($A$7:$A$3066),ROW($A$7:$A$3066)),""),ROWS($B$1:E2092)),COLUMNS($A$1:E2094))</f>
        <v>#NUM!</v>
      </c>
      <c r="O2098" t="e">
        <f t="array" ref="O2098">INDEX($A$7:$F$3066,SMALL(IF(COUNTIF($L$5,$H$7:$H$3066)*COUNTIF($L$5,$I$7:$I$3066),MATCH(ROW($A$7:$A$3066),ROW($A$7:$A$3066)),""),ROWS($B$1:F2092)),COLUMNS($A$1:F2094))</f>
        <v>#NUM!</v>
      </c>
    </row>
    <row r="2099" spans="1:15">
      <c r="A2099" s="1">
        <f>'ScienceDirect - Initial'!A2102</f>
        <v>0</v>
      </c>
      <c r="B2099" s="1">
        <f>'ScienceDirect - Initial'!B2102</f>
        <v>2011</v>
      </c>
      <c r="C2099" s="1" t="str">
        <f>'ScienceDirect - Initial'!C2102</f>
        <v>Fisher, Justin; Cutts, David; Fieldhouse, Edward</v>
      </c>
      <c r="D2099" s="1" t="str">
        <f>'ScienceDirect - Initial'!D2102</f>
        <v>The electoral effectiveness of constituency campaigning in the 2010 British general election: The ‘triumph’ of Labour?</v>
      </c>
      <c r="E2099" s="1" t="str">
        <f>'ScienceDirect - Initial'!E2102</f>
        <v>Electoral Studies</v>
      </c>
      <c r="F2099" s="1">
        <f>'ScienceDirect - Initial'!F2102</f>
        <v>0</v>
      </c>
      <c r="H2099" s="1">
        <v>0</v>
      </c>
      <c r="I2099" s="1">
        <v>0</v>
      </c>
      <c r="J2099" t="b">
        <f t="shared" si="32"/>
        <v>1</v>
      </c>
      <c r="K2099" t="e">
        <f t="array" ref="K2099">INDEX($A$7:$F$3066,SMALL(IF(COUNTIF($L$5,$H$7:$H$3066)*COUNTIF($L$5,$I$7:$I$3066),MATCH(ROW($A$7:$A$3066),ROW($A$7:$A$3066)),""),ROWS($B$1:B2093)),COLUMNS($A$1:B2095))</f>
        <v>#NUM!</v>
      </c>
      <c r="L2099" t="e">
        <f t="array" ref="L2099">INDEX($A$7:$F$3066,SMALL(IF(COUNTIF($L$5,$H$7:$H$3066)*COUNTIF($L$5,$I$7:$I$3066),MATCH(ROW($A$7:$A$3066),ROW($A$7:$A$3066)),""),ROWS($B$1:C2093)),COLUMNS($A$1:C2095))</f>
        <v>#NUM!</v>
      </c>
      <c r="M2099" t="e">
        <f t="array" ref="M2099">INDEX($A$7:$F$3066,SMALL(IF(COUNTIF($L$5,$H$7:$H$3066)*COUNTIF($L$5,$I$7:$I$3066),MATCH(ROW($A$7:$A$3066),ROW($A$7:$A$3066)),""),ROWS($B$1:D2093)),COLUMNS($A$1:D2095))</f>
        <v>#NUM!</v>
      </c>
      <c r="N2099" t="e">
        <f t="array" ref="N2099">INDEX($A$7:$F$3066,SMALL(IF(COUNTIF($L$5,$H$7:$H$3066)*COUNTIF($L$5,$I$7:$I$3066),MATCH(ROW($A$7:$A$3066),ROW($A$7:$A$3066)),""),ROWS($B$1:E2093)),COLUMNS($A$1:E2095))</f>
        <v>#NUM!</v>
      </c>
      <c r="O2099" t="e">
        <f t="array" ref="O2099">INDEX($A$7:$F$3066,SMALL(IF(COUNTIF($L$5,$H$7:$H$3066)*COUNTIF($L$5,$I$7:$I$3066),MATCH(ROW($A$7:$A$3066),ROW($A$7:$A$3066)),""),ROWS($B$1:F2093)),COLUMNS($A$1:F2095))</f>
        <v>#NUM!</v>
      </c>
    </row>
    <row r="2100" spans="1:15">
      <c r="A2100" s="1">
        <f>'ScienceDirect - Initial'!A2103</f>
        <v>0</v>
      </c>
      <c r="B2100" s="1">
        <f>'ScienceDirect - Initial'!B2103</f>
        <v>2007</v>
      </c>
      <c r="C2100" s="1" t="str">
        <f>'ScienceDirect - Initial'!C2103</f>
        <v>Anderson, Atholl; Gagan, Michael; Shulmeister, James</v>
      </c>
      <c r="D2100" s="1" t="str">
        <f>'ScienceDirect - Initial'!D2103</f>
        <v>Chapter 8 - Mid-Holocene cultural dynamics and climatic change in the Western Pacific</v>
      </c>
      <c r="E2100" s="1" t="str">
        <f>'ScienceDirect - Initial'!E2103</f>
        <v>Climate Change and Cultural Dynamics</v>
      </c>
      <c r="F2100" s="1" t="str">
        <f>'ScienceDirect - Initial'!F2103</f>
        <v>978-0-12-088390-5</v>
      </c>
      <c r="H2100" s="1">
        <v>0</v>
      </c>
      <c r="I2100" s="1">
        <v>0</v>
      </c>
      <c r="J2100" t="b">
        <f t="shared" si="32"/>
        <v>1</v>
      </c>
      <c r="K2100" t="e">
        <f t="array" ref="K2100">INDEX($A$7:$F$3066,SMALL(IF(COUNTIF($L$5,$H$7:$H$3066)*COUNTIF($L$5,$I$7:$I$3066),MATCH(ROW($A$7:$A$3066),ROW($A$7:$A$3066)),""),ROWS($B$1:B2094)),COLUMNS($A$1:B2096))</f>
        <v>#NUM!</v>
      </c>
      <c r="L2100" t="e">
        <f t="array" ref="L2100">INDEX($A$7:$F$3066,SMALL(IF(COUNTIF($L$5,$H$7:$H$3066)*COUNTIF($L$5,$I$7:$I$3066),MATCH(ROW($A$7:$A$3066),ROW($A$7:$A$3066)),""),ROWS($B$1:C2094)),COLUMNS($A$1:C2096))</f>
        <v>#NUM!</v>
      </c>
      <c r="M2100" t="e">
        <f t="array" ref="M2100">INDEX($A$7:$F$3066,SMALL(IF(COUNTIF($L$5,$H$7:$H$3066)*COUNTIF($L$5,$I$7:$I$3066),MATCH(ROW($A$7:$A$3066),ROW($A$7:$A$3066)),""),ROWS($B$1:D2094)),COLUMNS($A$1:D2096))</f>
        <v>#NUM!</v>
      </c>
      <c r="N2100" t="e">
        <f t="array" ref="N2100">INDEX($A$7:$F$3066,SMALL(IF(COUNTIF($L$5,$H$7:$H$3066)*COUNTIF($L$5,$I$7:$I$3066),MATCH(ROW($A$7:$A$3066),ROW($A$7:$A$3066)),""),ROWS($B$1:E2094)),COLUMNS($A$1:E2096))</f>
        <v>#NUM!</v>
      </c>
      <c r="O2100" t="e">
        <f t="array" ref="O2100">INDEX($A$7:$F$3066,SMALL(IF(COUNTIF($L$5,$H$7:$H$3066)*COUNTIF($L$5,$I$7:$I$3066),MATCH(ROW($A$7:$A$3066),ROW($A$7:$A$3066)),""),ROWS($B$1:F2094)),COLUMNS($A$1:F2096))</f>
        <v>#NUM!</v>
      </c>
    </row>
    <row r="2101" spans="1:15">
      <c r="A2101" s="1">
        <f>'ScienceDirect - Initial'!A2104</f>
        <v>0</v>
      </c>
      <c r="B2101" s="1">
        <f>'ScienceDirect - Initial'!B2104</f>
        <v>2008</v>
      </c>
      <c r="C2101" s="1" t="str">
        <f>'ScienceDirect - Initial'!C2104</f>
        <v>Lovegrove, Fiona E.; Kain, Kevin C.</v>
      </c>
      <c r="D2101" s="1" t="str">
        <f>'ScienceDirect - Initial'!D2104</f>
        <v>Chapter 6 - Malaria Prevention</v>
      </c>
      <c r="E2101" s="1" t="str">
        <f>'ScienceDirect - Initial'!E2104</f>
        <v>The Travel and Tropical Medicine Manual (Fourth Edition)</v>
      </c>
      <c r="F2101" s="1" t="str">
        <f>'ScienceDirect - Initial'!F2104</f>
        <v>978-1-4160-2613-6</v>
      </c>
      <c r="H2101" s="1">
        <v>0</v>
      </c>
      <c r="I2101" s="1">
        <v>0</v>
      </c>
      <c r="J2101" t="b">
        <f t="shared" si="32"/>
        <v>1</v>
      </c>
      <c r="K2101" t="e">
        <f t="array" ref="K2101">INDEX($A$7:$F$3066,SMALL(IF(COUNTIF($L$5,$H$7:$H$3066)*COUNTIF($L$5,$I$7:$I$3066),MATCH(ROW($A$7:$A$3066),ROW($A$7:$A$3066)),""),ROWS($B$1:B2095)),COLUMNS($A$1:B2097))</f>
        <v>#NUM!</v>
      </c>
      <c r="L2101" t="e">
        <f t="array" ref="L2101">INDEX($A$7:$F$3066,SMALL(IF(COUNTIF($L$5,$H$7:$H$3066)*COUNTIF($L$5,$I$7:$I$3066),MATCH(ROW($A$7:$A$3066),ROW($A$7:$A$3066)),""),ROWS($B$1:C2095)),COLUMNS($A$1:C2097))</f>
        <v>#NUM!</v>
      </c>
      <c r="M2101" t="e">
        <f t="array" ref="M2101">INDEX($A$7:$F$3066,SMALL(IF(COUNTIF($L$5,$H$7:$H$3066)*COUNTIF($L$5,$I$7:$I$3066),MATCH(ROW($A$7:$A$3066),ROW($A$7:$A$3066)),""),ROWS($B$1:D2095)),COLUMNS($A$1:D2097))</f>
        <v>#NUM!</v>
      </c>
      <c r="N2101" t="e">
        <f t="array" ref="N2101">INDEX($A$7:$F$3066,SMALL(IF(COUNTIF($L$5,$H$7:$H$3066)*COUNTIF($L$5,$I$7:$I$3066),MATCH(ROW($A$7:$A$3066),ROW($A$7:$A$3066)),""),ROWS($B$1:E2095)),COLUMNS($A$1:E2097))</f>
        <v>#NUM!</v>
      </c>
      <c r="O2101" t="e">
        <f t="array" ref="O2101">INDEX($A$7:$F$3066,SMALL(IF(COUNTIF($L$5,$H$7:$H$3066)*COUNTIF($L$5,$I$7:$I$3066),MATCH(ROW($A$7:$A$3066),ROW($A$7:$A$3066)),""),ROWS($B$1:F2095)),COLUMNS($A$1:F2097))</f>
        <v>#NUM!</v>
      </c>
    </row>
    <row r="2102" spans="1:15">
      <c r="A2102" s="1">
        <f>'ScienceDirect - Initial'!A2105</f>
        <v>0</v>
      </c>
      <c r="B2102" s="1">
        <f>'ScienceDirect - Initial'!B2105</f>
        <v>1997</v>
      </c>
      <c r="C2102" s="1" t="str">
        <f>'ScienceDirect - Initial'!C2105</f>
        <v>Rosen, David S.; Elster, Arthur; Hedberg, Viking; Paperny, David</v>
      </c>
      <c r="D2102" s="1" t="str">
        <f>'ScienceDirect - Initial'!D2105</f>
        <v>Clinical preventive services for adolescents: Position paper of the Society for Adolescent Medicine</v>
      </c>
      <c r="E2102" s="1" t="str">
        <f>'ScienceDirect - Initial'!E2105</f>
        <v>Journal of Adolescent Health</v>
      </c>
      <c r="F2102" s="1">
        <f>'ScienceDirect - Initial'!F2105</f>
        <v>0</v>
      </c>
      <c r="H2102" s="1">
        <v>0</v>
      </c>
      <c r="I2102" s="1">
        <v>0</v>
      </c>
      <c r="J2102" t="b">
        <f t="shared" si="32"/>
        <v>1</v>
      </c>
      <c r="K2102" t="e">
        <f t="array" ref="K2102">INDEX($A$7:$F$3066,SMALL(IF(COUNTIF($L$5,$H$7:$H$3066)*COUNTIF($L$5,$I$7:$I$3066),MATCH(ROW($A$7:$A$3066),ROW($A$7:$A$3066)),""),ROWS($B$1:B2096)),COLUMNS($A$1:B2098))</f>
        <v>#NUM!</v>
      </c>
      <c r="L2102" t="e">
        <f t="array" ref="L2102">INDEX($A$7:$F$3066,SMALL(IF(COUNTIF($L$5,$H$7:$H$3066)*COUNTIF($L$5,$I$7:$I$3066),MATCH(ROW($A$7:$A$3066),ROW($A$7:$A$3066)),""),ROWS($B$1:C2096)),COLUMNS($A$1:C2098))</f>
        <v>#NUM!</v>
      </c>
      <c r="M2102" t="e">
        <f t="array" ref="M2102">INDEX($A$7:$F$3066,SMALL(IF(COUNTIF($L$5,$H$7:$H$3066)*COUNTIF($L$5,$I$7:$I$3066),MATCH(ROW($A$7:$A$3066),ROW($A$7:$A$3066)),""),ROWS($B$1:D2096)),COLUMNS($A$1:D2098))</f>
        <v>#NUM!</v>
      </c>
      <c r="N2102" t="e">
        <f t="array" ref="N2102">INDEX($A$7:$F$3066,SMALL(IF(COUNTIF($L$5,$H$7:$H$3066)*COUNTIF($L$5,$I$7:$I$3066),MATCH(ROW($A$7:$A$3066),ROW($A$7:$A$3066)),""),ROWS($B$1:E2096)),COLUMNS($A$1:E2098))</f>
        <v>#NUM!</v>
      </c>
      <c r="O2102" t="e">
        <f t="array" ref="O2102">INDEX($A$7:$F$3066,SMALL(IF(COUNTIF($L$5,$H$7:$H$3066)*COUNTIF($L$5,$I$7:$I$3066),MATCH(ROW($A$7:$A$3066),ROW($A$7:$A$3066)),""),ROWS($B$1:F2096)),COLUMNS($A$1:F2098))</f>
        <v>#NUM!</v>
      </c>
    </row>
    <row r="2103" spans="1:15">
      <c r="A2103" s="1">
        <f>'ScienceDirect - Initial'!A2106</f>
        <v>0</v>
      </c>
      <c r="B2103" s="1">
        <f>'ScienceDirect - Initial'!B2106</f>
        <v>2003</v>
      </c>
      <c r="C2103" s="1" t="str">
        <f>'ScienceDirect - Initial'!C2106</f>
        <v>Lee, Kwang-Hyuk; Williams, Leanne M.; Breakspear, Michael; Gordon, Evian</v>
      </c>
      <c r="D2103" s="1" t="str">
        <f>'ScienceDirect - Initial'!D2106</f>
        <v>Synchronous Gamma activity: a review and contribution to an integrative neuroscience model of schizophrenia</v>
      </c>
      <c r="E2103" s="1" t="str">
        <f>'ScienceDirect - Initial'!E2106</f>
        <v>Brain Research Reviews</v>
      </c>
      <c r="F2103" s="1">
        <f>'ScienceDirect - Initial'!F2106</f>
        <v>0</v>
      </c>
      <c r="H2103" s="1">
        <v>0</v>
      </c>
      <c r="I2103" s="1">
        <v>0</v>
      </c>
      <c r="J2103" t="b">
        <f t="shared" si="32"/>
        <v>1</v>
      </c>
      <c r="K2103" t="e">
        <f t="array" ref="K2103">INDEX($A$7:$F$3066,SMALL(IF(COUNTIF($L$5,$H$7:$H$3066)*COUNTIF($L$5,$I$7:$I$3066),MATCH(ROW($A$7:$A$3066),ROW($A$7:$A$3066)),""),ROWS($B$1:B2097)),COLUMNS($A$1:B2099))</f>
        <v>#NUM!</v>
      </c>
      <c r="L2103" t="e">
        <f t="array" ref="L2103">INDEX($A$7:$F$3066,SMALL(IF(COUNTIF($L$5,$H$7:$H$3066)*COUNTIF($L$5,$I$7:$I$3066),MATCH(ROW($A$7:$A$3066),ROW($A$7:$A$3066)),""),ROWS($B$1:C2097)),COLUMNS($A$1:C2099))</f>
        <v>#NUM!</v>
      </c>
      <c r="M2103" t="e">
        <f t="array" ref="M2103">INDEX($A$7:$F$3066,SMALL(IF(COUNTIF($L$5,$H$7:$H$3066)*COUNTIF($L$5,$I$7:$I$3066),MATCH(ROW($A$7:$A$3066),ROW($A$7:$A$3066)),""),ROWS($B$1:D2097)),COLUMNS($A$1:D2099))</f>
        <v>#NUM!</v>
      </c>
      <c r="N2103" t="e">
        <f t="array" ref="N2103">INDEX($A$7:$F$3066,SMALL(IF(COUNTIF($L$5,$H$7:$H$3066)*COUNTIF($L$5,$I$7:$I$3066),MATCH(ROW($A$7:$A$3066),ROW($A$7:$A$3066)),""),ROWS($B$1:E2097)),COLUMNS($A$1:E2099))</f>
        <v>#NUM!</v>
      </c>
      <c r="O2103" t="e">
        <f t="array" ref="O2103">INDEX($A$7:$F$3066,SMALL(IF(COUNTIF($L$5,$H$7:$H$3066)*COUNTIF($L$5,$I$7:$I$3066),MATCH(ROW($A$7:$A$3066),ROW($A$7:$A$3066)),""),ROWS($B$1:F2097)),COLUMNS($A$1:F2099))</f>
        <v>#NUM!</v>
      </c>
    </row>
    <row r="2104" spans="1:15">
      <c r="A2104" s="1">
        <f>'ScienceDirect - Initial'!A2107</f>
        <v>0</v>
      </c>
      <c r="B2104" s="1">
        <f>'ScienceDirect - Initial'!B2107</f>
        <v>2001</v>
      </c>
      <c r="C2104" s="1" t="str">
        <f>'ScienceDirect - Initial'!C2107</f>
        <v>Klaniczay, G.</v>
      </c>
      <c r="D2104" s="1" t="str">
        <f>'ScienceDirect - Initial'!D2107</f>
        <v>Middle Ages, The</v>
      </c>
      <c r="E2104" s="1" t="str">
        <f>'ScienceDirect - Initial'!E2107</f>
        <v>International Encyclopedia of the Social &amp; Behavioral Sciences</v>
      </c>
      <c r="F2104" s="1" t="str">
        <f>'ScienceDirect - Initial'!F2107</f>
        <v>978-0-08-043076-8</v>
      </c>
      <c r="H2104" s="1">
        <v>0</v>
      </c>
      <c r="I2104" s="1">
        <v>0</v>
      </c>
      <c r="J2104" t="b">
        <f t="shared" si="32"/>
        <v>1</v>
      </c>
      <c r="K2104" t="e">
        <f t="array" ref="K2104">INDEX($A$7:$F$3066,SMALL(IF(COUNTIF($L$5,$H$7:$H$3066)*COUNTIF($L$5,$I$7:$I$3066),MATCH(ROW($A$7:$A$3066),ROW($A$7:$A$3066)),""),ROWS($B$1:B2098)),COLUMNS($A$1:B2100))</f>
        <v>#NUM!</v>
      </c>
      <c r="L2104" t="e">
        <f t="array" ref="L2104">INDEX($A$7:$F$3066,SMALL(IF(COUNTIF($L$5,$H$7:$H$3066)*COUNTIF($L$5,$I$7:$I$3066),MATCH(ROW($A$7:$A$3066),ROW($A$7:$A$3066)),""),ROWS($B$1:C2098)),COLUMNS($A$1:C2100))</f>
        <v>#NUM!</v>
      </c>
      <c r="M2104" t="e">
        <f t="array" ref="M2104">INDEX($A$7:$F$3066,SMALL(IF(COUNTIF($L$5,$H$7:$H$3066)*COUNTIF($L$5,$I$7:$I$3066),MATCH(ROW($A$7:$A$3066),ROW($A$7:$A$3066)),""),ROWS($B$1:D2098)),COLUMNS($A$1:D2100))</f>
        <v>#NUM!</v>
      </c>
      <c r="N2104" t="e">
        <f t="array" ref="N2104">INDEX($A$7:$F$3066,SMALL(IF(COUNTIF($L$5,$H$7:$H$3066)*COUNTIF($L$5,$I$7:$I$3066),MATCH(ROW($A$7:$A$3066),ROW($A$7:$A$3066)),""),ROWS($B$1:E2098)),COLUMNS($A$1:E2100))</f>
        <v>#NUM!</v>
      </c>
      <c r="O2104" t="e">
        <f t="array" ref="O2104">INDEX($A$7:$F$3066,SMALL(IF(COUNTIF($L$5,$H$7:$H$3066)*COUNTIF($L$5,$I$7:$I$3066),MATCH(ROW($A$7:$A$3066),ROW($A$7:$A$3066)),""),ROWS($B$1:F2098)),COLUMNS($A$1:F2100))</f>
        <v>#NUM!</v>
      </c>
    </row>
    <row r="2105" spans="1:15">
      <c r="A2105" s="1">
        <f>'ScienceDirect - Initial'!A2108</f>
        <v>0</v>
      </c>
      <c r="B2105" s="1">
        <f>'ScienceDirect - Initial'!B2108</f>
        <v>2006</v>
      </c>
      <c r="C2105" s="1" t="str">
        <f>'ScienceDirect - Initial'!C2108</f>
        <v>Waters, Keith A.</v>
      </c>
      <c r="D2105" s="1" t="str">
        <f>'ScienceDirect - Initial'!D2108</f>
        <v>The earls of Desmond and the Irish of south-western Munster</v>
      </c>
      <c r="E2105" s="1" t="str">
        <f>'ScienceDirect - Initial'!E2108</f>
        <v>Journal of Medieval History</v>
      </c>
      <c r="F2105" s="1">
        <f>'ScienceDirect - Initial'!F2108</f>
        <v>0</v>
      </c>
      <c r="H2105" s="1">
        <v>0</v>
      </c>
      <c r="I2105" s="1">
        <v>0</v>
      </c>
      <c r="J2105" t="b">
        <f t="shared" si="32"/>
        <v>1</v>
      </c>
      <c r="K2105" t="e">
        <f t="array" ref="K2105">INDEX($A$7:$F$3066,SMALL(IF(COUNTIF($L$5,$H$7:$H$3066)*COUNTIF($L$5,$I$7:$I$3066),MATCH(ROW($A$7:$A$3066),ROW($A$7:$A$3066)),""),ROWS($B$1:B2099)),COLUMNS($A$1:B2101))</f>
        <v>#NUM!</v>
      </c>
      <c r="L2105" t="e">
        <f t="array" ref="L2105">INDEX($A$7:$F$3066,SMALL(IF(COUNTIF($L$5,$H$7:$H$3066)*COUNTIF($L$5,$I$7:$I$3066),MATCH(ROW($A$7:$A$3066),ROW($A$7:$A$3066)),""),ROWS($B$1:C2099)),COLUMNS($A$1:C2101))</f>
        <v>#NUM!</v>
      </c>
      <c r="M2105" t="e">
        <f t="array" ref="M2105">INDEX($A$7:$F$3066,SMALL(IF(COUNTIF($L$5,$H$7:$H$3066)*COUNTIF($L$5,$I$7:$I$3066),MATCH(ROW($A$7:$A$3066),ROW($A$7:$A$3066)),""),ROWS($B$1:D2099)),COLUMNS($A$1:D2101))</f>
        <v>#NUM!</v>
      </c>
      <c r="N2105" t="e">
        <f t="array" ref="N2105">INDEX($A$7:$F$3066,SMALL(IF(COUNTIF($L$5,$H$7:$H$3066)*COUNTIF($L$5,$I$7:$I$3066),MATCH(ROW($A$7:$A$3066),ROW($A$7:$A$3066)),""),ROWS($B$1:E2099)),COLUMNS($A$1:E2101))</f>
        <v>#NUM!</v>
      </c>
      <c r="O2105" t="e">
        <f t="array" ref="O2105">INDEX($A$7:$F$3066,SMALL(IF(COUNTIF($L$5,$H$7:$H$3066)*COUNTIF($L$5,$I$7:$I$3066),MATCH(ROW($A$7:$A$3066),ROW($A$7:$A$3066)),""),ROWS($B$1:F2099)),COLUMNS($A$1:F2101))</f>
        <v>#NUM!</v>
      </c>
    </row>
    <row r="2106" spans="1:15">
      <c r="A2106" s="1">
        <f>'ScienceDirect - Initial'!A2109</f>
        <v>0</v>
      </c>
      <c r="B2106" s="1">
        <f>'ScienceDirect - Initial'!B2109</f>
        <v>1985</v>
      </c>
      <c r="C2106" s="1" t="str">
        <f>'ScienceDirect - Initial'!C2109</f>
        <v>Rogowski, Bobbie</v>
      </c>
      <c r="D2106" s="1" t="str">
        <f>'ScienceDirect - Initial'!D2109</f>
        <v>Fire performance of combustible insulation in masonry cavity walls</v>
      </c>
      <c r="E2106" s="1" t="str">
        <f>'ScienceDirect - Initial'!E2109</f>
        <v>Fire Safety Journal</v>
      </c>
      <c r="F2106" s="1">
        <f>'ScienceDirect - Initial'!F2109</f>
        <v>0</v>
      </c>
      <c r="H2106" s="1">
        <v>0</v>
      </c>
      <c r="I2106" s="1">
        <v>0</v>
      </c>
      <c r="J2106" t="b">
        <f t="shared" si="32"/>
        <v>1</v>
      </c>
      <c r="K2106" t="e">
        <f t="array" ref="K2106">INDEX($A$7:$F$3066,SMALL(IF(COUNTIF($L$5,$H$7:$H$3066)*COUNTIF($L$5,$I$7:$I$3066),MATCH(ROW($A$7:$A$3066),ROW($A$7:$A$3066)),""),ROWS($B$1:B2100)),COLUMNS($A$1:B2102))</f>
        <v>#NUM!</v>
      </c>
      <c r="L2106" t="e">
        <f t="array" ref="L2106">INDEX($A$7:$F$3066,SMALL(IF(COUNTIF($L$5,$H$7:$H$3066)*COUNTIF($L$5,$I$7:$I$3066),MATCH(ROW($A$7:$A$3066),ROW($A$7:$A$3066)),""),ROWS($B$1:C2100)),COLUMNS($A$1:C2102))</f>
        <v>#NUM!</v>
      </c>
      <c r="M2106" t="e">
        <f t="array" ref="M2106">INDEX($A$7:$F$3066,SMALL(IF(COUNTIF($L$5,$H$7:$H$3066)*COUNTIF($L$5,$I$7:$I$3066),MATCH(ROW($A$7:$A$3066),ROW($A$7:$A$3066)),""),ROWS($B$1:D2100)),COLUMNS($A$1:D2102))</f>
        <v>#NUM!</v>
      </c>
      <c r="N2106" t="e">
        <f t="array" ref="N2106">INDEX($A$7:$F$3066,SMALL(IF(COUNTIF($L$5,$H$7:$H$3066)*COUNTIF($L$5,$I$7:$I$3066),MATCH(ROW($A$7:$A$3066),ROW($A$7:$A$3066)),""),ROWS($B$1:E2100)),COLUMNS($A$1:E2102))</f>
        <v>#NUM!</v>
      </c>
      <c r="O2106" t="e">
        <f t="array" ref="O2106">INDEX($A$7:$F$3066,SMALL(IF(COUNTIF($L$5,$H$7:$H$3066)*COUNTIF($L$5,$I$7:$I$3066),MATCH(ROW($A$7:$A$3066),ROW($A$7:$A$3066)),""),ROWS($B$1:F2100)),COLUMNS($A$1:F2102))</f>
        <v>#NUM!</v>
      </c>
    </row>
    <row r="2107" spans="1:15">
      <c r="A2107" s="1">
        <f>'ScienceDirect - Initial'!A2110</f>
        <v>0</v>
      </c>
      <c r="B2107" s="1">
        <f>'ScienceDirect - Initial'!B2110</f>
        <v>1998</v>
      </c>
      <c r="C2107" s="1" t="str">
        <f>'ScienceDirect - Initial'!C2110</f>
        <v>Shackley, Myra</v>
      </c>
      <c r="D2107" s="1" t="str">
        <f>'ScienceDirect - Initial'!D2110</f>
        <v>Chapter 12 - Conclusions - visitor management at cultural World Heritage Sites</v>
      </c>
      <c r="E2107" s="1" t="str">
        <f>'ScienceDirect - Initial'!E2110</f>
        <v>Visitor Management</v>
      </c>
      <c r="F2107" s="1" t="str">
        <f>'ScienceDirect - Initial'!F2110</f>
        <v>978-0-7506-4783-0</v>
      </c>
      <c r="H2107" s="1">
        <v>0</v>
      </c>
      <c r="I2107" s="1">
        <v>0</v>
      </c>
      <c r="J2107" t="b">
        <f t="shared" si="32"/>
        <v>1</v>
      </c>
      <c r="K2107" t="e">
        <f t="array" ref="K2107">INDEX($A$7:$F$3066,SMALL(IF(COUNTIF($L$5,$H$7:$H$3066)*COUNTIF($L$5,$I$7:$I$3066),MATCH(ROW($A$7:$A$3066),ROW($A$7:$A$3066)),""),ROWS($B$1:B2101)),COLUMNS($A$1:B2103))</f>
        <v>#NUM!</v>
      </c>
      <c r="L2107" t="e">
        <f t="array" ref="L2107">INDEX($A$7:$F$3066,SMALL(IF(COUNTIF($L$5,$H$7:$H$3066)*COUNTIF($L$5,$I$7:$I$3066),MATCH(ROW($A$7:$A$3066),ROW($A$7:$A$3066)),""),ROWS($B$1:C2101)),COLUMNS($A$1:C2103))</f>
        <v>#NUM!</v>
      </c>
      <c r="M2107" t="e">
        <f t="array" ref="M2107">INDEX($A$7:$F$3066,SMALL(IF(COUNTIF($L$5,$H$7:$H$3066)*COUNTIF($L$5,$I$7:$I$3066),MATCH(ROW($A$7:$A$3066),ROW($A$7:$A$3066)),""),ROWS($B$1:D2101)),COLUMNS($A$1:D2103))</f>
        <v>#NUM!</v>
      </c>
      <c r="N2107" t="e">
        <f t="array" ref="N2107">INDEX($A$7:$F$3066,SMALL(IF(COUNTIF($L$5,$H$7:$H$3066)*COUNTIF($L$5,$I$7:$I$3066),MATCH(ROW($A$7:$A$3066),ROW($A$7:$A$3066)),""),ROWS($B$1:E2101)),COLUMNS($A$1:E2103))</f>
        <v>#NUM!</v>
      </c>
      <c r="O2107" t="e">
        <f t="array" ref="O2107">INDEX($A$7:$F$3066,SMALL(IF(COUNTIF($L$5,$H$7:$H$3066)*COUNTIF($L$5,$I$7:$I$3066),MATCH(ROW($A$7:$A$3066),ROW($A$7:$A$3066)),""),ROWS($B$1:F2101)),COLUMNS($A$1:F2103))</f>
        <v>#NUM!</v>
      </c>
    </row>
    <row r="2108" spans="1:15">
      <c r="A2108" s="1">
        <f>'ScienceDirect - Initial'!A2111</f>
        <v>0</v>
      </c>
      <c r="B2108" s="1">
        <f>'ScienceDirect - Initial'!B2111</f>
        <v>2011</v>
      </c>
      <c r="C2108" s="1" t="str">
        <f>'ScienceDirect - Initial'!C2111</f>
        <v>Pickett, S.T.A.; Cadenasso, M.L.; Grove, J.M.; Boone, Christopher G.; Groffman, Peter M.; Irwin, Elena; Kaushal, Sujay S.; Marshall, Victoria; McGrath, Brian P.; Nilon, C.H.; Pouyat, R.V.; Szlavecz, Katalin; Troy, Austin; Warren, Paige</v>
      </c>
      <c r="D2108" s="1" t="str">
        <f>'ScienceDirect - Initial'!D2111</f>
        <v>Urban ecological systems: Scientific foundations and a decade of progress</v>
      </c>
      <c r="E2108" s="1" t="str">
        <f>'ScienceDirect - Initial'!E2111</f>
        <v>Journal of Environmental Management</v>
      </c>
      <c r="F2108" s="1">
        <f>'ScienceDirect - Initial'!F2111</f>
        <v>0</v>
      </c>
      <c r="H2108" s="1">
        <v>0</v>
      </c>
      <c r="I2108" s="1">
        <v>0</v>
      </c>
      <c r="J2108" t="b">
        <f t="shared" si="32"/>
        <v>1</v>
      </c>
      <c r="K2108" t="e">
        <f t="array" ref="K2108">INDEX($A$7:$F$3066,SMALL(IF(COUNTIF($L$5,$H$7:$H$3066)*COUNTIF($L$5,$I$7:$I$3066),MATCH(ROW($A$7:$A$3066),ROW($A$7:$A$3066)),""),ROWS($B$1:B2102)),COLUMNS($A$1:B2104))</f>
        <v>#NUM!</v>
      </c>
      <c r="L2108" t="e">
        <f t="array" ref="L2108">INDEX($A$7:$F$3066,SMALL(IF(COUNTIF($L$5,$H$7:$H$3066)*COUNTIF($L$5,$I$7:$I$3066),MATCH(ROW($A$7:$A$3066),ROW($A$7:$A$3066)),""),ROWS($B$1:C2102)),COLUMNS($A$1:C2104))</f>
        <v>#NUM!</v>
      </c>
      <c r="M2108" t="e">
        <f t="array" ref="M2108">INDEX($A$7:$F$3066,SMALL(IF(COUNTIF($L$5,$H$7:$H$3066)*COUNTIF($L$5,$I$7:$I$3066),MATCH(ROW($A$7:$A$3066),ROW($A$7:$A$3066)),""),ROWS($B$1:D2102)),COLUMNS($A$1:D2104))</f>
        <v>#NUM!</v>
      </c>
      <c r="N2108" t="e">
        <f t="array" ref="N2108">INDEX($A$7:$F$3066,SMALL(IF(COUNTIF($L$5,$H$7:$H$3066)*COUNTIF($L$5,$I$7:$I$3066),MATCH(ROW($A$7:$A$3066),ROW($A$7:$A$3066)),""),ROWS($B$1:E2102)),COLUMNS($A$1:E2104))</f>
        <v>#NUM!</v>
      </c>
      <c r="O2108" t="e">
        <f t="array" ref="O2108">INDEX($A$7:$F$3066,SMALL(IF(COUNTIF($L$5,$H$7:$H$3066)*COUNTIF($L$5,$I$7:$I$3066),MATCH(ROW($A$7:$A$3066),ROW($A$7:$A$3066)),""),ROWS($B$1:F2102)),COLUMNS($A$1:F2104))</f>
        <v>#NUM!</v>
      </c>
    </row>
    <row r="2109" spans="1:15">
      <c r="A2109" s="1">
        <f>'ScienceDirect - Initial'!A2112</f>
        <v>0</v>
      </c>
      <c r="B2109" s="1">
        <f>'ScienceDirect - Initial'!B2112</f>
        <v>2008</v>
      </c>
      <c r="C2109" s="1" t="str">
        <f>'ScienceDirect - Initial'!C2112</f>
        <v>Gamez, David</v>
      </c>
      <c r="D2109" s="1" t="str">
        <f>'ScienceDirect - Initial'!D2112</f>
        <v>Progress in machine consciousness</v>
      </c>
      <c r="E2109" s="1" t="str">
        <f>'ScienceDirect - Initial'!E2112</f>
        <v>Consciousness and Cognition</v>
      </c>
      <c r="F2109" s="1">
        <f>'ScienceDirect - Initial'!F2112</f>
        <v>0</v>
      </c>
      <c r="H2109" s="1">
        <v>0</v>
      </c>
      <c r="I2109" s="1">
        <v>0</v>
      </c>
      <c r="J2109" t="b">
        <f t="shared" si="32"/>
        <v>1</v>
      </c>
      <c r="K2109" t="e">
        <f t="array" ref="K2109">INDEX($A$7:$F$3066,SMALL(IF(COUNTIF($L$5,$H$7:$H$3066)*COUNTIF($L$5,$I$7:$I$3066),MATCH(ROW($A$7:$A$3066),ROW($A$7:$A$3066)),""),ROWS($B$1:B2103)),COLUMNS($A$1:B2105))</f>
        <v>#NUM!</v>
      </c>
      <c r="L2109" t="e">
        <f t="array" ref="L2109">INDEX($A$7:$F$3066,SMALL(IF(COUNTIF($L$5,$H$7:$H$3066)*COUNTIF($L$5,$I$7:$I$3066),MATCH(ROW($A$7:$A$3066),ROW($A$7:$A$3066)),""),ROWS($B$1:C2103)),COLUMNS($A$1:C2105))</f>
        <v>#NUM!</v>
      </c>
      <c r="M2109" t="e">
        <f t="array" ref="M2109">INDEX($A$7:$F$3066,SMALL(IF(COUNTIF($L$5,$H$7:$H$3066)*COUNTIF($L$5,$I$7:$I$3066),MATCH(ROW($A$7:$A$3066),ROW($A$7:$A$3066)),""),ROWS($B$1:D2103)),COLUMNS($A$1:D2105))</f>
        <v>#NUM!</v>
      </c>
      <c r="N2109" t="e">
        <f t="array" ref="N2109">INDEX($A$7:$F$3066,SMALL(IF(COUNTIF($L$5,$H$7:$H$3066)*COUNTIF($L$5,$I$7:$I$3066),MATCH(ROW($A$7:$A$3066),ROW($A$7:$A$3066)),""),ROWS($B$1:E2103)),COLUMNS($A$1:E2105))</f>
        <v>#NUM!</v>
      </c>
      <c r="O2109" t="e">
        <f t="array" ref="O2109">INDEX($A$7:$F$3066,SMALL(IF(COUNTIF($L$5,$H$7:$H$3066)*COUNTIF($L$5,$I$7:$I$3066),MATCH(ROW($A$7:$A$3066),ROW($A$7:$A$3066)),""),ROWS($B$1:F2103)),COLUMNS($A$1:F2105))</f>
        <v>#NUM!</v>
      </c>
    </row>
    <row r="2110" spans="1:15">
      <c r="A2110" s="1">
        <f>'ScienceDirect - Initial'!A2113</f>
        <v>0</v>
      </c>
      <c r="B2110" s="1">
        <f>'ScienceDirect - Initial'!B2113</f>
        <v>2004</v>
      </c>
      <c r="C2110" s="1" t="str">
        <f>'ScienceDirect - Initial'!C2113</f>
        <v>Pelle, Michelle T.; Crawford, Glen H.; James, William D.</v>
      </c>
      <c r="D2110" s="1" t="str">
        <f>'ScienceDirect - Initial'!D2113</f>
        <v>Rosacea: II. Therapy</v>
      </c>
      <c r="E2110" s="1" t="str">
        <f>'ScienceDirect - Initial'!E2113</f>
        <v>Journal of the American Academy of Dermatology</v>
      </c>
      <c r="F2110" s="1">
        <f>'ScienceDirect - Initial'!F2113</f>
        <v>0</v>
      </c>
      <c r="H2110" s="1">
        <v>0</v>
      </c>
      <c r="I2110" s="1">
        <v>0</v>
      </c>
      <c r="J2110" t="b">
        <f t="shared" si="32"/>
        <v>1</v>
      </c>
      <c r="K2110" t="e">
        <f t="array" ref="K2110">INDEX($A$7:$F$3066,SMALL(IF(COUNTIF($L$5,$H$7:$H$3066)*COUNTIF($L$5,$I$7:$I$3066),MATCH(ROW($A$7:$A$3066),ROW($A$7:$A$3066)),""),ROWS($B$1:B2104)),COLUMNS($A$1:B2106))</f>
        <v>#NUM!</v>
      </c>
      <c r="L2110" t="e">
        <f t="array" ref="L2110">INDEX($A$7:$F$3066,SMALL(IF(COUNTIF($L$5,$H$7:$H$3066)*COUNTIF($L$5,$I$7:$I$3066),MATCH(ROW($A$7:$A$3066),ROW($A$7:$A$3066)),""),ROWS($B$1:C2104)),COLUMNS($A$1:C2106))</f>
        <v>#NUM!</v>
      </c>
      <c r="M2110" t="e">
        <f t="array" ref="M2110">INDEX($A$7:$F$3066,SMALL(IF(COUNTIF($L$5,$H$7:$H$3066)*COUNTIF($L$5,$I$7:$I$3066),MATCH(ROW($A$7:$A$3066),ROW($A$7:$A$3066)),""),ROWS($B$1:D2104)),COLUMNS($A$1:D2106))</f>
        <v>#NUM!</v>
      </c>
      <c r="N2110" t="e">
        <f t="array" ref="N2110">INDEX($A$7:$F$3066,SMALL(IF(COUNTIF($L$5,$H$7:$H$3066)*COUNTIF($L$5,$I$7:$I$3066),MATCH(ROW($A$7:$A$3066),ROW($A$7:$A$3066)),""),ROWS($B$1:E2104)),COLUMNS($A$1:E2106))</f>
        <v>#NUM!</v>
      </c>
      <c r="O2110" t="e">
        <f t="array" ref="O2110">INDEX($A$7:$F$3066,SMALL(IF(COUNTIF($L$5,$H$7:$H$3066)*COUNTIF($L$5,$I$7:$I$3066),MATCH(ROW($A$7:$A$3066),ROW($A$7:$A$3066)),""),ROWS($B$1:F2104)),COLUMNS($A$1:F2106))</f>
        <v>#NUM!</v>
      </c>
    </row>
    <row r="2111" spans="1:15">
      <c r="A2111" s="1">
        <f>'ScienceDirect - Initial'!A2114</f>
        <v>0</v>
      </c>
      <c r="B2111" s="1">
        <f>'ScienceDirect - Initial'!B2114</f>
        <v>2004</v>
      </c>
      <c r="C2111" s="1" t="str">
        <f>'ScienceDirect - Initial'!C2114</f>
        <v>Christie, John D.; Garcia, Lynne S.</v>
      </c>
      <c r="D2111" s="1" t="str">
        <f>'ScienceDirect - Initial'!D2114</f>
        <v>Emerging parasitic infections</v>
      </c>
      <c r="E2111" s="1" t="str">
        <f>'ScienceDirect - Initial'!E2114</f>
        <v>Emerging Infections and Their Causative Agents</v>
      </c>
      <c r="F2111" s="1">
        <f>'ScienceDirect - Initial'!F2114</f>
        <v>0</v>
      </c>
      <c r="H2111" s="1">
        <v>0</v>
      </c>
      <c r="I2111" s="1">
        <v>0</v>
      </c>
      <c r="J2111" t="b">
        <f t="shared" si="32"/>
        <v>1</v>
      </c>
      <c r="K2111" t="e">
        <f t="array" ref="K2111">INDEX($A$7:$F$3066,SMALL(IF(COUNTIF($L$5,$H$7:$H$3066)*COUNTIF($L$5,$I$7:$I$3066),MATCH(ROW($A$7:$A$3066),ROW($A$7:$A$3066)),""),ROWS($B$1:B2105)),COLUMNS($A$1:B2107))</f>
        <v>#NUM!</v>
      </c>
      <c r="L2111" t="e">
        <f t="array" ref="L2111">INDEX($A$7:$F$3066,SMALL(IF(COUNTIF($L$5,$H$7:$H$3066)*COUNTIF($L$5,$I$7:$I$3066),MATCH(ROW($A$7:$A$3066),ROW($A$7:$A$3066)),""),ROWS($B$1:C2105)),COLUMNS($A$1:C2107))</f>
        <v>#NUM!</v>
      </c>
      <c r="M2111" t="e">
        <f t="array" ref="M2111">INDEX($A$7:$F$3066,SMALL(IF(COUNTIF($L$5,$H$7:$H$3066)*COUNTIF($L$5,$I$7:$I$3066),MATCH(ROW($A$7:$A$3066),ROW($A$7:$A$3066)),""),ROWS($B$1:D2105)),COLUMNS($A$1:D2107))</f>
        <v>#NUM!</v>
      </c>
      <c r="N2111" t="e">
        <f t="array" ref="N2111">INDEX($A$7:$F$3066,SMALL(IF(COUNTIF($L$5,$H$7:$H$3066)*COUNTIF($L$5,$I$7:$I$3066),MATCH(ROW($A$7:$A$3066),ROW($A$7:$A$3066)),""),ROWS($B$1:E2105)),COLUMNS($A$1:E2107))</f>
        <v>#NUM!</v>
      </c>
      <c r="O2111" t="e">
        <f t="array" ref="O2111">INDEX($A$7:$F$3066,SMALL(IF(COUNTIF($L$5,$H$7:$H$3066)*COUNTIF($L$5,$I$7:$I$3066),MATCH(ROW($A$7:$A$3066),ROW($A$7:$A$3066)),""),ROWS($B$1:F2105)),COLUMNS($A$1:F2107))</f>
        <v>#NUM!</v>
      </c>
    </row>
    <row r="2112" spans="1:15">
      <c r="A2112" s="1">
        <f>'ScienceDirect - Initial'!A2115</f>
        <v>0</v>
      </c>
      <c r="B2112" s="1">
        <f>'ScienceDirect - Initial'!B2115</f>
        <v>2000</v>
      </c>
      <c r="C2112" s="1" t="str">
        <f>'ScienceDirect - Initial'!C2115</f>
        <v>Beauchamp, R.Daniel</v>
      </c>
      <c r="D2112" s="1" t="str">
        <f>'ScienceDirect - Initial'!D2115</f>
        <v>Presidential address: Evolution</v>
      </c>
      <c r="E2112" s="1" t="str">
        <f>'ScienceDirect - Initial'!E2115</f>
        <v>Surgery</v>
      </c>
      <c r="F2112" s="1">
        <f>'ScienceDirect - Initial'!F2115</f>
        <v>0</v>
      </c>
      <c r="H2112" s="1">
        <v>0</v>
      </c>
      <c r="I2112" s="1">
        <v>0</v>
      </c>
      <c r="J2112" t="b">
        <f t="shared" si="32"/>
        <v>1</v>
      </c>
      <c r="K2112" t="e">
        <f t="array" ref="K2112">INDEX($A$7:$F$3066,SMALL(IF(COUNTIF($L$5,$H$7:$H$3066)*COUNTIF($L$5,$I$7:$I$3066),MATCH(ROW($A$7:$A$3066),ROW($A$7:$A$3066)),""),ROWS($B$1:B2106)),COLUMNS($A$1:B2108))</f>
        <v>#NUM!</v>
      </c>
      <c r="L2112" t="e">
        <f t="array" ref="L2112">INDEX($A$7:$F$3066,SMALL(IF(COUNTIF($L$5,$H$7:$H$3066)*COUNTIF($L$5,$I$7:$I$3066),MATCH(ROW($A$7:$A$3066),ROW($A$7:$A$3066)),""),ROWS($B$1:C2106)),COLUMNS($A$1:C2108))</f>
        <v>#NUM!</v>
      </c>
      <c r="M2112" t="e">
        <f t="array" ref="M2112">INDEX($A$7:$F$3066,SMALL(IF(COUNTIF($L$5,$H$7:$H$3066)*COUNTIF($L$5,$I$7:$I$3066),MATCH(ROW($A$7:$A$3066),ROW($A$7:$A$3066)),""),ROWS($B$1:D2106)),COLUMNS($A$1:D2108))</f>
        <v>#NUM!</v>
      </c>
      <c r="N2112" t="e">
        <f t="array" ref="N2112">INDEX($A$7:$F$3066,SMALL(IF(COUNTIF($L$5,$H$7:$H$3066)*COUNTIF($L$5,$I$7:$I$3066),MATCH(ROW($A$7:$A$3066),ROW($A$7:$A$3066)),""),ROWS($B$1:E2106)),COLUMNS($A$1:E2108))</f>
        <v>#NUM!</v>
      </c>
      <c r="O2112" t="e">
        <f t="array" ref="O2112">INDEX($A$7:$F$3066,SMALL(IF(COUNTIF($L$5,$H$7:$H$3066)*COUNTIF($L$5,$I$7:$I$3066),MATCH(ROW($A$7:$A$3066),ROW($A$7:$A$3066)),""),ROWS($B$1:F2106)),COLUMNS($A$1:F2108))</f>
        <v>#NUM!</v>
      </c>
    </row>
    <row r="2113" spans="1:15">
      <c r="A2113" s="1">
        <f>'ScienceDirect - Initial'!A2116</f>
        <v>0</v>
      </c>
      <c r="B2113" s="1">
        <f>'ScienceDirect - Initial'!B2116</f>
        <v>1987</v>
      </c>
      <c r="C2113" s="1" t="str">
        <f>'ScienceDirect - Initial'!C2116</f>
        <v>Vining, Joanne</v>
      </c>
      <c r="D2113" s="1" t="str">
        <f>'ScienceDirect - Initial'!D2116</f>
        <v>Environmental decisions: The interaction of emotions, information, and decision context</v>
      </c>
      <c r="E2113" s="1" t="str">
        <f>'ScienceDirect - Initial'!E2116</f>
        <v>Journal of Environmental Psychology</v>
      </c>
      <c r="F2113" s="1">
        <f>'ScienceDirect - Initial'!F2116</f>
        <v>0</v>
      </c>
      <c r="H2113" s="1">
        <v>0</v>
      </c>
      <c r="I2113" s="1">
        <v>0</v>
      </c>
      <c r="J2113" t="b">
        <f t="shared" si="32"/>
        <v>1</v>
      </c>
      <c r="K2113" t="e">
        <f t="array" ref="K2113">INDEX($A$7:$F$3066,SMALL(IF(COUNTIF($L$5,$H$7:$H$3066)*COUNTIF($L$5,$I$7:$I$3066),MATCH(ROW($A$7:$A$3066),ROW($A$7:$A$3066)),""),ROWS($B$1:B2107)),COLUMNS($A$1:B2109))</f>
        <v>#NUM!</v>
      </c>
      <c r="L2113" t="e">
        <f t="array" ref="L2113">INDEX($A$7:$F$3066,SMALL(IF(COUNTIF($L$5,$H$7:$H$3066)*COUNTIF($L$5,$I$7:$I$3066),MATCH(ROW($A$7:$A$3066),ROW($A$7:$A$3066)),""),ROWS($B$1:C2107)),COLUMNS($A$1:C2109))</f>
        <v>#NUM!</v>
      </c>
      <c r="M2113" t="e">
        <f t="array" ref="M2113">INDEX($A$7:$F$3066,SMALL(IF(COUNTIF($L$5,$H$7:$H$3066)*COUNTIF($L$5,$I$7:$I$3066),MATCH(ROW($A$7:$A$3066),ROW($A$7:$A$3066)),""),ROWS($B$1:D2107)),COLUMNS($A$1:D2109))</f>
        <v>#NUM!</v>
      </c>
      <c r="N2113" t="e">
        <f t="array" ref="N2113">INDEX($A$7:$F$3066,SMALL(IF(COUNTIF($L$5,$H$7:$H$3066)*COUNTIF($L$5,$I$7:$I$3066),MATCH(ROW($A$7:$A$3066),ROW($A$7:$A$3066)),""),ROWS($B$1:E2107)),COLUMNS($A$1:E2109))</f>
        <v>#NUM!</v>
      </c>
      <c r="O2113" t="e">
        <f t="array" ref="O2113">INDEX($A$7:$F$3066,SMALL(IF(COUNTIF($L$5,$H$7:$H$3066)*COUNTIF($L$5,$I$7:$I$3066),MATCH(ROW($A$7:$A$3066),ROW($A$7:$A$3066)),""),ROWS($B$1:F2107)),COLUMNS($A$1:F2109))</f>
        <v>#NUM!</v>
      </c>
    </row>
    <row r="2114" spans="1:15">
      <c r="A2114" s="1">
        <f>'ScienceDirect - Initial'!A2117</f>
        <v>0</v>
      </c>
      <c r="B2114" s="1">
        <f>'ScienceDirect - Initial'!B2117</f>
        <v>2002</v>
      </c>
      <c r="C2114" s="1" t="str">
        <f>'ScienceDirect - Initial'!C2117</f>
        <v>Riley, Roger S; Massey, Davis; Jackson-Cook, Colleen; Idowu, Michael; Romagnoli, Gina</v>
      </c>
      <c r="D2114" s="1" t="str">
        <f>'ScienceDirect - Initial'!D2117</f>
        <v>Immunophenotypic analysis of acute lymphocytic leukemia</v>
      </c>
      <c r="E2114" s="1" t="str">
        <f>'ScienceDirect - Initial'!E2117</f>
        <v>Hematology/Oncology Clinics of North America</v>
      </c>
      <c r="F2114" s="1">
        <f>'ScienceDirect - Initial'!F2117</f>
        <v>0</v>
      </c>
      <c r="H2114" s="1">
        <v>0</v>
      </c>
      <c r="I2114" s="1">
        <v>0</v>
      </c>
      <c r="J2114" t="b">
        <f t="shared" si="32"/>
        <v>1</v>
      </c>
      <c r="K2114" t="e">
        <f t="array" ref="K2114">INDEX($A$7:$F$3066,SMALL(IF(COUNTIF($L$5,$H$7:$H$3066)*COUNTIF($L$5,$I$7:$I$3066),MATCH(ROW($A$7:$A$3066),ROW($A$7:$A$3066)),""),ROWS($B$1:B2108)),COLUMNS($A$1:B2110))</f>
        <v>#NUM!</v>
      </c>
      <c r="L2114" t="e">
        <f t="array" ref="L2114">INDEX($A$7:$F$3066,SMALL(IF(COUNTIF($L$5,$H$7:$H$3066)*COUNTIF($L$5,$I$7:$I$3066),MATCH(ROW($A$7:$A$3066),ROW($A$7:$A$3066)),""),ROWS($B$1:C2108)),COLUMNS($A$1:C2110))</f>
        <v>#NUM!</v>
      </c>
      <c r="M2114" t="e">
        <f t="array" ref="M2114">INDEX($A$7:$F$3066,SMALL(IF(COUNTIF($L$5,$H$7:$H$3066)*COUNTIF($L$5,$I$7:$I$3066),MATCH(ROW($A$7:$A$3066),ROW($A$7:$A$3066)),""),ROWS($B$1:D2108)),COLUMNS($A$1:D2110))</f>
        <v>#NUM!</v>
      </c>
      <c r="N2114" t="e">
        <f t="array" ref="N2114">INDEX($A$7:$F$3066,SMALL(IF(COUNTIF($L$5,$H$7:$H$3066)*COUNTIF($L$5,$I$7:$I$3066),MATCH(ROW($A$7:$A$3066),ROW($A$7:$A$3066)),""),ROWS($B$1:E2108)),COLUMNS($A$1:E2110))</f>
        <v>#NUM!</v>
      </c>
      <c r="O2114" t="e">
        <f t="array" ref="O2114">INDEX($A$7:$F$3066,SMALL(IF(COUNTIF($L$5,$H$7:$H$3066)*COUNTIF($L$5,$I$7:$I$3066),MATCH(ROW($A$7:$A$3066),ROW($A$7:$A$3066)),""),ROWS($B$1:F2108)),COLUMNS($A$1:F2110))</f>
        <v>#NUM!</v>
      </c>
    </row>
    <row r="2115" spans="1:15">
      <c r="A2115" s="1">
        <f>'ScienceDirect - Initial'!A2118</f>
        <v>0</v>
      </c>
      <c r="B2115" s="1">
        <f>'ScienceDirect - Initial'!B2118</f>
        <v>1988</v>
      </c>
      <c r="C2115" s="1" t="str">
        <f>'ScienceDirect - Initial'!C2118</f>
        <v>Turner, Alan</v>
      </c>
      <c r="D2115" s="1" t="str">
        <f>'ScienceDirect - Initial'!D2118</f>
        <v>Relative scavenging opportunities for East and South African plio-Pleistocene hominids</v>
      </c>
      <c r="E2115" s="1" t="str">
        <f>'ScienceDirect - Initial'!E2118</f>
        <v>Journal of Archaeological Science</v>
      </c>
      <c r="F2115" s="1">
        <f>'ScienceDirect - Initial'!F2118</f>
        <v>0</v>
      </c>
      <c r="H2115" s="1">
        <v>0</v>
      </c>
      <c r="I2115" s="1">
        <v>0</v>
      </c>
      <c r="J2115" t="b">
        <f t="shared" si="32"/>
        <v>1</v>
      </c>
      <c r="K2115" t="e">
        <f t="array" ref="K2115">INDEX($A$7:$F$3066,SMALL(IF(COUNTIF($L$5,$H$7:$H$3066)*COUNTIF($L$5,$I$7:$I$3066),MATCH(ROW($A$7:$A$3066),ROW($A$7:$A$3066)),""),ROWS($B$1:B2109)),COLUMNS($A$1:B2111))</f>
        <v>#NUM!</v>
      </c>
      <c r="L2115" t="e">
        <f t="array" ref="L2115">INDEX($A$7:$F$3066,SMALL(IF(COUNTIF($L$5,$H$7:$H$3066)*COUNTIF($L$5,$I$7:$I$3066),MATCH(ROW($A$7:$A$3066),ROW($A$7:$A$3066)),""),ROWS($B$1:C2109)),COLUMNS($A$1:C2111))</f>
        <v>#NUM!</v>
      </c>
      <c r="M2115" t="e">
        <f t="array" ref="M2115">INDEX($A$7:$F$3066,SMALL(IF(COUNTIF($L$5,$H$7:$H$3066)*COUNTIF($L$5,$I$7:$I$3066),MATCH(ROW($A$7:$A$3066),ROW($A$7:$A$3066)),""),ROWS($B$1:D2109)),COLUMNS($A$1:D2111))</f>
        <v>#NUM!</v>
      </c>
      <c r="N2115" t="e">
        <f t="array" ref="N2115">INDEX($A$7:$F$3066,SMALL(IF(COUNTIF($L$5,$H$7:$H$3066)*COUNTIF($L$5,$I$7:$I$3066),MATCH(ROW($A$7:$A$3066),ROW($A$7:$A$3066)),""),ROWS($B$1:E2109)),COLUMNS($A$1:E2111))</f>
        <v>#NUM!</v>
      </c>
      <c r="O2115" t="e">
        <f t="array" ref="O2115">INDEX($A$7:$F$3066,SMALL(IF(COUNTIF($L$5,$H$7:$H$3066)*COUNTIF($L$5,$I$7:$I$3066),MATCH(ROW($A$7:$A$3066),ROW($A$7:$A$3066)),""),ROWS($B$1:F2109)),COLUMNS($A$1:F2111))</f>
        <v>#NUM!</v>
      </c>
    </row>
    <row r="2116" spans="1:15">
      <c r="A2116" s="1">
        <f>'ScienceDirect - Initial'!A2119</f>
        <v>0</v>
      </c>
      <c r="B2116" s="1">
        <f>'ScienceDirect - Initial'!B2119</f>
        <v>2015</v>
      </c>
      <c r="C2116" s="1" t="str">
        <f>'ScienceDirect - Initial'!C2119</f>
        <v>LeMond, Greg; Hom, Mark</v>
      </c>
      <c r="D2116" s="1" t="str">
        <f>'ScienceDirect - Initial'!D2119</f>
        <v>11 - BEAST Fitness Training</v>
      </c>
      <c r="E2116" s="1" t="str">
        <f>'ScienceDirect - Initial'!E2119</f>
        <v>The Science of Fitness</v>
      </c>
      <c r="F2116" s="1" t="str">
        <f>'ScienceDirect - Initial'!F2119</f>
        <v>978-0-12-801023-5</v>
      </c>
      <c r="H2116" s="1">
        <v>0</v>
      </c>
      <c r="I2116" s="1">
        <v>0</v>
      </c>
      <c r="J2116" t="b">
        <f t="shared" si="32"/>
        <v>1</v>
      </c>
      <c r="K2116" t="e">
        <f t="array" ref="K2116">INDEX($A$7:$F$3066,SMALL(IF(COUNTIF($L$5,$H$7:$H$3066)*COUNTIF($L$5,$I$7:$I$3066),MATCH(ROW($A$7:$A$3066),ROW($A$7:$A$3066)),""),ROWS($B$1:B2110)),COLUMNS($A$1:B2112))</f>
        <v>#NUM!</v>
      </c>
      <c r="L2116" t="e">
        <f t="array" ref="L2116">INDEX($A$7:$F$3066,SMALL(IF(COUNTIF($L$5,$H$7:$H$3066)*COUNTIF($L$5,$I$7:$I$3066),MATCH(ROW($A$7:$A$3066),ROW($A$7:$A$3066)),""),ROWS($B$1:C2110)),COLUMNS($A$1:C2112))</f>
        <v>#NUM!</v>
      </c>
      <c r="M2116" t="e">
        <f t="array" ref="M2116">INDEX($A$7:$F$3066,SMALL(IF(COUNTIF($L$5,$H$7:$H$3066)*COUNTIF($L$5,$I$7:$I$3066),MATCH(ROW($A$7:$A$3066),ROW($A$7:$A$3066)),""),ROWS($B$1:D2110)),COLUMNS($A$1:D2112))</f>
        <v>#NUM!</v>
      </c>
      <c r="N2116" t="e">
        <f t="array" ref="N2116">INDEX($A$7:$F$3066,SMALL(IF(COUNTIF($L$5,$H$7:$H$3066)*COUNTIF($L$5,$I$7:$I$3066),MATCH(ROW($A$7:$A$3066),ROW($A$7:$A$3066)),""),ROWS($B$1:E2110)),COLUMNS($A$1:E2112))</f>
        <v>#NUM!</v>
      </c>
      <c r="O2116" t="e">
        <f t="array" ref="O2116">INDEX($A$7:$F$3066,SMALL(IF(COUNTIF($L$5,$H$7:$H$3066)*COUNTIF($L$5,$I$7:$I$3066),MATCH(ROW($A$7:$A$3066),ROW($A$7:$A$3066)),""),ROWS($B$1:F2110)),COLUMNS($A$1:F2112))</f>
        <v>#NUM!</v>
      </c>
    </row>
    <row r="2117" spans="1:15">
      <c r="A2117" s="1">
        <f>'ScienceDirect - Initial'!A2120</f>
        <v>0</v>
      </c>
      <c r="B2117" s="1">
        <f>'ScienceDirect - Initial'!B2120</f>
        <v>2017</v>
      </c>
      <c r="C2117" s="1" t="str">
        <f>'ScienceDirect - Initial'!C2120</f>
        <v>Sutherland, C.J.; Polley, S.D.</v>
      </c>
      <c r="D2117" s="1" t="str">
        <f>'ScienceDirect - Initial'!D2120</f>
        <v>21 - Genomic Insights Into the Past, Current, and Future Evolution of Human Parasites of the Genus Plasmodium</v>
      </c>
      <c r="E2117" s="1" t="str">
        <f>'ScienceDirect - Initial'!E2120</f>
        <v>Genetics and Evolution of Infectious Diseases (Second Edition)</v>
      </c>
      <c r="F2117" s="1" t="str">
        <f>'ScienceDirect - Initial'!F2120</f>
        <v>978-0-12-799942-5</v>
      </c>
      <c r="H2117" s="1">
        <v>0</v>
      </c>
      <c r="I2117" s="1">
        <v>0</v>
      </c>
      <c r="J2117" t="b">
        <f t="shared" si="32"/>
        <v>1</v>
      </c>
      <c r="K2117" t="e">
        <f t="array" ref="K2117">INDEX($A$7:$F$3066,SMALL(IF(COUNTIF($L$5,$H$7:$H$3066)*COUNTIF($L$5,$I$7:$I$3066),MATCH(ROW($A$7:$A$3066),ROW($A$7:$A$3066)),""),ROWS($B$1:B2111)),COLUMNS($A$1:B2113))</f>
        <v>#NUM!</v>
      </c>
      <c r="L2117" t="e">
        <f t="array" ref="L2117">INDEX($A$7:$F$3066,SMALL(IF(COUNTIF($L$5,$H$7:$H$3066)*COUNTIF($L$5,$I$7:$I$3066),MATCH(ROW($A$7:$A$3066),ROW($A$7:$A$3066)),""),ROWS($B$1:C2111)),COLUMNS($A$1:C2113))</f>
        <v>#NUM!</v>
      </c>
      <c r="M2117" t="e">
        <f t="array" ref="M2117">INDEX($A$7:$F$3066,SMALL(IF(COUNTIF($L$5,$H$7:$H$3066)*COUNTIF($L$5,$I$7:$I$3066),MATCH(ROW($A$7:$A$3066),ROW($A$7:$A$3066)),""),ROWS($B$1:D2111)),COLUMNS($A$1:D2113))</f>
        <v>#NUM!</v>
      </c>
      <c r="N2117" t="e">
        <f t="array" ref="N2117">INDEX($A$7:$F$3066,SMALL(IF(COUNTIF($L$5,$H$7:$H$3066)*COUNTIF($L$5,$I$7:$I$3066),MATCH(ROW($A$7:$A$3066),ROW($A$7:$A$3066)),""),ROWS($B$1:E2111)),COLUMNS($A$1:E2113))</f>
        <v>#NUM!</v>
      </c>
      <c r="O2117" t="e">
        <f t="array" ref="O2117">INDEX($A$7:$F$3066,SMALL(IF(COUNTIF($L$5,$H$7:$H$3066)*COUNTIF($L$5,$I$7:$I$3066),MATCH(ROW($A$7:$A$3066),ROW($A$7:$A$3066)),""),ROWS($B$1:F2111)),COLUMNS($A$1:F2113))</f>
        <v>#NUM!</v>
      </c>
    </row>
    <row r="2118" spans="1:15">
      <c r="A2118" s="1">
        <f>'ScienceDirect - Initial'!A2121</f>
        <v>0</v>
      </c>
      <c r="B2118" s="1">
        <f>'ScienceDirect - Initial'!B2121</f>
        <v>2009</v>
      </c>
      <c r="C2118" s="1" t="str">
        <f>'ScienceDirect - Initial'!C2121</f>
        <v>Horne, David; Smith, Michael D.</v>
      </c>
      <c r="D2118" s="1" t="str">
        <f>'ScienceDirect - Initial'!D2121</f>
        <v>Mars Global Surveyor Thermal Emission Spectrometer (TES) observations of variations in atmospheric dust optical depth over cold surfaces</v>
      </c>
      <c r="E2118" s="1" t="str">
        <f>'ScienceDirect - Initial'!E2121</f>
        <v>Icarus</v>
      </c>
      <c r="F2118" s="1">
        <f>'ScienceDirect - Initial'!F2121</f>
        <v>0</v>
      </c>
      <c r="H2118" s="1">
        <v>0</v>
      </c>
      <c r="I2118" s="1">
        <v>0</v>
      </c>
      <c r="J2118" t="b">
        <f t="shared" si="32"/>
        <v>1</v>
      </c>
      <c r="K2118" t="e">
        <f t="array" ref="K2118">INDEX($A$7:$F$3066,SMALL(IF(COUNTIF($L$5,$H$7:$H$3066)*COUNTIF($L$5,$I$7:$I$3066),MATCH(ROW($A$7:$A$3066),ROW($A$7:$A$3066)),""),ROWS($B$1:B2112)),COLUMNS($A$1:B2114))</f>
        <v>#NUM!</v>
      </c>
      <c r="L2118" t="e">
        <f t="array" ref="L2118">INDEX($A$7:$F$3066,SMALL(IF(COUNTIF($L$5,$H$7:$H$3066)*COUNTIF($L$5,$I$7:$I$3066),MATCH(ROW($A$7:$A$3066),ROW($A$7:$A$3066)),""),ROWS($B$1:C2112)),COLUMNS($A$1:C2114))</f>
        <v>#NUM!</v>
      </c>
      <c r="M2118" t="e">
        <f t="array" ref="M2118">INDEX($A$7:$F$3066,SMALL(IF(COUNTIF($L$5,$H$7:$H$3066)*COUNTIF($L$5,$I$7:$I$3066),MATCH(ROW($A$7:$A$3066),ROW($A$7:$A$3066)),""),ROWS($B$1:D2112)),COLUMNS($A$1:D2114))</f>
        <v>#NUM!</v>
      </c>
      <c r="N2118" t="e">
        <f t="array" ref="N2118">INDEX($A$7:$F$3066,SMALL(IF(COUNTIF($L$5,$H$7:$H$3066)*COUNTIF($L$5,$I$7:$I$3066),MATCH(ROW($A$7:$A$3066),ROW($A$7:$A$3066)),""),ROWS($B$1:E2112)),COLUMNS($A$1:E2114))</f>
        <v>#NUM!</v>
      </c>
      <c r="O2118" t="e">
        <f t="array" ref="O2118">INDEX($A$7:$F$3066,SMALL(IF(COUNTIF($L$5,$H$7:$H$3066)*COUNTIF($L$5,$I$7:$I$3066),MATCH(ROW($A$7:$A$3066),ROW($A$7:$A$3066)),""),ROWS($B$1:F2112)),COLUMNS($A$1:F2114))</f>
        <v>#NUM!</v>
      </c>
    </row>
    <row r="2119" spans="1:15">
      <c r="A2119" s="1">
        <f>'ScienceDirect - Initial'!A2122</f>
        <v>0</v>
      </c>
      <c r="B2119" s="1">
        <f>'ScienceDirect - Initial'!B2122</f>
        <v>2001</v>
      </c>
      <c r="C2119" s="1" t="str">
        <f>'ScienceDirect - Initial'!C2122</f>
        <v>Breiter, Hans C.; Aharon, Itzhak; Kahneman, Daniel; Dale, Anders; Shizgal, Peter</v>
      </c>
      <c r="D2119" s="1" t="str">
        <f>'ScienceDirect - Initial'!D2122</f>
        <v>Functional Imaging of Neural Responses to Expectancy and Experience of Monetary Gains and Losses</v>
      </c>
      <c r="E2119" s="1" t="str">
        <f>'ScienceDirect - Initial'!E2122</f>
        <v>Neuron</v>
      </c>
      <c r="F2119" s="1">
        <f>'ScienceDirect - Initial'!F2122</f>
        <v>0</v>
      </c>
      <c r="H2119" s="1">
        <v>0</v>
      </c>
      <c r="I2119" s="1">
        <v>0</v>
      </c>
      <c r="J2119" t="b">
        <f t="shared" si="32"/>
        <v>1</v>
      </c>
      <c r="K2119" t="e">
        <f t="array" ref="K2119">INDEX($A$7:$F$3066,SMALL(IF(COUNTIF($L$5,$H$7:$H$3066)*COUNTIF($L$5,$I$7:$I$3066),MATCH(ROW($A$7:$A$3066),ROW($A$7:$A$3066)),""),ROWS($B$1:B2113)),COLUMNS($A$1:B2115))</f>
        <v>#NUM!</v>
      </c>
      <c r="L2119" t="e">
        <f t="array" ref="L2119">INDEX($A$7:$F$3066,SMALL(IF(COUNTIF($L$5,$H$7:$H$3066)*COUNTIF($L$5,$I$7:$I$3066),MATCH(ROW($A$7:$A$3066),ROW($A$7:$A$3066)),""),ROWS($B$1:C2113)),COLUMNS($A$1:C2115))</f>
        <v>#NUM!</v>
      </c>
      <c r="M2119" t="e">
        <f t="array" ref="M2119">INDEX($A$7:$F$3066,SMALL(IF(COUNTIF($L$5,$H$7:$H$3066)*COUNTIF($L$5,$I$7:$I$3066),MATCH(ROW($A$7:$A$3066),ROW($A$7:$A$3066)),""),ROWS($B$1:D2113)),COLUMNS($A$1:D2115))</f>
        <v>#NUM!</v>
      </c>
      <c r="N2119" t="e">
        <f t="array" ref="N2119">INDEX($A$7:$F$3066,SMALL(IF(COUNTIF($L$5,$H$7:$H$3066)*COUNTIF($L$5,$I$7:$I$3066),MATCH(ROW($A$7:$A$3066),ROW($A$7:$A$3066)),""),ROWS($B$1:E2113)),COLUMNS($A$1:E2115))</f>
        <v>#NUM!</v>
      </c>
      <c r="O2119" t="e">
        <f t="array" ref="O2119">INDEX($A$7:$F$3066,SMALL(IF(COUNTIF($L$5,$H$7:$H$3066)*COUNTIF($L$5,$I$7:$I$3066),MATCH(ROW($A$7:$A$3066),ROW($A$7:$A$3066)),""),ROWS($B$1:F2113)),COLUMNS($A$1:F2115))</f>
        <v>#NUM!</v>
      </c>
    </row>
    <row r="2120" spans="1:15">
      <c r="A2120" s="1">
        <f>'ScienceDirect - Initial'!A2123</f>
        <v>0</v>
      </c>
      <c r="B2120" s="1">
        <f>'ScienceDirect - Initial'!B2123</f>
        <v>2000</v>
      </c>
      <c r="C2120" s="1" t="str">
        <f>'ScienceDirect - Initial'!C2123</f>
        <v>Pollock, K; Grime, J</v>
      </c>
      <c r="D2120" s="1" t="str">
        <f>'ScienceDirect - Initial'!D2123</f>
        <v>Strategies for reducing the prescribing of proton pump inhibitors (PPIs): patient self-regulation of treatment may be an under-exploited resource</v>
      </c>
      <c r="E2120" s="1" t="str">
        <f>'ScienceDirect - Initial'!E2123</f>
        <v>Social Science &amp; Medicine</v>
      </c>
      <c r="F2120" s="1">
        <f>'ScienceDirect - Initial'!F2123</f>
        <v>0</v>
      </c>
      <c r="H2120" s="1">
        <v>0</v>
      </c>
      <c r="I2120" s="1">
        <v>0</v>
      </c>
      <c r="J2120" t="b">
        <f t="shared" ref="J2120:J2183" si="33">IF(ISBLANK(I2120),FALSE,IF(EXACT(H2120, I2120),TRUE,FALSE))</f>
        <v>1</v>
      </c>
      <c r="K2120" t="e">
        <f t="array" ref="K2120">INDEX($A$7:$F$3066,SMALL(IF(COUNTIF($L$5,$H$7:$H$3066)*COUNTIF($L$5,$I$7:$I$3066),MATCH(ROW($A$7:$A$3066),ROW($A$7:$A$3066)),""),ROWS($B$1:B2114)),COLUMNS($A$1:B2116))</f>
        <v>#NUM!</v>
      </c>
      <c r="L2120" t="e">
        <f t="array" ref="L2120">INDEX($A$7:$F$3066,SMALL(IF(COUNTIF($L$5,$H$7:$H$3066)*COUNTIF($L$5,$I$7:$I$3066),MATCH(ROW($A$7:$A$3066),ROW($A$7:$A$3066)),""),ROWS($B$1:C2114)),COLUMNS($A$1:C2116))</f>
        <v>#NUM!</v>
      </c>
      <c r="M2120" t="e">
        <f t="array" ref="M2120">INDEX($A$7:$F$3066,SMALL(IF(COUNTIF($L$5,$H$7:$H$3066)*COUNTIF($L$5,$I$7:$I$3066),MATCH(ROW($A$7:$A$3066),ROW($A$7:$A$3066)),""),ROWS($B$1:D2114)),COLUMNS($A$1:D2116))</f>
        <v>#NUM!</v>
      </c>
      <c r="N2120" t="e">
        <f t="array" ref="N2120">INDEX($A$7:$F$3066,SMALL(IF(COUNTIF($L$5,$H$7:$H$3066)*COUNTIF($L$5,$I$7:$I$3066),MATCH(ROW($A$7:$A$3066),ROW($A$7:$A$3066)),""),ROWS($B$1:E2114)),COLUMNS($A$1:E2116))</f>
        <v>#NUM!</v>
      </c>
      <c r="O2120" t="e">
        <f t="array" ref="O2120">INDEX($A$7:$F$3066,SMALL(IF(COUNTIF($L$5,$H$7:$H$3066)*COUNTIF($L$5,$I$7:$I$3066),MATCH(ROW($A$7:$A$3066),ROW($A$7:$A$3066)),""),ROWS($B$1:F2114)),COLUMNS($A$1:F2116))</f>
        <v>#NUM!</v>
      </c>
    </row>
    <row r="2121" spans="1:15">
      <c r="A2121" s="1">
        <f>'ScienceDirect - Initial'!A2124</f>
        <v>0</v>
      </c>
      <c r="B2121" s="1">
        <f>'ScienceDirect - Initial'!B2124</f>
        <v>1998</v>
      </c>
      <c r="C2121" s="1" t="str">
        <f>'ScienceDirect - Initial'!C2124</f>
        <v>Berger, Marc S.</v>
      </c>
      <c r="D2121" s="1" t="str">
        <f>'ScienceDirect - Initial'!D2124</f>
        <v>THROAT DISORDERS</v>
      </c>
      <c r="E2121" s="1" t="str">
        <f>'ScienceDirect - Initial'!E2124</f>
        <v>Primary Care: Clinics in Office Practice</v>
      </c>
      <c r="F2121" s="1">
        <f>'ScienceDirect - Initial'!F2124</f>
        <v>0</v>
      </c>
      <c r="H2121" s="1">
        <v>0</v>
      </c>
      <c r="I2121" s="1">
        <v>0</v>
      </c>
      <c r="J2121" t="b">
        <f t="shared" si="33"/>
        <v>1</v>
      </c>
      <c r="K2121" t="e">
        <f t="array" ref="K2121">INDEX($A$7:$F$3066,SMALL(IF(COUNTIF($L$5,$H$7:$H$3066)*COUNTIF($L$5,$I$7:$I$3066),MATCH(ROW($A$7:$A$3066),ROW($A$7:$A$3066)),""),ROWS($B$1:B2115)),COLUMNS($A$1:B2117))</f>
        <v>#NUM!</v>
      </c>
      <c r="L2121" t="e">
        <f t="array" ref="L2121">INDEX($A$7:$F$3066,SMALL(IF(COUNTIF($L$5,$H$7:$H$3066)*COUNTIF($L$5,$I$7:$I$3066),MATCH(ROW($A$7:$A$3066),ROW($A$7:$A$3066)),""),ROWS($B$1:C2115)),COLUMNS($A$1:C2117))</f>
        <v>#NUM!</v>
      </c>
      <c r="M2121" t="e">
        <f t="array" ref="M2121">INDEX($A$7:$F$3066,SMALL(IF(COUNTIF($L$5,$H$7:$H$3066)*COUNTIF($L$5,$I$7:$I$3066),MATCH(ROW($A$7:$A$3066),ROW($A$7:$A$3066)),""),ROWS($B$1:D2115)),COLUMNS($A$1:D2117))</f>
        <v>#NUM!</v>
      </c>
      <c r="N2121" t="e">
        <f t="array" ref="N2121">INDEX($A$7:$F$3066,SMALL(IF(COUNTIF($L$5,$H$7:$H$3066)*COUNTIF($L$5,$I$7:$I$3066),MATCH(ROW($A$7:$A$3066),ROW($A$7:$A$3066)),""),ROWS($B$1:E2115)),COLUMNS($A$1:E2117))</f>
        <v>#NUM!</v>
      </c>
      <c r="O2121" t="e">
        <f t="array" ref="O2121">INDEX($A$7:$F$3066,SMALL(IF(COUNTIF($L$5,$H$7:$H$3066)*COUNTIF($L$5,$I$7:$I$3066),MATCH(ROW($A$7:$A$3066),ROW($A$7:$A$3066)),""),ROWS($B$1:F2115)),COLUMNS($A$1:F2117))</f>
        <v>#NUM!</v>
      </c>
    </row>
    <row r="2122" spans="1:15">
      <c r="A2122" s="1">
        <f>'ScienceDirect - Initial'!A2125</f>
        <v>0</v>
      </c>
      <c r="B2122" s="1">
        <f>'ScienceDirect - Initial'!B2125</f>
        <v>2003</v>
      </c>
      <c r="C2122" s="1" t="str">
        <f>'ScienceDirect - Initial'!C2125</f>
        <v>Seriès, Peggy; Lorenceau, Jean; Frégnac, Yves</v>
      </c>
      <c r="D2122" s="1" t="str">
        <f>'ScienceDirect - Initial'!D2125</f>
        <v>The “silent” surround of V1 receptive fields: theory and experiments</v>
      </c>
      <c r="E2122" s="1" t="str">
        <f>'ScienceDirect - Initial'!E2125</f>
        <v>Neuroscience and Computation</v>
      </c>
      <c r="F2122" s="1">
        <f>'ScienceDirect - Initial'!F2125</f>
        <v>0</v>
      </c>
      <c r="H2122" s="1">
        <v>0</v>
      </c>
      <c r="I2122" s="1">
        <v>0</v>
      </c>
      <c r="J2122" t="b">
        <f t="shared" si="33"/>
        <v>1</v>
      </c>
      <c r="K2122" t="e">
        <f t="array" ref="K2122">INDEX($A$7:$F$3066,SMALL(IF(COUNTIF($L$5,$H$7:$H$3066)*COUNTIF($L$5,$I$7:$I$3066),MATCH(ROW($A$7:$A$3066),ROW($A$7:$A$3066)),""),ROWS($B$1:B2116)),COLUMNS($A$1:B2118))</f>
        <v>#NUM!</v>
      </c>
      <c r="L2122" t="e">
        <f t="array" ref="L2122">INDEX($A$7:$F$3066,SMALL(IF(COUNTIF($L$5,$H$7:$H$3066)*COUNTIF($L$5,$I$7:$I$3066),MATCH(ROW($A$7:$A$3066),ROW($A$7:$A$3066)),""),ROWS($B$1:C2116)),COLUMNS($A$1:C2118))</f>
        <v>#NUM!</v>
      </c>
      <c r="M2122" t="e">
        <f t="array" ref="M2122">INDEX($A$7:$F$3066,SMALL(IF(COUNTIF($L$5,$H$7:$H$3066)*COUNTIF($L$5,$I$7:$I$3066),MATCH(ROW($A$7:$A$3066),ROW($A$7:$A$3066)),""),ROWS($B$1:D2116)),COLUMNS($A$1:D2118))</f>
        <v>#NUM!</v>
      </c>
      <c r="N2122" t="e">
        <f t="array" ref="N2122">INDEX($A$7:$F$3066,SMALL(IF(COUNTIF($L$5,$H$7:$H$3066)*COUNTIF($L$5,$I$7:$I$3066),MATCH(ROW($A$7:$A$3066),ROW($A$7:$A$3066)),""),ROWS($B$1:E2116)),COLUMNS($A$1:E2118))</f>
        <v>#NUM!</v>
      </c>
      <c r="O2122" t="e">
        <f t="array" ref="O2122">INDEX($A$7:$F$3066,SMALL(IF(COUNTIF($L$5,$H$7:$H$3066)*COUNTIF($L$5,$I$7:$I$3066),MATCH(ROW($A$7:$A$3066),ROW($A$7:$A$3066)),""),ROWS($B$1:F2116)),COLUMNS($A$1:F2118))</f>
        <v>#NUM!</v>
      </c>
    </row>
    <row r="2123" spans="1:15">
      <c r="A2123" s="1">
        <f>'ScienceDirect - Initial'!A2126</f>
        <v>0</v>
      </c>
      <c r="B2123" s="1">
        <f>'ScienceDirect - Initial'!B2126</f>
        <v>2011</v>
      </c>
      <c r="C2123" s="1" t="str">
        <f>'ScienceDirect - Initial'!C2126</f>
        <v>Wilder, Shawn M.</v>
      </c>
      <c r="D2123" s="1" t="str">
        <f>'ScienceDirect - Initial'!D2126</f>
        <v>Spider Nutrition: An Integrative Perspective</v>
      </c>
      <c r="E2123" s="1" t="str">
        <f>'ScienceDirect - Initial'!E2126</f>
        <v>Advances in Insect Physiology</v>
      </c>
      <c r="F2123" s="1" t="str">
        <f>'ScienceDirect - Initial'!F2126</f>
        <v>0065-2806</v>
      </c>
      <c r="H2123" s="1">
        <v>0</v>
      </c>
      <c r="I2123" s="1">
        <v>0</v>
      </c>
      <c r="J2123" t="b">
        <f t="shared" si="33"/>
        <v>1</v>
      </c>
      <c r="K2123" t="e">
        <f t="array" ref="K2123">INDEX($A$7:$F$3066,SMALL(IF(COUNTIF($L$5,$H$7:$H$3066)*COUNTIF($L$5,$I$7:$I$3066),MATCH(ROW($A$7:$A$3066),ROW($A$7:$A$3066)),""),ROWS($B$1:B2117)),COLUMNS($A$1:B2119))</f>
        <v>#NUM!</v>
      </c>
      <c r="L2123" t="e">
        <f t="array" ref="L2123">INDEX($A$7:$F$3066,SMALL(IF(COUNTIF($L$5,$H$7:$H$3066)*COUNTIF($L$5,$I$7:$I$3066),MATCH(ROW($A$7:$A$3066),ROW($A$7:$A$3066)),""),ROWS($B$1:C2117)),COLUMNS($A$1:C2119))</f>
        <v>#NUM!</v>
      </c>
      <c r="M2123" t="e">
        <f t="array" ref="M2123">INDEX($A$7:$F$3066,SMALL(IF(COUNTIF($L$5,$H$7:$H$3066)*COUNTIF($L$5,$I$7:$I$3066),MATCH(ROW($A$7:$A$3066),ROW($A$7:$A$3066)),""),ROWS($B$1:D2117)),COLUMNS($A$1:D2119))</f>
        <v>#NUM!</v>
      </c>
      <c r="N2123" t="e">
        <f t="array" ref="N2123">INDEX($A$7:$F$3066,SMALL(IF(COUNTIF($L$5,$H$7:$H$3066)*COUNTIF($L$5,$I$7:$I$3066),MATCH(ROW($A$7:$A$3066),ROW($A$7:$A$3066)),""),ROWS($B$1:E2117)),COLUMNS($A$1:E2119))</f>
        <v>#NUM!</v>
      </c>
      <c r="O2123" t="e">
        <f t="array" ref="O2123">INDEX($A$7:$F$3066,SMALL(IF(COUNTIF($L$5,$H$7:$H$3066)*COUNTIF($L$5,$I$7:$I$3066),MATCH(ROW($A$7:$A$3066),ROW($A$7:$A$3066)),""),ROWS($B$1:F2117)),COLUMNS($A$1:F2119))</f>
        <v>#NUM!</v>
      </c>
    </row>
    <row r="2124" spans="1:15">
      <c r="A2124" s="1">
        <f>'ScienceDirect - Initial'!A2127</f>
        <v>0</v>
      </c>
      <c r="B2124" s="1">
        <f>'ScienceDirect - Initial'!B2127</f>
        <v>1983</v>
      </c>
      <c r="C2124" s="1" t="str">
        <f>'ScienceDirect - Initial'!C2127</f>
        <v>Naitove, Connie E.</v>
      </c>
      <c r="D2124" s="1" t="str">
        <f>'ScienceDirect - Initial'!D2127</f>
        <v>Where ignorance prevails: An arts therapist's approach to the epilepsies</v>
      </c>
      <c r="E2124" s="1" t="str">
        <f>'ScienceDirect - Initial'!E2127</f>
        <v>The Arts in Psychotherapy</v>
      </c>
      <c r="F2124" s="1">
        <f>'ScienceDirect - Initial'!F2127</f>
        <v>0</v>
      </c>
      <c r="H2124" s="1">
        <v>0</v>
      </c>
      <c r="I2124" s="1">
        <v>0</v>
      </c>
      <c r="J2124" t="b">
        <f t="shared" si="33"/>
        <v>1</v>
      </c>
      <c r="K2124" t="e">
        <f t="array" ref="K2124">INDEX($A$7:$F$3066,SMALL(IF(COUNTIF($L$5,$H$7:$H$3066)*COUNTIF($L$5,$I$7:$I$3066),MATCH(ROW($A$7:$A$3066),ROW($A$7:$A$3066)),""),ROWS($B$1:B2118)),COLUMNS($A$1:B2120))</f>
        <v>#NUM!</v>
      </c>
      <c r="L2124" t="e">
        <f t="array" ref="L2124">INDEX($A$7:$F$3066,SMALL(IF(COUNTIF($L$5,$H$7:$H$3066)*COUNTIF($L$5,$I$7:$I$3066),MATCH(ROW($A$7:$A$3066),ROW($A$7:$A$3066)),""),ROWS($B$1:C2118)),COLUMNS($A$1:C2120))</f>
        <v>#NUM!</v>
      </c>
      <c r="M2124" t="e">
        <f t="array" ref="M2124">INDEX($A$7:$F$3066,SMALL(IF(COUNTIF($L$5,$H$7:$H$3066)*COUNTIF($L$5,$I$7:$I$3066),MATCH(ROW($A$7:$A$3066),ROW($A$7:$A$3066)),""),ROWS($B$1:D2118)),COLUMNS($A$1:D2120))</f>
        <v>#NUM!</v>
      </c>
      <c r="N2124" t="e">
        <f t="array" ref="N2124">INDEX($A$7:$F$3066,SMALL(IF(COUNTIF($L$5,$H$7:$H$3066)*COUNTIF($L$5,$I$7:$I$3066),MATCH(ROW($A$7:$A$3066),ROW($A$7:$A$3066)),""),ROWS($B$1:E2118)),COLUMNS($A$1:E2120))</f>
        <v>#NUM!</v>
      </c>
      <c r="O2124" t="e">
        <f t="array" ref="O2124">INDEX($A$7:$F$3066,SMALL(IF(COUNTIF($L$5,$H$7:$H$3066)*COUNTIF($L$5,$I$7:$I$3066),MATCH(ROW($A$7:$A$3066),ROW($A$7:$A$3066)),""),ROWS($B$1:F2118)),COLUMNS($A$1:F2120))</f>
        <v>#NUM!</v>
      </c>
    </row>
    <row r="2125" spans="1:15">
      <c r="A2125" s="1">
        <f>'ScienceDirect - Initial'!A2128</f>
        <v>0</v>
      </c>
      <c r="B2125" s="1">
        <f>'ScienceDirect - Initial'!B2128</f>
        <v>2013</v>
      </c>
      <c r="C2125" s="1" t="str">
        <f>'ScienceDirect - Initial'!C2128</f>
        <v>Knobel, Darryn L.; Lembo, Tiziana; Morters, Michelle; Townsend, Sunny E.; Cleaveland, Sarah; Hampson, Katie</v>
      </c>
      <c r="D2125" s="1" t="str">
        <f>'ScienceDirect - Initial'!D2128</f>
        <v>Chapter 17 - Dog Rabies and Its Control</v>
      </c>
      <c r="E2125" s="1" t="str">
        <f>'ScienceDirect - Initial'!E2128</f>
        <v>Rabies (Third Edition)</v>
      </c>
      <c r="F2125" s="1" t="str">
        <f>'ScienceDirect - Initial'!F2128</f>
        <v>978-0-12-396547-9</v>
      </c>
      <c r="H2125" s="1">
        <v>0</v>
      </c>
      <c r="I2125" s="1">
        <v>0</v>
      </c>
      <c r="J2125" t="b">
        <f t="shared" si="33"/>
        <v>1</v>
      </c>
      <c r="K2125" t="e">
        <f t="array" ref="K2125">INDEX($A$7:$F$3066,SMALL(IF(COUNTIF($L$5,$H$7:$H$3066)*COUNTIF($L$5,$I$7:$I$3066),MATCH(ROW($A$7:$A$3066),ROW($A$7:$A$3066)),""),ROWS($B$1:B2119)),COLUMNS($A$1:B2121))</f>
        <v>#NUM!</v>
      </c>
      <c r="L2125" t="e">
        <f t="array" ref="L2125">INDEX($A$7:$F$3066,SMALL(IF(COUNTIF($L$5,$H$7:$H$3066)*COUNTIF($L$5,$I$7:$I$3066),MATCH(ROW($A$7:$A$3066),ROW($A$7:$A$3066)),""),ROWS($B$1:C2119)),COLUMNS($A$1:C2121))</f>
        <v>#NUM!</v>
      </c>
      <c r="M2125" t="e">
        <f t="array" ref="M2125">INDEX($A$7:$F$3066,SMALL(IF(COUNTIF($L$5,$H$7:$H$3066)*COUNTIF($L$5,$I$7:$I$3066),MATCH(ROW($A$7:$A$3066),ROW($A$7:$A$3066)),""),ROWS($B$1:D2119)),COLUMNS($A$1:D2121))</f>
        <v>#NUM!</v>
      </c>
      <c r="N2125" t="e">
        <f t="array" ref="N2125">INDEX($A$7:$F$3066,SMALL(IF(COUNTIF($L$5,$H$7:$H$3066)*COUNTIF($L$5,$I$7:$I$3066),MATCH(ROW($A$7:$A$3066),ROW($A$7:$A$3066)),""),ROWS($B$1:E2119)),COLUMNS($A$1:E2121))</f>
        <v>#NUM!</v>
      </c>
      <c r="O2125" t="e">
        <f t="array" ref="O2125">INDEX($A$7:$F$3066,SMALL(IF(COUNTIF($L$5,$H$7:$H$3066)*COUNTIF($L$5,$I$7:$I$3066),MATCH(ROW($A$7:$A$3066),ROW($A$7:$A$3066)),""),ROWS($B$1:F2119)),COLUMNS($A$1:F2121))</f>
        <v>#NUM!</v>
      </c>
    </row>
    <row r="2126" spans="1:15">
      <c r="A2126" s="1">
        <f>'ScienceDirect - Initial'!A2129</f>
        <v>0</v>
      </c>
      <c r="B2126" s="1">
        <f>'ScienceDirect - Initial'!B2129</f>
        <v>2008</v>
      </c>
      <c r="C2126" s="1" t="str">
        <f>'ScienceDirect - Initial'!C2129</f>
        <v>Ferrando, Stephen J.; Freyberg, Zachary</v>
      </c>
      <c r="D2126" s="1" t="str">
        <f>'ScienceDirect - Initial'!D2129</f>
        <v>Neuropsychiatric Aspects of Infectious Diseases</v>
      </c>
      <c r="E2126" s="1" t="str">
        <f>'ScienceDirect - Initial'!E2129</f>
        <v>Psychiatric Aspects of Critical Care Medicine</v>
      </c>
      <c r="F2126" s="1">
        <f>'ScienceDirect - Initial'!F2129</f>
        <v>0</v>
      </c>
      <c r="H2126" s="1">
        <v>0</v>
      </c>
      <c r="I2126" s="1">
        <v>0</v>
      </c>
      <c r="J2126" t="b">
        <f t="shared" si="33"/>
        <v>1</v>
      </c>
      <c r="K2126" t="e">
        <f t="array" ref="K2126">INDEX($A$7:$F$3066,SMALL(IF(COUNTIF($L$5,$H$7:$H$3066)*COUNTIF($L$5,$I$7:$I$3066),MATCH(ROW($A$7:$A$3066),ROW($A$7:$A$3066)),""),ROWS($B$1:B2120)),COLUMNS($A$1:B2122))</f>
        <v>#NUM!</v>
      </c>
      <c r="L2126" t="e">
        <f t="array" ref="L2126">INDEX($A$7:$F$3066,SMALL(IF(COUNTIF($L$5,$H$7:$H$3066)*COUNTIF($L$5,$I$7:$I$3066),MATCH(ROW($A$7:$A$3066),ROW($A$7:$A$3066)),""),ROWS($B$1:C2120)),COLUMNS($A$1:C2122))</f>
        <v>#NUM!</v>
      </c>
      <c r="M2126" t="e">
        <f t="array" ref="M2126">INDEX($A$7:$F$3066,SMALL(IF(COUNTIF($L$5,$H$7:$H$3066)*COUNTIF($L$5,$I$7:$I$3066),MATCH(ROW($A$7:$A$3066),ROW($A$7:$A$3066)),""),ROWS($B$1:D2120)),COLUMNS($A$1:D2122))</f>
        <v>#NUM!</v>
      </c>
      <c r="N2126" t="e">
        <f t="array" ref="N2126">INDEX($A$7:$F$3066,SMALL(IF(COUNTIF($L$5,$H$7:$H$3066)*COUNTIF($L$5,$I$7:$I$3066),MATCH(ROW($A$7:$A$3066),ROW($A$7:$A$3066)),""),ROWS($B$1:E2120)),COLUMNS($A$1:E2122))</f>
        <v>#NUM!</v>
      </c>
      <c r="O2126" t="e">
        <f t="array" ref="O2126">INDEX($A$7:$F$3066,SMALL(IF(COUNTIF($L$5,$H$7:$H$3066)*COUNTIF($L$5,$I$7:$I$3066),MATCH(ROW($A$7:$A$3066),ROW($A$7:$A$3066)),""),ROWS($B$1:F2120)),COLUMNS($A$1:F2122))</f>
        <v>#NUM!</v>
      </c>
    </row>
    <row r="2127" spans="1:15">
      <c r="A2127" s="1">
        <f>'ScienceDirect - Initial'!A2130</f>
        <v>0</v>
      </c>
      <c r="B2127" s="1">
        <f>'ScienceDirect - Initial'!B2130</f>
        <v>2005</v>
      </c>
      <c r="C2127" s="1" t="str">
        <f>'ScienceDirect - Initial'!C2130</f>
        <v>Junoy, J.; Castellanos, C.; Viéitez, J.M.; de la Huz, M.R.; Lastra, M.</v>
      </c>
      <c r="D2127" s="1" t="str">
        <f>'ScienceDirect - Initial'!D2130</f>
        <v>The macroinfauna of the Galician sandy beaches (NW Spain) affected by the Prestige oil-spill</v>
      </c>
      <c r="E2127" s="1" t="str">
        <f>'ScienceDirect - Initial'!E2130</f>
        <v>Marine Pollution Bulletin</v>
      </c>
      <c r="F2127" s="1">
        <f>'ScienceDirect - Initial'!F2130</f>
        <v>0</v>
      </c>
      <c r="H2127" s="1">
        <v>0</v>
      </c>
      <c r="I2127" s="1">
        <v>0</v>
      </c>
      <c r="J2127" t="b">
        <f t="shared" si="33"/>
        <v>1</v>
      </c>
      <c r="K2127" t="e">
        <f t="array" ref="K2127">INDEX($A$7:$F$3066,SMALL(IF(COUNTIF($L$5,$H$7:$H$3066)*COUNTIF($L$5,$I$7:$I$3066),MATCH(ROW($A$7:$A$3066),ROW($A$7:$A$3066)),""),ROWS($B$1:B2121)),COLUMNS($A$1:B2123))</f>
        <v>#NUM!</v>
      </c>
      <c r="L2127" t="e">
        <f t="array" ref="L2127">INDEX($A$7:$F$3066,SMALL(IF(COUNTIF($L$5,$H$7:$H$3066)*COUNTIF($L$5,$I$7:$I$3066),MATCH(ROW($A$7:$A$3066),ROW($A$7:$A$3066)),""),ROWS($B$1:C2121)),COLUMNS($A$1:C2123))</f>
        <v>#NUM!</v>
      </c>
      <c r="M2127" t="e">
        <f t="array" ref="M2127">INDEX($A$7:$F$3066,SMALL(IF(COUNTIF($L$5,$H$7:$H$3066)*COUNTIF($L$5,$I$7:$I$3066),MATCH(ROW($A$7:$A$3066),ROW($A$7:$A$3066)),""),ROWS($B$1:D2121)),COLUMNS($A$1:D2123))</f>
        <v>#NUM!</v>
      </c>
      <c r="N2127" t="e">
        <f t="array" ref="N2127">INDEX($A$7:$F$3066,SMALL(IF(COUNTIF($L$5,$H$7:$H$3066)*COUNTIF($L$5,$I$7:$I$3066),MATCH(ROW($A$7:$A$3066),ROW($A$7:$A$3066)),""),ROWS($B$1:E2121)),COLUMNS($A$1:E2123))</f>
        <v>#NUM!</v>
      </c>
      <c r="O2127" t="e">
        <f t="array" ref="O2127">INDEX($A$7:$F$3066,SMALL(IF(COUNTIF($L$5,$H$7:$H$3066)*COUNTIF($L$5,$I$7:$I$3066),MATCH(ROW($A$7:$A$3066),ROW($A$7:$A$3066)),""),ROWS($B$1:F2121)),COLUMNS($A$1:F2123))</f>
        <v>#NUM!</v>
      </c>
    </row>
    <row r="2128" spans="1:15">
      <c r="A2128" s="1">
        <f>'ScienceDirect - Initial'!A2131</f>
        <v>0</v>
      </c>
      <c r="B2128" s="1">
        <f>'ScienceDirect - Initial'!B2131</f>
        <v>2004</v>
      </c>
      <c r="C2128" s="1" t="str">
        <f>'ScienceDirect - Initial'!C2131</f>
        <v>Duncan, Erica J.; Szilagyi, Sandor; Schwartz, Marion P.; Bugarski-Kirola, Dragana; Kunzova, Alena; Negi, Shobhit; Stephanides, Myrsini; Efferen, Toby R.; Angrist, Burt; Peselow, Eric; Corwin, June; Gonzenbach, Stephen; Rotrosen, John P.</v>
      </c>
      <c r="D2128" s="1" t="str">
        <f>'ScienceDirect - Initial'!D2131</f>
        <v>Effects of d-cycloserine on negative symptoms in schizophrenia</v>
      </c>
      <c r="E2128" s="1" t="str">
        <f>'ScienceDirect - Initial'!E2131</f>
        <v>Schizophrenia Research</v>
      </c>
      <c r="F2128" s="1">
        <f>'ScienceDirect - Initial'!F2131</f>
        <v>0</v>
      </c>
      <c r="H2128" s="1">
        <v>0</v>
      </c>
      <c r="I2128" s="1">
        <v>0</v>
      </c>
      <c r="J2128" t="b">
        <f t="shared" si="33"/>
        <v>1</v>
      </c>
      <c r="K2128" t="e">
        <f t="array" ref="K2128">INDEX($A$7:$F$3066,SMALL(IF(COUNTIF($L$5,$H$7:$H$3066)*COUNTIF($L$5,$I$7:$I$3066),MATCH(ROW($A$7:$A$3066),ROW($A$7:$A$3066)),""),ROWS($B$1:B2122)),COLUMNS($A$1:B2124))</f>
        <v>#NUM!</v>
      </c>
      <c r="L2128" t="e">
        <f t="array" ref="L2128">INDEX($A$7:$F$3066,SMALL(IF(COUNTIF($L$5,$H$7:$H$3066)*COUNTIF($L$5,$I$7:$I$3066),MATCH(ROW($A$7:$A$3066),ROW($A$7:$A$3066)),""),ROWS($B$1:C2122)),COLUMNS($A$1:C2124))</f>
        <v>#NUM!</v>
      </c>
      <c r="M2128" t="e">
        <f t="array" ref="M2128">INDEX($A$7:$F$3066,SMALL(IF(COUNTIF($L$5,$H$7:$H$3066)*COUNTIF($L$5,$I$7:$I$3066),MATCH(ROW($A$7:$A$3066),ROW($A$7:$A$3066)),""),ROWS($B$1:D2122)),COLUMNS($A$1:D2124))</f>
        <v>#NUM!</v>
      </c>
      <c r="N2128" t="e">
        <f t="array" ref="N2128">INDEX($A$7:$F$3066,SMALL(IF(COUNTIF($L$5,$H$7:$H$3066)*COUNTIF($L$5,$I$7:$I$3066),MATCH(ROW($A$7:$A$3066),ROW($A$7:$A$3066)),""),ROWS($B$1:E2122)),COLUMNS($A$1:E2124))</f>
        <v>#NUM!</v>
      </c>
      <c r="O2128" t="e">
        <f t="array" ref="O2128">INDEX($A$7:$F$3066,SMALL(IF(COUNTIF($L$5,$H$7:$H$3066)*COUNTIF($L$5,$I$7:$I$3066),MATCH(ROW($A$7:$A$3066),ROW($A$7:$A$3066)),""),ROWS($B$1:F2122)),COLUMNS($A$1:F2124))</f>
        <v>#NUM!</v>
      </c>
    </row>
    <row r="2129" spans="1:15">
      <c r="A2129" s="1">
        <f>'ScienceDirect - Initial'!A2132</f>
        <v>0</v>
      </c>
      <c r="B2129" s="1">
        <f>'ScienceDirect - Initial'!B2132</f>
        <v>2011</v>
      </c>
      <c r="C2129" s="1" t="str">
        <f>'ScienceDirect - Initial'!C2132</f>
        <v>Kollmann, Tobias R.; Dobson, Simon</v>
      </c>
      <c r="D2129" s="1" t="str">
        <f>'ScienceDirect - Initial'!D2132</f>
        <v>Chapter 16 - Syphilis</v>
      </c>
      <c r="E2129" s="1" t="str">
        <f>'ScienceDirect - Initial'!E2132</f>
        <v>Infectious Diseases of the Fetus and Newborn (Seventh Edition)</v>
      </c>
      <c r="F2129" s="1" t="str">
        <f>'ScienceDirect - Initial'!F2132</f>
        <v>978-1-4160-6400-8</v>
      </c>
      <c r="H2129" s="1">
        <v>0</v>
      </c>
      <c r="I2129" s="1">
        <v>0</v>
      </c>
      <c r="J2129" t="b">
        <f t="shared" si="33"/>
        <v>1</v>
      </c>
      <c r="K2129" t="e">
        <f t="array" ref="K2129">INDEX($A$7:$F$3066,SMALL(IF(COUNTIF($L$5,$H$7:$H$3066)*COUNTIF($L$5,$I$7:$I$3066),MATCH(ROW($A$7:$A$3066),ROW($A$7:$A$3066)),""),ROWS($B$1:B2123)),COLUMNS($A$1:B2125))</f>
        <v>#NUM!</v>
      </c>
      <c r="L2129" t="e">
        <f t="array" ref="L2129">INDEX($A$7:$F$3066,SMALL(IF(COUNTIF($L$5,$H$7:$H$3066)*COUNTIF($L$5,$I$7:$I$3066),MATCH(ROW($A$7:$A$3066),ROW($A$7:$A$3066)),""),ROWS($B$1:C2123)),COLUMNS($A$1:C2125))</f>
        <v>#NUM!</v>
      </c>
      <c r="M2129" t="e">
        <f t="array" ref="M2129">INDEX($A$7:$F$3066,SMALL(IF(COUNTIF($L$5,$H$7:$H$3066)*COUNTIF($L$5,$I$7:$I$3066),MATCH(ROW($A$7:$A$3066),ROW($A$7:$A$3066)),""),ROWS($B$1:D2123)),COLUMNS($A$1:D2125))</f>
        <v>#NUM!</v>
      </c>
      <c r="N2129" t="e">
        <f t="array" ref="N2129">INDEX($A$7:$F$3066,SMALL(IF(COUNTIF($L$5,$H$7:$H$3066)*COUNTIF($L$5,$I$7:$I$3066),MATCH(ROW($A$7:$A$3066),ROW($A$7:$A$3066)),""),ROWS($B$1:E2123)),COLUMNS($A$1:E2125))</f>
        <v>#NUM!</v>
      </c>
      <c r="O2129" t="e">
        <f t="array" ref="O2129">INDEX($A$7:$F$3066,SMALL(IF(COUNTIF($L$5,$H$7:$H$3066)*COUNTIF($L$5,$I$7:$I$3066),MATCH(ROW($A$7:$A$3066),ROW($A$7:$A$3066)),""),ROWS($B$1:F2123)),COLUMNS($A$1:F2125))</f>
        <v>#NUM!</v>
      </c>
    </row>
    <row r="2130" spans="1:15">
      <c r="A2130" s="1">
        <f>'ScienceDirect - Initial'!A2133</f>
        <v>0</v>
      </c>
      <c r="B2130" s="1">
        <f>'ScienceDirect - Initial'!B2133</f>
        <v>2016</v>
      </c>
      <c r="C2130" s="1" t="str">
        <f>'ScienceDirect - Initial'!C2133</f>
        <v>Wayne, Adrian F.; Maxwell, Marika A.; Ward, Colin G.; Vellios, Christos V.; Williams, Matthew R.; Pollock, Kenneth H.</v>
      </c>
      <c r="D2130" s="1" t="str">
        <f>'ScienceDirect - Initial'!D2133</f>
        <v>The responses of a critically endangered mycophagous marsupial (Bettongia penicillata) to timber harvesting in a native eucalypt forest</v>
      </c>
      <c r="E2130" s="1" t="str">
        <f>'ScienceDirect - Initial'!E2133</f>
        <v>Forest Ecology and Management</v>
      </c>
      <c r="F2130" s="1">
        <f>'ScienceDirect - Initial'!F2133</f>
        <v>0</v>
      </c>
      <c r="H2130" s="1">
        <v>0</v>
      </c>
      <c r="I2130" s="1">
        <v>0</v>
      </c>
      <c r="J2130" t="b">
        <f t="shared" si="33"/>
        <v>1</v>
      </c>
      <c r="K2130" t="e">
        <f t="array" ref="K2130">INDEX($A$7:$F$3066,SMALL(IF(COUNTIF($L$5,$H$7:$H$3066)*COUNTIF($L$5,$I$7:$I$3066),MATCH(ROW($A$7:$A$3066),ROW($A$7:$A$3066)),""),ROWS($B$1:B2124)),COLUMNS($A$1:B2126))</f>
        <v>#NUM!</v>
      </c>
      <c r="L2130" t="e">
        <f t="array" ref="L2130">INDEX($A$7:$F$3066,SMALL(IF(COUNTIF($L$5,$H$7:$H$3066)*COUNTIF($L$5,$I$7:$I$3066),MATCH(ROW($A$7:$A$3066),ROW($A$7:$A$3066)),""),ROWS($B$1:C2124)),COLUMNS($A$1:C2126))</f>
        <v>#NUM!</v>
      </c>
      <c r="M2130" t="e">
        <f t="array" ref="M2130">INDEX($A$7:$F$3066,SMALL(IF(COUNTIF($L$5,$H$7:$H$3066)*COUNTIF($L$5,$I$7:$I$3066),MATCH(ROW($A$7:$A$3066),ROW($A$7:$A$3066)),""),ROWS($B$1:D2124)),COLUMNS($A$1:D2126))</f>
        <v>#NUM!</v>
      </c>
      <c r="N2130" t="e">
        <f t="array" ref="N2130">INDEX($A$7:$F$3066,SMALL(IF(COUNTIF($L$5,$H$7:$H$3066)*COUNTIF($L$5,$I$7:$I$3066),MATCH(ROW($A$7:$A$3066),ROW($A$7:$A$3066)),""),ROWS($B$1:E2124)),COLUMNS($A$1:E2126))</f>
        <v>#NUM!</v>
      </c>
      <c r="O2130" t="e">
        <f t="array" ref="O2130">INDEX($A$7:$F$3066,SMALL(IF(COUNTIF($L$5,$H$7:$H$3066)*COUNTIF($L$5,$I$7:$I$3066),MATCH(ROW($A$7:$A$3066),ROW($A$7:$A$3066)),""),ROWS($B$1:F2124)),COLUMNS($A$1:F2126))</f>
        <v>#NUM!</v>
      </c>
    </row>
    <row r="2131" spans="1:15">
      <c r="A2131" s="1">
        <f>'ScienceDirect - Initial'!A2134</f>
        <v>0</v>
      </c>
      <c r="B2131" s="1">
        <f>'ScienceDirect - Initial'!B2134</f>
        <v>2000</v>
      </c>
      <c r="C2131" s="1" t="str">
        <f>'ScienceDirect - Initial'!C2134</f>
        <v>Hochachka, P.W</v>
      </c>
      <c r="D2131" s="1" t="str">
        <f>'ScienceDirect - Initial'!D2134</f>
        <v>Pinniped diving response mechanism and evolution: a window on the paradigm of comparative biochemistry and physiology</v>
      </c>
      <c r="E2131" s="1" t="str">
        <f>'ScienceDirect - Initial'!E2134</f>
        <v>Comparative Biochemistry and Physiology Part A: Molecular &amp; Integrative Physiology</v>
      </c>
      <c r="F2131" s="1">
        <f>'ScienceDirect - Initial'!F2134</f>
        <v>0</v>
      </c>
      <c r="H2131" s="1">
        <v>0</v>
      </c>
      <c r="I2131" s="1">
        <v>0</v>
      </c>
      <c r="J2131" t="b">
        <f t="shared" si="33"/>
        <v>1</v>
      </c>
      <c r="K2131" t="e">
        <f t="array" ref="K2131">INDEX($A$7:$F$3066,SMALL(IF(COUNTIF($L$5,$H$7:$H$3066)*COUNTIF($L$5,$I$7:$I$3066),MATCH(ROW($A$7:$A$3066),ROW($A$7:$A$3066)),""),ROWS($B$1:B2125)),COLUMNS($A$1:B2127))</f>
        <v>#NUM!</v>
      </c>
      <c r="L2131" t="e">
        <f t="array" ref="L2131">INDEX($A$7:$F$3066,SMALL(IF(COUNTIF($L$5,$H$7:$H$3066)*COUNTIF($L$5,$I$7:$I$3066),MATCH(ROW($A$7:$A$3066),ROW($A$7:$A$3066)),""),ROWS($B$1:C2125)),COLUMNS($A$1:C2127))</f>
        <v>#NUM!</v>
      </c>
      <c r="M2131" t="e">
        <f t="array" ref="M2131">INDEX($A$7:$F$3066,SMALL(IF(COUNTIF($L$5,$H$7:$H$3066)*COUNTIF($L$5,$I$7:$I$3066),MATCH(ROW($A$7:$A$3066),ROW($A$7:$A$3066)),""),ROWS($B$1:D2125)),COLUMNS($A$1:D2127))</f>
        <v>#NUM!</v>
      </c>
      <c r="N2131" t="e">
        <f t="array" ref="N2131">INDEX($A$7:$F$3066,SMALL(IF(COUNTIF($L$5,$H$7:$H$3066)*COUNTIF($L$5,$I$7:$I$3066),MATCH(ROW($A$7:$A$3066),ROW($A$7:$A$3066)),""),ROWS($B$1:E2125)),COLUMNS($A$1:E2127))</f>
        <v>#NUM!</v>
      </c>
      <c r="O2131" t="e">
        <f t="array" ref="O2131">INDEX($A$7:$F$3066,SMALL(IF(COUNTIF($L$5,$H$7:$H$3066)*COUNTIF($L$5,$I$7:$I$3066),MATCH(ROW($A$7:$A$3066),ROW($A$7:$A$3066)),""),ROWS($B$1:F2125)),COLUMNS($A$1:F2127))</f>
        <v>#NUM!</v>
      </c>
    </row>
    <row r="2132" spans="1:15">
      <c r="A2132" s="1">
        <f>'ScienceDirect - Initial'!A2135</f>
        <v>0</v>
      </c>
      <c r="B2132" s="1">
        <f>'ScienceDirect - Initial'!B2135</f>
        <v>1988</v>
      </c>
      <c r="C2132" s="1" t="str">
        <f>'ScienceDirect - Initial'!C2135</f>
        <v>Burk, Jeffrey P.; Sher, Kenneth J.</v>
      </c>
      <c r="D2132" s="1" t="str">
        <f>'ScienceDirect - Initial'!D2135</f>
        <v>The “forgotten children” revisited: Neglected areas of COA research</v>
      </c>
      <c r="E2132" s="1" t="str">
        <f>'ScienceDirect - Initial'!E2135</f>
        <v>Clinical Psychology Review</v>
      </c>
      <c r="F2132" s="1">
        <f>'ScienceDirect - Initial'!F2135</f>
        <v>0</v>
      </c>
      <c r="H2132" s="1">
        <v>0</v>
      </c>
      <c r="I2132" s="1">
        <v>0</v>
      </c>
      <c r="J2132" t="b">
        <f t="shared" si="33"/>
        <v>1</v>
      </c>
      <c r="K2132" t="e">
        <f t="array" ref="K2132">INDEX($A$7:$F$3066,SMALL(IF(COUNTIF($L$5,$H$7:$H$3066)*COUNTIF($L$5,$I$7:$I$3066),MATCH(ROW($A$7:$A$3066),ROW($A$7:$A$3066)),""),ROWS($B$1:B2126)),COLUMNS($A$1:B2128))</f>
        <v>#NUM!</v>
      </c>
      <c r="L2132" t="e">
        <f t="array" ref="L2132">INDEX($A$7:$F$3066,SMALL(IF(COUNTIF($L$5,$H$7:$H$3066)*COUNTIF($L$5,$I$7:$I$3066),MATCH(ROW($A$7:$A$3066),ROW($A$7:$A$3066)),""),ROWS($B$1:C2126)),COLUMNS($A$1:C2128))</f>
        <v>#NUM!</v>
      </c>
      <c r="M2132" t="e">
        <f t="array" ref="M2132">INDEX($A$7:$F$3066,SMALL(IF(COUNTIF($L$5,$H$7:$H$3066)*COUNTIF($L$5,$I$7:$I$3066),MATCH(ROW($A$7:$A$3066),ROW($A$7:$A$3066)),""),ROWS($B$1:D2126)),COLUMNS($A$1:D2128))</f>
        <v>#NUM!</v>
      </c>
      <c r="N2132" t="e">
        <f t="array" ref="N2132">INDEX($A$7:$F$3066,SMALL(IF(COUNTIF($L$5,$H$7:$H$3066)*COUNTIF($L$5,$I$7:$I$3066),MATCH(ROW($A$7:$A$3066),ROW($A$7:$A$3066)),""),ROWS($B$1:E2126)),COLUMNS($A$1:E2128))</f>
        <v>#NUM!</v>
      </c>
      <c r="O2132" t="e">
        <f t="array" ref="O2132">INDEX($A$7:$F$3066,SMALL(IF(COUNTIF($L$5,$H$7:$H$3066)*COUNTIF($L$5,$I$7:$I$3066),MATCH(ROW($A$7:$A$3066),ROW($A$7:$A$3066)),""),ROWS($B$1:F2126)),COLUMNS($A$1:F2128))</f>
        <v>#NUM!</v>
      </c>
    </row>
    <row r="2133" spans="1:15">
      <c r="A2133" s="1">
        <f>'ScienceDirect - Initial'!A2136</f>
        <v>0</v>
      </c>
      <c r="B2133" s="1">
        <f>'ScienceDirect - Initial'!B2136</f>
        <v>2015</v>
      </c>
      <c r="C2133" s="1" t="str">
        <f>'ScienceDirect - Initial'!C2136</f>
        <v>Amaducci, S.; Scordia, D.; Liu, F.H.; Zhang, Q.; Guo, H.; Testa, G.; Cosentino, S.L.</v>
      </c>
      <c r="D2133" s="1" t="str">
        <f>'ScienceDirect - Initial'!D2136</f>
        <v>Key cultivation techniques for hemp in Europe and China</v>
      </c>
      <c r="E2133" s="1" t="str">
        <f>'ScienceDirect - Initial'!E2136</f>
        <v>FIBRE CROPS: from production to end use</v>
      </c>
      <c r="F2133" s="1">
        <f>'ScienceDirect - Initial'!F2136</f>
        <v>0</v>
      </c>
      <c r="H2133" s="1">
        <v>0</v>
      </c>
      <c r="I2133" s="1">
        <v>0</v>
      </c>
      <c r="J2133" t="b">
        <f t="shared" si="33"/>
        <v>1</v>
      </c>
      <c r="K2133" t="e">
        <f t="array" ref="K2133">INDEX($A$7:$F$3066,SMALL(IF(COUNTIF($L$5,$H$7:$H$3066)*COUNTIF($L$5,$I$7:$I$3066),MATCH(ROW($A$7:$A$3066),ROW($A$7:$A$3066)),""),ROWS($B$1:B2127)),COLUMNS($A$1:B2129))</f>
        <v>#NUM!</v>
      </c>
      <c r="L2133" t="e">
        <f t="array" ref="L2133">INDEX($A$7:$F$3066,SMALL(IF(COUNTIF($L$5,$H$7:$H$3066)*COUNTIF($L$5,$I$7:$I$3066),MATCH(ROW($A$7:$A$3066),ROW($A$7:$A$3066)),""),ROWS($B$1:C2127)),COLUMNS($A$1:C2129))</f>
        <v>#NUM!</v>
      </c>
      <c r="M2133" t="e">
        <f t="array" ref="M2133">INDEX($A$7:$F$3066,SMALL(IF(COUNTIF($L$5,$H$7:$H$3066)*COUNTIF($L$5,$I$7:$I$3066),MATCH(ROW($A$7:$A$3066),ROW($A$7:$A$3066)),""),ROWS($B$1:D2127)),COLUMNS($A$1:D2129))</f>
        <v>#NUM!</v>
      </c>
      <c r="N2133" t="e">
        <f t="array" ref="N2133">INDEX($A$7:$F$3066,SMALL(IF(COUNTIF($L$5,$H$7:$H$3066)*COUNTIF($L$5,$I$7:$I$3066),MATCH(ROW($A$7:$A$3066),ROW($A$7:$A$3066)),""),ROWS($B$1:E2127)),COLUMNS($A$1:E2129))</f>
        <v>#NUM!</v>
      </c>
      <c r="O2133" t="e">
        <f t="array" ref="O2133">INDEX($A$7:$F$3066,SMALL(IF(COUNTIF($L$5,$H$7:$H$3066)*COUNTIF($L$5,$I$7:$I$3066),MATCH(ROW($A$7:$A$3066),ROW($A$7:$A$3066)),""),ROWS($B$1:F2127)),COLUMNS($A$1:F2129))</f>
        <v>#NUM!</v>
      </c>
    </row>
    <row r="2134" spans="1:15">
      <c r="A2134" s="1">
        <f>'ScienceDirect - Initial'!A2137</f>
        <v>0</v>
      </c>
      <c r="B2134" s="1">
        <f>'ScienceDirect - Initial'!B2137</f>
        <v>2017</v>
      </c>
      <c r="C2134" s="1" t="str">
        <f>'ScienceDirect - Initial'!C2137</f>
        <v>Che, C.-T.; George, V.; Ijinu, T.P.; Pushpangadan, P.; Andrae-Marobela, K.</v>
      </c>
      <c r="D2134" s="1" t="str">
        <f>'ScienceDirect - Initial'!D2137</f>
        <v>Chapter 2 - Traditional Medicine</v>
      </c>
      <c r="E2134" s="1" t="str">
        <f>'ScienceDirect - Initial'!E2137</f>
        <v>Pharmacognosy</v>
      </c>
      <c r="F2134" s="1" t="str">
        <f>'ScienceDirect - Initial'!F2137</f>
        <v>978-0-12-802104-0</v>
      </c>
      <c r="H2134" s="1">
        <v>0</v>
      </c>
      <c r="I2134" s="1">
        <v>0</v>
      </c>
      <c r="J2134" t="b">
        <f t="shared" si="33"/>
        <v>1</v>
      </c>
      <c r="K2134" t="e">
        <f t="array" ref="K2134">INDEX($A$7:$F$3066,SMALL(IF(COUNTIF($L$5,$H$7:$H$3066)*COUNTIF($L$5,$I$7:$I$3066),MATCH(ROW($A$7:$A$3066),ROW($A$7:$A$3066)),""),ROWS($B$1:B2128)),COLUMNS($A$1:B2130))</f>
        <v>#NUM!</v>
      </c>
      <c r="L2134" t="e">
        <f t="array" ref="L2134">INDEX($A$7:$F$3066,SMALL(IF(COUNTIF($L$5,$H$7:$H$3066)*COUNTIF($L$5,$I$7:$I$3066),MATCH(ROW($A$7:$A$3066),ROW($A$7:$A$3066)),""),ROWS($B$1:C2128)),COLUMNS($A$1:C2130))</f>
        <v>#NUM!</v>
      </c>
      <c r="M2134" t="e">
        <f t="array" ref="M2134">INDEX($A$7:$F$3066,SMALL(IF(COUNTIF($L$5,$H$7:$H$3066)*COUNTIF($L$5,$I$7:$I$3066),MATCH(ROW($A$7:$A$3066),ROW($A$7:$A$3066)),""),ROWS($B$1:D2128)),COLUMNS($A$1:D2130))</f>
        <v>#NUM!</v>
      </c>
      <c r="N2134" t="e">
        <f t="array" ref="N2134">INDEX($A$7:$F$3066,SMALL(IF(COUNTIF($L$5,$H$7:$H$3066)*COUNTIF($L$5,$I$7:$I$3066),MATCH(ROW($A$7:$A$3066),ROW($A$7:$A$3066)),""),ROWS($B$1:E2128)),COLUMNS($A$1:E2130))</f>
        <v>#NUM!</v>
      </c>
      <c r="O2134" t="e">
        <f t="array" ref="O2134">INDEX($A$7:$F$3066,SMALL(IF(COUNTIF($L$5,$H$7:$H$3066)*COUNTIF($L$5,$I$7:$I$3066),MATCH(ROW($A$7:$A$3066),ROW($A$7:$A$3066)),""),ROWS($B$1:F2128)),COLUMNS($A$1:F2130))</f>
        <v>#NUM!</v>
      </c>
    </row>
    <row r="2135" spans="1:15">
      <c r="A2135" s="1">
        <f>'ScienceDirect - Initial'!A2138</f>
        <v>0</v>
      </c>
      <c r="B2135" s="1">
        <f>'ScienceDirect - Initial'!B2138</f>
        <v>1995</v>
      </c>
      <c r="C2135" s="1" t="str">
        <f>'ScienceDirect - Initial'!C2138</f>
        <v>Fulop, Naomi J.</v>
      </c>
      <c r="D2135" s="1" t="str">
        <f>'ScienceDirect - Initial'!D2138</f>
        <v>Involuntary outpatient civil commitment: What can Britain learn from the U.S. experience? A civil liberties perspective</v>
      </c>
      <c r="E2135" s="1" t="str">
        <f>'ScienceDirect - Initial'!E2138</f>
        <v>International Journal of Law and Psychiatry</v>
      </c>
      <c r="F2135" s="1">
        <f>'ScienceDirect - Initial'!F2138</f>
        <v>0</v>
      </c>
      <c r="H2135" s="1">
        <v>0</v>
      </c>
      <c r="I2135" s="1">
        <v>0</v>
      </c>
      <c r="J2135" t="b">
        <f t="shared" si="33"/>
        <v>1</v>
      </c>
      <c r="K2135" t="e">
        <f t="array" ref="K2135">INDEX($A$7:$F$3066,SMALL(IF(COUNTIF($L$5,$H$7:$H$3066)*COUNTIF($L$5,$I$7:$I$3066),MATCH(ROW($A$7:$A$3066),ROW($A$7:$A$3066)),""),ROWS($B$1:B2129)),COLUMNS($A$1:B2131))</f>
        <v>#NUM!</v>
      </c>
      <c r="L2135" t="e">
        <f t="array" ref="L2135">INDEX($A$7:$F$3066,SMALL(IF(COUNTIF($L$5,$H$7:$H$3066)*COUNTIF($L$5,$I$7:$I$3066),MATCH(ROW($A$7:$A$3066),ROW($A$7:$A$3066)),""),ROWS($B$1:C2129)),COLUMNS($A$1:C2131))</f>
        <v>#NUM!</v>
      </c>
      <c r="M2135" t="e">
        <f t="array" ref="M2135">INDEX($A$7:$F$3066,SMALL(IF(COUNTIF($L$5,$H$7:$H$3066)*COUNTIF($L$5,$I$7:$I$3066),MATCH(ROW($A$7:$A$3066),ROW($A$7:$A$3066)),""),ROWS($B$1:D2129)),COLUMNS($A$1:D2131))</f>
        <v>#NUM!</v>
      </c>
      <c r="N2135" t="e">
        <f t="array" ref="N2135">INDEX($A$7:$F$3066,SMALL(IF(COUNTIF($L$5,$H$7:$H$3066)*COUNTIF($L$5,$I$7:$I$3066),MATCH(ROW($A$7:$A$3066),ROW($A$7:$A$3066)),""),ROWS($B$1:E2129)),COLUMNS($A$1:E2131))</f>
        <v>#NUM!</v>
      </c>
      <c r="O2135" t="e">
        <f t="array" ref="O2135">INDEX($A$7:$F$3066,SMALL(IF(COUNTIF($L$5,$H$7:$H$3066)*COUNTIF($L$5,$I$7:$I$3066),MATCH(ROW($A$7:$A$3066),ROW($A$7:$A$3066)),""),ROWS($B$1:F2129)),COLUMNS($A$1:F2131))</f>
        <v>#NUM!</v>
      </c>
    </row>
    <row r="2136" spans="1:15">
      <c r="A2136" s="1">
        <f>'ScienceDirect - Initial'!A2139</f>
        <v>0</v>
      </c>
      <c r="B2136" s="1">
        <f>'ScienceDirect - Initial'!B2139</f>
        <v>2010</v>
      </c>
      <c r="C2136" s="1" t="str">
        <f>'ScienceDirect - Initial'!C2139</f>
        <v>Rog, David J.</v>
      </c>
      <c r="D2136" s="1" t="str">
        <f>'ScienceDirect - Initial'!D2139</f>
        <v>Cannabis-based medicines in multiple sclerosis – A review of clinical studies</v>
      </c>
      <c r="E2136" s="1" t="str">
        <f>'ScienceDirect - Initial'!E2139</f>
        <v>Special Issue: Cannabinoids and Immunology</v>
      </c>
      <c r="F2136" s="1">
        <f>'ScienceDirect - Initial'!F2139</f>
        <v>0</v>
      </c>
      <c r="H2136" s="1">
        <v>0</v>
      </c>
      <c r="I2136" s="1">
        <v>0</v>
      </c>
      <c r="J2136" t="b">
        <f t="shared" si="33"/>
        <v>1</v>
      </c>
      <c r="K2136" t="e">
        <f t="array" ref="K2136">INDEX($A$7:$F$3066,SMALL(IF(COUNTIF($L$5,$H$7:$H$3066)*COUNTIF($L$5,$I$7:$I$3066),MATCH(ROW($A$7:$A$3066),ROW($A$7:$A$3066)),""),ROWS($B$1:B2130)),COLUMNS($A$1:B2132))</f>
        <v>#NUM!</v>
      </c>
      <c r="L2136" t="e">
        <f t="array" ref="L2136">INDEX($A$7:$F$3066,SMALL(IF(COUNTIF($L$5,$H$7:$H$3066)*COUNTIF($L$5,$I$7:$I$3066),MATCH(ROW($A$7:$A$3066),ROW($A$7:$A$3066)),""),ROWS($B$1:C2130)),COLUMNS($A$1:C2132))</f>
        <v>#NUM!</v>
      </c>
      <c r="M2136" t="e">
        <f t="array" ref="M2136">INDEX($A$7:$F$3066,SMALL(IF(COUNTIF($L$5,$H$7:$H$3066)*COUNTIF($L$5,$I$7:$I$3066),MATCH(ROW($A$7:$A$3066),ROW($A$7:$A$3066)),""),ROWS($B$1:D2130)),COLUMNS($A$1:D2132))</f>
        <v>#NUM!</v>
      </c>
      <c r="N2136" t="e">
        <f t="array" ref="N2136">INDEX($A$7:$F$3066,SMALL(IF(COUNTIF($L$5,$H$7:$H$3066)*COUNTIF($L$5,$I$7:$I$3066),MATCH(ROW($A$7:$A$3066),ROW($A$7:$A$3066)),""),ROWS($B$1:E2130)),COLUMNS($A$1:E2132))</f>
        <v>#NUM!</v>
      </c>
      <c r="O2136" t="e">
        <f t="array" ref="O2136">INDEX($A$7:$F$3066,SMALL(IF(COUNTIF($L$5,$H$7:$H$3066)*COUNTIF($L$5,$I$7:$I$3066),MATCH(ROW($A$7:$A$3066),ROW($A$7:$A$3066)),""),ROWS($B$1:F2130)),COLUMNS($A$1:F2132))</f>
        <v>#NUM!</v>
      </c>
    </row>
    <row r="2137" spans="1:15">
      <c r="A2137" s="1">
        <f>'ScienceDirect - Initial'!A2140</f>
        <v>0</v>
      </c>
      <c r="B2137" s="1">
        <f>'ScienceDirect - Initial'!B2140</f>
        <v>2011</v>
      </c>
      <c r="C2137" s="1" t="str">
        <f>'ScienceDirect - Initial'!C2140</f>
        <v>Lyman, Michael D.</v>
      </c>
      <c r="D2137" s="1" t="str">
        <f>'ScienceDirect - Initial'!D2140</f>
        <v>Chapter 3 - Understanding Drugs of Abuse</v>
      </c>
      <c r="E2137" s="1" t="str">
        <f>'ScienceDirect - Initial'!E2140</f>
        <v>Drugs in Society (Sixth Edition)</v>
      </c>
      <c r="F2137" s="1" t="str">
        <f>'ScienceDirect - Initial'!F2140</f>
        <v>978-1-4377-4450-7</v>
      </c>
      <c r="H2137" s="1">
        <v>0</v>
      </c>
      <c r="I2137" s="1">
        <v>0</v>
      </c>
      <c r="J2137" t="b">
        <f t="shared" si="33"/>
        <v>1</v>
      </c>
      <c r="K2137" t="e">
        <f t="array" ref="K2137">INDEX($A$7:$F$3066,SMALL(IF(COUNTIF($L$5,$H$7:$H$3066)*COUNTIF($L$5,$I$7:$I$3066),MATCH(ROW($A$7:$A$3066),ROW($A$7:$A$3066)),""),ROWS($B$1:B2131)),COLUMNS($A$1:B2133))</f>
        <v>#NUM!</v>
      </c>
      <c r="L2137" t="e">
        <f t="array" ref="L2137">INDEX($A$7:$F$3066,SMALL(IF(COUNTIF($L$5,$H$7:$H$3066)*COUNTIF($L$5,$I$7:$I$3066),MATCH(ROW($A$7:$A$3066),ROW($A$7:$A$3066)),""),ROWS($B$1:C2131)),COLUMNS($A$1:C2133))</f>
        <v>#NUM!</v>
      </c>
      <c r="M2137" t="e">
        <f t="array" ref="M2137">INDEX($A$7:$F$3066,SMALL(IF(COUNTIF($L$5,$H$7:$H$3066)*COUNTIF($L$5,$I$7:$I$3066),MATCH(ROW($A$7:$A$3066),ROW($A$7:$A$3066)),""),ROWS($B$1:D2131)),COLUMNS($A$1:D2133))</f>
        <v>#NUM!</v>
      </c>
      <c r="N2137" t="e">
        <f t="array" ref="N2137">INDEX($A$7:$F$3066,SMALL(IF(COUNTIF($L$5,$H$7:$H$3066)*COUNTIF($L$5,$I$7:$I$3066),MATCH(ROW($A$7:$A$3066),ROW($A$7:$A$3066)),""),ROWS($B$1:E2131)),COLUMNS($A$1:E2133))</f>
        <v>#NUM!</v>
      </c>
      <c r="O2137" t="e">
        <f t="array" ref="O2137">INDEX($A$7:$F$3066,SMALL(IF(COUNTIF($L$5,$H$7:$H$3066)*COUNTIF($L$5,$I$7:$I$3066),MATCH(ROW($A$7:$A$3066),ROW($A$7:$A$3066)),""),ROWS($B$1:F2131)),COLUMNS($A$1:F2133))</f>
        <v>#NUM!</v>
      </c>
    </row>
    <row r="2138" spans="1:15">
      <c r="A2138" s="1">
        <f>'ScienceDirect - Initial'!A2141</f>
        <v>0</v>
      </c>
      <c r="B2138" s="1">
        <f>'ScienceDirect - Initial'!B2141</f>
        <v>1991</v>
      </c>
      <c r="C2138" s="1" t="str">
        <f>'ScienceDirect - Initial'!C2141</f>
        <v>El Ghorfi, A.; Giafferi, M.</v>
      </c>
      <c r="D2138" s="1" t="str">
        <f>'ScienceDirect - Initial'!D2141</f>
        <v>Problems posed to a Moroccan hydroelectric facility inlet tunnel by the presence of gypsum</v>
      </c>
      <c r="E2138" s="1" t="str">
        <f>'ScienceDirect - Initial'!E2141</f>
        <v>Tunnelling and Underground Space Technology</v>
      </c>
      <c r="F2138" s="1">
        <f>'ScienceDirect - Initial'!F2141</f>
        <v>0</v>
      </c>
      <c r="H2138" s="1">
        <v>0</v>
      </c>
      <c r="I2138" s="1">
        <v>0</v>
      </c>
      <c r="J2138" t="b">
        <f t="shared" si="33"/>
        <v>1</v>
      </c>
      <c r="K2138" t="e">
        <f t="array" ref="K2138">INDEX($A$7:$F$3066,SMALL(IF(COUNTIF($L$5,$H$7:$H$3066)*COUNTIF($L$5,$I$7:$I$3066),MATCH(ROW($A$7:$A$3066),ROW($A$7:$A$3066)),""),ROWS($B$1:B2132)),COLUMNS($A$1:B2134))</f>
        <v>#NUM!</v>
      </c>
      <c r="L2138" t="e">
        <f t="array" ref="L2138">INDEX($A$7:$F$3066,SMALL(IF(COUNTIF($L$5,$H$7:$H$3066)*COUNTIF($L$5,$I$7:$I$3066),MATCH(ROW($A$7:$A$3066),ROW($A$7:$A$3066)),""),ROWS($B$1:C2132)),COLUMNS($A$1:C2134))</f>
        <v>#NUM!</v>
      </c>
      <c r="M2138" t="e">
        <f t="array" ref="M2138">INDEX($A$7:$F$3066,SMALL(IF(COUNTIF($L$5,$H$7:$H$3066)*COUNTIF($L$5,$I$7:$I$3066),MATCH(ROW($A$7:$A$3066),ROW($A$7:$A$3066)),""),ROWS($B$1:D2132)),COLUMNS($A$1:D2134))</f>
        <v>#NUM!</v>
      </c>
      <c r="N2138" t="e">
        <f t="array" ref="N2138">INDEX($A$7:$F$3066,SMALL(IF(COUNTIF($L$5,$H$7:$H$3066)*COUNTIF($L$5,$I$7:$I$3066),MATCH(ROW($A$7:$A$3066),ROW($A$7:$A$3066)),""),ROWS($B$1:E2132)),COLUMNS($A$1:E2134))</f>
        <v>#NUM!</v>
      </c>
      <c r="O2138" t="e">
        <f t="array" ref="O2138">INDEX($A$7:$F$3066,SMALL(IF(COUNTIF($L$5,$H$7:$H$3066)*COUNTIF($L$5,$I$7:$I$3066),MATCH(ROW($A$7:$A$3066),ROW($A$7:$A$3066)),""),ROWS($B$1:F2132)),COLUMNS($A$1:F2134))</f>
        <v>#NUM!</v>
      </c>
    </row>
    <row r="2139" spans="1:15">
      <c r="A2139" s="1">
        <f>'ScienceDirect - Initial'!A2142</f>
        <v>0</v>
      </c>
      <c r="B2139" s="1">
        <f>'ScienceDirect - Initial'!B2142</f>
        <v>1994</v>
      </c>
      <c r="C2139" s="1" t="str">
        <f>'ScienceDirect - Initial'!C2142</f>
        <v>Krause, Dale C.; Angel, Martin V.</v>
      </c>
      <c r="D2139" s="1" t="str">
        <f>'ScienceDirect - Initial'!D2142</f>
        <v>Marine biogeography, climate change and societal needs</v>
      </c>
      <c r="E2139" s="1" t="str">
        <f>'ScienceDirect - Initial'!E2142</f>
        <v>Progress in Oceanography</v>
      </c>
      <c r="F2139" s="1">
        <f>'ScienceDirect - Initial'!F2142</f>
        <v>0</v>
      </c>
      <c r="H2139" s="1">
        <v>0</v>
      </c>
      <c r="I2139" s="1">
        <v>0</v>
      </c>
      <c r="J2139" t="b">
        <f t="shared" si="33"/>
        <v>1</v>
      </c>
      <c r="K2139" t="e">
        <f t="array" ref="K2139">INDEX($A$7:$F$3066,SMALL(IF(COUNTIF($L$5,$H$7:$H$3066)*COUNTIF($L$5,$I$7:$I$3066),MATCH(ROW($A$7:$A$3066),ROW($A$7:$A$3066)),""),ROWS($B$1:B2133)),COLUMNS($A$1:B2135))</f>
        <v>#NUM!</v>
      </c>
      <c r="L2139" t="e">
        <f t="array" ref="L2139">INDEX($A$7:$F$3066,SMALL(IF(COUNTIF($L$5,$H$7:$H$3066)*COUNTIF($L$5,$I$7:$I$3066),MATCH(ROW($A$7:$A$3066),ROW($A$7:$A$3066)),""),ROWS($B$1:C2133)),COLUMNS($A$1:C2135))</f>
        <v>#NUM!</v>
      </c>
      <c r="M2139" t="e">
        <f t="array" ref="M2139">INDEX($A$7:$F$3066,SMALL(IF(COUNTIF($L$5,$H$7:$H$3066)*COUNTIF($L$5,$I$7:$I$3066),MATCH(ROW($A$7:$A$3066),ROW($A$7:$A$3066)),""),ROWS($B$1:D2133)),COLUMNS($A$1:D2135))</f>
        <v>#NUM!</v>
      </c>
      <c r="N2139" t="e">
        <f t="array" ref="N2139">INDEX($A$7:$F$3066,SMALL(IF(COUNTIF($L$5,$H$7:$H$3066)*COUNTIF($L$5,$I$7:$I$3066),MATCH(ROW($A$7:$A$3066),ROW($A$7:$A$3066)),""),ROWS($B$1:E2133)),COLUMNS($A$1:E2135))</f>
        <v>#NUM!</v>
      </c>
      <c r="O2139" t="e">
        <f t="array" ref="O2139">INDEX($A$7:$F$3066,SMALL(IF(COUNTIF($L$5,$H$7:$H$3066)*COUNTIF($L$5,$I$7:$I$3066),MATCH(ROW($A$7:$A$3066),ROW($A$7:$A$3066)),""),ROWS($B$1:F2133)),COLUMNS($A$1:F2135))</f>
        <v>#NUM!</v>
      </c>
    </row>
    <row r="2140" spans="1:15">
      <c r="A2140" s="1">
        <f>'ScienceDirect - Initial'!A2143</f>
        <v>0</v>
      </c>
      <c r="B2140" s="1">
        <f>'ScienceDirect - Initial'!B2143</f>
        <v>2012</v>
      </c>
      <c r="C2140" s="1">
        <f>'ScienceDirect - Initial'!C2143</f>
        <v>0</v>
      </c>
      <c r="D2140" s="1" t="str">
        <f>'ScienceDirect - Initial'!D2143</f>
        <v>News</v>
      </c>
      <c r="E2140" s="1" t="str">
        <f>'ScienceDirect - Initial'!E2143</f>
        <v>Marine Pollution Bulletin</v>
      </c>
      <c r="F2140" s="1">
        <f>'ScienceDirect - Initial'!F2143</f>
        <v>0</v>
      </c>
      <c r="H2140" s="1">
        <v>0</v>
      </c>
      <c r="I2140" s="1">
        <v>0</v>
      </c>
      <c r="J2140" t="b">
        <f t="shared" si="33"/>
        <v>1</v>
      </c>
      <c r="K2140" t="e">
        <f t="array" ref="K2140">INDEX($A$7:$F$3066,SMALL(IF(COUNTIF($L$5,$H$7:$H$3066)*COUNTIF($L$5,$I$7:$I$3066),MATCH(ROW($A$7:$A$3066),ROW($A$7:$A$3066)),""),ROWS($B$1:B2134)),COLUMNS($A$1:B2136))</f>
        <v>#NUM!</v>
      </c>
      <c r="L2140" t="e">
        <f t="array" ref="L2140">INDEX($A$7:$F$3066,SMALL(IF(COUNTIF($L$5,$H$7:$H$3066)*COUNTIF($L$5,$I$7:$I$3066),MATCH(ROW($A$7:$A$3066),ROW($A$7:$A$3066)),""),ROWS($B$1:C2134)),COLUMNS($A$1:C2136))</f>
        <v>#NUM!</v>
      </c>
      <c r="M2140" t="e">
        <f t="array" ref="M2140">INDEX($A$7:$F$3066,SMALL(IF(COUNTIF($L$5,$H$7:$H$3066)*COUNTIF($L$5,$I$7:$I$3066),MATCH(ROW($A$7:$A$3066),ROW($A$7:$A$3066)),""),ROWS($B$1:D2134)),COLUMNS($A$1:D2136))</f>
        <v>#NUM!</v>
      </c>
      <c r="N2140" t="e">
        <f t="array" ref="N2140">INDEX($A$7:$F$3066,SMALL(IF(COUNTIF($L$5,$H$7:$H$3066)*COUNTIF($L$5,$I$7:$I$3066),MATCH(ROW($A$7:$A$3066),ROW($A$7:$A$3066)),""),ROWS($B$1:E2134)),COLUMNS($A$1:E2136))</f>
        <v>#NUM!</v>
      </c>
      <c r="O2140" t="e">
        <f t="array" ref="O2140">INDEX($A$7:$F$3066,SMALL(IF(COUNTIF($L$5,$H$7:$H$3066)*COUNTIF($L$5,$I$7:$I$3066),MATCH(ROW($A$7:$A$3066),ROW($A$7:$A$3066)),""),ROWS($B$1:F2134)),COLUMNS($A$1:F2136))</f>
        <v>#NUM!</v>
      </c>
    </row>
    <row r="2141" spans="1:15">
      <c r="A2141" s="1">
        <f>'ScienceDirect - Initial'!A2144</f>
        <v>0</v>
      </c>
      <c r="B2141" s="1">
        <f>'ScienceDirect - Initial'!B2144</f>
        <v>2018</v>
      </c>
      <c r="C2141" s="1" t="str">
        <f>'ScienceDirect - Initial'!C2144</f>
        <v>Boulier, Joël; Dubos-Paillard, Edwige; Pavard, Antonin; Sanseverino-Godfrin, Valérie</v>
      </c>
      <c r="D2141" s="1" t="str">
        <f>'ScienceDirect - Initial'!D2144</f>
        <v>6 - The Difficulties in Local Implementation of Risk Prevention Policies</v>
      </c>
      <c r="E2141" s="1" t="str">
        <f>'ScienceDirect - Initial'!E2144</f>
        <v>Mobility in the Face of Extreme Hydrometeorological Events 1</v>
      </c>
      <c r="F2141" s="1" t="str">
        <f>'ScienceDirect - Initial'!F2144</f>
        <v>978-1-78548-289-2</v>
      </c>
      <c r="H2141" s="1">
        <v>0</v>
      </c>
      <c r="I2141" s="1">
        <v>0</v>
      </c>
      <c r="J2141" t="b">
        <f t="shared" si="33"/>
        <v>1</v>
      </c>
      <c r="K2141" t="e">
        <f t="array" ref="K2141">INDEX($A$7:$F$3066,SMALL(IF(COUNTIF($L$5,$H$7:$H$3066)*COUNTIF($L$5,$I$7:$I$3066),MATCH(ROW($A$7:$A$3066),ROW($A$7:$A$3066)),""),ROWS($B$1:B2135)),COLUMNS($A$1:B2137))</f>
        <v>#NUM!</v>
      </c>
      <c r="L2141" t="e">
        <f t="array" ref="L2141">INDEX($A$7:$F$3066,SMALL(IF(COUNTIF($L$5,$H$7:$H$3066)*COUNTIF($L$5,$I$7:$I$3066),MATCH(ROW($A$7:$A$3066),ROW($A$7:$A$3066)),""),ROWS($B$1:C2135)),COLUMNS($A$1:C2137))</f>
        <v>#NUM!</v>
      </c>
      <c r="M2141" t="e">
        <f t="array" ref="M2141">INDEX($A$7:$F$3066,SMALL(IF(COUNTIF($L$5,$H$7:$H$3066)*COUNTIF($L$5,$I$7:$I$3066),MATCH(ROW($A$7:$A$3066),ROW($A$7:$A$3066)),""),ROWS($B$1:D2135)),COLUMNS($A$1:D2137))</f>
        <v>#NUM!</v>
      </c>
      <c r="N2141" t="e">
        <f t="array" ref="N2141">INDEX($A$7:$F$3066,SMALL(IF(COUNTIF($L$5,$H$7:$H$3066)*COUNTIF($L$5,$I$7:$I$3066),MATCH(ROW($A$7:$A$3066),ROW($A$7:$A$3066)),""),ROWS($B$1:E2135)),COLUMNS($A$1:E2137))</f>
        <v>#NUM!</v>
      </c>
      <c r="O2141" t="e">
        <f t="array" ref="O2141">INDEX($A$7:$F$3066,SMALL(IF(COUNTIF($L$5,$H$7:$H$3066)*COUNTIF($L$5,$I$7:$I$3066),MATCH(ROW($A$7:$A$3066),ROW($A$7:$A$3066)),""),ROWS($B$1:F2135)),COLUMNS($A$1:F2137))</f>
        <v>#NUM!</v>
      </c>
    </row>
    <row r="2142" spans="1:15">
      <c r="A2142" s="1">
        <f>'ScienceDirect - Initial'!A2145</f>
        <v>0</v>
      </c>
      <c r="B2142" s="1">
        <f>'ScienceDirect - Initial'!B2145</f>
        <v>1998</v>
      </c>
      <c r="C2142" s="1" t="str">
        <f>'ScienceDirect - Initial'!C2145</f>
        <v>Holland, A.</v>
      </c>
      <c r="D2142" s="1" t="str">
        <f>'ScienceDirect - Initial'!D2145</f>
        <v>Ecological Balance</v>
      </c>
      <c r="E2142" s="1" t="str">
        <f>'ScienceDirect - Initial'!E2145</f>
        <v>Encyclopedia of Applied Ethics (Second Edition)</v>
      </c>
      <c r="F2142" s="1" t="str">
        <f>'ScienceDirect - Initial'!F2145</f>
        <v>978-0-12-373932-2</v>
      </c>
      <c r="H2142" s="1">
        <v>0</v>
      </c>
      <c r="I2142" s="1">
        <v>0</v>
      </c>
      <c r="J2142" t="b">
        <f t="shared" si="33"/>
        <v>1</v>
      </c>
      <c r="K2142" t="e">
        <f t="array" ref="K2142">INDEX($A$7:$F$3066,SMALL(IF(COUNTIF($L$5,$H$7:$H$3066)*COUNTIF($L$5,$I$7:$I$3066),MATCH(ROW($A$7:$A$3066),ROW($A$7:$A$3066)),""),ROWS($B$1:B2136)),COLUMNS($A$1:B2138))</f>
        <v>#NUM!</v>
      </c>
      <c r="L2142" t="e">
        <f t="array" ref="L2142">INDEX($A$7:$F$3066,SMALL(IF(COUNTIF($L$5,$H$7:$H$3066)*COUNTIF($L$5,$I$7:$I$3066),MATCH(ROW($A$7:$A$3066),ROW($A$7:$A$3066)),""),ROWS($B$1:C2136)),COLUMNS($A$1:C2138))</f>
        <v>#NUM!</v>
      </c>
      <c r="M2142" t="e">
        <f t="array" ref="M2142">INDEX($A$7:$F$3066,SMALL(IF(COUNTIF($L$5,$H$7:$H$3066)*COUNTIF($L$5,$I$7:$I$3066),MATCH(ROW($A$7:$A$3066),ROW($A$7:$A$3066)),""),ROWS($B$1:D2136)),COLUMNS($A$1:D2138))</f>
        <v>#NUM!</v>
      </c>
      <c r="N2142" t="e">
        <f t="array" ref="N2142">INDEX($A$7:$F$3066,SMALL(IF(COUNTIF($L$5,$H$7:$H$3066)*COUNTIF($L$5,$I$7:$I$3066),MATCH(ROW($A$7:$A$3066),ROW($A$7:$A$3066)),""),ROWS($B$1:E2136)),COLUMNS($A$1:E2138))</f>
        <v>#NUM!</v>
      </c>
      <c r="O2142" t="e">
        <f t="array" ref="O2142">INDEX($A$7:$F$3066,SMALL(IF(COUNTIF($L$5,$H$7:$H$3066)*COUNTIF($L$5,$I$7:$I$3066),MATCH(ROW($A$7:$A$3066),ROW($A$7:$A$3066)),""),ROWS($B$1:F2136)),COLUMNS($A$1:F2138))</f>
        <v>#NUM!</v>
      </c>
    </row>
    <row r="2143" spans="1:15">
      <c r="A2143" s="1">
        <f>'ScienceDirect - Initial'!A2146</f>
        <v>0</v>
      </c>
      <c r="B2143" s="1">
        <f>'ScienceDirect - Initial'!B2146</f>
        <v>1984</v>
      </c>
      <c r="C2143" s="1" t="str">
        <f>'ScienceDirect - Initial'!C2146</f>
        <v>Manshadi, Manoochehr S.; Lippmann, Steven B.</v>
      </c>
      <c r="D2143" s="1" t="str">
        <f>'ScienceDirect - Initial'!D2146</f>
        <v>Combined treatment of refractory depression with an MAO inhibitor and a tricyclic</v>
      </c>
      <c r="E2143" s="1" t="str">
        <f>'ScienceDirect - Initial'!E2146</f>
        <v>Psychosomatics</v>
      </c>
      <c r="F2143" s="1">
        <f>'ScienceDirect - Initial'!F2146</f>
        <v>0</v>
      </c>
      <c r="H2143" s="1">
        <v>0</v>
      </c>
      <c r="I2143" s="1">
        <v>0</v>
      </c>
      <c r="J2143" t="b">
        <f t="shared" si="33"/>
        <v>1</v>
      </c>
      <c r="K2143" t="e">
        <f t="array" ref="K2143">INDEX($A$7:$F$3066,SMALL(IF(COUNTIF($L$5,$H$7:$H$3066)*COUNTIF($L$5,$I$7:$I$3066),MATCH(ROW($A$7:$A$3066),ROW($A$7:$A$3066)),""),ROWS($B$1:B2137)),COLUMNS($A$1:B2139))</f>
        <v>#NUM!</v>
      </c>
      <c r="L2143" t="e">
        <f t="array" ref="L2143">INDEX($A$7:$F$3066,SMALL(IF(COUNTIF($L$5,$H$7:$H$3066)*COUNTIF($L$5,$I$7:$I$3066),MATCH(ROW($A$7:$A$3066),ROW($A$7:$A$3066)),""),ROWS($B$1:C2137)),COLUMNS($A$1:C2139))</f>
        <v>#NUM!</v>
      </c>
      <c r="M2143" t="e">
        <f t="array" ref="M2143">INDEX($A$7:$F$3066,SMALL(IF(COUNTIF($L$5,$H$7:$H$3066)*COUNTIF($L$5,$I$7:$I$3066),MATCH(ROW($A$7:$A$3066),ROW($A$7:$A$3066)),""),ROWS($B$1:D2137)),COLUMNS($A$1:D2139))</f>
        <v>#NUM!</v>
      </c>
      <c r="N2143" t="e">
        <f t="array" ref="N2143">INDEX($A$7:$F$3066,SMALL(IF(COUNTIF($L$5,$H$7:$H$3066)*COUNTIF($L$5,$I$7:$I$3066),MATCH(ROW($A$7:$A$3066),ROW($A$7:$A$3066)),""),ROWS($B$1:E2137)),COLUMNS($A$1:E2139))</f>
        <v>#NUM!</v>
      </c>
      <c r="O2143" t="e">
        <f t="array" ref="O2143">INDEX($A$7:$F$3066,SMALL(IF(COUNTIF($L$5,$H$7:$H$3066)*COUNTIF($L$5,$I$7:$I$3066),MATCH(ROW($A$7:$A$3066),ROW($A$7:$A$3066)),""),ROWS($B$1:F2137)),COLUMNS($A$1:F2139))</f>
        <v>#NUM!</v>
      </c>
    </row>
    <row r="2144" spans="1:15">
      <c r="A2144" s="1">
        <f>'ScienceDirect - Initial'!A2147</f>
        <v>0</v>
      </c>
      <c r="B2144" s="1">
        <f>'ScienceDirect - Initial'!B2147</f>
        <v>2001</v>
      </c>
      <c r="C2144" s="1" t="str">
        <f>'ScienceDirect - Initial'!C2147</f>
        <v>Neimeyer, Robert A.; Stewart, Alan E.</v>
      </c>
      <c r="D2144" s="1" t="str">
        <f>'ScienceDirect - Initial'!D2147</f>
        <v>11 - Constructivist Psychotherapies</v>
      </c>
      <c r="E2144" s="1" t="str">
        <f>'ScienceDirect - Initial'!E2147</f>
        <v>Assessment and Therapy</v>
      </c>
      <c r="F2144" s="1" t="str">
        <f>'ScienceDirect - Initial'!F2147</f>
        <v>978-0-12-267806-6</v>
      </c>
      <c r="H2144" s="1">
        <v>0</v>
      </c>
      <c r="I2144" s="1">
        <v>0</v>
      </c>
      <c r="J2144" t="b">
        <f t="shared" si="33"/>
        <v>1</v>
      </c>
      <c r="K2144" t="e">
        <f t="array" ref="K2144">INDEX($A$7:$F$3066,SMALL(IF(COUNTIF($L$5,$H$7:$H$3066)*COUNTIF($L$5,$I$7:$I$3066),MATCH(ROW($A$7:$A$3066),ROW($A$7:$A$3066)),""),ROWS($B$1:B2138)),COLUMNS($A$1:B2140))</f>
        <v>#NUM!</v>
      </c>
      <c r="L2144" t="e">
        <f t="array" ref="L2144">INDEX($A$7:$F$3066,SMALL(IF(COUNTIF($L$5,$H$7:$H$3066)*COUNTIF($L$5,$I$7:$I$3066),MATCH(ROW($A$7:$A$3066),ROW($A$7:$A$3066)),""),ROWS($B$1:C2138)),COLUMNS($A$1:C2140))</f>
        <v>#NUM!</v>
      </c>
      <c r="M2144" t="e">
        <f t="array" ref="M2144">INDEX($A$7:$F$3066,SMALL(IF(COUNTIF($L$5,$H$7:$H$3066)*COUNTIF($L$5,$I$7:$I$3066),MATCH(ROW($A$7:$A$3066),ROW($A$7:$A$3066)),""),ROWS($B$1:D2138)),COLUMNS($A$1:D2140))</f>
        <v>#NUM!</v>
      </c>
      <c r="N2144" t="e">
        <f t="array" ref="N2144">INDEX($A$7:$F$3066,SMALL(IF(COUNTIF($L$5,$H$7:$H$3066)*COUNTIF($L$5,$I$7:$I$3066),MATCH(ROW($A$7:$A$3066),ROW($A$7:$A$3066)),""),ROWS($B$1:E2138)),COLUMNS($A$1:E2140))</f>
        <v>#NUM!</v>
      </c>
      <c r="O2144" t="e">
        <f t="array" ref="O2144">INDEX($A$7:$F$3066,SMALL(IF(COUNTIF($L$5,$H$7:$H$3066)*COUNTIF($L$5,$I$7:$I$3066),MATCH(ROW($A$7:$A$3066),ROW($A$7:$A$3066)),""),ROWS($B$1:F2138)),COLUMNS($A$1:F2140))</f>
        <v>#NUM!</v>
      </c>
    </row>
    <row r="2145" spans="1:15">
      <c r="A2145" s="1">
        <f>'ScienceDirect - Initial'!A2148</f>
        <v>0</v>
      </c>
      <c r="B2145" s="1">
        <f>'ScienceDirect - Initial'!B2148</f>
        <v>1984</v>
      </c>
      <c r="C2145" s="1" t="str">
        <f>'ScienceDirect - Initial'!C2148</f>
        <v>Suslick, K.S.; Gawienowski, J.J.; Schubert, P.F.; Wang, H.H.</v>
      </c>
      <c r="D2145" s="1" t="str">
        <f>'ScienceDirect - Initial'!D2148</f>
        <v>Sonochemistry in non-aqueous liquids</v>
      </c>
      <c r="E2145" s="1" t="str">
        <f>'ScienceDirect - Initial'!E2148</f>
        <v>Ultrasonics</v>
      </c>
      <c r="F2145" s="1">
        <f>'ScienceDirect - Initial'!F2148</f>
        <v>0</v>
      </c>
      <c r="H2145" s="1">
        <v>0</v>
      </c>
      <c r="I2145" s="1">
        <v>0</v>
      </c>
      <c r="J2145" t="b">
        <f t="shared" si="33"/>
        <v>1</v>
      </c>
      <c r="K2145" t="e">
        <f t="array" ref="K2145">INDEX($A$7:$F$3066,SMALL(IF(COUNTIF($L$5,$H$7:$H$3066)*COUNTIF($L$5,$I$7:$I$3066),MATCH(ROW($A$7:$A$3066),ROW($A$7:$A$3066)),""),ROWS($B$1:B2139)),COLUMNS($A$1:B2141))</f>
        <v>#NUM!</v>
      </c>
      <c r="L2145" t="e">
        <f t="array" ref="L2145">INDEX($A$7:$F$3066,SMALL(IF(COUNTIF($L$5,$H$7:$H$3066)*COUNTIF($L$5,$I$7:$I$3066),MATCH(ROW($A$7:$A$3066),ROW($A$7:$A$3066)),""),ROWS($B$1:C2139)),COLUMNS($A$1:C2141))</f>
        <v>#NUM!</v>
      </c>
      <c r="M2145" t="e">
        <f t="array" ref="M2145">INDEX($A$7:$F$3066,SMALL(IF(COUNTIF($L$5,$H$7:$H$3066)*COUNTIF($L$5,$I$7:$I$3066),MATCH(ROW($A$7:$A$3066),ROW($A$7:$A$3066)),""),ROWS($B$1:D2139)),COLUMNS($A$1:D2141))</f>
        <v>#NUM!</v>
      </c>
      <c r="N2145" t="e">
        <f t="array" ref="N2145">INDEX($A$7:$F$3066,SMALL(IF(COUNTIF($L$5,$H$7:$H$3066)*COUNTIF($L$5,$I$7:$I$3066),MATCH(ROW($A$7:$A$3066),ROW($A$7:$A$3066)),""),ROWS($B$1:E2139)),COLUMNS($A$1:E2141))</f>
        <v>#NUM!</v>
      </c>
      <c r="O2145" t="e">
        <f t="array" ref="O2145">INDEX($A$7:$F$3066,SMALL(IF(COUNTIF($L$5,$H$7:$H$3066)*COUNTIF($L$5,$I$7:$I$3066),MATCH(ROW($A$7:$A$3066),ROW($A$7:$A$3066)),""),ROWS($B$1:F2139)),COLUMNS($A$1:F2141))</f>
        <v>#NUM!</v>
      </c>
    </row>
    <row r="2146" spans="1:15">
      <c r="A2146" s="1">
        <f>'ScienceDirect - Initial'!A2149</f>
        <v>0</v>
      </c>
      <c r="B2146" s="1">
        <f>'ScienceDirect - Initial'!B2149</f>
        <v>2017</v>
      </c>
      <c r="C2146" s="1" t="str">
        <f>'ScienceDirect - Initial'!C2149</f>
        <v>Walsh, Zach; Gonzalez, Raul; Crosby, Kim; S. Thiessen, Michelle; Carroll, Chris; Bonn-Miller, Marcel O.</v>
      </c>
      <c r="D2146" s="1" t="str">
        <f>'ScienceDirect - Initial'!D2149</f>
        <v>Medical cannabis and mental health: A guided systematic review</v>
      </c>
      <c r="E2146" s="1" t="str">
        <f>'ScienceDirect - Initial'!E2149</f>
        <v>Clinical Psychology Review</v>
      </c>
      <c r="F2146" s="1">
        <f>'ScienceDirect - Initial'!F2149</f>
        <v>0</v>
      </c>
      <c r="H2146" s="1">
        <v>0</v>
      </c>
      <c r="I2146" s="1">
        <v>0</v>
      </c>
      <c r="J2146" t="b">
        <f t="shared" si="33"/>
        <v>1</v>
      </c>
      <c r="K2146" t="e">
        <f t="array" ref="K2146">INDEX($A$7:$F$3066,SMALL(IF(COUNTIF($L$5,$H$7:$H$3066)*COUNTIF($L$5,$I$7:$I$3066),MATCH(ROW($A$7:$A$3066),ROW($A$7:$A$3066)),""),ROWS($B$1:B2140)),COLUMNS($A$1:B2142))</f>
        <v>#NUM!</v>
      </c>
      <c r="L2146" t="e">
        <f t="array" ref="L2146">INDEX($A$7:$F$3066,SMALL(IF(COUNTIF($L$5,$H$7:$H$3066)*COUNTIF($L$5,$I$7:$I$3066),MATCH(ROW($A$7:$A$3066),ROW($A$7:$A$3066)),""),ROWS($B$1:C2140)),COLUMNS($A$1:C2142))</f>
        <v>#NUM!</v>
      </c>
      <c r="M2146" t="e">
        <f t="array" ref="M2146">INDEX($A$7:$F$3066,SMALL(IF(COUNTIF($L$5,$H$7:$H$3066)*COUNTIF($L$5,$I$7:$I$3066),MATCH(ROW($A$7:$A$3066),ROW($A$7:$A$3066)),""),ROWS($B$1:D2140)),COLUMNS($A$1:D2142))</f>
        <v>#NUM!</v>
      </c>
      <c r="N2146" t="e">
        <f t="array" ref="N2146">INDEX($A$7:$F$3066,SMALL(IF(COUNTIF($L$5,$H$7:$H$3066)*COUNTIF($L$5,$I$7:$I$3066),MATCH(ROW($A$7:$A$3066),ROW($A$7:$A$3066)),""),ROWS($B$1:E2140)),COLUMNS($A$1:E2142))</f>
        <v>#NUM!</v>
      </c>
      <c r="O2146" t="e">
        <f t="array" ref="O2146">INDEX($A$7:$F$3066,SMALL(IF(COUNTIF($L$5,$H$7:$H$3066)*COUNTIF($L$5,$I$7:$I$3066),MATCH(ROW($A$7:$A$3066),ROW($A$7:$A$3066)),""),ROWS($B$1:F2140)),COLUMNS($A$1:F2142))</f>
        <v>#NUM!</v>
      </c>
    </row>
    <row r="2147" spans="1:15">
      <c r="A2147" s="1">
        <f>'ScienceDirect - Initial'!A2150</f>
        <v>0</v>
      </c>
      <c r="B2147" s="1">
        <f>'ScienceDirect - Initial'!B2150</f>
        <v>2013</v>
      </c>
      <c r="C2147" s="1" t="str">
        <f>'ScienceDirect - Initial'!C2150</f>
        <v>Anderson, Will; Kozak, Darby; Coleman, Victoria A.; Jämting, Åsa K.; Trau, Matt</v>
      </c>
      <c r="D2147" s="1" t="str">
        <f>'ScienceDirect - Initial'!D2150</f>
        <v>A comparative study of submicron particle sizing platforms: Accuracy, precision and resolution analysis of polydisperse particle size distributions</v>
      </c>
      <c r="E2147" s="1" t="str">
        <f>'ScienceDirect - Initial'!E2150</f>
        <v>Journal of Colloid and Interface Science</v>
      </c>
      <c r="F2147" s="1">
        <f>'ScienceDirect - Initial'!F2150</f>
        <v>0</v>
      </c>
      <c r="H2147" s="1">
        <v>0</v>
      </c>
      <c r="I2147" s="1">
        <v>0</v>
      </c>
      <c r="J2147" t="b">
        <f t="shared" si="33"/>
        <v>1</v>
      </c>
      <c r="K2147" t="e">
        <f t="array" ref="K2147">INDEX($A$7:$F$3066,SMALL(IF(COUNTIF($L$5,$H$7:$H$3066)*COUNTIF($L$5,$I$7:$I$3066),MATCH(ROW($A$7:$A$3066),ROW($A$7:$A$3066)),""),ROWS($B$1:B2141)),COLUMNS($A$1:B2143))</f>
        <v>#NUM!</v>
      </c>
      <c r="L2147" t="e">
        <f t="array" ref="L2147">INDEX($A$7:$F$3066,SMALL(IF(COUNTIF($L$5,$H$7:$H$3066)*COUNTIF($L$5,$I$7:$I$3066),MATCH(ROW($A$7:$A$3066),ROW($A$7:$A$3066)),""),ROWS($B$1:C2141)),COLUMNS($A$1:C2143))</f>
        <v>#NUM!</v>
      </c>
      <c r="M2147" t="e">
        <f t="array" ref="M2147">INDEX($A$7:$F$3066,SMALL(IF(COUNTIF($L$5,$H$7:$H$3066)*COUNTIF($L$5,$I$7:$I$3066),MATCH(ROW($A$7:$A$3066),ROW($A$7:$A$3066)),""),ROWS($B$1:D2141)),COLUMNS($A$1:D2143))</f>
        <v>#NUM!</v>
      </c>
      <c r="N2147" t="e">
        <f t="array" ref="N2147">INDEX($A$7:$F$3066,SMALL(IF(COUNTIF($L$5,$H$7:$H$3066)*COUNTIF($L$5,$I$7:$I$3066),MATCH(ROW($A$7:$A$3066),ROW($A$7:$A$3066)),""),ROWS($B$1:E2141)),COLUMNS($A$1:E2143))</f>
        <v>#NUM!</v>
      </c>
      <c r="O2147" t="e">
        <f t="array" ref="O2147">INDEX($A$7:$F$3066,SMALL(IF(COUNTIF($L$5,$H$7:$H$3066)*COUNTIF($L$5,$I$7:$I$3066),MATCH(ROW($A$7:$A$3066),ROW($A$7:$A$3066)),""),ROWS($B$1:F2141)),COLUMNS($A$1:F2143))</f>
        <v>#NUM!</v>
      </c>
    </row>
    <row r="2148" spans="1:15">
      <c r="A2148" s="1">
        <f>'ScienceDirect - Initial'!A2151</f>
        <v>0</v>
      </c>
      <c r="B2148" s="1">
        <f>'ScienceDirect - Initial'!B2151</f>
        <v>2013</v>
      </c>
      <c r="C2148" s="1" t="str">
        <f>'ScienceDirect - Initial'!C2151</f>
        <v>Kass, Lani; London, J. Phillip “Jack”</v>
      </c>
      <c r="D2148" s="1" t="str">
        <f>'ScienceDirect - Initial'!D2151</f>
        <v>Surprise, Deception, Denial and Warning: Strategic Imperatives</v>
      </c>
      <c r="E2148" s="1" t="str">
        <f>'ScienceDirect - Initial'!E2151</f>
        <v>Orbis</v>
      </c>
      <c r="F2148" s="1">
        <f>'ScienceDirect - Initial'!F2151</f>
        <v>0</v>
      </c>
      <c r="H2148" s="1">
        <v>0</v>
      </c>
      <c r="I2148" s="1">
        <v>0</v>
      </c>
      <c r="J2148" t="b">
        <f t="shared" si="33"/>
        <v>1</v>
      </c>
      <c r="K2148" t="e">
        <f t="array" ref="K2148">INDEX($A$7:$F$3066,SMALL(IF(COUNTIF($L$5,$H$7:$H$3066)*COUNTIF($L$5,$I$7:$I$3066),MATCH(ROW($A$7:$A$3066),ROW($A$7:$A$3066)),""),ROWS($B$1:B2142)),COLUMNS($A$1:B2144))</f>
        <v>#NUM!</v>
      </c>
      <c r="L2148" t="e">
        <f t="array" ref="L2148">INDEX($A$7:$F$3066,SMALL(IF(COUNTIF($L$5,$H$7:$H$3066)*COUNTIF($L$5,$I$7:$I$3066),MATCH(ROW($A$7:$A$3066),ROW($A$7:$A$3066)),""),ROWS($B$1:C2142)),COLUMNS($A$1:C2144))</f>
        <v>#NUM!</v>
      </c>
      <c r="M2148" t="e">
        <f t="array" ref="M2148">INDEX($A$7:$F$3066,SMALL(IF(COUNTIF($L$5,$H$7:$H$3066)*COUNTIF($L$5,$I$7:$I$3066),MATCH(ROW($A$7:$A$3066),ROW($A$7:$A$3066)),""),ROWS($B$1:D2142)),COLUMNS($A$1:D2144))</f>
        <v>#NUM!</v>
      </c>
      <c r="N2148" t="e">
        <f t="array" ref="N2148">INDEX($A$7:$F$3066,SMALL(IF(COUNTIF($L$5,$H$7:$H$3066)*COUNTIF($L$5,$I$7:$I$3066),MATCH(ROW($A$7:$A$3066),ROW($A$7:$A$3066)),""),ROWS($B$1:E2142)),COLUMNS($A$1:E2144))</f>
        <v>#NUM!</v>
      </c>
      <c r="O2148" t="e">
        <f t="array" ref="O2148">INDEX($A$7:$F$3066,SMALL(IF(COUNTIF($L$5,$H$7:$H$3066)*COUNTIF($L$5,$I$7:$I$3066),MATCH(ROW($A$7:$A$3066),ROW($A$7:$A$3066)),""),ROWS($B$1:F2142)),COLUMNS($A$1:F2144))</f>
        <v>#NUM!</v>
      </c>
    </row>
    <row r="2149" spans="1:15">
      <c r="A2149" s="1">
        <f>'ScienceDirect - Initial'!A2152</f>
        <v>0</v>
      </c>
      <c r="B2149" s="1">
        <f>'ScienceDirect - Initial'!B2152</f>
        <v>1992</v>
      </c>
      <c r="C2149" s="1" t="str">
        <f>'ScienceDirect - Initial'!C2152</f>
        <v>Clarke, Harold D.; Kornberg, Allan</v>
      </c>
      <c r="D2149" s="1" t="str">
        <f>'ScienceDirect - Initial'!D2152</f>
        <v>Risky business: Partisan volatility and electoral choice in Canada, 1988</v>
      </c>
      <c r="E2149" s="1" t="str">
        <f>'ScienceDirect - Initial'!E2152</f>
        <v>Electoral Studies</v>
      </c>
      <c r="F2149" s="1">
        <f>'ScienceDirect - Initial'!F2152</f>
        <v>0</v>
      </c>
      <c r="H2149" s="1">
        <v>0</v>
      </c>
      <c r="I2149" s="1">
        <v>0</v>
      </c>
      <c r="J2149" t="b">
        <f t="shared" si="33"/>
        <v>1</v>
      </c>
      <c r="K2149" t="e">
        <f t="array" ref="K2149">INDEX($A$7:$F$3066,SMALL(IF(COUNTIF($L$5,$H$7:$H$3066)*COUNTIF($L$5,$I$7:$I$3066),MATCH(ROW($A$7:$A$3066),ROW($A$7:$A$3066)),""),ROWS($B$1:B2143)),COLUMNS($A$1:B2145))</f>
        <v>#NUM!</v>
      </c>
      <c r="L2149" t="e">
        <f t="array" ref="L2149">INDEX($A$7:$F$3066,SMALL(IF(COUNTIF($L$5,$H$7:$H$3066)*COUNTIF($L$5,$I$7:$I$3066),MATCH(ROW($A$7:$A$3066),ROW($A$7:$A$3066)),""),ROWS($B$1:C2143)),COLUMNS($A$1:C2145))</f>
        <v>#NUM!</v>
      </c>
      <c r="M2149" t="e">
        <f t="array" ref="M2149">INDEX($A$7:$F$3066,SMALL(IF(COUNTIF($L$5,$H$7:$H$3066)*COUNTIF($L$5,$I$7:$I$3066),MATCH(ROW($A$7:$A$3066),ROW($A$7:$A$3066)),""),ROWS($B$1:D2143)),COLUMNS($A$1:D2145))</f>
        <v>#NUM!</v>
      </c>
      <c r="N2149" t="e">
        <f t="array" ref="N2149">INDEX($A$7:$F$3066,SMALL(IF(COUNTIF($L$5,$H$7:$H$3066)*COUNTIF($L$5,$I$7:$I$3066),MATCH(ROW($A$7:$A$3066),ROW($A$7:$A$3066)),""),ROWS($B$1:E2143)),COLUMNS($A$1:E2145))</f>
        <v>#NUM!</v>
      </c>
      <c r="O2149" t="e">
        <f t="array" ref="O2149">INDEX($A$7:$F$3066,SMALL(IF(COUNTIF($L$5,$H$7:$H$3066)*COUNTIF($L$5,$I$7:$I$3066),MATCH(ROW($A$7:$A$3066),ROW($A$7:$A$3066)),""),ROWS($B$1:F2143)),COLUMNS($A$1:F2145))</f>
        <v>#NUM!</v>
      </c>
    </row>
    <row r="2150" spans="1:15">
      <c r="A2150" s="1">
        <f>'ScienceDirect - Initial'!A2153</f>
        <v>0</v>
      </c>
      <c r="B2150" s="1">
        <f>'ScienceDirect - Initial'!B2153</f>
        <v>2011</v>
      </c>
      <c r="C2150" s="1" t="str">
        <f>'ScienceDirect - Initial'!C2153</f>
        <v>Psyk, V.; Risch, D.; Kinsey, B.L.; Tekkaya, A.E.; Kleiner, M.</v>
      </c>
      <c r="D2150" s="1" t="str">
        <f>'ScienceDirect - Initial'!D2153</f>
        <v>Electromagnetic forming—A review</v>
      </c>
      <c r="E2150" s="1" t="str">
        <f>'ScienceDirect - Initial'!E2153</f>
        <v>Special Issue: Impulse Forming</v>
      </c>
      <c r="F2150" s="1">
        <f>'ScienceDirect - Initial'!F2153</f>
        <v>0</v>
      </c>
      <c r="H2150" s="1">
        <v>0</v>
      </c>
      <c r="I2150" s="1">
        <v>0</v>
      </c>
      <c r="J2150" t="b">
        <f t="shared" si="33"/>
        <v>1</v>
      </c>
      <c r="K2150" t="e">
        <f t="array" ref="K2150">INDEX($A$7:$F$3066,SMALL(IF(COUNTIF($L$5,$H$7:$H$3066)*COUNTIF($L$5,$I$7:$I$3066),MATCH(ROW($A$7:$A$3066),ROW($A$7:$A$3066)),""),ROWS($B$1:B2144)),COLUMNS($A$1:B2146))</f>
        <v>#NUM!</v>
      </c>
      <c r="L2150" t="e">
        <f t="array" ref="L2150">INDEX($A$7:$F$3066,SMALL(IF(COUNTIF($L$5,$H$7:$H$3066)*COUNTIF($L$5,$I$7:$I$3066),MATCH(ROW($A$7:$A$3066),ROW($A$7:$A$3066)),""),ROWS($B$1:C2144)),COLUMNS($A$1:C2146))</f>
        <v>#NUM!</v>
      </c>
      <c r="M2150" t="e">
        <f t="array" ref="M2150">INDEX($A$7:$F$3066,SMALL(IF(COUNTIF($L$5,$H$7:$H$3066)*COUNTIF($L$5,$I$7:$I$3066),MATCH(ROW($A$7:$A$3066),ROW($A$7:$A$3066)),""),ROWS($B$1:D2144)),COLUMNS($A$1:D2146))</f>
        <v>#NUM!</v>
      </c>
      <c r="N2150" t="e">
        <f t="array" ref="N2150">INDEX($A$7:$F$3066,SMALL(IF(COUNTIF($L$5,$H$7:$H$3066)*COUNTIF($L$5,$I$7:$I$3066),MATCH(ROW($A$7:$A$3066),ROW($A$7:$A$3066)),""),ROWS($B$1:E2144)),COLUMNS($A$1:E2146))</f>
        <v>#NUM!</v>
      </c>
      <c r="O2150" t="e">
        <f t="array" ref="O2150">INDEX($A$7:$F$3066,SMALL(IF(COUNTIF($L$5,$H$7:$H$3066)*COUNTIF($L$5,$I$7:$I$3066),MATCH(ROW($A$7:$A$3066),ROW($A$7:$A$3066)),""),ROWS($B$1:F2144)),COLUMNS($A$1:F2146))</f>
        <v>#NUM!</v>
      </c>
    </row>
    <row r="2151" spans="1:15">
      <c r="A2151" s="1">
        <f>'ScienceDirect - Initial'!A2154</f>
        <v>0</v>
      </c>
      <c r="B2151" s="1">
        <f>'ScienceDirect - Initial'!B2154</f>
        <v>2010</v>
      </c>
      <c r="C2151" s="1" t="str">
        <f>'ScienceDirect - Initial'!C2154</f>
        <v>Horstemeyer, Mark F.; Bammann, Douglas J.</v>
      </c>
      <c r="D2151" s="1" t="str">
        <f>'ScienceDirect - Initial'!D2154</f>
        <v>Historical review of internal state variable theory for inelasticity</v>
      </c>
      <c r="E2151" s="1" t="str">
        <f>'ScienceDirect - Initial'!E2154</f>
        <v>Special Issue In Honor of David L. McDowell</v>
      </c>
      <c r="F2151" s="1">
        <f>'ScienceDirect - Initial'!F2154</f>
        <v>0</v>
      </c>
      <c r="H2151" s="1">
        <v>0</v>
      </c>
      <c r="I2151" s="1">
        <v>0</v>
      </c>
      <c r="J2151" t="b">
        <f t="shared" si="33"/>
        <v>1</v>
      </c>
      <c r="K2151" t="e">
        <f t="array" ref="K2151">INDEX($A$7:$F$3066,SMALL(IF(COUNTIF($L$5,$H$7:$H$3066)*COUNTIF($L$5,$I$7:$I$3066),MATCH(ROW($A$7:$A$3066),ROW($A$7:$A$3066)),""),ROWS($B$1:B2145)),COLUMNS($A$1:B2147))</f>
        <v>#NUM!</v>
      </c>
      <c r="L2151" t="e">
        <f t="array" ref="L2151">INDEX($A$7:$F$3066,SMALL(IF(COUNTIF($L$5,$H$7:$H$3066)*COUNTIF($L$5,$I$7:$I$3066),MATCH(ROW($A$7:$A$3066),ROW($A$7:$A$3066)),""),ROWS($B$1:C2145)),COLUMNS($A$1:C2147))</f>
        <v>#NUM!</v>
      </c>
      <c r="M2151" t="e">
        <f t="array" ref="M2151">INDEX($A$7:$F$3066,SMALL(IF(COUNTIF($L$5,$H$7:$H$3066)*COUNTIF($L$5,$I$7:$I$3066),MATCH(ROW($A$7:$A$3066),ROW($A$7:$A$3066)),""),ROWS($B$1:D2145)),COLUMNS($A$1:D2147))</f>
        <v>#NUM!</v>
      </c>
      <c r="N2151" t="e">
        <f t="array" ref="N2151">INDEX($A$7:$F$3066,SMALL(IF(COUNTIF($L$5,$H$7:$H$3066)*COUNTIF($L$5,$I$7:$I$3066),MATCH(ROW($A$7:$A$3066),ROW($A$7:$A$3066)),""),ROWS($B$1:E2145)),COLUMNS($A$1:E2147))</f>
        <v>#NUM!</v>
      </c>
      <c r="O2151" t="e">
        <f t="array" ref="O2151">INDEX($A$7:$F$3066,SMALL(IF(COUNTIF($L$5,$H$7:$H$3066)*COUNTIF($L$5,$I$7:$I$3066),MATCH(ROW($A$7:$A$3066),ROW($A$7:$A$3066)),""),ROWS($B$1:F2145)),COLUMNS($A$1:F2147))</f>
        <v>#NUM!</v>
      </c>
    </row>
    <row r="2152" spans="1:15">
      <c r="A2152" s="1">
        <f>'ScienceDirect - Initial'!A2155</f>
        <v>0</v>
      </c>
      <c r="B2152" s="1">
        <f>'ScienceDirect - Initial'!B2155</f>
        <v>1985</v>
      </c>
      <c r="C2152" s="1" t="str">
        <f>'ScienceDirect - Initial'!C2155</f>
        <v>Shapiro, Theodore; Esman, Aaron H.</v>
      </c>
      <c r="D2152" s="1" t="str">
        <f>'ScienceDirect - Initial'!D2155</f>
        <v>Psychotherapy with Children and Adolescents: Still Relevant in the 1980s?</v>
      </c>
      <c r="E2152" s="1" t="str">
        <f>'ScienceDirect - Initial'!E2155</f>
        <v>Child Psychiatry</v>
      </c>
      <c r="F2152" s="1">
        <f>'ScienceDirect - Initial'!F2155</f>
        <v>0</v>
      </c>
      <c r="H2152" s="1">
        <v>0</v>
      </c>
      <c r="I2152" s="1">
        <v>0</v>
      </c>
      <c r="J2152" t="b">
        <f t="shared" si="33"/>
        <v>1</v>
      </c>
      <c r="K2152" t="e">
        <f t="array" ref="K2152">INDEX($A$7:$F$3066,SMALL(IF(COUNTIF($L$5,$H$7:$H$3066)*COUNTIF($L$5,$I$7:$I$3066),MATCH(ROW($A$7:$A$3066),ROW($A$7:$A$3066)),""),ROWS($B$1:B2146)),COLUMNS($A$1:B2148))</f>
        <v>#NUM!</v>
      </c>
      <c r="L2152" t="e">
        <f t="array" ref="L2152">INDEX($A$7:$F$3066,SMALL(IF(COUNTIF($L$5,$H$7:$H$3066)*COUNTIF($L$5,$I$7:$I$3066),MATCH(ROW($A$7:$A$3066),ROW($A$7:$A$3066)),""),ROWS($B$1:C2146)),COLUMNS($A$1:C2148))</f>
        <v>#NUM!</v>
      </c>
      <c r="M2152" t="e">
        <f t="array" ref="M2152">INDEX($A$7:$F$3066,SMALL(IF(COUNTIF($L$5,$H$7:$H$3066)*COUNTIF($L$5,$I$7:$I$3066),MATCH(ROW($A$7:$A$3066),ROW($A$7:$A$3066)),""),ROWS($B$1:D2146)),COLUMNS($A$1:D2148))</f>
        <v>#NUM!</v>
      </c>
      <c r="N2152" t="e">
        <f t="array" ref="N2152">INDEX($A$7:$F$3066,SMALL(IF(COUNTIF($L$5,$H$7:$H$3066)*COUNTIF($L$5,$I$7:$I$3066),MATCH(ROW($A$7:$A$3066),ROW($A$7:$A$3066)),""),ROWS($B$1:E2146)),COLUMNS($A$1:E2148))</f>
        <v>#NUM!</v>
      </c>
      <c r="O2152" t="e">
        <f t="array" ref="O2152">INDEX($A$7:$F$3066,SMALL(IF(COUNTIF($L$5,$H$7:$H$3066)*COUNTIF($L$5,$I$7:$I$3066),MATCH(ROW($A$7:$A$3066),ROW($A$7:$A$3066)),""),ROWS($B$1:F2146)),COLUMNS($A$1:F2148))</f>
        <v>#NUM!</v>
      </c>
    </row>
    <row r="2153" spans="1:15">
      <c r="A2153" s="1">
        <f>'ScienceDirect - Initial'!A2156</f>
        <v>0</v>
      </c>
      <c r="B2153" s="1">
        <f>'ScienceDirect - Initial'!B2156</f>
        <v>1984</v>
      </c>
      <c r="C2153" s="1" t="str">
        <f>'ScienceDirect - Initial'!C2156</f>
        <v>Gergen, Kenneth J.</v>
      </c>
      <c r="D2153" s="1" t="str">
        <f>'ScienceDirect - Initial'!D2156</f>
        <v>Theory of the Self: Impasse and Evolution*1Preparation of this chapter was facilitated by a grant from the National Science Foundation (NBS 78-09393). Appreciation is also expressed to Marianthi Georgoudi, Mary Gergen, Deborah Kemler, Mansur Lalljee, Morris Rosenberg, Barry Schwartz, and Wolfgang Stroebe for their critical reading of the manuscript in earlier draft.</v>
      </c>
      <c r="E2153" s="1" t="str">
        <f>'ScienceDirect - Initial'!E2156</f>
        <v>Advances in Experimental Social Psychology</v>
      </c>
      <c r="F2153" s="1" t="str">
        <f>'ScienceDirect - Initial'!F2156</f>
        <v>0065-2601</v>
      </c>
      <c r="H2153" s="1">
        <v>0</v>
      </c>
      <c r="I2153" s="1">
        <v>0</v>
      </c>
      <c r="J2153" t="b">
        <f t="shared" si="33"/>
        <v>1</v>
      </c>
      <c r="K2153" t="e">
        <f t="array" ref="K2153">INDEX($A$7:$F$3066,SMALL(IF(COUNTIF($L$5,$H$7:$H$3066)*COUNTIF($L$5,$I$7:$I$3066),MATCH(ROW($A$7:$A$3066),ROW($A$7:$A$3066)),""),ROWS($B$1:B2147)),COLUMNS($A$1:B2149))</f>
        <v>#NUM!</v>
      </c>
      <c r="L2153" t="e">
        <f t="array" ref="L2153">INDEX($A$7:$F$3066,SMALL(IF(COUNTIF($L$5,$H$7:$H$3066)*COUNTIF($L$5,$I$7:$I$3066),MATCH(ROW($A$7:$A$3066),ROW($A$7:$A$3066)),""),ROWS($B$1:C2147)),COLUMNS($A$1:C2149))</f>
        <v>#NUM!</v>
      </c>
      <c r="M2153" t="e">
        <f t="array" ref="M2153">INDEX($A$7:$F$3066,SMALL(IF(COUNTIF($L$5,$H$7:$H$3066)*COUNTIF($L$5,$I$7:$I$3066),MATCH(ROW($A$7:$A$3066),ROW($A$7:$A$3066)),""),ROWS($B$1:D2147)),COLUMNS($A$1:D2149))</f>
        <v>#NUM!</v>
      </c>
      <c r="N2153" t="e">
        <f t="array" ref="N2153">INDEX($A$7:$F$3066,SMALL(IF(COUNTIF($L$5,$H$7:$H$3066)*COUNTIF($L$5,$I$7:$I$3066),MATCH(ROW($A$7:$A$3066),ROW($A$7:$A$3066)),""),ROWS($B$1:E2147)),COLUMNS($A$1:E2149))</f>
        <v>#NUM!</v>
      </c>
      <c r="O2153" t="e">
        <f t="array" ref="O2153">INDEX($A$7:$F$3066,SMALL(IF(COUNTIF($L$5,$H$7:$H$3066)*COUNTIF($L$5,$I$7:$I$3066),MATCH(ROW($A$7:$A$3066),ROW($A$7:$A$3066)),""),ROWS($B$1:F2147)),COLUMNS($A$1:F2149))</f>
        <v>#NUM!</v>
      </c>
    </row>
    <row r="2154" spans="1:15">
      <c r="A2154" s="1">
        <f>'ScienceDirect - Initial'!A2157</f>
        <v>0</v>
      </c>
      <c r="B2154" s="1">
        <f>'ScienceDirect - Initial'!B2157</f>
        <v>1993</v>
      </c>
      <c r="C2154" s="1" t="str">
        <f>'ScienceDirect - Initial'!C2157</f>
        <v>Renders, Jean-Michel; Bersini, Hugues; Saerens, Marco</v>
      </c>
      <c r="D2154" s="1" t="str">
        <f>'ScienceDirect - Initial'!D2157</f>
        <v>Adaptive NeuroControl: How Black Box and Simple can it be</v>
      </c>
      <c r="E2154" s="1" t="str">
        <f>'ScienceDirect - Initial'!E2157</f>
        <v>Machine Learning Proceedings 1993</v>
      </c>
      <c r="F2154" s="1" t="str">
        <f>'ScienceDirect - Initial'!F2157</f>
        <v>978-1-55860-307-3</v>
      </c>
      <c r="H2154" s="1">
        <v>0</v>
      </c>
      <c r="I2154" s="1">
        <v>0</v>
      </c>
      <c r="J2154" t="b">
        <f t="shared" si="33"/>
        <v>1</v>
      </c>
      <c r="K2154" t="e">
        <f t="array" ref="K2154">INDEX($A$7:$F$3066,SMALL(IF(COUNTIF($L$5,$H$7:$H$3066)*COUNTIF($L$5,$I$7:$I$3066),MATCH(ROW($A$7:$A$3066),ROW($A$7:$A$3066)),""),ROWS($B$1:B2148)),COLUMNS($A$1:B2150))</f>
        <v>#NUM!</v>
      </c>
      <c r="L2154" t="e">
        <f t="array" ref="L2154">INDEX($A$7:$F$3066,SMALL(IF(COUNTIF($L$5,$H$7:$H$3066)*COUNTIF($L$5,$I$7:$I$3066),MATCH(ROW($A$7:$A$3066),ROW($A$7:$A$3066)),""),ROWS($B$1:C2148)),COLUMNS($A$1:C2150))</f>
        <v>#NUM!</v>
      </c>
      <c r="M2154" t="e">
        <f t="array" ref="M2154">INDEX($A$7:$F$3066,SMALL(IF(COUNTIF($L$5,$H$7:$H$3066)*COUNTIF($L$5,$I$7:$I$3066),MATCH(ROW($A$7:$A$3066),ROW($A$7:$A$3066)),""),ROWS($B$1:D2148)),COLUMNS($A$1:D2150))</f>
        <v>#NUM!</v>
      </c>
      <c r="N2154" t="e">
        <f t="array" ref="N2154">INDEX($A$7:$F$3066,SMALL(IF(COUNTIF($L$5,$H$7:$H$3066)*COUNTIF($L$5,$I$7:$I$3066),MATCH(ROW($A$7:$A$3066),ROW($A$7:$A$3066)),""),ROWS($B$1:E2148)),COLUMNS($A$1:E2150))</f>
        <v>#NUM!</v>
      </c>
      <c r="O2154" t="e">
        <f t="array" ref="O2154">INDEX($A$7:$F$3066,SMALL(IF(COUNTIF($L$5,$H$7:$H$3066)*COUNTIF($L$5,$I$7:$I$3066),MATCH(ROW($A$7:$A$3066),ROW($A$7:$A$3066)),""),ROWS($B$1:F2148)),COLUMNS($A$1:F2150))</f>
        <v>#NUM!</v>
      </c>
    </row>
    <row r="2155" spans="1:15">
      <c r="A2155" s="1">
        <f>'ScienceDirect - Initial'!A2158</f>
        <v>0</v>
      </c>
      <c r="B2155" s="1">
        <f>'ScienceDirect - Initial'!B2158</f>
        <v>2014</v>
      </c>
      <c r="C2155" s="1" t="str">
        <f>'ScienceDirect - Initial'!C2158</f>
        <v>Gruby, Rebecca L.; Basurto, Xavier</v>
      </c>
      <c r="D2155" s="1" t="str">
        <f>'ScienceDirect - Initial'!D2158</f>
        <v>Multi-level governance for large marine commons: Politics and polycentricity in Palau's protected area network</v>
      </c>
      <c r="E2155" s="1" t="str">
        <f>'ScienceDirect - Initial'!E2158</f>
        <v>Interrogating The Commons</v>
      </c>
      <c r="F2155" s="1">
        <f>'ScienceDirect - Initial'!F2158</f>
        <v>0</v>
      </c>
      <c r="H2155" s="1">
        <v>0</v>
      </c>
      <c r="I2155" s="1">
        <v>0</v>
      </c>
      <c r="J2155" t="b">
        <f t="shared" si="33"/>
        <v>1</v>
      </c>
      <c r="K2155" t="e">
        <f t="array" ref="K2155">INDEX($A$7:$F$3066,SMALL(IF(COUNTIF($L$5,$H$7:$H$3066)*COUNTIF($L$5,$I$7:$I$3066),MATCH(ROW($A$7:$A$3066),ROW($A$7:$A$3066)),""),ROWS($B$1:B2149)),COLUMNS($A$1:B2151))</f>
        <v>#NUM!</v>
      </c>
      <c r="L2155" t="e">
        <f t="array" ref="L2155">INDEX($A$7:$F$3066,SMALL(IF(COUNTIF($L$5,$H$7:$H$3066)*COUNTIF($L$5,$I$7:$I$3066),MATCH(ROW($A$7:$A$3066),ROW($A$7:$A$3066)),""),ROWS($B$1:C2149)),COLUMNS($A$1:C2151))</f>
        <v>#NUM!</v>
      </c>
      <c r="M2155" t="e">
        <f t="array" ref="M2155">INDEX($A$7:$F$3066,SMALL(IF(COUNTIF($L$5,$H$7:$H$3066)*COUNTIF($L$5,$I$7:$I$3066),MATCH(ROW($A$7:$A$3066),ROW($A$7:$A$3066)),""),ROWS($B$1:D2149)),COLUMNS($A$1:D2151))</f>
        <v>#NUM!</v>
      </c>
      <c r="N2155" t="e">
        <f t="array" ref="N2155">INDEX($A$7:$F$3066,SMALL(IF(COUNTIF($L$5,$H$7:$H$3066)*COUNTIF($L$5,$I$7:$I$3066),MATCH(ROW($A$7:$A$3066),ROW($A$7:$A$3066)),""),ROWS($B$1:E2149)),COLUMNS($A$1:E2151))</f>
        <v>#NUM!</v>
      </c>
      <c r="O2155" t="e">
        <f t="array" ref="O2155">INDEX($A$7:$F$3066,SMALL(IF(COUNTIF($L$5,$H$7:$H$3066)*COUNTIF($L$5,$I$7:$I$3066),MATCH(ROW($A$7:$A$3066),ROW($A$7:$A$3066)),""),ROWS($B$1:F2149)),COLUMNS($A$1:F2151))</f>
        <v>#NUM!</v>
      </c>
    </row>
    <row r="2156" spans="1:15">
      <c r="A2156" s="1">
        <f>'ScienceDirect - Initial'!A2159</f>
        <v>0</v>
      </c>
      <c r="B2156" s="1">
        <f>'ScienceDirect - Initial'!B2159</f>
        <v>1994</v>
      </c>
      <c r="C2156" s="1" t="str">
        <f>'ScienceDirect - Initial'!C2159</f>
        <v>Segal, Zindel V.; Ingram, Rick E.</v>
      </c>
      <c r="D2156" s="1" t="str">
        <f>'ScienceDirect - Initial'!D2159</f>
        <v>Mood priming and construct activation in tests of cognitive vulnerability to unipolar depression</v>
      </c>
      <c r="E2156" s="1" t="str">
        <f>'ScienceDirect - Initial'!E2159</f>
        <v>Clinical Psychology Review</v>
      </c>
      <c r="F2156" s="1">
        <f>'ScienceDirect - Initial'!F2159</f>
        <v>0</v>
      </c>
      <c r="H2156" s="1">
        <v>0</v>
      </c>
      <c r="I2156" s="1">
        <v>0</v>
      </c>
      <c r="J2156" t="b">
        <f t="shared" si="33"/>
        <v>1</v>
      </c>
      <c r="K2156" t="e">
        <f t="array" ref="K2156">INDEX($A$7:$F$3066,SMALL(IF(COUNTIF($L$5,$H$7:$H$3066)*COUNTIF($L$5,$I$7:$I$3066),MATCH(ROW($A$7:$A$3066),ROW($A$7:$A$3066)),""),ROWS($B$1:B2150)),COLUMNS($A$1:B2152))</f>
        <v>#NUM!</v>
      </c>
      <c r="L2156" t="e">
        <f t="array" ref="L2156">INDEX($A$7:$F$3066,SMALL(IF(COUNTIF($L$5,$H$7:$H$3066)*COUNTIF($L$5,$I$7:$I$3066),MATCH(ROW($A$7:$A$3066),ROW($A$7:$A$3066)),""),ROWS($B$1:C2150)),COLUMNS($A$1:C2152))</f>
        <v>#NUM!</v>
      </c>
      <c r="M2156" t="e">
        <f t="array" ref="M2156">INDEX($A$7:$F$3066,SMALL(IF(COUNTIF($L$5,$H$7:$H$3066)*COUNTIF($L$5,$I$7:$I$3066),MATCH(ROW($A$7:$A$3066),ROW($A$7:$A$3066)),""),ROWS($B$1:D2150)),COLUMNS($A$1:D2152))</f>
        <v>#NUM!</v>
      </c>
      <c r="N2156" t="e">
        <f t="array" ref="N2156">INDEX($A$7:$F$3066,SMALL(IF(COUNTIF($L$5,$H$7:$H$3066)*COUNTIF($L$5,$I$7:$I$3066),MATCH(ROW($A$7:$A$3066),ROW($A$7:$A$3066)),""),ROWS($B$1:E2150)),COLUMNS($A$1:E2152))</f>
        <v>#NUM!</v>
      </c>
      <c r="O2156" t="e">
        <f t="array" ref="O2156">INDEX($A$7:$F$3066,SMALL(IF(COUNTIF($L$5,$H$7:$H$3066)*COUNTIF($L$5,$I$7:$I$3066),MATCH(ROW($A$7:$A$3066),ROW($A$7:$A$3066)),""),ROWS($B$1:F2150)),COLUMNS($A$1:F2152))</f>
        <v>#NUM!</v>
      </c>
    </row>
    <row r="2157" spans="1:15">
      <c r="A2157" s="1">
        <f>'ScienceDirect - Initial'!A2160</f>
        <v>0</v>
      </c>
      <c r="B2157" s="1">
        <f>'ScienceDirect - Initial'!B2160</f>
        <v>2015</v>
      </c>
      <c r="C2157" s="1" t="str">
        <f>'ScienceDirect - Initial'!C2160</f>
        <v>Day, Chi-Ping; Merlino, Glenn; Van Dyke, Terry</v>
      </c>
      <c r="D2157" s="1" t="str">
        <f>'ScienceDirect - Initial'!D2160</f>
        <v>Preclinical Mouse Cancer Models: A Maze of Opportunities and Challenges</v>
      </c>
      <c r="E2157" s="1" t="str">
        <f>'ScienceDirect - Initial'!E2160</f>
        <v>Cell</v>
      </c>
      <c r="F2157" s="1">
        <f>'ScienceDirect - Initial'!F2160</f>
        <v>0</v>
      </c>
      <c r="H2157" s="1">
        <v>0</v>
      </c>
      <c r="I2157" s="1">
        <v>0</v>
      </c>
      <c r="J2157" t="b">
        <f t="shared" si="33"/>
        <v>1</v>
      </c>
      <c r="K2157" t="e">
        <f t="array" ref="K2157">INDEX($A$7:$F$3066,SMALL(IF(COUNTIF($L$5,$H$7:$H$3066)*COUNTIF($L$5,$I$7:$I$3066),MATCH(ROW($A$7:$A$3066),ROW($A$7:$A$3066)),""),ROWS($B$1:B2151)),COLUMNS($A$1:B2153))</f>
        <v>#NUM!</v>
      </c>
      <c r="L2157" t="e">
        <f t="array" ref="L2157">INDEX($A$7:$F$3066,SMALL(IF(COUNTIF($L$5,$H$7:$H$3066)*COUNTIF($L$5,$I$7:$I$3066),MATCH(ROW($A$7:$A$3066),ROW($A$7:$A$3066)),""),ROWS($B$1:C2151)),COLUMNS($A$1:C2153))</f>
        <v>#NUM!</v>
      </c>
      <c r="M2157" t="e">
        <f t="array" ref="M2157">INDEX($A$7:$F$3066,SMALL(IF(COUNTIF($L$5,$H$7:$H$3066)*COUNTIF($L$5,$I$7:$I$3066),MATCH(ROW($A$7:$A$3066),ROW($A$7:$A$3066)),""),ROWS($B$1:D2151)),COLUMNS($A$1:D2153))</f>
        <v>#NUM!</v>
      </c>
      <c r="N2157" t="e">
        <f t="array" ref="N2157">INDEX($A$7:$F$3066,SMALL(IF(COUNTIF($L$5,$H$7:$H$3066)*COUNTIF($L$5,$I$7:$I$3066),MATCH(ROW($A$7:$A$3066),ROW($A$7:$A$3066)),""),ROWS($B$1:E2151)),COLUMNS($A$1:E2153))</f>
        <v>#NUM!</v>
      </c>
      <c r="O2157" t="e">
        <f t="array" ref="O2157">INDEX($A$7:$F$3066,SMALL(IF(COUNTIF($L$5,$H$7:$H$3066)*COUNTIF($L$5,$I$7:$I$3066),MATCH(ROW($A$7:$A$3066),ROW($A$7:$A$3066)),""),ROWS($B$1:F2151)),COLUMNS($A$1:F2153))</f>
        <v>#NUM!</v>
      </c>
    </row>
    <row r="2158" spans="1:15">
      <c r="A2158" s="1">
        <f>'ScienceDirect - Initial'!A2161</f>
        <v>0</v>
      </c>
      <c r="B2158" s="1">
        <f>'ScienceDirect - Initial'!B2161</f>
        <v>1995</v>
      </c>
      <c r="C2158" s="1" t="str">
        <f>'ScienceDirect - Initial'!C2161</f>
        <v>Peale, D.R.; Haight, R.; LeGoues, F.K.</v>
      </c>
      <c r="D2158" s="1" t="str">
        <f>'ScienceDirect - Initial'!D2161</f>
        <v>Strain relaxation in ultrathin epitaxial films of β-FeSi2 on unstrained and strained Si(100) surfaces</v>
      </c>
      <c r="E2158" s="1" t="str">
        <f>'ScienceDirect - Initial'!E2161</f>
        <v>Thin Solid Films</v>
      </c>
      <c r="F2158" s="1">
        <f>'ScienceDirect - Initial'!F2161</f>
        <v>0</v>
      </c>
      <c r="H2158" s="1">
        <v>0</v>
      </c>
      <c r="I2158" s="1">
        <v>0</v>
      </c>
      <c r="J2158" t="b">
        <f t="shared" si="33"/>
        <v>1</v>
      </c>
      <c r="K2158" t="e">
        <f t="array" ref="K2158">INDEX($A$7:$F$3066,SMALL(IF(COUNTIF($L$5,$H$7:$H$3066)*COUNTIF($L$5,$I$7:$I$3066),MATCH(ROW($A$7:$A$3066),ROW($A$7:$A$3066)),""),ROWS($B$1:B2152)),COLUMNS($A$1:B2154))</f>
        <v>#NUM!</v>
      </c>
      <c r="L2158" t="e">
        <f t="array" ref="L2158">INDEX($A$7:$F$3066,SMALL(IF(COUNTIF($L$5,$H$7:$H$3066)*COUNTIF($L$5,$I$7:$I$3066),MATCH(ROW($A$7:$A$3066),ROW($A$7:$A$3066)),""),ROWS($B$1:C2152)),COLUMNS($A$1:C2154))</f>
        <v>#NUM!</v>
      </c>
      <c r="M2158" t="e">
        <f t="array" ref="M2158">INDEX($A$7:$F$3066,SMALL(IF(COUNTIF($L$5,$H$7:$H$3066)*COUNTIF($L$5,$I$7:$I$3066),MATCH(ROW($A$7:$A$3066),ROW($A$7:$A$3066)),""),ROWS($B$1:D2152)),COLUMNS($A$1:D2154))</f>
        <v>#NUM!</v>
      </c>
      <c r="N2158" t="e">
        <f t="array" ref="N2158">INDEX($A$7:$F$3066,SMALL(IF(COUNTIF($L$5,$H$7:$H$3066)*COUNTIF($L$5,$I$7:$I$3066),MATCH(ROW($A$7:$A$3066),ROW($A$7:$A$3066)),""),ROWS($B$1:E2152)),COLUMNS($A$1:E2154))</f>
        <v>#NUM!</v>
      </c>
      <c r="O2158" t="e">
        <f t="array" ref="O2158">INDEX($A$7:$F$3066,SMALL(IF(COUNTIF($L$5,$H$7:$H$3066)*COUNTIF($L$5,$I$7:$I$3066),MATCH(ROW($A$7:$A$3066),ROW($A$7:$A$3066)),""),ROWS($B$1:F2152)),COLUMNS($A$1:F2154))</f>
        <v>#NUM!</v>
      </c>
    </row>
    <row r="2159" spans="1:15">
      <c r="A2159" s="1">
        <f>'ScienceDirect - Initial'!A2162</f>
        <v>0</v>
      </c>
      <c r="B2159" s="1">
        <f>'ScienceDirect - Initial'!B2162</f>
        <v>2009</v>
      </c>
      <c r="C2159" s="1" t="str">
        <f>'ScienceDirect - Initial'!C2162</f>
        <v>Holbeche, Linda</v>
      </c>
      <c r="D2159" s="1" t="str">
        <f>'ScienceDirect - Initial'!D2162</f>
        <v>Chapter 2 - The Context for Strategic HR</v>
      </c>
      <c r="E2159" s="1" t="str">
        <f>'ScienceDirect - Initial'!E2162</f>
        <v>Aligning Human Resources and Business Strategy (Second Edition)</v>
      </c>
      <c r="F2159" s="1" t="str">
        <f>'ScienceDirect - Initial'!F2162</f>
        <v>978-0-7506-8017-2</v>
      </c>
      <c r="H2159" s="1">
        <v>0</v>
      </c>
      <c r="I2159" s="1">
        <v>0</v>
      </c>
      <c r="J2159" t="b">
        <f t="shared" si="33"/>
        <v>1</v>
      </c>
      <c r="K2159" t="e">
        <f t="array" ref="K2159">INDEX($A$7:$F$3066,SMALL(IF(COUNTIF($L$5,$H$7:$H$3066)*COUNTIF($L$5,$I$7:$I$3066),MATCH(ROW($A$7:$A$3066),ROW($A$7:$A$3066)),""),ROWS($B$1:B2153)),COLUMNS($A$1:B2155))</f>
        <v>#NUM!</v>
      </c>
      <c r="L2159" t="e">
        <f t="array" ref="L2159">INDEX($A$7:$F$3066,SMALL(IF(COUNTIF($L$5,$H$7:$H$3066)*COUNTIF($L$5,$I$7:$I$3066),MATCH(ROW($A$7:$A$3066),ROW($A$7:$A$3066)),""),ROWS($B$1:C2153)),COLUMNS($A$1:C2155))</f>
        <v>#NUM!</v>
      </c>
      <c r="M2159" t="e">
        <f t="array" ref="M2159">INDEX($A$7:$F$3066,SMALL(IF(COUNTIF($L$5,$H$7:$H$3066)*COUNTIF($L$5,$I$7:$I$3066),MATCH(ROW($A$7:$A$3066),ROW($A$7:$A$3066)),""),ROWS($B$1:D2153)),COLUMNS($A$1:D2155))</f>
        <v>#NUM!</v>
      </c>
      <c r="N2159" t="e">
        <f t="array" ref="N2159">INDEX($A$7:$F$3066,SMALL(IF(COUNTIF($L$5,$H$7:$H$3066)*COUNTIF($L$5,$I$7:$I$3066),MATCH(ROW($A$7:$A$3066),ROW($A$7:$A$3066)),""),ROWS($B$1:E2153)),COLUMNS($A$1:E2155))</f>
        <v>#NUM!</v>
      </c>
      <c r="O2159" t="e">
        <f t="array" ref="O2159">INDEX($A$7:$F$3066,SMALL(IF(COUNTIF($L$5,$H$7:$H$3066)*COUNTIF($L$5,$I$7:$I$3066),MATCH(ROW($A$7:$A$3066),ROW($A$7:$A$3066)),""),ROWS($B$1:F2153)),COLUMNS($A$1:F2155))</f>
        <v>#NUM!</v>
      </c>
    </row>
    <row r="2160" spans="1:15">
      <c r="A2160" s="1">
        <f>'ScienceDirect - Initial'!A2163</f>
        <v>0</v>
      </c>
      <c r="B2160" s="1">
        <f>'ScienceDirect - Initial'!B2163</f>
        <v>2013</v>
      </c>
      <c r="C2160" s="1" t="str">
        <f>'ScienceDirect - Initial'!C2163</f>
        <v>Strickland, G Thomas; El-Kamary, Samer S</v>
      </c>
      <c r="D2160" s="1" t="str">
        <f>'ScienceDirect - Initial'!D2163</f>
        <v>31 - Viral Hepatitis</v>
      </c>
      <c r="E2160" s="1" t="str">
        <f>'ScienceDirect - Initial'!E2163</f>
        <v>Hunter's Tropical Medicine and Emerging Infectious Disease (Ninth Edition)</v>
      </c>
      <c r="F2160" s="1" t="str">
        <f>'ScienceDirect - Initial'!F2163</f>
        <v>978-1-4160-4390-4</v>
      </c>
      <c r="H2160" s="1">
        <v>0</v>
      </c>
      <c r="I2160" s="1">
        <v>0</v>
      </c>
      <c r="J2160" t="b">
        <f t="shared" si="33"/>
        <v>1</v>
      </c>
      <c r="K2160" t="e">
        <f t="array" ref="K2160">INDEX($A$7:$F$3066,SMALL(IF(COUNTIF($L$5,$H$7:$H$3066)*COUNTIF($L$5,$I$7:$I$3066),MATCH(ROW($A$7:$A$3066),ROW($A$7:$A$3066)),""),ROWS($B$1:B2154)),COLUMNS($A$1:B2156))</f>
        <v>#NUM!</v>
      </c>
      <c r="L2160" t="e">
        <f t="array" ref="L2160">INDEX($A$7:$F$3066,SMALL(IF(COUNTIF($L$5,$H$7:$H$3066)*COUNTIF($L$5,$I$7:$I$3066),MATCH(ROW($A$7:$A$3066),ROW($A$7:$A$3066)),""),ROWS($B$1:C2154)),COLUMNS($A$1:C2156))</f>
        <v>#NUM!</v>
      </c>
      <c r="M2160" t="e">
        <f t="array" ref="M2160">INDEX($A$7:$F$3066,SMALL(IF(COUNTIF($L$5,$H$7:$H$3066)*COUNTIF($L$5,$I$7:$I$3066),MATCH(ROW($A$7:$A$3066),ROW($A$7:$A$3066)),""),ROWS($B$1:D2154)),COLUMNS($A$1:D2156))</f>
        <v>#NUM!</v>
      </c>
      <c r="N2160" t="e">
        <f t="array" ref="N2160">INDEX($A$7:$F$3066,SMALL(IF(COUNTIF($L$5,$H$7:$H$3066)*COUNTIF($L$5,$I$7:$I$3066),MATCH(ROW($A$7:$A$3066),ROW($A$7:$A$3066)),""),ROWS($B$1:E2154)),COLUMNS($A$1:E2156))</f>
        <v>#NUM!</v>
      </c>
      <c r="O2160" t="e">
        <f t="array" ref="O2160">INDEX($A$7:$F$3066,SMALL(IF(COUNTIF($L$5,$H$7:$H$3066)*COUNTIF($L$5,$I$7:$I$3066),MATCH(ROW($A$7:$A$3066),ROW($A$7:$A$3066)),""),ROWS($B$1:F2154)),COLUMNS($A$1:F2156))</f>
        <v>#NUM!</v>
      </c>
    </row>
    <row r="2161" spans="1:15">
      <c r="A2161" s="1">
        <f>'ScienceDirect - Initial'!A2164</f>
        <v>0</v>
      </c>
      <c r="B2161" s="1">
        <f>'ScienceDirect - Initial'!B2164</f>
        <v>2017</v>
      </c>
      <c r="C2161" s="1" t="str">
        <f>'ScienceDirect - Initial'!C2164</f>
        <v>Krishnamoorthy, Paramasivam; Ferreira, Bruno; Gomes, Clara S.B.; Vila-Viçosa, Diogo; Charas, Ana; Morgado, Jorge; Calhorda, Maria José; Maçanita, António L.; Gomes, Pedro T.</v>
      </c>
      <c r="D2161" s="1" t="str">
        <f>'ScienceDirect - Initial'!D2164</f>
        <v>Violet-blue emitting 2-(N-alkylimino)pyrrolyl organoboranes: Synthesis, structure and luminescent properties</v>
      </c>
      <c r="E2161" s="1" t="str">
        <f>'ScienceDirect - Initial'!E2164</f>
        <v>Dyes and Pigments</v>
      </c>
      <c r="F2161" s="1">
        <f>'ScienceDirect - Initial'!F2164</f>
        <v>0</v>
      </c>
      <c r="H2161" s="1">
        <v>0</v>
      </c>
      <c r="I2161" s="1">
        <v>0</v>
      </c>
      <c r="J2161" t="b">
        <f t="shared" si="33"/>
        <v>1</v>
      </c>
      <c r="K2161" t="e">
        <f t="array" ref="K2161">INDEX($A$7:$F$3066,SMALL(IF(COUNTIF($L$5,$H$7:$H$3066)*COUNTIF($L$5,$I$7:$I$3066),MATCH(ROW($A$7:$A$3066),ROW($A$7:$A$3066)),""),ROWS($B$1:B2155)),COLUMNS($A$1:B2157))</f>
        <v>#NUM!</v>
      </c>
      <c r="L2161" t="e">
        <f t="array" ref="L2161">INDEX($A$7:$F$3066,SMALL(IF(COUNTIF($L$5,$H$7:$H$3066)*COUNTIF($L$5,$I$7:$I$3066),MATCH(ROW($A$7:$A$3066),ROW($A$7:$A$3066)),""),ROWS($B$1:C2155)),COLUMNS($A$1:C2157))</f>
        <v>#NUM!</v>
      </c>
      <c r="M2161" t="e">
        <f t="array" ref="M2161">INDEX($A$7:$F$3066,SMALL(IF(COUNTIF($L$5,$H$7:$H$3066)*COUNTIF($L$5,$I$7:$I$3066),MATCH(ROW($A$7:$A$3066),ROW($A$7:$A$3066)),""),ROWS($B$1:D2155)),COLUMNS($A$1:D2157))</f>
        <v>#NUM!</v>
      </c>
      <c r="N2161" t="e">
        <f t="array" ref="N2161">INDEX($A$7:$F$3066,SMALL(IF(COUNTIF($L$5,$H$7:$H$3066)*COUNTIF($L$5,$I$7:$I$3066),MATCH(ROW($A$7:$A$3066),ROW($A$7:$A$3066)),""),ROWS($B$1:E2155)),COLUMNS($A$1:E2157))</f>
        <v>#NUM!</v>
      </c>
      <c r="O2161" t="e">
        <f t="array" ref="O2161">INDEX($A$7:$F$3066,SMALL(IF(COUNTIF($L$5,$H$7:$H$3066)*COUNTIF($L$5,$I$7:$I$3066),MATCH(ROW($A$7:$A$3066),ROW($A$7:$A$3066)),""),ROWS($B$1:F2155)),COLUMNS($A$1:F2157))</f>
        <v>#NUM!</v>
      </c>
    </row>
    <row r="2162" spans="1:15">
      <c r="A2162" s="1">
        <f>'ScienceDirect - Initial'!A2165</f>
        <v>0</v>
      </c>
      <c r="B2162" s="1">
        <f>'ScienceDirect - Initial'!B2165</f>
        <v>2013</v>
      </c>
      <c r="C2162" s="1" t="str">
        <f>'ScienceDirect - Initial'!C2165</f>
        <v>Gruby, Rebecca L.; Basurto, Xavier</v>
      </c>
      <c r="D2162" s="1" t="str">
        <f>'ScienceDirect - Initial'!D2165</f>
        <v>Multi-level governance for large marine commons: Politics and polycentricity in Palau's protected area network</v>
      </c>
      <c r="E2162" s="1" t="str">
        <f>'ScienceDirect - Initial'!E2165</f>
        <v>Environmental Science &amp; Policy</v>
      </c>
      <c r="F2162" s="1">
        <f>'ScienceDirect - Initial'!F2165</f>
        <v>0</v>
      </c>
      <c r="H2162" s="1">
        <v>0</v>
      </c>
      <c r="I2162" s="1">
        <v>0</v>
      </c>
      <c r="J2162" t="b">
        <f t="shared" si="33"/>
        <v>1</v>
      </c>
      <c r="K2162" t="e">
        <f t="array" ref="K2162">INDEX($A$7:$F$3066,SMALL(IF(COUNTIF($L$5,$H$7:$H$3066)*COUNTIF($L$5,$I$7:$I$3066),MATCH(ROW($A$7:$A$3066),ROW($A$7:$A$3066)),""),ROWS($B$1:B2156)),COLUMNS($A$1:B2158))</f>
        <v>#NUM!</v>
      </c>
      <c r="L2162" t="e">
        <f t="array" ref="L2162">INDEX($A$7:$F$3066,SMALL(IF(COUNTIF($L$5,$H$7:$H$3066)*COUNTIF($L$5,$I$7:$I$3066),MATCH(ROW($A$7:$A$3066),ROW($A$7:$A$3066)),""),ROWS($B$1:C2156)),COLUMNS($A$1:C2158))</f>
        <v>#NUM!</v>
      </c>
      <c r="M2162" t="e">
        <f t="array" ref="M2162">INDEX($A$7:$F$3066,SMALL(IF(COUNTIF($L$5,$H$7:$H$3066)*COUNTIF($L$5,$I$7:$I$3066),MATCH(ROW($A$7:$A$3066),ROW($A$7:$A$3066)),""),ROWS($B$1:D2156)),COLUMNS($A$1:D2158))</f>
        <v>#NUM!</v>
      </c>
      <c r="N2162" t="e">
        <f t="array" ref="N2162">INDEX($A$7:$F$3066,SMALL(IF(COUNTIF($L$5,$H$7:$H$3066)*COUNTIF($L$5,$I$7:$I$3066),MATCH(ROW($A$7:$A$3066),ROW($A$7:$A$3066)),""),ROWS($B$1:E2156)),COLUMNS($A$1:E2158))</f>
        <v>#NUM!</v>
      </c>
      <c r="O2162" t="e">
        <f t="array" ref="O2162">INDEX($A$7:$F$3066,SMALL(IF(COUNTIF($L$5,$H$7:$H$3066)*COUNTIF($L$5,$I$7:$I$3066),MATCH(ROW($A$7:$A$3066),ROW($A$7:$A$3066)),""),ROWS($B$1:F2156)),COLUMNS($A$1:F2158))</f>
        <v>#NUM!</v>
      </c>
    </row>
    <row r="2163" spans="1:15">
      <c r="A2163" s="1">
        <f>'ScienceDirect - Initial'!A2166</f>
        <v>0</v>
      </c>
      <c r="B2163" s="1">
        <f>'ScienceDirect - Initial'!B2166</f>
        <v>2020</v>
      </c>
      <c r="C2163" s="1" t="str">
        <f>'ScienceDirect - Initial'!C2166</f>
        <v>Chen, Hong; Hu, Jianmin; Jin, Gang; Wells, Michael L.; Yang, Xingke; Wang, Honghui; Bao, Guodong</v>
      </c>
      <c r="D2163" s="1" t="str">
        <f>'ScienceDirect - Initial'!D2166</f>
        <v>Quaternary deformation at the southeastern margin of the Ordos Block, North China: Inferred from structural analysis of basin-bounding faults</v>
      </c>
      <c r="E2163" s="1" t="str">
        <f>'ScienceDirect - Initial'!E2166</f>
        <v>Journal of Asian Earth Sciences</v>
      </c>
      <c r="F2163" s="1">
        <f>'ScienceDirect - Initial'!F2166</f>
        <v>0</v>
      </c>
      <c r="H2163" s="1">
        <v>0</v>
      </c>
      <c r="I2163" s="1">
        <v>0</v>
      </c>
      <c r="J2163" t="b">
        <f t="shared" si="33"/>
        <v>1</v>
      </c>
      <c r="K2163" t="e">
        <f t="array" ref="K2163">INDEX($A$7:$F$3066,SMALL(IF(COUNTIF($L$5,$H$7:$H$3066)*COUNTIF($L$5,$I$7:$I$3066),MATCH(ROW($A$7:$A$3066),ROW($A$7:$A$3066)),""),ROWS($B$1:B2157)),COLUMNS($A$1:B2159))</f>
        <v>#NUM!</v>
      </c>
      <c r="L2163" t="e">
        <f t="array" ref="L2163">INDEX($A$7:$F$3066,SMALL(IF(COUNTIF($L$5,$H$7:$H$3066)*COUNTIF($L$5,$I$7:$I$3066),MATCH(ROW($A$7:$A$3066),ROW($A$7:$A$3066)),""),ROWS($B$1:C2157)),COLUMNS($A$1:C2159))</f>
        <v>#NUM!</v>
      </c>
      <c r="M2163" t="e">
        <f t="array" ref="M2163">INDEX($A$7:$F$3066,SMALL(IF(COUNTIF($L$5,$H$7:$H$3066)*COUNTIF($L$5,$I$7:$I$3066),MATCH(ROW($A$7:$A$3066),ROW($A$7:$A$3066)),""),ROWS($B$1:D2157)),COLUMNS($A$1:D2159))</f>
        <v>#NUM!</v>
      </c>
      <c r="N2163" t="e">
        <f t="array" ref="N2163">INDEX($A$7:$F$3066,SMALL(IF(COUNTIF($L$5,$H$7:$H$3066)*COUNTIF($L$5,$I$7:$I$3066),MATCH(ROW($A$7:$A$3066),ROW($A$7:$A$3066)),""),ROWS($B$1:E2157)),COLUMNS($A$1:E2159))</f>
        <v>#NUM!</v>
      </c>
      <c r="O2163" t="e">
        <f t="array" ref="O2163">INDEX($A$7:$F$3066,SMALL(IF(COUNTIF($L$5,$H$7:$H$3066)*COUNTIF($L$5,$I$7:$I$3066),MATCH(ROW($A$7:$A$3066),ROW($A$7:$A$3066)),""),ROWS($B$1:F2157)),COLUMNS($A$1:F2159))</f>
        <v>#NUM!</v>
      </c>
    </row>
    <row r="2164" spans="1:15">
      <c r="A2164" s="1">
        <f>'ScienceDirect - Initial'!A2167</f>
        <v>0</v>
      </c>
      <c r="B2164" s="1">
        <f>'ScienceDirect - Initial'!B2167</f>
        <v>2014</v>
      </c>
      <c r="C2164" s="1" t="str">
        <f>'ScienceDirect - Initial'!C2167</f>
        <v>Feng, Xin-Yu; Xia, Zhi-Gui; Vong, Sirenda; Yang, Wei-Zhong; Zhou, Shui-Sen</v>
      </c>
      <c r="D2164" s="1" t="str">
        <f>'ScienceDirect - Initial'!D2167</f>
        <v>Chapter Four - Surveillance and Response to Drive the National Malaria Elimination Program</v>
      </c>
      <c r="E2164" s="1" t="str">
        <f>'ScienceDirect - Initial'!E2167</f>
        <v>Advances in Parasitology</v>
      </c>
      <c r="F2164" s="1" t="str">
        <f>'ScienceDirect - Initial'!F2167</f>
        <v>0065-308X</v>
      </c>
      <c r="H2164" s="1">
        <v>0</v>
      </c>
      <c r="I2164" s="1">
        <v>0</v>
      </c>
      <c r="J2164" t="b">
        <f t="shared" si="33"/>
        <v>1</v>
      </c>
      <c r="K2164" t="e">
        <f t="array" ref="K2164">INDEX($A$7:$F$3066,SMALL(IF(COUNTIF($L$5,$H$7:$H$3066)*COUNTIF($L$5,$I$7:$I$3066),MATCH(ROW($A$7:$A$3066),ROW($A$7:$A$3066)),""),ROWS($B$1:B2158)),COLUMNS($A$1:B2160))</f>
        <v>#NUM!</v>
      </c>
      <c r="L2164" t="e">
        <f t="array" ref="L2164">INDEX($A$7:$F$3066,SMALL(IF(COUNTIF($L$5,$H$7:$H$3066)*COUNTIF($L$5,$I$7:$I$3066),MATCH(ROW($A$7:$A$3066),ROW($A$7:$A$3066)),""),ROWS($B$1:C2158)),COLUMNS($A$1:C2160))</f>
        <v>#NUM!</v>
      </c>
      <c r="M2164" t="e">
        <f t="array" ref="M2164">INDEX($A$7:$F$3066,SMALL(IF(COUNTIF($L$5,$H$7:$H$3066)*COUNTIF($L$5,$I$7:$I$3066),MATCH(ROW($A$7:$A$3066),ROW($A$7:$A$3066)),""),ROWS($B$1:D2158)),COLUMNS($A$1:D2160))</f>
        <v>#NUM!</v>
      </c>
      <c r="N2164" t="e">
        <f t="array" ref="N2164">INDEX($A$7:$F$3066,SMALL(IF(COUNTIF($L$5,$H$7:$H$3066)*COUNTIF($L$5,$I$7:$I$3066),MATCH(ROW($A$7:$A$3066),ROW($A$7:$A$3066)),""),ROWS($B$1:E2158)),COLUMNS($A$1:E2160))</f>
        <v>#NUM!</v>
      </c>
      <c r="O2164" t="e">
        <f t="array" ref="O2164">INDEX($A$7:$F$3066,SMALL(IF(COUNTIF($L$5,$H$7:$H$3066)*COUNTIF($L$5,$I$7:$I$3066),MATCH(ROW($A$7:$A$3066),ROW($A$7:$A$3066)),""),ROWS($B$1:F2158)),COLUMNS($A$1:F2160))</f>
        <v>#NUM!</v>
      </c>
    </row>
    <row r="2165" spans="1:15">
      <c r="A2165" s="1">
        <f>'ScienceDirect - Initial'!A2168</f>
        <v>0</v>
      </c>
      <c r="B2165" s="1">
        <f>'ScienceDirect - Initial'!B2168</f>
        <v>1991</v>
      </c>
      <c r="C2165" s="1">
        <f>'ScienceDirect - Initial'!C2168</f>
        <v>0</v>
      </c>
      <c r="D2165" s="1" t="str">
        <f>'ScienceDirect - Initial'!D2168</f>
        <v>Subject Index</v>
      </c>
      <c r="E2165" s="1" t="str">
        <f>'ScienceDirect - Initial'!E2168</f>
        <v>Advances in Computers</v>
      </c>
      <c r="F2165" s="1" t="str">
        <f>'ScienceDirect - Initial'!F2168</f>
        <v>0065-2458</v>
      </c>
      <c r="H2165" s="1">
        <v>0</v>
      </c>
      <c r="I2165" s="1">
        <v>0</v>
      </c>
      <c r="J2165" t="b">
        <f t="shared" si="33"/>
        <v>1</v>
      </c>
      <c r="K2165" t="e">
        <f t="array" ref="K2165">INDEX($A$7:$F$3066,SMALL(IF(COUNTIF($L$5,$H$7:$H$3066)*COUNTIF($L$5,$I$7:$I$3066),MATCH(ROW($A$7:$A$3066),ROW($A$7:$A$3066)),""),ROWS($B$1:B2159)),COLUMNS($A$1:B2161))</f>
        <v>#NUM!</v>
      </c>
      <c r="L2165" t="e">
        <f t="array" ref="L2165">INDEX($A$7:$F$3066,SMALL(IF(COUNTIF($L$5,$H$7:$H$3066)*COUNTIF($L$5,$I$7:$I$3066),MATCH(ROW($A$7:$A$3066),ROW($A$7:$A$3066)),""),ROWS($B$1:C2159)),COLUMNS($A$1:C2161))</f>
        <v>#NUM!</v>
      </c>
      <c r="M2165" t="e">
        <f t="array" ref="M2165">INDEX($A$7:$F$3066,SMALL(IF(COUNTIF($L$5,$H$7:$H$3066)*COUNTIF($L$5,$I$7:$I$3066),MATCH(ROW($A$7:$A$3066),ROW($A$7:$A$3066)),""),ROWS($B$1:D2159)),COLUMNS($A$1:D2161))</f>
        <v>#NUM!</v>
      </c>
      <c r="N2165" t="e">
        <f t="array" ref="N2165">INDEX($A$7:$F$3066,SMALL(IF(COUNTIF($L$5,$H$7:$H$3066)*COUNTIF($L$5,$I$7:$I$3066),MATCH(ROW($A$7:$A$3066),ROW($A$7:$A$3066)),""),ROWS($B$1:E2159)),COLUMNS($A$1:E2161))</f>
        <v>#NUM!</v>
      </c>
      <c r="O2165" t="e">
        <f t="array" ref="O2165">INDEX($A$7:$F$3066,SMALL(IF(COUNTIF($L$5,$H$7:$H$3066)*COUNTIF($L$5,$I$7:$I$3066),MATCH(ROW($A$7:$A$3066),ROW($A$7:$A$3066)),""),ROWS($B$1:F2159)),COLUMNS($A$1:F2161))</f>
        <v>#NUM!</v>
      </c>
    </row>
    <row r="2166" spans="1:15">
      <c r="A2166" s="1">
        <f>'ScienceDirect - Initial'!A2169</f>
        <v>0</v>
      </c>
      <c r="B2166" s="1">
        <f>'ScienceDirect - Initial'!B2169</f>
        <v>2008</v>
      </c>
      <c r="C2166" s="1" t="str">
        <f>'ScienceDirect - Initial'!C2169</f>
        <v>Cook, Robert A.; Karesh, William B.</v>
      </c>
      <c r="D2166" s="1" t="str">
        <f>'ScienceDirect - Initial'!D2169</f>
        <v>Chapter 6 - Emerging Diseases at the Interface of People, Domestic Animals, and Wildlife</v>
      </c>
      <c r="E2166" s="1" t="str">
        <f>'ScienceDirect - Initial'!E2169</f>
        <v>Zoo and Wild Animal Medicine (Sixth Edition)</v>
      </c>
      <c r="F2166" s="1" t="str">
        <f>'ScienceDirect - Initial'!F2169</f>
        <v>978-1-4160-4047-7</v>
      </c>
      <c r="H2166" s="1">
        <v>0</v>
      </c>
      <c r="I2166" s="1">
        <v>0</v>
      </c>
      <c r="J2166" t="b">
        <f t="shared" si="33"/>
        <v>1</v>
      </c>
      <c r="K2166" t="e">
        <f t="array" ref="K2166">INDEX($A$7:$F$3066,SMALL(IF(COUNTIF($L$5,$H$7:$H$3066)*COUNTIF($L$5,$I$7:$I$3066),MATCH(ROW($A$7:$A$3066),ROW($A$7:$A$3066)),""),ROWS($B$1:B2160)),COLUMNS($A$1:B2162))</f>
        <v>#NUM!</v>
      </c>
      <c r="L2166" t="e">
        <f t="array" ref="L2166">INDEX($A$7:$F$3066,SMALL(IF(COUNTIF($L$5,$H$7:$H$3066)*COUNTIF($L$5,$I$7:$I$3066),MATCH(ROW($A$7:$A$3066),ROW($A$7:$A$3066)),""),ROWS($B$1:C2160)),COLUMNS($A$1:C2162))</f>
        <v>#NUM!</v>
      </c>
      <c r="M2166" t="e">
        <f t="array" ref="M2166">INDEX($A$7:$F$3066,SMALL(IF(COUNTIF($L$5,$H$7:$H$3066)*COUNTIF($L$5,$I$7:$I$3066),MATCH(ROW($A$7:$A$3066),ROW($A$7:$A$3066)),""),ROWS($B$1:D2160)),COLUMNS($A$1:D2162))</f>
        <v>#NUM!</v>
      </c>
      <c r="N2166" t="e">
        <f t="array" ref="N2166">INDEX($A$7:$F$3066,SMALL(IF(COUNTIF($L$5,$H$7:$H$3066)*COUNTIF($L$5,$I$7:$I$3066),MATCH(ROW($A$7:$A$3066),ROW($A$7:$A$3066)),""),ROWS($B$1:E2160)),COLUMNS($A$1:E2162))</f>
        <v>#NUM!</v>
      </c>
      <c r="O2166" t="e">
        <f t="array" ref="O2166">INDEX($A$7:$F$3066,SMALL(IF(COUNTIF($L$5,$H$7:$H$3066)*COUNTIF($L$5,$I$7:$I$3066),MATCH(ROW($A$7:$A$3066),ROW($A$7:$A$3066)),""),ROWS($B$1:F2160)),COLUMNS($A$1:F2162))</f>
        <v>#NUM!</v>
      </c>
    </row>
    <row r="2167" spans="1:15">
      <c r="A2167" s="1">
        <f>'ScienceDirect - Initial'!A2170</f>
        <v>0</v>
      </c>
      <c r="B2167" s="1">
        <f>'ScienceDirect - Initial'!B2170</f>
        <v>2020</v>
      </c>
      <c r="C2167" s="1">
        <f>'ScienceDirect - Initial'!C2170</f>
        <v>0</v>
      </c>
      <c r="D2167" s="1" t="str">
        <f>'ScienceDirect - Initial'!D2170</f>
        <v>38 - Viral CNS Infections</v>
      </c>
      <c r="E2167" s="1" t="str">
        <f>'ScienceDirect - Initial'!E2170</f>
        <v>Hunter's Tropical Medicine and Emerging Infectious Diseases (Tenth Edition)</v>
      </c>
      <c r="F2167" s="1" t="str">
        <f>'ScienceDirect - Initial'!F2170</f>
        <v>978-0-323-55512-8</v>
      </c>
      <c r="H2167" s="1">
        <v>0</v>
      </c>
      <c r="I2167" s="1">
        <v>0</v>
      </c>
      <c r="J2167" t="b">
        <f t="shared" si="33"/>
        <v>1</v>
      </c>
      <c r="K2167" t="e">
        <f t="array" ref="K2167">INDEX($A$7:$F$3066,SMALL(IF(COUNTIF($L$5,$H$7:$H$3066)*COUNTIF($L$5,$I$7:$I$3066),MATCH(ROW($A$7:$A$3066),ROW($A$7:$A$3066)),""),ROWS($B$1:B2161)),COLUMNS($A$1:B2163))</f>
        <v>#NUM!</v>
      </c>
      <c r="L2167" t="e">
        <f t="array" ref="L2167">INDEX($A$7:$F$3066,SMALL(IF(COUNTIF($L$5,$H$7:$H$3066)*COUNTIF($L$5,$I$7:$I$3066),MATCH(ROW($A$7:$A$3066),ROW($A$7:$A$3066)),""),ROWS($B$1:C2161)),COLUMNS($A$1:C2163))</f>
        <v>#NUM!</v>
      </c>
      <c r="M2167" t="e">
        <f t="array" ref="M2167">INDEX($A$7:$F$3066,SMALL(IF(COUNTIF($L$5,$H$7:$H$3066)*COUNTIF($L$5,$I$7:$I$3066),MATCH(ROW($A$7:$A$3066),ROW($A$7:$A$3066)),""),ROWS($B$1:D2161)),COLUMNS($A$1:D2163))</f>
        <v>#NUM!</v>
      </c>
      <c r="N2167" t="e">
        <f t="array" ref="N2167">INDEX($A$7:$F$3066,SMALL(IF(COUNTIF($L$5,$H$7:$H$3066)*COUNTIF($L$5,$I$7:$I$3066),MATCH(ROW($A$7:$A$3066),ROW($A$7:$A$3066)),""),ROWS($B$1:E2161)),COLUMNS($A$1:E2163))</f>
        <v>#NUM!</v>
      </c>
      <c r="O2167" t="e">
        <f t="array" ref="O2167">INDEX($A$7:$F$3066,SMALL(IF(COUNTIF($L$5,$H$7:$H$3066)*COUNTIF($L$5,$I$7:$I$3066),MATCH(ROW($A$7:$A$3066),ROW($A$7:$A$3066)),""),ROWS($B$1:F2161)),COLUMNS($A$1:F2163))</f>
        <v>#NUM!</v>
      </c>
    </row>
    <row r="2168" spans="1:15">
      <c r="A2168" s="1">
        <f>'ScienceDirect - Initial'!A2171</f>
        <v>0</v>
      </c>
      <c r="B2168" s="1">
        <f>'ScienceDirect - Initial'!B2171</f>
        <v>2015</v>
      </c>
      <c r="C2168" s="1" t="str">
        <f>'ScienceDirect - Initial'!C2171</f>
        <v>Shennan, Stephen</v>
      </c>
      <c r="D2168" s="1" t="str">
        <f>'ScienceDirect - Initial'!D2171</f>
        <v>Technology, Evolution of</v>
      </c>
      <c r="E2168" s="1" t="str">
        <f>'ScienceDirect - Initial'!E2171</f>
        <v>International Encyclopedia of the Social &amp; Behavioral Sciences (Second Edition)</v>
      </c>
      <c r="F2168" s="1" t="str">
        <f>'ScienceDirect - Initial'!F2171</f>
        <v>978-0-08-097087-5</v>
      </c>
      <c r="H2168" s="1">
        <v>0</v>
      </c>
      <c r="I2168" s="1">
        <v>0</v>
      </c>
      <c r="J2168" t="b">
        <f t="shared" si="33"/>
        <v>1</v>
      </c>
      <c r="K2168" t="e">
        <f t="array" ref="K2168">INDEX($A$7:$F$3066,SMALL(IF(COUNTIF($L$5,$H$7:$H$3066)*COUNTIF($L$5,$I$7:$I$3066),MATCH(ROW($A$7:$A$3066),ROW($A$7:$A$3066)),""),ROWS($B$1:B2162)),COLUMNS($A$1:B2164))</f>
        <v>#NUM!</v>
      </c>
      <c r="L2168" t="e">
        <f t="array" ref="L2168">INDEX($A$7:$F$3066,SMALL(IF(COUNTIF($L$5,$H$7:$H$3066)*COUNTIF($L$5,$I$7:$I$3066),MATCH(ROW($A$7:$A$3066),ROW($A$7:$A$3066)),""),ROWS($B$1:C2162)),COLUMNS($A$1:C2164))</f>
        <v>#NUM!</v>
      </c>
      <c r="M2168" t="e">
        <f t="array" ref="M2168">INDEX($A$7:$F$3066,SMALL(IF(COUNTIF($L$5,$H$7:$H$3066)*COUNTIF($L$5,$I$7:$I$3066),MATCH(ROW($A$7:$A$3066),ROW($A$7:$A$3066)),""),ROWS($B$1:D2162)),COLUMNS($A$1:D2164))</f>
        <v>#NUM!</v>
      </c>
      <c r="N2168" t="e">
        <f t="array" ref="N2168">INDEX($A$7:$F$3066,SMALL(IF(COUNTIF($L$5,$H$7:$H$3066)*COUNTIF($L$5,$I$7:$I$3066),MATCH(ROW($A$7:$A$3066),ROW($A$7:$A$3066)),""),ROWS($B$1:E2162)),COLUMNS($A$1:E2164))</f>
        <v>#NUM!</v>
      </c>
      <c r="O2168" t="e">
        <f t="array" ref="O2168">INDEX($A$7:$F$3066,SMALL(IF(COUNTIF($L$5,$H$7:$H$3066)*COUNTIF($L$5,$I$7:$I$3066),MATCH(ROW($A$7:$A$3066),ROW($A$7:$A$3066)),""),ROWS($B$1:F2162)),COLUMNS($A$1:F2164))</f>
        <v>#NUM!</v>
      </c>
    </row>
    <row r="2169" spans="1:15">
      <c r="A2169" s="1">
        <f>'ScienceDirect - Initial'!A2172</f>
        <v>0</v>
      </c>
      <c r="B2169" s="1">
        <f>'ScienceDirect - Initial'!B2172</f>
        <v>2003</v>
      </c>
      <c r="C2169" s="1" t="str">
        <f>'ScienceDirect - Initial'!C2172</f>
        <v>McCLOY, STEVEN G.</v>
      </c>
      <c r="D2169" s="1" t="str">
        <f>'ScienceDirect - Initial'!D2172</f>
        <v>CHAPTER 4 - Health</v>
      </c>
      <c r="E2169" s="1" t="str">
        <f>'ScienceDirect - Initial'!E2172</f>
        <v>Field Guide to Appropriate Technology</v>
      </c>
      <c r="F2169" s="1" t="str">
        <f>'ScienceDirect - Initial'!F2172</f>
        <v>978-0-12-335185-2</v>
      </c>
      <c r="H2169" s="1">
        <v>0</v>
      </c>
      <c r="I2169" s="1">
        <v>0</v>
      </c>
      <c r="J2169" t="b">
        <f t="shared" si="33"/>
        <v>1</v>
      </c>
      <c r="K2169" t="e">
        <f t="array" ref="K2169">INDEX($A$7:$F$3066,SMALL(IF(COUNTIF($L$5,$H$7:$H$3066)*COUNTIF($L$5,$I$7:$I$3066),MATCH(ROW($A$7:$A$3066),ROW($A$7:$A$3066)),""),ROWS($B$1:B2163)),COLUMNS($A$1:B2165))</f>
        <v>#NUM!</v>
      </c>
      <c r="L2169" t="e">
        <f t="array" ref="L2169">INDEX($A$7:$F$3066,SMALL(IF(COUNTIF($L$5,$H$7:$H$3066)*COUNTIF($L$5,$I$7:$I$3066),MATCH(ROW($A$7:$A$3066),ROW($A$7:$A$3066)),""),ROWS($B$1:C2163)),COLUMNS($A$1:C2165))</f>
        <v>#NUM!</v>
      </c>
      <c r="M2169" t="e">
        <f t="array" ref="M2169">INDEX($A$7:$F$3066,SMALL(IF(COUNTIF($L$5,$H$7:$H$3066)*COUNTIF($L$5,$I$7:$I$3066),MATCH(ROW($A$7:$A$3066),ROW($A$7:$A$3066)),""),ROWS($B$1:D2163)),COLUMNS($A$1:D2165))</f>
        <v>#NUM!</v>
      </c>
      <c r="N2169" t="e">
        <f t="array" ref="N2169">INDEX($A$7:$F$3066,SMALL(IF(COUNTIF($L$5,$H$7:$H$3066)*COUNTIF($L$5,$I$7:$I$3066),MATCH(ROW($A$7:$A$3066),ROW($A$7:$A$3066)),""),ROWS($B$1:E2163)),COLUMNS($A$1:E2165))</f>
        <v>#NUM!</v>
      </c>
      <c r="O2169" t="e">
        <f t="array" ref="O2169">INDEX($A$7:$F$3066,SMALL(IF(COUNTIF($L$5,$H$7:$H$3066)*COUNTIF($L$5,$I$7:$I$3066),MATCH(ROW($A$7:$A$3066),ROW($A$7:$A$3066)),""),ROWS($B$1:F2163)),COLUMNS($A$1:F2165))</f>
        <v>#NUM!</v>
      </c>
    </row>
    <row r="2170" spans="1:15">
      <c r="A2170" s="1">
        <f>'ScienceDirect - Initial'!A2173</f>
        <v>0</v>
      </c>
      <c r="B2170" s="1">
        <f>'ScienceDirect - Initial'!B2173</f>
        <v>2007</v>
      </c>
      <c r="C2170" s="1" t="str">
        <f>'ScienceDirect - Initial'!C2173</f>
        <v>Bouchard, Stéphane; Côté, Sophie; Richard, David C.S.</v>
      </c>
      <c r="D2170" s="1" t="str">
        <f>'ScienceDirect - Initial'!D2173</f>
        <v>Chapter 16 - Virtual reality applications for exposure</v>
      </c>
      <c r="E2170" s="1" t="str">
        <f>'ScienceDirect - Initial'!E2173</f>
        <v>Handbook of Exposure Therapies</v>
      </c>
      <c r="F2170" s="1" t="str">
        <f>'ScienceDirect - Initial'!F2173</f>
        <v>978-0-12-587421-2</v>
      </c>
      <c r="H2170" s="1">
        <v>0</v>
      </c>
      <c r="I2170" s="1">
        <v>0</v>
      </c>
      <c r="J2170" t="b">
        <f t="shared" si="33"/>
        <v>1</v>
      </c>
      <c r="K2170" t="e">
        <f t="array" ref="K2170">INDEX($A$7:$F$3066,SMALL(IF(COUNTIF($L$5,$H$7:$H$3066)*COUNTIF($L$5,$I$7:$I$3066),MATCH(ROW($A$7:$A$3066),ROW($A$7:$A$3066)),""),ROWS($B$1:B2164)),COLUMNS($A$1:B2166))</f>
        <v>#NUM!</v>
      </c>
      <c r="L2170" t="e">
        <f t="array" ref="L2170">INDEX($A$7:$F$3066,SMALL(IF(COUNTIF($L$5,$H$7:$H$3066)*COUNTIF($L$5,$I$7:$I$3066),MATCH(ROW($A$7:$A$3066),ROW($A$7:$A$3066)),""),ROWS($B$1:C2164)),COLUMNS($A$1:C2166))</f>
        <v>#NUM!</v>
      </c>
      <c r="M2170" t="e">
        <f t="array" ref="M2170">INDEX($A$7:$F$3066,SMALL(IF(COUNTIF($L$5,$H$7:$H$3066)*COUNTIF($L$5,$I$7:$I$3066),MATCH(ROW($A$7:$A$3066),ROW($A$7:$A$3066)),""),ROWS($B$1:D2164)),COLUMNS($A$1:D2166))</f>
        <v>#NUM!</v>
      </c>
      <c r="N2170" t="e">
        <f t="array" ref="N2170">INDEX($A$7:$F$3066,SMALL(IF(COUNTIF($L$5,$H$7:$H$3066)*COUNTIF($L$5,$I$7:$I$3066),MATCH(ROW($A$7:$A$3066),ROW($A$7:$A$3066)),""),ROWS($B$1:E2164)),COLUMNS($A$1:E2166))</f>
        <v>#NUM!</v>
      </c>
      <c r="O2170" t="e">
        <f t="array" ref="O2170">INDEX($A$7:$F$3066,SMALL(IF(COUNTIF($L$5,$H$7:$H$3066)*COUNTIF($L$5,$I$7:$I$3066),MATCH(ROW($A$7:$A$3066),ROW($A$7:$A$3066)),""),ROWS($B$1:F2164)),COLUMNS($A$1:F2166))</f>
        <v>#NUM!</v>
      </c>
    </row>
    <row r="2171" spans="1:15">
      <c r="A2171" s="1">
        <f>'ScienceDirect - Initial'!A2174</f>
        <v>0</v>
      </c>
      <c r="B2171" s="1">
        <f>'ScienceDirect - Initial'!B2174</f>
        <v>2003</v>
      </c>
      <c r="C2171" s="1" t="str">
        <f>'ScienceDirect - Initial'!C2174</f>
        <v>Halpern, Mimi; Martı́nez-Marcos, Alino</v>
      </c>
      <c r="D2171" s="1" t="str">
        <f>'ScienceDirect - Initial'!D2174</f>
        <v>Structure and function of the vomeronasal system: an update</v>
      </c>
      <c r="E2171" s="1" t="str">
        <f>'ScienceDirect - Initial'!E2174</f>
        <v>Progress in Neurobiology</v>
      </c>
      <c r="F2171" s="1">
        <f>'ScienceDirect - Initial'!F2174</f>
        <v>0</v>
      </c>
      <c r="H2171" s="1">
        <v>0</v>
      </c>
      <c r="I2171" s="1">
        <v>0</v>
      </c>
      <c r="J2171" t="b">
        <f t="shared" si="33"/>
        <v>1</v>
      </c>
      <c r="K2171" t="e">
        <f t="array" ref="K2171">INDEX($A$7:$F$3066,SMALL(IF(COUNTIF($L$5,$H$7:$H$3066)*COUNTIF($L$5,$I$7:$I$3066),MATCH(ROW($A$7:$A$3066),ROW($A$7:$A$3066)),""),ROWS($B$1:B2165)),COLUMNS($A$1:B2167))</f>
        <v>#NUM!</v>
      </c>
      <c r="L2171" t="e">
        <f t="array" ref="L2171">INDEX($A$7:$F$3066,SMALL(IF(COUNTIF($L$5,$H$7:$H$3066)*COUNTIF($L$5,$I$7:$I$3066),MATCH(ROW($A$7:$A$3066),ROW($A$7:$A$3066)),""),ROWS($B$1:C2165)),COLUMNS($A$1:C2167))</f>
        <v>#NUM!</v>
      </c>
      <c r="M2171" t="e">
        <f t="array" ref="M2171">INDEX($A$7:$F$3066,SMALL(IF(COUNTIF($L$5,$H$7:$H$3066)*COUNTIF($L$5,$I$7:$I$3066),MATCH(ROW($A$7:$A$3066),ROW($A$7:$A$3066)),""),ROWS($B$1:D2165)),COLUMNS($A$1:D2167))</f>
        <v>#NUM!</v>
      </c>
      <c r="N2171" t="e">
        <f t="array" ref="N2171">INDEX($A$7:$F$3066,SMALL(IF(COUNTIF($L$5,$H$7:$H$3066)*COUNTIF($L$5,$I$7:$I$3066),MATCH(ROW($A$7:$A$3066),ROW($A$7:$A$3066)),""),ROWS($B$1:E2165)),COLUMNS($A$1:E2167))</f>
        <v>#NUM!</v>
      </c>
      <c r="O2171" t="e">
        <f t="array" ref="O2171">INDEX($A$7:$F$3066,SMALL(IF(COUNTIF($L$5,$H$7:$H$3066)*COUNTIF($L$5,$I$7:$I$3066),MATCH(ROW($A$7:$A$3066),ROW($A$7:$A$3066)),""),ROWS($B$1:F2165)),COLUMNS($A$1:F2167))</f>
        <v>#NUM!</v>
      </c>
    </row>
    <row r="2172" spans="1:15">
      <c r="A2172" s="1">
        <f>'ScienceDirect - Initial'!A2175</f>
        <v>0</v>
      </c>
      <c r="B2172" s="1">
        <f>'ScienceDirect - Initial'!B2175</f>
        <v>2009</v>
      </c>
      <c r="C2172" s="1" t="str">
        <f>'ScienceDirect - Initial'!C2175</f>
        <v>Zemalache, K.M.; Maaref, H.</v>
      </c>
      <c r="D2172" s="1" t="str">
        <f>'ScienceDirect - Initial'!D2175</f>
        <v>Controlling a drone: Comparison between a based model method and a fuzzy inference system</v>
      </c>
      <c r="E2172" s="1" t="str">
        <f>'ScienceDirect - Initial'!E2175</f>
        <v>Applied Soft Computing</v>
      </c>
      <c r="F2172" s="1">
        <f>'ScienceDirect - Initial'!F2175</f>
        <v>0</v>
      </c>
      <c r="H2172" s="1">
        <v>0</v>
      </c>
      <c r="I2172" s="1">
        <v>0</v>
      </c>
      <c r="J2172" t="b">
        <f t="shared" si="33"/>
        <v>1</v>
      </c>
      <c r="K2172" t="e">
        <f t="array" ref="K2172">INDEX($A$7:$F$3066,SMALL(IF(COUNTIF($L$5,$H$7:$H$3066)*COUNTIF($L$5,$I$7:$I$3066),MATCH(ROW($A$7:$A$3066),ROW($A$7:$A$3066)),""),ROWS($B$1:B2166)),COLUMNS($A$1:B2168))</f>
        <v>#NUM!</v>
      </c>
      <c r="L2172" t="e">
        <f t="array" ref="L2172">INDEX($A$7:$F$3066,SMALL(IF(COUNTIF($L$5,$H$7:$H$3066)*COUNTIF($L$5,$I$7:$I$3066),MATCH(ROW($A$7:$A$3066),ROW($A$7:$A$3066)),""),ROWS($B$1:C2166)),COLUMNS($A$1:C2168))</f>
        <v>#NUM!</v>
      </c>
      <c r="M2172" t="e">
        <f t="array" ref="M2172">INDEX($A$7:$F$3066,SMALL(IF(COUNTIF($L$5,$H$7:$H$3066)*COUNTIF($L$5,$I$7:$I$3066),MATCH(ROW($A$7:$A$3066),ROW($A$7:$A$3066)),""),ROWS($B$1:D2166)),COLUMNS($A$1:D2168))</f>
        <v>#NUM!</v>
      </c>
      <c r="N2172" t="e">
        <f t="array" ref="N2172">INDEX($A$7:$F$3066,SMALL(IF(COUNTIF($L$5,$H$7:$H$3066)*COUNTIF($L$5,$I$7:$I$3066),MATCH(ROW($A$7:$A$3066),ROW($A$7:$A$3066)),""),ROWS($B$1:E2166)),COLUMNS($A$1:E2168))</f>
        <v>#NUM!</v>
      </c>
      <c r="O2172" t="e">
        <f t="array" ref="O2172">INDEX($A$7:$F$3066,SMALL(IF(COUNTIF($L$5,$H$7:$H$3066)*COUNTIF($L$5,$I$7:$I$3066),MATCH(ROW($A$7:$A$3066),ROW($A$7:$A$3066)),""),ROWS($B$1:F2166)),COLUMNS($A$1:F2168))</f>
        <v>#NUM!</v>
      </c>
    </row>
    <row r="2173" spans="1:15">
      <c r="A2173" s="1">
        <f>'ScienceDirect - Initial'!A2176</f>
        <v>0</v>
      </c>
      <c r="B2173" s="1">
        <f>'ScienceDirect - Initial'!B2176</f>
        <v>2008</v>
      </c>
      <c r="C2173" s="1" t="str">
        <f>'ScienceDirect - Initial'!C2176</f>
        <v>STRAUSS, JAMES H.; STRAUSS, ELLEN G.</v>
      </c>
      <c r="D2173" s="1" t="str">
        <f>'ScienceDirect - Initial'!D2176</f>
        <v>CHAPTER 8 - Emerging and Reemerging Viral Diseases</v>
      </c>
      <c r="E2173" s="1" t="str">
        <f>'ScienceDirect - Initial'!E2176</f>
        <v>Viruses and Human Disease (Second Edition)</v>
      </c>
      <c r="F2173" s="1" t="str">
        <f>'ScienceDirect - Initial'!F2176</f>
        <v>978-0-12-373741-0</v>
      </c>
      <c r="H2173" s="1">
        <v>0</v>
      </c>
      <c r="I2173" s="1">
        <v>0</v>
      </c>
      <c r="J2173" t="b">
        <f t="shared" si="33"/>
        <v>1</v>
      </c>
      <c r="K2173" t="e">
        <f t="array" ref="K2173">INDEX($A$7:$F$3066,SMALL(IF(COUNTIF($L$5,$H$7:$H$3066)*COUNTIF($L$5,$I$7:$I$3066),MATCH(ROW($A$7:$A$3066),ROW($A$7:$A$3066)),""),ROWS($B$1:B2167)),COLUMNS($A$1:B2169))</f>
        <v>#NUM!</v>
      </c>
      <c r="L2173" t="e">
        <f t="array" ref="L2173">INDEX($A$7:$F$3066,SMALL(IF(COUNTIF($L$5,$H$7:$H$3066)*COUNTIF($L$5,$I$7:$I$3066),MATCH(ROW($A$7:$A$3066),ROW($A$7:$A$3066)),""),ROWS($B$1:C2167)),COLUMNS($A$1:C2169))</f>
        <v>#NUM!</v>
      </c>
      <c r="M2173" t="e">
        <f t="array" ref="M2173">INDEX($A$7:$F$3066,SMALL(IF(COUNTIF($L$5,$H$7:$H$3066)*COUNTIF($L$5,$I$7:$I$3066),MATCH(ROW($A$7:$A$3066),ROW($A$7:$A$3066)),""),ROWS($B$1:D2167)),COLUMNS($A$1:D2169))</f>
        <v>#NUM!</v>
      </c>
      <c r="N2173" t="e">
        <f t="array" ref="N2173">INDEX($A$7:$F$3066,SMALL(IF(COUNTIF($L$5,$H$7:$H$3066)*COUNTIF($L$5,$I$7:$I$3066),MATCH(ROW($A$7:$A$3066),ROW($A$7:$A$3066)),""),ROWS($B$1:E2167)),COLUMNS($A$1:E2169))</f>
        <v>#NUM!</v>
      </c>
      <c r="O2173" t="e">
        <f t="array" ref="O2173">INDEX($A$7:$F$3066,SMALL(IF(COUNTIF($L$5,$H$7:$H$3066)*COUNTIF($L$5,$I$7:$I$3066),MATCH(ROW($A$7:$A$3066),ROW($A$7:$A$3066)),""),ROWS($B$1:F2167)),COLUMNS($A$1:F2169))</f>
        <v>#NUM!</v>
      </c>
    </row>
    <row r="2174" spans="1:15">
      <c r="A2174" s="1">
        <f>'ScienceDirect - Initial'!A2177</f>
        <v>0</v>
      </c>
      <c r="B2174" s="1">
        <f>'ScienceDirect - Initial'!B2177</f>
        <v>1994</v>
      </c>
      <c r="C2174" s="1" t="str">
        <f>'ScienceDirect - Initial'!C2177</f>
        <v>Guo, Z.X.; Durodola, J.F.; Derby, B.; Ruiz, C.</v>
      </c>
      <c r="D2174" s="1" t="str">
        <f>'ScienceDirect - Initial'!D2177</f>
        <v>Analysis of interfacial defects in solid-state consolidated composites</v>
      </c>
      <c r="E2174" s="1" t="str">
        <f>'ScienceDirect - Initial'!E2177</f>
        <v>Third International Conference on Interfacial Phenomena in Composite Materials</v>
      </c>
      <c r="F2174" s="1">
        <f>'ScienceDirect - Initial'!F2177</f>
        <v>0</v>
      </c>
      <c r="H2174" s="1">
        <v>0</v>
      </c>
      <c r="I2174" s="1">
        <v>0</v>
      </c>
      <c r="J2174" t="b">
        <f t="shared" si="33"/>
        <v>1</v>
      </c>
      <c r="K2174" t="e">
        <f t="array" ref="K2174">INDEX($A$7:$F$3066,SMALL(IF(COUNTIF($L$5,$H$7:$H$3066)*COUNTIF($L$5,$I$7:$I$3066),MATCH(ROW($A$7:$A$3066),ROW($A$7:$A$3066)),""),ROWS($B$1:B2168)),COLUMNS($A$1:B2170))</f>
        <v>#NUM!</v>
      </c>
      <c r="L2174" t="e">
        <f t="array" ref="L2174">INDEX($A$7:$F$3066,SMALL(IF(COUNTIF($L$5,$H$7:$H$3066)*COUNTIF($L$5,$I$7:$I$3066),MATCH(ROW($A$7:$A$3066),ROW($A$7:$A$3066)),""),ROWS($B$1:C2168)),COLUMNS($A$1:C2170))</f>
        <v>#NUM!</v>
      </c>
      <c r="M2174" t="e">
        <f t="array" ref="M2174">INDEX($A$7:$F$3066,SMALL(IF(COUNTIF($L$5,$H$7:$H$3066)*COUNTIF($L$5,$I$7:$I$3066),MATCH(ROW($A$7:$A$3066),ROW($A$7:$A$3066)),""),ROWS($B$1:D2168)),COLUMNS($A$1:D2170))</f>
        <v>#NUM!</v>
      </c>
      <c r="N2174" t="e">
        <f t="array" ref="N2174">INDEX($A$7:$F$3066,SMALL(IF(COUNTIF($L$5,$H$7:$H$3066)*COUNTIF($L$5,$I$7:$I$3066),MATCH(ROW($A$7:$A$3066),ROW($A$7:$A$3066)),""),ROWS($B$1:E2168)),COLUMNS($A$1:E2170))</f>
        <v>#NUM!</v>
      </c>
      <c r="O2174" t="e">
        <f t="array" ref="O2174">INDEX($A$7:$F$3066,SMALL(IF(COUNTIF($L$5,$H$7:$H$3066)*COUNTIF($L$5,$I$7:$I$3066),MATCH(ROW($A$7:$A$3066),ROW($A$7:$A$3066)),""),ROWS($B$1:F2168)),COLUMNS($A$1:F2170))</f>
        <v>#NUM!</v>
      </c>
    </row>
    <row r="2175" spans="1:15">
      <c r="A2175" s="1">
        <f>'ScienceDirect - Initial'!A2178</f>
        <v>0</v>
      </c>
      <c r="B2175" s="1">
        <f>'ScienceDirect - Initial'!B2178</f>
        <v>2000</v>
      </c>
      <c r="C2175" s="1" t="str">
        <f>'ScienceDirect - Initial'!C2178</f>
        <v>Davis, Marc</v>
      </c>
      <c r="D2175" s="1" t="str">
        <f>'ScienceDirect - Initial'!D2178</f>
        <v>The cosmological matter density</v>
      </c>
      <c r="E2175" s="1" t="str">
        <f>'ScienceDirect - Initial'!E2178</f>
        <v>Physics Reports</v>
      </c>
      <c r="F2175" s="1">
        <f>'ScienceDirect - Initial'!F2178</f>
        <v>0</v>
      </c>
      <c r="H2175" s="1">
        <v>0</v>
      </c>
      <c r="I2175" s="1">
        <v>0</v>
      </c>
      <c r="J2175" t="b">
        <f t="shared" si="33"/>
        <v>1</v>
      </c>
      <c r="K2175" t="e">
        <f t="array" ref="K2175">INDEX($A$7:$F$3066,SMALL(IF(COUNTIF($L$5,$H$7:$H$3066)*COUNTIF($L$5,$I$7:$I$3066),MATCH(ROW($A$7:$A$3066),ROW($A$7:$A$3066)),""),ROWS($B$1:B2169)),COLUMNS($A$1:B2171))</f>
        <v>#NUM!</v>
      </c>
      <c r="L2175" t="e">
        <f t="array" ref="L2175">INDEX($A$7:$F$3066,SMALL(IF(COUNTIF($L$5,$H$7:$H$3066)*COUNTIF($L$5,$I$7:$I$3066),MATCH(ROW($A$7:$A$3066),ROW($A$7:$A$3066)),""),ROWS($B$1:C2169)),COLUMNS($A$1:C2171))</f>
        <v>#NUM!</v>
      </c>
      <c r="M2175" t="e">
        <f t="array" ref="M2175">INDEX($A$7:$F$3066,SMALL(IF(COUNTIF($L$5,$H$7:$H$3066)*COUNTIF($L$5,$I$7:$I$3066),MATCH(ROW($A$7:$A$3066),ROW($A$7:$A$3066)),""),ROWS($B$1:D2169)),COLUMNS($A$1:D2171))</f>
        <v>#NUM!</v>
      </c>
      <c r="N2175" t="e">
        <f t="array" ref="N2175">INDEX($A$7:$F$3066,SMALL(IF(COUNTIF($L$5,$H$7:$H$3066)*COUNTIF($L$5,$I$7:$I$3066),MATCH(ROW($A$7:$A$3066),ROW($A$7:$A$3066)),""),ROWS($B$1:E2169)),COLUMNS($A$1:E2171))</f>
        <v>#NUM!</v>
      </c>
      <c r="O2175" t="e">
        <f t="array" ref="O2175">INDEX($A$7:$F$3066,SMALL(IF(COUNTIF($L$5,$H$7:$H$3066)*COUNTIF($L$5,$I$7:$I$3066),MATCH(ROW($A$7:$A$3066),ROW($A$7:$A$3066)),""),ROWS($B$1:F2169)),COLUMNS($A$1:F2171))</f>
        <v>#NUM!</v>
      </c>
    </row>
    <row r="2176" spans="1:15">
      <c r="A2176" s="1">
        <f>'ScienceDirect - Initial'!A2179</f>
        <v>0</v>
      </c>
      <c r="B2176" s="1">
        <f>'ScienceDirect - Initial'!B2179</f>
        <v>1997</v>
      </c>
      <c r="C2176" s="1" t="str">
        <f>'ScienceDirect - Initial'!C2179</f>
        <v>Salençon, Marie-José</v>
      </c>
      <c r="D2176" s="1" t="str">
        <f>'ScienceDirect - Initial'!D2179</f>
        <v>Study of the thermal dynamics of two dammed lakes (Pareloup and Rochebut, France), using the EOLE model</v>
      </c>
      <c r="E2176" s="1" t="str">
        <f>'ScienceDirect - Initial'!E2179</f>
        <v>Ecological Modelling</v>
      </c>
      <c r="F2176" s="1">
        <f>'ScienceDirect - Initial'!F2179</f>
        <v>0</v>
      </c>
      <c r="H2176" s="1">
        <v>0</v>
      </c>
      <c r="I2176" s="1">
        <v>0</v>
      </c>
      <c r="J2176" t="b">
        <f t="shared" si="33"/>
        <v>1</v>
      </c>
      <c r="K2176" t="e">
        <f t="array" ref="K2176">INDEX($A$7:$F$3066,SMALL(IF(COUNTIF($L$5,$H$7:$H$3066)*COUNTIF($L$5,$I$7:$I$3066),MATCH(ROW($A$7:$A$3066),ROW($A$7:$A$3066)),""),ROWS($B$1:B2170)),COLUMNS($A$1:B2172))</f>
        <v>#NUM!</v>
      </c>
      <c r="L2176" t="e">
        <f t="array" ref="L2176">INDEX($A$7:$F$3066,SMALL(IF(COUNTIF($L$5,$H$7:$H$3066)*COUNTIF($L$5,$I$7:$I$3066),MATCH(ROW($A$7:$A$3066),ROW($A$7:$A$3066)),""),ROWS($B$1:C2170)),COLUMNS($A$1:C2172))</f>
        <v>#NUM!</v>
      </c>
      <c r="M2176" t="e">
        <f t="array" ref="M2176">INDEX($A$7:$F$3066,SMALL(IF(COUNTIF($L$5,$H$7:$H$3066)*COUNTIF($L$5,$I$7:$I$3066),MATCH(ROW($A$7:$A$3066),ROW($A$7:$A$3066)),""),ROWS($B$1:D2170)),COLUMNS($A$1:D2172))</f>
        <v>#NUM!</v>
      </c>
      <c r="N2176" t="e">
        <f t="array" ref="N2176">INDEX($A$7:$F$3066,SMALL(IF(COUNTIF($L$5,$H$7:$H$3066)*COUNTIF($L$5,$I$7:$I$3066),MATCH(ROW($A$7:$A$3066),ROW($A$7:$A$3066)),""),ROWS($B$1:E2170)),COLUMNS($A$1:E2172))</f>
        <v>#NUM!</v>
      </c>
      <c r="O2176" t="e">
        <f t="array" ref="O2176">INDEX($A$7:$F$3066,SMALL(IF(COUNTIF($L$5,$H$7:$H$3066)*COUNTIF($L$5,$I$7:$I$3066),MATCH(ROW($A$7:$A$3066),ROW($A$7:$A$3066)),""),ROWS($B$1:F2170)),COLUMNS($A$1:F2172))</f>
        <v>#NUM!</v>
      </c>
    </row>
    <row r="2177" spans="1:15">
      <c r="A2177" s="1">
        <f>'ScienceDirect - Initial'!A2180</f>
        <v>0</v>
      </c>
      <c r="B2177" s="1">
        <f>'ScienceDirect - Initial'!B2180</f>
        <v>2017</v>
      </c>
      <c r="C2177" s="1" t="str">
        <f>'ScienceDirect - Initial'!C2180</f>
        <v>Obeng-Odoom, Franklin</v>
      </c>
      <c r="D2177" s="1" t="str">
        <f>'ScienceDirect - Initial'!D2180</f>
        <v>Unequal access to land and the current migration crisis</v>
      </c>
      <c r="E2177" s="1" t="str">
        <f>'ScienceDirect - Initial'!E2180</f>
        <v>Land Use Policy</v>
      </c>
      <c r="F2177" s="1">
        <f>'ScienceDirect - Initial'!F2180</f>
        <v>0</v>
      </c>
      <c r="H2177" s="1">
        <v>0</v>
      </c>
      <c r="I2177" s="1">
        <v>0</v>
      </c>
      <c r="J2177" t="b">
        <f t="shared" si="33"/>
        <v>1</v>
      </c>
      <c r="K2177" t="e">
        <f t="array" ref="K2177">INDEX($A$7:$F$3066,SMALL(IF(COUNTIF($L$5,$H$7:$H$3066)*COUNTIF($L$5,$I$7:$I$3066),MATCH(ROW($A$7:$A$3066),ROW($A$7:$A$3066)),""),ROWS($B$1:B2171)),COLUMNS($A$1:B2173))</f>
        <v>#NUM!</v>
      </c>
      <c r="L2177" t="e">
        <f t="array" ref="L2177">INDEX($A$7:$F$3066,SMALL(IF(COUNTIF($L$5,$H$7:$H$3066)*COUNTIF($L$5,$I$7:$I$3066),MATCH(ROW($A$7:$A$3066),ROW($A$7:$A$3066)),""),ROWS($B$1:C2171)),COLUMNS($A$1:C2173))</f>
        <v>#NUM!</v>
      </c>
      <c r="M2177" t="e">
        <f t="array" ref="M2177">INDEX($A$7:$F$3066,SMALL(IF(COUNTIF($L$5,$H$7:$H$3066)*COUNTIF($L$5,$I$7:$I$3066),MATCH(ROW($A$7:$A$3066),ROW($A$7:$A$3066)),""),ROWS($B$1:D2171)),COLUMNS($A$1:D2173))</f>
        <v>#NUM!</v>
      </c>
      <c r="N2177" t="e">
        <f t="array" ref="N2177">INDEX($A$7:$F$3066,SMALL(IF(COUNTIF($L$5,$H$7:$H$3066)*COUNTIF($L$5,$I$7:$I$3066),MATCH(ROW($A$7:$A$3066),ROW($A$7:$A$3066)),""),ROWS($B$1:E2171)),COLUMNS($A$1:E2173))</f>
        <v>#NUM!</v>
      </c>
      <c r="O2177" t="e">
        <f t="array" ref="O2177">INDEX($A$7:$F$3066,SMALL(IF(COUNTIF($L$5,$H$7:$H$3066)*COUNTIF($L$5,$I$7:$I$3066),MATCH(ROW($A$7:$A$3066),ROW($A$7:$A$3066)),""),ROWS($B$1:F2171)),COLUMNS($A$1:F2173))</f>
        <v>#NUM!</v>
      </c>
    </row>
    <row r="2178" spans="1:15">
      <c r="A2178" s="1">
        <f>'ScienceDirect - Initial'!A2181</f>
        <v>0</v>
      </c>
      <c r="B2178" s="1">
        <f>'ScienceDirect - Initial'!B2181</f>
        <v>2015</v>
      </c>
      <c r="C2178" s="1" t="str">
        <f>'ScienceDirect - Initial'!C2181</f>
        <v>Keating, Joseph; Yukich, Joshua O.; Sutherland, C. Simone; Woods, Geordie; Tediosi, Fabrizio</v>
      </c>
      <c r="D2178" s="1" t="str">
        <f>'ScienceDirect - Initial'!D2181</f>
        <v>Human African trypanosomiasis prevention, treatment and control costs: A systematic review</v>
      </c>
      <c r="E2178" s="1" t="str">
        <f>'ScienceDirect - Initial'!E2181</f>
        <v>Acta Tropica</v>
      </c>
      <c r="F2178" s="1">
        <f>'ScienceDirect - Initial'!F2181</f>
        <v>0</v>
      </c>
      <c r="H2178" s="1">
        <v>0</v>
      </c>
      <c r="I2178" s="1">
        <v>0</v>
      </c>
      <c r="J2178" t="b">
        <f t="shared" si="33"/>
        <v>1</v>
      </c>
      <c r="K2178" t="e">
        <f t="array" ref="K2178">INDEX($A$7:$F$3066,SMALL(IF(COUNTIF($L$5,$H$7:$H$3066)*COUNTIF($L$5,$I$7:$I$3066),MATCH(ROW($A$7:$A$3066),ROW($A$7:$A$3066)),""),ROWS($B$1:B2172)),COLUMNS($A$1:B2174))</f>
        <v>#NUM!</v>
      </c>
      <c r="L2178" t="e">
        <f t="array" ref="L2178">INDEX($A$7:$F$3066,SMALL(IF(COUNTIF($L$5,$H$7:$H$3066)*COUNTIF($L$5,$I$7:$I$3066),MATCH(ROW($A$7:$A$3066),ROW($A$7:$A$3066)),""),ROWS($B$1:C2172)),COLUMNS($A$1:C2174))</f>
        <v>#NUM!</v>
      </c>
      <c r="M2178" t="e">
        <f t="array" ref="M2178">INDEX($A$7:$F$3066,SMALL(IF(COUNTIF($L$5,$H$7:$H$3066)*COUNTIF($L$5,$I$7:$I$3066),MATCH(ROW($A$7:$A$3066),ROW($A$7:$A$3066)),""),ROWS($B$1:D2172)),COLUMNS($A$1:D2174))</f>
        <v>#NUM!</v>
      </c>
      <c r="N2178" t="e">
        <f t="array" ref="N2178">INDEX($A$7:$F$3066,SMALL(IF(COUNTIF($L$5,$H$7:$H$3066)*COUNTIF($L$5,$I$7:$I$3066),MATCH(ROW($A$7:$A$3066),ROW($A$7:$A$3066)),""),ROWS($B$1:E2172)),COLUMNS($A$1:E2174))</f>
        <v>#NUM!</v>
      </c>
      <c r="O2178" t="e">
        <f t="array" ref="O2178">INDEX($A$7:$F$3066,SMALL(IF(COUNTIF($L$5,$H$7:$H$3066)*COUNTIF($L$5,$I$7:$I$3066),MATCH(ROW($A$7:$A$3066),ROW($A$7:$A$3066)),""),ROWS($B$1:F2172)),COLUMNS($A$1:F2174))</f>
        <v>#NUM!</v>
      </c>
    </row>
    <row r="2179" spans="1:15">
      <c r="A2179" s="1">
        <f>'ScienceDirect - Initial'!A2182</f>
        <v>0</v>
      </c>
      <c r="B2179" s="1">
        <f>'ScienceDirect - Initial'!B2182</f>
        <v>1981</v>
      </c>
      <c r="C2179" s="1" t="str">
        <f>'ScienceDirect - Initial'!C2182</f>
        <v>Sallan, Stephen E.; Weinstein, Howard J.; Nathan, David G.</v>
      </c>
      <c r="D2179" s="1" t="str">
        <f>'ScienceDirect - Initial'!D2182</f>
        <v>The childhood leukemias</v>
      </c>
      <c r="E2179" s="1" t="str">
        <f>'ScienceDirect - Initial'!E2182</f>
        <v>The Journal of Pediatrics</v>
      </c>
      <c r="F2179" s="1">
        <f>'ScienceDirect - Initial'!F2182</f>
        <v>0</v>
      </c>
      <c r="H2179" s="1">
        <v>0</v>
      </c>
      <c r="I2179" s="1">
        <v>0</v>
      </c>
      <c r="J2179" t="b">
        <f t="shared" si="33"/>
        <v>1</v>
      </c>
      <c r="K2179" t="e">
        <f t="array" ref="K2179">INDEX($A$7:$F$3066,SMALL(IF(COUNTIF($L$5,$H$7:$H$3066)*COUNTIF($L$5,$I$7:$I$3066),MATCH(ROW($A$7:$A$3066),ROW($A$7:$A$3066)),""),ROWS($B$1:B2173)),COLUMNS($A$1:B2175))</f>
        <v>#NUM!</v>
      </c>
      <c r="L2179" t="e">
        <f t="array" ref="L2179">INDEX($A$7:$F$3066,SMALL(IF(COUNTIF($L$5,$H$7:$H$3066)*COUNTIF($L$5,$I$7:$I$3066),MATCH(ROW($A$7:$A$3066),ROW($A$7:$A$3066)),""),ROWS($B$1:C2173)),COLUMNS($A$1:C2175))</f>
        <v>#NUM!</v>
      </c>
      <c r="M2179" t="e">
        <f t="array" ref="M2179">INDEX($A$7:$F$3066,SMALL(IF(COUNTIF($L$5,$H$7:$H$3066)*COUNTIF($L$5,$I$7:$I$3066),MATCH(ROW($A$7:$A$3066),ROW($A$7:$A$3066)),""),ROWS($B$1:D2173)),COLUMNS($A$1:D2175))</f>
        <v>#NUM!</v>
      </c>
      <c r="N2179" t="e">
        <f t="array" ref="N2179">INDEX($A$7:$F$3066,SMALL(IF(COUNTIF($L$5,$H$7:$H$3066)*COUNTIF($L$5,$I$7:$I$3066),MATCH(ROW($A$7:$A$3066),ROW($A$7:$A$3066)),""),ROWS($B$1:E2173)),COLUMNS($A$1:E2175))</f>
        <v>#NUM!</v>
      </c>
      <c r="O2179" t="e">
        <f t="array" ref="O2179">INDEX($A$7:$F$3066,SMALL(IF(COUNTIF($L$5,$H$7:$H$3066)*COUNTIF($L$5,$I$7:$I$3066),MATCH(ROW($A$7:$A$3066),ROW($A$7:$A$3066)),""),ROWS($B$1:F2173)),COLUMNS($A$1:F2175))</f>
        <v>#NUM!</v>
      </c>
    </row>
    <row r="2180" spans="1:15">
      <c r="A2180" s="1">
        <f>'ScienceDirect - Initial'!A2183</f>
        <v>0</v>
      </c>
      <c r="B2180" s="1">
        <f>'ScienceDirect - Initial'!B2183</f>
        <v>1992</v>
      </c>
      <c r="C2180" s="1" t="str">
        <f>'ScienceDirect - Initial'!C2183</f>
        <v>Malanson, George P.; Westman, Walter E.; Yan, Yeuh-Lih</v>
      </c>
      <c r="D2180" s="1" t="str">
        <f>'ScienceDirect - Initial'!D2183</f>
        <v>Realized versus fundamental niche functions in a model of chaparral response to climatic change</v>
      </c>
      <c r="E2180" s="1" t="str">
        <f>'ScienceDirect - Initial'!E2183</f>
        <v>Ecological Modelling</v>
      </c>
      <c r="F2180" s="1">
        <f>'ScienceDirect - Initial'!F2183</f>
        <v>0</v>
      </c>
      <c r="H2180" s="1">
        <v>0</v>
      </c>
      <c r="I2180" s="1">
        <v>0</v>
      </c>
      <c r="J2180" t="b">
        <f t="shared" si="33"/>
        <v>1</v>
      </c>
      <c r="K2180" t="e">
        <f t="array" ref="K2180">INDEX($A$7:$F$3066,SMALL(IF(COUNTIF($L$5,$H$7:$H$3066)*COUNTIF($L$5,$I$7:$I$3066),MATCH(ROW($A$7:$A$3066),ROW($A$7:$A$3066)),""),ROWS($B$1:B2174)),COLUMNS($A$1:B2176))</f>
        <v>#NUM!</v>
      </c>
      <c r="L2180" t="e">
        <f t="array" ref="L2180">INDEX($A$7:$F$3066,SMALL(IF(COUNTIF($L$5,$H$7:$H$3066)*COUNTIF($L$5,$I$7:$I$3066),MATCH(ROW($A$7:$A$3066),ROW($A$7:$A$3066)),""),ROWS($B$1:C2174)),COLUMNS($A$1:C2176))</f>
        <v>#NUM!</v>
      </c>
      <c r="M2180" t="e">
        <f t="array" ref="M2180">INDEX($A$7:$F$3066,SMALL(IF(COUNTIF($L$5,$H$7:$H$3066)*COUNTIF($L$5,$I$7:$I$3066),MATCH(ROW($A$7:$A$3066),ROW($A$7:$A$3066)),""),ROWS($B$1:D2174)),COLUMNS($A$1:D2176))</f>
        <v>#NUM!</v>
      </c>
      <c r="N2180" t="e">
        <f t="array" ref="N2180">INDEX($A$7:$F$3066,SMALL(IF(COUNTIF($L$5,$H$7:$H$3066)*COUNTIF($L$5,$I$7:$I$3066),MATCH(ROW($A$7:$A$3066),ROW($A$7:$A$3066)),""),ROWS($B$1:E2174)),COLUMNS($A$1:E2176))</f>
        <v>#NUM!</v>
      </c>
      <c r="O2180" t="e">
        <f t="array" ref="O2180">INDEX($A$7:$F$3066,SMALL(IF(COUNTIF($L$5,$H$7:$H$3066)*COUNTIF($L$5,$I$7:$I$3066),MATCH(ROW($A$7:$A$3066),ROW($A$7:$A$3066)),""),ROWS($B$1:F2174)),COLUMNS($A$1:F2176))</f>
        <v>#NUM!</v>
      </c>
    </row>
    <row r="2181" spans="1:15">
      <c r="A2181" s="1">
        <f>'ScienceDirect - Initial'!A2184</f>
        <v>0</v>
      </c>
      <c r="B2181" s="1">
        <f>'ScienceDirect - Initial'!B2184</f>
        <v>2007</v>
      </c>
      <c r="C2181" s="1" t="str">
        <f>'ScienceDirect - Initial'!C2184</f>
        <v>Roth, Paul</v>
      </c>
      <c r="D2181" s="1" t="e">
        <f>'ScienceDirect - Initial'!D2184</f>
        <v>#NAME?</v>
      </c>
      <c r="E2181" s="1" t="str">
        <f>'ScienceDirect - Initial'!E2184</f>
        <v>Philosophy of Anthropology and Sociology</v>
      </c>
      <c r="F2181" s="1">
        <f>'ScienceDirect - Initial'!F2184</f>
        <v>18789846</v>
      </c>
      <c r="H2181" s="1">
        <v>0</v>
      </c>
      <c r="I2181" s="1">
        <v>0</v>
      </c>
      <c r="J2181" t="b">
        <f t="shared" si="33"/>
        <v>1</v>
      </c>
      <c r="K2181" t="e">
        <f t="array" ref="K2181">INDEX($A$7:$F$3066,SMALL(IF(COUNTIF($L$5,$H$7:$H$3066)*COUNTIF($L$5,$I$7:$I$3066),MATCH(ROW($A$7:$A$3066),ROW($A$7:$A$3066)),""),ROWS($B$1:B2175)),COLUMNS($A$1:B2177))</f>
        <v>#NUM!</v>
      </c>
      <c r="L2181" t="e">
        <f t="array" ref="L2181">INDEX($A$7:$F$3066,SMALL(IF(COUNTIF($L$5,$H$7:$H$3066)*COUNTIF($L$5,$I$7:$I$3066),MATCH(ROW($A$7:$A$3066),ROW($A$7:$A$3066)),""),ROWS($B$1:C2175)),COLUMNS($A$1:C2177))</f>
        <v>#NUM!</v>
      </c>
      <c r="M2181" t="e">
        <f t="array" ref="M2181">INDEX($A$7:$F$3066,SMALL(IF(COUNTIF($L$5,$H$7:$H$3066)*COUNTIF($L$5,$I$7:$I$3066),MATCH(ROW($A$7:$A$3066),ROW($A$7:$A$3066)),""),ROWS($B$1:D2175)),COLUMNS($A$1:D2177))</f>
        <v>#NUM!</v>
      </c>
      <c r="N2181" t="e">
        <f t="array" ref="N2181">INDEX($A$7:$F$3066,SMALL(IF(COUNTIF($L$5,$H$7:$H$3066)*COUNTIF($L$5,$I$7:$I$3066),MATCH(ROW($A$7:$A$3066),ROW($A$7:$A$3066)),""),ROWS($B$1:E2175)),COLUMNS($A$1:E2177))</f>
        <v>#NUM!</v>
      </c>
      <c r="O2181" t="e">
        <f t="array" ref="O2181">INDEX($A$7:$F$3066,SMALL(IF(COUNTIF($L$5,$H$7:$H$3066)*COUNTIF($L$5,$I$7:$I$3066),MATCH(ROW($A$7:$A$3066),ROW($A$7:$A$3066)),""),ROWS($B$1:F2175)),COLUMNS($A$1:F2177))</f>
        <v>#NUM!</v>
      </c>
    </row>
    <row r="2182" spans="1:15">
      <c r="A2182" s="1">
        <f>'ScienceDirect - Initial'!A2185</f>
        <v>0</v>
      </c>
      <c r="B2182" s="1">
        <f>'ScienceDirect - Initial'!B2185</f>
        <v>2011</v>
      </c>
      <c r="C2182" s="1" t="str">
        <f>'ScienceDirect - Initial'!C2185</f>
        <v>Morrill, Richard; Knopp, Larry; Brown, Michael</v>
      </c>
      <c r="D2182" s="1" t="str">
        <f>'ScienceDirect - Initial'!D2185</f>
        <v>Anomalies in Red and Blue II: Towards an understanding of the roles of setting, values, and demography in the 2004 and 2008 U.S. presidential elections</v>
      </c>
      <c r="E2182" s="1" t="str">
        <f>'ScienceDirect - Initial'!E2185</f>
        <v>Political Geography</v>
      </c>
      <c r="F2182" s="1">
        <f>'ScienceDirect - Initial'!F2185</f>
        <v>0</v>
      </c>
      <c r="H2182" s="1">
        <v>0</v>
      </c>
      <c r="I2182" s="1">
        <v>0</v>
      </c>
      <c r="J2182" t="b">
        <f t="shared" si="33"/>
        <v>1</v>
      </c>
      <c r="K2182" t="e">
        <f t="array" ref="K2182">INDEX($A$7:$F$3066,SMALL(IF(COUNTIF($L$5,$H$7:$H$3066)*COUNTIF($L$5,$I$7:$I$3066),MATCH(ROW($A$7:$A$3066),ROW($A$7:$A$3066)),""),ROWS($B$1:B2176)),COLUMNS($A$1:B2178))</f>
        <v>#NUM!</v>
      </c>
      <c r="L2182" t="e">
        <f t="array" ref="L2182">INDEX($A$7:$F$3066,SMALL(IF(COUNTIF($L$5,$H$7:$H$3066)*COUNTIF($L$5,$I$7:$I$3066),MATCH(ROW($A$7:$A$3066),ROW($A$7:$A$3066)),""),ROWS($B$1:C2176)),COLUMNS($A$1:C2178))</f>
        <v>#NUM!</v>
      </c>
      <c r="M2182" t="e">
        <f t="array" ref="M2182">INDEX($A$7:$F$3066,SMALL(IF(COUNTIF($L$5,$H$7:$H$3066)*COUNTIF($L$5,$I$7:$I$3066),MATCH(ROW($A$7:$A$3066),ROW($A$7:$A$3066)),""),ROWS($B$1:D2176)),COLUMNS($A$1:D2178))</f>
        <v>#NUM!</v>
      </c>
      <c r="N2182" t="e">
        <f t="array" ref="N2182">INDEX($A$7:$F$3066,SMALL(IF(COUNTIF($L$5,$H$7:$H$3066)*COUNTIF($L$5,$I$7:$I$3066),MATCH(ROW($A$7:$A$3066),ROW($A$7:$A$3066)),""),ROWS($B$1:E2176)),COLUMNS($A$1:E2178))</f>
        <v>#NUM!</v>
      </c>
      <c r="O2182" t="e">
        <f t="array" ref="O2182">INDEX($A$7:$F$3066,SMALL(IF(COUNTIF($L$5,$H$7:$H$3066)*COUNTIF($L$5,$I$7:$I$3066),MATCH(ROW($A$7:$A$3066),ROW($A$7:$A$3066)),""),ROWS($B$1:F2176)),COLUMNS($A$1:F2178))</f>
        <v>#NUM!</v>
      </c>
    </row>
    <row r="2183" spans="1:15">
      <c r="A2183" s="1">
        <f>'ScienceDirect - Initial'!A2186</f>
        <v>0</v>
      </c>
      <c r="B2183" s="1">
        <f>'ScienceDirect - Initial'!B2186</f>
        <v>1985</v>
      </c>
      <c r="C2183" s="1" t="str">
        <f>'ScienceDirect - Initial'!C2186</f>
        <v>Rodgers, R.J.; Waters, Anne J.</v>
      </c>
      <c r="D2183" s="1" t="str">
        <f>'ScienceDirect - Initial'!D2186</f>
        <v>Benzodiazepines and their antagonists: A pharmacoethological analysis with particular reference to effects on “aggression”</v>
      </c>
      <c r="E2183" s="1" t="str">
        <f>'ScienceDirect - Initial'!E2186</f>
        <v>Neuroscience &amp; Biobehavioral Reviews</v>
      </c>
      <c r="F2183" s="1">
        <f>'ScienceDirect - Initial'!F2186</f>
        <v>0</v>
      </c>
      <c r="H2183" s="1">
        <v>0</v>
      </c>
      <c r="I2183" s="1">
        <v>0</v>
      </c>
      <c r="J2183" t="b">
        <f t="shared" si="33"/>
        <v>1</v>
      </c>
      <c r="K2183" t="e">
        <f t="array" ref="K2183">INDEX($A$7:$F$3066,SMALL(IF(COUNTIF($L$5,$H$7:$H$3066)*COUNTIF($L$5,$I$7:$I$3066),MATCH(ROW($A$7:$A$3066),ROW($A$7:$A$3066)),""),ROWS($B$1:B2177)),COLUMNS($A$1:B2179))</f>
        <v>#NUM!</v>
      </c>
      <c r="L2183" t="e">
        <f t="array" ref="L2183">INDEX($A$7:$F$3066,SMALL(IF(COUNTIF($L$5,$H$7:$H$3066)*COUNTIF($L$5,$I$7:$I$3066),MATCH(ROW($A$7:$A$3066),ROW($A$7:$A$3066)),""),ROWS($B$1:C2177)),COLUMNS($A$1:C2179))</f>
        <v>#NUM!</v>
      </c>
      <c r="M2183" t="e">
        <f t="array" ref="M2183">INDEX($A$7:$F$3066,SMALL(IF(COUNTIF($L$5,$H$7:$H$3066)*COUNTIF($L$5,$I$7:$I$3066),MATCH(ROW($A$7:$A$3066),ROW($A$7:$A$3066)),""),ROWS($B$1:D2177)),COLUMNS($A$1:D2179))</f>
        <v>#NUM!</v>
      </c>
      <c r="N2183" t="e">
        <f t="array" ref="N2183">INDEX($A$7:$F$3066,SMALL(IF(COUNTIF($L$5,$H$7:$H$3066)*COUNTIF($L$5,$I$7:$I$3066),MATCH(ROW($A$7:$A$3066),ROW($A$7:$A$3066)),""),ROWS($B$1:E2177)),COLUMNS($A$1:E2179))</f>
        <v>#NUM!</v>
      </c>
      <c r="O2183" t="e">
        <f t="array" ref="O2183">INDEX($A$7:$F$3066,SMALL(IF(COUNTIF($L$5,$H$7:$H$3066)*COUNTIF($L$5,$I$7:$I$3066),MATCH(ROW($A$7:$A$3066),ROW($A$7:$A$3066)),""),ROWS($B$1:F2177)),COLUMNS($A$1:F2179))</f>
        <v>#NUM!</v>
      </c>
    </row>
    <row r="2184" spans="1:15">
      <c r="A2184" s="1">
        <f>'ScienceDirect - Initial'!A2187</f>
        <v>0</v>
      </c>
      <c r="B2184" s="1">
        <f>'ScienceDirect - Initial'!B2187</f>
        <v>2005</v>
      </c>
      <c r="C2184" s="1" t="str">
        <f>'ScienceDirect - Initial'!C2187</f>
        <v>Bradfield, Ron; Wright, George; Burt, George; Cairns, George; Van Der Heijden, Kees</v>
      </c>
      <c r="D2184" s="1" t="str">
        <f>'ScienceDirect - Initial'!D2187</f>
        <v>The origins and evolution of scenario techniques in long range business planning</v>
      </c>
      <c r="E2184" s="1" t="str">
        <f>'ScienceDirect - Initial'!E2187</f>
        <v>Futures</v>
      </c>
      <c r="F2184" s="1">
        <f>'ScienceDirect - Initial'!F2187</f>
        <v>0</v>
      </c>
      <c r="H2184" s="1">
        <v>0</v>
      </c>
      <c r="I2184" s="1">
        <v>0</v>
      </c>
      <c r="J2184" t="b">
        <f t="shared" ref="J2184:J2247" si="34">IF(ISBLANK(I2184),FALSE,IF(EXACT(H2184, I2184),TRUE,FALSE))</f>
        <v>1</v>
      </c>
      <c r="K2184" t="e">
        <f t="array" ref="K2184">INDEX($A$7:$F$3066,SMALL(IF(COUNTIF($L$5,$H$7:$H$3066)*COUNTIF($L$5,$I$7:$I$3066),MATCH(ROW($A$7:$A$3066),ROW($A$7:$A$3066)),""),ROWS($B$1:B2178)),COLUMNS($A$1:B2180))</f>
        <v>#NUM!</v>
      </c>
      <c r="L2184" t="e">
        <f t="array" ref="L2184">INDEX($A$7:$F$3066,SMALL(IF(COUNTIF($L$5,$H$7:$H$3066)*COUNTIF($L$5,$I$7:$I$3066),MATCH(ROW($A$7:$A$3066),ROW($A$7:$A$3066)),""),ROWS($B$1:C2178)),COLUMNS($A$1:C2180))</f>
        <v>#NUM!</v>
      </c>
      <c r="M2184" t="e">
        <f t="array" ref="M2184">INDEX($A$7:$F$3066,SMALL(IF(COUNTIF($L$5,$H$7:$H$3066)*COUNTIF($L$5,$I$7:$I$3066),MATCH(ROW($A$7:$A$3066),ROW($A$7:$A$3066)),""),ROWS($B$1:D2178)),COLUMNS($A$1:D2180))</f>
        <v>#NUM!</v>
      </c>
      <c r="N2184" t="e">
        <f t="array" ref="N2184">INDEX($A$7:$F$3066,SMALL(IF(COUNTIF($L$5,$H$7:$H$3066)*COUNTIF($L$5,$I$7:$I$3066),MATCH(ROW($A$7:$A$3066),ROW($A$7:$A$3066)),""),ROWS($B$1:E2178)),COLUMNS($A$1:E2180))</f>
        <v>#NUM!</v>
      </c>
      <c r="O2184" t="e">
        <f t="array" ref="O2184">INDEX($A$7:$F$3066,SMALL(IF(COUNTIF($L$5,$H$7:$H$3066)*COUNTIF($L$5,$I$7:$I$3066),MATCH(ROW($A$7:$A$3066),ROW($A$7:$A$3066)),""),ROWS($B$1:F2178)),COLUMNS($A$1:F2180))</f>
        <v>#NUM!</v>
      </c>
    </row>
    <row r="2185" spans="1:15">
      <c r="A2185" s="1">
        <f>'ScienceDirect - Initial'!A2188</f>
        <v>0</v>
      </c>
      <c r="B2185" s="1">
        <f>'ScienceDirect - Initial'!B2188</f>
        <v>2002</v>
      </c>
      <c r="C2185" s="1" t="str">
        <f>'ScienceDirect - Initial'!C2188</f>
        <v>MacKenzie, K. Roy</v>
      </c>
      <c r="D2185" s="1" t="str">
        <f>'ScienceDirect - Initial'!D2188</f>
        <v>Group Psychotherapy</v>
      </c>
      <c r="E2185" s="1" t="str">
        <f>'ScienceDirect - Initial'!E2188</f>
        <v>Encyclopedia of Psychotherapy</v>
      </c>
      <c r="F2185" s="1" t="str">
        <f>'ScienceDirect - Initial'!F2188</f>
        <v>978-0-12-343010-6</v>
      </c>
      <c r="H2185" s="1">
        <v>0</v>
      </c>
      <c r="I2185" s="1">
        <v>0</v>
      </c>
      <c r="J2185" t="b">
        <f t="shared" si="34"/>
        <v>1</v>
      </c>
      <c r="K2185" t="e">
        <f t="array" ref="K2185">INDEX($A$7:$F$3066,SMALL(IF(COUNTIF($L$5,$H$7:$H$3066)*COUNTIF($L$5,$I$7:$I$3066),MATCH(ROW($A$7:$A$3066),ROW($A$7:$A$3066)),""),ROWS($B$1:B2179)),COLUMNS($A$1:B2181))</f>
        <v>#NUM!</v>
      </c>
      <c r="L2185" t="e">
        <f t="array" ref="L2185">INDEX($A$7:$F$3066,SMALL(IF(COUNTIF($L$5,$H$7:$H$3066)*COUNTIF($L$5,$I$7:$I$3066),MATCH(ROW($A$7:$A$3066),ROW($A$7:$A$3066)),""),ROWS($B$1:C2179)),COLUMNS($A$1:C2181))</f>
        <v>#NUM!</v>
      </c>
      <c r="M2185" t="e">
        <f t="array" ref="M2185">INDEX($A$7:$F$3066,SMALL(IF(COUNTIF($L$5,$H$7:$H$3066)*COUNTIF($L$5,$I$7:$I$3066),MATCH(ROW($A$7:$A$3066),ROW($A$7:$A$3066)),""),ROWS($B$1:D2179)),COLUMNS($A$1:D2181))</f>
        <v>#NUM!</v>
      </c>
      <c r="N2185" t="e">
        <f t="array" ref="N2185">INDEX($A$7:$F$3066,SMALL(IF(COUNTIF($L$5,$H$7:$H$3066)*COUNTIF($L$5,$I$7:$I$3066),MATCH(ROW($A$7:$A$3066),ROW($A$7:$A$3066)),""),ROWS($B$1:E2179)),COLUMNS($A$1:E2181))</f>
        <v>#NUM!</v>
      </c>
      <c r="O2185" t="e">
        <f t="array" ref="O2185">INDEX($A$7:$F$3066,SMALL(IF(COUNTIF($L$5,$H$7:$H$3066)*COUNTIF($L$5,$I$7:$I$3066),MATCH(ROW($A$7:$A$3066),ROW($A$7:$A$3066)),""),ROWS($B$1:F2179)),COLUMNS($A$1:F2181))</f>
        <v>#NUM!</v>
      </c>
    </row>
    <row r="2186" spans="1:15">
      <c r="A2186" s="1">
        <f>'ScienceDirect - Initial'!A2189</f>
        <v>0</v>
      </c>
      <c r="B2186" s="1">
        <f>'ScienceDirect - Initial'!B2189</f>
        <v>1977</v>
      </c>
      <c r="C2186" s="1" t="str">
        <f>'ScienceDirect - Initial'!C2189</f>
        <v>MARCHANT, HAROLD; SMITH, HELEN M.</v>
      </c>
      <c r="D2186" s="1" t="str">
        <f>'ScienceDirect - Initial'!D2189</f>
        <v>CHAPTER 2 - THEORETICAL BACKGROUND AND PLAN OF THE PROJECT</v>
      </c>
      <c r="E2186" s="1" t="str">
        <f>'ScienceDirect - Initial'!E2189</f>
        <v>Adolescent Girls At Risk</v>
      </c>
      <c r="F2186" s="1" t="str">
        <f>'ScienceDirect - Initial'!F2189</f>
        <v>978-0-08-018914-7</v>
      </c>
      <c r="H2186" s="1">
        <v>0</v>
      </c>
      <c r="I2186" s="1">
        <v>0</v>
      </c>
      <c r="J2186" t="b">
        <f t="shared" si="34"/>
        <v>1</v>
      </c>
      <c r="K2186" t="e">
        <f t="array" ref="K2186">INDEX($A$7:$F$3066,SMALL(IF(COUNTIF($L$5,$H$7:$H$3066)*COUNTIF($L$5,$I$7:$I$3066),MATCH(ROW($A$7:$A$3066),ROW($A$7:$A$3066)),""),ROWS($B$1:B2180)),COLUMNS($A$1:B2182))</f>
        <v>#NUM!</v>
      </c>
      <c r="L2186" t="e">
        <f t="array" ref="L2186">INDEX($A$7:$F$3066,SMALL(IF(COUNTIF($L$5,$H$7:$H$3066)*COUNTIF($L$5,$I$7:$I$3066),MATCH(ROW($A$7:$A$3066),ROW($A$7:$A$3066)),""),ROWS($B$1:C2180)),COLUMNS($A$1:C2182))</f>
        <v>#NUM!</v>
      </c>
      <c r="M2186" t="e">
        <f t="array" ref="M2186">INDEX($A$7:$F$3066,SMALL(IF(COUNTIF($L$5,$H$7:$H$3066)*COUNTIF($L$5,$I$7:$I$3066),MATCH(ROW($A$7:$A$3066),ROW($A$7:$A$3066)),""),ROWS($B$1:D2180)),COLUMNS($A$1:D2182))</f>
        <v>#NUM!</v>
      </c>
      <c r="N2186" t="e">
        <f t="array" ref="N2186">INDEX($A$7:$F$3066,SMALL(IF(COUNTIF($L$5,$H$7:$H$3066)*COUNTIF($L$5,$I$7:$I$3066),MATCH(ROW($A$7:$A$3066),ROW($A$7:$A$3066)),""),ROWS($B$1:E2180)),COLUMNS($A$1:E2182))</f>
        <v>#NUM!</v>
      </c>
      <c r="O2186" t="e">
        <f t="array" ref="O2186">INDEX($A$7:$F$3066,SMALL(IF(COUNTIF($L$5,$H$7:$H$3066)*COUNTIF($L$5,$I$7:$I$3066),MATCH(ROW($A$7:$A$3066),ROW($A$7:$A$3066)),""),ROWS($B$1:F2180)),COLUMNS($A$1:F2182))</f>
        <v>#NUM!</v>
      </c>
    </row>
    <row r="2187" spans="1:15">
      <c r="A2187" s="1">
        <f>'ScienceDirect - Initial'!A2190</f>
        <v>0</v>
      </c>
      <c r="B2187" s="1">
        <f>'ScienceDirect - Initial'!B2190</f>
        <v>2015</v>
      </c>
      <c r="C2187" s="1" t="str">
        <f>'ScienceDirect - Initial'!C2190</f>
        <v>Ryder, C.</v>
      </c>
      <c r="D2187" s="1" t="str">
        <f>'ScienceDirect - Initial'!D2190</f>
        <v>Chapter 24 - Fashion and Culture: Global Culture and Fashion</v>
      </c>
      <c r="E2187" s="1" t="str">
        <f>'ScienceDirect - Initial'!E2190</f>
        <v>Textiles and Fashion</v>
      </c>
      <c r="F2187" s="1" t="str">
        <f>'ScienceDirect - Initial'!F2190</f>
        <v>978-1-84569-931-4</v>
      </c>
      <c r="H2187" s="1">
        <v>0</v>
      </c>
      <c r="I2187" s="1">
        <v>0</v>
      </c>
      <c r="J2187" t="b">
        <f t="shared" si="34"/>
        <v>1</v>
      </c>
      <c r="K2187" t="e">
        <f t="array" ref="K2187">INDEX($A$7:$F$3066,SMALL(IF(COUNTIF($L$5,$H$7:$H$3066)*COUNTIF($L$5,$I$7:$I$3066),MATCH(ROW($A$7:$A$3066),ROW($A$7:$A$3066)),""),ROWS($B$1:B2181)),COLUMNS($A$1:B2183))</f>
        <v>#NUM!</v>
      </c>
      <c r="L2187" t="e">
        <f t="array" ref="L2187">INDEX($A$7:$F$3066,SMALL(IF(COUNTIF($L$5,$H$7:$H$3066)*COUNTIF($L$5,$I$7:$I$3066),MATCH(ROW($A$7:$A$3066),ROW($A$7:$A$3066)),""),ROWS($B$1:C2181)),COLUMNS($A$1:C2183))</f>
        <v>#NUM!</v>
      </c>
      <c r="M2187" t="e">
        <f t="array" ref="M2187">INDEX($A$7:$F$3066,SMALL(IF(COUNTIF($L$5,$H$7:$H$3066)*COUNTIF($L$5,$I$7:$I$3066),MATCH(ROW($A$7:$A$3066),ROW($A$7:$A$3066)),""),ROWS($B$1:D2181)),COLUMNS($A$1:D2183))</f>
        <v>#NUM!</v>
      </c>
      <c r="N2187" t="e">
        <f t="array" ref="N2187">INDEX($A$7:$F$3066,SMALL(IF(COUNTIF($L$5,$H$7:$H$3066)*COUNTIF($L$5,$I$7:$I$3066),MATCH(ROW($A$7:$A$3066),ROW($A$7:$A$3066)),""),ROWS($B$1:E2181)),COLUMNS($A$1:E2183))</f>
        <v>#NUM!</v>
      </c>
      <c r="O2187" t="e">
        <f t="array" ref="O2187">INDEX($A$7:$F$3066,SMALL(IF(COUNTIF($L$5,$H$7:$H$3066)*COUNTIF($L$5,$I$7:$I$3066),MATCH(ROW($A$7:$A$3066),ROW($A$7:$A$3066)),""),ROWS($B$1:F2181)),COLUMNS($A$1:F2183))</f>
        <v>#NUM!</v>
      </c>
    </row>
    <row r="2188" spans="1:15">
      <c r="A2188" s="1">
        <f>'ScienceDirect - Initial'!A2191</f>
        <v>0</v>
      </c>
      <c r="B2188" s="1">
        <f>'ScienceDirect - Initial'!B2191</f>
        <v>2018</v>
      </c>
      <c r="C2188" s="1" t="str">
        <f>'ScienceDirect - Initial'!C2191</f>
        <v>Rosenberg, Andrew E.; Kattapuram, Susan V.; Nielsen, G. Petur</v>
      </c>
      <c r="D2188" s="1" t="str">
        <f>'ScienceDirect - Initial'!D2191</f>
        <v>14 - Infection of Bone</v>
      </c>
      <c r="E2188" s="1" t="str">
        <f>'ScienceDirect - Initial'!E2191</f>
        <v>Diagnostic Pathology of Infectious Disease (Second Edition)</v>
      </c>
      <c r="F2188" s="1" t="str">
        <f>'ScienceDirect - Initial'!F2191</f>
        <v>978-0-323-44585-6</v>
      </c>
      <c r="H2188" s="1">
        <v>0</v>
      </c>
      <c r="I2188" s="1">
        <v>0</v>
      </c>
      <c r="J2188" t="b">
        <f t="shared" si="34"/>
        <v>1</v>
      </c>
      <c r="K2188" t="e">
        <f t="array" ref="K2188">INDEX($A$7:$F$3066,SMALL(IF(COUNTIF($L$5,$H$7:$H$3066)*COUNTIF($L$5,$I$7:$I$3066),MATCH(ROW($A$7:$A$3066),ROW($A$7:$A$3066)),""),ROWS($B$1:B2182)),COLUMNS($A$1:B2184))</f>
        <v>#NUM!</v>
      </c>
      <c r="L2188" t="e">
        <f t="array" ref="L2188">INDEX($A$7:$F$3066,SMALL(IF(COUNTIF($L$5,$H$7:$H$3066)*COUNTIF($L$5,$I$7:$I$3066),MATCH(ROW($A$7:$A$3066),ROW($A$7:$A$3066)),""),ROWS($B$1:C2182)),COLUMNS($A$1:C2184))</f>
        <v>#NUM!</v>
      </c>
      <c r="M2188" t="e">
        <f t="array" ref="M2188">INDEX($A$7:$F$3066,SMALL(IF(COUNTIF($L$5,$H$7:$H$3066)*COUNTIF($L$5,$I$7:$I$3066),MATCH(ROW($A$7:$A$3066),ROW($A$7:$A$3066)),""),ROWS($B$1:D2182)),COLUMNS($A$1:D2184))</f>
        <v>#NUM!</v>
      </c>
      <c r="N2188" t="e">
        <f t="array" ref="N2188">INDEX($A$7:$F$3066,SMALL(IF(COUNTIF($L$5,$H$7:$H$3066)*COUNTIF($L$5,$I$7:$I$3066),MATCH(ROW($A$7:$A$3066),ROW($A$7:$A$3066)),""),ROWS($B$1:E2182)),COLUMNS($A$1:E2184))</f>
        <v>#NUM!</v>
      </c>
      <c r="O2188" t="e">
        <f t="array" ref="O2188">INDEX($A$7:$F$3066,SMALL(IF(COUNTIF($L$5,$H$7:$H$3066)*COUNTIF($L$5,$I$7:$I$3066),MATCH(ROW($A$7:$A$3066),ROW($A$7:$A$3066)),""),ROWS($B$1:F2182)),COLUMNS($A$1:F2184))</f>
        <v>#NUM!</v>
      </c>
    </row>
    <row r="2189" spans="1:15">
      <c r="A2189" s="1">
        <f>'ScienceDirect - Initial'!A2192</f>
        <v>0</v>
      </c>
      <c r="B2189" s="1">
        <f>'ScienceDirect - Initial'!B2192</f>
        <v>2018</v>
      </c>
      <c r="C2189" s="1" t="str">
        <f>'ScienceDirect - Initial'!C2192</f>
        <v>Lonsdale, Derrick; Marrs, Chandler</v>
      </c>
      <c r="D2189" s="1" t="str">
        <f>'ScienceDirect - Initial'!D2192</f>
        <v>Chapter 5 - Thiamine-Deficient Dysautonomias: Case Insights and Clinical Clues</v>
      </c>
      <c r="E2189" s="1" t="str">
        <f>'ScienceDirect - Initial'!E2192</f>
        <v>Thiamine Deficiency Disease, Dysautonomia, and High Calorie Malnutrition</v>
      </c>
      <c r="F2189" s="1" t="str">
        <f>'ScienceDirect - Initial'!F2192</f>
        <v>978-0-12-810387-6</v>
      </c>
      <c r="H2189" s="1">
        <v>0</v>
      </c>
      <c r="I2189" s="1">
        <v>0</v>
      </c>
      <c r="J2189" t="b">
        <f t="shared" si="34"/>
        <v>1</v>
      </c>
      <c r="K2189" t="e">
        <f t="array" ref="K2189">INDEX($A$7:$F$3066,SMALL(IF(COUNTIF($L$5,$H$7:$H$3066)*COUNTIF($L$5,$I$7:$I$3066),MATCH(ROW($A$7:$A$3066),ROW($A$7:$A$3066)),""),ROWS($B$1:B2183)),COLUMNS($A$1:B2185))</f>
        <v>#NUM!</v>
      </c>
      <c r="L2189" t="e">
        <f t="array" ref="L2189">INDEX($A$7:$F$3066,SMALL(IF(COUNTIF($L$5,$H$7:$H$3066)*COUNTIF($L$5,$I$7:$I$3066),MATCH(ROW($A$7:$A$3066),ROW($A$7:$A$3066)),""),ROWS($B$1:C2183)),COLUMNS($A$1:C2185))</f>
        <v>#NUM!</v>
      </c>
      <c r="M2189" t="e">
        <f t="array" ref="M2189">INDEX($A$7:$F$3066,SMALL(IF(COUNTIF($L$5,$H$7:$H$3066)*COUNTIF($L$5,$I$7:$I$3066),MATCH(ROW($A$7:$A$3066),ROW($A$7:$A$3066)),""),ROWS($B$1:D2183)),COLUMNS($A$1:D2185))</f>
        <v>#NUM!</v>
      </c>
      <c r="N2189" t="e">
        <f t="array" ref="N2189">INDEX($A$7:$F$3066,SMALL(IF(COUNTIF($L$5,$H$7:$H$3066)*COUNTIF($L$5,$I$7:$I$3066),MATCH(ROW($A$7:$A$3066),ROW($A$7:$A$3066)),""),ROWS($B$1:E2183)),COLUMNS($A$1:E2185))</f>
        <v>#NUM!</v>
      </c>
      <c r="O2189" t="e">
        <f t="array" ref="O2189">INDEX($A$7:$F$3066,SMALL(IF(COUNTIF($L$5,$H$7:$H$3066)*COUNTIF($L$5,$I$7:$I$3066),MATCH(ROW($A$7:$A$3066),ROW($A$7:$A$3066)),""),ROWS($B$1:F2183)),COLUMNS($A$1:F2185))</f>
        <v>#NUM!</v>
      </c>
    </row>
    <row r="2190" spans="1:15">
      <c r="A2190" s="1">
        <f>'ScienceDirect - Initial'!A2193</f>
        <v>0</v>
      </c>
      <c r="B2190" s="1">
        <f>'ScienceDirect - Initial'!B2193</f>
        <v>2020</v>
      </c>
      <c r="C2190" s="1" t="str">
        <f>'ScienceDirect - Initial'!C2193</f>
        <v>Kozłowski, Ryszard M.; Mackiewicz-Talarczyk, Maria; Wielgusz, Katarzyna; Praczyk, Marcin; Allam, Anwar M.</v>
      </c>
      <c r="D2190" s="1" t="str">
        <f>'ScienceDirect - Initial'!D2193</f>
        <v>5A - Bast fibres: flax</v>
      </c>
      <c r="E2190" s="1" t="str">
        <f>'ScienceDirect - Initial'!E2193</f>
        <v>Handbook of Natural Fibres (Second Edition)</v>
      </c>
      <c r="F2190" s="1" t="str">
        <f>'ScienceDirect - Initial'!F2193</f>
        <v>978-0-12-818398-4</v>
      </c>
      <c r="H2190" s="1">
        <v>0</v>
      </c>
      <c r="I2190" s="1">
        <v>0</v>
      </c>
      <c r="J2190" t="b">
        <f t="shared" si="34"/>
        <v>1</v>
      </c>
      <c r="K2190" t="e">
        <f t="array" ref="K2190">INDEX($A$7:$F$3066,SMALL(IF(COUNTIF($L$5,$H$7:$H$3066)*COUNTIF($L$5,$I$7:$I$3066),MATCH(ROW($A$7:$A$3066),ROW($A$7:$A$3066)),""),ROWS($B$1:B2184)),COLUMNS($A$1:B2186))</f>
        <v>#NUM!</v>
      </c>
      <c r="L2190" t="e">
        <f t="array" ref="L2190">INDEX($A$7:$F$3066,SMALL(IF(COUNTIF($L$5,$H$7:$H$3066)*COUNTIF($L$5,$I$7:$I$3066),MATCH(ROW($A$7:$A$3066),ROW($A$7:$A$3066)),""),ROWS($B$1:C2184)),COLUMNS($A$1:C2186))</f>
        <v>#NUM!</v>
      </c>
      <c r="M2190" t="e">
        <f t="array" ref="M2190">INDEX($A$7:$F$3066,SMALL(IF(COUNTIF($L$5,$H$7:$H$3066)*COUNTIF($L$5,$I$7:$I$3066),MATCH(ROW($A$7:$A$3066),ROW($A$7:$A$3066)),""),ROWS($B$1:D2184)),COLUMNS($A$1:D2186))</f>
        <v>#NUM!</v>
      </c>
      <c r="N2190" t="e">
        <f t="array" ref="N2190">INDEX($A$7:$F$3066,SMALL(IF(COUNTIF($L$5,$H$7:$H$3066)*COUNTIF($L$5,$I$7:$I$3066),MATCH(ROW($A$7:$A$3066),ROW($A$7:$A$3066)),""),ROWS($B$1:E2184)),COLUMNS($A$1:E2186))</f>
        <v>#NUM!</v>
      </c>
      <c r="O2190" t="e">
        <f t="array" ref="O2190">INDEX($A$7:$F$3066,SMALL(IF(COUNTIF($L$5,$H$7:$H$3066)*COUNTIF($L$5,$I$7:$I$3066),MATCH(ROW($A$7:$A$3066),ROW($A$7:$A$3066)),""),ROWS($B$1:F2184)),COLUMNS($A$1:F2186))</f>
        <v>#NUM!</v>
      </c>
    </row>
    <row r="2191" spans="1:15">
      <c r="A2191" s="1">
        <f>'ScienceDirect - Initial'!A2194</f>
        <v>0</v>
      </c>
      <c r="B2191" s="1">
        <f>'ScienceDirect - Initial'!B2194</f>
        <v>2011</v>
      </c>
      <c r="C2191" s="1" t="str">
        <f>'ScienceDirect - Initial'!C2194</f>
        <v>Arhonditsis, G.; Stremilov, S.; Gudimov, A.; Ramin, M.; Zhang, W.</v>
      </c>
      <c r="D2191" s="1" t="str">
        <f>'ScienceDirect - Initial'!D2194</f>
        <v>9.10 - Integration of Bayesian Inference Techniques with Mathematical Modeling</v>
      </c>
      <c r="E2191" s="1" t="str">
        <f>'ScienceDirect - Initial'!E2194</f>
        <v>Treatise on Estuarine and Coastal Science</v>
      </c>
      <c r="F2191" s="1" t="str">
        <f>'ScienceDirect - Initial'!F2194</f>
        <v>978-0-08-087885-0</v>
      </c>
      <c r="H2191" s="1">
        <v>0</v>
      </c>
      <c r="I2191" s="1">
        <v>0</v>
      </c>
      <c r="J2191" t="b">
        <f t="shared" si="34"/>
        <v>1</v>
      </c>
      <c r="K2191" t="e">
        <f t="array" ref="K2191">INDEX($A$7:$F$3066,SMALL(IF(COUNTIF($L$5,$H$7:$H$3066)*COUNTIF($L$5,$I$7:$I$3066),MATCH(ROW($A$7:$A$3066),ROW($A$7:$A$3066)),""),ROWS($B$1:B2185)),COLUMNS($A$1:B2187))</f>
        <v>#NUM!</v>
      </c>
      <c r="L2191" t="e">
        <f t="array" ref="L2191">INDEX($A$7:$F$3066,SMALL(IF(COUNTIF($L$5,$H$7:$H$3066)*COUNTIF($L$5,$I$7:$I$3066),MATCH(ROW($A$7:$A$3066),ROW($A$7:$A$3066)),""),ROWS($B$1:C2185)),COLUMNS($A$1:C2187))</f>
        <v>#NUM!</v>
      </c>
      <c r="M2191" t="e">
        <f t="array" ref="M2191">INDEX($A$7:$F$3066,SMALL(IF(COUNTIF($L$5,$H$7:$H$3066)*COUNTIF($L$5,$I$7:$I$3066),MATCH(ROW($A$7:$A$3066),ROW($A$7:$A$3066)),""),ROWS($B$1:D2185)),COLUMNS($A$1:D2187))</f>
        <v>#NUM!</v>
      </c>
      <c r="N2191" t="e">
        <f t="array" ref="N2191">INDEX($A$7:$F$3066,SMALL(IF(COUNTIF($L$5,$H$7:$H$3066)*COUNTIF($L$5,$I$7:$I$3066),MATCH(ROW($A$7:$A$3066),ROW($A$7:$A$3066)),""),ROWS($B$1:E2185)),COLUMNS($A$1:E2187))</f>
        <v>#NUM!</v>
      </c>
      <c r="O2191" t="e">
        <f t="array" ref="O2191">INDEX($A$7:$F$3066,SMALL(IF(COUNTIF($L$5,$H$7:$H$3066)*COUNTIF($L$5,$I$7:$I$3066),MATCH(ROW($A$7:$A$3066),ROW($A$7:$A$3066)),""),ROWS($B$1:F2185)),COLUMNS($A$1:F2187))</f>
        <v>#NUM!</v>
      </c>
    </row>
    <row r="2192" spans="1:15">
      <c r="A2192" s="1">
        <f>'ScienceDirect - Initial'!A2195</f>
        <v>0</v>
      </c>
      <c r="B2192" s="1">
        <f>'ScienceDirect - Initial'!B2195</f>
        <v>2014</v>
      </c>
      <c r="C2192" s="1" t="str">
        <f>'ScienceDirect - Initial'!C2195</f>
        <v>Fitch, W. Tecumseh</v>
      </c>
      <c r="D2192" s="1" t="str">
        <f>'ScienceDirect - Initial'!D2195</f>
        <v>Toward a computational framework for cognitive biology: Unifying approaches from cognitive neuroscience and comparative cognition</v>
      </c>
      <c r="E2192" s="1" t="str">
        <f>'ScienceDirect - Initial'!E2195</f>
        <v>Physics of Life Reviews</v>
      </c>
      <c r="F2192" s="1">
        <f>'ScienceDirect - Initial'!F2195</f>
        <v>0</v>
      </c>
      <c r="H2192" s="1">
        <v>0</v>
      </c>
      <c r="I2192" s="1">
        <v>0</v>
      </c>
      <c r="J2192" t="b">
        <f t="shared" si="34"/>
        <v>1</v>
      </c>
      <c r="K2192" t="e">
        <f t="array" ref="K2192">INDEX($A$7:$F$3066,SMALL(IF(COUNTIF($L$5,$H$7:$H$3066)*COUNTIF($L$5,$I$7:$I$3066),MATCH(ROW($A$7:$A$3066),ROW($A$7:$A$3066)),""),ROWS($B$1:B2186)),COLUMNS($A$1:B2188))</f>
        <v>#NUM!</v>
      </c>
      <c r="L2192" t="e">
        <f t="array" ref="L2192">INDEX($A$7:$F$3066,SMALL(IF(COUNTIF($L$5,$H$7:$H$3066)*COUNTIF($L$5,$I$7:$I$3066),MATCH(ROW($A$7:$A$3066),ROW($A$7:$A$3066)),""),ROWS($B$1:C2186)),COLUMNS($A$1:C2188))</f>
        <v>#NUM!</v>
      </c>
      <c r="M2192" t="e">
        <f t="array" ref="M2192">INDEX($A$7:$F$3066,SMALL(IF(COUNTIF($L$5,$H$7:$H$3066)*COUNTIF($L$5,$I$7:$I$3066),MATCH(ROW($A$7:$A$3066),ROW($A$7:$A$3066)),""),ROWS($B$1:D2186)),COLUMNS($A$1:D2188))</f>
        <v>#NUM!</v>
      </c>
      <c r="N2192" t="e">
        <f t="array" ref="N2192">INDEX($A$7:$F$3066,SMALL(IF(COUNTIF($L$5,$H$7:$H$3066)*COUNTIF($L$5,$I$7:$I$3066),MATCH(ROW($A$7:$A$3066),ROW($A$7:$A$3066)),""),ROWS($B$1:E2186)),COLUMNS($A$1:E2188))</f>
        <v>#NUM!</v>
      </c>
      <c r="O2192" t="e">
        <f t="array" ref="O2192">INDEX($A$7:$F$3066,SMALL(IF(COUNTIF($L$5,$H$7:$H$3066)*COUNTIF($L$5,$I$7:$I$3066),MATCH(ROW($A$7:$A$3066),ROW($A$7:$A$3066)),""),ROWS($B$1:F2186)),COLUMNS($A$1:F2188))</f>
        <v>#NUM!</v>
      </c>
    </row>
    <row r="2193" spans="1:15">
      <c r="A2193" s="1">
        <f>'ScienceDirect - Initial'!A2196</f>
        <v>0</v>
      </c>
      <c r="B2193" s="1">
        <f>'ScienceDirect - Initial'!B2196</f>
        <v>1991</v>
      </c>
      <c r="C2193" s="1" t="str">
        <f>'ScienceDirect - Initial'!C2196</f>
        <v>Wayne, P.M.; Bazzaz, F.A.</v>
      </c>
      <c r="D2193" s="1" t="str">
        <f>'ScienceDirect - Initial'!D2196</f>
        <v>Assessing diversity in plant communities: The importance of within-species variation</v>
      </c>
      <c r="E2193" s="1" t="str">
        <f>'ScienceDirect - Initial'!E2196</f>
        <v>Trends in Ecology &amp; Evolution</v>
      </c>
      <c r="F2193" s="1">
        <f>'ScienceDirect - Initial'!F2196</f>
        <v>0</v>
      </c>
      <c r="H2193" s="1">
        <v>0</v>
      </c>
      <c r="I2193" s="1">
        <v>0</v>
      </c>
      <c r="J2193" t="b">
        <f t="shared" si="34"/>
        <v>1</v>
      </c>
      <c r="K2193" t="e">
        <f t="array" ref="K2193">INDEX($A$7:$F$3066,SMALL(IF(COUNTIF($L$5,$H$7:$H$3066)*COUNTIF($L$5,$I$7:$I$3066),MATCH(ROW($A$7:$A$3066),ROW($A$7:$A$3066)),""),ROWS($B$1:B2187)),COLUMNS($A$1:B2189))</f>
        <v>#NUM!</v>
      </c>
      <c r="L2193" t="e">
        <f t="array" ref="L2193">INDEX($A$7:$F$3066,SMALL(IF(COUNTIF($L$5,$H$7:$H$3066)*COUNTIF($L$5,$I$7:$I$3066),MATCH(ROW($A$7:$A$3066),ROW($A$7:$A$3066)),""),ROWS($B$1:C2187)),COLUMNS($A$1:C2189))</f>
        <v>#NUM!</v>
      </c>
      <c r="M2193" t="e">
        <f t="array" ref="M2193">INDEX($A$7:$F$3066,SMALL(IF(COUNTIF($L$5,$H$7:$H$3066)*COUNTIF($L$5,$I$7:$I$3066),MATCH(ROW($A$7:$A$3066),ROW($A$7:$A$3066)),""),ROWS($B$1:D2187)),COLUMNS($A$1:D2189))</f>
        <v>#NUM!</v>
      </c>
      <c r="N2193" t="e">
        <f t="array" ref="N2193">INDEX($A$7:$F$3066,SMALL(IF(COUNTIF($L$5,$H$7:$H$3066)*COUNTIF($L$5,$I$7:$I$3066),MATCH(ROW($A$7:$A$3066),ROW($A$7:$A$3066)),""),ROWS($B$1:E2187)),COLUMNS($A$1:E2189))</f>
        <v>#NUM!</v>
      </c>
      <c r="O2193" t="e">
        <f t="array" ref="O2193">INDEX($A$7:$F$3066,SMALL(IF(COUNTIF($L$5,$H$7:$H$3066)*COUNTIF($L$5,$I$7:$I$3066),MATCH(ROW($A$7:$A$3066),ROW($A$7:$A$3066)),""),ROWS($B$1:F2187)),COLUMNS($A$1:F2189))</f>
        <v>#NUM!</v>
      </c>
    </row>
    <row r="2194" spans="1:15">
      <c r="A2194" s="1">
        <f>'ScienceDirect - Initial'!A2197</f>
        <v>0</v>
      </c>
      <c r="B2194" s="1">
        <f>'ScienceDirect - Initial'!B2197</f>
        <v>1970</v>
      </c>
      <c r="C2194" s="1" t="str">
        <f>'ScienceDirect - Initial'!C2197</f>
        <v>Hutt, Corinne</v>
      </c>
      <c r="D2194" s="1" t="str">
        <f>'ScienceDirect - Initial'!D2197</f>
        <v>Specific and Diversive Exploration11The preparation of this paper as well as the work of the author reported in it were most generously supported by the Nuffield Foundation.</v>
      </c>
      <c r="E2194" s="1" t="str">
        <f>'ScienceDirect - Initial'!E2197</f>
        <v>Advances in Child Development and Behavior</v>
      </c>
      <c r="F2194" s="1" t="str">
        <f>'ScienceDirect - Initial'!F2197</f>
        <v>0065-2407</v>
      </c>
      <c r="H2194" s="1">
        <v>0</v>
      </c>
      <c r="I2194" s="1">
        <v>0</v>
      </c>
      <c r="J2194" t="b">
        <f t="shared" si="34"/>
        <v>1</v>
      </c>
      <c r="K2194" t="e">
        <f t="array" ref="K2194">INDEX($A$7:$F$3066,SMALL(IF(COUNTIF($L$5,$H$7:$H$3066)*COUNTIF($L$5,$I$7:$I$3066),MATCH(ROW($A$7:$A$3066),ROW($A$7:$A$3066)),""),ROWS($B$1:B2188)),COLUMNS($A$1:B2190))</f>
        <v>#NUM!</v>
      </c>
      <c r="L2194" t="e">
        <f t="array" ref="L2194">INDEX($A$7:$F$3066,SMALL(IF(COUNTIF($L$5,$H$7:$H$3066)*COUNTIF($L$5,$I$7:$I$3066),MATCH(ROW($A$7:$A$3066),ROW($A$7:$A$3066)),""),ROWS($B$1:C2188)),COLUMNS($A$1:C2190))</f>
        <v>#NUM!</v>
      </c>
      <c r="M2194" t="e">
        <f t="array" ref="M2194">INDEX($A$7:$F$3066,SMALL(IF(COUNTIF($L$5,$H$7:$H$3066)*COUNTIF($L$5,$I$7:$I$3066),MATCH(ROW($A$7:$A$3066),ROW($A$7:$A$3066)),""),ROWS($B$1:D2188)),COLUMNS($A$1:D2190))</f>
        <v>#NUM!</v>
      </c>
      <c r="N2194" t="e">
        <f t="array" ref="N2194">INDEX($A$7:$F$3066,SMALL(IF(COUNTIF($L$5,$H$7:$H$3066)*COUNTIF($L$5,$I$7:$I$3066),MATCH(ROW($A$7:$A$3066),ROW($A$7:$A$3066)),""),ROWS($B$1:E2188)),COLUMNS($A$1:E2190))</f>
        <v>#NUM!</v>
      </c>
      <c r="O2194" t="e">
        <f t="array" ref="O2194">INDEX($A$7:$F$3066,SMALL(IF(COUNTIF($L$5,$H$7:$H$3066)*COUNTIF($L$5,$I$7:$I$3066),MATCH(ROW($A$7:$A$3066),ROW($A$7:$A$3066)),""),ROWS($B$1:F2188)),COLUMNS($A$1:F2190))</f>
        <v>#NUM!</v>
      </c>
    </row>
    <row r="2195" spans="1:15">
      <c r="A2195" s="1">
        <f>'ScienceDirect - Initial'!A2198</f>
        <v>0</v>
      </c>
      <c r="B2195" s="1">
        <f>'ScienceDirect - Initial'!B2198</f>
        <v>1997</v>
      </c>
      <c r="C2195" s="1" t="str">
        <f>'ScienceDirect - Initial'!C2198</f>
        <v>Closs, S.J.; Cheater, F.M.</v>
      </c>
      <c r="D2195" s="1" t="str">
        <f>'ScienceDirect - Initial'!D2198</f>
        <v>The effectiveness of methods of dissemination and implementation of clinical guidelines for nursing practice: a selective review</v>
      </c>
      <c r="E2195" s="1" t="str">
        <f>'ScienceDirect - Initial'!E2198</f>
        <v>Clinical Effectiveness in Nursing</v>
      </c>
      <c r="F2195" s="1">
        <f>'ScienceDirect - Initial'!F2198</f>
        <v>0</v>
      </c>
      <c r="H2195" s="1">
        <v>0</v>
      </c>
      <c r="I2195" s="1">
        <v>0</v>
      </c>
      <c r="J2195" t="b">
        <f t="shared" si="34"/>
        <v>1</v>
      </c>
      <c r="K2195" t="e">
        <f t="array" ref="K2195">INDEX($A$7:$F$3066,SMALL(IF(COUNTIF($L$5,$H$7:$H$3066)*COUNTIF($L$5,$I$7:$I$3066),MATCH(ROW($A$7:$A$3066),ROW($A$7:$A$3066)),""),ROWS($B$1:B2189)),COLUMNS($A$1:B2191))</f>
        <v>#NUM!</v>
      </c>
      <c r="L2195" t="e">
        <f t="array" ref="L2195">INDEX($A$7:$F$3066,SMALL(IF(COUNTIF($L$5,$H$7:$H$3066)*COUNTIF($L$5,$I$7:$I$3066),MATCH(ROW($A$7:$A$3066),ROW($A$7:$A$3066)),""),ROWS($B$1:C2189)),COLUMNS($A$1:C2191))</f>
        <v>#NUM!</v>
      </c>
      <c r="M2195" t="e">
        <f t="array" ref="M2195">INDEX($A$7:$F$3066,SMALL(IF(COUNTIF($L$5,$H$7:$H$3066)*COUNTIF($L$5,$I$7:$I$3066),MATCH(ROW($A$7:$A$3066),ROW($A$7:$A$3066)),""),ROWS($B$1:D2189)),COLUMNS($A$1:D2191))</f>
        <v>#NUM!</v>
      </c>
      <c r="N2195" t="e">
        <f t="array" ref="N2195">INDEX($A$7:$F$3066,SMALL(IF(COUNTIF($L$5,$H$7:$H$3066)*COUNTIF($L$5,$I$7:$I$3066),MATCH(ROW($A$7:$A$3066),ROW($A$7:$A$3066)),""),ROWS($B$1:E2189)),COLUMNS($A$1:E2191))</f>
        <v>#NUM!</v>
      </c>
      <c r="O2195" t="e">
        <f t="array" ref="O2195">INDEX($A$7:$F$3066,SMALL(IF(COUNTIF($L$5,$H$7:$H$3066)*COUNTIF($L$5,$I$7:$I$3066),MATCH(ROW($A$7:$A$3066),ROW($A$7:$A$3066)),""),ROWS($B$1:F2189)),COLUMNS($A$1:F2191))</f>
        <v>#NUM!</v>
      </c>
    </row>
    <row r="2196" spans="1:15">
      <c r="A2196" s="1">
        <f>'ScienceDirect - Initial'!A2199</f>
        <v>0</v>
      </c>
      <c r="B2196" s="1">
        <f>'ScienceDirect - Initial'!B2199</f>
        <v>2018</v>
      </c>
      <c r="C2196" s="1" t="str">
        <f>'ScienceDirect - Initial'!C2199</f>
        <v>Garcia-Valdez, Omar; Champagne, Pascale; Cunningham, Michael F.</v>
      </c>
      <c r="D2196" s="1" t="str">
        <f>'ScienceDirect - Initial'!D2199</f>
        <v>Graft modification of natural polysaccharides via reversible deactivation radical polymerization</v>
      </c>
      <c r="E2196" s="1" t="str">
        <f>'ScienceDirect - Initial'!E2199</f>
        <v>Progress in Polymer Science</v>
      </c>
      <c r="F2196" s="1">
        <f>'ScienceDirect - Initial'!F2199</f>
        <v>0</v>
      </c>
      <c r="H2196" s="1">
        <v>0</v>
      </c>
      <c r="I2196" s="1">
        <v>0</v>
      </c>
      <c r="J2196" t="b">
        <f t="shared" si="34"/>
        <v>1</v>
      </c>
      <c r="K2196" t="e">
        <f t="array" ref="K2196">INDEX($A$7:$F$3066,SMALL(IF(COUNTIF($L$5,$H$7:$H$3066)*COUNTIF($L$5,$I$7:$I$3066),MATCH(ROW($A$7:$A$3066),ROW($A$7:$A$3066)),""),ROWS($B$1:B2190)),COLUMNS($A$1:B2192))</f>
        <v>#NUM!</v>
      </c>
      <c r="L2196" t="e">
        <f t="array" ref="L2196">INDEX($A$7:$F$3066,SMALL(IF(COUNTIF($L$5,$H$7:$H$3066)*COUNTIF($L$5,$I$7:$I$3066),MATCH(ROW($A$7:$A$3066),ROW($A$7:$A$3066)),""),ROWS($B$1:C2190)),COLUMNS($A$1:C2192))</f>
        <v>#NUM!</v>
      </c>
      <c r="M2196" t="e">
        <f t="array" ref="M2196">INDEX($A$7:$F$3066,SMALL(IF(COUNTIF($L$5,$H$7:$H$3066)*COUNTIF($L$5,$I$7:$I$3066),MATCH(ROW($A$7:$A$3066),ROW($A$7:$A$3066)),""),ROWS($B$1:D2190)),COLUMNS($A$1:D2192))</f>
        <v>#NUM!</v>
      </c>
      <c r="N2196" t="e">
        <f t="array" ref="N2196">INDEX($A$7:$F$3066,SMALL(IF(COUNTIF($L$5,$H$7:$H$3066)*COUNTIF($L$5,$I$7:$I$3066),MATCH(ROW($A$7:$A$3066),ROW($A$7:$A$3066)),""),ROWS($B$1:E2190)),COLUMNS($A$1:E2192))</f>
        <v>#NUM!</v>
      </c>
      <c r="O2196" t="e">
        <f t="array" ref="O2196">INDEX($A$7:$F$3066,SMALL(IF(COUNTIF($L$5,$H$7:$H$3066)*COUNTIF($L$5,$I$7:$I$3066),MATCH(ROW($A$7:$A$3066),ROW($A$7:$A$3066)),""),ROWS($B$1:F2190)),COLUMNS($A$1:F2192))</f>
        <v>#NUM!</v>
      </c>
    </row>
    <row r="2197" spans="1:15">
      <c r="A2197" s="1">
        <f>'ScienceDirect - Initial'!A2200</f>
        <v>0</v>
      </c>
      <c r="B2197" s="1">
        <f>'ScienceDirect - Initial'!B2200</f>
        <v>2020</v>
      </c>
      <c r="C2197" s="1" t="str">
        <f>'ScienceDirect - Initial'!C2200</f>
        <v>Lo, Jessica; Chan, Leighton; Flynn, Spencer</v>
      </c>
      <c r="D2197" s="1" t="str">
        <f>'ScienceDirect - Initial'!D2200</f>
        <v>A Systematic Review of the Incidence, Prevalence, Costs, and Activity/Work Limitations of Amputation, Osteoarthritis, Rheumatoid Arthritis, Back Pain, Multiple Sclerosis, Spinal Cord Injury, Stroke, and Traumatic Brain Injury in the United States: A 2019 Update</v>
      </c>
      <c r="E2197" s="1" t="str">
        <f>'ScienceDirect - Initial'!E2200</f>
        <v>Archives of Physical Medicine and Rehabilitation</v>
      </c>
      <c r="F2197" s="1">
        <f>'ScienceDirect - Initial'!F2200</f>
        <v>0</v>
      </c>
      <c r="H2197" s="1">
        <v>0</v>
      </c>
      <c r="I2197" s="1">
        <v>0</v>
      </c>
      <c r="J2197" t="b">
        <f t="shared" si="34"/>
        <v>1</v>
      </c>
      <c r="K2197" t="e">
        <f t="array" ref="K2197">INDEX($A$7:$F$3066,SMALL(IF(COUNTIF($L$5,$H$7:$H$3066)*COUNTIF($L$5,$I$7:$I$3066),MATCH(ROW($A$7:$A$3066),ROW($A$7:$A$3066)),""),ROWS($B$1:B2191)),COLUMNS($A$1:B2193))</f>
        <v>#NUM!</v>
      </c>
      <c r="L2197" t="e">
        <f t="array" ref="L2197">INDEX($A$7:$F$3066,SMALL(IF(COUNTIF($L$5,$H$7:$H$3066)*COUNTIF($L$5,$I$7:$I$3066),MATCH(ROW($A$7:$A$3066),ROW($A$7:$A$3066)),""),ROWS($B$1:C2191)),COLUMNS($A$1:C2193))</f>
        <v>#NUM!</v>
      </c>
      <c r="M2197" t="e">
        <f t="array" ref="M2197">INDEX($A$7:$F$3066,SMALL(IF(COUNTIF($L$5,$H$7:$H$3066)*COUNTIF($L$5,$I$7:$I$3066),MATCH(ROW($A$7:$A$3066),ROW($A$7:$A$3066)),""),ROWS($B$1:D2191)),COLUMNS($A$1:D2193))</f>
        <v>#NUM!</v>
      </c>
      <c r="N2197" t="e">
        <f t="array" ref="N2197">INDEX($A$7:$F$3066,SMALL(IF(COUNTIF($L$5,$H$7:$H$3066)*COUNTIF($L$5,$I$7:$I$3066),MATCH(ROW($A$7:$A$3066),ROW($A$7:$A$3066)),""),ROWS($B$1:E2191)),COLUMNS($A$1:E2193))</f>
        <v>#NUM!</v>
      </c>
      <c r="O2197" t="e">
        <f t="array" ref="O2197">INDEX($A$7:$F$3066,SMALL(IF(COUNTIF($L$5,$H$7:$H$3066)*COUNTIF($L$5,$I$7:$I$3066),MATCH(ROW($A$7:$A$3066),ROW($A$7:$A$3066)),""),ROWS($B$1:F2191)),COLUMNS($A$1:F2193))</f>
        <v>#NUM!</v>
      </c>
    </row>
    <row r="2198" spans="1:15">
      <c r="A2198" s="1">
        <f>'ScienceDirect - Initial'!A2201</f>
        <v>0</v>
      </c>
      <c r="B2198" s="1">
        <f>'ScienceDirect - Initial'!B2201</f>
        <v>2014</v>
      </c>
      <c r="C2198" s="1" t="str">
        <f>'ScienceDirect - Initial'!C2201</f>
        <v>Richens, John; Mayaud, Philippe; Mabey, David C.W.</v>
      </c>
      <c r="D2198" s="1" t="str">
        <f>'ScienceDirect - Initial'!D2201</f>
        <v>23 - Sexually Transmitted Infections (Excluding HIV)</v>
      </c>
      <c r="E2198" s="1" t="str">
        <f>'ScienceDirect - Initial'!E2201</f>
        <v>Manson's Tropical Infectious Diseases (Twenty-third Edition)</v>
      </c>
      <c r="F2198" s="1" t="str">
        <f>'ScienceDirect - Initial'!F2201</f>
        <v>978-0-7020-5101-2</v>
      </c>
      <c r="H2198" s="1">
        <v>0</v>
      </c>
      <c r="I2198" s="1">
        <v>0</v>
      </c>
      <c r="J2198" t="b">
        <f t="shared" si="34"/>
        <v>1</v>
      </c>
      <c r="K2198" t="e">
        <f t="array" ref="K2198">INDEX($A$7:$F$3066,SMALL(IF(COUNTIF($L$5,$H$7:$H$3066)*COUNTIF($L$5,$I$7:$I$3066),MATCH(ROW($A$7:$A$3066),ROW($A$7:$A$3066)),""),ROWS($B$1:B2192)),COLUMNS($A$1:B2194))</f>
        <v>#NUM!</v>
      </c>
      <c r="L2198" t="e">
        <f t="array" ref="L2198">INDEX($A$7:$F$3066,SMALL(IF(COUNTIF($L$5,$H$7:$H$3066)*COUNTIF($L$5,$I$7:$I$3066),MATCH(ROW($A$7:$A$3066),ROW($A$7:$A$3066)),""),ROWS($B$1:C2192)),COLUMNS($A$1:C2194))</f>
        <v>#NUM!</v>
      </c>
      <c r="M2198" t="e">
        <f t="array" ref="M2198">INDEX($A$7:$F$3066,SMALL(IF(COUNTIF($L$5,$H$7:$H$3066)*COUNTIF($L$5,$I$7:$I$3066),MATCH(ROW($A$7:$A$3066),ROW($A$7:$A$3066)),""),ROWS($B$1:D2192)),COLUMNS($A$1:D2194))</f>
        <v>#NUM!</v>
      </c>
      <c r="N2198" t="e">
        <f t="array" ref="N2198">INDEX($A$7:$F$3066,SMALL(IF(COUNTIF($L$5,$H$7:$H$3066)*COUNTIF($L$5,$I$7:$I$3066),MATCH(ROW($A$7:$A$3066),ROW($A$7:$A$3066)),""),ROWS($B$1:E2192)),COLUMNS($A$1:E2194))</f>
        <v>#NUM!</v>
      </c>
      <c r="O2198" t="e">
        <f t="array" ref="O2198">INDEX($A$7:$F$3066,SMALL(IF(COUNTIF($L$5,$H$7:$H$3066)*COUNTIF($L$5,$I$7:$I$3066),MATCH(ROW($A$7:$A$3066),ROW($A$7:$A$3066)),""),ROWS($B$1:F2192)),COLUMNS($A$1:F2194))</f>
        <v>#NUM!</v>
      </c>
    </row>
    <row r="2199" spans="1:15">
      <c r="A2199" s="1">
        <f>'ScienceDirect - Initial'!A2202</f>
        <v>0</v>
      </c>
      <c r="B2199" s="1">
        <f>'ScienceDirect - Initial'!B2202</f>
        <v>2005</v>
      </c>
      <c r="C2199" s="1" t="str">
        <f>'ScienceDirect - Initial'!C2202</f>
        <v>Burkett, Virginia R.; Wilcox, Douglas A.; Stottlemyer, Robert; Barrow, Wylie; Fagre, Dan; Baron, Jill; Price, Jeff; Nielsen, Jennifer L.; Allen, Craig D.; Peterson, David L.; Ruggerone, Greg; Doyle, Thomas</v>
      </c>
      <c r="D2199" s="1" t="str">
        <f>'ScienceDirect - Initial'!D2202</f>
        <v>Nonlinear dynamics in ecosystem response to climatic change: Case studies and policy implications</v>
      </c>
      <c r="E2199" s="1" t="str">
        <f>'ScienceDirect - Initial'!E2202</f>
        <v>Ecological Complexity</v>
      </c>
      <c r="F2199" s="1">
        <f>'ScienceDirect - Initial'!F2202</f>
        <v>0</v>
      </c>
      <c r="H2199" s="1">
        <v>0</v>
      </c>
      <c r="I2199" s="1">
        <v>0</v>
      </c>
      <c r="J2199" t="b">
        <f t="shared" si="34"/>
        <v>1</v>
      </c>
      <c r="K2199" t="e">
        <f t="array" ref="K2199">INDEX($A$7:$F$3066,SMALL(IF(COUNTIF($L$5,$H$7:$H$3066)*COUNTIF($L$5,$I$7:$I$3066),MATCH(ROW($A$7:$A$3066),ROW($A$7:$A$3066)),""),ROWS($B$1:B2193)),COLUMNS($A$1:B2195))</f>
        <v>#NUM!</v>
      </c>
      <c r="L2199" t="e">
        <f t="array" ref="L2199">INDEX($A$7:$F$3066,SMALL(IF(COUNTIF($L$5,$H$7:$H$3066)*COUNTIF($L$5,$I$7:$I$3066),MATCH(ROW($A$7:$A$3066),ROW($A$7:$A$3066)),""),ROWS($B$1:C2193)),COLUMNS($A$1:C2195))</f>
        <v>#NUM!</v>
      </c>
      <c r="M2199" t="e">
        <f t="array" ref="M2199">INDEX($A$7:$F$3066,SMALL(IF(COUNTIF($L$5,$H$7:$H$3066)*COUNTIF($L$5,$I$7:$I$3066),MATCH(ROW($A$7:$A$3066),ROW($A$7:$A$3066)),""),ROWS($B$1:D2193)),COLUMNS($A$1:D2195))</f>
        <v>#NUM!</v>
      </c>
      <c r="N2199" t="e">
        <f t="array" ref="N2199">INDEX($A$7:$F$3066,SMALL(IF(COUNTIF($L$5,$H$7:$H$3066)*COUNTIF($L$5,$I$7:$I$3066),MATCH(ROW($A$7:$A$3066),ROW($A$7:$A$3066)),""),ROWS($B$1:E2193)),COLUMNS($A$1:E2195))</f>
        <v>#NUM!</v>
      </c>
      <c r="O2199" t="e">
        <f t="array" ref="O2199">INDEX($A$7:$F$3066,SMALL(IF(COUNTIF($L$5,$H$7:$H$3066)*COUNTIF($L$5,$I$7:$I$3066),MATCH(ROW($A$7:$A$3066),ROW($A$7:$A$3066)),""),ROWS($B$1:F2193)),COLUMNS($A$1:F2195))</f>
        <v>#NUM!</v>
      </c>
    </row>
    <row r="2200" spans="1:15">
      <c r="A2200" s="1">
        <f>'ScienceDirect - Initial'!A2203</f>
        <v>0</v>
      </c>
      <c r="B2200" s="1">
        <f>'ScienceDirect - Initial'!B2203</f>
        <v>2014</v>
      </c>
      <c r="C2200" s="1" t="str">
        <f>'ScienceDirect - Initial'!C2203</f>
        <v>Stock, Paul V.; Forney, Jérémie; Emery, Steven B.; Wittman, Hannah</v>
      </c>
      <c r="D2200" s="1" t="str">
        <f>'ScienceDirect - Initial'!D2203</f>
        <v>Neoliberal natures on the farm: Farmer autonomy and cooperation in comparative perspective</v>
      </c>
      <c r="E2200" s="1" t="str">
        <f>'ScienceDirect - Initial'!E2203</f>
        <v>Journal of Rural Studies</v>
      </c>
      <c r="F2200" s="1">
        <f>'ScienceDirect - Initial'!F2203</f>
        <v>0</v>
      </c>
      <c r="H2200" s="1">
        <v>0</v>
      </c>
      <c r="I2200" s="1">
        <v>0</v>
      </c>
      <c r="J2200" t="b">
        <f t="shared" si="34"/>
        <v>1</v>
      </c>
      <c r="K2200" t="e">
        <f t="array" ref="K2200">INDEX($A$7:$F$3066,SMALL(IF(COUNTIF($L$5,$H$7:$H$3066)*COUNTIF($L$5,$I$7:$I$3066),MATCH(ROW($A$7:$A$3066),ROW($A$7:$A$3066)),""),ROWS($B$1:B2194)),COLUMNS($A$1:B2196))</f>
        <v>#NUM!</v>
      </c>
      <c r="L2200" t="e">
        <f t="array" ref="L2200">INDEX($A$7:$F$3066,SMALL(IF(COUNTIF($L$5,$H$7:$H$3066)*COUNTIF($L$5,$I$7:$I$3066),MATCH(ROW($A$7:$A$3066),ROW($A$7:$A$3066)),""),ROWS($B$1:C2194)),COLUMNS($A$1:C2196))</f>
        <v>#NUM!</v>
      </c>
      <c r="M2200" t="e">
        <f t="array" ref="M2200">INDEX($A$7:$F$3066,SMALL(IF(COUNTIF($L$5,$H$7:$H$3066)*COUNTIF($L$5,$I$7:$I$3066),MATCH(ROW($A$7:$A$3066),ROW($A$7:$A$3066)),""),ROWS($B$1:D2194)),COLUMNS($A$1:D2196))</f>
        <v>#NUM!</v>
      </c>
      <c r="N2200" t="e">
        <f t="array" ref="N2200">INDEX($A$7:$F$3066,SMALL(IF(COUNTIF($L$5,$H$7:$H$3066)*COUNTIF($L$5,$I$7:$I$3066),MATCH(ROW($A$7:$A$3066),ROW($A$7:$A$3066)),""),ROWS($B$1:E2194)),COLUMNS($A$1:E2196))</f>
        <v>#NUM!</v>
      </c>
      <c r="O2200" t="e">
        <f t="array" ref="O2200">INDEX($A$7:$F$3066,SMALL(IF(COUNTIF($L$5,$H$7:$H$3066)*COUNTIF($L$5,$I$7:$I$3066),MATCH(ROW($A$7:$A$3066),ROW($A$7:$A$3066)),""),ROWS($B$1:F2194)),COLUMNS($A$1:F2196))</f>
        <v>#NUM!</v>
      </c>
    </row>
    <row r="2201" spans="1:15">
      <c r="A2201" s="1">
        <f>'ScienceDirect - Initial'!A2204</f>
        <v>0</v>
      </c>
      <c r="B2201" s="1">
        <f>'ScienceDirect - Initial'!B2204</f>
        <v>2011</v>
      </c>
      <c r="C2201" s="1" t="str">
        <f>'ScienceDirect - Initial'!C2204</f>
        <v>Goldenberg, Don L.; Clauw, Daniel J.; Fitzcharles, Mary-Ann</v>
      </c>
      <c r="D2201" s="1" t="str">
        <f>'ScienceDirect - Initial'!D2204</f>
        <v>New Concepts in Pain Research and Pain Management of the Rheumatic Diseases</v>
      </c>
      <c r="E2201" s="1" t="str">
        <f>'ScienceDirect - Initial'!E2204</f>
        <v>Seminars in Arthritis and Rheumatism</v>
      </c>
      <c r="F2201" s="1">
        <f>'ScienceDirect - Initial'!F2204</f>
        <v>0</v>
      </c>
      <c r="H2201" s="1">
        <v>0</v>
      </c>
      <c r="I2201" s="1">
        <v>0</v>
      </c>
      <c r="J2201" t="b">
        <f t="shared" si="34"/>
        <v>1</v>
      </c>
      <c r="K2201" t="e">
        <f t="array" ref="K2201">INDEX($A$7:$F$3066,SMALL(IF(COUNTIF($L$5,$H$7:$H$3066)*COUNTIF($L$5,$I$7:$I$3066),MATCH(ROW($A$7:$A$3066),ROW($A$7:$A$3066)),""),ROWS($B$1:B2195)),COLUMNS($A$1:B2197))</f>
        <v>#NUM!</v>
      </c>
      <c r="L2201" t="e">
        <f t="array" ref="L2201">INDEX($A$7:$F$3066,SMALL(IF(COUNTIF($L$5,$H$7:$H$3066)*COUNTIF($L$5,$I$7:$I$3066),MATCH(ROW($A$7:$A$3066),ROW($A$7:$A$3066)),""),ROWS($B$1:C2195)),COLUMNS($A$1:C2197))</f>
        <v>#NUM!</v>
      </c>
      <c r="M2201" t="e">
        <f t="array" ref="M2201">INDEX($A$7:$F$3066,SMALL(IF(COUNTIF($L$5,$H$7:$H$3066)*COUNTIF($L$5,$I$7:$I$3066),MATCH(ROW($A$7:$A$3066),ROW($A$7:$A$3066)),""),ROWS($B$1:D2195)),COLUMNS($A$1:D2197))</f>
        <v>#NUM!</v>
      </c>
      <c r="N2201" t="e">
        <f t="array" ref="N2201">INDEX($A$7:$F$3066,SMALL(IF(COUNTIF($L$5,$H$7:$H$3066)*COUNTIF($L$5,$I$7:$I$3066),MATCH(ROW($A$7:$A$3066),ROW($A$7:$A$3066)),""),ROWS($B$1:E2195)),COLUMNS($A$1:E2197))</f>
        <v>#NUM!</v>
      </c>
      <c r="O2201" t="e">
        <f t="array" ref="O2201">INDEX($A$7:$F$3066,SMALL(IF(COUNTIF($L$5,$H$7:$H$3066)*COUNTIF($L$5,$I$7:$I$3066),MATCH(ROW($A$7:$A$3066),ROW($A$7:$A$3066)),""),ROWS($B$1:F2195)),COLUMNS($A$1:F2197))</f>
        <v>#NUM!</v>
      </c>
    </row>
    <row r="2202" spans="1:15">
      <c r="A2202" s="1">
        <f>'ScienceDirect - Initial'!A2205</f>
        <v>0</v>
      </c>
      <c r="B2202" s="1">
        <f>'ScienceDirect - Initial'!B2205</f>
        <v>2019</v>
      </c>
      <c r="C2202" s="1" t="str">
        <f>'ScienceDirect - Initial'!C2205</f>
        <v>Wayne, Randy</v>
      </c>
      <c r="D2202" s="1" t="str">
        <f>'ScienceDirect - Initial'!D2205</f>
        <v>Chapter 10 - Interference Microscopy</v>
      </c>
      <c r="E2202" s="1" t="str">
        <f>'ScienceDirect - Initial'!E2205</f>
        <v>Light and Video Microscopy (Third Edition)</v>
      </c>
      <c r="F2202" s="1" t="str">
        <f>'ScienceDirect - Initial'!F2205</f>
        <v>978-0-12-816501-0</v>
      </c>
      <c r="H2202" s="1">
        <v>0</v>
      </c>
      <c r="I2202" s="1">
        <v>0</v>
      </c>
      <c r="J2202" t="b">
        <f t="shared" si="34"/>
        <v>1</v>
      </c>
      <c r="K2202" t="e">
        <f t="array" ref="K2202">INDEX($A$7:$F$3066,SMALL(IF(COUNTIF($L$5,$H$7:$H$3066)*COUNTIF($L$5,$I$7:$I$3066),MATCH(ROW($A$7:$A$3066),ROW($A$7:$A$3066)),""),ROWS($B$1:B2196)),COLUMNS($A$1:B2198))</f>
        <v>#NUM!</v>
      </c>
      <c r="L2202" t="e">
        <f t="array" ref="L2202">INDEX($A$7:$F$3066,SMALL(IF(COUNTIF($L$5,$H$7:$H$3066)*COUNTIF($L$5,$I$7:$I$3066),MATCH(ROW($A$7:$A$3066),ROW($A$7:$A$3066)),""),ROWS($B$1:C2196)),COLUMNS($A$1:C2198))</f>
        <v>#NUM!</v>
      </c>
      <c r="M2202" t="e">
        <f t="array" ref="M2202">INDEX($A$7:$F$3066,SMALL(IF(COUNTIF($L$5,$H$7:$H$3066)*COUNTIF($L$5,$I$7:$I$3066),MATCH(ROW($A$7:$A$3066),ROW($A$7:$A$3066)),""),ROWS($B$1:D2196)),COLUMNS($A$1:D2198))</f>
        <v>#NUM!</v>
      </c>
      <c r="N2202" t="e">
        <f t="array" ref="N2202">INDEX($A$7:$F$3066,SMALL(IF(COUNTIF($L$5,$H$7:$H$3066)*COUNTIF($L$5,$I$7:$I$3066),MATCH(ROW($A$7:$A$3066),ROW($A$7:$A$3066)),""),ROWS($B$1:E2196)),COLUMNS($A$1:E2198))</f>
        <v>#NUM!</v>
      </c>
      <c r="O2202" t="e">
        <f t="array" ref="O2202">INDEX($A$7:$F$3066,SMALL(IF(COUNTIF($L$5,$H$7:$H$3066)*COUNTIF($L$5,$I$7:$I$3066),MATCH(ROW($A$7:$A$3066),ROW($A$7:$A$3066)),""),ROWS($B$1:F2196)),COLUMNS($A$1:F2198))</f>
        <v>#NUM!</v>
      </c>
    </row>
    <row r="2203" spans="1:15">
      <c r="A2203" s="1">
        <f>'ScienceDirect - Initial'!A2206</f>
        <v>0</v>
      </c>
      <c r="B2203" s="1">
        <f>'ScienceDirect - Initial'!B2206</f>
        <v>1986</v>
      </c>
      <c r="C2203" s="1" t="str">
        <f>'ScienceDirect - Initial'!C2206</f>
        <v>Boecklen, William J.</v>
      </c>
      <c r="D2203" s="1" t="str">
        <f>'ScienceDirect - Initial'!D2206</f>
        <v>Optimal design of nature reserves: Consequences of genetic drift</v>
      </c>
      <c r="E2203" s="1" t="str">
        <f>'ScienceDirect - Initial'!E2206</f>
        <v>Biological Conservation</v>
      </c>
      <c r="F2203" s="1">
        <f>'ScienceDirect - Initial'!F2206</f>
        <v>0</v>
      </c>
      <c r="H2203" s="1">
        <v>0</v>
      </c>
      <c r="I2203" s="1">
        <v>0</v>
      </c>
      <c r="J2203" t="b">
        <f t="shared" si="34"/>
        <v>1</v>
      </c>
      <c r="K2203" t="e">
        <f t="array" ref="K2203">INDEX($A$7:$F$3066,SMALL(IF(COUNTIF($L$5,$H$7:$H$3066)*COUNTIF($L$5,$I$7:$I$3066),MATCH(ROW($A$7:$A$3066),ROW($A$7:$A$3066)),""),ROWS($B$1:B2197)),COLUMNS($A$1:B2199))</f>
        <v>#NUM!</v>
      </c>
      <c r="L2203" t="e">
        <f t="array" ref="L2203">INDEX($A$7:$F$3066,SMALL(IF(COUNTIF($L$5,$H$7:$H$3066)*COUNTIF($L$5,$I$7:$I$3066),MATCH(ROW($A$7:$A$3066),ROW($A$7:$A$3066)),""),ROWS($B$1:C2197)),COLUMNS($A$1:C2199))</f>
        <v>#NUM!</v>
      </c>
      <c r="M2203" t="e">
        <f t="array" ref="M2203">INDEX($A$7:$F$3066,SMALL(IF(COUNTIF($L$5,$H$7:$H$3066)*COUNTIF($L$5,$I$7:$I$3066),MATCH(ROW($A$7:$A$3066),ROW($A$7:$A$3066)),""),ROWS($B$1:D2197)),COLUMNS($A$1:D2199))</f>
        <v>#NUM!</v>
      </c>
      <c r="N2203" t="e">
        <f t="array" ref="N2203">INDEX($A$7:$F$3066,SMALL(IF(COUNTIF($L$5,$H$7:$H$3066)*COUNTIF($L$5,$I$7:$I$3066),MATCH(ROW($A$7:$A$3066),ROW($A$7:$A$3066)),""),ROWS($B$1:E2197)),COLUMNS($A$1:E2199))</f>
        <v>#NUM!</v>
      </c>
      <c r="O2203" t="e">
        <f t="array" ref="O2203">INDEX($A$7:$F$3066,SMALL(IF(COUNTIF($L$5,$H$7:$H$3066)*COUNTIF($L$5,$I$7:$I$3066),MATCH(ROW($A$7:$A$3066),ROW($A$7:$A$3066)),""),ROWS($B$1:F2197)),COLUMNS($A$1:F2199))</f>
        <v>#NUM!</v>
      </c>
    </row>
    <row r="2204" spans="1:15">
      <c r="A2204" s="1">
        <f>'ScienceDirect - Initial'!A2207</f>
        <v>0</v>
      </c>
      <c r="B2204" s="1">
        <f>'ScienceDirect - Initial'!B2207</f>
        <v>1995</v>
      </c>
      <c r="C2204" s="1" t="str">
        <f>'ScienceDirect - Initial'!C2207</f>
        <v>McDermott, Drew; Hendler, James</v>
      </c>
      <c r="D2204" s="1" t="str">
        <f>'ScienceDirect - Initial'!D2207</f>
        <v>Planning: What it is, what it could be, an introduction to the special issue on planning and scheduling</v>
      </c>
      <c r="E2204" s="1" t="str">
        <f>'ScienceDirect - Initial'!E2207</f>
        <v>Planning and Scheduling</v>
      </c>
      <c r="F2204" s="1">
        <f>'ScienceDirect - Initial'!F2207</f>
        <v>0</v>
      </c>
      <c r="H2204" s="1">
        <v>0</v>
      </c>
      <c r="I2204" s="1">
        <v>0</v>
      </c>
      <c r="J2204" t="b">
        <f t="shared" si="34"/>
        <v>1</v>
      </c>
      <c r="K2204" t="e">
        <f t="array" ref="K2204">INDEX($A$7:$F$3066,SMALL(IF(COUNTIF($L$5,$H$7:$H$3066)*COUNTIF($L$5,$I$7:$I$3066),MATCH(ROW($A$7:$A$3066),ROW($A$7:$A$3066)),""),ROWS($B$1:B2198)),COLUMNS($A$1:B2200))</f>
        <v>#NUM!</v>
      </c>
      <c r="L2204" t="e">
        <f t="array" ref="L2204">INDEX($A$7:$F$3066,SMALL(IF(COUNTIF($L$5,$H$7:$H$3066)*COUNTIF($L$5,$I$7:$I$3066),MATCH(ROW($A$7:$A$3066),ROW($A$7:$A$3066)),""),ROWS($B$1:C2198)),COLUMNS($A$1:C2200))</f>
        <v>#NUM!</v>
      </c>
      <c r="M2204" t="e">
        <f t="array" ref="M2204">INDEX($A$7:$F$3066,SMALL(IF(COUNTIF($L$5,$H$7:$H$3066)*COUNTIF($L$5,$I$7:$I$3066),MATCH(ROW($A$7:$A$3066),ROW($A$7:$A$3066)),""),ROWS($B$1:D2198)),COLUMNS($A$1:D2200))</f>
        <v>#NUM!</v>
      </c>
      <c r="N2204" t="e">
        <f t="array" ref="N2204">INDEX($A$7:$F$3066,SMALL(IF(COUNTIF($L$5,$H$7:$H$3066)*COUNTIF($L$5,$I$7:$I$3066),MATCH(ROW($A$7:$A$3066),ROW($A$7:$A$3066)),""),ROWS($B$1:E2198)),COLUMNS($A$1:E2200))</f>
        <v>#NUM!</v>
      </c>
      <c r="O2204" t="e">
        <f t="array" ref="O2204">INDEX($A$7:$F$3066,SMALL(IF(COUNTIF($L$5,$H$7:$H$3066)*COUNTIF($L$5,$I$7:$I$3066),MATCH(ROW($A$7:$A$3066),ROW($A$7:$A$3066)),""),ROWS($B$1:F2198)),COLUMNS($A$1:F2200))</f>
        <v>#NUM!</v>
      </c>
    </row>
    <row r="2205" spans="1:15">
      <c r="A2205" s="1">
        <f>'ScienceDirect - Initial'!A2208</f>
        <v>0</v>
      </c>
      <c r="B2205" s="1">
        <f>'ScienceDirect - Initial'!B2208</f>
        <v>2008</v>
      </c>
      <c r="C2205" s="1" t="str">
        <f>'ScienceDirect - Initial'!C2208</f>
        <v>Brouwer, H.H.; Rienstra, S.W.</v>
      </c>
      <c r="D2205" s="1" t="str">
        <f>'ScienceDirect - Initial'!D2208</f>
        <v>Aeroacoustics research in Europe: The CEAS-ASC report on 2007 highlights</v>
      </c>
      <c r="E2205" s="1" t="str">
        <f>'ScienceDirect - Initial'!E2208</f>
        <v>Journal of Sound and Vibration</v>
      </c>
      <c r="F2205" s="1">
        <f>'ScienceDirect - Initial'!F2208</f>
        <v>0</v>
      </c>
      <c r="H2205" s="1">
        <v>0</v>
      </c>
      <c r="I2205" s="1">
        <v>0</v>
      </c>
      <c r="J2205" t="b">
        <f t="shared" si="34"/>
        <v>1</v>
      </c>
      <c r="K2205" t="e">
        <f t="array" ref="K2205">INDEX($A$7:$F$3066,SMALL(IF(COUNTIF($L$5,$H$7:$H$3066)*COUNTIF($L$5,$I$7:$I$3066),MATCH(ROW($A$7:$A$3066),ROW($A$7:$A$3066)),""),ROWS($B$1:B2199)),COLUMNS($A$1:B2201))</f>
        <v>#NUM!</v>
      </c>
      <c r="L2205" t="e">
        <f t="array" ref="L2205">INDEX($A$7:$F$3066,SMALL(IF(COUNTIF($L$5,$H$7:$H$3066)*COUNTIF($L$5,$I$7:$I$3066),MATCH(ROW($A$7:$A$3066),ROW($A$7:$A$3066)),""),ROWS($B$1:C2199)),COLUMNS($A$1:C2201))</f>
        <v>#NUM!</v>
      </c>
      <c r="M2205" t="e">
        <f t="array" ref="M2205">INDEX($A$7:$F$3066,SMALL(IF(COUNTIF($L$5,$H$7:$H$3066)*COUNTIF($L$5,$I$7:$I$3066),MATCH(ROW($A$7:$A$3066),ROW($A$7:$A$3066)),""),ROWS($B$1:D2199)),COLUMNS($A$1:D2201))</f>
        <v>#NUM!</v>
      </c>
      <c r="N2205" t="e">
        <f t="array" ref="N2205">INDEX($A$7:$F$3066,SMALL(IF(COUNTIF($L$5,$H$7:$H$3066)*COUNTIF($L$5,$I$7:$I$3066),MATCH(ROW($A$7:$A$3066),ROW($A$7:$A$3066)),""),ROWS($B$1:E2199)),COLUMNS($A$1:E2201))</f>
        <v>#NUM!</v>
      </c>
      <c r="O2205" t="e">
        <f t="array" ref="O2205">INDEX($A$7:$F$3066,SMALL(IF(COUNTIF($L$5,$H$7:$H$3066)*COUNTIF($L$5,$I$7:$I$3066),MATCH(ROW($A$7:$A$3066),ROW($A$7:$A$3066)),""),ROWS($B$1:F2199)),COLUMNS($A$1:F2201))</f>
        <v>#NUM!</v>
      </c>
    </row>
    <row r="2206" spans="1:15">
      <c r="A2206" s="1">
        <f>'ScienceDirect - Initial'!A2209</f>
        <v>0</v>
      </c>
      <c r="B2206" s="1">
        <f>'ScienceDirect - Initial'!B2209</f>
        <v>2014</v>
      </c>
      <c r="C2206" s="1" t="str">
        <f>'ScienceDirect - Initial'!C2209</f>
        <v>Nelson, Michael E.; Bryant, Sean M.; Aks, Steven E.</v>
      </c>
      <c r="D2206" s="1" t="str">
        <f>'ScienceDirect - Initial'!D2209</f>
        <v>Emerging Drugs of Abuse</v>
      </c>
      <c r="E2206" s="1" t="str">
        <f>'ScienceDirect - Initial'!E2209</f>
        <v>Clinical Toxicology</v>
      </c>
      <c r="F2206" s="1">
        <f>'ScienceDirect - Initial'!F2209</f>
        <v>0</v>
      </c>
      <c r="H2206" s="1">
        <v>0</v>
      </c>
      <c r="I2206" s="1">
        <v>0</v>
      </c>
      <c r="J2206" t="b">
        <f t="shared" si="34"/>
        <v>1</v>
      </c>
      <c r="K2206" t="e">
        <f t="array" ref="K2206">INDEX($A$7:$F$3066,SMALL(IF(COUNTIF($L$5,$H$7:$H$3066)*COUNTIF($L$5,$I$7:$I$3066),MATCH(ROW($A$7:$A$3066),ROW($A$7:$A$3066)),""),ROWS($B$1:B2200)),COLUMNS($A$1:B2202))</f>
        <v>#NUM!</v>
      </c>
      <c r="L2206" t="e">
        <f t="array" ref="L2206">INDEX($A$7:$F$3066,SMALL(IF(COUNTIF($L$5,$H$7:$H$3066)*COUNTIF($L$5,$I$7:$I$3066),MATCH(ROW($A$7:$A$3066),ROW($A$7:$A$3066)),""),ROWS($B$1:C2200)),COLUMNS($A$1:C2202))</f>
        <v>#NUM!</v>
      </c>
      <c r="M2206" t="e">
        <f t="array" ref="M2206">INDEX($A$7:$F$3066,SMALL(IF(COUNTIF($L$5,$H$7:$H$3066)*COUNTIF($L$5,$I$7:$I$3066),MATCH(ROW($A$7:$A$3066),ROW($A$7:$A$3066)),""),ROWS($B$1:D2200)),COLUMNS($A$1:D2202))</f>
        <v>#NUM!</v>
      </c>
      <c r="N2206" t="e">
        <f t="array" ref="N2206">INDEX($A$7:$F$3066,SMALL(IF(COUNTIF($L$5,$H$7:$H$3066)*COUNTIF($L$5,$I$7:$I$3066),MATCH(ROW($A$7:$A$3066),ROW($A$7:$A$3066)),""),ROWS($B$1:E2200)),COLUMNS($A$1:E2202))</f>
        <v>#NUM!</v>
      </c>
      <c r="O2206" t="e">
        <f t="array" ref="O2206">INDEX($A$7:$F$3066,SMALL(IF(COUNTIF($L$5,$H$7:$H$3066)*COUNTIF($L$5,$I$7:$I$3066),MATCH(ROW($A$7:$A$3066),ROW($A$7:$A$3066)),""),ROWS($B$1:F2200)),COLUMNS($A$1:F2202))</f>
        <v>#NUM!</v>
      </c>
    </row>
    <row r="2207" spans="1:15">
      <c r="A2207" s="1">
        <f>'ScienceDirect - Initial'!A2210</f>
        <v>0</v>
      </c>
      <c r="B2207" s="1">
        <f>'ScienceDirect - Initial'!B2210</f>
        <v>2018</v>
      </c>
      <c r="C2207" s="1" t="str">
        <f>'ScienceDirect - Initial'!C2210</f>
        <v>Heartfield, Ryan; Loukas, George; Budimir, Sanja; Bezemskij, Anatolij; Fontaine, Johnny R.J.; Filippoupolitis, Avgoustinos; Roesch, Etienne</v>
      </c>
      <c r="D2207" s="1" t="str">
        <f>'ScienceDirect - Initial'!D2210</f>
        <v>A taxonomy of cyber-physical threats and impact in the smart home</v>
      </c>
      <c r="E2207" s="1" t="str">
        <f>'ScienceDirect - Initial'!E2210</f>
        <v>Computers &amp; Security</v>
      </c>
      <c r="F2207" s="1">
        <f>'ScienceDirect - Initial'!F2210</f>
        <v>0</v>
      </c>
      <c r="H2207" s="1">
        <v>0</v>
      </c>
      <c r="I2207" s="1">
        <v>0</v>
      </c>
      <c r="J2207" t="b">
        <f t="shared" si="34"/>
        <v>1</v>
      </c>
      <c r="K2207" t="e">
        <f t="array" ref="K2207">INDEX($A$7:$F$3066,SMALL(IF(COUNTIF($L$5,$H$7:$H$3066)*COUNTIF($L$5,$I$7:$I$3066),MATCH(ROW($A$7:$A$3066),ROW($A$7:$A$3066)),""),ROWS($B$1:B2201)),COLUMNS($A$1:B2203))</f>
        <v>#NUM!</v>
      </c>
      <c r="L2207" t="e">
        <f t="array" ref="L2207">INDEX($A$7:$F$3066,SMALL(IF(COUNTIF($L$5,$H$7:$H$3066)*COUNTIF($L$5,$I$7:$I$3066),MATCH(ROW($A$7:$A$3066),ROW($A$7:$A$3066)),""),ROWS($B$1:C2201)),COLUMNS($A$1:C2203))</f>
        <v>#NUM!</v>
      </c>
      <c r="M2207" t="e">
        <f t="array" ref="M2207">INDEX($A$7:$F$3066,SMALL(IF(COUNTIF($L$5,$H$7:$H$3066)*COUNTIF($L$5,$I$7:$I$3066),MATCH(ROW($A$7:$A$3066),ROW($A$7:$A$3066)),""),ROWS($B$1:D2201)),COLUMNS($A$1:D2203))</f>
        <v>#NUM!</v>
      </c>
      <c r="N2207" t="e">
        <f t="array" ref="N2207">INDEX($A$7:$F$3066,SMALL(IF(COUNTIF($L$5,$H$7:$H$3066)*COUNTIF($L$5,$I$7:$I$3066),MATCH(ROW($A$7:$A$3066),ROW($A$7:$A$3066)),""),ROWS($B$1:E2201)),COLUMNS($A$1:E2203))</f>
        <v>#NUM!</v>
      </c>
      <c r="O2207" t="e">
        <f t="array" ref="O2207">INDEX($A$7:$F$3066,SMALL(IF(COUNTIF($L$5,$H$7:$H$3066)*COUNTIF($L$5,$I$7:$I$3066),MATCH(ROW($A$7:$A$3066),ROW($A$7:$A$3066)),""),ROWS($B$1:F2201)),COLUMNS($A$1:F2203))</f>
        <v>#NUM!</v>
      </c>
    </row>
    <row r="2208" spans="1:15">
      <c r="A2208" s="1">
        <f>'ScienceDirect - Initial'!A2211</f>
        <v>0</v>
      </c>
      <c r="B2208" s="1">
        <f>'ScienceDirect - Initial'!B2211</f>
        <v>1992</v>
      </c>
      <c r="C2208" s="1" t="str">
        <f>'ScienceDirect - Initial'!C2211</f>
        <v>Wells, Gordon</v>
      </c>
      <c r="D2208" s="1" t="str">
        <f>'ScienceDirect - Initial'!D2211</f>
        <v>AN INTRODUCTION TO NEURAL NETWORKS</v>
      </c>
      <c r="E2208" s="1" t="str">
        <f>'ScienceDirect - Initial'!E2211</f>
        <v>Application of Artificial Intelligence in Process Control</v>
      </c>
      <c r="F2208" s="1" t="str">
        <f>'ScienceDirect - Initial'!F2211</f>
        <v>978-0-08-042016-5</v>
      </c>
      <c r="H2208" s="1">
        <v>0</v>
      </c>
      <c r="I2208" s="1">
        <v>0</v>
      </c>
      <c r="J2208" t="b">
        <f t="shared" si="34"/>
        <v>1</v>
      </c>
      <c r="K2208" t="e">
        <f t="array" ref="K2208">INDEX($A$7:$F$3066,SMALL(IF(COUNTIF($L$5,$H$7:$H$3066)*COUNTIF($L$5,$I$7:$I$3066),MATCH(ROW($A$7:$A$3066),ROW($A$7:$A$3066)),""),ROWS($B$1:B2202)),COLUMNS($A$1:B2204))</f>
        <v>#NUM!</v>
      </c>
      <c r="L2208" t="e">
        <f t="array" ref="L2208">INDEX($A$7:$F$3066,SMALL(IF(COUNTIF($L$5,$H$7:$H$3066)*COUNTIF($L$5,$I$7:$I$3066),MATCH(ROW($A$7:$A$3066),ROW($A$7:$A$3066)),""),ROWS($B$1:C2202)),COLUMNS($A$1:C2204))</f>
        <v>#NUM!</v>
      </c>
      <c r="M2208" t="e">
        <f t="array" ref="M2208">INDEX($A$7:$F$3066,SMALL(IF(COUNTIF($L$5,$H$7:$H$3066)*COUNTIF($L$5,$I$7:$I$3066),MATCH(ROW($A$7:$A$3066),ROW($A$7:$A$3066)),""),ROWS($B$1:D2202)),COLUMNS($A$1:D2204))</f>
        <v>#NUM!</v>
      </c>
      <c r="N2208" t="e">
        <f t="array" ref="N2208">INDEX($A$7:$F$3066,SMALL(IF(COUNTIF($L$5,$H$7:$H$3066)*COUNTIF($L$5,$I$7:$I$3066),MATCH(ROW($A$7:$A$3066),ROW($A$7:$A$3066)),""),ROWS($B$1:E2202)),COLUMNS($A$1:E2204))</f>
        <v>#NUM!</v>
      </c>
      <c r="O2208" t="e">
        <f t="array" ref="O2208">INDEX($A$7:$F$3066,SMALL(IF(COUNTIF($L$5,$H$7:$H$3066)*COUNTIF($L$5,$I$7:$I$3066),MATCH(ROW($A$7:$A$3066),ROW($A$7:$A$3066)),""),ROWS($B$1:F2202)),COLUMNS($A$1:F2204))</f>
        <v>#NUM!</v>
      </c>
    </row>
    <row r="2209" spans="1:15">
      <c r="A2209" s="1">
        <f>'ScienceDirect - Initial'!A2212</f>
        <v>0</v>
      </c>
      <c r="B2209" s="1">
        <f>'ScienceDirect - Initial'!B2212</f>
        <v>1991</v>
      </c>
      <c r="C2209" s="1" t="str">
        <f>'ScienceDirect - Initial'!C2212</f>
        <v>Anderson, Janis L.; Wirz-Justice, Anna</v>
      </c>
      <c r="D2209" s="1" t="str">
        <f>'ScienceDirect - Initial'!D2212</f>
        <v>CHAPTER 7 - BIOLOGICAL RHYTHMS IN THE PATHOPHYSIOLOGY AND TREATMENT OF AFFECTIVE DISORDERS</v>
      </c>
      <c r="E2209" s="1" t="str">
        <f>'ScienceDirect - Initial'!E2212</f>
        <v>Biological Aspects of Affective Disorders</v>
      </c>
      <c r="F2209" s="1">
        <f>'ScienceDirect - Initial'!F2212</f>
        <v>19356617</v>
      </c>
      <c r="H2209" s="1">
        <v>0</v>
      </c>
      <c r="I2209" s="1">
        <v>0</v>
      </c>
      <c r="J2209" t="b">
        <f t="shared" si="34"/>
        <v>1</v>
      </c>
      <c r="K2209" t="e">
        <f t="array" ref="K2209">INDEX($A$7:$F$3066,SMALL(IF(COUNTIF($L$5,$H$7:$H$3066)*COUNTIF($L$5,$I$7:$I$3066),MATCH(ROW($A$7:$A$3066),ROW($A$7:$A$3066)),""),ROWS($B$1:B2203)),COLUMNS($A$1:B2205))</f>
        <v>#NUM!</v>
      </c>
      <c r="L2209" t="e">
        <f t="array" ref="L2209">INDEX($A$7:$F$3066,SMALL(IF(COUNTIF($L$5,$H$7:$H$3066)*COUNTIF($L$5,$I$7:$I$3066),MATCH(ROW($A$7:$A$3066),ROW($A$7:$A$3066)),""),ROWS($B$1:C2203)),COLUMNS($A$1:C2205))</f>
        <v>#NUM!</v>
      </c>
      <c r="M2209" t="e">
        <f t="array" ref="M2209">INDEX($A$7:$F$3066,SMALL(IF(COUNTIF($L$5,$H$7:$H$3066)*COUNTIF($L$5,$I$7:$I$3066),MATCH(ROW($A$7:$A$3066),ROW($A$7:$A$3066)),""),ROWS($B$1:D2203)),COLUMNS($A$1:D2205))</f>
        <v>#NUM!</v>
      </c>
      <c r="N2209" t="e">
        <f t="array" ref="N2209">INDEX($A$7:$F$3066,SMALL(IF(COUNTIF($L$5,$H$7:$H$3066)*COUNTIF($L$5,$I$7:$I$3066),MATCH(ROW($A$7:$A$3066),ROW($A$7:$A$3066)),""),ROWS($B$1:E2203)),COLUMNS($A$1:E2205))</f>
        <v>#NUM!</v>
      </c>
      <c r="O2209" t="e">
        <f t="array" ref="O2209">INDEX($A$7:$F$3066,SMALL(IF(COUNTIF($L$5,$H$7:$H$3066)*COUNTIF($L$5,$I$7:$I$3066),MATCH(ROW($A$7:$A$3066),ROW($A$7:$A$3066)),""),ROWS($B$1:F2203)),COLUMNS($A$1:F2205))</f>
        <v>#NUM!</v>
      </c>
    </row>
    <row r="2210" spans="1:15">
      <c r="A2210" s="1">
        <f>'ScienceDirect - Initial'!A2213</f>
        <v>0</v>
      </c>
      <c r="B2210" s="1">
        <f>'ScienceDirect - Initial'!B2213</f>
        <v>2004</v>
      </c>
      <c r="C2210" s="1" t="str">
        <f>'ScienceDirect - Initial'!C2213</f>
        <v>Lagrue, G.</v>
      </c>
      <c r="D2210" s="1" t="str">
        <f>'ScienceDirect - Initial'!D2213</f>
        <v>Traitement de la dépendance tabagique</v>
      </c>
      <c r="E2210" s="1" t="str">
        <f>'ScienceDirect - Initial'!E2213</f>
        <v>EMC - Cardiologie-Angéiologie</v>
      </c>
      <c r="F2210" s="1">
        <f>'ScienceDirect - Initial'!F2213</f>
        <v>0</v>
      </c>
      <c r="H2210" s="1">
        <v>0</v>
      </c>
      <c r="I2210" s="1">
        <v>0</v>
      </c>
      <c r="J2210" t="b">
        <f t="shared" si="34"/>
        <v>1</v>
      </c>
      <c r="K2210" t="e">
        <f t="array" ref="K2210">INDEX($A$7:$F$3066,SMALL(IF(COUNTIF($L$5,$H$7:$H$3066)*COUNTIF($L$5,$I$7:$I$3066),MATCH(ROW($A$7:$A$3066),ROW($A$7:$A$3066)),""),ROWS($B$1:B2204)),COLUMNS($A$1:B2206))</f>
        <v>#NUM!</v>
      </c>
      <c r="L2210" t="e">
        <f t="array" ref="L2210">INDEX($A$7:$F$3066,SMALL(IF(COUNTIF($L$5,$H$7:$H$3066)*COUNTIF($L$5,$I$7:$I$3066),MATCH(ROW($A$7:$A$3066),ROW($A$7:$A$3066)),""),ROWS($B$1:C2204)),COLUMNS($A$1:C2206))</f>
        <v>#NUM!</v>
      </c>
      <c r="M2210" t="e">
        <f t="array" ref="M2210">INDEX($A$7:$F$3066,SMALL(IF(COUNTIF($L$5,$H$7:$H$3066)*COUNTIF($L$5,$I$7:$I$3066),MATCH(ROW($A$7:$A$3066),ROW($A$7:$A$3066)),""),ROWS($B$1:D2204)),COLUMNS($A$1:D2206))</f>
        <v>#NUM!</v>
      </c>
      <c r="N2210" t="e">
        <f t="array" ref="N2210">INDEX($A$7:$F$3066,SMALL(IF(COUNTIF($L$5,$H$7:$H$3066)*COUNTIF($L$5,$I$7:$I$3066),MATCH(ROW($A$7:$A$3066),ROW($A$7:$A$3066)),""),ROWS($B$1:E2204)),COLUMNS($A$1:E2206))</f>
        <v>#NUM!</v>
      </c>
      <c r="O2210" t="e">
        <f t="array" ref="O2210">INDEX($A$7:$F$3066,SMALL(IF(COUNTIF($L$5,$H$7:$H$3066)*COUNTIF($L$5,$I$7:$I$3066),MATCH(ROW($A$7:$A$3066),ROW($A$7:$A$3066)),""),ROWS($B$1:F2204)),COLUMNS($A$1:F2206))</f>
        <v>#NUM!</v>
      </c>
    </row>
    <row r="2211" spans="1:15">
      <c r="A2211" s="1">
        <f>'ScienceDirect - Initial'!A2214</f>
        <v>0</v>
      </c>
      <c r="B2211" s="1">
        <f>'ScienceDirect - Initial'!B2214</f>
        <v>2006</v>
      </c>
      <c r="C2211" s="1" t="str">
        <f>'ScienceDirect - Initial'!C2214</f>
        <v>Atkin, Thomas; Garcia, Rosanna; Lockshin, Lawrence</v>
      </c>
      <c r="D2211" s="1" t="str">
        <f>'ScienceDirect - Initial'!D2214</f>
        <v>A Multinational Study of the Diffusion of a Discontinuous Innovation</v>
      </c>
      <c r="E2211" s="1" t="str">
        <f>'ScienceDirect - Initial'!E2214</f>
        <v>Australasian Marketing Journal (AMJ)</v>
      </c>
      <c r="F2211" s="1">
        <f>'ScienceDirect - Initial'!F2214</f>
        <v>0</v>
      </c>
      <c r="H2211" s="1">
        <v>0</v>
      </c>
      <c r="I2211" s="1">
        <v>0</v>
      </c>
      <c r="J2211" t="b">
        <f t="shared" si="34"/>
        <v>1</v>
      </c>
      <c r="K2211" t="e">
        <f t="array" ref="K2211">INDEX($A$7:$F$3066,SMALL(IF(COUNTIF($L$5,$H$7:$H$3066)*COUNTIF($L$5,$I$7:$I$3066),MATCH(ROW($A$7:$A$3066),ROW($A$7:$A$3066)),""),ROWS($B$1:B2205)),COLUMNS($A$1:B2207))</f>
        <v>#NUM!</v>
      </c>
      <c r="L2211" t="e">
        <f t="array" ref="L2211">INDEX($A$7:$F$3066,SMALL(IF(COUNTIF($L$5,$H$7:$H$3066)*COUNTIF($L$5,$I$7:$I$3066),MATCH(ROW($A$7:$A$3066),ROW($A$7:$A$3066)),""),ROWS($B$1:C2205)),COLUMNS($A$1:C2207))</f>
        <v>#NUM!</v>
      </c>
      <c r="M2211" t="e">
        <f t="array" ref="M2211">INDEX($A$7:$F$3066,SMALL(IF(COUNTIF($L$5,$H$7:$H$3066)*COUNTIF($L$5,$I$7:$I$3066),MATCH(ROW($A$7:$A$3066),ROW($A$7:$A$3066)),""),ROWS($B$1:D2205)),COLUMNS($A$1:D2207))</f>
        <v>#NUM!</v>
      </c>
      <c r="N2211" t="e">
        <f t="array" ref="N2211">INDEX($A$7:$F$3066,SMALL(IF(COUNTIF($L$5,$H$7:$H$3066)*COUNTIF($L$5,$I$7:$I$3066),MATCH(ROW($A$7:$A$3066),ROW($A$7:$A$3066)),""),ROWS($B$1:E2205)),COLUMNS($A$1:E2207))</f>
        <v>#NUM!</v>
      </c>
      <c r="O2211" t="e">
        <f t="array" ref="O2211">INDEX($A$7:$F$3066,SMALL(IF(COUNTIF($L$5,$H$7:$H$3066)*COUNTIF($L$5,$I$7:$I$3066),MATCH(ROW($A$7:$A$3066),ROW($A$7:$A$3066)),""),ROWS($B$1:F2205)),COLUMNS($A$1:F2207))</f>
        <v>#NUM!</v>
      </c>
    </row>
    <row r="2212" spans="1:15">
      <c r="A2212" s="1">
        <f>'ScienceDirect - Initial'!A2215</f>
        <v>0</v>
      </c>
      <c r="B2212" s="1">
        <f>'ScienceDirect - Initial'!B2215</f>
        <v>2000</v>
      </c>
      <c r="C2212" s="1" t="str">
        <f>'ScienceDirect - Initial'!C2215</f>
        <v>Hall, S.R; Mills, E.L</v>
      </c>
      <c r="D2212" s="1" t="str">
        <f>'ScienceDirect - Initial'!D2215</f>
        <v>Exotic species in large lakes of the world</v>
      </c>
      <c r="E2212" s="1" t="str">
        <f>'ScienceDirect - Initial'!E2215</f>
        <v>Aquatic Ecosystem Health and Management</v>
      </c>
      <c r="F2212" s="1">
        <f>'ScienceDirect - Initial'!F2215</f>
        <v>0</v>
      </c>
      <c r="H2212" s="1">
        <v>0</v>
      </c>
      <c r="I2212" s="1">
        <v>0</v>
      </c>
      <c r="J2212" t="b">
        <f t="shared" si="34"/>
        <v>1</v>
      </c>
      <c r="K2212" t="e">
        <f t="array" ref="K2212">INDEX($A$7:$F$3066,SMALL(IF(COUNTIF($L$5,$H$7:$H$3066)*COUNTIF($L$5,$I$7:$I$3066),MATCH(ROW($A$7:$A$3066),ROW($A$7:$A$3066)),""),ROWS($B$1:B2206)),COLUMNS($A$1:B2208))</f>
        <v>#NUM!</v>
      </c>
      <c r="L2212" t="e">
        <f t="array" ref="L2212">INDEX($A$7:$F$3066,SMALL(IF(COUNTIF($L$5,$H$7:$H$3066)*COUNTIF($L$5,$I$7:$I$3066),MATCH(ROW($A$7:$A$3066),ROW($A$7:$A$3066)),""),ROWS($B$1:C2206)),COLUMNS($A$1:C2208))</f>
        <v>#NUM!</v>
      </c>
      <c r="M2212" t="e">
        <f t="array" ref="M2212">INDEX($A$7:$F$3066,SMALL(IF(COUNTIF($L$5,$H$7:$H$3066)*COUNTIF($L$5,$I$7:$I$3066),MATCH(ROW($A$7:$A$3066),ROW($A$7:$A$3066)),""),ROWS($B$1:D2206)),COLUMNS($A$1:D2208))</f>
        <v>#NUM!</v>
      </c>
      <c r="N2212" t="e">
        <f t="array" ref="N2212">INDEX($A$7:$F$3066,SMALL(IF(COUNTIF($L$5,$H$7:$H$3066)*COUNTIF($L$5,$I$7:$I$3066),MATCH(ROW($A$7:$A$3066),ROW($A$7:$A$3066)),""),ROWS($B$1:E2206)),COLUMNS($A$1:E2208))</f>
        <v>#NUM!</v>
      </c>
      <c r="O2212" t="e">
        <f t="array" ref="O2212">INDEX($A$7:$F$3066,SMALL(IF(COUNTIF($L$5,$H$7:$H$3066)*COUNTIF($L$5,$I$7:$I$3066),MATCH(ROW($A$7:$A$3066),ROW($A$7:$A$3066)),""),ROWS($B$1:F2206)),COLUMNS($A$1:F2208))</f>
        <v>#NUM!</v>
      </c>
    </row>
    <row r="2213" spans="1:15">
      <c r="A2213" s="1">
        <f>'ScienceDirect - Initial'!A2216</f>
        <v>0</v>
      </c>
      <c r="B2213" s="1">
        <f>'ScienceDirect - Initial'!B2216</f>
        <v>2017</v>
      </c>
      <c r="C2213" s="1" t="str">
        <f>'ScienceDirect - Initial'!C2216</f>
        <v>Cantner, Uwe; Vannuccini, Simone</v>
      </c>
      <c r="D2213" s="1" t="str">
        <f>'ScienceDirect - Initial'!D2216</f>
        <v>Pervasive technologies and industrial linkages: Modeling acquired purposes</v>
      </c>
      <c r="E2213" s="1" t="str">
        <f>'ScienceDirect - Initial'!E2216</f>
        <v>Structural Change and Economic Dynamics</v>
      </c>
      <c r="F2213" s="1">
        <f>'ScienceDirect - Initial'!F2216</f>
        <v>0</v>
      </c>
      <c r="H2213" s="1">
        <v>0</v>
      </c>
      <c r="I2213" s="1">
        <v>0</v>
      </c>
      <c r="J2213" t="b">
        <f t="shared" si="34"/>
        <v>1</v>
      </c>
      <c r="K2213" t="e">
        <f t="array" ref="K2213">INDEX($A$7:$F$3066,SMALL(IF(COUNTIF($L$5,$H$7:$H$3066)*COUNTIF($L$5,$I$7:$I$3066),MATCH(ROW($A$7:$A$3066),ROW($A$7:$A$3066)),""),ROWS($B$1:B2207)),COLUMNS($A$1:B2209))</f>
        <v>#NUM!</v>
      </c>
      <c r="L2213" t="e">
        <f t="array" ref="L2213">INDEX($A$7:$F$3066,SMALL(IF(COUNTIF($L$5,$H$7:$H$3066)*COUNTIF($L$5,$I$7:$I$3066),MATCH(ROW($A$7:$A$3066),ROW($A$7:$A$3066)),""),ROWS($B$1:C2207)),COLUMNS($A$1:C2209))</f>
        <v>#NUM!</v>
      </c>
      <c r="M2213" t="e">
        <f t="array" ref="M2213">INDEX($A$7:$F$3066,SMALL(IF(COUNTIF($L$5,$H$7:$H$3066)*COUNTIF($L$5,$I$7:$I$3066),MATCH(ROW($A$7:$A$3066),ROW($A$7:$A$3066)),""),ROWS($B$1:D2207)),COLUMNS($A$1:D2209))</f>
        <v>#NUM!</v>
      </c>
      <c r="N2213" t="e">
        <f t="array" ref="N2213">INDEX($A$7:$F$3066,SMALL(IF(COUNTIF($L$5,$H$7:$H$3066)*COUNTIF($L$5,$I$7:$I$3066),MATCH(ROW($A$7:$A$3066),ROW($A$7:$A$3066)),""),ROWS($B$1:E2207)),COLUMNS($A$1:E2209))</f>
        <v>#NUM!</v>
      </c>
      <c r="O2213" t="e">
        <f t="array" ref="O2213">INDEX($A$7:$F$3066,SMALL(IF(COUNTIF($L$5,$H$7:$H$3066)*COUNTIF($L$5,$I$7:$I$3066),MATCH(ROW($A$7:$A$3066),ROW($A$7:$A$3066)),""),ROWS($B$1:F2207)),COLUMNS($A$1:F2209))</f>
        <v>#NUM!</v>
      </c>
    </row>
    <row r="2214" spans="1:15">
      <c r="A2214" s="1">
        <f>'ScienceDirect - Initial'!A2217</f>
        <v>0</v>
      </c>
      <c r="B2214" s="1">
        <f>'ScienceDirect - Initial'!B2217</f>
        <v>1996</v>
      </c>
      <c r="C2214" s="1" t="str">
        <f>'ScienceDirect - Initial'!C2217</f>
        <v>Stone, Emily; Cutler, Adele</v>
      </c>
      <c r="D2214" s="1" t="str">
        <f>'ScienceDirect - Initial'!D2217</f>
        <v>Introduction to archetypal analysis of spatio-temporal dynamics</v>
      </c>
      <c r="E2214" s="1" t="str">
        <f>'ScienceDirect - Initial'!E2217</f>
        <v>Measures of Spatio-Temporal Dynamics</v>
      </c>
      <c r="F2214" s="1">
        <f>'ScienceDirect - Initial'!F2217</f>
        <v>0</v>
      </c>
      <c r="H2214" s="1">
        <v>0</v>
      </c>
      <c r="I2214" s="1">
        <v>0</v>
      </c>
      <c r="J2214" t="b">
        <f t="shared" si="34"/>
        <v>1</v>
      </c>
      <c r="K2214" t="e">
        <f t="array" ref="K2214">INDEX($A$7:$F$3066,SMALL(IF(COUNTIF($L$5,$H$7:$H$3066)*COUNTIF($L$5,$I$7:$I$3066),MATCH(ROW($A$7:$A$3066),ROW($A$7:$A$3066)),""),ROWS($B$1:B2208)),COLUMNS($A$1:B2210))</f>
        <v>#NUM!</v>
      </c>
      <c r="L2214" t="e">
        <f t="array" ref="L2214">INDEX($A$7:$F$3066,SMALL(IF(COUNTIF($L$5,$H$7:$H$3066)*COUNTIF($L$5,$I$7:$I$3066),MATCH(ROW($A$7:$A$3066),ROW($A$7:$A$3066)),""),ROWS($B$1:C2208)),COLUMNS($A$1:C2210))</f>
        <v>#NUM!</v>
      </c>
      <c r="M2214" t="e">
        <f t="array" ref="M2214">INDEX($A$7:$F$3066,SMALL(IF(COUNTIF($L$5,$H$7:$H$3066)*COUNTIF($L$5,$I$7:$I$3066),MATCH(ROW($A$7:$A$3066),ROW($A$7:$A$3066)),""),ROWS($B$1:D2208)),COLUMNS($A$1:D2210))</f>
        <v>#NUM!</v>
      </c>
      <c r="N2214" t="e">
        <f t="array" ref="N2214">INDEX($A$7:$F$3066,SMALL(IF(COUNTIF($L$5,$H$7:$H$3066)*COUNTIF($L$5,$I$7:$I$3066),MATCH(ROW($A$7:$A$3066),ROW($A$7:$A$3066)),""),ROWS($B$1:E2208)),COLUMNS($A$1:E2210))</f>
        <v>#NUM!</v>
      </c>
      <c r="O2214" t="e">
        <f t="array" ref="O2214">INDEX($A$7:$F$3066,SMALL(IF(COUNTIF($L$5,$H$7:$H$3066)*COUNTIF($L$5,$I$7:$I$3066),MATCH(ROW($A$7:$A$3066),ROW($A$7:$A$3066)),""),ROWS($B$1:F2208)),COLUMNS($A$1:F2210))</f>
        <v>#NUM!</v>
      </c>
    </row>
    <row r="2215" spans="1:15">
      <c r="A2215" s="1">
        <f>'ScienceDirect - Initial'!A2218</f>
        <v>0</v>
      </c>
      <c r="B2215" s="1">
        <f>'ScienceDirect - Initial'!B2218</f>
        <v>1986</v>
      </c>
      <c r="C2215" s="1" t="str">
        <f>'ScienceDirect - Initial'!C2218</f>
        <v>Landrieu, Josée; Abramowicz, Robert</v>
      </c>
      <c r="D2215" s="1" t="str">
        <f>'ScienceDirect - Initial'!D2218</f>
        <v>Regions and French society: Three scenarios of the future</v>
      </c>
      <c r="E2215" s="1" t="str">
        <f>'ScienceDirect - Initial'!E2218</f>
        <v>Futures</v>
      </c>
      <c r="F2215" s="1">
        <f>'ScienceDirect - Initial'!F2218</f>
        <v>0</v>
      </c>
      <c r="H2215" s="1">
        <v>0</v>
      </c>
      <c r="I2215" s="1">
        <v>0</v>
      </c>
      <c r="J2215" t="b">
        <f t="shared" si="34"/>
        <v>1</v>
      </c>
      <c r="K2215" t="e">
        <f t="array" ref="K2215">INDEX($A$7:$F$3066,SMALL(IF(COUNTIF($L$5,$H$7:$H$3066)*COUNTIF($L$5,$I$7:$I$3066),MATCH(ROW($A$7:$A$3066),ROW($A$7:$A$3066)),""),ROWS($B$1:B2209)),COLUMNS($A$1:B2211))</f>
        <v>#NUM!</v>
      </c>
      <c r="L2215" t="e">
        <f t="array" ref="L2215">INDEX($A$7:$F$3066,SMALL(IF(COUNTIF($L$5,$H$7:$H$3066)*COUNTIF($L$5,$I$7:$I$3066),MATCH(ROW($A$7:$A$3066),ROW($A$7:$A$3066)),""),ROWS($B$1:C2209)),COLUMNS($A$1:C2211))</f>
        <v>#NUM!</v>
      </c>
      <c r="M2215" t="e">
        <f t="array" ref="M2215">INDEX($A$7:$F$3066,SMALL(IF(COUNTIF($L$5,$H$7:$H$3066)*COUNTIF($L$5,$I$7:$I$3066),MATCH(ROW($A$7:$A$3066),ROW($A$7:$A$3066)),""),ROWS($B$1:D2209)),COLUMNS($A$1:D2211))</f>
        <v>#NUM!</v>
      </c>
      <c r="N2215" t="e">
        <f t="array" ref="N2215">INDEX($A$7:$F$3066,SMALL(IF(COUNTIF($L$5,$H$7:$H$3066)*COUNTIF($L$5,$I$7:$I$3066),MATCH(ROW($A$7:$A$3066),ROW($A$7:$A$3066)),""),ROWS($B$1:E2209)),COLUMNS($A$1:E2211))</f>
        <v>#NUM!</v>
      </c>
      <c r="O2215" t="e">
        <f t="array" ref="O2215">INDEX($A$7:$F$3066,SMALL(IF(COUNTIF($L$5,$H$7:$H$3066)*COUNTIF($L$5,$I$7:$I$3066),MATCH(ROW($A$7:$A$3066),ROW($A$7:$A$3066)),""),ROWS($B$1:F2209)),COLUMNS($A$1:F2211))</f>
        <v>#NUM!</v>
      </c>
    </row>
    <row r="2216" spans="1:15">
      <c r="A2216" s="1">
        <f>'ScienceDirect - Initial'!A2219</f>
        <v>0</v>
      </c>
      <c r="B2216" s="1">
        <f>'ScienceDirect - Initial'!B2219</f>
        <v>2007</v>
      </c>
      <c r="C2216" s="1" t="str">
        <f>'ScienceDirect - Initial'!C2219</f>
        <v>Ridout, Nathan; O’Carroll, Ronan E.; Dritschel, Barbara; Christmas, David; Eljamel, Muftah; Matthews, Keith</v>
      </c>
      <c r="D2216" s="1" t="str">
        <f>'ScienceDirect - Initial'!D2219</f>
        <v>Emotion recognition from dynamic emotional displays following anterior cingulotomy and anterior capsulotomy for chronic depression</v>
      </c>
      <c r="E2216" s="1" t="str">
        <f>'ScienceDirect - Initial'!E2219</f>
        <v>Neuropsychologia</v>
      </c>
      <c r="F2216" s="1">
        <f>'ScienceDirect - Initial'!F2219</f>
        <v>0</v>
      </c>
      <c r="H2216" s="1">
        <v>0</v>
      </c>
      <c r="I2216" s="1">
        <v>0</v>
      </c>
      <c r="J2216" t="b">
        <f t="shared" si="34"/>
        <v>1</v>
      </c>
      <c r="K2216" t="e">
        <f t="array" ref="K2216">INDEX($A$7:$F$3066,SMALL(IF(COUNTIF($L$5,$H$7:$H$3066)*COUNTIF($L$5,$I$7:$I$3066),MATCH(ROW($A$7:$A$3066),ROW($A$7:$A$3066)),""),ROWS($B$1:B2210)),COLUMNS($A$1:B2212))</f>
        <v>#NUM!</v>
      </c>
      <c r="L2216" t="e">
        <f t="array" ref="L2216">INDEX($A$7:$F$3066,SMALL(IF(COUNTIF($L$5,$H$7:$H$3066)*COUNTIF($L$5,$I$7:$I$3066),MATCH(ROW($A$7:$A$3066),ROW($A$7:$A$3066)),""),ROWS($B$1:C2210)),COLUMNS($A$1:C2212))</f>
        <v>#NUM!</v>
      </c>
      <c r="M2216" t="e">
        <f t="array" ref="M2216">INDEX($A$7:$F$3066,SMALL(IF(COUNTIF($L$5,$H$7:$H$3066)*COUNTIF($L$5,$I$7:$I$3066),MATCH(ROW($A$7:$A$3066),ROW($A$7:$A$3066)),""),ROWS($B$1:D2210)),COLUMNS($A$1:D2212))</f>
        <v>#NUM!</v>
      </c>
      <c r="N2216" t="e">
        <f t="array" ref="N2216">INDEX($A$7:$F$3066,SMALL(IF(COUNTIF($L$5,$H$7:$H$3066)*COUNTIF($L$5,$I$7:$I$3066),MATCH(ROW($A$7:$A$3066),ROW($A$7:$A$3066)),""),ROWS($B$1:E2210)),COLUMNS($A$1:E2212))</f>
        <v>#NUM!</v>
      </c>
      <c r="O2216" t="e">
        <f t="array" ref="O2216">INDEX($A$7:$F$3066,SMALL(IF(COUNTIF($L$5,$H$7:$H$3066)*COUNTIF($L$5,$I$7:$I$3066),MATCH(ROW($A$7:$A$3066),ROW($A$7:$A$3066)),""),ROWS($B$1:F2210)),COLUMNS($A$1:F2212))</f>
        <v>#NUM!</v>
      </c>
    </row>
    <row r="2217" spans="1:15">
      <c r="A2217" s="1">
        <f>'ScienceDirect - Initial'!A2220</f>
        <v>0</v>
      </c>
      <c r="B2217" s="1">
        <f>'ScienceDirect - Initial'!B2220</f>
        <v>1984</v>
      </c>
      <c r="C2217" s="1" t="str">
        <f>'ScienceDirect - Initial'!C2220</f>
        <v>Hollon, Steven D.; Kriss, Margaret R.</v>
      </c>
      <c r="D2217" s="1" t="str">
        <f>'ScienceDirect - Initial'!D2220</f>
        <v>Cognitive factors in clinical research and practice</v>
      </c>
      <c r="E2217" s="1" t="str">
        <f>'ScienceDirect - Initial'!E2220</f>
        <v>Special Issue Progress and Prospects in Psychotheraphy Research</v>
      </c>
      <c r="F2217" s="1">
        <f>'ScienceDirect - Initial'!F2220</f>
        <v>0</v>
      </c>
      <c r="H2217" s="1">
        <v>0</v>
      </c>
      <c r="I2217" s="1">
        <v>0</v>
      </c>
      <c r="J2217" t="b">
        <f t="shared" si="34"/>
        <v>1</v>
      </c>
      <c r="K2217" t="e">
        <f t="array" ref="K2217">INDEX($A$7:$F$3066,SMALL(IF(COUNTIF($L$5,$H$7:$H$3066)*COUNTIF($L$5,$I$7:$I$3066),MATCH(ROW($A$7:$A$3066),ROW($A$7:$A$3066)),""),ROWS($B$1:B2211)),COLUMNS($A$1:B2213))</f>
        <v>#NUM!</v>
      </c>
      <c r="L2217" t="e">
        <f t="array" ref="L2217">INDEX($A$7:$F$3066,SMALL(IF(COUNTIF($L$5,$H$7:$H$3066)*COUNTIF($L$5,$I$7:$I$3066),MATCH(ROW($A$7:$A$3066),ROW($A$7:$A$3066)),""),ROWS($B$1:C2211)),COLUMNS($A$1:C2213))</f>
        <v>#NUM!</v>
      </c>
      <c r="M2217" t="e">
        <f t="array" ref="M2217">INDEX($A$7:$F$3066,SMALL(IF(COUNTIF($L$5,$H$7:$H$3066)*COUNTIF($L$5,$I$7:$I$3066),MATCH(ROW($A$7:$A$3066),ROW($A$7:$A$3066)),""),ROWS($B$1:D2211)),COLUMNS($A$1:D2213))</f>
        <v>#NUM!</v>
      </c>
      <c r="N2217" t="e">
        <f t="array" ref="N2217">INDEX($A$7:$F$3066,SMALL(IF(COUNTIF($L$5,$H$7:$H$3066)*COUNTIF($L$5,$I$7:$I$3066),MATCH(ROW($A$7:$A$3066),ROW($A$7:$A$3066)),""),ROWS($B$1:E2211)),COLUMNS($A$1:E2213))</f>
        <v>#NUM!</v>
      </c>
      <c r="O2217" t="e">
        <f t="array" ref="O2217">INDEX($A$7:$F$3066,SMALL(IF(COUNTIF($L$5,$H$7:$H$3066)*COUNTIF($L$5,$I$7:$I$3066),MATCH(ROW($A$7:$A$3066),ROW($A$7:$A$3066)),""),ROWS($B$1:F2211)),COLUMNS($A$1:F2213))</f>
        <v>#NUM!</v>
      </c>
    </row>
    <row r="2218" spans="1:15">
      <c r="A2218" s="1">
        <f>'ScienceDirect - Initial'!A2221</f>
        <v>0</v>
      </c>
      <c r="B2218" s="1">
        <f>'ScienceDirect - Initial'!B2221</f>
        <v>1978</v>
      </c>
      <c r="C2218" s="1" t="str">
        <f>'ScienceDirect - Initial'!C2221</f>
        <v>Shaw, Jon A.; Finger, Randy</v>
      </c>
      <c r="D2218" s="1" t="str">
        <f>'ScienceDirect - Initial'!D2221</f>
        <v>15 - Personality Development: Motivational Theories</v>
      </c>
      <c r="E2218" s="1" t="str">
        <f>'ScienceDirect - Initial'!E2221</f>
        <v>Dimensions of Behavior</v>
      </c>
      <c r="F2218" s="1" t="str">
        <f>'ScienceDirect - Initial'!F2221</f>
        <v>978-0-409-95009-0</v>
      </c>
      <c r="H2218" s="1">
        <v>0</v>
      </c>
      <c r="I2218" s="1">
        <v>0</v>
      </c>
      <c r="J2218" t="b">
        <f t="shared" si="34"/>
        <v>1</v>
      </c>
      <c r="K2218" t="e">
        <f t="array" ref="K2218">INDEX($A$7:$F$3066,SMALL(IF(COUNTIF($L$5,$H$7:$H$3066)*COUNTIF($L$5,$I$7:$I$3066),MATCH(ROW($A$7:$A$3066),ROW($A$7:$A$3066)),""),ROWS($B$1:B2212)),COLUMNS($A$1:B2214))</f>
        <v>#NUM!</v>
      </c>
      <c r="L2218" t="e">
        <f t="array" ref="L2218">INDEX($A$7:$F$3066,SMALL(IF(COUNTIF($L$5,$H$7:$H$3066)*COUNTIF($L$5,$I$7:$I$3066),MATCH(ROW($A$7:$A$3066),ROW($A$7:$A$3066)),""),ROWS($B$1:C2212)),COLUMNS($A$1:C2214))</f>
        <v>#NUM!</v>
      </c>
      <c r="M2218" t="e">
        <f t="array" ref="M2218">INDEX($A$7:$F$3066,SMALL(IF(COUNTIF($L$5,$H$7:$H$3066)*COUNTIF($L$5,$I$7:$I$3066),MATCH(ROW($A$7:$A$3066),ROW($A$7:$A$3066)),""),ROWS($B$1:D2212)),COLUMNS($A$1:D2214))</f>
        <v>#NUM!</v>
      </c>
      <c r="N2218" t="e">
        <f t="array" ref="N2218">INDEX($A$7:$F$3066,SMALL(IF(COUNTIF($L$5,$H$7:$H$3066)*COUNTIF($L$5,$I$7:$I$3066),MATCH(ROW($A$7:$A$3066),ROW($A$7:$A$3066)),""),ROWS($B$1:E2212)),COLUMNS($A$1:E2214))</f>
        <v>#NUM!</v>
      </c>
      <c r="O2218" t="e">
        <f t="array" ref="O2218">INDEX($A$7:$F$3066,SMALL(IF(COUNTIF($L$5,$H$7:$H$3066)*COUNTIF($L$5,$I$7:$I$3066),MATCH(ROW($A$7:$A$3066),ROW($A$7:$A$3066)),""),ROWS($B$1:F2212)),COLUMNS($A$1:F2214))</f>
        <v>#NUM!</v>
      </c>
    </row>
    <row r="2219" spans="1:15">
      <c r="A2219" s="1">
        <f>'ScienceDirect - Initial'!A2222</f>
        <v>0</v>
      </c>
      <c r="B2219" s="1">
        <f>'ScienceDirect - Initial'!B2222</f>
        <v>2007</v>
      </c>
      <c r="C2219" s="1" t="str">
        <f>'ScienceDirect - Initial'!C2222</f>
        <v>Watanabe, Yoshiro</v>
      </c>
      <c r="D2219" s="1" t="str">
        <f>'ScienceDirect - Initial'!D2222</f>
        <v>Latitudinal variation in the recruitment dynamics of small pelagic fishes in the western North Pacific</v>
      </c>
      <c r="E2219" s="1" t="str">
        <f>'ScienceDirect - Initial'!E2222</f>
        <v>Proceedings of the Sixth International Symposium on Flatfish Ecology, Part II</v>
      </c>
      <c r="F2219" s="1">
        <f>'ScienceDirect - Initial'!F2222</f>
        <v>0</v>
      </c>
      <c r="H2219" s="1">
        <v>0</v>
      </c>
      <c r="I2219" s="1">
        <v>0</v>
      </c>
      <c r="J2219" t="b">
        <f t="shared" si="34"/>
        <v>1</v>
      </c>
      <c r="K2219" t="e">
        <f t="array" ref="K2219">INDEX($A$7:$F$3066,SMALL(IF(COUNTIF($L$5,$H$7:$H$3066)*COUNTIF($L$5,$I$7:$I$3066),MATCH(ROW($A$7:$A$3066),ROW($A$7:$A$3066)),""),ROWS($B$1:B2213)),COLUMNS($A$1:B2215))</f>
        <v>#NUM!</v>
      </c>
      <c r="L2219" t="e">
        <f t="array" ref="L2219">INDEX($A$7:$F$3066,SMALL(IF(COUNTIF($L$5,$H$7:$H$3066)*COUNTIF($L$5,$I$7:$I$3066),MATCH(ROW($A$7:$A$3066),ROW($A$7:$A$3066)),""),ROWS($B$1:C2213)),COLUMNS($A$1:C2215))</f>
        <v>#NUM!</v>
      </c>
      <c r="M2219" t="e">
        <f t="array" ref="M2219">INDEX($A$7:$F$3066,SMALL(IF(COUNTIF($L$5,$H$7:$H$3066)*COUNTIF($L$5,$I$7:$I$3066),MATCH(ROW($A$7:$A$3066),ROW($A$7:$A$3066)),""),ROWS($B$1:D2213)),COLUMNS($A$1:D2215))</f>
        <v>#NUM!</v>
      </c>
      <c r="N2219" t="e">
        <f t="array" ref="N2219">INDEX($A$7:$F$3066,SMALL(IF(COUNTIF($L$5,$H$7:$H$3066)*COUNTIF($L$5,$I$7:$I$3066),MATCH(ROW($A$7:$A$3066),ROW($A$7:$A$3066)),""),ROWS($B$1:E2213)),COLUMNS($A$1:E2215))</f>
        <v>#NUM!</v>
      </c>
      <c r="O2219" t="e">
        <f t="array" ref="O2219">INDEX($A$7:$F$3066,SMALL(IF(COUNTIF($L$5,$H$7:$H$3066)*COUNTIF($L$5,$I$7:$I$3066),MATCH(ROW($A$7:$A$3066),ROW($A$7:$A$3066)),""),ROWS($B$1:F2213)),COLUMNS($A$1:F2215))</f>
        <v>#NUM!</v>
      </c>
    </row>
    <row r="2220" spans="1:15">
      <c r="A2220" s="1">
        <f>'ScienceDirect - Initial'!A2223</f>
        <v>0</v>
      </c>
      <c r="B2220" s="1">
        <f>'ScienceDirect - Initial'!B2223</f>
        <v>1988</v>
      </c>
      <c r="C2220" s="1" t="str">
        <f>'ScienceDirect - Initial'!C2223</f>
        <v>CARTER, R.W.G.</v>
      </c>
      <c r="D2220" s="1" t="str">
        <f>'ScienceDirect - Initial'!D2223</f>
        <v>Chapter Seven - SUB-TIDAL AND BEACH ECOSYSTEMS</v>
      </c>
      <c r="E2220" s="1" t="str">
        <f>'ScienceDirect - Initial'!E2223</f>
        <v>Coastal Environments</v>
      </c>
      <c r="F2220" s="1" t="str">
        <f>'ScienceDirect - Initial'!F2223</f>
        <v>978-0-08-050214-4</v>
      </c>
      <c r="H2220" s="1">
        <v>0</v>
      </c>
      <c r="I2220" s="1">
        <v>0</v>
      </c>
      <c r="J2220" t="b">
        <f t="shared" si="34"/>
        <v>1</v>
      </c>
      <c r="K2220" t="e">
        <f t="array" ref="K2220">INDEX($A$7:$F$3066,SMALL(IF(COUNTIF($L$5,$H$7:$H$3066)*COUNTIF($L$5,$I$7:$I$3066),MATCH(ROW($A$7:$A$3066),ROW($A$7:$A$3066)),""),ROWS($B$1:B2214)),COLUMNS($A$1:B2216))</f>
        <v>#NUM!</v>
      </c>
      <c r="L2220" t="e">
        <f t="array" ref="L2220">INDEX($A$7:$F$3066,SMALL(IF(COUNTIF($L$5,$H$7:$H$3066)*COUNTIF($L$5,$I$7:$I$3066),MATCH(ROW($A$7:$A$3066),ROW($A$7:$A$3066)),""),ROWS($B$1:C2214)),COLUMNS($A$1:C2216))</f>
        <v>#NUM!</v>
      </c>
      <c r="M2220" t="e">
        <f t="array" ref="M2220">INDEX($A$7:$F$3066,SMALL(IF(COUNTIF($L$5,$H$7:$H$3066)*COUNTIF($L$5,$I$7:$I$3066),MATCH(ROW($A$7:$A$3066),ROW($A$7:$A$3066)),""),ROWS($B$1:D2214)),COLUMNS($A$1:D2216))</f>
        <v>#NUM!</v>
      </c>
      <c r="N2220" t="e">
        <f t="array" ref="N2220">INDEX($A$7:$F$3066,SMALL(IF(COUNTIF($L$5,$H$7:$H$3066)*COUNTIF($L$5,$I$7:$I$3066),MATCH(ROW($A$7:$A$3066),ROW($A$7:$A$3066)),""),ROWS($B$1:E2214)),COLUMNS($A$1:E2216))</f>
        <v>#NUM!</v>
      </c>
      <c r="O2220" t="e">
        <f t="array" ref="O2220">INDEX($A$7:$F$3066,SMALL(IF(COUNTIF($L$5,$H$7:$H$3066)*COUNTIF($L$5,$I$7:$I$3066),MATCH(ROW($A$7:$A$3066),ROW($A$7:$A$3066)),""),ROWS($B$1:F2214)),COLUMNS($A$1:F2216))</f>
        <v>#NUM!</v>
      </c>
    </row>
    <row r="2221" spans="1:15">
      <c r="A2221" s="1">
        <f>'ScienceDirect - Initial'!A2224</f>
        <v>0</v>
      </c>
      <c r="B2221" s="1">
        <f>'ScienceDirect - Initial'!B2224</f>
        <v>2011</v>
      </c>
      <c r="C2221" s="1" t="str">
        <f>'ScienceDirect - Initial'!C2224</f>
        <v>Duckworth, J.W.</v>
      </c>
      <c r="D2221" s="1" t="str">
        <f>'ScienceDirect - Initial'!D2224</f>
        <v>Chapter 24 - Records and Reports of Red Pandas Ailurus fulgens from Areas with Warm Climates</v>
      </c>
      <c r="E2221" s="1" t="str">
        <f>'ScienceDirect - Initial'!E2224</f>
        <v>Red Panda</v>
      </c>
      <c r="F2221" s="1" t="str">
        <f>'ScienceDirect - Initial'!F2224</f>
        <v>978-1-4377-7813-7</v>
      </c>
      <c r="H2221" s="1">
        <v>0</v>
      </c>
      <c r="I2221" s="1">
        <v>0</v>
      </c>
      <c r="J2221" t="b">
        <f t="shared" si="34"/>
        <v>1</v>
      </c>
      <c r="K2221" t="e">
        <f t="array" ref="K2221">INDEX($A$7:$F$3066,SMALL(IF(COUNTIF($L$5,$H$7:$H$3066)*COUNTIF($L$5,$I$7:$I$3066),MATCH(ROW($A$7:$A$3066),ROW($A$7:$A$3066)),""),ROWS($B$1:B2215)),COLUMNS($A$1:B2217))</f>
        <v>#NUM!</v>
      </c>
      <c r="L2221" t="e">
        <f t="array" ref="L2221">INDEX($A$7:$F$3066,SMALL(IF(COUNTIF($L$5,$H$7:$H$3066)*COUNTIF($L$5,$I$7:$I$3066),MATCH(ROW($A$7:$A$3066),ROW($A$7:$A$3066)),""),ROWS($B$1:C2215)),COLUMNS($A$1:C2217))</f>
        <v>#NUM!</v>
      </c>
      <c r="M2221" t="e">
        <f t="array" ref="M2221">INDEX($A$7:$F$3066,SMALL(IF(COUNTIF($L$5,$H$7:$H$3066)*COUNTIF($L$5,$I$7:$I$3066),MATCH(ROW($A$7:$A$3066),ROW($A$7:$A$3066)),""),ROWS($B$1:D2215)),COLUMNS($A$1:D2217))</f>
        <v>#NUM!</v>
      </c>
      <c r="N2221" t="e">
        <f t="array" ref="N2221">INDEX($A$7:$F$3066,SMALL(IF(COUNTIF($L$5,$H$7:$H$3066)*COUNTIF($L$5,$I$7:$I$3066),MATCH(ROW($A$7:$A$3066),ROW($A$7:$A$3066)),""),ROWS($B$1:E2215)),COLUMNS($A$1:E2217))</f>
        <v>#NUM!</v>
      </c>
      <c r="O2221" t="e">
        <f t="array" ref="O2221">INDEX($A$7:$F$3066,SMALL(IF(COUNTIF($L$5,$H$7:$H$3066)*COUNTIF($L$5,$I$7:$I$3066),MATCH(ROW($A$7:$A$3066),ROW($A$7:$A$3066)),""),ROWS($B$1:F2215)),COLUMNS($A$1:F2217))</f>
        <v>#NUM!</v>
      </c>
    </row>
    <row r="2222" spans="1:15">
      <c r="A2222" s="1">
        <f>'ScienceDirect - Initial'!A2225</f>
        <v>0</v>
      </c>
      <c r="B2222" s="1">
        <f>'ScienceDirect - Initial'!B2225</f>
        <v>2005</v>
      </c>
      <c r="C2222" s="1" t="str">
        <f>'ScienceDirect - Initial'!C2225</f>
        <v>Frishman, William H.; Grattan, James G.; Mamtani, Ravinder</v>
      </c>
      <c r="D2222" s="1" t="str">
        <f>'ScienceDirect - Initial'!D2225</f>
        <v>Alternative and Complementary Medical Approaches in the Prevention and Treatment of Cardiovascular Disease</v>
      </c>
      <c r="E2222" s="1" t="str">
        <f>'ScienceDirect - Initial'!E2225</f>
        <v>Current Problems in Cardiology</v>
      </c>
      <c r="F2222" s="1">
        <f>'ScienceDirect - Initial'!F2225</f>
        <v>0</v>
      </c>
      <c r="H2222" s="1">
        <v>0</v>
      </c>
      <c r="I2222" s="1">
        <v>0</v>
      </c>
      <c r="J2222" t="b">
        <f t="shared" si="34"/>
        <v>1</v>
      </c>
      <c r="K2222" t="e">
        <f t="array" ref="K2222">INDEX($A$7:$F$3066,SMALL(IF(COUNTIF($L$5,$H$7:$H$3066)*COUNTIF($L$5,$I$7:$I$3066),MATCH(ROW($A$7:$A$3066),ROW($A$7:$A$3066)),""),ROWS($B$1:B2216)),COLUMNS($A$1:B2218))</f>
        <v>#NUM!</v>
      </c>
      <c r="L2222" t="e">
        <f t="array" ref="L2222">INDEX($A$7:$F$3066,SMALL(IF(COUNTIF($L$5,$H$7:$H$3066)*COUNTIF($L$5,$I$7:$I$3066),MATCH(ROW($A$7:$A$3066),ROW($A$7:$A$3066)),""),ROWS($B$1:C2216)),COLUMNS($A$1:C2218))</f>
        <v>#NUM!</v>
      </c>
      <c r="M2222" t="e">
        <f t="array" ref="M2222">INDEX($A$7:$F$3066,SMALL(IF(COUNTIF($L$5,$H$7:$H$3066)*COUNTIF($L$5,$I$7:$I$3066),MATCH(ROW($A$7:$A$3066),ROW($A$7:$A$3066)),""),ROWS($B$1:D2216)),COLUMNS($A$1:D2218))</f>
        <v>#NUM!</v>
      </c>
      <c r="N2222" t="e">
        <f t="array" ref="N2222">INDEX($A$7:$F$3066,SMALL(IF(COUNTIF($L$5,$H$7:$H$3066)*COUNTIF($L$5,$I$7:$I$3066),MATCH(ROW($A$7:$A$3066),ROW($A$7:$A$3066)),""),ROWS($B$1:E2216)),COLUMNS($A$1:E2218))</f>
        <v>#NUM!</v>
      </c>
      <c r="O2222" t="e">
        <f t="array" ref="O2222">INDEX($A$7:$F$3066,SMALL(IF(COUNTIF($L$5,$H$7:$H$3066)*COUNTIF($L$5,$I$7:$I$3066),MATCH(ROW($A$7:$A$3066),ROW($A$7:$A$3066)),""),ROWS($B$1:F2216)),COLUMNS($A$1:F2218))</f>
        <v>#NUM!</v>
      </c>
    </row>
    <row r="2223" spans="1:15">
      <c r="A2223" s="1">
        <f>'ScienceDirect - Initial'!A2226</f>
        <v>0</v>
      </c>
      <c r="B2223" s="1">
        <f>'ScienceDirect - Initial'!B2226</f>
        <v>1984</v>
      </c>
      <c r="C2223" s="1" t="str">
        <f>'ScienceDirect - Initial'!C2226</f>
        <v>Waring, D.R.</v>
      </c>
      <c r="D2223" s="1" t="str">
        <f>'ScienceDirect - Initial'!D2226</f>
        <v>1.12 - Heterocyclic Dyes and Pigments</v>
      </c>
      <c r="E2223" s="1" t="str">
        <f>'ScienceDirect - Initial'!E2226</f>
        <v>Comprehensive Heterocyclic Chemistry</v>
      </c>
      <c r="F2223" s="1" t="str">
        <f>'ScienceDirect - Initial'!F2226</f>
        <v>978-0-08-096519-2</v>
      </c>
      <c r="H2223" s="1">
        <v>0</v>
      </c>
      <c r="I2223" s="1">
        <v>0</v>
      </c>
      <c r="J2223" t="b">
        <f t="shared" si="34"/>
        <v>1</v>
      </c>
      <c r="K2223" t="e">
        <f t="array" ref="K2223">INDEX($A$7:$F$3066,SMALL(IF(COUNTIF($L$5,$H$7:$H$3066)*COUNTIF($L$5,$I$7:$I$3066),MATCH(ROW($A$7:$A$3066),ROW($A$7:$A$3066)),""),ROWS($B$1:B2217)),COLUMNS($A$1:B2219))</f>
        <v>#NUM!</v>
      </c>
      <c r="L2223" t="e">
        <f t="array" ref="L2223">INDEX($A$7:$F$3066,SMALL(IF(COUNTIF($L$5,$H$7:$H$3066)*COUNTIF($L$5,$I$7:$I$3066),MATCH(ROW($A$7:$A$3066),ROW($A$7:$A$3066)),""),ROWS($B$1:C2217)),COLUMNS($A$1:C2219))</f>
        <v>#NUM!</v>
      </c>
      <c r="M2223" t="e">
        <f t="array" ref="M2223">INDEX($A$7:$F$3066,SMALL(IF(COUNTIF($L$5,$H$7:$H$3066)*COUNTIF($L$5,$I$7:$I$3066),MATCH(ROW($A$7:$A$3066),ROW($A$7:$A$3066)),""),ROWS($B$1:D2217)),COLUMNS($A$1:D2219))</f>
        <v>#NUM!</v>
      </c>
      <c r="N2223" t="e">
        <f t="array" ref="N2223">INDEX($A$7:$F$3066,SMALL(IF(COUNTIF($L$5,$H$7:$H$3066)*COUNTIF($L$5,$I$7:$I$3066),MATCH(ROW($A$7:$A$3066),ROW($A$7:$A$3066)),""),ROWS($B$1:E2217)),COLUMNS($A$1:E2219))</f>
        <v>#NUM!</v>
      </c>
      <c r="O2223" t="e">
        <f t="array" ref="O2223">INDEX($A$7:$F$3066,SMALL(IF(COUNTIF($L$5,$H$7:$H$3066)*COUNTIF($L$5,$I$7:$I$3066),MATCH(ROW($A$7:$A$3066),ROW($A$7:$A$3066)),""),ROWS($B$1:F2217)),COLUMNS($A$1:F2219))</f>
        <v>#NUM!</v>
      </c>
    </row>
    <row r="2224" spans="1:15">
      <c r="A2224" s="1">
        <f>'ScienceDirect - Initial'!A2227</f>
        <v>0</v>
      </c>
      <c r="B2224" s="1">
        <f>'ScienceDirect - Initial'!B2227</f>
        <v>2002</v>
      </c>
      <c r="C2224" s="1" t="str">
        <f>'ScienceDirect - Initial'!C2227</f>
        <v>Pei, Y.T; Ocelik, V; De Hosson, J.Th.M</v>
      </c>
      <c r="D2224" s="1" t="str">
        <f>'ScienceDirect - Initial'!D2227</f>
        <v>SiCp/Ti6Al4V functionally graded materials produced by laser melt injection</v>
      </c>
      <c r="E2224" s="1" t="str">
        <f>'ScienceDirect - Initial'!E2227</f>
        <v>Acta Materialia</v>
      </c>
      <c r="F2224" s="1">
        <f>'ScienceDirect - Initial'!F2227</f>
        <v>0</v>
      </c>
      <c r="H2224" s="1">
        <v>0</v>
      </c>
      <c r="I2224" s="1">
        <v>0</v>
      </c>
      <c r="J2224" t="b">
        <f t="shared" si="34"/>
        <v>1</v>
      </c>
      <c r="K2224" t="e">
        <f t="array" ref="K2224">INDEX($A$7:$F$3066,SMALL(IF(COUNTIF($L$5,$H$7:$H$3066)*COUNTIF($L$5,$I$7:$I$3066),MATCH(ROW($A$7:$A$3066),ROW($A$7:$A$3066)),""),ROWS($B$1:B2218)),COLUMNS($A$1:B2220))</f>
        <v>#NUM!</v>
      </c>
      <c r="L2224" t="e">
        <f t="array" ref="L2224">INDEX($A$7:$F$3066,SMALL(IF(COUNTIF($L$5,$H$7:$H$3066)*COUNTIF($L$5,$I$7:$I$3066),MATCH(ROW($A$7:$A$3066),ROW($A$7:$A$3066)),""),ROWS($B$1:C2218)),COLUMNS($A$1:C2220))</f>
        <v>#NUM!</v>
      </c>
      <c r="M2224" t="e">
        <f t="array" ref="M2224">INDEX($A$7:$F$3066,SMALL(IF(COUNTIF($L$5,$H$7:$H$3066)*COUNTIF($L$5,$I$7:$I$3066),MATCH(ROW($A$7:$A$3066),ROW($A$7:$A$3066)),""),ROWS($B$1:D2218)),COLUMNS($A$1:D2220))</f>
        <v>#NUM!</v>
      </c>
      <c r="N2224" t="e">
        <f t="array" ref="N2224">INDEX($A$7:$F$3066,SMALL(IF(COUNTIF($L$5,$H$7:$H$3066)*COUNTIF($L$5,$I$7:$I$3066),MATCH(ROW($A$7:$A$3066),ROW($A$7:$A$3066)),""),ROWS($B$1:E2218)),COLUMNS($A$1:E2220))</f>
        <v>#NUM!</v>
      </c>
      <c r="O2224" t="e">
        <f t="array" ref="O2224">INDEX($A$7:$F$3066,SMALL(IF(COUNTIF($L$5,$H$7:$H$3066)*COUNTIF($L$5,$I$7:$I$3066),MATCH(ROW($A$7:$A$3066),ROW($A$7:$A$3066)),""),ROWS($B$1:F2218)),COLUMNS($A$1:F2220))</f>
        <v>#NUM!</v>
      </c>
    </row>
    <row r="2225" spans="1:15">
      <c r="A2225" s="1">
        <f>'ScienceDirect - Initial'!A2228</f>
        <v>0</v>
      </c>
      <c r="B2225" s="1">
        <f>'ScienceDirect - Initial'!B2228</f>
        <v>2007</v>
      </c>
      <c r="C2225" s="1" t="str">
        <f>'ScienceDirect - Initial'!C2228</f>
        <v>Johnson, Thomas H.; Mason, M. Chris</v>
      </c>
      <c r="D2225" s="1" t="str">
        <f>'ScienceDirect - Initial'!D2228</f>
        <v>Understanding the Taliban and Insurgency in Afghanistan</v>
      </c>
      <c r="E2225" s="1" t="str">
        <f>'ScienceDirect - Initial'!E2228</f>
        <v>Orbis</v>
      </c>
      <c r="F2225" s="1">
        <f>'ScienceDirect - Initial'!F2228</f>
        <v>0</v>
      </c>
      <c r="H2225" s="1">
        <v>0</v>
      </c>
      <c r="I2225" s="1">
        <v>0</v>
      </c>
      <c r="J2225" t="b">
        <f t="shared" si="34"/>
        <v>1</v>
      </c>
      <c r="K2225" t="e">
        <f t="array" ref="K2225">INDEX($A$7:$F$3066,SMALL(IF(COUNTIF($L$5,$H$7:$H$3066)*COUNTIF($L$5,$I$7:$I$3066),MATCH(ROW($A$7:$A$3066),ROW($A$7:$A$3066)),""),ROWS($B$1:B2219)),COLUMNS($A$1:B2221))</f>
        <v>#NUM!</v>
      </c>
      <c r="L2225" t="e">
        <f t="array" ref="L2225">INDEX($A$7:$F$3066,SMALL(IF(COUNTIF($L$5,$H$7:$H$3066)*COUNTIF($L$5,$I$7:$I$3066),MATCH(ROW($A$7:$A$3066),ROW($A$7:$A$3066)),""),ROWS($B$1:C2219)),COLUMNS($A$1:C2221))</f>
        <v>#NUM!</v>
      </c>
      <c r="M2225" t="e">
        <f t="array" ref="M2225">INDEX($A$7:$F$3066,SMALL(IF(COUNTIF($L$5,$H$7:$H$3066)*COUNTIF($L$5,$I$7:$I$3066),MATCH(ROW($A$7:$A$3066),ROW($A$7:$A$3066)),""),ROWS($B$1:D2219)),COLUMNS($A$1:D2221))</f>
        <v>#NUM!</v>
      </c>
      <c r="N2225" t="e">
        <f t="array" ref="N2225">INDEX($A$7:$F$3066,SMALL(IF(COUNTIF($L$5,$H$7:$H$3066)*COUNTIF($L$5,$I$7:$I$3066),MATCH(ROW($A$7:$A$3066),ROW($A$7:$A$3066)),""),ROWS($B$1:E2219)),COLUMNS($A$1:E2221))</f>
        <v>#NUM!</v>
      </c>
      <c r="O2225" t="e">
        <f t="array" ref="O2225">INDEX($A$7:$F$3066,SMALL(IF(COUNTIF($L$5,$H$7:$H$3066)*COUNTIF($L$5,$I$7:$I$3066),MATCH(ROW($A$7:$A$3066),ROW($A$7:$A$3066)),""),ROWS($B$1:F2219)),COLUMNS($A$1:F2221))</f>
        <v>#NUM!</v>
      </c>
    </row>
    <row r="2226" spans="1:15">
      <c r="A2226" s="1">
        <f>'ScienceDirect - Initial'!A2229</f>
        <v>0</v>
      </c>
      <c r="B2226" s="1">
        <f>'ScienceDirect - Initial'!B2229</f>
        <v>2012</v>
      </c>
      <c r="C2226" s="1" t="str">
        <f>'ScienceDirect - Initial'!C2229</f>
        <v>Paupy, Christophe; Le Goff, Gilbert; Brengues, Cécile; Guerra, Mabel; Revollo, Jimmy; Barja Simon, Zaïra; Hervé, Jean-Pierre; Fontenille, Didier</v>
      </c>
      <c r="D2226" s="1" t="str">
        <f>'ScienceDirect - Initial'!D2229</f>
        <v>Genetic structure and phylogeography of Aedes aegypti, the dengue and yellow-fever mosquito vector in Bolivia</v>
      </c>
      <c r="E2226" s="1" t="str">
        <f>'ScienceDirect - Initial'!E2229</f>
        <v>Infection, Genetics and Evolution</v>
      </c>
      <c r="F2226" s="1">
        <f>'ScienceDirect - Initial'!F2229</f>
        <v>0</v>
      </c>
      <c r="H2226" s="1">
        <v>0</v>
      </c>
      <c r="I2226" s="1">
        <v>0</v>
      </c>
      <c r="J2226" t="b">
        <f t="shared" si="34"/>
        <v>1</v>
      </c>
      <c r="K2226" t="e">
        <f t="array" ref="K2226">INDEX($A$7:$F$3066,SMALL(IF(COUNTIF($L$5,$H$7:$H$3066)*COUNTIF($L$5,$I$7:$I$3066),MATCH(ROW($A$7:$A$3066),ROW($A$7:$A$3066)),""),ROWS($B$1:B2220)),COLUMNS($A$1:B2222))</f>
        <v>#NUM!</v>
      </c>
      <c r="L2226" t="e">
        <f t="array" ref="L2226">INDEX($A$7:$F$3066,SMALL(IF(COUNTIF($L$5,$H$7:$H$3066)*COUNTIF($L$5,$I$7:$I$3066),MATCH(ROW($A$7:$A$3066),ROW($A$7:$A$3066)),""),ROWS($B$1:C2220)),COLUMNS($A$1:C2222))</f>
        <v>#NUM!</v>
      </c>
      <c r="M2226" t="e">
        <f t="array" ref="M2226">INDEX($A$7:$F$3066,SMALL(IF(COUNTIF($L$5,$H$7:$H$3066)*COUNTIF($L$5,$I$7:$I$3066),MATCH(ROW($A$7:$A$3066),ROW($A$7:$A$3066)),""),ROWS($B$1:D2220)),COLUMNS($A$1:D2222))</f>
        <v>#NUM!</v>
      </c>
      <c r="N2226" t="e">
        <f t="array" ref="N2226">INDEX($A$7:$F$3066,SMALL(IF(COUNTIF($L$5,$H$7:$H$3066)*COUNTIF($L$5,$I$7:$I$3066),MATCH(ROW($A$7:$A$3066),ROW($A$7:$A$3066)),""),ROWS($B$1:E2220)),COLUMNS($A$1:E2222))</f>
        <v>#NUM!</v>
      </c>
      <c r="O2226" t="e">
        <f t="array" ref="O2226">INDEX($A$7:$F$3066,SMALL(IF(COUNTIF($L$5,$H$7:$H$3066)*COUNTIF($L$5,$I$7:$I$3066),MATCH(ROW($A$7:$A$3066),ROW($A$7:$A$3066)),""),ROWS($B$1:F2220)),COLUMNS($A$1:F2222))</f>
        <v>#NUM!</v>
      </c>
    </row>
    <row r="2227" spans="1:15">
      <c r="A2227" s="1">
        <f>'ScienceDirect - Initial'!A2230</f>
        <v>0</v>
      </c>
      <c r="B2227" s="1">
        <f>'ScienceDirect - Initial'!B2230</f>
        <v>2005</v>
      </c>
      <c r="C2227" s="1">
        <f>'ScienceDirect - Initial'!C2230</f>
        <v>0</v>
      </c>
      <c r="D2227" s="1">
        <f>'ScienceDirect - Initial'!D2230</f>
        <v>0</v>
      </c>
      <c r="E2227" s="1" t="str">
        <f>'ScienceDirect - Initial'!E2230</f>
        <v>Thought Suppression</v>
      </c>
      <c r="F2227" s="1">
        <f>'ScienceDirect - Initial'!F2230</f>
        <v>14750945</v>
      </c>
      <c r="H2227" s="1">
        <v>0</v>
      </c>
      <c r="I2227" s="1">
        <v>0</v>
      </c>
      <c r="J2227" t="b">
        <f t="shared" si="34"/>
        <v>1</v>
      </c>
      <c r="K2227" t="e">
        <f t="array" ref="K2227">INDEX($A$7:$F$3066,SMALL(IF(COUNTIF($L$5,$H$7:$H$3066)*COUNTIF($L$5,$I$7:$I$3066),MATCH(ROW($A$7:$A$3066),ROW($A$7:$A$3066)),""),ROWS($B$1:B2221)),COLUMNS($A$1:B2223))</f>
        <v>#NUM!</v>
      </c>
      <c r="L2227" t="e">
        <f t="array" ref="L2227">INDEX($A$7:$F$3066,SMALL(IF(COUNTIF($L$5,$H$7:$H$3066)*COUNTIF($L$5,$I$7:$I$3066),MATCH(ROW($A$7:$A$3066),ROW($A$7:$A$3066)),""),ROWS($B$1:C2221)),COLUMNS($A$1:C2223))</f>
        <v>#NUM!</v>
      </c>
      <c r="M2227" t="e">
        <f t="array" ref="M2227">INDEX($A$7:$F$3066,SMALL(IF(COUNTIF($L$5,$H$7:$H$3066)*COUNTIF($L$5,$I$7:$I$3066),MATCH(ROW($A$7:$A$3066),ROW($A$7:$A$3066)),""),ROWS($B$1:D2221)),COLUMNS($A$1:D2223))</f>
        <v>#NUM!</v>
      </c>
      <c r="N2227" t="e">
        <f t="array" ref="N2227">INDEX($A$7:$F$3066,SMALL(IF(COUNTIF($L$5,$H$7:$H$3066)*COUNTIF($L$5,$I$7:$I$3066),MATCH(ROW($A$7:$A$3066),ROW($A$7:$A$3066)),""),ROWS($B$1:E2221)),COLUMNS($A$1:E2223))</f>
        <v>#NUM!</v>
      </c>
      <c r="O2227" t="e">
        <f t="array" ref="O2227">INDEX($A$7:$F$3066,SMALL(IF(COUNTIF($L$5,$H$7:$H$3066)*COUNTIF($L$5,$I$7:$I$3066),MATCH(ROW($A$7:$A$3066),ROW($A$7:$A$3066)),""),ROWS($B$1:F2221)),COLUMNS($A$1:F2223))</f>
        <v>#NUM!</v>
      </c>
    </row>
    <row r="2228" spans="1:15">
      <c r="A2228" s="1">
        <f>'ScienceDirect - Initial'!A2231</f>
        <v>0</v>
      </c>
      <c r="B2228" s="1">
        <f>'ScienceDirect - Initial'!B2231</f>
        <v>2014</v>
      </c>
      <c r="C2228" s="1" t="str">
        <f>'ScienceDirect - Initial'!C2231</f>
        <v>Sponheimer, M.; Cerling, T.E.</v>
      </c>
      <c r="D2228" s="1" t="str">
        <f>'ScienceDirect - Initial'!D2231</f>
        <v>14.21 - Investigating Ancient Diets Using Stable Isotopes in Bioapatites</v>
      </c>
      <c r="E2228" s="1" t="str">
        <f>'ScienceDirect - Initial'!E2231</f>
        <v>Treatise on Geochemistry (Second Edition)</v>
      </c>
      <c r="F2228" s="1" t="str">
        <f>'ScienceDirect - Initial'!F2231</f>
        <v>978-0-08-098300-4</v>
      </c>
      <c r="H2228" s="1">
        <v>0</v>
      </c>
      <c r="I2228" s="1">
        <v>0</v>
      </c>
      <c r="J2228" t="b">
        <f t="shared" si="34"/>
        <v>1</v>
      </c>
      <c r="K2228" t="e">
        <f t="array" ref="K2228">INDEX($A$7:$F$3066,SMALL(IF(COUNTIF($L$5,$H$7:$H$3066)*COUNTIF($L$5,$I$7:$I$3066),MATCH(ROW($A$7:$A$3066),ROW($A$7:$A$3066)),""),ROWS($B$1:B2222)),COLUMNS($A$1:B2224))</f>
        <v>#NUM!</v>
      </c>
      <c r="L2228" t="e">
        <f t="array" ref="L2228">INDEX($A$7:$F$3066,SMALL(IF(COUNTIF($L$5,$H$7:$H$3066)*COUNTIF($L$5,$I$7:$I$3066),MATCH(ROW($A$7:$A$3066),ROW($A$7:$A$3066)),""),ROWS($B$1:C2222)),COLUMNS($A$1:C2224))</f>
        <v>#NUM!</v>
      </c>
      <c r="M2228" t="e">
        <f t="array" ref="M2228">INDEX($A$7:$F$3066,SMALL(IF(COUNTIF($L$5,$H$7:$H$3066)*COUNTIF($L$5,$I$7:$I$3066),MATCH(ROW($A$7:$A$3066),ROW($A$7:$A$3066)),""),ROWS($B$1:D2222)),COLUMNS($A$1:D2224))</f>
        <v>#NUM!</v>
      </c>
      <c r="N2228" t="e">
        <f t="array" ref="N2228">INDEX($A$7:$F$3066,SMALL(IF(COUNTIF($L$5,$H$7:$H$3066)*COUNTIF($L$5,$I$7:$I$3066),MATCH(ROW($A$7:$A$3066),ROW($A$7:$A$3066)),""),ROWS($B$1:E2222)),COLUMNS($A$1:E2224))</f>
        <v>#NUM!</v>
      </c>
      <c r="O2228" t="e">
        <f t="array" ref="O2228">INDEX($A$7:$F$3066,SMALL(IF(COUNTIF($L$5,$H$7:$H$3066)*COUNTIF($L$5,$I$7:$I$3066),MATCH(ROW($A$7:$A$3066),ROW($A$7:$A$3066)),""),ROWS($B$1:F2222)),COLUMNS($A$1:F2224))</f>
        <v>#NUM!</v>
      </c>
    </row>
    <row r="2229" spans="1:15">
      <c r="A2229" s="1">
        <f>'ScienceDirect - Initial'!A2232</f>
        <v>0</v>
      </c>
      <c r="B2229" s="1">
        <f>'ScienceDirect - Initial'!B2232</f>
        <v>2009</v>
      </c>
      <c r="C2229" s="1" t="str">
        <f>'ScienceDirect - Initial'!C2232</f>
        <v>Lupi, Omar; Bartlett, Brenda L.; Haugen, Reshma Nair; Dy, Lady C.; Sethi, Aisha; Klaus, Sidney N.; Machado Pinto, Jackson; Bravo, Francisco; Tyring, Stephen K.</v>
      </c>
      <c r="D2229" s="1" t="str">
        <f>'ScienceDirect - Initial'!D2232</f>
        <v>Tropical dermatology: Tropical diseases caused by protozoa</v>
      </c>
      <c r="E2229" s="1" t="str">
        <f>'ScienceDirect - Initial'!E2232</f>
        <v>Journal of the American Academy of Dermatology</v>
      </c>
      <c r="F2229" s="1">
        <f>'ScienceDirect - Initial'!F2232</f>
        <v>0</v>
      </c>
      <c r="H2229" s="1">
        <v>0</v>
      </c>
      <c r="I2229" s="1">
        <v>0</v>
      </c>
      <c r="J2229" t="b">
        <f t="shared" si="34"/>
        <v>1</v>
      </c>
      <c r="K2229" t="e">
        <f t="array" ref="K2229">INDEX($A$7:$F$3066,SMALL(IF(COUNTIF($L$5,$H$7:$H$3066)*COUNTIF($L$5,$I$7:$I$3066),MATCH(ROW($A$7:$A$3066),ROW($A$7:$A$3066)),""),ROWS($B$1:B2223)),COLUMNS($A$1:B2225))</f>
        <v>#NUM!</v>
      </c>
      <c r="L2229" t="e">
        <f t="array" ref="L2229">INDEX($A$7:$F$3066,SMALL(IF(COUNTIF($L$5,$H$7:$H$3066)*COUNTIF($L$5,$I$7:$I$3066),MATCH(ROW($A$7:$A$3066),ROW($A$7:$A$3066)),""),ROWS($B$1:C2223)),COLUMNS($A$1:C2225))</f>
        <v>#NUM!</v>
      </c>
      <c r="M2229" t="e">
        <f t="array" ref="M2229">INDEX($A$7:$F$3066,SMALL(IF(COUNTIF($L$5,$H$7:$H$3066)*COUNTIF($L$5,$I$7:$I$3066),MATCH(ROW($A$7:$A$3066),ROW($A$7:$A$3066)),""),ROWS($B$1:D2223)),COLUMNS($A$1:D2225))</f>
        <v>#NUM!</v>
      </c>
      <c r="N2229" t="e">
        <f t="array" ref="N2229">INDEX($A$7:$F$3066,SMALL(IF(COUNTIF($L$5,$H$7:$H$3066)*COUNTIF($L$5,$I$7:$I$3066),MATCH(ROW($A$7:$A$3066),ROW($A$7:$A$3066)),""),ROWS($B$1:E2223)),COLUMNS($A$1:E2225))</f>
        <v>#NUM!</v>
      </c>
      <c r="O2229" t="e">
        <f t="array" ref="O2229">INDEX($A$7:$F$3066,SMALL(IF(COUNTIF($L$5,$H$7:$H$3066)*COUNTIF($L$5,$I$7:$I$3066),MATCH(ROW($A$7:$A$3066),ROW($A$7:$A$3066)),""),ROWS($B$1:F2223)),COLUMNS($A$1:F2225))</f>
        <v>#NUM!</v>
      </c>
    </row>
    <row r="2230" spans="1:15">
      <c r="A2230" s="1">
        <f>'ScienceDirect - Initial'!A2233</f>
        <v>0</v>
      </c>
      <c r="B2230" s="1">
        <f>'ScienceDirect - Initial'!B2233</f>
        <v>2011</v>
      </c>
      <c r="C2230" s="1" t="str">
        <f>'ScienceDirect - Initial'!C2233</f>
        <v>Bentivoglio, Marina; Mariotti, Raffaella; Bertini, Giuseppe</v>
      </c>
      <c r="D2230" s="1" t="str">
        <f>'ScienceDirect - Initial'!D2233</f>
        <v>Neuroinflammation and brain infections: Historical context and current perspectives</v>
      </c>
      <c r="E2230" s="1" t="str">
        <f>'ScienceDirect - Initial'!E2233</f>
        <v>Camillo Golgi and Modern Neuroscience</v>
      </c>
      <c r="F2230" s="1">
        <f>'ScienceDirect - Initial'!F2233</f>
        <v>0</v>
      </c>
      <c r="H2230" s="1">
        <v>0</v>
      </c>
      <c r="I2230" s="1">
        <v>0</v>
      </c>
      <c r="J2230" t="b">
        <f t="shared" si="34"/>
        <v>1</v>
      </c>
      <c r="K2230" t="e">
        <f t="array" ref="K2230">INDEX($A$7:$F$3066,SMALL(IF(COUNTIF($L$5,$H$7:$H$3066)*COUNTIF($L$5,$I$7:$I$3066),MATCH(ROW($A$7:$A$3066),ROW($A$7:$A$3066)),""),ROWS($B$1:B2224)),COLUMNS($A$1:B2226))</f>
        <v>#NUM!</v>
      </c>
      <c r="L2230" t="e">
        <f t="array" ref="L2230">INDEX($A$7:$F$3066,SMALL(IF(COUNTIF($L$5,$H$7:$H$3066)*COUNTIF($L$5,$I$7:$I$3066),MATCH(ROW($A$7:$A$3066),ROW($A$7:$A$3066)),""),ROWS($B$1:C2224)),COLUMNS($A$1:C2226))</f>
        <v>#NUM!</v>
      </c>
      <c r="M2230" t="e">
        <f t="array" ref="M2230">INDEX($A$7:$F$3066,SMALL(IF(COUNTIF($L$5,$H$7:$H$3066)*COUNTIF($L$5,$I$7:$I$3066),MATCH(ROW($A$7:$A$3066),ROW($A$7:$A$3066)),""),ROWS($B$1:D2224)),COLUMNS($A$1:D2226))</f>
        <v>#NUM!</v>
      </c>
      <c r="N2230" t="e">
        <f t="array" ref="N2230">INDEX($A$7:$F$3066,SMALL(IF(COUNTIF($L$5,$H$7:$H$3066)*COUNTIF($L$5,$I$7:$I$3066),MATCH(ROW($A$7:$A$3066),ROW($A$7:$A$3066)),""),ROWS($B$1:E2224)),COLUMNS($A$1:E2226))</f>
        <v>#NUM!</v>
      </c>
      <c r="O2230" t="e">
        <f t="array" ref="O2230">INDEX($A$7:$F$3066,SMALL(IF(COUNTIF($L$5,$H$7:$H$3066)*COUNTIF($L$5,$I$7:$I$3066),MATCH(ROW($A$7:$A$3066),ROW($A$7:$A$3066)),""),ROWS($B$1:F2224)),COLUMNS($A$1:F2226))</f>
        <v>#NUM!</v>
      </c>
    </row>
    <row r="2231" spans="1:15">
      <c r="A2231" s="1">
        <f>'ScienceDirect - Initial'!A2234</f>
        <v>0</v>
      </c>
      <c r="B2231" s="1">
        <f>'ScienceDirect - Initial'!B2234</f>
        <v>2018</v>
      </c>
      <c r="C2231" s="1" t="str">
        <f>'ScienceDirect - Initial'!C2234</f>
        <v>Fennelly, Lawrence J.; Perry, Marianna A.</v>
      </c>
      <c r="D2231" s="1" t="str">
        <f>'ScienceDirect - Initial'!D2234</f>
        <v>150 Things You Should Know about Security</v>
      </c>
      <c r="E2231" s="1" t="str">
        <f>'ScienceDirect - Initial'!E2234</f>
        <v>150 Things You Should Know About Security (Second Edition)</v>
      </c>
      <c r="F2231" s="1" t="str">
        <f>'ScienceDirect - Initial'!F2234</f>
        <v>978-0-12-809485-3</v>
      </c>
      <c r="H2231" s="1">
        <v>0</v>
      </c>
      <c r="I2231" s="1">
        <v>0</v>
      </c>
      <c r="J2231" t="b">
        <f t="shared" si="34"/>
        <v>1</v>
      </c>
      <c r="K2231" t="e">
        <f t="array" ref="K2231">INDEX($A$7:$F$3066,SMALL(IF(COUNTIF($L$5,$H$7:$H$3066)*COUNTIF($L$5,$I$7:$I$3066),MATCH(ROW($A$7:$A$3066),ROW($A$7:$A$3066)),""),ROWS($B$1:B2225)),COLUMNS($A$1:B2227))</f>
        <v>#NUM!</v>
      </c>
      <c r="L2231" t="e">
        <f t="array" ref="L2231">INDEX($A$7:$F$3066,SMALL(IF(COUNTIF($L$5,$H$7:$H$3066)*COUNTIF($L$5,$I$7:$I$3066),MATCH(ROW($A$7:$A$3066),ROW($A$7:$A$3066)),""),ROWS($B$1:C2225)),COLUMNS($A$1:C2227))</f>
        <v>#NUM!</v>
      </c>
      <c r="M2231" t="e">
        <f t="array" ref="M2231">INDEX($A$7:$F$3066,SMALL(IF(COUNTIF($L$5,$H$7:$H$3066)*COUNTIF($L$5,$I$7:$I$3066),MATCH(ROW($A$7:$A$3066),ROW($A$7:$A$3066)),""),ROWS($B$1:D2225)),COLUMNS($A$1:D2227))</f>
        <v>#NUM!</v>
      </c>
      <c r="N2231" t="e">
        <f t="array" ref="N2231">INDEX($A$7:$F$3066,SMALL(IF(COUNTIF($L$5,$H$7:$H$3066)*COUNTIF($L$5,$I$7:$I$3066),MATCH(ROW($A$7:$A$3066),ROW($A$7:$A$3066)),""),ROWS($B$1:E2225)),COLUMNS($A$1:E2227))</f>
        <v>#NUM!</v>
      </c>
      <c r="O2231" t="e">
        <f t="array" ref="O2231">INDEX($A$7:$F$3066,SMALL(IF(COUNTIF($L$5,$H$7:$H$3066)*COUNTIF($L$5,$I$7:$I$3066),MATCH(ROW($A$7:$A$3066),ROW($A$7:$A$3066)),""),ROWS($B$1:F2225)),COLUMNS($A$1:F2227))</f>
        <v>#NUM!</v>
      </c>
    </row>
    <row r="2232" spans="1:15">
      <c r="A2232" s="1">
        <f>'ScienceDirect - Initial'!A2235</f>
        <v>0</v>
      </c>
      <c r="B2232" s="1">
        <f>'ScienceDirect - Initial'!B2235</f>
        <v>2003</v>
      </c>
      <c r="C2232" s="1" t="str">
        <f>'ScienceDirect - Initial'!C2235</f>
        <v>Ritz, Thomas</v>
      </c>
      <c r="D2232" s="1" t="str">
        <f>'ScienceDirect - Initial'!D2235</f>
        <v>Proceedings of the 9th Annual Meeting of the International Society for the Advancement of Respiratory Psychophysiology (ISARP): Current Trends and Future Directions in Respiratory Psychophysiology</v>
      </c>
      <c r="E2232" s="1" t="str">
        <f>'ScienceDirect - Initial'!E2235</f>
        <v>Biological Psychology</v>
      </c>
      <c r="F2232" s="1">
        <f>'ScienceDirect - Initial'!F2235</f>
        <v>0</v>
      </c>
      <c r="H2232" s="1">
        <v>0</v>
      </c>
      <c r="I2232" s="1">
        <v>0</v>
      </c>
      <c r="J2232" t="b">
        <f t="shared" si="34"/>
        <v>1</v>
      </c>
      <c r="K2232" t="e">
        <f t="array" ref="K2232">INDEX($A$7:$F$3066,SMALL(IF(COUNTIF($L$5,$H$7:$H$3066)*COUNTIF($L$5,$I$7:$I$3066),MATCH(ROW($A$7:$A$3066),ROW($A$7:$A$3066)),""),ROWS($B$1:B2226)),COLUMNS($A$1:B2228))</f>
        <v>#NUM!</v>
      </c>
      <c r="L2232" t="e">
        <f t="array" ref="L2232">INDEX($A$7:$F$3066,SMALL(IF(COUNTIF($L$5,$H$7:$H$3066)*COUNTIF($L$5,$I$7:$I$3066),MATCH(ROW($A$7:$A$3066),ROW($A$7:$A$3066)),""),ROWS($B$1:C2226)),COLUMNS($A$1:C2228))</f>
        <v>#NUM!</v>
      </c>
      <c r="M2232" t="e">
        <f t="array" ref="M2232">INDEX($A$7:$F$3066,SMALL(IF(COUNTIF($L$5,$H$7:$H$3066)*COUNTIF($L$5,$I$7:$I$3066),MATCH(ROW($A$7:$A$3066),ROW($A$7:$A$3066)),""),ROWS($B$1:D2226)),COLUMNS($A$1:D2228))</f>
        <v>#NUM!</v>
      </c>
      <c r="N2232" t="e">
        <f t="array" ref="N2232">INDEX($A$7:$F$3066,SMALL(IF(COUNTIF($L$5,$H$7:$H$3066)*COUNTIF($L$5,$I$7:$I$3066),MATCH(ROW($A$7:$A$3066),ROW($A$7:$A$3066)),""),ROWS($B$1:E2226)),COLUMNS($A$1:E2228))</f>
        <v>#NUM!</v>
      </c>
      <c r="O2232" t="e">
        <f t="array" ref="O2232">INDEX($A$7:$F$3066,SMALL(IF(COUNTIF($L$5,$H$7:$H$3066)*COUNTIF($L$5,$I$7:$I$3066),MATCH(ROW($A$7:$A$3066),ROW($A$7:$A$3066)),""),ROWS($B$1:F2226)),COLUMNS($A$1:F2228))</f>
        <v>#NUM!</v>
      </c>
    </row>
    <row r="2233" spans="1:15">
      <c r="A2233" s="1">
        <f>'ScienceDirect - Initial'!A2236</f>
        <v>0</v>
      </c>
      <c r="B2233" s="1">
        <f>'ScienceDirect - Initial'!B2236</f>
        <v>1986</v>
      </c>
      <c r="C2233" s="1" t="str">
        <f>'ScienceDirect - Initial'!C2236</f>
        <v>Glik, Deborah Carrow</v>
      </c>
      <c r="D2233" s="1" t="str">
        <f>'ScienceDirect - Initial'!D2236</f>
        <v>Psychosocial wellness among spiritual healing participants</v>
      </c>
      <c r="E2233" s="1" t="str">
        <f>'ScienceDirect - Initial'!E2236</f>
        <v>Social Science &amp; Medicine</v>
      </c>
      <c r="F2233" s="1">
        <f>'ScienceDirect - Initial'!F2236</f>
        <v>0</v>
      </c>
      <c r="H2233" s="1">
        <v>0</v>
      </c>
      <c r="I2233" s="1">
        <v>0</v>
      </c>
      <c r="J2233" t="b">
        <f t="shared" si="34"/>
        <v>1</v>
      </c>
      <c r="K2233" t="e">
        <f t="array" ref="K2233">INDEX($A$7:$F$3066,SMALL(IF(COUNTIF($L$5,$H$7:$H$3066)*COUNTIF($L$5,$I$7:$I$3066),MATCH(ROW($A$7:$A$3066),ROW($A$7:$A$3066)),""),ROWS($B$1:B2227)),COLUMNS($A$1:B2229))</f>
        <v>#NUM!</v>
      </c>
      <c r="L2233" t="e">
        <f t="array" ref="L2233">INDEX($A$7:$F$3066,SMALL(IF(COUNTIF($L$5,$H$7:$H$3066)*COUNTIF($L$5,$I$7:$I$3066),MATCH(ROW($A$7:$A$3066),ROW($A$7:$A$3066)),""),ROWS($B$1:C2227)),COLUMNS($A$1:C2229))</f>
        <v>#NUM!</v>
      </c>
      <c r="M2233" t="e">
        <f t="array" ref="M2233">INDEX($A$7:$F$3066,SMALL(IF(COUNTIF($L$5,$H$7:$H$3066)*COUNTIF($L$5,$I$7:$I$3066),MATCH(ROW($A$7:$A$3066),ROW($A$7:$A$3066)),""),ROWS($B$1:D2227)),COLUMNS($A$1:D2229))</f>
        <v>#NUM!</v>
      </c>
      <c r="N2233" t="e">
        <f t="array" ref="N2233">INDEX($A$7:$F$3066,SMALL(IF(COUNTIF($L$5,$H$7:$H$3066)*COUNTIF($L$5,$I$7:$I$3066),MATCH(ROW($A$7:$A$3066),ROW($A$7:$A$3066)),""),ROWS($B$1:E2227)),COLUMNS($A$1:E2229))</f>
        <v>#NUM!</v>
      </c>
      <c r="O2233" t="e">
        <f t="array" ref="O2233">INDEX($A$7:$F$3066,SMALL(IF(COUNTIF($L$5,$H$7:$H$3066)*COUNTIF($L$5,$I$7:$I$3066),MATCH(ROW($A$7:$A$3066),ROW($A$7:$A$3066)),""),ROWS($B$1:F2227)),COLUMNS($A$1:F2229))</f>
        <v>#NUM!</v>
      </c>
    </row>
    <row r="2234" spans="1:15">
      <c r="A2234" s="1">
        <f>'ScienceDirect - Initial'!A2237</f>
        <v>0</v>
      </c>
      <c r="B2234" s="1">
        <f>'ScienceDirect - Initial'!B2237</f>
        <v>2006</v>
      </c>
      <c r="C2234" s="1" t="str">
        <f>'ScienceDirect - Initial'!C2237</f>
        <v>OLANO, JUAN P.; WELLER, PETER F.; GUERRANT, RICHARD L.; WALKER, DAVID H.</v>
      </c>
      <c r="D2234" s="1" t="str">
        <f>'ScienceDirect - Initial'!D2237</f>
        <v>Chapter 1 - Principles of Parasitism: Host–Parasite Interactions</v>
      </c>
      <c r="E2234" s="1" t="str">
        <f>'ScienceDirect - Initial'!E2237</f>
        <v>Tropical Infectious Diseases (Second Edition)</v>
      </c>
      <c r="F2234" s="1" t="str">
        <f>'ScienceDirect - Initial'!F2237</f>
        <v>978-0-443-06668-9</v>
      </c>
      <c r="H2234" s="1">
        <v>0</v>
      </c>
      <c r="I2234" s="1">
        <v>0</v>
      </c>
      <c r="J2234" t="b">
        <f t="shared" si="34"/>
        <v>1</v>
      </c>
      <c r="K2234" t="e">
        <f t="array" ref="K2234">INDEX($A$7:$F$3066,SMALL(IF(COUNTIF($L$5,$H$7:$H$3066)*COUNTIF($L$5,$I$7:$I$3066),MATCH(ROW($A$7:$A$3066),ROW($A$7:$A$3066)),""),ROWS($B$1:B2228)),COLUMNS($A$1:B2230))</f>
        <v>#NUM!</v>
      </c>
      <c r="L2234" t="e">
        <f t="array" ref="L2234">INDEX($A$7:$F$3066,SMALL(IF(COUNTIF($L$5,$H$7:$H$3066)*COUNTIF($L$5,$I$7:$I$3066),MATCH(ROW($A$7:$A$3066),ROW($A$7:$A$3066)),""),ROWS($B$1:C2228)),COLUMNS($A$1:C2230))</f>
        <v>#NUM!</v>
      </c>
      <c r="M2234" t="e">
        <f t="array" ref="M2234">INDEX($A$7:$F$3066,SMALL(IF(COUNTIF($L$5,$H$7:$H$3066)*COUNTIF($L$5,$I$7:$I$3066),MATCH(ROW($A$7:$A$3066),ROW($A$7:$A$3066)),""),ROWS($B$1:D2228)),COLUMNS($A$1:D2230))</f>
        <v>#NUM!</v>
      </c>
      <c r="N2234" t="e">
        <f t="array" ref="N2234">INDEX($A$7:$F$3066,SMALL(IF(COUNTIF($L$5,$H$7:$H$3066)*COUNTIF($L$5,$I$7:$I$3066),MATCH(ROW($A$7:$A$3066),ROW($A$7:$A$3066)),""),ROWS($B$1:E2228)),COLUMNS($A$1:E2230))</f>
        <v>#NUM!</v>
      </c>
      <c r="O2234" t="e">
        <f t="array" ref="O2234">INDEX($A$7:$F$3066,SMALL(IF(COUNTIF($L$5,$H$7:$H$3066)*COUNTIF($L$5,$I$7:$I$3066),MATCH(ROW($A$7:$A$3066),ROW($A$7:$A$3066)),""),ROWS($B$1:F2228)),COLUMNS($A$1:F2230))</f>
        <v>#NUM!</v>
      </c>
    </row>
    <row r="2235" spans="1:15">
      <c r="A2235" s="1">
        <f>'ScienceDirect - Initial'!A2238</f>
        <v>0</v>
      </c>
      <c r="B2235" s="1">
        <f>'ScienceDirect - Initial'!B2238</f>
        <v>2013</v>
      </c>
      <c r="C2235" s="1" t="str">
        <f>'ScienceDirect - Initial'!C2238</f>
        <v>Boulze, Isabelle; Deroche, Stéphane; Bruère-Dawson, Guy</v>
      </c>
      <c r="D2235" s="1" t="str">
        <f>'ScienceDirect - Initial'!D2238</f>
        <v>Fantasme d’encombrant et problématique sexuelle chez la femme et l’homme alcooliques</v>
      </c>
      <c r="E2235" s="1" t="str">
        <f>'ScienceDirect - Initial'!E2238</f>
        <v>L'Évolution Psychiatrique</v>
      </c>
      <c r="F2235" s="1">
        <f>'ScienceDirect - Initial'!F2238</f>
        <v>0</v>
      </c>
      <c r="H2235" s="1">
        <v>0</v>
      </c>
      <c r="I2235" s="1">
        <v>0</v>
      </c>
      <c r="J2235" t="b">
        <f t="shared" si="34"/>
        <v>1</v>
      </c>
      <c r="K2235" t="e">
        <f t="array" ref="K2235">INDEX($A$7:$F$3066,SMALL(IF(COUNTIF($L$5,$H$7:$H$3066)*COUNTIF($L$5,$I$7:$I$3066),MATCH(ROW($A$7:$A$3066),ROW($A$7:$A$3066)),""),ROWS($B$1:B2229)),COLUMNS($A$1:B2231))</f>
        <v>#NUM!</v>
      </c>
      <c r="L2235" t="e">
        <f t="array" ref="L2235">INDEX($A$7:$F$3066,SMALL(IF(COUNTIF($L$5,$H$7:$H$3066)*COUNTIF($L$5,$I$7:$I$3066),MATCH(ROW($A$7:$A$3066),ROW($A$7:$A$3066)),""),ROWS($B$1:C2229)),COLUMNS($A$1:C2231))</f>
        <v>#NUM!</v>
      </c>
      <c r="M2235" t="e">
        <f t="array" ref="M2235">INDEX($A$7:$F$3066,SMALL(IF(COUNTIF($L$5,$H$7:$H$3066)*COUNTIF($L$5,$I$7:$I$3066),MATCH(ROW($A$7:$A$3066),ROW($A$7:$A$3066)),""),ROWS($B$1:D2229)),COLUMNS($A$1:D2231))</f>
        <v>#NUM!</v>
      </c>
      <c r="N2235" t="e">
        <f t="array" ref="N2235">INDEX($A$7:$F$3066,SMALL(IF(COUNTIF($L$5,$H$7:$H$3066)*COUNTIF($L$5,$I$7:$I$3066),MATCH(ROW($A$7:$A$3066),ROW($A$7:$A$3066)),""),ROWS($B$1:E2229)),COLUMNS($A$1:E2231))</f>
        <v>#NUM!</v>
      </c>
      <c r="O2235" t="e">
        <f t="array" ref="O2235">INDEX($A$7:$F$3066,SMALL(IF(COUNTIF($L$5,$H$7:$H$3066)*COUNTIF($L$5,$I$7:$I$3066),MATCH(ROW($A$7:$A$3066),ROW($A$7:$A$3066)),""),ROWS($B$1:F2229)),COLUMNS($A$1:F2231))</f>
        <v>#NUM!</v>
      </c>
    </row>
    <row r="2236" spans="1:15">
      <c r="A2236" s="1">
        <f>'ScienceDirect - Initial'!A2239</f>
        <v>0</v>
      </c>
      <c r="B2236" s="1">
        <f>'ScienceDirect - Initial'!B2239</f>
        <v>1998</v>
      </c>
      <c r="C2236" s="1" t="str">
        <f>'ScienceDirect - Initial'!C2239</f>
        <v>Abdullah Eben Saleh, Mohammed</v>
      </c>
      <c r="D2236" s="1" t="str">
        <f>'ScienceDirect - Initial'!D2239</f>
        <v>The Impact of Islamic and Customary Laws on Urban form Development in Southwestern Saudi Arabia</v>
      </c>
      <c r="E2236" s="1" t="str">
        <f>'ScienceDirect - Initial'!E2239</f>
        <v>Habitat International</v>
      </c>
      <c r="F2236" s="1">
        <f>'ScienceDirect - Initial'!F2239</f>
        <v>0</v>
      </c>
      <c r="H2236" s="1">
        <v>0</v>
      </c>
      <c r="I2236" s="1">
        <v>0</v>
      </c>
      <c r="J2236" t="b">
        <f t="shared" si="34"/>
        <v>1</v>
      </c>
      <c r="K2236" t="e">
        <f t="array" ref="K2236">INDEX($A$7:$F$3066,SMALL(IF(COUNTIF($L$5,$H$7:$H$3066)*COUNTIF($L$5,$I$7:$I$3066),MATCH(ROW($A$7:$A$3066),ROW($A$7:$A$3066)),""),ROWS($B$1:B2230)),COLUMNS($A$1:B2232))</f>
        <v>#NUM!</v>
      </c>
      <c r="L2236" t="e">
        <f t="array" ref="L2236">INDEX($A$7:$F$3066,SMALL(IF(COUNTIF($L$5,$H$7:$H$3066)*COUNTIF($L$5,$I$7:$I$3066),MATCH(ROW($A$7:$A$3066),ROW($A$7:$A$3066)),""),ROWS($B$1:C2230)),COLUMNS($A$1:C2232))</f>
        <v>#NUM!</v>
      </c>
      <c r="M2236" t="e">
        <f t="array" ref="M2236">INDEX($A$7:$F$3066,SMALL(IF(COUNTIF($L$5,$H$7:$H$3066)*COUNTIF($L$5,$I$7:$I$3066),MATCH(ROW($A$7:$A$3066),ROW($A$7:$A$3066)),""),ROWS($B$1:D2230)),COLUMNS($A$1:D2232))</f>
        <v>#NUM!</v>
      </c>
      <c r="N2236" t="e">
        <f t="array" ref="N2236">INDEX($A$7:$F$3066,SMALL(IF(COUNTIF($L$5,$H$7:$H$3066)*COUNTIF($L$5,$I$7:$I$3066),MATCH(ROW($A$7:$A$3066),ROW($A$7:$A$3066)),""),ROWS($B$1:E2230)),COLUMNS($A$1:E2232))</f>
        <v>#NUM!</v>
      </c>
      <c r="O2236" t="e">
        <f t="array" ref="O2236">INDEX($A$7:$F$3066,SMALL(IF(COUNTIF($L$5,$H$7:$H$3066)*COUNTIF($L$5,$I$7:$I$3066),MATCH(ROW($A$7:$A$3066),ROW($A$7:$A$3066)),""),ROWS($B$1:F2230)),COLUMNS($A$1:F2232))</f>
        <v>#NUM!</v>
      </c>
    </row>
    <row r="2237" spans="1:15">
      <c r="A2237" s="1">
        <f>'ScienceDirect - Initial'!A2240</f>
        <v>0</v>
      </c>
      <c r="B2237" s="1">
        <f>'ScienceDirect - Initial'!B2240</f>
        <v>2002</v>
      </c>
      <c r="C2237" s="1" t="str">
        <f>'ScienceDirect - Initial'!C2240</f>
        <v>SONENSHINE, DANIEL E.; LANE, ROBERT S.; NICHOLSON, WILLIAM L.</v>
      </c>
      <c r="D2237" s="1" t="str">
        <f>'ScienceDirect - Initial'!D2240</f>
        <v>24 - TICKS (Ixodida)</v>
      </c>
      <c r="E2237" s="1" t="str">
        <f>'ScienceDirect - Initial'!E2240</f>
        <v>Medical and Veterinary Entomology</v>
      </c>
      <c r="F2237" s="1" t="str">
        <f>'ScienceDirect - Initial'!F2240</f>
        <v>978-0-12-510451-7</v>
      </c>
      <c r="H2237" s="1">
        <v>0</v>
      </c>
      <c r="I2237" s="1">
        <v>0</v>
      </c>
      <c r="J2237" t="b">
        <f t="shared" si="34"/>
        <v>1</v>
      </c>
      <c r="K2237" t="e">
        <f t="array" ref="K2237">INDEX($A$7:$F$3066,SMALL(IF(COUNTIF($L$5,$H$7:$H$3066)*COUNTIF($L$5,$I$7:$I$3066),MATCH(ROW($A$7:$A$3066),ROW($A$7:$A$3066)),""),ROWS($B$1:B2231)),COLUMNS($A$1:B2233))</f>
        <v>#NUM!</v>
      </c>
      <c r="L2237" t="e">
        <f t="array" ref="L2237">INDEX($A$7:$F$3066,SMALL(IF(COUNTIF($L$5,$H$7:$H$3066)*COUNTIF($L$5,$I$7:$I$3066),MATCH(ROW($A$7:$A$3066),ROW($A$7:$A$3066)),""),ROWS($B$1:C2231)),COLUMNS($A$1:C2233))</f>
        <v>#NUM!</v>
      </c>
      <c r="M2237" t="e">
        <f t="array" ref="M2237">INDEX($A$7:$F$3066,SMALL(IF(COUNTIF($L$5,$H$7:$H$3066)*COUNTIF($L$5,$I$7:$I$3066),MATCH(ROW($A$7:$A$3066),ROW($A$7:$A$3066)),""),ROWS($B$1:D2231)),COLUMNS($A$1:D2233))</f>
        <v>#NUM!</v>
      </c>
      <c r="N2237" t="e">
        <f t="array" ref="N2237">INDEX($A$7:$F$3066,SMALL(IF(COUNTIF($L$5,$H$7:$H$3066)*COUNTIF($L$5,$I$7:$I$3066),MATCH(ROW($A$7:$A$3066),ROW($A$7:$A$3066)),""),ROWS($B$1:E2231)),COLUMNS($A$1:E2233))</f>
        <v>#NUM!</v>
      </c>
      <c r="O2237" t="e">
        <f t="array" ref="O2237">INDEX($A$7:$F$3066,SMALL(IF(COUNTIF($L$5,$H$7:$H$3066)*COUNTIF($L$5,$I$7:$I$3066),MATCH(ROW($A$7:$A$3066),ROW($A$7:$A$3066)),""),ROWS($B$1:F2231)),COLUMNS($A$1:F2233))</f>
        <v>#NUM!</v>
      </c>
    </row>
    <row r="2238" spans="1:15">
      <c r="A2238" s="1">
        <f>'ScienceDirect - Initial'!A2241</f>
        <v>0</v>
      </c>
      <c r="B2238" s="1">
        <f>'ScienceDirect - Initial'!B2241</f>
        <v>1998</v>
      </c>
      <c r="C2238" s="1" t="str">
        <f>'ScienceDirect - Initial'!C2241</f>
        <v>Amir, Nader; Feuer, Catherine A.</v>
      </c>
      <c r="D2238" s="1" t="str">
        <f>'ScienceDirect - Initial'!D2241</f>
        <v>3.08 - Assessment of Psychopathology: Nosology and Etiology</v>
      </c>
      <c r="E2238" s="1" t="str">
        <f>'ScienceDirect - Initial'!E2241</f>
        <v>Comprehensive Clinical Psychology</v>
      </c>
      <c r="F2238" s="1" t="str">
        <f>'ScienceDirect - Initial'!F2241</f>
        <v>978-0-08-042707-2</v>
      </c>
      <c r="H2238" s="1">
        <v>0</v>
      </c>
      <c r="I2238" s="1">
        <v>0</v>
      </c>
      <c r="J2238" t="b">
        <f t="shared" si="34"/>
        <v>1</v>
      </c>
      <c r="K2238" t="e">
        <f t="array" ref="K2238">INDEX($A$7:$F$3066,SMALL(IF(COUNTIF($L$5,$H$7:$H$3066)*COUNTIF($L$5,$I$7:$I$3066),MATCH(ROW($A$7:$A$3066),ROW($A$7:$A$3066)),""),ROWS($B$1:B2232)),COLUMNS($A$1:B2234))</f>
        <v>#NUM!</v>
      </c>
      <c r="L2238" t="e">
        <f t="array" ref="L2238">INDEX($A$7:$F$3066,SMALL(IF(COUNTIF($L$5,$H$7:$H$3066)*COUNTIF($L$5,$I$7:$I$3066),MATCH(ROW($A$7:$A$3066),ROW($A$7:$A$3066)),""),ROWS($B$1:C2232)),COLUMNS($A$1:C2234))</f>
        <v>#NUM!</v>
      </c>
      <c r="M2238" t="e">
        <f t="array" ref="M2238">INDEX($A$7:$F$3066,SMALL(IF(COUNTIF($L$5,$H$7:$H$3066)*COUNTIF($L$5,$I$7:$I$3066),MATCH(ROW($A$7:$A$3066),ROW($A$7:$A$3066)),""),ROWS($B$1:D2232)),COLUMNS($A$1:D2234))</f>
        <v>#NUM!</v>
      </c>
      <c r="N2238" t="e">
        <f t="array" ref="N2238">INDEX($A$7:$F$3066,SMALL(IF(COUNTIF($L$5,$H$7:$H$3066)*COUNTIF($L$5,$I$7:$I$3066),MATCH(ROW($A$7:$A$3066),ROW($A$7:$A$3066)),""),ROWS($B$1:E2232)),COLUMNS($A$1:E2234))</f>
        <v>#NUM!</v>
      </c>
      <c r="O2238" t="e">
        <f t="array" ref="O2238">INDEX($A$7:$F$3066,SMALL(IF(COUNTIF($L$5,$H$7:$H$3066)*COUNTIF($L$5,$I$7:$I$3066),MATCH(ROW($A$7:$A$3066),ROW($A$7:$A$3066)),""),ROWS($B$1:F2232)),COLUMNS($A$1:F2234))</f>
        <v>#NUM!</v>
      </c>
    </row>
    <row r="2239" spans="1:15">
      <c r="A2239" s="1">
        <f>'ScienceDirect - Initial'!A2242</f>
        <v>0</v>
      </c>
      <c r="B2239" s="1">
        <f>'ScienceDirect - Initial'!B2242</f>
        <v>2017</v>
      </c>
      <c r="C2239" s="1" t="str">
        <f>'ScienceDirect - Initial'!C2242</f>
        <v>Roach, Dwayne R.; Leung, Chung Yin; Henry, Marine; Morello, Eric; Singh, Devika; Di Santo, James P.; Weitz, Joshua S.; Debarbieux, Laurent</v>
      </c>
      <c r="D2239" s="1" t="str">
        <f>'ScienceDirect - Initial'!D2242</f>
        <v>Synergy between the Host Immune System and Bacteriophage Is Essential for Successful Phage Therapy against an Acute Respiratory Pathogen</v>
      </c>
      <c r="E2239" s="1" t="str">
        <f>'ScienceDirect - Initial'!E2242</f>
        <v>Cell Host &amp; Microbe</v>
      </c>
      <c r="F2239" s="1">
        <f>'ScienceDirect - Initial'!F2242</f>
        <v>0</v>
      </c>
      <c r="H2239" s="1">
        <v>0</v>
      </c>
      <c r="I2239" s="1">
        <v>0</v>
      </c>
      <c r="J2239" t="b">
        <f t="shared" si="34"/>
        <v>1</v>
      </c>
      <c r="K2239" t="e">
        <f t="array" ref="K2239">INDEX($A$7:$F$3066,SMALL(IF(COUNTIF($L$5,$H$7:$H$3066)*COUNTIF($L$5,$I$7:$I$3066),MATCH(ROW($A$7:$A$3066),ROW($A$7:$A$3066)),""),ROWS($B$1:B2233)),COLUMNS($A$1:B2235))</f>
        <v>#NUM!</v>
      </c>
      <c r="L2239" t="e">
        <f t="array" ref="L2239">INDEX($A$7:$F$3066,SMALL(IF(COUNTIF($L$5,$H$7:$H$3066)*COUNTIF($L$5,$I$7:$I$3066),MATCH(ROW($A$7:$A$3066),ROW($A$7:$A$3066)),""),ROWS($B$1:C2233)),COLUMNS($A$1:C2235))</f>
        <v>#NUM!</v>
      </c>
      <c r="M2239" t="e">
        <f t="array" ref="M2239">INDEX($A$7:$F$3066,SMALL(IF(COUNTIF($L$5,$H$7:$H$3066)*COUNTIF($L$5,$I$7:$I$3066),MATCH(ROW($A$7:$A$3066),ROW($A$7:$A$3066)),""),ROWS($B$1:D2233)),COLUMNS($A$1:D2235))</f>
        <v>#NUM!</v>
      </c>
      <c r="N2239" t="e">
        <f t="array" ref="N2239">INDEX($A$7:$F$3066,SMALL(IF(COUNTIF($L$5,$H$7:$H$3066)*COUNTIF($L$5,$I$7:$I$3066),MATCH(ROW($A$7:$A$3066),ROW($A$7:$A$3066)),""),ROWS($B$1:E2233)),COLUMNS($A$1:E2235))</f>
        <v>#NUM!</v>
      </c>
      <c r="O2239" t="e">
        <f t="array" ref="O2239">INDEX($A$7:$F$3066,SMALL(IF(COUNTIF($L$5,$H$7:$H$3066)*COUNTIF($L$5,$I$7:$I$3066),MATCH(ROW($A$7:$A$3066),ROW($A$7:$A$3066)),""),ROWS($B$1:F2233)),COLUMNS($A$1:F2235))</f>
        <v>#NUM!</v>
      </c>
    </row>
    <row r="2240" spans="1:15">
      <c r="A2240" s="1">
        <f>'ScienceDirect - Initial'!A2243</f>
        <v>0</v>
      </c>
      <c r="B2240" s="1">
        <f>'ScienceDirect - Initial'!B2243</f>
        <v>2000</v>
      </c>
      <c r="C2240" s="1" t="str">
        <f>'ScienceDirect - Initial'!C2243</f>
        <v>Hogan, Kieran; Norton, Kevin</v>
      </c>
      <c r="D2240" s="1" t="str">
        <f>'ScienceDirect - Initial'!D2243</f>
        <v>The ‘Price’ of olympic gold</v>
      </c>
      <c r="E2240" s="1" t="str">
        <f>'ScienceDirect - Initial'!E2243</f>
        <v>Journal of Science and Medicine in Sport</v>
      </c>
      <c r="F2240" s="1">
        <f>'ScienceDirect - Initial'!F2243</f>
        <v>0</v>
      </c>
      <c r="H2240" s="1">
        <v>0</v>
      </c>
      <c r="I2240" s="1">
        <v>0</v>
      </c>
      <c r="J2240" t="b">
        <f t="shared" si="34"/>
        <v>1</v>
      </c>
      <c r="K2240" t="e">
        <f t="array" ref="K2240">INDEX($A$7:$F$3066,SMALL(IF(COUNTIF($L$5,$H$7:$H$3066)*COUNTIF($L$5,$I$7:$I$3066),MATCH(ROW($A$7:$A$3066),ROW($A$7:$A$3066)),""),ROWS($B$1:B2234)),COLUMNS($A$1:B2236))</f>
        <v>#NUM!</v>
      </c>
      <c r="L2240" t="e">
        <f t="array" ref="L2240">INDEX($A$7:$F$3066,SMALL(IF(COUNTIF($L$5,$H$7:$H$3066)*COUNTIF($L$5,$I$7:$I$3066),MATCH(ROW($A$7:$A$3066),ROW($A$7:$A$3066)),""),ROWS($B$1:C2234)),COLUMNS($A$1:C2236))</f>
        <v>#NUM!</v>
      </c>
      <c r="M2240" t="e">
        <f t="array" ref="M2240">INDEX($A$7:$F$3066,SMALL(IF(COUNTIF($L$5,$H$7:$H$3066)*COUNTIF($L$5,$I$7:$I$3066),MATCH(ROW($A$7:$A$3066),ROW($A$7:$A$3066)),""),ROWS($B$1:D2234)),COLUMNS($A$1:D2236))</f>
        <v>#NUM!</v>
      </c>
      <c r="N2240" t="e">
        <f t="array" ref="N2240">INDEX($A$7:$F$3066,SMALL(IF(COUNTIF($L$5,$H$7:$H$3066)*COUNTIF($L$5,$I$7:$I$3066),MATCH(ROW($A$7:$A$3066),ROW($A$7:$A$3066)),""),ROWS($B$1:E2234)),COLUMNS($A$1:E2236))</f>
        <v>#NUM!</v>
      </c>
      <c r="O2240" t="e">
        <f t="array" ref="O2240">INDEX($A$7:$F$3066,SMALL(IF(COUNTIF($L$5,$H$7:$H$3066)*COUNTIF($L$5,$I$7:$I$3066),MATCH(ROW($A$7:$A$3066),ROW($A$7:$A$3066)),""),ROWS($B$1:F2234)),COLUMNS($A$1:F2236))</f>
        <v>#NUM!</v>
      </c>
    </row>
    <row r="2241" spans="1:15">
      <c r="A2241" s="1">
        <f>'ScienceDirect - Initial'!A2244</f>
        <v>0</v>
      </c>
      <c r="B2241" s="1">
        <f>'ScienceDirect - Initial'!B2244</f>
        <v>2000</v>
      </c>
      <c r="C2241" s="1" t="str">
        <f>'ScienceDirect - Initial'!C2244</f>
        <v>Eckert, J; Conraths, F.J; Tackmann, K</v>
      </c>
      <c r="D2241" s="1" t="str">
        <f>'ScienceDirect - Initial'!D2244</f>
        <v>Echinococcosis: an emerging or re-emerging zoonosis?</v>
      </c>
      <c r="E2241" s="1" t="str">
        <f>'ScienceDirect - Initial'!E2244</f>
        <v>Thematic Issue: Emerging Parasite Zoonoses</v>
      </c>
      <c r="F2241" s="1">
        <f>'ScienceDirect - Initial'!F2244</f>
        <v>0</v>
      </c>
      <c r="H2241" s="1">
        <v>0</v>
      </c>
      <c r="I2241" s="1">
        <v>0</v>
      </c>
      <c r="J2241" t="b">
        <f t="shared" si="34"/>
        <v>1</v>
      </c>
      <c r="K2241" t="e">
        <f t="array" ref="K2241">INDEX($A$7:$F$3066,SMALL(IF(COUNTIF($L$5,$H$7:$H$3066)*COUNTIF($L$5,$I$7:$I$3066),MATCH(ROW($A$7:$A$3066),ROW($A$7:$A$3066)),""),ROWS($B$1:B2235)),COLUMNS($A$1:B2237))</f>
        <v>#NUM!</v>
      </c>
      <c r="L2241" t="e">
        <f t="array" ref="L2241">INDEX($A$7:$F$3066,SMALL(IF(COUNTIF($L$5,$H$7:$H$3066)*COUNTIF($L$5,$I$7:$I$3066),MATCH(ROW($A$7:$A$3066),ROW($A$7:$A$3066)),""),ROWS($B$1:C2235)),COLUMNS($A$1:C2237))</f>
        <v>#NUM!</v>
      </c>
      <c r="M2241" t="e">
        <f t="array" ref="M2241">INDEX($A$7:$F$3066,SMALL(IF(COUNTIF($L$5,$H$7:$H$3066)*COUNTIF($L$5,$I$7:$I$3066),MATCH(ROW($A$7:$A$3066),ROW($A$7:$A$3066)),""),ROWS($B$1:D2235)),COLUMNS($A$1:D2237))</f>
        <v>#NUM!</v>
      </c>
      <c r="N2241" t="e">
        <f t="array" ref="N2241">INDEX($A$7:$F$3066,SMALL(IF(COUNTIF($L$5,$H$7:$H$3066)*COUNTIF($L$5,$I$7:$I$3066),MATCH(ROW($A$7:$A$3066),ROW($A$7:$A$3066)),""),ROWS($B$1:E2235)),COLUMNS($A$1:E2237))</f>
        <v>#NUM!</v>
      </c>
      <c r="O2241" t="e">
        <f t="array" ref="O2241">INDEX($A$7:$F$3066,SMALL(IF(COUNTIF($L$5,$H$7:$H$3066)*COUNTIF($L$5,$I$7:$I$3066),MATCH(ROW($A$7:$A$3066),ROW($A$7:$A$3066)),""),ROWS($B$1:F2235)),COLUMNS($A$1:F2237))</f>
        <v>#NUM!</v>
      </c>
    </row>
    <row r="2242" spans="1:15">
      <c r="A2242" s="1">
        <f>'ScienceDirect - Initial'!A2245</f>
        <v>0</v>
      </c>
      <c r="B2242" s="1">
        <f>'ScienceDirect - Initial'!B2245</f>
        <v>1993</v>
      </c>
      <c r="C2242" s="1" t="str">
        <f>'ScienceDirect - Initial'!C2245</f>
        <v>Britton, Carolyn B.</v>
      </c>
      <c r="D2242" s="1" t="str">
        <f>'ScienceDirect - Initial'!D2245</f>
        <v>HIV Infection</v>
      </c>
      <c r="E2242" s="1" t="str">
        <f>'ScienceDirect - Initial'!E2245</f>
        <v>Neurologic Complications of Drug and Alcohol Abuse</v>
      </c>
      <c r="F2242" s="1">
        <f>'ScienceDirect - Initial'!F2245</f>
        <v>0</v>
      </c>
      <c r="H2242" s="1">
        <v>0</v>
      </c>
      <c r="I2242" s="1">
        <v>0</v>
      </c>
      <c r="J2242" t="b">
        <f t="shared" si="34"/>
        <v>1</v>
      </c>
      <c r="K2242" t="e">
        <f t="array" ref="K2242">INDEX($A$7:$F$3066,SMALL(IF(COUNTIF($L$5,$H$7:$H$3066)*COUNTIF($L$5,$I$7:$I$3066),MATCH(ROW($A$7:$A$3066),ROW($A$7:$A$3066)),""),ROWS($B$1:B2236)),COLUMNS($A$1:B2238))</f>
        <v>#NUM!</v>
      </c>
      <c r="L2242" t="e">
        <f t="array" ref="L2242">INDEX($A$7:$F$3066,SMALL(IF(COUNTIF($L$5,$H$7:$H$3066)*COUNTIF($L$5,$I$7:$I$3066),MATCH(ROW($A$7:$A$3066),ROW($A$7:$A$3066)),""),ROWS($B$1:C2236)),COLUMNS($A$1:C2238))</f>
        <v>#NUM!</v>
      </c>
      <c r="M2242" t="e">
        <f t="array" ref="M2242">INDEX($A$7:$F$3066,SMALL(IF(COUNTIF($L$5,$H$7:$H$3066)*COUNTIF($L$5,$I$7:$I$3066),MATCH(ROW($A$7:$A$3066),ROW($A$7:$A$3066)),""),ROWS($B$1:D2236)),COLUMNS($A$1:D2238))</f>
        <v>#NUM!</v>
      </c>
      <c r="N2242" t="e">
        <f t="array" ref="N2242">INDEX($A$7:$F$3066,SMALL(IF(COUNTIF($L$5,$H$7:$H$3066)*COUNTIF($L$5,$I$7:$I$3066),MATCH(ROW($A$7:$A$3066),ROW($A$7:$A$3066)),""),ROWS($B$1:E2236)),COLUMNS($A$1:E2238))</f>
        <v>#NUM!</v>
      </c>
      <c r="O2242" t="e">
        <f t="array" ref="O2242">INDEX($A$7:$F$3066,SMALL(IF(COUNTIF($L$5,$H$7:$H$3066)*COUNTIF($L$5,$I$7:$I$3066),MATCH(ROW($A$7:$A$3066),ROW($A$7:$A$3066)),""),ROWS($B$1:F2236)),COLUMNS($A$1:F2238))</f>
        <v>#NUM!</v>
      </c>
    </row>
    <row r="2243" spans="1:15">
      <c r="A2243" s="1">
        <f>'ScienceDirect - Initial'!A2246</f>
        <v>0</v>
      </c>
      <c r="B2243" s="1">
        <f>'ScienceDirect - Initial'!B2246</f>
        <v>2004</v>
      </c>
      <c r="C2243" s="1" t="str">
        <f>'ScienceDirect - Initial'!C2246</f>
        <v>Glahn, James F.; King, D. Tommy</v>
      </c>
      <c r="D2243" s="1" t="str">
        <f>'ScienceDirect - Initial'!D2246</f>
        <v>16 Bird depredation</v>
      </c>
      <c r="E2243" s="1" t="str">
        <f>'ScienceDirect - Initial'!E2246</f>
        <v>Developments in Aquaculture and Fisheries Science</v>
      </c>
      <c r="F2243" s="1" t="str">
        <f>'ScienceDirect - Initial'!F2246</f>
        <v>0167-9309</v>
      </c>
      <c r="H2243" s="1">
        <v>0</v>
      </c>
      <c r="I2243" s="1">
        <v>0</v>
      </c>
      <c r="J2243" t="b">
        <f t="shared" si="34"/>
        <v>1</v>
      </c>
      <c r="K2243" t="e">
        <f t="array" ref="K2243">INDEX($A$7:$F$3066,SMALL(IF(COUNTIF($L$5,$H$7:$H$3066)*COUNTIF($L$5,$I$7:$I$3066),MATCH(ROW($A$7:$A$3066),ROW($A$7:$A$3066)),""),ROWS($B$1:B2237)),COLUMNS($A$1:B2239))</f>
        <v>#NUM!</v>
      </c>
      <c r="L2243" t="e">
        <f t="array" ref="L2243">INDEX($A$7:$F$3066,SMALL(IF(COUNTIF($L$5,$H$7:$H$3066)*COUNTIF($L$5,$I$7:$I$3066),MATCH(ROW($A$7:$A$3066),ROW($A$7:$A$3066)),""),ROWS($B$1:C2237)),COLUMNS($A$1:C2239))</f>
        <v>#NUM!</v>
      </c>
      <c r="M2243" t="e">
        <f t="array" ref="M2243">INDEX($A$7:$F$3066,SMALL(IF(COUNTIF($L$5,$H$7:$H$3066)*COUNTIF($L$5,$I$7:$I$3066),MATCH(ROW($A$7:$A$3066),ROW($A$7:$A$3066)),""),ROWS($B$1:D2237)),COLUMNS($A$1:D2239))</f>
        <v>#NUM!</v>
      </c>
      <c r="N2243" t="e">
        <f t="array" ref="N2243">INDEX($A$7:$F$3066,SMALL(IF(COUNTIF($L$5,$H$7:$H$3066)*COUNTIF($L$5,$I$7:$I$3066),MATCH(ROW($A$7:$A$3066),ROW($A$7:$A$3066)),""),ROWS($B$1:E2237)),COLUMNS($A$1:E2239))</f>
        <v>#NUM!</v>
      </c>
      <c r="O2243" t="e">
        <f t="array" ref="O2243">INDEX($A$7:$F$3066,SMALL(IF(COUNTIF($L$5,$H$7:$H$3066)*COUNTIF($L$5,$I$7:$I$3066),MATCH(ROW($A$7:$A$3066),ROW($A$7:$A$3066)),""),ROWS($B$1:F2237)),COLUMNS($A$1:F2239))</f>
        <v>#NUM!</v>
      </c>
    </row>
    <row r="2244" spans="1:15">
      <c r="A2244" s="1">
        <f>'ScienceDirect - Initial'!A2247</f>
        <v>0</v>
      </c>
      <c r="B2244" s="1">
        <f>'ScienceDirect - Initial'!B2247</f>
        <v>2020</v>
      </c>
      <c r="C2244" s="1" t="str">
        <f>'ScienceDirect - Initial'!C2247</f>
        <v>Dorsey, Jay F.; Salinas, Ryan D.; Dang, Mai; Alonso-Basanta, Michelle; Judy, Kevin D.; Maity, Amit; Lustig, Robert A.; Lee, John Y.K.; Phillips, Peter C.; Pruitt, Amy A.</v>
      </c>
      <c r="D2244" s="1" t="str">
        <f>'ScienceDirect - Initial'!D2247</f>
        <v>63 - Cancer of the Central Nervous System</v>
      </c>
      <c r="E2244" s="1" t="str">
        <f>'ScienceDirect - Initial'!E2247</f>
        <v>Abeloff's Clinical Oncology (Sixth Edition)</v>
      </c>
      <c r="F2244" s="1" t="str">
        <f>'ScienceDirect - Initial'!F2247</f>
        <v>978-0-323-47674-4</v>
      </c>
      <c r="H2244" s="1">
        <v>0</v>
      </c>
      <c r="I2244" s="1">
        <v>0</v>
      </c>
      <c r="J2244" t="b">
        <f t="shared" si="34"/>
        <v>1</v>
      </c>
      <c r="K2244" t="e">
        <f t="array" ref="K2244">INDEX($A$7:$F$3066,SMALL(IF(COUNTIF($L$5,$H$7:$H$3066)*COUNTIF($L$5,$I$7:$I$3066),MATCH(ROW($A$7:$A$3066),ROW($A$7:$A$3066)),""),ROWS($B$1:B2238)),COLUMNS($A$1:B2240))</f>
        <v>#NUM!</v>
      </c>
      <c r="L2244" t="e">
        <f t="array" ref="L2244">INDEX($A$7:$F$3066,SMALL(IF(COUNTIF($L$5,$H$7:$H$3066)*COUNTIF($L$5,$I$7:$I$3066),MATCH(ROW($A$7:$A$3066),ROW($A$7:$A$3066)),""),ROWS($B$1:C2238)),COLUMNS($A$1:C2240))</f>
        <v>#NUM!</v>
      </c>
      <c r="M2244" t="e">
        <f t="array" ref="M2244">INDEX($A$7:$F$3066,SMALL(IF(COUNTIF($L$5,$H$7:$H$3066)*COUNTIF($L$5,$I$7:$I$3066),MATCH(ROW($A$7:$A$3066),ROW($A$7:$A$3066)),""),ROWS($B$1:D2238)),COLUMNS($A$1:D2240))</f>
        <v>#NUM!</v>
      </c>
      <c r="N2244" t="e">
        <f t="array" ref="N2244">INDEX($A$7:$F$3066,SMALL(IF(COUNTIF($L$5,$H$7:$H$3066)*COUNTIF($L$5,$I$7:$I$3066),MATCH(ROW($A$7:$A$3066),ROW($A$7:$A$3066)),""),ROWS($B$1:E2238)),COLUMNS($A$1:E2240))</f>
        <v>#NUM!</v>
      </c>
      <c r="O2244" t="e">
        <f t="array" ref="O2244">INDEX($A$7:$F$3066,SMALL(IF(COUNTIF($L$5,$H$7:$H$3066)*COUNTIF($L$5,$I$7:$I$3066),MATCH(ROW($A$7:$A$3066),ROW($A$7:$A$3066)),""),ROWS($B$1:F2238)),COLUMNS($A$1:F2240))</f>
        <v>#NUM!</v>
      </c>
    </row>
    <row r="2245" spans="1:15">
      <c r="A2245" s="1">
        <f>'ScienceDirect - Initial'!A2248</f>
        <v>0</v>
      </c>
      <c r="B2245" s="1">
        <f>'ScienceDirect - Initial'!B2248</f>
        <v>2014</v>
      </c>
      <c r="C2245" s="1" t="str">
        <f>'ScienceDirect - Initial'!C2248</f>
        <v>Noailly, J.; Malandrino, A.; Galbusera, F.</v>
      </c>
      <c r="D2245" s="1" t="str">
        <f>'ScienceDirect - Initial'!D2248</f>
        <v>15 - Computational modelling of spinal implants</v>
      </c>
      <c r="E2245" s="1" t="str">
        <f>'ScienceDirect - Initial'!E2248</f>
        <v>Computational Modelling of Biomechanics and Biotribology in the Musculoskeletal System</v>
      </c>
      <c r="F2245" s="1" t="str">
        <f>'ScienceDirect - Initial'!F2248</f>
        <v>978-0-85709-661-6</v>
      </c>
      <c r="H2245" s="1">
        <v>0</v>
      </c>
      <c r="I2245" s="1">
        <v>0</v>
      </c>
      <c r="J2245" t="b">
        <f t="shared" si="34"/>
        <v>1</v>
      </c>
      <c r="K2245" t="e">
        <f t="array" ref="K2245">INDEX($A$7:$F$3066,SMALL(IF(COUNTIF($L$5,$H$7:$H$3066)*COUNTIF($L$5,$I$7:$I$3066),MATCH(ROW($A$7:$A$3066),ROW($A$7:$A$3066)),""),ROWS($B$1:B2239)),COLUMNS($A$1:B2241))</f>
        <v>#NUM!</v>
      </c>
      <c r="L2245" t="e">
        <f t="array" ref="L2245">INDEX($A$7:$F$3066,SMALL(IF(COUNTIF($L$5,$H$7:$H$3066)*COUNTIF($L$5,$I$7:$I$3066),MATCH(ROW($A$7:$A$3066),ROW($A$7:$A$3066)),""),ROWS($B$1:C2239)),COLUMNS($A$1:C2241))</f>
        <v>#NUM!</v>
      </c>
      <c r="M2245" t="e">
        <f t="array" ref="M2245">INDEX($A$7:$F$3066,SMALL(IF(COUNTIF($L$5,$H$7:$H$3066)*COUNTIF($L$5,$I$7:$I$3066),MATCH(ROW($A$7:$A$3066),ROW($A$7:$A$3066)),""),ROWS($B$1:D2239)),COLUMNS($A$1:D2241))</f>
        <v>#NUM!</v>
      </c>
      <c r="N2245" t="e">
        <f t="array" ref="N2245">INDEX($A$7:$F$3066,SMALL(IF(COUNTIF($L$5,$H$7:$H$3066)*COUNTIF($L$5,$I$7:$I$3066),MATCH(ROW($A$7:$A$3066),ROW($A$7:$A$3066)),""),ROWS($B$1:E2239)),COLUMNS($A$1:E2241))</f>
        <v>#NUM!</v>
      </c>
      <c r="O2245" t="e">
        <f t="array" ref="O2245">INDEX($A$7:$F$3066,SMALL(IF(COUNTIF($L$5,$H$7:$H$3066)*COUNTIF($L$5,$I$7:$I$3066),MATCH(ROW($A$7:$A$3066),ROW($A$7:$A$3066)),""),ROWS($B$1:F2239)),COLUMNS($A$1:F2241))</f>
        <v>#NUM!</v>
      </c>
    </row>
    <row r="2246" spans="1:15">
      <c r="A2246" s="1">
        <f>'ScienceDirect - Initial'!A2249</f>
        <v>0</v>
      </c>
      <c r="B2246" s="1">
        <f>'ScienceDirect - Initial'!B2249</f>
        <v>2008</v>
      </c>
      <c r="C2246" s="1" t="str">
        <f>'ScienceDirect - Initial'!C2249</f>
        <v>Groff, Linda</v>
      </c>
      <c r="D2246" s="1" t="str">
        <f>'ScienceDirect - Initial'!D2249</f>
        <v>Religion and Peace, Inner–Outer Dimensions of</v>
      </c>
      <c r="E2246" s="1" t="str">
        <f>'ScienceDirect - Initial'!E2249</f>
        <v>Encyclopedia of Violence, Peace, &amp; Conflict (Second Edition)</v>
      </c>
      <c r="F2246" s="1" t="str">
        <f>'ScienceDirect - Initial'!F2249</f>
        <v>978-0-12-373985-8</v>
      </c>
      <c r="H2246" s="1">
        <v>0</v>
      </c>
      <c r="I2246" s="1">
        <v>0</v>
      </c>
      <c r="J2246" t="b">
        <f t="shared" si="34"/>
        <v>1</v>
      </c>
      <c r="K2246" t="e">
        <f t="array" ref="K2246">INDEX($A$7:$F$3066,SMALL(IF(COUNTIF($L$5,$H$7:$H$3066)*COUNTIF($L$5,$I$7:$I$3066),MATCH(ROW($A$7:$A$3066),ROW($A$7:$A$3066)),""),ROWS($B$1:B2240)),COLUMNS($A$1:B2242))</f>
        <v>#NUM!</v>
      </c>
      <c r="L2246" t="e">
        <f t="array" ref="L2246">INDEX($A$7:$F$3066,SMALL(IF(COUNTIF($L$5,$H$7:$H$3066)*COUNTIF($L$5,$I$7:$I$3066),MATCH(ROW($A$7:$A$3066),ROW($A$7:$A$3066)),""),ROWS($B$1:C2240)),COLUMNS($A$1:C2242))</f>
        <v>#NUM!</v>
      </c>
      <c r="M2246" t="e">
        <f t="array" ref="M2246">INDEX($A$7:$F$3066,SMALL(IF(COUNTIF($L$5,$H$7:$H$3066)*COUNTIF($L$5,$I$7:$I$3066),MATCH(ROW($A$7:$A$3066),ROW($A$7:$A$3066)),""),ROWS($B$1:D2240)),COLUMNS($A$1:D2242))</f>
        <v>#NUM!</v>
      </c>
      <c r="N2246" t="e">
        <f t="array" ref="N2246">INDEX($A$7:$F$3066,SMALL(IF(COUNTIF($L$5,$H$7:$H$3066)*COUNTIF($L$5,$I$7:$I$3066),MATCH(ROW($A$7:$A$3066),ROW($A$7:$A$3066)),""),ROWS($B$1:E2240)),COLUMNS($A$1:E2242))</f>
        <v>#NUM!</v>
      </c>
      <c r="O2246" t="e">
        <f t="array" ref="O2246">INDEX($A$7:$F$3066,SMALL(IF(COUNTIF($L$5,$H$7:$H$3066)*COUNTIF($L$5,$I$7:$I$3066),MATCH(ROW($A$7:$A$3066),ROW($A$7:$A$3066)),""),ROWS($B$1:F2240)),COLUMNS($A$1:F2242))</f>
        <v>#NUM!</v>
      </c>
    </row>
    <row r="2247" spans="1:15">
      <c r="A2247" s="1">
        <f>'ScienceDirect - Initial'!A2250</f>
        <v>0</v>
      </c>
      <c r="B2247" s="1">
        <f>'ScienceDirect - Initial'!B2250</f>
        <v>2008</v>
      </c>
      <c r="C2247" s="1" t="str">
        <f>'ScienceDirect - Initial'!C2250</f>
        <v>SONNENFELD, JEFFREY; WARD, ANDREW</v>
      </c>
      <c r="D2247" s="1" t="str">
        <f>'ScienceDirect - Initial'!D2250</f>
        <v>Firing Back:: How Great Leaders Rebound After Career Disasters</v>
      </c>
      <c r="E2247" s="1" t="str">
        <f>'ScienceDirect - Initial'!E2250</f>
        <v>Organizational Dynamics</v>
      </c>
      <c r="F2247" s="1">
        <f>'ScienceDirect - Initial'!F2250</f>
        <v>0</v>
      </c>
      <c r="H2247" s="1">
        <v>0</v>
      </c>
      <c r="I2247" s="1">
        <v>0</v>
      </c>
      <c r="J2247" t="b">
        <f t="shared" si="34"/>
        <v>1</v>
      </c>
      <c r="K2247" t="e">
        <f t="array" ref="K2247">INDEX($A$7:$F$3066,SMALL(IF(COUNTIF($L$5,$H$7:$H$3066)*COUNTIF($L$5,$I$7:$I$3066),MATCH(ROW($A$7:$A$3066),ROW($A$7:$A$3066)),""),ROWS($B$1:B2241)),COLUMNS($A$1:B2243))</f>
        <v>#NUM!</v>
      </c>
      <c r="L2247" t="e">
        <f t="array" ref="L2247">INDEX($A$7:$F$3066,SMALL(IF(COUNTIF($L$5,$H$7:$H$3066)*COUNTIF($L$5,$I$7:$I$3066),MATCH(ROW($A$7:$A$3066),ROW($A$7:$A$3066)),""),ROWS($B$1:C2241)),COLUMNS($A$1:C2243))</f>
        <v>#NUM!</v>
      </c>
      <c r="M2247" t="e">
        <f t="array" ref="M2247">INDEX($A$7:$F$3066,SMALL(IF(COUNTIF($L$5,$H$7:$H$3066)*COUNTIF($L$5,$I$7:$I$3066),MATCH(ROW($A$7:$A$3066),ROW($A$7:$A$3066)),""),ROWS($B$1:D2241)),COLUMNS($A$1:D2243))</f>
        <v>#NUM!</v>
      </c>
      <c r="N2247" t="e">
        <f t="array" ref="N2247">INDEX($A$7:$F$3066,SMALL(IF(COUNTIF($L$5,$H$7:$H$3066)*COUNTIF($L$5,$I$7:$I$3066),MATCH(ROW($A$7:$A$3066),ROW($A$7:$A$3066)),""),ROWS($B$1:E2241)),COLUMNS($A$1:E2243))</f>
        <v>#NUM!</v>
      </c>
      <c r="O2247" t="e">
        <f t="array" ref="O2247">INDEX($A$7:$F$3066,SMALL(IF(COUNTIF($L$5,$H$7:$H$3066)*COUNTIF($L$5,$I$7:$I$3066),MATCH(ROW($A$7:$A$3066),ROW($A$7:$A$3066)),""),ROWS($B$1:F2241)),COLUMNS($A$1:F2243))</f>
        <v>#NUM!</v>
      </c>
    </row>
    <row r="2248" spans="1:15">
      <c r="A2248" s="1">
        <f>'ScienceDirect - Initial'!A2251</f>
        <v>0</v>
      </c>
      <c r="B2248" s="1">
        <f>'ScienceDirect - Initial'!B2251</f>
        <v>1982</v>
      </c>
      <c r="C2248" s="1" t="str">
        <f>'ScienceDirect - Initial'!C2251</f>
        <v>Erickson, Richard C.</v>
      </c>
      <c r="D2248" s="1" t="str">
        <f>'ScienceDirect - Initial'!D2251</f>
        <v>Inpatient small group psychotherapy: A survey</v>
      </c>
      <c r="E2248" s="1" t="str">
        <f>'ScienceDirect - Initial'!E2251</f>
        <v>Clinical Psychology Review</v>
      </c>
      <c r="F2248" s="1">
        <f>'ScienceDirect - Initial'!F2251</f>
        <v>0</v>
      </c>
      <c r="H2248" s="1">
        <v>0</v>
      </c>
      <c r="I2248" s="1">
        <v>0</v>
      </c>
      <c r="J2248" t="b">
        <f t="shared" ref="J2248:J2311" si="35">IF(ISBLANK(I2248),FALSE,IF(EXACT(H2248, I2248),TRUE,FALSE))</f>
        <v>1</v>
      </c>
      <c r="K2248" t="e">
        <f t="array" ref="K2248">INDEX($A$7:$F$3066,SMALL(IF(COUNTIF($L$5,$H$7:$H$3066)*COUNTIF($L$5,$I$7:$I$3066),MATCH(ROW($A$7:$A$3066),ROW($A$7:$A$3066)),""),ROWS($B$1:B2242)),COLUMNS($A$1:B2244))</f>
        <v>#NUM!</v>
      </c>
      <c r="L2248" t="e">
        <f t="array" ref="L2248">INDEX($A$7:$F$3066,SMALL(IF(COUNTIF($L$5,$H$7:$H$3066)*COUNTIF($L$5,$I$7:$I$3066),MATCH(ROW($A$7:$A$3066),ROW($A$7:$A$3066)),""),ROWS($B$1:C2242)),COLUMNS($A$1:C2244))</f>
        <v>#NUM!</v>
      </c>
      <c r="M2248" t="e">
        <f t="array" ref="M2248">INDEX($A$7:$F$3066,SMALL(IF(COUNTIF($L$5,$H$7:$H$3066)*COUNTIF($L$5,$I$7:$I$3066),MATCH(ROW($A$7:$A$3066),ROW($A$7:$A$3066)),""),ROWS($B$1:D2242)),COLUMNS($A$1:D2244))</f>
        <v>#NUM!</v>
      </c>
      <c r="N2248" t="e">
        <f t="array" ref="N2248">INDEX($A$7:$F$3066,SMALL(IF(COUNTIF($L$5,$H$7:$H$3066)*COUNTIF($L$5,$I$7:$I$3066),MATCH(ROW($A$7:$A$3066),ROW($A$7:$A$3066)),""),ROWS($B$1:E2242)),COLUMNS($A$1:E2244))</f>
        <v>#NUM!</v>
      </c>
      <c r="O2248" t="e">
        <f t="array" ref="O2248">INDEX($A$7:$F$3066,SMALL(IF(COUNTIF($L$5,$H$7:$H$3066)*COUNTIF($L$5,$I$7:$I$3066),MATCH(ROW($A$7:$A$3066),ROW($A$7:$A$3066)),""),ROWS($B$1:F2242)),COLUMNS($A$1:F2244))</f>
        <v>#NUM!</v>
      </c>
    </row>
    <row r="2249" spans="1:15">
      <c r="A2249" s="1">
        <f>'ScienceDirect - Initial'!A2252</f>
        <v>0</v>
      </c>
      <c r="B2249" s="1">
        <f>'ScienceDirect - Initial'!B2252</f>
        <v>1977</v>
      </c>
      <c r="C2249" s="1">
        <f>'ScienceDirect - Initial'!C2252</f>
        <v>0</v>
      </c>
      <c r="D2249" s="1" t="str">
        <f>'ScienceDirect - Initial'!D2252</f>
        <v>Editorial Board</v>
      </c>
      <c r="E2249" s="1" t="str">
        <f>'ScienceDirect - Initial'!E2252</f>
        <v>Applied Animal Ethology</v>
      </c>
      <c r="F2249" s="1">
        <f>'ScienceDirect - Initial'!F2252</f>
        <v>0</v>
      </c>
      <c r="H2249" s="1">
        <v>0</v>
      </c>
      <c r="I2249" s="1">
        <v>0</v>
      </c>
      <c r="J2249" t="b">
        <f t="shared" si="35"/>
        <v>1</v>
      </c>
      <c r="K2249" t="e">
        <f t="array" ref="K2249">INDEX($A$7:$F$3066,SMALL(IF(COUNTIF($L$5,$H$7:$H$3066)*COUNTIF($L$5,$I$7:$I$3066),MATCH(ROW($A$7:$A$3066),ROW($A$7:$A$3066)),""),ROWS($B$1:B2243)),COLUMNS($A$1:B2245))</f>
        <v>#NUM!</v>
      </c>
      <c r="L2249" t="e">
        <f t="array" ref="L2249">INDEX($A$7:$F$3066,SMALL(IF(COUNTIF($L$5,$H$7:$H$3066)*COUNTIF($L$5,$I$7:$I$3066),MATCH(ROW($A$7:$A$3066),ROW($A$7:$A$3066)),""),ROWS($B$1:C2243)),COLUMNS($A$1:C2245))</f>
        <v>#NUM!</v>
      </c>
      <c r="M2249" t="e">
        <f t="array" ref="M2249">INDEX($A$7:$F$3066,SMALL(IF(COUNTIF($L$5,$H$7:$H$3066)*COUNTIF($L$5,$I$7:$I$3066),MATCH(ROW($A$7:$A$3066),ROW($A$7:$A$3066)),""),ROWS($B$1:D2243)),COLUMNS($A$1:D2245))</f>
        <v>#NUM!</v>
      </c>
      <c r="N2249" t="e">
        <f t="array" ref="N2249">INDEX($A$7:$F$3066,SMALL(IF(COUNTIF($L$5,$H$7:$H$3066)*COUNTIF($L$5,$I$7:$I$3066),MATCH(ROW($A$7:$A$3066),ROW($A$7:$A$3066)),""),ROWS($B$1:E2243)),COLUMNS($A$1:E2245))</f>
        <v>#NUM!</v>
      </c>
      <c r="O2249" t="e">
        <f t="array" ref="O2249">INDEX($A$7:$F$3066,SMALL(IF(COUNTIF($L$5,$H$7:$H$3066)*COUNTIF($L$5,$I$7:$I$3066),MATCH(ROW($A$7:$A$3066),ROW($A$7:$A$3066)),""),ROWS($B$1:F2243)),COLUMNS($A$1:F2245))</f>
        <v>#NUM!</v>
      </c>
    </row>
    <row r="2250" spans="1:15">
      <c r="A2250" s="1">
        <f>'ScienceDirect - Initial'!A2253</f>
        <v>0</v>
      </c>
      <c r="B2250" s="1">
        <f>'ScienceDirect - Initial'!B2253</f>
        <v>2015</v>
      </c>
      <c r="C2250" s="1" t="str">
        <f>'ScienceDirect - Initial'!C2253</f>
        <v>Levine, Donald P.; Brown, Patricia D.</v>
      </c>
      <c r="D2250" s="1" t="str">
        <f>'ScienceDirect - Initial'!D2253</f>
        <v>317 - Infections in Injection Drug Users</v>
      </c>
      <c r="E2250" s="1" t="str">
        <f>'ScienceDirect - Initial'!E2253</f>
        <v>Mandell, Douglas, and Bennett's Principles and Practice of Infectious Diseases (Eighth Edition)</v>
      </c>
      <c r="F2250" s="1" t="str">
        <f>'ScienceDirect - Initial'!F2253</f>
        <v>978-1-4557-4801-3</v>
      </c>
      <c r="H2250" s="1">
        <v>0</v>
      </c>
      <c r="I2250" s="1">
        <v>0</v>
      </c>
      <c r="J2250" t="b">
        <f t="shared" si="35"/>
        <v>1</v>
      </c>
      <c r="K2250" t="e">
        <f t="array" ref="K2250">INDEX($A$7:$F$3066,SMALL(IF(COUNTIF($L$5,$H$7:$H$3066)*COUNTIF($L$5,$I$7:$I$3066),MATCH(ROW($A$7:$A$3066),ROW($A$7:$A$3066)),""),ROWS($B$1:B2244)),COLUMNS($A$1:B2246))</f>
        <v>#NUM!</v>
      </c>
      <c r="L2250" t="e">
        <f t="array" ref="L2250">INDEX($A$7:$F$3066,SMALL(IF(COUNTIF($L$5,$H$7:$H$3066)*COUNTIF($L$5,$I$7:$I$3066),MATCH(ROW($A$7:$A$3066),ROW($A$7:$A$3066)),""),ROWS($B$1:C2244)),COLUMNS($A$1:C2246))</f>
        <v>#NUM!</v>
      </c>
      <c r="M2250" t="e">
        <f t="array" ref="M2250">INDEX($A$7:$F$3066,SMALL(IF(COUNTIF($L$5,$H$7:$H$3066)*COUNTIF($L$5,$I$7:$I$3066),MATCH(ROW($A$7:$A$3066),ROW($A$7:$A$3066)),""),ROWS($B$1:D2244)),COLUMNS($A$1:D2246))</f>
        <v>#NUM!</v>
      </c>
      <c r="N2250" t="e">
        <f t="array" ref="N2250">INDEX($A$7:$F$3066,SMALL(IF(COUNTIF($L$5,$H$7:$H$3066)*COUNTIF($L$5,$I$7:$I$3066),MATCH(ROW($A$7:$A$3066),ROW($A$7:$A$3066)),""),ROWS($B$1:E2244)),COLUMNS($A$1:E2246))</f>
        <v>#NUM!</v>
      </c>
      <c r="O2250" t="e">
        <f t="array" ref="O2250">INDEX($A$7:$F$3066,SMALL(IF(COUNTIF($L$5,$H$7:$H$3066)*COUNTIF($L$5,$I$7:$I$3066),MATCH(ROW($A$7:$A$3066),ROW($A$7:$A$3066)),""),ROWS($B$1:F2244)),COLUMNS($A$1:F2246))</f>
        <v>#NUM!</v>
      </c>
    </row>
    <row r="2251" spans="1:15">
      <c r="A2251" s="1">
        <f>'ScienceDirect - Initial'!A2254</f>
        <v>0</v>
      </c>
      <c r="B2251" s="1">
        <f>'ScienceDirect - Initial'!B2254</f>
        <v>1975</v>
      </c>
      <c r="C2251" s="1" t="str">
        <f>'ScienceDirect - Initial'!C2254</f>
        <v>King, James E; Fobes, James L</v>
      </c>
      <c r="D2251" s="1" t="str">
        <f>'ScienceDirect - Initial'!D2254</f>
        <v>Hypothesis analysis of sameness-difference learning-set by capuchin monkeys</v>
      </c>
      <c r="E2251" s="1" t="str">
        <f>'ScienceDirect - Initial'!E2254</f>
        <v>Learning and Motivation</v>
      </c>
      <c r="F2251" s="1">
        <f>'ScienceDirect - Initial'!F2254</f>
        <v>0</v>
      </c>
      <c r="H2251" s="1">
        <v>0</v>
      </c>
      <c r="I2251" s="1">
        <v>0</v>
      </c>
      <c r="J2251" t="b">
        <f t="shared" si="35"/>
        <v>1</v>
      </c>
      <c r="K2251" t="e">
        <f t="array" ref="K2251">INDEX($A$7:$F$3066,SMALL(IF(COUNTIF($L$5,$H$7:$H$3066)*COUNTIF($L$5,$I$7:$I$3066),MATCH(ROW($A$7:$A$3066),ROW($A$7:$A$3066)),""),ROWS($B$1:B2245)),COLUMNS($A$1:B2247))</f>
        <v>#NUM!</v>
      </c>
      <c r="L2251" t="e">
        <f t="array" ref="L2251">INDEX($A$7:$F$3066,SMALL(IF(COUNTIF($L$5,$H$7:$H$3066)*COUNTIF($L$5,$I$7:$I$3066),MATCH(ROW($A$7:$A$3066),ROW($A$7:$A$3066)),""),ROWS($B$1:C2245)),COLUMNS($A$1:C2247))</f>
        <v>#NUM!</v>
      </c>
      <c r="M2251" t="e">
        <f t="array" ref="M2251">INDEX($A$7:$F$3066,SMALL(IF(COUNTIF($L$5,$H$7:$H$3066)*COUNTIF($L$5,$I$7:$I$3066),MATCH(ROW($A$7:$A$3066),ROW($A$7:$A$3066)),""),ROWS($B$1:D2245)),COLUMNS($A$1:D2247))</f>
        <v>#NUM!</v>
      </c>
      <c r="N2251" t="e">
        <f t="array" ref="N2251">INDEX($A$7:$F$3066,SMALL(IF(COUNTIF($L$5,$H$7:$H$3066)*COUNTIF($L$5,$I$7:$I$3066),MATCH(ROW($A$7:$A$3066),ROW($A$7:$A$3066)),""),ROWS($B$1:E2245)),COLUMNS($A$1:E2247))</f>
        <v>#NUM!</v>
      </c>
      <c r="O2251" t="e">
        <f t="array" ref="O2251">INDEX($A$7:$F$3066,SMALL(IF(COUNTIF($L$5,$H$7:$H$3066)*COUNTIF($L$5,$I$7:$I$3066),MATCH(ROW($A$7:$A$3066),ROW($A$7:$A$3066)),""),ROWS($B$1:F2245)),COLUMNS($A$1:F2247))</f>
        <v>#NUM!</v>
      </c>
    </row>
    <row r="2252" spans="1:15">
      <c r="A2252" s="1">
        <f>'ScienceDirect - Initial'!A2255</f>
        <v>0</v>
      </c>
      <c r="B2252" s="1">
        <f>'ScienceDirect - Initial'!B2255</f>
        <v>2008</v>
      </c>
      <c r="C2252" s="1" t="str">
        <f>'ScienceDirect - Initial'!C2255</f>
        <v>Rebollo, N.; López-Barcenas, A.P.; Arenas, R.</v>
      </c>
      <c r="D2252" s="1" t="str">
        <f>'ScienceDirect - Initial'!D2255</f>
        <v>Tinea Capitis</v>
      </c>
      <c r="E2252" s="1" t="str">
        <f>'ScienceDirect - Initial'!E2255</f>
        <v>Actas Dermo-Sifiliográficas (English Edition)</v>
      </c>
      <c r="F2252" s="1">
        <f>'ScienceDirect - Initial'!F2255</f>
        <v>0</v>
      </c>
      <c r="H2252" s="1">
        <v>0</v>
      </c>
      <c r="I2252" s="1">
        <v>0</v>
      </c>
      <c r="J2252" t="b">
        <f t="shared" si="35"/>
        <v>1</v>
      </c>
      <c r="K2252" t="e">
        <f t="array" ref="K2252">INDEX($A$7:$F$3066,SMALL(IF(COUNTIF($L$5,$H$7:$H$3066)*COUNTIF($L$5,$I$7:$I$3066),MATCH(ROW($A$7:$A$3066),ROW($A$7:$A$3066)),""),ROWS($B$1:B2246)),COLUMNS($A$1:B2248))</f>
        <v>#NUM!</v>
      </c>
      <c r="L2252" t="e">
        <f t="array" ref="L2252">INDEX($A$7:$F$3066,SMALL(IF(COUNTIF($L$5,$H$7:$H$3066)*COUNTIF($L$5,$I$7:$I$3066),MATCH(ROW($A$7:$A$3066),ROW($A$7:$A$3066)),""),ROWS($B$1:C2246)),COLUMNS($A$1:C2248))</f>
        <v>#NUM!</v>
      </c>
      <c r="M2252" t="e">
        <f t="array" ref="M2252">INDEX($A$7:$F$3066,SMALL(IF(COUNTIF($L$5,$H$7:$H$3066)*COUNTIF($L$5,$I$7:$I$3066),MATCH(ROW($A$7:$A$3066),ROW($A$7:$A$3066)),""),ROWS($B$1:D2246)),COLUMNS($A$1:D2248))</f>
        <v>#NUM!</v>
      </c>
      <c r="N2252" t="e">
        <f t="array" ref="N2252">INDEX($A$7:$F$3066,SMALL(IF(COUNTIF($L$5,$H$7:$H$3066)*COUNTIF($L$5,$I$7:$I$3066),MATCH(ROW($A$7:$A$3066),ROW($A$7:$A$3066)),""),ROWS($B$1:E2246)),COLUMNS($A$1:E2248))</f>
        <v>#NUM!</v>
      </c>
      <c r="O2252" t="e">
        <f t="array" ref="O2252">INDEX($A$7:$F$3066,SMALL(IF(COUNTIF($L$5,$H$7:$H$3066)*COUNTIF($L$5,$I$7:$I$3066),MATCH(ROW($A$7:$A$3066),ROW($A$7:$A$3066)),""),ROWS($B$1:F2246)),COLUMNS($A$1:F2248))</f>
        <v>#NUM!</v>
      </c>
    </row>
    <row r="2253" spans="1:15">
      <c r="A2253" s="1">
        <f>'ScienceDirect - Initial'!A2256</f>
        <v>0</v>
      </c>
      <c r="B2253" s="1">
        <f>'ScienceDirect - Initial'!B2256</f>
        <v>2001</v>
      </c>
      <c r="C2253" s="1" t="str">
        <f>'ScienceDirect - Initial'!C2256</f>
        <v>Moutou, F; Artois, M</v>
      </c>
      <c r="D2253" s="1" t="str">
        <f>'ScienceDirect - Initial'!D2256</f>
        <v>Les mammifères sauvages réservoirs potentiels de zoonoses</v>
      </c>
      <c r="E2253" s="1" t="str">
        <f>'ScienceDirect - Initial'!E2256</f>
        <v>Médecine et Maladies Infectieuses</v>
      </c>
      <c r="F2253" s="1">
        <f>'ScienceDirect - Initial'!F2256</f>
        <v>0</v>
      </c>
      <c r="H2253" s="1">
        <v>0</v>
      </c>
      <c r="I2253" s="1">
        <v>0</v>
      </c>
      <c r="J2253" t="b">
        <f t="shared" si="35"/>
        <v>1</v>
      </c>
      <c r="K2253" t="e">
        <f t="array" ref="K2253">INDEX($A$7:$F$3066,SMALL(IF(COUNTIF($L$5,$H$7:$H$3066)*COUNTIF($L$5,$I$7:$I$3066),MATCH(ROW($A$7:$A$3066),ROW($A$7:$A$3066)),""),ROWS($B$1:B2247)),COLUMNS($A$1:B2249))</f>
        <v>#NUM!</v>
      </c>
      <c r="L2253" t="e">
        <f t="array" ref="L2253">INDEX($A$7:$F$3066,SMALL(IF(COUNTIF($L$5,$H$7:$H$3066)*COUNTIF($L$5,$I$7:$I$3066),MATCH(ROW($A$7:$A$3066),ROW($A$7:$A$3066)),""),ROWS($B$1:C2247)),COLUMNS($A$1:C2249))</f>
        <v>#NUM!</v>
      </c>
      <c r="M2253" t="e">
        <f t="array" ref="M2253">INDEX($A$7:$F$3066,SMALL(IF(COUNTIF($L$5,$H$7:$H$3066)*COUNTIF($L$5,$I$7:$I$3066),MATCH(ROW($A$7:$A$3066),ROW($A$7:$A$3066)),""),ROWS($B$1:D2247)),COLUMNS($A$1:D2249))</f>
        <v>#NUM!</v>
      </c>
      <c r="N2253" t="e">
        <f t="array" ref="N2253">INDEX($A$7:$F$3066,SMALL(IF(COUNTIF($L$5,$H$7:$H$3066)*COUNTIF($L$5,$I$7:$I$3066),MATCH(ROW($A$7:$A$3066),ROW($A$7:$A$3066)),""),ROWS($B$1:E2247)),COLUMNS($A$1:E2249))</f>
        <v>#NUM!</v>
      </c>
      <c r="O2253" t="e">
        <f t="array" ref="O2253">INDEX($A$7:$F$3066,SMALL(IF(COUNTIF($L$5,$H$7:$H$3066)*COUNTIF($L$5,$I$7:$I$3066),MATCH(ROW($A$7:$A$3066),ROW($A$7:$A$3066)),""),ROWS($B$1:F2247)),COLUMNS($A$1:F2249))</f>
        <v>#NUM!</v>
      </c>
    </row>
    <row r="2254" spans="1:15">
      <c r="A2254" s="1">
        <f>'ScienceDirect - Initial'!A2257</f>
        <v>0</v>
      </c>
      <c r="B2254" s="1">
        <f>'ScienceDirect - Initial'!B2257</f>
        <v>1979</v>
      </c>
      <c r="C2254" s="1" t="str">
        <f>'ScienceDirect - Initial'!C2257</f>
        <v>Khoshkish, A.</v>
      </c>
      <c r="D2254" s="1" t="str">
        <f>'ScienceDirect - Initial'!D2257</f>
        <v>Chapter 6 - Signs and Symbols, Rituals and Norms</v>
      </c>
      <c r="E2254" s="1" t="str">
        <f>'ScienceDirect - Initial'!E2257</f>
        <v>The Socio–Political Complex</v>
      </c>
      <c r="F2254" s="1" t="str">
        <f>'ScienceDirect - Initial'!F2257</f>
        <v>978-0-08-023391-8</v>
      </c>
      <c r="H2254" s="1">
        <v>0</v>
      </c>
      <c r="I2254" s="1">
        <v>0</v>
      </c>
      <c r="J2254" t="b">
        <f t="shared" si="35"/>
        <v>1</v>
      </c>
      <c r="K2254" t="e">
        <f t="array" ref="K2254">INDEX($A$7:$F$3066,SMALL(IF(COUNTIF($L$5,$H$7:$H$3066)*COUNTIF($L$5,$I$7:$I$3066),MATCH(ROW($A$7:$A$3066),ROW($A$7:$A$3066)),""),ROWS($B$1:B2248)),COLUMNS($A$1:B2250))</f>
        <v>#NUM!</v>
      </c>
      <c r="L2254" t="e">
        <f t="array" ref="L2254">INDEX($A$7:$F$3066,SMALL(IF(COUNTIF($L$5,$H$7:$H$3066)*COUNTIF($L$5,$I$7:$I$3066),MATCH(ROW($A$7:$A$3066),ROW($A$7:$A$3066)),""),ROWS($B$1:C2248)),COLUMNS($A$1:C2250))</f>
        <v>#NUM!</v>
      </c>
      <c r="M2254" t="e">
        <f t="array" ref="M2254">INDEX($A$7:$F$3066,SMALL(IF(COUNTIF($L$5,$H$7:$H$3066)*COUNTIF($L$5,$I$7:$I$3066),MATCH(ROW($A$7:$A$3066),ROW($A$7:$A$3066)),""),ROWS($B$1:D2248)),COLUMNS($A$1:D2250))</f>
        <v>#NUM!</v>
      </c>
      <c r="N2254" t="e">
        <f t="array" ref="N2254">INDEX($A$7:$F$3066,SMALL(IF(COUNTIF($L$5,$H$7:$H$3066)*COUNTIF($L$5,$I$7:$I$3066),MATCH(ROW($A$7:$A$3066),ROW($A$7:$A$3066)),""),ROWS($B$1:E2248)),COLUMNS($A$1:E2250))</f>
        <v>#NUM!</v>
      </c>
      <c r="O2254" t="e">
        <f t="array" ref="O2254">INDEX($A$7:$F$3066,SMALL(IF(COUNTIF($L$5,$H$7:$H$3066)*COUNTIF($L$5,$I$7:$I$3066),MATCH(ROW($A$7:$A$3066),ROW($A$7:$A$3066)),""),ROWS($B$1:F2248)),COLUMNS($A$1:F2250))</f>
        <v>#NUM!</v>
      </c>
    </row>
    <row r="2255" spans="1:15">
      <c r="A2255" s="1">
        <f>'ScienceDirect - Initial'!A2258</f>
        <v>0</v>
      </c>
      <c r="B2255" s="1">
        <f>'ScienceDirect - Initial'!B2258</f>
        <v>1982</v>
      </c>
      <c r="C2255" s="1" t="str">
        <f>'ScienceDirect - Initial'!C2258</f>
        <v>Feierman, Jay R.</v>
      </c>
      <c r="D2255" s="1" t="str">
        <f>'ScienceDirect - Initial'!D2258</f>
        <v>Nocturnalism: An ethological theory of schizophrenia</v>
      </c>
      <c r="E2255" s="1" t="str">
        <f>'ScienceDirect - Initial'!E2258</f>
        <v>Medical Hypotheses</v>
      </c>
      <c r="F2255" s="1">
        <f>'ScienceDirect - Initial'!F2258</f>
        <v>0</v>
      </c>
      <c r="H2255" s="1">
        <v>0</v>
      </c>
      <c r="I2255" s="1">
        <v>0</v>
      </c>
      <c r="J2255" t="b">
        <f t="shared" si="35"/>
        <v>1</v>
      </c>
      <c r="K2255" t="e">
        <f t="array" ref="K2255">INDEX($A$7:$F$3066,SMALL(IF(COUNTIF($L$5,$H$7:$H$3066)*COUNTIF($L$5,$I$7:$I$3066),MATCH(ROW($A$7:$A$3066),ROW($A$7:$A$3066)),""),ROWS($B$1:B2249)),COLUMNS($A$1:B2251))</f>
        <v>#NUM!</v>
      </c>
      <c r="L2255" t="e">
        <f t="array" ref="L2255">INDEX($A$7:$F$3066,SMALL(IF(COUNTIF($L$5,$H$7:$H$3066)*COUNTIF($L$5,$I$7:$I$3066),MATCH(ROW($A$7:$A$3066),ROW($A$7:$A$3066)),""),ROWS($B$1:C2249)),COLUMNS($A$1:C2251))</f>
        <v>#NUM!</v>
      </c>
      <c r="M2255" t="e">
        <f t="array" ref="M2255">INDEX($A$7:$F$3066,SMALL(IF(COUNTIF($L$5,$H$7:$H$3066)*COUNTIF($L$5,$I$7:$I$3066),MATCH(ROW($A$7:$A$3066),ROW($A$7:$A$3066)),""),ROWS($B$1:D2249)),COLUMNS($A$1:D2251))</f>
        <v>#NUM!</v>
      </c>
      <c r="N2255" t="e">
        <f t="array" ref="N2255">INDEX($A$7:$F$3066,SMALL(IF(COUNTIF($L$5,$H$7:$H$3066)*COUNTIF($L$5,$I$7:$I$3066),MATCH(ROW($A$7:$A$3066),ROW($A$7:$A$3066)),""),ROWS($B$1:E2249)),COLUMNS($A$1:E2251))</f>
        <v>#NUM!</v>
      </c>
      <c r="O2255" t="e">
        <f t="array" ref="O2255">INDEX($A$7:$F$3066,SMALL(IF(COUNTIF($L$5,$H$7:$H$3066)*COUNTIF($L$5,$I$7:$I$3066),MATCH(ROW($A$7:$A$3066),ROW($A$7:$A$3066)),""),ROWS($B$1:F2249)),COLUMNS($A$1:F2251))</f>
        <v>#NUM!</v>
      </c>
    </row>
    <row r="2256" spans="1:15">
      <c r="A2256" s="1">
        <f>'ScienceDirect - Initial'!A2259</f>
        <v>0</v>
      </c>
      <c r="B2256" s="1">
        <f>'ScienceDirect - Initial'!B2259</f>
        <v>1980</v>
      </c>
      <c r="C2256" s="1" t="str">
        <f>'ScienceDirect - Initial'!C2259</f>
        <v>Ruttenberg, Bertram A.; Angert, Ashley J.</v>
      </c>
      <c r="D2256" s="1" t="str">
        <f>'ScienceDirect - Initial'!D2259</f>
        <v>CHAPTER 26 - Psychotic Disorders</v>
      </c>
      <c r="E2256" s="1" t="str">
        <f>'ScienceDirect - Initial'!E2259</f>
        <v>Emotional Disorders in Children and Adolescents</v>
      </c>
      <c r="F2256" s="1" t="str">
        <f>'ScienceDirect - Initial'!F2259</f>
        <v>978-0-08-035153-7</v>
      </c>
      <c r="H2256" s="1">
        <v>0</v>
      </c>
      <c r="I2256" s="1">
        <v>0</v>
      </c>
      <c r="J2256" t="b">
        <f t="shared" si="35"/>
        <v>1</v>
      </c>
      <c r="K2256" t="e">
        <f t="array" ref="K2256">INDEX($A$7:$F$3066,SMALL(IF(COUNTIF($L$5,$H$7:$H$3066)*COUNTIF($L$5,$I$7:$I$3066),MATCH(ROW($A$7:$A$3066),ROW($A$7:$A$3066)),""),ROWS($B$1:B2250)),COLUMNS($A$1:B2252))</f>
        <v>#NUM!</v>
      </c>
      <c r="L2256" t="e">
        <f t="array" ref="L2256">INDEX($A$7:$F$3066,SMALL(IF(COUNTIF($L$5,$H$7:$H$3066)*COUNTIF($L$5,$I$7:$I$3066),MATCH(ROW($A$7:$A$3066),ROW($A$7:$A$3066)),""),ROWS($B$1:C2250)),COLUMNS($A$1:C2252))</f>
        <v>#NUM!</v>
      </c>
      <c r="M2256" t="e">
        <f t="array" ref="M2256">INDEX($A$7:$F$3066,SMALL(IF(COUNTIF($L$5,$H$7:$H$3066)*COUNTIF($L$5,$I$7:$I$3066),MATCH(ROW($A$7:$A$3066),ROW($A$7:$A$3066)),""),ROWS($B$1:D2250)),COLUMNS($A$1:D2252))</f>
        <v>#NUM!</v>
      </c>
      <c r="N2256" t="e">
        <f t="array" ref="N2256">INDEX($A$7:$F$3066,SMALL(IF(COUNTIF($L$5,$H$7:$H$3066)*COUNTIF($L$5,$I$7:$I$3066),MATCH(ROW($A$7:$A$3066),ROW($A$7:$A$3066)),""),ROWS($B$1:E2250)),COLUMNS($A$1:E2252))</f>
        <v>#NUM!</v>
      </c>
      <c r="O2256" t="e">
        <f t="array" ref="O2256">INDEX($A$7:$F$3066,SMALL(IF(COUNTIF($L$5,$H$7:$H$3066)*COUNTIF($L$5,$I$7:$I$3066),MATCH(ROW($A$7:$A$3066),ROW($A$7:$A$3066)),""),ROWS($B$1:F2250)),COLUMNS($A$1:F2252))</f>
        <v>#NUM!</v>
      </c>
    </row>
    <row r="2257" spans="1:15">
      <c r="A2257" s="1">
        <f>'ScienceDirect - Initial'!A2260</f>
        <v>0</v>
      </c>
      <c r="B2257" s="1">
        <f>'ScienceDirect - Initial'!B2260</f>
        <v>2003</v>
      </c>
      <c r="C2257" s="1" t="str">
        <f>'ScienceDirect - Initial'!C2260</f>
        <v>HERBOLD, RICHARD F.</v>
      </c>
      <c r="D2257" s="1" t="str">
        <f>'ScienceDirect - Initial'!D2260</f>
        <v>CHAPTER 5 - Construction</v>
      </c>
      <c r="E2257" s="1" t="str">
        <f>'ScienceDirect - Initial'!E2260</f>
        <v>Field Guide to Appropriate Technology</v>
      </c>
      <c r="F2257" s="1" t="str">
        <f>'ScienceDirect - Initial'!F2260</f>
        <v>978-0-12-335185-2</v>
      </c>
      <c r="H2257" s="1">
        <v>0</v>
      </c>
      <c r="I2257" s="1">
        <v>0</v>
      </c>
      <c r="J2257" t="b">
        <f t="shared" si="35"/>
        <v>1</v>
      </c>
      <c r="K2257" t="e">
        <f t="array" ref="K2257">INDEX($A$7:$F$3066,SMALL(IF(COUNTIF($L$5,$H$7:$H$3066)*COUNTIF($L$5,$I$7:$I$3066),MATCH(ROW($A$7:$A$3066),ROW($A$7:$A$3066)),""),ROWS($B$1:B2251)),COLUMNS($A$1:B2253))</f>
        <v>#NUM!</v>
      </c>
      <c r="L2257" t="e">
        <f t="array" ref="L2257">INDEX($A$7:$F$3066,SMALL(IF(COUNTIF($L$5,$H$7:$H$3066)*COUNTIF($L$5,$I$7:$I$3066),MATCH(ROW($A$7:$A$3066),ROW($A$7:$A$3066)),""),ROWS($B$1:C2251)),COLUMNS($A$1:C2253))</f>
        <v>#NUM!</v>
      </c>
      <c r="M2257" t="e">
        <f t="array" ref="M2257">INDEX($A$7:$F$3066,SMALL(IF(COUNTIF($L$5,$H$7:$H$3066)*COUNTIF($L$5,$I$7:$I$3066),MATCH(ROW($A$7:$A$3066),ROW($A$7:$A$3066)),""),ROWS($B$1:D2251)),COLUMNS($A$1:D2253))</f>
        <v>#NUM!</v>
      </c>
      <c r="N2257" t="e">
        <f t="array" ref="N2257">INDEX($A$7:$F$3066,SMALL(IF(COUNTIF($L$5,$H$7:$H$3066)*COUNTIF($L$5,$I$7:$I$3066),MATCH(ROW($A$7:$A$3066),ROW($A$7:$A$3066)),""),ROWS($B$1:E2251)),COLUMNS($A$1:E2253))</f>
        <v>#NUM!</v>
      </c>
      <c r="O2257" t="e">
        <f t="array" ref="O2257">INDEX($A$7:$F$3066,SMALL(IF(COUNTIF($L$5,$H$7:$H$3066)*COUNTIF($L$5,$I$7:$I$3066),MATCH(ROW($A$7:$A$3066),ROW($A$7:$A$3066)),""),ROWS($B$1:F2251)),COLUMNS($A$1:F2253))</f>
        <v>#NUM!</v>
      </c>
    </row>
    <row r="2258" spans="1:15">
      <c r="A2258" s="1">
        <f>'ScienceDirect - Initial'!A2261</f>
        <v>0</v>
      </c>
      <c r="B2258" s="1">
        <f>'ScienceDirect - Initial'!B2261</f>
        <v>2010</v>
      </c>
      <c r="C2258" s="1" t="str">
        <f>'ScienceDirect - Initial'!C2261</f>
        <v>Anderson, Neill H; Woodburn, Kirstie</v>
      </c>
      <c r="D2258" s="1" t="str">
        <f>'ScienceDirect - Initial'!D2261</f>
        <v>22 - Old-age psychiatry</v>
      </c>
      <c r="E2258" s="1" t="str">
        <f>'ScienceDirect - Initial'!E2261</f>
        <v>Companion to Psychiatric Studies (Eighth Edition)</v>
      </c>
      <c r="F2258" s="1" t="str">
        <f>'ScienceDirect - Initial'!F2261</f>
        <v>978-0-7020-3137-3</v>
      </c>
      <c r="H2258" s="1">
        <v>0</v>
      </c>
      <c r="I2258" s="1">
        <v>0</v>
      </c>
      <c r="J2258" t="b">
        <f t="shared" si="35"/>
        <v>1</v>
      </c>
      <c r="K2258" t="e">
        <f t="array" ref="K2258">INDEX($A$7:$F$3066,SMALL(IF(COUNTIF($L$5,$H$7:$H$3066)*COUNTIF($L$5,$I$7:$I$3066),MATCH(ROW($A$7:$A$3066),ROW($A$7:$A$3066)),""),ROWS($B$1:B2252)),COLUMNS($A$1:B2254))</f>
        <v>#NUM!</v>
      </c>
      <c r="L2258" t="e">
        <f t="array" ref="L2258">INDEX($A$7:$F$3066,SMALL(IF(COUNTIF($L$5,$H$7:$H$3066)*COUNTIF($L$5,$I$7:$I$3066),MATCH(ROW($A$7:$A$3066),ROW($A$7:$A$3066)),""),ROWS($B$1:C2252)),COLUMNS($A$1:C2254))</f>
        <v>#NUM!</v>
      </c>
      <c r="M2258" t="e">
        <f t="array" ref="M2258">INDEX($A$7:$F$3066,SMALL(IF(COUNTIF($L$5,$H$7:$H$3066)*COUNTIF($L$5,$I$7:$I$3066),MATCH(ROW($A$7:$A$3066),ROW($A$7:$A$3066)),""),ROWS($B$1:D2252)),COLUMNS($A$1:D2254))</f>
        <v>#NUM!</v>
      </c>
      <c r="N2258" t="e">
        <f t="array" ref="N2258">INDEX($A$7:$F$3066,SMALL(IF(COUNTIF($L$5,$H$7:$H$3066)*COUNTIF($L$5,$I$7:$I$3066),MATCH(ROW($A$7:$A$3066),ROW($A$7:$A$3066)),""),ROWS($B$1:E2252)),COLUMNS($A$1:E2254))</f>
        <v>#NUM!</v>
      </c>
      <c r="O2258" t="e">
        <f t="array" ref="O2258">INDEX($A$7:$F$3066,SMALL(IF(COUNTIF($L$5,$H$7:$H$3066)*COUNTIF($L$5,$I$7:$I$3066),MATCH(ROW($A$7:$A$3066),ROW($A$7:$A$3066)),""),ROWS($B$1:F2252)),COLUMNS($A$1:F2254))</f>
        <v>#NUM!</v>
      </c>
    </row>
    <row r="2259" spans="1:15">
      <c r="A2259" s="1">
        <f>'ScienceDirect - Initial'!A2262</f>
        <v>0</v>
      </c>
      <c r="B2259" s="1">
        <f>'ScienceDirect - Initial'!B2262</f>
        <v>1992</v>
      </c>
      <c r="C2259" s="1" t="str">
        <f>'ScienceDirect - Initial'!C2262</f>
        <v>Taylor, Peter J.; Buttel, Frederick H.</v>
      </c>
      <c r="D2259" s="1" t="str">
        <f>'ScienceDirect - Initial'!D2262</f>
        <v>How do we know we have global environmental problems? Science and the globalization of environmental discourse</v>
      </c>
      <c r="E2259" s="1" t="str">
        <f>'ScienceDirect - Initial'!E2262</f>
        <v>Geoforum</v>
      </c>
      <c r="F2259" s="1">
        <f>'ScienceDirect - Initial'!F2262</f>
        <v>0</v>
      </c>
      <c r="H2259" s="1">
        <v>0</v>
      </c>
      <c r="I2259" s="1">
        <v>0</v>
      </c>
      <c r="J2259" t="b">
        <f t="shared" si="35"/>
        <v>1</v>
      </c>
      <c r="K2259" t="e">
        <f t="array" ref="K2259">INDEX($A$7:$F$3066,SMALL(IF(COUNTIF($L$5,$H$7:$H$3066)*COUNTIF($L$5,$I$7:$I$3066),MATCH(ROW($A$7:$A$3066),ROW($A$7:$A$3066)),""),ROWS($B$1:B2253)),COLUMNS($A$1:B2255))</f>
        <v>#NUM!</v>
      </c>
      <c r="L2259" t="e">
        <f t="array" ref="L2259">INDEX($A$7:$F$3066,SMALL(IF(COUNTIF($L$5,$H$7:$H$3066)*COUNTIF($L$5,$I$7:$I$3066),MATCH(ROW($A$7:$A$3066),ROW($A$7:$A$3066)),""),ROWS($B$1:C2253)),COLUMNS($A$1:C2255))</f>
        <v>#NUM!</v>
      </c>
      <c r="M2259" t="e">
        <f t="array" ref="M2259">INDEX($A$7:$F$3066,SMALL(IF(COUNTIF($L$5,$H$7:$H$3066)*COUNTIF($L$5,$I$7:$I$3066),MATCH(ROW($A$7:$A$3066),ROW($A$7:$A$3066)),""),ROWS($B$1:D2253)),COLUMNS($A$1:D2255))</f>
        <v>#NUM!</v>
      </c>
      <c r="N2259" t="e">
        <f t="array" ref="N2259">INDEX($A$7:$F$3066,SMALL(IF(COUNTIF($L$5,$H$7:$H$3066)*COUNTIF($L$5,$I$7:$I$3066),MATCH(ROW($A$7:$A$3066),ROW($A$7:$A$3066)),""),ROWS($B$1:E2253)),COLUMNS($A$1:E2255))</f>
        <v>#NUM!</v>
      </c>
      <c r="O2259" t="e">
        <f t="array" ref="O2259">INDEX($A$7:$F$3066,SMALL(IF(COUNTIF($L$5,$H$7:$H$3066)*COUNTIF($L$5,$I$7:$I$3066),MATCH(ROW($A$7:$A$3066),ROW($A$7:$A$3066)),""),ROWS($B$1:F2253)),COLUMNS($A$1:F2255))</f>
        <v>#NUM!</v>
      </c>
    </row>
    <row r="2260" spans="1:15">
      <c r="A2260" s="1">
        <f>'ScienceDirect - Initial'!A2263</f>
        <v>0</v>
      </c>
      <c r="B2260" s="1">
        <f>'ScienceDirect - Initial'!B2263</f>
        <v>1997</v>
      </c>
      <c r="C2260" s="1" t="str">
        <f>'ScienceDirect - Initial'!C2263</f>
        <v>Eadie, Mervyn J</v>
      </c>
      <c r="D2260" s="1" t="str">
        <f>'ScienceDirect - Initial'!D2263</f>
        <v>Place of antiepileptic drug combinations</v>
      </c>
      <c r="E2260" s="1" t="str">
        <f>'ScienceDirect - Initial'!E2263</f>
        <v>Journal of Clinical Neuroscience</v>
      </c>
      <c r="F2260" s="1">
        <f>'ScienceDirect - Initial'!F2263</f>
        <v>0</v>
      </c>
      <c r="H2260" s="1">
        <v>0</v>
      </c>
      <c r="I2260" s="1">
        <v>0</v>
      </c>
      <c r="J2260" t="b">
        <f t="shared" si="35"/>
        <v>1</v>
      </c>
      <c r="K2260" t="e">
        <f t="array" ref="K2260">INDEX($A$7:$F$3066,SMALL(IF(COUNTIF($L$5,$H$7:$H$3066)*COUNTIF($L$5,$I$7:$I$3066),MATCH(ROW($A$7:$A$3066),ROW($A$7:$A$3066)),""),ROWS($B$1:B2254)),COLUMNS($A$1:B2256))</f>
        <v>#NUM!</v>
      </c>
      <c r="L2260" t="e">
        <f t="array" ref="L2260">INDEX($A$7:$F$3066,SMALL(IF(COUNTIF($L$5,$H$7:$H$3066)*COUNTIF($L$5,$I$7:$I$3066),MATCH(ROW($A$7:$A$3066),ROW($A$7:$A$3066)),""),ROWS($B$1:C2254)),COLUMNS($A$1:C2256))</f>
        <v>#NUM!</v>
      </c>
      <c r="M2260" t="e">
        <f t="array" ref="M2260">INDEX($A$7:$F$3066,SMALL(IF(COUNTIF($L$5,$H$7:$H$3066)*COUNTIF($L$5,$I$7:$I$3066),MATCH(ROW($A$7:$A$3066),ROW($A$7:$A$3066)),""),ROWS($B$1:D2254)),COLUMNS($A$1:D2256))</f>
        <v>#NUM!</v>
      </c>
      <c r="N2260" t="e">
        <f t="array" ref="N2260">INDEX($A$7:$F$3066,SMALL(IF(COUNTIF($L$5,$H$7:$H$3066)*COUNTIF($L$5,$I$7:$I$3066),MATCH(ROW($A$7:$A$3066),ROW($A$7:$A$3066)),""),ROWS($B$1:E2254)),COLUMNS($A$1:E2256))</f>
        <v>#NUM!</v>
      </c>
      <c r="O2260" t="e">
        <f t="array" ref="O2260">INDEX($A$7:$F$3066,SMALL(IF(COUNTIF($L$5,$H$7:$H$3066)*COUNTIF($L$5,$I$7:$I$3066),MATCH(ROW($A$7:$A$3066),ROW($A$7:$A$3066)),""),ROWS($B$1:F2254)),COLUMNS($A$1:F2256))</f>
        <v>#NUM!</v>
      </c>
    </row>
    <row r="2261" spans="1:15">
      <c r="A2261" s="1">
        <f>'ScienceDirect - Initial'!A2264</f>
        <v>0</v>
      </c>
      <c r="B2261" s="1">
        <f>'ScienceDirect - Initial'!B2264</f>
        <v>1985</v>
      </c>
      <c r="C2261" s="1" t="str">
        <f>'ScienceDirect - Initial'!C2264</f>
        <v>Schulberg, Herbert C.; Burns, Barbara J.</v>
      </c>
      <c r="D2261" s="1" t="str">
        <f>'ScienceDirect - Initial'!D2264</f>
        <v>The nature and effectiveness of general hospital psychiatric services</v>
      </c>
      <c r="E2261" s="1" t="str">
        <f>'ScienceDirect - Initial'!E2264</f>
        <v>General Hospital Psychiatry</v>
      </c>
      <c r="F2261" s="1">
        <f>'ScienceDirect - Initial'!F2264</f>
        <v>0</v>
      </c>
      <c r="H2261" s="1">
        <v>0</v>
      </c>
      <c r="I2261" s="1">
        <v>0</v>
      </c>
      <c r="J2261" t="b">
        <f t="shared" si="35"/>
        <v>1</v>
      </c>
      <c r="K2261" t="e">
        <f t="array" ref="K2261">INDEX($A$7:$F$3066,SMALL(IF(COUNTIF($L$5,$H$7:$H$3066)*COUNTIF($L$5,$I$7:$I$3066),MATCH(ROW($A$7:$A$3066),ROW($A$7:$A$3066)),""),ROWS($B$1:B2255)),COLUMNS($A$1:B2257))</f>
        <v>#NUM!</v>
      </c>
      <c r="L2261" t="e">
        <f t="array" ref="L2261">INDEX($A$7:$F$3066,SMALL(IF(COUNTIF($L$5,$H$7:$H$3066)*COUNTIF($L$5,$I$7:$I$3066),MATCH(ROW($A$7:$A$3066),ROW($A$7:$A$3066)),""),ROWS($B$1:C2255)),COLUMNS($A$1:C2257))</f>
        <v>#NUM!</v>
      </c>
      <c r="M2261" t="e">
        <f t="array" ref="M2261">INDEX($A$7:$F$3066,SMALL(IF(COUNTIF($L$5,$H$7:$H$3066)*COUNTIF($L$5,$I$7:$I$3066),MATCH(ROW($A$7:$A$3066),ROW($A$7:$A$3066)),""),ROWS($B$1:D2255)),COLUMNS($A$1:D2257))</f>
        <v>#NUM!</v>
      </c>
      <c r="N2261" t="e">
        <f t="array" ref="N2261">INDEX($A$7:$F$3066,SMALL(IF(COUNTIF($L$5,$H$7:$H$3066)*COUNTIF($L$5,$I$7:$I$3066),MATCH(ROW($A$7:$A$3066),ROW($A$7:$A$3066)),""),ROWS($B$1:E2255)),COLUMNS($A$1:E2257))</f>
        <v>#NUM!</v>
      </c>
      <c r="O2261" t="e">
        <f t="array" ref="O2261">INDEX($A$7:$F$3066,SMALL(IF(COUNTIF($L$5,$H$7:$H$3066)*COUNTIF($L$5,$I$7:$I$3066),MATCH(ROW($A$7:$A$3066),ROW($A$7:$A$3066)),""),ROWS($B$1:F2255)),COLUMNS($A$1:F2257))</f>
        <v>#NUM!</v>
      </c>
    </row>
    <row r="2262" spans="1:15">
      <c r="A2262" s="1">
        <f>'ScienceDirect - Initial'!A2265</f>
        <v>0</v>
      </c>
      <c r="B2262" s="1">
        <f>'ScienceDirect - Initial'!B2265</f>
        <v>2015</v>
      </c>
      <c r="C2262" s="1" t="str">
        <f>'ScienceDirect - Initial'!C2265</f>
        <v>Watson, Sue B.; Whitton, Brian A.; Higgins, Scott N.; Paerl, Hans W.; Brooks, Bryan W.; Wehr, John D.</v>
      </c>
      <c r="D2262" s="1" t="str">
        <f>'ScienceDirect - Initial'!D2265</f>
        <v>Chapter 20 - Harmful Algal Blooms</v>
      </c>
      <c r="E2262" s="1" t="str">
        <f>'ScienceDirect - Initial'!E2265</f>
        <v>Freshwater Algae of North America (Second Edition)</v>
      </c>
      <c r="F2262" s="1" t="str">
        <f>'ScienceDirect - Initial'!F2265</f>
        <v>978-0-12-385876-4</v>
      </c>
      <c r="H2262" s="1">
        <v>0</v>
      </c>
      <c r="I2262" s="1">
        <v>0</v>
      </c>
      <c r="J2262" t="b">
        <f t="shared" si="35"/>
        <v>1</v>
      </c>
      <c r="K2262" t="e">
        <f t="array" ref="K2262">INDEX($A$7:$F$3066,SMALL(IF(COUNTIF($L$5,$H$7:$H$3066)*COUNTIF($L$5,$I$7:$I$3066),MATCH(ROW($A$7:$A$3066),ROW($A$7:$A$3066)),""),ROWS($B$1:B2256)),COLUMNS($A$1:B2258))</f>
        <v>#NUM!</v>
      </c>
      <c r="L2262" t="e">
        <f t="array" ref="L2262">INDEX($A$7:$F$3066,SMALL(IF(COUNTIF($L$5,$H$7:$H$3066)*COUNTIF($L$5,$I$7:$I$3066),MATCH(ROW($A$7:$A$3066),ROW($A$7:$A$3066)),""),ROWS($B$1:C2256)),COLUMNS($A$1:C2258))</f>
        <v>#NUM!</v>
      </c>
      <c r="M2262" t="e">
        <f t="array" ref="M2262">INDEX($A$7:$F$3066,SMALL(IF(COUNTIF($L$5,$H$7:$H$3066)*COUNTIF($L$5,$I$7:$I$3066),MATCH(ROW($A$7:$A$3066),ROW($A$7:$A$3066)),""),ROWS($B$1:D2256)),COLUMNS($A$1:D2258))</f>
        <v>#NUM!</v>
      </c>
      <c r="N2262" t="e">
        <f t="array" ref="N2262">INDEX($A$7:$F$3066,SMALL(IF(COUNTIF($L$5,$H$7:$H$3066)*COUNTIF($L$5,$I$7:$I$3066),MATCH(ROW($A$7:$A$3066),ROW($A$7:$A$3066)),""),ROWS($B$1:E2256)),COLUMNS($A$1:E2258))</f>
        <v>#NUM!</v>
      </c>
      <c r="O2262" t="e">
        <f t="array" ref="O2262">INDEX($A$7:$F$3066,SMALL(IF(COUNTIF($L$5,$H$7:$H$3066)*COUNTIF($L$5,$I$7:$I$3066),MATCH(ROW($A$7:$A$3066),ROW($A$7:$A$3066)),""),ROWS($B$1:F2256)),COLUMNS($A$1:F2258))</f>
        <v>#NUM!</v>
      </c>
    </row>
    <row r="2263" spans="1:15">
      <c r="A2263" s="1">
        <f>'ScienceDirect - Initial'!A2266</f>
        <v>0</v>
      </c>
      <c r="B2263" s="1">
        <f>'ScienceDirect - Initial'!B2266</f>
        <v>2015</v>
      </c>
      <c r="C2263" s="1" t="str">
        <f>'ScienceDirect - Initial'!C2266</f>
        <v>Liu, Bingjie; Pennington-Gray, Lori</v>
      </c>
      <c r="D2263" s="1" t="str">
        <f>'ScienceDirect - Initial'!D2266</f>
        <v>Bed bugs bite the hospitality industry? A framing analysis of bed bug news coverage</v>
      </c>
      <c r="E2263" s="1" t="str">
        <f>'ScienceDirect - Initial'!E2266</f>
        <v>Tourism Management</v>
      </c>
      <c r="F2263" s="1">
        <f>'ScienceDirect - Initial'!F2266</f>
        <v>0</v>
      </c>
      <c r="H2263" s="1">
        <v>0</v>
      </c>
      <c r="I2263" s="1">
        <v>0</v>
      </c>
      <c r="J2263" t="b">
        <f t="shared" si="35"/>
        <v>1</v>
      </c>
      <c r="K2263" t="e">
        <f t="array" ref="K2263">INDEX($A$7:$F$3066,SMALL(IF(COUNTIF($L$5,$H$7:$H$3066)*COUNTIF($L$5,$I$7:$I$3066),MATCH(ROW($A$7:$A$3066),ROW($A$7:$A$3066)),""),ROWS($B$1:B2257)),COLUMNS($A$1:B2259))</f>
        <v>#NUM!</v>
      </c>
      <c r="L2263" t="e">
        <f t="array" ref="L2263">INDEX($A$7:$F$3066,SMALL(IF(COUNTIF($L$5,$H$7:$H$3066)*COUNTIF($L$5,$I$7:$I$3066),MATCH(ROW($A$7:$A$3066),ROW($A$7:$A$3066)),""),ROWS($B$1:C2257)),COLUMNS($A$1:C2259))</f>
        <v>#NUM!</v>
      </c>
      <c r="M2263" t="e">
        <f t="array" ref="M2263">INDEX($A$7:$F$3066,SMALL(IF(COUNTIF($L$5,$H$7:$H$3066)*COUNTIF($L$5,$I$7:$I$3066),MATCH(ROW($A$7:$A$3066),ROW($A$7:$A$3066)),""),ROWS($B$1:D2257)),COLUMNS($A$1:D2259))</f>
        <v>#NUM!</v>
      </c>
      <c r="N2263" t="e">
        <f t="array" ref="N2263">INDEX($A$7:$F$3066,SMALL(IF(COUNTIF($L$5,$H$7:$H$3066)*COUNTIF($L$5,$I$7:$I$3066),MATCH(ROW($A$7:$A$3066),ROW($A$7:$A$3066)),""),ROWS($B$1:E2257)),COLUMNS($A$1:E2259))</f>
        <v>#NUM!</v>
      </c>
      <c r="O2263" t="e">
        <f t="array" ref="O2263">INDEX($A$7:$F$3066,SMALL(IF(COUNTIF($L$5,$H$7:$H$3066)*COUNTIF($L$5,$I$7:$I$3066),MATCH(ROW($A$7:$A$3066),ROW($A$7:$A$3066)),""),ROWS($B$1:F2257)),COLUMNS($A$1:F2259))</f>
        <v>#NUM!</v>
      </c>
    </row>
    <row r="2264" spans="1:15">
      <c r="A2264" s="1">
        <f>'ScienceDirect - Initial'!A2267</f>
        <v>0</v>
      </c>
      <c r="B2264" s="1">
        <f>'ScienceDirect - Initial'!B2267</f>
        <v>1994</v>
      </c>
      <c r="C2264" s="1" t="str">
        <f>'ScienceDirect - Initial'!C2267</f>
        <v>Pépin, J.; Milord, F.</v>
      </c>
      <c r="D2264" s="1" t="str">
        <f>'ScienceDirect - Initial'!D2267</f>
        <v>The Treatment of Human African Trypanosomiasis</v>
      </c>
      <c r="E2264" s="1" t="str">
        <f>'ScienceDirect - Initial'!E2267</f>
        <v>Advances in Parasitology</v>
      </c>
      <c r="F2264" s="1" t="str">
        <f>'ScienceDirect - Initial'!F2267</f>
        <v>0065-308X</v>
      </c>
      <c r="H2264" s="1">
        <v>0</v>
      </c>
      <c r="I2264" s="1">
        <v>0</v>
      </c>
      <c r="J2264" t="b">
        <f t="shared" si="35"/>
        <v>1</v>
      </c>
      <c r="K2264" t="e">
        <f t="array" ref="K2264">INDEX($A$7:$F$3066,SMALL(IF(COUNTIF($L$5,$H$7:$H$3066)*COUNTIF($L$5,$I$7:$I$3066),MATCH(ROW($A$7:$A$3066),ROW($A$7:$A$3066)),""),ROWS($B$1:B2258)),COLUMNS($A$1:B2260))</f>
        <v>#NUM!</v>
      </c>
      <c r="L2264" t="e">
        <f t="array" ref="L2264">INDEX($A$7:$F$3066,SMALL(IF(COUNTIF($L$5,$H$7:$H$3066)*COUNTIF($L$5,$I$7:$I$3066),MATCH(ROW($A$7:$A$3066),ROW($A$7:$A$3066)),""),ROWS($B$1:C2258)),COLUMNS($A$1:C2260))</f>
        <v>#NUM!</v>
      </c>
      <c r="M2264" t="e">
        <f t="array" ref="M2264">INDEX($A$7:$F$3066,SMALL(IF(COUNTIF($L$5,$H$7:$H$3066)*COUNTIF($L$5,$I$7:$I$3066),MATCH(ROW($A$7:$A$3066),ROW($A$7:$A$3066)),""),ROWS($B$1:D2258)),COLUMNS($A$1:D2260))</f>
        <v>#NUM!</v>
      </c>
      <c r="N2264" t="e">
        <f t="array" ref="N2264">INDEX($A$7:$F$3066,SMALL(IF(COUNTIF($L$5,$H$7:$H$3066)*COUNTIF($L$5,$I$7:$I$3066),MATCH(ROW($A$7:$A$3066),ROW($A$7:$A$3066)),""),ROWS($B$1:E2258)),COLUMNS($A$1:E2260))</f>
        <v>#NUM!</v>
      </c>
      <c r="O2264" t="e">
        <f t="array" ref="O2264">INDEX($A$7:$F$3066,SMALL(IF(COUNTIF($L$5,$H$7:$H$3066)*COUNTIF($L$5,$I$7:$I$3066),MATCH(ROW($A$7:$A$3066),ROW($A$7:$A$3066)),""),ROWS($B$1:F2258)),COLUMNS($A$1:F2260))</f>
        <v>#NUM!</v>
      </c>
    </row>
    <row r="2265" spans="1:15">
      <c r="A2265" s="1">
        <f>'ScienceDirect - Initial'!A2268</f>
        <v>0</v>
      </c>
      <c r="B2265" s="1">
        <f>'ScienceDirect - Initial'!B2268</f>
        <v>2004</v>
      </c>
      <c r="C2265" s="1" t="str">
        <f>'ScienceDirect - Initial'!C2268</f>
        <v>Beck, B.J.; Worth, Jonathan L.</v>
      </c>
      <c r="D2265" s="1" t="str">
        <f>'ScienceDirect - Initial'!D2268</f>
        <v>Chapter 37 - Patients with HIV Infection and AIDS</v>
      </c>
      <c r="E2265" s="1" t="str">
        <f>'ScienceDirect - Initial'!E2268</f>
        <v>Massachusetts General Hospital Handbook of General Hospital Psychiatry (Fifth Edition)</v>
      </c>
      <c r="F2265" s="1" t="str">
        <f>'ScienceDirect - Initial'!F2268</f>
        <v>978-0-323-02767-0</v>
      </c>
      <c r="H2265" s="1">
        <v>0</v>
      </c>
      <c r="I2265" s="1">
        <v>0</v>
      </c>
      <c r="J2265" t="b">
        <f t="shared" si="35"/>
        <v>1</v>
      </c>
      <c r="K2265" t="e">
        <f t="array" ref="K2265">INDEX($A$7:$F$3066,SMALL(IF(COUNTIF($L$5,$H$7:$H$3066)*COUNTIF($L$5,$I$7:$I$3066),MATCH(ROW($A$7:$A$3066),ROW($A$7:$A$3066)),""),ROWS($B$1:B2259)),COLUMNS($A$1:B2261))</f>
        <v>#NUM!</v>
      </c>
      <c r="L2265" t="e">
        <f t="array" ref="L2265">INDEX($A$7:$F$3066,SMALL(IF(COUNTIF($L$5,$H$7:$H$3066)*COUNTIF($L$5,$I$7:$I$3066),MATCH(ROW($A$7:$A$3066),ROW($A$7:$A$3066)),""),ROWS($B$1:C2259)),COLUMNS($A$1:C2261))</f>
        <v>#NUM!</v>
      </c>
      <c r="M2265" t="e">
        <f t="array" ref="M2265">INDEX($A$7:$F$3066,SMALL(IF(COUNTIF($L$5,$H$7:$H$3066)*COUNTIF($L$5,$I$7:$I$3066),MATCH(ROW($A$7:$A$3066),ROW($A$7:$A$3066)),""),ROWS($B$1:D2259)),COLUMNS($A$1:D2261))</f>
        <v>#NUM!</v>
      </c>
      <c r="N2265" t="e">
        <f t="array" ref="N2265">INDEX($A$7:$F$3066,SMALL(IF(COUNTIF($L$5,$H$7:$H$3066)*COUNTIF($L$5,$I$7:$I$3066),MATCH(ROW($A$7:$A$3066),ROW($A$7:$A$3066)),""),ROWS($B$1:E2259)),COLUMNS($A$1:E2261))</f>
        <v>#NUM!</v>
      </c>
      <c r="O2265" t="e">
        <f t="array" ref="O2265">INDEX($A$7:$F$3066,SMALL(IF(COUNTIF($L$5,$H$7:$H$3066)*COUNTIF($L$5,$I$7:$I$3066),MATCH(ROW($A$7:$A$3066),ROW($A$7:$A$3066)),""),ROWS($B$1:F2259)),COLUMNS($A$1:F2261))</f>
        <v>#NUM!</v>
      </c>
    </row>
    <row r="2266" spans="1:15">
      <c r="A2266" s="1">
        <f>'ScienceDirect - Initial'!A2269</f>
        <v>0</v>
      </c>
      <c r="B2266" s="1">
        <f>'ScienceDirect - Initial'!B2269</f>
        <v>2009</v>
      </c>
      <c r="C2266" s="1" t="str">
        <f>'ScienceDirect - Initial'!C2269</f>
        <v>Jog, Chanda J.; Combes, Francoise</v>
      </c>
      <c r="D2266" s="1" t="str">
        <f>'ScienceDirect - Initial'!D2269</f>
        <v>Lopsided spiral galaxies</v>
      </c>
      <c r="E2266" s="1" t="str">
        <f>'ScienceDirect - Initial'!E2269</f>
        <v>Physics Reports</v>
      </c>
      <c r="F2266" s="1">
        <f>'ScienceDirect - Initial'!F2269</f>
        <v>0</v>
      </c>
      <c r="H2266" s="1">
        <v>0</v>
      </c>
      <c r="I2266" s="1">
        <v>0</v>
      </c>
      <c r="J2266" t="b">
        <f t="shared" si="35"/>
        <v>1</v>
      </c>
      <c r="K2266" t="e">
        <f t="array" ref="K2266">INDEX($A$7:$F$3066,SMALL(IF(COUNTIF($L$5,$H$7:$H$3066)*COUNTIF($L$5,$I$7:$I$3066),MATCH(ROW($A$7:$A$3066),ROW($A$7:$A$3066)),""),ROWS($B$1:B2260)),COLUMNS($A$1:B2262))</f>
        <v>#NUM!</v>
      </c>
      <c r="L2266" t="e">
        <f t="array" ref="L2266">INDEX($A$7:$F$3066,SMALL(IF(COUNTIF($L$5,$H$7:$H$3066)*COUNTIF($L$5,$I$7:$I$3066),MATCH(ROW($A$7:$A$3066),ROW($A$7:$A$3066)),""),ROWS($B$1:C2260)),COLUMNS($A$1:C2262))</f>
        <v>#NUM!</v>
      </c>
      <c r="M2266" t="e">
        <f t="array" ref="M2266">INDEX($A$7:$F$3066,SMALL(IF(COUNTIF($L$5,$H$7:$H$3066)*COUNTIF($L$5,$I$7:$I$3066),MATCH(ROW($A$7:$A$3066),ROW($A$7:$A$3066)),""),ROWS($B$1:D2260)),COLUMNS($A$1:D2262))</f>
        <v>#NUM!</v>
      </c>
      <c r="N2266" t="e">
        <f t="array" ref="N2266">INDEX($A$7:$F$3066,SMALL(IF(COUNTIF($L$5,$H$7:$H$3066)*COUNTIF($L$5,$I$7:$I$3066),MATCH(ROW($A$7:$A$3066),ROW($A$7:$A$3066)),""),ROWS($B$1:E2260)),COLUMNS($A$1:E2262))</f>
        <v>#NUM!</v>
      </c>
      <c r="O2266" t="e">
        <f t="array" ref="O2266">INDEX($A$7:$F$3066,SMALL(IF(COUNTIF($L$5,$H$7:$H$3066)*COUNTIF($L$5,$I$7:$I$3066),MATCH(ROW($A$7:$A$3066),ROW($A$7:$A$3066)),""),ROWS($B$1:F2260)),COLUMNS($A$1:F2262))</f>
        <v>#NUM!</v>
      </c>
    </row>
    <row r="2267" spans="1:15">
      <c r="A2267" s="1">
        <f>'ScienceDirect - Initial'!A2270</f>
        <v>0</v>
      </c>
      <c r="B2267" s="1">
        <f>'ScienceDirect - Initial'!B2270</f>
        <v>2011</v>
      </c>
      <c r="C2267" s="1" t="str">
        <f>'ScienceDirect - Initial'!C2270</f>
        <v>Sutherland, Colin J.; Polley, Spencer D.</v>
      </c>
      <c r="D2267" s="1" t="str">
        <f>'ScienceDirect - Initial'!D2270</f>
        <v>22 - Genomic Insights into the Past, Current and Future Evolution of Human Parasites of the Genus Plasmodium</v>
      </c>
      <c r="E2267" s="1" t="str">
        <f>'ScienceDirect - Initial'!E2270</f>
        <v>Genetics and Evolution of Infectious Disease</v>
      </c>
      <c r="F2267" s="1" t="str">
        <f>'ScienceDirect - Initial'!F2270</f>
        <v>978-0-12-384890-1</v>
      </c>
      <c r="H2267" s="1">
        <v>0</v>
      </c>
      <c r="I2267" s="1">
        <v>0</v>
      </c>
      <c r="J2267" t="b">
        <f t="shared" si="35"/>
        <v>1</v>
      </c>
      <c r="K2267" t="e">
        <f t="array" ref="K2267">INDEX($A$7:$F$3066,SMALL(IF(COUNTIF($L$5,$H$7:$H$3066)*COUNTIF($L$5,$I$7:$I$3066),MATCH(ROW($A$7:$A$3066),ROW($A$7:$A$3066)),""),ROWS($B$1:B2261)),COLUMNS($A$1:B2263))</f>
        <v>#NUM!</v>
      </c>
      <c r="L2267" t="e">
        <f t="array" ref="L2267">INDEX($A$7:$F$3066,SMALL(IF(COUNTIF($L$5,$H$7:$H$3066)*COUNTIF($L$5,$I$7:$I$3066),MATCH(ROW($A$7:$A$3066),ROW($A$7:$A$3066)),""),ROWS($B$1:C2261)),COLUMNS($A$1:C2263))</f>
        <v>#NUM!</v>
      </c>
      <c r="M2267" t="e">
        <f t="array" ref="M2267">INDEX($A$7:$F$3066,SMALL(IF(COUNTIF($L$5,$H$7:$H$3066)*COUNTIF($L$5,$I$7:$I$3066),MATCH(ROW($A$7:$A$3066),ROW($A$7:$A$3066)),""),ROWS($B$1:D2261)),COLUMNS($A$1:D2263))</f>
        <v>#NUM!</v>
      </c>
      <c r="N2267" t="e">
        <f t="array" ref="N2267">INDEX($A$7:$F$3066,SMALL(IF(COUNTIF($L$5,$H$7:$H$3066)*COUNTIF($L$5,$I$7:$I$3066),MATCH(ROW($A$7:$A$3066),ROW($A$7:$A$3066)),""),ROWS($B$1:E2261)),COLUMNS($A$1:E2263))</f>
        <v>#NUM!</v>
      </c>
      <c r="O2267" t="e">
        <f t="array" ref="O2267">INDEX($A$7:$F$3066,SMALL(IF(COUNTIF($L$5,$H$7:$H$3066)*COUNTIF($L$5,$I$7:$I$3066),MATCH(ROW($A$7:$A$3066),ROW($A$7:$A$3066)),""),ROWS($B$1:F2261)),COLUMNS($A$1:F2263))</f>
        <v>#NUM!</v>
      </c>
    </row>
    <row r="2268" spans="1:15">
      <c r="A2268" s="1">
        <f>'ScienceDirect - Initial'!A2271</f>
        <v>0</v>
      </c>
      <c r="B2268" s="1">
        <f>'ScienceDirect - Initial'!B2271</f>
        <v>1984</v>
      </c>
      <c r="C2268" s="1" t="str">
        <f>'ScienceDirect - Initial'!C2271</f>
        <v>Kraft, Alan M.; Price, Trevor R.P.; Peltier, Deborah</v>
      </c>
      <c r="D2268" s="1" t="str">
        <f>'ScienceDirect - Initial'!D2271</f>
        <v>Complex partial seizures and schizophrenia</v>
      </c>
      <c r="E2268" s="1" t="str">
        <f>'ScienceDirect - Initial'!E2271</f>
        <v>Comprehensive Psychiatry</v>
      </c>
      <c r="F2268" s="1">
        <f>'ScienceDirect - Initial'!F2271</f>
        <v>0</v>
      </c>
      <c r="H2268" s="1">
        <v>0</v>
      </c>
      <c r="I2268" s="1">
        <v>0</v>
      </c>
      <c r="J2268" t="b">
        <f t="shared" si="35"/>
        <v>1</v>
      </c>
      <c r="K2268" t="e">
        <f t="array" ref="K2268">INDEX($A$7:$F$3066,SMALL(IF(COUNTIF($L$5,$H$7:$H$3066)*COUNTIF($L$5,$I$7:$I$3066),MATCH(ROW($A$7:$A$3066),ROW($A$7:$A$3066)),""),ROWS($B$1:B2262)),COLUMNS($A$1:B2264))</f>
        <v>#NUM!</v>
      </c>
      <c r="L2268" t="e">
        <f t="array" ref="L2268">INDEX($A$7:$F$3066,SMALL(IF(COUNTIF($L$5,$H$7:$H$3066)*COUNTIF($L$5,$I$7:$I$3066),MATCH(ROW($A$7:$A$3066),ROW($A$7:$A$3066)),""),ROWS($B$1:C2262)),COLUMNS($A$1:C2264))</f>
        <v>#NUM!</v>
      </c>
      <c r="M2268" t="e">
        <f t="array" ref="M2268">INDEX($A$7:$F$3066,SMALL(IF(COUNTIF($L$5,$H$7:$H$3066)*COUNTIF($L$5,$I$7:$I$3066),MATCH(ROW($A$7:$A$3066),ROW($A$7:$A$3066)),""),ROWS($B$1:D2262)),COLUMNS($A$1:D2264))</f>
        <v>#NUM!</v>
      </c>
      <c r="N2268" t="e">
        <f t="array" ref="N2268">INDEX($A$7:$F$3066,SMALL(IF(COUNTIF($L$5,$H$7:$H$3066)*COUNTIF($L$5,$I$7:$I$3066),MATCH(ROW($A$7:$A$3066),ROW($A$7:$A$3066)),""),ROWS($B$1:E2262)),COLUMNS($A$1:E2264))</f>
        <v>#NUM!</v>
      </c>
      <c r="O2268" t="e">
        <f t="array" ref="O2268">INDEX($A$7:$F$3066,SMALL(IF(COUNTIF($L$5,$H$7:$H$3066)*COUNTIF($L$5,$I$7:$I$3066),MATCH(ROW($A$7:$A$3066),ROW($A$7:$A$3066)),""),ROWS($B$1:F2262)),COLUMNS($A$1:F2264))</f>
        <v>#NUM!</v>
      </c>
    </row>
    <row r="2269" spans="1:15">
      <c r="A2269" s="1">
        <f>'ScienceDirect - Initial'!A2272</f>
        <v>0</v>
      </c>
      <c r="B2269" s="1">
        <f>'ScienceDirect - Initial'!B2272</f>
        <v>1990</v>
      </c>
      <c r="C2269" s="1" t="str">
        <f>'ScienceDirect - Initial'!C2272</f>
        <v>Moss, Gregory B.; Kreiss, Joan K.</v>
      </c>
      <c r="D2269" s="1" t="str">
        <f>'ScienceDirect - Initial'!D2272</f>
        <v>The Interrelationship Between Human Immunodeficiency Virus Infection and Other Sexually Transmitted Diseases</v>
      </c>
      <c r="E2269" s="1" t="str">
        <f>'ScienceDirect - Initial'!E2272</f>
        <v>Medical Clinics of North America</v>
      </c>
      <c r="F2269" s="1">
        <f>'ScienceDirect - Initial'!F2272</f>
        <v>0</v>
      </c>
      <c r="H2269" s="1">
        <v>0</v>
      </c>
      <c r="I2269" s="1">
        <v>0</v>
      </c>
      <c r="J2269" t="b">
        <f t="shared" si="35"/>
        <v>1</v>
      </c>
      <c r="K2269" t="e">
        <f t="array" ref="K2269">INDEX($A$7:$F$3066,SMALL(IF(COUNTIF($L$5,$H$7:$H$3066)*COUNTIF($L$5,$I$7:$I$3066),MATCH(ROW($A$7:$A$3066),ROW($A$7:$A$3066)),""),ROWS($B$1:B2263)),COLUMNS($A$1:B2265))</f>
        <v>#NUM!</v>
      </c>
      <c r="L2269" t="e">
        <f t="array" ref="L2269">INDEX($A$7:$F$3066,SMALL(IF(COUNTIF($L$5,$H$7:$H$3066)*COUNTIF($L$5,$I$7:$I$3066),MATCH(ROW($A$7:$A$3066),ROW($A$7:$A$3066)),""),ROWS($B$1:C2263)),COLUMNS($A$1:C2265))</f>
        <v>#NUM!</v>
      </c>
      <c r="M2269" t="e">
        <f t="array" ref="M2269">INDEX($A$7:$F$3066,SMALL(IF(COUNTIF($L$5,$H$7:$H$3066)*COUNTIF($L$5,$I$7:$I$3066),MATCH(ROW($A$7:$A$3066),ROW($A$7:$A$3066)),""),ROWS($B$1:D2263)),COLUMNS($A$1:D2265))</f>
        <v>#NUM!</v>
      </c>
      <c r="N2269" t="e">
        <f t="array" ref="N2269">INDEX($A$7:$F$3066,SMALL(IF(COUNTIF($L$5,$H$7:$H$3066)*COUNTIF($L$5,$I$7:$I$3066),MATCH(ROW($A$7:$A$3066),ROW($A$7:$A$3066)),""),ROWS($B$1:E2263)),COLUMNS($A$1:E2265))</f>
        <v>#NUM!</v>
      </c>
      <c r="O2269" t="e">
        <f t="array" ref="O2269">INDEX($A$7:$F$3066,SMALL(IF(COUNTIF($L$5,$H$7:$H$3066)*COUNTIF($L$5,$I$7:$I$3066),MATCH(ROW($A$7:$A$3066),ROW($A$7:$A$3066)),""),ROWS($B$1:F2263)),COLUMNS($A$1:F2265))</f>
        <v>#NUM!</v>
      </c>
    </row>
    <row r="2270" spans="1:15">
      <c r="A2270" s="1">
        <f>'ScienceDirect - Initial'!A2273</f>
        <v>0</v>
      </c>
      <c r="B2270" s="1">
        <f>'ScienceDirect - Initial'!B2273</f>
        <v>1997</v>
      </c>
      <c r="C2270" s="1" t="str">
        <f>'ScienceDirect - Initial'!C2273</f>
        <v>MCDONALD, DAVID B.; POTTS, WAYNE K.</v>
      </c>
      <c r="D2270" s="1" t="str">
        <f>'ScienceDirect - Initial'!D2273</f>
        <v>CHAPTER 2 - DNA Microsatellites as Genetic Markers at Several Scales</v>
      </c>
      <c r="E2270" s="1" t="str">
        <f>'ScienceDirect - Initial'!E2273</f>
        <v>Avian Molecular Evolution and Systematics</v>
      </c>
      <c r="F2270" s="1" t="str">
        <f>'ScienceDirect - Initial'!F2273</f>
        <v>978-0-12-498315-1</v>
      </c>
      <c r="H2270" s="1">
        <v>0</v>
      </c>
      <c r="I2270" s="1">
        <v>0</v>
      </c>
      <c r="J2270" t="b">
        <f t="shared" si="35"/>
        <v>1</v>
      </c>
      <c r="K2270" t="e">
        <f t="array" ref="K2270">INDEX($A$7:$F$3066,SMALL(IF(COUNTIF($L$5,$H$7:$H$3066)*COUNTIF($L$5,$I$7:$I$3066),MATCH(ROW($A$7:$A$3066),ROW($A$7:$A$3066)),""),ROWS($B$1:B2264)),COLUMNS($A$1:B2266))</f>
        <v>#NUM!</v>
      </c>
      <c r="L2270" t="e">
        <f t="array" ref="L2270">INDEX($A$7:$F$3066,SMALL(IF(COUNTIF($L$5,$H$7:$H$3066)*COUNTIF($L$5,$I$7:$I$3066),MATCH(ROW($A$7:$A$3066),ROW($A$7:$A$3066)),""),ROWS($B$1:C2264)),COLUMNS($A$1:C2266))</f>
        <v>#NUM!</v>
      </c>
      <c r="M2270" t="e">
        <f t="array" ref="M2270">INDEX($A$7:$F$3066,SMALL(IF(COUNTIF($L$5,$H$7:$H$3066)*COUNTIF($L$5,$I$7:$I$3066),MATCH(ROW($A$7:$A$3066),ROW($A$7:$A$3066)),""),ROWS($B$1:D2264)),COLUMNS($A$1:D2266))</f>
        <v>#NUM!</v>
      </c>
      <c r="N2270" t="e">
        <f t="array" ref="N2270">INDEX($A$7:$F$3066,SMALL(IF(COUNTIF($L$5,$H$7:$H$3066)*COUNTIF($L$5,$I$7:$I$3066),MATCH(ROW($A$7:$A$3066),ROW($A$7:$A$3066)),""),ROWS($B$1:E2264)),COLUMNS($A$1:E2266))</f>
        <v>#NUM!</v>
      </c>
      <c r="O2270" t="e">
        <f t="array" ref="O2270">INDEX($A$7:$F$3066,SMALL(IF(COUNTIF($L$5,$H$7:$H$3066)*COUNTIF($L$5,$I$7:$I$3066),MATCH(ROW($A$7:$A$3066),ROW($A$7:$A$3066)),""),ROWS($B$1:F2264)),COLUMNS($A$1:F2266))</f>
        <v>#NUM!</v>
      </c>
    </row>
    <row r="2271" spans="1:15">
      <c r="A2271" s="1">
        <f>'ScienceDirect - Initial'!A2274</f>
        <v>0</v>
      </c>
      <c r="B2271" s="1">
        <f>'ScienceDirect - Initial'!B2274</f>
        <v>2008</v>
      </c>
      <c r="C2271" s="1" t="str">
        <f>'ScienceDirect - Initial'!C2274</f>
        <v>Stephenson, Carolyn M.</v>
      </c>
      <c r="D2271" s="1" t="str">
        <f>'ScienceDirect - Initial'!D2274</f>
        <v>International Relations, Overview</v>
      </c>
      <c r="E2271" s="1" t="str">
        <f>'ScienceDirect - Initial'!E2274</f>
        <v>Encyclopedia of Violence, Peace, &amp; Conflict (Second Edition)</v>
      </c>
      <c r="F2271" s="1" t="str">
        <f>'ScienceDirect - Initial'!F2274</f>
        <v>978-0-12-373985-8</v>
      </c>
      <c r="H2271" s="1">
        <v>0</v>
      </c>
      <c r="I2271" s="1">
        <v>0</v>
      </c>
      <c r="J2271" t="b">
        <f t="shared" si="35"/>
        <v>1</v>
      </c>
      <c r="K2271" t="e">
        <f t="array" ref="K2271">INDEX($A$7:$F$3066,SMALL(IF(COUNTIF($L$5,$H$7:$H$3066)*COUNTIF($L$5,$I$7:$I$3066),MATCH(ROW($A$7:$A$3066),ROW($A$7:$A$3066)),""),ROWS($B$1:B2265)),COLUMNS($A$1:B2267))</f>
        <v>#NUM!</v>
      </c>
      <c r="L2271" t="e">
        <f t="array" ref="L2271">INDEX($A$7:$F$3066,SMALL(IF(COUNTIF($L$5,$H$7:$H$3066)*COUNTIF($L$5,$I$7:$I$3066),MATCH(ROW($A$7:$A$3066),ROW($A$7:$A$3066)),""),ROWS($B$1:C2265)),COLUMNS($A$1:C2267))</f>
        <v>#NUM!</v>
      </c>
      <c r="M2271" t="e">
        <f t="array" ref="M2271">INDEX($A$7:$F$3066,SMALL(IF(COUNTIF($L$5,$H$7:$H$3066)*COUNTIF($L$5,$I$7:$I$3066),MATCH(ROW($A$7:$A$3066),ROW($A$7:$A$3066)),""),ROWS($B$1:D2265)),COLUMNS($A$1:D2267))</f>
        <v>#NUM!</v>
      </c>
      <c r="N2271" t="e">
        <f t="array" ref="N2271">INDEX($A$7:$F$3066,SMALL(IF(COUNTIF($L$5,$H$7:$H$3066)*COUNTIF($L$5,$I$7:$I$3066),MATCH(ROW($A$7:$A$3066),ROW($A$7:$A$3066)),""),ROWS($B$1:E2265)),COLUMNS($A$1:E2267))</f>
        <v>#NUM!</v>
      </c>
      <c r="O2271" t="e">
        <f t="array" ref="O2271">INDEX($A$7:$F$3066,SMALL(IF(COUNTIF($L$5,$H$7:$H$3066)*COUNTIF($L$5,$I$7:$I$3066),MATCH(ROW($A$7:$A$3066),ROW($A$7:$A$3066)),""),ROWS($B$1:F2265)),COLUMNS($A$1:F2267))</f>
        <v>#NUM!</v>
      </c>
    </row>
    <row r="2272" spans="1:15">
      <c r="A2272" s="1">
        <f>'ScienceDirect - Initial'!A2275</f>
        <v>0</v>
      </c>
      <c r="B2272" s="1">
        <f>'ScienceDirect - Initial'!B2275</f>
        <v>2016</v>
      </c>
      <c r="C2272" s="1" t="str">
        <f>'ScienceDirect - Initial'!C2275</f>
        <v>Geary, T.G.</v>
      </c>
      <c r="D2272" s="1" t="str">
        <f>'ScienceDirect - Initial'!D2275</f>
        <v>Chemotherapy of Parasitic Infections and Infestations☆</v>
      </c>
      <c r="E2272" s="1" t="str">
        <f>'ScienceDirect - Initial'!E2275</f>
        <v>Reference Module in Biomedical Sciences</v>
      </c>
      <c r="F2272" s="1" t="str">
        <f>'ScienceDirect - Initial'!F2275</f>
        <v>978-0-12-801238-3</v>
      </c>
      <c r="H2272" s="1">
        <v>0</v>
      </c>
      <c r="I2272" s="1">
        <v>0</v>
      </c>
      <c r="J2272" t="b">
        <f t="shared" si="35"/>
        <v>1</v>
      </c>
      <c r="K2272" t="e">
        <f t="array" ref="K2272">INDEX($A$7:$F$3066,SMALL(IF(COUNTIF($L$5,$H$7:$H$3066)*COUNTIF($L$5,$I$7:$I$3066),MATCH(ROW($A$7:$A$3066),ROW($A$7:$A$3066)),""),ROWS($B$1:B2266)),COLUMNS($A$1:B2268))</f>
        <v>#NUM!</v>
      </c>
      <c r="L2272" t="e">
        <f t="array" ref="L2272">INDEX($A$7:$F$3066,SMALL(IF(COUNTIF($L$5,$H$7:$H$3066)*COUNTIF($L$5,$I$7:$I$3066),MATCH(ROW($A$7:$A$3066),ROW($A$7:$A$3066)),""),ROWS($B$1:C2266)),COLUMNS($A$1:C2268))</f>
        <v>#NUM!</v>
      </c>
      <c r="M2272" t="e">
        <f t="array" ref="M2272">INDEX($A$7:$F$3066,SMALL(IF(COUNTIF($L$5,$H$7:$H$3066)*COUNTIF($L$5,$I$7:$I$3066),MATCH(ROW($A$7:$A$3066),ROW($A$7:$A$3066)),""),ROWS($B$1:D2266)),COLUMNS($A$1:D2268))</f>
        <v>#NUM!</v>
      </c>
      <c r="N2272" t="e">
        <f t="array" ref="N2272">INDEX($A$7:$F$3066,SMALL(IF(COUNTIF($L$5,$H$7:$H$3066)*COUNTIF($L$5,$I$7:$I$3066),MATCH(ROW($A$7:$A$3066),ROW($A$7:$A$3066)),""),ROWS($B$1:E2266)),COLUMNS($A$1:E2268))</f>
        <v>#NUM!</v>
      </c>
      <c r="O2272" t="e">
        <f t="array" ref="O2272">INDEX($A$7:$F$3066,SMALL(IF(COUNTIF($L$5,$H$7:$H$3066)*COUNTIF($L$5,$I$7:$I$3066),MATCH(ROW($A$7:$A$3066),ROW($A$7:$A$3066)),""),ROWS($B$1:F2266)),COLUMNS($A$1:F2268))</f>
        <v>#NUM!</v>
      </c>
    </row>
    <row r="2273" spans="1:15">
      <c r="A2273" s="1">
        <f>'ScienceDirect - Initial'!A2276</f>
        <v>0</v>
      </c>
      <c r="B2273" s="1">
        <f>'ScienceDirect - Initial'!B2276</f>
        <v>2007</v>
      </c>
      <c r="C2273" s="1" t="str">
        <f>'ScienceDirect - Initial'!C2276</f>
        <v>MARTIN, ROD A.</v>
      </c>
      <c r="D2273" s="1" t="str">
        <f>'ScienceDirect - Initial'!D2276</f>
        <v>CHAPTER 2 - Theories and Early Research I: Psychoanalytic and Superiority Theories</v>
      </c>
      <c r="E2273" s="1" t="str">
        <f>'ScienceDirect - Initial'!E2276</f>
        <v>The Psychology of Humor</v>
      </c>
      <c r="F2273" s="1" t="str">
        <f>'ScienceDirect - Initial'!F2276</f>
        <v>978-0-12-372564-6</v>
      </c>
      <c r="H2273" s="1">
        <v>0</v>
      </c>
      <c r="I2273" s="1">
        <v>0</v>
      </c>
      <c r="J2273" t="b">
        <f t="shared" si="35"/>
        <v>1</v>
      </c>
      <c r="K2273" t="e">
        <f t="array" ref="K2273">INDEX($A$7:$F$3066,SMALL(IF(COUNTIF($L$5,$H$7:$H$3066)*COUNTIF($L$5,$I$7:$I$3066),MATCH(ROW($A$7:$A$3066),ROW($A$7:$A$3066)),""),ROWS($B$1:B2267)),COLUMNS($A$1:B2269))</f>
        <v>#NUM!</v>
      </c>
      <c r="L2273" t="e">
        <f t="array" ref="L2273">INDEX($A$7:$F$3066,SMALL(IF(COUNTIF($L$5,$H$7:$H$3066)*COUNTIF($L$5,$I$7:$I$3066),MATCH(ROW($A$7:$A$3066),ROW($A$7:$A$3066)),""),ROWS($B$1:C2267)),COLUMNS($A$1:C2269))</f>
        <v>#NUM!</v>
      </c>
      <c r="M2273" t="e">
        <f t="array" ref="M2273">INDEX($A$7:$F$3066,SMALL(IF(COUNTIF($L$5,$H$7:$H$3066)*COUNTIF($L$5,$I$7:$I$3066),MATCH(ROW($A$7:$A$3066),ROW($A$7:$A$3066)),""),ROWS($B$1:D2267)),COLUMNS($A$1:D2269))</f>
        <v>#NUM!</v>
      </c>
      <c r="N2273" t="e">
        <f t="array" ref="N2273">INDEX($A$7:$F$3066,SMALL(IF(COUNTIF($L$5,$H$7:$H$3066)*COUNTIF($L$5,$I$7:$I$3066),MATCH(ROW($A$7:$A$3066),ROW($A$7:$A$3066)),""),ROWS($B$1:E2267)),COLUMNS($A$1:E2269))</f>
        <v>#NUM!</v>
      </c>
      <c r="O2273" t="e">
        <f t="array" ref="O2273">INDEX($A$7:$F$3066,SMALL(IF(COUNTIF($L$5,$H$7:$H$3066)*COUNTIF($L$5,$I$7:$I$3066),MATCH(ROW($A$7:$A$3066),ROW($A$7:$A$3066)),""),ROWS($B$1:F2267)),COLUMNS($A$1:F2269))</f>
        <v>#NUM!</v>
      </c>
    </row>
    <row r="2274" spans="1:15">
      <c r="A2274" s="1">
        <f>'ScienceDirect - Initial'!A2277</f>
        <v>0</v>
      </c>
      <c r="B2274" s="1">
        <f>'ScienceDirect - Initial'!B2277</f>
        <v>2001</v>
      </c>
      <c r="C2274" s="1" t="str">
        <f>'ScienceDirect - Initial'!C2277</f>
        <v>Pritchard, Annette; Morgan, Nigel J</v>
      </c>
      <c r="D2274" s="1" t="str">
        <f>'ScienceDirect - Initial'!D2277</f>
        <v>Culture, identity and tourism representation: marketing Cymru or Wales?</v>
      </c>
      <c r="E2274" s="1" t="str">
        <f>'ScienceDirect - Initial'!E2277</f>
        <v>Tourism Management</v>
      </c>
      <c r="F2274" s="1">
        <f>'ScienceDirect - Initial'!F2277</f>
        <v>0</v>
      </c>
      <c r="H2274" s="1">
        <v>0</v>
      </c>
      <c r="I2274" s="1">
        <v>0</v>
      </c>
      <c r="J2274" t="b">
        <f t="shared" si="35"/>
        <v>1</v>
      </c>
      <c r="K2274" t="e">
        <f t="array" ref="K2274">INDEX($A$7:$F$3066,SMALL(IF(COUNTIF($L$5,$H$7:$H$3066)*COUNTIF($L$5,$I$7:$I$3066),MATCH(ROW($A$7:$A$3066),ROW($A$7:$A$3066)),""),ROWS($B$1:B2268)),COLUMNS($A$1:B2270))</f>
        <v>#NUM!</v>
      </c>
      <c r="L2274" t="e">
        <f t="array" ref="L2274">INDEX($A$7:$F$3066,SMALL(IF(COUNTIF($L$5,$H$7:$H$3066)*COUNTIF($L$5,$I$7:$I$3066),MATCH(ROW($A$7:$A$3066),ROW($A$7:$A$3066)),""),ROWS($B$1:C2268)),COLUMNS($A$1:C2270))</f>
        <v>#NUM!</v>
      </c>
      <c r="M2274" t="e">
        <f t="array" ref="M2274">INDEX($A$7:$F$3066,SMALL(IF(COUNTIF($L$5,$H$7:$H$3066)*COUNTIF($L$5,$I$7:$I$3066),MATCH(ROW($A$7:$A$3066),ROW($A$7:$A$3066)),""),ROWS($B$1:D2268)),COLUMNS($A$1:D2270))</f>
        <v>#NUM!</v>
      </c>
      <c r="N2274" t="e">
        <f t="array" ref="N2274">INDEX($A$7:$F$3066,SMALL(IF(COUNTIF($L$5,$H$7:$H$3066)*COUNTIF($L$5,$I$7:$I$3066),MATCH(ROW($A$7:$A$3066),ROW($A$7:$A$3066)),""),ROWS($B$1:E2268)),COLUMNS($A$1:E2270))</f>
        <v>#NUM!</v>
      </c>
      <c r="O2274" t="e">
        <f t="array" ref="O2274">INDEX($A$7:$F$3066,SMALL(IF(COUNTIF($L$5,$H$7:$H$3066)*COUNTIF($L$5,$I$7:$I$3066),MATCH(ROW($A$7:$A$3066),ROW($A$7:$A$3066)),""),ROWS($B$1:F2268)),COLUMNS($A$1:F2270))</f>
        <v>#NUM!</v>
      </c>
    </row>
    <row r="2275" spans="1:15">
      <c r="A2275" s="1">
        <f>'ScienceDirect - Initial'!A2278</f>
        <v>0</v>
      </c>
      <c r="B2275" s="1">
        <f>'ScienceDirect - Initial'!B2278</f>
        <v>2012</v>
      </c>
      <c r="C2275" s="1" t="str">
        <f>'ScienceDirect - Initial'!C2278</f>
        <v>Michalski, Jeff; Pisansky, Thomas M.; Lawton, Colleen A.; Potters, Louis; Kuban, Deborah A.</v>
      </c>
      <c r="D2275" s="1" t="str">
        <f>'ScienceDirect - Initial'!D2278</f>
        <v>Chapter 51 - Prostate Cancer</v>
      </c>
      <c r="E2275" s="1" t="str">
        <f>'ScienceDirect - Initial'!E2278</f>
        <v>Clinical Radiation Oncology (Third Edition)</v>
      </c>
      <c r="F2275" s="1" t="str">
        <f>'ScienceDirect - Initial'!F2278</f>
        <v>978-1-4377-1637-5</v>
      </c>
      <c r="H2275" s="1">
        <v>0</v>
      </c>
      <c r="I2275" s="1">
        <v>0</v>
      </c>
      <c r="J2275" t="b">
        <f t="shared" si="35"/>
        <v>1</v>
      </c>
      <c r="K2275" t="e">
        <f t="array" ref="K2275">INDEX($A$7:$F$3066,SMALL(IF(COUNTIF($L$5,$H$7:$H$3066)*COUNTIF($L$5,$I$7:$I$3066),MATCH(ROW($A$7:$A$3066),ROW($A$7:$A$3066)),""),ROWS($B$1:B2269)),COLUMNS($A$1:B2271))</f>
        <v>#NUM!</v>
      </c>
      <c r="L2275" t="e">
        <f t="array" ref="L2275">INDEX($A$7:$F$3066,SMALL(IF(COUNTIF($L$5,$H$7:$H$3066)*COUNTIF($L$5,$I$7:$I$3066),MATCH(ROW($A$7:$A$3066),ROW($A$7:$A$3066)),""),ROWS($B$1:C2269)),COLUMNS($A$1:C2271))</f>
        <v>#NUM!</v>
      </c>
      <c r="M2275" t="e">
        <f t="array" ref="M2275">INDEX($A$7:$F$3066,SMALL(IF(COUNTIF($L$5,$H$7:$H$3066)*COUNTIF($L$5,$I$7:$I$3066),MATCH(ROW($A$7:$A$3066),ROW($A$7:$A$3066)),""),ROWS($B$1:D2269)),COLUMNS($A$1:D2271))</f>
        <v>#NUM!</v>
      </c>
      <c r="N2275" t="e">
        <f t="array" ref="N2275">INDEX($A$7:$F$3066,SMALL(IF(COUNTIF($L$5,$H$7:$H$3066)*COUNTIF($L$5,$I$7:$I$3066),MATCH(ROW($A$7:$A$3066),ROW($A$7:$A$3066)),""),ROWS($B$1:E2269)),COLUMNS($A$1:E2271))</f>
        <v>#NUM!</v>
      </c>
      <c r="O2275" t="e">
        <f t="array" ref="O2275">INDEX($A$7:$F$3066,SMALL(IF(COUNTIF($L$5,$H$7:$H$3066)*COUNTIF($L$5,$I$7:$I$3066),MATCH(ROW($A$7:$A$3066),ROW($A$7:$A$3066)),""),ROWS($B$1:F2269)),COLUMNS($A$1:F2271))</f>
        <v>#NUM!</v>
      </c>
    </row>
    <row r="2276" spans="1:15">
      <c r="A2276" s="1">
        <f>'ScienceDirect - Initial'!A2279</f>
        <v>0</v>
      </c>
      <c r="B2276" s="1">
        <f>'ScienceDirect - Initial'!B2279</f>
        <v>2014</v>
      </c>
      <c r="C2276" s="1" t="str">
        <f>'ScienceDirect - Initial'!C2279</f>
        <v>Nesbitt, Kathryn M.; Groskreutz, Stephen R.; Ou, Yangguang; Horner, Anthony R.; Jaquins-Gerstl, Andrea; Yin, Bocheng; Smith, Sara E.; Weber, Stephen G.</v>
      </c>
      <c r="D2276" s="1" t="str">
        <f>'ScienceDirect - Initial'!D2279</f>
        <v>Novel developments reported at Pittcon 2014</v>
      </c>
      <c r="E2276" s="1" t="str">
        <f>'ScienceDirect - Initial'!E2279</f>
        <v>New Nanobiosensing Techniques and Bioanalysis</v>
      </c>
      <c r="F2276" s="1">
        <f>'ScienceDirect - Initial'!F2279</f>
        <v>0</v>
      </c>
      <c r="H2276" s="1">
        <v>0</v>
      </c>
      <c r="I2276" s="1">
        <v>0</v>
      </c>
      <c r="J2276" t="b">
        <f t="shared" si="35"/>
        <v>1</v>
      </c>
      <c r="K2276" t="e">
        <f t="array" ref="K2276">INDEX($A$7:$F$3066,SMALL(IF(COUNTIF($L$5,$H$7:$H$3066)*COUNTIF($L$5,$I$7:$I$3066),MATCH(ROW($A$7:$A$3066),ROW($A$7:$A$3066)),""),ROWS($B$1:B2270)),COLUMNS($A$1:B2272))</f>
        <v>#NUM!</v>
      </c>
      <c r="L2276" t="e">
        <f t="array" ref="L2276">INDEX($A$7:$F$3066,SMALL(IF(COUNTIF($L$5,$H$7:$H$3066)*COUNTIF($L$5,$I$7:$I$3066),MATCH(ROW($A$7:$A$3066),ROW($A$7:$A$3066)),""),ROWS($B$1:C2270)),COLUMNS($A$1:C2272))</f>
        <v>#NUM!</v>
      </c>
      <c r="M2276" t="e">
        <f t="array" ref="M2276">INDEX($A$7:$F$3066,SMALL(IF(COUNTIF($L$5,$H$7:$H$3066)*COUNTIF($L$5,$I$7:$I$3066),MATCH(ROW($A$7:$A$3066),ROW($A$7:$A$3066)),""),ROWS($B$1:D2270)),COLUMNS($A$1:D2272))</f>
        <v>#NUM!</v>
      </c>
      <c r="N2276" t="e">
        <f t="array" ref="N2276">INDEX($A$7:$F$3066,SMALL(IF(COUNTIF($L$5,$H$7:$H$3066)*COUNTIF($L$5,$I$7:$I$3066),MATCH(ROW($A$7:$A$3066),ROW($A$7:$A$3066)),""),ROWS($B$1:E2270)),COLUMNS($A$1:E2272))</f>
        <v>#NUM!</v>
      </c>
      <c r="O2276" t="e">
        <f t="array" ref="O2276">INDEX($A$7:$F$3066,SMALL(IF(COUNTIF($L$5,$H$7:$H$3066)*COUNTIF($L$5,$I$7:$I$3066),MATCH(ROW($A$7:$A$3066),ROW($A$7:$A$3066)),""),ROWS($B$1:F2270)),COLUMNS($A$1:F2272))</f>
        <v>#NUM!</v>
      </c>
    </row>
    <row r="2277" spans="1:15">
      <c r="A2277" s="1">
        <f>'ScienceDirect - Initial'!A2280</f>
        <v>0</v>
      </c>
      <c r="B2277" s="1">
        <f>'ScienceDirect - Initial'!B2280</f>
        <v>2005</v>
      </c>
      <c r="C2277" s="1" t="str">
        <f>'ScienceDirect - Initial'!C2280</f>
        <v>Hon, K.K.B.</v>
      </c>
      <c r="D2277" s="1" t="str">
        <f>'ScienceDirect - Initial'!D2280</f>
        <v>Performance and Evaluation of Manufacturing Systems</v>
      </c>
      <c r="E2277" s="1" t="str">
        <f>'ScienceDirect - Initial'!E2280</f>
        <v>CIRP Annals</v>
      </c>
      <c r="F2277" s="1">
        <f>'ScienceDirect - Initial'!F2280</f>
        <v>0</v>
      </c>
      <c r="H2277" s="1">
        <v>0</v>
      </c>
      <c r="I2277" s="1">
        <v>0</v>
      </c>
      <c r="J2277" t="b">
        <f t="shared" si="35"/>
        <v>1</v>
      </c>
      <c r="K2277" t="e">
        <f t="array" ref="K2277">INDEX($A$7:$F$3066,SMALL(IF(COUNTIF($L$5,$H$7:$H$3066)*COUNTIF($L$5,$I$7:$I$3066),MATCH(ROW($A$7:$A$3066),ROW($A$7:$A$3066)),""),ROWS($B$1:B2271)),COLUMNS($A$1:B2273))</f>
        <v>#NUM!</v>
      </c>
      <c r="L2277" t="e">
        <f t="array" ref="L2277">INDEX($A$7:$F$3066,SMALL(IF(COUNTIF($L$5,$H$7:$H$3066)*COUNTIF($L$5,$I$7:$I$3066),MATCH(ROW($A$7:$A$3066),ROW($A$7:$A$3066)),""),ROWS($B$1:C2271)),COLUMNS($A$1:C2273))</f>
        <v>#NUM!</v>
      </c>
      <c r="M2277" t="e">
        <f t="array" ref="M2277">INDEX($A$7:$F$3066,SMALL(IF(COUNTIF($L$5,$H$7:$H$3066)*COUNTIF($L$5,$I$7:$I$3066),MATCH(ROW($A$7:$A$3066),ROW($A$7:$A$3066)),""),ROWS($B$1:D2271)),COLUMNS($A$1:D2273))</f>
        <v>#NUM!</v>
      </c>
      <c r="N2277" t="e">
        <f t="array" ref="N2277">INDEX($A$7:$F$3066,SMALL(IF(COUNTIF($L$5,$H$7:$H$3066)*COUNTIF($L$5,$I$7:$I$3066),MATCH(ROW($A$7:$A$3066),ROW($A$7:$A$3066)),""),ROWS($B$1:E2271)),COLUMNS($A$1:E2273))</f>
        <v>#NUM!</v>
      </c>
      <c r="O2277" t="e">
        <f t="array" ref="O2277">INDEX($A$7:$F$3066,SMALL(IF(COUNTIF($L$5,$H$7:$H$3066)*COUNTIF($L$5,$I$7:$I$3066),MATCH(ROW($A$7:$A$3066),ROW($A$7:$A$3066)),""),ROWS($B$1:F2271)),COLUMNS($A$1:F2273))</f>
        <v>#NUM!</v>
      </c>
    </row>
    <row r="2278" spans="1:15">
      <c r="A2278" s="1">
        <f>'ScienceDirect - Initial'!A2281</f>
        <v>0</v>
      </c>
      <c r="B2278" s="1">
        <f>'ScienceDirect - Initial'!B2281</f>
        <v>1997</v>
      </c>
      <c r="C2278" s="1" t="str">
        <f>'ScienceDirect - Initial'!C2281</f>
        <v>Heismann, Fred; Korotky, Steven K.; Veselka, John J.</v>
      </c>
      <c r="D2278" s="1" t="str">
        <f>'ScienceDirect - Initial'!D2281</f>
        <v>Chapter 9 - Lithium Niobate Integrated Optics: Selected Contemporary Devices and System Applications</v>
      </c>
      <c r="E2278" s="1" t="str">
        <f>'ScienceDirect - Initial'!E2281</f>
        <v>Optical Fiber Telecommunications IIIB (Third Edition)</v>
      </c>
      <c r="F2278" s="1" t="str">
        <f>'ScienceDirect - Initial'!F2281</f>
        <v>978-0-08-051317-1</v>
      </c>
      <c r="H2278" s="1">
        <v>0</v>
      </c>
      <c r="I2278" s="1">
        <v>0</v>
      </c>
      <c r="J2278" t="b">
        <f t="shared" si="35"/>
        <v>1</v>
      </c>
      <c r="K2278" t="e">
        <f t="array" ref="K2278">INDEX($A$7:$F$3066,SMALL(IF(COUNTIF($L$5,$H$7:$H$3066)*COUNTIF($L$5,$I$7:$I$3066),MATCH(ROW($A$7:$A$3066),ROW($A$7:$A$3066)),""),ROWS($B$1:B2272)),COLUMNS($A$1:B2274))</f>
        <v>#NUM!</v>
      </c>
      <c r="L2278" t="e">
        <f t="array" ref="L2278">INDEX($A$7:$F$3066,SMALL(IF(COUNTIF($L$5,$H$7:$H$3066)*COUNTIF($L$5,$I$7:$I$3066),MATCH(ROW($A$7:$A$3066),ROW($A$7:$A$3066)),""),ROWS($B$1:C2272)),COLUMNS($A$1:C2274))</f>
        <v>#NUM!</v>
      </c>
      <c r="M2278" t="e">
        <f t="array" ref="M2278">INDEX($A$7:$F$3066,SMALL(IF(COUNTIF($L$5,$H$7:$H$3066)*COUNTIF($L$5,$I$7:$I$3066),MATCH(ROW($A$7:$A$3066),ROW($A$7:$A$3066)),""),ROWS($B$1:D2272)),COLUMNS($A$1:D2274))</f>
        <v>#NUM!</v>
      </c>
      <c r="N2278" t="e">
        <f t="array" ref="N2278">INDEX($A$7:$F$3066,SMALL(IF(COUNTIF($L$5,$H$7:$H$3066)*COUNTIF($L$5,$I$7:$I$3066),MATCH(ROW($A$7:$A$3066),ROW($A$7:$A$3066)),""),ROWS($B$1:E2272)),COLUMNS($A$1:E2274))</f>
        <v>#NUM!</v>
      </c>
      <c r="O2278" t="e">
        <f t="array" ref="O2278">INDEX($A$7:$F$3066,SMALL(IF(COUNTIF($L$5,$H$7:$H$3066)*COUNTIF($L$5,$I$7:$I$3066),MATCH(ROW($A$7:$A$3066),ROW($A$7:$A$3066)),""),ROWS($B$1:F2272)),COLUMNS($A$1:F2274))</f>
        <v>#NUM!</v>
      </c>
    </row>
    <row r="2279" spans="1:15">
      <c r="A2279" s="1">
        <f>'ScienceDirect - Initial'!A2282</f>
        <v>0</v>
      </c>
      <c r="B2279" s="1">
        <f>'ScienceDirect - Initial'!B2282</f>
        <v>1981</v>
      </c>
      <c r="C2279" s="1" t="str">
        <f>'ScienceDirect - Initial'!C2282</f>
        <v>Brown, Walter Armin</v>
      </c>
      <c r="D2279" s="1" t="str">
        <f>'ScienceDirect - Initial'!D2282</f>
        <v>The dexamethasone suppression test: Clinical applications</v>
      </c>
      <c r="E2279" s="1" t="str">
        <f>'ScienceDirect - Initial'!E2282</f>
        <v>Psychosomatics</v>
      </c>
      <c r="F2279" s="1">
        <f>'ScienceDirect - Initial'!F2282</f>
        <v>0</v>
      </c>
      <c r="H2279" s="1">
        <v>0</v>
      </c>
      <c r="I2279" s="1">
        <v>0</v>
      </c>
      <c r="J2279" t="b">
        <f t="shared" si="35"/>
        <v>1</v>
      </c>
      <c r="K2279" t="e">
        <f t="array" ref="K2279">INDEX($A$7:$F$3066,SMALL(IF(COUNTIF($L$5,$H$7:$H$3066)*COUNTIF($L$5,$I$7:$I$3066),MATCH(ROW($A$7:$A$3066),ROW($A$7:$A$3066)),""),ROWS($B$1:B2273)),COLUMNS($A$1:B2275))</f>
        <v>#NUM!</v>
      </c>
      <c r="L2279" t="e">
        <f t="array" ref="L2279">INDEX($A$7:$F$3066,SMALL(IF(COUNTIF($L$5,$H$7:$H$3066)*COUNTIF($L$5,$I$7:$I$3066),MATCH(ROW($A$7:$A$3066),ROW($A$7:$A$3066)),""),ROWS($B$1:C2273)),COLUMNS($A$1:C2275))</f>
        <v>#NUM!</v>
      </c>
      <c r="M2279" t="e">
        <f t="array" ref="M2279">INDEX($A$7:$F$3066,SMALL(IF(COUNTIF($L$5,$H$7:$H$3066)*COUNTIF($L$5,$I$7:$I$3066),MATCH(ROW($A$7:$A$3066),ROW($A$7:$A$3066)),""),ROWS($B$1:D2273)),COLUMNS($A$1:D2275))</f>
        <v>#NUM!</v>
      </c>
      <c r="N2279" t="e">
        <f t="array" ref="N2279">INDEX($A$7:$F$3066,SMALL(IF(COUNTIF($L$5,$H$7:$H$3066)*COUNTIF($L$5,$I$7:$I$3066),MATCH(ROW($A$7:$A$3066),ROW($A$7:$A$3066)),""),ROWS($B$1:E2273)),COLUMNS($A$1:E2275))</f>
        <v>#NUM!</v>
      </c>
      <c r="O2279" t="e">
        <f t="array" ref="O2279">INDEX($A$7:$F$3066,SMALL(IF(COUNTIF($L$5,$H$7:$H$3066)*COUNTIF($L$5,$I$7:$I$3066),MATCH(ROW($A$7:$A$3066),ROW($A$7:$A$3066)),""),ROWS($B$1:F2273)),COLUMNS($A$1:F2275))</f>
        <v>#NUM!</v>
      </c>
    </row>
    <row r="2280" spans="1:15">
      <c r="A2280" s="1">
        <f>'ScienceDirect - Initial'!A2283</f>
        <v>0</v>
      </c>
      <c r="B2280" s="1">
        <f>'ScienceDirect - Initial'!B2283</f>
        <v>1981</v>
      </c>
      <c r="C2280" s="1" t="str">
        <f>'ScienceDirect - Initial'!C2283</f>
        <v>Cavender, Gray</v>
      </c>
      <c r="D2280" s="1" t="str">
        <f>'ScienceDirect - Initial'!D2283</f>
        <v>“Scared Straight”: Ideology and the media</v>
      </c>
      <c r="E2280" s="1" t="str">
        <f>'ScienceDirect - Initial'!E2283</f>
        <v>Journal of Criminal Justice</v>
      </c>
      <c r="F2280" s="1">
        <f>'ScienceDirect - Initial'!F2283</f>
        <v>0</v>
      </c>
      <c r="H2280" s="1">
        <v>0</v>
      </c>
      <c r="I2280" s="1">
        <v>0</v>
      </c>
      <c r="J2280" t="b">
        <f t="shared" si="35"/>
        <v>1</v>
      </c>
      <c r="K2280" t="e">
        <f t="array" ref="K2280">INDEX($A$7:$F$3066,SMALL(IF(COUNTIF($L$5,$H$7:$H$3066)*COUNTIF($L$5,$I$7:$I$3066),MATCH(ROW($A$7:$A$3066),ROW($A$7:$A$3066)),""),ROWS($B$1:B2274)),COLUMNS($A$1:B2276))</f>
        <v>#NUM!</v>
      </c>
      <c r="L2280" t="e">
        <f t="array" ref="L2280">INDEX($A$7:$F$3066,SMALL(IF(COUNTIF($L$5,$H$7:$H$3066)*COUNTIF($L$5,$I$7:$I$3066),MATCH(ROW($A$7:$A$3066),ROW($A$7:$A$3066)),""),ROWS($B$1:C2274)),COLUMNS($A$1:C2276))</f>
        <v>#NUM!</v>
      </c>
      <c r="M2280" t="e">
        <f t="array" ref="M2280">INDEX($A$7:$F$3066,SMALL(IF(COUNTIF($L$5,$H$7:$H$3066)*COUNTIF($L$5,$I$7:$I$3066),MATCH(ROW($A$7:$A$3066),ROW($A$7:$A$3066)),""),ROWS($B$1:D2274)),COLUMNS($A$1:D2276))</f>
        <v>#NUM!</v>
      </c>
      <c r="N2280" t="e">
        <f t="array" ref="N2280">INDEX($A$7:$F$3066,SMALL(IF(COUNTIF($L$5,$H$7:$H$3066)*COUNTIF($L$5,$I$7:$I$3066),MATCH(ROW($A$7:$A$3066),ROW($A$7:$A$3066)),""),ROWS($B$1:E2274)),COLUMNS($A$1:E2276))</f>
        <v>#NUM!</v>
      </c>
      <c r="O2280" t="e">
        <f t="array" ref="O2280">INDEX($A$7:$F$3066,SMALL(IF(COUNTIF($L$5,$H$7:$H$3066)*COUNTIF($L$5,$I$7:$I$3066),MATCH(ROW($A$7:$A$3066),ROW($A$7:$A$3066)),""),ROWS($B$1:F2274)),COLUMNS($A$1:F2276))</f>
        <v>#NUM!</v>
      </c>
    </row>
    <row r="2281" spans="1:15">
      <c r="A2281" s="1">
        <f>'ScienceDirect - Initial'!A2284</f>
        <v>0</v>
      </c>
      <c r="B2281" s="1">
        <f>'ScienceDirect - Initial'!B2284</f>
        <v>2019</v>
      </c>
      <c r="C2281" s="1" t="str">
        <f>'ScienceDirect - Initial'!C2284</f>
        <v>Mehta, Pankaj; Bukov, Marin; Wang, Ching-Hao; Day, Alexandre G.R.; Richardson, Clint; Fisher, Charles K.; Schwab, David J.</v>
      </c>
      <c r="D2281" s="1" t="str">
        <f>'ScienceDirect - Initial'!D2284</f>
        <v>A high-bias, low-variance introduction to Machine Learning for physicists</v>
      </c>
      <c r="E2281" s="1" t="str">
        <f>'ScienceDirect - Initial'!E2284</f>
        <v>A high-bias, low-variance introduction to Machine Learning for physicists</v>
      </c>
      <c r="F2281" s="1">
        <f>'ScienceDirect - Initial'!F2284</f>
        <v>0</v>
      </c>
      <c r="H2281" s="1">
        <v>0</v>
      </c>
      <c r="I2281" s="1">
        <v>0</v>
      </c>
      <c r="J2281" t="b">
        <f t="shared" si="35"/>
        <v>1</v>
      </c>
      <c r="K2281" t="e">
        <f t="array" ref="K2281">INDEX($A$7:$F$3066,SMALL(IF(COUNTIF($L$5,$H$7:$H$3066)*COUNTIF($L$5,$I$7:$I$3066),MATCH(ROW($A$7:$A$3066),ROW($A$7:$A$3066)),""),ROWS($B$1:B2275)),COLUMNS($A$1:B2277))</f>
        <v>#NUM!</v>
      </c>
      <c r="L2281" t="e">
        <f t="array" ref="L2281">INDEX($A$7:$F$3066,SMALL(IF(COUNTIF($L$5,$H$7:$H$3066)*COUNTIF($L$5,$I$7:$I$3066),MATCH(ROW($A$7:$A$3066),ROW($A$7:$A$3066)),""),ROWS($B$1:C2275)),COLUMNS($A$1:C2277))</f>
        <v>#NUM!</v>
      </c>
      <c r="M2281" t="e">
        <f t="array" ref="M2281">INDEX($A$7:$F$3066,SMALL(IF(COUNTIF($L$5,$H$7:$H$3066)*COUNTIF($L$5,$I$7:$I$3066),MATCH(ROW($A$7:$A$3066),ROW($A$7:$A$3066)),""),ROWS($B$1:D2275)),COLUMNS($A$1:D2277))</f>
        <v>#NUM!</v>
      </c>
      <c r="N2281" t="e">
        <f t="array" ref="N2281">INDEX($A$7:$F$3066,SMALL(IF(COUNTIF($L$5,$H$7:$H$3066)*COUNTIF($L$5,$I$7:$I$3066),MATCH(ROW($A$7:$A$3066),ROW($A$7:$A$3066)),""),ROWS($B$1:E2275)),COLUMNS($A$1:E2277))</f>
        <v>#NUM!</v>
      </c>
      <c r="O2281" t="e">
        <f t="array" ref="O2281">INDEX($A$7:$F$3066,SMALL(IF(COUNTIF($L$5,$H$7:$H$3066)*COUNTIF($L$5,$I$7:$I$3066),MATCH(ROW($A$7:$A$3066),ROW($A$7:$A$3066)),""),ROWS($B$1:F2275)),COLUMNS($A$1:F2277))</f>
        <v>#NUM!</v>
      </c>
    </row>
    <row r="2282" spans="1:15">
      <c r="A2282" s="1">
        <f>'ScienceDirect - Initial'!A2285</f>
        <v>0</v>
      </c>
      <c r="B2282" s="1">
        <f>'ScienceDirect - Initial'!B2285</f>
        <v>2014</v>
      </c>
      <c r="C2282" s="1" t="str">
        <f>'ScienceDirect - Initial'!C2285</f>
        <v>Nelson, Michael E.; Bryant, Sean M.; Aks, Steven E.</v>
      </c>
      <c r="D2282" s="1" t="str">
        <f>'ScienceDirect - Initial'!D2285</f>
        <v>Emerging drugs of abuse</v>
      </c>
      <c r="E2282" s="1" t="str">
        <f>'ScienceDirect - Initial'!E2285</f>
        <v>Emerging drugs of abuse</v>
      </c>
      <c r="F2282" s="1">
        <f>'ScienceDirect - Initial'!F2285</f>
        <v>0</v>
      </c>
      <c r="H2282" s="1">
        <v>0</v>
      </c>
      <c r="I2282" s="1">
        <v>0</v>
      </c>
      <c r="J2282" t="b">
        <f t="shared" si="35"/>
        <v>1</v>
      </c>
      <c r="K2282" t="e">
        <f t="array" ref="K2282">INDEX($A$7:$F$3066,SMALL(IF(COUNTIF($L$5,$H$7:$H$3066)*COUNTIF($L$5,$I$7:$I$3066),MATCH(ROW($A$7:$A$3066),ROW($A$7:$A$3066)),""),ROWS($B$1:B2276)),COLUMNS($A$1:B2278))</f>
        <v>#NUM!</v>
      </c>
      <c r="L2282" t="e">
        <f t="array" ref="L2282">INDEX($A$7:$F$3066,SMALL(IF(COUNTIF($L$5,$H$7:$H$3066)*COUNTIF($L$5,$I$7:$I$3066),MATCH(ROW($A$7:$A$3066),ROW($A$7:$A$3066)),""),ROWS($B$1:C2276)),COLUMNS($A$1:C2278))</f>
        <v>#NUM!</v>
      </c>
      <c r="M2282" t="e">
        <f t="array" ref="M2282">INDEX($A$7:$F$3066,SMALL(IF(COUNTIF($L$5,$H$7:$H$3066)*COUNTIF($L$5,$I$7:$I$3066),MATCH(ROW($A$7:$A$3066),ROW($A$7:$A$3066)),""),ROWS($B$1:D2276)),COLUMNS($A$1:D2278))</f>
        <v>#NUM!</v>
      </c>
      <c r="N2282" t="e">
        <f t="array" ref="N2282">INDEX($A$7:$F$3066,SMALL(IF(COUNTIF($L$5,$H$7:$H$3066)*COUNTIF($L$5,$I$7:$I$3066),MATCH(ROW($A$7:$A$3066),ROW($A$7:$A$3066)),""),ROWS($B$1:E2276)),COLUMNS($A$1:E2278))</f>
        <v>#NUM!</v>
      </c>
      <c r="O2282" t="e">
        <f t="array" ref="O2282">INDEX($A$7:$F$3066,SMALL(IF(COUNTIF($L$5,$H$7:$H$3066)*COUNTIF($L$5,$I$7:$I$3066),MATCH(ROW($A$7:$A$3066),ROW($A$7:$A$3066)),""),ROWS($B$1:F2276)),COLUMNS($A$1:F2278))</f>
        <v>#NUM!</v>
      </c>
    </row>
    <row r="2283" spans="1:15">
      <c r="A2283" s="1">
        <f>'ScienceDirect - Initial'!A2286</f>
        <v>0</v>
      </c>
      <c r="B2283" s="1">
        <f>'ScienceDirect - Initial'!B2286</f>
        <v>1977</v>
      </c>
      <c r="C2283" s="1" t="str">
        <f>'ScienceDirect - Initial'!C2286</f>
        <v>CROPLEY, A.J.</v>
      </c>
      <c r="D2283" s="1" t="str">
        <f>'ScienceDirect - Initial'!D2286</f>
        <v>Chapter 6 - Integration of Social, Motivational and Affective Development</v>
      </c>
      <c r="E2283" s="1" t="str">
        <f>'ScienceDirect - Initial'!E2286</f>
        <v>Lifelong Education</v>
      </c>
      <c r="F2283" s="1" t="str">
        <f>'ScienceDirect - Initial'!F2286</f>
        <v>978-0-08-021814-4</v>
      </c>
      <c r="H2283" s="1">
        <v>0</v>
      </c>
      <c r="I2283" s="1">
        <v>0</v>
      </c>
      <c r="J2283" t="b">
        <f t="shared" si="35"/>
        <v>1</v>
      </c>
      <c r="K2283" t="e">
        <f t="array" ref="K2283">INDEX($A$7:$F$3066,SMALL(IF(COUNTIF($L$5,$H$7:$H$3066)*COUNTIF($L$5,$I$7:$I$3066),MATCH(ROW($A$7:$A$3066),ROW($A$7:$A$3066)),""),ROWS($B$1:B2277)),COLUMNS($A$1:B2279))</f>
        <v>#NUM!</v>
      </c>
      <c r="L2283" t="e">
        <f t="array" ref="L2283">INDEX($A$7:$F$3066,SMALL(IF(COUNTIF($L$5,$H$7:$H$3066)*COUNTIF($L$5,$I$7:$I$3066),MATCH(ROW($A$7:$A$3066),ROW($A$7:$A$3066)),""),ROWS($B$1:C2277)),COLUMNS($A$1:C2279))</f>
        <v>#NUM!</v>
      </c>
      <c r="M2283" t="e">
        <f t="array" ref="M2283">INDEX($A$7:$F$3066,SMALL(IF(COUNTIF($L$5,$H$7:$H$3066)*COUNTIF($L$5,$I$7:$I$3066),MATCH(ROW($A$7:$A$3066),ROW($A$7:$A$3066)),""),ROWS($B$1:D2277)),COLUMNS($A$1:D2279))</f>
        <v>#NUM!</v>
      </c>
      <c r="N2283" t="e">
        <f t="array" ref="N2283">INDEX($A$7:$F$3066,SMALL(IF(COUNTIF($L$5,$H$7:$H$3066)*COUNTIF($L$5,$I$7:$I$3066),MATCH(ROW($A$7:$A$3066),ROW($A$7:$A$3066)),""),ROWS($B$1:E2277)),COLUMNS($A$1:E2279))</f>
        <v>#NUM!</v>
      </c>
      <c r="O2283" t="e">
        <f t="array" ref="O2283">INDEX($A$7:$F$3066,SMALL(IF(COUNTIF($L$5,$H$7:$H$3066)*COUNTIF($L$5,$I$7:$I$3066),MATCH(ROW($A$7:$A$3066),ROW($A$7:$A$3066)),""),ROWS($B$1:F2277)),COLUMNS($A$1:F2279))</f>
        <v>#NUM!</v>
      </c>
    </row>
    <row r="2284" spans="1:15">
      <c r="A2284" s="1">
        <f>'ScienceDirect - Initial'!A2287</f>
        <v>0</v>
      </c>
      <c r="B2284" s="1">
        <f>'ScienceDirect - Initial'!B2287</f>
        <v>1974</v>
      </c>
      <c r="C2284" s="1" t="str">
        <f>'ScienceDirect - Initial'!C2287</f>
        <v>Hirschman, Richard; Katkin, Edward S.</v>
      </c>
      <c r="D2284" s="1" t="str">
        <f>'ScienceDirect - Initial'!D2287</f>
        <v>Psychophysiological Functioning, Arousal, Attention, and Learning during the First Year of Life11The preparation of this paper was supported in part by Grant MH 11989 and special Fellowship MH 17490 from the NIMH, USPHS, awarded to E. S. Katkin, and by NIDR Graduate Training Grant DE-170. The authors would like to thank Rachel Keen Clifton for her valuable and constructive comments on an earlier version of this paper.</v>
      </c>
      <c r="E2284" s="1" t="str">
        <f>'ScienceDirect - Initial'!E2287</f>
        <v>Advances in Child Development and Behavior</v>
      </c>
      <c r="F2284" s="1" t="str">
        <f>'ScienceDirect - Initial'!F2287</f>
        <v>0065-2407</v>
      </c>
      <c r="H2284" s="1">
        <v>0</v>
      </c>
      <c r="I2284" s="1">
        <v>0</v>
      </c>
      <c r="J2284" t="b">
        <f t="shared" si="35"/>
        <v>1</v>
      </c>
      <c r="K2284" t="e">
        <f t="array" ref="K2284">INDEX($A$7:$F$3066,SMALL(IF(COUNTIF($L$5,$H$7:$H$3066)*COUNTIF($L$5,$I$7:$I$3066),MATCH(ROW($A$7:$A$3066),ROW($A$7:$A$3066)),""),ROWS($B$1:B2278)),COLUMNS($A$1:B2280))</f>
        <v>#NUM!</v>
      </c>
      <c r="L2284" t="e">
        <f t="array" ref="L2284">INDEX($A$7:$F$3066,SMALL(IF(COUNTIF($L$5,$H$7:$H$3066)*COUNTIF($L$5,$I$7:$I$3066),MATCH(ROW($A$7:$A$3066),ROW($A$7:$A$3066)),""),ROWS($B$1:C2278)),COLUMNS($A$1:C2280))</f>
        <v>#NUM!</v>
      </c>
      <c r="M2284" t="e">
        <f t="array" ref="M2284">INDEX($A$7:$F$3066,SMALL(IF(COUNTIF($L$5,$H$7:$H$3066)*COUNTIF($L$5,$I$7:$I$3066),MATCH(ROW($A$7:$A$3066),ROW($A$7:$A$3066)),""),ROWS($B$1:D2278)),COLUMNS($A$1:D2280))</f>
        <v>#NUM!</v>
      </c>
      <c r="N2284" t="e">
        <f t="array" ref="N2284">INDEX($A$7:$F$3066,SMALL(IF(COUNTIF($L$5,$H$7:$H$3066)*COUNTIF($L$5,$I$7:$I$3066),MATCH(ROW($A$7:$A$3066),ROW($A$7:$A$3066)),""),ROWS($B$1:E2278)),COLUMNS($A$1:E2280))</f>
        <v>#NUM!</v>
      </c>
      <c r="O2284" t="e">
        <f t="array" ref="O2284">INDEX($A$7:$F$3066,SMALL(IF(COUNTIF($L$5,$H$7:$H$3066)*COUNTIF($L$5,$I$7:$I$3066),MATCH(ROW($A$7:$A$3066),ROW($A$7:$A$3066)),""),ROWS($B$1:F2278)),COLUMNS($A$1:F2280))</f>
        <v>#NUM!</v>
      </c>
    </row>
    <row r="2285" spans="1:15">
      <c r="A2285" s="1">
        <f>'ScienceDirect - Initial'!A2288</f>
        <v>0</v>
      </c>
      <c r="B2285" s="1">
        <f>'ScienceDirect - Initial'!B2288</f>
        <v>1993</v>
      </c>
      <c r="C2285" s="1" t="str">
        <f>'ScienceDirect - Initial'!C2288</f>
        <v>Öberg, Kjell</v>
      </c>
      <c r="D2285" s="1" t="str">
        <f>'ScienceDirect - Initial'!D2288</f>
        <v>The Use of Chemotherapy in the Management of Neuroendocrine Tumors</v>
      </c>
      <c r="E2285" s="1" t="str">
        <f>'ScienceDirect - Initial'!E2288</f>
        <v>Gastrointestinal Hormones in Medicine</v>
      </c>
      <c r="F2285" s="1">
        <f>'ScienceDirect - Initial'!F2288</f>
        <v>0</v>
      </c>
      <c r="H2285" s="1">
        <v>0</v>
      </c>
      <c r="I2285" s="1">
        <v>0</v>
      </c>
      <c r="J2285" t="b">
        <f t="shared" si="35"/>
        <v>1</v>
      </c>
      <c r="K2285" t="e">
        <f t="array" ref="K2285">INDEX($A$7:$F$3066,SMALL(IF(COUNTIF($L$5,$H$7:$H$3066)*COUNTIF($L$5,$I$7:$I$3066),MATCH(ROW($A$7:$A$3066),ROW($A$7:$A$3066)),""),ROWS($B$1:B2279)),COLUMNS($A$1:B2281))</f>
        <v>#NUM!</v>
      </c>
      <c r="L2285" t="e">
        <f t="array" ref="L2285">INDEX($A$7:$F$3066,SMALL(IF(COUNTIF($L$5,$H$7:$H$3066)*COUNTIF($L$5,$I$7:$I$3066),MATCH(ROW($A$7:$A$3066),ROW($A$7:$A$3066)),""),ROWS($B$1:C2279)),COLUMNS($A$1:C2281))</f>
        <v>#NUM!</v>
      </c>
      <c r="M2285" t="e">
        <f t="array" ref="M2285">INDEX($A$7:$F$3066,SMALL(IF(COUNTIF($L$5,$H$7:$H$3066)*COUNTIF($L$5,$I$7:$I$3066),MATCH(ROW($A$7:$A$3066),ROW($A$7:$A$3066)),""),ROWS($B$1:D2279)),COLUMNS($A$1:D2281))</f>
        <v>#NUM!</v>
      </c>
      <c r="N2285" t="e">
        <f t="array" ref="N2285">INDEX($A$7:$F$3066,SMALL(IF(COUNTIF($L$5,$H$7:$H$3066)*COUNTIF($L$5,$I$7:$I$3066),MATCH(ROW($A$7:$A$3066),ROW($A$7:$A$3066)),""),ROWS($B$1:E2279)),COLUMNS($A$1:E2281))</f>
        <v>#NUM!</v>
      </c>
      <c r="O2285" t="e">
        <f t="array" ref="O2285">INDEX($A$7:$F$3066,SMALL(IF(COUNTIF($L$5,$H$7:$H$3066)*COUNTIF($L$5,$I$7:$I$3066),MATCH(ROW($A$7:$A$3066),ROW($A$7:$A$3066)),""),ROWS($B$1:F2279)),COLUMNS($A$1:F2281))</f>
        <v>#NUM!</v>
      </c>
    </row>
    <row r="2286" spans="1:15">
      <c r="A2286" s="1">
        <f>'ScienceDirect - Initial'!A2289</f>
        <v>0</v>
      </c>
      <c r="B2286" s="1">
        <f>'ScienceDirect - Initial'!B2289</f>
        <v>2001</v>
      </c>
      <c r="C2286" s="1" t="str">
        <f>'ScienceDirect - Initial'!C2289</f>
        <v>Young, John M.; Douglas Shytle, R.; Sanberg, Paul R.; George, Tony P.</v>
      </c>
      <c r="D2286" s="1" t="str">
        <f>'ScienceDirect - Initial'!D2289</f>
        <v>Mecamylamine: new therapeutic uses and toxicity/risk profile</v>
      </c>
      <c r="E2286" s="1" t="str">
        <f>'ScienceDirect - Initial'!E2289</f>
        <v>Clinical Therapeutics</v>
      </c>
      <c r="F2286" s="1">
        <f>'ScienceDirect - Initial'!F2289</f>
        <v>0</v>
      </c>
      <c r="H2286" s="1">
        <v>0</v>
      </c>
      <c r="I2286" s="1">
        <v>0</v>
      </c>
      <c r="J2286" t="b">
        <f t="shared" si="35"/>
        <v>1</v>
      </c>
      <c r="K2286" t="e">
        <f t="array" ref="K2286">INDEX($A$7:$F$3066,SMALL(IF(COUNTIF($L$5,$H$7:$H$3066)*COUNTIF($L$5,$I$7:$I$3066),MATCH(ROW($A$7:$A$3066),ROW($A$7:$A$3066)),""),ROWS($B$1:B2280)),COLUMNS($A$1:B2282))</f>
        <v>#NUM!</v>
      </c>
      <c r="L2286" t="e">
        <f t="array" ref="L2286">INDEX($A$7:$F$3066,SMALL(IF(COUNTIF($L$5,$H$7:$H$3066)*COUNTIF($L$5,$I$7:$I$3066),MATCH(ROW($A$7:$A$3066),ROW($A$7:$A$3066)),""),ROWS($B$1:C2280)),COLUMNS($A$1:C2282))</f>
        <v>#NUM!</v>
      </c>
      <c r="M2286" t="e">
        <f t="array" ref="M2286">INDEX($A$7:$F$3066,SMALL(IF(COUNTIF($L$5,$H$7:$H$3066)*COUNTIF($L$5,$I$7:$I$3066),MATCH(ROW($A$7:$A$3066),ROW($A$7:$A$3066)),""),ROWS($B$1:D2280)),COLUMNS($A$1:D2282))</f>
        <v>#NUM!</v>
      </c>
      <c r="N2286" t="e">
        <f t="array" ref="N2286">INDEX($A$7:$F$3066,SMALL(IF(COUNTIF($L$5,$H$7:$H$3066)*COUNTIF($L$5,$I$7:$I$3066),MATCH(ROW($A$7:$A$3066),ROW($A$7:$A$3066)),""),ROWS($B$1:E2280)),COLUMNS($A$1:E2282))</f>
        <v>#NUM!</v>
      </c>
      <c r="O2286" t="e">
        <f t="array" ref="O2286">INDEX($A$7:$F$3066,SMALL(IF(COUNTIF($L$5,$H$7:$H$3066)*COUNTIF($L$5,$I$7:$I$3066),MATCH(ROW($A$7:$A$3066),ROW($A$7:$A$3066)),""),ROWS($B$1:F2280)),COLUMNS($A$1:F2282))</f>
        <v>#NUM!</v>
      </c>
    </row>
    <row r="2287" spans="1:15">
      <c r="A2287" s="1">
        <f>'ScienceDirect - Initial'!A2290</f>
        <v>0</v>
      </c>
      <c r="B2287" s="1">
        <f>'ScienceDirect - Initial'!B2290</f>
        <v>1983</v>
      </c>
      <c r="C2287" s="1" t="str">
        <f>'ScienceDirect - Initial'!C2290</f>
        <v>McGuire, William J.</v>
      </c>
      <c r="D2287" s="1" t="str">
        <f>'ScienceDirect - Initial'!D2290</f>
        <v>A Contextualist Theory of Knowledge: Its Implications for Innovation and Reform in Psychological Research**The writing of this chapter was substantially aided by a grant to the author, Grant Number 5 ROI MH 32588 from the National Institutes of Mental Health, Interpersonal Processes and Problems Section (BR-S)</v>
      </c>
      <c r="E2287" s="1" t="str">
        <f>'ScienceDirect - Initial'!E2290</f>
        <v>Advances in Experimental Social Psychology</v>
      </c>
      <c r="F2287" s="1" t="str">
        <f>'ScienceDirect - Initial'!F2290</f>
        <v>0065-2601</v>
      </c>
      <c r="H2287" s="1">
        <v>0</v>
      </c>
      <c r="I2287" s="1">
        <v>0</v>
      </c>
      <c r="J2287" t="b">
        <f t="shared" si="35"/>
        <v>1</v>
      </c>
      <c r="K2287" t="e">
        <f t="array" ref="K2287">INDEX($A$7:$F$3066,SMALL(IF(COUNTIF($L$5,$H$7:$H$3066)*COUNTIF($L$5,$I$7:$I$3066),MATCH(ROW($A$7:$A$3066),ROW($A$7:$A$3066)),""),ROWS($B$1:B2281)),COLUMNS($A$1:B2283))</f>
        <v>#NUM!</v>
      </c>
      <c r="L2287" t="e">
        <f t="array" ref="L2287">INDEX($A$7:$F$3066,SMALL(IF(COUNTIF($L$5,$H$7:$H$3066)*COUNTIF($L$5,$I$7:$I$3066),MATCH(ROW($A$7:$A$3066),ROW($A$7:$A$3066)),""),ROWS($B$1:C2281)),COLUMNS($A$1:C2283))</f>
        <v>#NUM!</v>
      </c>
      <c r="M2287" t="e">
        <f t="array" ref="M2287">INDEX($A$7:$F$3066,SMALL(IF(COUNTIF($L$5,$H$7:$H$3066)*COUNTIF($L$5,$I$7:$I$3066),MATCH(ROW($A$7:$A$3066),ROW($A$7:$A$3066)),""),ROWS($B$1:D2281)),COLUMNS($A$1:D2283))</f>
        <v>#NUM!</v>
      </c>
      <c r="N2287" t="e">
        <f t="array" ref="N2287">INDEX($A$7:$F$3066,SMALL(IF(COUNTIF($L$5,$H$7:$H$3066)*COUNTIF($L$5,$I$7:$I$3066),MATCH(ROW($A$7:$A$3066),ROW($A$7:$A$3066)),""),ROWS($B$1:E2281)),COLUMNS($A$1:E2283))</f>
        <v>#NUM!</v>
      </c>
      <c r="O2287" t="e">
        <f t="array" ref="O2287">INDEX($A$7:$F$3066,SMALL(IF(COUNTIF($L$5,$H$7:$H$3066)*COUNTIF($L$5,$I$7:$I$3066),MATCH(ROW($A$7:$A$3066),ROW($A$7:$A$3066)),""),ROWS($B$1:F2281)),COLUMNS($A$1:F2283))</f>
        <v>#NUM!</v>
      </c>
    </row>
    <row r="2288" spans="1:15">
      <c r="A2288" s="1">
        <f>'ScienceDirect - Initial'!A2291</f>
        <v>0</v>
      </c>
      <c r="B2288" s="1">
        <f>'ScienceDirect - Initial'!B2291</f>
        <v>2002</v>
      </c>
      <c r="C2288" s="1" t="str">
        <f>'ScienceDirect - Initial'!C2291</f>
        <v>Bailey, Ronald A.; Clark, Herbert M.; Ferris, James P.; Krause, Sonja; Strong, Robert L.</v>
      </c>
      <c r="D2288" s="1" t="str">
        <f>'ScienceDirect - Initial'!D2291</f>
        <v>9 - Chemistry in aqueous media</v>
      </c>
      <c r="E2288" s="1" t="str">
        <f>'ScienceDirect - Initial'!E2291</f>
        <v>Chemistry of the Environment (Second Edition)</v>
      </c>
      <c r="F2288" s="1" t="str">
        <f>'ScienceDirect - Initial'!F2291</f>
        <v>978-0-12-073461-0</v>
      </c>
      <c r="H2288" s="1">
        <v>0</v>
      </c>
      <c r="I2288" s="1">
        <v>0</v>
      </c>
      <c r="J2288" t="b">
        <f t="shared" si="35"/>
        <v>1</v>
      </c>
      <c r="K2288" t="e">
        <f t="array" ref="K2288">INDEX($A$7:$F$3066,SMALL(IF(COUNTIF($L$5,$H$7:$H$3066)*COUNTIF($L$5,$I$7:$I$3066),MATCH(ROW($A$7:$A$3066),ROW($A$7:$A$3066)),""),ROWS($B$1:B2282)),COLUMNS($A$1:B2284))</f>
        <v>#NUM!</v>
      </c>
      <c r="L2288" t="e">
        <f t="array" ref="L2288">INDEX($A$7:$F$3066,SMALL(IF(COUNTIF($L$5,$H$7:$H$3066)*COUNTIF($L$5,$I$7:$I$3066),MATCH(ROW($A$7:$A$3066),ROW($A$7:$A$3066)),""),ROWS($B$1:C2282)),COLUMNS($A$1:C2284))</f>
        <v>#NUM!</v>
      </c>
      <c r="M2288" t="e">
        <f t="array" ref="M2288">INDEX($A$7:$F$3066,SMALL(IF(COUNTIF($L$5,$H$7:$H$3066)*COUNTIF($L$5,$I$7:$I$3066),MATCH(ROW($A$7:$A$3066),ROW($A$7:$A$3066)),""),ROWS($B$1:D2282)),COLUMNS($A$1:D2284))</f>
        <v>#NUM!</v>
      </c>
      <c r="N2288" t="e">
        <f t="array" ref="N2288">INDEX($A$7:$F$3066,SMALL(IF(COUNTIF($L$5,$H$7:$H$3066)*COUNTIF($L$5,$I$7:$I$3066),MATCH(ROW($A$7:$A$3066),ROW($A$7:$A$3066)),""),ROWS($B$1:E2282)),COLUMNS($A$1:E2284))</f>
        <v>#NUM!</v>
      </c>
      <c r="O2288" t="e">
        <f t="array" ref="O2288">INDEX($A$7:$F$3066,SMALL(IF(COUNTIF($L$5,$H$7:$H$3066)*COUNTIF($L$5,$I$7:$I$3066),MATCH(ROW($A$7:$A$3066),ROW($A$7:$A$3066)),""),ROWS($B$1:F2282)),COLUMNS($A$1:F2284))</f>
        <v>#NUM!</v>
      </c>
    </row>
    <row r="2289" spans="1:15">
      <c r="A2289" s="1">
        <f>'ScienceDirect - Initial'!A2292</f>
        <v>0</v>
      </c>
      <c r="B2289" s="1">
        <f>'ScienceDirect - Initial'!B2292</f>
        <v>2008</v>
      </c>
      <c r="C2289" s="1" t="str">
        <f>'ScienceDirect - Initial'!C2292</f>
        <v>Matteelli, Alberto; Saleri, Nuccia</v>
      </c>
      <c r="D2289" s="1" t="str">
        <f>'ScienceDirect - Initial'!D2292</f>
        <v>Chapter 57 - Respiratory Diseases</v>
      </c>
      <c r="E2289" s="1" t="str">
        <f>'ScienceDirect - Initial'!E2292</f>
        <v>Travel Medicine (Second Edition)</v>
      </c>
      <c r="F2289" s="1" t="str">
        <f>'ScienceDirect - Initial'!F2292</f>
        <v>978-0-323-03453-1</v>
      </c>
      <c r="H2289" s="1">
        <v>0</v>
      </c>
      <c r="I2289" s="1">
        <v>0</v>
      </c>
      <c r="J2289" t="b">
        <f t="shared" si="35"/>
        <v>1</v>
      </c>
      <c r="K2289" t="e">
        <f t="array" ref="K2289">INDEX($A$7:$F$3066,SMALL(IF(COUNTIF($L$5,$H$7:$H$3066)*COUNTIF($L$5,$I$7:$I$3066),MATCH(ROW($A$7:$A$3066),ROW($A$7:$A$3066)),""),ROWS($B$1:B2283)),COLUMNS($A$1:B2285))</f>
        <v>#NUM!</v>
      </c>
      <c r="L2289" t="e">
        <f t="array" ref="L2289">INDEX($A$7:$F$3066,SMALL(IF(COUNTIF($L$5,$H$7:$H$3066)*COUNTIF($L$5,$I$7:$I$3066),MATCH(ROW($A$7:$A$3066),ROW($A$7:$A$3066)),""),ROWS($B$1:C2283)),COLUMNS($A$1:C2285))</f>
        <v>#NUM!</v>
      </c>
      <c r="M2289" t="e">
        <f t="array" ref="M2289">INDEX($A$7:$F$3066,SMALL(IF(COUNTIF($L$5,$H$7:$H$3066)*COUNTIF($L$5,$I$7:$I$3066),MATCH(ROW($A$7:$A$3066),ROW($A$7:$A$3066)),""),ROWS($B$1:D2283)),COLUMNS($A$1:D2285))</f>
        <v>#NUM!</v>
      </c>
      <c r="N2289" t="e">
        <f t="array" ref="N2289">INDEX($A$7:$F$3066,SMALL(IF(COUNTIF($L$5,$H$7:$H$3066)*COUNTIF($L$5,$I$7:$I$3066),MATCH(ROW($A$7:$A$3066),ROW($A$7:$A$3066)),""),ROWS($B$1:E2283)),COLUMNS($A$1:E2285))</f>
        <v>#NUM!</v>
      </c>
      <c r="O2289" t="e">
        <f t="array" ref="O2289">INDEX($A$7:$F$3066,SMALL(IF(COUNTIF($L$5,$H$7:$H$3066)*COUNTIF($L$5,$I$7:$I$3066),MATCH(ROW($A$7:$A$3066),ROW($A$7:$A$3066)),""),ROWS($B$1:F2283)),COLUMNS($A$1:F2285))</f>
        <v>#NUM!</v>
      </c>
    </row>
    <row r="2290" spans="1:15">
      <c r="A2290" s="1">
        <f>'ScienceDirect - Initial'!A2293</f>
        <v>0</v>
      </c>
      <c r="B2290" s="1">
        <f>'ScienceDirect - Initial'!B2293</f>
        <v>1992</v>
      </c>
      <c r="C2290" s="1" t="str">
        <f>'ScienceDirect - Initial'!C2293</f>
        <v>Wegner, Daniel M.</v>
      </c>
      <c r="D2290" s="1" t="str">
        <f>'ScienceDirect - Initial'!D2293</f>
        <v>You Can't Always Think What You Want: Problems in the Suppression of Unwanted Thoughts</v>
      </c>
      <c r="E2290" s="1" t="str">
        <f>'ScienceDirect - Initial'!E2293</f>
        <v>Advances in Experimental Social Psychology</v>
      </c>
      <c r="F2290" s="1" t="str">
        <f>'ScienceDirect - Initial'!F2293</f>
        <v>0065-2601</v>
      </c>
      <c r="H2290" s="1">
        <v>0</v>
      </c>
      <c r="I2290" s="1">
        <v>0</v>
      </c>
      <c r="J2290" t="b">
        <f t="shared" si="35"/>
        <v>1</v>
      </c>
      <c r="K2290" t="e">
        <f t="array" ref="K2290">INDEX($A$7:$F$3066,SMALL(IF(COUNTIF($L$5,$H$7:$H$3066)*COUNTIF($L$5,$I$7:$I$3066),MATCH(ROW($A$7:$A$3066),ROW($A$7:$A$3066)),""),ROWS($B$1:B2284)),COLUMNS($A$1:B2286))</f>
        <v>#NUM!</v>
      </c>
      <c r="L2290" t="e">
        <f t="array" ref="L2290">INDEX($A$7:$F$3066,SMALL(IF(COUNTIF($L$5,$H$7:$H$3066)*COUNTIF($L$5,$I$7:$I$3066),MATCH(ROW($A$7:$A$3066),ROW($A$7:$A$3066)),""),ROWS($B$1:C2284)),COLUMNS($A$1:C2286))</f>
        <v>#NUM!</v>
      </c>
      <c r="M2290" t="e">
        <f t="array" ref="M2290">INDEX($A$7:$F$3066,SMALL(IF(COUNTIF($L$5,$H$7:$H$3066)*COUNTIF($L$5,$I$7:$I$3066),MATCH(ROW($A$7:$A$3066),ROW($A$7:$A$3066)),""),ROWS($B$1:D2284)),COLUMNS($A$1:D2286))</f>
        <v>#NUM!</v>
      </c>
      <c r="N2290" t="e">
        <f t="array" ref="N2290">INDEX($A$7:$F$3066,SMALL(IF(COUNTIF($L$5,$H$7:$H$3066)*COUNTIF($L$5,$I$7:$I$3066),MATCH(ROW($A$7:$A$3066),ROW($A$7:$A$3066)),""),ROWS($B$1:E2284)),COLUMNS($A$1:E2286))</f>
        <v>#NUM!</v>
      </c>
      <c r="O2290" t="e">
        <f t="array" ref="O2290">INDEX($A$7:$F$3066,SMALL(IF(COUNTIF($L$5,$H$7:$H$3066)*COUNTIF($L$5,$I$7:$I$3066),MATCH(ROW($A$7:$A$3066),ROW($A$7:$A$3066)),""),ROWS($B$1:F2284)),COLUMNS($A$1:F2286))</f>
        <v>#NUM!</v>
      </c>
    </row>
    <row r="2291" spans="1:15">
      <c r="A2291" s="1">
        <f>'ScienceDirect - Initial'!A2294</f>
        <v>0</v>
      </c>
      <c r="B2291" s="1">
        <f>'ScienceDirect - Initial'!B2294</f>
        <v>2010</v>
      </c>
      <c r="C2291" s="1" t="str">
        <f>'ScienceDirect - Initial'!C2294</f>
        <v>Romero, Eder Lilia; Morilla, Maria Jose</v>
      </c>
      <c r="D2291" s="1" t="str">
        <f>'ScienceDirect - Initial'!D2294</f>
        <v>Nanotechnological approaches against Chagas disease</v>
      </c>
      <c r="E2291" s="1" t="str">
        <f>'ScienceDirect - Initial'!E2294</f>
        <v>Nanotechnology Solutions for Infectious Diseases in Developing Nations</v>
      </c>
      <c r="F2291" s="1">
        <f>'ScienceDirect - Initial'!F2294</f>
        <v>0</v>
      </c>
      <c r="H2291" s="1">
        <v>0</v>
      </c>
      <c r="I2291" s="1">
        <v>0</v>
      </c>
      <c r="J2291" t="b">
        <f t="shared" si="35"/>
        <v>1</v>
      </c>
      <c r="K2291" t="e">
        <f t="array" ref="K2291">INDEX($A$7:$F$3066,SMALL(IF(COUNTIF($L$5,$H$7:$H$3066)*COUNTIF($L$5,$I$7:$I$3066),MATCH(ROW($A$7:$A$3066),ROW($A$7:$A$3066)),""),ROWS($B$1:B2285)),COLUMNS($A$1:B2287))</f>
        <v>#NUM!</v>
      </c>
      <c r="L2291" t="e">
        <f t="array" ref="L2291">INDEX($A$7:$F$3066,SMALL(IF(COUNTIF($L$5,$H$7:$H$3066)*COUNTIF($L$5,$I$7:$I$3066),MATCH(ROW($A$7:$A$3066),ROW($A$7:$A$3066)),""),ROWS($B$1:C2285)),COLUMNS($A$1:C2287))</f>
        <v>#NUM!</v>
      </c>
      <c r="M2291" t="e">
        <f t="array" ref="M2291">INDEX($A$7:$F$3066,SMALL(IF(COUNTIF($L$5,$H$7:$H$3066)*COUNTIF($L$5,$I$7:$I$3066),MATCH(ROW($A$7:$A$3066),ROW($A$7:$A$3066)),""),ROWS($B$1:D2285)),COLUMNS($A$1:D2287))</f>
        <v>#NUM!</v>
      </c>
      <c r="N2291" t="e">
        <f t="array" ref="N2291">INDEX($A$7:$F$3066,SMALL(IF(COUNTIF($L$5,$H$7:$H$3066)*COUNTIF($L$5,$I$7:$I$3066),MATCH(ROW($A$7:$A$3066),ROW($A$7:$A$3066)),""),ROWS($B$1:E2285)),COLUMNS($A$1:E2287))</f>
        <v>#NUM!</v>
      </c>
      <c r="O2291" t="e">
        <f t="array" ref="O2291">INDEX($A$7:$F$3066,SMALL(IF(COUNTIF($L$5,$H$7:$H$3066)*COUNTIF($L$5,$I$7:$I$3066),MATCH(ROW($A$7:$A$3066),ROW($A$7:$A$3066)),""),ROWS($B$1:F2285)),COLUMNS($A$1:F2287))</f>
        <v>#NUM!</v>
      </c>
    </row>
    <row r="2292" spans="1:15">
      <c r="A2292" s="1">
        <f>'ScienceDirect - Initial'!A2295</f>
        <v>0</v>
      </c>
      <c r="B2292" s="1">
        <f>'ScienceDirect - Initial'!B2295</f>
        <v>2008</v>
      </c>
      <c r="C2292" s="1" t="str">
        <f>'ScienceDirect - Initial'!C2295</f>
        <v>Abubaker, Roohi; Alaerts, Maaike; Allman, Ava-Ann; Barnett, Jennifer; Belujon, Pauline; Bittner, Robert A.; Burne, Thomas H.J.; Cahn, Wiepke; Chance, Steven; Cherkerzian, Sara; deSouza, Renan; Di Forti, Marta; du Bois, Teresa; Fatjó-Vilas, Mar; Green, Melissa; Halpern, Demian; John, John P.; Kemp, Aaron; Koelkebeck, Katja; Lee, Jimmy; Lodge, Daniel J.; Michalopoulou, Panayiota; Mompremier, LaNina; Nelson, Barnaby; Perälä, Jonna; Rotarska-Jagiela, Anna; Schoeman, Renata; Thakkar, Katharine N.; Valuri, Giuletta; Varambally, Shivarama; Zai, Clement; DeLisi, Lynn E.</v>
      </c>
      <c r="D2292" s="1" t="str">
        <f>'ScienceDirect - Initial'!D2295</f>
        <v>Summary of the 1st Schizophrenia International Research Society Conference oral sessions, Venice, Italy, June 21–25, 2008: The rapporteur reports</v>
      </c>
      <c r="E2292" s="1" t="str">
        <f>'ScienceDirect - Initial'!E2295</f>
        <v>Schizophrenia Research</v>
      </c>
      <c r="F2292" s="1">
        <f>'ScienceDirect - Initial'!F2295</f>
        <v>0</v>
      </c>
      <c r="H2292" s="1">
        <v>0</v>
      </c>
      <c r="I2292" s="1">
        <v>0</v>
      </c>
      <c r="J2292" t="b">
        <f t="shared" si="35"/>
        <v>1</v>
      </c>
      <c r="K2292" t="e">
        <f t="array" ref="K2292">INDEX($A$7:$F$3066,SMALL(IF(COUNTIF($L$5,$H$7:$H$3066)*COUNTIF($L$5,$I$7:$I$3066),MATCH(ROW($A$7:$A$3066),ROW($A$7:$A$3066)),""),ROWS($B$1:B2286)),COLUMNS($A$1:B2288))</f>
        <v>#NUM!</v>
      </c>
      <c r="L2292" t="e">
        <f t="array" ref="L2292">INDEX($A$7:$F$3066,SMALL(IF(COUNTIF($L$5,$H$7:$H$3066)*COUNTIF($L$5,$I$7:$I$3066),MATCH(ROW($A$7:$A$3066),ROW($A$7:$A$3066)),""),ROWS($B$1:C2286)),COLUMNS($A$1:C2288))</f>
        <v>#NUM!</v>
      </c>
      <c r="M2292" t="e">
        <f t="array" ref="M2292">INDEX($A$7:$F$3066,SMALL(IF(COUNTIF($L$5,$H$7:$H$3066)*COUNTIF($L$5,$I$7:$I$3066),MATCH(ROW($A$7:$A$3066),ROW($A$7:$A$3066)),""),ROWS($B$1:D2286)),COLUMNS($A$1:D2288))</f>
        <v>#NUM!</v>
      </c>
      <c r="N2292" t="e">
        <f t="array" ref="N2292">INDEX($A$7:$F$3066,SMALL(IF(COUNTIF($L$5,$H$7:$H$3066)*COUNTIF($L$5,$I$7:$I$3066),MATCH(ROW($A$7:$A$3066),ROW($A$7:$A$3066)),""),ROWS($B$1:E2286)),COLUMNS($A$1:E2288))</f>
        <v>#NUM!</v>
      </c>
      <c r="O2292" t="e">
        <f t="array" ref="O2292">INDEX($A$7:$F$3066,SMALL(IF(COUNTIF($L$5,$H$7:$H$3066)*COUNTIF($L$5,$I$7:$I$3066),MATCH(ROW($A$7:$A$3066),ROW($A$7:$A$3066)),""),ROWS($B$1:F2286)),COLUMNS($A$1:F2288))</f>
        <v>#NUM!</v>
      </c>
    </row>
    <row r="2293" spans="1:15">
      <c r="A2293" s="1">
        <f>'ScienceDirect - Initial'!A2296</f>
        <v>0</v>
      </c>
      <c r="B2293" s="1">
        <f>'ScienceDirect - Initial'!B2296</f>
        <v>1988</v>
      </c>
      <c r="C2293" s="1" t="str">
        <f>'ScienceDirect - Initial'!C2296</f>
        <v>Hoxie, Frederick E.</v>
      </c>
      <c r="D2293" s="1" t="str">
        <f>'ScienceDirect - Initial'!D2296</f>
        <v>The problems of Indian history</v>
      </c>
      <c r="E2293" s="1" t="str">
        <f>'ScienceDirect - Initial'!E2296</f>
        <v>The Social Science Journal</v>
      </c>
      <c r="F2293" s="1">
        <f>'ScienceDirect - Initial'!F2296</f>
        <v>0</v>
      </c>
      <c r="H2293" s="1">
        <v>0</v>
      </c>
      <c r="I2293" s="1">
        <v>0</v>
      </c>
      <c r="J2293" t="b">
        <f t="shared" si="35"/>
        <v>1</v>
      </c>
      <c r="K2293" t="e">
        <f t="array" ref="K2293">INDEX($A$7:$F$3066,SMALL(IF(COUNTIF($L$5,$H$7:$H$3066)*COUNTIF($L$5,$I$7:$I$3066),MATCH(ROW($A$7:$A$3066),ROW($A$7:$A$3066)),""),ROWS($B$1:B2287)),COLUMNS($A$1:B2289))</f>
        <v>#NUM!</v>
      </c>
      <c r="L2293" t="e">
        <f t="array" ref="L2293">INDEX($A$7:$F$3066,SMALL(IF(COUNTIF($L$5,$H$7:$H$3066)*COUNTIF($L$5,$I$7:$I$3066),MATCH(ROW($A$7:$A$3066),ROW($A$7:$A$3066)),""),ROWS($B$1:C2287)),COLUMNS($A$1:C2289))</f>
        <v>#NUM!</v>
      </c>
      <c r="M2293" t="e">
        <f t="array" ref="M2293">INDEX($A$7:$F$3066,SMALL(IF(COUNTIF($L$5,$H$7:$H$3066)*COUNTIF($L$5,$I$7:$I$3066),MATCH(ROW($A$7:$A$3066),ROW($A$7:$A$3066)),""),ROWS($B$1:D2287)),COLUMNS($A$1:D2289))</f>
        <v>#NUM!</v>
      </c>
      <c r="N2293" t="e">
        <f t="array" ref="N2293">INDEX($A$7:$F$3066,SMALL(IF(COUNTIF($L$5,$H$7:$H$3066)*COUNTIF($L$5,$I$7:$I$3066),MATCH(ROW($A$7:$A$3066),ROW($A$7:$A$3066)),""),ROWS($B$1:E2287)),COLUMNS($A$1:E2289))</f>
        <v>#NUM!</v>
      </c>
      <c r="O2293" t="e">
        <f t="array" ref="O2293">INDEX($A$7:$F$3066,SMALL(IF(COUNTIF($L$5,$H$7:$H$3066)*COUNTIF($L$5,$I$7:$I$3066),MATCH(ROW($A$7:$A$3066),ROW($A$7:$A$3066)),""),ROWS($B$1:F2287)),COLUMNS($A$1:F2289))</f>
        <v>#NUM!</v>
      </c>
    </row>
    <row r="2294" spans="1:15">
      <c r="A2294" s="1">
        <f>'ScienceDirect - Initial'!A2297</f>
        <v>0</v>
      </c>
      <c r="B2294" s="1">
        <f>'ScienceDirect - Initial'!B2297</f>
        <v>1985</v>
      </c>
      <c r="C2294" s="1" t="str">
        <f>'ScienceDirect - Initial'!C2297</f>
        <v>Greaves, Melvyn F.; Pegram, Sue M.; Chan, L.C.</v>
      </c>
      <c r="D2294" s="1" t="str">
        <f>'ScienceDirect - Initial'!D2297</f>
        <v>Collaborative group study of the epidemiology of acute lymphoblastic leukaemia subtypes: Background and first report</v>
      </c>
      <c r="E2294" s="1" t="str">
        <f>'ScienceDirect - Initial'!E2297</f>
        <v>Epidemiology of Leukaemia and Lymphoma</v>
      </c>
      <c r="F2294" s="1">
        <f>'ScienceDirect - Initial'!F2297</f>
        <v>0</v>
      </c>
      <c r="H2294" s="1">
        <v>0</v>
      </c>
      <c r="I2294" s="1">
        <v>0</v>
      </c>
      <c r="J2294" t="b">
        <f t="shared" si="35"/>
        <v>1</v>
      </c>
      <c r="K2294" t="e">
        <f t="array" ref="K2294">INDEX($A$7:$F$3066,SMALL(IF(COUNTIF($L$5,$H$7:$H$3066)*COUNTIF($L$5,$I$7:$I$3066),MATCH(ROW($A$7:$A$3066),ROW($A$7:$A$3066)),""),ROWS($B$1:B2288)),COLUMNS($A$1:B2290))</f>
        <v>#NUM!</v>
      </c>
      <c r="L2294" t="e">
        <f t="array" ref="L2294">INDEX($A$7:$F$3066,SMALL(IF(COUNTIF($L$5,$H$7:$H$3066)*COUNTIF($L$5,$I$7:$I$3066),MATCH(ROW($A$7:$A$3066),ROW($A$7:$A$3066)),""),ROWS($B$1:C2288)),COLUMNS($A$1:C2290))</f>
        <v>#NUM!</v>
      </c>
      <c r="M2294" t="e">
        <f t="array" ref="M2294">INDEX($A$7:$F$3066,SMALL(IF(COUNTIF($L$5,$H$7:$H$3066)*COUNTIF($L$5,$I$7:$I$3066),MATCH(ROW($A$7:$A$3066),ROW($A$7:$A$3066)),""),ROWS($B$1:D2288)),COLUMNS($A$1:D2290))</f>
        <v>#NUM!</v>
      </c>
      <c r="N2294" t="e">
        <f t="array" ref="N2294">INDEX($A$7:$F$3066,SMALL(IF(COUNTIF($L$5,$H$7:$H$3066)*COUNTIF($L$5,$I$7:$I$3066),MATCH(ROW($A$7:$A$3066),ROW($A$7:$A$3066)),""),ROWS($B$1:E2288)),COLUMNS($A$1:E2290))</f>
        <v>#NUM!</v>
      </c>
      <c r="O2294" t="e">
        <f t="array" ref="O2294">INDEX($A$7:$F$3066,SMALL(IF(COUNTIF($L$5,$H$7:$H$3066)*COUNTIF($L$5,$I$7:$I$3066),MATCH(ROW($A$7:$A$3066),ROW($A$7:$A$3066)),""),ROWS($B$1:F2288)),COLUMNS($A$1:F2290))</f>
        <v>#NUM!</v>
      </c>
    </row>
    <row r="2295" spans="1:15">
      <c r="A2295" s="1">
        <f>'ScienceDirect - Initial'!A2298</f>
        <v>0</v>
      </c>
      <c r="B2295" s="1">
        <f>'ScienceDirect - Initial'!B2298</f>
        <v>2007</v>
      </c>
      <c r="C2295" s="1" t="str">
        <f>'ScienceDirect - Initial'!C2298</f>
        <v>Chapman, R.A.</v>
      </c>
      <c r="D2295" s="1" t="str">
        <f>'ScienceDirect - Initial'!D2298</f>
        <v>7 - Chemical bonding</v>
      </c>
      <c r="E2295" s="1" t="str">
        <f>'ScienceDirect - Initial'!E2298</f>
        <v>Handbook of Nonwovens</v>
      </c>
      <c r="F2295" s="1" t="str">
        <f>'ScienceDirect - Initial'!F2298</f>
        <v>978-1-85573-603-0</v>
      </c>
      <c r="H2295" s="1">
        <v>0</v>
      </c>
      <c r="I2295" s="1">
        <v>0</v>
      </c>
      <c r="J2295" t="b">
        <f t="shared" si="35"/>
        <v>1</v>
      </c>
      <c r="K2295" t="e">
        <f t="array" ref="K2295">INDEX($A$7:$F$3066,SMALL(IF(COUNTIF($L$5,$H$7:$H$3066)*COUNTIF($L$5,$I$7:$I$3066),MATCH(ROW($A$7:$A$3066),ROW($A$7:$A$3066)),""),ROWS($B$1:B2289)),COLUMNS($A$1:B2291))</f>
        <v>#NUM!</v>
      </c>
      <c r="L2295" t="e">
        <f t="array" ref="L2295">INDEX($A$7:$F$3066,SMALL(IF(COUNTIF($L$5,$H$7:$H$3066)*COUNTIF($L$5,$I$7:$I$3066),MATCH(ROW($A$7:$A$3066),ROW($A$7:$A$3066)),""),ROWS($B$1:C2289)),COLUMNS($A$1:C2291))</f>
        <v>#NUM!</v>
      </c>
      <c r="M2295" t="e">
        <f t="array" ref="M2295">INDEX($A$7:$F$3066,SMALL(IF(COUNTIF($L$5,$H$7:$H$3066)*COUNTIF($L$5,$I$7:$I$3066),MATCH(ROW($A$7:$A$3066),ROW($A$7:$A$3066)),""),ROWS($B$1:D2289)),COLUMNS($A$1:D2291))</f>
        <v>#NUM!</v>
      </c>
      <c r="N2295" t="e">
        <f t="array" ref="N2295">INDEX($A$7:$F$3066,SMALL(IF(COUNTIF($L$5,$H$7:$H$3066)*COUNTIF($L$5,$I$7:$I$3066),MATCH(ROW($A$7:$A$3066),ROW($A$7:$A$3066)),""),ROWS($B$1:E2289)),COLUMNS($A$1:E2291))</f>
        <v>#NUM!</v>
      </c>
      <c r="O2295" t="e">
        <f t="array" ref="O2295">INDEX($A$7:$F$3066,SMALL(IF(COUNTIF($L$5,$H$7:$H$3066)*COUNTIF($L$5,$I$7:$I$3066),MATCH(ROW($A$7:$A$3066),ROW($A$7:$A$3066)),""),ROWS($B$1:F2289)),COLUMNS($A$1:F2291))</f>
        <v>#NUM!</v>
      </c>
    </row>
    <row r="2296" spans="1:15">
      <c r="A2296" s="1">
        <f>'ScienceDirect - Initial'!A2299</f>
        <v>0</v>
      </c>
      <c r="B2296" s="1">
        <f>'ScienceDirect - Initial'!B2299</f>
        <v>2019</v>
      </c>
      <c r="C2296" s="1" t="str">
        <f>'ScienceDirect - Initial'!C2299</f>
        <v>Swinburn, Boyd A; Kraak, Vivica I; Allender, Steven; Atkins, Vincent J; Baker, Phillip I; Bogard, Jessica R; Brinsden, Hannah; Calvillo, Alejandro; De Schutter, Olivier; Devarajan, Raji; Ezzati, Majid; Friel, Sharon; Goenka, Shifalika; Hammond, Ross A; Hastings, Gerard; Hawkes, Corinna; Herrero, Mario; Hovmand, Peter S; Howden, Mark; Jaacks, Lindsay M; Kapetanaki, Ariadne B; Kasman, Matt; Kuhnlein, Harriet V; Kumanyika, Shiriki K; Larijani, Bagher; Lobstein, Tim; Long, Michael W; Matsudo, Victor K R; Mills, Susanna D H; Morgan, Gareth; Morshed, Alexandra; Nece, Patricia M; Pan, An; Patterson, David W; Sacks, Gary; Shekar, Meera; Simmons, Geoff L; Smit, Warren; Tootee, Ali; Vandevijvere, Stefanie; Waterlander, Wilma E; Wolfenden, Luke; Dietz, William H</v>
      </c>
      <c r="D2296" s="1" t="str">
        <f>'ScienceDirect - Initial'!D2299</f>
        <v>The Global Syndemic of Obesity, Undernutrition, and Climate Change: The Lancet Commission report</v>
      </c>
      <c r="E2296" s="1" t="str">
        <f>'ScienceDirect - Initial'!E2299</f>
        <v>The Lancet</v>
      </c>
      <c r="F2296" s="1">
        <f>'ScienceDirect - Initial'!F2299</f>
        <v>0</v>
      </c>
      <c r="H2296" s="1">
        <v>0</v>
      </c>
      <c r="I2296" s="1">
        <v>0</v>
      </c>
      <c r="J2296" t="b">
        <f t="shared" si="35"/>
        <v>1</v>
      </c>
      <c r="K2296" t="e">
        <f t="array" ref="K2296">INDEX($A$7:$F$3066,SMALL(IF(COUNTIF($L$5,$H$7:$H$3066)*COUNTIF($L$5,$I$7:$I$3066),MATCH(ROW($A$7:$A$3066),ROW($A$7:$A$3066)),""),ROWS($B$1:B2290)),COLUMNS($A$1:B2292))</f>
        <v>#NUM!</v>
      </c>
      <c r="L2296" t="e">
        <f t="array" ref="L2296">INDEX($A$7:$F$3066,SMALL(IF(COUNTIF($L$5,$H$7:$H$3066)*COUNTIF($L$5,$I$7:$I$3066),MATCH(ROW($A$7:$A$3066),ROW($A$7:$A$3066)),""),ROWS($B$1:C2290)),COLUMNS($A$1:C2292))</f>
        <v>#NUM!</v>
      </c>
      <c r="M2296" t="e">
        <f t="array" ref="M2296">INDEX($A$7:$F$3066,SMALL(IF(COUNTIF($L$5,$H$7:$H$3066)*COUNTIF($L$5,$I$7:$I$3066),MATCH(ROW($A$7:$A$3066),ROW($A$7:$A$3066)),""),ROWS($B$1:D2290)),COLUMNS($A$1:D2292))</f>
        <v>#NUM!</v>
      </c>
      <c r="N2296" t="e">
        <f t="array" ref="N2296">INDEX($A$7:$F$3066,SMALL(IF(COUNTIF($L$5,$H$7:$H$3066)*COUNTIF($L$5,$I$7:$I$3066),MATCH(ROW($A$7:$A$3066),ROW($A$7:$A$3066)),""),ROWS($B$1:E2290)),COLUMNS($A$1:E2292))</f>
        <v>#NUM!</v>
      </c>
      <c r="O2296" t="e">
        <f t="array" ref="O2296">INDEX($A$7:$F$3066,SMALL(IF(COUNTIF($L$5,$H$7:$H$3066)*COUNTIF($L$5,$I$7:$I$3066),MATCH(ROW($A$7:$A$3066),ROW($A$7:$A$3066)),""),ROWS($B$1:F2290)),COLUMNS($A$1:F2292))</f>
        <v>#NUM!</v>
      </c>
    </row>
    <row r="2297" spans="1:15">
      <c r="A2297" s="1">
        <f>'ScienceDirect - Initial'!A2300</f>
        <v>0</v>
      </c>
      <c r="B2297" s="1">
        <f>'ScienceDirect - Initial'!B2300</f>
        <v>2013</v>
      </c>
      <c r="C2297" s="1" t="str">
        <f>'ScienceDirect - Initial'!C2300</f>
        <v>Schlagenhauf, Patricia; Kain, Kevin C.</v>
      </c>
      <c r="D2297" s="1" t="str">
        <f>'ScienceDirect - Initial'!D2300</f>
        <v>15 - Malaria Chemoprophylaxis</v>
      </c>
      <c r="E2297" s="1" t="str">
        <f>'ScienceDirect - Initial'!E2300</f>
        <v>Travel Medicine (Third Edition)</v>
      </c>
      <c r="F2297" s="1" t="str">
        <f>'ScienceDirect - Initial'!F2300</f>
        <v>978-1-4557-1076-8</v>
      </c>
      <c r="H2297" s="1">
        <v>0</v>
      </c>
      <c r="I2297" s="1">
        <v>0</v>
      </c>
      <c r="J2297" t="b">
        <f t="shared" si="35"/>
        <v>1</v>
      </c>
      <c r="K2297" t="e">
        <f t="array" ref="K2297">INDEX($A$7:$F$3066,SMALL(IF(COUNTIF($L$5,$H$7:$H$3066)*COUNTIF($L$5,$I$7:$I$3066),MATCH(ROW($A$7:$A$3066),ROW($A$7:$A$3066)),""),ROWS($B$1:B2291)),COLUMNS($A$1:B2293))</f>
        <v>#NUM!</v>
      </c>
      <c r="L2297" t="e">
        <f t="array" ref="L2297">INDEX($A$7:$F$3066,SMALL(IF(COUNTIF($L$5,$H$7:$H$3066)*COUNTIF($L$5,$I$7:$I$3066),MATCH(ROW($A$7:$A$3066),ROW($A$7:$A$3066)),""),ROWS($B$1:C2291)),COLUMNS($A$1:C2293))</f>
        <v>#NUM!</v>
      </c>
      <c r="M2297" t="e">
        <f t="array" ref="M2297">INDEX($A$7:$F$3066,SMALL(IF(COUNTIF($L$5,$H$7:$H$3066)*COUNTIF($L$5,$I$7:$I$3066),MATCH(ROW($A$7:$A$3066),ROW($A$7:$A$3066)),""),ROWS($B$1:D2291)),COLUMNS($A$1:D2293))</f>
        <v>#NUM!</v>
      </c>
      <c r="N2297" t="e">
        <f t="array" ref="N2297">INDEX($A$7:$F$3066,SMALL(IF(COUNTIF($L$5,$H$7:$H$3066)*COUNTIF($L$5,$I$7:$I$3066),MATCH(ROW($A$7:$A$3066),ROW($A$7:$A$3066)),""),ROWS($B$1:E2291)),COLUMNS($A$1:E2293))</f>
        <v>#NUM!</v>
      </c>
      <c r="O2297" t="e">
        <f t="array" ref="O2297">INDEX($A$7:$F$3066,SMALL(IF(COUNTIF($L$5,$H$7:$H$3066)*COUNTIF($L$5,$I$7:$I$3066),MATCH(ROW($A$7:$A$3066),ROW($A$7:$A$3066)),""),ROWS($B$1:F2291)),COLUMNS($A$1:F2293))</f>
        <v>#NUM!</v>
      </c>
    </row>
    <row r="2298" spans="1:15">
      <c r="A2298" s="1">
        <f>'ScienceDirect - Initial'!A2301</f>
        <v>0</v>
      </c>
      <c r="B2298" s="1">
        <f>'ScienceDirect - Initial'!B2301</f>
        <v>2000</v>
      </c>
      <c r="C2298" s="1" t="str">
        <f>'ScienceDirect - Initial'!C2301</f>
        <v>Anxo Santos Rego, Miguel; Nieto, Sonia</v>
      </c>
      <c r="D2298" s="1" t="str">
        <f>'ScienceDirect - Initial'!D2301</f>
        <v>Multicultural/intercultural teacher education in two contexts: lessons from the United States and Spain</v>
      </c>
      <c r="E2298" s="1" t="str">
        <f>'ScienceDirect - Initial'!E2301</f>
        <v>Teaching and Teacher Education</v>
      </c>
      <c r="F2298" s="1">
        <f>'ScienceDirect - Initial'!F2301</f>
        <v>0</v>
      </c>
      <c r="H2298" s="1">
        <v>0</v>
      </c>
      <c r="I2298" s="1">
        <v>0</v>
      </c>
      <c r="J2298" t="b">
        <f t="shared" si="35"/>
        <v>1</v>
      </c>
      <c r="K2298" t="e">
        <f t="array" ref="K2298">INDEX($A$7:$F$3066,SMALL(IF(COUNTIF($L$5,$H$7:$H$3066)*COUNTIF($L$5,$I$7:$I$3066),MATCH(ROW($A$7:$A$3066),ROW($A$7:$A$3066)),""),ROWS($B$1:B2292)),COLUMNS($A$1:B2294))</f>
        <v>#NUM!</v>
      </c>
      <c r="L2298" t="e">
        <f t="array" ref="L2298">INDEX($A$7:$F$3066,SMALL(IF(COUNTIF($L$5,$H$7:$H$3066)*COUNTIF($L$5,$I$7:$I$3066),MATCH(ROW($A$7:$A$3066),ROW($A$7:$A$3066)),""),ROWS($B$1:C2292)),COLUMNS($A$1:C2294))</f>
        <v>#NUM!</v>
      </c>
      <c r="M2298" t="e">
        <f t="array" ref="M2298">INDEX($A$7:$F$3066,SMALL(IF(COUNTIF($L$5,$H$7:$H$3066)*COUNTIF($L$5,$I$7:$I$3066),MATCH(ROW($A$7:$A$3066),ROW($A$7:$A$3066)),""),ROWS($B$1:D2292)),COLUMNS($A$1:D2294))</f>
        <v>#NUM!</v>
      </c>
      <c r="N2298" t="e">
        <f t="array" ref="N2298">INDEX($A$7:$F$3066,SMALL(IF(COUNTIF($L$5,$H$7:$H$3066)*COUNTIF($L$5,$I$7:$I$3066),MATCH(ROW($A$7:$A$3066),ROW($A$7:$A$3066)),""),ROWS($B$1:E2292)),COLUMNS($A$1:E2294))</f>
        <v>#NUM!</v>
      </c>
      <c r="O2298" t="e">
        <f t="array" ref="O2298">INDEX($A$7:$F$3066,SMALL(IF(COUNTIF($L$5,$H$7:$H$3066)*COUNTIF($L$5,$I$7:$I$3066),MATCH(ROW($A$7:$A$3066),ROW($A$7:$A$3066)),""),ROWS($B$1:F2292)),COLUMNS($A$1:F2294))</f>
        <v>#NUM!</v>
      </c>
    </row>
    <row r="2299" spans="1:15">
      <c r="A2299" s="1">
        <f>'ScienceDirect - Initial'!A2302</f>
        <v>0</v>
      </c>
      <c r="B2299" s="1">
        <f>'ScienceDirect - Initial'!B2302</f>
        <v>2012</v>
      </c>
      <c r="C2299" s="1" t="str">
        <f>'ScienceDirect - Initial'!C2302</f>
        <v>Michalski, Jeff M.; Pisansky, Thomas M.; Lawton, Colleen A.; Potters, Louis; Kuban, Deborah A.</v>
      </c>
      <c r="D2299" s="1" t="str">
        <f>'ScienceDirect - Initial'!D2302</f>
        <v>Chapter 51 - Prostate Cancer</v>
      </c>
      <c r="E2299" s="1" t="str">
        <f>'ScienceDirect - Initial'!E2302</f>
        <v>Clinical Radiation Oncology (Third Edition)</v>
      </c>
      <c r="F2299" s="1" t="str">
        <f>'ScienceDirect - Initial'!F2302</f>
        <v>978-1-4377-1637-5</v>
      </c>
      <c r="H2299" s="1">
        <v>0</v>
      </c>
      <c r="I2299" s="1">
        <v>0</v>
      </c>
      <c r="J2299" t="b">
        <f t="shared" si="35"/>
        <v>1</v>
      </c>
      <c r="K2299" t="e">
        <f t="array" ref="K2299">INDEX($A$7:$F$3066,SMALL(IF(COUNTIF($L$5,$H$7:$H$3066)*COUNTIF($L$5,$I$7:$I$3066),MATCH(ROW($A$7:$A$3066),ROW($A$7:$A$3066)),""),ROWS($B$1:B2293)),COLUMNS($A$1:B2295))</f>
        <v>#NUM!</v>
      </c>
      <c r="L2299" t="e">
        <f t="array" ref="L2299">INDEX($A$7:$F$3066,SMALL(IF(COUNTIF($L$5,$H$7:$H$3066)*COUNTIF($L$5,$I$7:$I$3066),MATCH(ROW($A$7:$A$3066),ROW($A$7:$A$3066)),""),ROWS($B$1:C2293)),COLUMNS($A$1:C2295))</f>
        <v>#NUM!</v>
      </c>
      <c r="M2299" t="e">
        <f t="array" ref="M2299">INDEX($A$7:$F$3066,SMALL(IF(COUNTIF($L$5,$H$7:$H$3066)*COUNTIF($L$5,$I$7:$I$3066),MATCH(ROW($A$7:$A$3066),ROW($A$7:$A$3066)),""),ROWS($B$1:D2293)),COLUMNS($A$1:D2295))</f>
        <v>#NUM!</v>
      </c>
      <c r="N2299" t="e">
        <f t="array" ref="N2299">INDEX($A$7:$F$3066,SMALL(IF(COUNTIF($L$5,$H$7:$H$3066)*COUNTIF($L$5,$I$7:$I$3066),MATCH(ROW($A$7:$A$3066),ROW($A$7:$A$3066)),""),ROWS($B$1:E2293)),COLUMNS($A$1:E2295))</f>
        <v>#NUM!</v>
      </c>
      <c r="O2299" t="e">
        <f t="array" ref="O2299">INDEX($A$7:$F$3066,SMALL(IF(COUNTIF($L$5,$H$7:$H$3066)*COUNTIF($L$5,$I$7:$I$3066),MATCH(ROW($A$7:$A$3066),ROW($A$7:$A$3066)),""),ROWS($B$1:F2293)),COLUMNS($A$1:F2295))</f>
        <v>#NUM!</v>
      </c>
    </row>
    <row r="2300" spans="1:15">
      <c r="A2300" s="1">
        <f>'ScienceDirect - Initial'!A2303</f>
        <v>0</v>
      </c>
      <c r="B2300" s="1">
        <f>'ScienceDirect - Initial'!B2303</f>
        <v>2004</v>
      </c>
      <c r="C2300" s="1" t="str">
        <f>'ScienceDirect - Initial'!C2303</f>
        <v>Bodnar, Agnes; Castorina, Rosemary; Desai, Manish; Duramad, Paurene; Fischer, Susan; Klepeis, Neil; Liang, Song; Mehta, Sumi; Naumoff, Kyra; Noth, Elizabeth M.; Schei, Morten; Tian, Linwei; Vork, Kathleen L.; Smith, Kirk R.</v>
      </c>
      <c r="D2300" s="1" t="str">
        <f>'ScienceDirect - Initial'!D2303</f>
        <v>Lessons learned from“The Skeptical Environmentalist”: an environmental health perspective</v>
      </c>
      <c r="E2300" s="1" t="str">
        <f>'ScienceDirect - Initial'!E2303</f>
        <v>International Journal of Hygiene and Environmental Health</v>
      </c>
      <c r="F2300" s="1">
        <f>'ScienceDirect - Initial'!F2303</f>
        <v>0</v>
      </c>
      <c r="H2300" s="1">
        <v>0</v>
      </c>
      <c r="I2300" s="1">
        <v>0</v>
      </c>
      <c r="J2300" t="b">
        <f t="shared" si="35"/>
        <v>1</v>
      </c>
      <c r="K2300" t="e">
        <f t="array" ref="K2300">INDEX($A$7:$F$3066,SMALL(IF(COUNTIF($L$5,$H$7:$H$3066)*COUNTIF($L$5,$I$7:$I$3066),MATCH(ROW($A$7:$A$3066),ROW($A$7:$A$3066)),""),ROWS($B$1:B2294)),COLUMNS($A$1:B2296))</f>
        <v>#NUM!</v>
      </c>
      <c r="L2300" t="e">
        <f t="array" ref="L2300">INDEX($A$7:$F$3066,SMALL(IF(COUNTIF($L$5,$H$7:$H$3066)*COUNTIF($L$5,$I$7:$I$3066),MATCH(ROW($A$7:$A$3066),ROW($A$7:$A$3066)),""),ROWS($B$1:C2294)),COLUMNS($A$1:C2296))</f>
        <v>#NUM!</v>
      </c>
      <c r="M2300" t="e">
        <f t="array" ref="M2300">INDEX($A$7:$F$3066,SMALL(IF(COUNTIF($L$5,$H$7:$H$3066)*COUNTIF($L$5,$I$7:$I$3066),MATCH(ROW($A$7:$A$3066),ROW($A$7:$A$3066)),""),ROWS($B$1:D2294)),COLUMNS($A$1:D2296))</f>
        <v>#NUM!</v>
      </c>
      <c r="N2300" t="e">
        <f t="array" ref="N2300">INDEX($A$7:$F$3066,SMALL(IF(COUNTIF($L$5,$H$7:$H$3066)*COUNTIF($L$5,$I$7:$I$3066),MATCH(ROW($A$7:$A$3066),ROW($A$7:$A$3066)),""),ROWS($B$1:E2294)),COLUMNS($A$1:E2296))</f>
        <v>#NUM!</v>
      </c>
      <c r="O2300" t="e">
        <f t="array" ref="O2300">INDEX($A$7:$F$3066,SMALL(IF(COUNTIF($L$5,$H$7:$H$3066)*COUNTIF($L$5,$I$7:$I$3066),MATCH(ROW($A$7:$A$3066),ROW($A$7:$A$3066)),""),ROWS($B$1:F2294)),COLUMNS($A$1:F2296))</f>
        <v>#NUM!</v>
      </c>
    </row>
    <row r="2301" spans="1:15">
      <c r="A2301" s="1">
        <f>'ScienceDirect - Initial'!A2304</f>
        <v>0</v>
      </c>
      <c r="B2301" s="1">
        <f>'ScienceDirect - Initial'!B2304</f>
        <v>1989</v>
      </c>
      <c r="C2301" s="1" t="str">
        <f>'ScienceDirect - Initial'!C2304</f>
        <v>Collins, R.W; Cong, Y; Kim, Y.-T; Vedam, K; Liou, Y; Inspektor, A; Messier, R</v>
      </c>
      <c r="D2301" s="1" t="str">
        <f>'ScienceDirect - Initial'!D2304</f>
        <v>Real-time and spectroscopic ellipsometry characterizatio of diamond and diamond-like carbon</v>
      </c>
      <c r="E2301" s="1" t="str">
        <f>'ScienceDirect - Initial'!E2304</f>
        <v>International Conference on Metallurgical Coatings, San Diego, 1989</v>
      </c>
      <c r="F2301" s="1">
        <f>'ScienceDirect - Initial'!F2304</f>
        <v>0</v>
      </c>
      <c r="H2301" s="1">
        <v>0</v>
      </c>
      <c r="I2301" s="1">
        <v>0</v>
      </c>
      <c r="J2301" t="b">
        <f t="shared" si="35"/>
        <v>1</v>
      </c>
      <c r="K2301" t="e">
        <f t="array" ref="K2301">INDEX($A$7:$F$3066,SMALL(IF(COUNTIF($L$5,$H$7:$H$3066)*COUNTIF($L$5,$I$7:$I$3066),MATCH(ROW($A$7:$A$3066),ROW($A$7:$A$3066)),""),ROWS($B$1:B2295)),COLUMNS($A$1:B2297))</f>
        <v>#NUM!</v>
      </c>
      <c r="L2301" t="e">
        <f t="array" ref="L2301">INDEX($A$7:$F$3066,SMALL(IF(COUNTIF($L$5,$H$7:$H$3066)*COUNTIF($L$5,$I$7:$I$3066),MATCH(ROW($A$7:$A$3066),ROW($A$7:$A$3066)),""),ROWS($B$1:C2295)),COLUMNS($A$1:C2297))</f>
        <v>#NUM!</v>
      </c>
      <c r="M2301" t="e">
        <f t="array" ref="M2301">INDEX($A$7:$F$3066,SMALL(IF(COUNTIF($L$5,$H$7:$H$3066)*COUNTIF($L$5,$I$7:$I$3066),MATCH(ROW($A$7:$A$3066),ROW($A$7:$A$3066)),""),ROWS($B$1:D2295)),COLUMNS($A$1:D2297))</f>
        <v>#NUM!</v>
      </c>
      <c r="N2301" t="e">
        <f t="array" ref="N2301">INDEX($A$7:$F$3066,SMALL(IF(COUNTIF($L$5,$H$7:$H$3066)*COUNTIF($L$5,$I$7:$I$3066),MATCH(ROW($A$7:$A$3066),ROW($A$7:$A$3066)),""),ROWS($B$1:E2295)),COLUMNS($A$1:E2297))</f>
        <v>#NUM!</v>
      </c>
      <c r="O2301" t="e">
        <f t="array" ref="O2301">INDEX($A$7:$F$3066,SMALL(IF(COUNTIF($L$5,$H$7:$H$3066)*COUNTIF($L$5,$I$7:$I$3066),MATCH(ROW($A$7:$A$3066),ROW($A$7:$A$3066)),""),ROWS($B$1:F2295)),COLUMNS($A$1:F2297))</f>
        <v>#NUM!</v>
      </c>
    </row>
    <row r="2302" spans="1:15">
      <c r="A2302" s="1">
        <f>'ScienceDirect - Initial'!A2305</f>
        <v>0</v>
      </c>
      <c r="B2302" s="1">
        <f>'ScienceDirect - Initial'!B2305</f>
        <v>2001</v>
      </c>
      <c r="C2302" s="1" t="str">
        <f>'ScienceDirect - Initial'!C2305</f>
        <v>Goins, B.A; Phillips, W.T</v>
      </c>
      <c r="D2302" s="1" t="str">
        <f>'ScienceDirect - Initial'!D2305</f>
        <v>The use of scintigraphic imaging as a tool in the development of liposome formulations</v>
      </c>
      <c r="E2302" s="1" t="str">
        <f>'ScienceDirect - Initial'!E2305</f>
        <v>Progress in Lipid Research</v>
      </c>
      <c r="F2302" s="1">
        <f>'ScienceDirect - Initial'!F2305</f>
        <v>0</v>
      </c>
      <c r="H2302" s="1">
        <v>0</v>
      </c>
      <c r="I2302" s="1">
        <v>0</v>
      </c>
      <c r="J2302" t="b">
        <f t="shared" si="35"/>
        <v>1</v>
      </c>
      <c r="K2302" t="e">
        <f t="array" ref="K2302">INDEX($A$7:$F$3066,SMALL(IF(COUNTIF($L$5,$H$7:$H$3066)*COUNTIF($L$5,$I$7:$I$3066),MATCH(ROW($A$7:$A$3066),ROW($A$7:$A$3066)),""),ROWS($B$1:B2296)),COLUMNS($A$1:B2298))</f>
        <v>#NUM!</v>
      </c>
      <c r="L2302" t="e">
        <f t="array" ref="L2302">INDEX($A$7:$F$3066,SMALL(IF(COUNTIF($L$5,$H$7:$H$3066)*COUNTIF($L$5,$I$7:$I$3066),MATCH(ROW($A$7:$A$3066),ROW($A$7:$A$3066)),""),ROWS($B$1:C2296)),COLUMNS($A$1:C2298))</f>
        <v>#NUM!</v>
      </c>
      <c r="M2302" t="e">
        <f t="array" ref="M2302">INDEX($A$7:$F$3066,SMALL(IF(COUNTIF($L$5,$H$7:$H$3066)*COUNTIF($L$5,$I$7:$I$3066),MATCH(ROW($A$7:$A$3066),ROW($A$7:$A$3066)),""),ROWS($B$1:D2296)),COLUMNS($A$1:D2298))</f>
        <v>#NUM!</v>
      </c>
      <c r="N2302" t="e">
        <f t="array" ref="N2302">INDEX($A$7:$F$3066,SMALL(IF(COUNTIF($L$5,$H$7:$H$3066)*COUNTIF($L$5,$I$7:$I$3066),MATCH(ROW($A$7:$A$3066),ROW($A$7:$A$3066)),""),ROWS($B$1:E2296)),COLUMNS($A$1:E2298))</f>
        <v>#NUM!</v>
      </c>
      <c r="O2302" t="e">
        <f t="array" ref="O2302">INDEX($A$7:$F$3066,SMALL(IF(COUNTIF($L$5,$H$7:$H$3066)*COUNTIF($L$5,$I$7:$I$3066),MATCH(ROW($A$7:$A$3066),ROW($A$7:$A$3066)),""),ROWS($B$1:F2296)),COLUMNS($A$1:F2298))</f>
        <v>#NUM!</v>
      </c>
    </row>
    <row r="2303" spans="1:15">
      <c r="A2303" s="1">
        <f>'ScienceDirect - Initial'!A2306</f>
        <v>0</v>
      </c>
      <c r="B2303" s="1">
        <f>'ScienceDirect - Initial'!B2306</f>
        <v>2008</v>
      </c>
      <c r="C2303" s="1" t="str">
        <f>'ScienceDirect - Initial'!C2306</f>
        <v>Mitchell, Jay</v>
      </c>
      <c r="D2303" s="1" t="str">
        <f>'ScienceDirect - Initial'!D2306</f>
        <v>Chapter 17 - Loudspeakers</v>
      </c>
      <c r="E2303" s="1" t="str">
        <f>'ScienceDirect - Initial'!E2306</f>
        <v>Handbook for Sound Engineers (Fourth Edition)</v>
      </c>
      <c r="F2303" s="1" t="str">
        <f>'ScienceDirect - Initial'!F2306</f>
        <v>978-0-240-80969-4</v>
      </c>
      <c r="H2303" s="1">
        <v>0</v>
      </c>
      <c r="I2303" s="1">
        <v>0</v>
      </c>
      <c r="J2303" t="b">
        <f t="shared" si="35"/>
        <v>1</v>
      </c>
      <c r="K2303" t="e">
        <f t="array" ref="K2303">INDEX($A$7:$F$3066,SMALL(IF(COUNTIF($L$5,$H$7:$H$3066)*COUNTIF($L$5,$I$7:$I$3066),MATCH(ROW($A$7:$A$3066),ROW($A$7:$A$3066)),""),ROWS($B$1:B2297)),COLUMNS($A$1:B2299))</f>
        <v>#NUM!</v>
      </c>
      <c r="L2303" t="e">
        <f t="array" ref="L2303">INDEX($A$7:$F$3066,SMALL(IF(COUNTIF($L$5,$H$7:$H$3066)*COUNTIF($L$5,$I$7:$I$3066),MATCH(ROW($A$7:$A$3066),ROW($A$7:$A$3066)),""),ROWS($B$1:C2297)),COLUMNS($A$1:C2299))</f>
        <v>#NUM!</v>
      </c>
      <c r="M2303" t="e">
        <f t="array" ref="M2303">INDEX($A$7:$F$3066,SMALL(IF(COUNTIF($L$5,$H$7:$H$3066)*COUNTIF($L$5,$I$7:$I$3066),MATCH(ROW($A$7:$A$3066),ROW($A$7:$A$3066)),""),ROWS($B$1:D2297)),COLUMNS($A$1:D2299))</f>
        <v>#NUM!</v>
      </c>
      <c r="N2303" t="e">
        <f t="array" ref="N2303">INDEX($A$7:$F$3066,SMALL(IF(COUNTIF($L$5,$H$7:$H$3066)*COUNTIF($L$5,$I$7:$I$3066),MATCH(ROW($A$7:$A$3066),ROW($A$7:$A$3066)),""),ROWS($B$1:E2297)),COLUMNS($A$1:E2299))</f>
        <v>#NUM!</v>
      </c>
      <c r="O2303" t="e">
        <f t="array" ref="O2303">INDEX($A$7:$F$3066,SMALL(IF(COUNTIF($L$5,$H$7:$H$3066)*COUNTIF($L$5,$I$7:$I$3066),MATCH(ROW($A$7:$A$3066),ROW($A$7:$A$3066)),""),ROWS($B$1:F2297)),COLUMNS($A$1:F2299))</f>
        <v>#NUM!</v>
      </c>
    </row>
    <row r="2304" spans="1:15">
      <c r="A2304" s="1">
        <f>'ScienceDirect - Initial'!A2307</f>
        <v>0</v>
      </c>
      <c r="B2304" s="1">
        <f>'ScienceDirect - Initial'!B2307</f>
        <v>2010</v>
      </c>
      <c r="C2304" s="1">
        <f>'ScienceDirect - Initial'!C2307</f>
        <v>0</v>
      </c>
      <c r="D2304" s="1" t="str">
        <f>'ScienceDirect - Initial'!D2307</f>
        <v>Geochemistry articles – October 2009</v>
      </c>
      <c r="E2304" s="1" t="str">
        <f>'ScienceDirect - Initial'!E2307</f>
        <v>2008 Australian Organic Geochemistry Conference: A national conference held in association with the International Humic Substances Society and the Natural Organic Matter Interest Group</v>
      </c>
      <c r="F2304" s="1">
        <f>'ScienceDirect - Initial'!F2307</f>
        <v>0</v>
      </c>
      <c r="H2304" s="1">
        <v>0</v>
      </c>
      <c r="I2304" s="1">
        <v>0</v>
      </c>
      <c r="J2304" t="b">
        <f t="shared" si="35"/>
        <v>1</v>
      </c>
      <c r="K2304" t="e">
        <f t="array" ref="K2304">INDEX($A$7:$F$3066,SMALL(IF(COUNTIF($L$5,$H$7:$H$3066)*COUNTIF($L$5,$I$7:$I$3066),MATCH(ROW($A$7:$A$3066),ROW($A$7:$A$3066)),""),ROWS($B$1:B2298)),COLUMNS($A$1:B2300))</f>
        <v>#NUM!</v>
      </c>
      <c r="L2304" t="e">
        <f t="array" ref="L2304">INDEX($A$7:$F$3066,SMALL(IF(COUNTIF($L$5,$H$7:$H$3066)*COUNTIF($L$5,$I$7:$I$3066),MATCH(ROW($A$7:$A$3066),ROW($A$7:$A$3066)),""),ROWS($B$1:C2298)),COLUMNS($A$1:C2300))</f>
        <v>#NUM!</v>
      </c>
      <c r="M2304" t="e">
        <f t="array" ref="M2304">INDEX($A$7:$F$3066,SMALL(IF(COUNTIF($L$5,$H$7:$H$3066)*COUNTIF($L$5,$I$7:$I$3066),MATCH(ROW($A$7:$A$3066),ROW($A$7:$A$3066)),""),ROWS($B$1:D2298)),COLUMNS($A$1:D2300))</f>
        <v>#NUM!</v>
      </c>
      <c r="N2304" t="e">
        <f t="array" ref="N2304">INDEX($A$7:$F$3066,SMALL(IF(COUNTIF($L$5,$H$7:$H$3066)*COUNTIF($L$5,$I$7:$I$3066),MATCH(ROW($A$7:$A$3066),ROW($A$7:$A$3066)),""),ROWS($B$1:E2298)),COLUMNS($A$1:E2300))</f>
        <v>#NUM!</v>
      </c>
      <c r="O2304" t="e">
        <f t="array" ref="O2304">INDEX($A$7:$F$3066,SMALL(IF(COUNTIF($L$5,$H$7:$H$3066)*COUNTIF($L$5,$I$7:$I$3066),MATCH(ROW($A$7:$A$3066),ROW($A$7:$A$3066)),""),ROWS($B$1:F2298)),COLUMNS($A$1:F2300))</f>
        <v>#NUM!</v>
      </c>
    </row>
    <row r="2305" spans="1:15">
      <c r="A2305" s="1">
        <f>'ScienceDirect - Initial'!A2308</f>
        <v>0</v>
      </c>
      <c r="B2305" s="1">
        <f>'ScienceDirect - Initial'!B2308</f>
        <v>2018</v>
      </c>
      <c r="C2305" s="1" t="str">
        <f>'ScienceDirect - Initial'!C2308</f>
        <v>Free, Andrew; McDonald, Michael A.; Pagaling, Eulyn</v>
      </c>
      <c r="D2305" s="1" t="str">
        <f>'ScienceDirect - Initial'!D2308</f>
        <v>Chapter Four - Diversity-Function Relationships in Natural, Applied, and Engineered Microbial Ecosystems</v>
      </c>
      <c r="E2305" s="1" t="str">
        <f>'ScienceDirect - Initial'!E2308</f>
        <v>Advances in Applied Microbiology</v>
      </c>
      <c r="F2305" s="1" t="str">
        <f>'ScienceDirect - Initial'!F2308</f>
        <v>0065-2164</v>
      </c>
      <c r="H2305" s="1">
        <v>0</v>
      </c>
      <c r="I2305" s="1">
        <v>0</v>
      </c>
      <c r="J2305" t="b">
        <f t="shared" si="35"/>
        <v>1</v>
      </c>
      <c r="K2305" t="e">
        <f t="array" ref="K2305">INDEX($A$7:$F$3066,SMALL(IF(COUNTIF($L$5,$H$7:$H$3066)*COUNTIF($L$5,$I$7:$I$3066),MATCH(ROW($A$7:$A$3066),ROW($A$7:$A$3066)),""),ROWS($B$1:B2299)),COLUMNS($A$1:B2301))</f>
        <v>#NUM!</v>
      </c>
      <c r="L2305" t="e">
        <f t="array" ref="L2305">INDEX($A$7:$F$3066,SMALL(IF(COUNTIF($L$5,$H$7:$H$3066)*COUNTIF($L$5,$I$7:$I$3066),MATCH(ROW($A$7:$A$3066),ROW($A$7:$A$3066)),""),ROWS($B$1:C2299)),COLUMNS($A$1:C2301))</f>
        <v>#NUM!</v>
      </c>
      <c r="M2305" t="e">
        <f t="array" ref="M2305">INDEX($A$7:$F$3066,SMALL(IF(COUNTIF($L$5,$H$7:$H$3066)*COUNTIF($L$5,$I$7:$I$3066),MATCH(ROW($A$7:$A$3066),ROW($A$7:$A$3066)),""),ROWS($B$1:D2299)),COLUMNS($A$1:D2301))</f>
        <v>#NUM!</v>
      </c>
      <c r="N2305" t="e">
        <f t="array" ref="N2305">INDEX($A$7:$F$3066,SMALL(IF(COUNTIF($L$5,$H$7:$H$3066)*COUNTIF($L$5,$I$7:$I$3066),MATCH(ROW($A$7:$A$3066),ROW($A$7:$A$3066)),""),ROWS($B$1:E2299)),COLUMNS($A$1:E2301))</f>
        <v>#NUM!</v>
      </c>
      <c r="O2305" t="e">
        <f t="array" ref="O2305">INDEX($A$7:$F$3066,SMALL(IF(COUNTIF($L$5,$H$7:$H$3066)*COUNTIF($L$5,$I$7:$I$3066),MATCH(ROW($A$7:$A$3066),ROW($A$7:$A$3066)),""),ROWS($B$1:F2299)),COLUMNS($A$1:F2301))</f>
        <v>#NUM!</v>
      </c>
    </row>
    <row r="2306" spans="1:15">
      <c r="A2306" s="1">
        <f>'ScienceDirect - Initial'!A2309</f>
        <v>0</v>
      </c>
      <c r="B2306" s="1">
        <f>'ScienceDirect - Initial'!B2309</f>
        <v>2017</v>
      </c>
      <c r="C2306" s="1" t="str">
        <f>'ScienceDirect - Initial'!C2309</f>
        <v>Lamnabhi-Lagarrigue, Francoise; Annaswamy, Anuradha; Engell, Sebastian; Isaksson, Alf; Khargonekar, Pramod; Murray, Richard M.; Nijmeijer, Henk; Samad, Tariq; Tilbury, Dawn; Van den Hof, Paul</v>
      </c>
      <c r="D2306" s="1" t="str">
        <f>'ScienceDirect - Initial'!D2309</f>
        <v>Systems &amp; Control for the future of humanity, research agenda: Current and future roles, impact and grand challenges</v>
      </c>
      <c r="E2306" s="1" t="str">
        <f>'ScienceDirect - Initial'!E2309</f>
        <v>Annual Reviews in Control</v>
      </c>
      <c r="F2306" s="1">
        <f>'ScienceDirect - Initial'!F2309</f>
        <v>0</v>
      </c>
      <c r="H2306" s="1">
        <v>0</v>
      </c>
      <c r="I2306" s="1">
        <v>0</v>
      </c>
      <c r="J2306" t="b">
        <f t="shared" si="35"/>
        <v>1</v>
      </c>
      <c r="K2306" t="e">
        <f t="array" ref="K2306">INDEX($A$7:$F$3066,SMALL(IF(COUNTIF($L$5,$H$7:$H$3066)*COUNTIF($L$5,$I$7:$I$3066),MATCH(ROW($A$7:$A$3066),ROW($A$7:$A$3066)),""),ROWS($B$1:B2300)),COLUMNS($A$1:B2302))</f>
        <v>#NUM!</v>
      </c>
      <c r="L2306" t="e">
        <f t="array" ref="L2306">INDEX($A$7:$F$3066,SMALL(IF(COUNTIF($L$5,$H$7:$H$3066)*COUNTIF($L$5,$I$7:$I$3066),MATCH(ROW($A$7:$A$3066),ROW($A$7:$A$3066)),""),ROWS($B$1:C2300)),COLUMNS($A$1:C2302))</f>
        <v>#NUM!</v>
      </c>
      <c r="M2306" t="e">
        <f t="array" ref="M2306">INDEX($A$7:$F$3066,SMALL(IF(COUNTIF($L$5,$H$7:$H$3066)*COUNTIF($L$5,$I$7:$I$3066),MATCH(ROW($A$7:$A$3066),ROW($A$7:$A$3066)),""),ROWS($B$1:D2300)),COLUMNS($A$1:D2302))</f>
        <v>#NUM!</v>
      </c>
      <c r="N2306" t="e">
        <f t="array" ref="N2306">INDEX($A$7:$F$3066,SMALL(IF(COUNTIF($L$5,$H$7:$H$3066)*COUNTIF($L$5,$I$7:$I$3066),MATCH(ROW($A$7:$A$3066),ROW($A$7:$A$3066)),""),ROWS($B$1:E2300)),COLUMNS($A$1:E2302))</f>
        <v>#NUM!</v>
      </c>
      <c r="O2306" t="e">
        <f t="array" ref="O2306">INDEX($A$7:$F$3066,SMALL(IF(COUNTIF($L$5,$H$7:$H$3066)*COUNTIF($L$5,$I$7:$I$3066),MATCH(ROW($A$7:$A$3066),ROW($A$7:$A$3066)),""),ROWS($B$1:F2300)),COLUMNS($A$1:F2302))</f>
        <v>#NUM!</v>
      </c>
    </row>
    <row r="2307" spans="1:15">
      <c r="A2307" s="1">
        <f>'ScienceDirect - Initial'!A2310</f>
        <v>0</v>
      </c>
      <c r="B2307" s="1">
        <f>'ScienceDirect - Initial'!B2310</f>
        <v>1992</v>
      </c>
      <c r="C2307" s="1" t="str">
        <f>'ScienceDirect - Initial'!C2310</f>
        <v>Barton, Hugh</v>
      </c>
      <c r="D2307" s="1" t="str">
        <f>'ScienceDirect - Initial'!D2310</f>
        <v>Is transport a delight</v>
      </c>
      <c r="E2307" s="1" t="str">
        <f>'ScienceDirect - Initial'!E2310</f>
        <v>Rational Use of Energy in Urban Regeneration</v>
      </c>
      <c r="F2307" s="1">
        <f>'ScienceDirect - Initial'!F2310</f>
        <v>0</v>
      </c>
      <c r="H2307" s="1">
        <v>0</v>
      </c>
      <c r="I2307" s="1">
        <v>0</v>
      </c>
      <c r="J2307" t="b">
        <f t="shared" si="35"/>
        <v>1</v>
      </c>
      <c r="K2307" t="e">
        <f t="array" ref="K2307">INDEX($A$7:$F$3066,SMALL(IF(COUNTIF($L$5,$H$7:$H$3066)*COUNTIF($L$5,$I$7:$I$3066),MATCH(ROW($A$7:$A$3066),ROW($A$7:$A$3066)),""),ROWS($B$1:B2301)),COLUMNS($A$1:B2303))</f>
        <v>#NUM!</v>
      </c>
      <c r="L2307" t="e">
        <f t="array" ref="L2307">INDEX($A$7:$F$3066,SMALL(IF(COUNTIF($L$5,$H$7:$H$3066)*COUNTIF($L$5,$I$7:$I$3066),MATCH(ROW($A$7:$A$3066),ROW($A$7:$A$3066)),""),ROWS($B$1:C2301)),COLUMNS($A$1:C2303))</f>
        <v>#NUM!</v>
      </c>
      <c r="M2307" t="e">
        <f t="array" ref="M2307">INDEX($A$7:$F$3066,SMALL(IF(COUNTIF($L$5,$H$7:$H$3066)*COUNTIF($L$5,$I$7:$I$3066),MATCH(ROW($A$7:$A$3066),ROW($A$7:$A$3066)),""),ROWS($B$1:D2301)),COLUMNS($A$1:D2303))</f>
        <v>#NUM!</v>
      </c>
      <c r="N2307" t="e">
        <f t="array" ref="N2307">INDEX($A$7:$F$3066,SMALL(IF(COUNTIF($L$5,$H$7:$H$3066)*COUNTIF($L$5,$I$7:$I$3066),MATCH(ROW($A$7:$A$3066),ROW($A$7:$A$3066)),""),ROWS($B$1:E2301)),COLUMNS($A$1:E2303))</f>
        <v>#NUM!</v>
      </c>
      <c r="O2307" t="e">
        <f t="array" ref="O2307">INDEX($A$7:$F$3066,SMALL(IF(COUNTIF($L$5,$H$7:$H$3066)*COUNTIF($L$5,$I$7:$I$3066),MATCH(ROW($A$7:$A$3066),ROW($A$7:$A$3066)),""),ROWS($B$1:F2301)),COLUMNS($A$1:F2303))</f>
        <v>#NUM!</v>
      </c>
    </row>
    <row r="2308" spans="1:15">
      <c r="A2308" s="1">
        <f>'ScienceDirect - Initial'!A2311</f>
        <v>0</v>
      </c>
      <c r="B2308" s="1">
        <f>'ScienceDirect - Initial'!B2311</f>
        <v>1993</v>
      </c>
      <c r="C2308" s="1" t="str">
        <f>'ScienceDirect - Initial'!C2311</f>
        <v>CHOQUET, PIERRE; HADJIGEORGIOU, JOHN</v>
      </c>
      <c r="D2308" s="1" t="str">
        <f>'ScienceDirect - Initial'!D2311</f>
        <v>12 - The Design of Support for Underground Excavations</v>
      </c>
      <c r="E2308" s="1" t="str">
        <f>'ScienceDirect - Initial'!E2311</f>
        <v>Excavation, Support and Monitoring</v>
      </c>
      <c r="F2308" s="1" t="str">
        <f>'ScienceDirect - Initial'!F2311</f>
        <v>978-0-08-042067-7</v>
      </c>
      <c r="H2308" s="1">
        <v>0</v>
      </c>
      <c r="I2308" s="1">
        <v>0</v>
      </c>
      <c r="J2308" t="b">
        <f t="shared" si="35"/>
        <v>1</v>
      </c>
      <c r="K2308" t="e">
        <f t="array" ref="K2308">INDEX($A$7:$F$3066,SMALL(IF(COUNTIF($L$5,$H$7:$H$3066)*COUNTIF($L$5,$I$7:$I$3066),MATCH(ROW($A$7:$A$3066),ROW($A$7:$A$3066)),""),ROWS($B$1:B2302)),COLUMNS($A$1:B2304))</f>
        <v>#NUM!</v>
      </c>
      <c r="L2308" t="e">
        <f t="array" ref="L2308">INDEX($A$7:$F$3066,SMALL(IF(COUNTIF($L$5,$H$7:$H$3066)*COUNTIF($L$5,$I$7:$I$3066),MATCH(ROW($A$7:$A$3066),ROW($A$7:$A$3066)),""),ROWS($B$1:C2302)),COLUMNS($A$1:C2304))</f>
        <v>#NUM!</v>
      </c>
      <c r="M2308" t="e">
        <f t="array" ref="M2308">INDEX($A$7:$F$3066,SMALL(IF(COUNTIF($L$5,$H$7:$H$3066)*COUNTIF($L$5,$I$7:$I$3066),MATCH(ROW($A$7:$A$3066),ROW($A$7:$A$3066)),""),ROWS($B$1:D2302)),COLUMNS($A$1:D2304))</f>
        <v>#NUM!</v>
      </c>
      <c r="N2308" t="e">
        <f t="array" ref="N2308">INDEX($A$7:$F$3066,SMALL(IF(COUNTIF($L$5,$H$7:$H$3066)*COUNTIF($L$5,$I$7:$I$3066),MATCH(ROW($A$7:$A$3066),ROW($A$7:$A$3066)),""),ROWS($B$1:E2302)),COLUMNS($A$1:E2304))</f>
        <v>#NUM!</v>
      </c>
      <c r="O2308" t="e">
        <f t="array" ref="O2308">INDEX($A$7:$F$3066,SMALL(IF(COUNTIF($L$5,$H$7:$H$3066)*COUNTIF($L$5,$I$7:$I$3066),MATCH(ROW($A$7:$A$3066),ROW($A$7:$A$3066)),""),ROWS($B$1:F2302)),COLUMNS($A$1:F2304))</f>
        <v>#NUM!</v>
      </c>
    </row>
    <row r="2309" spans="1:15">
      <c r="A2309" s="1">
        <f>'ScienceDirect - Initial'!A2312</f>
        <v>0</v>
      </c>
      <c r="B2309" s="1">
        <f>'ScienceDirect - Initial'!B2312</f>
        <v>2002</v>
      </c>
      <c r="C2309" s="1" t="str">
        <f>'ScienceDirect - Initial'!C2312</f>
        <v>Marans, Steven; Dahl, Kirsten; Schowalter, John</v>
      </c>
      <c r="D2309" s="1" t="str">
        <f>'ScienceDirect - Initial'!D2312</f>
        <v>Child and Adolescent Psychotherapy: Psychoanalytic Principles</v>
      </c>
      <c r="E2309" s="1" t="str">
        <f>'ScienceDirect - Initial'!E2312</f>
        <v>Encyclopedia of Psychotherapy</v>
      </c>
      <c r="F2309" s="1" t="str">
        <f>'ScienceDirect - Initial'!F2312</f>
        <v>978-0-12-343010-6</v>
      </c>
      <c r="H2309" s="1">
        <v>0</v>
      </c>
      <c r="I2309" s="1">
        <v>0</v>
      </c>
      <c r="J2309" t="b">
        <f t="shared" si="35"/>
        <v>1</v>
      </c>
      <c r="K2309" t="e">
        <f t="array" ref="K2309">INDEX($A$7:$F$3066,SMALL(IF(COUNTIF($L$5,$H$7:$H$3066)*COUNTIF($L$5,$I$7:$I$3066),MATCH(ROW($A$7:$A$3066),ROW($A$7:$A$3066)),""),ROWS($B$1:B2303)),COLUMNS($A$1:B2305))</f>
        <v>#NUM!</v>
      </c>
      <c r="L2309" t="e">
        <f t="array" ref="L2309">INDEX($A$7:$F$3066,SMALL(IF(COUNTIF($L$5,$H$7:$H$3066)*COUNTIF($L$5,$I$7:$I$3066),MATCH(ROW($A$7:$A$3066),ROW($A$7:$A$3066)),""),ROWS($B$1:C2303)),COLUMNS($A$1:C2305))</f>
        <v>#NUM!</v>
      </c>
      <c r="M2309" t="e">
        <f t="array" ref="M2309">INDEX($A$7:$F$3066,SMALL(IF(COUNTIF($L$5,$H$7:$H$3066)*COUNTIF($L$5,$I$7:$I$3066),MATCH(ROW($A$7:$A$3066),ROW($A$7:$A$3066)),""),ROWS($B$1:D2303)),COLUMNS($A$1:D2305))</f>
        <v>#NUM!</v>
      </c>
      <c r="N2309" t="e">
        <f t="array" ref="N2309">INDEX($A$7:$F$3066,SMALL(IF(COUNTIF($L$5,$H$7:$H$3066)*COUNTIF($L$5,$I$7:$I$3066),MATCH(ROW($A$7:$A$3066),ROW($A$7:$A$3066)),""),ROWS($B$1:E2303)),COLUMNS($A$1:E2305))</f>
        <v>#NUM!</v>
      </c>
      <c r="O2309" t="e">
        <f t="array" ref="O2309">INDEX($A$7:$F$3066,SMALL(IF(COUNTIF($L$5,$H$7:$H$3066)*COUNTIF($L$5,$I$7:$I$3066),MATCH(ROW($A$7:$A$3066),ROW($A$7:$A$3066)),""),ROWS($B$1:F2303)),COLUMNS($A$1:F2305))</f>
        <v>#NUM!</v>
      </c>
    </row>
    <row r="2310" spans="1:15">
      <c r="A2310" s="1">
        <f>'ScienceDirect - Initial'!A2313</f>
        <v>0</v>
      </c>
      <c r="B2310" s="1">
        <f>'ScienceDirect - Initial'!B2313</f>
        <v>2002</v>
      </c>
      <c r="C2310" s="1" t="str">
        <f>'ScienceDirect - Initial'!C2313</f>
        <v>Mazziotta, John C.; Toga, Arthur W.</v>
      </c>
      <c r="D2310" s="1" t="str">
        <f>'ScienceDirect - Initial'!D2313</f>
        <v>31 - Speculations about the Future</v>
      </c>
      <c r="E2310" s="1" t="str">
        <f>'ScienceDirect - Initial'!E2313</f>
        <v>Brain Mapping: The Methods (Second Edition)</v>
      </c>
      <c r="F2310" s="1" t="str">
        <f>'ScienceDirect - Initial'!F2313</f>
        <v>978-0-12-693019-1</v>
      </c>
      <c r="H2310" s="1">
        <v>0</v>
      </c>
      <c r="I2310" s="1">
        <v>0</v>
      </c>
      <c r="J2310" t="b">
        <f t="shared" si="35"/>
        <v>1</v>
      </c>
      <c r="K2310" t="e">
        <f t="array" ref="K2310">INDEX($A$7:$F$3066,SMALL(IF(COUNTIF($L$5,$H$7:$H$3066)*COUNTIF($L$5,$I$7:$I$3066),MATCH(ROW($A$7:$A$3066),ROW($A$7:$A$3066)),""),ROWS($B$1:B2304)),COLUMNS($A$1:B2306))</f>
        <v>#NUM!</v>
      </c>
      <c r="L2310" t="e">
        <f t="array" ref="L2310">INDEX($A$7:$F$3066,SMALL(IF(COUNTIF($L$5,$H$7:$H$3066)*COUNTIF($L$5,$I$7:$I$3066),MATCH(ROW($A$7:$A$3066),ROW($A$7:$A$3066)),""),ROWS($B$1:C2304)),COLUMNS($A$1:C2306))</f>
        <v>#NUM!</v>
      </c>
      <c r="M2310" t="e">
        <f t="array" ref="M2310">INDEX($A$7:$F$3066,SMALL(IF(COUNTIF($L$5,$H$7:$H$3066)*COUNTIF($L$5,$I$7:$I$3066),MATCH(ROW($A$7:$A$3066),ROW($A$7:$A$3066)),""),ROWS($B$1:D2304)),COLUMNS($A$1:D2306))</f>
        <v>#NUM!</v>
      </c>
      <c r="N2310" t="e">
        <f t="array" ref="N2310">INDEX($A$7:$F$3066,SMALL(IF(COUNTIF($L$5,$H$7:$H$3066)*COUNTIF($L$5,$I$7:$I$3066),MATCH(ROW($A$7:$A$3066),ROW($A$7:$A$3066)),""),ROWS($B$1:E2304)),COLUMNS($A$1:E2306))</f>
        <v>#NUM!</v>
      </c>
      <c r="O2310" t="e">
        <f t="array" ref="O2310">INDEX($A$7:$F$3066,SMALL(IF(COUNTIF($L$5,$H$7:$H$3066)*COUNTIF($L$5,$I$7:$I$3066),MATCH(ROW($A$7:$A$3066),ROW($A$7:$A$3066)),""),ROWS($B$1:F2304)),COLUMNS($A$1:F2306))</f>
        <v>#NUM!</v>
      </c>
    </row>
    <row r="2311" spans="1:15">
      <c r="A2311" s="1">
        <f>'ScienceDirect - Initial'!A2314</f>
        <v>0</v>
      </c>
      <c r="B2311" s="1">
        <f>'ScienceDirect - Initial'!B2314</f>
        <v>2010</v>
      </c>
      <c r="C2311" s="1" t="str">
        <f>'ScienceDirect - Initial'!C2314</f>
        <v>Donoso, Miguel; Dutton, Peter H.</v>
      </c>
      <c r="D2311" s="1" t="str">
        <f>'ScienceDirect - Initial'!D2314</f>
        <v>Sea turtle bycatch in the Chilean pelagic longline fishery in the southeastern Pacific: Opportunities for conservation</v>
      </c>
      <c r="E2311" s="1" t="str">
        <f>'ScienceDirect - Initial'!E2314</f>
        <v>Biological Conservation</v>
      </c>
      <c r="F2311" s="1">
        <f>'ScienceDirect - Initial'!F2314</f>
        <v>0</v>
      </c>
      <c r="H2311" s="1">
        <v>0</v>
      </c>
      <c r="I2311" s="1">
        <v>0</v>
      </c>
      <c r="J2311" t="b">
        <f t="shared" si="35"/>
        <v>1</v>
      </c>
      <c r="K2311" t="e">
        <f t="array" ref="K2311">INDEX($A$7:$F$3066,SMALL(IF(COUNTIF($L$5,$H$7:$H$3066)*COUNTIF($L$5,$I$7:$I$3066),MATCH(ROW($A$7:$A$3066),ROW($A$7:$A$3066)),""),ROWS($B$1:B2305)),COLUMNS($A$1:B2307))</f>
        <v>#NUM!</v>
      </c>
      <c r="L2311" t="e">
        <f t="array" ref="L2311">INDEX($A$7:$F$3066,SMALL(IF(COUNTIF($L$5,$H$7:$H$3066)*COUNTIF($L$5,$I$7:$I$3066),MATCH(ROW($A$7:$A$3066),ROW($A$7:$A$3066)),""),ROWS($B$1:C2305)),COLUMNS($A$1:C2307))</f>
        <v>#NUM!</v>
      </c>
      <c r="M2311" t="e">
        <f t="array" ref="M2311">INDEX($A$7:$F$3066,SMALL(IF(COUNTIF($L$5,$H$7:$H$3066)*COUNTIF($L$5,$I$7:$I$3066),MATCH(ROW($A$7:$A$3066),ROW($A$7:$A$3066)),""),ROWS($B$1:D2305)),COLUMNS($A$1:D2307))</f>
        <v>#NUM!</v>
      </c>
      <c r="N2311" t="e">
        <f t="array" ref="N2311">INDEX($A$7:$F$3066,SMALL(IF(COUNTIF($L$5,$H$7:$H$3066)*COUNTIF($L$5,$I$7:$I$3066),MATCH(ROW($A$7:$A$3066),ROW($A$7:$A$3066)),""),ROWS($B$1:E2305)),COLUMNS($A$1:E2307))</f>
        <v>#NUM!</v>
      </c>
      <c r="O2311" t="e">
        <f t="array" ref="O2311">INDEX($A$7:$F$3066,SMALL(IF(COUNTIF($L$5,$H$7:$H$3066)*COUNTIF($L$5,$I$7:$I$3066),MATCH(ROW($A$7:$A$3066),ROW($A$7:$A$3066)),""),ROWS($B$1:F2305)),COLUMNS($A$1:F2307))</f>
        <v>#NUM!</v>
      </c>
    </row>
    <row r="2312" spans="1:15">
      <c r="A2312" s="1">
        <f>'ScienceDirect - Initial'!A2315</f>
        <v>0</v>
      </c>
      <c r="B2312" s="1">
        <f>'ScienceDirect - Initial'!B2315</f>
        <v>2016</v>
      </c>
      <c r="C2312" s="1" t="str">
        <f>'ScienceDirect - Initial'!C2315</f>
        <v>Handelsman, David J.</v>
      </c>
      <c r="D2312" s="1" t="str">
        <f>'ScienceDirect - Initial'!D2315</f>
        <v>Chapter 138 - Androgen Physiology, Pharmacology, and Abuse</v>
      </c>
      <c r="E2312" s="1" t="str">
        <f>'ScienceDirect - Initial'!E2315</f>
        <v>Endocrinology: Adult and Pediatric (Seventh Edition)</v>
      </c>
      <c r="F2312" s="1" t="str">
        <f>'ScienceDirect - Initial'!F2315</f>
        <v>978-0-323-18907-1</v>
      </c>
      <c r="H2312" s="1">
        <v>0</v>
      </c>
      <c r="I2312" s="1">
        <v>0</v>
      </c>
      <c r="J2312" t="b">
        <f t="shared" ref="J2312:J2375" si="36">IF(ISBLANK(I2312),FALSE,IF(EXACT(H2312, I2312),TRUE,FALSE))</f>
        <v>1</v>
      </c>
      <c r="K2312" t="e">
        <f t="array" ref="K2312">INDEX($A$7:$F$3066,SMALL(IF(COUNTIF($L$5,$H$7:$H$3066)*COUNTIF($L$5,$I$7:$I$3066),MATCH(ROW($A$7:$A$3066),ROW($A$7:$A$3066)),""),ROWS($B$1:B2306)),COLUMNS($A$1:B2308))</f>
        <v>#NUM!</v>
      </c>
      <c r="L2312" t="e">
        <f t="array" ref="L2312">INDEX($A$7:$F$3066,SMALL(IF(COUNTIF($L$5,$H$7:$H$3066)*COUNTIF($L$5,$I$7:$I$3066),MATCH(ROW($A$7:$A$3066),ROW($A$7:$A$3066)),""),ROWS($B$1:C2306)),COLUMNS($A$1:C2308))</f>
        <v>#NUM!</v>
      </c>
      <c r="M2312" t="e">
        <f t="array" ref="M2312">INDEX($A$7:$F$3066,SMALL(IF(COUNTIF($L$5,$H$7:$H$3066)*COUNTIF($L$5,$I$7:$I$3066),MATCH(ROW($A$7:$A$3066),ROW($A$7:$A$3066)),""),ROWS($B$1:D2306)),COLUMNS($A$1:D2308))</f>
        <v>#NUM!</v>
      </c>
      <c r="N2312" t="e">
        <f t="array" ref="N2312">INDEX($A$7:$F$3066,SMALL(IF(COUNTIF($L$5,$H$7:$H$3066)*COUNTIF($L$5,$I$7:$I$3066),MATCH(ROW($A$7:$A$3066),ROW($A$7:$A$3066)),""),ROWS($B$1:E2306)),COLUMNS($A$1:E2308))</f>
        <v>#NUM!</v>
      </c>
      <c r="O2312" t="e">
        <f t="array" ref="O2312">INDEX($A$7:$F$3066,SMALL(IF(COUNTIF($L$5,$H$7:$H$3066)*COUNTIF($L$5,$I$7:$I$3066),MATCH(ROW($A$7:$A$3066),ROW($A$7:$A$3066)),""),ROWS($B$1:F2306)),COLUMNS($A$1:F2308))</f>
        <v>#NUM!</v>
      </c>
    </row>
    <row r="2313" spans="1:15">
      <c r="A2313" s="1">
        <f>'ScienceDirect - Initial'!A2316</f>
        <v>0</v>
      </c>
      <c r="B2313" s="1">
        <f>'ScienceDirect - Initial'!B2316</f>
        <v>1990</v>
      </c>
      <c r="C2313" s="1" t="str">
        <f>'ScienceDirect - Initial'!C2316</f>
        <v>Bishop, J.; Atreya, S.K.; Herbert, F.; Romani, P.</v>
      </c>
      <c r="D2313" s="1" t="str">
        <f>'ScienceDirect - Initial'!D2316</f>
        <v>Reanalysis of voyager 2 UVS occultations at Uranus: Hydrocarbon mixing ratios in the equatorial stratosphere</v>
      </c>
      <c r="E2313" s="1" t="str">
        <f>'ScienceDirect - Initial'!E2316</f>
        <v>Icarus</v>
      </c>
      <c r="F2313" s="1">
        <f>'ScienceDirect - Initial'!F2316</f>
        <v>0</v>
      </c>
      <c r="H2313" s="1">
        <v>0</v>
      </c>
      <c r="I2313" s="1">
        <v>0</v>
      </c>
      <c r="J2313" t="b">
        <f t="shared" si="36"/>
        <v>1</v>
      </c>
      <c r="K2313" t="e">
        <f t="array" ref="K2313">INDEX($A$7:$F$3066,SMALL(IF(COUNTIF($L$5,$H$7:$H$3066)*COUNTIF($L$5,$I$7:$I$3066),MATCH(ROW($A$7:$A$3066),ROW($A$7:$A$3066)),""),ROWS($B$1:B2307)),COLUMNS($A$1:B2309))</f>
        <v>#NUM!</v>
      </c>
      <c r="L2313" t="e">
        <f t="array" ref="L2313">INDEX($A$7:$F$3066,SMALL(IF(COUNTIF($L$5,$H$7:$H$3066)*COUNTIF($L$5,$I$7:$I$3066),MATCH(ROW($A$7:$A$3066),ROW($A$7:$A$3066)),""),ROWS($B$1:C2307)),COLUMNS($A$1:C2309))</f>
        <v>#NUM!</v>
      </c>
      <c r="M2313" t="e">
        <f t="array" ref="M2313">INDEX($A$7:$F$3066,SMALL(IF(COUNTIF($L$5,$H$7:$H$3066)*COUNTIF($L$5,$I$7:$I$3066),MATCH(ROW($A$7:$A$3066),ROW($A$7:$A$3066)),""),ROWS($B$1:D2307)),COLUMNS($A$1:D2309))</f>
        <v>#NUM!</v>
      </c>
      <c r="N2313" t="e">
        <f t="array" ref="N2313">INDEX($A$7:$F$3066,SMALL(IF(COUNTIF($L$5,$H$7:$H$3066)*COUNTIF($L$5,$I$7:$I$3066),MATCH(ROW($A$7:$A$3066),ROW($A$7:$A$3066)),""),ROWS($B$1:E2307)),COLUMNS($A$1:E2309))</f>
        <v>#NUM!</v>
      </c>
      <c r="O2313" t="e">
        <f t="array" ref="O2313">INDEX($A$7:$F$3066,SMALL(IF(COUNTIF($L$5,$H$7:$H$3066)*COUNTIF($L$5,$I$7:$I$3066),MATCH(ROW($A$7:$A$3066),ROW($A$7:$A$3066)),""),ROWS($B$1:F2307)),COLUMNS($A$1:F2309))</f>
        <v>#NUM!</v>
      </c>
    </row>
    <row r="2314" spans="1:15">
      <c r="A2314" s="1">
        <f>'ScienceDirect - Initial'!A2317</f>
        <v>0</v>
      </c>
      <c r="B2314" s="1">
        <f>'ScienceDirect - Initial'!B2317</f>
        <v>2017</v>
      </c>
      <c r="C2314" s="1" t="str">
        <f>'ScienceDirect - Initial'!C2317</f>
        <v>Vo, Phong D.; Ginsca, Alexandru; Le Borgne, Hervé; Popescu, Adrian</v>
      </c>
      <c r="D2314" s="1" t="str">
        <f>'ScienceDirect - Initial'!D2317</f>
        <v>Harnessing noisy Web images for deep representation</v>
      </c>
      <c r="E2314" s="1" t="str">
        <f>'ScienceDirect - Initial'!E2317</f>
        <v>Deep Learning for Computer Vision</v>
      </c>
      <c r="F2314" s="1">
        <f>'ScienceDirect - Initial'!F2317</f>
        <v>0</v>
      </c>
      <c r="H2314" s="1">
        <v>0</v>
      </c>
      <c r="I2314" s="1">
        <v>0</v>
      </c>
      <c r="J2314" t="b">
        <f t="shared" si="36"/>
        <v>1</v>
      </c>
      <c r="K2314" t="e">
        <f t="array" ref="K2314">INDEX($A$7:$F$3066,SMALL(IF(COUNTIF($L$5,$H$7:$H$3066)*COUNTIF($L$5,$I$7:$I$3066),MATCH(ROW($A$7:$A$3066),ROW($A$7:$A$3066)),""),ROWS($B$1:B2308)),COLUMNS($A$1:B2310))</f>
        <v>#NUM!</v>
      </c>
      <c r="L2314" t="e">
        <f t="array" ref="L2314">INDEX($A$7:$F$3066,SMALL(IF(COUNTIF($L$5,$H$7:$H$3066)*COUNTIF($L$5,$I$7:$I$3066),MATCH(ROW($A$7:$A$3066),ROW($A$7:$A$3066)),""),ROWS($B$1:C2308)),COLUMNS($A$1:C2310))</f>
        <v>#NUM!</v>
      </c>
      <c r="M2314" t="e">
        <f t="array" ref="M2314">INDEX($A$7:$F$3066,SMALL(IF(COUNTIF($L$5,$H$7:$H$3066)*COUNTIF($L$5,$I$7:$I$3066),MATCH(ROW($A$7:$A$3066),ROW($A$7:$A$3066)),""),ROWS($B$1:D2308)),COLUMNS($A$1:D2310))</f>
        <v>#NUM!</v>
      </c>
      <c r="N2314" t="e">
        <f t="array" ref="N2314">INDEX($A$7:$F$3066,SMALL(IF(COUNTIF($L$5,$H$7:$H$3066)*COUNTIF($L$5,$I$7:$I$3066),MATCH(ROW($A$7:$A$3066),ROW($A$7:$A$3066)),""),ROWS($B$1:E2308)),COLUMNS($A$1:E2310))</f>
        <v>#NUM!</v>
      </c>
      <c r="O2314" t="e">
        <f t="array" ref="O2314">INDEX($A$7:$F$3066,SMALL(IF(COUNTIF($L$5,$H$7:$H$3066)*COUNTIF($L$5,$I$7:$I$3066),MATCH(ROW($A$7:$A$3066),ROW($A$7:$A$3066)),""),ROWS($B$1:F2308)),COLUMNS($A$1:F2310))</f>
        <v>#NUM!</v>
      </c>
    </row>
    <row r="2315" spans="1:15">
      <c r="A2315" s="1">
        <f>'ScienceDirect - Initial'!A2318</f>
        <v>0</v>
      </c>
      <c r="B2315" s="1">
        <f>'ScienceDirect - Initial'!B2318</f>
        <v>2005</v>
      </c>
      <c r="C2315" s="1" t="str">
        <f>'ScienceDirect - Initial'!C2318</f>
        <v>Frackowiak, Richard S.J.; Mazziotta, FMedSci John C.</v>
      </c>
      <c r="D2315" s="1" t="str">
        <f>'ScienceDirect - Initial'!D2318</f>
        <v>CHAPTER 29 - What Functional Brain Imaging Will Mean for Neurology</v>
      </c>
      <c r="E2315" s="1" t="str">
        <f>'ScienceDirect - Initial'!E2318</f>
        <v>From Neuroscience To Neurology</v>
      </c>
      <c r="F2315" s="1" t="str">
        <f>'ScienceDirect - Initial'!F2318</f>
        <v>978-0-12-738903-5</v>
      </c>
      <c r="H2315" s="1">
        <v>0</v>
      </c>
      <c r="I2315" s="1">
        <v>0</v>
      </c>
      <c r="J2315" t="b">
        <f t="shared" si="36"/>
        <v>1</v>
      </c>
      <c r="K2315" t="e">
        <f t="array" ref="K2315">INDEX($A$7:$F$3066,SMALL(IF(COUNTIF($L$5,$H$7:$H$3066)*COUNTIF($L$5,$I$7:$I$3066),MATCH(ROW($A$7:$A$3066),ROW($A$7:$A$3066)),""),ROWS($B$1:B2309)),COLUMNS($A$1:B2311))</f>
        <v>#NUM!</v>
      </c>
      <c r="L2315" t="e">
        <f t="array" ref="L2315">INDEX($A$7:$F$3066,SMALL(IF(COUNTIF($L$5,$H$7:$H$3066)*COUNTIF($L$5,$I$7:$I$3066),MATCH(ROW($A$7:$A$3066),ROW($A$7:$A$3066)),""),ROWS($B$1:C2309)),COLUMNS($A$1:C2311))</f>
        <v>#NUM!</v>
      </c>
      <c r="M2315" t="e">
        <f t="array" ref="M2315">INDEX($A$7:$F$3066,SMALL(IF(COUNTIF($L$5,$H$7:$H$3066)*COUNTIF($L$5,$I$7:$I$3066),MATCH(ROW($A$7:$A$3066),ROW($A$7:$A$3066)),""),ROWS($B$1:D2309)),COLUMNS($A$1:D2311))</f>
        <v>#NUM!</v>
      </c>
      <c r="N2315" t="e">
        <f t="array" ref="N2315">INDEX($A$7:$F$3066,SMALL(IF(COUNTIF($L$5,$H$7:$H$3066)*COUNTIF($L$5,$I$7:$I$3066),MATCH(ROW($A$7:$A$3066),ROW($A$7:$A$3066)),""),ROWS($B$1:E2309)),COLUMNS($A$1:E2311))</f>
        <v>#NUM!</v>
      </c>
      <c r="O2315" t="e">
        <f t="array" ref="O2315">INDEX($A$7:$F$3066,SMALL(IF(COUNTIF($L$5,$H$7:$H$3066)*COUNTIF($L$5,$I$7:$I$3066),MATCH(ROW($A$7:$A$3066),ROW($A$7:$A$3066)),""),ROWS($B$1:F2309)),COLUMNS($A$1:F2311))</f>
        <v>#NUM!</v>
      </c>
    </row>
    <row r="2316" spans="1:15">
      <c r="A2316" s="1">
        <f>'ScienceDirect - Initial'!A2319</f>
        <v>0</v>
      </c>
      <c r="B2316" s="1">
        <f>'ScienceDirect - Initial'!B2319</f>
        <v>2018</v>
      </c>
      <c r="C2316" s="1" t="str">
        <f>'ScienceDirect - Initial'!C2319</f>
        <v>Destefano, Frank; Offit, Paul A.; Fisher, Allison</v>
      </c>
      <c r="D2316" s="1" t="str">
        <f>'ScienceDirect - Initial'!D2319</f>
        <v>82 - Vaccine Safety</v>
      </c>
      <c r="E2316" s="1" t="str">
        <f>'ScienceDirect - Initial'!E2319</f>
        <v>Plotkin's Vaccines (Seventh Edition)</v>
      </c>
      <c r="F2316" s="1" t="str">
        <f>'ScienceDirect - Initial'!F2319</f>
        <v>978-0-323-35761-6</v>
      </c>
      <c r="H2316" s="1">
        <v>0</v>
      </c>
      <c r="I2316" s="1">
        <v>0</v>
      </c>
      <c r="J2316" t="b">
        <f t="shared" si="36"/>
        <v>1</v>
      </c>
      <c r="K2316" t="e">
        <f t="array" ref="K2316">INDEX($A$7:$F$3066,SMALL(IF(COUNTIF($L$5,$H$7:$H$3066)*COUNTIF($L$5,$I$7:$I$3066),MATCH(ROW($A$7:$A$3066),ROW($A$7:$A$3066)),""),ROWS($B$1:B2310)),COLUMNS($A$1:B2312))</f>
        <v>#NUM!</v>
      </c>
      <c r="L2316" t="e">
        <f t="array" ref="L2316">INDEX($A$7:$F$3066,SMALL(IF(COUNTIF($L$5,$H$7:$H$3066)*COUNTIF($L$5,$I$7:$I$3066),MATCH(ROW($A$7:$A$3066),ROW($A$7:$A$3066)),""),ROWS($B$1:C2310)),COLUMNS($A$1:C2312))</f>
        <v>#NUM!</v>
      </c>
      <c r="M2316" t="e">
        <f t="array" ref="M2316">INDEX($A$7:$F$3066,SMALL(IF(COUNTIF($L$5,$H$7:$H$3066)*COUNTIF($L$5,$I$7:$I$3066),MATCH(ROW($A$7:$A$3066),ROW($A$7:$A$3066)),""),ROWS($B$1:D2310)),COLUMNS($A$1:D2312))</f>
        <v>#NUM!</v>
      </c>
      <c r="N2316" t="e">
        <f t="array" ref="N2316">INDEX($A$7:$F$3066,SMALL(IF(COUNTIF($L$5,$H$7:$H$3066)*COUNTIF($L$5,$I$7:$I$3066),MATCH(ROW($A$7:$A$3066),ROW($A$7:$A$3066)),""),ROWS($B$1:E2310)),COLUMNS($A$1:E2312))</f>
        <v>#NUM!</v>
      </c>
      <c r="O2316" t="e">
        <f t="array" ref="O2316">INDEX($A$7:$F$3066,SMALL(IF(COUNTIF($L$5,$H$7:$H$3066)*COUNTIF($L$5,$I$7:$I$3066),MATCH(ROW($A$7:$A$3066),ROW($A$7:$A$3066)),""),ROWS($B$1:F2310)),COLUMNS($A$1:F2312))</f>
        <v>#NUM!</v>
      </c>
    </row>
    <row r="2317" spans="1:15">
      <c r="A2317" s="1">
        <f>'ScienceDirect - Initial'!A2320</f>
        <v>0</v>
      </c>
      <c r="B2317" s="1">
        <f>'ScienceDirect - Initial'!B2320</f>
        <v>1971</v>
      </c>
      <c r="C2317" s="1" t="str">
        <f>'ScienceDirect - Initial'!C2320</f>
        <v>Robbins, D.</v>
      </c>
      <c r="D2317" s="1" t="str">
        <f>'ScienceDirect - Initial'!D2320</f>
        <v>Fibre- and whisker-reinforced plastics</v>
      </c>
      <c r="E2317" s="1" t="str">
        <f>'ScienceDirect - Initial'!E2320</f>
        <v>Composites</v>
      </c>
      <c r="F2317" s="1">
        <f>'ScienceDirect - Initial'!F2320</f>
        <v>0</v>
      </c>
      <c r="H2317" s="1">
        <v>0</v>
      </c>
      <c r="I2317" s="1">
        <v>0</v>
      </c>
      <c r="J2317" t="b">
        <f t="shared" si="36"/>
        <v>1</v>
      </c>
      <c r="K2317" t="e">
        <f t="array" ref="K2317">INDEX($A$7:$F$3066,SMALL(IF(COUNTIF($L$5,$H$7:$H$3066)*COUNTIF($L$5,$I$7:$I$3066),MATCH(ROW($A$7:$A$3066),ROW($A$7:$A$3066)),""),ROWS($B$1:B2311)),COLUMNS($A$1:B2313))</f>
        <v>#NUM!</v>
      </c>
      <c r="L2317" t="e">
        <f t="array" ref="L2317">INDEX($A$7:$F$3066,SMALL(IF(COUNTIF($L$5,$H$7:$H$3066)*COUNTIF($L$5,$I$7:$I$3066),MATCH(ROW($A$7:$A$3066),ROW($A$7:$A$3066)),""),ROWS($B$1:C2311)),COLUMNS($A$1:C2313))</f>
        <v>#NUM!</v>
      </c>
      <c r="M2317" t="e">
        <f t="array" ref="M2317">INDEX($A$7:$F$3066,SMALL(IF(COUNTIF($L$5,$H$7:$H$3066)*COUNTIF($L$5,$I$7:$I$3066),MATCH(ROW($A$7:$A$3066),ROW($A$7:$A$3066)),""),ROWS($B$1:D2311)),COLUMNS($A$1:D2313))</f>
        <v>#NUM!</v>
      </c>
      <c r="N2317" t="e">
        <f t="array" ref="N2317">INDEX($A$7:$F$3066,SMALL(IF(COUNTIF($L$5,$H$7:$H$3066)*COUNTIF($L$5,$I$7:$I$3066),MATCH(ROW($A$7:$A$3066),ROW($A$7:$A$3066)),""),ROWS($B$1:E2311)),COLUMNS($A$1:E2313))</f>
        <v>#NUM!</v>
      </c>
      <c r="O2317" t="e">
        <f t="array" ref="O2317">INDEX($A$7:$F$3066,SMALL(IF(COUNTIF($L$5,$H$7:$H$3066)*COUNTIF($L$5,$I$7:$I$3066),MATCH(ROW($A$7:$A$3066),ROW($A$7:$A$3066)),""),ROWS($B$1:F2311)),COLUMNS($A$1:F2313))</f>
        <v>#NUM!</v>
      </c>
    </row>
    <row r="2318" spans="1:15">
      <c r="A2318" s="1">
        <f>'ScienceDirect - Initial'!A2321</f>
        <v>0</v>
      </c>
      <c r="B2318" s="1">
        <f>'ScienceDirect - Initial'!B2321</f>
        <v>2005</v>
      </c>
      <c r="C2318" s="1" t="str">
        <f>'ScienceDirect - Initial'!C2321</f>
        <v>Panlilio, Adelisa L; Gerberding, Julie Louise</v>
      </c>
      <c r="D2318" s="1" t="str">
        <f>'ScienceDirect - Initial'!D2321</f>
        <v>Chapter 22 - Occupational Infectious Diseases</v>
      </c>
      <c r="E2318" s="1" t="str">
        <f>'ScienceDirect - Initial'!E2321</f>
        <v>Textbook of Clinical Occupational and Environmental Medicine (Second Edition)</v>
      </c>
      <c r="F2318" s="1" t="str">
        <f>'ScienceDirect - Initial'!F2321</f>
        <v>978-0-7216-8974-6</v>
      </c>
      <c r="H2318" s="1">
        <v>0</v>
      </c>
      <c r="I2318" s="1">
        <v>0</v>
      </c>
      <c r="J2318" t="b">
        <f t="shared" si="36"/>
        <v>1</v>
      </c>
      <c r="K2318" t="e">
        <f t="array" ref="K2318">INDEX($A$7:$F$3066,SMALL(IF(COUNTIF($L$5,$H$7:$H$3066)*COUNTIF($L$5,$I$7:$I$3066),MATCH(ROW($A$7:$A$3066),ROW($A$7:$A$3066)),""),ROWS($B$1:B2312)),COLUMNS($A$1:B2314))</f>
        <v>#NUM!</v>
      </c>
      <c r="L2318" t="e">
        <f t="array" ref="L2318">INDEX($A$7:$F$3066,SMALL(IF(COUNTIF($L$5,$H$7:$H$3066)*COUNTIF($L$5,$I$7:$I$3066),MATCH(ROW($A$7:$A$3066),ROW($A$7:$A$3066)),""),ROWS($B$1:C2312)),COLUMNS($A$1:C2314))</f>
        <v>#NUM!</v>
      </c>
      <c r="M2318" t="e">
        <f t="array" ref="M2318">INDEX($A$7:$F$3066,SMALL(IF(COUNTIF($L$5,$H$7:$H$3066)*COUNTIF($L$5,$I$7:$I$3066),MATCH(ROW($A$7:$A$3066),ROW($A$7:$A$3066)),""),ROWS($B$1:D2312)),COLUMNS($A$1:D2314))</f>
        <v>#NUM!</v>
      </c>
      <c r="N2318" t="e">
        <f t="array" ref="N2318">INDEX($A$7:$F$3066,SMALL(IF(COUNTIF($L$5,$H$7:$H$3066)*COUNTIF($L$5,$I$7:$I$3066),MATCH(ROW($A$7:$A$3066),ROW($A$7:$A$3066)),""),ROWS($B$1:E2312)),COLUMNS($A$1:E2314))</f>
        <v>#NUM!</v>
      </c>
      <c r="O2318" t="e">
        <f t="array" ref="O2318">INDEX($A$7:$F$3066,SMALL(IF(COUNTIF($L$5,$H$7:$H$3066)*COUNTIF($L$5,$I$7:$I$3066),MATCH(ROW($A$7:$A$3066),ROW($A$7:$A$3066)),""),ROWS($B$1:F2312)),COLUMNS($A$1:F2314))</f>
        <v>#NUM!</v>
      </c>
    </row>
    <row r="2319" spans="1:15">
      <c r="A2319" s="1">
        <f>'ScienceDirect - Initial'!A2322</f>
        <v>0</v>
      </c>
      <c r="B2319" s="1">
        <f>'ScienceDirect - Initial'!B2322</f>
        <v>1998</v>
      </c>
      <c r="C2319" s="1" t="str">
        <f>'ScienceDirect - Initial'!C2322</f>
        <v>Jacobs, Peter</v>
      </c>
      <c r="D2319" s="1" t="str">
        <f>'ScienceDirect - Initial'!D2322</f>
        <v>Myelodysplasia and the leukemias</v>
      </c>
      <c r="E2319" s="1" t="str">
        <f>'ScienceDirect - Initial'!E2322</f>
        <v>Current Problems in Cancer</v>
      </c>
      <c r="F2319" s="1">
        <f>'ScienceDirect - Initial'!F2322</f>
        <v>0</v>
      </c>
      <c r="H2319" s="1">
        <v>0</v>
      </c>
      <c r="I2319" s="1">
        <v>0</v>
      </c>
      <c r="J2319" t="b">
        <f t="shared" si="36"/>
        <v>1</v>
      </c>
      <c r="K2319" t="e">
        <f t="array" ref="K2319">INDEX($A$7:$F$3066,SMALL(IF(COUNTIF($L$5,$H$7:$H$3066)*COUNTIF($L$5,$I$7:$I$3066),MATCH(ROW($A$7:$A$3066),ROW($A$7:$A$3066)),""),ROWS($B$1:B2313)),COLUMNS($A$1:B2315))</f>
        <v>#NUM!</v>
      </c>
      <c r="L2319" t="e">
        <f t="array" ref="L2319">INDEX($A$7:$F$3066,SMALL(IF(COUNTIF($L$5,$H$7:$H$3066)*COUNTIF($L$5,$I$7:$I$3066),MATCH(ROW($A$7:$A$3066),ROW($A$7:$A$3066)),""),ROWS($B$1:C2313)),COLUMNS($A$1:C2315))</f>
        <v>#NUM!</v>
      </c>
      <c r="M2319" t="e">
        <f t="array" ref="M2319">INDEX($A$7:$F$3066,SMALL(IF(COUNTIF($L$5,$H$7:$H$3066)*COUNTIF($L$5,$I$7:$I$3066),MATCH(ROW($A$7:$A$3066),ROW($A$7:$A$3066)),""),ROWS($B$1:D2313)),COLUMNS($A$1:D2315))</f>
        <v>#NUM!</v>
      </c>
      <c r="N2319" t="e">
        <f t="array" ref="N2319">INDEX($A$7:$F$3066,SMALL(IF(COUNTIF($L$5,$H$7:$H$3066)*COUNTIF($L$5,$I$7:$I$3066),MATCH(ROW($A$7:$A$3066),ROW($A$7:$A$3066)),""),ROWS($B$1:E2313)),COLUMNS($A$1:E2315))</f>
        <v>#NUM!</v>
      </c>
      <c r="O2319" t="e">
        <f t="array" ref="O2319">INDEX($A$7:$F$3066,SMALL(IF(COUNTIF($L$5,$H$7:$H$3066)*COUNTIF($L$5,$I$7:$I$3066),MATCH(ROW($A$7:$A$3066),ROW($A$7:$A$3066)),""),ROWS($B$1:F2313)),COLUMNS($A$1:F2315))</f>
        <v>#NUM!</v>
      </c>
    </row>
    <row r="2320" spans="1:15">
      <c r="A2320" s="1">
        <f>'ScienceDirect - Initial'!A2323</f>
        <v>0</v>
      </c>
      <c r="B2320" s="1">
        <f>'ScienceDirect - Initial'!B2323</f>
        <v>1981</v>
      </c>
      <c r="C2320" s="1">
        <f>'ScienceDirect - Initial'!C2323</f>
        <v>0</v>
      </c>
      <c r="D2320" s="1" t="str">
        <f>'ScienceDirect - Initial'!D2323</f>
        <v>Communication—Radio/TV</v>
      </c>
      <c r="E2320" s="1" t="str">
        <f>'ScienceDirect - Initial'!E2323</f>
        <v>Public Relations Review</v>
      </c>
      <c r="F2320" s="1">
        <f>'ScienceDirect - Initial'!F2323</f>
        <v>0</v>
      </c>
      <c r="H2320" s="1">
        <v>0</v>
      </c>
      <c r="I2320" s="1">
        <v>0</v>
      </c>
      <c r="J2320" t="b">
        <f t="shared" si="36"/>
        <v>1</v>
      </c>
      <c r="K2320" t="e">
        <f t="array" ref="K2320">INDEX($A$7:$F$3066,SMALL(IF(COUNTIF($L$5,$H$7:$H$3066)*COUNTIF($L$5,$I$7:$I$3066),MATCH(ROW($A$7:$A$3066),ROW($A$7:$A$3066)),""),ROWS($B$1:B2314)),COLUMNS($A$1:B2316))</f>
        <v>#NUM!</v>
      </c>
      <c r="L2320" t="e">
        <f t="array" ref="L2320">INDEX($A$7:$F$3066,SMALL(IF(COUNTIF($L$5,$H$7:$H$3066)*COUNTIF($L$5,$I$7:$I$3066),MATCH(ROW($A$7:$A$3066),ROW($A$7:$A$3066)),""),ROWS($B$1:C2314)),COLUMNS($A$1:C2316))</f>
        <v>#NUM!</v>
      </c>
      <c r="M2320" t="e">
        <f t="array" ref="M2320">INDEX($A$7:$F$3066,SMALL(IF(COUNTIF($L$5,$H$7:$H$3066)*COUNTIF($L$5,$I$7:$I$3066),MATCH(ROW($A$7:$A$3066),ROW($A$7:$A$3066)),""),ROWS($B$1:D2314)),COLUMNS($A$1:D2316))</f>
        <v>#NUM!</v>
      </c>
      <c r="N2320" t="e">
        <f t="array" ref="N2320">INDEX($A$7:$F$3066,SMALL(IF(COUNTIF($L$5,$H$7:$H$3066)*COUNTIF($L$5,$I$7:$I$3066),MATCH(ROW($A$7:$A$3066),ROW($A$7:$A$3066)),""),ROWS($B$1:E2314)),COLUMNS($A$1:E2316))</f>
        <v>#NUM!</v>
      </c>
      <c r="O2320" t="e">
        <f t="array" ref="O2320">INDEX($A$7:$F$3066,SMALL(IF(COUNTIF($L$5,$H$7:$H$3066)*COUNTIF($L$5,$I$7:$I$3066),MATCH(ROW($A$7:$A$3066),ROW($A$7:$A$3066)),""),ROWS($B$1:F2314)),COLUMNS($A$1:F2316))</f>
        <v>#NUM!</v>
      </c>
    </row>
    <row r="2321" spans="1:15">
      <c r="A2321" s="1">
        <f>'ScienceDirect - Initial'!A2324</f>
        <v>0</v>
      </c>
      <c r="B2321" s="1">
        <f>'ScienceDirect - Initial'!B2324</f>
        <v>1998</v>
      </c>
      <c r="C2321" s="1" t="str">
        <f>'ScienceDirect - Initial'!C2324</f>
        <v>Bradburne, James M</v>
      </c>
      <c r="D2321" s="1" t="str">
        <f>'ScienceDirect - Initial'!D2324</f>
        <v>Dinosaurs and White Elephants: the science centre in the 21st Century1This article has been written in the framework of a research project of the Fondazione Giovanni Agnelli, Turin, on the international experience of Science Centres. Copyright Fondazione Giovanni Agnelli, 1998. An English translation of the original article has also been published in The Public Understanding of Science, Vol 7, No 3, July 1998 and is reproduced here with permission from IOP Publishing Ltd.1</v>
      </c>
      <c r="E2321" s="1" t="str">
        <f>'ScienceDirect - Initial'!E2324</f>
        <v>Museum Management and Curatorship</v>
      </c>
      <c r="F2321" s="1">
        <f>'ScienceDirect - Initial'!F2324</f>
        <v>0</v>
      </c>
      <c r="H2321" s="1">
        <v>0</v>
      </c>
      <c r="I2321" s="1">
        <v>0</v>
      </c>
      <c r="J2321" t="b">
        <f t="shared" si="36"/>
        <v>1</v>
      </c>
      <c r="K2321" t="e">
        <f t="array" ref="K2321">INDEX($A$7:$F$3066,SMALL(IF(COUNTIF($L$5,$H$7:$H$3066)*COUNTIF($L$5,$I$7:$I$3066),MATCH(ROW($A$7:$A$3066),ROW($A$7:$A$3066)),""),ROWS($B$1:B2315)),COLUMNS($A$1:B2317))</f>
        <v>#NUM!</v>
      </c>
      <c r="L2321" t="e">
        <f t="array" ref="L2321">INDEX($A$7:$F$3066,SMALL(IF(COUNTIF($L$5,$H$7:$H$3066)*COUNTIF($L$5,$I$7:$I$3066),MATCH(ROW($A$7:$A$3066),ROW($A$7:$A$3066)),""),ROWS($B$1:C2315)),COLUMNS($A$1:C2317))</f>
        <v>#NUM!</v>
      </c>
      <c r="M2321" t="e">
        <f t="array" ref="M2321">INDEX($A$7:$F$3066,SMALL(IF(COUNTIF($L$5,$H$7:$H$3066)*COUNTIF($L$5,$I$7:$I$3066),MATCH(ROW($A$7:$A$3066),ROW($A$7:$A$3066)),""),ROWS($B$1:D2315)),COLUMNS($A$1:D2317))</f>
        <v>#NUM!</v>
      </c>
      <c r="N2321" t="e">
        <f t="array" ref="N2321">INDEX($A$7:$F$3066,SMALL(IF(COUNTIF($L$5,$H$7:$H$3066)*COUNTIF($L$5,$I$7:$I$3066),MATCH(ROW($A$7:$A$3066),ROW($A$7:$A$3066)),""),ROWS($B$1:E2315)),COLUMNS($A$1:E2317))</f>
        <v>#NUM!</v>
      </c>
      <c r="O2321" t="e">
        <f t="array" ref="O2321">INDEX($A$7:$F$3066,SMALL(IF(COUNTIF($L$5,$H$7:$H$3066)*COUNTIF($L$5,$I$7:$I$3066),MATCH(ROW($A$7:$A$3066),ROW($A$7:$A$3066)),""),ROWS($B$1:F2315)),COLUMNS($A$1:F2317))</f>
        <v>#NUM!</v>
      </c>
    </row>
    <row r="2322" spans="1:15">
      <c r="A2322" s="1">
        <f>'ScienceDirect - Initial'!A2325</f>
        <v>0</v>
      </c>
      <c r="B2322" s="1">
        <f>'ScienceDirect - Initial'!B2325</f>
        <v>2000</v>
      </c>
      <c r="C2322" s="1" t="str">
        <f>'ScienceDirect - Initial'!C2325</f>
        <v>George, Mark S.; Sackeim, Harold A.; Marangell, Lauren B.; Husain, Mustafa M.; Nahas, Ziad; Lisanby, Sarah H.; Ballenger, James C.; Rush, A. John</v>
      </c>
      <c r="D2322" s="1" t="str">
        <f>'ScienceDirect - Initial'!D2325</f>
        <v>VAGUS NERVE STIMULATION: A Potential Therapy for Resistant Depression?</v>
      </c>
      <c r="E2322" s="1" t="str">
        <f>'ScienceDirect - Initial'!E2325</f>
        <v>Psychiatric Clinics of North America</v>
      </c>
      <c r="F2322" s="1">
        <f>'ScienceDirect - Initial'!F2325</f>
        <v>0</v>
      </c>
      <c r="H2322" s="1">
        <v>0</v>
      </c>
      <c r="I2322" s="1">
        <v>0</v>
      </c>
      <c r="J2322" t="b">
        <f t="shared" si="36"/>
        <v>1</v>
      </c>
      <c r="K2322" t="e">
        <f t="array" ref="K2322">INDEX($A$7:$F$3066,SMALL(IF(COUNTIF($L$5,$H$7:$H$3066)*COUNTIF($L$5,$I$7:$I$3066),MATCH(ROW($A$7:$A$3066),ROW($A$7:$A$3066)),""),ROWS($B$1:B2316)),COLUMNS($A$1:B2318))</f>
        <v>#NUM!</v>
      </c>
      <c r="L2322" t="e">
        <f t="array" ref="L2322">INDEX($A$7:$F$3066,SMALL(IF(COUNTIF($L$5,$H$7:$H$3066)*COUNTIF($L$5,$I$7:$I$3066),MATCH(ROW($A$7:$A$3066),ROW($A$7:$A$3066)),""),ROWS($B$1:C2316)),COLUMNS($A$1:C2318))</f>
        <v>#NUM!</v>
      </c>
      <c r="M2322" t="e">
        <f t="array" ref="M2322">INDEX($A$7:$F$3066,SMALL(IF(COUNTIF($L$5,$H$7:$H$3066)*COUNTIF($L$5,$I$7:$I$3066),MATCH(ROW($A$7:$A$3066),ROW($A$7:$A$3066)),""),ROWS($B$1:D2316)),COLUMNS($A$1:D2318))</f>
        <v>#NUM!</v>
      </c>
      <c r="N2322" t="e">
        <f t="array" ref="N2322">INDEX($A$7:$F$3066,SMALL(IF(COUNTIF($L$5,$H$7:$H$3066)*COUNTIF($L$5,$I$7:$I$3066),MATCH(ROW($A$7:$A$3066),ROW($A$7:$A$3066)),""),ROWS($B$1:E2316)),COLUMNS($A$1:E2318))</f>
        <v>#NUM!</v>
      </c>
      <c r="O2322" t="e">
        <f t="array" ref="O2322">INDEX($A$7:$F$3066,SMALL(IF(COUNTIF($L$5,$H$7:$H$3066)*COUNTIF($L$5,$I$7:$I$3066),MATCH(ROW($A$7:$A$3066),ROW($A$7:$A$3066)),""),ROWS($B$1:F2316)),COLUMNS($A$1:F2318))</f>
        <v>#NUM!</v>
      </c>
    </row>
    <row r="2323" spans="1:15">
      <c r="A2323" s="1">
        <f>'ScienceDirect - Initial'!A2326</f>
        <v>0</v>
      </c>
      <c r="B2323" s="1">
        <f>'ScienceDirect - Initial'!B2326</f>
        <v>2012</v>
      </c>
      <c r="C2323" s="1" t="str">
        <f>'ScienceDirect - Initial'!C2326</f>
        <v>Gaventa, John; Barrett, Gregory</v>
      </c>
      <c r="D2323" s="1" t="str">
        <f>'ScienceDirect - Initial'!D2326</f>
        <v>Mapping the Outcomes of Citizen Engagement</v>
      </c>
      <c r="E2323" s="1" t="str">
        <f>'ScienceDirect - Initial'!E2326</f>
        <v>World Development</v>
      </c>
      <c r="F2323" s="1">
        <f>'ScienceDirect - Initial'!F2326</f>
        <v>0</v>
      </c>
      <c r="H2323" s="1">
        <v>0</v>
      </c>
      <c r="I2323" s="1">
        <v>0</v>
      </c>
      <c r="J2323" t="b">
        <f t="shared" si="36"/>
        <v>1</v>
      </c>
      <c r="K2323" t="e">
        <f t="array" ref="K2323">INDEX($A$7:$F$3066,SMALL(IF(COUNTIF($L$5,$H$7:$H$3066)*COUNTIF($L$5,$I$7:$I$3066),MATCH(ROW($A$7:$A$3066),ROW($A$7:$A$3066)),""),ROWS($B$1:B2317)),COLUMNS($A$1:B2319))</f>
        <v>#NUM!</v>
      </c>
      <c r="L2323" t="e">
        <f t="array" ref="L2323">INDEX($A$7:$F$3066,SMALL(IF(COUNTIF($L$5,$H$7:$H$3066)*COUNTIF($L$5,$I$7:$I$3066),MATCH(ROW($A$7:$A$3066),ROW($A$7:$A$3066)),""),ROWS($B$1:C2317)),COLUMNS($A$1:C2319))</f>
        <v>#NUM!</v>
      </c>
      <c r="M2323" t="e">
        <f t="array" ref="M2323">INDEX($A$7:$F$3066,SMALL(IF(COUNTIF($L$5,$H$7:$H$3066)*COUNTIF($L$5,$I$7:$I$3066),MATCH(ROW($A$7:$A$3066),ROW($A$7:$A$3066)),""),ROWS($B$1:D2317)),COLUMNS($A$1:D2319))</f>
        <v>#NUM!</v>
      </c>
      <c r="N2323" t="e">
        <f t="array" ref="N2323">INDEX($A$7:$F$3066,SMALL(IF(COUNTIF($L$5,$H$7:$H$3066)*COUNTIF($L$5,$I$7:$I$3066),MATCH(ROW($A$7:$A$3066),ROW($A$7:$A$3066)),""),ROWS($B$1:E2317)),COLUMNS($A$1:E2319))</f>
        <v>#NUM!</v>
      </c>
      <c r="O2323" t="e">
        <f t="array" ref="O2323">INDEX($A$7:$F$3066,SMALL(IF(COUNTIF($L$5,$H$7:$H$3066)*COUNTIF($L$5,$I$7:$I$3066),MATCH(ROW($A$7:$A$3066),ROW($A$7:$A$3066)),""),ROWS($B$1:F2317)),COLUMNS($A$1:F2319))</f>
        <v>#NUM!</v>
      </c>
    </row>
    <row r="2324" spans="1:15">
      <c r="A2324" s="1">
        <f>'ScienceDirect - Initial'!A2327</f>
        <v>0</v>
      </c>
      <c r="B2324" s="1">
        <f>'ScienceDirect - Initial'!B2327</f>
        <v>2015</v>
      </c>
      <c r="C2324" s="1" t="str">
        <f>'ScienceDirect - Initial'!C2327</f>
        <v>Gaffney, Dylan; Ford, Anne; Summerhayes, Glenn</v>
      </c>
      <c r="D2324" s="1" t="str">
        <f>'ScienceDirect - Initial'!D2327</f>
        <v>Crossing the Pleistocene–Holocene transition in the New Guinea Highlands: Evidence from the lithic assemblage of Kiowa rockshelter</v>
      </c>
      <c r="E2324" s="1" t="str">
        <f>'ScienceDirect - Initial'!E2327</f>
        <v>Journal of Anthropological Archaeology</v>
      </c>
      <c r="F2324" s="1">
        <f>'ScienceDirect - Initial'!F2327</f>
        <v>0</v>
      </c>
      <c r="H2324" s="1">
        <v>0</v>
      </c>
      <c r="I2324" s="1">
        <v>0</v>
      </c>
      <c r="J2324" t="b">
        <f t="shared" si="36"/>
        <v>1</v>
      </c>
      <c r="K2324" t="e">
        <f t="array" ref="K2324">INDEX($A$7:$F$3066,SMALL(IF(COUNTIF($L$5,$H$7:$H$3066)*COUNTIF($L$5,$I$7:$I$3066),MATCH(ROW($A$7:$A$3066),ROW($A$7:$A$3066)),""),ROWS($B$1:B2318)),COLUMNS($A$1:B2320))</f>
        <v>#NUM!</v>
      </c>
      <c r="L2324" t="e">
        <f t="array" ref="L2324">INDEX($A$7:$F$3066,SMALL(IF(COUNTIF($L$5,$H$7:$H$3066)*COUNTIF($L$5,$I$7:$I$3066),MATCH(ROW($A$7:$A$3066),ROW($A$7:$A$3066)),""),ROWS($B$1:C2318)),COLUMNS($A$1:C2320))</f>
        <v>#NUM!</v>
      </c>
      <c r="M2324" t="e">
        <f t="array" ref="M2324">INDEX($A$7:$F$3066,SMALL(IF(COUNTIF($L$5,$H$7:$H$3066)*COUNTIF($L$5,$I$7:$I$3066),MATCH(ROW($A$7:$A$3066),ROW($A$7:$A$3066)),""),ROWS($B$1:D2318)),COLUMNS($A$1:D2320))</f>
        <v>#NUM!</v>
      </c>
      <c r="N2324" t="e">
        <f t="array" ref="N2324">INDEX($A$7:$F$3066,SMALL(IF(COUNTIF($L$5,$H$7:$H$3066)*COUNTIF($L$5,$I$7:$I$3066),MATCH(ROW($A$7:$A$3066),ROW($A$7:$A$3066)),""),ROWS($B$1:E2318)),COLUMNS($A$1:E2320))</f>
        <v>#NUM!</v>
      </c>
      <c r="O2324" t="e">
        <f t="array" ref="O2324">INDEX($A$7:$F$3066,SMALL(IF(COUNTIF($L$5,$H$7:$H$3066)*COUNTIF($L$5,$I$7:$I$3066),MATCH(ROW($A$7:$A$3066),ROW($A$7:$A$3066)),""),ROWS($B$1:F2318)),COLUMNS($A$1:F2320))</f>
        <v>#NUM!</v>
      </c>
    </row>
    <row r="2325" spans="1:15">
      <c r="A2325" s="1">
        <f>'ScienceDirect - Initial'!A2328</f>
        <v>0</v>
      </c>
      <c r="B2325" s="1">
        <f>'ScienceDirect - Initial'!B2328</f>
        <v>2016</v>
      </c>
      <c r="C2325" s="1" t="str">
        <f>'ScienceDirect - Initial'!C2328</f>
        <v>Notario, B.; Pinto, J.; Rodriguez-Perez, M.A.</v>
      </c>
      <c r="D2325" s="1" t="str">
        <f>'ScienceDirect - Initial'!D2328</f>
        <v>Nanoporous polymeric materials: A new class of materials with enhanced properties</v>
      </c>
      <c r="E2325" s="1" t="str">
        <f>'ScienceDirect - Initial'!E2328</f>
        <v>Progress in Materials Science</v>
      </c>
      <c r="F2325" s="1">
        <f>'ScienceDirect - Initial'!F2328</f>
        <v>0</v>
      </c>
      <c r="H2325" s="1">
        <v>0</v>
      </c>
      <c r="I2325" s="1">
        <v>0</v>
      </c>
      <c r="J2325" t="b">
        <f t="shared" si="36"/>
        <v>1</v>
      </c>
      <c r="K2325" t="e">
        <f t="array" ref="K2325">INDEX($A$7:$F$3066,SMALL(IF(COUNTIF($L$5,$H$7:$H$3066)*COUNTIF($L$5,$I$7:$I$3066),MATCH(ROW($A$7:$A$3066),ROW($A$7:$A$3066)),""),ROWS($B$1:B2319)),COLUMNS($A$1:B2321))</f>
        <v>#NUM!</v>
      </c>
      <c r="L2325" t="e">
        <f t="array" ref="L2325">INDEX($A$7:$F$3066,SMALL(IF(COUNTIF($L$5,$H$7:$H$3066)*COUNTIF($L$5,$I$7:$I$3066),MATCH(ROW($A$7:$A$3066),ROW($A$7:$A$3066)),""),ROWS($B$1:C2319)),COLUMNS($A$1:C2321))</f>
        <v>#NUM!</v>
      </c>
      <c r="M2325" t="e">
        <f t="array" ref="M2325">INDEX($A$7:$F$3066,SMALL(IF(COUNTIF($L$5,$H$7:$H$3066)*COUNTIF($L$5,$I$7:$I$3066),MATCH(ROW($A$7:$A$3066),ROW($A$7:$A$3066)),""),ROWS($B$1:D2319)),COLUMNS($A$1:D2321))</f>
        <v>#NUM!</v>
      </c>
      <c r="N2325" t="e">
        <f t="array" ref="N2325">INDEX($A$7:$F$3066,SMALL(IF(COUNTIF($L$5,$H$7:$H$3066)*COUNTIF($L$5,$I$7:$I$3066),MATCH(ROW($A$7:$A$3066),ROW($A$7:$A$3066)),""),ROWS($B$1:E2319)),COLUMNS($A$1:E2321))</f>
        <v>#NUM!</v>
      </c>
      <c r="O2325" t="e">
        <f t="array" ref="O2325">INDEX($A$7:$F$3066,SMALL(IF(COUNTIF($L$5,$H$7:$H$3066)*COUNTIF($L$5,$I$7:$I$3066),MATCH(ROW($A$7:$A$3066),ROW($A$7:$A$3066)),""),ROWS($B$1:F2319)),COLUMNS($A$1:F2321))</f>
        <v>#NUM!</v>
      </c>
    </row>
    <row r="2326" spans="1:15">
      <c r="A2326" s="1">
        <f>'ScienceDirect - Initial'!A2329</f>
        <v>0</v>
      </c>
      <c r="B2326" s="1">
        <f>'ScienceDirect - Initial'!B2329</f>
        <v>1973</v>
      </c>
      <c r="C2326" s="1">
        <f>'ScienceDirect - Initial'!C2329</f>
        <v>0</v>
      </c>
      <c r="D2326" s="1" t="str">
        <f>'ScienceDirect - Initial'!D2329</f>
        <v>QUO VADIS, VIATOR?</v>
      </c>
      <c r="E2326" s="1" t="str">
        <f>'ScienceDirect - Initial'!E2329</f>
        <v>Originally published as Volume 1, Issue 7800</v>
      </c>
      <c r="F2326" s="1">
        <f>'ScienceDirect - Initial'!F2329</f>
        <v>0</v>
      </c>
      <c r="H2326" s="1">
        <v>0</v>
      </c>
      <c r="I2326" s="1">
        <v>0</v>
      </c>
      <c r="J2326" t="b">
        <f t="shared" si="36"/>
        <v>1</v>
      </c>
      <c r="K2326" t="e">
        <f t="array" ref="K2326">INDEX($A$7:$F$3066,SMALL(IF(COUNTIF($L$5,$H$7:$H$3066)*COUNTIF($L$5,$I$7:$I$3066),MATCH(ROW($A$7:$A$3066),ROW($A$7:$A$3066)),""),ROWS($B$1:B2320)),COLUMNS($A$1:B2322))</f>
        <v>#NUM!</v>
      </c>
      <c r="L2326" t="e">
        <f t="array" ref="L2326">INDEX($A$7:$F$3066,SMALL(IF(COUNTIF($L$5,$H$7:$H$3066)*COUNTIF($L$5,$I$7:$I$3066),MATCH(ROW($A$7:$A$3066),ROW($A$7:$A$3066)),""),ROWS($B$1:C2320)),COLUMNS($A$1:C2322))</f>
        <v>#NUM!</v>
      </c>
      <c r="M2326" t="e">
        <f t="array" ref="M2326">INDEX($A$7:$F$3066,SMALL(IF(COUNTIF($L$5,$H$7:$H$3066)*COUNTIF($L$5,$I$7:$I$3066),MATCH(ROW($A$7:$A$3066),ROW($A$7:$A$3066)),""),ROWS($B$1:D2320)),COLUMNS($A$1:D2322))</f>
        <v>#NUM!</v>
      </c>
      <c r="N2326" t="e">
        <f t="array" ref="N2326">INDEX($A$7:$F$3066,SMALL(IF(COUNTIF($L$5,$H$7:$H$3066)*COUNTIF($L$5,$I$7:$I$3066),MATCH(ROW($A$7:$A$3066),ROW($A$7:$A$3066)),""),ROWS($B$1:E2320)),COLUMNS($A$1:E2322))</f>
        <v>#NUM!</v>
      </c>
      <c r="O2326" t="e">
        <f t="array" ref="O2326">INDEX($A$7:$F$3066,SMALL(IF(COUNTIF($L$5,$H$7:$H$3066)*COUNTIF($L$5,$I$7:$I$3066),MATCH(ROW($A$7:$A$3066),ROW($A$7:$A$3066)),""),ROWS($B$1:F2320)),COLUMNS($A$1:F2322))</f>
        <v>#NUM!</v>
      </c>
    </row>
    <row r="2327" spans="1:15">
      <c r="A2327" s="1">
        <f>'ScienceDirect - Initial'!A2330</f>
        <v>0</v>
      </c>
      <c r="B2327" s="1">
        <f>'ScienceDirect - Initial'!B2330</f>
        <v>2000</v>
      </c>
      <c r="C2327" s="1" t="str">
        <f>'ScienceDirect - Initial'!C2330</f>
        <v>Isajiw, Wsevolod W</v>
      </c>
      <c r="D2327" s="1" t="str">
        <f>'ScienceDirect - Initial'!D2330</f>
        <v>Approaches to ethnic conflict resolution: paradigms and principles</v>
      </c>
      <c r="E2327" s="1" t="str">
        <f>'ScienceDirect - Initial'!E2330</f>
        <v>International Journal of Intercultural Relations</v>
      </c>
      <c r="F2327" s="1">
        <f>'ScienceDirect - Initial'!F2330</f>
        <v>0</v>
      </c>
      <c r="H2327" s="1">
        <v>0</v>
      </c>
      <c r="I2327" s="1">
        <v>0</v>
      </c>
      <c r="J2327" t="b">
        <f t="shared" si="36"/>
        <v>1</v>
      </c>
      <c r="K2327" t="e">
        <f t="array" ref="K2327">INDEX($A$7:$F$3066,SMALL(IF(COUNTIF($L$5,$H$7:$H$3066)*COUNTIF($L$5,$I$7:$I$3066),MATCH(ROW($A$7:$A$3066),ROW($A$7:$A$3066)),""),ROWS($B$1:B2321)),COLUMNS($A$1:B2323))</f>
        <v>#NUM!</v>
      </c>
      <c r="L2327" t="e">
        <f t="array" ref="L2327">INDEX($A$7:$F$3066,SMALL(IF(COUNTIF($L$5,$H$7:$H$3066)*COUNTIF($L$5,$I$7:$I$3066),MATCH(ROW($A$7:$A$3066),ROW($A$7:$A$3066)),""),ROWS($B$1:C2321)),COLUMNS($A$1:C2323))</f>
        <v>#NUM!</v>
      </c>
      <c r="M2327" t="e">
        <f t="array" ref="M2327">INDEX($A$7:$F$3066,SMALL(IF(COUNTIF($L$5,$H$7:$H$3066)*COUNTIF($L$5,$I$7:$I$3066),MATCH(ROW($A$7:$A$3066),ROW($A$7:$A$3066)),""),ROWS($B$1:D2321)),COLUMNS($A$1:D2323))</f>
        <v>#NUM!</v>
      </c>
      <c r="N2327" t="e">
        <f t="array" ref="N2327">INDEX($A$7:$F$3066,SMALL(IF(COUNTIF($L$5,$H$7:$H$3066)*COUNTIF($L$5,$I$7:$I$3066),MATCH(ROW($A$7:$A$3066),ROW($A$7:$A$3066)),""),ROWS($B$1:E2321)),COLUMNS($A$1:E2323))</f>
        <v>#NUM!</v>
      </c>
      <c r="O2327" t="e">
        <f t="array" ref="O2327">INDEX($A$7:$F$3066,SMALL(IF(COUNTIF($L$5,$H$7:$H$3066)*COUNTIF($L$5,$I$7:$I$3066),MATCH(ROW($A$7:$A$3066),ROW($A$7:$A$3066)),""),ROWS($B$1:F2321)),COLUMNS($A$1:F2323))</f>
        <v>#NUM!</v>
      </c>
    </row>
    <row r="2328" spans="1:15">
      <c r="A2328" s="1">
        <f>'ScienceDirect - Initial'!A2331</f>
        <v>0</v>
      </c>
      <c r="B2328" s="1">
        <f>'ScienceDirect - Initial'!B2331</f>
        <v>1999</v>
      </c>
      <c r="C2328" s="1" t="str">
        <f>'ScienceDirect - Initial'!C2331</f>
        <v>Kordower, Jeffrey H.; Kordower, H.; Collier, Timothy J.</v>
      </c>
      <c r="D2328" s="1" t="str">
        <f>'ScienceDirect - Initial'!D2331</f>
        <v>Chapter 22 - Cholinergic Basal Forebrain Grafts in Rodent and Nonhuman Primate Models of Alzheimer's Disease</v>
      </c>
      <c r="E2328" s="1" t="str">
        <f>'ScienceDirect - Initial'!E2331</f>
        <v>CNS Regeneration</v>
      </c>
      <c r="F2328" s="1" t="str">
        <f>'ScienceDirect - Initial'!F2331</f>
        <v>978-0-12-705070-6</v>
      </c>
      <c r="H2328" s="1">
        <v>0</v>
      </c>
      <c r="I2328" s="1">
        <v>0</v>
      </c>
      <c r="J2328" t="b">
        <f t="shared" si="36"/>
        <v>1</v>
      </c>
      <c r="K2328" t="e">
        <f t="array" ref="K2328">INDEX($A$7:$F$3066,SMALL(IF(COUNTIF($L$5,$H$7:$H$3066)*COUNTIF($L$5,$I$7:$I$3066),MATCH(ROW($A$7:$A$3066),ROW($A$7:$A$3066)),""),ROWS($B$1:B2322)),COLUMNS($A$1:B2324))</f>
        <v>#NUM!</v>
      </c>
      <c r="L2328" t="e">
        <f t="array" ref="L2328">INDEX($A$7:$F$3066,SMALL(IF(COUNTIF($L$5,$H$7:$H$3066)*COUNTIF($L$5,$I$7:$I$3066),MATCH(ROW($A$7:$A$3066),ROW($A$7:$A$3066)),""),ROWS($B$1:C2322)),COLUMNS($A$1:C2324))</f>
        <v>#NUM!</v>
      </c>
      <c r="M2328" t="e">
        <f t="array" ref="M2328">INDEX($A$7:$F$3066,SMALL(IF(COUNTIF($L$5,$H$7:$H$3066)*COUNTIF($L$5,$I$7:$I$3066),MATCH(ROW($A$7:$A$3066),ROW($A$7:$A$3066)),""),ROWS($B$1:D2322)),COLUMNS($A$1:D2324))</f>
        <v>#NUM!</v>
      </c>
      <c r="N2328" t="e">
        <f t="array" ref="N2328">INDEX($A$7:$F$3066,SMALL(IF(COUNTIF($L$5,$H$7:$H$3066)*COUNTIF($L$5,$I$7:$I$3066),MATCH(ROW($A$7:$A$3066),ROW($A$7:$A$3066)),""),ROWS($B$1:E2322)),COLUMNS($A$1:E2324))</f>
        <v>#NUM!</v>
      </c>
      <c r="O2328" t="e">
        <f t="array" ref="O2328">INDEX($A$7:$F$3066,SMALL(IF(COUNTIF($L$5,$H$7:$H$3066)*COUNTIF($L$5,$I$7:$I$3066),MATCH(ROW($A$7:$A$3066),ROW($A$7:$A$3066)),""),ROWS($B$1:F2322)),COLUMNS($A$1:F2324))</f>
        <v>#NUM!</v>
      </c>
    </row>
    <row r="2329" spans="1:15">
      <c r="A2329" s="1">
        <f>'ScienceDirect - Initial'!A2332</f>
        <v>0</v>
      </c>
      <c r="B2329" s="1">
        <f>'ScienceDirect - Initial'!B2332</f>
        <v>2015</v>
      </c>
      <c r="C2329" s="1" t="str">
        <f>'ScienceDirect - Initial'!C2332</f>
        <v>Yuan, Peng; Tan, Daoyong; Annabi-Bergaya, Faïza</v>
      </c>
      <c r="D2329" s="1" t="str">
        <f>'ScienceDirect - Initial'!D2332</f>
        <v>Properties and applications of halloysite nanotubes: recent research advances and future prospects</v>
      </c>
      <c r="E2329" s="1" t="str">
        <f>'ScienceDirect - Initial'!E2332</f>
        <v>Applied Clay Science</v>
      </c>
      <c r="F2329" s="1">
        <f>'ScienceDirect - Initial'!F2332</f>
        <v>0</v>
      </c>
      <c r="H2329" s="1">
        <v>0</v>
      </c>
      <c r="I2329" s="1">
        <v>0</v>
      </c>
      <c r="J2329" t="b">
        <f t="shared" si="36"/>
        <v>1</v>
      </c>
      <c r="K2329" t="e">
        <f t="array" ref="K2329">INDEX($A$7:$F$3066,SMALL(IF(COUNTIF($L$5,$H$7:$H$3066)*COUNTIF($L$5,$I$7:$I$3066),MATCH(ROW($A$7:$A$3066),ROW($A$7:$A$3066)),""),ROWS($B$1:B2323)),COLUMNS($A$1:B2325))</f>
        <v>#NUM!</v>
      </c>
      <c r="L2329" t="e">
        <f t="array" ref="L2329">INDEX($A$7:$F$3066,SMALL(IF(COUNTIF($L$5,$H$7:$H$3066)*COUNTIF($L$5,$I$7:$I$3066),MATCH(ROW($A$7:$A$3066),ROW($A$7:$A$3066)),""),ROWS($B$1:C2323)),COLUMNS($A$1:C2325))</f>
        <v>#NUM!</v>
      </c>
      <c r="M2329" t="e">
        <f t="array" ref="M2329">INDEX($A$7:$F$3066,SMALL(IF(COUNTIF($L$5,$H$7:$H$3066)*COUNTIF($L$5,$I$7:$I$3066),MATCH(ROW($A$7:$A$3066),ROW($A$7:$A$3066)),""),ROWS($B$1:D2323)),COLUMNS($A$1:D2325))</f>
        <v>#NUM!</v>
      </c>
      <c r="N2329" t="e">
        <f t="array" ref="N2329">INDEX($A$7:$F$3066,SMALL(IF(COUNTIF($L$5,$H$7:$H$3066)*COUNTIF($L$5,$I$7:$I$3066),MATCH(ROW($A$7:$A$3066),ROW($A$7:$A$3066)),""),ROWS($B$1:E2323)),COLUMNS($A$1:E2325))</f>
        <v>#NUM!</v>
      </c>
      <c r="O2329" t="e">
        <f t="array" ref="O2329">INDEX($A$7:$F$3066,SMALL(IF(COUNTIF($L$5,$H$7:$H$3066)*COUNTIF($L$5,$I$7:$I$3066),MATCH(ROW($A$7:$A$3066),ROW($A$7:$A$3066)),""),ROWS($B$1:F2323)),COLUMNS($A$1:F2325))</f>
        <v>#NUM!</v>
      </c>
    </row>
    <row r="2330" spans="1:15">
      <c r="A2330" s="1">
        <f>'ScienceDirect - Initial'!A2333</f>
        <v>0</v>
      </c>
      <c r="B2330" s="1">
        <f>'ScienceDirect - Initial'!B2333</f>
        <v>1993</v>
      </c>
      <c r="C2330" s="1" t="str">
        <f>'ScienceDirect - Initial'!C2333</f>
        <v>Funderburk, Joe; Higley, Leon; David Buntin, G.</v>
      </c>
      <c r="D2330" s="1" t="str">
        <f>'ScienceDirect - Initial'!D2333</f>
        <v>Concepts and Directions in Arthropod Pest Management</v>
      </c>
      <c r="E2330" s="1" t="str">
        <f>'ScienceDirect - Initial'!E2333</f>
        <v>Advances in Agronomy</v>
      </c>
      <c r="F2330" s="1" t="str">
        <f>'ScienceDirect - Initial'!F2333</f>
        <v>0065-2113</v>
      </c>
      <c r="H2330" s="1">
        <v>0</v>
      </c>
      <c r="I2330" s="1">
        <v>0</v>
      </c>
      <c r="J2330" t="b">
        <f t="shared" si="36"/>
        <v>1</v>
      </c>
      <c r="K2330" t="e">
        <f t="array" ref="K2330">INDEX($A$7:$F$3066,SMALL(IF(COUNTIF($L$5,$H$7:$H$3066)*COUNTIF($L$5,$I$7:$I$3066),MATCH(ROW($A$7:$A$3066),ROW($A$7:$A$3066)),""),ROWS($B$1:B2324)),COLUMNS($A$1:B2326))</f>
        <v>#NUM!</v>
      </c>
      <c r="L2330" t="e">
        <f t="array" ref="L2330">INDEX($A$7:$F$3066,SMALL(IF(COUNTIF($L$5,$H$7:$H$3066)*COUNTIF($L$5,$I$7:$I$3066),MATCH(ROW($A$7:$A$3066),ROW($A$7:$A$3066)),""),ROWS($B$1:C2324)),COLUMNS($A$1:C2326))</f>
        <v>#NUM!</v>
      </c>
      <c r="M2330" t="e">
        <f t="array" ref="M2330">INDEX($A$7:$F$3066,SMALL(IF(COUNTIF($L$5,$H$7:$H$3066)*COUNTIF($L$5,$I$7:$I$3066),MATCH(ROW($A$7:$A$3066),ROW($A$7:$A$3066)),""),ROWS($B$1:D2324)),COLUMNS($A$1:D2326))</f>
        <v>#NUM!</v>
      </c>
      <c r="N2330" t="e">
        <f t="array" ref="N2330">INDEX($A$7:$F$3066,SMALL(IF(COUNTIF($L$5,$H$7:$H$3066)*COUNTIF($L$5,$I$7:$I$3066),MATCH(ROW($A$7:$A$3066),ROW($A$7:$A$3066)),""),ROWS($B$1:E2324)),COLUMNS($A$1:E2326))</f>
        <v>#NUM!</v>
      </c>
      <c r="O2330" t="e">
        <f t="array" ref="O2330">INDEX($A$7:$F$3066,SMALL(IF(COUNTIF($L$5,$H$7:$H$3066)*COUNTIF($L$5,$I$7:$I$3066),MATCH(ROW($A$7:$A$3066),ROW($A$7:$A$3066)),""),ROWS($B$1:F2324)),COLUMNS($A$1:F2326))</f>
        <v>#NUM!</v>
      </c>
    </row>
    <row r="2331" spans="1:15">
      <c r="A2331" s="1">
        <f>'ScienceDirect - Initial'!A2334</f>
        <v>0</v>
      </c>
      <c r="B2331" s="1">
        <f>'ScienceDirect - Initial'!B2334</f>
        <v>1997</v>
      </c>
      <c r="C2331" s="1" t="str">
        <f>'ScienceDirect - Initial'!C2334</f>
        <v>O'Brien, Stephen G.</v>
      </c>
      <c r="D2331" s="1" t="str">
        <f>'ScienceDirect - Initial'!D2334</f>
        <v>12 Autografting for chronic myeloid leukaemia</v>
      </c>
      <c r="E2331" s="1" t="str">
        <f>'ScienceDirect - Initial'!E2334</f>
        <v>Chronic Myeloid Leukaemia</v>
      </c>
      <c r="F2331" s="1">
        <f>'ScienceDirect - Initial'!F2334</f>
        <v>0</v>
      </c>
      <c r="H2331" s="1">
        <v>0</v>
      </c>
      <c r="I2331" s="1">
        <v>0</v>
      </c>
      <c r="J2331" t="b">
        <f t="shared" si="36"/>
        <v>1</v>
      </c>
      <c r="K2331" t="e">
        <f t="array" ref="K2331">INDEX($A$7:$F$3066,SMALL(IF(COUNTIF($L$5,$H$7:$H$3066)*COUNTIF($L$5,$I$7:$I$3066),MATCH(ROW($A$7:$A$3066),ROW($A$7:$A$3066)),""),ROWS($B$1:B2325)),COLUMNS($A$1:B2327))</f>
        <v>#NUM!</v>
      </c>
      <c r="L2331" t="e">
        <f t="array" ref="L2331">INDEX($A$7:$F$3066,SMALL(IF(COUNTIF($L$5,$H$7:$H$3066)*COUNTIF($L$5,$I$7:$I$3066),MATCH(ROW($A$7:$A$3066),ROW($A$7:$A$3066)),""),ROWS($B$1:C2325)),COLUMNS($A$1:C2327))</f>
        <v>#NUM!</v>
      </c>
      <c r="M2331" t="e">
        <f t="array" ref="M2331">INDEX($A$7:$F$3066,SMALL(IF(COUNTIF($L$5,$H$7:$H$3066)*COUNTIF($L$5,$I$7:$I$3066),MATCH(ROW($A$7:$A$3066),ROW($A$7:$A$3066)),""),ROWS($B$1:D2325)),COLUMNS($A$1:D2327))</f>
        <v>#NUM!</v>
      </c>
      <c r="N2331" t="e">
        <f t="array" ref="N2331">INDEX($A$7:$F$3066,SMALL(IF(COUNTIF($L$5,$H$7:$H$3066)*COUNTIF($L$5,$I$7:$I$3066),MATCH(ROW($A$7:$A$3066),ROW($A$7:$A$3066)),""),ROWS($B$1:E2325)),COLUMNS($A$1:E2327))</f>
        <v>#NUM!</v>
      </c>
      <c r="O2331" t="e">
        <f t="array" ref="O2331">INDEX($A$7:$F$3066,SMALL(IF(COUNTIF($L$5,$H$7:$H$3066)*COUNTIF($L$5,$I$7:$I$3066),MATCH(ROW($A$7:$A$3066),ROW($A$7:$A$3066)),""),ROWS($B$1:F2325)),COLUMNS($A$1:F2327))</f>
        <v>#NUM!</v>
      </c>
    </row>
    <row r="2332" spans="1:15">
      <c r="A2332" s="1">
        <f>'ScienceDirect - Initial'!A2335</f>
        <v>0</v>
      </c>
      <c r="B2332" s="1">
        <f>'ScienceDirect - Initial'!B2335</f>
        <v>1988</v>
      </c>
      <c r="C2332" s="1" t="str">
        <f>'ScienceDirect - Initial'!C2335</f>
        <v>Lal, Samarthji</v>
      </c>
      <c r="D2332" s="1" t="str">
        <f>'ScienceDirect - Initial'!D2335</f>
        <v>Apomorphine in the evaluation of dopaminergic function in man</v>
      </c>
      <c r="E2332" s="1" t="str">
        <f>'ScienceDirect - Initial'!E2335</f>
        <v>Progress in Neuro-Psychopharmacology and Biological Psychiatry</v>
      </c>
      <c r="F2332" s="1">
        <f>'ScienceDirect - Initial'!F2335</f>
        <v>0</v>
      </c>
      <c r="H2332" s="1">
        <v>0</v>
      </c>
      <c r="I2332" s="1">
        <v>0</v>
      </c>
      <c r="J2332" t="b">
        <f t="shared" si="36"/>
        <v>1</v>
      </c>
      <c r="K2332" t="e">
        <f t="array" ref="K2332">INDEX($A$7:$F$3066,SMALL(IF(COUNTIF($L$5,$H$7:$H$3066)*COUNTIF($L$5,$I$7:$I$3066),MATCH(ROW($A$7:$A$3066),ROW($A$7:$A$3066)),""),ROWS($B$1:B2326)),COLUMNS($A$1:B2328))</f>
        <v>#NUM!</v>
      </c>
      <c r="L2332" t="e">
        <f t="array" ref="L2332">INDEX($A$7:$F$3066,SMALL(IF(COUNTIF($L$5,$H$7:$H$3066)*COUNTIF($L$5,$I$7:$I$3066),MATCH(ROW($A$7:$A$3066),ROW($A$7:$A$3066)),""),ROWS($B$1:C2326)),COLUMNS($A$1:C2328))</f>
        <v>#NUM!</v>
      </c>
      <c r="M2332" t="e">
        <f t="array" ref="M2332">INDEX($A$7:$F$3066,SMALL(IF(COUNTIF($L$5,$H$7:$H$3066)*COUNTIF($L$5,$I$7:$I$3066),MATCH(ROW($A$7:$A$3066),ROW($A$7:$A$3066)),""),ROWS($B$1:D2326)),COLUMNS($A$1:D2328))</f>
        <v>#NUM!</v>
      </c>
      <c r="N2332" t="e">
        <f t="array" ref="N2332">INDEX($A$7:$F$3066,SMALL(IF(COUNTIF($L$5,$H$7:$H$3066)*COUNTIF($L$5,$I$7:$I$3066),MATCH(ROW($A$7:$A$3066),ROW($A$7:$A$3066)),""),ROWS($B$1:E2326)),COLUMNS($A$1:E2328))</f>
        <v>#NUM!</v>
      </c>
      <c r="O2332" t="e">
        <f t="array" ref="O2332">INDEX($A$7:$F$3066,SMALL(IF(COUNTIF($L$5,$H$7:$H$3066)*COUNTIF($L$5,$I$7:$I$3066),MATCH(ROW($A$7:$A$3066),ROW($A$7:$A$3066)),""),ROWS($B$1:F2326)),COLUMNS($A$1:F2328))</f>
        <v>#NUM!</v>
      </c>
    </row>
    <row r="2333" spans="1:15">
      <c r="A2333" s="1">
        <f>'ScienceDirect - Initial'!A2336</f>
        <v>0</v>
      </c>
      <c r="B2333" s="1">
        <f>'ScienceDirect - Initial'!B2336</f>
        <v>2017</v>
      </c>
      <c r="C2333" s="1" t="str">
        <f>'ScienceDirect - Initial'!C2336</f>
        <v>Witty, D.R.; MacPherson, D.T.; Giblin, G.M.P</v>
      </c>
      <c r="D2333" s="1" t="str">
        <f>'ScienceDirect - Initial'!D2336</f>
        <v>7.04 - Sodium Channel Blockers for the Treatment of Pain</v>
      </c>
      <c r="E2333" s="1" t="str">
        <f>'ScienceDirect - Initial'!E2336</f>
        <v>Comprehensive Medicinal Chemistry III</v>
      </c>
      <c r="F2333" s="1" t="str">
        <f>'ScienceDirect - Initial'!F2336</f>
        <v>978-0-12-803201-5</v>
      </c>
      <c r="H2333" s="1">
        <v>0</v>
      </c>
      <c r="I2333" s="1">
        <v>0</v>
      </c>
      <c r="J2333" t="b">
        <f t="shared" si="36"/>
        <v>1</v>
      </c>
      <c r="K2333" t="e">
        <f t="array" ref="K2333">INDEX($A$7:$F$3066,SMALL(IF(COUNTIF($L$5,$H$7:$H$3066)*COUNTIF($L$5,$I$7:$I$3066),MATCH(ROW($A$7:$A$3066),ROW($A$7:$A$3066)),""),ROWS($B$1:B2327)),COLUMNS($A$1:B2329))</f>
        <v>#NUM!</v>
      </c>
      <c r="L2333" t="e">
        <f t="array" ref="L2333">INDEX($A$7:$F$3066,SMALL(IF(COUNTIF($L$5,$H$7:$H$3066)*COUNTIF($L$5,$I$7:$I$3066),MATCH(ROW($A$7:$A$3066),ROW($A$7:$A$3066)),""),ROWS($B$1:C2327)),COLUMNS($A$1:C2329))</f>
        <v>#NUM!</v>
      </c>
      <c r="M2333" t="e">
        <f t="array" ref="M2333">INDEX($A$7:$F$3066,SMALL(IF(COUNTIF($L$5,$H$7:$H$3066)*COUNTIF($L$5,$I$7:$I$3066),MATCH(ROW($A$7:$A$3066),ROW($A$7:$A$3066)),""),ROWS($B$1:D2327)),COLUMNS($A$1:D2329))</f>
        <v>#NUM!</v>
      </c>
      <c r="N2333" t="e">
        <f t="array" ref="N2333">INDEX($A$7:$F$3066,SMALL(IF(COUNTIF($L$5,$H$7:$H$3066)*COUNTIF($L$5,$I$7:$I$3066),MATCH(ROW($A$7:$A$3066),ROW($A$7:$A$3066)),""),ROWS($B$1:E2327)),COLUMNS($A$1:E2329))</f>
        <v>#NUM!</v>
      </c>
      <c r="O2333" t="e">
        <f t="array" ref="O2333">INDEX($A$7:$F$3066,SMALL(IF(COUNTIF($L$5,$H$7:$H$3066)*COUNTIF($L$5,$I$7:$I$3066),MATCH(ROW($A$7:$A$3066),ROW($A$7:$A$3066)),""),ROWS($B$1:F2327)),COLUMNS($A$1:F2329))</f>
        <v>#NUM!</v>
      </c>
    </row>
    <row r="2334" spans="1:15">
      <c r="A2334" s="1">
        <f>'ScienceDirect - Initial'!A2337</f>
        <v>0</v>
      </c>
      <c r="B2334" s="1">
        <f>'ScienceDirect - Initial'!B2337</f>
        <v>1995</v>
      </c>
      <c r="C2334" s="1" t="str">
        <f>'ScienceDirect - Initial'!C2337</f>
        <v>Guo, Z.X.; Derby, B.</v>
      </c>
      <c r="D2334" s="1" t="str">
        <f>'ScienceDirect - Initial'!D2337</f>
        <v>Solid-state fabrication and interfaces of fibre reinforced metal matrix composites</v>
      </c>
      <c r="E2334" s="1" t="str">
        <f>'ScienceDirect - Initial'!E2337</f>
        <v>Progress in Materials Science</v>
      </c>
      <c r="F2334" s="1">
        <f>'ScienceDirect - Initial'!F2337</f>
        <v>0</v>
      </c>
      <c r="H2334" s="1">
        <v>0</v>
      </c>
      <c r="I2334" s="1">
        <v>0</v>
      </c>
      <c r="J2334" t="b">
        <f t="shared" si="36"/>
        <v>1</v>
      </c>
      <c r="K2334" t="e">
        <f t="array" ref="K2334">INDEX($A$7:$F$3066,SMALL(IF(COUNTIF($L$5,$H$7:$H$3066)*COUNTIF($L$5,$I$7:$I$3066),MATCH(ROW($A$7:$A$3066),ROW($A$7:$A$3066)),""),ROWS($B$1:B2328)),COLUMNS($A$1:B2330))</f>
        <v>#NUM!</v>
      </c>
      <c r="L2334" t="e">
        <f t="array" ref="L2334">INDEX($A$7:$F$3066,SMALL(IF(COUNTIF($L$5,$H$7:$H$3066)*COUNTIF($L$5,$I$7:$I$3066),MATCH(ROW($A$7:$A$3066),ROW($A$7:$A$3066)),""),ROWS($B$1:C2328)),COLUMNS($A$1:C2330))</f>
        <v>#NUM!</v>
      </c>
      <c r="M2334" t="e">
        <f t="array" ref="M2334">INDEX($A$7:$F$3066,SMALL(IF(COUNTIF($L$5,$H$7:$H$3066)*COUNTIF($L$5,$I$7:$I$3066),MATCH(ROW($A$7:$A$3066),ROW($A$7:$A$3066)),""),ROWS($B$1:D2328)),COLUMNS($A$1:D2330))</f>
        <v>#NUM!</v>
      </c>
      <c r="N2334" t="e">
        <f t="array" ref="N2334">INDEX($A$7:$F$3066,SMALL(IF(COUNTIF($L$5,$H$7:$H$3066)*COUNTIF($L$5,$I$7:$I$3066),MATCH(ROW($A$7:$A$3066),ROW($A$7:$A$3066)),""),ROWS($B$1:E2328)),COLUMNS($A$1:E2330))</f>
        <v>#NUM!</v>
      </c>
      <c r="O2334" t="e">
        <f t="array" ref="O2334">INDEX($A$7:$F$3066,SMALL(IF(COUNTIF($L$5,$H$7:$H$3066)*COUNTIF($L$5,$I$7:$I$3066),MATCH(ROW($A$7:$A$3066),ROW($A$7:$A$3066)),""),ROWS($B$1:F2328)),COLUMNS($A$1:F2330))</f>
        <v>#NUM!</v>
      </c>
    </row>
    <row r="2335" spans="1:15">
      <c r="A2335" s="1">
        <f>'ScienceDirect - Initial'!A2338</f>
        <v>0</v>
      </c>
      <c r="B2335" s="1">
        <f>'ScienceDirect - Initial'!B2338</f>
        <v>1998</v>
      </c>
      <c r="C2335" s="1" t="str">
        <f>'ScienceDirect - Initial'!C2338</f>
        <v>Bell, Iris R; Baldwin, Carol M; Schwartz, Gary E.R; Russek, Linda G.S</v>
      </c>
      <c r="D2335" s="1" t="str">
        <f>'ScienceDirect - Initial'!D2338</f>
        <v>Integrating Belief Systems and Therapies in Medicine: Application of the Eight World Hypotheses to Classical Homeopathy</v>
      </c>
      <c r="E2335" s="1" t="str">
        <f>'ScienceDirect - Initial'!E2338</f>
        <v>Integrative Medicine</v>
      </c>
      <c r="F2335" s="1">
        <f>'ScienceDirect - Initial'!F2338</f>
        <v>0</v>
      </c>
      <c r="H2335" s="1">
        <v>0</v>
      </c>
      <c r="I2335" s="1">
        <v>0</v>
      </c>
      <c r="J2335" t="b">
        <f t="shared" si="36"/>
        <v>1</v>
      </c>
      <c r="K2335" t="e">
        <f t="array" ref="K2335">INDEX($A$7:$F$3066,SMALL(IF(COUNTIF($L$5,$H$7:$H$3066)*COUNTIF($L$5,$I$7:$I$3066),MATCH(ROW($A$7:$A$3066),ROW($A$7:$A$3066)),""),ROWS($B$1:B2329)),COLUMNS($A$1:B2331))</f>
        <v>#NUM!</v>
      </c>
      <c r="L2335" t="e">
        <f t="array" ref="L2335">INDEX($A$7:$F$3066,SMALL(IF(COUNTIF($L$5,$H$7:$H$3066)*COUNTIF($L$5,$I$7:$I$3066),MATCH(ROW($A$7:$A$3066),ROW($A$7:$A$3066)),""),ROWS($B$1:C2329)),COLUMNS($A$1:C2331))</f>
        <v>#NUM!</v>
      </c>
      <c r="M2335" t="e">
        <f t="array" ref="M2335">INDEX($A$7:$F$3066,SMALL(IF(COUNTIF($L$5,$H$7:$H$3066)*COUNTIF($L$5,$I$7:$I$3066),MATCH(ROW($A$7:$A$3066),ROW($A$7:$A$3066)),""),ROWS($B$1:D2329)),COLUMNS($A$1:D2331))</f>
        <v>#NUM!</v>
      </c>
      <c r="N2335" t="e">
        <f t="array" ref="N2335">INDEX($A$7:$F$3066,SMALL(IF(COUNTIF($L$5,$H$7:$H$3066)*COUNTIF($L$5,$I$7:$I$3066),MATCH(ROW($A$7:$A$3066),ROW($A$7:$A$3066)),""),ROWS($B$1:E2329)),COLUMNS($A$1:E2331))</f>
        <v>#NUM!</v>
      </c>
      <c r="O2335" t="e">
        <f t="array" ref="O2335">INDEX($A$7:$F$3066,SMALL(IF(COUNTIF($L$5,$H$7:$H$3066)*COUNTIF($L$5,$I$7:$I$3066),MATCH(ROW($A$7:$A$3066),ROW($A$7:$A$3066)),""),ROWS($B$1:F2329)),COLUMNS($A$1:F2331))</f>
        <v>#NUM!</v>
      </c>
    </row>
    <row r="2336" spans="1:15">
      <c r="A2336" s="1">
        <f>'ScienceDirect - Initial'!A2339</f>
        <v>0</v>
      </c>
      <c r="B2336" s="1">
        <f>'ScienceDirect - Initial'!B2339</f>
        <v>1993</v>
      </c>
      <c r="C2336" s="1" t="str">
        <f>'ScienceDirect - Initial'!C2339</f>
        <v>Barnes, Peter F.; Hanh, Quoc Le; Davidson, Paul T.</v>
      </c>
      <c r="D2336" s="1" t="str">
        <f>'ScienceDirect - Initial'!D2339</f>
        <v>Tuberculosis in patients with HIV infection</v>
      </c>
      <c r="E2336" s="1" t="str">
        <f>'ScienceDirect - Initial'!E2339</f>
        <v>Medical Clinics of North America</v>
      </c>
      <c r="F2336" s="1">
        <f>'ScienceDirect - Initial'!F2339</f>
        <v>0</v>
      </c>
      <c r="H2336" s="1">
        <v>0</v>
      </c>
      <c r="I2336" s="1">
        <v>0</v>
      </c>
      <c r="J2336" t="b">
        <f t="shared" si="36"/>
        <v>1</v>
      </c>
      <c r="K2336" t="e">
        <f t="array" ref="K2336">INDEX($A$7:$F$3066,SMALL(IF(COUNTIF($L$5,$H$7:$H$3066)*COUNTIF($L$5,$I$7:$I$3066),MATCH(ROW($A$7:$A$3066),ROW($A$7:$A$3066)),""),ROWS($B$1:B2330)),COLUMNS($A$1:B2332))</f>
        <v>#NUM!</v>
      </c>
      <c r="L2336" t="e">
        <f t="array" ref="L2336">INDEX($A$7:$F$3066,SMALL(IF(COUNTIF($L$5,$H$7:$H$3066)*COUNTIF($L$5,$I$7:$I$3066),MATCH(ROW($A$7:$A$3066),ROW($A$7:$A$3066)),""),ROWS($B$1:C2330)),COLUMNS($A$1:C2332))</f>
        <v>#NUM!</v>
      </c>
      <c r="M2336" t="e">
        <f t="array" ref="M2336">INDEX($A$7:$F$3066,SMALL(IF(COUNTIF($L$5,$H$7:$H$3066)*COUNTIF($L$5,$I$7:$I$3066),MATCH(ROW($A$7:$A$3066),ROW($A$7:$A$3066)),""),ROWS($B$1:D2330)),COLUMNS($A$1:D2332))</f>
        <v>#NUM!</v>
      </c>
      <c r="N2336" t="e">
        <f t="array" ref="N2336">INDEX($A$7:$F$3066,SMALL(IF(COUNTIF($L$5,$H$7:$H$3066)*COUNTIF($L$5,$I$7:$I$3066),MATCH(ROW($A$7:$A$3066),ROW($A$7:$A$3066)),""),ROWS($B$1:E2330)),COLUMNS($A$1:E2332))</f>
        <v>#NUM!</v>
      </c>
      <c r="O2336" t="e">
        <f t="array" ref="O2336">INDEX($A$7:$F$3066,SMALL(IF(COUNTIF($L$5,$H$7:$H$3066)*COUNTIF($L$5,$I$7:$I$3066),MATCH(ROW($A$7:$A$3066),ROW($A$7:$A$3066)),""),ROWS($B$1:F2330)),COLUMNS($A$1:F2332))</f>
        <v>#NUM!</v>
      </c>
    </row>
    <row r="2337" spans="1:15">
      <c r="A2337" s="1">
        <f>'ScienceDirect - Initial'!A2340</f>
        <v>0</v>
      </c>
      <c r="B2337" s="1">
        <f>'ScienceDirect - Initial'!B2340</f>
        <v>1998</v>
      </c>
      <c r="C2337" s="1" t="str">
        <f>'ScienceDirect - Initial'!C2340</f>
        <v>Nolan, M.R.</v>
      </c>
      <c r="D2337" s="1" t="str">
        <f>'ScienceDirect - Initial'!D2340</f>
        <v>Outcomes and effectiveness: beyond a professional perspective</v>
      </c>
      <c r="E2337" s="1" t="str">
        <f>'ScienceDirect - Initial'!E2340</f>
        <v>Clinical Effectiveness in Nursing</v>
      </c>
      <c r="F2337" s="1">
        <f>'ScienceDirect - Initial'!F2340</f>
        <v>0</v>
      </c>
      <c r="H2337" s="1">
        <v>0</v>
      </c>
      <c r="I2337" s="1">
        <v>0</v>
      </c>
      <c r="J2337" t="b">
        <f t="shared" si="36"/>
        <v>1</v>
      </c>
      <c r="K2337" t="e">
        <f t="array" ref="K2337">INDEX($A$7:$F$3066,SMALL(IF(COUNTIF($L$5,$H$7:$H$3066)*COUNTIF($L$5,$I$7:$I$3066),MATCH(ROW($A$7:$A$3066),ROW($A$7:$A$3066)),""),ROWS($B$1:B2331)),COLUMNS($A$1:B2333))</f>
        <v>#NUM!</v>
      </c>
      <c r="L2337" t="e">
        <f t="array" ref="L2337">INDEX($A$7:$F$3066,SMALL(IF(COUNTIF($L$5,$H$7:$H$3066)*COUNTIF($L$5,$I$7:$I$3066),MATCH(ROW($A$7:$A$3066),ROW($A$7:$A$3066)),""),ROWS($B$1:C2331)),COLUMNS($A$1:C2333))</f>
        <v>#NUM!</v>
      </c>
      <c r="M2337" t="e">
        <f t="array" ref="M2337">INDEX($A$7:$F$3066,SMALL(IF(COUNTIF($L$5,$H$7:$H$3066)*COUNTIF($L$5,$I$7:$I$3066),MATCH(ROW($A$7:$A$3066),ROW($A$7:$A$3066)),""),ROWS($B$1:D2331)),COLUMNS($A$1:D2333))</f>
        <v>#NUM!</v>
      </c>
      <c r="N2337" t="e">
        <f t="array" ref="N2337">INDEX($A$7:$F$3066,SMALL(IF(COUNTIF($L$5,$H$7:$H$3066)*COUNTIF($L$5,$I$7:$I$3066),MATCH(ROW($A$7:$A$3066),ROW($A$7:$A$3066)),""),ROWS($B$1:E2331)),COLUMNS($A$1:E2333))</f>
        <v>#NUM!</v>
      </c>
      <c r="O2337" t="e">
        <f t="array" ref="O2337">INDEX($A$7:$F$3066,SMALL(IF(COUNTIF($L$5,$H$7:$H$3066)*COUNTIF($L$5,$I$7:$I$3066),MATCH(ROW($A$7:$A$3066),ROW($A$7:$A$3066)),""),ROWS($B$1:F2331)),COLUMNS($A$1:F2333))</f>
        <v>#NUM!</v>
      </c>
    </row>
    <row r="2338" spans="1:15">
      <c r="A2338" s="1">
        <f>'ScienceDirect - Initial'!A2341</f>
        <v>0</v>
      </c>
      <c r="B2338" s="1">
        <f>'ScienceDirect - Initial'!B2341</f>
        <v>1977</v>
      </c>
      <c r="C2338" s="1" t="str">
        <f>'ScienceDirect - Initial'!C2341</f>
        <v>HOFFER, A.</v>
      </c>
      <c r="D2338" s="1" t="str">
        <f>'ScienceDirect - Initial'!D2341</f>
        <v>16 - Treatment of Schizophrenia**Reprinted with permission: Orthomolecular Psychiatry, Vol. 3, No. 4, 1974, 280–290.</v>
      </c>
      <c r="E2338" s="1" t="str">
        <f>'ScienceDirect - Initial'!E2341</f>
        <v>A Physician's Handbook on Orthomolecular Medicine</v>
      </c>
      <c r="F2338" s="1" t="str">
        <f>'ScienceDirect - Initial'!F2341</f>
        <v>978-0-08-021533-4</v>
      </c>
      <c r="H2338" s="1">
        <v>0</v>
      </c>
      <c r="I2338" s="1">
        <v>0</v>
      </c>
      <c r="J2338" t="b">
        <f t="shared" si="36"/>
        <v>1</v>
      </c>
      <c r="K2338" t="e">
        <f t="array" ref="K2338">INDEX($A$7:$F$3066,SMALL(IF(COUNTIF($L$5,$H$7:$H$3066)*COUNTIF($L$5,$I$7:$I$3066),MATCH(ROW($A$7:$A$3066),ROW($A$7:$A$3066)),""),ROWS($B$1:B2332)),COLUMNS($A$1:B2334))</f>
        <v>#NUM!</v>
      </c>
      <c r="L2338" t="e">
        <f t="array" ref="L2338">INDEX($A$7:$F$3066,SMALL(IF(COUNTIF($L$5,$H$7:$H$3066)*COUNTIF($L$5,$I$7:$I$3066),MATCH(ROW($A$7:$A$3066),ROW($A$7:$A$3066)),""),ROWS($B$1:C2332)),COLUMNS($A$1:C2334))</f>
        <v>#NUM!</v>
      </c>
      <c r="M2338" t="e">
        <f t="array" ref="M2338">INDEX($A$7:$F$3066,SMALL(IF(COUNTIF($L$5,$H$7:$H$3066)*COUNTIF($L$5,$I$7:$I$3066),MATCH(ROW($A$7:$A$3066),ROW($A$7:$A$3066)),""),ROWS($B$1:D2332)),COLUMNS($A$1:D2334))</f>
        <v>#NUM!</v>
      </c>
      <c r="N2338" t="e">
        <f t="array" ref="N2338">INDEX($A$7:$F$3066,SMALL(IF(COUNTIF($L$5,$H$7:$H$3066)*COUNTIF($L$5,$I$7:$I$3066),MATCH(ROW($A$7:$A$3066),ROW($A$7:$A$3066)),""),ROWS($B$1:E2332)),COLUMNS($A$1:E2334))</f>
        <v>#NUM!</v>
      </c>
      <c r="O2338" t="e">
        <f t="array" ref="O2338">INDEX($A$7:$F$3066,SMALL(IF(COUNTIF($L$5,$H$7:$H$3066)*COUNTIF($L$5,$I$7:$I$3066),MATCH(ROW($A$7:$A$3066),ROW($A$7:$A$3066)),""),ROWS($B$1:F2332)),COLUMNS($A$1:F2334))</f>
        <v>#NUM!</v>
      </c>
    </row>
    <row r="2339" spans="1:15">
      <c r="A2339" s="1">
        <f>'ScienceDirect - Initial'!A2342</f>
        <v>0</v>
      </c>
      <c r="B2339" s="1">
        <f>'ScienceDirect - Initial'!B2342</f>
        <v>2010</v>
      </c>
      <c r="C2339" s="1" t="str">
        <f>'ScienceDirect - Initial'!C2342</f>
        <v>Salcido-Ochoa, Francisco; Tsang, Julia; Tam, Paul; Falk, Kirsten; Rotzschke, Olaf</v>
      </c>
      <c r="D2339" s="1" t="str">
        <f>'ScienceDirect - Initial'!D2342</f>
        <v>Regulatory T cells in transplantation: does extracellular adenosine triphosphate metabolism through CD39 play a crucial role?</v>
      </c>
      <c r="E2339" s="1" t="str">
        <f>'ScienceDirect - Initial'!E2342</f>
        <v>Transplantation Reviews</v>
      </c>
      <c r="F2339" s="1">
        <f>'ScienceDirect - Initial'!F2342</f>
        <v>0</v>
      </c>
      <c r="H2339" s="1">
        <v>0</v>
      </c>
      <c r="I2339" s="1">
        <v>0</v>
      </c>
      <c r="J2339" t="b">
        <f t="shared" si="36"/>
        <v>1</v>
      </c>
      <c r="K2339" t="e">
        <f t="array" ref="K2339">INDEX($A$7:$F$3066,SMALL(IF(COUNTIF($L$5,$H$7:$H$3066)*COUNTIF($L$5,$I$7:$I$3066),MATCH(ROW($A$7:$A$3066),ROW($A$7:$A$3066)),""),ROWS($B$1:B2333)),COLUMNS($A$1:B2335))</f>
        <v>#NUM!</v>
      </c>
      <c r="L2339" t="e">
        <f t="array" ref="L2339">INDEX($A$7:$F$3066,SMALL(IF(COUNTIF($L$5,$H$7:$H$3066)*COUNTIF($L$5,$I$7:$I$3066),MATCH(ROW($A$7:$A$3066),ROW($A$7:$A$3066)),""),ROWS($B$1:C2333)),COLUMNS($A$1:C2335))</f>
        <v>#NUM!</v>
      </c>
      <c r="M2339" t="e">
        <f t="array" ref="M2339">INDEX($A$7:$F$3066,SMALL(IF(COUNTIF($L$5,$H$7:$H$3066)*COUNTIF($L$5,$I$7:$I$3066),MATCH(ROW($A$7:$A$3066),ROW($A$7:$A$3066)),""),ROWS($B$1:D2333)),COLUMNS($A$1:D2335))</f>
        <v>#NUM!</v>
      </c>
      <c r="N2339" t="e">
        <f t="array" ref="N2339">INDEX($A$7:$F$3066,SMALL(IF(COUNTIF($L$5,$H$7:$H$3066)*COUNTIF($L$5,$I$7:$I$3066),MATCH(ROW($A$7:$A$3066),ROW($A$7:$A$3066)),""),ROWS($B$1:E2333)),COLUMNS($A$1:E2335))</f>
        <v>#NUM!</v>
      </c>
      <c r="O2339" t="e">
        <f t="array" ref="O2339">INDEX($A$7:$F$3066,SMALL(IF(COUNTIF($L$5,$H$7:$H$3066)*COUNTIF($L$5,$I$7:$I$3066),MATCH(ROW($A$7:$A$3066),ROW($A$7:$A$3066)),""),ROWS($B$1:F2333)),COLUMNS($A$1:F2335))</f>
        <v>#NUM!</v>
      </c>
    </row>
    <row r="2340" spans="1:15">
      <c r="A2340" s="1">
        <f>'ScienceDirect - Initial'!A2343</f>
        <v>0</v>
      </c>
      <c r="B2340" s="1">
        <f>'ScienceDirect - Initial'!B2343</f>
        <v>1992</v>
      </c>
      <c r="C2340" s="1">
        <f>'ScienceDirect - Initial'!C2343</f>
        <v>0</v>
      </c>
      <c r="D2340" s="1" t="str">
        <f>'ScienceDirect - Initial'!D2343</f>
        <v>CHAPTER 18 - Insects and other Plant Pests</v>
      </c>
      <c r="E2340" s="1" t="str">
        <f>'ScienceDirect - Initial'!E2343</f>
        <v>Developments in Agricultural and Managed Forest Ecology</v>
      </c>
      <c r="F2340" s="1" t="str">
        <f>'ScienceDirect - Initial'!F2343</f>
        <v>0166-2287</v>
      </c>
      <c r="H2340" s="1">
        <v>0</v>
      </c>
      <c r="I2340" s="1">
        <v>0</v>
      </c>
      <c r="J2340" t="b">
        <f t="shared" si="36"/>
        <v>1</v>
      </c>
      <c r="K2340" t="e">
        <f t="array" ref="K2340">INDEX($A$7:$F$3066,SMALL(IF(COUNTIF($L$5,$H$7:$H$3066)*COUNTIF($L$5,$I$7:$I$3066),MATCH(ROW($A$7:$A$3066),ROW($A$7:$A$3066)),""),ROWS($B$1:B2334)),COLUMNS($A$1:B2336))</f>
        <v>#NUM!</v>
      </c>
      <c r="L2340" t="e">
        <f t="array" ref="L2340">INDEX($A$7:$F$3066,SMALL(IF(COUNTIF($L$5,$H$7:$H$3066)*COUNTIF($L$5,$I$7:$I$3066),MATCH(ROW($A$7:$A$3066),ROW($A$7:$A$3066)),""),ROWS($B$1:C2334)),COLUMNS($A$1:C2336))</f>
        <v>#NUM!</v>
      </c>
      <c r="M2340" t="e">
        <f t="array" ref="M2340">INDEX($A$7:$F$3066,SMALL(IF(COUNTIF($L$5,$H$7:$H$3066)*COUNTIF($L$5,$I$7:$I$3066),MATCH(ROW($A$7:$A$3066),ROW($A$7:$A$3066)),""),ROWS($B$1:D2334)),COLUMNS($A$1:D2336))</f>
        <v>#NUM!</v>
      </c>
      <c r="N2340" t="e">
        <f t="array" ref="N2340">INDEX($A$7:$F$3066,SMALL(IF(COUNTIF($L$5,$H$7:$H$3066)*COUNTIF($L$5,$I$7:$I$3066),MATCH(ROW($A$7:$A$3066),ROW($A$7:$A$3066)),""),ROWS($B$1:E2334)),COLUMNS($A$1:E2336))</f>
        <v>#NUM!</v>
      </c>
      <c r="O2340" t="e">
        <f t="array" ref="O2340">INDEX($A$7:$F$3066,SMALL(IF(COUNTIF($L$5,$H$7:$H$3066)*COUNTIF($L$5,$I$7:$I$3066),MATCH(ROW($A$7:$A$3066),ROW($A$7:$A$3066)),""),ROWS($B$1:F2334)),COLUMNS($A$1:F2336))</f>
        <v>#NUM!</v>
      </c>
    </row>
    <row r="2341" spans="1:15">
      <c r="A2341" s="1">
        <f>'ScienceDirect - Initial'!A2344</f>
        <v>0</v>
      </c>
      <c r="B2341" s="1">
        <f>'ScienceDirect - Initial'!B2344</f>
        <v>2013</v>
      </c>
      <c r="C2341" s="1">
        <f>'ScienceDirect - Initial'!C2344</f>
        <v>0</v>
      </c>
      <c r="D2341" s="1" t="str">
        <f>'ScienceDirect - Initial'!D2344</f>
        <v>87th Annual Meeting of the German Society of Mammalogy, Prague (Czech Republic), 8th–12th September 2013</v>
      </c>
      <c r="E2341" s="1" t="str">
        <f>'ScienceDirect - Initial'!E2344</f>
        <v>Mammalian Biology</v>
      </c>
      <c r="F2341" s="1">
        <f>'ScienceDirect - Initial'!F2344</f>
        <v>0</v>
      </c>
      <c r="H2341" s="1">
        <v>0</v>
      </c>
      <c r="I2341" s="1">
        <v>0</v>
      </c>
      <c r="J2341" t="b">
        <f t="shared" si="36"/>
        <v>1</v>
      </c>
      <c r="K2341" t="e">
        <f t="array" ref="K2341">INDEX($A$7:$F$3066,SMALL(IF(COUNTIF($L$5,$H$7:$H$3066)*COUNTIF($L$5,$I$7:$I$3066),MATCH(ROW($A$7:$A$3066),ROW($A$7:$A$3066)),""),ROWS($B$1:B2335)),COLUMNS($A$1:B2337))</f>
        <v>#NUM!</v>
      </c>
      <c r="L2341" t="e">
        <f t="array" ref="L2341">INDEX($A$7:$F$3066,SMALL(IF(COUNTIF($L$5,$H$7:$H$3066)*COUNTIF($L$5,$I$7:$I$3066),MATCH(ROW($A$7:$A$3066),ROW($A$7:$A$3066)),""),ROWS($B$1:C2335)),COLUMNS($A$1:C2337))</f>
        <v>#NUM!</v>
      </c>
      <c r="M2341" t="e">
        <f t="array" ref="M2341">INDEX($A$7:$F$3066,SMALL(IF(COUNTIF($L$5,$H$7:$H$3066)*COUNTIF($L$5,$I$7:$I$3066),MATCH(ROW($A$7:$A$3066),ROW($A$7:$A$3066)),""),ROWS($B$1:D2335)),COLUMNS($A$1:D2337))</f>
        <v>#NUM!</v>
      </c>
      <c r="N2341" t="e">
        <f t="array" ref="N2341">INDEX($A$7:$F$3066,SMALL(IF(COUNTIF($L$5,$H$7:$H$3066)*COUNTIF($L$5,$I$7:$I$3066),MATCH(ROW($A$7:$A$3066),ROW($A$7:$A$3066)),""),ROWS($B$1:E2335)),COLUMNS($A$1:E2337))</f>
        <v>#NUM!</v>
      </c>
      <c r="O2341" t="e">
        <f t="array" ref="O2341">INDEX($A$7:$F$3066,SMALL(IF(COUNTIF($L$5,$H$7:$H$3066)*COUNTIF($L$5,$I$7:$I$3066),MATCH(ROW($A$7:$A$3066),ROW($A$7:$A$3066)),""),ROWS($B$1:F2335)),COLUMNS($A$1:F2337))</f>
        <v>#NUM!</v>
      </c>
    </row>
    <row r="2342" spans="1:15">
      <c r="A2342" s="1">
        <f>'ScienceDirect - Initial'!A2345</f>
        <v>0</v>
      </c>
      <c r="B2342" s="1">
        <f>'ScienceDirect - Initial'!B2345</f>
        <v>1995</v>
      </c>
      <c r="C2342" s="1" t="str">
        <f>'ScienceDirect - Initial'!C2345</f>
        <v>von Tunzelmann, G.N.</v>
      </c>
      <c r="D2342" s="1" t="str">
        <f>'ScienceDirect - Initial'!D2345</f>
        <v>Government policy and the long-run dynamics of competitiveness</v>
      </c>
      <c r="E2342" s="1" t="str">
        <f>'ScienceDirect - Initial'!E2345</f>
        <v>Structural Change and Economic Dynamics</v>
      </c>
      <c r="F2342" s="1">
        <f>'ScienceDirect - Initial'!F2345</f>
        <v>0</v>
      </c>
      <c r="H2342" s="1">
        <v>0</v>
      </c>
      <c r="I2342" s="1">
        <v>0</v>
      </c>
      <c r="J2342" t="b">
        <f t="shared" si="36"/>
        <v>1</v>
      </c>
      <c r="K2342" t="e">
        <f t="array" ref="K2342">INDEX($A$7:$F$3066,SMALL(IF(COUNTIF($L$5,$H$7:$H$3066)*COUNTIF($L$5,$I$7:$I$3066),MATCH(ROW($A$7:$A$3066),ROW($A$7:$A$3066)),""),ROWS($B$1:B2336)),COLUMNS($A$1:B2338))</f>
        <v>#NUM!</v>
      </c>
      <c r="L2342" t="e">
        <f t="array" ref="L2342">INDEX($A$7:$F$3066,SMALL(IF(COUNTIF($L$5,$H$7:$H$3066)*COUNTIF($L$5,$I$7:$I$3066),MATCH(ROW($A$7:$A$3066),ROW($A$7:$A$3066)),""),ROWS($B$1:C2336)),COLUMNS($A$1:C2338))</f>
        <v>#NUM!</v>
      </c>
      <c r="M2342" t="e">
        <f t="array" ref="M2342">INDEX($A$7:$F$3066,SMALL(IF(COUNTIF($L$5,$H$7:$H$3066)*COUNTIF($L$5,$I$7:$I$3066),MATCH(ROW($A$7:$A$3066),ROW($A$7:$A$3066)),""),ROWS($B$1:D2336)),COLUMNS($A$1:D2338))</f>
        <v>#NUM!</v>
      </c>
      <c r="N2342" t="e">
        <f t="array" ref="N2342">INDEX($A$7:$F$3066,SMALL(IF(COUNTIF($L$5,$H$7:$H$3066)*COUNTIF($L$5,$I$7:$I$3066),MATCH(ROW($A$7:$A$3066),ROW($A$7:$A$3066)),""),ROWS($B$1:E2336)),COLUMNS($A$1:E2338))</f>
        <v>#NUM!</v>
      </c>
      <c r="O2342" t="e">
        <f t="array" ref="O2342">INDEX($A$7:$F$3066,SMALL(IF(COUNTIF($L$5,$H$7:$H$3066)*COUNTIF($L$5,$I$7:$I$3066),MATCH(ROW($A$7:$A$3066),ROW($A$7:$A$3066)),""),ROWS($B$1:F2336)),COLUMNS($A$1:F2338))</f>
        <v>#NUM!</v>
      </c>
    </row>
    <row r="2343" spans="1:15">
      <c r="A2343" s="1">
        <f>'ScienceDirect - Initial'!A2346</f>
        <v>0</v>
      </c>
      <c r="B2343" s="1">
        <f>'ScienceDirect - Initial'!B2346</f>
        <v>1999</v>
      </c>
      <c r="C2343" s="1" t="str">
        <f>'ScienceDirect - Initial'!C2346</f>
        <v>Kunioka, Todd; Woller, Gary M.</v>
      </c>
      <c r="D2343" s="1" t="str">
        <f>'ScienceDirect - Initial'!D2346</f>
        <v>In (a) democracy we trust: social and economic determinants of support for democratic procedures in central and eastern Europe</v>
      </c>
      <c r="E2343" s="1" t="str">
        <f>'ScienceDirect - Initial'!E2346</f>
        <v>The Journal of Socio-Economics</v>
      </c>
      <c r="F2343" s="1">
        <f>'ScienceDirect - Initial'!F2346</f>
        <v>0</v>
      </c>
      <c r="H2343" s="1">
        <v>0</v>
      </c>
      <c r="I2343" s="1">
        <v>0</v>
      </c>
      <c r="J2343" t="b">
        <f t="shared" si="36"/>
        <v>1</v>
      </c>
      <c r="K2343" t="e">
        <f t="array" ref="K2343">INDEX($A$7:$F$3066,SMALL(IF(COUNTIF($L$5,$H$7:$H$3066)*COUNTIF($L$5,$I$7:$I$3066),MATCH(ROW($A$7:$A$3066),ROW($A$7:$A$3066)),""),ROWS($B$1:B2337)),COLUMNS($A$1:B2339))</f>
        <v>#NUM!</v>
      </c>
      <c r="L2343" t="e">
        <f t="array" ref="L2343">INDEX($A$7:$F$3066,SMALL(IF(COUNTIF($L$5,$H$7:$H$3066)*COUNTIF($L$5,$I$7:$I$3066),MATCH(ROW($A$7:$A$3066),ROW($A$7:$A$3066)),""),ROWS($B$1:C2337)),COLUMNS($A$1:C2339))</f>
        <v>#NUM!</v>
      </c>
      <c r="M2343" t="e">
        <f t="array" ref="M2343">INDEX($A$7:$F$3066,SMALL(IF(COUNTIF($L$5,$H$7:$H$3066)*COUNTIF($L$5,$I$7:$I$3066),MATCH(ROW($A$7:$A$3066),ROW($A$7:$A$3066)),""),ROWS($B$1:D2337)),COLUMNS($A$1:D2339))</f>
        <v>#NUM!</v>
      </c>
      <c r="N2343" t="e">
        <f t="array" ref="N2343">INDEX($A$7:$F$3066,SMALL(IF(COUNTIF($L$5,$H$7:$H$3066)*COUNTIF($L$5,$I$7:$I$3066),MATCH(ROW($A$7:$A$3066),ROW($A$7:$A$3066)),""),ROWS($B$1:E2337)),COLUMNS($A$1:E2339))</f>
        <v>#NUM!</v>
      </c>
      <c r="O2343" t="e">
        <f t="array" ref="O2343">INDEX($A$7:$F$3066,SMALL(IF(COUNTIF($L$5,$H$7:$H$3066)*COUNTIF($L$5,$I$7:$I$3066),MATCH(ROW($A$7:$A$3066),ROW($A$7:$A$3066)),""),ROWS($B$1:F2337)),COLUMNS($A$1:F2339))</f>
        <v>#NUM!</v>
      </c>
    </row>
    <row r="2344" spans="1:15">
      <c r="A2344" s="1">
        <f>'ScienceDirect - Initial'!A2347</f>
        <v>0</v>
      </c>
      <c r="B2344" s="1">
        <f>'ScienceDirect - Initial'!B2347</f>
        <v>2014</v>
      </c>
      <c r="C2344" s="1" t="str">
        <f>'ScienceDirect - Initial'!C2347</f>
        <v>Fernandez, Vania E.; Rozanski, Marta J.; Rathmell, James P.; Merrill, Douglas G.</v>
      </c>
      <c r="D2344" s="1" t="str">
        <f>'ScienceDirect - Initial'!D2347</f>
        <v>6 - Quality Assessment and Improvement and Patient Safety in the Pain Clinic</v>
      </c>
      <c r="E2344" s="1" t="str">
        <f>'ScienceDirect - Initial'!E2347</f>
        <v>Practical Management of Pain (Fifth Edition)</v>
      </c>
      <c r="F2344" s="1" t="str">
        <f>'ScienceDirect - Initial'!F2347</f>
        <v>978-0-323-08340-9</v>
      </c>
      <c r="H2344" s="1">
        <v>0</v>
      </c>
      <c r="I2344" s="1">
        <v>0</v>
      </c>
      <c r="J2344" t="b">
        <f t="shared" si="36"/>
        <v>1</v>
      </c>
      <c r="K2344" t="e">
        <f t="array" ref="K2344">INDEX($A$7:$F$3066,SMALL(IF(COUNTIF($L$5,$H$7:$H$3066)*COUNTIF($L$5,$I$7:$I$3066),MATCH(ROW($A$7:$A$3066),ROW($A$7:$A$3066)),""),ROWS($B$1:B2338)),COLUMNS($A$1:B2340))</f>
        <v>#NUM!</v>
      </c>
      <c r="L2344" t="e">
        <f t="array" ref="L2344">INDEX($A$7:$F$3066,SMALL(IF(COUNTIF($L$5,$H$7:$H$3066)*COUNTIF($L$5,$I$7:$I$3066),MATCH(ROW($A$7:$A$3066),ROW($A$7:$A$3066)),""),ROWS($B$1:C2338)),COLUMNS($A$1:C2340))</f>
        <v>#NUM!</v>
      </c>
      <c r="M2344" t="e">
        <f t="array" ref="M2344">INDEX($A$7:$F$3066,SMALL(IF(COUNTIF($L$5,$H$7:$H$3066)*COUNTIF($L$5,$I$7:$I$3066),MATCH(ROW($A$7:$A$3066),ROW($A$7:$A$3066)),""),ROWS($B$1:D2338)),COLUMNS($A$1:D2340))</f>
        <v>#NUM!</v>
      </c>
      <c r="N2344" t="e">
        <f t="array" ref="N2344">INDEX($A$7:$F$3066,SMALL(IF(COUNTIF($L$5,$H$7:$H$3066)*COUNTIF($L$5,$I$7:$I$3066),MATCH(ROW($A$7:$A$3066),ROW($A$7:$A$3066)),""),ROWS($B$1:E2338)),COLUMNS($A$1:E2340))</f>
        <v>#NUM!</v>
      </c>
      <c r="O2344" t="e">
        <f t="array" ref="O2344">INDEX($A$7:$F$3066,SMALL(IF(COUNTIF($L$5,$H$7:$H$3066)*COUNTIF($L$5,$I$7:$I$3066),MATCH(ROW($A$7:$A$3066),ROW($A$7:$A$3066)),""),ROWS($B$1:F2338)),COLUMNS($A$1:F2340))</f>
        <v>#NUM!</v>
      </c>
    </row>
    <row r="2345" spans="1:15">
      <c r="A2345" s="1">
        <f>'ScienceDirect - Initial'!A2348</f>
        <v>0</v>
      </c>
      <c r="B2345" s="1">
        <f>'ScienceDirect - Initial'!B2348</f>
        <v>2009</v>
      </c>
      <c r="C2345" s="1" t="str">
        <f>'ScienceDirect - Initial'!C2348</f>
        <v>Chua, Sue; Gnanasegaran, Gopinath; Cook, Gary J.R.</v>
      </c>
      <c r="D2345" s="1" t="str">
        <f>'ScienceDirect - Initial'!D2348</f>
        <v>Miscellaneous Cancers (Lung, Thyroid, Renal Cancer, Myeloma, and Neuroendocrine Tumors): Role of SPECT and PET in Imaging Bone Metastases</v>
      </c>
      <c r="E2345" s="1" t="str">
        <f>'ScienceDirect - Initial'!E2348</f>
        <v>Skeletal Scintigraphy Update (Part I)</v>
      </c>
      <c r="F2345" s="1">
        <f>'ScienceDirect - Initial'!F2348</f>
        <v>0</v>
      </c>
      <c r="H2345" s="1">
        <v>0</v>
      </c>
      <c r="I2345" s="1">
        <v>0</v>
      </c>
      <c r="J2345" t="b">
        <f t="shared" si="36"/>
        <v>1</v>
      </c>
      <c r="K2345" t="e">
        <f t="array" ref="K2345">INDEX($A$7:$F$3066,SMALL(IF(COUNTIF($L$5,$H$7:$H$3066)*COUNTIF($L$5,$I$7:$I$3066),MATCH(ROW($A$7:$A$3066),ROW($A$7:$A$3066)),""),ROWS($B$1:B2339)),COLUMNS($A$1:B2341))</f>
        <v>#NUM!</v>
      </c>
      <c r="L2345" t="e">
        <f t="array" ref="L2345">INDEX($A$7:$F$3066,SMALL(IF(COUNTIF($L$5,$H$7:$H$3066)*COUNTIF($L$5,$I$7:$I$3066),MATCH(ROW($A$7:$A$3066),ROW($A$7:$A$3066)),""),ROWS($B$1:C2339)),COLUMNS($A$1:C2341))</f>
        <v>#NUM!</v>
      </c>
      <c r="M2345" t="e">
        <f t="array" ref="M2345">INDEX($A$7:$F$3066,SMALL(IF(COUNTIF($L$5,$H$7:$H$3066)*COUNTIF($L$5,$I$7:$I$3066),MATCH(ROW($A$7:$A$3066),ROW($A$7:$A$3066)),""),ROWS($B$1:D2339)),COLUMNS($A$1:D2341))</f>
        <v>#NUM!</v>
      </c>
      <c r="N2345" t="e">
        <f t="array" ref="N2345">INDEX($A$7:$F$3066,SMALL(IF(COUNTIF($L$5,$H$7:$H$3066)*COUNTIF($L$5,$I$7:$I$3066),MATCH(ROW($A$7:$A$3066),ROW($A$7:$A$3066)),""),ROWS($B$1:E2339)),COLUMNS($A$1:E2341))</f>
        <v>#NUM!</v>
      </c>
      <c r="O2345" t="e">
        <f t="array" ref="O2345">INDEX($A$7:$F$3066,SMALL(IF(COUNTIF($L$5,$H$7:$H$3066)*COUNTIF($L$5,$I$7:$I$3066),MATCH(ROW($A$7:$A$3066),ROW($A$7:$A$3066)),""),ROWS($B$1:F2339)),COLUMNS($A$1:F2341))</f>
        <v>#NUM!</v>
      </c>
    </row>
    <row r="2346" spans="1:15">
      <c r="A2346" s="1">
        <f>'ScienceDirect - Initial'!A2349</f>
        <v>0</v>
      </c>
      <c r="B2346" s="1">
        <f>'ScienceDirect - Initial'!B2349</f>
        <v>2011</v>
      </c>
      <c r="C2346" s="1" t="str">
        <f>'ScienceDirect - Initial'!C2349</f>
        <v>Naismith, Sharon L.; Lewis, Simon J.G.; Rogers, Naomi L.</v>
      </c>
      <c r="D2346" s="1" t="str">
        <f>'ScienceDirect - Initial'!D2349</f>
        <v>Chapter 2 - Sleep–wake changes and cognition in neurodegenerative disease</v>
      </c>
      <c r="E2346" s="1" t="str">
        <f>'ScienceDirect - Initial'!E2349</f>
        <v>Progress in Brain Research</v>
      </c>
      <c r="F2346" s="1" t="str">
        <f>'ScienceDirect - Initial'!F2349</f>
        <v>0079-6123</v>
      </c>
      <c r="H2346" s="1">
        <v>0</v>
      </c>
      <c r="I2346" s="1">
        <v>0</v>
      </c>
      <c r="J2346" t="b">
        <f t="shared" si="36"/>
        <v>1</v>
      </c>
      <c r="K2346" t="e">
        <f t="array" ref="K2346">INDEX($A$7:$F$3066,SMALL(IF(COUNTIF($L$5,$H$7:$H$3066)*COUNTIF($L$5,$I$7:$I$3066),MATCH(ROW($A$7:$A$3066),ROW($A$7:$A$3066)),""),ROWS($B$1:B2340)),COLUMNS($A$1:B2342))</f>
        <v>#NUM!</v>
      </c>
      <c r="L2346" t="e">
        <f t="array" ref="L2346">INDEX($A$7:$F$3066,SMALL(IF(COUNTIF($L$5,$H$7:$H$3066)*COUNTIF($L$5,$I$7:$I$3066),MATCH(ROW($A$7:$A$3066),ROW($A$7:$A$3066)),""),ROWS($B$1:C2340)),COLUMNS($A$1:C2342))</f>
        <v>#NUM!</v>
      </c>
      <c r="M2346" t="e">
        <f t="array" ref="M2346">INDEX($A$7:$F$3066,SMALL(IF(COUNTIF($L$5,$H$7:$H$3066)*COUNTIF($L$5,$I$7:$I$3066),MATCH(ROW($A$7:$A$3066),ROW($A$7:$A$3066)),""),ROWS($B$1:D2340)),COLUMNS($A$1:D2342))</f>
        <v>#NUM!</v>
      </c>
      <c r="N2346" t="e">
        <f t="array" ref="N2346">INDEX($A$7:$F$3066,SMALL(IF(COUNTIF($L$5,$H$7:$H$3066)*COUNTIF($L$5,$I$7:$I$3066),MATCH(ROW($A$7:$A$3066),ROW($A$7:$A$3066)),""),ROWS($B$1:E2340)),COLUMNS($A$1:E2342))</f>
        <v>#NUM!</v>
      </c>
      <c r="O2346" t="e">
        <f t="array" ref="O2346">INDEX($A$7:$F$3066,SMALL(IF(COUNTIF($L$5,$H$7:$H$3066)*COUNTIF($L$5,$I$7:$I$3066),MATCH(ROW($A$7:$A$3066),ROW($A$7:$A$3066)),""),ROWS($B$1:F2340)),COLUMNS($A$1:F2342))</f>
        <v>#NUM!</v>
      </c>
    </row>
    <row r="2347" spans="1:15">
      <c r="A2347" s="1">
        <f>'ScienceDirect - Initial'!A2350</f>
        <v>0</v>
      </c>
      <c r="B2347" s="1">
        <f>'ScienceDirect - Initial'!B2350</f>
        <v>2007</v>
      </c>
      <c r="C2347" s="1" t="str">
        <f>'ScienceDirect - Initial'!C2350</f>
        <v>Faber, A.; Idenburg, A.M.; Wilting, H.C.</v>
      </c>
      <c r="D2347" s="1" t="str">
        <f>'ScienceDirect - Initial'!D2350</f>
        <v>Exploring techno-economic scenarios in an input–output model</v>
      </c>
      <c r="E2347" s="1" t="str">
        <f>'ScienceDirect - Initial'!E2350</f>
        <v>Futures</v>
      </c>
      <c r="F2347" s="1">
        <f>'ScienceDirect - Initial'!F2350</f>
        <v>0</v>
      </c>
      <c r="H2347" s="1">
        <v>0</v>
      </c>
      <c r="I2347" s="1">
        <v>0</v>
      </c>
      <c r="J2347" t="b">
        <f t="shared" si="36"/>
        <v>1</v>
      </c>
      <c r="K2347" t="e">
        <f t="array" ref="K2347">INDEX($A$7:$F$3066,SMALL(IF(COUNTIF($L$5,$H$7:$H$3066)*COUNTIF($L$5,$I$7:$I$3066),MATCH(ROW($A$7:$A$3066),ROW($A$7:$A$3066)),""),ROWS($B$1:B2341)),COLUMNS($A$1:B2343))</f>
        <v>#NUM!</v>
      </c>
      <c r="L2347" t="e">
        <f t="array" ref="L2347">INDEX($A$7:$F$3066,SMALL(IF(COUNTIF($L$5,$H$7:$H$3066)*COUNTIF($L$5,$I$7:$I$3066),MATCH(ROW($A$7:$A$3066),ROW($A$7:$A$3066)),""),ROWS($B$1:C2341)),COLUMNS($A$1:C2343))</f>
        <v>#NUM!</v>
      </c>
      <c r="M2347" t="e">
        <f t="array" ref="M2347">INDEX($A$7:$F$3066,SMALL(IF(COUNTIF($L$5,$H$7:$H$3066)*COUNTIF($L$5,$I$7:$I$3066),MATCH(ROW($A$7:$A$3066),ROW($A$7:$A$3066)),""),ROWS($B$1:D2341)),COLUMNS($A$1:D2343))</f>
        <v>#NUM!</v>
      </c>
      <c r="N2347" t="e">
        <f t="array" ref="N2347">INDEX($A$7:$F$3066,SMALL(IF(COUNTIF($L$5,$H$7:$H$3066)*COUNTIF($L$5,$I$7:$I$3066),MATCH(ROW($A$7:$A$3066),ROW($A$7:$A$3066)),""),ROWS($B$1:E2341)),COLUMNS($A$1:E2343))</f>
        <v>#NUM!</v>
      </c>
      <c r="O2347" t="e">
        <f t="array" ref="O2347">INDEX($A$7:$F$3066,SMALL(IF(COUNTIF($L$5,$H$7:$H$3066)*COUNTIF($L$5,$I$7:$I$3066),MATCH(ROW($A$7:$A$3066),ROW($A$7:$A$3066)),""),ROWS($B$1:F2341)),COLUMNS($A$1:F2343))</f>
        <v>#NUM!</v>
      </c>
    </row>
    <row r="2348" spans="1:15">
      <c r="A2348" s="1">
        <f>'ScienceDirect - Initial'!A2351</f>
        <v>0</v>
      </c>
      <c r="B2348" s="1">
        <f>'ScienceDirect - Initial'!B2351</f>
        <v>2014</v>
      </c>
      <c r="C2348" s="1" t="str">
        <f>'ScienceDirect - Initial'!C2351</f>
        <v>Garcia-Monco, Juan Carlos</v>
      </c>
      <c r="D2348" s="1" t="str">
        <f>'ScienceDirect - Initial'!D2351</f>
        <v>Chapter 100 - Tuberculosis</v>
      </c>
      <c r="E2348" s="1" t="str">
        <f>'ScienceDirect - Initial'!E2351</f>
        <v>Handbook of Clinical Neurology</v>
      </c>
      <c r="F2348" s="1" t="str">
        <f>'ScienceDirect - Initial'!F2351</f>
        <v>0072-9752</v>
      </c>
      <c r="H2348" s="1">
        <v>0</v>
      </c>
      <c r="I2348" s="1">
        <v>0</v>
      </c>
      <c r="J2348" t="b">
        <f t="shared" si="36"/>
        <v>1</v>
      </c>
      <c r="K2348" t="e">
        <f t="array" ref="K2348">INDEX($A$7:$F$3066,SMALL(IF(COUNTIF($L$5,$H$7:$H$3066)*COUNTIF($L$5,$I$7:$I$3066),MATCH(ROW($A$7:$A$3066),ROW($A$7:$A$3066)),""),ROWS($B$1:B2342)),COLUMNS($A$1:B2344))</f>
        <v>#NUM!</v>
      </c>
      <c r="L2348" t="e">
        <f t="array" ref="L2348">INDEX($A$7:$F$3066,SMALL(IF(COUNTIF($L$5,$H$7:$H$3066)*COUNTIF($L$5,$I$7:$I$3066),MATCH(ROW($A$7:$A$3066),ROW($A$7:$A$3066)),""),ROWS($B$1:C2342)),COLUMNS($A$1:C2344))</f>
        <v>#NUM!</v>
      </c>
      <c r="M2348" t="e">
        <f t="array" ref="M2348">INDEX($A$7:$F$3066,SMALL(IF(COUNTIF($L$5,$H$7:$H$3066)*COUNTIF($L$5,$I$7:$I$3066),MATCH(ROW($A$7:$A$3066),ROW($A$7:$A$3066)),""),ROWS($B$1:D2342)),COLUMNS($A$1:D2344))</f>
        <v>#NUM!</v>
      </c>
      <c r="N2348" t="e">
        <f t="array" ref="N2348">INDEX($A$7:$F$3066,SMALL(IF(COUNTIF($L$5,$H$7:$H$3066)*COUNTIF($L$5,$I$7:$I$3066),MATCH(ROW($A$7:$A$3066),ROW($A$7:$A$3066)),""),ROWS($B$1:E2342)),COLUMNS($A$1:E2344))</f>
        <v>#NUM!</v>
      </c>
      <c r="O2348" t="e">
        <f t="array" ref="O2348">INDEX($A$7:$F$3066,SMALL(IF(COUNTIF($L$5,$H$7:$H$3066)*COUNTIF($L$5,$I$7:$I$3066),MATCH(ROW($A$7:$A$3066),ROW($A$7:$A$3066)),""),ROWS($B$1:F2342)),COLUMNS($A$1:F2344))</f>
        <v>#NUM!</v>
      </c>
    </row>
    <row r="2349" spans="1:15">
      <c r="A2349" s="1">
        <f>'ScienceDirect - Initial'!A2352</f>
        <v>0</v>
      </c>
      <c r="B2349" s="1">
        <f>'ScienceDirect - Initial'!B2352</f>
        <v>1992</v>
      </c>
      <c r="C2349" s="1" t="str">
        <f>'ScienceDirect - Initial'!C2352</f>
        <v>Gray, Rob</v>
      </c>
      <c r="D2349" s="1" t="str">
        <f>'ScienceDirect - Initial'!D2352</f>
        <v>Accounting and environmentalism: An exploration of the challenge of gently accounting for accountability, transparency and sustainability</v>
      </c>
      <c r="E2349" s="1" t="str">
        <f>'ScienceDirect - Initial'!E2352</f>
        <v>Accounting, Organizations and Society</v>
      </c>
      <c r="F2349" s="1">
        <f>'ScienceDirect - Initial'!F2352</f>
        <v>0</v>
      </c>
      <c r="H2349" s="1">
        <v>0</v>
      </c>
      <c r="I2349" s="1">
        <v>0</v>
      </c>
      <c r="J2349" t="b">
        <f t="shared" si="36"/>
        <v>1</v>
      </c>
      <c r="K2349" t="e">
        <f t="array" ref="K2349">INDEX($A$7:$F$3066,SMALL(IF(COUNTIF($L$5,$H$7:$H$3066)*COUNTIF($L$5,$I$7:$I$3066),MATCH(ROW($A$7:$A$3066),ROW($A$7:$A$3066)),""),ROWS($B$1:B2343)),COLUMNS($A$1:B2345))</f>
        <v>#NUM!</v>
      </c>
      <c r="L2349" t="e">
        <f t="array" ref="L2349">INDEX($A$7:$F$3066,SMALL(IF(COUNTIF($L$5,$H$7:$H$3066)*COUNTIF($L$5,$I$7:$I$3066),MATCH(ROW($A$7:$A$3066),ROW($A$7:$A$3066)),""),ROWS($B$1:C2343)),COLUMNS($A$1:C2345))</f>
        <v>#NUM!</v>
      </c>
      <c r="M2349" t="e">
        <f t="array" ref="M2349">INDEX($A$7:$F$3066,SMALL(IF(COUNTIF($L$5,$H$7:$H$3066)*COUNTIF($L$5,$I$7:$I$3066),MATCH(ROW($A$7:$A$3066),ROW($A$7:$A$3066)),""),ROWS($B$1:D2343)),COLUMNS($A$1:D2345))</f>
        <v>#NUM!</v>
      </c>
      <c r="N2349" t="e">
        <f t="array" ref="N2349">INDEX($A$7:$F$3066,SMALL(IF(COUNTIF($L$5,$H$7:$H$3066)*COUNTIF($L$5,$I$7:$I$3066),MATCH(ROW($A$7:$A$3066),ROW($A$7:$A$3066)),""),ROWS($B$1:E2343)),COLUMNS($A$1:E2345))</f>
        <v>#NUM!</v>
      </c>
      <c r="O2349" t="e">
        <f t="array" ref="O2349">INDEX($A$7:$F$3066,SMALL(IF(COUNTIF($L$5,$H$7:$H$3066)*COUNTIF($L$5,$I$7:$I$3066),MATCH(ROW($A$7:$A$3066),ROW($A$7:$A$3066)),""),ROWS($B$1:F2343)),COLUMNS($A$1:F2345))</f>
        <v>#NUM!</v>
      </c>
    </row>
    <row r="2350" spans="1:15">
      <c r="A2350" s="1">
        <f>'ScienceDirect - Initial'!A2353</f>
        <v>0</v>
      </c>
      <c r="B2350" s="1">
        <f>'ScienceDirect - Initial'!B2353</f>
        <v>2014</v>
      </c>
      <c r="C2350" s="1" t="str">
        <f>'ScienceDirect - Initial'!C2353</f>
        <v>Tulchinsky, Theodore H.; Varavikova, Elena A.</v>
      </c>
      <c r="D2350" s="1" t="str">
        <f>'ScienceDirect - Initial'!D2353</f>
        <v>Chapter 3 - Measuring, Monitoring, and Evaluating the Health of a Population</v>
      </c>
      <c r="E2350" s="1" t="str">
        <f>'ScienceDirect - Initial'!E2353</f>
        <v>The New Public Health (Third Edition)</v>
      </c>
      <c r="F2350" s="1" t="str">
        <f>'ScienceDirect - Initial'!F2353</f>
        <v>978-0-12-415766-8</v>
      </c>
      <c r="H2350" s="1">
        <v>0</v>
      </c>
      <c r="I2350" s="1">
        <v>0</v>
      </c>
      <c r="J2350" t="b">
        <f t="shared" si="36"/>
        <v>1</v>
      </c>
      <c r="K2350" t="e">
        <f t="array" ref="K2350">INDEX($A$7:$F$3066,SMALL(IF(COUNTIF($L$5,$H$7:$H$3066)*COUNTIF($L$5,$I$7:$I$3066),MATCH(ROW($A$7:$A$3066),ROW($A$7:$A$3066)),""),ROWS($B$1:B2344)),COLUMNS($A$1:B2346))</f>
        <v>#NUM!</v>
      </c>
      <c r="L2350" t="e">
        <f t="array" ref="L2350">INDEX($A$7:$F$3066,SMALL(IF(COUNTIF($L$5,$H$7:$H$3066)*COUNTIF($L$5,$I$7:$I$3066),MATCH(ROW($A$7:$A$3066),ROW($A$7:$A$3066)),""),ROWS($B$1:C2344)),COLUMNS($A$1:C2346))</f>
        <v>#NUM!</v>
      </c>
      <c r="M2350" t="e">
        <f t="array" ref="M2350">INDEX($A$7:$F$3066,SMALL(IF(COUNTIF($L$5,$H$7:$H$3066)*COUNTIF($L$5,$I$7:$I$3066),MATCH(ROW($A$7:$A$3066),ROW($A$7:$A$3066)),""),ROWS($B$1:D2344)),COLUMNS($A$1:D2346))</f>
        <v>#NUM!</v>
      </c>
      <c r="N2350" t="e">
        <f t="array" ref="N2350">INDEX($A$7:$F$3066,SMALL(IF(COUNTIF($L$5,$H$7:$H$3066)*COUNTIF($L$5,$I$7:$I$3066),MATCH(ROW($A$7:$A$3066),ROW($A$7:$A$3066)),""),ROWS($B$1:E2344)),COLUMNS($A$1:E2346))</f>
        <v>#NUM!</v>
      </c>
      <c r="O2350" t="e">
        <f t="array" ref="O2350">INDEX($A$7:$F$3066,SMALL(IF(COUNTIF($L$5,$H$7:$H$3066)*COUNTIF($L$5,$I$7:$I$3066),MATCH(ROW($A$7:$A$3066),ROW($A$7:$A$3066)),""),ROWS($B$1:F2344)),COLUMNS($A$1:F2346))</f>
        <v>#NUM!</v>
      </c>
    </row>
    <row r="2351" spans="1:15">
      <c r="A2351" s="1">
        <f>'ScienceDirect - Initial'!A2354</f>
        <v>0</v>
      </c>
      <c r="B2351" s="1">
        <f>'ScienceDirect - Initial'!B2354</f>
        <v>2015</v>
      </c>
      <c r="C2351" s="1" t="str">
        <f>'ScienceDirect - Initial'!C2354</f>
        <v>Helke, Kristi L.; Ezell, Paula C.; Duran-Struuck, Raimon; Swindle, M. Michael</v>
      </c>
      <c r="D2351" s="1" t="str">
        <f>'ScienceDirect - Initial'!D2354</f>
        <v>Chapter 16 - Biology and Diseases of Swine</v>
      </c>
      <c r="E2351" s="1" t="str">
        <f>'ScienceDirect - Initial'!E2354</f>
        <v>Laboratory Animal Medicine (Third Edition)</v>
      </c>
      <c r="F2351" s="1" t="str">
        <f>'ScienceDirect - Initial'!F2354</f>
        <v>978-0-12-409527-4</v>
      </c>
      <c r="H2351" s="1">
        <v>0</v>
      </c>
      <c r="I2351" s="1">
        <v>0</v>
      </c>
      <c r="J2351" t="b">
        <f t="shared" si="36"/>
        <v>1</v>
      </c>
      <c r="K2351" t="e">
        <f t="array" ref="K2351">INDEX($A$7:$F$3066,SMALL(IF(COUNTIF($L$5,$H$7:$H$3066)*COUNTIF($L$5,$I$7:$I$3066),MATCH(ROW($A$7:$A$3066),ROW($A$7:$A$3066)),""),ROWS($B$1:B2345)),COLUMNS($A$1:B2347))</f>
        <v>#NUM!</v>
      </c>
      <c r="L2351" t="e">
        <f t="array" ref="L2351">INDEX($A$7:$F$3066,SMALL(IF(COUNTIF($L$5,$H$7:$H$3066)*COUNTIF($L$5,$I$7:$I$3066),MATCH(ROW($A$7:$A$3066),ROW($A$7:$A$3066)),""),ROWS($B$1:C2345)),COLUMNS($A$1:C2347))</f>
        <v>#NUM!</v>
      </c>
      <c r="M2351" t="e">
        <f t="array" ref="M2351">INDEX($A$7:$F$3066,SMALL(IF(COUNTIF($L$5,$H$7:$H$3066)*COUNTIF($L$5,$I$7:$I$3066),MATCH(ROW($A$7:$A$3066),ROW($A$7:$A$3066)),""),ROWS($B$1:D2345)),COLUMNS($A$1:D2347))</f>
        <v>#NUM!</v>
      </c>
      <c r="N2351" t="e">
        <f t="array" ref="N2351">INDEX($A$7:$F$3066,SMALL(IF(COUNTIF($L$5,$H$7:$H$3066)*COUNTIF($L$5,$I$7:$I$3066),MATCH(ROW($A$7:$A$3066),ROW($A$7:$A$3066)),""),ROWS($B$1:E2345)),COLUMNS($A$1:E2347))</f>
        <v>#NUM!</v>
      </c>
      <c r="O2351" t="e">
        <f t="array" ref="O2351">INDEX($A$7:$F$3066,SMALL(IF(COUNTIF($L$5,$H$7:$H$3066)*COUNTIF($L$5,$I$7:$I$3066),MATCH(ROW($A$7:$A$3066),ROW($A$7:$A$3066)),""),ROWS($B$1:F2345)),COLUMNS($A$1:F2347))</f>
        <v>#NUM!</v>
      </c>
    </row>
    <row r="2352" spans="1:15">
      <c r="A2352" s="1">
        <f>'ScienceDirect - Initial'!A2355</f>
        <v>0</v>
      </c>
      <c r="B2352" s="1">
        <f>'ScienceDirect - Initial'!B2355</f>
        <v>1998</v>
      </c>
      <c r="C2352" s="1" t="str">
        <f>'ScienceDirect - Initial'!C2355</f>
        <v>Jennings, Simon; Kaiser, Michel J.</v>
      </c>
      <c r="D2352" s="1" t="str">
        <f>'ScienceDirect - Initial'!D2355</f>
        <v>The Effects of Fishing on Marine Ecosystems</v>
      </c>
      <c r="E2352" s="1" t="str">
        <f>'ScienceDirect - Initial'!E2355</f>
        <v>Advances in Marine Biology</v>
      </c>
      <c r="F2352" s="1" t="str">
        <f>'ScienceDirect - Initial'!F2355</f>
        <v>0065-2881</v>
      </c>
      <c r="H2352" s="1">
        <v>0</v>
      </c>
      <c r="I2352" s="1">
        <v>0</v>
      </c>
      <c r="J2352" t="b">
        <f t="shared" si="36"/>
        <v>1</v>
      </c>
      <c r="K2352" t="e">
        <f t="array" ref="K2352">INDEX($A$7:$F$3066,SMALL(IF(COUNTIF($L$5,$H$7:$H$3066)*COUNTIF($L$5,$I$7:$I$3066),MATCH(ROW($A$7:$A$3066),ROW($A$7:$A$3066)),""),ROWS($B$1:B2346)),COLUMNS($A$1:B2348))</f>
        <v>#NUM!</v>
      </c>
      <c r="L2352" t="e">
        <f t="array" ref="L2352">INDEX($A$7:$F$3066,SMALL(IF(COUNTIF($L$5,$H$7:$H$3066)*COUNTIF($L$5,$I$7:$I$3066),MATCH(ROW($A$7:$A$3066),ROW($A$7:$A$3066)),""),ROWS($B$1:C2346)),COLUMNS($A$1:C2348))</f>
        <v>#NUM!</v>
      </c>
      <c r="M2352" t="e">
        <f t="array" ref="M2352">INDEX($A$7:$F$3066,SMALL(IF(COUNTIF($L$5,$H$7:$H$3066)*COUNTIF($L$5,$I$7:$I$3066),MATCH(ROW($A$7:$A$3066),ROW($A$7:$A$3066)),""),ROWS($B$1:D2346)),COLUMNS($A$1:D2348))</f>
        <v>#NUM!</v>
      </c>
      <c r="N2352" t="e">
        <f t="array" ref="N2352">INDEX($A$7:$F$3066,SMALL(IF(COUNTIF($L$5,$H$7:$H$3066)*COUNTIF($L$5,$I$7:$I$3066),MATCH(ROW($A$7:$A$3066),ROW($A$7:$A$3066)),""),ROWS($B$1:E2346)),COLUMNS($A$1:E2348))</f>
        <v>#NUM!</v>
      </c>
      <c r="O2352" t="e">
        <f t="array" ref="O2352">INDEX($A$7:$F$3066,SMALL(IF(COUNTIF($L$5,$H$7:$H$3066)*COUNTIF($L$5,$I$7:$I$3066),MATCH(ROW($A$7:$A$3066),ROW($A$7:$A$3066)),""),ROWS($B$1:F2346)),COLUMNS($A$1:F2348))</f>
        <v>#NUM!</v>
      </c>
    </row>
    <row r="2353" spans="1:15">
      <c r="A2353" s="1">
        <f>'ScienceDirect - Initial'!A2356</f>
        <v>0</v>
      </c>
      <c r="B2353" s="1">
        <f>'ScienceDirect - Initial'!B2356</f>
        <v>2011</v>
      </c>
      <c r="C2353" s="1" t="str">
        <f>'ScienceDirect - Initial'!C2356</f>
        <v>Henri, Dominic C.; Van Veen, F.J. Frank</v>
      </c>
      <c r="D2353" s="1" t="str">
        <f>'ScienceDirect - Initial'!D2356</f>
        <v>Body Size, Life History and the Structure of Host–Parasitoid Networks</v>
      </c>
      <c r="E2353" s="1" t="str">
        <f>'ScienceDirect - Initial'!E2356</f>
        <v>Advances in Ecological Research</v>
      </c>
      <c r="F2353" s="1" t="str">
        <f>'ScienceDirect - Initial'!F2356</f>
        <v>0065-2504</v>
      </c>
      <c r="H2353" s="1">
        <v>0</v>
      </c>
      <c r="I2353" s="1">
        <v>0</v>
      </c>
      <c r="J2353" t="b">
        <f t="shared" si="36"/>
        <v>1</v>
      </c>
      <c r="K2353" t="e">
        <f t="array" ref="K2353">INDEX($A$7:$F$3066,SMALL(IF(COUNTIF($L$5,$H$7:$H$3066)*COUNTIF($L$5,$I$7:$I$3066),MATCH(ROW($A$7:$A$3066),ROW($A$7:$A$3066)),""),ROWS($B$1:B2347)),COLUMNS($A$1:B2349))</f>
        <v>#NUM!</v>
      </c>
      <c r="L2353" t="e">
        <f t="array" ref="L2353">INDEX($A$7:$F$3066,SMALL(IF(COUNTIF($L$5,$H$7:$H$3066)*COUNTIF($L$5,$I$7:$I$3066),MATCH(ROW($A$7:$A$3066),ROW($A$7:$A$3066)),""),ROWS($B$1:C2347)),COLUMNS($A$1:C2349))</f>
        <v>#NUM!</v>
      </c>
      <c r="M2353" t="e">
        <f t="array" ref="M2353">INDEX($A$7:$F$3066,SMALL(IF(COUNTIF($L$5,$H$7:$H$3066)*COUNTIF($L$5,$I$7:$I$3066),MATCH(ROW($A$7:$A$3066),ROW($A$7:$A$3066)),""),ROWS($B$1:D2347)),COLUMNS($A$1:D2349))</f>
        <v>#NUM!</v>
      </c>
      <c r="N2353" t="e">
        <f t="array" ref="N2353">INDEX($A$7:$F$3066,SMALL(IF(COUNTIF($L$5,$H$7:$H$3066)*COUNTIF($L$5,$I$7:$I$3066),MATCH(ROW($A$7:$A$3066),ROW($A$7:$A$3066)),""),ROWS($B$1:E2347)),COLUMNS($A$1:E2349))</f>
        <v>#NUM!</v>
      </c>
      <c r="O2353" t="e">
        <f t="array" ref="O2353">INDEX($A$7:$F$3066,SMALL(IF(COUNTIF($L$5,$H$7:$H$3066)*COUNTIF($L$5,$I$7:$I$3066),MATCH(ROW($A$7:$A$3066),ROW($A$7:$A$3066)),""),ROWS($B$1:F2347)),COLUMNS($A$1:F2349))</f>
        <v>#NUM!</v>
      </c>
    </row>
    <row r="2354" spans="1:15">
      <c r="A2354" s="1">
        <f>'ScienceDirect - Initial'!A2357</f>
        <v>0</v>
      </c>
      <c r="B2354" s="1">
        <f>'ScienceDirect - Initial'!B2357</f>
        <v>2001</v>
      </c>
      <c r="C2354" s="1" t="str">
        <f>'ScienceDirect - Initial'!C2357</f>
        <v>Ellsworth, Peter C; Martinez-Carrillo, Jose Luis</v>
      </c>
      <c r="D2354" s="1" t="str">
        <f>'ScienceDirect - Initial'!D2357</f>
        <v>IPM for Bemisia tabaci: a case study from North America</v>
      </c>
      <c r="E2354" s="1" t="str">
        <f>'ScienceDirect - Initial'!E2357</f>
        <v>Challenges and Opportunities for Pest Management of Bemisia tabac i in the New Century</v>
      </c>
      <c r="F2354" s="1">
        <f>'ScienceDirect - Initial'!F2357</f>
        <v>0</v>
      </c>
      <c r="H2354" s="1">
        <v>0</v>
      </c>
      <c r="I2354" s="1">
        <v>0</v>
      </c>
      <c r="J2354" t="b">
        <f t="shared" si="36"/>
        <v>1</v>
      </c>
      <c r="K2354" t="e">
        <f t="array" ref="K2354">INDEX($A$7:$F$3066,SMALL(IF(COUNTIF($L$5,$H$7:$H$3066)*COUNTIF($L$5,$I$7:$I$3066),MATCH(ROW($A$7:$A$3066),ROW($A$7:$A$3066)),""),ROWS($B$1:B2348)),COLUMNS($A$1:B2350))</f>
        <v>#NUM!</v>
      </c>
      <c r="L2354" t="e">
        <f t="array" ref="L2354">INDEX($A$7:$F$3066,SMALL(IF(COUNTIF($L$5,$H$7:$H$3066)*COUNTIF($L$5,$I$7:$I$3066),MATCH(ROW($A$7:$A$3066),ROW($A$7:$A$3066)),""),ROWS($B$1:C2348)),COLUMNS($A$1:C2350))</f>
        <v>#NUM!</v>
      </c>
      <c r="M2354" t="e">
        <f t="array" ref="M2354">INDEX($A$7:$F$3066,SMALL(IF(COUNTIF($L$5,$H$7:$H$3066)*COUNTIF($L$5,$I$7:$I$3066),MATCH(ROW($A$7:$A$3066),ROW($A$7:$A$3066)),""),ROWS($B$1:D2348)),COLUMNS($A$1:D2350))</f>
        <v>#NUM!</v>
      </c>
      <c r="N2354" t="e">
        <f t="array" ref="N2354">INDEX($A$7:$F$3066,SMALL(IF(COUNTIF($L$5,$H$7:$H$3066)*COUNTIF($L$5,$I$7:$I$3066),MATCH(ROW($A$7:$A$3066),ROW($A$7:$A$3066)),""),ROWS($B$1:E2348)),COLUMNS($A$1:E2350))</f>
        <v>#NUM!</v>
      </c>
      <c r="O2354" t="e">
        <f t="array" ref="O2354">INDEX($A$7:$F$3066,SMALL(IF(COUNTIF($L$5,$H$7:$H$3066)*COUNTIF($L$5,$I$7:$I$3066),MATCH(ROW($A$7:$A$3066),ROW($A$7:$A$3066)),""),ROWS($B$1:F2348)),COLUMNS($A$1:F2350))</f>
        <v>#NUM!</v>
      </c>
    </row>
    <row r="2355" spans="1:15">
      <c r="A2355" s="1">
        <f>'ScienceDirect - Initial'!A2358</f>
        <v>0</v>
      </c>
      <c r="B2355" s="1">
        <f>'ScienceDirect - Initial'!B2358</f>
        <v>2013</v>
      </c>
      <c r="C2355" s="1" t="str">
        <f>'ScienceDirect - Initial'!C2358</f>
        <v>Okuonghae, D.</v>
      </c>
      <c r="D2355" s="1" t="str">
        <f>'ScienceDirect - Initial'!D2358</f>
        <v>A mathematical model of tuberculosis transmission with heterogeneity in disease susceptibility and progression under a treatment regime for infectious cases</v>
      </c>
      <c r="E2355" s="1" t="str">
        <f>'ScienceDirect - Initial'!E2358</f>
        <v>Applied Mathematical Modelling</v>
      </c>
      <c r="F2355" s="1">
        <f>'ScienceDirect - Initial'!F2358</f>
        <v>0</v>
      </c>
      <c r="H2355" s="1">
        <v>0</v>
      </c>
      <c r="I2355" s="1">
        <v>0</v>
      </c>
      <c r="J2355" t="b">
        <f t="shared" si="36"/>
        <v>1</v>
      </c>
      <c r="K2355" t="e">
        <f t="array" ref="K2355">INDEX($A$7:$F$3066,SMALL(IF(COUNTIF($L$5,$H$7:$H$3066)*COUNTIF($L$5,$I$7:$I$3066),MATCH(ROW($A$7:$A$3066),ROW($A$7:$A$3066)),""),ROWS($B$1:B2349)),COLUMNS($A$1:B2351))</f>
        <v>#NUM!</v>
      </c>
      <c r="L2355" t="e">
        <f t="array" ref="L2355">INDEX($A$7:$F$3066,SMALL(IF(COUNTIF($L$5,$H$7:$H$3066)*COUNTIF($L$5,$I$7:$I$3066),MATCH(ROW($A$7:$A$3066),ROW($A$7:$A$3066)),""),ROWS($B$1:C2349)),COLUMNS($A$1:C2351))</f>
        <v>#NUM!</v>
      </c>
      <c r="M2355" t="e">
        <f t="array" ref="M2355">INDEX($A$7:$F$3066,SMALL(IF(COUNTIF($L$5,$H$7:$H$3066)*COUNTIF($L$5,$I$7:$I$3066),MATCH(ROW($A$7:$A$3066),ROW($A$7:$A$3066)),""),ROWS($B$1:D2349)),COLUMNS($A$1:D2351))</f>
        <v>#NUM!</v>
      </c>
      <c r="N2355" t="e">
        <f t="array" ref="N2355">INDEX($A$7:$F$3066,SMALL(IF(COUNTIF($L$5,$H$7:$H$3066)*COUNTIF($L$5,$I$7:$I$3066),MATCH(ROW($A$7:$A$3066),ROW($A$7:$A$3066)),""),ROWS($B$1:E2349)),COLUMNS($A$1:E2351))</f>
        <v>#NUM!</v>
      </c>
      <c r="O2355" t="e">
        <f t="array" ref="O2355">INDEX($A$7:$F$3066,SMALL(IF(COUNTIF($L$5,$H$7:$H$3066)*COUNTIF($L$5,$I$7:$I$3066),MATCH(ROW($A$7:$A$3066),ROW($A$7:$A$3066)),""),ROWS($B$1:F2349)),COLUMNS($A$1:F2351))</f>
        <v>#NUM!</v>
      </c>
    </row>
    <row r="2356" spans="1:15">
      <c r="A2356" s="1">
        <f>'ScienceDirect - Initial'!A2359</f>
        <v>0</v>
      </c>
      <c r="B2356" s="1">
        <f>'ScienceDirect - Initial'!B2359</f>
        <v>2008</v>
      </c>
      <c r="C2356" s="1" t="str">
        <f>'ScienceDirect - Initial'!C2359</f>
        <v>Jessop, Bob; Oosterlynck, Stijn</v>
      </c>
      <c r="D2356" s="1" t="str">
        <f>'ScienceDirect - Initial'!D2359</f>
        <v>Cultural political economy: On making the cultural turn without falling into soft economic sociology</v>
      </c>
      <c r="E2356" s="1" t="str">
        <f>'ScienceDirect - Initial'!E2359</f>
        <v>Rethinking Economy</v>
      </c>
      <c r="F2356" s="1">
        <f>'ScienceDirect - Initial'!F2359</f>
        <v>0</v>
      </c>
      <c r="H2356" s="1">
        <v>0</v>
      </c>
      <c r="I2356" s="1">
        <v>0</v>
      </c>
      <c r="J2356" t="b">
        <f t="shared" si="36"/>
        <v>1</v>
      </c>
      <c r="K2356" t="e">
        <f t="array" ref="K2356">INDEX($A$7:$F$3066,SMALL(IF(COUNTIF($L$5,$H$7:$H$3066)*COUNTIF($L$5,$I$7:$I$3066),MATCH(ROW($A$7:$A$3066),ROW($A$7:$A$3066)),""),ROWS($B$1:B2350)),COLUMNS($A$1:B2352))</f>
        <v>#NUM!</v>
      </c>
      <c r="L2356" t="e">
        <f t="array" ref="L2356">INDEX($A$7:$F$3066,SMALL(IF(COUNTIF($L$5,$H$7:$H$3066)*COUNTIF($L$5,$I$7:$I$3066),MATCH(ROW($A$7:$A$3066),ROW($A$7:$A$3066)),""),ROWS($B$1:C2350)),COLUMNS($A$1:C2352))</f>
        <v>#NUM!</v>
      </c>
      <c r="M2356" t="e">
        <f t="array" ref="M2356">INDEX($A$7:$F$3066,SMALL(IF(COUNTIF($L$5,$H$7:$H$3066)*COUNTIF($L$5,$I$7:$I$3066),MATCH(ROW($A$7:$A$3066),ROW($A$7:$A$3066)),""),ROWS($B$1:D2350)),COLUMNS($A$1:D2352))</f>
        <v>#NUM!</v>
      </c>
      <c r="N2356" t="e">
        <f t="array" ref="N2356">INDEX($A$7:$F$3066,SMALL(IF(COUNTIF($L$5,$H$7:$H$3066)*COUNTIF($L$5,$I$7:$I$3066),MATCH(ROW($A$7:$A$3066),ROW($A$7:$A$3066)),""),ROWS($B$1:E2350)),COLUMNS($A$1:E2352))</f>
        <v>#NUM!</v>
      </c>
      <c r="O2356" t="e">
        <f t="array" ref="O2356">INDEX($A$7:$F$3066,SMALL(IF(COUNTIF($L$5,$H$7:$H$3066)*COUNTIF($L$5,$I$7:$I$3066),MATCH(ROW($A$7:$A$3066),ROW($A$7:$A$3066)),""),ROWS($B$1:F2350)),COLUMNS($A$1:F2352))</f>
        <v>#NUM!</v>
      </c>
    </row>
    <row r="2357" spans="1:15">
      <c r="A2357" s="1">
        <f>'ScienceDirect - Initial'!A2360</f>
        <v>0</v>
      </c>
      <c r="B2357" s="1">
        <f>'ScienceDirect - Initial'!B2360</f>
        <v>1991</v>
      </c>
      <c r="C2357" s="1" t="str">
        <f>'ScienceDirect - Initial'!C2360</f>
        <v>Villalobos, Victor M.; Ferreira, Pedro; Mora, Alejandra</v>
      </c>
      <c r="D2357" s="1" t="str">
        <f>'ScienceDirect - Initial'!D2360</f>
        <v>The use of biotechnology in the conservation of tropical germplasm</v>
      </c>
      <c r="E2357" s="1" t="str">
        <f>'ScienceDirect - Initial'!E2360</f>
        <v>Biotechnology Advances</v>
      </c>
      <c r="F2357" s="1">
        <f>'ScienceDirect - Initial'!F2360</f>
        <v>0</v>
      </c>
      <c r="H2357" s="1">
        <v>0</v>
      </c>
      <c r="I2357" s="1">
        <v>0</v>
      </c>
      <c r="J2357" t="b">
        <f t="shared" si="36"/>
        <v>1</v>
      </c>
      <c r="K2357" t="e">
        <f t="array" ref="K2357">INDEX($A$7:$F$3066,SMALL(IF(COUNTIF($L$5,$H$7:$H$3066)*COUNTIF($L$5,$I$7:$I$3066),MATCH(ROW($A$7:$A$3066),ROW($A$7:$A$3066)),""),ROWS($B$1:B2351)),COLUMNS($A$1:B2353))</f>
        <v>#NUM!</v>
      </c>
      <c r="L2357" t="e">
        <f t="array" ref="L2357">INDEX($A$7:$F$3066,SMALL(IF(COUNTIF($L$5,$H$7:$H$3066)*COUNTIF($L$5,$I$7:$I$3066),MATCH(ROW($A$7:$A$3066),ROW($A$7:$A$3066)),""),ROWS($B$1:C2351)),COLUMNS($A$1:C2353))</f>
        <v>#NUM!</v>
      </c>
      <c r="M2357" t="e">
        <f t="array" ref="M2357">INDEX($A$7:$F$3066,SMALL(IF(COUNTIF($L$5,$H$7:$H$3066)*COUNTIF($L$5,$I$7:$I$3066),MATCH(ROW($A$7:$A$3066),ROW($A$7:$A$3066)),""),ROWS($B$1:D2351)),COLUMNS($A$1:D2353))</f>
        <v>#NUM!</v>
      </c>
      <c r="N2357" t="e">
        <f t="array" ref="N2357">INDEX($A$7:$F$3066,SMALL(IF(COUNTIF($L$5,$H$7:$H$3066)*COUNTIF($L$5,$I$7:$I$3066),MATCH(ROW($A$7:$A$3066),ROW($A$7:$A$3066)),""),ROWS($B$1:E2351)),COLUMNS($A$1:E2353))</f>
        <v>#NUM!</v>
      </c>
      <c r="O2357" t="e">
        <f t="array" ref="O2357">INDEX($A$7:$F$3066,SMALL(IF(COUNTIF($L$5,$H$7:$H$3066)*COUNTIF($L$5,$I$7:$I$3066),MATCH(ROW($A$7:$A$3066),ROW($A$7:$A$3066)),""),ROWS($B$1:F2351)),COLUMNS($A$1:F2353))</f>
        <v>#NUM!</v>
      </c>
    </row>
    <row r="2358" spans="1:15">
      <c r="A2358" s="1">
        <f>'ScienceDirect - Initial'!A2361</f>
        <v>0</v>
      </c>
      <c r="B2358" s="1">
        <f>'ScienceDirect - Initial'!B2361</f>
        <v>2000</v>
      </c>
      <c r="C2358" s="1" t="str">
        <f>'ScienceDirect - Initial'!C2361</f>
        <v>Franz, James A.; Camaioni, Donald M.; Autrey, Tom; Linehan, John C.; Alnajjar, M.S.</v>
      </c>
      <c r="D2358" s="1" t="str">
        <f>'ScienceDirect - Initial'!D2361</f>
        <v>Measurement of select radical processes in hydrocarbon pyrolysis</v>
      </c>
      <c r="E2358" s="1" t="str">
        <f>'ScienceDirect - Initial'!E2361</f>
        <v>Journal of Analytical and Applied Pyrolysis</v>
      </c>
      <c r="F2358" s="1">
        <f>'ScienceDirect - Initial'!F2361</f>
        <v>0</v>
      </c>
      <c r="H2358" s="1">
        <v>0</v>
      </c>
      <c r="I2358" s="1">
        <v>0</v>
      </c>
      <c r="J2358" t="b">
        <f t="shared" si="36"/>
        <v>1</v>
      </c>
      <c r="K2358" t="e">
        <f t="array" ref="K2358">INDEX($A$7:$F$3066,SMALL(IF(COUNTIF($L$5,$H$7:$H$3066)*COUNTIF($L$5,$I$7:$I$3066),MATCH(ROW($A$7:$A$3066),ROW($A$7:$A$3066)),""),ROWS($B$1:B2352)),COLUMNS($A$1:B2354))</f>
        <v>#NUM!</v>
      </c>
      <c r="L2358" t="e">
        <f t="array" ref="L2358">INDEX($A$7:$F$3066,SMALL(IF(COUNTIF($L$5,$H$7:$H$3066)*COUNTIF($L$5,$I$7:$I$3066),MATCH(ROW($A$7:$A$3066),ROW($A$7:$A$3066)),""),ROWS($B$1:C2352)),COLUMNS($A$1:C2354))</f>
        <v>#NUM!</v>
      </c>
      <c r="M2358" t="e">
        <f t="array" ref="M2358">INDEX($A$7:$F$3066,SMALL(IF(COUNTIF($L$5,$H$7:$H$3066)*COUNTIF($L$5,$I$7:$I$3066),MATCH(ROW($A$7:$A$3066),ROW($A$7:$A$3066)),""),ROWS($B$1:D2352)),COLUMNS($A$1:D2354))</f>
        <v>#NUM!</v>
      </c>
      <c r="N2358" t="e">
        <f t="array" ref="N2358">INDEX($A$7:$F$3066,SMALL(IF(COUNTIF($L$5,$H$7:$H$3066)*COUNTIF($L$5,$I$7:$I$3066),MATCH(ROW($A$7:$A$3066),ROW($A$7:$A$3066)),""),ROWS($B$1:E2352)),COLUMNS($A$1:E2354))</f>
        <v>#NUM!</v>
      </c>
      <c r="O2358" t="e">
        <f t="array" ref="O2358">INDEX($A$7:$F$3066,SMALL(IF(COUNTIF($L$5,$H$7:$H$3066)*COUNTIF($L$5,$I$7:$I$3066),MATCH(ROW($A$7:$A$3066),ROW($A$7:$A$3066)),""),ROWS($B$1:F2352)),COLUMNS($A$1:F2354))</f>
        <v>#NUM!</v>
      </c>
    </row>
    <row r="2359" spans="1:15">
      <c r="A2359" s="1">
        <f>'ScienceDirect - Initial'!A2362</f>
        <v>0</v>
      </c>
      <c r="B2359" s="1">
        <f>'ScienceDirect - Initial'!B2362</f>
        <v>1992</v>
      </c>
      <c r="C2359" s="1" t="str">
        <f>'ScienceDirect - Initial'!C2362</f>
        <v>Noffke, Susan E.</v>
      </c>
      <c r="D2359" s="1" t="str">
        <f>'ScienceDirect - Initial'!D2362</f>
        <v>The work and workplace of teachers in action research</v>
      </c>
      <c r="E2359" s="1" t="str">
        <f>'ScienceDirect - Initial'!E2362</f>
        <v>Teaching and Teacher Education</v>
      </c>
      <c r="F2359" s="1">
        <f>'ScienceDirect - Initial'!F2362</f>
        <v>0</v>
      </c>
      <c r="H2359" s="1">
        <v>0</v>
      </c>
      <c r="I2359" s="1">
        <v>0</v>
      </c>
      <c r="J2359" t="b">
        <f t="shared" si="36"/>
        <v>1</v>
      </c>
      <c r="K2359" t="e">
        <f t="array" ref="K2359">INDEX($A$7:$F$3066,SMALL(IF(COUNTIF($L$5,$H$7:$H$3066)*COUNTIF($L$5,$I$7:$I$3066),MATCH(ROW($A$7:$A$3066),ROW($A$7:$A$3066)),""),ROWS($B$1:B2353)),COLUMNS($A$1:B2355))</f>
        <v>#NUM!</v>
      </c>
      <c r="L2359" t="e">
        <f t="array" ref="L2359">INDEX($A$7:$F$3066,SMALL(IF(COUNTIF($L$5,$H$7:$H$3066)*COUNTIF($L$5,$I$7:$I$3066),MATCH(ROW($A$7:$A$3066),ROW($A$7:$A$3066)),""),ROWS($B$1:C2353)),COLUMNS($A$1:C2355))</f>
        <v>#NUM!</v>
      </c>
      <c r="M2359" t="e">
        <f t="array" ref="M2359">INDEX($A$7:$F$3066,SMALL(IF(COUNTIF($L$5,$H$7:$H$3066)*COUNTIF($L$5,$I$7:$I$3066),MATCH(ROW($A$7:$A$3066),ROW($A$7:$A$3066)),""),ROWS($B$1:D2353)),COLUMNS($A$1:D2355))</f>
        <v>#NUM!</v>
      </c>
      <c r="N2359" t="e">
        <f t="array" ref="N2359">INDEX($A$7:$F$3066,SMALL(IF(COUNTIF($L$5,$H$7:$H$3066)*COUNTIF($L$5,$I$7:$I$3066),MATCH(ROW($A$7:$A$3066),ROW($A$7:$A$3066)),""),ROWS($B$1:E2353)),COLUMNS($A$1:E2355))</f>
        <v>#NUM!</v>
      </c>
      <c r="O2359" t="e">
        <f t="array" ref="O2359">INDEX($A$7:$F$3066,SMALL(IF(COUNTIF($L$5,$H$7:$H$3066)*COUNTIF($L$5,$I$7:$I$3066),MATCH(ROW($A$7:$A$3066),ROW($A$7:$A$3066)),""),ROWS($B$1:F2353)),COLUMNS($A$1:F2355))</f>
        <v>#NUM!</v>
      </c>
    </row>
    <row r="2360" spans="1:15">
      <c r="A2360" s="1">
        <f>'ScienceDirect - Initial'!A2363</f>
        <v>0</v>
      </c>
      <c r="B2360" s="1">
        <f>'ScienceDirect - Initial'!B2363</f>
        <v>1976</v>
      </c>
      <c r="C2360" s="1" t="str">
        <f>'ScienceDirect - Initial'!C2363</f>
        <v>Kolsky, H.</v>
      </c>
      <c r="D2360" s="1" t="str">
        <f>'ScienceDirect - Initial'!D2363</f>
        <v>The Role of Experiment in the Development of Solid Mechanics—Some Examples</v>
      </c>
      <c r="E2360" s="1" t="str">
        <f>'ScienceDirect - Initial'!E2363</f>
        <v>Advances in Applied Mechanics</v>
      </c>
      <c r="F2360" s="1" t="str">
        <f>'ScienceDirect - Initial'!F2363</f>
        <v>0065-2156</v>
      </c>
      <c r="H2360" s="1">
        <v>0</v>
      </c>
      <c r="I2360" s="1">
        <v>0</v>
      </c>
      <c r="J2360" t="b">
        <f t="shared" si="36"/>
        <v>1</v>
      </c>
      <c r="K2360" t="e">
        <f t="array" ref="K2360">INDEX($A$7:$F$3066,SMALL(IF(COUNTIF($L$5,$H$7:$H$3066)*COUNTIF($L$5,$I$7:$I$3066),MATCH(ROW($A$7:$A$3066),ROW($A$7:$A$3066)),""),ROWS($B$1:B2354)),COLUMNS($A$1:B2356))</f>
        <v>#NUM!</v>
      </c>
      <c r="L2360" t="e">
        <f t="array" ref="L2360">INDEX($A$7:$F$3066,SMALL(IF(COUNTIF($L$5,$H$7:$H$3066)*COUNTIF($L$5,$I$7:$I$3066),MATCH(ROW($A$7:$A$3066),ROW($A$7:$A$3066)),""),ROWS($B$1:C2354)),COLUMNS($A$1:C2356))</f>
        <v>#NUM!</v>
      </c>
      <c r="M2360" t="e">
        <f t="array" ref="M2360">INDEX($A$7:$F$3066,SMALL(IF(COUNTIF($L$5,$H$7:$H$3066)*COUNTIF($L$5,$I$7:$I$3066),MATCH(ROW($A$7:$A$3066),ROW($A$7:$A$3066)),""),ROWS($B$1:D2354)),COLUMNS($A$1:D2356))</f>
        <v>#NUM!</v>
      </c>
      <c r="N2360" t="e">
        <f t="array" ref="N2360">INDEX($A$7:$F$3066,SMALL(IF(COUNTIF($L$5,$H$7:$H$3066)*COUNTIF($L$5,$I$7:$I$3066),MATCH(ROW($A$7:$A$3066),ROW($A$7:$A$3066)),""),ROWS($B$1:E2354)),COLUMNS($A$1:E2356))</f>
        <v>#NUM!</v>
      </c>
      <c r="O2360" t="e">
        <f t="array" ref="O2360">INDEX($A$7:$F$3066,SMALL(IF(COUNTIF($L$5,$H$7:$H$3066)*COUNTIF($L$5,$I$7:$I$3066),MATCH(ROW($A$7:$A$3066),ROW($A$7:$A$3066)),""),ROWS($B$1:F2354)),COLUMNS($A$1:F2356))</f>
        <v>#NUM!</v>
      </c>
    </row>
    <row r="2361" spans="1:15">
      <c r="A2361" s="1">
        <f>'ScienceDirect - Initial'!A2364</f>
        <v>0</v>
      </c>
      <c r="B2361" s="1">
        <f>'ScienceDirect - Initial'!B2364</f>
        <v>1967</v>
      </c>
      <c r="C2361" s="1" t="str">
        <f>'ScienceDirect - Initial'!C2364</f>
        <v>Moore, N.W.</v>
      </c>
      <c r="D2361" s="1" t="str">
        <f>'ScienceDirect - Initial'!D2364</f>
        <v>A Synopsis of the Pesticide Problem</v>
      </c>
      <c r="E2361" s="1" t="str">
        <f>'ScienceDirect - Initial'!E2364</f>
        <v>Advances in Ecological Research</v>
      </c>
      <c r="F2361" s="1" t="str">
        <f>'ScienceDirect - Initial'!F2364</f>
        <v>0065-2504</v>
      </c>
      <c r="H2361" s="1">
        <v>0</v>
      </c>
      <c r="I2361" s="1">
        <v>0</v>
      </c>
      <c r="J2361" t="b">
        <f t="shared" si="36"/>
        <v>1</v>
      </c>
      <c r="K2361" t="e">
        <f t="array" ref="K2361">INDEX($A$7:$F$3066,SMALL(IF(COUNTIF($L$5,$H$7:$H$3066)*COUNTIF($L$5,$I$7:$I$3066),MATCH(ROW($A$7:$A$3066),ROW($A$7:$A$3066)),""),ROWS($B$1:B2355)),COLUMNS($A$1:B2357))</f>
        <v>#NUM!</v>
      </c>
      <c r="L2361" t="e">
        <f t="array" ref="L2361">INDEX($A$7:$F$3066,SMALL(IF(COUNTIF($L$5,$H$7:$H$3066)*COUNTIF($L$5,$I$7:$I$3066),MATCH(ROW($A$7:$A$3066),ROW($A$7:$A$3066)),""),ROWS($B$1:C2355)),COLUMNS($A$1:C2357))</f>
        <v>#NUM!</v>
      </c>
      <c r="M2361" t="e">
        <f t="array" ref="M2361">INDEX($A$7:$F$3066,SMALL(IF(COUNTIF($L$5,$H$7:$H$3066)*COUNTIF($L$5,$I$7:$I$3066),MATCH(ROW($A$7:$A$3066),ROW($A$7:$A$3066)),""),ROWS($B$1:D2355)),COLUMNS($A$1:D2357))</f>
        <v>#NUM!</v>
      </c>
      <c r="N2361" t="e">
        <f t="array" ref="N2361">INDEX($A$7:$F$3066,SMALL(IF(COUNTIF($L$5,$H$7:$H$3066)*COUNTIF($L$5,$I$7:$I$3066),MATCH(ROW($A$7:$A$3066),ROW($A$7:$A$3066)),""),ROWS($B$1:E2355)),COLUMNS($A$1:E2357))</f>
        <v>#NUM!</v>
      </c>
      <c r="O2361" t="e">
        <f t="array" ref="O2361">INDEX($A$7:$F$3066,SMALL(IF(COUNTIF($L$5,$H$7:$H$3066)*COUNTIF($L$5,$I$7:$I$3066),MATCH(ROW($A$7:$A$3066),ROW($A$7:$A$3066)),""),ROWS($B$1:F2355)),COLUMNS($A$1:F2357))</f>
        <v>#NUM!</v>
      </c>
    </row>
    <row r="2362" spans="1:15">
      <c r="A2362" s="1">
        <f>'ScienceDirect - Initial'!A2365</f>
        <v>0</v>
      </c>
      <c r="B2362" s="1">
        <f>'ScienceDirect - Initial'!B2365</f>
        <v>1988</v>
      </c>
      <c r="C2362" s="1" t="str">
        <f>'ScienceDirect - Initial'!C2365</f>
        <v>Harding, R.K.</v>
      </c>
      <c r="D2362" s="1" t="str">
        <f>'ScienceDirect - Initial'!D2365</f>
        <v>Prodromal effects of radiation: Pathways, models, and protection by antiemetics</v>
      </c>
      <c r="E2362" s="1" t="str">
        <f>'ScienceDirect - Initial'!E2365</f>
        <v>Pharmacology &amp; Therapeutics</v>
      </c>
      <c r="F2362" s="1">
        <f>'ScienceDirect - Initial'!F2365</f>
        <v>0</v>
      </c>
      <c r="H2362" s="1">
        <v>0</v>
      </c>
      <c r="I2362" s="1">
        <v>0</v>
      </c>
      <c r="J2362" t="b">
        <f t="shared" si="36"/>
        <v>1</v>
      </c>
      <c r="K2362" t="e">
        <f t="array" ref="K2362">INDEX($A$7:$F$3066,SMALL(IF(COUNTIF($L$5,$H$7:$H$3066)*COUNTIF($L$5,$I$7:$I$3066),MATCH(ROW($A$7:$A$3066),ROW($A$7:$A$3066)),""),ROWS($B$1:B2356)),COLUMNS($A$1:B2358))</f>
        <v>#NUM!</v>
      </c>
      <c r="L2362" t="e">
        <f t="array" ref="L2362">INDEX($A$7:$F$3066,SMALL(IF(COUNTIF($L$5,$H$7:$H$3066)*COUNTIF($L$5,$I$7:$I$3066),MATCH(ROW($A$7:$A$3066),ROW($A$7:$A$3066)),""),ROWS($B$1:C2356)),COLUMNS($A$1:C2358))</f>
        <v>#NUM!</v>
      </c>
      <c r="M2362" t="e">
        <f t="array" ref="M2362">INDEX($A$7:$F$3066,SMALL(IF(COUNTIF($L$5,$H$7:$H$3066)*COUNTIF($L$5,$I$7:$I$3066),MATCH(ROW($A$7:$A$3066),ROW($A$7:$A$3066)),""),ROWS($B$1:D2356)),COLUMNS($A$1:D2358))</f>
        <v>#NUM!</v>
      </c>
      <c r="N2362" t="e">
        <f t="array" ref="N2362">INDEX($A$7:$F$3066,SMALL(IF(COUNTIF($L$5,$H$7:$H$3066)*COUNTIF($L$5,$I$7:$I$3066),MATCH(ROW($A$7:$A$3066),ROW($A$7:$A$3066)),""),ROWS($B$1:E2356)),COLUMNS($A$1:E2358))</f>
        <v>#NUM!</v>
      </c>
      <c r="O2362" t="e">
        <f t="array" ref="O2362">INDEX($A$7:$F$3066,SMALL(IF(COUNTIF($L$5,$H$7:$H$3066)*COUNTIF($L$5,$I$7:$I$3066),MATCH(ROW($A$7:$A$3066),ROW($A$7:$A$3066)),""),ROWS($B$1:F2356)),COLUMNS($A$1:F2358))</f>
        <v>#NUM!</v>
      </c>
    </row>
    <row r="2363" spans="1:15">
      <c r="A2363" s="1">
        <f>'ScienceDirect - Initial'!A2366</f>
        <v>0</v>
      </c>
      <c r="B2363" s="1">
        <f>'ScienceDirect - Initial'!B2366</f>
        <v>2011</v>
      </c>
      <c r="C2363" s="1">
        <f>'ScienceDirect - Initial'!C2366</f>
        <v>0</v>
      </c>
      <c r="D2363" s="1" t="str">
        <f>'ScienceDirect - Initial'!D2366</f>
        <v>Index</v>
      </c>
      <c r="E2363" s="1" t="str">
        <f>'ScienceDirect - Initial'!E2366</f>
        <v>Encyclopedia of Creativity (Second Edition)</v>
      </c>
      <c r="F2363" s="1" t="str">
        <f>'ScienceDirect - Initial'!F2366</f>
        <v>978-0-12-375038-9</v>
      </c>
      <c r="H2363" s="1">
        <v>0</v>
      </c>
      <c r="I2363" s="1">
        <v>0</v>
      </c>
      <c r="J2363" t="b">
        <f t="shared" si="36"/>
        <v>1</v>
      </c>
      <c r="K2363" t="e">
        <f t="array" ref="K2363">INDEX($A$7:$F$3066,SMALL(IF(COUNTIF($L$5,$H$7:$H$3066)*COUNTIF($L$5,$I$7:$I$3066),MATCH(ROW($A$7:$A$3066),ROW($A$7:$A$3066)),""),ROWS($B$1:B2357)),COLUMNS($A$1:B2359))</f>
        <v>#NUM!</v>
      </c>
      <c r="L2363" t="e">
        <f t="array" ref="L2363">INDEX($A$7:$F$3066,SMALL(IF(COUNTIF($L$5,$H$7:$H$3066)*COUNTIF($L$5,$I$7:$I$3066),MATCH(ROW($A$7:$A$3066),ROW($A$7:$A$3066)),""),ROWS($B$1:C2357)),COLUMNS($A$1:C2359))</f>
        <v>#NUM!</v>
      </c>
      <c r="M2363" t="e">
        <f t="array" ref="M2363">INDEX($A$7:$F$3066,SMALL(IF(COUNTIF($L$5,$H$7:$H$3066)*COUNTIF($L$5,$I$7:$I$3066),MATCH(ROW($A$7:$A$3066),ROW($A$7:$A$3066)),""),ROWS($B$1:D2357)),COLUMNS($A$1:D2359))</f>
        <v>#NUM!</v>
      </c>
      <c r="N2363" t="e">
        <f t="array" ref="N2363">INDEX($A$7:$F$3066,SMALL(IF(COUNTIF($L$5,$H$7:$H$3066)*COUNTIF($L$5,$I$7:$I$3066),MATCH(ROW($A$7:$A$3066),ROW($A$7:$A$3066)),""),ROWS($B$1:E2357)),COLUMNS($A$1:E2359))</f>
        <v>#NUM!</v>
      </c>
      <c r="O2363" t="e">
        <f t="array" ref="O2363">INDEX($A$7:$F$3066,SMALL(IF(COUNTIF($L$5,$H$7:$H$3066)*COUNTIF($L$5,$I$7:$I$3066),MATCH(ROW($A$7:$A$3066),ROW($A$7:$A$3066)),""),ROWS($B$1:F2357)),COLUMNS($A$1:F2359))</f>
        <v>#NUM!</v>
      </c>
    </row>
    <row r="2364" spans="1:15">
      <c r="A2364" s="1">
        <f>'ScienceDirect - Initial'!A2367</f>
        <v>0</v>
      </c>
      <c r="B2364" s="1">
        <f>'ScienceDirect - Initial'!B2367</f>
        <v>1981</v>
      </c>
      <c r="C2364" s="1" t="str">
        <f>'ScienceDirect - Initial'!C2367</f>
        <v>Targ, Dena B.</v>
      </c>
      <c r="D2364" s="1" t="str">
        <f>'ScienceDirect - Initial'!D2367</f>
        <v>Ideology and utopia in family studies since the second world war</v>
      </c>
      <c r="E2364" s="1" t="str">
        <f>'ScienceDirect - Initial'!E2367</f>
        <v>Women's Studies International Quarterly</v>
      </c>
      <c r="F2364" s="1">
        <f>'ScienceDirect - Initial'!F2367</f>
        <v>0</v>
      </c>
      <c r="H2364" s="1">
        <v>0</v>
      </c>
      <c r="I2364" s="1">
        <v>0</v>
      </c>
      <c r="J2364" t="b">
        <f t="shared" si="36"/>
        <v>1</v>
      </c>
      <c r="K2364" t="e">
        <f t="array" ref="K2364">INDEX($A$7:$F$3066,SMALL(IF(COUNTIF($L$5,$H$7:$H$3066)*COUNTIF($L$5,$I$7:$I$3066),MATCH(ROW($A$7:$A$3066),ROW($A$7:$A$3066)),""),ROWS($B$1:B2358)),COLUMNS($A$1:B2360))</f>
        <v>#NUM!</v>
      </c>
      <c r="L2364" t="e">
        <f t="array" ref="L2364">INDEX($A$7:$F$3066,SMALL(IF(COUNTIF($L$5,$H$7:$H$3066)*COUNTIF($L$5,$I$7:$I$3066),MATCH(ROW($A$7:$A$3066),ROW($A$7:$A$3066)),""),ROWS($B$1:C2358)),COLUMNS($A$1:C2360))</f>
        <v>#NUM!</v>
      </c>
      <c r="M2364" t="e">
        <f t="array" ref="M2364">INDEX($A$7:$F$3066,SMALL(IF(COUNTIF($L$5,$H$7:$H$3066)*COUNTIF($L$5,$I$7:$I$3066),MATCH(ROW($A$7:$A$3066),ROW($A$7:$A$3066)),""),ROWS($B$1:D2358)),COLUMNS($A$1:D2360))</f>
        <v>#NUM!</v>
      </c>
      <c r="N2364" t="e">
        <f t="array" ref="N2364">INDEX($A$7:$F$3066,SMALL(IF(COUNTIF($L$5,$H$7:$H$3066)*COUNTIF($L$5,$I$7:$I$3066),MATCH(ROW($A$7:$A$3066),ROW($A$7:$A$3066)),""),ROWS($B$1:E2358)),COLUMNS($A$1:E2360))</f>
        <v>#NUM!</v>
      </c>
      <c r="O2364" t="e">
        <f t="array" ref="O2364">INDEX($A$7:$F$3066,SMALL(IF(COUNTIF($L$5,$H$7:$H$3066)*COUNTIF($L$5,$I$7:$I$3066),MATCH(ROW($A$7:$A$3066),ROW($A$7:$A$3066)),""),ROWS($B$1:F2358)),COLUMNS($A$1:F2360))</f>
        <v>#NUM!</v>
      </c>
    </row>
    <row r="2365" spans="1:15">
      <c r="A2365" s="1">
        <f>'ScienceDirect - Initial'!A2368</f>
        <v>0</v>
      </c>
      <c r="B2365" s="1">
        <f>'ScienceDirect - Initial'!B2368</f>
        <v>1984</v>
      </c>
      <c r="C2365" s="1" t="str">
        <f>'ScienceDirect - Initial'!C2368</f>
        <v>Crissey, John Thorne; Denenholz, David A.</v>
      </c>
      <c r="D2365" s="1" t="str">
        <f>'ScienceDirect - Initial'!D2368</f>
        <v>Epidemiology</v>
      </c>
      <c r="E2365" s="1" t="str">
        <f>'ScienceDirect - Initial'!E2368</f>
        <v>Clinics in Dermatology</v>
      </c>
      <c r="F2365" s="1">
        <f>'ScienceDirect - Initial'!F2368</f>
        <v>0</v>
      </c>
      <c r="H2365" s="1">
        <v>0</v>
      </c>
      <c r="I2365" s="1">
        <v>0</v>
      </c>
      <c r="J2365" t="b">
        <f t="shared" si="36"/>
        <v>1</v>
      </c>
      <c r="K2365" t="e">
        <f t="array" ref="K2365">INDEX($A$7:$F$3066,SMALL(IF(COUNTIF($L$5,$H$7:$H$3066)*COUNTIF($L$5,$I$7:$I$3066),MATCH(ROW($A$7:$A$3066),ROW($A$7:$A$3066)),""),ROWS($B$1:B2359)),COLUMNS($A$1:B2361))</f>
        <v>#NUM!</v>
      </c>
      <c r="L2365" t="e">
        <f t="array" ref="L2365">INDEX($A$7:$F$3066,SMALL(IF(COUNTIF($L$5,$H$7:$H$3066)*COUNTIF($L$5,$I$7:$I$3066),MATCH(ROW($A$7:$A$3066),ROW($A$7:$A$3066)),""),ROWS($B$1:C2359)),COLUMNS($A$1:C2361))</f>
        <v>#NUM!</v>
      </c>
      <c r="M2365" t="e">
        <f t="array" ref="M2365">INDEX($A$7:$F$3066,SMALL(IF(COUNTIF($L$5,$H$7:$H$3066)*COUNTIF($L$5,$I$7:$I$3066),MATCH(ROW($A$7:$A$3066),ROW($A$7:$A$3066)),""),ROWS($B$1:D2359)),COLUMNS($A$1:D2361))</f>
        <v>#NUM!</v>
      </c>
      <c r="N2365" t="e">
        <f t="array" ref="N2365">INDEX($A$7:$F$3066,SMALL(IF(COUNTIF($L$5,$H$7:$H$3066)*COUNTIF($L$5,$I$7:$I$3066),MATCH(ROW($A$7:$A$3066),ROW($A$7:$A$3066)),""),ROWS($B$1:E2359)),COLUMNS($A$1:E2361))</f>
        <v>#NUM!</v>
      </c>
      <c r="O2365" t="e">
        <f t="array" ref="O2365">INDEX($A$7:$F$3066,SMALL(IF(COUNTIF($L$5,$H$7:$H$3066)*COUNTIF($L$5,$I$7:$I$3066),MATCH(ROW($A$7:$A$3066),ROW($A$7:$A$3066)),""),ROWS($B$1:F2359)),COLUMNS($A$1:F2361))</f>
        <v>#NUM!</v>
      </c>
    </row>
    <row r="2366" spans="1:15">
      <c r="A2366" s="1">
        <f>'ScienceDirect - Initial'!A2369</f>
        <v>0</v>
      </c>
      <c r="B2366" s="1">
        <f>'ScienceDirect - Initial'!B2369</f>
        <v>1971</v>
      </c>
      <c r="C2366" s="1" t="str">
        <f>'ScienceDirect - Initial'!C2369</f>
        <v>MILLER, ROBERT E.</v>
      </c>
      <c r="D2366" s="1" t="str">
        <f>'ScienceDirect - Initial'!D2369</f>
        <v>Experimental Studies of Communication in the Monkey**The experimental investigations reported in this chapter were supported by a research grant (MH-00487) from the National Institute of Mental Health, United States Public Health Service, and by the Commonwealth of Pennsylvania.</v>
      </c>
      <c r="E2366" s="1" t="str">
        <f>'ScienceDirect - Initial'!E2369</f>
        <v>Primate Behavior</v>
      </c>
      <c r="F2366" s="1" t="str">
        <f>'ScienceDirect - Initial'!F2369</f>
        <v>978-0-12-534002-1</v>
      </c>
      <c r="H2366" s="1">
        <v>0</v>
      </c>
      <c r="I2366" s="1">
        <v>0</v>
      </c>
      <c r="J2366" t="b">
        <f t="shared" si="36"/>
        <v>1</v>
      </c>
      <c r="K2366" t="e">
        <f t="array" ref="K2366">INDEX($A$7:$F$3066,SMALL(IF(COUNTIF($L$5,$H$7:$H$3066)*COUNTIF($L$5,$I$7:$I$3066),MATCH(ROW($A$7:$A$3066),ROW($A$7:$A$3066)),""),ROWS($B$1:B2360)),COLUMNS($A$1:B2362))</f>
        <v>#NUM!</v>
      </c>
      <c r="L2366" t="e">
        <f t="array" ref="L2366">INDEX($A$7:$F$3066,SMALL(IF(COUNTIF($L$5,$H$7:$H$3066)*COUNTIF($L$5,$I$7:$I$3066),MATCH(ROW($A$7:$A$3066),ROW($A$7:$A$3066)),""),ROWS($B$1:C2360)),COLUMNS($A$1:C2362))</f>
        <v>#NUM!</v>
      </c>
      <c r="M2366" t="e">
        <f t="array" ref="M2366">INDEX($A$7:$F$3066,SMALL(IF(COUNTIF($L$5,$H$7:$H$3066)*COUNTIF($L$5,$I$7:$I$3066),MATCH(ROW($A$7:$A$3066),ROW($A$7:$A$3066)),""),ROWS($B$1:D2360)),COLUMNS($A$1:D2362))</f>
        <v>#NUM!</v>
      </c>
      <c r="N2366" t="e">
        <f t="array" ref="N2366">INDEX($A$7:$F$3066,SMALL(IF(COUNTIF($L$5,$H$7:$H$3066)*COUNTIF($L$5,$I$7:$I$3066),MATCH(ROW($A$7:$A$3066),ROW($A$7:$A$3066)),""),ROWS($B$1:E2360)),COLUMNS($A$1:E2362))</f>
        <v>#NUM!</v>
      </c>
      <c r="O2366" t="e">
        <f t="array" ref="O2366">INDEX($A$7:$F$3066,SMALL(IF(COUNTIF($L$5,$H$7:$H$3066)*COUNTIF($L$5,$I$7:$I$3066),MATCH(ROW($A$7:$A$3066),ROW($A$7:$A$3066)),""),ROWS($B$1:F2360)),COLUMNS($A$1:F2362))</f>
        <v>#NUM!</v>
      </c>
    </row>
    <row r="2367" spans="1:15">
      <c r="A2367" s="1">
        <f>'ScienceDirect - Initial'!A2370</f>
        <v>0</v>
      </c>
      <c r="B2367" s="1">
        <f>'ScienceDirect - Initial'!B2370</f>
        <v>2003</v>
      </c>
      <c r="C2367" s="1" t="str">
        <f>'ScienceDirect - Initial'!C2370</f>
        <v>Cave, J; Ryan, C; Panakera, C</v>
      </c>
      <c r="D2367" s="1" t="str">
        <f>'ScienceDirect - Initial'!D2370</f>
        <v>Residents’ perceptions, migrant groups and culture as an attraction—the case of a proposed Pacific Island cultural centre in New Zealand</v>
      </c>
      <c r="E2367" s="1" t="str">
        <f>'ScienceDirect - Initial'!E2370</f>
        <v>Tourism Management</v>
      </c>
      <c r="F2367" s="1">
        <f>'ScienceDirect - Initial'!F2370</f>
        <v>0</v>
      </c>
      <c r="H2367" s="1">
        <v>0</v>
      </c>
      <c r="I2367" s="1">
        <v>0</v>
      </c>
      <c r="J2367" t="b">
        <f t="shared" si="36"/>
        <v>1</v>
      </c>
      <c r="K2367" t="e">
        <f t="array" ref="K2367">INDEX($A$7:$F$3066,SMALL(IF(COUNTIF($L$5,$H$7:$H$3066)*COUNTIF($L$5,$I$7:$I$3066),MATCH(ROW($A$7:$A$3066),ROW($A$7:$A$3066)),""),ROWS($B$1:B2361)),COLUMNS($A$1:B2363))</f>
        <v>#NUM!</v>
      </c>
      <c r="L2367" t="e">
        <f t="array" ref="L2367">INDEX($A$7:$F$3066,SMALL(IF(COUNTIF($L$5,$H$7:$H$3066)*COUNTIF($L$5,$I$7:$I$3066),MATCH(ROW($A$7:$A$3066),ROW($A$7:$A$3066)),""),ROWS($B$1:C2361)),COLUMNS($A$1:C2363))</f>
        <v>#NUM!</v>
      </c>
      <c r="M2367" t="e">
        <f t="array" ref="M2367">INDEX($A$7:$F$3066,SMALL(IF(COUNTIF($L$5,$H$7:$H$3066)*COUNTIF($L$5,$I$7:$I$3066),MATCH(ROW($A$7:$A$3066),ROW($A$7:$A$3066)),""),ROWS($B$1:D2361)),COLUMNS($A$1:D2363))</f>
        <v>#NUM!</v>
      </c>
      <c r="N2367" t="e">
        <f t="array" ref="N2367">INDEX($A$7:$F$3066,SMALL(IF(COUNTIF($L$5,$H$7:$H$3066)*COUNTIF($L$5,$I$7:$I$3066),MATCH(ROW($A$7:$A$3066),ROW($A$7:$A$3066)),""),ROWS($B$1:E2361)),COLUMNS($A$1:E2363))</f>
        <v>#NUM!</v>
      </c>
      <c r="O2367" t="e">
        <f t="array" ref="O2367">INDEX($A$7:$F$3066,SMALL(IF(COUNTIF($L$5,$H$7:$H$3066)*COUNTIF($L$5,$I$7:$I$3066),MATCH(ROW($A$7:$A$3066),ROW($A$7:$A$3066)),""),ROWS($B$1:F2361)),COLUMNS($A$1:F2363))</f>
        <v>#NUM!</v>
      </c>
    </row>
    <row r="2368" spans="1:15">
      <c r="A2368" s="1">
        <f>'ScienceDirect - Initial'!A2371</f>
        <v>0</v>
      </c>
      <c r="B2368" s="1">
        <f>'ScienceDirect - Initial'!B2371</f>
        <v>2011</v>
      </c>
      <c r="C2368" s="1" t="str">
        <f>'ScienceDirect - Initial'!C2371</f>
        <v>Gautier, Denis; Hautdidier, Baptiste; Gazull, Laurent</v>
      </c>
      <c r="D2368" s="1" t="str">
        <f>'ScienceDirect - Initial'!D2371</f>
        <v>Woodcutting and territorial claims in Mali</v>
      </c>
      <c r="E2368" s="1" t="str">
        <f>'ScienceDirect - Initial'!E2371</f>
        <v>Geoforum</v>
      </c>
      <c r="F2368" s="1">
        <f>'ScienceDirect - Initial'!F2371</f>
        <v>0</v>
      </c>
      <c r="H2368" s="1">
        <v>0</v>
      </c>
      <c r="I2368" s="1">
        <v>0</v>
      </c>
      <c r="J2368" t="b">
        <f t="shared" si="36"/>
        <v>1</v>
      </c>
      <c r="K2368" t="e">
        <f t="array" ref="K2368">INDEX($A$7:$F$3066,SMALL(IF(COUNTIF($L$5,$H$7:$H$3066)*COUNTIF($L$5,$I$7:$I$3066),MATCH(ROW($A$7:$A$3066),ROW($A$7:$A$3066)),""),ROWS($B$1:B2362)),COLUMNS($A$1:B2364))</f>
        <v>#NUM!</v>
      </c>
      <c r="L2368" t="e">
        <f t="array" ref="L2368">INDEX($A$7:$F$3066,SMALL(IF(COUNTIF($L$5,$H$7:$H$3066)*COUNTIF($L$5,$I$7:$I$3066),MATCH(ROW($A$7:$A$3066),ROW($A$7:$A$3066)),""),ROWS($B$1:C2362)),COLUMNS($A$1:C2364))</f>
        <v>#NUM!</v>
      </c>
      <c r="M2368" t="e">
        <f t="array" ref="M2368">INDEX($A$7:$F$3066,SMALL(IF(COUNTIF($L$5,$H$7:$H$3066)*COUNTIF($L$5,$I$7:$I$3066),MATCH(ROW($A$7:$A$3066),ROW($A$7:$A$3066)),""),ROWS($B$1:D2362)),COLUMNS($A$1:D2364))</f>
        <v>#NUM!</v>
      </c>
      <c r="N2368" t="e">
        <f t="array" ref="N2368">INDEX($A$7:$F$3066,SMALL(IF(COUNTIF($L$5,$H$7:$H$3066)*COUNTIF($L$5,$I$7:$I$3066),MATCH(ROW($A$7:$A$3066),ROW($A$7:$A$3066)),""),ROWS($B$1:E2362)),COLUMNS($A$1:E2364))</f>
        <v>#NUM!</v>
      </c>
      <c r="O2368" t="e">
        <f t="array" ref="O2368">INDEX($A$7:$F$3066,SMALL(IF(COUNTIF($L$5,$H$7:$H$3066)*COUNTIF($L$5,$I$7:$I$3066),MATCH(ROW($A$7:$A$3066),ROW($A$7:$A$3066)),""),ROWS($B$1:F2362)),COLUMNS($A$1:F2364))</f>
        <v>#NUM!</v>
      </c>
    </row>
    <row r="2369" spans="1:15">
      <c r="A2369" s="1">
        <f>'ScienceDirect - Initial'!A2372</f>
        <v>0</v>
      </c>
      <c r="B2369" s="1">
        <f>'ScienceDirect - Initial'!B2372</f>
        <v>2009</v>
      </c>
      <c r="C2369" s="1" t="str">
        <f>'ScienceDirect - Initial'!C2372</f>
        <v>Hildrew, Alan G.</v>
      </c>
      <c r="D2369" s="1" t="str">
        <f>'ScienceDirect - Initial'!D2372</f>
        <v>Chapter 4 Sustained Research on Stream Communities: A Model System and The Comparative Approach</v>
      </c>
      <c r="E2369" s="1" t="str">
        <f>'ScienceDirect - Initial'!E2372</f>
        <v>Advances in Ecological Research</v>
      </c>
      <c r="F2369" s="1" t="str">
        <f>'ScienceDirect - Initial'!F2372</f>
        <v>0065-2504</v>
      </c>
      <c r="H2369" s="1">
        <v>0</v>
      </c>
      <c r="I2369" s="1">
        <v>0</v>
      </c>
      <c r="J2369" t="b">
        <f t="shared" si="36"/>
        <v>1</v>
      </c>
      <c r="K2369" t="e">
        <f t="array" ref="K2369">INDEX($A$7:$F$3066,SMALL(IF(COUNTIF($L$5,$H$7:$H$3066)*COUNTIF($L$5,$I$7:$I$3066),MATCH(ROW($A$7:$A$3066),ROW($A$7:$A$3066)),""),ROWS($B$1:B2363)),COLUMNS($A$1:B2365))</f>
        <v>#NUM!</v>
      </c>
      <c r="L2369" t="e">
        <f t="array" ref="L2369">INDEX($A$7:$F$3066,SMALL(IF(COUNTIF($L$5,$H$7:$H$3066)*COUNTIF($L$5,$I$7:$I$3066),MATCH(ROW($A$7:$A$3066),ROW($A$7:$A$3066)),""),ROWS($B$1:C2363)),COLUMNS($A$1:C2365))</f>
        <v>#NUM!</v>
      </c>
      <c r="M2369" t="e">
        <f t="array" ref="M2369">INDEX($A$7:$F$3066,SMALL(IF(COUNTIF($L$5,$H$7:$H$3066)*COUNTIF($L$5,$I$7:$I$3066),MATCH(ROW($A$7:$A$3066),ROW($A$7:$A$3066)),""),ROWS($B$1:D2363)),COLUMNS($A$1:D2365))</f>
        <v>#NUM!</v>
      </c>
      <c r="N2369" t="e">
        <f t="array" ref="N2369">INDEX($A$7:$F$3066,SMALL(IF(COUNTIF($L$5,$H$7:$H$3066)*COUNTIF($L$5,$I$7:$I$3066),MATCH(ROW($A$7:$A$3066),ROW($A$7:$A$3066)),""),ROWS($B$1:E2363)),COLUMNS($A$1:E2365))</f>
        <v>#NUM!</v>
      </c>
      <c r="O2369" t="e">
        <f t="array" ref="O2369">INDEX($A$7:$F$3066,SMALL(IF(COUNTIF($L$5,$H$7:$H$3066)*COUNTIF($L$5,$I$7:$I$3066),MATCH(ROW($A$7:$A$3066),ROW($A$7:$A$3066)),""),ROWS($B$1:F2363)),COLUMNS($A$1:F2365))</f>
        <v>#NUM!</v>
      </c>
    </row>
    <row r="2370" spans="1:15">
      <c r="A2370" s="1">
        <f>'ScienceDirect - Initial'!A2373</f>
        <v>0</v>
      </c>
      <c r="B2370" s="1">
        <f>'ScienceDirect - Initial'!B2373</f>
        <v>2004</v>
      </c>
      <c r="C2370" s="1" t="str">
        <f>'ScienceDirect - Initial'!C2373</f>
        <v>Zavestoski, Stephen; Brown, Phil; McCormick, Sabrina; Mayer, Brian; D’Ottavi, Maryhelen; Lucove, Jaime C</v>
      </c>
      <c r="D2370" s="1" t="str">
        <f>'ScienceDirect - Initial'!D2373</f>
        <v>Patient activism and the struggle for diagnosis: Gulf War illnesses and other medically unexplained physical symptoms in the US</v>
      </c>
      <c r="E2370" s="1" t="str">
        <f>'ScienceDirect - Initial'!E2373</f>
        <v>Social Science &amp; Medicine</v>
      </c>
      <c r="F2370" s="1">
        <f>'ScienceDirect - Initial'!F2373</f>
        <v>0</v>
      </c>
      <c r="H2370" s="1">
        <v>0</v>
      </c>
      <c r="I2370" s="1">
        <v>0</v>
      </c>
      <c r="J2370" t="b">
        <f t="shared" si="36"/>
        <v>1</v>
      </c>
      <c r="K2370" t="e">
        <f t="array" ref="K2370">INDEX($A$7:$F$3066,SMALL(IF(COUNTIF($L$5,$H$7:$H$3066)*COUNTIF($L$5,$I$7:$I$3066),MATCH(ROW($A$7:$A$3066),ROW($A$7:$A$3066)),""),ROWS($B$1:B2364)),COLUMNS($A$1:B2366))</f>
        <v>#NUM!</v>
      </c>
      <c r="L2370" t="e">
        <f t="array" ref="L2370">INDEX($A$7:$F$3066,SMALL(IF(COUNTIF($L$5,$H$7:$H$3066)*COUNTIF($L$5,$I$7:$I$3066),MATCH(ROW($A$7:$A$3066),ROW($A$7:$A$3066)),""),ROWS($B$1:C2364)),COLUMNS($A$1:C2366))</f>
        <v>#NUM!</v>
      </c>
      <c r="M2370" t="e">
        <f t="array" ref="M2370">INDEX($A$7:$F$3066,SMALL(IF(COUNTIF($L$5,$H$7:$H$3066)*COUNTIF($L$5,$I$7:$I$3066),MATCH(ROW($A$7:$A$3066),ROW($A$7:$A$3066)),""),ROWS($B$1:D2364)),COLUMNS($A$1:D2366))</f>
        <v>#NUM!</v>
      </c>
      <c r="N2370" t="e">
        <f t="array" ref="N2370">INDEX($A$7:$F$3066,SMALL(IF(COUNTIF($L$5,$H$7:$H$3066)*COUNTIF($L$5,$I$7:$I$3066),MATCH(ROW($A$7:$A$3066),ROW($A$7:$A$3066)),""),ROWS($B$1:E2364)),COLUMNS($A$1:E2366))</f>
        <v>#NUM!</v>
      </c>
      <c r="O2370" t="e">
        <f t="array" ref="O2370">INDEX($A$7:$F$3066,SMALL(IF(COUNTIF($L$5,$H$7:$H$3066)*COUNTIF($L$5,$I$7:$I$3066),MATCH(ROW($A$7:$A$3066),ROW($A$7:$A$3066)),""),ROWS($B$1:F2364)),COLUMNS($A$1:F2366))</f>
        <v>#NUM!</v>
      </c>
    </row>
    <row r="2371" spans="1:15">
      <c r="A2371" s="1">
        <f>'ScienceDirect - Initial'!A2374</f>
        <v>0</v>
      </c>
      <c r="B2371" s="1">
        <f>'ScienceDirect - Initial'!B2374</f>
        <v>2006</v>
      </c>
      <c r="C2371" s="1" t="str">
        <f>'ScienceDirect - Initial'!C2374</f>
        <v>Göltenboth, Friedhelm; Langenberger, Gerhard; Widmann, Peter</v>
      </c>
      <c r="D2371" s="1" t="str">
        <f>'ScienceDirect - Initial'!D2374</f>
        <v>19 - ECOLOGY OF RICE FIELDS AND OTHER LANDUSE SYSTEMS</v>
      </c>
      <c r="E2371" s="1" t="str">
        <f>'ScienceDirect - Initial'!E2374</f>
        <v>Ecology of Insular Southeast Asia</v>
      </c>
      <c r="F2371" s="1" t="str">
        <f>'ScienceDirect - Initial'!F2374</f>
        <v>978-0-444-52739-4</v>
      </c>
      <c r="H2371" s="1">
        <v>0</v>
      </c>
      <c r="I2371" s="1">
        <v>0</v>
      </c>
      <c r="J2371" t="b">
        <f t="shared" si="36"/>
        <v>1</v>
      </c>
      <c r="K2371" t="e">
        <f t="array" ref="K2371">INDEX($A$7:$F$3066,SMALL(IF(COUNTIF($L$5,$H$7:$H$3066)*COUNTIF($L$5,$I$7:$I$3066),MATCH(ROW($A$7:$A$3066),ROW($A$7:$A$3066)),""),ROWS($B$1:B2365)),COLUMNS($A$1:B2367))</f>
        <v>#NUM!</v>
      </c>
      <c r="L2371" t="e">
        <f t="array" ref="L2371">INDEX($A$7:$F$3066,SMALL(IF(COUNTIF($L$5,$H$7:$H$3066)*COUNTIF($L$5,$I$7:$I$3066),MATCH(ROW($A$7:$A$3066),ROW($A$7:$A$3066)),""),ROWS($B$1:C2365)),COLUMNS($A$1:C2367))</f>
        <v>#NUM!</v>
      </c>
      <c r="M2371" t="e">
        <f t="array" ref="M2371">INDEX($A$7:$F$3066,SMALL(IF(COUNTIF($L$5,$H$7:$H$3066)*COUNTIF($L$5,$I$7:$I$3066),MATCH(ROW($A$7:$A$3066),ROW($A$7:$A$3066)),""),ROWS($B$1:D2365)),COLUMNS($A$1:D2367))</f>
        <v>#NUM!</v>
      </c>
      <c r="N2371" t="e">
        <f t="array" ref="N2371">INDEX($A$7:$F$3066,SMALL(IF(COUNTIF($L$5,$H$7:$H$3066)*COUNTIF($L$5,$I$7:$I$3066),MATCH(ROW($A$7:$A$3066),ROW($A$7:$A$3066)),""),ROWS($B$1:E2365)),COLUMNS($A$1:E2367))</f>
        <v>#NUM!</v>
      </c>
      <c r="O2371" t="e">
        <f t="array" ref="O2371">INDEX($A$7:$F$3066,SMALL(IF(COUNTIF($L$5,$H$7:$H$3066)*COUNTIF($L$5,$I$7:$I$3066),MATCH(ROW($A$7:$A$3066),ROW($A$7:$A$3066)),""),ROWS($B$1:F2365)),COLUMNS($A$1:F2367))</f>
        <v>#NUM!</v>
      </c>
    </row>
    <row r="2372" spans="1:15">
      <c r="A2372" s="1">
        <f>'ScienceDirect - Initial'!A2375</f>
        <v>0</v>
      </c>
      <c r="B2372" s="1">
        <f>'ScienceDirect - Initial'!B2375</f>
        <v>2008</v>
      </c>
      <c r="C2372" s="1" t="str">
        <f>'ScienceDirect - Initial'!C2375</f>
        <v>Hurtado-Gómez, Estefanía; Abián, Olga; Muñoz, F. Javier; Hernáiz, María José; Velázquez-Campoy, Adrián; Neira, José L.</v>
      </c>
      <c r="D2372" s="1" t="str">
        <f>'ScienceDirect - Initial'!D2375</f>
        <v>Defining the Epitope Region of a Peptide from the Streptomyces coelicolor Phosphoenolpyruvate:Sugar Phosphotransferase System Able to Bind to the Enzyme I</v>
      </c>
      <c r="E2372" s="1" t="str">
        <f>'ScienceDirect - Initial'!E2375</f>
        <v>Biophysical Journal</v>
      </c>
      <c r="F2372" s="1">
        <f>'ScienceDirect - Initial'!F2375</f>
        <v>0</v>
      </c>
      <c r="H2372" s="1">
        <v>0</v>
      </c>
      <c r="I2372" s="1">
        <v>0</v>
      </c>
      <c r="J2372" t="b">
        <f t="shared" si="36"/>
        <v>1</v>
      </c>
      <c r="K2372" t="e">
        <f t="array" ref="K2372">INDEX($A$7:$F$3066,SMALL(IF(COUNTIF($L$5,$H$7:$H$3066)*COUNTIF($L$5,$I$7:$I$3066),MATCH(ROW($A$7:$A$3066),ROW($A$7:$A$3066)),""),ROWS($B$1:B2366)),COLUMNS($A$1:B2368))</f>
        <v>#NUM!</v>
      </c>
      <c r="L2372" t="e">
        <f t="array" ref="L2372">INDEX($A$7:$F$3066,SMALL(IF(COUNTIF($L$5,$H$7:$H$3066)*COUNTIF($L$5,$I$7:$I$3066),MATCH(ROW($A$7:$A$3066),ROW($A$7:$A$3066)),""),ROWS($B$1:C2366)),COLUMNS($A$1:C2368))</f>
        <v>#NUM!</v>
      </c>
      <c r="M2372" t="e">
        <f t="array" ref="M2372">INDEX($A$7:$F$3066,SMALL(IF(COUNTIF($L$5,$H$7:$H$3066)*COUNTIF($L$5,$I$7:$I$3066),MATCH(ROW($A$7:$A$3066),ROW($A$7:$A$3066)),""),ROWS($B$1:D2366)),COLUMNS($A$1:D2368))</f>
        <v>#NUM!</v>
      </c>
      <c r="N2372" t="e">
        <f t="array" ref="N2372">INDEX($A$7:$F$3066,SMALL(IF(COUNTIF($L$5,$H$7:$H$3066)*COUNTIF($L$5,$I$7:$I$3066),MATCH(ROW($A$7:$A$3066),ROW($A$7:$A$3066)),""),ROWS($B$1:E2366)),COLUMNS($A$1:E2368))</f>
        <v>#NUM!</v>
      </c>
      <c r="O2372" t="e">
        <f t="array" ref="O2372">INDEX($A$7:$F$3066,SMALL(IF(COUNTIF($L$5,$H$7:$H$3066)*COUNTIF($L$5,$I$7:$I$3066),MATCH(ROW($A$7:$A$3066),ROW($A$7:$A$3066)),""),ROWS($B$1:F2366)),COLUMNS($A$1:F2368))</f>
        <v>#NUM!</v>
      </c>
    </row>
    <row r="2373" spans="1:15">
      <c r="A2373" s="1">
        <f>'ScienceDirect - Initial'!A2376</f>
        <v>0</v>
      </c>
      <c r="B2373" s="1">
        <f>'ScienceDirect - Initial'!B2376</f>
        <v>1980</v>
      </c>
      <c r="C2373" s="1" t="str">
        <f>'ScienceDirect - Initial'!C2376</f>
        <v>Lloyd, Geoffrey G.</v>
      </c>
      <c r="D2373" s="1" t="str">
        <f>'ScienceDirect - Initial'!D2376</f>
        <v>Liaison psychiatry from a British perspective</v>
      </c>
      <c r="E2373" s="1" t="str">
        <f>'ScienceDirect - Initial'!E2376</f>
        <v>General Hospital Psychiatry</v>
      </c>
      <c r="F2373" s="1">
        <f>'ScienceDirect - Initial'!F2376</f>
        <v>0</v>
      </c>
      <c r="H2373" s="1">
        <v>0</v>
      </c>
      <c r="I2373" s="1">
        <v>0</v>
      </c>
      <c r="J2373" t="b">
        <f t="shared" si="36"/>
        <v>1</v>
      </c>
      <c r="K2373" t="e">
        <f t="array" ref="K2373">INDEX($A$7:$F$3066,SMALL(IF(COUNTIF($L$5,$H$7:$H$3066)*COUNTIF($L$5,$I$7:$I$3066),MATCH(ROW($A$7:$A$3066),ROW($A$7:$A$3066)),""),ROWS($B$1:B2367)),COLUMNS($A$1:B2369))</f>
        <v>#NUM!</v>
      </c>
      <c r="L2373" t="e">
        <f t="array" ref="L2373">INDEX($A$7:$F$3066,SMALL(IF(COUNTIF($L$5,$H$7:$H$3066)*COUNTIF($L$5,$I$7:$I$3066),MATCH(ROW($A$7:$A$3066),ROW($A$7:$A$3066)),""),ROWS($B$1:C2367)),COLUMNS($A$1:C2369))</f>
        <v>#NUM!</v>
      </c>
      <c r="M2373" t="e">
        <f t="array" ref="M2373">INDEX($A$7:$F$3066,SMALL(IF(COUNTIF($L$5,$H$7:$H$3066)*COUNTIF($L$5,$I$7:$I$3066),MATCH(ROW($A$7:$A$3066),ROW($A$7:$A$3066)),""),ROWS($B$1:D2367)),COLUMNS($A$1:D2369))</f>
        <v>#NUM!</v>
      </c>
      <c r="N2373" t="e">
        <f t="array" ref="N2373">INDEX($A$7:$F$3066,SMALL(IF(COUNTIF($L$5,$H$7:$H$3066)*COUNTIF($L$5,$I$7:$I$3066),MATCH(ROW($A$7:$A$3066),ROW($A$7:$A$3066)),""),ROWS($B$1:E2367)),COLUMNS($A$1:E2369))</f>
        <v>#NUM!</v>
      </c>
      <c r="O2373" t="e">
        <f t="array" ref="O2373">INDEX($A$7:$F$3066,SMALL(IF(COUNTIF($L$5,$H$7:$H$3066)*COUNTIF($L$5,$I$7:$I$3066),MATCH(ROW($A$7:$A$3066),ROW($A$7:$A$3066)),""),ROWS($B$1:F2367)),COLUMNS($A$1:F2369))</f>
        <v>#NUM!</v>
      </c>
    </row>
    <row r="2374" spans="1:15">
      <c r="A2374" s="1">
        <f>'ScienceDirect - Initial'!A2377</f>
        <v>0</v>
      </c>
      <c r="B2374" s="1">
        <f>'ScienceDirect - Initial'!B2377</f>
        <v>2017</v>
      </c>
      <c r="C2374" s="1" t="str">
        <f>'ScienceDirect - Initial'!C2377</f>
        <v>Maniar, Janak K.; Kamath, Ratnakar; Vasani, Resham</v>
      </c>
      <c r="D2374" s="1" t="str">
        <f>'ScienceDirect - Initial'!D2377</f>
        <v>11 - HIV and HIV-associated Disorders</v>
      </c>
      <c r="E2374" s="1" t="str">
        <f>'ScienceDirect - Initial'!E2377</f>
        <v>Tropical Dermatology (Second Edition)</v>
      </c>
      <c r="F2374" s="1" t="str">
        <f>'ScienceDirect - Initial'!F2377</f>
        <v>978-0-323-29634-2</v>
      </c>
      <c r="H2374" s="1">
        <v>0</v>
      </c>
      <c r="I2374" s="1">
        <v>0</v>
      </c>
      <c r="J2374" t="b">
        <f t="shared" si="36"/>
        <v>1</v>
      </c>
      <c r="K2374" t="e">
        <f t="array" ref="K2374">INDEX($A$7:$F$3066,SMALL(IF(COUNTIF($L$5,$H$7:$H$3066)*COUNTIF($L$5,$I$7:$I$3066),MATCH(ROW($A$7:$A$3066),ROW($A$7:$A$3066)),""),ROWS($B$1:B2368)),COLUMNS($A$1:B2370))</f>
        <v>#NUM!</v>
      </c>
      <c r="L2374" t="e">
        <f t="array" ref="L2374">INDEX($A$7:$F$3066,SMALL(IF(COUNTIF($L$5,$H$7:$H$3066)*COUNTIF($L$5,$I$7:$I$3066),MATCH(ROW($A$7:$A$3066),ROW($A$7:$A$3066)),""),ROWS($B$1:C2368)),COLUMNS($A$1:C2370))</f>
        <v>#NUM!</v>
      </c>
      <c r="M2374" t="e">
        <f t="array" ref="M2374">INDEX($A$7:$F$3066,SMALL(IF(COUNTIF($L$5,$H$7:$H$3066)*COUNTIF($L$5,$I$7:$I$3066),MATCH(ROW($A$7:$A$3066),ROW($A$7:$A$3066)),""),ROWS($B$1:D2368)),COLUMNS($A$1:D2370))</f>
        <v>#NUM!</v>
      </c>
      <c r="N2374" t="e">
        <f t="array" ref="N2374">INDEX($A$7:$F$3066,SMALL(IF(COUNTIF($L$5,$H$7:$H$3066)*COUNTIF($L$5,$I$7:$I$3066),MATCH(ROW($A$7:$A$3066),ROW($A$7:$A$3066)),""),ROWS($B$1:E2368)),COLUMNS($A$1:E2370))</f>
        <v>#NUM!</v>
      </c>
      <c r="O2374" t="e">
        <f t="array" ref="O2374">INDEX($A$7:$F$3066,SMALL(IF(COUNTIF($L$5,$H$7:$H$3066)*COUNTIF($L$5,$I$7:$I$3066),MATCH(ROW($A$7:$A$3066),ROW($A$7:$A$3066)),""),ROWS($B$1:F2368)),COLUMNS($A$1:F2370))</f>
        <v>#NUM!</v>
      </c>
    </row>
    <row r="2375" spans="1:15">
      <c r="A2375" s="1">
        <f>'ScienceDirect - Initial'!A2378</f>
        <v>0</v>
      </c>
      <c r="B2375" s="1">
        <f>'ScienceDirect - Initial'!B2378</f>
        <v>2009</v>
      </c>
      <c r="C2375" s="1" t="str">
        <f>'ScienceDirect - Initial'!C2378</f>
        <v>Kappeler, Victor E.; Gaines, Larry K.</v>
      </c>
      <c r="D2375" s="1" t="str">
        <f>'ScienceDirect - Initial'!D2378</f>
        <v>Chapter 1 - The Idea of Community Policing</v>
      </c>
      <c r="E2375" s="1" t="str">
        <f>'ScienceDirect - Initial'!E2378</f>
        <v>Community Policing (Fifth Edition)</v>
      </c>
      <c r="F2375" s="1" t="str">
        <f>'ScienceDirect - Initial'!F2378</f>
        <v>978-1-59345-511-8</v>
      </c>
      <c r="H2375" s="1">
        <v>0</v>
      </c>
      <c r="I2375" s="1">
        <v>0</v>
      </c>
      <c r="J2375" t="b">
        <f t="shared" si="36"/>
        <v>1</v>
      </c>
      <c r="K2375" t="e">
        <f t="array" ref="K2375">INDEX($A$7:$F$3066,SMALL(IF(COUNTIF($L$5,$H$7:$H$3066)*COUNTIF($L$5,$I$7:$I$3066),MATCH(ROW($A$7:$A$3066),ROW($A$7:$A$3066)),""),ROWS($B$1:B2369)),COLUMNS($A$1:B2371))</f>
        <v>#NUM!</v>
      </c>
      <c r="L2375" t="e">
        <f t="array" ref="L2375">INDEX($A$7:$F$3066,SMALL(IF(COUNTIF($L$5,$H$7:$H$3066)*COUNTIF($L$5,$I$7:$I$3066),MATCH(ROW($A$7:$A$3066),ROW($A$7:$A$3066)),""),ROWS($B$1:C2369)),COLUMNS($A$1:C2371))</f>
        <v>#NUM!</v>
      </c>
      <c r="M2375" t="e">
        <f t="array" ref="M2375">INDEX($A$7:$F$3066,SMALL(IF(COUNTIF($L$5,$H$7:$H$3066)*COUNTIF($L$5,$I$7:$I$3066),MATCH(ROW($A$7:$A$3066),ROW($A$7:$A$3066)),""),ROWS($B$1:D2369)),COLUMNS($A$1:D2371))</f>
        <v>#NUM!</v>
      </c>
      <c r="N2375" t="e">
        <f t="array" ref="N2375">INDEX($A$7:$F$3066,SMALL(IF(COUNTIF($L$5,$H$7:$H$3066)*COUNTIF($L$5,$I$7:$I$3066),MATCH(ROW($A$7:$A$3066),ROW($A$7:$A$3066)),""),ROWS($B$1:E2369)),COLUMNS($A$1:E2371))</f>
        <v>#NUM!</v>
      </c>
      <c r="O2375" t="e">
        <f t="array" ref="O2375">INDEX($A$7:$F$3066,SMALL(IF(COUNTIF($L$5,$H$7:$H$3066)*COUNTIF($L$5,$I$7:$I$3066),MATCH(ROW($A$7:$A$3066),ROW($A$7:$A$3066)),""),ROWS($B$1:F2369)),COLUMNS($A$1:F2371))</f>
        <v>#NUM!</v>
      </c>
    </row>
    <row r="2376" spans="1:15">
      <c r="A2376" s="1">
        <f>'ScienceDirect - Initial'!A2379</f>
        <v>0</v>
      </c>
      <c r="B2376" s="1">
        <f>'ScienceDirect - Initial'!B2379</f>
        <v>1981</v>
      </c>
      <c r="C2376" s="1" t="str">
        <f>'ScienceDirect - Initial'!C2379</f>
        <v>Norgaard, Richard B</v>
      </c>
      <c r="D2376" s="1" t="str">
        <f>'ScienceDirect - Initial'!D2379</f>
        <v>Sociosystem and ecosystem coevolution in the amazon</v>
      </c>
      <c r="E2376" s="1" t="str">
        <f>'ScienceDirect - Initial'!E2379</f>
        <v>Journal of Environmental Economics and Management</v>
      </c>
      <c r="F2376" s="1">
        <f>'ScienceDirect - Initial'!F2379</f>
        <v>0</v>
      </c>
      <c r="H2376" s="1">
        <v>0</v>
      </c>
      <c r="I2376" s="1">
        <v>0</v>
      </c>
      <c r="J2376" t="b">
        <f t="shared" ref="J2376:J2439" si="37">IF(ISBLANK(I2376),FALSE,IF(EXACT(H2376, I2376),TRUE,FALSE))</f>
        <v>1</v>
      </c>
      <c r="K2376" t="e">
        <f t="array" ref="K2376">INDEX($A$7:$F$3066,SMALL(IF(COUNTIF($L$5,$H$7:$H$3066)*COUNTIF($L$5,$I$7:$I$3066),MATCH(ROW($A$7:$A$3066),ROW($A$7:$A$3066)),""),ROWS($B$1:B2370)),COLUMNS($A$1:B2372))</f>
        <v>#NUM!</v>
      </c>
      <c r="L2376" t="e">
        <f t="array" ref="L2376">INDEX($A$7:$F$3066,SMALL(IF(COUNTIF($L$5,$H$7:$H$3066)*COUNTIF($L$5,$I$7:$I$3066),MATCH(ROW($A$7:$A$3066),ROW($A$7:$A$3066)),""),ROWS($B$1:C2370)),COLUMNS($A$1:C2372))</f>
        <v>#NUM!</v>
      </c>
      <c r="M2376" t="e">
        <f t="array" ref="M2376">INDEX($A$7:$F$3066,SMALL(IF(COUNTIF($L$5,$H$7:$H$3066)*COUNTIF($L$5,$I$7:$I$3066),MATCH(ROW($A$7:$A$3066),ROW($A$7:$A$3066)),""),ROWS($B$1:D2370)),COLUMNS($A$1:D2372))</f>
        <v>#NUM!</v>
      </c>
      <c r="N2376" t="e">
        <f t="array" ref="N2376">INDEX($A$7:$F$3066,SMALL(IF(COUNTIF($L$5,$H$7:$H$3066)*COUNTIF($L$5,$I$7:$I$3066),MATCH(ROW($A$7:$A$3066),ROW($A$7:$A$3066)),""),ROWS($B$1:E2370)),COLUMNS($A$1:E2372))</f>
        <v>#NUM!</v>
      </c>
      <c r="O2376" t="e">
        <f t="array" ref="O2376">INDEX($A$7:$F$3066,SMALL(IF(COUNTIF($L$5,$H$7:$H$3066)*COUNTIF($L$5,$I$7:$I$3066),MATCH(ROW($A$7:$A$3066),ROW($A$7:$A$3066)),""),ROWS($B$1:F2370)),COLUMNS($A$1:F2372))</f>
        <v>#NUM!</v>
      </c>
    </row>
    <row r="2377" spans="1:15">
      <c r="A2377" s="1">
        <f>'ScienceDirect - Initial'!A2380</f>
        <v>0</v>
      </c>
      <c r="B2377" s="1">
        <f>'ScienceDirect - Initial'!B2380</f>
        <v>2009</v>
      </c>
      <c r="C2377" s="1">
        <f>'ScienceDirect - Initial'!C2380</f>
        <v>0</v>
      </c>
      <c r="D2377" s="1" t="str">
        <f>'ScienceDirect - Initial'!D2380</f>
        <v>83rd Annual Meeting of the German Society of Mammalogy, Dresden, 13 to 17 September 2009</v>
      </c>
      <c r="E2377" s="1" t="str">
        <f>'ScienceDirect - Initial'!E2380</f>
        <v>Mammalian Biology</v>
      </c>
      <c r="F2377" s="1">
        <f>'ScienceDirect - Initial'!F2380</f>
        <v>0</v>
      </c>
      <c r="H2377" s="1">
        <v>0</v>
      </c>
      <c r="I2377" s="1">
        <v>0</v>
      </c>
      <c r="J2377" t="b">
        <f t="shared" si="37"/>
        <v>1</v>
      </c>
      <c r="K2377" t="e">
        <f t="array" ref="K2377">INDEX($A$7:$F$3066,SMALL(IF(COUNTIF($L$5,$H$7:$H$3066)*COUNTIF($L$5,$I$7:$I$3066),MATCH(ROW($A$7:$A$3066),ROW($A$7:$A$3066)),""),ROWS($B$1:B2371)),COLUMNS($A$1:B2373))</f>
        <v>#NUM!</v>
      </c>
      <c r="L2377" t="e">
        <f t="array" ref="L2377">INDEX($A$7:$F$3066,SMALL(IF(COUNTIF($L$5,$H$7:$H$3066)*COUNTIF($L$5,$I$7:$I$3066),MATCH(ROW($A$7:$A$3066),ROW($A$7:$A$3066)),""),ROWS($B$1:C2371)),COLUMNS($A$1:C2373))</f>
        <v>#NUM!</v>
      </c>
      <c r="M2377" t="e">
        <f t="array" ref="M2377">INDEX($A$7:$F$3066,SMALL(IF(COUNTIF($L$5,$H$7:$H$3066)*COUNTIF($L$5,$I$7:$I$3066),MATCH(ROW($A$7:$A$3066),ROW($A$7:$A$3066)),""),ROWS($B$1:D2371)),COLUMNS($A$1:D2373))</f>
        <v>#NUM!</v>
      </c>
      <c r="N2377" t="e">
        <f t="array" ref="N2377">INDEX($A$7:$F$3066,SMALL(IF(COUNTIF($L$5,$H$7:$H$3066)*COUNTIF($L$5,$I$7:$I$3066),MATCH(ROW($A$7:$A$3066),ROW($A$7:$A$3066)),""),ROWS($B$1:E2371)),COLUMNS($A$1:E2373))</f>
        <v>#NUM!</v>
      </c>
      <c r="O2377" t="e">
        <f t="array" ref="O2377">INDEX($A$7:$F$3066,SMALL(IF(COUNTIF($L$5,$H$7:$H$3066)*COUNTIF($L$5,$I$7:$I$3066),MATCH(ROW($A$7:$A$3066),ROW($A$7:$A$3066)),""),ROWS($B$1:F2371)),COLUMNS($A$1:F2373))</f>
        <v>#NUM!</v>
      </c>
    </row>
    <row r="2378" spans="1:15">
      <c r="A2378" s="1">
        <f>'ScienceDirect - Initial'!A2381</f>
        <v>0</v>
      </c>
      <c r="B2378" s="1">
        <f>'ScienceDirect - Initial'!B2381</f>
        <v>1999</v>
      </c>
      <c r="C2378" s="1" t="str">
        <f>'ScienceDirect - Initial'!C2381</f>
        <v>LETOURNEAU, D.K.; ALTIERI, M.A.</v>
      </c>
      <c r="D2378" s="1" t="str">
        <f>'ScienceDirect - Initial'!D2381</f>
        <v>CHAPTER 14 - Environmental Management to Enhance Biological Control in Agroecosystems</v>
      </c>
      <c r="E2378" s="1" t="str">
        <f>'ScienceDirect - Initial'!E2381</f>
        <v>Handbook of Biological Control</v>
      </c>
      <c r="F2378" s="1" t="str">
        <f>'ScienceDirect - Initial'!F2381</f>
        <v>978-0-12-257305-7</v>
      </c>
      <c r="H2378" s="1">
        <v>0</v>
      </c>
      <c r="I2378" s="1">
        <v>0</v>
      </c>
      <c r="J2378" t="b">
        <f t="shared" si="37"/>
        <v>1</v>
      </c>
      <c r="K2378" t="e">
        <f t="array" ref="K2378">INDEX($A$7:$F$3066,SMALL(IF(COUNTIF($L$5,$H$7:$H$3066)*COUNTIF($L$5,$I$7:$I$3066),MATCH(ROW($A$7:$A$3066),ROW($A$7:$A$3066)),""),ROWS($B$1:B2372)),COLUMNS($A$1:B2374))</f>
        <v>#NUM!</v>
      </c>
      <c r="L2378" t="e">
        <f t="array" ref="L2378">INDEX($A$7:$F$3066,SMALL(IF(COUNTIF($L$5,$H$7:$H$3066)*COUNTIF($L$5,$I$7:$I$3066),MATCH(ROW($A$7:$A$3066),ROW($A$7:$A$3066)),""),ROWS($B$1:C2372)),COLUMNS($A$1:C2374))</f>
        <v>#NUM!</v>
      </c>
      <c r="M2378" t="e">
        <f t="array" ref="M2378">INDEX($A$7:$F$3066,SMALL(IF(COUNTIF($L$5,$H$7:$H$3066)*COUNTIF($L$5,$I$7:$I$3066),MATCH(ROW($A$7:$A$3066),ROW($A$7:$A$3066)),""),ROWS($B$1:D2372)),COLUMNS($A$1:D2374))</f>
        <v>#NUM!</v>
      </c>
      <c r="N2378" t="e">
        <f t="array" ref="N2378">INDEX($A$7:$F$3066,SMALL(IF(COUNTIF($L$5,$H$7:$H$3066)*COUNTIF($L$5,$I$7:$I$3066),MATCH(ROW($A$7:$A$3066),ROW($A$7:$A$3066)),""),ROWS($B$1:E2372)),COLUMNS($A$1:E2374))</f>
        <v>#NUM!</v>
      </c>
      <c r="O2378" t="e">
        <f t="array" ref="O2378">INDEX($A$7:$F$3066,SMALL(IF(COUNTIF($L$5,$H$7:$H$3066)*COUNTIF($L$5,$I$7:$I$3066),MATCH(ROW($A$7:$A$3066),ROW($A$7:$A$3066)),""),ROWS($B$1:F2372)),COLUMNS($A$1:F2374))</f>
        <v>#NUM!</v>
      </c>
    </row>
    <row r="2379" spans="1:15">
      <c r="A2379" s="1">
        <f>'ScienceDirect - Initial'!A2382</f>
        <v>0</v>
      </c>
      <c r="B2379" s="1">
        <f>'ScienceDirect - Initial'!B2382</f>
        <v>1995</v>
      </c>
      <c r="C2379" s="1" t="str">
        <f>'ScienceDirect - Initial'!C2382</f>
        <v>Bramwell, Vivien H.C.</v>
      </c>
      <c r="D2379" s="1" t="str">
        <f>'ScienceDirect - Initial'!D2382</f>
        <v>The role of chemotherapy in osteogenic sarcoma</v>
      </c>
      <c r="E2379" s="1" t="str">
        <f>'ScienceDirect - Initial'!E2382</f>
        <v>Critical Reviews in Oncology/Hematology</v>
      </c>
      <c r="F2379" s="1">
        <f>'ScienceDirect - Initial'!F2382</f>
        <v>0</v>
      </c>
      <c r="H2379" s="1">
        <v>0</v>
      </c>
      <c r="I2379" s="1">
        <v>0</v>
      </c>
      <c r="J2379" t="b">
        <f t="shared" si="37"/>
        <v>1</v>
      </c>
      <c r="K2379" t="e">
        <f t="array" ref="K2379">INDEX($A$7:$F$3066,SMALL(IF(COUNTIF($L$5,$H$7:$H$3066)*COUNTIF($L$5,$I$7:$I$3066),MATCH(ROW($A$7:$A$3066),ROW($A$7:$A$3066)),""),ROWS($B$1:B2373)),COLUMNS($A$1:B2375))</f>
        <v>#NUM!</v>
      </c>
      <c r="L2379" t="e">
        <f t="array" ref="L2379">INDEX($A$7:$F$3066,SMALL(IF(COUNTIF($L$5,$H$7:$H$3066)*COUNTIF($L$5,$I$7:$I$3066),MATCH(ROW($A$7:$A$3066),ROW($A$7:$A$3066)),""),ROWS($B$1:C2373)),COLUMNS($A$1:C2375))</f>
        <v>#NUM!</v>
      </c>
      <c r="M2379" t="e">
        <f t="array" ref="M2379">INDEX($A$7:$F$3066,SMALL(IF(COUNTIF($L$5,$H$7:$H$3066)*COUNTIF($L$5,$I$7:$I$3066),MATCH(ROW($A$7:$A$3066),ROW($A$7:$A$3066)),""),ROWS($B$1:D2373)),COLUMNS($A$1:D2375))</f>
        <v>#NUM!</v>
      </c>
      <c r="N2379" t="e">
        <f t="array" ref="N2379">INDEX($A$7:$F$3066,SMALL(IF(COUNTIF($L$5,$H$7:$H$3066)*COUNTIF($L$5,$I$7:$I$3066),MATCH(ROW($A$7:$A$3066),ROW($A$7:$A$3066)),""),ROWS($B$1:E2373)),COLUMNS($A$1:E2375))</f>
        <v>#NUM!</v>
      </c>
      <c r="O2379" t="e">
        <f t="array" ref="O2379">INDEX($A$7:$F$3066,SMALL(IF(COUNTIF($L$5,$H$7:$H$3066)*COUNTIF($L$5,$I$7:$I$3066),MATCH(ROW($A$7:$A$3066),ROW($A$7:$A$3066)),""),ROWS($B$1:F2373)),COLUMNS($A$1:F2375))</f>
        <v>#NUM!</v>
      </c>
    </row>
    <row r="2380" spans="1:15">
      <c r="A2380" s="1">
        <f>'ScienceDirect - Initial'!A2383</f>
        <v>0</v>
      </c>
      <c r="B2380" s="1">
        <f>'ScienceDirect - Initial'!B2383</f>
        <v>2002</v>
      </c>
      <c r="C2380" s="1" t="str">
        <f>'ScienceDirect - Initial'!C2383</f>
        <v>RUTLEDGE, LOUIS C.; GUPTA, RAJ K.</v>
      </c>
      <c r="D2380" s="1" t="str">
        <f>'ScienceDirect - Initial'!D2383</f>
        <v>9 - MOTH FLIES AND SAND FLIES (Psychodidae)</v>
      </c>
      <c r="E2380" s="1" t="str">
        <f>'ScienceDirect - Initial'!E2383</f>
        <v>Medical and Veterinary Entomology</v>
      </c>
      <c r="F2380" s="1" t="str">
        <f>'ScienceDirect - Initial'!F2383</f>
        <v>978-0-12-510451-7</v>
      </c>
      <c r="H2380" s="1">
        <v>0</v>
      </c>
      <c r="I2380" s="1">
        <v>0</v>
      </c>
      <c r="J2380" t="b">
        <f t="shared" si="37"/>
        <v>1</v>
      </c>
      <c r="K2380" t="e">
        <f t="array" ref="K2380">INDEX($A$7:$F$3066,SMALL(IF(COUNTIF($L$5,$H$7:$H$3066)*COUNTIF($L$5,$I$7:$I$3066),MATCH(ROW($A$7:$A$3066),ROW($A$7:$A$3066)),""),ROWS($B$1:B2374)),COLUMNS($A$1:B2376))</f>
        <v>#NUM!</v>
      </c>
      <c r="L2380" t="e">
        <f t="array" ref="L2380">INDEX($A$7:$F$3066,SMALL(IF(COUNTIF($L$5,$H$7:$H$3066)*COUNTIF($L$5,$I$7:$I$3066),MATCH(ROW($A$7:$A$3066),ROW($A$7:$A$3066)),""),ROWS($B$1:C2374)),COLUMNS($A$1:C2376))</f>
        <v>#NUM!</v>
      </c>
      <c r="M2380" t="e">
        <f t="array" ref="M2380">INDEX($A$7:$F$3066,SMALL(IF(COUNTIF($L$5,$H$7:$H$3066)*COUNTIF($L$5,$I$7:$I$3066),MATCH(ROW($A$7:$A$3066),ROW($A$7:$A$3066)),""),ROWS($B$1:D2374)),COLUMNS($A$1:D2376))</f>
        <v>#NUM!</v>
      </c>
      <c r="N2380" t="e">
        <f t="array" ref="N2380">INDEX($A$7:$F$3066,SMALL(IF(COUNTIF($L$5,$H$7:$H$3066)*COUNTIF($L$5,$I$7:$I$3066),MATCH(ROW($A$7:$A$3066),ROW($A$7:$A$3066)),""),ROWS($B$1:E2374)),COLUMNS($A$1:E2376))</f>
        <v>#NUM!</v>
      </c>
      <c r="O2380" t="e">
        <f t="array" ref="O2380">INDEX($A$7:$F$3066,SMALL(IF(COUNTIF($L$5,$H$7:$H$3066)*COUNTIF($L$5,$I$7:$I$3066),MATCH(ROW($A$7:$A$3066),ROW($A$7:$A$3066)),""),ROWS($B$1:F2374)),COLUMNS($A$1:F2376))</f>
        <v>#NUM!</v>
      </c>
    </row>
    <row r="2381" spans="1:15">
      <c r="A2381" s="1">
        <f>'ScienceDirect - Initial'!A2384</f>
        <v>0</v>
      </c>
      <c r="B2381" s="1">
        <f>'ScienceDirect - Initial'!B2384</f>
        <v>1978</v>
      </c>
      <c r="C2381" s="1" t="str">
        <f>'ScienceDirect - Initial'!C2384</f>
        <v>Hill, A. Lewis</v>
      </c>
      <c r="D2381" s="1" t="str">
        <f>'ScienceDirect - Initial'!D2384</f>
        <v>Savants: Mentally Retarded Individuals with Special Skills</v>
      </c>
      <c r="E2381" s="1" t="str">
        <f>'ScienceDirect - Initial'!E2384</f>
        <v>International Review of Research in Mental Retardation</v>
      </c>
      <c r="F2381" s="1" t="str">
        <f>'ScienceDirect - Initial'!F2384</f>
        <v>0074-7750</v>
      </c>
      <c r="H2381" s="1">
        <v>0</v>
      </c>
      <c r="I2381" s="1">
        <v>0</v>
      </c>
      <c r="J2381" t="b">
        <f t="shared" si="37"/>
        <v>1</v>
      </c>
      <c r="K2381" t="e">
        <f t="array" ref="K2381">INDEX($A$7:$F$3066,SMALL(IF(COUNTIF($L$5,$H$7:$H$3066)*COUNTIF($L$5,$I$7:$I$3066),MATCH(ROW($A$7:$A$3066),ROW($A$7:$A$3066)),""),ROWS($B$1:B2375)),COLUMNS($A$1:B2377))</f>
        <v>#NUM!</v>
      </c>
      <c r="L2381" t="e">
        <f t="array" ref="L2381">INDEX($A$7:$F$3066,SMALL(IF(COUNTIF($L$5,$H$7:$H$3066)*COUNTIF($L$5,$I$7:$I$3066),MATCH(ROW($A$7:$A$3066),ROW($A$7:$A$3066)),""),ROWS($B$1:C2375)),COLUMNS($A$1:C2377))</f>
        <v>#NUM!</v>
      </c>
      <c r="M2381" t="e">
        <f t="array" ref="M2381">INDEX($A$7:$F$3066,SMALL(IF(COUNTIF($L$5,$H$7:$H$3066)*COUNTIF($L$5,$I$7:$I$3066),MATCH(ROW($A$7:$A$3066),ROW($A$7:$A$3066)),""),ROWS($B$1:D2375)),COLUMNS($A$1:D2377))</f>
        <v>#NUM!</v>
      </c>
      <c r="N2381" t="e">
        <f t="array" ref="N2381">INDEX($A$7:$F$3066,SMALL(IF(COUNTIF($L$5,$H$7:$H$3066)*COUNTIF($L$5,$I$7:$I$3066),MATCH(ROW($A$7:$A$3066),ROW($A$7:$A$3066)),""),ROWS($B$1:E2375)),COLUMNS($A$1:E2377))</f>
        <v>#NUM!</v>
      </c>
      <c r="O2381" t="e">
        <f t="array" ref="O2381">INDEX($A$7:$F$3066,SMALL(IF(COUNTIF($L$5,$H$7:$H$3066)*COUNTIF($L$5,$I$7:$I$3066),MATCH(ROW($A$7:$A$3066),ROW($A$7:$A$3066)),""),ROWS($B$1:F2375)),COLUMNS($A$1:F2377))</f>
        <v>#NUM!</v>
      </c>
    </row>
    <row r="2382" spans="1:15">
      <c r="A2382" s="1">
        <f>'ScienceDirect - Initial'!A2385</f>
        <v>0</v>
      </c>
      <c r="B2382" s="1">
        <f>'ScienceDirect - Initial'!B2385</f>
        <v>1991</v>
      </c>
      <c r="C2382" s="1" t="str">
        <f>'ScienceDirect - Initial'!C2385</f>
        <v>Rapport, Mark D.; Kelly, Kevin L.</v>
      </c>
      <c r="D2382" s="1" t="str">
        <f>'ScienceDirect - Initial'!D2385</f>
        <v>Psychostimulant effects on learning and cognitive function: Findings and implications for children with Attention Deficit Hyperactivity Disorder</v>
      </c>
      <c r="E2382" s="1" t="str">
        <f>'ScienceDirect - Initial'!E2385</f>
        <v>Special Issue Applied Learning Theory: Research Issues for the 1990s</v>
      </c>
      <c r="F2382" s="1">
        <f>'ScienceDirect - Initial'!F2385</f>
        <v>0</v>
      </c>
      <c r="H2382" s="1">
        <v>0</v>
      </c>
      <c r="I2382" s="1">
        <v>0</v>
      </c>
      <c r="J2382" t="b">
        <f t="shared" si="37"/>
        <v>1</v>
      </c>
      <c r="K2382" t="e">
        <f t="array" ref="K2382">INDEX($A$7:$F$3066,SMALL(IF(COUNTIF($L$5,$H$7:$H$3066)*COUNTIF($L$5,$I$7:$I$3066),MATCH(ROW($A$7:$A$3066),ROW($A$7:$A$3066)),""),ROWS($B$1:B2376)),COLUMNS($A$1:B2378))</f>
        <v>#NUM!</v>
      </c>
      <c r="L2382" t="e">
        <f t="array" ref="L2382">INDEX($A$7:$F$3066,SMALL(IF(COUNTIF($L$5,$H$7:$H$3066)*COUNTIF($L$5,$I$7:$I$3066),MATCH(ROW($A$7:$A$3066),ROW($A$7:$A$3066)),""),ROWS($B$1:C2376)),COLUMNS($A$1:C2378))</f>
        <v>#NUM!</v>
      </c>
      <c r="M2382" t="e">
        <f t="array" ref="M2382">INDEX($A$7:$F$3066,SMALL(IF(COUNTIF($L$5,$H$7:$H$3066)*COUNTIF($L$5,$I$7:$I$3066),MATCH(ROW($A$7:$A$3066),ROW($A$7:$A$3066)),""),ROWS($B$1:D2376)),COLUMNS($A$1:D2378))</f>
        <v>#NUM!</v>
      </c>
      <c r="N2382" t="e">
        <f t="array" ref="N2382">INDEX($A$7:$F$3066,SMALL(IF(COUNTIF($L$5,$H$7:$H$3066)*COUNTIF($L$5,$I$7:$I$3066),MATCH(ROW($A$7:$A$3066),ROW($A$7:$A$3066)),""),ROWS($B$1:E2376)),COLUMNS($A$1:E2378))</f>
        <v>#NUM!</v>
      </c>
      <c r="O2382" t="e">
        <f t="array" ref="O2382">INDEX($A$7:$F$3066,SMALL(IF(COUNTIF($L$5,$H$7:$H$3066)*COUNTIF($L$5,$I$7:$I$3066),MATCH(ROW($A$7:$A$3066),ROW($A$7:$A$3066)),""),ROWS($B$1:F2376)),COLUMNS($A$1:F2378))</f>
        <v>#NUM!</v>
      </c>
    </row>
    <row r="2383" spans="1:15">
      <c r="A2383" s="1">
        <f>'ScienceDirect - Initial'!A2386</f>
        <v>0</v>
      </c>
      <c r="B2383" s="1">
        <f>'ScienceDirect - Initial'!B2386</f>
        <v>2009</v>
      </c>
      <c r="C2383" s="1">
        <f>'ScienceDirect - Initial'!C2386</f>
        <v>0</v>
      </c>
      <c r="D2383" s="1" t="str">
        <f>'ScienceDirect - Initial'!D2386</f>
        <v>Poster abstracts</v>
      </c>
      <c r="E2383" s="1" t="str">
        <f>'ScienceDirect - Initial'!E2386</f>
        <v>Neuropeptides</v>
      </c>
      <c r="F2383" s="1">
        <f>'ScienceDirect - Initial'!F2386</f>
        <v>0</v>
      </c>
      <c r="H2383" s="1">
        <v>0</v>
      </c>
      <c r="I2383" s="1">
        <v>0</v>
      </c>
      <c r="J2383" t="b">
        <f t="shared" si="37"/>
        <v>1</v>
      </c>
      <c r="K2383" t="e">
        <f t="array" ref="K2383">INDEX($A$7:$F$3066,SMALL(IF(COUNTIF($L$5,$H$7:$H$3066)*COUNTIF($L$5,$I$7:$I$3066),MATCH(ROW($A$7:$A$3066),ROW($A$7:$A$3066)),""),ROWS($B$1:B2377)),COLUMNS($A$1:B2379))</f>
        <v>#NUM!</v>
      </c>
      <c r="L2383" t="e">
        <f t="array" ref="L2383">INDEX($A$7:$F$3066,SMALL(IF(COUNTIF($L$5,$H$7:$H$3066)*COUNTIF($L$5,$I$7:$I$3066),MATCH(ROW($A$7:$A$3066),ROW($A$7:$A$3066)),""),ROWS($B$1:C2377)),COLUMNS($A$1:C2379))</f>
        <v>#NUM!</v>
      </c>
      <c r="M2383" t="e">
        <f t="array" ref="M2383">INDEX($A$7:$F$3066,SMALL(IF(COUNTIF($L$5,$H$7:$H$3066)*COUNTIF($L$5,$I$7:$I$3066),MATCH(ROW($A$7:$A$3066),ROW($A$7:$A$3066)),""),ROWS($B$1:D2377)),COLUMNS($A$1:D2379))</f>
        <v>#NUM!</v>
      </c>
      <c r="N2383" t="e">
        <f t="array" ref="N2383">INDEX($A$7:$F$3066,SMALL(IF(COUNTIF($L$5,$H$7:$H$3066)*COUNTIF($L$5,$I$7:$I$3066),MATCH(ROW($A$7:$A$3066),ROW($A$7:$A$3066)),""),ROWS($B$1:E2377)),COLUMNS($A$1:E2379))</f>
        <v>#NUM!</v>
      </c>
      <c r="O2383" t="e">
        <f t="array" ref="O2383">INDEX($A$7:$F$3066,SMALL(IF(COUNTIF($L$5,$H$7:$H$3066)*COUNTIF($L$5,$I$7:$I$3066),MATCH(ROW($A$7:$A$3066),ROW($A$7:$A$3066)),""),ROWS($B$1:F2377)),COLUMNS($A$1:F2379))</f>
        <v>#NUM!</v>
      </c>
    </row>
    <row r="2384" spans="1:15">
      <c r="A2384" s="1">
        <f>'ScienceDirect - Initial'!A2387</f>
        <v>0</v>
      </c>
      <c r="B2384" s="1">
        <f>'ScienceDirect - Initial'!B2387</f>
        <v>2011</v>
      </c>
      <c r="C2384" s="1" t="str">
        <f>'ScienceDirect - Initial'!C2387</f>
        <v>Powell, Nelson B.; Riley, Robert W.</v>
      </c>
      <c r="D2384" s="1" t="str">
        <f>'ScienceDirect - Initial'!D2387</f>
        <v>Chapter 108 - Surgical Management for Obstructive Sleep-Disordered Breathing</v>
      </c>
      <c r="E2384" s="1" t="str">
        <f>'ScienceDirect - Initial'!E2387</f>
        <v>Principles and Practice of Sleep Medicine (Fifth Edition)</v>
      </c>
      <c r="F2384" s="1" t="str">
        <f>'ScienceDirect - Initial'!F2387</f>
        <v>978-1-4160-6645-3</v>
      </c>
      <c r="H2384" s="1">
        <v>0</v>
      </c>
      <c r="I2384" s="1">
        <v>0</v>
      </c>
      <c r="J2384" t="b">
        <f t="shared" si="37"/>
        <v>1</v>
      </c>
      <c r="K2384" t="e">
        <f t="array" ref="K2384">INDEX($A$7:$F$3066,SMALL(IF(COUNTIF($L$5,$H$7:$H$3066)*COUNTIF($L$5,$I$7:$I$3066),MATCH(ROW($A$7:$A$3066),ROW($A$7:$A$3066)),""),ROWS($B$1:B2378)),COLUMNS($A$1:B2380))</f>
        <v>#NUM!</v>
      </c>
      <c r="L2384" t="e">
        <f t="array" ref="L2384">INDEX($A$7:$F$3066,SMALL(IF(COUNTIF($L$5,$H$7:$H$3066)*COUNTIF($L$5,$I$7:$I$3066),MATCH(ROW($A$7:$A$3066),ROW($A$7:$A$3066)),""),ROWS($B$1:C2378)),COLUMNS($A$1:C2380))</f>
        <v>#NUM!</v>
      </c>
      <c r="M2384" t="e">
        <f t="array" ref="M2384">INDEX($A$7:$F$3066,SMALL(IF(COUNTIF($L$5,$H$7:$H$3066)*COUNTIF($L$5,$I$7:$I$3066),MATCH(ROW($A$7:$A$3066),ROW($A$7:$A$3066)),""),ROWS($B$1:D2378)),COLUMNS($A$1:D2380))</f>
        <v>#NUM!</v>
      </c>
      <c r="N2384" t="e">
        <f t="array" ref="N2384">INDEX($A$7:$F$3066,SMALL(IF(COUNTIF($L$5,$H$7:$H$3066)*COUNTIF($L$5,$I$7:$I$3066),MATCH(ROW($A$7:$A$3066),ROW($A$7:$A$3066)),""),ROWS($B$1:E2378)),COLUMNS($A$1:E2380))</f>
        <v>#NUM!</v>
      </c>
      <c r="O2384" t="e">
        <f t="array" ref="O2384">INDEX($A$7:$F$3066,SMALL(IF(COUNTIF($L$5,$H$7:$H$3066)*COUNTIF($L$5,$I$7:$I$3066),MATCH(ROW($A$7:$A$3066),ROW($A$7:$A$3066)),""),ROWS($B$1:F2378)),COLUMNS($A$1:F2380))</f>
        <v>#NUM!</v>
      </c>
    </row>
    <row r="2385" spans="1:15">
      <c r="A2385" s="1">
        <f>'ScienceDirect - Initial'!A2388</f>
        <v>0</v>
      </c>
      <c r="B2385" s="1">
        <f>'ScienceDirect - Initial'!B2388</f>
        <v>2012</v>
      </c>
      <c r="C2385" s="1" t="str">
        <f>'ScienceDirect - Initial'!C2388</f>
        <v>Zimdahl, Robert L.</v>
      </c>
      <c r="D2385" s="1" t="str">
        <f>'ScienceDirect - Initial'!D2388</f>
        <v>5 - Moral Confidence in Agriculture11This is a modified version of a paper which appeared in the American Journal of Alternative Agriculture 17:44–53. 2002. Reprinted with permission.</v>
      </c>
      <c r="E2385" s="1" t="str">
        <f>'ScienceDirect - Initial'!E2388</f>
        <v>Agriculture's Ethical Horizon (Second Edition)</v>
      </c>
      <c r="F2385" s="1" t="str">
        <f>'ScienceDirect - Initial'!F2388</f>
        <v>978-0-12-416043-9</v>
      </c>
      <c r="H2385" s="1">
        <v>0</v>
      </c>
      <c r="I2385" s="1">
        <v>0</v>
      </c>
      <c r="J2385" t="b">
        <f t="shared" si="37"/>
        <v>1</v>
      </c>
      <c r="K2385" t="e">
        <f t="array" ref="K2385">INDEX($A$7:$F$3066,SMALL(IF(COUNTIF($L$5,$H$7:$H$3066)*COUNTIF($L$5,$I$7:$I$3066),MATCH(ROW($A$7:$A$3066),ROW($A$7:$A$3066)),""),ROWS($B$1:B2379)),COLUMNS($A$1:B2381))</f>
        <v>#NUM!</v>
      </c>
      <c r="L2385" t="e">
        <f t="array" ref="L2385">INDEX($A$7:$F$3066,SMALL(IF(COUNTIF($L$5,$H$7:$H$3066)*COUNTIF($L$5,$I$7:$I$3066),MATCH(ROW($A$7:$A$3066),ROW($A$7:$A$3066)),""),ROWS($B$1:C2379)),COLUMNS($A$1:C2381))</f>
        <v>#NUM!</v>
      </c>
      <c r="M2385" t="e">
        <f t="array" ref="M2385">INDEX($A$7:$F$3066,SMALL(IF(COUNTIF($L$5,$H$7:$H$3066)*COUNTIF($L$5,$I$7:$I$3066),MATCH(ROW($A$7:$A$3066),ROW($A$7:$A$3066)),""),ROWS($B$1:D2379)),COLUMNS($A$1:D2381))</f>
        <v>#NUM!</v>
      </c>
      <c r="N2385" t="e">
        <f t="array" ref="N2385">INDEX($A$7:$F$3066,SMALL(IF(COUNTIF($L$5,$H$7:$H$3066)*COUNTIF($L$5,$I$7:$I$3066),MATCH(ROW($A$7:$A$3066),ROW($A$7:$A$3066)),""),ROWS($B$1:E2379)),COLUMNS($A$1:E2381))</f>
        <v>#NUM!</v>
      </c>
      <c r="O2385" t="e">
        <f t="array" ref="O2385">INDEX($A$7:$F$3066,SMALL(IF(COUNTIF($L$5,$H$7:$H$3066)*COUNTIF($L$5,$I$7:$I$3066),MATCH(ROW($A$7:$A$3066),ROW($A$7:$A$3066)),""),ROWS($B$1:F2379)),COLUMNS($A$1:F2381))</f>
        <v>#NUM!</v>
      </c>
    </row>
    <row r="2386" spans="1:15">
      <c r="A2386" s="1">
        <f>'ScienceDirect - Initial'!A2389</f>
        <v>0</v>
      </c>
      <c r="B2386" s="1">
        <f>'ScienceDirect - Initial'!B2389</f>
        <v>2014</v>
      </c>
      <c r="C2386" s="1">
        <f>'ScienceDirect - Initial'!C2389</f>
        <v>0</v>
      </c>
      <c r="D2386" s="1" t="str">
        <f>'ScienceDirect - Initial'!D2389</f>
        <v>Chapter 4 - Principles of sedation, anticholinergic agents, and principles of premedication</v>
      </c>
      <c r="E2386" s="1" t="str">
        <f>'ScienceDirect - Initial'!E2389</f>
        <v>Veterinary Anaesthesia (Eleventh Edition)</v>
      </c>
      <c r="F2386" s="1" t="str">
        <f>'ScienceDirect - Initial'!F2389</f>
        <v>978-0-7020-2793-2</v>
      </c>
      <c r="H2386" s="1">
        <v>0</v>
      </c>
      <c r="I2386" s="1">
        <v>0</v>
      </c>
      <c r="J2386" t="b">
        <f t="shared" si="37"/>
        <v>1</v>
      </c>
      <c r="K2386" t="e">
        <f t="array" ref="K2386">INDEX($A$7:$F$3066,SMALL(IF(COUNTIF($L$5,$H$7:$H$3066)*COUNTIF($L$5,$I$7:$I$3066),MATCH(ROW($A$7:$A$3066),ROW($A$7:$A$3066)),""),ROWS($B$1:B2380)),COLUMNS($A$1:B2382))</f>
        <v>#NUM!</v>
      </c>
      <c r="L2386" t="e">
        <f t="array" ref="L2386">INDEX($A$7:$F$3066,SMALL(IF(COUNTIF($L$5,$H$7:$H$3066)*COUNTIF($L$5,$I$7:$I$3066),MATCH(ROW($A$7:$A$3066),ROW($A$7:$A$3066)),""),ROWS($B$1:C2380)),COLUMNS($A$1:C2382))</f>
        <v>#NUM!</v>
      </c>
      <c r="M2386" t="e">
        <f t="array" ref="M2386">INDEX($A$7:$F$3066,SMALL(IF(COUNTIF($L$5,$H$7:$H$3066)*COUNTIF($L$5,$I$7:$I$3066),MATCH(ROW($A$7:$A$3066),ROW($A$7:$A$3066)),""),ROWS($B$1:D2380)),COLUMNS($A$1:D2382))</f>
        <v>#NUM!</v>
      </c>
      <c r="N2386" t="e">
        <f t="array" ref="N2386">INDEX($A$7:$F$3066,SMALL(IF(COUNTIF($L$5,$H$7:$H$3066)*COUNTIF($L$5,$I$7:$I$3066),MATCH(ROW($A$7:$A$3066),ROW($A$7:$A$3066)),""),ROWS($B$1:E2380)),COLUMNS($A$1:E2382))</f>
        <v>#NUM!</v>
      </c>
      <c r="O2386" t="e">
        <f t="array" ref="O2386">INDEX($A$7:$F$3066,SMALL(IF(COUNTIF($L$5,$H$7:$H$3066)*COUNTIF($L$5,$I$7:$I$3066),MATCH(ROW($A$7:$A$3066),ROW($A$7:$A$3066)),""),ROWS($B$1:F2380)),COLUMNS($A$1:F2382))</f>
        <v>#NUM!</v>
      </c>
    </row>
    <row r="2387" spans="1:15">
      <c r="A2387" s="1">
        <f>'ScienceDirect - Initial'!A2390</f>
        <v>0</v>
      </c>
      <c r="B2387" s="1">
        <f>'ScienceDirect - Initial'!B2390</f>
        <v>2004</v>
      </c>
      <c r="C2387" s="1" t="str">
        <f>'ScienceDirect - Initial'!C2390</f>
        <v>Snipp, C. Matthew; Hirschman, Charles</v>
      </c>
      <c r="D2387" s="1" t="str">
        <f>'ScienceDirect - Initial'!D2390</f>
        <v>ASSIMILATION IN AMERICAN SOCIETY: OCCUPATIONAL ACHIEVEMENT AND EARNINGS FOR ETHNIC MINORITIES IN THE UNITED STATES, 1970 TO 1990</v>
      </c>
      <c r="E2387" s="1" t="str">
        <f>'ScienceDirect - Initial'!E2390</f>
        <v>The Shape of Social Inequality</v>
      </c>
      <c r="F2387" s="1">
        <f>'ScienceDirect - Initial'!F2390</f>
        <v>0</v>
      </c>
      <c r="H2387" s="1">
        <v>0</v>
      </c>
      <c r="I2387" s="1">
        <v>0</v>
      </c>
      <c r="J2387" t="b">
        <f t="shared" si="37"/>
        <v>1</v>
      </c>
      <c r="K2387" t="e">
        <f t="array" ref="K2387">INDEX($A$7:$F$3066,SMALL(IF(COUNTIF($L$5,$H$7:$H$3066)*COUNTIF($L$5,$I$7:$I$3066),MATCH(ROW($A$7:$A$3066),ROW($A$7:$A$3066)),""),ROWS($B$1:B2381)),COLUMNS($A$1:B2383))</f>
        <v>#NUM!</v>
      </c>
      <c r="L2387" t="e">
        <f t="array" ref="L2387">INDEX($A$7:$F$3066,SMALL(IF(COUNTIF($L$5,$H$7:$H$3066)*COUNTIF($L$5,$I$7:$I$3066),MATCH(ROW($A$7:$A$3066),ROW($A$7:$A$3066)),""),ROWS($B$1:C2381)),COLUMNS($A$1:C2383))</f>
        <v>#NUM!</v>
      </c>
      <c r="M2387" t="e">
        <f t="array" ref="M2387">INDEX($A$7:$F$3066,SMALL(IF(COUNTIF($L$5,$H$7:$H$3066)*COUNTIF($L$5,$I$7:$I$3066),MATCH(ROW($A$7:$A$3066),ROW($A$7:$A$3066)),""),ROWS($B$1:D2381)),COLUMNS($A$1:D2383))</f>
        <v>#NUM!</v>
      </c>
      <c r="N2387" t="e">
        <f t="array" ref="N2387">INDEX($A$7:$F$3066,SMALL(IF(COUNTIF($L$5,$H$7:$H$3066)*COUNTIF($L$5,$I$7:$I$3066),MATCH(ROW($A$7:$A$3066),ROW($A$7:$A$3066)),""),ROWS($B$1:E2381)),COLUMNS($A$1:E2383))</f>
        <v>#NUM!</v>
      </c>
      <c r="O2387" t="e">
        <f t="array" ref="O2387">INDEX($A$7:$F$3066,SMALL(IF(COUNTIF($L$5,$H$7:$H$3066)*COUNTIF($L$5,$I$7:$I$3066),MATCH(ROW($A$7:$A$3066),ROW($A$7:$A$3066)),""),ROWS($B$1:F2381)),COLUMNS($A$1:F2383))</f>
        <v>#NUM!</v>
      </c>
    </row>
    <row r="2388" spans="1:15">
      <c r="A2388" s="1">
        <f>'ScienceDirect - Initial'!A2391</f>
        <v>0</v>
      </c>
      <c r="B2388" s="1">
        <f>'ScienceDirect - Initial'!B2391</f>
        <v>2015</v>
      </c>
      <c r="C2388" s="1" t="str">
        <f>'ScienceDirect - Initial'!C2391</f>
        <v>Dwyer, C.</v>
      </c>
      <c r="D2388" s="1" t="str">
        <f>'ScienceDirect - Initial'!D2391</f>
        <v>The role of symmetry in the theory of inelastic high-energy electron scattering and its application to atomic-resolution core-loss imaging</v>
      </c>
      <c r="E2388" s="1" t="str">
        <f>'ScienceDirect - Initial'!E2391</f>
        <v>Special Issue: 80th Birthday of Harald Rose; PICO 2015 – Third Conference on Frontiers of Aberration Corrected Electron Microscopy</v>
      </c>
      <c r="F2388" s="1">
        <f>'ScienceDirect - Initial'!F2391</f>
        <v>0</v>
      </c>
      <c r="H2388" s="1">
        <v>0</v>
      </c>
      <c r="I2388" s="1">
        <v>0</v>
      </c>
      <c r="J2388" t="b">
        <f t="shared" si="37"/>
        <v>1</v>
      </c>
      <c r="K2388" t="e">
        <f t="array" ref="K2388">INDEX($A$7:$F$3066,SMALL(IF(COUNTIF($L$5,$H$7:$H$3066)*COUNTIF($L$5,$I$7:$I$3066),MATCH(ROW($A$7:$A$3066),ROW($A$7:$A$3066)),""),ROWS($B$1:B2382)),COLUMNS($A$1:B2384))</f>
        <v>#NUM!</v>
      </c>
      <c r="L2388" t="e">
        <f t="array" ref="L2388">INDEX($A$7:$F$3066,SMALL(IF(COUNTIF($L$5,$H$7:$H$3066)*COUNTIF($L$5,$I$7:$I$3066),MATCH(ROW($A$7:$A$3066),ROW($A$7:$A$3066)),""),ROWS($B$1:C2382)),COLUMNS($A$1:C2384))</f>
        <v>#NUM!</v>
      </c>
      <c r="M2388" t="e">
        <f t="array" ref="M2388">INDEX($A$7:$F$3066,SMALL(IF(COUNTIF($L$5,$H$7:$H$3066)*COUNTIF($L$5,$I$7:$I$3066),MATCH(ROW($A$7:$A$3066),ROW($A$7:$A$3066)),""),ROWS($B$1:D2382)),COLUMNS($A$1:D2384))</f>
        <v>#NUM!</v>
      </c>
      <c r="N2388" t="e">
        <f t="array" ref="N2388">INDEX($A$7:$F$3066,SMALL(IF(COUNTIF($L$5,$H$7:$H$3066)*COUNTIF($L$5,$I$7:$I$3066),MATCH(ROW($A$7:$A$3066),ROW($A$7:$A$3066)),""),ROWS($B$1:E2382)),COLUMNS($A$1:E2384))</f>
        <v>#NUM!</v>
      </c>
      <c r="O2388" t="e">
        <f t="array" ref="O2388">INDEX($A$7:$F$3066,SMALL(IF(COUNTIF($L$5,$H$7:$H$3066)*COUNTIF($L$5,$I$7:$I$3066),MATCH(ROW($A$7:$A$3066),ROW($A$7:$A$3066)),""),ROWS($B$1:F2382)),COLUMNS($A$1:F2384))</f>
        <v>#NUM!</v>
      </c>
    </row>
    <row r="2389" spans="1:15">
      <c r="A2389" s="1">
        <f>'ScienceDirect - Initial'!A2392</f>
        <v>0</v>
      </c>
      <c r="B2389" s="1">
        <f>'ScienceDirect - Initial'!B2392</f>
        <v>1973</v>
      </c>
      <c r="C2389" s="1" t="str">
        <f>'ScienceDirect - Initial'!C2392</f>
        <v>Proskauer, Stephen; Rolland, Ruick S.</v>
      </c>
      <c r="D2389" s="1" t="str">
        <f>'ScienceDirect - Initial'!D2392</f>
        <v>YOUTH WHO USE DRUGS: Psychodynamic Diagnosis and Treatment Planning</v>
      </c>
      <c r="E2389" s="1" t="str">
        <f>'ScienceDirect - Initial'!E2392</f>
        <v>Journal of the American Academy of Child Psychiatry</v>
      </c>
      <c r="F2389" s="1">
        <f>'ScienceDirect - Initial'!F2392</f>
        <v>0</v>
      </c>
      <c r="H2389" s="1">
        <v>0</v>
      </c>
      <c r="I2389" s="1">
        <v>0</v>
      </c>
      <c r="J2389" t="b">
        <f t="shared" si="37"/>
        <v>1</v>
      </c>
      <c r="K2389" t="e">
        <f t="array" ref="K2389">INDEX($A$7:$F$3066,SMALL(IF(COUNTIF($L$5,$H$7:$H$3066)*COUNTIF($L$5,$I$7:$I$3066),MATCH(ROW($A$7:$A$3066),ROW($A$7:$A$3066)),""),ROWS($B$1:B2383)),COLUMNS($A$1:B2385))</f>
        <v>#NUM!</v>
      </c>
      <c r="L2389" t="e">
        <f t="array" ref="L2389">INDEX($A$7:$F$3066,SMALL(IF(COUNTIF($L$5,$H$7:$H$3066)*COUNTIF($L$5,$I$7:$I$3066),MATCH(ROW($A$7:$A$3066),ROW($A$7:$A$3066)),""),ROWS($B$1:C2383)),COLUMNS($A$1:C2385))</f>
        <v>#NUM!</v>
      </c>
      <c r="M2389" t="e">
        <f t="array" ref="M2389">INDEX($A$7:$F$3066,SMALL(IF(COUNTIF($L$5,$H$7:$H$3066)*COUNTIF($L$5,$I$7:$I$3066),MATCH(ROW($A$7:$A$3066),ROW($A$7:$A$3066)),""),ROWS($B$1:D2383)),COLUMNS($A$1:D2385))</f>
        <v>#NUM!</v>
      </c>
      <c r="N2389" t="e">
        <f t="array" ref="N2389">INDEX($A$7:$F$3066,SMALL(IF(COUNTIF($L$5,$H$7:$H$3066)*COUNTIF($L$5,$I$7:$I$3066),MATCH(ROW($A$7:$A$3066),ROW($A$7:$A$3066)),""),ROWS($B$1:E2383)),COLUMNS($A$1:E2385))</f>
        <v>#NUM!</v>
      </c>
      <c r="O2389" t="e">
        <f t="array" ref="O2389">INDEX($A$7:$F$3066,SMALL(IF(COUNTIF($L$5,$H$7:$H$3066)*COUNTIF($L$5,$I$7:$I$3066),MATCH(ROW($A$7:$A$3066),ROW($A$7:$A$3066)),""),ROWS($B$1:F2383)),COLUMNS($A$1:F2385))</f>
        <v>#NUM!</v>
      </c>
    </row>
    <row r="2390" spans="1:15">
      <c r="A2390" s="1">
        <f>'ScienceDirect - Initial'!A2393</f>
        <v>0</v>
      </c>
      <c r="B2390" s="1">
        <f>'ScienceDirect - Initial'!B2393</f>
        <v>2018</v>
      </c>
      <c r="C2390" s="1" t="str">
        <f>'ScienceDirect - Initial'!C2393</f>
        <v>Michaels, Marian G.; Sanchez, Pablo; Lin, P. Ling</v>
      </c>
      <c r="D2390" s="1" t="str">
        <f>'ScienceDirect - Initial'!D2393</f>
        <v>38 - Congenital Toxoplasmosis, Syphilis, Malaria, and Tuberculosis</v>
      </c>
      <c r="E2390" s="1" t="str">
        <f>'ScienceDirect - Initial'!E2393</f>
        <v>Avery's Diseases of the Newborn (Tenth Edition)</v>
      </c>
      <c r="F2390" s="1" t="str">
        <f>'ScienceDirect - Initial'!F2393</f>
        <v>978-0-323-40139-5</v>
      </c>
      <c r="H2390" s="1">
        <v>0</v>
      </c>
      <c r="I2390" s="1">
        <v>0</v>
      </c>
      <c r="J2390" t="b">
        <f t="shared" si="37"/>
        <v>1</v>
      </c>
      <c r="K2390" t="e">
        <f t="array" ref="K2390">INDEX($A$7:$F$3066,SMALL(IF(COUNTIF($L$5,$H$7:$H$3066)*COUNTIF($L$5,$I$7:$I$3066),MATCH(ROW($A$7:$A$3066),ROW($A$7:$A$3066)),""),ROWS($B$1:B2384)),COLUMNS($A$1:B2386))</f>
        <v>#NUM!</v>
      </c>
      <c r="L2390" t="e">
        <f t="array" ref="L2390">INDEX($A$7:$F$3066,SMALL(IF(COUNTIF($L$5,$H$7:$H$3066)*COUNTIF($L$5,$I$7:$I$3066),MATCH(ROW($A$7:$A$3066),ROW($A$7:$A$3066)),""),ROWS($B$1:C2384)),COLUMNS($A$1:C2386))</f>
        <v>#NUM!</v>
      </c>
      <c r="M2390" t="e">
        <f t="array" ref="M2390">INDEX($A$7:$F$3066,SMALL(IF(COUNTIF($L$5,$H$7:$H$3066)*COUNTIF($L$5,$I$7:$I$3066),MATCH(ROW($A$7:$A$3066),ROW($A$7:$A$3066)),""),ROWS($B$1:D2384)),COLUMNS($A$1:D2386))</f>
        <v>#NUM!</v>
      </c>
      <c r="N2390" t="e">
        <f t="array" ref="N2390">INDEX($A$7:$F$3066,SMALL(IF(COUNTIF($L$5,$H$7:$H$3066)*COUNTIF($L$5,$I$7:$I$3066),MATCH(ROW($A$7:$A$3066),ROW($A$7:$A$3066)),""),ROWS($B$1:E2384)),COLUMNS($A$1:E2386))</f>
        <v>#NUM!</v>
      </c>
      <c r="O2390" t="e">
        <f t="array" ref="O2390">INDEX($A$7:$F$3066,SMALL(IF(COUNTIF($L$5,$H$7:$H$3066)*COUNTIF($L$5,$I$7:$I$3066),MATCH(ROW($A$7:$A$3066),ROW($A$7:$A$3066)),""),ROWS($B$1:F2384)),COLUMNS($A$1:F2386))</f>
        <v>#NUM!</v>
      </c>
    </row>
    <row r="2391" spans="1:15">
      <c r="A2391" s="1">
        <f>'ScienceDirect - Initial'!A2394</f>
        <v>0</v>
      </c>
      <c r="B2391" s="1">
        <f>'ScienceDirect - Initial'!B2394</f>
        <v>1996</v>
      </c>
      <c r="C2391" s="1" t="str">
        <f>'ScienceDirect - Initial'!C2394</f>
        <v>Sardar, Ziauddin</v>
      </c>
      <c r="D2391" s="1" t="str">
        <f>'ScienceDirect - Initial'!D2394</f>
        <v>The future of democracy and human rights: An overview</v>
      </c>
      <c r="E2391" s="1" t="str">
        <f>'ScienceDirect - Initial'!E2394</f>
        <v>Futures</v>
      </c>
      <c r="F2391" s="1">
        <f>'ScienceDirect - Initial'!F2394</f>
        <v>0</v>
      </c>
      <c r="H2391" s="1">
        <v>0</v>
      </c>
      <c r="I2391" s="1">
        <v>0</v>
      </c>
      <c r="J2391" t="b">
        <f t="shared" si="37"/>
        <v>1</v>
      </c>
      <c r="K2391" t="e">
        <f t="array" ref="K2391">INDEX($A$7:$F$3066,SMALL(IF(COUNTIF($L$5,$H$7:$H$3066)*COUNTIF($L$5,$I$7:$I$3066),MATCH(ROW($A$7:$A$3066),ROW($A$7:$A$3066)),""),ROWS($B$1:B2385)),COLUMNS($A$1:B2387))</f>
        <v>#NUM!</v>
      </c>
      <c r="L2391" t="e">
        <f t="array" ref="L2391">INDEX($A$7:$F$3066,SMALL(IF(COUNTIF($L$5,$H$7:$H$3066)*COUNTIF($L$5,$I$7:$I$3066),MATCH(ROW($A$7:$A$3066),ROW($A$7:$A$3066)),""),ROWS($B$1:C2385)),COLUMNS($A$1:C2387))</f>
        <v>#NUM!</v>
      </c>
      <c r="M2391" t="e">
        <f t="array" ref="M2391">INDEX($A$7:$F$3066,SMALL(IF(COUNTIF($L$5,$H$7:$H$3066)*COUNTIF($L$5,$I$7:$I$3066),MATCH(ROW($A$7:$A$3066),ROW($A$7:$A$3066)),""),ROWS($B$1:D2385)),COLUMNS($A$1:D2387))</f>
        <v>#NUM!</v>
      </c>
      <c r="N2391" t="e">
        <f t="array" ref="N2391">INDEX($A$7:$F$3066,SMALL(IF(COUNTIF($L$5,$H$7:$H$3066)*COUNTIF($L$5,$I$7:$I$3066),MATCH(ROW($A$7:$A$3066),ROW($A$7:$A$3066)),""),ROWS($B$1:E2385)),COLUMNS($A$1:E2387))</f>
        <v>#NUM!</v>
      </c>
      <c r="O2391" t="e">
        <f t="array" ref="O2391">INDEX($A$7:$F$3066,SMALL(IF(COUNTIF($L$5,$H$7:$H$3066)*COUNTIF($L$5,$I$7:$I$3066),MATCH(ROW($A$7:$A$3066),ROW($A$7:$A$3066)),""),ROWS($B$1:F2385)),COLUMNS($A$1:F2387))</f>
        <v>#NUM!</v>
      </c>
    </row>
    <row r="2392" spans="1:15">
      <c r="A2392" s="1">
        <f>'ScienceDirect - Initial'!A2395</f>
        <v>0</v>
      </c>
      <c r="B2392" s="1">
        <f>'ScienceDirect - Initial'!B2395</f>
        <v>2019</v>
      </c>
      <c r="C2392" s="1" t="str">
        <f>'ScienceDirect - Initial'!C2395</f>
        <v>Dwivedi, Yogesh K.; Hughes, Laurie; Ismagilova, Elvira; Aarts, Gert; Coombs, Crispin; Crick, Tom; Duan, Yanqing; Dwivedi, Rohita; Edwards, John; Eirug, Aled; Galanos, Vassilis; Ilavarasan, P. Vigneswara; Janssen, Marijn; Jones, Paul; Kar, Arpan Kumar; Kizgin, Hatice; Kronemann, Bianca; Lal, Banita; Lucini, Biagio; Medaglia, Rony; Le Meunier-FitzHugh, Kenneth; Le Meunier-FitzHugh, Leslie Caroline; Misra, Santosh; Mogaji, Emmanuel; Sharma, Sujeet Kumar; Singh, Jang Bahadur; Raghavan, Vishnupriya; Raman, Ramakrishnan; Rana, Nripendra P.; Samothrakis, Spyridon; Spencer, Jak; Tamilmani, Kuttimani; Tubadji, Annie; Walton, Paul; Williams, Michael D.</v>
      </c>
      <c r="D2392" s="1" t="str">
        <f>'ScienceDirect - Initial'!D2395</f>
        <v>Artificial Intelligence (AI): Multidisciplinary perspectives on emerging challenges, opportunities, and agenda for research, practice and policy</v>
      </c>
      <c r="E2392" s="1" t="str">
        <f>'ScienceDirect - Initial'!E2395</f>
        <v>International Journal of Information Management</v>
      </c>
      <c r="F2392" s="1">
        <f>'ScienceDirect - Initial'!F2395</f>
        <v>0</v>
      </c>
      <c r="H2392" s="1">
        <v>0</v>
      </c>
      <c r="I2392" s="1">
        <v>0</v>
      </c>
      <c r="J2392" t="b">
        <f t="shared" si="37"/>
        <v>1</v>
      </c>
      <c r="K2392" t="e">
        <f t="array" ref="K2392">INDEX($A$7:$F$3066,SMALL(IF(COUNTIF($L$5,$H$7:$H$3066)*COUNTIF($L$5,$I$7:$I$3066),MATCH(ROW($A$7:$A$3066),ROW($A$7:$A$3066)),""),ROWS($B$1:B2386)),COLUMNS($A$1:B2388))</f>
        <v>#NUM!</v>
      </c>
      <c r="L2392" t="e">
        <f t="array" ref="L2392">INDEX($A$7:$F$3066,SMALL(IF(COUNTIF($L$5,$H$7:$H$3066)*COUNTIF($L$5,$I$7:$I$3066),MATCH(ROW($A$7:$A$3066),ROW($A$7:$A$3066)),""),ROWS($B$1:C2386)),COLUMNS($A$1:C2388))</f>
        <v>#NUM!</v>
      </c>
      <c r="M2392" t="e">
        <f t="array" ref="M2392">INDEX($A$7:$F$3066,SMALL(IF(COUNTIF($L$5,$H$7:$H$3066)*COUNTIF($L$5,$I$7:$I$3066),MATCH(ROW($A$7:$A$3066),ROW($A$7:$A$3066)),""),ROWS($B$1:D2386)),COLUMNS($A$1:D2388))</f>
        <v>#NUM!</v>
      </c>
      <c r="N2392" t="e">
        <f t="array" ref="N2392">INDEX($A$7:$F$3066,SMALL(IF(COUNTIF($L$5,$H$7:$H$3066)*COUNTIF($L$5,$I$7:$I$3066),MATCH(ROW($A$7:$A$3066),ROW($A$7:$A$3066)),""),ROWS($B$1:E2386)),COLUMNS($A$1:E2388))</f>
        <v>#NUM!</v>
      </c>
      <c r="O2392" t="e">
        <f t="array" ref="O2392">INDEX($A$7:$F$3066,SMALL(IF(COUNTIF($L$5,$H$7:$H$3066)*COUNTIF($L$5,$I$7:$I$3066),MATCH(ROW($A$7:$A$3066),ROW($A$7:$A$3066)),""),ROWS($B$1:F2386)),COLUMNS($A$1:F2388))</f>
        <v>#NUM!</v>
      </c>
    </row>
    <row r="2393" spans="1:15">
      <c r="A2393" s="1">
        <f>'ScienceDirect - Initial'!A2396</f>
        <v>0</v>
      </c>
      <c r="B2393" s="1">
        <f>'ScienceDirect - Initial'!B2396</f>
        <v>1987</v>
      </c>
      <c r="C2393" s="1" t="str">
        <f>'ScienceDirect - Initial'!C2396</f>
        <v>Price, Richard W.; Navia, Bradford A.</v>
      </c>
      <c r="D2393" s="1" t="str">
        <f>'ScienceDirect - Initial'!D2396</f>
        <v>13 - Infections in AIDS and in other immunosuppressed patients</v>
      </c>
      <c r="E2393" s="1" t="str">
        <f>'ScienceDirect - Initial'!E2396</f>
        <v>Infections of the Nervous System</v>
      </c>
      <c r="F2393" s="1" t="str">
        <f>'ScienceDirect - Initial'!F2396</f>
        <v>978-0-407-02293-5</v>
      </c>
      <c r="H2393" s="1">
        <v>0</v>
      </c>
      <c r="I2393" s="1">
        <v>0</v>
      </c>
      <c r="J2393" t="b">
        <f t="shared" si="37"/>
        <v>1</v>
      </c>
      <c r="K2393" t="e">
        <f t="array" ref="K2393">INDEX($A$7:$F$3066,SMALL(IF(COUNTIF($L$5,$H$7:$H$3066)*COUNTIF($L$5,$I$7:$I$3066),MATCH(ROW($A$7:$A$3066),ROW($A$7:$A$3066)),""),ROWS($B$1:B2387)),COLUMNS($A$1:B2389))</f>
        <v>#NUM!</v>
      </c>
      <c r="L2393" t="e">
        <f t="array" ref="L2393">INDEX($A$7:$F$3066,SMALL(IF(COUNTIF($L$5,$H$7:$H$3066)*COUNTIF($L$5,$I$7:$I$3066),MATCH(ROW($A$7:$A$3066),ROW($A$7:$A$3066)),""),ROWS($B$1:C2387)),COLUMNS($A$1:C2389))</f>
        <v>#NUM!</v>
      </c>
      <c r="M2393" t="e">
        <f t="array" ref="M2393">INDEX($A$7:$F$3066,SMALL(IF(COUNTIF($L$5,$H$7:$H$3066)*COUNTIF($L$5,$I$7:$I$3066),MATCH(ROW($A$7:$A$3066),ROW($A$7:$A$3066)),""),ROWS($B$1:D2387)),COLUMNS($A$1:D2389))</f>
        <v>#NUM!</v>
      </c>
      <c r="N2393" t="e">
        <f t="array" ref="N2393">INDEX($A$7:$F$3066,SMALL(IF(COUNTIF($L$5,$H$7:$H$3066)*COUNTIF($L$5,$I$7:$I$3066),MATCH(ROW($A$7:$A$3066),ROW($A$7:$A$3066)),""),ROWS($B$1:E2387)),COLUMNS($A$1:E2389))</f>
        <v>#NUM!</v>
      </c>
      <c r="O2393" t="e">
        <f t="array" ref="O2393">INDEX($A$7:$F$3066,SMALL(IF(COUNTIF($L$5,$H$7:$H$3066)*COUNTIF($L$5,$I$7:$I$3066),MATCH(ROW($A$7:$A$3066),ROW($A$7:$A$3066)),""),ROWS($B$1:F2387)),COLUMNS($A$1:F2389))</f>
        <v>#NUM!</v>
      </c>
    </row>
    <row r="2394" spans="1:15">
      <c r="A2394" s="1">
        <f>'ScienceDirect - Initial'!A2397</f>
        <v>0</v>
      </c>
      <c r="B2394" s="1">
        <f>'ScienceDirect - Initial'!B2397</f>
        <v>2010</v>
      </c>
      <c r="C2394" s="1" t="str">
        <f>'ScienceDirect - Initial'!C2397</f>
        <v>McKinlay, James; Williamson, Vicki</v>
      </c>
      <c r="D2394" s="1" t="str">
        <f>'ScienceDirect - Initial'!D2397</f>
        <v>2 - Human resources: your most vital resource – don't leave it to chance!</v>
      </c>
      <c r="E2394" s="1" t="str">
        <f>'ScienceDirect - Initial'!E2397</f>
        <v>The Art of People Management in Libraries</v>
      </c>
      <c r="F2394" s="1" t="str">
        <f>'ScienceDirect - Initial'!F2397</f>
        <v>978-1-84334-423-0</v>
      </c>
      <c r="H2394" s="1">
        <v>0</v>
      </c>
      <c r="I2394" s="1">
        <v>0</v>
      </c>
      <c r="J2394" t="b">
        <f t="shared" si="37"/>
        <v>1</v>
      </c>
      <c r="K2394" t="e">
        <f t="array" ref="K2394">INDEX($A$7:$F$3066,SMALL(IF(COUNTIF($L$5,$H$7:$H$3066)*COUNTIF($L$5,$I$7:$I$3066),MATCH(ROW($A$7:$A$3066),ROW($A$7:$A$3066)),""),ROWS($B$1:B2388)),COLUMNS($A$1:B2390))</f>
        <v>#NUM!</v>
      </c>
      <c r="L2394" t="e">
        <f t="array" ref="L2394">INDEX($A$7:$F$3066,SMALL(IF(COUNTIF($L$5,$H$7:$H$3066)*COUNTIF($L$5,$I$7:$I$3066),MATCH(ROW($A$7:$A$3066),ROW($A$7:$A$3066)),""),ROWS($B$1:C2388)),COLUMNS($A$1:C2390))</f>
        <v>#NUM!</v>
      </c>
      <c r="M2394" t="e">
        <f t="array" ref="M2394">INDEX($A$7:$F$3066,SMALL(IF(COUNTIF($L$5,$H$7:$H$3066)*COUNTIF($L$5,$I$7:$I$3066),MATCH(ROW($A$7:$A$3066),ROW($A$7:$A$3066)),""),ROWS($B$1:D2388)),COLUMNS($A$1:D2390))</f>
        <v>#NUM!</v>
      </c>
      <c r="N2394" t="e">
        <f t="array" ref="N2394">INDEX($A$7:$F$3066,SMALL(IF(COUNTIF($L$5,$H$7:$H$3066)*COUNTIF($L$5,$I$7:$I$3066),MATCH(ROW($A$7:$A$3066),ROW($A$7:$A$3066)),""),ROWS($B$1:E2388)),COLUMNS($A$1:E2390))</f>
        <v>#NUM!</v>
      </c>
      <c r="O2394" t="e">
        <f t="array" ref="O2394">INDEX($A$7:$F$3066,SMALL(IF(COUNTIF($L$5,$H$7:$H$3066)*COUNTIF($L$5,$I$7:$I$3066),MATCH(ROW($A$7:$A$3066),ROW($A$7:$A$3066)),""),ROWS($B$1:F2388)),COLUMNS($A$1:F2390))</f>
        <v>#NUM!</v>
      </c>
    </row>
    <row r="2395" spans="1:15">
      <c r="A2395" s="1">
        <f>'ScienceDirect - Initial'!A2398</f>
        <v>0</v>
      </c>
      <c r="B2395" s="1">
        <f>'ScienceDirect - Initial'!B2398</f>
        <v>2009</v>
      </c>
      <c r="C2395" s="1" t="str">
        <f>'ScienceDirect - Initial'!C2398</f>
        <v>Ford, Julian D.</v>
      </c>
      <c r="D2395" s="1" t="str">
        <f>'ScienceDirect - Initial'!D2398</f>
        <v>Chapter one - Understanding Psychological Trauma and Posttraumatic Stress Disorder (PTSD)</v>
      </c>
      <c r="E2395" s="1" t="str">
        <f>'ScienceDirect - Initial'!E2398</f>
        <v>Posttraumatic Stress Disorder</v>
      </c>
      <c r="F2395" s="1" t="str">
        <f>'ScienceDirect - Initial'!F2398</f>
        <v>978-0-12-374462-3</v>
      </c>
      <c r="H2395" s="1">
        <v>0</v>
      </c>
      <c r="I2395" s="1">
        <v>0</v>
      </c>
      <c r="J2395" t="b">
        <f t="shared" si="37"/>
        <v>1</v>
      </c>
      <c r="K2395" t="e">
        <f t="array" ref="K2395">INDEX($A$7:$F$3066,SMALL(IF(COUNTIF($L$5,$H$7:$H$3066)*COUNTIF($L$5,$I$7:$I$3066),MATCH(ROW($A$7:$A$3066),ROW($A$7:$A$3066)),""),ROWS($B$1:B2389)),COLUMNS($A$1:B2391))</f>
        <v>#NUM!</v>
      </c>
      <c r="L2395" t="e">
        <f t="array" ref="L2395">INDEX($A$7:$F$3066,SMALL(IF(COUNTIF($L$5,$H$7:$H$3066)*COUNTIF($L$5,$I$7:$I$3066),MATCH(ROW($A$7:$A$3066),ROW($A$7:$A$3066)),""),ROWS($B$1:C2389)),COLUMNS($A$1:C2391))</f>
        <v>#NUM!</v>
      </c>
      <c r="M2395" t="e">
        <f t="array" ref="M2395">INDEX($A$7:$F$3066,SMALL(IF(COUNTIF($L$5,$H$7:$H$3066)*COUNTIF($L$5,$I$7:$I$3066),MATCH(ROW($A$7:$A$3066),ROW($A$7:$A$3066)),""),ROWS($B$1:D2389)),COLUMNS($A$1:D2391))</f>
        <v>#NUM!</v>
      </c>
      <c r="N2395" t="e">
        <f t="array" ref="N2395">INDEX($A$7:$F$3066,SMALL(IF(COUNTIF($L$5,$H$7:$H$3066)*COUNTIF($L$5,$I$7:$I$3066),MATCH(ROW($A$7:$A$3066),ROW($A$7:$A$3066)),""),ROWS($B$1:E2389)),COLUMNS($A$1:E2391))</f>
        <v>#NUM!</v>
      </c>
      <c r="O2395" t="e">
        <f t="array" ref="O2395">INDEX($A$7:$F$3066,SMALL(IF(COUNTIF($L$5,$H$7:$H$3066)*COUNTIF($L$5,$I$7:$I$3066),MATCH(ROW($A$7:$A$3066),ROW($A$7:$A$3066)),""),ROWS($B$1:F2389)),COLUMNS($A$1:F2391))</f>
        <v>#NUM!</v>
      </c>
    </row>
    <row r="2396" spans="1:15">
      <c r="A2396" s="1">
        <f>'ScienceDirect - Initial'!A2399</f>
        <v>0</v>
      </c>
      <c r="B2396" s="1">
        <f>'ScienceDirect - Initial'!B2399</f>
        <v>2006</v>
      </c>
      <c r="C2396" s="1" t="str">
        <f>'ScienceDirect - Initial'!C2399</f>
        <v>Aziz, Rehan; Lorberg, Boris; Tampi, Rajesh R.</v>
      </c>
      <c r="D2396" s="1" t="str">
        <f>'ScienceDirect - Initial'!D2399</f>
        <v>Treatments for late-life bipolar disorder</v>
      </c>
      <c r="E2396" s="1" t="str">
        <f>'ScienceDirect - Initial'!E2399</f>
        <v>The American Journal of Geriatric Pharmacotherapy</v>
      </c>
      <c r="F2396" s="1">
        <f>'ScienceDirect - Initial'!F2399</f>
        <v>0</v>
      </c>
      <c r="H2396" s="1">
        <v>0</v>
      </c>
      <c r="I2396" s="1">
        <v>0</v>
      </c>
      <c r="J2396" t="b">
        <f t="shared" si="37"/>
        <v>1</v>
      </c>
      <c r="K2396" t="e">
        <f t="array" ref="K2396">INDEX($A$7:$F$3066,SMALL(IF(COUNTIF($L$5,$H$7:$H$3066)*COUNTIF($L$5,$I$7:$I$3066),MATCH(ROW($A$7:$A$3066),ROW($A$7:$A$3066)),""),ROWS($B$1:B2390)),COLUMNS($A$1:B2392))</f>
        <v>#NUM!</v>
      </c>
      <c r="L2396" t="e">
        <f t="array" ref="L2396">INDEX($A$7:$F$3066,SMALL(IF(COUNTIF($L$5,$H$7:$H$3066)*COUNTIF($L$5,$I$7:$I$3066),MATCH(ROW($A$7:$A$3066),ROW($A$7:$A$3066)),""),ROWS($B$1:C2390)),COLUMNS($A$1:C2392))</f>
        <v>#NUM!</v>
      </c>
      <c r="M2396" t="e">
        <f t="array" ref="M2396">INDEX($A$7:$F$3066,SMALL(IF(COUNTIF($L$5,$H$7:$H$3066)*COUNTIF($L$5,$I$7:$I$3066),MATCH(ROW($A$7:$A$3066),ROW($A$7:$A$3066)),""),ROWS($B$1:D2390)),COLUMNS($A$1:D2392))</f>
        <v>#NUM!</v>
      </c>
      <c r="N2396" t="e">
        <f t="array" ref="N2396">INDEX($A$7:$F$3066,SMALL(IF(COUNTIF($L$5,$H$7:$H$3066)*COUNTIF($L$5,$I$7:$I$3066),MATCH(ROW($A$7:$A$3066),ROW($A$7:$A$3066)),""),ROWS($B$1:E2390)),COLUMNS($A$1:E2392))</f>
        <v>#NUM!</v>
      </c>
      <c r="O2396" t="e">
        <f t="array" ref="O2396">INDEX($A$7:$F$3066,SMALL(IF(COUNTIF($L$5,$H$7:$H$3066)*COUNTIF($L$5,$I$7:$I$3066),MATCH(ROW($A$7:$A$3066),ROW($A$7:$A$3066)),""),ROWS($B$1:F2390)),COLUMNS($A$1:F2392))</f>
        <v>#NUM!</v>
      </c>
    </row>
    <row r="2397" spans="1:15">
      <c r="A2397" s="1">
        <f>'ScienceDirect - Initial'!A2400</f>
        <v>0</v>
      </c>
      <c r="B2397" s="1">
        <f>'ScienceDirect - Initial'!B2400</f>
        <v>1996</v>
      </c>
      <c r="C2397" s="1" t="str">
        <f>'ScienceDirect - Initial'!C2400</f>
        <v>Starkey, James L.</v>
      </c>
      <c r="D2397" s="1" t="str">
        <f>'ScienceDirect - Initial'!D2400</f>
        <v>Race differences in the effect of unemployment on marital instability: A socioeconomic analysis</v>
      </c>
      <c r="E2397" s="1" t="str">
        <f>'ScienceDirect - Initial'!E2400</f>
        <v>The Journal of Socio-Economics</v>
      </c>
      <c r="F2397" s="1">
        <f>'ScienceDirect - Initial'!F2400</f>
        <v>0</v>
      </c>
      <c r="H2397" s="1">
        <v>0</v>
      </c>
      <c r="I2397" s="1">
        <v>0</v>
      </c>
      <c r="J2397" t="b">
        <f t="shared" si="37"/>
        <v>1</v>
      </c>
      <c r="K2397" t="e">
        <f t="array" ref="K2397">INDEX($A$7:$F$3066,SMALL(IF(COUNTIF($L$5,$H$7:$H$3066)*COUNTIF($L$5,$I$7:$I$3066),MATCH(ROW($A$7:$A$3066),ROW($A$7:$A$3066)),""),ROWS($B$1:B2391)),COLUMNS($A$1:B2393))</f>
        <v>#NUM!</v>
      </c>
      <c r="L2397" t="e">
        <f t="array" ref="L2397">INDEX($A$7:$F$3066,SMALL(IF(COUNTIF($L$5,$H$7:$H$3066)*COUNTIF($L$5,$I$7:$I$3066),MATCH(ROW($A$7:$A$3066),ROW($A$7:$A$3066)),""),ROWS($B$1:C2391)),COLUMNS($A$1:C2393))</f>
        <v>#NUM!</v>
      </c>
      <c r="M2397" t="e">
        <f t="array" ref="M2397">INDEX($A$7:$F$3066,SMALL(IF(COUNTIF($L$5,$H$7:$H$3066)*COUNTIF($L$5,$I$7:$I$3066),MATCH(ROW($A$7:$A$3066),ROW($A$7:$A$3066)),""),ROWS($B$1:D2391)),COLUMNS($A$1:D2393))</f>
        <v>#NUM!</v>
      </c>
      <c r="N2397" t="e">
        <f t="array" ref="N2397">INDEX($A$7:$F$3066,SMALL(IF(COUNTIF($L$5,$H$7:$H$3066)*COUNTIF($L$5,$I$7:$I$3066),MATCH(ROW($A$7:$A$3066),ROW($A$7:$A$3066)),""),ROWS($B$1:E2391)),COLUMNS($A$1:E2393))</f>
        <v>#NUM!</v>
      </c>
      <c r="O2397" t="e">
        <f t="array" ref="O2397">INDEX($A$7:$F$3066,SMALL(IF(COUNTIF($L$5,$H$7:$H$3066)*COUNTIF($L$5,$I$7:$I$3066),MATCH(ROW($A$7:$A$3066),ROW($A$7:$A$3066)),""),ROWS($B$1:F2391)),COLUMNS($A$1:F2393))</f>
        <v>#NUM!</v>
      </c>
    </row>
    <row r="2398" spans="1:15">
      <c r="A2398" s="1">
        <f>'ScienceDirect - Initial'!A2401</f>
        <v>0</v>
      </c>
      <c r="B2398" s="1">
        <f>'ScienceDirect - Initial'!B2401</f>
        <v>2009</v>
      </c>
      <c r="C2398" s="1" t="str">
        <f>'ScienceDirect - Initial'!C2401</f>
        <v>Atnip, Shanna D.</v>
      </c>
      <c r="D2398" s="1" t="str">
        <f>'ScienceDirect - Initial'!D2401</f>
        <v>Pessary Use and Management for Pelvic Organ Prolapse</v>
      </c>
      <c r="E2398" s="1" t="str">
        <f>'ScienceDirect - Initial'!E2401</f>
        <v>Female Pelvic Medicine and Reconstructive Surgery</v>
      </c>
      <c r="F2398" s="1">
        <f>'ScienceDirect - Initial'!F2401</f>
        <v>0</v>
      </c>
      <c r="H2398" s="1">
        <v>0</v>
      </c>
      <c r="I2398" s="1">
        <v>0</v>
      </c>
      <c r="J2398" t="b">
        <f t="shared" si="37"/>
        <v>1</v>
      </c>
      <c r="K2398" t="e">
        <f t="array" ref="K2398">INDEX($A$7:$F$3066,SMALL(IF(COUNTIF($L$5,$H$7:$H$3066)*COUNTIF($L$5,$I$7:$I$3066),MATCH(ROW($A$7:$A$3066),ROW($A$7:$A$3066)),""),ROWS($B$1:B2392)),COLUMNS($A$1:B2394))</f>
        <v>#NUM!</v>
      </c>
      <c r="L2398" t="e">
        <f t="array" ref="L2398">INDEX($A$7:$F$3066,SMALL(IF(COUNTIF($L$5,$H$7:$H$3066)*COUNTIF($L$5,$I$7:$I$3066),MATCH(ROW($A$7:$A$3066),ROW($A$7:$A$3066)),""),ROWS($B$1:C2392)),COLUMNS($A$1:C2394))</f>
        <v>#NUM!</v>
      </c>
      <c r="M2398" t="e">
        <f t="array" ref="M2398">INDEX($A$7:$F$3066,SMALL(IF(COUNTIF($L$5,$H$7:$H$3066)*COUNTIF($L$5,$I$7:$I$3066),MATCH(ROW($A$7:$A$3066),ROW($A$7:$A$3066)),""),ROWS($B$1:D2392)),COLUMNS($A$1:D2394))</f>
        <v>#NUM!</v>
      </c>
      <c r="N2398" t="e">
        <f t="array" ref="N2398">INDEX($A$7:$F$3066,SMALL(IF(COUNTIF($L$5,$H$7:$H$3066)*COUNTIF($L$5,$I$7:$I$3066),MATCH(ROW($A$7:$A$3066),ROW($A$7:$A$3066)),""),ROWS($B$1:E2392)),COLUMNS($A$1:E2394))</f>
        <v>#NUM!</v>
      </c>
      <c r="O2398" t="e">
        <f t="array" ref="O2398">INDEX($A$7:$F$3066,SMALL(IF(COUNTIF($L$5,$H$7:$H$3066)*COUNTIF($L$5,$I$7:$I$3066),MATCH(ROW($A$7:$A$3066),ROW($A$7:$A$3066)),""),ROWS($B$1:F2392)),COLUMNS($A$1:F2394))</f>
        <v>#NUM!</v>
      </c>
    </row>
    <row r="2399" spans="1:15">
      <c r="A2399" s="1">
        <f>'ScienceDirect - Initial'!A2402</f>
        <v>0</v>
      </c>
      <c r="B2399" s="1">
        <f>'ScienceDirect - Initial'!B2402</f>
        <v>2014</v>
      </c>
      <c r="C2399" s="1" t="str">
        <f>'ScienceDirect - Initial'!C2402</f>
        <v>Plummer, C.J.G.</v>
      </c>
      <c r="D2399" s="1" t="str">
        <f>'ScienceDirect - Initial'!D2402</f>
        <v>1.03 - Testing of Polymeric Materials</v>
      </c>
      <c r="E2399" s="1" t="str">
        <f>'ScienceDirect - Initial'!E2402</f>
        <v>Comprehensive Materials Processing</v>
      </c>
      <c r="F2399" s="1" t="str">
        <f>'ScienceDirect - Initial'!F2402</f>
        <v>978-0-08-096533-8</v>
      </c>
      <c r="H2399" s="1">
        <v>0</v>
      </c>
      <c r="I2399" s="1">
        <v>0</v>
      </c>
      <c r="J2399" t="b">
        <f t="shared" si="37"/>
        <v>1</v>
      </c>
      <c r="K2399" t="e">
        <f t="array" ref="K2399">INDEX($A$7:$F$3066,SMALL(IF(COUNTIF($L$5,$H$7:$H$3066)*COUNTIF($L$5,$I$7:$I$3066),MATCH(ROW($A$7:$A$3066),ROW($A$7:$A$3066)),""),ROWS($B$1:B2393)),COLUMNS($A$1:B2395))</f>
        <v>#NUM!</v>
      </c>
      <c r="L2399" t="e">
        <f t="array" ref="L2399">INDEX($A$7:$F$3066,SMALL(IF(COUNTIF($L$5,$H$7:$H$3066)*COUNTIF($L$5,$I$7:$I$3066),MATCH(ROW($A$7:$A$3066),ROW($A$7:$A$3066)),""),ROWS($B$1:C2393)),COLUMNS($A$1:C2395))</f>
        <v>#NUM!</v>
      </c>
      <c r="M2399" t="e">
        <f t="array" ref="M2399">INDEX($A$7:$F$3066,SMALL(IF(COUNTIF($L$5,$H$7:$H$3066)*COUNTIF($L$5,$I$7:$I$3066),MATCH(ROW($A$7:$A$3066),ROW($A$7:$A$3066)),""),ROWS($B$1:D2393)),COLUMNS($A$1:D2395))</f>
        <v>#NUM!</v>
      </c>
      <c r="N2399" t="e">
        <f t="array" ref="N2399">INDEX($A$7:$F$3066,SMALL(IF(COUNTIF($L$5,$H$7:$H$3066)*COUNTIF($L$5,$I$7:$I$3066),MATCH(ROW($A$7:$A$3066),ROW($A$7:$A$3066)),""),ROWS($B$1:E2393)),COLUMNS($A$1:E2395))</f>
        <v>#NUM!</v>
      </c>
      <c r="O2399" t="e">
        <f t="array" ref="O2399">INDEX($A$7:$F$3066,SMALL(IF(COUNTIF($L$5,$H$7:$H$3066)*COUNTIF($L$5,$I$7:$I$3066),MATCH(ROW($A$7:$A$3066),ROW($A$7:$A$3066)),""),ROWS($B$1:F2393)),COLUMNS($A$1:F2395))</f>
        <v>#NUM!</v>
      </c>
    </row>
    <row r="2400" spans="1:15">
      <c r="A2400" s="1">
        <f>'ScienceDirect - Initial'!A2403</f>
        <v>0</v>
      </c>
      <c r="B2400" s="1">
        <f>'ScienceDirect - Initial'!B2403</f>
        <v>2008</v>
      </c>
      <c r="C2400" s="1" t="str">
        <f>'ScienceDirect - Initial'!C2403</f>
        <v>Mirot, Adam M.; Tessier, Edward G.; Germain, Michael J.; Cohen, Lewis M.</v>
      </c>
      <c r="D2400" s="1" t="str">
        <f>'ScienceDirect - Initial'!D2403</f>
        <v>Chapter 73 - Neuropsychiatric Complications and Psychopharmacology of End-Stage Renal Disease</v>
      </c>
      <c r="E2400" s="1" t="str">
        <f>'ScienceDirect - Initial'!E2403</f>
        <v>Therapy in Nephrology &amp; Hypertension (Third Edition)</v>
      </c>
      <c r="F2400" s="1" t="str">
        <f>'ScienceDirect - Initial'!F2403</f>
        <v>978-1-4160-5484-9</v>
      </c>
      <c r="H2400" s="1">
        <v>0</v>
      </c>
      <c r="I2400" s="1">
        <v>0</v>
      </c>
      <c r="J2400" t="b">
        <f t="shared" si="37"/>
        <v>1</v>
      </c>
      <c r="K2400" t="e">
        <f t="array" ref="K2400">INDEX($A$7:$F$3066,SMALL(IF(COUNTIF($L$5,$H$7:$H$3066)*COUNTIF($L$5,$I$7:$I$3066),MATCH(ROW($A$7:$A$3066),ROW($A$7:$A$3066)),""),ROWS($B$1:B2394)),COLUMNS($A$1:B2396))</f>
        <v>#NUM!</v>
      </c>
      <c r="L2400" t="e">
        <f t="array" ref="L2400">INDEX($A$7:$F$3066,SMALL(IF(COUNTIF($L$5,$H$7:$H$3066)*COUNTIF($L$5,$I$7:$I$3066),MATCH(ROW($A$7:$A$3066),ROW($A$7:$A$3066)),""),ROWS($B$1:C2394)),COLUMNS($A$1:C2396))</f>
        <v>#NUM!</v>
      </c>
      <c r="M2400" t="e">
        <f t="array" ref="M2400">INDEX($A$7:$F$3066,SMALL(IF(COUNTIF($L$5,$H$7:$H$3066)*COUNTIF($L$5,$I$7:$I$3066),MATCH(ROW($A$7:$A$3066),ROW($A$7:$A$3066)),""),ROWS($B$1:D2394)),COLUMNS($A$1:D2396))</f>
        <v>#NUM!</v>
      </c>
      <c r="N2400" t="e">
        <f t="array" ref="N2400">INDEX($A$7:$F$3066,SMALL(IF(COUNTIF($L$5,$H$7:$H$3066)*COUNTIF($L$5,$I$7:$I$3066),MATCH(ROW($A$7:$A$3066),ROW($A$7:$A$3066)),""),ROWS($B$1:E2394)),COLUMNS($A$1:E2396))</f>
        <v>#NUM!</v>
      </c>
      <c r="O2400" t="e">
        <f t="array" ref="O2400">INDEX($A$7:$F$3066,SMALL(IF(COUNTIF($L$5,$H$7:$H$3066)*COUNTIF($L$5,$I$7:$I$3066),MATCH(ROW($A$7:$A$3066),ROW($A$7:$A$3066)),""),ROWS($B$1:F2394)),COLUMNS($A$1:F2396))</f>
        <v>#NUM!</v>
      </c>
    </row>
    <row r="2401" spans="1:15">
      <c r="A2401" s="1">
        <f>'ScienceDirect - Initial'!A2404</f>
        <v>0</v>
      </c>
      <c r="B2401" s="1">
        <f>'ScienceDirect - Initial'!B2404</f>
        <v>1994</v>
      </c>
      <c r="C2401" s="1" t="str">
        <f>'ScienceDirect - Initial'!C2404</f>
        <v>Kubiček, Paul</v>
      </c>
      <c r="D2401" s="1" t="str">
        <f>'ScienceDirect - Initial'!D2404</f>
        <v>Delegative democracy in Russia and Ukraine</v>
      </c>
      <c r="E2401" s="1" t="str">
        <f>'ScienceDirect - Initial'!E2404</f>
        <v>Communist and Post-Communist Studies</v>
      </c>
      <c r="F2401" s="1">
        <f>'ScienceDirect - Initial'!F2404</f>
        <v>0</v>
      </c>
      <c r="H2401" s="1">
        <v>0</v>
      </c>
      <c r="I2401" s="1">
        <v>0</v>
      </c>
      <c r="J2401" t="b">
        <f t="shared" si="37"/>
        <v>1</v>
      </c>
      <c r="K2401" t="e">
        <f t="array" ref="K2401">INDEX($A$7:$F$3066,SMALL(IF(COUNTIF($L$5,$H$7:$H$3066)*COUNTIF($L$5,$I$7:$I$3066),MATCH(ROW($A$7:$A$3066),ROW($A$7:$A$3066)),""),ROWS($B$1:B2395)),COLUMNS($A$1:B2397))</f>
        <v>#NUM!</v>
      </c>
      <c r="L2401" t="e">
        <f t="array" ref="L2401">INDEX($A$7:$F$3066,SMALL(IF(COUNTIF($L$5,$H$7:$H$3066)*COUNTIF($L$5,$I$7:$I$3066),MATCH(ROW($A$7:$A$3066),ROW($A$7:$A$3066)),""),ROWS($B$1:C2395)),COLUMNS($A$1:C2397))</f>
        <v>#NUM!</v>
      </c>
      <c r="M2401" t="e">
        <f t="array" ref="M2401">INDEX($A$7:$F$3066,SMALL(IF(COUNTIF($L$5,$H$7:$H$3066)*COUNTIF($L$5,$I$7:$I$3066),MATCH(ROW($A$7:$A$3066),ROW($A$7:$A$3066)),""),ROWS($B$1:D2395)),COLUMNS($A$1:D2397))</f>
        <v>#NUM!</v>
      </c>
      <c r="N2401" t="e">
        <f t="array" ref="N2401">INDEX($A$7:$F$3066,SMALL(IF(COUNTIF($L$5,$H$7:$H$3066)*COUNTIF($L$5,$I$7:$I$3066),MATCH(ROW($A$7:$A$3066),ROW($A$7:$A$3066)),""),ROWS($B$1:E2395)),COLUMNS($A$1:E2397))</f>
        <v>#NUM!</v>
      </c>
      <c r="O2401" t="e">
        <f t="array" ref="O2401">INDEX($A$7:$F$3066,SMALL(IF(COUNTIF($L$5,$H$7:$H$3066)*COUNTIF($L$5,$I$7:$I$3066),MATCH(ROW($A$7:$A$3066),ROW($A$7:$A$3066)),""),ROWS($B$1:F2395)),COLUMNS($A$1:F2397))</f>
        <v>#NUM!</v>
      </c>
    </row>
    <row r="2402" spans="1:15">
      <c r="A2402" s="1">
        <f>'ScienceDirect - Initial'!A2405</f>
        <v>0</v>
      </c>
      <c r="B2402" s="1">
        <f>'ScienceDirect - Initial'!B2405</f>
        <v>2018</v>
      </c>
      <c r="C2402" s="1">
        <f>'ScienceDirect - Initial'!C2405</f>
        <v>0</v>
      </c>
      <c r="D2402" s="1" t="str">
        <f>'ScienceDirect - Initial'!D2405</f>
        <v>Index</v>
      </c>
      <c r="E2402" s="1" t="str">
        <f>'ScienceDirect - Initial'!E2405</f>
        <v>Comprehensive Toxicology (Third Edition)</v>
      </c>
      <c r="F2402" s="1" t="str">
        <f>'ScienceDirect - Initial'!F2405</f>
        <v>978-0-08-100601-6</v>
      </c>
      <c r="H2402" s="1">
        <v>0</v>
      </c>
      <c r="I2402" s="1">
        <v>0</v>
      </c>
      <c r="J2402" t="b">
        <f t="shared" si="37"/>
        <v>1</v>
      </c>
      <c r="K2402" t="e">
        <f t="array" ref="K2402">INDEX($A$7:$F$3066,SMALL(IF(COUNTIF($L$5,$H$7:$H$3066)*COUNTIF($L$5,$I$7:$I$3066),MATCH(ROW($A$7:$A$3066),ROW($A$7:$A$3066)),""),ROWS($B$1:B2396)),COLUMNS($A$1:B2398))</f>
        <v>#NUM!</v>
      </c>
      <c r="L2402" t="e">
        <f t="array" ref="L2402">INDEX($A$7:$F$3066,SMALL(IF(COUNTIF($L$5,$H$7:$H$3066)*COUNTIF($L$5,$I$7:$I$3066),MATCH(ROW($A$7:$A$3066),ROW($A$7:$A$3066)),""),ROWS($B$1:C2396)),COLUMNS($A$1:C2398))</f>
        <v>#NUM!</v>
      </c>
      <c r="M2402" t="e">
        <f t="array" ref="M2402">INDEX($A$7:$F$3066,SMALL(IF(COUNTIF($L$5,$H$7:$H$3066)*COUNTIF($L$5,$I$7:$I$3066),MATCH(ROW($A$7:$A$3066),ROW($A$7:$A$3066)),""),ROWS($B$1:D2396)),COLUMNS($A$1:D2398))</f>
        <v>#NUM!</v>
      </c>
      <c r="N2402" t="e">
        <f t="array" ref="N2402">INDEX($A$7:$F$3066,SMALL(IF(COUNTIF($L$5,$H$7:$H$3066)*COUNTIF($L$5,$I$7:$I$3066),MATCH(ROW($A$7:$A$3066),ROW($A$7:$A$3066)),""),ROWS($B$1:E2396)),COLUMNS($A$1:E2398))</f>
        <v>#NUM!</v>
      </c>
      <c r="O2402" t="e">
        <f t="array" ref="O2402">INDEX($A$7:$F$3066,SMALL(IF(COUNTIF($L$5,$H$7:$H$3066)*COUNTIF($L$5,$I$7:$I$3066),MATCH(ROW($A$7:$A$3066),ROW($A$7:$A$3066)),""),ROWS($B$1:F2396)),COLUMNS($A$1:F2398))</f>
        <v>#NUM!</v>
      </c>
    </row>
    <row r="2403" spans="1:15">
      <c r="A2403" s="1">
        <f>'ScienceDirect - Initial'!A2406</f>
        <v>0</v>
      </c>
      <c r="B2403" s="1">
        <f>'ScienceDirect - Initial'!B2406</f>
        <v>2006</v>
      </c>
      <c r="C2403" s="1" t="str">
        <f>'ScienceDirect - Initial'!C2406</f>
        <v>Kock, Richard A.</v>
      </c>
      <c r="D2403" s="1" t="str">
        <f>'ScienceDirect - Initial'!D2406</f>
        <v>7 - Rinderpest and wildlife</v>
      </c>
      <c r="E2403" s="1" t="str">
        <f>'ScienceDirect - Initial'!E2406</f>
        <v>Rinderpest and Peste des Petits Ruminants</v>
      </c>
      <c r="F2403" s="1">
        <f>'ScienceDirect - Initial'!F2406</f>
        <v>15724271</v>
      </c>
      <c r="H2403" s="1">
        <v>0</v>
      </c>
      <c r="I2403" s="1">
        <v>0</v>
      </c>
      <c r="J2403" t="b">
        <f t="shared" si="37"/>
        <v>1</v>
      </c>
      <c r="K2403" t="e">
        <f t="array" ref="K2403">INDEX($A$7:$F$3066,SMALL(IF(COUNTIF($L$5,$H$7:$H$3066)*COUNTIF($L$5,$I$7:$I$3066),MATCH(ROW($A$7:$A$3066),ROW($A$7:$A$3066)),""),ROWS($B$1:B2397)),COLUMNS($A$1:B2399))</f>
        <v>#NUM!</v>
      </c>
      <c r="L2403" t="e">
        <f t="array" ref="L2403">INDEX($A$7:$F$3066,SMALL(IF(COUNTIF($L$5,$H$7:$H$3066)*COUNTIF($L$5,$I$7:$I$3066),MATCH(ROW($A$7:$A$3066),ROW($A$7:$A$3066)),""),ROWS($B$1:C2397)),COLUMNS($A$1:C2399))</f>
        <v>#NUM!</v>
      </c>
      <c r="M2403" t="e">
        <f t="array" ref="M2403">INDEX($A$7:$F$3066,SMALL(IF(COUNTIF($L$5,$H$7:$H$3066)*COUNTIF($L$5,$I$7:$I$3066),MATCH(ROW($A$7:$A$3066),ROW($A$7:$A$3066)),""),ROWS($B$1:D2397)),COLUMNS($A$1:D2399))</f>
        <v>#NUM!</v>
      </c>
      <c r="N2403" t="e">
        <f t="array" ref="N2403">INDEX($A$7:$F$3066,SMALL(IF(COUNTIF($L$5,$H$7:$H$3066)*COUNTIF($L$5,$I$7:$I$3066),MATCH(ROW($A$7:$A$3066),ROW($A$7:$A$3066)),""),ROWS($B$1:E2397)),COLUMNS($A$1:E2399))</f>
        <v>#NUM!</v>
      </c>
      <c r="O2403" t="e">
        <f t="array" ref="O2403">INDEX($A$7:$F$3066,SMALL(IF(COUNTIF($L$5,$H$7:$H$3066)*COUNTIF($L$5,$I$7:$I$3066),MATCH(ROW($A$7:$A$3066),ROW($A$7:$A$3066)),""),ROWS($B$1:F2397)),COLUMNS($A$1:F2399))</f>
        <v>#NUM!</v>
      </c>
    </row>
    <row r="2404" spans="1:15">
      <c r="A2404" s="1">
        <f>'ScienceDirect - Initial'!A2407</f>
        <v>0</v>
      </c>
      <c r="B2404" s="1">
        <f>'ScienceDirect - Initial'!B2407</f>
        <v>1994</v>
      </c>
      <c r="C2404" s="1" t="str">
        <f>'ScienceDirect - Initial'!C2407</f>
        <v>NORWOOD, LESLIE S.</v>
      </c>
      <c r="D2404" s="1" t="str">
        <f>'ScienceDirect - Initial'!D2407</f>
        <v>1 - Fibre reinforced polymers</v>
      </c>
      <c r="E2404" s="1" t="str">
        <f>'ScienceDirect - Initial'!E2407</f>
        <v>Handbook of Polymer Composites for Engineers</v>
      </c>
      <c r="F2404" s="1" t="str">
        <f>'ScienceDirect - Initial'!F2407</f>
        <v>978-1-85573-129-5</v>
      </c>
      <c r="H2404" s="1">
        <v>0</v>
      </c>
      <c r="I2404" s="1">
        <v>0</v>
      </c>
      <c r="J2404" t="b">
        <f t="shared" si="37"/>
        <v>1</v>
      </c>
      <c r="K2404" t="e">
        <f t="array" ref="K2404">INDEX($A$7:$F$3066,SMALL(IF(COUNTIF($L$5,$H$7:$H$3066)*COUNTIF($L$5,$I$7:$I$3066),MATCH(ROW($A$7:$A$3066),ROW($A$7:$A$3066)),""),ROWS($B$1:B2398)),COLUMNS($A$1:B2400))</f>
        <v>#NUM!</v>
      </c>
      <c r="L2404" t="e">
        <f t="array" ref="L2404">INDEX($A$7:$F$3066,SMALL(IF(COUNTIF($L$5,$H$7:$H$3066)*COUNTIF($L$5,$I$7:$I$3066),MATCH(ROW($A$7:$A$3066),ROW($A$7:$A$3066)),""),ROWS($B$1:C2398)),COLUMNS($A$1:C2400))</f>
        <v>#NUM!</v>
      </c>
      <c r="M2404" t="e">
        <f t="array" ref="M2404">INDEX($A$7:$F$3066,SMALL(IF(COUNTIF($L$5,$H$7:$H$3066)*COUNTIF($L$5,$I$7:$I$3066),MATCH(ROW($A$7:$A$3066),ROW($A$7:$A$3066)),""),ROWS($B$1:D2398)),COLUMNS($A$1:D2400))</f>
        <v>#NUM!</v>
      </c>
      <c r="N2404" t="e">
        <f t="array" ref="N2404">INDEX($A$7:$F$3066,SMALL(IF(COUNTIF($L$5,$H$7:$H$3066)*COUNTIF($L$5,$I$7:$I$3066),MATCH(ROW($A$7:$A$3066),ROW($A$7:$A$3066)),""),ROWS($B$1:E2398)),COLUMNS($A$1:E2400))</f>
        <v>#NUM!</v>
      </c>
      <c r="O2404" t="e">
        <f t="array" ref="O2404">INDEX($A$7:$F$3066,SMALL(IF(COUNTIF($L$5,$H$7:$H$3066)*COUNTIF($L$5,$I$7:$I$3066),MATCH(ROW($A$7:$A$3066),ROW($A$7:$A$3066)),""),ROWS($B$1:F2398)),COLUMNS($A$1:F2400))</f>
        <v>#NUM!</v>
      </c>
    </row>
    <row r="2405" spans="1:15">
      <c r="A2405" s="1">
        <f>'ScienceDirect - Initial'!A2408</f>
        <v>0</v>
      </c>
      <c r="B2405" s="1">
        <f>'ScienceDirect - Initial'!B2408</f>
        <v>2016</v>
      </c>
      <c r="C2405" s="1" t="str">
        <f>'ScienceDirect - Initial'!C2408</f>
        <v>Perks, Rachel</v>
      </c>
      <c r="D2405" s="1" t="str">
        <f>'ScienceDirect - Initial'!D2408</f>
        <v>I loan, you mine: Metal streaming and off-take agreements as solutions to undercapitalisation facing small-scale miners?</v>
      </c>
      <c r="E2405" s="1" t="str">
        <f>'ScienceDirect - Initial'!E2408</f>
        <v>The Extractive Industries and Society</v>
      </c>
      <c r="F2405" s="1">
        <f>'ScienceDirect - Initial'!F2408</f>
        <v>0</v>
      </c>
      <c r="H2405" s="1">
        <v>0</v>
      </c>
      <c r="I2405" s="1">
        <v>0</v>
      </c>
      <c r="J2405" t="b">
        <f t="shared" si="37"/>
        <v>1</v>
      </c>
      <c r="K2405" t="e">
        <f t="array" ref="K2405">INDEX($A$7:$F$3066,SMALL(IF(COUNTIF($L$5,$H$7:$H$3066)*COUNTIF($L$5,$I$7:$I$3066),MATCH(ROW($A$7:$A$3066),ROW($A$7:$A$3066)),""),ROWS($B$1:B2399)),COLUMNS($A$1:B2401))</f>
        <v>#NUM!</v>
      </c>
      <c r="L2405" t="e">
        <f t="array" ref="L2405">INDEX($A$7:$F$3066,SMALL(IF(COUNTIF($L$5,$H$7:$H$3066)*COUNTIF($L$5,$I$7:$I$3066),MATCH(ROW($A$7:$A$3066),ROW($A$7:$A$3066)),""),ROWS($B$1:C2399)),COLUMNS($A$1:C2401))</f>
        <v>#NUM!</v>
      </c>
      <c r="M2405" t="e">
        <f t="array" ref="M2405">INDEX($A$7:$F$3066,SMALL(IF(COUNTIF($L$5,$H$7:$H$3066)*COUNTIF($L$5,$I$7:$I$3066),MATCH(ROW($A$7:$A$3066),ROW($A$7:$A$3066)),""),ROWS($B$1:D2399)),COLUMNS($A$1:D2401))</f>
        <v>#NUM!</v>
      </c>
      <c r="N2405" t="e">
        <f t="array" ref="N2405">INDEX($A$7:$F$3066,SMALL(IF(COUNTIF($L$5,$H$7:$H$3066)*COUNTIF($L$5,$I$7:$I$3066),MATCH(ROW($A$7:$A$3066),ROW($A$7:$A$3066)),""),ROWS($B$1:E2399)),COLUMNS($A$1:E2401))</f>
        <v>#NUM!</v>
      </c>
      <c r="O2405" t="e">
        <f t="array" ref="O2405">INDEX($A$7:$F$3066,SMALL(IF(COUNTIF($L$5,$H$7:$H$3066)*COUNTIF($L$5,$I$7:$I$3066),MATCH(ROW($A$7:$A$3066),ROW($A$7:$A$3066)),""),ROWS($B$1:F2399)),COLUMNS($A$1:F2401))</f>
        <v>#NUM!</v>
      </c>
    </row>
    <row r="2406" spans="1:15">
      <c r="A2406" s="1">
        <f>'ScienceDirect - Initial'!A2409</f>
        <v>0</v>
      </c>
      <c r="B2406" s="1">
        <f>'ScienceDirect - Initial'!B2409</f>
        <v>2000</v>
      </c>
      <c r="C2406" s="1" t="str">
        <f>'ScienceDirect - Initial'!C2409</f>
        <v>Armstrong, R.A</v>
      </c>
      <c r="D2406" s="1" t="str">
        <f>'ScienceDirect - Initial'!D2409</f>
        <v>The microbiology of the eye</v>
      </c>
      <c r="E2406" s="1" t="str">
        <f>'ScienceDirect - Initial'!E2409</f>
        <v>Ophthalmic and Physiological Optics</v>
      </c>
      <c r="F2406" s="1">
        <f>'ScienceDirect - Initial'!F2409</f>
        <v>0</v>
      </c>
      <c r="H2406" s="1">
        <v>0</v>
      </c>
      <c r="I2406" s="1">
        <v>0</v>
      </c>
      <c r="J2406" t="b">
        <f t="shared" si="37"/>
        <v>1</v>
      </c>
      <c r="K2406" t="e">
        <f t="array" ref="K2406">INDEX($A$7:$F$3066,SMALL(IF(COUNTIF($L$5,$H$7:$H$3066)*COUNTIF($L$5,$I$7:$I$3066),MATCH(ROW($A$7:$A$3066),ROW($A$7:$A$3066)),""),ROWS($B$1:B2400)),COLUMNS($A$1:B2402))</f>
        <v>#NUM!</v>
      </c>
      <c r="L2406" t="e">
        <f t="array" ref="L2406">INDEX($A$7:$F$3066,SMALL(IF(COUNTIF($L$5,$H$7:$H$3066)*COUNTIF($L$5,$I$7:$I$3066),MATCH(ROW($A$7:$A$3066),ROW($A$7:$A$3066)),""),ROWS($B$1:C2400)),COLUMNS($A$1:C2402))</f>
        <v>#NUM!</v>
      </c>
      <c r="M2406" t="e">
        <f t="array" ref="M2406">INDEX($A$7:$F$3066,SMALL(IF(COUNTIF($L$5,$H$7:$H$3066)*COUNTIF($L$5,$I$7:$I$3066),MATCH(ROW($A$7:$A$3066),ROW($A$7:$A$3066)),""),ROWS($B$1:D2400)),COLUMNS($A$1:D2402))</f>
        <v>#NUM!</v>
      </c>
      <c r="N2406" t="e">
        <f t="array" ref="N2406">INDEX($A$7:$F$3066,SMALL(IF(COUNTIF($L$5,$H$7:$H$3066)*COUNTIF($L$5,$I$7:$I$3066),MATCH(ROW($A$7:$A$3066),ROW($A$7:$A$3066)),""),ROWS($B$1:E2400)),COLUMNS($A$1:E2402))</f>
        <v>#NUM!</v>
      </c>
      <c r="O2406" t="e">
        <f t="array" ref="O2406">INDEX($A$7:$F$3066,SMALL(IF(COUNTIF($L$5,$H$7:$H$3066)*COUNTIF($L$5,$I$7:$I$3066),MATCH(ROW($A$7:$A$3066),ROW($A$7:$A$3066)),""),ROWS($B$1:F2400)),COLUMNS($A$1:F2402))</f>
        <v>#NUM!</v>
      </c>
    </row>
    <row r="2407" spans="1:15">
      <c r="A2407" s="1">
        <f>'ScienceDirect - Initial'!A2410</f>
        <v>0</v>
      </c>
      <c r="B2407" s="1">
        <f>'ScienceDirect - Initial'!B2410</f>
        <v>1981</v>
      </c>
      <c r="C2407" s="1" t="str">
        <f>'ScienceDirect - Initial'!C2410</f>
        <v>TOWER, RONI BETH; SINGER, JEROME L.</v>
      </c>
      <c r="D2407" s="1" t="str">
        <f>'ScienceDirect - Initial'!D2410</f>
        <v>5 - The Measurement of Imagery: How Can It Be Clinically Useful?</v>
      </c>
      <c r="E2407" s="1" t="str">
        <f>'ScienceDirect - Initial'!E2410</f>
        <v>Assessment Strategies for Cognitive–Behavioral Interventions</v>
      </c>
      <c r="F2407" s="1" t="str">
        <f>'ScienceDirect - Initial'!F2410</f>
        <v>978-0-12-404460-9</v>
      </c>
      <c r="H2407" s="1">
        <v>0</v>
      </c>
      <c r="I2407" s="1">
        <v>0</v>
      </c>
      <c r="J2407" t="b">
        <f t="shared" si="37"/>
        <v>1</v>
      </c>
      <c r="K2407" t="e">
        <f t="array" ref="K2407">INDEX($A$7:$F$3066,SMALL(IF(COUNTIF($L$5,$H$7:$H$3066)*COUNTIF($L$5,$I$7:$I$3066),MATCH(ROW($A$7:$A$3066),ROW($A$7:$A$3066)),""),ROWS($B$1:B2401)),COLUMNS($A$1:B2403))</f>
        <v>#NUM!</v>
      </c>
      <c r="L2407" t="e">
        <f t="array" ref="L2407">INDEX($A$7:$F$3066,SMALL(IF(COUNTIF($L$5,$H$7:$H$3066)*COUNTIF($L$5,$I$7:$I$3066),MATCH(ROW($A$7:$A$3066),ROW($A$7:$A$3066)),""),ROWS($B$1:C2401)),COLUMNS($A$1:C2403))</f>
        <v>#NUM!</v>
      </c>
      <c r="M2407" t="e">
        <f t="array" ref="M2407">INDEX($A$7:$F$3066,SMALL(IF(COUNTIF($L$5,$H$7:$H$3066)*COUNTIF($L$5,$I$7:$I$3066),MATCH(ROW($A$7:$A$3066),ROW($A$7:$A$3066)),""),ROWS($B$1:D2401)),COLUMNS($A$1:D2403))</f>
        <v>#NUM!</v>
      </c>
      <c r="N2407" t="e">
        <f t="array" ref="N2407">INDEX($A$7:$F$3066,SMALL(IF(COUNTIF($L$5,$H$7:$H$3066)*COUNTIF($L$5,$I$7:$I$3066),MATCH(ROW($A$7:$A$3066),ROW($A$7:$A$3066)),""),ROWS($B$1:E2401)),COLUMNS($A$1:E2403))</f>
        <v>#NUM!</v>
      </c>
      <c r="O2407" t="e">
        <f t="array" ref="O2407">INDEX($A$7:$F$3066,SMALL(IF(COUNTIF($L$5,$H$7:$H$3066)*COUNTIF($L$5,$I$7:$I$3066),MATCH(ROW($A$7:$A$3066),ROW($A$7:$A$3066)),""),ROWS($B$1:F2401)),COLUMNS($A$1:F2403))</f>
        <v>#NUM!</v>
      </c>
    </row>
    <row r="2408" spans="1:15">
      <c r="A2408" s="1">
        <f>'ScienceDirect - Initial'!A2411</f>
        <v>0</v>
      </c>
      <c r="B2408" s="1">
        <f>'ScienceDirect - Initial'!B2411</f>
        <v>2004</v>
      </c>
      <c r="C2408" s="1" t="str">
        <f>'ScienceDirect - Initial'!C2411</f>
        <v>Smallman-Raynor, Matthew R; Cliff, Andrew D</v>
      </c>
      <c r="D2408" s="1" t="str">
        <f>'ScienceDirect - Initial'!D2411</f>
        <v>Impact of infectious diseases on war</v>
      </c>
      <c r="E2408" s="1" t="str">
        <f>'ScienceDirect - Initial'!E2411</f>
        <v>Historical Aspects of Infectious Diseases, Part II</v>
      </c>
      <c r="F2408" s="1">
        <f>'ScienceDirect - Initial'!F2411</f>
        <v>0</v>
      </c>
      <c r="H2408" s="1">
        <v>0</v>
      </c>
      <c r="I2408" s="1">
        <v>0</v>
      </c>
      <c r="J2408" t="b">
        <f t="shared" si="37"/>
        <v>1</v>
      </c>
      <c r="K2408" t="e">
        <f t="array" ref="K2408">INDEX($A$7:$F$3066,SMALL(IF(COUNTIF($L$5,$H$7:$H$3066)*COUNTIF($L$5,$I$7:$I$3066),MATCH(ROW($A$7:$A$3066),ROW($A$7:$A$3066)),""),ROWS($B$1:B2402)),COLUMNS($A$1:B2404))</f>
        <v>#NUM!</v>
      </c>
      <c r="L2408" t="e">
        <f t="array" ref="L2408">INDEX($A$7:$F$3066,SMALL(IF(COUNTIF($L$5,$H$7:$H$3066)*COUNTIF($L$5,$I$7:$I$3066),MATCH(ROW($A$7:$A$3066),ROW($A$7:$A$3066)),""),ROWS($B$1:C2402)),COLUMNS($A$1:C2404))</f>
        <v>#NUM!</v>
      </c>
      <c r="M2408" t="e">
        <f t="array" ref="M2408">INDEX($A$7:$F$3066,SMALL(IF(COUNTIF($L$5,$H$7:$H$3066)*COUNTIF($L$5,$I$7:$I$3066),MATCH(ROW($A$7:$A$3066),ROW($A$7:$A$3066)),""),ROWS($B$1:D2402)),COLUMNS($A$1:D2404))</f>
        <v>#NUM!</v>
      </c>
      <c r="N2408" t="e">
        <f t="array" ref="N2408">INDEX($A$7:$F$3066,SMALL(IF(COUNTIF($L$5,$H$7:$H$3066)*COUNTIF($L$5,$I$7:$I$3066),MATCH(ROW($A$7:$A$3066),ROW($A$7:$A$3066)),""),ROWS($B$1:E2402)),COLUMNS($A$1:E2404))</f>
        <v>#NUM!</v>
      </c>
      <c r="O2408" t="e">
        <f t="array" ref="O2408">INDEX($A$7:$F$3066,SMALL(IF(COUNTIF($L$5,$H$7:$H$3066)*COUNTIF($L$5,$I$7:$I$3066),MATCH(ROW($A$7:$A$3066),ROW($A$7:$A$3066)),""),ROWS($B$1:F2402)),COLUMNS($A$1:F2404))</f>
        <v>#NUM!</v>
      </c>
    </row>
    <row r="2409" spans="1:15">
      <c r="A2409" s="1">
        <f>'ScienceDirect - Initial'!A2412</f>
        <v>0</v>
      </c>
      <c r="B2409" s="1">
        <f>'ScienceDirect - Initial'!B2412</f>
        <v>2001</v>
      </c>
      <c r="C2409" s="1" t="str">
        <f>'ScienceDirect - Initial'!C2412</f>
        <v>Hilbeck, Angelika</v>
      </c>
      <c r="D2409" s="1" t="str">
        <f>'ScienceDirect - Initial'!D2412</f>
        <v>Implications of transgenic, insecticidal plants for insect and plant biodiversity</v>
      </c>
      <c r="E2409" s="1" t="str">
        <f>'ScienceDirect - Initial'!E2412</f>
        <v>Perspectives in Plant Ecology, Evolution and Systematics</v>
      </c>
      <c r="F2409" s="1">
        <f>'ScienceDirect - Initial'!F2412</f>
        <v>0</v>
      </c>
      <c r="H2409" s="1">
        <v>0</v>
      </c>
      <c r="I2409" s="1">
        <v>0</v>
      </c>
      <c r="J2409" t="b">
        <f t="shared" si="37"/>
        <v>1</v>
      </c>
      <c r="K2409" t="e">
        <f t="array" ref="K2409">INDEX($A$7:$F$3066,SMALL(IF(COUNTIF($L$5,$H$7:$H$3066)*COUNTIF($L$5,$I$7:$I$3066),MATCH(ROW($A$7:$A$3066),ROW($A$7:$A$3066)),""),ROWS($B$1:B2403)),COLUMNS($A$1:B2405))</f>
        <v>#NUM!</v>
      </c>
      <c r="L2409" t="e">
        <f t="array" ref="L2409">INDEX($A$7:$F$3066,SMALL(IF(COUNTIF($L$5,$H$7:$H$3066)*COUNTIF($L$5,$I$7:$I$3066),MATCH(ROW($A$7:$A$3066),ROW($A$7:$A$3066)),""),ROWS($B$1:C2403)),COLUMNS($A$1:C2405))</f>
        <v>#NUM!</v>
      </c>
      <c r="M2409" t="e">
        <f t="array" ref="M2409">INDEX($A$7:$F$3066,SMALL(IF(COUNTIF($L$5,$H$7:$H$3066)*COUNTIF($L$5,$I$7:$I$3066),MATCH(ROW($A$7:$A$3066),ROW($A$7:$A$3066)),""),ROWS($B$1:D2403)),COLUMNS($A$1:D2405))</f>
        <v>#NUM!</v>
      </c>
      <c r="N2409" t="e">
        <f t="array" ref="N2409">INDEX($A$7:$F$3066,SMALL(IF(COUNTIF($L$5,$H$7:$H$3066)*COUNTIF($L$5,$I$7:$I$3066),MATCH(ROW($A$7:$A$3066),ROW($A$7:$A$3066)),""),ROWS($B$1:E2403)),COLUMNS($A$1:E2405))</f>
        <v>#NUM!</v>
      </c>
      <c r="O2409" t="e">
        <f t="array" ref="O2409">INDEX($A$7:$F$3066,SMALL(IF(COUNTIF($L$5,$H$7:$H$3066)*COUNTIF($L$5,$I$7:$I$3066),MATCH(ROW($A$7:$A$3066),ROW($A$7:$A$3066)),""),ROWS($B$1:F2403)),COLUMNS($A$1:F2405))</f>
        <v>#NUM!</v>
      </c>
    </row>
    <row r="2410" spans="1:15">
      <c r="A2410" s="1">
        <f>'ScienceDirect - Initial'!A2413</f>
        <v>0</v>
      </c>
      <c r="B2410" s="1">
        <f>'ScienceDirect - Initial'!B2413</f>
        <v>1987</v>
      </c>
      <c r="C2410" s="1" t="str">
        <f>'ScienceDirect - Initial'!C2413</f>
        <v>Clarke, D.R.; Faber, K.T.</v>
      </c>
      <c r="D2410" s="1" t="str">
        <f>'ScienceDirect - Initial'!D2413</f>
        <v>Fracture of ceramics and glasses</v>
      </c>
      <c r="E2410" s="1" t="str">
        <f>'ScienceDirect - Initial'!E2413</f>
        <v>Journal of Physics and Chemistry of Solids</v>
      </c>
      <c r="F2410" s="1">
        <f>'ScienceDirect - Initial'!F2413</f>
        <v>0</v>
      </c>
      <c r="H2410" s="1">
        <v>0</v>
      </c>
      <c r="I2410" s="1">
        <v>0</v>
      </c>
      <c r="J2410" t="b">
        <f t="shared" si="37"/>
        <v>1</v>
      </c>
      <c r="K2410" t="e">
        <f t="array" ref="K2410">INDEX($A$7:$F$3066,SMALL(IF(COUNTIF($L$5,$H$7:$H$3066)*COUNTIF($L$5,$I$7:$I$3066),MATCH(ROW($A$7:$A$3066),ROW($A$7:$A$3066)),""),ROWS($B$1:B2404)),COLUMNS($A$1:B2406))</f>
        <v>#NUM!</v>
      </c>
      <c r="L2410" t="e">
        <f t="array" ref="L2410">INDEX($A$7:$F$3066,SMALL(IF(COUNTIF($L$5,$H$7:$H$3066)*COUNTIF($L$5,$I$7:$I$3066),MATCH(ROW($A$7:$A$3066),ROW($A$7:$A$3066)),""),ROWS($B$1:C2404)),COLUMNS($A$1:C2406))</f>
        <v>#NUM!</v>
      </c>
      <c r="M2410" t="e">
        <f t="array" ref="M2410">INDEX($A$7:$F$3066,SMALL(IF(COUNTIF($L$5,$H$7:$H$3066)*COUNTIF($L$5,$I$7:$I$3066),MATCH(ROW($A$7:$A$3066),ROW($A$7:$A$3066)),""),ROWS($B$1:D2404)),COLUMNS($A$1:D2406))</f>
        <v>#NUM!</v>
      </c>
      <c r="N2410" t="e">
        <f t="array" ref="N2410">INDEX($A$7:$F$3066,SMALL(IF(COUNTIF($L$5,$H$7:$H$3066)*COUNTIF($L$5,$I$7:$I$3066),MATCH(ROW($A$7:$A$3066),ROW($A$7:$A$3066)),""),ROWS($B$1:E2404)),COLUMNS($A$1:E2406))</f>
        <v>#NUM!</v>
      </c>
      <c r="O2410" t="e">
        <f t="array" ref="O2410">INDEX($A$7:$F$3066,SMALL(IF(COUNTIF($L$5,$H$7:$H$3066)*COUNTIF($L$5,$I$7:$I$3066),MATCH(ROW($A$7:$A$3066),ROW($A$7:$A$3066)),""),ROWS($B$1:F2404)),COLUMNS($A$1:F2406))</f>
        <v>#NUM!</v>
      </c>
    </row>
    <row r="2411" spans="1:15">
      <c r="A2411" s="1">
        <f>'ScienceDirect - Initial'!A2414</f>
        <v>0</v>
      </c>
      <c r="B2411" s="1">
        <f>'ScienceDirect - Initial'!B2414</f>
        <v>1992</v>
      </c>
      <c r="C2411" s="1" t="str">
        <f>'ScienceDirect - Initial'!C2414</f>
        <v>Margo, Curtis E.; Hamed, Latif M.</v>
      </c>
      <c r="D2411" s="1" t="str">
        <f>'ScienceDirect - Initial'!D2414</f>
        <v>Ocular syphilis</v>
      </c>
      <c r="E2411" s="1" t="str">
        <f>'ScienceDirect - Initial'!E2414</f>
        <v>Survey of Ophthalmology</v>
      </c>
      <c r="F2411" s="1">
        <f>'ScienceDirect - Initial'!F2414</f>
        <v>0</v>
      </c>
      <c r="H2411" s="1">
        <v>0</v>
      </c>
      <c r="I2411" s="1">
        <v>0</v>
      </c>
      <c r="J2411" t="b">
        <f t="shared" si="37"/>
        <v>1</v>
      </c>
      <c r="K2411" t="e">
        <f t="array" ref="K2411">INDEX($A$7:$F$3066,SMALL(IF(COUNTIF($L$5,$H$7:$H$3066)*COUNTIF($L$5,$I$7:$I$3066),MATCH(ROW($A$7:$A$3066),ROW($A$7:$A$3066)),""),ROWS($B$1:B2405)),COLUMNS($A$1:B2407))</f>
        <v>#NUM!</v>
      </c>
      <c r="L2411" t="e">
        <f t="array" ref="L2411">INDEX($A$7:$F$3066,SMALL(IF(COUNTIF($L$5,$H$7:$H$3066)*COUNTIF($L$5,$I$7:$I$3066),MATCH(ROW($A$7:$A$3066),ROW($A$7:$A$3066)),""),ROWS($B$1:C2405)),COLUMNS($A$1:C2407))</f>
        <v>#NUM!</v>
      </c>
      <c r="M2411" t="e">
        <f t="array" ref="M2411">INDEX($A$7:$F$3066,SMALL(IF(COUNTIF($L$5,$H$7:$H$3066)*COUNTIF($L$5,$I$7:$I$3066),MATCH(ROW($A$7:$A$3066),ROW($A$7:$A$3066)),""),ROWS($B$1:D2405)),COLUMNS($A$1:D2407))</f>
        <v>#NUM!</v>
      </c>
      <c r="N2411" t="e">
        <f t="array" ref="N2411">INDEX($A$7:$F$3066,SMALL(IF(COUNTIF($L$5,$H$7:$H$3066)*COUNTIF($L$5,$I$7:$I$3066),MATCH(ROW($A$7:$A$3066),ROW($A$7:$A$3066)),""),ROWS($B$1:E2405)),COLUMNS($A$1:E2407))</f>
        <v>#NUM!</v>
      </c>
      <c r="O2411" t="e">
        <f t="array" ref="O2411">INDEX($A$7:$F$3066,SMALL(IF(COUNTIF($L$5,$H$7:$H$3066)*COUNTIF($L$5,$I$7:$I$3066),MATCH(ROW($A$7:$A$3066),ROW($A$7:$A$3066)),""),ROWS($B$1:F2405)),COLUMNS($A$1:F2407))</f>
        <v>#NUM!</v>
      </c>
    </row>
    <row r="2412" spans="1:15">
      <c r="A2412" s="1">
        <f>'ScienceDirect - Initial'!A2415</f>
        <v>0</v>
      </c>
      <c r="B2412" s="1">
        <f>'ScienceDirect - Initial'!B2415</f>
        <v>2014</v>
      </c>
      <c r="C2412" s="1" t="str">
        <f>'ScienceDirect - Initial'!C2415</f>
        <v>Fraser, Hamish L.; McComb, David W.; Williams, Robert E.A.</v>
      </c>
      <c r="D2412" s="1" t="str">
        <f>'ScienceDirect - Initial'!D2415</f>
        <v>12 - Transmission Electron Microscopy for Physical Metallurgists</v>
      </c>
      <c r="E2412" s="1" t="str">
        <f>'ScienceDirect - Initial'!E2415</f>
        <v>Physical Metallurgy (Fifth Edition)</v>
      </c>
      <c r="F2412" s="1" t="str">
        <f>'ScienceDirect - Initial'!F2415</f>
        <v>978-0-444-53770-6</v>
      </c>
      <c r="H2412" s="1">
        <v>0</v>
      </c>
      <c r="I2412" s="1">
        <v>0</v>
      </c>
      <c r="J2412" t="b">
        <f t="shared" si="37"/>
        <v>1</v>
      </c>
      <c r="K2412" t="e">
        <f t="array" ref="K2412">INDEX($A$7:$F$3066,SMALL(IF(COUNTIF($L$5,$H$7:$H$3066)*COUNTIF($L$5,$I$7:$I$3066),MATCH(ROW($A$7:$A$3066),ROW($A$7:$A$3066)),""),ROWS($B$1:B2406)),COLUMNS($A$1:B2408))</f>
        <v>#NUM!</v>
      </c>
      <c r="L2412" t="e">
        <f t="array" ref="L2412">INDEX($A$7:$F$3066,SMALL(IF(COUNTIF($L$5,$H$7:$H$3066)*COUNTIF($L$5,$I$7:$I$3066),MATCH(ROW($A$7:$A$3066),ROW($A$7:$A$3066)),""),ROWS($B$1:C2406)),COLUMNS($A$1:C2408))</f>
        <v>#NUM!</v>
      </c>
      <c r="M2412" t="e">
        <f t="array" ref="M2412">INDEX($A$7:$F$3066,SMALL(IF(COUNTIF($L$5,$H$7:$H$3066)*COUNTIF($L$5,$I$7:$I$3066),MATCH(ROW($A$7:$A$3066),ROW($A$7:$A$3066)),""),ROWS($B$1:D2406)),COLUMNS($A$1:D2408))</f>
        <v>#NUM!</v>
      </c>
      <c r="N2412" t="e">
        <f t="array" ref="N2412">INDEX($A$7:$F$3066,SMALL(IF(COUNTIF($L$5,$H$7:$H$3066)*COUNTIF($L$5,$I$7:$I$3066),MATCH(ROW($A$7:$A$3066),ROW($A$7:$A$3066)),""),ROWS($B$1:E2406)),COLUMNS($A$1:E2408))</f>
        <v>#NUM!</v>
      </c>
      <c r="O2412" t="e">
        <f t="array" ref="O2412">INDEX($A$7:$F$3066,SMALL(IF(COUNTIF($L$5,$H$7:$H$3066)*COUNTIF($L$5,$I$7:$I$3066),MATCH(ROW($A$7:$A$3066),ROW($A$7:$A$3066)),""),ROWS($B$1:F2406)),COLUMNS($A$1:F2408))</f>
        <v>#NUM!</v>
      </c>
    </row>
    <row r="2413" spans="1:15">
      <c r="A2413" s="1">
        <f>'ScienceDirect - Initial'!A2416</f>
        <v>0</v>
      </c>
      <c r="B2413" s="1">
        <f>'ScienceDirect - Initial'!B2416</f>
        <v>1985</v>
      </c>
      <c r="C2413" s="1" t="str">
        <f>'ScienceDirect - Initial'!C2416</f>
        <v>Dusdieker, Lois B.; Booth, Brenda M.; Seals, Brenda F.; Ekwo, Edem E.</v>
      </c>
      <c r="D2413" s="1" t="str">
        <f>'ScienceDirect - Initial'!D2416</f>
        <v>Investigation of a model for the initiation of breastfeeding in primigravida women</v>
      </c>
      <c r="E2413" s="1" t="str">
        <f>'ScienceDirect - Initial'!E2416</f>
        <v>Social Science &amp; Medicine</v>
      </c>
      <c r="F2413" s="1">
        <f>'ScienceDirect - Initial'!F2416</f>
        <v>0</v>
      </c>
      <c r="H2413" s="1">
        <v>0</v>
      </c>
      <c r="I2413" s="1">
        <v>0</v>
      </c>
      <c r="J2413" t="b">
        <f t="shared" si="37"/>
        <v>1</v>
      </c>
      <c r="K2413" t="e">
        <f t="array" ref="K2413">INDEX($A$7:$F$3066,SMALL(IF(COUNTIF($L$5,$H$7:$H$3066)*COUNTIF($L$5,$I$7:$I$3066),MATCH(ROW($A$7:$A$3066),ROW($A$7:$A$3066)),""),ROWS($B$1:B2407)),COLUMNS($A$1:B2409))</f>
        <v>#NUM!</v>
      </c>
      <c r="L2413" t="e">
        <f t="array" ref="L2413">INDEX($A$7:$F$3066,SMALL(IF(COUNTIF($L$5,$H$7:$H$3066)*COUNTIF($L$5,$I$7:$I$3066),MATCH(ROW($A$7:$A$3066),ROW($A$7:$A$3066)),""),ROWS($B$1:C2407)),COLUMNS($A$1:C2409))</f>
        <v>#NUM!</v>
      </c>
      <c r="M2413" t="e">
        <f t="array" ref="M2413">INDEX($A$7:$F$3066,SMALL(IF(COUNTIF($L$5,$H$7:$H$3066)*COUNTIF($L$5,$I$7:$I$3066),MATCH(ROW($A$7:$A$3066),ROW($A$7:$A$3066)),""),ROWS($B$1:D2407)),COLUMNS($A$1:D2409))</f>
        <v>#NUM!</v>
      </c>
      <c r="N2413" t="e">
        <f t="array" ref="N2413">INDEX($A$7:$F$3066,SMALL(IF(COUNTIF($L$5,$H$7:$H$3066)*COUNTIF($L$5,$I$7:$I$3066),MATCH(ROW($A$7:$A$3066),ROW($A$7:$A$3066)),""),ROWS($B$1:E2407)),COLUMNS($A$1:E2409))</f>
        <v>#NUM!</v>
      </c>
      <c r="O2413" t="e">
        <f t="array" ref="O2413">INDEX($A$7:$F$3066,SMALL(IF(COUNTIF($L$5,$H$7:$H$3066)*COUNTIF($L$5,$I$7:$I$3066),MATCH(ROW($A$7:$A$3066),ROW($A$7:$A$3066)),""),ROWS($B$1:F2407)),COLUMNS($A$1:F2409))</f>
        <v>#NUM!</v>
      </c>
    </row>
    <row r="2414" spans="1:15">
      <c r="A2414" s="1">
        <f>'ScienceDirect - Initial'!A2417</f>
        <v>0</v>
      </c>
      <c r="B2414" s="1">
        <f>'ScienceDirect - Initial'!B2417</f>
        <v>2016</v>
      </c>
      <c r="C2414" s="1" t="str">
        <f>'ScienceDirect - Initial'!C2417</f>
        <v>Ferreira, André Duarte B.L.; Nóvoa, Paulo R.O.; Marques, António Torres</v>
      </c>
      <c r="D2414" s="1" t="str">
        <f>'ScienceDirect - Initial'!D2417</f>
        <v>Multifunctional Material Systems: A state-of-the-art review</v>
      </c>
      <c r="E2414" s="1" t="str">
        <f>'ScienceDirect - Initial'!E2417</f>
        <v>Smart composites and composite structures In honour of the 70th anniversary of Professor Carlos Alberto Mota Soares</v>
      </c>
      <c r="F2414" s="1">
        <f>'ScienceDirect - Initial'!F2417</f>
        <v>0</v>
      </c>
      <c r="H2414" s="1">
        <v>0</v>
      </c>
      <c r="I2414" s="1">
        <v>0</v>
      </c>
      <c r="J2414" t="b">
        <f t="shared" si="37"/>
        <v>1</v>
      </c>
      <c r="K2414" t="e">
        <f t="array" ref="K2414">INDEX($A$7:$F$3066,SMALL(IF(COUNTIF($L$5,$H$7:$H$3066)*COUNTIF($L$5,$I$7:$I$3066),MATCH(ROW($A$7:$A$3066),ROW($A$7:$A$3066)),""),ROWS($B$1:B2408)),COLUMNS($A$1:B2410))</f>
        <v>#NUM!</v>
      </c>
      <c r="L2414" t="e">
        <f t="array" ref="L2414">INDEX($A$7:$F$3066,SMALL(IF(COUNTIF($L$5,$H$7:$H$3066)*COUNTIF($L$5,$I$7:$I$3066),MATCH(ROW($A$7:$A$3066),ROW($A$7:$A$3066)),""),ROWS($B$1:C2408)),COLUMNS($A$1:C2410))</f>
        <v>#NUM!</v>
      </c>
      <c r="M2414" t="e">
        <f t="array" ref="M2414">INDEX($A$7:$F$3066,SMALL(IF(COUNTIF($L$5,$H$7:$H$3066)*COUNTIF($L$5,$I$7:$I$3066),MATCH(ROW($A$7:$A$3066),ROW($A$7:$A$3066)),""),ROWS($B$1:D2408)),COLUMNS($A$1:D2410))</f>
        <v>#NUM!</v>
      </c>
      <c r="N2414" t="e">
        <f t="array" ref="N2414">INDEX($A$7:$F$3066,SMALL(IF(COUNTIF($L$5,$H$7:$H$3066)*COUNTIF($L$5,$I$7:$I$3066),MATCH(ROW($A$7:$A$3066),ROW($A$7:$A$3066)),""),ROWS($B$1:E2408)),COLUMNS($A$1:E2410))</f>
        <v>#NUM!</v>
      </c>
      <c r="O2414" t="e">
        <f t="array" ref="O2414">INDEX($A$7:$F$3066,SMALL(IF(COUNTIF($L$5,$H$7:$H$3066)*COUNTIF($L$5,$I$7:$I$3066),MATCH(ROW($A$7:$A$3066),ROW($A$7:$A$3066)),""),ROWS($B$1:F2408)),COLUMNS($A$1:F2410))</f>
        <v>#NUM!</v>
      </c>
    </row>
    <row r="2415" spans="1:15">
      <c r="A2415" s="1">
        <f>'ScienceDirect - Initial'!A2418</f>
        <v>0</v>
      </c>
      <c r="B2415" s="1">
        <f>'ScienceDirect - Initial'!B2418</f>
        <v>1992</v>
      </c>
      <c r="C2415" s="1" t="str">
        <f>'ScienceDirect - Initial'!C2418</f>
        <v>Cogswell, Frederic Neil</v>
      </c>
      <c r="D2415" s="1" t="str">
        <f>'ScienceDirect - Initial'!D2418</f>
        <v>2 - Components of a thermoplastic structural composite</v>
      </c>
      <c r="E2415" s="1" t="str">
        <f>'ScienceDirect - Initial'!E2418</f>
        <v>Thermoplastic Aromatic Polymer Composites</v>
      </c>
      <c r="F2415" s="1" t="str">
        <f>'ScienceDirect - Initial'!F2418</f>
        <v>978-0-7506-1086-5</v>
      </c>
      <c r="H2415" s="1">
        <v>0</v>
      </c>
      <c r="I2415" s="1">
        <v>0</v>
      </c>
      <c r="J2415" t="b">
        <f t="shared" si="37"/>
        <v>1</v>
      </c>
      <c r="K2415" t="e">
        <f t="array" ref="K2415">INDEX($A$7:$F$3066,SMALL(IF(COUNTIF($L$5,$H$7:$H$3066)*COUNTIF($L$5,$I$7:$I$3066),MATCH(ROW($A$7:$A$3066),ROW($A$7:$A$3066)),""),ROWS($B$1:B2409)),COLUMNS($A$1:B2411))</f>
        <v>#NUM!</v>
      </c>
      <c r="L2415" t="e">
        <f t="array" ref="L2415">INDEX($A$7:$F$3066,SMALL(IF(COUNTIF($L$5,$H$7:$H$3066)*COUNTIF($L$5,$I$7:$I$3066),MATCH(ROW($A$7:$A$3066),ROW($A$7:$A$3066)),""),ROWS($B$1:C2409)),COLUMNS($A$1:C2411))</f>
        <v>#NUM!</v>
      </c>
      <c r="M2415" t="e">
        <f t="array" ref="M2415">INDEX($A$7:$F$3066,SMALL(IF(COUNTIF($L$5,$H$7:$H$3066)*COUNTIF($L$5,$I$7:$I$3066),MATCH(ROW($A$7:$A$3066),ROW($A$7:$A$3066)),""),ROWS($B$1:D2409)),COLUMNS($A$1:D2411))</f>
        <v>#NUM!</v>
      </c>
      <c r="N2415" t="e">
        <f t="array" ref="N2415">INDEX($A$7:$F$3066,SMALL(IF(COUNTIF($L$5,$H$7:$H$3066)*COUNTIF($L$5,$I$7:$I$3066),MATCH(ROW($A$7:$A$3066),ROW($A$7:$A$3066)),""),ROWS($B$1:E2409)),COLUMNS($A$1:E2411))</f>
        <v>#NUM!</v>
      </c>
      <c r="O2415" t="e">
        <f t="array" ref="O2415">INDEX($A$7:$F$3066,SMALL(IF(COUNTIF($L$5,$H$7:$H$3066)*COUNTIF($L$5,$I$7:$I$3066),MATCH(ROW($A$7:$A$3066),ROW($A$7:$A$3066)),""),ROWS($B$1:F2409)),COLUMNS($A$1:F2411))</f>
        <v>#NUM!</v>
      </c>
    </row>
    <row r="2416" spans="1:15">
      <c r="A2416" s="1">
        <f>'ScienceDirect - Initial'!A2419</f>
        <v>0</v>
      </c>
      <c r="B2416" s="1">
        <f>'ScienceDirect - Initial'!B2419</f>
        <v>2000</v>
      </c>
      <c r="C2416" s="1" t="str">
        <f>'ScienceDirect - Initial'!C2419</f>
        <v>Zan, Luca; Blackstock, Anthony; Cerutti, G; Carlo Mayer, Maestro</v>
      </c>
      <c r="D2416" s="1" t="str">
        <f>'ScienceDirect - Initial'!D2419</f>
        <v>Accounting for art</v>
      </c>
      <c r="E2416" s="1" t="str">
        <f>'ScienceDirect - Initial'!E2419</f>
        <v>Scandinavian Journal of Management</v>
      </c>
      <c r="F2416" s="1">
        <f>'ScienceDirect - Initial'!F2419</f>
        <v>0</v>
      </c>
      <c r="H2416" s="1">
        <v>0</v>
      </c>
      <c r="I2416" s="1">
        <v>0</v>
      </c>
      <c r="J2416" t="b">
        <f t="shared" si="37"/>
        <v>1</v>
      </c>
      <c r="K2416" t="e">
        <f t="array" ref="K2416">INDEX($A$7:$F$3066,SMALL(IF(COUNTIF($L$5,$H$7:$H$3066)*COUNTIF($L$5,$I$7:$I$3066),MATCH(ROW($A$7:$A$3066),ROW($A$7:$A$3066)),""),ROWS($B$1:B2410)),COLUMNS($A$1:B2412))</f>
        <v>#NUM!</v>
      </c>
      <c r="L2416" t="e">
        <f t="array" ref="L2416">INDEX($A$7:$F$3066,SMALL(IF(COUNTIF($L$5,$H$7:$H$3066)*COUNTIF($L$5,$I$7:$I$3066),MATCH(ROW($A$7:$A$3066),ROW($A$7:$A$3066)),""),ROWS($B$1:C2410)),COLUMNS($A$1:C2412))</f>
        <v>#NUM!</v>
      </c>
      <c r="M2416" t="e">
        <f t="array" ref="M2416">INDEX($A$7:$F$3066,SMALL(IF(COUNTIF($L$5,$H$7:$H$3066)*COUNTIF($L$5,$I$7:$I$3066),MATCH(ROW($A$7:$A$3066),ROW($A$7:$A$3066)),""),ROWS($B$1:D2410)),COLUMNS($A$1:D2412))</f>
        <v>#NUM!</v>
      </c>
      <c r="N2416" t="e">
        <f t="array" ref="N2416">INDEX($A$7:$F$3066,SMALL(IF(COUNTIF($L$5,$H$7:$H$3066)*COUNTIF($L$5,$I$7:$I$3066),MATCH(ROW($A$7:$A$3066),ROW($A$7:$A$3066)),""),ROWS($B$1:E2410)),COLUMNS($A$1:E2412))</f>
        <v>#NUM!</v>
      </c>
      <c r="O2416" t="e">
        <f t="array" ref="O2416">INDEX($A$7:$F$3066,SMALL(IF(COUNTIF($L$5,$H$7:$H$3066)*COUNTIF($L$5,$I$7:$I$3066),MATCH(ROW($A$7:$A$3066),ROW($A$7:$A$3066)),""),ROWS($B$1:F2410)),COLUMNS($A$1:F2412))</f>
        <v>#NUM!</v>
      </c>
    </row>
    <row r="2417" spans="1:15">
      <c r="A2417" s="1">
        <f>'ScienceDirect - Initial'!A2420</f>
        <v>0</v>
      </c>
      <c r="B2417" s="1">
        <f>'ScienceDirect - Initial'!B2420</f>
        <v>1989</v>
      </c>
      <c r="C2417" s="1" t="str">
        <f>'ScienceDirect - Initial'!C2420</f>
        <v>Fombrun, Charles J.; Wally, Stefan</v>
      </c>
      <c r="D2417" s="1" t="str">
        <f>'ScienceDirect - Initial'!D2420</f>
        <v>Structuring small firms for rapid growth</v>
      </c>
      <c r="E2417" s="1" t="str">
        <f>'ScienceDirect - Initial'!E2420</f>
        <v>Journal of Business Venturing</v>
      </c>
      <c r="F2417" s="1">
        <f>'ScienceDirect - Initial'!F2420</f>
        <v>0</v>
      </c>
      <c r="H2417" s="1">
        <v>0</v>
      </c>
      <c r="I2417" s="1">
        <v>0</v>
      </c>
      <c r="J2417" t="b">
        <f t="shared" si="37"/>
        <v>1</v>
      </c>
      <c r="K2417" t="e">
        <f t="array" ref="K2417">INDEX($A$7:$F$3066,SMALL(IF(COUNTIF($L$5,$H$7:$H$3066)*COUNTIF($L$5,$I$7:$I$3066),MATCH(ROW($A$7:$A$3066),ROW($A$7:$A$3066)),""),ROWS($B$1:B2411)),COLUMNS($A$1:B2413))</f>
        <v>#NUM!</v>
      </c>
      <c r="L2417" t="e">
        <f t="array" ref="L2417">INDEX($A$7:$F$3066,SMALL(IF(COUNTIF($L$5,$H$7:$H$3066)*COUNTIF($L$5,$I$7:$I$3066),MATCH(ROW($A$7:$A$3066),ROW($A$7:$A$3066)),""),ROWS($B$1:C2411)),COLUMNS($A$1:C2413))</f>
        <v>#NUM!</v>
      </c>
      <c r="M2417" t="e">
        <f t="array" ref="M2417">INDEX($A$7:$F$3066,SMALL(IF(COUNTIF($L$5,$H$7:$H$3066)*COUNTIF($L$5,$I$7:$I$3066),MATCH(ROW($A$7:$A$3066),ROW($A$7:$A$3066)),""),ROWS($B$1:D2411)),COLUMNS($A$1:D2413))</f>
        <v>#NUM!</v>
      </c>
      <c r="N2417" t="e">
        <f t="array" ref="N2417">INDEX($A$7:$F$3066,SMALL(IF(COUNTIF($L$5,$H$7:$H$3066)*COUNTIF($L$5,$I$7:$I$3066),MATCH(ROW($A$7:$A$3066),ROW($A$7:$A$3066)),""),ROWS($B$1:E2411)),COLUMNS($A$1:E2413))</f>
        <v>#NUM!</v>
      </c>
      <c r="O2417" t="e">
        <f t="array" ref="O2417">INDEX($A$7:$F$3066,SMALL(IF(COUNTIF($L$5,$H$7:$H$3066)*COUNTIF($L$5,$I$7:$I$3066),MATCH(ROW($A$7:$A$3066),ROW($A$7:$A$3066)),""),ROWS($B$1:F2411)),COLUMNS($A$1:F2413))</f>
        <v>#NUM!</v>
      </c>
    </row>
    <row r="2418" spans="1:15">
      <c r="A2418" s="1">
        <f>'ScienceDirect - Initial'!A2421</f>
        <v>0</v>
      </c>
      <c r="B2418" s="1">
        <f>'ScienceDirect - Initial'!B2421</f>
        <v>1983</v>
      </c>
      <c r="C2418" s="1">
        <f>'ScienceDirect - Initial'!C2421</f>
        <v>0</v>
      </c>
      <c r="D2418" s="1" t="str">
        <f>'ScienceDirect - Initial'!D2421</f>
        <v>Composites news</v>
      </c>
      <c r="E2418" s="1" t="str">
        <f>'ScienceDirect - Initial'!E2421</f>
        <v>Composites</v>
      </c>
      <c r="F2418" s="1">
        <f>'ScienceDirect - Initial'!F2421</f>
        <v>0</v>
      </c>
      <c r="H2418" s="1">
        <v>0</v>
      </c>
      <c r="I2418" s="1">
        <v>0</v>
      </c>
      <c r="J2418" t="b">
        <f t="shared" si="37"/>
        <v>1</v>
      </c>
      <c r="K2418" t="e">
        <f t="array" ref="K2418">INDEX($A$7:$F$3066,SMALL(IF(COUNTIF($L$5,$H$7:$H$3066)*COUNTIF($L$5,$I$7:$I$3066),MATCH(ROW($A$7:$A$3066),ROW($A$7:$A$3066)),""),ROWS($B$1:B2412)),COLUMNS($A$1:B2414))</f>
        <v>#NUM!</v>
      </c>
      <c r="L2418" t="e">
        <f t="array" ref="L2418">INDEX($A$7:$F$3066,SMALL(IF(COUNTIF($L$5,$H$7:$H$3066)*COUNTIF($L$5,$I$7:$I$3066),MATCH(ROW($A$7:$A$3066),ROW($A$7:$A$3066)),""),ROWS($B$1:C2412)),COLUMNS($A$1:C2414))</f>
        <v>#NUM!</v>
      </c>
      <c r="M2418" t="e">
        <f t="array" ref="M2418">INDEX($A$7:$F$3066,SMALL(IF(COUNTIF($L$5,$H$7:$H$3066)*COUNTIF($L$5,$I$7:$I$3066),MATCH(ROW($A$7:$A$3066),ROW($A$7:$A$3066)),""),ROWS($B$1:D2412)),COLUMNS($A$1:D2414))</f>
        <v>#NUM!</v>
      </c>
      <c r="N2418" t="e">
        <f t="array" ref="N2418">INDEX($A$7:$F$3066,SMALL(IF(COUNTIF($L$5,$H$7:$H$3066)*COUNTIF($L$5,$I$7:$I$3066),MATCH(ROW($A$7:$A$3066),ROW($A$7:$A$3066)),""),ROWS($B$1:E2412)),COLUMNS($A$1:E2414))</f>
        <v>#NUM!</v>
      </c>
      <c r="O2418" t="e">
        <f t="array" ref="O2418">INDEX($A$7:$F$3066,SMALL(IF(COUNTIF($L$5,$H$7:$H$3066)*COUNTIF($L$5,$I$7:$I$3066),MATCH(ROW($A$7:$A$3066),ROW($A$7:$A$3066)),""),ROWS($B$1:F2412)),COLUMNS($A$1:F2414))</f>
        <v>#NUM!</v>
      </c>
    </row>
    <row r="2419" spans="1:15">
      <c r="A2419" s="1">
        <f>'ScienceDirect - Initial'!A2422</f>
        <v>0</v>
      </c>
      <c r="B2419" s="1">
        <f>'ScienceDirect - Initial'!B2422</f>
        <v>2007</v>
      </c>
      <c r="C2419" s="1" t="str">
        <f>'ScienceDirect - Initial'!C2422</f>
        <v>A. Haines, Valerie</v>
      </c>
      <c r="D2419" s="1" t="e">
        <f>'ScienceDirect - Initial'!D2422</f>
        <v>#NAME?</v>
      </c>
      <c r="E2419" s="1" t="str">
        <f>'ScienceDirect - Initial'!E2422</f>
        <v>Philosophy of Anthropology and Sociology</v>
      </c>
      <c r="F2419" s="1">
        <f>'ScienceDirect - Initial'!F2422</f>
        <v>18789846</v>
      </c>
      <c r="H2419" s="1">
        <v>0</v>
      </c>
      <c r="I2419" s="1">
        <v>0</v>
      </c>
      <c r="J2419" t="b">
        <f t="shared" si="37"/>
        <v>1</v>
      </c>
      <c r="K2419" t="e">
        <f t="array" ref="K2419">INDEX($A$7:$F$3066,SMALL(IF(COUNTIF($L$5,$H$7:$H$3066)*COUNTIF($L$5,$I$7:$I$3066),MATCH(ROW($A$7:$A$3066),ROW($A$7:$A$3066)),""),ROWS($B$1:B2413)),COLUMNS($A$1:B2415))</f>
        <v>#NUM!</v>
      </c>
      <c r="L2419" t="e">
        <f t="array" ref="L2419">INDEX($A$7:$F$3066,SMALL(IF(COUNTIF($L$5,$H$7:$H$3066)*COUNTIF($L$5,$I$7:$I$3066),MATCH(ROW($A$7:$A$3066),ROW($A$7:$A$3066)),""),ROWS($B$1:C2413)),COLUMNS($A$1:C2415))</f>
        <v>#NUM!</v>
      </c>
      <c r="M2419" t="e">
        <f t="array" ref="M2419">INDEX($A$7:$F$3066,SMALL(IF(COUNTIF($L$5,$H$7:$H$3066)*COUNTIF($L$5,$I$7:$I$3066),MATCH(ROW($A$7:$A$3066),ROW($A$7:$A$3066)),""),ROWS($B$1:D2413)),COLUMNS($A$1:D2415))</f>
        <v>#NUM!</v>
      </c>
      <c r="N2419" t="e">
        <f t="array" ref="N2419">INDEX($A$7:$F$3066,SMALL(IF(COUNTIF($L$5,$H$7:$H$3066)*COUNTIF($L$5,$I$7:$I$3066),MATCH(ROW($A$7:$A$3066),ROW($A$7:$A$3066)),""),ROWS($B$1:E2413)),COLUMNS($A$1:E2415))</f>
        <v>#NUM!</v>
      </c>
      <c r="O2419" t="e">
        <f t="array" ref="O2419">INDEX($A$7:$F$3066,SMALL(IF(COUNTIF($L$5,$H$7:$H$3066)*COUNTIF($L$5,$I$7:$I$3066),MATCH(ROW($A$7:$A$3066),ROW($A$7:$A$3066)),""),ROWS($B$1:F2413)),COLUMNS($A$1:F2415))</f>
        <v>#NUM!</v>
      </c>
    </row>
    <row r="2420" spans="1:15">
      <c r="A2420" s="1">
        <f>'ScienceDirect - Initial'!A2423</f>
        <v>0</v>
      </c>
      <c r="B2420" s="1">
        <f>'ScienceDirect - Initial'!B2423</f>
        <v>2018</v>
      </c>
      <c r="C2420" s="1" t="str">
        <f>'ScienceDirect - Initial'!C2423</f>
        <v>Kumar, Avnish; D’Souza, Rohan; Asthana, Monika</v>
      </c>
      <c r="D2420" s="1" t="str">
        <f>'ScienceDirect - Initial'!D2423</f>
        <v>Chapter 12 - Genetic Engineering and Public Perception</v>
      </c>
      <c r="E2420" s="1" t="str">
        <f>'ScienceDirect - Initial'!E2423</f>
        <v>Biotechnology for Sustainable Agriculture</v>
      </c>
      <c r="F2420" s="1" t="str">
        <f>'ScienceDirect - Initial'!F2423</f>
        <v>978-0-12-812160-3</v>
      </c>
      <c r="H2420" s="1">
        <v>0</v>
      </c>
      <c r="I2420" s="1">
        <v>0</v>
      </c>
      <c r="J2420" t="b">
        <f t="shared" si="37"/>
        <v>1</v>
      </c>
      <c r="K2420" t="e">
        <f t="array" ref="K2420">INDEX($A$7:$F$3066,SMALL(IF(COUNTIF($L$5,$H$7:$H$3066)*COUNTIF($L$5,$I$7:$I$3066),MATCH(ROW($A$7:$A$3066),ROW($A$7:$A$3066)),""),ROWS($B$1:B2414)),COLUMNS($A$1:B2416))</f>
        <v>#NUM!</v>
      </c>
      <c r="L2420" t="e">
        <f t="array" ref="L2420">INDEX($A$7:$F$3066,SMALL(IF(COUNTIF($L$5,$H$7:$H$3066)*COUNTIF($L$5,$I$7:$I$3066),MATCH(ROW($A$7:$A$3066),ROW($A$7:$A$3066)),""),ROWS($B$1:C2414)),COLUMNS($A$1:C2416))</f>
        <v>#NUM!</v>
      </c>
      <c r="M2420" t="e">
        <f t="array" ref="M2420">INDEX($A$7:$F$3066,SMALL(IF(COUNTIF($L$5,$H$7:$H$3066)*COUNTIF($L$5,$I$7:$I$3066),MATCH(ROW($A$7:$A$3066),ROW($A$7:$A$3066)),""),ROWS($B$1:D2414)),COLUMNS($A$1:D2416))</f>
        <v>#NUM!</v>
      </c>
      <c r="N2420" t="e">
        <f t="array" ref="N2420">INDEX($A$7:$F$3066,SMALL(IF(COUNTIF($L$5,$H$7:$H$3066)*COUNTIF($L$5,$I$7:$I$3066),MATCH(ROW($A$7:$A$3066),ROW($A$7:$A$3066)),""),ROWS($B$1:E2414)),COLUMNS($A$1:E2416))</f>
        <v>#NUM!</v>
      </c>
      <c r="O2420" t="e">
        <f t="array" ref="O2420">INDEX($A$7:$F$3066,SMALL(IF(COUNTIF($L$5,$H$7:$H$3066)*COUNTIF($L$5,$I$7:$I$3066),MATCH(ROW($A$7:$A$3066),ROW($A$7:$A$3066)),""),ROWS($B$1:F2414)),COLUMNS($A$1:F2416))</f>
        <v>#NUM!</v>
      </c>
    </row>
    <row r="2421" spans="1:15">
      <c r="A2421" s="1">
        <f>'ScienceDirect - Initial'!A2424</f>
        <v>0</v>
      </c>
      <c r="B2421" s="1">
        <f>'ScienceDirect - Initial'!B2424</f>
        <v>1976</v>
      </c>
      <c r="C2421" s="1" t="str">
        <f>'ScienceDirect - Initial'!C2424</f>
        <v>Gustavson, Carl R.; Kelly, Daniel J.; Sweeney, Michael; Garcia, John</v>
      </c>
      <c r="D2421" s="1" t="str">
        <f>'ScienceDirect - Initial'!D2424</f>
        <v>Prey-lithium aversions. I: coyotes and wolves</v>
      </c>
      <c r="E2421" s="1" t="str">
        <f>'ScienceDirect - Initial'!E2424</f>
        <v>Behavioral Biology</v>
      </c>
      <c r="F2421" s="1">
        <f>'ScienceDirect - Initial'!F2424</f>
        <v>0</v>
      </c>
      <c r="H2421" s="1">
        <v>0</v>
      </c>
      <c r="I2421" s="1">
        <v>0</v>
      </c>
      <c r="J2421" t="b">
        <f t="shared" si="37"/>
        <v>1</v>
      </c>
      <c r="K2421" t="e">
        <f t="array" ref="K2421">INDEX($A$7:$F$3066,SMALL(IF(COUNTIF($L$5,$H$7:$H$3066)*COUNTIF($L$5,$I$7:$I$3066),MATCH(ROW($A$7:$A$3066),ROW($A$7:$A$3066)),""),ROWS($B$1:B2415)),COLUMNS($A$1:B2417))</f>
        <v>#NUM!</v>
      </c>
      <c r="L2421" t="e">
        <f t="array" ref="L2421">INDEX($A$7:$F$3066,SMALL(IF(COUNTIF($L$5,$H$7:$H$3066)*COUNTIF($L$5,$I$7:$I$3066),MATCH(ROW($A$7:$A$3066),ROW($A$7:$A$3066)),""),ROWS($B$1:C2415)),COLUMNS($A$1:C2417))</f>
        <v>#NUM!</v>
      </c>
      <c r="M2421" t="e">
        <f t="array" ref="M2421">INDEX($A$7:$F$3066,SMALL(IF(COUNTIF($L$5,$H$7:$H$3066)*COUNTIF($L$5,$I$7:$I$3066),MATCH(ROW($A$7:$A$3066),ROW($A$7:$A$3066)),""),ROWS($B$1:D2415)),COLUMNS($A$1:D2417))</f>
        <v>#NUM!</v>
      </c>
      <c r="N2421" t="e">
        <f t="array" ref="N2421">INDEX($A$7:$F$3066,SMALL(IF(COUNTIF($L$5,$H$7:$H$3066)*COUNTIF($L$5,$I$7:$I$3066),MATCH(ROW($A$7:$A$3066),ROW($A$7:$A$3066)),""),ROWS($B$1:E2415)),COLUMNS($A$1:E2417))</f>
        <v>#NUM!</v>
      </c>
      <c r="O2421" t="e">
        <f t="array" ref="O2421">INDEX($A$7:$F$3066,SMALL(IF(COUNTIF($L$5,$H$7:$H$3066)*COUNTIF($L$5,$I$7:$I$3066),MATCH(ROW($A$7:$A$3066),ROW($A$7:$A$3066)),""),ROWS($B$1:F2415)),COLUMNS($A$1:F2417))</f>
        <v>#NUM!</v>
      </c>
    </row>
    <row r="2422" spans="1:15">
      <c r="A2422" s="1">
        <f>'ScienceDirect - Initial'!A2425</f>
        <v>0</v>
      </c>
      <c r="B2422" s="1">
        <f>'ScienceDirect - Initial'!B2425</f>
        <v>1996</v>
      </c>
      <c r="C2422" s="1" t="str">
        <f>'ScienceDirect - Initial'!C2425</f>
        <v>Smith, Linda B.; Katz, Donald B.</v>
      </c>
      <c r="D2422" s="1" t="str">
        <f>'ScienceDirect - Initial'!D2425</f>
        <v>Chapter 12 - Activity-Dependent Processes in Perceptual and Cognitive Development</v>
      </c>
      <c r="E2422" s="1" t="str">
        <f>'ScienceDirect - Initial'!E2425</f>
        <v>Perceptual and Cognitive Development</v>
      </c>
      <c r="F2422" s="1" t="str">
        <f>'ScienceDirect - Initial'!F2425</f>
        <v>978-0-12-279660-9</v>
      </c>
      <c r="H2422" s="1">
        <v>0</v>
      </c>
      <c r="I2422" s="1">
        <v>0</v>
      </c>
      <c r="J2422" t="b">
        <f t="shared" si="37"/>
        <v>1</v>
      </c>
      <c r="K2422" t="e">
        <f t="array" ref="K2422">INDEX($A$7:$F$3066,SMALL(IF(COUNTIF($L$5,$H$7:$H$3066)*COUNTIF($L$5,$I$7:$I$3066),MATCH(ROW($A$7:$A$3066),ROW($A$7:$A$3066)),""),ROWS($B$1:B2416)),COLUMNS($A$1:B2418))</f>
        <v>#NUM!</v>
      </c>
      <c r="L2422" t="e">
        <f t="array" ref="L2422">INDEX($A$7:$F$3066,SMALL(IF(COUNTIF($L$5,$H$7:$H$3066)*COUNTIF($L$5,$I$7:$I$3066),MATCH(ROW($A$7:$A$3066),ROW($A$7:$A$3066)),""),ROWS($B$1:C2416)),COLUMNS($A$1:C2418))</f>
        <v>#NUM!</v>
      </c>
      <c r="M2422" t="e">
        <f t="array" ref="M2422">INDEX($A$7:$F$3066,SMALL(IF(COUNTIF($L$5,$H$7:$H$3066)*COUNTIF($L$5,$I$7:$I$3066),MATCH(ROW($A$7:$A$3066),ROW($A$7:$A$3066)),""),ROWS($B$1:D2416)),COLUMNS($A$1:D2418))</f>
        <v>#NUM!</v>
      </c>
      <c r="N2422" t="e">
        <f t="array" ref="N2422">INDEX($A$7:$F$3066,SMALL(IF(COUNTIF($L$5,$H$7:$H$3066)*COUNTIF($L$5,$I$7:$I$3066),MATCH(ROW($A$7:$A$3066),ROW($A$7:$A$3066)),""),ROWS($B$1:E2416)),COLUMNS($A$1:E2418))</f>
        <v>#NUM!</v>
      </c>
      <c r="O2422" t="e">
        <f t="array" ref="O2422">INDEX($A$7:$F$3066,SMALL(IF(COUNTIF($L$5,$H$7:$H$3066)*COUNTIF($L$5,$I$7:$I$3066),MATCH(ROW($A$7:$A$3066),ROW($A$7:$A$3066)),""),ROWS($B$1:F2416)),COLUMNS($A$1:F2418))</f>
        <v>#NUM!</v>
      </c>
    </row>
    <row r="2423" spans="1:15">
      <c r="A2423" s="1">
        <f>'ScienceDirect - Initial'!A2426</f>
        <v>0</v>
      </c>
      <c r="B2423" s="1">
        <f>'ScienceDirect - Initial'!B2426</f>
        <v>1999</v>
      </c>
      <c r="C2423" s="1">
        <f>'ScienceDirect - Initial'!C2426</f>
        <v>0</v>
      </c>
      <c r="D2423" s="1" t="str">
        <f>'ScienceDirect - Initial'!D2426</f>
        <v>Subject Index</v>
      </c>
      <c r="E2423" s="1" t="str">
        <f>'ScienceDirect - Initial'!E2426</f>
        <v>Handbook of Biological Control</v>
      </c>
      <c r="F2423" s="1" t="str">
        <f>'ScienceDirect - Initial'!F2426</f>
        <v>978-0-12-257305-7</v>
      </c>
      <c r="H2423" s="1">
        <v>0</v>
      </c>
      <c r="I2423" s="1">
        <v>0</v>
      </c>
      <c r="J2423" t="b">
        <f t="shared" si="37"/>
        <v>1</v>
      </c>
      <c r="K2423" t="e">
        <f t="array" ref="K2423">INDEX($A$7:$F$3066,SMALL(IF(COUNTIF($L$5,$H$7:$H$3066)*COUNTIF($L$5,$I$7:$I$3066),MATCH(ROW($A$7:$A$3066),ROW($A$7:$A$3066)),""),ROWS($B$1:B2417)),COLUMNS($A$1:B2419))</f>
        <v>#NUM!</v>
      </c>
      <c r="L2423" t="e">
        <f t="array" ref="L2423">INDEX($A$7:$F$3066,SMALL(IF(COUNTIF($L$5,$H$7:$H$3066)*COUNTIF($L$5,$I$7:$I$3066),MATCH(ROW($A$7:$A$3066),ROW($A$7:$A$3066)),""),ROWS($B$1:C2417)),COLUMNS($A$1:C2419))</f>
        <v>#NUM!</v>
      </c>
      <c r="M2423" t="e">
        <f t="array" ref="M2423">INDEX($A$7:$F$3066,SMALL(IF(COUNTIF($L$5,$H$7:$H$3066)*COUNTIF($L$5,$I$7:$I$3066),MATCH(ROW($A$7:$A$3066),ROW($A$7:$A$3066)),""),ROWS($B$1:D2417)),COLUMNS($A$1:D2419))</f>
        <v>#NUM!</v>
      </c>
      <c r="N2423" t="e">
        <f t="array" ref="N2423">INDEX($A$7:$F$3066,SMALL(IF(COUNTIF($L$5,$H$7:$H$3066)*COUNTIF($L$5,$I$7:$I$3066),MATCH(ROW($A$7:$A$3066),ROW($A$7:$A$3066)),""),ROWS($B$1:E2417)),COLUMNS($A$1:E2419))</f>
        <v>#NUM!</v>
      </c>
      <c r="O2423" t="e">
        <f t="array" ref="O2423">INDEX($A$7:$F$3066,SMALL(IF(COUNTIF($L$5,$H$7:$H$3066)*COUNTIF($L$5,$I$7:$I$3066),MATCH(ROW($A$7:$A$3066),ROW($A$7:$A$3066)),""),ROWS($B$1:F2417)),COLUMNS($A$1:F2419))</f>
        <v>#NUM!</v>
      </c>
    </row>
    <row r="2424" spans="1:15">
      <c r="A2424" s="1">
        <f>'ScienceDirect - Initial'!A2427</f>
        <v>0</v>
      </c>
      <c r="B2424" s="1">
        <f>'ScienceDirect - Initial'!B2427</f>
        <v>2016</v>
      </c>
      <c r="C2424" s="1" t="str">
        <f>'ScienceDirect - Initial'!C2427</f>
        <v>Michalski, Jeff M.; Pisansky, Thomas M.; Lawton, Colleen A.F.; Potters, Louis</v>
      </c>
      <c r="D2424" s="1" t="str">
        <f>'ScienceDirect - Initial'!D2427</f>
        <v>Chapter 53 - Prostate Cancer</v>
      </c>
      <c r="E2424" s="1" t="str">
        <f>'ScienceDirect - Initial'!E2427</f>
        <v>Clinical Radiation Oncology (Fourth Edition)</v>
      </c>
      <c r="F2424" s="1" t="str">
        <f>'ScienceDirect - Initial'!F2427</f>
        <v>978-0-323-24098-7</v>
      </c>
      <c r="H2424" s="1">
        <v>0</v>
      </c>
      <c r="I2424" s="1">
        <v>0</v>
      </c>
      <c r="J2424" t="b">
        <f t="shared" si="37"/>
        <v>1</v>
      </c>
      <c r="K2424" t="e">
        <f t="array" ref="K2424">INDEX($A$7:$F$3066,SMALL(IF(COUNTIF($L$5,$H$7:$H$3066)*COUNTIF($L$5,$I$7:$I$3066),MATCH(ROW($A$7:$A$3066),ROW($A$7:$A$3066)),""),ROWS($B$1:B2418)),COLUMNS($A$1:B2420))</f>
        <v>#NUM!</v>
      </c>
      <c r="L2424" t="e">
        <f t="array" ref="L2424">INDEX($A$7:$F$3066,SMALL(IF(COUNTIF($L$5,$H$7:$H$3066)*COUNTIF($L$5,$I$7:$I$3066),MATCH(ROW($A$7:$A$3066),ROW($A$7:$A$3066)),""),ROWS($B$1:C2418)),COLUMNS($A$1:C2420))</f>
        <v>#NUM!</v>
      </c>
      <c r="M2424" t="e">
        <f t="array" ref="M2424">INDEX($A$7:$F$3066,SMALL(IF(COUNTIF($L$5,$H$7:$H$3066)*COUNTIF($L$5,$I$7:$I$3066),MATCH(ROW($A$7:$A$3066),ROW($A$7:$A$3066)),""),ROWS($B$1:D2418)),COLUMNS($A$1:D2420))</f>
        <v>#NUM!</v>
      </c>
      <c r="N2424" t="e">
        <f t="array" ref="N2424">INDEX($A$7:$F$3066,SMALL(IF(COUNTIF($L$5,$H$7:$H$3066)*COUNTIF($L$5,$I$7:$I$3066),MATCH(ROW($A$7:$A$3066),ROW($A$7:$A$3066)),""),ROWS($B$1:E2418)),COLUMNS($A$1:E2420))</f>
        <v>#NUM!</v>
      </c>
      <c r="O2424" t="e">
        <f t="array" ref="O2424">INDEX($A$7:$F$3066,SMALL(IF(COUNTIF($L$5,$H$7:$H$3066)*COUNTIF($L$5,$I$7:$I$3066),MATCH(ROW($A$7:$A$3066),ROW($A$7:$A$3066)),""),ROWS($B$1:F2418)),COLUMNS($A$1:F2420))</f>
        <v>#NUM!</v>
      </c>
    </row>
    <row r="2425" spans="1:15">
      <c r="A2425" s="1">
        <f>'ScienceDirect - Initial'!A2428</f>
        <v>0</v>
      </c>
      <c r="B2425" s="1">
        <f>'ScienceDirect - Initial'!B2428</f>
        <v>2013</v>
      </c>
      <c r="C2425" s="1">
        <f>'ScienceDirect - Initial'!C2428</f>
        <v>0</v>
      </c>
      <c r="D2425" s="1" t="str">
        <f>'ScienceDirect - Initial'!D2428</f>
        <v>8 - Life Cycle of the Male and Female Reproductive Systems</v>
      </c>
      <c r="E2425" s="1" t="str">
        <f>'ScienceDirect - Initial'!E2428</f>
        <v>Endocrine and Reproductive Physiology (Fourth Edition)</v>
      </c>
      <c r="F2425" s="1" t="str">
        <f>'ScienceDirect - Initial'!F2428</f>
        <v>978-0-323-08704-9</v>
      </c>
      <c r="H2425" s="1">
        <v>0</v>
      </c>
      <c r="I2425" s="1">
        <v>0</v>
      </c>
      <c r="J2425" t="b">
        <f t="shared" si="37"/>
        <v>1</v>
      </c>
      <c r="K2425" t="e">
        <f t="array" ref="K2425">INDEX($A$7:$F$3066,SMALL(IF(COUNTIF($L$5,$H$7:$H$3066)*COUNTIF($L$5,$I$7:$I$3066),MATCH(ROW($A$7:$A$3066),ROW($A$7:$A$3066)),""),ROWS($B$1:B2419)),COLUMNS($A$1:B2421))</f>
        <v>#NUM!</v>
      </c>
      <c r="L2425" t="e">
        <f t="array" ref="L2425">INDEX($A$7:$F$3066,SMALL(IF(COUNTIF($L$5,$H$7:$H$3066)*COUNTIF($L$5,$I$7:$I$3066),MATCH(ROW($A$7:$A$3066),ROW($A$7:$A$3066)),""),ROWS($B$1:C2419)),COLUMNS($A$1:C2421))</f>
        <v>#NUM!</v>
      </c>
      <c r="M2425" t="e">
        <f t="array" ref="M2425">INDEX($A$7:$F$3066,SMALL(IF(COUNTIF($L$5,$H$7:$H$3066)*COUNTIF($L$5,$I$7:$I$3066),MATCH(ROW($A$7:$A$3066),ROW($A$7:$A$3066)),""),ROWS($B$1:D2419)),COLUMNS($A$1:D2421))</f>
        <v>#NUM!</v>
      </c>
      <c r="N2425" t="e">
        <f t="array" ref="N2425">INDEX($A$7:$F$3066,SMALL(IF(COUNTIF($L$5,$H$7:$H$3066)*COUNTIF($L$5,$I$7:$I$3066),MATCH(ROW($A$7:$A$3066),ROW($A$7:$A$3066)),""),ROWS($B$1:E2419)),COLUMNS($A$1:E2421))</f>
        <v>#NUM!</v>
      </c>
      <c r="O2425" t="e">
        <f t="array" ref="O2425">INDEX($A$7:$F$3066,SMALL(IF(COUNTIF($L$5,$H$7:$H$3066)*COUNTIF($L$5,$I$7:$I$3066),MATCH(ROW($A$7:$A$3066),ROW($A$7:$A$3066)),""),ROWS($B$1:F2419)),COLUMNS($A$1:F2421))</f>
        <v>#NUM!</v>
      </c>
    </row>
    <row r="2426" spans="1:15">
      <c r="A2426" s="1">
        <f>'ScienceDirect - Initial'!A2429</f>
        <v>0</v>
      </c>
      <c r="B2426" s="1">
        <f>'ScienceDirect - Initial'!B2429</f>
        <v>2010</v>
      </c>
      <c r="C2426" s="1" t="str">
        <f>'ScienceDirect - Initial'!C2429</f>
        <v>Rosenberg, Andrew E.; Kattapuram, Susan V.; Nielsen, G. Petur</v>
      </c>
      <c r="D2426" s="1" t="str">
        <f>'ScienceDirect - Initial'!D2429</f>
        <v>Chapter 13 - Bone Infections</v>
      </c>
      <c r="E2426" s="1" t="str">
        <f>'ScienceDirect - Initial'!E2429</f>
        <v>Diagnostic Pathology of Infectious Disease</v>
      </c>
      <c r="F2426" s="1" t="str">
        <f>'ScienceDirect - Initial'!F2429</f>
        <v>978-1-4160-3429-2</v>
      </c>
      <c r="H2426" s="1">
        <v>0</v>
      </c>
      <c r="I2426" s="1">
        <v>0</v>
      </c>
      <c r="J2426" t="b">
        <f t="shared" si="37"/>
        <v>1</v>
      </c>
      <c r="K2426" t="e">
        <f t="array" ref="K2426">INDEX($A$7:$F$3066,SMALL(IF(COUNTIF($L$5,$H$7:$H$3066)*COUNTIF($L$5,$I$7:$I$3066),MATCH(ROW($A$7:$A$3066),ROW($A$7:$A$3066)),""),ROWS($B$1:B2420)),COLUMNS($A$1:B2422))</f>
        <v>#NUM!</v>
      </c>
      <c r="L2426" t="e">
        <f t="array" ref="L2426">INDEX($A$7:$F$3066,SMALL(IF(COUNTIF($L$5,$H$7:$H$3066)*COUNTIF($L$5,$I$7:$I$3066),MATCH(ROW($A$7:$A$3066),ROW($A$7:$A$3066)),""),ROWS($B$1:C2420)),COLUMNS($A$1:C2422))</f>
        <v>#NUM!</v>
      </c>
      <c r="M2426" t="e">
        <f t="array" ref="M2426">INDEX($A$7:$F$3066,SMALL(IF(COUNTIF($L$5,$H$7:$H$3066)*COUNTIF($L$5,$I$7:$I$3066),MATCH(ROW($A$7:$A$3066),ROW($A$7:$A$3066)),""),ROWS($B$1:D2420)),COLUMNS($A$1:D2422))</f>
        <v>#NUM!</v>
      </c>
      <c r="N2426" t="e">
        <f t="array" ref="N2426">INDEX($A$7:$F$3066,SMALL(IF(COUNTIF($L$5,$H$7:$H$3066)*COUNTIF($L$5,$I$7:$I$3066),MATCH(ROW($A$7:$A$3066),ROW($A$7:$A$3066)),""),ROWS($B$1:E2420)),COLUMNS($A$1:E2422))</f>
        <v>#NUM!</v>
      </c>
      <c r="O2426" t="e">
        <f t="array" ref="O2426">INDEX($A$7:$F$3066,SMALL(IF(COUNTIF($L$5,$H$7:$H$3066)*COUNTIF($L$5,$I$7:$I$3066),MATCH(ROW($A$7:$A$3066),ROW($A$7:$A$3066)),""),ROWS($B$1:F2420)),COLUMNS($A$1:F2422))</f>
        <v>#NUM!</v>
      </c>
    </row>
    <row r="2427" spans="1:15">
      <c r="A2427" s="1">
        <f>'ScienceDirect - Initial'!A2430</f>
        <v>0</v>
      </c>
      <c r="B2427" s="1">
        <f>'ScienceDirect - Initial'!B2430</f>
        <v>1991</v>
      </c>
      <c r="C2427" s="1" t="str">
        <f>'ScienceDirect - Initial'!C2430</f>
        <v>Gulati, S.; Barhen, J.; Iyengar, S.S.</v>
      </c>
      <c r="D2427" s="1" t="str">
        <f>'ScienceDirect - Initial'!D2430</f>
        <v>Neurocomputing Formalisms for Computational Learning and Machine Intelligence</v>
      </c>
      <c r="E2427" s="1" t="str">
        <f>'ScienceDirect - Initial'!E2430</f>
        <v>Advances in Computers</v>
      </c>
      <c r="F2427" s="1" t="str">
        <f>'ScienceDirect - Initial'!F2430</f>
        <v>0065-2458</v>
      </c>
      <c r="H2427" s="1">
        <v>0</v>
      </c>
      <c r="I2427" s="1">
        <v>0</v>
      </c>
      <c r="J2427" t="b">
        <f t="shared" si="37"/>
        <v>1</v>
      </c>
      <c r="K2427" t="e">
        <f t="array" ref="K2427">INDEX($A$7:$F$3066,SMALL(IF(COUNTIF($L$5,$H$7:$H$3066)*COUNTIF($L$5,$I$7:$I$3066),MATCH(ROW($A$7:$A$3066),ROW($A$7:$A$3066)),""),ROWS($B$1:B2421)),COLUMNS($A$1:B2423))</f>
        <v>#NUM!</v>
      </c>
      <c r="L2427" t="e">
        <f t="array" ref="L2427">INDEX($A$7:$F$3066,SMALL(IF(COUNTIF($L$5,$H$7:$H$3066)*COUNTIF($L$5,$I$7:$I$3066),MATCH(ROW($A$7:$A$3066),ROW($A$7:$A$3066)),""),ROWS($B$1:C2421)),COLUMNS($A$1:C2423))</f>
        <v>#NUM!</v>
      </c>
      <c r="M2427" t="e">
        <f t="array" ref="M2427">INDEX($A$7:$F$3066,SMALL(IF(COUNTIF($L$5,$H$7:$H$3066)*COUNTIF($L$5,$I$7:$I$3066),MATCH(ROW($A$7:$A$3066),ROW($A$7:$A$3066)),""),ROWS($B$1:D2421)),COLUMNS($A$1:D2423))</f>
        <v>#NUM!</v>
      </c>
      <c r="N2427" t="e">
        <f t="array" ref="N2427">INDEX($A$7:$F$3066,SMALL(IF(COUNTIF($L$5,$H$7:$H$3066)*COUNTIF($L$5,$I$7:$I$3066),MATCH(ROW($A$7:$A$3066),ROW($A$7:$A$3066)),""),ROWS($B$1:E2421)),COLUMNS($A$1:E2423))</f>
        <v>#NUM!</v>
      </c>
      <c r="O2427" t="e">
        <f t="array" ref="O2427">INDEX($A$7:$F$3066,SMALL(IF(COUNTIF($L$5,$H$7:$H$3066)*COUNTIF($L$5,$I$7:$I$3066),MATCH(ROW($A$7:$A$3066),ROW($A$7:$A$3066)),""),ROWS($B$1:F2421)),COLUMNS($A$1:F2423))</f>
        <v>#NUM!</v>
      </c>
    </row>
    <row r="2428" spans="1:15">
      <c r="A2428" s="1">
        <f>'ScienceDirect - Initial'!A2431</f>
        <v>0</v>
      </c>
      <c r="B2428" s="1">
        <f>'ScienceDirect - Initial'!B2431</f>
        <v>1976</v>
      </c>
      <c r="C2428" s="1" t="str">
        <f>'ScienceDirect - Initial'!C2431</f>
        <v>EDDY, NATHAN B.</v>
      </c>
      <c r="D2428" s="1" t="str">
        <f>'ScienceDirect - Initial'!D2431</f>
        <v>1 - Introduction to Drug Abuse and Drug Dependence</v>
      </c>
      <c r="E2428" s="1" t="str">
        <f>'ScienceDirect - Initial'!E2431</f>
        <v>Psychopharmacological Agents</v>
      </c>
      <c r="F2428" s="1">
        <f>'ScienceDirect - Initial'!F2431</f>
        <v>766054</v>
      </c>
      <c r="H2428" s="1">
        <v>0</v>
      </c>
      <c r="I2428" s="1">
        <v>0</v>
      </c>
      <c r="J2428" t="b">
        <f t="shared" si="37"/>
        <v>1</v>
      </c>
      <c r="K2428" t="e">
        <f t="array" ref="K2428">INDEX($A$7:$F$3066,SMALL(IF(COUNTIF($L$5,$H$7:$H$3066)*COUNTIF($L$5,$I$7:$I$3066),MATCH(ROW($A$7:$A$3066),ROW($A$7:$A$3066)),""),ROWS($B$1:B2422)),COLUMNS($A$1:B2424))</f>
        <v>#NUM!</v>
      </c>
      <c r="L2428" t="e">
        <f t="array" ref="L2428">INDEX($A$7:$F$3066,SMALL(IF(COUNTIF($L$5,$H$7:$H$3066)*COUNTIF($L$5,$I$7:$I$3066),MATCH(ROW($A$7:$A$3066),ROW($A$7:$A$3066)),""),ROWS($B$1:C2422)),COLUMNS($A$1:C2424))</f>
        <v>#NUM!</v>
      </c>
      <c r="M2428" t="e">
        <f t="array" ref="M2428">INDEX($A$7:$F$3066,SMALL(IF(COUNTIF($L$5,$H$7:$H$3066)*COUNTIF($L$5,$I$7:$I$3066),MATCH(ROW($A$7:$A$3066),ROW($A$7:$A$3066)),""),ROWS($B$1:D2422)),COLUMNS($A$1:D2424))</f>
        <v>#NUM!</v>
      </c>
      <c r="N2428" t="e">
        <f t="array" ref="N2428">INDEX($A$7:$F$3066,SMALL(IF(COUNTIF($L$5,$H$7:$H$3066)*COUNTIF($L$5,$I$7:$I$3066),MATCH(ROW($A$7:$A$3066),ROW($A$7:$A$3066)),""),ROWS($B$1:E2422)),COLUMNS($A$1:E2424))</f>
        <v>#NUM!</v>
      </c>
      <c r="O2428" t="e">
        <f t="array" ref="O2428">INDEX($A$7:$F$3066,SMALL(IF(COUNTIF($L$5,$H$7:$H$3066)*COUNTIF($L$5,$I$7:$I$3066),MATCH(ROW($A$7:$A$3066),ROW($A$7:$A$3066)),""),ROWS($B$1:F2422)),COLUMNS($A$1:F2424))</f>
        <v>#NUM!</v>
      </c>
    </row>
    <row r="2429" spans="1:15">
      <c r="A2429" s="1">
        <f>'ScienceDirect - Initial'!A2432</f>
        <v>0</v>
      </c>
      <c r="B2429" s="1">
        <f>'ScienceDirect - Initial'!B2432</f>
        <v>1988</v>
      </c>
      <c r="C2429" s="1" t="str">
        <f>'ScienceDirect - Initial'!C2432</f>
        <v>Wilson, Bryan R.</v>
      </c>
      <c r="D2429" s="1" t="str">
        <f>'ScienceDirect - Initial'!D2432</f>
        <v>The functions of religion: A reappraisal</v>
      </c>
      <c r="E2429" s="1" t="str">
        <f>'ScienceDirect - Initial'!E2432</f>
        <v>Religion</v>
      </c>
      <c r="F2429" s="1">
        <f>'ScienceDirect - Initial'!F2432</f>
        <v>0</v>
      </c>
      <c r="H2429" s="1">
        <v>0</v>
      </c>
      <c r="I2429" s="1">
        <v>0</v>
      </c>
      <c r="J2429" t="b">
        <f t="shared" si="37"/>
        <v>1</v>
      </c>
      <c r="K2429" t="e">
        <f t="array" ref="K2429">INDEX($A$7:$F$3066,SMALL(IF(COUNTIF($L$5,$H$7:$H$3066)*COUNTIF($L$5,$I$7:$I$3066),MATCH(ROW($A$7:$A$3066),ROW($A$7:$A$3066)),""),ROWS($B$1:B2423)),COLUMNS($A$1:B2425))</f>
        <v>#NUM!</v>
      </c>
      <c r="L2429" t="e">
        <f t="array" ref="L2429">INDEX($A$7:$F$3066,SMALL(IF(COUNTIF($L$5,$H$7:$H$3066)*COUNTIF($L$5,$I$7:$I$3066),MATCH(ROW($A$7:$A$3066),ROW($A$7:$A$3066)),""),ROWS($B$1:C2423)),COLUMNS($A$1:C2425))</f>
        <v>#NUM!</v>
      </c>
      <c r="M2429" t="e">
        <f t="array" ref="M2429">INDEX($A$7:$F$3066,SMALL(IF(COUNTIF($L$5,$H$7:$H$3066)*COUNTIF($L$5,$I$7:$I$3066),MATCH(ROW($A$7:$A$3066),ROW($A$7:$A$3066)),""),ROWS($B$1:D2423)),COLUMNS($A$1:D2425))</f>
        <v>#NUM!</v>
      </c>
      <c r="N2429" t="e">
        <f t="array" ref="N2429">INDEX($A$7:$F$3066,SMALL(IF(COUNTIF($L$5,$H$7:$H$3066)*COUNTIF($L$5,$I$7:$I$3066),MATCH(ROW($A$7:$A$3066),ROW($A$7:$A$3066)),""),ROWS($B$1:E2423)),COLUMNS($A$1:E2425))</f>
        <v>#NUM!</v>
      </c>
      <c r="O2429" t="e">
        <f t="array" ref="O2429">INDEX($A$7:$F$3066,SMALL(IF(COUNTIF($L$5,$H$7:$H$3066)*COUNTIF($L$5,$I$7:$I$3066),MATCH(ROW($A$7:$A$3066),ROW($A$7:$A$3066)),""),ROWS($B$1:F2423)),COLUMNS($A$1:F2425))</f>
        <v>#NUM!</v>
      </c>
    </row>
    <row r="2430" spans="1:15">
      <c r="A2430" s="1">
        <f>'ScienceDirect - Initial'!A2433</f>
        <v>0</v>
      </c>
      <c r="B2430" s="1">
        <f>'ScienceDirect - Initial'!B2433</f>
        <v>1974</v>
      </c>
      <c r="C2430" s="1" t="str">
        <f>'ScienceDirect - Initial'!C2433</f>
        <v>Barrett-Connor, Elizabeth</v>
      </c>
      <c r="D2430" s="1" t="str">
        <f>'ScienceDirect - Initial'!D2433</f>
        <v>The epidemiology and control of gonorrhea and syphilis: A reappraisal</v>
      </c>
      <c r="E2430" s="1" t="str">
        <f>'ScienceDirect - Initial'!E2433</f>
        <v>Preventive Medicine</v>
      </c>
      <c r="F2430" s="1">
        <f>'ScienceDirect - Initial'!F2433</f>
        <v>0</v>
      </c>
      <c r="H2430" s="1">
        <v>0</v>
      </c>
      <c r="I2430" s="1">
        <v>0</v>
      </c>
      <c r="J2430" t="b">
        <f t="shared" si="37"/>
        <v>1</v>
      </c>
      <c r="K2430" t="e">
        <f t="array" ref="K2430">INDEX($A$7:$F$3066,SMALL(IF(COUNTIF($L$5,$H$7:$H$3066)*COUNTIF($L$5,$I$7:$I$3066),MATCH(ROW($A$7:$A$3066),ROW($A$7:$A$3066)),""),ROWS($B$1:B2424)),COLUMNS($A$1:B2426))</f>
        <v>#NUM!</v>
      </c>
      <c r="L2430" t="e">
        <f t="array" ref="L2430">INDEX($A$7:$F$3066,SMALL(IF(COUNTIF($L$5,$H$7:$H$3066)*COUNTIF($L$5,$I$7:$I$3066),MATCH(ROW($A$7:$A$3066),ROW($A$7:$A$3066)),""),ROWS($B$1:C2424)),COLUMNS($A$1:C2426))</f>
        <v>#NUM!</v>
      </c>
      <c r="M2430" t="e">
        <f t="array" ref="M2430">INDEX($A$7:$F$3066,SMALL(IF(COUNTIF($L$5,$H$7:$H$3066)*COUNTIF($L$5,$I$7:$I$3066),MATCH(ROW($A$7:$A$3066),ROW($A$7:$A$3066)),""),ROWS($B$1:D2424)),COLUMNS($A$1:D2426))</f>
        <v>#NUM!</v>
      </c>
      <c r="N2430" t="e">
        <f t="array" ref="N2430">INDEX($A$7:$F$3066,SMALL(IF(COUNTIF($L$5,$H$7:$H$3066)*COUNTIF($L$5,$I$7:$I$3066),MATCH(ROW($A$7:$A$3066),ROW($A$7:$A$3066)),""),ROWS($B$1:E2424)),COLUMNS($A$1:E2426))</f>
        <v>#NUM!</v>
      </c>
      <c r="O2430" t="e">
        <f t="array" ref="O2430">INDEX($A$7:$F$3066,SMALL(IF(COUNTIF($L$5,$H$7:$H$3066)*COUNTIF($L$5,$I$7:$I$3066),MATCH(ROW($A$7:$A$3066),ROW($A$7:$A$3066)),""),ROWS($B$1:F2424)),COLUMNS($A$1:F2426))</f>
        <v>#NUM!</v>
      </c>
    </row>
    <row r="2431" spans="1:15">
      <c r="A2431" s="1">
        <f>'ScienceDirect - Initial'!A2434</f>
        <v>0</v>
      </c>
      <c r="B2431" s="1">
        <f>'ScienceDirect - Initial'!B2434</f>
        <v>2002</v>
      </c>
      <c r="C2431" s="1" t="str">
        <f>'ScienceDirect - Initial'!C2434</f>
        <v>Miller, Brian</v>
      </c>
      <c r="D2431" s="1" t="str">
        <f>'ScienceDirect - Initial'!D2434</f>
        <v>Chapter 17 - Manual Therapy for Myofascial Pain and Dysfunction</v>
      </c>
      <c r="E2431" s="1" t="str">
        <f>'ScienceDirect - Initial'!E2434</f>
        <v>Myofascial Pain and Fibromyalgia (Second Edition)</v>
      </c>
      <c r="F2431" s="1" t="str">
        <f>'ScienceDirect - Initial'!F2434</f>
        <v>978-0-323-01155-6</v>
      </c>
      <c r="H2431" s="1">
        <v>0</v>
      </c>
      <c r="I2431" s="1">
        <v>0</v>
      </c>
      <c r="J2431" t="b">
        <f t="shared" si="37"/>
        <v>1</v>
      </c>
      <c r="K2431" t="e">
        <f t="array" ref="K2431">INDEX($A$7:$F$3066,SMALL(IF(COUNTIF($L$5,$H$7:$H$3066)*COUNTIF($L$5,$I$7:$I$3066),MATCH(ROW($A$7:$A$3066),ROW($A$7:$A$3066)),""),ROWS($B$1:B2425)),COLUMNS($A$1:B2427))</f>
        <v>#NUM!</v>
      </c>
      <c r="L2431" t="e">
        <f t="array" ref="L2431">INDEX($A$7:$F$3066,SMALL(IF(COUNTIF($L$5,$H$7:$H$3066)*COUNTIF($L$5,$I$7:$I$3066),MATCH(ROW($A$7:$A$3066),ROW($A$7:$A$3066)),""),ROWS($B$1:C2425)),COLUMNS($A$1:C2427))</f>
        <v>#NUM!</v>
      </c>
      <c r="M2431" t="e">
        <f t="array" ref="M2431">INDEX($A$7:$F$3066,SMALL(IF(COUNTIF($L$5,$H$7:$H$3066)*COUNTIF($L$5,$I$7:$I$3066),MATCH(ROW($A$7:$A$3066),ROW($A$7:$A$3066)),""),ROWS($B$1:D2425)),COLUMNS($A$1:D2427))</f>
        <v>#NUM!</v>
      </c>
      <c r="N2431" t="e">
        <f t="array" ref="N2431">INDEX($A$7:$F$3066,SMALL(IF(COUNTIF($L$5,$H$7:$H$3066)*COUNTIF($L$5,$I$7:$I$3066),MATCH(ROW($A$7:$A$3066),ROW($A$7:$A$3066)),""),ROWS($B$1:E2425)),COLUMNS($A$1:E2427))</f>
        <v>#NUM!</v>
      </c>
      <c r="O2431" t="e">
        <f t="array" ref="O2431">INDEX($A$7:$F$3066,SMALL(IF(COUNTIF($L$5,$H$7:$H$3066)*COUNTIF($L$5,$I$7:$I$3066),MATCH(ROW($A$7:$A$3066),ROW($A$7:$A$3066)),""),ROWS($B$1:F2425)),COLUMNS($A$1:F2427))</f>
        <v>#NUM!</v>
      </c>
    </row>
    <row r="2432" spans="1:15">
      <c r="A2432" s="1">
        <f>'ScienceDirect - Initial'!A2435</f>
        <v>0</v>
      </c>
      <c r="B2432" s="1">
        <f>'ScienceDirect - Initial'!B2435</f>
        <v>2000</v>
      </c>
      <c r="C2432" s="1" t="str">
        <f>'ScienceDirect - Initial'!C2435</f>
        <v>Martin, Andrés; Kaufman, Joan; Charney, Dennis</v>
      </c>
      <c r="D2432" s="1" t="str">
        <f>'ScienceDirect - Initial'!D2435</f>
        <v>Pharmacotherapy of Early-Onset Depression: Update and New Directions</v>
      </c>
      <c r="E2432" s="1" t="str">
        <f>'ScienceDirect - Initial'!E2435</f>
        <v>Psychopharmacology</v>
      </c>
      <c r="F2432" s="1">
        <f>'ScienceDirect - Initial'!F2435</f>
        <v>0</v>
      </c>
      <c r="H2432" s="1">
        <v>0</v>
      </c>
      <c r="I2432" s="1">
        <v>0</v>
      </c>
      <c r="J2432" t="b">
        <f t="shared" si="37"/>
        <v>1</v>
      </c>
      <c r="K2432" t="e">
        <f t="array" ref="K2432">INDEX($A$7:$F$3066,SMALL(IF(COUNTIF($L$5,$H$7:$H$3066)*COUNTIF($L$5,$I$7:$I$3066),MATCH(ROW($A$7:$A$3066),ROW($A$7:$A$3066)),""),ROWS($B$1:B2426)),COLUMNS($A$1:B2428))</f>
        <v>#NUM!</v>
      </c>
      <c r="L2432" t="e">
        <f t="array" ref="L2432">INDEX($A$7:$F$3066,SMALL(IF(COUNTIF($L$5,$H$7:$H$3066)*COUNTIF($L$5,$I$7:$I$3066),MATCH(ROW($A$7:$A$3066),ROW($A$7:$A$3066)),""),ROWS($B$1:C2426)),COLUMNS($A$1:C2428))</f>
        <v>#NUM!</v>
      </c>
      <c r="M2432" t="e">
        <f t="array" ref="M2432">INDEX($A$7:$F$3066,SMALL(IF(COUNTIF($L$5,$H$7:$H$3066)*COUNTIF($L$5,$I$7:$I$3066),MATCH(ROW($A$7:$A$3066),ROW($A$7:$A$3066)),""),ROWS($B$1:D2426)),COLUMNS($A$1:D2428))</f>
        <v>#NUM!</v>
      </c>
      <c r="N2432" t="e">
        <f t="array" ref="N2432">INDEX($A$7:$F$3066,SMALL(IF(COUNTIF($L$5,$H$7:$H$3066)*COUNTIF($L$5,$I$7:$I$3066),MATCH(ROW($A$7:$A$3066),ROW($A$7:$A$3066)),""),ROWS($B$1:E2426)),COLUMNS($A$1:E2428))</f>
        <v>#NUM!</v>
      </c>
      <c r="O2432" t="e">
        <f t="array" ref="O2432">INDEX($A$7:$F$3066,SMALL(IF(COUNTIF($L$5,$H$7:$H$3066)*COUNTIF($L$5,$I$7:$I$3066),MATCH(ROW($A$7:$A$3066),ROW($A$7:$A$3066)),""),ROWS($B$1:F2426)),COLUMNS($A$1:F2428))</f>
        <v>#NUM!</v>
      </c>
    </row>
    <row r="2433" spans="1:15">
      <c r="A2433" s="1">
        <f>'ScienceDirect - Initial'!A2436</f>
        <v>0</v>
      </c>
      <c r="B2433" s="1">
        <f>'ScienceDirect - Initial'!B2436</f>
        <v>1995</v>
      </c>
      <c r="C2433" s="1" t="str">
        <f>'ScienceDirect - Initial'!C2436</f>
        <v>Hughes, Donna M.</v>
      </c>
      <c r="D2433" s="1" t="str">
        <f>'ScienceDirect - Initial'!D2436</f>
        <v>Significant differences: The construction of knowledge, objectivity, and dominance</v>
      </c>
      <c r="E2433" s="1" t="str">
        <f>'ScienceDirect - Initial'!E2436</f>
        <v>Women's Studies International Forum</v>
      </c>
      <c r="F2433" s="1">
        <f>'ScienceDirect - Initial'!F2436</f>
        <v>0</v>
      </c>
      <c r="H2433" s="1">
        <v>0</v>
      </c>
      <c r="I2433" s="1">
        <v>0</v>
      </c>
      <c r="J2433" t="b">
        <f t="shared" si="37"/>
        <v>1</v>
      </c>
      <c r="K2433" t="e">
        <f t="array" ref="K2433">INDEX($A$7:$F$3066,SMALL(IF(COUNTIF($L$5,$H$7:$H$3066)*COUNTIF($L$5,$I$7:$I$3066),MATCH(ROW($A$7:$A$3066),ROW($A$7:$A$3066)),""),ROWS($B$1:B2427)),COLUMNS($A$1:B2429))</f>
        <v>#NUM!</v>
      </c>
      <c r="L2433" t="e">
        <f t="array" ref="L2433">INDEX($A$7:$F$3066,SMALL(IF(COUNTIF($L$5,$H$7:$H$3066)*COUNTIF($L$5,$I$7:$I$3066),MATCH(ROW($A$7:$A$3066),ROW($A$7:$A$3066)),""),ROWS($B$1:C2427)),COLUMNS($A$1:C2429))</f>
        <v>#NUM!</v>
      </c>
      <c r="M2433" t="e">
        <f t="array" ref="M2433">INDEX($A$7:$F$3066,SMALL(IF(COUNTIF($L$5,$H$7:$H$3066)*COUNTIF($L$5,$I$7:$I$3066),MATCH(ROW($A$7:$A$3066),ROW($A$7:$A$3066)),""),ROWS($B$1:D2427)),COLUMNS($A$1:D2429))</f>
        <v>#NUM!</v>
      </c>
      <c r="N2433" t="e">
        <f t="array" ref="N2433">INDEX($A$7:$F$3066,SMALL(IF(COUNTIF($L$5,$H$7:$H$3066)*COUNTIF($L$5,$I$7:$I$3066),MATCH(ROW($A$7:$A$3066),ROW($A$7:$A$3066)),""),ROWS($B$1:E2427)),COLUMNS($A$1:E2429))</f>
        <v>#NUM!</v>
      </c>
      <c r="O2433" t="e">
        <f t="array" ref="O2433">INDEX($A$7:$F$3066,SMALL(IF(COUNTIF($L$5,$H$7:$H$3066)*COUNTIF($L$5,$I$7:$I$3066),MATCH(ROW($A$7:$A$3066),ROW($A$7:$A$3066)),""),ROWS($B$1:F2427)),COLUMNS($A$1:F2429))</f>
        <v>#NUM!</v>
      </c>
    </row>
    <row r="2434" spans="1:15">
      <c r="A2434" s="1">
        <f>'ScienceDirect - Initial'!A2437</f>
        <v>0</v>
      </c>
      <c r="B2434" s="1">
        <f>'ScienceDirect - Initial'!B2437</f>
        <v>1986</v>
      </c>
      <c r="C2434" s="1" t="str">
        <f>'ScienceDirect - Initial'!C2437</f>
        <v>Bock, S.Allan</v>
      </c>
      <c r="D2434" s="1" t="str">
        <f>'ScienceDirect - Initial'!D2437</f>
        <v>A critical evaluation of clinical trials in adverse reactions to foods in children</v>
      </c>
      <c r="E2434" s="1" t="str">
        <f>'ScienceDirect - Initial'!E2437</f>
        <v>Adverse Reactions to Foods and Food Additives</v>
      </c>
      <c r="F2434" s="1">
        <f>'ScienceDirect - Initial'!F2437</f>
        <v>0</v>
      </c>
      <c r="H2434" s="1">
        <v>0</v>
      </c>
      <c r="I2434" s="1">
        <v>0</v>
      </c>
      <c r="J2434" t="b">
        <f t="shared" si="37"/>
        <v>1</v>
      </c>
      <c r="K2434" t="e">
        <f t="array" ref="K2434">INDEX($A$7:$F$3066,SMALL(IF(COUNTIF($L$5,$H$7:$H$3066)*COUNTIF($L$5,$I$7:$I$3066),MATCH(ROW($A$7:$A$3066),ROW($A$7:$A$3066)),""),ROWS($B$1:B2428)),COLUMNS($A$1:B2430))</f>
        <v>#NUM!</v>
      </c>
      <c r="L2434" t="e">
        <f t="array" ref="L2434">INDEX($A$7:$F$3066,SMALL(IF(COUNTIF($L$5,$H$7:$H$3066)*COUNTIF($L$5,$I$7:$I$3066),MATCH(ROW($A$7:$A$3066),ROW($A$7:$A$3066)),""),ROWS($B$1:C2428)),COLUMNS($A$1:C2430))</f>
        <v>#NUM!</v>
      </c>
      <c r="M2434" t="e">
        <f t="array" ref="M2434">INDEX($A$7:$F$3066,SMALL(IF(COUNTIF($L$5,$H$7:$H$3066)*COUNTIF($L$5,$I$7:$I$3066),MATCH(ROW($A$7:$A$3066),ROW($A$7:$A$3066)),""),ROWS($B$1:D2428)),COLUMNS($A$1:D2430))</f>
        <v>#NUM!</v>
      </c>
      <c r="N2434" t="e">
        <f t="array" ref="N2434">INDEX($A$7:$F$3066,SMALL(IF(COUNTIF($L$5,$H$7:$H$3066)*COUNTIF($L$5,$I$7:$I$3066),MATCH(ROW($A$7:$A$3066),ROW($A$7:$A$3066)),""),ROWS($B$1:E2428)),COLUMNS($A$1:E2430))</f>
        <v>#NUM!</v>
      </c>
      <c r="O2434" t="e">
        <f t="array" ref="O2434">INDEX($A$7:$F$3066,SMALL(IF(COUNTIF($L$5,$H$7:$H$3066)*COUNTIF($L$5,$I$7:$I$3066),MATCH(ROW($A$7:$A$3066),ROW($A$7:$A$3066)),""),ROWS($B$1:F2428)),COLUMNS($A$1:F2430))</f>
        <v>#NUM!</v>
      </c>
    </row>
    <row r="2435" spans="1:15">
      <c r="A2435" s="1">
        <f>'ScienceDirect - Initial'!A2438</f>
        <v>0</v>
      </c>
      <c r="B2435" s="1">
        <f>'ScienceDirect - Initial'!B2438</f>
        <v>1977</v>
      </c>
      <c r="C2435" s="1" t="str">
        <f>'ScienceDirect - Initial'!C2438</f>
        <v>De Monasterio, F.M.; Gouras, P.</v>
      </c>
      <c r="D2435" s="1" t="str">
        <f>'ScienceDirect - Initial'!D2438</f>
        <v>Responses of macaque ganglion cells to far violet lights</v>
      </c>
      <c r="E2435" s="1" t="str">
        <f>'ScienceDirect - Initial'!E2438</f>
        <v>Vision Research</v>
      </c>
      <c r="F2435" s="1">
        <f>'ScienceDirect - Initial'!F2438</f>
        <v>0</v>
      </c>
      <c r="H2435" s="1">
        <v>0</v>
      </c>
      <c r="I2435" s="1">
        <v>0</v>
      </c>
      <c r="J2435" t="b">
        <f t="shared" si="37"/>
        <v>1</v>
      </c>
      <c r="K2435" t="e">
        <f t="array" ref="K2435">INDEX($A$7:$F$3066,SMALL(IF(COUNTIF($L$5,$H$7:$H$3066)*COUNTIF($L$5,$I$7:$I$3066),MATCH(ROW($A$7:$A$3066),ROW($A$7:$A$3066)),""),ROWS($B$1:B2429)),COLUMNS($A$1:B2431))</f>
        <v>#NUM!</v>
      </c>
      <c r="L2435" t="e">
        <f t="array" ref="L2435">INDEX($A$7:$F$3066,SMALL(IF(COUNTIF($L$5,$H$7:$H$3066)*COUNTIF($L$5,$I$7:$I$3066),MATCH(ROW($A$7:$A$3066),ROW($A$7:$A$3066)),""),ROWS($B$1:C2429)),COLUMNS($A$1:C2431))</f>
        <v>#NUM!</v>
      </c>
      <c r="M2435" t="e">
        <f t="array" ref="M2435">INDEX($A$7:$F$3066,SMALL(IF(COUNTIF($L$5,$H$7:$H$3066)*COUNTIF($L$5,$I$7:$I$3066),MATCH(ROW($A$7:$A$3066),ROW($A$7:$A$3066)),""),ROWS($B$1:D2429)),COLUMNS($A$1:D2431))</f>
        <v>#NUM!</v>
      </c>
      <c r="N2435" t="e">
        <f t="array" ref="N2435">INDEX($A$7:$F$3066,SMALL(IF(COUNTIF($L$5,$H$7:$H$3066)*COUNTIF($L$5,$I$7:$I$3066),MATCH(ROW($A$7:$A$3066),ROW($A$7:$A$3066)),""),ROWS($B$1:E2429)),COLUMNS($A$1:E2431))</f>
        <v>#NUM!</v>
      </c>
      <c r="O2435" t="e">
        <f t="array" ref="O2435">INDEX($A$7:$F$3066,SMALL(IF(COUNTIF($L$5,$H$7:$H$3066)*COUNTIF($L$5,$I$7:$I$3066),MATCH(ROW($A$7:$A$3066),ROW($A$7:$A$3066)),""),ROWS($B$1:F2429)),COLUMNS($A$1:F2431))</f>
        <v>#NUM!</v>
      </c>
    </row>
    <row r="2436" spans="1:15">
      <c r="A2436" s="1">
        <f>'ScienceDirect - Initial'!A2439</f>
        <v>0</v>
      </c>
      <c r="B2436" s="1">
        <f>'ScienceDirect - Initial'!B2439</f>
        <v>2020</v>
      </c>
      <c r="C2436" s="1">
        <f>'ScienceDirect - Initial'!C2439</f>
        <v>0</v>
      </c>
      <c r="D2436" s="1" t="str">
        <f>'ScienceDirect - Initial'!D2439</f>
        <v>Index</v>
      </c>
      <c r="E2436" s="1" t="str">
        <f>'ScienceDirect - Initial'!E2439</f>
        <v>International Encyclopedia of Human Geography (Second Edition)</v>
      </c>
      <c r="F2436" s="1" t="str">
        <f>'ScienceDirect - Initial'!F2439</f>
        <v>978-0-08-102296-2</v>
      </c>
      <c r="H2436" s="1">
        <v>0</v>
      </c>
      <c r="I2436" s="1">
        <v>0</v>
      </c>
      <c r="J2436" t="b">
        <f t="shared" si="37"/>
        <v>1</v>
      </c>
      <c r="K2436" t="e">
        <f t="array" ref="K2436">INDEX($A$7:$F$3066,SMALL(IF(COUNTIF($L$5,$H$7:$H$3066)*COUNTIF($L$5,$I$7:$I$3066),MATCH(ROW($A$7:$A$3066),ROW($A$7:$A$3066)),""),ROWS($B$1:B2430)),COLUMNS($A$1:B2432))</f>
        <v>#NUM!</v>
      </c>
      <c r="L2436" t="e">
        <f t="array" ref="L2436">INDEX($A$7:$F$3066,SMALL(IF(COUNTIF($L$5,$H$7:$H$3066)*COUNTIF($L$5,$I$7:$I$3066),MATCH(ROW($A$7:$A$3066),ROW($A$7:$A$3066)),""),ROWS($B$1:C2430)),COLUMNS($A$1:C2432))</f>
        <v>#NUM!</v>
      </c>
      <c r="M2436" t="e">
        <f t="array" ref="M2436">INDEX($A$7:$F$3066,SMALL(IF(COUNTIF($L$5,$H$7:$H$3066)*COUNTIF($L$5,$I$7:$I$3066),MATCH(ROW($A$7:$A$3066),ROW($A$7:$A$3066)),""),ROWS($B$1:D2430)),COLUMNS($A$1:D2432))</f>
        <v>#NUM!</v>
      </c>
      <c r="N2436" t="e">
        <f t="array" ref="N2436">INDEX($A$7:$F$3066,SMALL(IF(COUNTIF($L$5,$H$7:$H$3066)*COUNTIF($L$5,$I$7:$I$3066),MATCH(ROW($A$7:$A$3066),ROW($A$7:$A$3066)),""),ROWS($B$1:E2430)),COLUMNS($A$1:E2432))</f>
        <v>#NUM!</v>
      </c>
      <c r="O2436" t="e">
        <f t="array" ref="O2436">INDEX($A$7:$F$3066,SMALL(IF(COUNTIF($L$5,$H$7:$H$3066)*COUNTIF($L$5,$I$7:$I$3066),MATCH(ROW($A$7:$A$3066),ROW($A$7:$A$3066)),""),ROWS($B$1:F2430)),COLUMNS($A$1:F2432))</f>
        <v>#NUM!</v>
      </c>
    </row>
    <row r="2437" spans="1:15">
      <c r="A2437" s="1">
        <f>'ScienceDirect - Initial'!A2440</f>
        <v>0</v>
      </c>
      <c r="B2437" s="1">
        <f>'ScienceDirect - Initial'!B2440</f>
        <v>2007</v>
      </c>
      <c r="C2437" s="1" t="str">
        <f>'ScienceDirect - Initial'!C2440</f>
        <v>Elston, G.N.</v>
      </c>
      <c r="D2437" s="1" t="str">
        <f>'ScienceDirect - Initial'!D2440</f>
        <v>4.13 - Specialization of the Neocortical Pyramidal Cell during Primate Evolution</v>
      </c>
      <c r="E2437" s="1" t="str">
        <f>'ScienceDirect - Initial'!E2440</f>
        <v>Evolution of Nervous Systems</v>
      </c>
      <c r="F2437" s="1" t="str">
        <f>'ScienceDirect - Initial'!F2440</f>
        <v>978-0-12-370878-6</v>
      </c>
      <c r="H2437" s="1">
        <v>0</v>
      </c>
      <c r="I2437" s="1">
        <v>0</v>
      </c>
      <c r="J2437" t="b">
        <f t="shared" si="37"/>
        <v>1</v>
      </c>
      <c r="K2437" t="e">
        <f t="array" ref="K2437">INDEX($A$7:$F$3066,SMALL(IF(COUNTIF($L$5,$H$7:$H$3066)*COUNTIF($L$5,$I$7:$I$3066),MATCH(ROW($A$7:$A$3066),ROW($A$7:$A$3066)),""),ROWS($B$1:B2431)),COLUMNS($A$1:B2433))</f>
        <v>#NUM!</v>
      </c>
      <c r="L2437" t="e">
        <f t="array" ref="L2437">INDEX($A$7:$F$3066,SMALL(IF(COUNTIF($L$5,$H$7:$H$3066)*COUNTIF($L$5,$I$7:$I$3066),MATCH(ROW($A$7:$A$3066),ROW($A$7:$A$3066)),""),ROWS($B$1:C2431)),COLUMNS($A$1:C2433))</f>
        <v>#NUM!</v>
      </c>
      <c r="M2437" t="e">
        <f t="array" ref="M2437">INDEX($A$7:$F$3066,SMALL(IF(COUNTIF($L$5,$H$7:$H$3066)*COUNTIF($L$5,$I$7:$I$3066),MATCH(ROW($A$7:$A$3066),ROW($A$7:$A$3066)),""),ROWS($B$1:D2431)),COLUMNS($A$1:D2433))</f>
        <v>#NUM!</v>
      </c>
      <c r="N2437" t="e">
        <f t="array" ref="N2437">INDEX($A$7:$F$3066,SMALL(IF(COUNTIF($L$5,$H$7:$H$3066)*COUNTIF($L$5,$I$7:$I$3066),MATCH(ROW($A$7:$A$3066),ROW($A$7:$A$3066)),""),ROWS($B$1:E2431)),COLUMNS($A$1:E2433))</f>
        <v>#NUM!</v>
      </c>
      <c r="O2437" t="e">
        <f t="array" ref="O2437">INDEX($A$7:$F$3066,SMALL(IF(COUNTIF($L$5,$H$7:$H$3066)*COUNTIF($L$5,$I$7:$I$3066),MATCH(ROW($A$7:$A$3066),ROW($A$7:$A$3066)),""),ROWS($B$1:F2431)),COLUMNS($A$1:F2433))</f>
        <v>#NUM!</v>
      </c>
    </row>
    <row r="2438" spans="1:15">
      <c r="A2438" s="1">
        <f>'ScienceDirect - Initial'!A2441</f>
        <v>0</v>
      </c>
      <c r="B2438" s="1">
        <f>'ScienceDirect - Initial'!B2441</f>
        <v>1961</v>
      </c>
      <c r="C2438" s="1" t="str">
        <f>'ScienceDirect - Initial'!C2441</f>
        <v>Macalpine, Ida</v>
      </c>
      <c r="D2438" s="1" t="str">
        <f>'ScienceDirect - Initial'!D2441</f>
        <v>Progress in the biological sciences in relation to dermatology: Edited by Arthur Rook, M.D., M.R.C.P. pp. xv + 480. Cambridge University Press, 1960, 84s.</v>
      </c>
      <c r="E2438" s="1" t="str">
        <f>'ScienceDirect - Initial'!E2441</f>
        <v>Journal of Psychosomatic Research</v>
      </c>
      <c r="F2438" s="1">
        <f>'ScienceDirect - Initial'!F2441</f>
        <v>0</v>
      </c>
      <c r="H2438" s="1">
        <v>0</v>
      </c>
      <c r="I2438" s="1">
        <v>0</v>
      </c>
      <c r="J2438" t="b">
        <f t="shared" si="37"/>
        <v>1</v>
      </c>
      <c r="K2438" t="e">
        <f t="array" ref="K2438">INDEX($A$7:$F$3066,SMALL(IF(COUNTIF($L$5,$H$7:$H$3066)*COUNTIF($L$5,$I$7:$I$3066),MATCH(ROW($A$7:$A$3066),ROW($A$7:$A$3066)),""),ROWS($B$1:B2432)),COLUMNS($A$1:B2434))</f>
        <v>#NUM!</v>
      </c>
      <c r="L2438" t="e">
        <f t="array" ref="L2438">INDEX($A$7:$F$3066,SMALL(IF(COUNTIF($L$5,$H$7:$H$3066)*COUNTIF($L$5,$I$7:$I$3066),MATCH(ROW($A$7:$A$3066),ROW($A$7:$A$3066)),""),ROWS($B$1:C2432)),COLUMNS($A$1:C2434))</f>
        <v>#NUM!</v>
      </c>
      <c r="M2438" t="e">
        <f t="array" ref="M2438">INDEX($A$7:$F$3066,SMALL(IF(COUNTIF($L$5,$H$7:$H$3066)*COUNTIF($L$5,$I$7:$I$3066),MATCH(ROW($A$7:$A$3066),ROW($A$7:$A$3066)),""),ROWS($B$1:D2432)),COLUMNS($A$1:D2434))</f>
        <v>#NUM!</v>
      </c>
      <c r="N2438" t="e">
        <f t="array" ref="N2438">INDEX($A$7:$F$3066,SMALL(IF(COUNTIF($L$5,$H$7:$H$3066)*COUNTIF($L$5,$I$7:$I$3066),MATCH(ROW($A$7:$A$3066),ROW($A$7:$A$3066)),""),ROWS($B$1:E2432)),COLUMNS($A$1:E2434))</f>
        <v>#NUM!</v>
      </c>
      <c r="O2438" t="e">
        <f t="array" ref="O2438">INDEX($A$7:$F$3066,SMALL(IF(COUNTIF($L$5,$H$7:$H$3066)*COUNTIF($L$5,$I$7:$I$3066),MATCH(ROW($A$7:$A$3066),ROW($A$7:$A$3066)),""),ROWS($B$1:F2432)),COLUMNS($A$1:F2434))</f>
        <v>#NUM!</v>
      </c>
    </row>
    <row r="2439" spans="1:15">
      <c r="A2439" s="1">
        <f>'ScienceDirect - Initial'!A2442</f>
        <v>0</v>
      </c>
      <c r="B2439" s="1">
        <f>'ScienceDirect - Initial'!B2442</f>
        <v>2006</v>
      </c>
      <c r="C2439" s="1" t="str">
        <f>'ScienceDirect - Initial'!C2442</f>
        <v>Wilcox, C. Mel; Arguedas, Miguel R.</v>
      </c>
      <c r="D2439" s="1" t="str">
        <f>'ScienceDirect - Initial'!D2442</f>
        <v>Chapter 39 - HIV-Associated Hepatobiliary Disease</v>
      </c>
      <c r="E2439" s="1" t="str">
        <f>'ScienceDirect - Initial'!E2442</f>
        <v>Zakim and Boyer's Hepatology (Fifth Edition)</v>
      </c>
      <c r="F2439" s="1" t="str">
        <f>'ScienceDirect - Initial'!F2442</f>
        <v>978-1-4160-3258-8</v>
      </c>
      <c r="H2439" s="1">
        <v>0</v>
      </c>
      <c r="I2439" s="1">
        <v>0</v>
      </c>
      <c r="J2439" t="b">
        <f t="shared" si="37"/>
        <v>1</v>
      </c>
      <c r="K2439" t="e">
        <f t="array" ref="K2439">INDEX($A$7:$F$3066,SMALL(IF(COUNTIF($L$5,$H$7:$H$3066)*COUNTIF($L$5,$I$7:$I$3066),MATCH(ROW($A$7:$A$3066),ROW($A$7:$A$3066)),""),ROWS($B$1:B2433)),COLUMNS($A$1:B2435))</f>
        <v>#NUM!</v>
      </c>
      <c r="L2439" t="e">
        <f t="array" ref="L2439">INDEX($A$7:$F$3066,SMALL(IF(COUNTIF($L$5,$H$7:$H$3066)*COUNTIF($L$5,$I$7:$I$3066),MATCH(ROW($A$7:$A$3066),ROW($A$7:$A$3066)),""),ROWS($B$1:C2433)),COLUMNS($A$1:C2435))</f>
        <v>#NUM!</v>
      </c>
      <c r="M2439" t="e">
        <f t="array" ref="M2439">INDEX($A$7:$F$3066,SMALL(IF(COUNTIF($L$5,$H$7:$H$3066)*COUNTIF($L$5,$I$7:$I$3066),MATCH(ROW($A$7:$A$3066),ROW($A$7:$A$3066)),""),ROWS($B$1:D2433)),COLUMNS($A$1:D2435))</f>
        <v>#NUM!</v>
      </c>
      <c r="N2439" t="e">
        <f t="array" ref="N2439">INDEX($A$7:$F$3066,SMALL(IF(COUNTIF($L$5,$H$7:$H$3066)*COUNTIF($L$5,$I$7:$I$3066),MATCH(ROW($A$7:$A$3066),ROW($A$7:$A$3066)),""),ROWS($B$1:E2433)),COLUMNS($A$1:E2435))</f>
        <v>#NUM!</v>
      </c>
      <c r="O2439" t="e">
        <f t="array" ref="O2439">INDEX($A$7:$F$3066,SMALL(IF(COUNTIF($L$5,$H$7:$H$3066)*COUNTIF($L$5,$I$7:$I$3066),MATCH(ROW($A$7:$A$3066),ROW($A$7:$A$3066)),""),ROWS($B$1:F2433)),COLUMNS($A$1:F2435))</f>
        <v>#NUM!</v>
      </c>
    </row>
    <row r="2440" spans="1:15">
      <c r="A2440" s="1">
        <f>'ScienceDirect - Initial'!A2443</f>
        <v>0</v>
      </c>
      <c r="B2440" s="1">
        <f>'ScienceDirect - Initial'!B2443</f>
        <v>1990</v>
      </c>
      <c r="C2440" s="1" t="str">
        <f>'ScienceDirect - Initial'!C2443</f>
        <v>Price, Lawrence H.; Charney, Dennis S.; Delgado, Pedro L.; Goodman, Wayne K.; Krystal, John H.; Woods, Scott W.; Heninger, George R.</v>
      </c>
      <c r="D2440" s="1" t="str">
        <f>'ScienceDirect - Initial'!D2443</f>
        <v>Clinical studies of 5-HT function using I.V. l-Tryptophan</v>
      </c>
      <c r="E2440" s="1" t="str">
        <f>'ScienceDirect - Initial'!E2443</f>
        <v>Progress in Neuro-Psychopharmacology and Biological Psychiatry</v>
      </c>
      <c r="F2440" s="1">
        <f>'ScienceDirect - Initial'!F2443</f>
        <v>0</v>
      </c>
      <c r="H2440" s="1">
        <v>0</v>
      </c>
      <c r="I2440" s="1">
        <v>0</v>
      </c>
      <c r="J2440" t="b">
        <f t="shared" ref="J2440:J2503" si="38">IF(ISBLANK(I2440),FALSE,IF(EXACT(H2440, I2440),TRUE,FALSE))</f>
        <v>1</v>
      </c>
      <c r="K2440" t="e">
        <f t="array" ref="K2440">INDEX($A$7:$F$3066,SMALL(IF(COUNTIF($L$5,$H$7:$H$3066)*COUNTIF($L$5,$I$7:$I$3066),MATCH(ROW($A$7:$A$3066),ROW($A$7:$A$3066)),""),ROWS($B$1:B2434)),COLUMNS($A$1:B2436))</f>
        <v>#NUM!</v>
      </c>
      <c r="L2440" t="e">
        <f t="array" ref="L2440">INDEX($A$7:$F$3066,SMALL(IF(COUNTIF($L$5,$H$7:$H$3066)*COUNTIF($L$5,$I$7:$I$3066),MATCH(ROW($A$7:$A$3066),ROW($A$7:$A$3066)),""),ROWS($B$1:C2434)),COLUMNS($A$1:C2436))</f>
        <v>#NUM!</v>
      </c>
      <c r="M2440" t="e">
        <f t="array" ref="M2440">INDEX($A$7:$F$3066,SMALL(IF(COUNTIF($L$5,$H$7:$H$3066)*COUNTIF($L$5,$I$7:$I$3066),MATCH(ROW($A$7:$A$3066),ROW($A$7:$A$3066)),""),ROWS($B$1:D2434)),COLUMNS($A$1:D2436))</f>
        <v>#NUM!</v>
      </c>
      <c r="N2440" t="e">
        <f t="array" ref="N2440">INDEX($A$7:$F$3066,SMALL(IF(COUNTIF($L$5,$H$7:$H$3066)*COUNTIF($L$5,$I$7:$I$3066),MATCH(ROW($A$7:$A$3066),ROW($A$7:$A$3066)),""),ROWS($B$1:E2434)),COLUMNS($A$1:E2436))</f>
        <v>#NUM!</v>
      </c>
      <c r="O2440" t="e">
        <f t="array" ref="O2440">INDEX($A$7:$F$3066,SMALL(IF(COUNTIF($L$5,$H$7:$H$3066)*COUNTIF($L$5,$I$7:$I$3066),MATCH(ROW($A$7:$A$3066),ROW($A$7:$A$3066)),""),ROWS($B$1:F2434)),COLUMNS($A$1:F2436))</f>
        <v>#NUM!</v>
      </c>
    </row>
    <row r="2441" spans="1:15">
      <c r="A2441" s="1">
        <f>'ScienceDirect - Initial'!A2444</f>
        <v>0</v>
      </c>
      <c r="B2441" s="1">
        <f>'ScienceDirect - Initial'!B2444</f>
        <v>1997</v>
      </c>
      <c r="C2441" s="1" t="str">
        <f>'ScienceDirect - Initial'!C2444</f>
        <v>Verfaillie, Catherine M.</v>
      </c>
      <c r="D2441" s="1" t="str">
        <f>'ScienceDirect - Initial'!D2444</f>
        <v>STEM CELLS IN CHRONIC MYELOGENOUS LEUKEMIA</v>
      </c>
      <c r="E2441" s="1" t="str">
        <f>'ScienceDirect - Initial'!E2444</f>
        <v>Hematology/Oncology Clinics of North America</v>
      </c>
      <c r="F2441" s="1">
        <f>'ScienceDirect - Initial'!F2444</f>
        <v>0</v>
      </c>
      <c r="H2441" s="1">
        <v>0</v>
      </c>
      <c r="I2441" s="1">
        <v>0</v>
      </c>
      <c r="J2441" t="b">
        <f t="shared" si="38"/>
        <v>1</v>
      </c>
      <c r="K2441" t="e">
        <f t="array" ref="K2441">INDEX($A$7:$F$3066,SMALL(IF(COUNTIF($L$5,$H$7:$H$3066)*COUNTIF($L$5,$I$7:$I$3066),MATCH(ROW($A$7:$A$3066),ROW($A$7:$A$3066)),""),ROWS($B$1:B2435)),COLUMNS($A$1:B2437))</f>
        <v>#NUM!</v>
      </c>
      <c r="L2441" t="e">
        <f t="array" ref="L2441">INDEX($A$7:$F$3066,SMALL(IF(COUNTIF($L$5,$H$7:$H$3066)*COUNTIF($L$5,$I$7:$I$3066),MATCH(ROW($A$7:$A$3066),ROW($A$7:$A$3066)),""),ROWS($B$1:C2435)),COLUMNS($A$1:C2437))</f>
        <v>#NUM!</v>
      </c>
      <c r="M2441" t="e">
        <f t="array" ref="M2441">INDEX($A$7:$F$3066,SMALL(IF(COUNTIF($L$5,$H$7:$H$3066)*COUNTIF($L$5,$I$7:$I$3066),MATCH(ROW($A$7:$A$3066),ROW($A$7:$A$3066)),""),ROWS($B$1:D2435)),COLUMNS($A$1:D2437))</f>
        <v>#NUM!</v>
      </c>
      <c r="N2441" t="e">
        <f t="array" ref="N2441">INDEX($A$7:$F$3066,SMALL(IF(COUNTIF($L$5,$H$7:$H$3066)*COUNTIF($L$5,$I$7:$I$3066),MATCH(ROW($A$7:$A$3066),ROW($A$7:$A$3066)),""),ROWS($B$1:E2435)),COLUMNS($A$1:E2437))</f>
        <v>#NUM!</v>
      </c>
      <c r="O2441" t="e">
        <f t="array" ref="O2441">INDEX($A$7:$F$3066,SMALL(IF(COUNTIF($L$5,$H$7:$H$3066)*COUNTIF($L$5,$I$7:$I$3066),MATCH(ROW($A$7:$A$3066),ROW($A$7:$A$3066)),""),ROWS($B$1:F2435)),COLUMNS($A$1:F2437))</f>
        <v>#NUM!</v>
      </c>
    </row>
    <row r="2442" spans="1:15">
      <c r="A2442" s="1">
        <f>'ScienceDirect - Initial'!A2445</f>
        <v>0</v>
      </c>
      <c r="B2442" s="1">
        <f>'ScienceDirect - Initial'!B2445</f>
        <v>2009</v>
      </c>
      <c r="C2442" s="1" t="str">
        <f>'ScienceDirect - Initial'!C2445</f>
        <v>Froese, Tom; Ziemke, Tom</v>
      </c>
      <c r="D2442" s="1" t="str">
        <f>'ScienceDirect - Initial'!D2445</f>
        <v>Enactive artificial intelligence: Investigating the systemic organization of life and mind</v>
      </c>
      <c r="E2442" s="1" t="str">
        <f>'ScienceDirect - Initial'!E2445</f>
        <v>Artificial Intelligence</v>
      </c>
      <c r="F2442" s="1">
        <f>'ScienceDirect - Initial'!F2445</f>
        <v>0</v>
      </c>
      <c r="H2442" s="1">
        <v>0</v>
      </c>
      <c r="I2442" s="1">
        <v>0</v>
      </c>
      <c r="J2442" t="b">
        <f t="shared" si="38"/>
        <v>1</v>
      </c>
      <c r="K2442" t="e">
        <f t="array" ref="K2442">INDEX($A$7:$F$3066,SMALL(IF(COUNTIF($L$5,$H$7:$H$3066)*COUNTIF($L$5,$I$7:$I$3066),MATCH(ROW($A$7:$A$3066),ROW($A$7:$A$3066)),""),ROWS($B$1:B2436)),COLUMNS($A$1:B2438))</f>
        <v>#NUM!</v>
      </c>
      <c r="L2442" t="e">
        <f t="array" ref="L2442">INDEX($A$7:$F$3066,SMALL(IF(COUNTIF($L$5,$H$7:$H$3066)*COUNTIF($L$5,$I$7:$I$3066),MATCH(ROW($A$7:$A$3066),ROW($A$7:$A$3066)),""),ROWS($B$1:C2436)),COLUMNS($A$1:C2438))</f>
        <v>#NUM!</v>
      </c>
      <c r="M2442" t="e">
        <f t="array" ref="M2442">INDEX($A$7:$F$3066,SMALL(IF(COUNTIF($L$5,$H$7:$H$3066)*COUNTIF($L$5,$I$7:$I$3066),MATCH(ROW($A$7:$A$3066),ROW($A$7:$A$3066)),""),ROWS($B$1:D2436)),COLUMNS($A$1:D2438))</f>
        <v>#NUM!</v>
      </c>
      <c r="N2442" t="e">
        <f t="array" ref="N2442">INDEX($A$7:$F$3066,SMALL(IF(COUNTIF($L$5,$H$7:$H$3066)*COUNTIF($L$5,$I$7:$I$3066),MATCH(ROW($A$7:$A$3066),ROW($A$7:$A$3066)),""),ROWS($B$1:E2436)),COLUMNS($A$1:E2438))</f>
        <v>#NUM!</v>
      </c>
      <c r="O2442" t="e">
        <f t="array" ref="O2442">INDEX($A$7:$F$3066,SMALL(IF(COUNTIF($L$5,$H$7:$H$3066)*COUNTIF($L$5,$I$7:$I$3066),MATCH(ROW($A$7:$A$3066),ROW($A$7:$A$3066)),""),ROWS($B$1:F2436)),COLUMNS($A$1:F2438))</f>
        <v>#NUM!</v>
      </c>
    </row>
    <row r="2443" spans="1:15">
      <c r="A2443" s="1">
        <f>'ScienceDirect - Initial'!A2446</f>
        <v>0</v>
      </c>
      <c r="B2443" s="1">
        <f>'ScienceDirect - Initial'!B2446</f>
        <v>1993</v>
      </c>
      <c r="C2443" s="1" t="str">
        <f>'ScienceDirect - Initial'!C2446</f>
        <v>Sardar, Ziauddin</v>
      </c>
      <c r="D2443" s="1" t="str">
        <f>'ScienceDirect - Initial'!D2446</f>
        <v>Do not adjust your mind post-modernism, reality and the other</v>
      </c>
      <c r="E2443" s="1" t="str">
        <f>'ScienceDirect - Initial'!E2446</f>
        <v>Futures</v>
      </c>
      <c r="F2443" s="1">
        <f>'ScienceDirect - Initial'!F2446</f>
        <v>0</v>
      </c>
      <c r="H2443" s="1">
        <v>0</v>
      </c>
      <c r="I2443" s="1">
        <v>0</v>
      </c>
      <c r="J2443" t="b">
        <f t="shared" si="38"/>
        <v>1</v>
      </c>
      <c r="K2443" t="e">
        <f t="array" ref="K2443">INDEX($A$7:$F$3066,SMALL(IF(COUNTIF($L$5,$H$7:$H$3066)*COUNTIF($L$5,$I$7:$I$3066),MATCH(ROW($A$7:$A$3066),ROW($A$7:$A$3066)),""),ROWS($B$1:B2437)),COLUMNS($A$1:B2439))</f>
        <v>#NUM!</v>
      </c>
      <c r="L2443" t="e">
        <f t="array" ref="L2443">INDEX($A$7:$F$3066,SMALL(IF(COUNTIF($L$5,$H$7:$H$3066)*COUNTIF($L$5,$I$7:$I$3066),MATCH(ROW($A$7:$A$3066),ROW($A$7:$A$3066)),""),ROWS($B$1:C2437)),COLUMNS($A$1:C2439))</f>
        <v>#NUM!</v>
      </c>
      <c r="M2443" t="e">
        <f t="array" ref="M2443">INDEX($A$7:$F$3066,SMALL(IF(COUNTIF($L$5,$H$7:$H$3066)*COUNTIF($L$5,$I$7:$I$3066),MATCH(ROW($A$7:$A$3066),ROW($A$7:$A$3066)),""),ROWS($B$1:D2437)),COLUMNS($A$1:D2439))</f>
        <v>#NUM!</v>
      </c>
      <c r="N2443" t="e">
        <f t="array" ref="N2443">INDEX($A$7:$F$3066,SMALL(IF(COUNTIF($L$5,$H$7:$H$3066)*COUNTIF($L$5,$I$7:$I$3066),MATCH(ROW($A$7:$A$3066),ROW($A$7:$A$3066)),""),ROWS($B$1:E2437)),COLUMNS($A$1:E2439))</f>
        <v>#NUM!</v>
      </c>
      <c r="O2443" t="e">
        <f t="array" ref="O2443">INDEX($A$7:$F$3066,SMALL(IF(COUNTIF($L$5,$H$7:$H$3066)*COUNTIF($L$5,$I$7:$I$3066),MATCH(ROW($A$7:$A$3066),ROW($A$7:$A$3066)),""),ROWS($B$1:F2437)),COLUMNS($A$1:F2439))</f>
        <v>#NUM!</v>
      </c>
    </row>
    <row r="2444" spans="1:15">
      <c r="A2444" s="1">
        <f>'ScienceDirect - Initial'!A2447</f>
        <v>0</v>
      </c>
      <c r="B2444" s="1">
        <f>'ScienceDirect - Initial'!B2447</f>
        <v>2016</v>
      </c>
      <c r="C2444" s="1" t="str">
        <f>'ScienceDirect - Initial'!C2447</f>
        <v>Natugonza, Vianny; Ogutu-Ohwayo, Richard; Musinguzi, Laban; Kashindye, Benedicto; Jónsson, Steingrímur; Valtysson, Hreidar Thor</v>
      </c>
      <c r="D2444" s="1" t="str">
        <f>'ScienceDirect - Initial'!D2447</f>
        <v>Exploring the structural and functional properties of the Lake Victoria food web, and the role of fisheries, using a mass balance model</v>
      </c>
      <c r="E2444" s="1" t="str">
        <f>'ScienceDirect - Initial'!E2447</f>
        <v>Ecological Modelling</v>
      </c>
      <c r="F2444" s="1">
        <f>'ScienceDirect - Initial'!F2447</f>
        <v>0</v>
      </c>
      <c r="H2444" s="1">
        <v>0</v>
      </c>
      <c r="I2444" s="1">
        <v>0</v>
      </c>
      <c r="J2444" t="b">
        <f t="shared" si="38"/>
        <v>1</v>
      </c>
      <c r="K2444" t="e">
        <f t="array" ref="K2444">INDEX($A$7:$F$3066,SMALL(IF(COUNTIF($L$5,$H$7:$H$3066)*COUNTIF($L$5,$I$7:$I$3066),MATCH(ROW($A$7:$A$3066),ROW($A$7:$A$3066)),""),ROWS($B$1:B2438)),COLUMNS($A$1:B2440))</f>
        <v>#NUM!</v>
      </c>
      <c r="L2444" t="e">
        <f t="array" ref="L2444">INDEX($A$7:$F$3066,SMALL(IF(COUNTIF($L$5,$H$7:$H$3066)*COUNTIF($L$5,$I$7:$I$3066),MATCH(ROW($A$7:$A$3066),ROW($A$7:$A$3066)),""),ROWS($B$1:C2438)),COLUMNS($A$1:C2440))</f>
        <v>#NUM!</v>
      </c>
      <c r="M2444" t="e">
        <f t="array" ref="M2444">INDEX($A$7:$F$3066,SMALL(IF(COUNTIF($L$5,$H$7:$H$3066)*COUNTIF($L$5,$I$7:$I$3066),MATCH(ROW($A$7:$A$3066),ROW($A$7:$A$3066)),""),ROWS($B$1:D2438)),COLUMNS($A$1:D2440))</f>
        <v>#NUM!</v>
      </c>
      <c r="N2444" t="e">
        <f t="array" ref="N2444">INDEX($A$7:$F$3066,SMALL(IF(COUNTIF($L$5,$H$7:$H$3066)*COUNTIF($L$5,$I$7:$I$3066),MATCH(ROW($A$7:$A$3066),ROW($A$7:$A$3066)),""),ROWS($B$1:E2438)),COLUMNS($A$1:E2440))</f>
        <v>#NUM!</v>
      </c>
      <c r="O2444" t="e">
        <f t="array" ref="O2444">INDEX($A$7:$F$3066,SMALL(IF(COUNTIF($L$5,$H$7:$H$3066)*COUNTIF($L$5,$I$7:$I$3066),MATCH(ROW($A$7:$A$3066),ROW($A$7:$A$3066)),""),ROWS($B$1:F2438)),COLUMNS($A$1:F2440))</f>
        <v>#NUM!</v>
      </c>
    </row>
    <row r="2445" spans="1:15">
      <c r="A2445" s="1">
        <f>'ScienceDirect - Initial'!A2448</f>
        <v>0</v>
      </c>
      <c r="B2445" s="1">
        <f>'ScienceDirect - Initial'!B2448</f>
        <v>1972</v>
      </c>
      <c r="C2445" s="1" t="str">
        <f>'ScienceDirect - Initial'!C2448</f>
        <v>Gaines, George L.</v>
      </c>
      <c r="D2445" s="1" t="str">
        <f>'ScienceDirect - Initial'!D2448</f>
        <v>Critical micelle concentrations of aqueous surfactant systems: ByPasupati Mukerjee and Karol J. Mysels. National Standard Reference Data System—National Bureau of Standards, 36, February 1971. U.S. Govt. Printing Office, Washington, DC, 1971. 222 pp. $3.75</v>
      </c>
      <c r="E2445" s="1" t="str">
        <f>'ScienceDirect - Initial'!E2448</f>
        <v>Journal of Colloid and Interface Science</v>
      </c>
      <c r="F2445" s="1">
        <f>'ScienceDirect - Initial'!F2448</f>
        <v>0</v>
      </c>
      <c r="H2445" s="1">
        <v>0</v>
      </c>
      <c r="I2445" s="1">
        <v>0</v>
      </c>
      <c r="J2445" t="b">
        <f t="shared" si="38"/>
        <v>1</v>
      </c>
      <c r="K2445" t="e">
        <f t="array" ref="K2445">INDEX($A$7:$F$3066,SMALL(IF(COUNTIF($L$5,$H$7:$H$3066)*COUNTIF($L$5,$I$7:$I$3066),MATCH(ROW($A$7:$A$3066),ROW($A$7:$A$3066)),""),ROWS($B$1:B2439)),COLUMNS($A$1:B2441))</f>
        <v>#NUM!</v>
      </c>
      <c r="L2445" t="e">
        <f t="array" ref="L2445">INDEX($A$7:$F$3066,SMALL(IF(COUNTIF($L$5,$H$7:$H$3066)*COUNTIF($L$5,$I$7:$I$3066),MATCH(ROW($A$7:$A$3066),ROW($A$7:$A$3066)),""),ROWS($B$1:C2439)),COLUMNS($A$1:C2441))</f>
        <v>#NUM!</v>
      </c>
      <c r="M2445" t="e">
        <f t="array" ref="M2445">INDEX($A$7:$F$3066,SMALL(IF(COUNTIF($L$5,$H$7:$H$3066)*COUNTIF($L$5,$I$7:$I$3066),MATCH(ROW($A$7:$A$3066),ROW($A$7:$A$3066)),""),ROWS($B$1:D2439)),COLUMNS($A$1:D2441))</f>
        <v>#NUM!</v>
      </c>
      <c r="N2445" t="e">
        <f t="array" ref="N2445">INDEX($A$7:$F$3066,SMALL(IF(COUNTIF($L$5,$H$7:$H$3066)*COUNTIF($L$5,$I$7:$I$3066),MATCH(ROW($A$7:$A$3066),ROW($A$7:$A$3066)),""),ROWS($B$1:E2439)),COLUMNS($A$1:E2441))</f>
        <v>#NUM!</v>
      </c>
      <c r="O2445" t="e">
        <f t="array" ref="O2445">INDEX($A$7:$F$3066,SMALL(IF(COUNTIF($L$5,$H$7:$H$3066)*COUNTIF($L$5,$I$7:$I$3066),MATCH(ROW($A$7:$A$3066),ROW($A$7:$A$3066)),""),ROWS($B$1:F2439)),COLUMNS($A$1:F2441))</f>
        <v>#NUM!</v>
      </c>
    </row>
    <row r="2446" spans="1:15">
      <c r="A2446" s="1">
        <f>'ScienceDirect - Initial'!A2449</f>
        <v>0</v>
      </c>
      <c r="B2446" s="1">
        <f>'ScienceDirect - Initial'!B2449</f>
        <v>1976</v>
      </c>
      <c r="C2446" s="1">
        <f>'ScienceDirect - Initial'!C2449</f>
        <v>0</v>
      </c>
      <c r="D2446" s="1" t="str">
        <f>'ScienceDirect - Initial'!D2449</f>
        <v>Synopsis: Panel discussion</v>
      </c>
      <c r="E2446" s="1" t="str">
        <f>'ScienceDirect - Initial'!E2449</f>
        <v>Preventive Medicine</v>
      </c>
      <c r="F2446" s="1">
        <f>'ScienceDirect - Initial'!F2449</f>
        <v>0</v>
      </c>
      <c r="H2446" s="1">
        <v>0</v>
      </c>
      <c r="I2446" s="1">
        <v>0</v>
      </c>
      <c r="J2446" t="b">
        <f t="shared" si="38"/>
        <v>1</v>
      </c>
      <c r="K2446" t="e">
        <f t="array" ref="K2446">INDEX($A$7:$F$3066,SMALL(IF(COUNTIF($L$5,$H$7:$H$3066)*COUNTIF($L$5,$I$7:$I$3066),MATCH(ROW($A$7:$A$3066),ROW($A$7:$A$3066)),""),ROWS($B$1:B2440)),COLUMNS($A$1:B2442))</f>
        <v>#NUM!</v>
      </c>
      <c r="L2446" t="e">
        <f t="array" ref="L2446">INDEX($A$7:$F$3066,SMALL(IF(COUNTIF($L$5,$H$7:$H$3066)*COUNTIF($L$5,$I$7:$I$3066),MATCH(ROW($A$7:$A$3066),ROW($A$7:$A$3066)),""),ROWS($B$1:C2440)),COLUMNS($A$1:C2442))</f>
        <v>#NUM!</v>
      </c>
      <c r="M2446" t="e">
        <f t="array" ref="M2446">INDEX($A$7:$F$3066,SMALL(IF(COUNTIF($L$5,$H$7:$H$3066)*COUNTIF($L$5,$I$7:$I$3066),MATCH(ROW($A$7:$A$3066),ROW($A$7:$A$3066)),""),ROWS($B$1:D2440)),COLUMNS($A$1:D2442))</f>
        <v>#NUM!</v>
      </c>
      <c r="N2446" t="e">
        <f t="array" ref="N2446">INDEX($A$7:$F$3066,SMALL(IF(COUNTIF($L$5,$H$7:$H$3066)*COUNTIF($L$5,$I$7:$I$3066),MATCH(ROW($A$7:$A$3066),ROW($A$7:$A$3066)),""),ROWS($B$1:E2440)),COLUMNS($A$1:E2442))</f>
        <v>#NUM!</v>
      </c>
      <c r="O2446" t="e">
        <f t="array" ref="O2446">INDEX($A$7:$F$3066,SMALL(IF(COUNTIF($L$5,$H$7:$H$3066)*COUNTIF($L$5,$I$7:$I$3066),MATCH(ROW($A$7:$A$3066),ROW($A$7:$A$3066)),""),ROWS($B$1:F2440)),COLUMNS($A$1:F2442))</f>
        <v>#NUM!</v>
      </c>
    </row>
    <row r="2447" spans="1:15">
      <c r="A2447" s="1">
        <f>'ScienceDirect - Initial'!A2450</f>
        <v>0</v>
      </c>
      <c r="B2447" s="1">
        <f>'ScienceDirect - Initial'!B2450</f>
        <v>1997</v>
      </c>
      <c r="C2447" s="1" t="str">
        <f>'ScienceDirect - Initial'!C2450</f>
        <v>Freid, Russell M.; Davis, Nina S.; Weiss, Gary H.</v>
      </c>
      <c r="D2447" s="1" t="str">
        <f>'ScienceDirect - Initial'!D2450</f>
        <v>PROSTATE CANCER SCREENING AND MANAGEMENT</v>
      </c>
      <c r="E2447" s="1" t="str">
        <f>'ScienceDirect - Initial'!E2450</f>
        <v>Medical Clinics of North America</v>
      </c>
      <c r="F2447" s="1">
        <f>'ScienceDirect - Initial'!F2450</f>
        <v>0</v>
      </c>
      <c r="H2447" s="1">
        <v>0</v>
      </c>
      <c r="I2447" s="1">
        <v>0</v>
      </c>
      <c r="J2447" t="b">
        <f t="shared" si="38"/>
        <v>1</v>
      </c>
      <c r="K2447" t="e">
        <f t="array" ref="K2447">INDEX($A$7:$F$3066,SMALL(IF(COUNTIF($L$5,$H$7:$H$3066)*COUNTIF($L$5,$I$7:$I$3066),MATCH(ROW($A$7:$A$3066),ROW($A$7:$A$3066)),""),ROWS($B$1:B2441)),COLUMNS($A$1:B2443))</f>
        <v>#NUM!</v>
      </c>
      <c r="L2447" t="e">
        <f t="array" ref="L2447">INDEX($A$7:$F$3066,SMALL(IF(COUNTIF($L$5,$H$7:$H$3066)*COUNTIF($L$5,$I$7:$I$3066),MATCH(ROW($A$7:$A$3066),ROW($A$7:$A$3066)),""),ROWS($B$1:C2441)),COLUMNS($A$1:C2443))</f>
        <v>#NUM!</v>
      </c>
      <c r="M2447" t="e">
        <f t="array" ref="M2447">INDEX($A$7:$F$3066,SMALL(IF(COUNTIF($L$5,$H$7:$H$3066)*COUNTIF($L$5,$I$7:$I$3066),MATCH(ROW($A$7:$A$3066),ROW($A$7:$A$3066)),""),ROWS($B$1:D2441)),COLUMNS($A$1:D2443))</f>
        <v>#NUM!</v>
      </c>
      <c r="N2447" t="e">
        <f t="array" ref="N2447">INDEX($A$7:$F$3066,SMALL(IF(COUNTIF($L$5,$H$7:$H$3066)*COUNTIF($L$5,$I$7:$I$3066),MATCH(ROW($A$7:$A$3066),ROW($A$7:$A$3066)),""),ROWS($B$1:E2441)),COLUMNS($A$1:E2443))</f>
        <v>#NUM!</v>
      </c>
      <c r="O2447" t="e">
        <f t="array" ref="O2447">INDEX($A$7:$F$3066,SMALL(IF(COUNTIF($L$5,$H$7:$H$3066)*COUNTIF($L$5,$I$7:$I$3066),MATCH(ROW($A$7:$A$3066),ROW($A$7:$A$3066)),""),ROWS($B$1:F2441)),COLUMNS($A$1:F2443))</f>
        <v>#NUM!</v>
      </c>
    </row>
    <row r="2448" spans="1:15">
      <c r="A2448" s="1">
        <f>'ScienceDirect - Initial'!A2451</f>
        <v>0</v>
      </c>
      <c r="B2448" s="1">
        <f>'ScienceDirect - Initial'!B2451</f>
        <v>2014</v>
      </c>
      <c r="C2448" s="1" t="str">
        <f>'ScienceDirect - Initial'!C2451</f>
        <v>Noda, Isao</v>
      </c>
      <c r="D2448" s="1" t="str">
        <f>'ScienceDirect - Initial'!D2451</f>
        <v>Frontiers of two-dimensional correlation spectroscopy. Part 2. Perturbation methods, fields of applications, and types of analytical probes</v>
      </c>
      <c r="E2448" s="1" t="str">
        <f>'ScienceDirect - Initial'!E2451</f>
        <v>FRONTIERS OF TWO-DIMENSIONAL CORRELATION SPECTROSCOPY</v>
      </c>
      <c r="F2448" s="1">
        <f>'ScienceDirect - Initial'!F2451</f>
        <v>0</v>
      </c>
      <c r="H2448" s="1">
        <v>0</v>
      </c>
      <c r="I2448" s="1">
        <v>0</v>
      </c>
      <c r="J2448" t="b">
        <f t="shared" si="38"/>
        <v>1</v>
      </c>
      <c r="K2448" t="e">
        <f t="array" ref="K2448">INDEX($A$7:$F$3066,SMALL(IF(COUNTIF($L$5,$H$7:$H$3066)*COUNTIF($L$5,$I$7:$I$3066),MATCH(ROW($A$7:$A$3066),ROW($A$7:$A$3066)),""),ROWS($B$1:B2442)),COLUMNS($A$1:B2444))</f>
        <v>#NUM!</v>
      </c>
      <c r="L2448" t="e">
        <f t="array" ref="L2448">INDEX($A$7:$F$3066,SMALL(IF(COUNTIF($L$5,$H$7:$H$3066)*COUNTIF($L$5,$I$7:$I$3066),MATCH(ROW($A$7:$A$3066),ROW($A$7:$A$3066)),""),ROWS($B$1:C2442)),COLUMNS($A$1:C2444))</f>
        <v>#NUM!</v>
      </c>
      <c r="M2448" t="e">
        <f t="array" ref="M2448">INDEX($A$7:$F$3066,SMALL(IF(COUNTIF($L$5,$H$7:$H$3066)*COUNTIF($L$5,$I$7:$I$3066),MATCH(ROW($A$7:$A$3066),ROW($A$7:$A$3066)),""),ROWS($B$1:D2442)),COLUMNS($A$1:D2444))</f>
        <v>#NUM!</v>
      </c>
      <c r="N2448" t="e">
        <f t="array" ref="N2448">INDEX($A$7:$F$3066,SMALL(IF(COUNTIF($L$5,$H$7:$H$3066)*COUNTIF($L$5,$I$7:$I$3066),MATCH(ROW($A$7:$A$3066),ROW($A$7:$A$3066)),""),ROWS($B$1:E2442)),COLUMNS($A$1:E2444))</f>
        <v>#NUM!</v>
      </c>
      <c r="O2448" t="e">
        <f t="array" ref="O2448">INDEX($A$7:$F$3066,SMALL(IF(COUNTIF($L$5,$H$7:$H$3066)*COUNTIF($L$5,$I$7:$I$3066),MATCH(ROW($A$7:$A$3066),ROW($A$7:$A$3066)),""),ROWS($B$1:F2442)),COLUMNS($A$1:F2444))</f>
        <v>#NUM!</v>
      </c>
    </row>
    <row r="2449" spans="1:15">
      <c r="A2449" s="1">
        <f>'ScienceDirect - Initial'!A2452</f>
        <v>0</v>
      </c>
      <c r="B2449" s="1">
        <f>'ScienceDirect - Initial'!B2452</f>
        <v>2011</v>
      </c>
      <c r="C2449" s="1" t="str">
        <f>'ScienceDirect - Initial'!C2452</f>
        <v>Olano, Juan P.; Weller, Peter F.; Guerrant, Richard L.; Walker, David H.</v>
      </c>
      <c r="D2449" s="1" t="str">
        <f>'ScienceDirect - Initial'!D2452</f>
        <v>CHAPTER 1 - Principles of Parasitism: Host–Parasite Interactions</v>
      </c>
      <c r="E2449" s="1" t="str">
        <f>'ScienceDirect - Initial'!E2452</f>
        <v>Tropical Infectious Diseases: Principles, Pathogens and Practice (Third Edition)</v>
      </c>
      <c r="F2449" s="1" t="str">
        <f>'ScienceDirect - Initial'!F2452</f>
        <v>978-0-7020-3935-5</v>
      </c>
      <c r="H2449" s="1">
        <v>0</v>
      </c>
      <c r="I2449" s="1">
        <v>0</v>
      </c>
      <c r="J2449" t="b">
        <f t="shared" si="38"/>
        <v>1</v>
      </c>
      <c r="K2449" t="e">
        <f t="array" ref="K2449">INDEX($A$7:$F$3066,SMALL(IF(COUNTIF($L$5,$H$7:$H$3066)*COUNTIF($L$5,$I$7:$I$3066),MATCH(ROW($A$7:$A$3066),ROW($A$7:$A$3066)),""),ROWS($B$1:B2443)),COLUMNS($A$1:B2445))</f>
        <v>#NUM!</v>
      </c>
      <c r="L2449" t="e">
        <f t="array" ref="L2449">INDEX($A$7:$F$3066,SMALL(IF(COUNTIF($L$5,$H$7:$H$3066)*COUNTIF($L$5,$I$7:$I$3066),MATCH(ROW($A$7:$A$3066),ROW($A$7:$A$3066)),""),ROWS($B$1:C2443)),COLUMNS($A$1:C2445))</f>
        <v>#NUM!</v>
      </c>
      <c r="M2449" t="e">
        <f t="array" ref="M2449">INDEX($A$7:$F$3066,SMALL(IF(COUNTIF($L$5,$H$7:$H$3066)*COUNTIF($L$5,$I$7:$I$3066),MATCH(ROW($A$7:$A$3066),ROW($A$7:$A$3066)),""),ROWS($B$1:D2443)),COLUMNS($A$1:D2445))</f>
        <v>#NUM!</v>
      </c>
      <c r="N2449" t="e">
        <f t="array" ref="N2449">INDEX($A$7:$F$3066,SMALL(IF(COUNTIF($L$5,$H$7:$H$3066)*COUNTIF($L$5,$I$7:$I$3066),MATCH(ROW($A$7:$A$3066),ROW($A$7:$A$3066)),""),ROWS($B$1:E2443)),COLUMNS($A$1:E2445))</f>
        <v>#NUM!</v>
      </c>
      <c r="O2449" t="e">
        <f t="array" ref="O2449">INDEX($A$7:$F$3066,SMALL(IF(COUNTIF($L$5,$H$7:$H$3066)*COUNTIF($L$5,$I$7:$I$3066),MATCH(ROW($A$7:$A$3066),ROW($A$7:$A$3066)),""),ROWS($B$1:F2443)),COLUMNS($A$1:F2445))</f>
        <v>#NUM!</v>
      </c>
    </row>
    <row r="2450" spans="1:15">
      <c r="A2450" s="1">
        <f>'ScienceDirect - Initial'!A2453</f>
        <v>0</v>
      </c>
      <c r="B2450" s="1">
        <f>'ScienceDirect - Initial'!B2453</f>
        <v>1991</v>
      </c>
      <c r="C2450" s="1" t="str">
        <f>'ScienceDirect - Initial'!C2453</f>
        <v>Markose-Cherian, Sheri</v>
      </c>
      <c r="D2450" s="1" t="str">
        <f>'ScienceDirect - Initial'!D2453</f>
        <v>End-independent legal rules and the political economy of expanding market societies of Europe</v>
      </c>
      <c r="E2450" s="1" t="str">
        <f>'ScienceDirect - Initial'!E2453</f>
        <v>European Journal of Political Economy</v>
      </c>
      <c r="F2450" s="1">
        <f>'ScienceDirect - Initial'!F2453</f>
        <v>0</v>
      </c>
      <c r="H2450" s="1">
        <v>0</v>
      </c>
      <c r="I2450" s="1">
        <v>0</v>
      </c>
      <c r="J2450" t="b">
        <f t="shared" si="38"/>
        <v>1</v>
      </c>
      <c r="K2450" t="e">
        <f t="array" ref="K2450">INDEX($A$7:$F$3066,SMALL(IF(COUNTIF($L$5,$H$7:$H$3066)*COUNTIF($L$5,$I$7:$I$3066),MATCH(ROW($A$7:$A$3066),ROW($A$7:$A$3066)),""),ROWS($B$1:B2444)),COLUMNS($A$1:B2446))</f>
        <v>#NUM!</v>
      </c>
      <c r="L2450" t="e">
        <f t="array" ref="L2450">INDEX($A$7:$F$3066,SMALL(IF(COUNTIF($L$5,$H$7:$H$3066)*COUNTIF($L$5,$I$7:$I$3066),MATCH(ROW($A$7:$A$3066),ROW($A$7:$A$3066)),""),ROWS($B$1:C2444)),COLUMNS($A$1:C2446))</f>
        <v>#NUM!</v>
      </c>
      <c r="M2450" t="e">
        <f t="array" ref="M2450">INDEX($A$7:$F$3066,SMALL(IF(COUNTIF($L$5,$H$7:$H$3066)*COUNTIF($L$5,$I$7:$I$3066),MATCH(ROW($A$7:$A$3066),ROW($A$7:$A$3066)),""),ROWS($B$1:D2444)),COLUMNS($A$1:D2446))</f>
        <v>#NUM!</v>
      </c>
      <c r="N2450" t="e">
        <f t="array" ref="N2450">INDEX($A$7:$F$3066,SMALL(IF(COUNTIF($L$5,$H$7:$H$3066)*COUNTIF($L$5,$I$7:$I$3066),MATCH(ROW($A$7:$A$3066),ROW($A$7:$A$3066)),""),ROWS($B$1:E2444)),COLUMNS($A$1:E2446))</f>
        <v>#NUM!</v>
      </c>
      <c r="O2450" t="e">
        <f t="array" ref="O2450">INDEX($A$7:$F$3066,SMALL(IF(COUNTIF($L$5,$H$7:$H$3066)*COUNTIF($L$5,$I$7:$I$3066),MATCH(ROW($A$7:$A$3066),ROW($A$7:$A$3066)),""),ROWS($B$1:F2444)),COLUMNS($A$1:F2446))</f>
        <v>#NUM!</v>
      </c>
    </row>
    <row r="2451" spans="1:15">
      <c r="A2451" s="1">
        <f>'ScienceDirect - Initial'!A2454</f>
        <v>0</v>
      </c>
      <c r="B2451" s="1">
        <f>'ScienceDirect - Initial'!B2454</f>
        <v>2020</v>
      </c>
      <c r="C2451" s="1" t="str">
        <f>'ScienceDirect - Initial'!C2454</f>
        <v>Cornish-Bowden, Athel; Cárdenas, María Luz</v>
      </c>
      <c r="D2451" s="1" t="str">
        <f>'ScienceDirect - Initial'!D2454</f>
        <v>Contrasting theories of life: Historical context, current theories. In search of an ideal theory</v>
      </c>
      <c r="E2451" s="1" t="str">
        <f>'ScienceDirect - Initial'!E2454</f>
        <v>Biosystems</v>
      </c>
      <c r="F2451" s="1">
        <f>'ScienceDirect - Initial'!F2454</f>
        <v>0</v>
      </c>
      <c r="H2451" s="1">
        <v>0</v>
      </c>
      <c r="I2451" s="1">
        <v>0</v>
      </c>
      <c r="J2451" t="b">
        <f t="shared" si="38"/>
        <v>1</v>
      </c>
      <c r="K2451" t="e">
        <f t="array" ref="K2451">INDEX($A$7:$F$3066,SMALL(IF(COUNTIF($L$5,$H$7:$H$3066)*COUNTIF($L$5,$I$7:$I$3066),MATCH(ROW($A$7:$A$3066),ROW($A$7:$A$3066)),""),ROWS($B$1:B2445)),COLUMNS($A$1:B2447))</f>
        <v>#NUM!</v>
      </c>
      <c r="L2451" t="e">
        <f t="array" ref="L2451">INDEX($A$7:$F$3066,SMALL(IF(COUNTIF($L$5,$H$7:$H$3066)*COUNTIF($L$5,$I$7:$I$3066),MATCH(ROW($A$7:$A$3066),ROW($A$7:$A$3066)),""),ROWS($B$1:C2445)),COLUMNS($A$1:C2447))</f>
        <v>#NUM!</v>
      </c>
      <c r="M2451" t="e">
        <f t="array" ref="M2451">INDEX($A$7:$F$3066,SMALL(IF(COUNTIF($L$5,$H$7:$H$3066)*COUNTIF($L$5,$I$7:$I$3066),MATCH(ROW($A$7:$A$3066),ROW($A$7:$A$3066)),""),ROWS($B$1:D2445)),COLUMNS($A$1:D2447))</f>
        <v>#NUM!</v>
      </c>
      <c r="N2451" t="e">
        <f t="array" ref="N2451">INDEX($A$7:$F$3066,SMALL(IF(COUNTIF($L$5,$H$7:$H$3066)*COUNTIF($L$5,$I$7:$I$3066),MATCH(ROW($A$7:$A$3066),ROW($A$7:$A$3066)),""),ROWS($B$1:E2445)),COLUMNS($A$1:E2447))</f>
        <v>#NUM!</v>
      </c>
      <c r="O2451" t="e">
        <f t="array" ref="O2451">INDEX($A$7:$F$3066,SMALL(IF(COUNTIF($L$5,$H$7:$H$3066)*COUNTIF($L$5,$I$7:$I$3066),MATCH(ROW($A$7:$A$3066),ROW($A$7:$A$3066)),""),ROWS($B$1:F2445)),COLUMNS($A$1:F2447))</f>
        <v>#NUM!</v>
      </c>
    </row>
    <row r="2452" spans="1:15">
      <c r="A2452" s="1">
        <f>'ScienceDirect - Initial'!A2455</f>
        <v>0</v>
      </c>
      <c r="B2452" s="1">
        <f>'ScienceDirect - Initial'!B2455</f>
        <v>1978</v>
      </c>
      <c r="C2452" s="1" t="str">
        <f>'ScienceDirect - Initial'!C2455</f>
        <v>Seiden, Anne</v>
      </c>
      <c r="D2452" s="1" t="str">
        <f>'ScienceDirect - Initial'!D2455</f>
        <v>31 - The Psychology of Women</v>
      </c>
      <c r="E2452" s="1" t="str">
        <f>'ScienceDirect - Initial'!E2455</f>
        <v>The Behavioral and Social Sciences and the Practice of Medicine</v>
      </c>
      <c r="F2452" s="1" t="str">
        <f>'ScienceDirect - Initial'!F2455</f>
        <v>978-0-409-95140-0</v>
      </c>
      <c r="H2452" s="1">
        <v>0</v>
      </c>
      <c r="I2452" s="1">
        <v>0</v>
      </c>
      <c r="J2452" t="b">
        <f t="shared" si="38"/>
        <v>1</v>
      </c>
      <c r="K2452" t="e">
        <f t="array" ref="K2452">INDEX($A$7:$F$3066,SMALL(IF(COUNTIF($L$5,$H$7:$H$3066)*COUNTIF($L$5,$I$7:$I$3066),MATCH(ROW($A$7:$A$3066),ROW($A$7:$A$3066)),""),ROWS($B$1:B2446)),COLUMNS($A$1:B2448))</f>
        <v>#NUM!</v>
      </c>
      <c r="L2452" t="e">
        <f t="array" ref="L2452">INDEX($A$7:$F$3066,SMALL(IF(COUNTIF($L$5,$H$7:$H$3066)*COUNTIF($L$5,$I$7:$I$3066),MATCH(ROW($A$7:$A$3066),ROW($A$7:$A$3066)),""),ROWS($B$1:C2446)),COLUMNS($A$1:C2448))</f>
        <v>#NUM!</v>
      </c>
      <c r="M2452" t="e">
        <f t="array" ref="M2452">INDEX($A$7:$F$3066,SMALL(IF(COUNTIF($L$5,$H$7:$H$3066)*COUNTIF($L$5,$I$7:$I$3066),MATCH(ROW($A$7:$A$3066),ROW($A$7:$A$3066)),""),ROWS($B$1:D2446)),COLUMNS($A$1:D2448))</f>
        <v>#NUM!</v>
      </c>
      <c r="N2452" t="e">
        <f t="array" ref="N2452">INDEX($A$7:$F$3066,SMALL(IF(COUNTIF($L$5,$H$7:$H$3066)*COUNTIF($L$5,$I$7:$I$3066),MATCH(ROW($A$7:$A$3066),ROW($A$7:$A$3066)),""),ROWS($B$1:E2446)),COLUMNS($A$1:E2448))</f>
        <v>#NUM!</v>
      </c>
      <c r="O2452" t="e">
        <f t="array" ref="O2452">INDEX($A$7:$F$3066,SMALL(IF(COUNTIF($L$5,$H$7:$H$3066)*COUNTIF($L$5,$I$7:$I$3066),MATCH(ROW($A$7:$A$3066),ROW($A$7:$A$3066)),""),ROWS($B$1:F2446)),COLUMNS($A$1:F2448))</f>
        <v>#NUM!</v>
      </c>
    </row>
    <row r="2453" spans="1:15">
      <c r="A2453" s="1">
        <f>'ScienceDirect - Initial'!A2456</f>
        <v>0</v>
      </c>
      <c r="B2453" s="1">
        <f>'ScienceDirect - Initial'!B2456</f>
        <v>2010</v>
      </c>
      <c r="C2453" s="1" t="str">
        <f>'ScienceDirect - Initial'!C2456</f>
        <v>Owens, David Cunningham</v>
      </c>
      <c r="D2453" s="1" t="str">
        <f>'ScienceDirect - Initial'!D2456</f>
        <v>11 - Clinical psychopharmacology</v>
      </c>
      <c r="E2453" s="1" t="str">
        <f>'ScienceDirect - Initial'!E2456</f>
        <v>Companion to Psychiatric Studies (Eighth Edition)</v>
      </c>
      <c r="F2453" s="1" t="str">
        <f>'ScienceDirect - Initial'!F2456</f>
        <v>978-0-7020-3137-3</v>
      </c>
      <c r="H2453" s="1">
        <v>0</v>
      </c>
      <c r="I2453" s="1">
        <v>0</v>
      </c>
      <c r="J2453" t="b">
        <f t="shared" si="38"/>
        <v>1</v>
      </c>
      <c r="K2453" t="e">
        <f t="array" ref="K2453">INDEX($A$7:$F$3066,SMALL(IF(COUNTIF($L$5,$H$7:$H$3066)*COUNTIF($L$5,$I$7:$I$3066),MATCH(ROW($A$7:$A$3066),ROW($A$7:$A$3066)),""),ROWS($B$1:B2447)),COLUMNS($A$1:B2449))</f>
        <v>#NUM!</v>
      </c>
      <c r="L2453" t="e">
        <f t="array" ref="L2453">INDEX($A$7:$F$3066,SMALL(IF(COUNTIF($L$5,$H$7:$H$3066)*COUNTIF($L$5,$I$7:$I$3066),MATCH(ROW($A$7:$A$3066),ROW($A$7:$A$3066)),""),ROWS($B$1:C2447)),COLUMNS($A$1:C2449))</f>
        <v>#NUM!</v>
      </c>
      <c r="M2453" t="e">
        <f t="array" ref="M2453">INDEX($A$7:$F$3066,SMALL(IF(COUNTIF($L$5,$H$7:$H$3066)*COUNTIF($L$5,$I$7:$I$3066),MATCH(ROW($A$7:$A$3066),ROW($A$7:$A$3066)),""),ROWS($B$1:D2447)),COLUMNS($A$1:D2449))</f>
        <v>#NUM!</v>
      </c>
      <c r="N2453" t="e">
        <f t="array" ref="N2453">INDEX($A$7:$F$3066,SMALL(IF(COUNTIF($L$5,$H$7:$H$3066)*COUNTIF($L$5,$I$7:$I$3066),MATCH(ROW($A$7:$A$3066),ROW($A$7:$A$3066)),""),ROWS($B$1:E2447)),COLUMNS($A$1:E2449))</f>
        <v>#NUM!</v>
      </c>
      <c r="O2453" t="e">
        <f t="array" ref="O2453">INDEX($A$7:$F$3066,SMALL(IF(COUNTIF($L$5,$H$7:$H$3066)*COUNTIF($L$5,$I$7:$I$3066),MATCH(ROW($A$7:$A$3066),ROW($A$7:$A$3066)),""),ROWS($B$1:F2447)),COLUMNS($A$1:F2449))</f>
        <v>#NUM!</v>
      </c>
    </row>
    <row r="2454" spans="1:15">
      <c r="A2454" s="1">
        <f>'ScienceDirect - Initial'!A2457</f>
        <v>0</v>
      </c>
      <c r="B2454" s="1">
        <f>'ScienceDirect - Initial'!B2457</f>
        <v>1983</v>
      </c>
      <c r="C2454" s="1" t="str">
        <f>'ScienceDirect - Initial'!C2457</f>
        <v>Kuiper, N.A.; MacDonald, M.R.</v>
      </c>
      <c r="D2454" s="1" t="str">
        <f>'ScienceDirect - Initial'!D2457</f>
        <v>Reason, emotion, and cognitive therapy</v>
      </c>
      <c r="E2454" s="1" t="str">
        <f>'ScienceDirect - Initial'!E2457</f>
        <v>Clinical Psychology Review</v>
      </c>
      <c r="F2454" s="1">
        <f>'ScienceDirect - Initial'!F2457</f>
        <v>0</v>
      </c>
      <c r="H2454" s="1">
        <v>0</v>
      </c>
      <c r="I2454" s="1">
        <v>0</v>
      </c>
      <c r="J2454" t="b">
        <f t="shared" si="38"/>
        <v>1</v>
      </c>
      <c r="K2454" t="e">
        <f t="array" ref="K2454">INDEX($A$7:$F$3066,SMALL(IF(COUNTIF($L$5,$H$7:$H$3066)*COUNTIF($L$5,$I$7:$I$3066),MATCH(ROW($A$7:$A$3066),ROW($A$7:$A$3066)),""),ROWS($B$1:B2448)),COLUMNS($A$1:B2450))</f>
        <v>#NUM!</v>
      </c>
      <c r="L2454" t="e">
        <f t="array" ref="L2454">INDEX($A$7:$F$3066,SMALL(IF(COUNTIF($L$5,$H$7:$H$3066)*COUNTIF($L$5,$I$7:$I$3066),MATCH(ROW($A$7:$A$3066),ROW($A$7:$A$3066)),""),ROWS($B$1:C2448)),COLUMNS($A$1:C2450))</f>
        <v>#NUM!</v>
      </c>
      <c r="M2454" t="e">
        <f t="array" ref="M2454">INDEX($A$7:$F$3066,SMALL(IF(COUNTIF($L$5,$H$7:$H$3066)*COUNTIF($L$5,$I$7:$I$3066),MATCH(ROW($A$7:$A$3066),ROW($A$7:$A$3066)),""),ROWS($B$1:D2448)),COLUMNS($A$1:D2450))</f>
        <v>#NUM!</v>
      </c>
      <c r="N2454" t="e">
        <f t="array" ref="N2454">INDEX($A$7:$F$3066,SMALL(IF(COUNTIF($L$5,$H$7:$H$3066)*COUNTIF($L$5,$I$7:$I$3066),MATCH(ROW($A$7:$A$3066),ROW($A$7:$A$3066)),""),ROWS($B$1:E2448)),COLUMNS($A$1:E2450))</f>
        <v>#NUM!</v>
      </c>
      <c r="O2454" t="e">
        <f t="array" ref="O2454">INDEX($A$7:$F$3066,SMALL(IF(COUNTIF($L$5,$H$7:$H$3066)*COUNTIF($L$5,$I$7:$I$3066),MATCH(ROW($A$7:$A$3066),ROW($A$7:$A$3066)),""),ROWS($B$1:F2448)),COLUMNS($A$1:F2450))</f>
        <v>#NUM!</v>
      </c>
    </row>
    <row r="2455" spans="1:15">
      <c r="A2455" s="1">
        <f>'ScienceDirect - Initial'!A2458</f>
        <v>0</v>
      </c>
      <c r="B2455" s="1">
        <f>'ScienceDirect - Initial'!B2458</f>
        <v>1992</v>
      </c>
      <c r="C2455" s="1" t="str">
        <f>'ScienceDirect - Initial'!C2458</f>
        <v>Cogswell, Frederic Neil</v>
      </c>
      <c r="D2455" s="1" t="str">
        <f>'ScienceDirect - Initial'!D2458</f>
        <v>2 - Components of a thermoplastic structural composite</v>
      </c>
      <c r="E2455" s="1" t="str">
        <f>'ScienceDirect - Initial'!E2458</f>
        <v>Thermoplastic Aromatic Polymer Composites</v>
      </c>
      <c r="F2455" s="1" t="str">
        <f>'ScienceDirect - Initial'!F2458</f>
        <v>978-1-85573-086-1</v>
      </c>
      <c r="H2455" s="1">
        <v>0</v>
      </c>
      <c r="I2455" s="1">
        <v>0</v>
      </c>
      <c r="J2455" t="b">
        <f t="shared" si="38"/>
        <v>1</v>
      </c>
      <c r="K2455" t="e">
        <f t="array" ref="K2455">INDEX($A$7:$F$3066,SMALL(IF(COUNTIF($L$5,$H$7:$H$3066)*COUNTIF($L$5,$I$7:$I$3066),MATCH(ROW($A$7:$A$3066),ROW($A$7:$A$3066)),""),ROWS($B$1:B2449)),COLUMNS($A$1:B2451))</f>
        <v>#NUM!</v>
      </c>
      <c r="L2455" t="e">
        <f t="array" ref="L2455">INDEX($A$7:$F$3066,SMALL(IF(COUNTIF($L$5,$H$7:$H$3066)*COUNTIF($L$5,$I$7:$I$3066),MATCH(ROW($A$7:$A$3066),ROW($A$7:$A$3066)),""),ROWS($B$1:C2449)),COLUMNS($A$1:C2451))</f>
        <v>#NUM!</v>
      </c>
      <c r="M2455" t="e">
        <f t="array" ref="M2455">INDEX($A$7:$F$3066,SMALL(IF(COUNTIF($L$5,$H$7:$H$3066)*COUNTIF($L$5,$I$7:$I$3066),MATCH(ROW($A$7:$A$3066),ROW($A$7:$A$3066)),""),ROWS($B$1:D2449)),COLUMNS($A$1:D2451))</f>
        <v>#NUM!</v>
      </c>
      <c r="N2455" t="e">
        <f t="array" ref="N2455">INDEX($A$7:$F$3066,SMALL(IF(COUNTIF($L$5,$H$7:$H$3066)*COUNTIF($L$5,$I$7:$I$3066),MATCH(ROW($A$7:$A$3066),ROW($A$7:$A$3066)),""),ROWS($B$1:E2449)),COLUMNS($A$1:E2451))</f>
        <v>#NUM!</v>
      </c>
      <c r="O2455" t="e">
        <f t="array" ref="O2455">INDEX($A$7:$F$3066,SMALL(IF(COUNTIF($L$5,$H$7:$H$3066)*COUNTIF($L$5,$I$7:$I$3066),MATCH(ROW($A$7:$A$3066),ROW($A$7:$A$3066)),""),ROWS($B$1:F2449)),COLUMNS($A$1:F2451))</f>
        <v>#NUM!</v>
      </c>
    </row>
    <row r="2456" spans="1:15">
      <c r="A2456" s="1">
        <f>'ScienceDirect - Initial'!A2459</f>
        <v>0</v>
      </c>
      <c r="B2456" s="1">
        <f>'ScienceDirect - Initial'!B2459</f>
        <v>2013</v>
      </c>
      <c r="C2456" s="1" t="str">
        <f>'ScienceDirect - Initial'!C2459</f>
        <v>Brown, Stephen E.; Esbensen, Finn-Aage; Geis, Gilbert</v>
      </c>
      <c r="D2456" s="1" t="str">
        <f>'ScienceDirect - Initial'!D2459</f>
        <v>Chapter 5 - Deterrence and Rational Choice Theories of Crime</v>
      </c>
      <c r="E2456" s="1" t="str">
        <f>'ScienceDirect - Initial'!E2459</f>
        <v>Criminology (Eighth Edition)</v>
      </c>
      <c r="F2456" s="1" t="str">
        <f>'ScienceDirect - Initial'!F2459</f>
        <v>978-1-4557-3010-0</v>
      </c>
      <c r="H2456" s="1">
        <v>0</v>
      </c>
      <c r="I2456" s="1">
        <v>0</v>
      </c>
      <c r="J2456" t="b">
        <f t="shared" si="38"/>
        <v>1</v>
      </c>
      <c r="K2456" t="e">
        <f t="array" ref="K2456">INDEX($A$7:$F$3066,SMALL(IF(COUNTIF($L$5,$H$7:$H$3066)*COUNTIF($L$5,$I$7:$I$3066),MATCH(ROW($A$7:$A$3066),ROW($A$7:$A$3066)),""),ROWS($B$1:B2450)),COLUMNS($A$1:B2452))</f>
        <v>#NUM!</v>
      </c>
      <c r="L2456" t="e">
        <f t="array" ref="L2456">INDEX($A$7:$F$3066,SMALL(IF(COUNTIF($L$5,$H$7:$H$3066)*COUNTIF($L$5,$I$7:$I$3066),MATCH(ROW($A$7:$A$3066),ROW($A$7:$A$3066)),""),ROWS($B$1:C2450)),COLUMNS($A$1:C2452))</f>
        <v>#NUM!</v>
      </c>
      <c r="M2456" t="e">
        <f t="array" ref="M2456">INDEX($A$7:$F$3066,SMALL(IF(COUNTIF($L$5,$H$7:$H$3066)*COUNTIF($L$5,$I$7:$I$3066),MATCH(ROW($A$7:$A$3066),ROW($A$7:$A$3066)),""),ROWS($B$1:D2450)),COLUMNS($A$1:D2452))</f>
        <v>#NUM!</v>
      </c>
      <c r="N2456" t="e">
        <f t="array" ref="N2456">INDEX($A$7:$F$3066,SMALL(IF(COUNTIF($L$5,$H$7:$H$3066)*COUNTIF($L$5,$I$7:$I$3066),MATCH(ROW($A$7:$A$3066),ROW($A$7:$A$3066)),""),ROWS($B$1:E2450)),COLUMNS($A$1:E2452))</f>
        <v>#NUM!</v>
      </c>
      <c r="O2456" t="e">
        <f t="array" ref="O2456">INDEX($A$7:$F$3066,SMALL(IF(COUNTIF($L$5,$H$7:$H$3066)*COUNTIF($L$5,$I$7:$I$3066),MATCH(ROW($A$7:$A$3066),ROW($A$7:$A$3066)),""),ROWS($B$1:F2450)),COLUMNS($A$1:F2452))</f>
        <v>#NUM!</v>
      </c>
    </row>
    <row r="2457" spans="1:15">
      <c r="A2457" s="1">
        <f>'ScienceDirect - Initial'!A2460</f>
        <v>0</v>
      </c>
      <c r="B2457" s="1">
        <f>'ScienceDirect - Initial'!B2460</f>
        <v>2006</v>
      </c>
      <c r="C2457" s="1" t="str">
        <f>'ScienceDirect - Initial'!C2460</f>
        <v>HOFFMAN, STEPHEN L.; CAMPBELL, CARLOS C.; WHITE, NICHOLAS J.</v>
      </c>
      <c r="D2457" s="1" t="str">
        <f>'ScienceDirect - Initial'!D2460</f>
        <v>Chapter 90 - Malaria</v>
      </c>
      <c r="E2457" s="1" t="str">
        <f>'ScienceDirect - Initial'!E2460</f>
        <v>Tropical Infectious Diseases (Second Edition)</v>
      </c>
      <c r="F2457" s="1" t="str">
        <f>'ScienceDirect - Initial'!F2460</f>
        <v>978-0-443-06668-9</v>
      </c>
      <c r="H2457" s="1">
        <v>0</v>
      </c>
      <c r="I2457" s="1">
        <v>0</v>
      </c>
      <c r="J2457" t="b">
        <f t="shared" si="38"/>
        <v>1</v>
      </c>
      <c r="K2457" t="e">
        <f t="array" ref="K2457">INDEX($A$7:$F$3066,SMALL(IF(COUNTIF($L$5,$H$7:$H$3066)*COUNTIF($L$5,$I$7:$I$3066),MATCH(ROW($A$7:$A$3066),ROW($A$7:$A$3066)),""),ROWS($B$1:B2451)),COLUMNS($A$1:B2453))</f>
        <v>#NUM!</v>
      </c>
      <c r="L2457" t="e">
        <f t="array" ref="L2457">INDEX($A$7:$F$3066,SMALL(IF(COUNTIF($L$5,$H$7:$H$3066)*COUNTIF($L$5,$I$7:$I$3066),MATCH(ROW($A$7:$A$3066),ROW($A$7:$A$3066)),""),ROWS($B$1:C2451)),COLUMNS($A$1:C2453))</f>
        <v>#NUM!</v>
      </c>
      <c r="M2457" t="e">
        <f t="array" ref="M2457">INDEX($A$7:$F$3066,SMALL(IF(COUNTIF($L$5,$H$7:$H$3066)*COUNTIF($L$5,$I$7:$I$3066),MATCH(ROW($A$7:$A$3066),ROW($A$7:$A$3066)),""),ROWS($B$1:D2451)),COLUMNS($A$1:D2453))</f>
        <v>#NUM!</v>
      </c>
      <c r="N2457" t="e">
        <f t="array" ref="N2457">INDEX($A$7:$F$3066,SMALL(IF(COUNTIF($L$5,$H$7:$H$3066)*COUNTIF($L$5,$I$7:$I$3066),MATCH(ROW($A$7:$A$3066),ROW($A$7:$A$3066)),""),ROWS($B$1:E2451)),COLUMNS($A$1:E2453))</f>
        <v>#NUM!</v>
      </c>
      <c r="O2457" t="e">
        <f t="array" ref="O2457">INDEX($A$7:$F$3066,SMALL(IF(COUNTIF($L$5,$H$7:$H$3066)*COUNTIF($L$5,$I$7:$I$3066),MATCH(ROW($A$7:$A$3066),ROW($A$7:$A$3066)),""),ROWS($B$1:F2451)),COLUMNS($A$1:F2453))</f>
        <v>#NUM!</v>
      </c>
    </row>
    <row r="2458" spans="1:15">
      <c r="A2458" s="1">
        <f>'ScienceDirect - Initial'!A2461</f>
        <v>0</v>
      </c>
      <c r="B2458" s="1">
        <f>'ScienceDirect - Initial'!B2461</f>
        <v>1965</v>
      </c>
      <c r="C2458" s="1" t="str">
        <f>'ScienceDirect - Initial'!C2461</f>
        <v>Werry, J.S.; Cohrssen, J.</v>
      </c>
      <c r="D2458" s="1" t="str">
        <f>'ScienceDirect - Initial'!D2461</f>
        <v>Enuresis—an etiologic and therapeutic study</v>
      </c>
      <c r="E2458" s="1" t="str">
        <f>'ScienceDirect - Initial'!E2461</f>
        <v>The Journal of Pediatrics</v>
      </c>
      <c r="F2458" s="1">
        <f>'ScienceDirect - Initial'!F2461</f>
        <v>0</v>
      </c>
      <c r="H2458" s="1">
        <v>0</v>
      </c>
      <c r="I2458" s="1">
        <v>0</v>
      </c>
      <c r="J2458" t="b">
        <f t="shared" si="38"/>
        <v>1</v>
      </c>
      <c r="K2458" t="e">
        <f t="array" ref="K2458">INDEX($A$7:$F$3066,SMALL(IF(COUNTIF($L$5,$H$7:$H$3066)*COUNTIF($L$5,$I$7:$I$3066),MATCH(ROW($A$7:$A$3066),ROW($A$7:$A$3066)),""),ROWS($B$1:B2452)),COLUMNS($A$1:B2454))</f>
        <v>#NUM!</v>
      </c>
      <c r="L2458" t="e">
        <f t="array" ref="L2458">INDEX($A$7:$F$3066,SMALL(IF(COUNTIF($L$5,$H$7:$H$3066)*COUNTIF($L$5,$I$7:$I$3066),MATCH(ROW($A$7:$A$3066),ROW($A$7:$A$3066)),""),ROWS($B$1:C2452)),COLUMNS($A$1:C2454))</f>
        <v>#NUM!</v>
      </c>
      <c r="M2458" t="e">
        <f t="array" ref="M2458">INDEX($A$7:$F$3066,SMALL(IF(COUNTIF($L$5,$H$7:$H$3066)*COUNTIF($L$5,$I$7:$I$3066),MATCH(ROW($A$7:$A$3066),ROW($A$7:$A$3066)),""),ROWS($B$1:D2452)),COLUMNS($A$1:D2454))</f>
        <v>#NUM!</v>
      </c>
      <c r="N2458" t="e">
        <f t="array" ref="N2458">INDEX($A$7:$F$3066,SMALL(IF(COUNTIF($L$5,$H$7:$H$3066)*COUNTIF($L$5,$I$7:$I$3066),MATCH(ROW($A$7:$A$3066),ROW($A$7:$A$3066)),""),ROWS($B$1:E2452)),COLUMNS($A$1:E2454))</f>
        <v>#NUM!</v>
      </c>
      <c r="O2458" t="e">
        <f t="array" ref="O2458">INDEX($A$7:$F$3066,SMALL(IF(COUNTIF($L$5,$H$7:$H$3066)*COUNTIF($L$5,$I$7:$I$3066),MATCH(ROW($A$7:$A$3066),ROW($A$7:$A$3066)),""),ROWS($B$1:F2452)),COLUMNS($A$1:F2454))</f>
        <v>#NUM!</v>
      </c>
    </row>
    <row r="2459" spans="1:15">
      <c r="A2459" s="1">
        <f>'ScienceDirect - Initial'!A2462</f>
        <v>0</v>
      </c>
      <c r="B2459" s="1">
        <f>'ScienceDirect - Initial'!B2462</f>
        <v>2002</v>
      </c>
      <c r="C2459" s="1" t="str">
        <f>'ScienceDirect - Initial'!C2462</f>
        <v>Roeder, Peter L; Taylor, William P</v>
      </c>
      <c r="D2459" s="1" t="str">
        <f>'ScienceDirect - Initial'!D2462</f>
        <v>Rinderpest</v>
      </c>
      <c r="E2459" s="1" t="str">
        <f>'ScienceDirect - Initial'!E2462</f>
        <v>Veterinary Clinics of North America: Food Animal Practice</v>
      </c>
      <c r="F2459" s="1">
        <f>'ScienceDirect - Initial'!F2462</f>
        <v>0</v>
      </c>
      <c r="H2459" s="1">
        <v>0</v>
      </c>
      <c r="I2459" s="1">
        <v>0</v>
      </c>
      <c r="J2459" t="b">
        <f t="shared" si="38"/>
        <v>1</v>
      </c>
      <c r="K2459" t="e">
        <f t="array" ref="K2459">INDEX($A$7:$F$3066,SMALL(IF(COUNTIF($L$5,$H$7:$H$3066)*COUNTIF($L$5,$I$7:$I$3066),MATCH(ROW($A$7:$A$3066),ROW($A$7:$A$3066)),""),ROWS($B$1:B2453)),COLUMNS($A$1:B2455))</f>
        <v>#NUM!</v>
      </c>
      <c r="L2459" t="e">
        <f t="array" ref="L2459">INDEX($A$7:$F$3066,SMALL(IF(COUNTIF($L$5,$H$7:$H$3066)*COUNTIF($L$5,$I$7:$I$3066),MATCH(ROW($A$7:$A$3066),ROW($A$7:$A$3066)),""),ROWS($B$1:C2453)),COLUMNS($A$1:C2455))</f>
        <v>#NUM!</v>
      </c>
      <c r="M2459" t="e">
        <f t="array" ref="M2459">INDEX($A$7:$F$3066,SMALL(IF(COUNTIF($L$5,$H$7:$H$3066)*COUNTIF($L$5,$I$7:$I$3066),MATCH(ROW($A$7:$A$3066),ROW($A$7:$A$3066)),""),ROWS($B$1:D2453)),COLUMNS($A$1:D2455))</f>
        <v>#NUM!</v>
      </c>
      <c r="N2459" t="e">
        <f t="array" ref="N2459">INDEX($A$7:$F$3066,SMALL(IF(COUNTIF($L$5,$H$7:$H$3066)*COUNTIF($L$5,$I$7:$I$3066),MATCH(ROW($A$7:$A$3066),ROW($A$7:$A$3066)),""),ROWS($B$1:E2453)),COLUMNS($A$1:E2455))</f>
        <v>#NUM!</v>
      </c>
      <c r="O2459" t="e">
        <f t="array" ref="O2459">INDEX($A$7:$F$3066,SMALL(IF(COUNTIF($L$5,$H$7:$H$3066)*COUNTIF($L$5,$I$7:$I$3066),MATCH(ROW($A$7:$A$3066),ROW($A$7:$A$3066)),""),ROWS($B$1:F2453)),COLUMNS($A$1:F2455))</f>
        <v>#NUM!</v>
      </c>
    </row>
    <row r="2460" spans="1:15">
      <c r="A2460" s="1">
        <f>'ScienceDirect - Initial'!A2463</f>
        <v>0</v>
      </c>
      <c r="B2460" s="1">
        <f>'ScienceDirect - Initial'!B2463</f>
        <v>1998</v>
      </c>
      <c r="C2460" s="1" t="str">
        <f>'ScienceDirect - Initial'!C2463</f>
        <v>Garnsey, Elizabeth; Smith, Helen Lawton</v>
      </c>
      <c r="D2460" s="1" t="str">
        <f>'ScienceDirect - Initial'!D2463</f>
        <v>Proximity and complexity in the emergence of high technology industry: The oxbridge comparison</v>
      </c>
      <c r="E2460" s="1" t="str">
        <f>'ScienceDirect - Initial'!E2463</f>
        <v>Geoforum</v>
      </c>
      <c r="F2460" s="1">
        <f>'ScienceDirect - Initial'!F2463</f>
        <v>0</v>
      </c>
      <c r="H2460" s="1">
        <v>0</v>
      </c>
      <c r="I2460" s="1">
        <v>0</v>
      </c>
      <c r="J2460" t="b">
        <f t="shared" si="38"/>
        <v>1</v>
      </c>
      <c r="K2460" t="e">
        <f t="array" ref="K2460">INDEX($A$7:$F$3066,SMALL(IF(COUNTIF($L$5,$H$7:$H$3066)*COUNTIF($L$5,$I$7:$I$3066),MATCH(ROW($A$7:$A$3066),ROW($A$7:$A$3066)),""),ROWS($B$1:B2454)),COLUMNS($A$1:B2456))</f>
        <v>#NUM!</v>
      </c>
      <c r="L2460" t="e">
        <f t="array" ref="L2460">INDEX($A$7:$F$3066,SMALL(IF(COUNTIF($L$5,$H$7:$H$3066)*COUNTIF($L$5,$I$7:$I$3066),MATCH(ROW($A$7:$A$3066),ROW($A$7:$A$3066)),""),ROWS($B$1:C2454)),COLUMNS($A$1:C2456))</f>
        <v>#NUM!</v>
      </c>
      <c r="M2460" t="e">
        <f t="array" ref="M2460">INDEX($A$7:$F$3066,SMALL(IF(COUNTIF($L$5,$H$7:$H$3066)*COUNTIF($L$5,$I$7:$I$3066),MATCH(ROW($A$7:$A$3066),ROW($A$7:$A$3066)),""),ROWS($B$1:D2454)),COLUMNS($A$1:D2456))</f>
        <v>#NUM!</v>
      </c>
      <c r="N2460" t="e">
        <f t="array" ref="N2460">INDEX($A$7:$F$3066,SMALL(IF(COUNTIF($L$5,$H$7:$H$3066)*COUNTIF($L$5,$I$7:$I$3066),MATCH(ROW($A$7:$A$3066),ROW($A$7:$A$3066)),""),ROWS($B$1:E2454)),COLUMNS($A$1:E2456))</f>
        <v>#NUM!</v>
      </c>
      <c r="O2460" t="e">
        <f t="array" ref="O2460">INDEX($A$7:$F$3066,SMALL(IF(COUNTIF($L$5,$H$7:$H$3066)*COUNTIF($L$5,$I$7:$I$3066),MATCH(ROW($A$7:$A$3066),ROW($A$7:$A$3066)),""),ROWS($B$1:F2454)),COLUMNS($A$1:F2456))</f>
        <v>#NUM!</v>
      </c>
    </row>
    <row r="2461" spans="1:15">
      <c r="A2461" s="1">
        <f>'ScienceDirect - Initial'!A2464</f>
        <v>0</v>
      </c>
      <c r="B2461" s="1">
        <f>'ScienceDirect - Initial'!B2464</f>
        <v>1993</v>
      </c>
      <c r="C2461" s="1" t="str">
        <f>'ScienceDirect - Initial'!C2464</f>
        <v>Gellert, George A.</v>
      </c>
      <c r="D2461" s="1" t="str">
        <f>'ScienceDirect - Initial'!D2464</f>
        <v>International migration and control of communicable diseases</v>
      </c>
      <c r="E2461" s="1" t="str">
        <f>'ScienceDirect - Initial'!E2464</f>
        <v>Social Science &amp; Medicine</v>
      </c>
      <c r="F2461" s="1">
        <f>'ScienceDirect - Initial'!F2464</f>
        <v>0</v>
      </c>
      <c r="H2461" s="1">
        <v>0</v>
      </c>
      <c r="I2461" s="1">
        <v>0</v>
      </c>
      <c r="J2461" t="b">
        <f t="shared" si="38"/>
        <v>1</v>
      </c>
      <c r="K2461" t="e">
        <f t="array" ref="K2461">INDEX($A$7:$F$3066,SMALL(IF(COUNTIF($L$5,$H$7:$H$3066)*COUNTIF($L$5,$I$7:$I$3066),MATCH(ROW($A$7:$A$3066),ROW($A$7:$A$3066)),""),ROWS($B$1:B2455)),COLUMNS($A$1:B2457))</f>
        <v>#NUM!</v>
      </c>
      <c r="L2461" t="e">
        <f t="array" ref="L2461">INDEX($A$7:$F$3066,SMALL(IF(COUNTIF($L$5,$H$7:$H$3066)*COUNTIF($L$5,$I$7:$I$3066),MATCH(ROW($A$7:$A$3066),ROW($A$7:$A$3066)),""),ROWS($B$1:C2455)),COLUMNS($A$1:C2457))</f>
        <v>#NUM!</v>
      </c>
      <c r="M2461" t="e">
        <f t="array" ref="M2461">INDEX($A$7:$F$3066,SMALL(IF(COUNTIF($L$5,$H$7:$H$3066)*COUNTIF($L$5,$I$7:$I$3066),MATCH(ROW($A$7:$A$3066),ROW($A$7:$A$3066)),""),ROWS($B$1:D2455)),COLUMNS($A$1:D2457))</f>
        <v>#NUM!</v>
      </c>
      <c r="N2461" t="e">
        <f t="array" ref="N2461">INDEX($A$7:$F$3066,SMALL(IF(COUNTIF($L$5,$H$7:$H$3066)*COUNTIF($L$5,$I$7:$I$3066),MATCH(ROW($A$7:$A$3066),ROW($A$7:$A$3066)),""),ROWS($B$1:E2455)),COLUMNS($A$1:E2457))</f>
        <v>#NUM!</v>
      </c>
      <c r="O2461" t="e">
        <f t="array" ref="O2461">INDEX($A$7:$F$3066,SMALL(IF(COUNTIF($L$5,$H$7:$H$3066)*COUNTIF($L$5,$I$7:$I$3066),MATCH(ROW($A$7:$A$3066),ROW($A$7:$A$3066)),""),ROWS($B$1:F2455)),COLUMNS($A$1:F2457))</f>
        <v>#NUM!</v>
      </c>
    </row>
    <row r="2462" spans="1:15">
      <c r="A2462" s="1">
        <f>'ScienceDirect - Initial'!A2465</f>
        <v>0</v>
      </c>
      <c r="B2462" s="1">
        <f>'ScienceDirect - Initial'!B2465</f>
        <v>1988</v>
      </c>
      <c r="C2462" s="1" t="str">
        <f>'ScienceDirect - Initial'!C2465</f>
        <v>Achache, José; Cohen, Yves; Counil, Jean-Louis</v>
      </c>
      <c r="D2462" s="1" t="str">
        <f>'ScienceDirect - Initial'!D2465</f>
        <v>The magnetic anomalies of the Earth's crust</v>
      </c>
      <c r="E2462" s="1" t="str">
        <f>'ScienceDirect - Initial'!E2465</f>
        <v>Endeavour</v>
      </c>
      <c r="F2462" s="1">
        <f>'ScienceDirect - Initial'!F2465</f>
        <v>0</v>
      </c>
      <c r="H2462" s="1">
        <v>0</v>
      </c>
      <c r="I2462" s="1">
        <v>0</v>
      </c>
      <c r="J2462" t="b">
        <f t="shared" si="38"/>
        <v>1</v>
      </c>
      <c r="K2462" t="e">
        <f t="array" ref="K2462">INDEX($A$7:$F$3066,SMALL(IF(COUNTIF($L$5,$H$7:$H$3066)*COUNTIF($L$5,$I$7:$I$3066),MATCH(ROW($A$7:$A$3066),ROW($A$7:$A$3066)),""),ROWS($B$1:B2456)),COLUMNS($A$1:B2458))</f>
        <v>#NUM!</v>
      </c>
      <c r="L2462" t="e">
        <f t="array" ref="L2462">INDEX($A$7:$F$3066,SMALL(IF(COUNTIF($L$5,$H$7:$H$3066)*COUNTIF($L$5,$I$7:$I$3066),MATCH(ROW($A$7:$A$3066),ROW($A$7:$A$3066)),""),ROWS($B$1:C2456)),COLUMNS($A$1:C2458))</f>
        <v>#NUM!</v>
      </c>
      <c r="M2462" t="e">
        <f t="array" ref="M2462">INDEX($A$7:$F$3066,SMALL(IF(COUNTIF($L$5,$H$7:$H$3066)*COUNTIF($L$5,$I$7:$I$3066),MATCH(ROW($A$7:$A$3066),ROW($A$7:$A$3066)),""),ROWS($B$1:D2456)),COLUMNS($A$1:D2458))</f>
        <v>#NUM!</v>
      </c>
      <c r="N2462" t="e">
        <f t="array" ref="N2462">INDEX($A$7:$F$3066,SMALL(IF(COUNTIF($L$5,$H$7:$H$3066)*COUNTIF($L$5,$I$7:$I$3066),MATCH(ROW($A$7:$A$3066),ROW($A$7:$A$3066)),""),ROWS($B$1:E2456)),COLUMNS($A$1:E2458))</f>
        <v>#NUM!</v>
      </c>
      <c r="O2462" t="e">
        <f t="array" ref="O2462">INDEX($A$7:$F$3066,SMALL(IF(COUNTIF($L$5,$H$7:$H$3066)*COUNTIF($L$5,$I$7:$I$3066),MATCH(ROW($A$7:$A$3066),ROW($A$7:$A$3066)),""),ROWS($B$1:F2456)),COLUMNS($A$1:F2458))</f>
        <v>#NUM!</v>
      </c>
    </row>
    <row r="2463" spans="1:15">
      <c r="A2463" s="1">
        <f>'ScienceDirect - Initial'!A2466</f>
        <v>0</v>
      </c>
      <c r="B2463" s="1">
        <f>'ScienceDirect - Initial'!B2466</f>
        <v>2002</v>
      </c>
      <c r="C2463" s="1" t="str">
        <f>'ScienceDirect - Initial'!C2466</f>
        <v>Bailey, Ronald A.; Clark, Herbert M.; Ferris, James P.; Krause, Sonja; Strong, Robert L.</v>
      </c>
      <c r="D2463" s="1" t="str">
        <f>'ScienceDirect - Initial'!D2466</f>
        <v>10 - The environmental chemistry of some important elements</v>
      </c>
      <c r="E2463" s="1" t="str">
        <f>'ScienceDirect - Initial'!E2466</f>
        <v>Chemistry of the Environment (Second Edition)</v>
      </c>
      <c r="F2463" s="1" t="str">
        <f>'ScienceDirect - Initial'!F2466</f>
        <v>978-0-12-073461-0</v>
      </c>
      <c r="H2463" s="1">
        <v>0</v>
      </c>
      <c r="I2463" s="1">
        <v>0</v>
      </c>
      <c r="J2463" t="b">
        <f t="shared" si="38"/>
        <v>1</v>
      </c>
      <c r="K2463" t="e">
        <f t="array" ref="K2463">INDEX($A$7:$F$3066,SMALL(IF(COUNTIF($L$5,$H$7:$H$3066)*COUNTIF($L$5,$I$7:$I$3066),MATCH(ROW($A$7:$A$3066),ROW($A$7:$A$3066)),""),ROWS($B$1:B2457)),COLUMNS($A$1:B2459))</f>
        <v>#NUM!</v>
      </c>
      <c r="L2463" t="e">
        <f t="array" ref="L2463">INDEX($A$7:$F$3066,SMALL(IF(COUNTIF($L$5,$H$7:$H$3066)*COUNTIF($L$5,$I$7:$I$3066),MATCH(ROW($A$7:$A$3066),ROW($A$7:$A$3066)),""),ROWS($B$1:C2457)),COLUMNS($A$1:C2459))</f>
        <v>#NUM!</v>
      </c>
      <c r="M2463" t="e">
        <f t="array" ref="M2463">INDEX($A$7:$F$3066,SMALL(IF(COUNTIF($L$5,$H$7:$H$3066)*COUNTIF($L$5,$I$7:$I$3066),MATCH(ROW($A$7:$A$3066),ROW($A$7:$A$3066)),""),ROWS($B$1:D2457)),COLUMNS($A$1:D2459))</f>
        <v>#NUM!</v>
      </c>
      <c r="N2463" t="e">
        <f t="array" ref="N2463">INDEX($A$7:$F$3066,SMALL(IF(COUNTIF($L$5,$H$7:$H$3066)*COUNTIF($L$5,$I$7:$I$3066),MATCH(ROW($A$7:$A$3066),ROW($A$7:$A$3066)),""),ROWS($B$1:E2457)),COLUMNS($A$1:E2459))</f>
        <v>#NUM!</v>
      </c>
      <c r="O2463" t="e">
        <f t="array" ref="O2463">INDEX($A$7:$F$3066,SMALL(IF(COUNTIF($L$5,$H$7:$H$3066)*COUNTIF($L$5,$I$7:$I$3066),MATCH(ROW($A$7:$A$3066),ROW($A$7:$A$3066)),""),ROWS($B$1:F2457)),COLUMNS($A$1:F2459))</f>
        <v>#NUM!</v>
      </c>
    </row>
    <row r="2464" spans="1:15">
      <c r="A2464" s="1">
        <f>'ScienceDirect - Initial'!A2467</f>
        <v>0</v>
      </c>
      <c r="B2464" s="1">
        <f>'ScienceDirect - Initial'!B2467</f>
        <v>1981</v>
      </c>
      <c r="C2464" s="1" t="str">
        <f>'ScienceDirect - Initial'!C2467</f>
        <v>Estes, James A.</v>
      </c>
      <c r="D2464" s="1" t="str">
        <f>'ScienceDirect - Initial'!D2467</f>
        <v>THE CASE OF THE SEA OTTER</v>
      </c>
      <c r="E2464" s="1" t="str">
        <f>'ScienceDirect - Initial'!E2467</f>
        <v>Problems in Management of Locally Abundant Wild Mammals</v>
      </c>
      <c r="F2464" s="1" t="str">
        <f>'ScienceDirect - Initial'!F2467</f>
        <v>978-0-12-385280-9</v>
      </c>
      <c r="H2464" s="1">
        <v>0</v>
      </c>
      <c r="I2464" s="1">
        <v>0</v>
      </c>
      <c r="J2464" t="b">
        <f t="shared" si="38"/>
        <v>1</v>
      </c>
      <c r="K2464" t="e">
        <f t="array" ref="K2464">INDEX($A$7:$F$3066,SMALL(IF(COUNTIF($L$5,$H$7:$H$3066)*COUNTIF($L$5,$I$7:$I$3066),MATCH(ROW($A$7:$A$3066),ROW($A$7:$A$3066)),""),ROWS($B$1:B2458)),COLUMNS($A$1:B2460))</f>
        <v>#NUM!</v>
      </c>
      <c r="L2464" t="e">
        <f t="array" ref="L2464">INDEX($A$7:$F$3066,SMALL(IF(COUNTIF($L$5,$H$7:$H$3066)*COUNTIF($L$5,$I$7:$I$3066),MATCH(ROW($A$7:$A$3066),ROW($A$7:$A$3066)),""),ROWS($B$1:C2458)),COLUMNS($A$1:C2460))</f>
        <v>#NUM!</v>
      </c>
      <c r="M2464" t="e">
        <f t="array" ref="M2464">INDEX($A$7:$F$3066,SMALL(IF(COUNTIF($L$5,$H$7:$H$3066)*COUNTIF($L$5,$I$7:$I$3066),MATCH(ROW($A$7:$A$3066),ROW($A$7:$A$3066)),""),ROWS($B$1:D2458)),COLUMNS($A$1:D2460))</f>
        <v>#NUM!</v>
      </c>
      <c r="N2464" t="e">
        <f t="array" ref="N2464">INDEX($A$7:$F$3066,SMALL(IF(COUNTIF($L$5,$H$7:$H$3066)*COUNTIF($L$5,$I$7:$I$3066),MATCH(ROW($A$7:$A$3066),ROW($A$7:$A$3066)),""),ROWS($B$1:E2458)),COLUMNS($A$1:E2460))</f>
        <v>#NUM!</v>
      </c>
      <c r="O2464" t="e">
        <f t="array" ref="O2464">INDEX($A$7:$F$3066,SMALL(IF(COUNTIF($L$5,$H$7:$H$3066)*COUNTIF($L$5,$I$7:$I$3066),MATCH(ROW($A$7:$A$3066),ROW($A$7:$A$3066)),""),ROWS($B$1:F2458)),COLUMNS($A$1:F2460))</f>
        <v>#NUM!</v>
      </c>
    </row>
    <row r="2465" spans="1:15">
      <c r="A2465" s="1">
        <f>'ScienceDirect - Initial'!A2468</f>
        <v>0</v>
      </c>
      <c r="B2465" s="1">
        <f>'ScienceDirect - Initial'!B2468</f>
        <v>2007</v>
      </c>
      <c r="C2465" s="1" t="str">
        <f>'ScienceDirect - Initial'!C2468</f>
        <v>ROSATTE, RICHARD C.; TINLINE, ROWLAND R.; JOHNSTON, DAVID H.</v>
      </c>
      <c r="D2465" s="1" t="str">
        <f>'ScienceDirect - Initial'!D2468</f>
        <v>18 - Rabies Control in Wild Carnivores</v>
      </c>
      <c r="E2465" s="1" t="str">
        <f>'ScienceDirect - Initial'!E2468</f>
        <v>Rabies (Second Edition)</v>
      </c>
      <c r="F2465" s="1" t="str">
        <f>'ScienceDirect - Initial'!F2468</f>
        <v>978-0-12-369366-2</v>
      </c>
      <c r="H2465" s="1">
        <v>0</v>
      </c>
      <c r="I2465" s="1">
        <v>0</v>
      </c>
      <c r="J2465" t="b">
        <f t="shared" si="38"/>
        <v>1</v>
      </c>
      <c r="K2465" t="e">
        <f t="array" ref="K2465">INDEX($A$7:$F$3066,SMALL(IF(COUNTIF($L$5,$H$7:$H$3066)*COUNTIF($L$5,$I$7:$I$3066),MATCH(ROW($A$7:$A$3066),ROW($A$7:$A$3066)),""),ROWS($B$1:B2459)),COLUMNS($A$1:B2461))</f>
        <v>#NUM!</v>
      </c>
      <c r="L2465" t="e">
        <f t="array" ref="L2465">INDEX($A$7:$F$3066,SMALL(IF(COUNTIF($L$5,$H$7:$H$3066)*COUNTIF($L$5,$I$7:$I$3066),MATCH(ROW($A$7:$A$3066),ROW($A$7:$A$3066)),""),ROWS($B$1:C2459)),COLUMNS($A$1:C2461))</f>
        <v>#NUM!</v>
      </c>
      <c r="M2465" t="e">
        <f t="array" ref="M2465">INDEX($A$7:$F$3066,SMALL(IF(COUNTIF($L$5,$H$7:$H$3066)*COUNTIF($L$5,$I$7:$I$3066),MATCH(ROW($A$7:$A$3066),ROW($A$7:$A$3066)),""),ROWS($B$1:D2459)),COLUMNS($A$1:D2461))</f>
        <v>#NUM!</v>
      </c>
      <c r="N2465" t="e">
        <f t="array" ref="N2465">INDEX($A$7:$F$3066,SMALL(IF(COUNTIF($L$5,$H$7:$H$3066)*COUNTIF($L$5,$I$7:$I$3066),MATCH(ROW($A$7:$A$3066),ROW($A$7:$A$3066)),""),ROWS($B$1:E2459)),COLUMNS($A$1:E2461))</f>
        <v>#NUM!</v>
      </c>
      <c r="O2465" t="e">
        <f t="array" ref="O2465">INDEX($A$7:$F$3066,SMALL(IF(COUNTIF($L$5,$H$7:$H$3066)*COUNTIF($L$5,$I$7:$I$3066),MATCH(ROW($A$7:$A$3066),ROW($A$7:$A$3066)),""),ROWS($B$1:F2459)),COLUMNS($A$1:F2461))</f>
        <v>#NUM!</v>
      </c>
    </row>
    <row r="2466" spans="1:15">
      <c r="A2466" s="1">
        <f>'ScienceDirect - Initial'!A2469</f>
        <v>0</v>
      </c>
      <c r="B2466" s="1">
        <f>'ScienceDirect - Initial'!B2469</f>
        <v>2008</v>
      </c>
      <c r="C2466" s="1" t="str">
        <f>'ScienceDirect - Initial'!C2469</f>
        <v>Tessier, Deron J.; Eagon, J. Chris</v>
      </c>
      <c r="D2466" s="1" t="str">
        <f>'ScienceDirect - Initial'!D2469</f>
        <v>Surgical Management of Morbid Obesity</v>
      </c>
      <c r="E2466" s="1" t="str">
        <f>'ScienceDirect - Initial'!E2469</f>
        <v>Current Problems in Surgery</v>
      </c>
      <c r="F2466" s="1">
        <f>'ScienceDirect - Initial'!F2469</f>
        <v>0</v>
      </c>
      <c r="H2466" s="1">
        <v>0</v>
      </c>
      <c r="I2466" s="1">
        <v>0</v>
      </c>
      <c r="J2466" t="b">
        <f t="shared" si="38"/>
        <v>1</v>
      </c>
      <c r="K2466" t="e">
        <f t="array" ref="K2466">INDEX($A$7:$F$3066,SMALL(IF(COUNTIF($L$5,$H$7:$H$3066)*COUNTIF($L$5,$I$7:$I$3066),MATCH(ROW($A$7:$A$3066),ROW($A$7:$A$3066)),""),ROWS($B$1:B2460)),COLUMNS($A$1:B2462))</f>
        <v>#NUM!</v>
      </c>
      <c r="L2466" t="e">
        <f t="array" ref="L2466">INDEX($A$7:$F$3066,SMALL(IF(COUNTIF($L$5,$H$7:$H$3066)*COUNTIF($L$5,$I$7:$I$3066),MATCH(ROW($A$7:$A$3066),ROW($A$7:$A$3066)),""),ROWS($B$1:C2460)),COLUMNS($A$1:C2462))</f>
        <v>#NUM!</v>
      </c>
      <c r="M2466" t="e">
        <f t="array" ref="M2466">INDEX($A$7:$F$3066,SMALL(IF(COUNTIF($L$5,$H$7:$H$3066)*COUNTIF($L$5,$I$7:$I$3066),MATCH(ROW($A$7:$A$3066),ROW($A$7:$A$3066)),""),ROWS($B$1:D2460)),COLUMNS($A$1:D2462))</f>
        <v>#NUM!</v>
      </c>
      <c r="N2466" t="e">
        <f t="array" ref="N2466">INDEX($A$7:$F$3066,SMALL(IF(COUNTIF($L$5,$H$7:$H$3066)*COUNTIF($L$5,$I$7:$I$3066),MATCH(ROW($A$7:$A$3066),ROW($A$7:$A$3066)),""),ROWS($B$1:E2460)),COLUMNS($A$1:E2462))</f>
        <v>#NUM!</v>
      </c>
      <c r="O2466" t="e">
        <f t="array" ref="O2466">INDEX($A$7:$F$3066,SMALL(IF(COUNTIF($L$5,$H$7:$H$3066)*COUNTIF($L$5,$I$7:$I$3066),MATCH(ROW($A$7:$A$3066),ROW($A$7:$A$3066)),""),ROWS($B$1:F2460)),COLUMNS($A$1:F2462))</f>
        <v>#NUM!</v>
      </c>
    </row>
    <row r="2467" spans="1:15">
      <c r="A2467" s="1">
        <f>'ScienceDirect - Initial'!A2470</f>
        <v>0</v>
      </c>
      <c r="B2467" s="1">
        <f>'ScienceDirect - Initial'!B2470</f>
        <v>1998</v>
      </c>
      <c r="C2467" s="1" t="str">
        <f>'ScienceDirect - Initial'!C2470</f>
        <v>Salkovskis, Paul M.</v>
      </c>
      <c r="D2467" s="1" t="str">
        <f>'ScienceDirect - Initial'!D2470</f>
        <v>6.18 - Panic Disorder and Agoraphobia</v>
      </c>
      <c r="E2467" s="1" t="str">
        <f>'ScienceDirect - Initial'!E2470</f>
        <v>Comprehensive Clinical Psychology</v>
      </c>
      <c r="F2467" s="1" t="str">
        <f>'ScienceDirect - Initial'!F2470</f>
        <v>978-0-08-042707-2</v>
      </c>
      <c r="H2467" s="1">
        <v>0</v>
      </c>
      <c r="I2467" s="1">
        <v>0</v>
      </c>
      <c r="J2467" t="b">
        <f t="shared" si="38"/>
        <v>1</v>
      </c>
      <c r="K2467" t="e">
        <f t="array" ref="K2467">INDEX($A$7:$F$3066,SMALL(IF(COUNTIF($L$5,$H$7:$H$3066)*COUNTIF($L$5,$I$7:$I$3066),MATCH(ROW($A$7:$A$3066),ROW($A$7:$A$3066)),""),ROWS($B$1:B2461)),COLUMNS($A$1:B2463))</f>
        <v>#NUM!</v>
      </c>
      <c r="L2467" t="e">
        <f t="array" ref="L2467">INDEX($A$7:$F$3066,SMALL(IF(COUNTIF($L$5,$H$7:$H$3066)*COUNTIF($L$5,$I$7:$I$3066),MATCH(ROW($A$7:$A$3066),ROW($A$7:$A$3066)),""),ROWS($B$1:C2461)),COLUMNS($A$1:C2463))</f>
        <v>#NUM!</v>
      </c>
      <c r="M2467" t="e">
        <f t="array" ref="M2467">INDEX($A$7:$F$3066,SMALL(IF(COUNTIF($L$5,$H$7:$H$3066)*COUNTIF($L$5,$I$7:$I$3066),MATCH(ROW($A$7:$A$3066),ROW($A$7:$A$3066)),""),ROWS($B$1:D2461)),COLUMNS($A$1:D2463))</f>
        <v>#NUM!</v>
      </c>
      <c r="N2467" t="e">
        <f t="array" ref="N2467">INDEX($A$7:$F$3066,SMALL(IF(COUNTIF($L$5,$H$7:$H$3066)*COUNTIF($L$5,$I$7:$I$3066),MATCH(ROW($A$7:$A$3066),ROW($A$7:$A$3066)),""),ROWS($B$1:E2461)),COLUMNS($A$1:E2463))</f>
        <v>#NUM!</v>
      </c>
      <c r="O2467" t="e">
        <f t="array" ref="O2467">INDEX($A$7:$F$3066,SMALL(IF(COUNTIF($L$5,$H$7:$H$3066)*COUNTIF($L$5,$I$7:$I$3066),MATCH(ROW($A$7:$A$3066),ROW($A$7:$A$3066)),""),ROWS($B$1:F2461)),COLUMNS($A$1:F2463))</f>
        <v>#NUM!</v>
      </c>
    </row>
    <row r="2468" spans="1:15">
      <c r="A2468" s="1">
        <f>'ScienceDirect - Initial'!A2471</f>
        <v>0</v>
      </c>
      <c r="B2468" s="1">
        <f>'ScienceDirect - Initial'!B2471</f>
        <v>2004</v>
      </c>
      <c r="C2468" s="1">
        <f>'ScienceDirect - Initial'!C2471</f>
        <v>0</v>
      </c>
      <c r="D2468" s="1" t="str">
        <f>'ScienceDirect - Initial'!D2471</f>
        <v>Abstracts</v>
      </c>
      <c r="E2468" s="1" t="str">
        <f>'ScienceDirect - Initial'!E2471</f>
        <v>Clinical Oncology</v>
      </c>
      <c r="F2468" s="1">
        <f>'ScienceDirect - Initial'!F2471</f>
        <v>0</v>
      </c>
      <c r="H2468" s="1">
        <v>0</v>
      </c>
      <c r="I2468" s="1">
        <v>0</v>
      </c>
      <c r="J2468" t="b">
        <f t="shared" si="38"/>
        <v>1</v>
      </c>
      <c r="K2468" t="e">
        <f t="array" ref="K2468">INDEX($A$7:$F$3066,SMALL(IF(COUNTIF($L$5,$H$7:$H$3066)*COUNTIF($L$5,$I$7:$I$3066),MATCH(ROW($A$7:$A$3066),ROW($A$7:$A$3066)),""),ROWS($B$1:B2462)),COLUMNS($A$1:B2464))</f>
        <v>#NUM!</v>
      </c>
      <c r="L2468" t="e">
        <f t="array" ref="L2468">INDEX($A$7:$F$3066,SMALL(IF(COUNTIF($L$5,$H$7:$H$3066)*COUNTIF($L$5,$I$7:$I$3066),MATCH(ROW($A$7:$A$3066),ROW($A$7:$A$3066)),""),ROWS($B$1:C2462)),COLUMNS($A$1:C2464))</f>
        <v>#NUM!</v>
      </c>
      <c r="M2468" t="e">
        <f t="array" ref="M2468">INDEX($A$7:$F$3066,SMALL(IF(COUNTIF($L$5,$H$7:$H$3066)*COUNTIF($L$5,$I$7:$I$3066),MATCH(ROW($A$7:$A$3066),ROW($A$7:$A$3066)),""),ROWS($B$1:D2462)),COLUMNS($A$1:D2464))</f>
        <v>#NUM!</v>
      </c>
      <c r="N2468" t="e">
        <f t="array" ref="N2468">INDEX($A$7:$F$3066,SMALL(IF(COUNTIF($L$5,$H$7:$H$3066)*COUNTIF($L$5,$I$7:$I$3066),MATCH(ROW($A$7:$A$3066),ROW($A$7:$A$3066)),""),ROWS($B$1:E2462)),COLUMNS($A$1:E2464))</f>
        <v>#NUM!</v>
      </c>
      <c r="O2468" t="e">
        <f t="array" ref="O2468">INDEX($A$7:$F$3066,SMALL(IF(COUNTIF($L$5,$H$7:$H$3066)*COUNTIF($L$5,$I$7:$I$3066),MATCH(ROW($A$7:$A$3066),ROW($A$7:$A$3066)),""),ROWS($B$1:F2462)),COLUMNS($A$1:F2464))</f>
        <v>#NUM!</v>
      </c>
    </row>
    <row r="2469" spans="1:15">
      <c r="A2469" s="1">
        <f>'ScienceDirect - Initial'!A2472</f>
        <v>0</v>
      </c>
      <c r="B2469" s="1">
        <f>'ScienceDirect - Initial'!B2472</f>
        <v>2014</v>
      </c>
      <c r="C2469" s="1" t="str">
        <f>'ScienceDirect - Initial'!C2472</f>
        <v>Lusty, C.; Guarino, L.; Toll, J.; Lainoff, B.</v>
      </c>
      <c r="D2469" s="1" t="str">
        <f>'ScienceDirect - Initial'!D2472</f>
        <v>Genebanks: Past, Present, and Optimistic Future</v>
      </c>
      <c r="E2469" s="1" t="str">
        <f>'ScienceDirect - Initial'!E2472</f>
        <v>Encyclopedia of Agriculture and Food Systems</v>
      </c>
      <c r="F2469" s="1" t="str">
        <f>'ScienceDirect - Initial'!F2472</f>
        <v>978-0-08-093139-5</v>
      </c>
      <c r="H2469" s="1">
        <v>0</v>
      </c>
      <c r="I2469" s="1">
        <v>0</v>
      </c>
      <c r="J2469" t="b">
        <f t="shared" si="38"/>
        <v>1</v>
      </c>
      <c r="K2469" t="e">
        <f t="array" ref="K2469">INDEX($A$7:$F$3066,SMALL(IF(COUNTIF($L$5,$H$7:$H$3066)*COUNTIF($L$5,$I$7:$I$3066),MATCH(ROW($A$7:$A$3066),ROW($A$7:$A$3066)),""),ROWS($B$1:B2463)),COLUMNS($A$1:B2465))</f>
        <v>#NUM!</v>
      </c>
      <c r="L2469" t="e">
        <f t="array" ref="L2469">INDEX($A$7:$F$3066,SMALL(IF(COUNTIF($L$5,$H$7:$H$3066)*COUNTIF($L$5,$I$7:$I$3066),MATCH(ROW($A$7:$A$3066),ROW($A$7:$A$3066)),""),ROWS($B$1:C2463)),COLUMNS($A$1:C2465))</f>
        <v>#NUM!</v>
      </c>
      <c r="M2469" t="e">
        <f t="array" ref="M2469">INDEX($A$7:$F$3066,SMALL(IF(COUNTIF($L$5,$H$7:$H$3066)*COUNTIF($L$5,$I$7:$I$3066),MATCH(ROW($A$7:$A$3066),ROW($A$7:$A$3066)),""),ROWS($B$1:D2463)),COLUMNS($A$1:D2465))</f>
        <v>#NUM!</v>
      </c>
      <c r="N2469" t="e">
        <f t="array" ref="N2469">INDEX($A$7:$F$3066,SMALL(IF(COUNTIF($L$5,$H$7:$H$3066)*COUNTIF($L$5,$I$7:$I$3066),MATCH(ROW($A$7:$A$3066),ROW($A$7:$A$3066)),""),ROWS($B$1:E2463)),COLUMNS($A$1:E2465))</f>
        <v>#NUM!</v>
      </c>
      <c r="O2469" t="e">
        <f t="array" ref="O2469">INDEX($A$7:$F$3066,SMALL(IF(COUNTIF($L$5,$H$7:$H$3066)*COUNTIF($L$5,$I$7:$I$3066),MATCH(ROW($A$7:$A$3066),ROW($A$7:$A$3066)),""),ROWS($B$1:F2463)),COLUMNS($A$1:F2465))</f>
        <v>#NUM!</v>
      </c>
    </row>
    <row r="2470" spans="1:15">
      <c r="A2470" s="1">
        <f>'ScienceDirect - Initial'!A2473</f>
        <v>0</v>
      </c>
      <c r="B2470" s="1">
        <f>'ScienceDirect - Initial'!B2473</f>
        <v>1999</v>
      </c>
      <c r="C2470" s="1" t="str">
        <f>'ScienceDirect - Initial'!C2473</f>
        <v>Coutts, T.J.</v>
      </c>
      <c r="D2470" s="1" t="str">
        <f>'ScienceDirect - Initial'!D2473</f>
        <v>A review of progress in thermophotovoltaic generation of electricityfnafnaI began writing this paper immediately after the Third nrel Conference on Thermophotovoltaic Genertion of materials, devices, and systems; substantial gains in fundamental understanding and performance of the quaternary alloy GaInAsSb; the introduction of new radiator concepts; and more attention being paid to modeling of both real and conceptual systems. There was also further evidence of interest in non-military applications, particularly from the European and Japanese attendees.</v>
      </c>
      <c r="E2470" s="1" t="str">
        <f>'ScienceDirect - Initial'!E2473</f>
        <v>Renewable and Sustainable Energy Reviews</v>
      </c>
      <c r="F2470" s="1">
        <f>'ScienceDirect - Initial'!F2473</f>
        <v>0</v>
      </c>
      <c r="H2470" s="1">
        <v>0</v>
      </c>
      <c r="I2470" s="1">
        <v>0</v>
      </c>
      <c r="J2470" t="b">
        <f t="shared" si="38"/>
        <v>1</v>
      </c>
      <c r="K2470" t="e">
        <f t="array" ref="K2470">INDEX($A$7:$F$3066,SMALL(IF(COUNTIF($L$5,$H$7:$H$3066)*COUNTIF($L$5,$I$7:$I$3066),MATCH(ROW($A$7:$A$3066),ROW($A$7:$A$3066)),""),ROWS($B$1:B2464)),COLUMNS($A$1:B2466))</f>
        <v>#NUM!</v>
      </c>
      <c r="L2470" t="e">
        <f t="array" ref="L2470">INDEX($A$7:$F$3066,SMALL(IF(COUNTIF($L$5,$H$7:$H$3066)*COUNTIF($L$5,$I$7:$I$3066),MATCH(ROW($A$7:$A$3066),ROW($A$7:$A$3066)),""),ROWS($B$1:C2464)),COLUMNS($A$1:C2466))</f>
        <v>#NUM!</v>
      </c>
      <c r="M2470" t="e">
        <f t="array" ref="M2470">INDEX($A$7:$F$3066,SMALL(IF(COUNTIF($L$5,$H$7:$H$3066)*COUNTIF($L$5,$I$7:$I$3066),MATCH(ROW($A$7:$A$3066),ROW($A$7:$A$3066)),""),ROWS($B$1:D2464)),COLUMNS($A$1:D2466))</f>
        <v>#NUM!</v>
      </c>
      <c r="N2470" t="e">
        <f t="array" ref="N2470">INDEX($A$7:$F$3066,SMALL(IF(COUNTIF($L$5,$H$7:$H$3066)*COUNTIF($L$5,$I$7:$I$3066),MATCH(ROW($A$7:$A$3066),ROW($A$7:$A$3066)),""),ROWS($B$1:E2464)),COLUMNS($A$1:E2466))</f>
        <v>#NUM!</v>
      </c>
      <c r="O2470" t="e">
        <f t="array" ref="O2470">INDEX($A$7:$F$3066,SMALL(IF(COUNTIF($L$5,$H$7:$H$3066)*COUNTIF($L$5,$I$7:$I$3066),MATCH(ROW($A$7:$A$3066),ROW($A$7:$A$3066)),""),ROWS($B$1:F2464)),COLUMNS($A$1:F2466))</f>
        <v>#NUM!</v>
      </c>
    </row>
    <row r="2471" spans="1:15">
      <c r="A2471" s="1">
        <f>'ScienceDirect - Initial'!A2474</f>
        <v>0</v>
      </c>
      <c r="B2471" s="1">
        <f>'ScienceDirect - Initial'!B2474</f>
        <v>1980</v>
      </c>
      <c r="C2471" s="1" t="str">
        <f>'ScienceDirect - Initial'!C2474</f>
        <v>Winikoff, Beverly; Baer, Edward C.</v>
      </c>
      <c r="D2471" s="1" t="str">
        <f>'ScienceDirect - Initial'!D2474</f>
        <v>The obstetrician's opportunity: Translating “breast is best” from theory to practice</v>
      </c>
      <c r="E2471" s="1" t="str">
        <f>'ScienceDirect - Initial'!E2474</f>
        <v>American Journal of Obstetrics and Gynecology</v>
      </c>
      <c r="F2471" s="1">
        <f>'ScienceDirect - Initial'!F2474</f>
        <v>0</v>
      </c>
      <c r="H2471" s="1">
        <v>0</v>
      </c>
      <c r="I2471" s="1">
        <v>0</v>
      </c>
      <c r="J2471" t="b">
        <f t="shared" si="38"/>
        <v>1</v>
      </c>
      <c r="K2471" t="e">
        <f t="array" ref="K2471">INDEX($A$7:$F$3066,SMALL(IF(COUNTIF($L$5,$H$7:$H$3066)*COUNTIF($L$5,$I$7:$I$3066),MATCH(ROW($A$7:$A$3066),ROW($A$7:$A$3066)),""),ROWS($B$1:B2465)),COLUMNS($A$1:B2467))</f>
        <v>#NUM!</v>
      </c>
      <c r="L2471" t="e">
        <f t="array" ref="L2471">INDEX($A$7:$F$3066,SMALL(IF(COUNTIF($L$5,$H$7:$H$3066)*COUNTIF($L$5,$I$7:$I$3066),MATCH(ROW($A$7:$A$3066),ROW($A$7:$A$3066)),""),ROWS($B$1:C2465)),COLUMNS($A$1:C2467))</f>
        <v>#NUM!</v>
      </c>
      <c r="M2471" t="e">
        <f t="array" ref="M2471">INDEX($A$7:$F$3066,SMALL(IF(COUNTIF($L$5,$H$7:$H$3066)*COUNTIF($L$5,$I$7:$I$3066),MATCH(ROW($A$7:$A$3066),ROW($A$7:$A$3066)),""),ROWS($B$1:D2465)),COLUMNS($A$1:D2467))</f>
        <v>#NUM!</v>
      </c>
      <c r="N2471" t="e">
        <f t="array" ref="N2471">INDEX($A$7:$F$3066,SMALL(IF(COUNTIF($L$5,$H$7:$H$3066)*COUNTIF($L$5,$I$7:$I$3066),MATCH(ROW($A$7:$A$3066),ROW($A$7:$A$3066)),""),ROWS($B$1:E2465)),COLUMNS($A$1:E2467))</f>
        <v>#NUM!</v>
      </c>
      <c r="O2471" t="e">
        <f t="array" ref="O2471">INDEX($A$7:$F$3066,SMALL(IF(COUNTIF($L$5,$H$7:$H$3066)*COUNTIF($L$5,$I$7:$I$3066),MATCH(ROW($A$7:$A$3066),ROW($A$7:$A$3066)),""),ROWS($B$1:F2465)),COLUMNS($A$1:F2467))</f>
        <v>#NUM!</v>
      </c>
    </row>
    <row r="2472" spans="1:15">
      <c r="A2472" s="1">
        <f>'ScienceDirect - Initial'!A2475</f>
        <v>0</v>
      </c>
      <c r="B2472" s="1">
        <f>'ScienceDirect - Initial'!B2475</f>
        <v>1982</v>
      </c>
      <c r="C2472" s="1" t="str">
        <f>'ScienceDirect - Initial'!C2475</f>
        <v>Johnston, Timothy D.</v>
      </c>
      <c r="D2472" s="1" t="str">
        <f>'ScienceDirect - Initial'!D2475</f>
        <v>Selective Costs and Benefits in the Evolution of Learning</v>
      </c>
      <c r="E2472" s="1" t="str">
        <f>'ScienceDirect - Initial'!E2475</f>
        <v>Advances in the Study of Behavior</v>
      </c>
      <c r="F2472" s="1" t="str">
        <f>'ScienceDirect - Initial'!F2475</f>
        <v>0065-3454</v>
      </c>
      <c r="H2472" s="1">
        <v>0</v>
      </c>
      <c r="I2472" s="1">
        <v>0</v>
      </c>
      <c r="J2472" t="b">
        <f t="shared" si="38"/>
        <v>1</v>
      </c>
      <c r="K2472" t="e">
        <f t="array" ref="K2472">INDEX($A$7:$F$3066,SMALL(IF(COUNTIF($L$5,$H$7:$H$3066)*COUNTIF($L$5,$I$7:$I$3066),MATCH(ROW($A$7:$A$3066),ROW($A$7:$A$3066)),""),ROWS($B$1:B2466)),COLUMNS($A$1:B2468))</f>
        <v>#NUM!</v>
      </c>
      <c r="L2472" t="e">
        <f t="array" ref="L2472">INDEX($A$7:$F$3066,SMALL(IF(COUNTIF($L$5,$H$7:$H$3066)*COUNTIF($L$5,$I$7:$I$3066),MATCH(ROW($A$7:$A$3066),ROW($A$7:$A$3066)),""),ROWS($B$1:C2466)),COLUMNS($A$1:C2468))</f>
        <v>#NUM!</v>
      </c>
      <c r="M2472" t="e">
        <f t="array" ref="M2472">INDEX($A$7:$F$3066,SMALL(IF(COUNTIF($L$5,$H$7:$H$3066)*COUNTIF($L$5,$I$7:$I$3066),MATCH(ROW($A$7:$A$3066),ROW($A$7:$A$3066)),""),ROWS($B$1:D2466)),COLUMNS($A$1:D2468))</f>
        <v>#NUM!</v>
      </c>
      <c r="N2472" t="e">
        <f t="array" ref="N2472">INDEX($A$7:$F$3066,SMALL(IF(COUNTIF($L$5,$H$7:$H$3066)*COUNTIF($L$5,$I$7:$I$3066),MATCH(ROW($A$7:$A$3066),ROW($A$7:$A$3066)),""),ROWS($B$1:E2466)),COLUMNS($A$1:E2468))</f>
        <v>#NUM!</v>
      </c>
      <c r="O2472" t="e">
        <f t="array" ref="O2472">INDEX($A$7:$F$3066,SMALL(IF(COUNTIF($L$5,$H$7:$H$3066)*COUNTIF($L$5,$I$7:$I$3066),MATCH(ROW($A$7:$A$3066),ROW($A$7:$A$3066)),""),ROWS($B$1:F2466)),COLUMNS($A$1:F2468))</f>
        <v>#NUM!</v>
      </c>
    </row>
    <row r="2473" spans="1:15">
      <c r="A2473" s="1">
        <f>'ScienceDirect - Initial'!A2476</f>
        <v>0</v>
      </c>
      <c r="B2473" s="1">
        <f>'ScienceDirect - Initial'!B2476</f>
        <v>2018</v>
      </c>
      <c r="C2473" s="1" t="str">
        <f>'ScienceDirect - Initial'!C2476</f>
        <v>Scanes, Colin G.; Toukhsati, Samia R.</v>
      </c>
      <c r="D2473" s="1" t="str">
        <f>'ScienceDirect - Initial'!D2476</f>
        <v>Chapter 16 - Parasites</v>
      </c>
      <c r="E2473" s="1" t="str">
        <f>'ScienceDirect - Initial'!E2476</f>
        <v>Animals and Human Society</v>
      </c>
      <c r="F2473" s="1" t="str">
        <f>'ScienceDirect - Initial'!F2476</f>
        <v>978-0-12-805247-1</v>
      </c>
      <c r="H2473" s="1">
        <v>0</v>
      </c>
      <c r="I2473" s="1">
        <v>0</v>
      </c>
      <c r="J2473" t="b">
        <f t="shared" si="38"/>
        <v>1</v>
      </c>
      <c r="K2473" t="e">
        <f t="array" ref="K2473">INDEX($A$7:$F$3066,SMALL(IF(COUNTIF($L$5,$H$7:$H$3066)*COUNTIF($L$5,$I$7:$I$3066),MATCH(ROW($A$7:$A$3066),ROW($A$7:$A$3066)),""),ROWS($B$1:B2467)),COLUMNS($A$1:B2469))</f>
        <v>#NUM!</v>
      </c>
      <c r="L2473" t="e">
        <f t="array" ref="L2473">INDEX($A$7:$F$3066,SMALL(IF(COUNTIF($L$5,$H$7:$H$3066)*COUNTIF($L$5,$I$7:$I$3066),MATCH(ROW($A$7:$A$3066),ROW($A$7:$A$3066)),""),ROWS($B$1:C2467)),COLUMNS($A$1:C2469))</f>
        <v>#NUM!</v>
      </c>
      <c r="M2473" t="e">
        <f t="array" ref="M2473">INDEX($A$7:$F$3066,SMALL(IF(COUNTIF($L$5,$H$7:$H$3066)*COUNTIF($L$5,$I$7:$I$3066),MATCH(ROW($A$7:$A$3066),ROW($A$7:$A$3066)),""),ROWS($B$1:D2467)),COLUMNS($A$1:D2469))</f>
        <v>#NUM!</v>
      </c>
      <c r="N2473" t="e">
        <f t="array" ref="N2473">INDEX($A$7:$F$3066,SMALL(IF(COUNTIF($L$5,$H$7:$H$3066)*COUNTIF($L$5,$I$7:$I$3066),MATCH(ROW($A$7:$A$3066),ROW($A$7:$A$3066)),""),ROWS($B$1:E2467)),COLUMNS($A$1:E2469))</f>
        <v>#NUM!</v>
      </c>
      <c r="O2473" t="e">
        <f t="array" ref="O2473">INDEX($A$7:$F$3066,SMALL(IF(COUNTIF($L$5,$H$7:$H$3066)*COUNTIF($L$5,$I$7:$I$3066),MATCH(ROW($A$7:$A$3066),ROW($A$7:$A$3066)),""),ROWS($B$1:F2467)),COLUMNS($A$1:F2469))</f>
        <v>#NUM!</v>
      </c>
    </row>
    <row r="2474" spans="1:15">
      <c r="A2474" s="1">
        <f>'ScienceDirect - Initial'!A2477</f>
        <v>0</v>
      </c>
      <c r="B2474" s="1">
        <f>'ScienceDirect - Initial'!B2477</f>
        <v>2014</v>
      </c>
      <c r="C2474" s="1" t="str">
        <f>'ScienceDirect - Initial'!C2477</f>
        <v>Romey, Carole; Rochette, Pierre; Vella, Claude; Arfib, Bruno; Andrieu-Ponel, Valérie; Braucher, Régis; Champollion, Cédric; Douchet, Marc; Dussouillez, Philippe; Hermitte, Daniel; Mattioli, Emanuela; Parisot, Jean-Claude; Schwenninger, Jean-Luc</v>
      </c>
      <c r="D2474" s="1" t="str">
        <f>'ScienceDirect - Initial'!D2477</f>
        <v>Geophysical and geomorphological investigations of a Quaternary karstic paleolake and its underground marine connection in Cassis (Bestouan, Cassis, SE France)</v>
      </c>
      <c r="E2474" s="1" t="str">
        <f>'ScienceDirect - Initial'!E2477</f>
        <v>Geomorphology</v>
      </c>
      <c r="F2474" s="1">
        <f>'ScienceDirect - Initial'!F2477</f>
        <v>0</v>
      </c>
      <c r="H2474" s="1">
        <v>0</v>
      </c>
      <c r="I2474" s="1">
        <v>0</v>
      </c>
      <c r="J2474" t="b">
        <f t="shared" si="38"/>
        <v>1</v>
      </c>
      <c r="K2474" t="e">
        <f t="array" ref="K2474">INDEX($A$7:$F$3066,SMALL(IF(COUNTIF($L$5,$H$7:$H$3066)*COUNTIF($L$5,$I$7:$I$3066),MATCH(ROW($A$7:$A$3066),ROW($A$7:$A$3066)),""),ROWS($B$1:B2468)),COLUMNS($A$1:B2470))</f>
        <v>#NUM!</v>
      </c>
      <c r="L2474" t="e">
        <f t="array" ref="L2474">INDEX($A$7:$F$3066,SMALL(IF(COUNTIF($L$5,$H$7:$H$3066)*COUNTIF($L$5,$I$7:$I$3066),MATCH(ROW($A$7:$A$3066),ROW($A$7:$A$3066)),""),ROWS($B$1:C2468)),COLUMNS($A$1:C2470))</f>
        <v>#NUM!</v>
      </c>
      <c r="M2474" t="e">
        <f t="array" ref="M2474">INDEX($A$7:$F$3066,SMALL(IF(COUNTIF($L$5,$H$7:$H$3066)*COUNTIF($L$5,$I$7:$I$3066),MATCH(ROW($A$7:$A$3066),ROW($A$7:$A$3066)),""),ROWS($B$1:D2468)),COLUMNS($A$1:D2470))</f>
        <v>#NUM!</v>
      </c>
      <c r="N2474" t="e">
        <f t="array" ref="N2474">INDEX($A$7:$F$3066,SMALL(IF(COUNTIF($L$5,$H$7:$H$3066)*COUNTIF($L$5,$I$7:$I$3066),MATCH(ROW($A$7:$A$3066),ROW($A$7:$A$3066)),""),ROWS($B$1:E2468)),COLUMNS($A$1:E2470))</f>
        <v>#NUM!</v>
      </c>
      <c r="O2474" t="e">
        <f t="array" ref="O2474">INDEX($A$7:$F$3066,SMALL(IF(COUNTIF($L$5,$H$7:$H$3066)*COUNTIF($L$5,$I$7:$I$3066),MATCH(ROW($A$7:$A$3066),ROW($A$7:$A$3066)),""),ROWS($B$1:F2468)),COLUMNS($A$1:F2470))</f>
        <v>#NUM!</v>
      </c>
    </row>
    <row r="2475" spans="1:15">
      <c r="A2475" s="1">
        <f>'ScienceDirect - Initial'!A2478</f>
        <v>0</v>
      </c>
      <c r="B2475" s="1">
        <f>'ScienceDirect - Initial'!B2478</f>
        <v>1999</v>
      </c>
      <c r="C2475" s="1">
        <f>'ScienceDirect - Initial'!C2478</f>
        <v>0</v>
      </c>
      <c r="D2475" s="1" t="str">
        <f>'ScienceDirect - Initial'!D2478</f>
        <v>Australian Association of Neurologists, Annual Scientific Meeting, 24–28 May 1999</v>
      </c>
      <c r="E2475" s="1" t="str">
        <f>'ScienceDirect - Initial'!E2478</f>
        <v>Journal of Clinical Neuroscience</v>
      </c>
      <c r="F2475" s="1">
        <f>'ScienceDirect - Initial'!F2478</f>
        <v>0</v>
      </c>
      <c r="H2475" s="1">
        <v>0</v>
      </c>
      <c r="I2475" s="1">
        <v>0</v>
      </c>
      <c r="J2475" t="b">
        <f t="shared" si="38"/>
        <v>1</v>
      </c>
      <c r="K2475" t="e">
        <f t="array" ref="K2475">INDEX($A$7:$F$3066,SMALL(IF(COUNTIF($L$5,$H$7:$H$3066)*COUNTIF($L$5,$I$7:$I$3066),MATCH(ROW($A$7:$A$3066),ROW($A$7:$A$3066)),""),ROWS($B$1:B2469)),COLUMNS($A$1:B2471))</f>
        <v>#NUM!</v>
      </c>
      <c r="L2475" t="e">
        <f t="array" ref="L2475">INDEX($A$7:$F$3066,SMALL(IF(COUNTIF($L$5,$H$7:$H$3066)*COUNTIF($L$5,$I$7:$I$3066),MATCH(ROW($A$7:$A$3066),ROW($A$7:$A$3066)),""),ROWS($B$1:C2469)),COLUMNS($A$1:C2471))</f>
        <v>#NUM!</v>
      </c>
      <c r="M2475" t="e">
        <f t="array" ref="M2475">INDEX($A$7:$F$3066,SMALL(IF(COUNTIF($L$5,$H$7:$H$3066)*COUNTIF($L$5,$I$7:$I$3066),MATCH(ROW($A$7:$A$3066),ROW($A$7:$A$3066)),""),ROWS($B$1:D2469)),COLUMNS($A$1:D2471))</f>
        <v>#NUM!</v>
      </c>
      <c r="N2475" t="e">
        <f t="array" ref="N2475">INDEX($A$7:$F$3066,SMALL(IF(COUNTIF($L$5,$H$7:$H$3066)*COUNTIF($L$5,$I$7:$I$3066),MATCH(ROW($A$7:$A$3066),ROW($A$7:$A$3066)),""),ROWS($B$1:E2469)),COLUMNS($A$1:E2471))</f>
        <v>#NUM!</v>
      </c>
      <c r="O2475" t="e">
        <f t="array" ref="O2475">INDEX($A$7:$F$3066,SMALL(IF(COUNTIF($L$5,$H$7:$H$3066)*COUNTIF($L$5,$I$7:$I$3066),MATCH(ROW($A$7:$A$3066),ROW($A$7:$A$3066)),""),ROWS($B$1:F2469)),COLUMNS($A$1:F2471))</f>
        <v>#NUM!</v>
      </c>
    </row>
    <row r="2476" spans="1:15">
      <c r="A2476" s="1">
        <f>'ScienceDirect - Initial'!A2479</f>
        <v>0</v>
      </c>
      <c r="B2476" s="1">
        <f>'ScienceDirect - Initial'!B2479</f>
        <v>1989</v>
      </c>
      <c r="C2476" s="1" t="str">
        <f>'ScienceDirect - Initial'!C2479</f>
        <v>Blackwell, Barry; Simon, Jeffrey S.</v>
      </c>
      <c r="D2476" s="1" t="str">
        <f>'ScienceDirect - Initial'!D2479</f>
        <v>Antidepressant drugs</v>
      </c>
      <c r="E2476" s="1" t="str">
        <f>'ScienceDirect - Initial'!E2479</f>
        <v>Side Effects of Drugs Annual</v>
      </c>
      <c r="F2476" s="1" t="str">
        <f>'ScienceDirect - Initial'!F2479</f>
        <v>0378-6080</v>
      </c>
      <c r="H2476" s="1">
        <v>0</v>
      </c>
      <c r="I2476" s="1">
        <v>0</v>
      </c>
      <c r="J2476" t="b">
        <f t="shared" si="38"/>
        <v>1</v>
      </c>
      <c r="K2476" t="e">
        <f t="array" ref="K2476">INDEX($A$7:$F$3066,SMALL(IF(COUNTIF($L$5,$H$7:$H$3066)*COUNTIF($L$5,$I$7:$I$3066),MATCH(ROW($A$7:$A$3066),ROW($A$7:$A$3066)),""),ROWS($B$1:B2470)),COLUMNS($A$1:B2472))</f>
        <v>#NUM!</v>
      </c>
      <c r="L2476" t="e">
        <f t="array" ref="L2476">INDEX($A$7:$F$3066,SMALL(IF(COUNTIF($L$5,$H$7:$H$3066)*COUNTIF($L$5,$I$7:$I$3066),MATCH(ROW($A$7:$A$3066),ROW($A$7:$A$3066)),""),ROWS($B$1:C2470)),COLUMNS($A$1:C2472))</f>
        <v>#NUM!</v>
      </c>
      <c r="M2476" t="e">
        <f t="array" ref="M2476">INDEX($A$7:$F$3066,SMALL(IF(COUNTIF($L$5,$H$7:$H$3066)*COUNTIF($L$5,$I$7:$I$3066),MATCH(ROW($A$7:$A$3066),ROW($A$7:$A$3066)),""),ROWS($B$1:D2470)),COLUMNS($A$1:D2472))</f>
        <v>#NUM!</v>
      </c>
      <c r="N2476" t="e">
        <f t="array" ref="N2476">INDEX($A$7:$F$3066,SMALL(IF(COUNTIF($L$5,$H$7:$H$3066)*COUNTIF($L$5,$I$7:$I$3066),MATCH(ROW($A$7:$A$3066),ROW($A$7:$A$3066)),""),ROWS($B$1:E2470)),COLUMNS($A$1:E2472))</f>
        <v>#NUM!</v>
      </c>
      <c r="O2476" t="e">
        <f t="array" ref="O2476">INDEX($A$7:$F$3066,SMALL(IF(COUNTIF($L$5,$H$7:$H$3066)*COUNTIF($L$5,$I$7:$I$3066),MATCH(ROW($A$7:$A$3066),ROW($A$7:$A$3066)),""),ROWS($B$1:F2470)),COLUMNS($A$1:F2472))</f>
        <v>#NUM!</v>
      </c>
    </row>
    <row r="2477" spans="1:15">
      <c r="A2477" s="1">
        <f>'ScienceDirect - Initial'!A2480</f>
        <v>0</v>
      </c>
      <c r="B2477" s="1">
        <f>'ScienceDirect - Initial'!B2480</f>
        <v>1992</v>
      </c>
      <c r="C2477" s="1" t="str">
        <f>'ScienceDirect - Initial'!C2480</f>
        <v>Wald, Ellen R.</v>
      </c>
      <c r="D2477" s="1" t="str">
        <f>'ScienceDirect - Initial'!D2480</f>
        <v>Infective Agents in the Central Nervous System</v>
      </c>
      <c r="E2477" s="1" t="str">
        <f>'ScienceDirect - Initial'!E2480</f>
        <v>Infections in Neurologic Surgery</v>
      </c>
      <c r="F2477" s="1">
        <f>'ScienceDirect - Initial'!F2480</f>
        <v>0</v>
      </c>
      <c r="H2477" s="1">
        <v>0</v>
      </c>
      <c r="I2477" s="1">
        <v>0</v>
      </c>
      <c r="J2477" t="b">
        <f t="shared" si="38"/>
        <v>1</v>
      </c>
      <c r="K2477" t="e">
        <f t="array" ref="K2477">INDEX($A$7:$F$3066,SMALL(IF(COUNTIF($L$5,$H$7:$H$3066)*COUNTIF($L$5,$I$7:$I$3066),MATCH(ROW($A$7:$A$3066),ROW($A$7:$A$3066)),""),ROWS($B$1:B2471)),COLUMNS($A$1:B2473))</f>
        <v>#NUM!</v>
      </c>
      <c r="L2477" t="e">
        <f t="array" ref="L2477">INDEX($A$7:$F$3066,SMALL(IF(COUNTIF($L$5,$H$7:$H$3066)*COUNTIF($L$5,$I$7:$I$3066),MATCH(ROW($A$7:$A$3066),ROW($A$7:$A$3066)),""),ROWS($B$1:C2471)),COLUMNS($A$1:C2473))</f>
        <v>#NUM!</v>
      </c>
      <c r="M2477" t="e">
        <f t="array" ref="M2477">INDEX($A$7:$F$3066,SMALL(IF(COUNTIF($L$5,$H$7:$H$3066)*COUNTIF($L$5,$I$7:$I$3066),MATCH(ROW($A$7:$A$3066),ROW($A$7:$A$3066)),""),ROWS($B$1:D2471)),COLUMNS($A$1:D2473))</f>
        <v>#NUM!</v>
      </c>
      <c r="N2477" t="e">
        <f t="array" ref="N2477">INDEX($A$7:$F$3066,SMALL(IF(COUNTIF($L$5,$H$7:$H$3066)*COUNTIF($L$5,$I$7:$I$3066),MATCH(ROW($A$7:$A$3066),ROW($A$7:$A$3066)),""),ROWS($B$1:E2471)),COLUMNS($A$1:E2473))</f>
        <v>#NUM!</v>
      </c>
      <c r="O2477" t="e">
        <f t="array" ref="O2477">INDEX($A$7:$F$3066,SMALL(IF(COUNTIF($L$5,$H$7:$H$3066)*COUNTIF($L$5,$I$7:$I$3066),MATCH(ROW($A$7:$A$3066),ROW($A$7:$A$3066)),""),ROWS($B$1:F2471)),COLUMNS($A$1:F2473))</f>
        <v>#NUM!</v>
      </c>
    </row>
    <row r="2478" spans="1:15">
      <c r="A2478" s="1">
        <f>'ScienceDirect - Initial'!A2481</f>
        <v>0</v>
      </c>
      <c r="B2478" s="1">
        <f>'ScienceDirect - Initial'!B2481</f>
        <v>2012</v>
      </c>
      <c r="C2478" s="1" t="str">
        <f>'ScienceDirect - Initial'!C2481</f>
        <v>Sánchez, Pablo J.; Patterson, Janna C.; Ahmed, Amina</v>
      </c>
      <c r="D2478" s="1" t="str">
        <f>'ScienceDirect - Initial'!D2481</f>
        <v>Chapter 38 - Toxoplasmosis, Syphilis, Malaria, and Tuberculosis</v>
      </c>
      <c r="E2478" s="1" t="str">
        <f>'ScienceDirect - Initial'!E2481</f>
        <v>Avery's Diseases of the Newborn (Ninth Edition)</v>
      </c>
      <c r="F2478" s="1" t="str">
        <f>'ScienceDirect - Initial'!F2481</f>
        <v>978-1-4377-0134-0</v>
      </c>
      <c r="H2478" s="1">
        <v>0</v>
      </c>
      <c r="I2478" s="1">
        <v>0</v>
      </c>
      <c r="J2478" t="b">
        <f t="shared" si="38"/>
        <v>1</v>
      </c>
      <c r="K2478" t="e">
        <f t="array" ref="K2478">INDEX($A$7:$F$3066,SMALL(IF(COUNTIF($L$5,$H$7:$H$3066)*COUNTIF($L$5,$I$7:$I$3066),MATCH(ROW($A$7:$A$3066),ROW($A$7:$A$3066)),""),ROWS($B$1:B2472)),COLUMNS($A$1:B2474))</f>
        <v>#NUM!</v>
      </c>
      <c r="L2478" t="e">
        <f t="array" ref="L2478">INDEX($A$7:$F$3066,SMALL(IF(COUNTIF($L$5,$H$7:$H$3066)*COUNTIF($L$5,$I$7:$I$3066),MATCH(ROW($A$7:$A$3066),ROW($A$7:$A$3066)),""),ROWS($B$1:C2472)),COLUMNS($A$1:C2474))</f>
        <v>#NUM!</v>
      </c>
      <c r="M2478" t="e">
        <f t="array" ref="M2478">INDEX($A$7:$F$3066,SMALL(IF(COUNTIF($L$5,$H$7:$H$3066)*COUNTIF($L$5,$I$7:$I$3066),MATCH(ROW($A$7:$A$3066),ROW($A$7:$A$3066)),""),ROWS($B$1:D2472)),COLUMNS($A$1:D2474))</f>
        <v>#NUM!</v>
      </c>
      <c r="N2478" t="e">
        <f t="array" ref="N2478">INDEX($A$7:$F$3066,SMALL(IF(COUNTIF($L$5,$H$7:$H$3066)*COUNTIF($L$5,$I$7:$I$3066),MATCH(ROW($A$7:$A$3066),ROW($A$7:$A$3066)),""),ROWS($B$1:E2472)),COLUMNS($A$1:E2474))</f>
        <v>#NUM!</v>
      </c>
      <c r="O2478" t="e">
        <f t="array" ref="O2478">INDEX($A$7:$F$3066,SMALL(IF(COUNTIF($L$5,$H$7:$H$3066)*COUNTIF($L$5,$I$7:$I$3066),MATCH(ROW($A$7:$A$3066),ROW($A$7:$A$3066)),""),ROWS($B$1:F2472)),COLUMNS($A$1:F2474))</f>
        <v>#NUM!</v>
      </c>
    </row>
    <row r="2479" spans="1:15">
      <c r="A2479" s="1">
        <f>'ScienceDirect - Initial'!A2482</f>
        <v>0</v>
      </c>
      <c r="B2479" s="1">
        <f>'ScienceDirect - Initial'!B2482</f>
        <v>2013</v>
      </c>
      <c r="C2479" s="1" t="str">
        <f>'ScienceDirect - Initial'!C2482</f>
        <v>Braunschweig, Holger; Krummenacher, Ivo; Wahler, Johannes</v>
      </c>
      <c r="D2479" s="1" t="str">
        <f>'ScienceDirect - Initial'!D2482</f>
        <v>Chapter One - Free Boroles: The Effect of Antiaromaticity on Their Physical Properties and Chemical Reactivity</v>
      </c>
      <c r="E2479" s="1" t="str">
        <f>'ScienceDirect - Initial'!E2482</f>
        <v>Advances in Organometallic Chemistry</v>
      </c>
      <c r="F2479" s="1" t="str">
        <f>'ScienceDirect - Initial'!F2482</f>
        <v>0065-3055</v>
      </c>
      <c r="H2479" s="1">
        <v>0</v>
      </c>
      <c r="I2479" s="1">
        <v>0</v>
      </c>
      <c r="J2479" t="b">
        <f t="shared" si="38"/>
        <v>1</v>
      </c>
      <c r="K2479" t="e">
        <f t="array" ref="K2479">INDEX($A$7:$F$3066,SMALL(IF(COUNTIF($L$5,$H$7:$H$3066)*COUNTIF($L$5,$I$7:$I$3066),MATCH(ROW($A$7:$A$3066),ROW($A$7:$A$3066)),""),ROWS($B$1:B2473)),COLUMNS($A$1:B2475))</f>
        <v>#NUM!</v>
      </c>
      <c r="L2479" t="e">
        <f t="array" ref="L2479">INDEX($A$7:$F$3066,SMALL(IF(COUNTIF($L$5,$H$7:$H$3066)*COUNTIF($L$5,$I$7:$I$3066),MATCH(ROW($A$7:$A$3066),ROW($A$7:$A$3066)),""),ROWS($B$1:C2473)),COLUMNS($A$1:C2475))</f>
        <v>#NUM!</v>
      </c>
      <c r="M2479" t="e">
        <f t="array" ref="M2479">INDEX($A$7:$F$3066,SMALL(IF(COUNTIF($L$5,$H$7:$H$3066)*COUNTIF($L$5,$I$7:$I$3066),MATCH(ROW($A$7:$A$3066),ROW($A$7:$A$3066)),""),ROWS($B$1:D2473)),COLUMNS($A$1:D2475))</f>
        <v>#NUM!</v>
      </c>
      <c r="N2479" t="e">
        <f t="array" ref="N2479">INDEX($A$7:$F$3066,SMALL(IF(COUNTIF($L$5,$H$7:$H$3066)*COUNTIF($L$5,$I$7:$I$3066),MATCH(ROW($A$7:$A$3066),ROW($A$7:$A$3066)),""),ROWS($B$1:E2473)),COLUMNS($A$1:E2475))</f>
        <v>#NUM!</v>
      </c>
      <c r="O2479" t="e">
        <f t="array" ref="O2479">INDEX($A$7:$F$3066,SMALL(IF(COUNTIF($L$5,$H$7:$H$3066)*COUNTIF($L$5,$I$7:$I$3066),MATCH(ROW($A$7:$A$3066),ROW($A$7:$A$3066)),""),ROWS($B$1:F2473)),COLUMNS($A$1:F2475))</f>
        <v>#NUM!</v>
      </c>
    </row>
    <row r="2480" spans="1:15">
      <c r="A2480" s="1">
        <f>'ScienceDirect - Initial'!A2483</f>
        <v>0</v>
      </c>
      <c r="B2480" s="1">
        <f>'ScienceDirect - Initial'!B2483</f>
        <v>2006</v>
      </c>
      <c r="C2480" s="1">
        <f>'ScienceDirect - Initial'!C2483</f>
        <v>0</v>
      </c>
      <c r="D2480" s="1" t="str">
        <f>'ScienceDirect - Initial'!D2483</f>
        <v>Chapter 26 - Bacterial sexually transmitted disease</v>
      </c>
      <c r="E2480" s="1" t="str">
        <f>'ScienceDirect - Initial'!E2483</f>
        <v>Tropical Dermatology</v>
      </c>
      <c r="F2480" s="1" t="str">
        <f>'ScienceDirect - Initial'!F2483</f>
        <v>978-0-443-06790-7</v>
      </c>
      <c r="H2480" s="1">
        <v>0</v>
      </c>
      <c r="I2480" s="1">
        <v>0</v>
      </c>
      <c r="J2480" t="b">
        <f t="shared" si="38"/>
        <v>1</v>
      </c>
      <c r="K2480" t="e">
        <f t="array" ref="K2480">INDEX($A$7:$F$3066,SMALL(IF(COUNTIF($L$5,$H$7:$H$3066)*COUNTIF($L$5,$I$7:$I$3066),MATCH(ROW($A$7:$A$3066),ROW($A$7:$A$3066)),""),ROWS($B$1:B2474)),COLUMNS($A$1:B2476))</f>
        <v>#NUM!</v>
      </c>
      <c r="L2480" t="e">
        <f t="array" ref="L2480">INDEX($A$7:$F$3066,SMALL(IF(COUNTIF($L$5,$H$7:$H$3066)*COUNTIF($L$5,$I$7:$I$3066),MATCH(ROW($A$7:$A$3066),ROW($A$7:$A$3066)),""),ROWS($B$1:C2474)),COLUMNS($A$1:C2476))</f>
        <v>#NUM!</v>
      </c>
      <c r="M2480" t="e">
        <f t="array" ref="M2480">INDEX($A$7:$F$3066,SMALL(IF(COUNTIF($L$5,$H$7:$H$3066)*COUNTIF($L$5,$I$7:$I$3066),MATCH(ROW($A$7:$A$3066),ROW($A$7:$A$3066)),""),ROWS($B$1:D2474)),COLUMNS($A$1:D2476))</f>
        <v>#NUM!</v>
      </c>
      <c r="N2480" t="e">
        <f t="array" ref="N2480">INDEX($A$7:$F$3066,SMALL(IF(COUNTIF($L$5,$H$7:$H$3066)*COUNTIF($L$5,$I$7:$I$3066),MATCH(ROW($A$7:$A$3066),ROW($A$7:$A$3066)),""),ROWS($B$1:E2474)),COLUMNS($A$1:E2476))</f>
        <v>#NUM!</v>
      </c>
      <c r="O2480" t="e">
        <f t="array" ref="O2480">INDEX($A$7:$F$3066,SMALL(IF(COUNTIF($L$5,$H$7:$H$3066)*COUNTIF($L$5,$I$7:$I$3066),MATCH(ROW($A$7:$A$3066),ROW($A$7:$A$3066)),""),ROWS($B$1:F2474)),COLUMNS($A$1:F2476))</f>
        <v>#NUM!</v>
      </c>
    </row>
    <row r="2481" spans="1:15">
      <c r="A2481" s="1">
        <f>'ScienceDirect - Initial'!A2484</f>
        <v>0</v>
      </c>
      <c r="B2481" s="1">
        <f>'ScienceDirect - Initial'!B2484</f>
        <v>2011</v>
      </c>
      <c r="C2481" s="1" t="str">
        <f>'ScienceDirect - Initial'!C2484</f>
        <v>Ramin, Maryam; Stremilov, Serguei; Labencki, Tanya; Gudimov, Alexey; Boyd, Duncan; Arhonditsis, George B.</v>
      </c>
      <c r="D2481" s="1" t="str">
        <f>'ScienceDirect - Initial'!D2484</f>
        <v>Integration of numerical modeling and Bayesian analysis for setting water quality criteria in Hamilton Harbour, Ontario, Canada</v>
      </c>
      <c r="E2481" s="1" t="str">
        <f>'ScienceDirect - Initial'!E2484</f>
        <v>Environmental Modelling &amp; Software</v>
      </c>
      <c r="F2481" s="1">
        <f>'ScienceDirect - Initial'!F2484</f>
        <v>0</v>
      </c>
      <c r="H2481" s="1">
        <v>0</v>
      </c>
      <c r="I2481" s="1">
        <v>0</v>
      </c>
      <c r="J2481" t="b">
        <f t="shared" si="38"/>
        <v>1</v>
      </c>
      <c r="K2481" t="e">
        <f t="array" ref="K2481">INDEX($A$7:$F$3066,SMALL(IF(COUNTIF($L$5,$H$7:$H$3066)*COUNTIF($L$5,$I$7:$I$3066),MATCH(ROW($A$7:$A$3066),ROW($A$7:$A$3066)),""),ROWS($B$1:B2475)),COLUMNS($A$1:B2477))</f>
        <v>#NUM!</v>
      </c>
      <c r="L2481" t="e">
        <f t="array" ref="L2481">INDEX($A$7:$F$3066,SMALL(IF(COUNTIF($L$5,$H$7:$H$3066)*COUNTIF($L$5,$I$7:$I$3066),MATCH(ROW($A$7:$A$3066),ROW($A$7:$A$3066)),""),ROWS($B$1:C2475)),COLUMNS($A$1:C2477))</f>
        <v>#NUM!</v>
      </c>
      <c r="M2481" t="e">
        <f t="array" ref="M2481">INDEX($A$7:$F$3066,SMALL(IF(COUNTIF($L$5,$H$7:$H$3066)*COUNTIF($L$5,$I$7:$I$3066),MATCH(ROW($A$7:$A$3066),ROW($A$7:$A$3066)),""),ROWS($B$1:D2475)),COLUMNS($A$1:D2477))</f>
        <v>#NUM!</v>
      </c>
      <c r="N2481" t="e">
        <f t="array" ref="N2481">INDEX($A$7:$F$3066,SMALL(IF(COUNTIF($L$5,$H$7:$H$3066)*COUNTIF($L$5,$I$7:$I$3066),MATCH(ROW($A$7:$A$3066),ROW($A$7:$A$3066)),""),ROWS($B$1:E2475)),COLUMNS($A$1:E2477))</f>
        <v>#NUM!</v>
      </c>
      <c r="O2481" t="e">
        <f t="array" ref="O2481">INDEX($A$7:$F$3066,SMALL(IF(COUNTIF($L$5,$H$7:$H$3066)*COUNTIF($L$5,$I$7:$I$3066),MATCH(ROW($A$7:$A$3066),ROW($A$7:$A$3066)),""),ROWS($B$1:F2475)),COLUMNS($A$1:F2477))</f>
        <v>#NUM!</v>
      </c>
    </row>
    <row r="2482" spans="1:15">
      <c r="A2482" s="1">
        <f>'ScienceDirect - Initial'!A2485</f>
        <v>0</v>
      </c>
      <c r="B2482" s="1">
        <f>'ScienceDirect - Initial'!B2485</f>
        <v>2012</v>
      </c>
      <c r="C2482" s="1" t="str">
        <f>'ScienceDirect - Initial'!C2485</f>
        <v>Maartens, Nicholas F.; Kaye, Andrew H.</v>
      </c>
      <c r="D2482" s="1" t="str">
        <f>'ScienceDirect - Initial'!D2485</f>
        <v>42 - Craniopharyngiomas</v>
      </c>
      <c r="E2482" s="1" t="str">
        <f>'ScienceDirect - Initial'!E2485</f>
        <v>Brain Tumors (Third Edition)</v>
      </c>
      <c r="F2482" s="1" t="str">
        <f>'ScienceDirect - Initial'!F2485</f>
        <v>978-0-443-06967-3</v>
      </c>
      <c r="H2482" s="1">
        <v>0</v>
      </c>
      <c r="I2482" s="1">
        <v>0</v>
      </c>
      <c r="J2482" t="b">
        <f t="shared" si="38"/>
        <v>1</v>
      </c>
      <c r="K2482" t="e">
        <f t="array" ref="K2482">INDEX($A$7:$F$3066,SMALL(IF(COUNTIF($L$5,$H$7:$H$3066)*COUNTIF($L$5,$I$7:$I$3066),MATCH(ROW($A$7:$A$3066),ROW($A$7:$A$3066)),""),ROWS($B$1:B2476)),COLUMNS($A$1:B2478))</f>
        <v>#NUM!</v>
      </c>
      <c r="L2482" t="e">
        <f t="array" ref="L2482">INDEX($A$7:$F$3066,SMALL(IF(COUNTIF($L$5,$H$7:$H$3066)*COUNTIF($L$5,$I$7:$I$3066),MATCH(ROW($A$7:$A$3066),ROW($A$7:$A$3066)),""),ROWS($B$1:C2476)),COLUMNS($A$1:C2478))</f>
        <v>#NUM!</v>
      </c>
      <c r="M2482" t="e">
        <f t="array" ref="M2482">INDEX($A$7:$F$3066,SMALL(IF(COUNTIF($L$5,$H$7:$H$3066)*COUNTIF($L$5,$I$7:$I$3066),MATCH(ROW($A$7:$A$3066),ROW($A$7:$A$3066)),""),ROWS($B$1:D2476)),COLUMNS($A$1:D2478))</f>
        <v>#NUM!</v>
      </c>
      <c r="N2482" t="e">
        <f t="array" ref="N2482">INDEX($A$7:$F$3066,SMALL(IF(COUNTIF($L$5,$H$7:$H$3066)*COUNTIF($L$5,$I$7:$I$3066),MATCH(ROW($A$7:$A$3066),ROW($A$7:$A$3066)),""),ROWS($B$1:E2476)),COLUMNS($A$1:E2478))</f>
        <v>#NUM!</v>
      </c>
      <c r="O2482" t="e">
        <f t="array" ref="O2482">INDEX($A$7:$F$3066,SMALL(IF(COUNTIF($L$5,$H$7:$H$3066)*COUNTIF($L$5,$I$7:$I$3066),MATCH(ROW($A$7:$A$3066),ROW($A$7:$A$3066)),""),ROWS($B$1:F2476)),COLUMNS($A$1:F2478))</f>
        <v>#NUM!</v>
      </c>
    </row>
    <row r="2483" spans="1:15">
      <c r="A2483" s="1">
        <f>'ScienceDirect - Initial'!A2486</f>
        <v>0</v>
      </c>
      <c r="B2483" s="1">
        <f>'ScienceDirect - Initial'!B2486</f>
        <v>1993</v>
      </c>
      <c r="C2483" s="1" t="str">
        <f>'ScienceDirect - Initial'!C2486</f>
        <v>Cropley, Arthur J.</v>
      </c>
      <c r="D2483" s="1" t="str">
        <f>'ScienceDirect - Initial'!D2486</f>
        <v>Giftedness and school: New issues and challenges</v>
      </c>
      <c r="E2483" s="1" t="str">
        <f>'ScienceDirect - Initial'!E2486</f>
        <v>International Journal of Educational Research</v>
      </c>
      <c r="F2483" s="1">
        <f>'ScienceDirect - Initial'!F2486</f>
        <v>0</v>
      </c>
      <c r="H2483" s="1">
        <v>0</v>
      </c>
      <c r="I2483" s="1">
        <v>0</v>
      </c>
      <c r="J2483" t="b">
        <f t="shared" si="38"/>
        <v>1</v>
      </c>
      <c r="K2483" t="e">
        <f t="array" ref="K2483">INDEX($A$7:$F$3066,SMALL(IF(COUNTIF($L$5,$H$7:$H$3066)*COUNTIF($L$5,$I$7:$I$3066),MATCH(ROW($A$7:$A$3066),ROW($A$7:$A$3066)),""),ROWS($B$1:B2477)),COLUMNS($A$1:B2479))</f>
        <v>#NUM!</v>
      </c>
      <c r="L2483" t="e">
        <f t="array" ref="L2483">INDEX($A$7:$F$3066,SMALL(IF(COUNTIF($L$5,$H$7:$H$3066)*COUNTIF($L$5,$I$7:$I$3066),MATCH(ROW($A$7:$A$3066),ROW($A$7:$A$3066)),""),ROWS($B$1:C2477)),COLUMNS($A$1:C2479))</f>
        <v>#NUM!</v>
      </c>
      <c r="M2483" t="e">
        <f t="array" ref="M2483">INDEX($A$7:$F$3066,SMALL(IF(COUNTIF($L$5,$H$7:$H$3066)*COUNTIF($L$5,$I$7:$I$3066),MATCH(ROW($A$7:$A$3066),ROW($A$7:$A$3066)),""),ROWS($B$1:D2477)),COLUMNS($A$1:D2479))</f>
        <v>#NUM!</v>
      </c>
      <c r="N2483" t="e">
        <f t="array" ref="N2483">INDEX($A$7:$F$3066,SMALL(IF(COUNTIF($L$5,$H$7:$H$3066)*COUNTIF($L$5,$I$7:$I$3066),MATCH(ROW($A$7:$A$3066),ROW($A$7:$A$3066)),""),ROWS($B$1:E2477)),COLUMNS($A$1:E2479))</f>
        <v>#NUM!</v>
      </c>
      <c r="O2483" t="e">
        <f t="array" ref="O2483">INDEX($A$7:$F$3066,SMALL(IF(COUNTIF($L$5,$H$7:$H$3066)*COUNTIF($L$5,$I$7:$I$3066),MATCH(ROW($A$7:$A$3066),ROW($A$7:$A$3066)),""),ROWS($B$1:F2477)),COLUMNS($A$1:F2479))</f>
        <v>#NUM!</v>
      </c>
    </row>
    <row r="2484" spans="1:15">
      <c r="A2484" s="1">
        <f>'ScienceDirect - Initial'!A2487</f>
        <v>0</v>
      </c>
      <c r="B2484" s="1">
        <f>'ScienceDirect - Initial'!B2487</f>
        <v>1966</v>
      </c>
      <c r="C2484" s="1" t="str">
        <f>'ScienceDirect - Initial'!C2487</f>
        <v>RACHMAN, S.; COSTELLO, C.G.</v>
      </c>
      <c r="D2484" s="1" t="str">
        <f>'ScienceDirect - Initial'!D2487</f>
        <v>CHAPTER 19 - The Aetiology and Treatment of Children's Phobias—A Review††Reproduced by kind permission of the authors and the American Psychiatric Association from Amer. J. Psychiat., 1961, 118, 97–105.</v>
      </c>
      <c r="E2484" s="1" t="str">
        <f>'ScienceDirect - Initial'!E2487</f>
        <v>Readings in Clinical Psychology</v>
      </c>
      <c r="F2484" s="1" t="str">
        <f>'ScienceDirect - Initial'!F2487</f>
        <v>978-1-4832-0087-3</v>
      </c>
      <c r="H2484" s="1">
        <v>0</v>
      </c>
      <c r="I2484" s="1">
        <v>0</v>
      </c>
      <c r="J2484" t="b">
        <f t="shared" si="38"/>
        <v>1</v>
      </c>
      <c r="K2484" t="e">
        <f t="array" ref="K2484">INDEX($A$7:$F$3066,SMALL(IF(COUNTIF($L$5,$H$7:$H$3066)*COUNTIF($L$5,$I$7:$I$3066),MATCH(ROW($A$7:$A$3066),ROW($A$7:$A$3066)),""),ROWS($B$1:B2478)),COLUMNS($A$1:B2480))</f>
        <v>#NUM!</v>
      </c>
      <c r="L2484" t="e">
        <f t="array" ref="L2484">INDEX($A$7:$F$3066,SMALL(IF(COUNTIF($L$5,$H$7:$H$3066)*COUNTIF($L$5,$I$7:$I$3066),MATCH(ROW($A$7:$A$3066),ROW($A$7:$A$3066)),""),ROWS($B$1:C2478)),COLUMNS($A$1:C2480))</f>
        <v>#NUM!</v>
      </c>
      <c r="M2484" t="e">
        <f t="array" ref="M2484">INDEX($A$7:$F$3066,SMALL(IF(COUNTIF($L$5,$H$7:$H$3066)*COUNTIF($L$5,$I$7:$I$3066),MATCH(ROW($A$7:$A$3066),ROW($A$7:$A$3066)),""),ROWS($B$1:D2478)),COLUMNS($A$1:D2480))</f>
        <v>#NUM!</v>
      </c>
      <c r="N2484" t="e">
        <f t="array" ref="N2484">INDEX($A$7:$F$3066,SMALL(IF(COUNTIF($L$5,$H$7:$H$3066)*COUNTIF($L$5,$I$7:$I$3066),MATCH(ROW($A$7:$A$3066),ROW($A$7:$A$3066)),""),ROWS($B$1:E2478)),COLUMNS($A$1:E2480))</f>
        <v>#NUM!</v>
      </c>
      <c r="O2484" t="e">
        <f t="array" ref="O2484">INDEX($A$7:$F$3066,SMALL(IF(COUNTIF($L$5,$H$7:$H$3066)*COUNTIF($L$5,$I$7:$I$3066),MATCH(ROW($A$7:$A$3066),ROW($A$7:$A$3066)),""),ROWS($B$1:F2478)),COLUMNS($A$1:F2480))</f>
        <v>#NUM!</v>
      </c>
    </row>
    <row r="2485" spans="1:15">
      <c r="A2485" s="1">
        <f>'ScienceDirect - Initial'!A2488</f>
        <v>0</v>
      </c>
      <c r="B2485" s="1">
        <f>'ScienceDirect - Initial'!B2488</f>
        <v>1982</v>
      </c>
      <c r="C2485" s="1" t="str">
        <f>'ScienceDirect - Initial'!C2488</f>
        <v>McLean, P.C.; Casey, Patricia</v>
      </c>
      <c r="D2485" s="1" t="str">
        <f>'ScienceDirect - Initial'!D2488</f>
        <v>Chapter 12 - Drugs of dependence</v>
      </c>
      <c r="E2485" s="1" t="str">
        <f>'ScienceDirect - Initial'!E2488</f>
        <v>Drugs in Psychiatric Practice</v>
      </c>
      <c r="F2485" s="1" t="str">
        <f>'ScienceDirect - Initial'!F2488</f>
        <v>978-0-407-00212-8</v>
      </c>
      <c r="H2485" s="1">
        <v>0</v>
      </c>
      <c r="I2485" s="1">
        <v>0</v>
      </c>
      <c r="J2485" t="b">
        <f t="shared" si="38"/>
        <v>1</v>
      </c>
      <c r="K2485" t="e">
        <f t="array" ref="K2485">INDEX($A$7:$F$3066,SMALL(IF(COUNTIF($L$5,$H$7:$H$3066)*COUNTIF($L$5,$I$7:$I$3066),MATCH(ROW($A$7:$A$3066),ROW($A$7:$A$3066)),""),ROWS($B$1:B2479)),COLUMNS($A$1:B2481))</f>
        <v>#NUM!</v>
      </c>
      <c r="L2485" t="e">
        <f t="array" ref="L2485">INDEX($A$7:$F$3066,SMALL(IF(COUNTIF($L$5,$H$7:$H$3066)*COUNTIF($L$5,$I$7:$I$3066),MATCH(ROW($A$7:$A$3066),ROW($A$7:$A$3066)),""),ROWS($B$1:C2479)),COLUMNS($A$1:C2481))</f>
        <v>#NUM!</v>
      </c>
      <c r="M2485" t="e">
        <f t="array" ref="M2485">INDEX($A$7:$F$3066,SMALL(IF(COUNTIF($L$5,$H$7:$H$3066)*COUNTIF($L$5,$I$7:$I$3066),MATCH(ROW($A$7:$A$3066),ROW($A$7:$A$3066)),""),ROWS($B$1:D2479)),COLUMNS($A$1:D2481))</f>
        <v>#NUM!</v>
      </c>
      <c r="N2485" t="e">
        <f t="array" ref="N2485">INDEX($A$7:$F$3066,SMALL(IF(COUNTIF($L$5,$H$7:$H$3066)*COUNTIF($L$5,$I$7:$I$3066),MATCH(ROW($A$7:$A$3066),ROW($A$7:$A$3066)),""),ROWS($B$1:E2479)),COLUMNS($A$1:E2481))</f>
        <v>#NUM!</v>
      </c>
      <c r="O2485" t="e">
        <f t="array" ref="O2485">INDEX($A$7:$F$3066,SMALL(IF(COUNTIF($L$5,$H$7:$H$3066)*COUNTIF($L$5,$I$7:$I$3066),MATCH(ROW($A$7:$A$3066),ROW($A$7:$A$3066)),""),ROWS($B$1:F2479)),COLUMNS($A$1:F2481))</f>
        <v>#NUM!</v>
      </c>
    </row>
    <row r="2486" spans="1:15">
      <c r="A2486" s="1">
        <f>'ScienceDirect - Initial'!A2489</f>
        <v>0</v>
      </c>
      <c r="B2486" s="1">
        <f>'ScienceDirect - Initial'!B2489</f>
        <v>2015</v>
      </c>
      <c r="C2486" s="1">
        <f>'ScienceDirect - Initial'!C2489</f>
        <v>0</v>
      </c>
      <c r="D2486" s="1" t="str">
        <f>'ScienceDirect - Initial'!D2489</f>
        <v>Index</v>
      </c>
      <c r="E2486" s="1" t="str">
        <f>'ScienceDirect - Initial'!E2489</f>
        <v>The Encyclopedia of Volcanoes (Second Edition)</v>
      </c>
      <c r="F2486" s="1" t="str">
        <f>'ScienceDirect - Initial'!F2489</f>
        <v>978-0-12-385938-9</v>
      </c>
      <c r="H2486" s="1">
        <v>0</v>
      </c>
      <c r="I2486" s="1">
        <v>0</v>
      </c>
      <c r="J2486" t="b">
        <f t="shared" si="38"/>
        <v>1</v>
      </c>
      <c r="K2486" t="e">
        <f t="array" ref="K2486">INDEX($A$7:$F$3066,SMALL(IF(COUNTIF($L$5,$H$7:$H$3066)*COUNTIF($L$5,$I$7:$I$3066),MATCH(ROW($A$7:$A$3066),ROW($A$7:$A$3066)),""),ROWS($B$1:B2480)),COLUMNS($A$1:B2482))</f>
        <v>#NUM!</v>
      </c>
      <c r="L2486" t="e">
        <f t="array" ref="L2486">INDEX($A$7:$F$3066,SMALL(IF(COUNTIF($L$5,$H$7:$H$3066)*COUNTIF($L$5,$I$7:$I$3066),MATCH(ROW($A$7:$A$3066),ROW($A$7:$A$3066)),""),ROWS($B$1:C2480)),COLUMNS($A$1:C2482))</f>
        <v>#NUM!</v>
      </c>
      <c r="M2486" t="e">
        <f t="array" ref="M2486">INDEX($A$7:$F$3066,SMALL(IF(COUNTIF($L$5,$H$7:$H$3066)*COUNTIF($L$5,$I$7:$I$3066),MATCH(ROW($A$7:$A$3066),ROW($A$7:$A$3066)),""),ROWS($B$1:D2480)),COLUMNS($A$1:D2482))</f>
        <v>#NUM!</v>
      </c>
      <c r="N2486" t="e">
        <f t="array" ref="N2486">INDEX($A$7:$F$3066,SMALL(IF(COUNTIF($L$5,$H$7:$H$3066)*COUNTIF($L$5,$I$7:$I$3066),MATCH(ROW($A$7:$A$3066),ROW($A$7:$A$3066)),""),ROWS($B$1:E2480)),COLUMNS($A$1:E2482))</f>
        <v>#NUM!</v>
      </c>
      <c r="O2486" t="e">
        <f t="array" ref="O2486">INDEX($A$7:$F$3066,SMALL(IF(COUNTIF($L$5,$H$7:$H$3066)*COUNTIF($L$5,$I$7:$I$3066),MATCH(ROW($A$7:$A$3066),ROW($A$7:$A$3066)),""),ROWS($B$1:F2480)),COLUMNS($A$1:F2482))</f>
        <v>#NUM!</v>
      </c>
    </row>
    <row r="2487" spans="1:15">
      <c r="A2487" s="1">
        <f>'ScienceDirect - Initial'!A2490</f>
        <v>0</v>
      </c>
      <c r="B2487" s="1">
        <f>'ScienceDirect - Initial'!B2490</f>
        <v>2020</v>
      </c>
      <c r="C2487" s="1" t="str">
        <f>'ScienceDirect - Initial'!C2490</f>
        <v>Jhingran, Anuja; Russell, Anthony H.; Seiden, Michael V.; Duska, Linda R.; Goodman, Annekathryn; Lee, Susanna L.; Digumarthy, Subba R.; Fuller, Arlan F.</v>
      </c>
      <c r="D2487" s="1" t="str">
        <f>'ScienceDirect - Initial'!D2490</f>
        <v>84 - Cancers of the Cervix, Vulva, and Vagina</v>
      </c>
      <c r="E2487" s="1" t="str">
        <f>'ScienceDirect - Initial'!E2490</f>
        <v>Abeloff's Clinical Oncology (Sixth Edition)</v>
      </c>
      <c r="F2487" s="1" t="str">
        <f>'ScienceDirect - Initial'!F2490</f>
        <v>978-0-323-47674-4</v>
      </c>
      <c r="H2487" s="1">
        <v>0</v>
      </c>
      <c r="I2487" s="1">
        <v>0</v>
      </c>
      <c r="J2487" t="b">
        <f t="shared" si="38"/>
        <v>1</v>
      </c>
      <c r="K2487" t="e">
        <f t="array" ref="K2487">INDEX($A$7:$F$3066,SMALL(IF(COUNTIF($L$5,$H$7:$H$3066)*COUNTIF($L$5,$I$7:$I$3066),MATCH(ROW($A$7:$A$3066),ROW($A$7:$A$3066)),""),ROWS($B$1:B2481)),COLUMNS($A$1:B2483))</f>
        <v>#NUM!</v>
      </c>
      <c r="L2487" t="e">
        <f t="array" ref="L2487">INDEX($A$7:$F$3066,SMALL(IF(COUNTIF($L$5,$H$7:$H$3066)*COUNTIF($L$5,$I$7:$I$3066),MATCH(ROW($A$7:$A$3066),ROW($A$7:$A$3066)),""),ROWS($B$1:C2481)),COLUMNS($A$1:C2483))</f>
        <v>#NUM!</v>
      </c>
      <c r="M2487" t="e">
        <f t="array" ref="M2487">INDEX($A$7:$F$3066,SMALL(IF(COUNTIF($L$5,$H$7:$H$3066)*COUNTIF($L$5,$I$7:$I$3066),MATCH(ROW($A$7:$A$3066),ROW($A$7:$A$3066)),""),ROWS($B$1:D2481)),COLUMNS($A$1:D2483))</f>
        <v>#NUM!</v>
      </c>
      <c r="N2487" t="e">
        <f t="array" ref="N2487">INDEX($A$7:$F$3066,SMALL(IF(COUNTIF($L$5,$H$7:$H$3066)*COUNTIF($L$5,$I$7:$I$3066),MATCH(ROW($A$7:$A$3066),ROW($A$7:$A$3066)),""),ROWS($B$1:E2481)),COLUMNS($A$1:E2483))</f>
        <v>#NUM!</v>
      </c>
      <c r="O2487" t="e">
        <f t="array" ref="O2487">INDEX($A$7:$F$3066,SMALL(IF(COUNTIF($L$5,$H$7:$H$3066)*COUNTIF($L$5,$I$7:$I$3066),MATCH(ROW($A$7:$A$3066),ROW($A$7:$A$3066)),""),ROWS($B$1:F2481)),COLUMNS($A$1:F2483))</f>
        <v>#NUM!</v>
      </c>
    </row>
    <row r="2488" spans="1:15">
      <c r="A2488" s="1">
        <f>'ScienceDirect - Initial'!A2491</f>
        <v>0</v>
      </c>
      <c r="B2488" s="1">
        <f>'ScienceDirect - Initial'!B2491</f>
        <v>2006</v>
      </c>
      <c r="C2488" s="1" t="str">
        <f>'ScienceDirect - Initial'!C2491</f>
        <v>Lake, C. Raymond; Hurwitz, Nathaniel</v>
      </c>
      <c r="D2488" s="1" t="str">
        <f>'ScienceDirect - Initial'!D2491</f>
        <v>Schizoaffective disorders are psychotic mood disorders; there are no schizoaffective disorders</v>
      </c>
      <c r="E2488" s="1" t="str">
        <f>'ScienceDirect - Initial'!E2491</f>
        <v>Psychiatry Research</v>
      </c>
      <c r="F2488" s="1">
        <f>'ScienceDirect - Initial'!F2491</f>
        <v>0</v>
      </c>
      <c r="H2488" s="1">
        <v>0</v>
      </c>
      <c r="I2488" s="1">
        <v>0</v>
      </c>
      <c r="J2488" t="b">
        <f t="shared" si="38"/>
        <v>1</v>
      </c>
      <c r="K2488" t="e">
        <f t="array" ref="K2488">INDEX($A$7:$F$3066,SMALL(IF(COUNTIF($L$5,$H$7:$H$3066)*COUNTIF($L$5,$I$7:$I$3066),MATCH(ROW($A$7:$A$3066),ROW($A$7:$A$3066)),""),ROWS($B$1:B2482)),COLUMNS($A$1:B2484))</f>
        <v>#NUM!</v>
      </c>
      <c r="L2488" t="e">
        <f t="array" ref="L2488">INDEX($A$7:$F$3066,SMALL(IF(COUNTIF($L$5,$H$7:$H$3066)*COUNTIF($L$5,$I$7:$I$3066),MATCH(ROW($A$7:$A$3066),ROW($A$7:$A$3066)),""),ROWS($B$1:C2482)),COLUMNS($A$1:C2484))</f>
        <v>#NUM!</v>
      </c>
      <c r="M2488" t="e">
        <f t="array" ref="M2488">INDEX($A$7:$F$3066,SMALL(IF(COUNTIF($L$5,$H$7:$H$3066)*COUNTIF($L$5,$I$7:$I$3066),MATCH(ROW($A$7:$A$3066),ROW($A$7:$A$3066)),""),ROWS($B$1:D2482)),COLUMNS($A$1:D2484))</f>
        <v>#NUM!</v>
      </c>
      <c r="N2488" t="e">
        <f t="array" ref="N2488">INDEX($A$7:$F$3066,SMALL(IF(COUNTIF($L$5,$H$7:$H$3066)*COUNTIF($L$5,$I$7:$I$3066),MATCH(ROW($A$7:$A$3066),ROW($A$7:$A$3066)),""),ROWS($B$1:E2482)),COLUMNS($A$1:E2484))</f>
        <v>#NUM!</v>
      </c>
      <c r="O2488" t="e">
        <f t="array" ref="O2488">INDEX($A$7:$F$3066,SMALL(IF(COUNTIF($L$5,$H$7:$H$3066)*COUNTIF($L$5,$I$7:$I$3066),MATCH(ROW($A$7:$A$3066),ROW($A$7:$A$3066)),""),ROWS($B$1:F2482)),COLUMNS($A$1:F2484))</f>
        <v>#NUM!</v>
      </c>
    </row>
    <row r="2489" spans="1:15">
      <c r="A2489" s="1">
        <f>'ScienceDirect - Initial'!A2492</f>
        <v>0</v>
      </c>
      <c r="B2489" s="1">
        <f>'ScienceDirect - Initial'!B2492</f>
        <v>1983</v>
      </c>
      <c r="C2489" s="1" t="str">
        <f>'ScienceDirect - Initial'!C2492</f>
        <v>Fields, A.Belden</v>
      </c>
      <c r="D2489" s="1" t="str">
        <f>'ScienceDirect - Initial'!D2492</f>
        <v>Trotskyism and Maoism: A comparative analysis of theory and practice in France and the United States</v>
      </c>
      <c r="E2489" s="1" t="str">
        <f>'ScienceDirect - Initial'!E2492</f>
        <v>Studies in Comparative Communism</v>
      </c>
      <c r="F2489" s="1">
        <f>'ScienceDirect - Initial'!F2492</f>
        <v>0</v>
      </c>
      <c r="H2489" s="1">
        <v>0</v>
      </c>
      <c r="I2489" s="1">
        <v>0</v>
      </c>
      <c r="J2489" t="b">
        <f t="shared" si="38"/>
        <v>1</v>
      </c>
      <c r="K2489" t="e">
        <f t="array" ref="K2489">INDEX($A$7:$F$3066,SMALL(IF(COUNTIF($L$5,$H$7:$H$3066)*COUNTIF($L$5,$I$7:$I$3066),MATCH(ROW($A$7:$A$3066),ROW($A$7:$A$3066)),""),ROWS($B$1:B2483)),COLUMNS($A$1:B2485))</f>
        <v>#NUM!</v>
      </c>
      <c r="L2489" t="e">
        <f t="array" ref="L2489">INDEX($A$7:$F$3066,SMALL(IF(COUNTIF($L$5,$H$7:$H$3066)*COUNTIF($L$5,$I$7:$I$3066),MATCH(ROW($A$7:$A$3066),ROW($A$7:$A$3066)),""),ROWS($B$1:C2483)),COLUMNS($A$1:C2485))</f>
        <v>#NUM!</v>
      </c>
      <c r="M2489" t="e">
        <f t="array" ref="M2489">INDEX($A$7:$F$3066,SMALL(IF(COUNTIF($L$5,$H$7:$H$3066)*COUNTIF($L$5,$I$7:$I$3066),MATCH(ROW($A$7:$A$3066),ROW($A$7:$A$3066)),""),ROWS($B$1:D2483)),COLUMNS($A$1:D2485))</f>
        <v>#NUM!</v>
      </c>
      <c r="N2489" t="e">
        <f t="array" ref="N2489">INDEX($A$7:$F$3066,SMALL(IF(COUNTIF($L$5,$H$7:$H$3066)*COUNTIF($L$5,$I$7:$I$3066),MATCH(ROW($A$7:$A$3066),ROW($A$7:$A$3066)),""),ROWS($B$1:E2483)),COLUMNS($A$1:E2485))</f>
        <v>#NUM!</v>
      </c>
      <c r="O2489" t="e">
        <f t="array" ref="O2489">INDEX($A$7:$F$3066,SMALL(IF(COUNTIF($L$5,$H$7:$H$3066)*COUNTIF($L$5,$I$7:$I$3066),MATCH(ROW($A$7:$A$3066),ROW($A$7:$A$3066)),""),ROWS($B$1:F2483)),COLUMNS($A$1:F2485))</f>
        <v>#NUM!</v>
      </c>
    </row>
    <row r="2490" spans="1:15">
      <c r="A2490" s="1">
        <f>'ScienceDirect - Initial'!A2493</f>
        <v>0</v>
      </c>
      <c r="B2490" s="1">
        <f>'ScienceDirect - Initial'!B2493</f>
        <v>2004</v>
      </c>
      <c r="C2490" s="1" t="str">
        <f>'ScienceDirect - Initial'!C2493</f>
        <v>Stevenson, Freda K; Rice, Jason; Zhu, Delin</v>
      </c>
      <c r="D2490" s="1" t="str">
        <f>'ScienceDirect - Initial'!D2493</f>
        <v>Tumor Vaccines</v>
      </c>
      <c r="E2490" s="1" t="str">
        <f>'ScienceDirect - Initial'!E2493</f>
        <v>Advances in Immunology</v>
      </c>
      <c r="F2490" s="1" t="str">
        <f>'ScienceDirect - Initial'!F2493</f>
        <v>0065-2776</v>
      </c>
      <c r="H2490" s="1">
        <v>0</v>
      </c>
      <c r="I2490" s="1">
        <v>0</v>
      </c>
      <c r="J2490" t="b">
        <f t="shared" si="38"/>
        <v>1</v>
      </c>
      <c r="K2490" t="e">
        <f t="array" ref="K2490">INDEX($A$7:$F$3066,SMALL(IF(COUNTIF($L$5,$H$7:$H$3066)*COUNTIF($L$5,$I$7:$I$3066),MATCH(ROW($A$7:$A$3066),ROW($A$7:$A$3066)),""),ROWS($B$1:B2484)),COLUMNS($A$1:B2486))</f>
        <v>#NUM!</v>
      </c>
      <c r="L2490" t="e">
        <f t="array" ref="L2490">INDEX($A$7:$F$3066,SMALL(IF(COUNTIF($L$5,$H$7:$H$3066)*COUNTIF($L$5,$I$7:$I$3066),MATCH(ROW($A$7:$A$3066),ROW($A$7:$A$3066)),""),ROWS($B$1:C2484)),COLUMNS($A$1:C2486))</f>
        <v>#NUM!</v>
      </c>
      <c r="M2490" t="e">
        <f t="array" ref="M2490">INDEX($A$7:$F$3066,SMALL(IF(COUNTIF($L$5,$H$7:$H$3066)*COUNTIF($L$5,$I$7:$I$3066),MATCH(ROW($A$7:$A$3066),ROW($A$7:$A$3066)),""),ROWS($B$1:D2484)),COLUMNS($A$1:D2486))</f>
        <v>#NUM!</v>
      </c>
      <c r="N2490" t="e">
        <f t="array" ref="N2490">INDEX($A$7:$F$3066,SMALL(IF(COUNTIF($L$5,$H$7:$H$3066)*COUNTIF($L$5,$I$7:$I$3066),MATCH(ROW($A$7:$A$3066),ROW($A$7:$A$3066)),""),ROWS($B$1:E2484)),COLUMNS($A$1:E2486))</f>
        <v>#NUM!</v>
      </c>
      <c r="O2490" t="e">
        <f t="array" ref="O2490">INDEX($A$7:$F$3066,SMALL(IF(COUNTIF($L$5,$H$7:$H$3066)*COUNTIF($L$5,$I$7:$I$3066),MATCH(ROW($A$7:$A$3066),ROW($A$7:$A$3066)),""),ROWS($B$1:F2484)),COLUMNS($A$1:F2486))</f>
        <v>#NUM!</v>
      </c>
    </row>
    <row r="2491" spans="1:15">
      <c r="A2491" s="1">
        <f>'ScienceDirect - Initial'!A2494</f>
        <v>0</v>
      </c>
      <c r="B2491" s="1">
        <f>'ScienceDirect - Initial'!B2494</f>
        <v>2000</v>
      </c>
      <c r="C2491" s="1" t="str">
        <f>'ScienceDirect - Initial'!C2494</f>
        <v>Batlle, J; Casals, A; Freixenet, J; Martı́, J</v>
      </c>
      <c r="D2491" s="1" t="str">
        <f>'ScienceDirect - Initial'!D2494</f>
        <v>A review on strategies for recognizing natural objects in colour images of outdoor scenes</v>
      </c>
      <c r="E2491" s="1" t="str">
        <f>'ScienceDirect - Initial'!E2494</f>
        <v>Image and Vision Computing</v>
      </c>
      <c r="F2491" s="1">
        <f>'ScienceDirect - Initial'!F2494</f>
        <v>0</v>
      </c>
      <c r="H2491" s="1">
        <v>0</v>
      </c>
      <c r="I2491" s="1">
        <v>0</v>
      </c>
      <c r="J2491" t="b">
        <f t="shared" si="38"/>
        <v>1</v>
      </c>
      <c r="K2491" t="e">
        <f t="array" ref="K2491">INDEX($A$7:$F$3066,SMALL(IF(COUNTIF($L$5,$H$7:$H$3066)*COUNTIF($L$5,$I$7:$I$3066),MATCH(ROW($A$7:$A$3066),ROW($A$7:$A$3066)),""),ROWS($B$1:B2485)),COLUMNS($A$1:B2487))</f>
        <v>#NUM!</v>
      </c>
      <c r="L2491" t="e">
        <f t="array" ref="L2491">INDEX($A$7:$F$3066,SMALL(IF(COUNTIF($L$5,$H$7:$H$3066)*COUNTIF($L$5,$I$7:$I$3066),MATCH(ROW($A$7:$A$3066),ROW($A$7:$A$3066)),""),ROWS($B$1:C2485)),COLUMNS($A$1:C2487))</f>
        <v>#NUM!</v>
      </c>
      <c r="M2491" t="e">
        <f t="array" ref="M2491">INDEX($A$7:$F$3066,SMALL(IF(COUNTIF($L$5,$H$7:$H$3066)*COUNTIF($L$5,$I$7:$I$3066),MATCH(ROW($A$7:$A$3066),ROW($A$7:$A$3066)),""),ROWS($B$1:D2485)),COLUMNS($A$1:D2487))</f>
        <v>#NUM!</v>
      </c>
      <c r="N2491" t="e">
        <f t="array" ref="N2491">INDEX($A$7:$F$3066,SMALL(IF(COUNTIF($L$5,$H$7:$H$3066)*COUNTIF($L$5,$I$7:$I$3066),MATCH(ROW($A$7:$A$3066),ROW($A$7:$A$3066)),""),ROWS($B$1:E2485)),COLUMNS($A$1:E2487))</f>
        <v>#NUM!</v>
      </c>
      <c r="O2491" t="e">
        <f t="array" ref="O2491">INDEX($A$7:$F$3066,SMALL(IF(COUNTIF($L$5,$H$7:$H$3066)*COUNTIF($L$5,$I$7:$I$3066),MATCH(ROW($A$7:$A$3066),ROW($A$7:$A$3066)),""),ROWS($B$1:F2485)),COLUMNS($A$1:F2487))</f>
        <v>#NUM!</v>
      </c>
    </row>
    <row r="2492" spans="1:15">
      <c r="A2492" s="1">
        <f>'ScienceDirect - Initial'!A2495</f>
        <v>0</v>
      </c>
      <c r="B2492" s="1">
        <f>'ScienceDirect - Initial'!B2495</f>
        <v>2008</v>
      </c>
      <c r="C2492" s="1" t="str">
        <f>'ScienceDirect - Initial'!C2495</f>
        <v>Kashima, Yoshihisa; Peters, Kim; Whelan, Jennifer</v>
      </c>
      <c r="D2492" s="1" t="str">
        <f>'ScienceDirect - Initial'!D2495</f>
        <v>Chapter 17 - Culture, Narrative, and Human Agency</v>
      </c>
      <c r="E2492" s="1" t="str">
        <f>'ScienceDirect - Initial'!E2495</f>
        <v>Handbook of Motivation and Cognition Across Cultures</v>
      </c>
      <c r="F2492" s="1" t="str">
        <f>'ScienceDirect - Initial'!F2495</f>
        <v>978-0-12-373694-9</v>
      </c>
      <c r="H2492" s="1">
        <v>0</v>
      </c>
      <c r="I2492" s="1">
        <v>0</v>
      </c>
      <c r="J2492" t="b">
        <f t="shared" si="38"/>
        <v>1</v>
      </c>
      <c r="K2492" t="e">
        <f t="array" ref="K2492">INDEX($A$7:$F$3066,SMALL(IF(COUNTIF($L$5,$H$7:$H$3066)*COUNTIF($L$5,$I$7:$I$3066),MATCH(ROW($A$7:$A$3066),ROW($A$7:$A$3066)),""),ROWS($B$1:B2486)),COLUMNS($A$1:B2488))</f>
        <v>#NUM!</v>
      </c>
      <c r="L2492" t="e">
        <f t="array" ref="L2492">INDEX($A$7:$F$3066,SMALL(IF(COUNTIF($L$5,$H$7:$H$3066)*COUNTIF($L$5,$I$7:$I$3066),MATCH(ROW($A$7:$A$3066),ROW($A$7:$A$3066)),""),ROWS($B$1:C2486)),COLUMNS($A$1:C2488))</f>
        <v>#NUM!</v>
      </c>
      <c r="M2492" t="e">
        <f t="array" ref="M2492">INDEX($A$7:$F$3066,SMALL(IF(COUNTIF($L$5,$H$7:$H$3066)*COUNTIF($L$5,$I$7:$I$3066),MATCH(ROW($A$7:$A$3066),ROW($A$7:$A$3066)),""),ROWS($B$1:D2486)),COLUMNS($A$1:D2488))</f>
        <v>#NUM!</v>
      </c>
      <c r="N2492" t="e">
        <f t="array" ref="N2492">INDEX($A$7:$F$3066,SMALL(IF(COUNTIF($L$5,$H$7:$H$3066)*COUNTIF($L$5,$I$7:$I$3066),MATCH(ROW($A$7:$A$3066),ROW($A$7:$A$3066)),""),ROWS($B$1:E2486)),COLUMNS($A$1:E2488))</f>
        <v>#NUM!</v>
      </c>
      <c r="O2492" t="e">
        <f t="array" ref="O2492">INDEX($A$7:$F$3066,SMALL(IF(COUNTIF($L$5,$H$7:$H$3066)*COUNTIF($L$5,$I$7:$I$3066),MATCH(ROW($A$7:$A$3066),ROW($A$7:$A$3066)),""),ROWS($B$1:F2486)),COLUMNS($A$1:F2488))</f>
        <v>#NUM!</v>
      </c>
    </row>
    <row r="2493" spans="1:15">
      <c r="A2493" s="1">
        <f>'ScienceDirect - Initial'!A2496</f>
        <v>0</v>
      </c>
      <c r="B2493" s="1">
        <f>'ScienceDirect - Initial'!B2496</f>
        <v>2003</v>
      </c>
      <c r="C2493" s="1" t="str">
        <f>'ScienceDirect - Initial'!C2496</f>
        <v>Burke, Stacie D.A; Sawchuk, Lawrence A</v>
      </c>
      <c r="D2493" s="1" t="str">
        <f>'ScienceDirect - Initial'!D2496</f>
        <v>Tuberculosis mortality and recent childbirth: a retrospective case-control study of Gibraltarian women, 1874–1884</v>
      </c>
      <c r="E2493" s="1" t="str">
        <f>'ScienceDirect - Initial'!E2496</f>
        <v>Social Science &amp; Medicine</v>
      </c>
      <c r="F2493" s="1">
        <f>'ScienceDirect - Initial'!F2496</f>
        <v>0</v>
      </c>
      <c r="H2493" s="1">
        <v>0</v>
      </c>
      <c r="I2493" s="1">
        <v>0</v>
      </c>
      <c r="J2493" t="b">
        <f t="shared" si="38"/>
        <v>1</v>
      </c>
      <c r="K2493" t="e">
        <f t="array" ref="K2493">INDEX($A$7:$F$3066,SMALL(IF(COUNTIF($L$5,$H$7:$H$3066)*COUNTIF($L$5,$I$7:$I$3066),MATCH(ROW($A$7:$A$3066),ROW($A$7:$A$3066)),""),ROWS($B$1:B2487)),COLUMNS($A$1:B2489))</f>
        <v>#NUM!</v>
      </c>
      <c r="L2493" t="e">
        <f t="array" ref="L2493">INDEX($A$7:$F$3066,SMALL(IF(COUNTIF($L$5,$H$7:$H$3066)*COUNTIF($L$5,$I$7:$I$3066),MATCH(ROW($A$7:$A$3066),ROW($A$7:$A$3066)),""),ROWS($B$1:C2487)),COLUMNS($A$1:C2489))</f>
        <v>#NUM!</v>
      </c>
      <c r="M2493" t="e">
        <f t="array" ref="M2493">INDEX($A$7:$F$3066,SMALL(IF(COUNTIF($L$5,$H$7:$H$3066)*COUNTIF($L$5,$I$7:$I$3066),MATCH(ROW($A$7:$A$3066),ROW($A$7:$A$3066)),""),ROWS($B$1:D2487)),COLUMNS($A$1:D2489))</f>
        <v>#NUM!</v>
      </c>
      <c r="N2493" t="e">
        <f t="array" ref="N2493">INDEX($A$7:$F$3066,SMALL(IF(COUNTIF($L$5,$H$7:$H$3066)*COUNTIF($L$5,$I$7:$I$3066),MATCH(ROW($A$7:$A$3066),ROW($A$7:$A$3066)),""),ROWS($B$1:E2487)),COLUMNS($A$1:E2489))</f>
        <v>#NUM!</v>
      </c>
      <c r="O2493" t="e">
        <f t="array" ref="O2493">INDEX($A$7:$F$3066,SMALL(IF(COUNTIF($L$5,$H$7:$H$3066)*COUNTIF($L$5,$I$7:$I$3066),MATCH(ROW($A$7:$A$3066),ROW($A$7:$A$3066)),""),ROWS($B$1:F2487)),COLUMNS($A$1:F2489))</f>
        <v>#NUM!</v>
      </c>
    </row>
    <row r="2494" spans="1:15">
      <c r="A2494" s="1">
        <f>'ScienceDirect - Initial'!A2497</f>
        <v>0</v>
      </c>
      <c r="B2494" s="1">
        <f>'ScienceDirect - Initial'!B2497</f>
        <v>1989</v>
      </c>
      <c r="C2494" s="1" t="str">
        <f>'ScienceDirect - Initial'!C2497</f>
        <v>Berkelman, Ruth L.; Heyward, William L.; Stehr-Green, Jeanette K.; Curran, James W.</v>
      </c>
      <c r="D2494" s="1" t="str">
        <f>'ScienceDirect - Initial'!D2497</f>
        <v>Epidemiology of human immunodeficiency virus infection and acquired immunodeficiency syndrome</v>
      </c>
      <c r="E2494" s="1" t="str">
        <f>'ScienceDirect - Initial'!E2497</f>
        <v>The American Journal of Medicine</v>
      </c>
      <c r="F2494" s="1">
        <f>'ScienceDirect - Initial'!F2497</f>
        <v>0</v>
      </c>
      <c r="H2494" s="1">
        <v>0</v>
      </c>
      <c r="I2494" s="1">
        <v>0</v>
      </c>
      <c r="J2494" t="b">
        <f t="shared" si="38"/>
        <v>1</v>
      </c>
      <c r="K2494" t="e">
        <f t="array" ref="K2494">INDEX($A$7:$F$3066,SMALL(IF(COUNTIF($L$5,$H$7:$H$3066)*COUNTIF($L$5,$I$7:$I$3066),MATCH(ROW($A$7:$A$3066),ROW($A$7:$A$3066)),""),ROWS($B$1:B2488)),COLUMNS($A$1:B2490))</f>
        <v>#NUM!</v>
      </c>
      <c r="L2494" t="e">
        <f t="array" ref="L2494">INDEX($A$7:$F$3066,SMALL(IF(COUNTIF($L$5,$H$7:$H$3066)*COUNTIF($L$5,$I$7:$I$3066),MATCH(ROW($A$7:$A$3066),ROW($A$7:$A$3066)),""),ROWS($B$1:C2488)),COLUMNS($A$1:C2490))</f>
        <v>#NUM!</v>
      </c>
      <c r="M2494" t="e">
        <f t="array" ref="M2494">INDEX($A$7:$F$3066,SMALL(IF(COUNTIF($L$5,$H$7:$H$3066)*COUNTIF($L$5,$I$7:$I$3066),MATCH(ROW($A$7:$A$3066),ROW($A$7:$A$3066)),""),ROWS($B$1:D2488)),COLUMNS($A$1:D2490))</f>
        <v>#NUM!</v>
      </c>
      <c r="N2494" t="e">
        <f t="array" ref="N2494">INDEX($A$7:$F$3066,SMALL(IF(COUNTIF($L$5,$H$7:$H$3066)*COUNTIF($L$5,$I$7:$I$3066),MATCH(ROW($A$7:$A$3066),ROW($A$7:$A$3066)),""),ROWS($B$1:E2488)),COLUMNS($A$1:E2490))</f>
        <v>#NUM!</v>
      </c>
      <c r="O2494" t="e">
        <f t="array" ref="O2494">INDEX($A$7:$F$3066,SMALL(IF(COUNTIF($L$5,$H$7:$H$3066)*COUNTIF($L$5,$I$7:$I$3066),MATCH(ROW($A$7:$A$3066),ROW($A$7:$A$3066)),""),ROWS($B$1:F2488)),COLUMNS($A$1:F2490))</f>
        <v>#NUM!</v>
      </c>
    </row>
    <row r="2495" spans="1:15">
      <c r="A2495" s="1">
        <f>'ScienceDirect - Initial'!A2498</f>
        <v>0</v>
      </c>
      <c r="B2495" s="1">
        <f>'ScienceDirect - Initial'!B2498</f>
        <v>1960</v>
      </c>
      <c r="C2495" s="1" t="str">
        <f>'ScienceDirect - Initial'!C2498</f>
        <v>Ayd, Frank J.</v>
      </c>
      <c r="D2495" s="1" t="str">
        <f>'ScienceDirect - Initial'!D2498</f>
        <v>Amitriptyline (Elavil) Therapy for Depressive Reactions</v>
      </c>
      <c r="E2495" s="1" t="str">
        <f>'ScienceDirect - Initial'!E2498</f>
        <v>Psychosomatics</v>
      </c>
      <c r="F2495" s="1">
        <f>'ScienceDirect - Initial'!F2498</f>
        <v>0</v>
      </c>
      <c r="H2495" s="1">
        <v>0</v>
      </c>
      <c r="I2495" s="1">
        <v>0</v>
      </c>
      <c r="J2495" t="b">
        <f t="shared" si="38"/>
        <v>1</v>
      </c>
      <c r="K2495" t="e">
        <f t="array" ref="K2495">INDEX($A$7:$F$3066,SMALL(IF(COUNTIF($L$5,$H$7:$H$3066)*COUNTIF($L$5,$I$7:$I$3066),MATCH(ROW($A$7:$A$3066),ROW($A$7:$A$3066)),""),ROWS($B$1:B2489)),COLUMNS($A$1:B2491))</f>
        <v>#NUM!</v>
      </c>
      <c r="L2495" t="e">
        <f t="array" ref="L2495">INDEX($A$7:$F$3066,SMALL(IF(COUNTIF($L$5,$H$7:$H$3066)*COUNTIF($L$5,$I$7:$I$3066),MATCH(ROW($A$7:$A$3066),ROW($A$7:$A$3066)),""),ROWS($B$1:C2489)),COLUMNS($A$1:C2491))</f>
        <v>#NUM!</v>
      </c>
      <c r="M2495" t="e">
        <f t="array" ref="M2495">INDEX($A$7:$F$3066,SMALL(IF(COUNTIF($L$5,$H$7:$H$3066)*COUNTIF($L$5,$I$7:$I$3066),MATCH(ROW($A$7:$A$3066),ROW($A$7:$A$3066)),""),ROWS($B$1:D2489)),COLUMNS($A$1:D2491))</f>
        <v>#NUM!</v>
      </c>
      <c r="N2495" t="e">
        <f t="array" ref="N2495">INDEX($A$7:$F$3066,SMALL(IF(COUNTIF($L$5,$H$7:$H$3066)*COUNTIF($L$5,$I$7:$I$3066),MATCH(ROW($A$7:$A$3066),ROW($A$7:$A$3066)),""),ROWS($B$1:E2489)),COLUMNS($A$1:E2491))</f>
        <v>#NUM!</v>
      </c>
      <c r="O2495" t="e">
        <f t="array" ref="O2495">INDEX($A$7:$F$3066,SMALL(IF(COUNTIF($L$5,$H$7:$H$3066)*COUNTIF($L$5,$I$7:$I$3066),MATCH(ROW($A$7:$A$3066),ROW($A$7:$A$3066)),""),ROWS($B$1:F2489)),COLUMNS($A$1:F2491))</f>
        <v>#NUM!</v>
      </c>
    </row>
    <row r="2496" spans="1:15">
      <c r="A2496" s="1">
        <f>'ScienceDirect - Initial'!A2499</f>
        <v>0</v>
      </c>
      <c r="B2496" s="1">
        <f>'ScienceDirect - Initial'!B2499</f>
        <v>2002</v>
      </c>
      <c r="C2496" s="1" t="str">
        <f>'ScienceDirect - Initial'!C2499</f>
        <v>Breuner, Cora Collette</v>
      </c>
      <c r="D2496" s="1" t="str">
        <f>'ScienceDirect - Initial'!D2499</f>
        <v>Complementary medicine in pediatrics: A review of acupuncture, homeopathy, massage, and chiropractic therapies</v>
      </c>
      <c r="E2496" s="1" t="str">
        <f>'ScienceDirect - Initial'!E2499</f>
        <v>Current Problems in Pediatric and Adolescent Health Care</v>
      </c>
      <c r="F2496" s="1">
        <f>'ScienceDirect - Initial'!F2499</f>
        <v>0</v>
      </c>
      <c r="H2496" s="1">
        <v>0</v>
      </c>
      <c r="I2496" s="1">
        <v>0</v>
      </c>
      <c r="J2496" t="b">
        <f t="shared" si="38"/>
        <v>1</v>
      </c>
      <c r="K2496" t="e">
        <f t="array" ref="K2496">INDEX($A$7:$F$3066,SMALL(IF(COUNTIF($L$5,$H$7:$H$3066)*COUNTIF($L$5,$I$7:$I$3066),MATCH(ROW($A$7:$A$3066),ROW($A$7:$A$3066)),""),ROWS($B$1:B2490)),COLUMNS($A$1:B2492))</f>
        <v>#NUM!</v>
      </c>
      <c r="L2496" t="e">
        <f t="array" ref="L2496">INDEX($A$7:$F$3066,SMALL(IF(COUNTIF($L$5,$H$7:$H$3066)*COUNTIF($L$5,$I$7:$I$3066),MATCH(ROW($A$7:$A$3066),ROW($A$7:$A$3066)),""),ROWS($B$1:C2490)),COLUMNS($A$1:C2492))</f>
        <v>#NUM!</v>
      </c>
      <c r="M2496" t="e">
        <f t="array" ref="M2496">INDEX($A$7:$F$3066,SMALL(IF(COUNTIF($L$5,$H$7:$H$3066)*COUNTIF($L$5,$I$7:$I$3066),MATCH(ROW($A$7:$A$3066),ROW($A$7:$A$3066)),""),ROWS($B$1:D2490)),COLUMNS($A$1:D2492))</f>
        <v>#NUM!</v>
      </c>
      <c r="N2496" t="e">
        <f t="array" ref="N2496">INDEX($A$7:$F$3066,SMALL(IF(COUNTIF($L$5,$H$7:$H$3066)*COUNTIF($L$5,$I$7:$I$3066),MATCH(ROW($A$7:$A$3066),ROW($A$7:$A$3066)),""),ROWS($B$1:E2490)),COLUMNS($A$1:E2492))</f>
        <v>#NUM!</v>
      </c>
      <c r="O2496" t="e">
        <f t="array" ref="O2496">INDEX($A$7:$F$3066,SMALL(IF(COUNTIF($L$5,$H$7:$H$3066)*COUNTIF($L$5,$I$7:$I$3066),MATCH(ROW($A$7:$A$3066),ROW($A$7:$A$3066)),""),ROWS($B$1:F2490)),COLUMNS($A$1:F2492))</f>
        <v>#NUM!</v>
      </c>
    </row>
    <row r="2497" spans="1:15">
      <c r="A2497" s="1">
        <f>'ScienceDirect - Initial'!A2500</f>
        <v>0</v>
      </c>
      <c r="B2497" s="1">
        <f>'ScienceDirect - Initial'!B2500</f>
        <v>2012</v>
      </c>
      <c r="C2497" s="1" t="str">
        <f>'ScienceDirect - Initial'!C2500</f>
        <v>Peterson, Carole</v>
      </c>
      <c r="D2497" s="1" t="str">
        <f>'ScienceDirect - Initial'!D2500</f>
        <v>Children’s autobiographical memories across the years: Forensic implications of childhood amnesia and eyewitness memory for stressful events</v>
      </c>
      <c r="E2497" s="1" t="str">
        <f>'ScienceDirect - Initial'!E2500</f>
        <v>Special Issue: Child Witness Research</v>
      </c>
      <c r="F2497" s="1">
        <f>'ScienceDirect - Initial'!F2500</f>
        <v>0</v>
      </c>
      <c r="H2497" s="1">
        <v>0</v>
      </c>
      <c r="I2497" s="1">
        <v>0</v>
      </c>
      <c r="J2497" t="b">
        <f t="shared" si="38"/>
        <v>1</v>
      </c>
      <c r="K2497" t="e">
        <f t="array" ref="K2497">INDEX($A$7:$F$3066,SMALL(IF(COUNTIF($L$5,$H$7:$H$3066)*COUNTIF($L$5,$I$7:$I$3066),MATCH(ROW($A$7:$A$3066),ROW($A$7:$A$3066)),""),ROWS($B$1:B2491)),COLUMNS($A$1:B2493))</f>
        <v>#NUM!</v>
      </c>
      <c r="L2497" t="e">
        <f t="array" ref="L2497">INDEX($A$7:$F$3066,SMALL(IF(COUNTIF($L$5,$H$7:$H$3066)*COUNTIF($L$5,$I$7:$I$3066),MATCH(ROW($A$7:$A$3066),ROW($A$7:$A$3066)),""),ROWS($B$1:C2491)),COLUMNS($A$1:C2493))</f>
        <v>#NUM!</v>
      </c>
      <c r="M2497" t="e">
        <f t="array" ref="M2497">INDEX($A$7:$F$3066,SMALL(IF(COUNTIF($L$5,$H$7:$H$3066)*COUNTIF($L$5,$I$7:$I$3066),MATCH(ROW($A$7:$A$3066),ROW($A$7:$A$3066)),""),ROWS($B$1:D2491)),COLUMNS($A$1:D2493))</f>
        <v>#NUM!</v>
      </c>
      <c r="N2497" t="e">
        <f t="array" ref="N2497">INDEX($A$7:$F$3066,SMALL(IF(COUNTIF($L$5,$H$7:$H$3066)*COUNTIF($L$5,$I$7:$I$3066),MATCH(ROW($A$7:$A$3066),ROW($A$7:$A$3066)),""),ROWS($B$1:E2491)),COLUMNS($A$1:E2493))</f>
        <v>#NUM!</v>
      </c>
      <c r="O2497" t="e">
        <f t="array" ref="O2497">INDEX($A$7:$F$3066,SMALL(IF(COUNTIF($L$5,$H$7:$H$3066)*COUNTIF($L$5,$I$7:$I$3066),MATCH(ROW($A$7:$A$3066),ROW($A$7:$A$3066)),""),ROWS($B$1:F2491)),COLUMNS($A$1:F2493))</f>
        <v>#NUM!</v>
      </c>
    </row>
    <row r="2498" spans="1:15">
      <c r="A2498" s="1">
        <f>'ScienceDirect - Initial'!A2501</f>
        <v>0</v>
      </c>
      <c r="B2498" s="1">
        <f>'ScienceDirect - Initial'!B2501</f>
        <v>2019</v>
      </c>
      <c r="C2498" s="1" t="str">
        <f>'ScienceDirect - Initial'!C2501</f>
        <v>Laraia, Michele</v>
      </c>
      <c r="D2498" s="1" t="str">
        <f>'ScienceDirect - Initial'!D2501</f>
        <v>2 - The fundamentals of industrial redevelopment</v>
      </c>
      <c r="E2498" s="1" t="str">
        <f>'ScienceDirect - Initial'!E2501</f>
        <v>Beyond Decommissioning</v>
      </c>
      <c r="F2498" s="1" t="str">
        <f>'ScienceDirect - Initial'!F2501</f>
        <v>978-0-08-102790-5</v>
      </c>
      <c r="H2498" s="1">
        <v>0</v>
      </c>
      <c r="I2498" s="1">
        <v>0</v>
      </c>
      <c r="J2498" t="b">
        <f t="shared" si="38"/>
        <v>1</v>
      </c>
      <c r="K2498" t="e">
        <f t="array" ref="K2498">INDEX($A$7:$F$3066,SMALL(IF(COUNTIF($L$5,$H$7:$H$3066)*COUNTIF($L$5,$I$7:$I$3066),MATCH(ROW($A$7:$A$3066),ROW($A$7:$A$3066)),""),ROWS($B$1:B2492)),COLUMNS($A$1:B2494))</f>
        <v>#NUM!</v>
      </c>
      <c r="L2498" t="e">
        <f t="array" ref="L2498">INDEX($A$7:$F$3066,SMALL(IF(COUNTIF($L$5,$H$7:$H$3066)*COUNTIF($L$5,$I$7:$I$3066),MATCH(ROW($A$7:$A$3066),ROW($A$7:$A$3066)),""),ROWS($B$1:C2492)),COLUMNS($A$1:C2494))</f>
        <v>#NUM!</v>
      </c>
      <c r="M2498" t="e">
        <f t="array" ref="M2498">INDEX($A$7:$F$3066,SMALL(IF(COUNTIF($L$5,$H$7:$H$3066)*COUNTIF($L$5,$I$7:$I$3066),MATCH(ROW($A$7:$A$3066),ROW($A$7:$A$3066)),""),ROWS($B$1:D2492)),COLUMNS($A$1:D2494))</f>
        <v>#NUM!</v>
      </c>
      <c r="N2498" t="e">
        <f t="array" ref="N2498">INDEX($A$7:$F$3066,SMALL(IF(COUNTIF($L$5,$H$7:$H$3066)*COUNTIF($L$5,$I$7:$I$3066),MATCH(ROW($A$7:$A$3066),ROW($A$7:$A$3066)),""),ROWS($B$1:E2492)),COLUMNS($A$1:E2494))</f>
        <v>#NUM!</v>
      </c>
      <c r="O2498" t="e">
        <f t="array" ref="O2498">INDEX($A$7:$F$3066,SMALL(IF(COUNTIF($L$5,$H$7:$H$3066)*COUNTIF($L$5,$I$7:$I$3066),MATCH(ROW($A$7:$A$3066),ROW($A$7:$A$3066)),""),ROWS($B$1:F2492)),COLUMNS($A$1:F2494))</f>
        <v>#NUM!</v>
      </c>
    </row>
    <row r="2499" spans="1:15">
      <c r="A2499" s="1">
        <f>'ScienceDirect - Initial'!A2502</f>
        <v>0</v>
      </c>
      <c r="B2499" s="1">
        <f>'ScienceDirect - Initial'!B2502</f>
        <v>2011</v>
      </c>
      <c r="C2499" s="1" t="str">
        <f>'ScienceDirect - Initial'!C2502</f>
        <v>Baptista, Pedro V.; Doria, Gonçalo; Quaresma, Pedro; Cavadas, Miguel; Neves, Cristina S.; Gomes, Inês; Eaton, Peter; Pereira, Eulália; Franco, Ricardo</v>
      </c>
      <c r="D2499" s="1" t="str">
        <f>'ScienceDirect - Initial'!D2502</f>
        <v>Chapter 11 - Nanoparticles in Molecular Diagnostics</v>
      </c>
      <c r="E2499" s="1" t="str">
        <f>'ScienceDirect - Initial'!E2502</f>
        <v>Progress in Molecular Biology and Translational Science</v>
      </c>
      <c r="F2499" s="1" t="str">
        <f>'ScienceDirect - Initial'!F2502</f>
        <v>1877-1173</v>
      </c>
      <c r="H2499" s="1">
        <v>0</v>
      </c>
      <c r="I2499" s="1">
        <v>0</v>
      </c>
      <c r="J2499" t="b">
        <f t="shared" si="38"/>
        <v>1</v>
      </c>
      <c r="K2499" t="e">
        <f t="array" ref="K2499">INDEX($A$7:$F$3066,SMALL(IF(COUNTIF($L$5,$H$7:$H$3066)*COUNTIF($L$5,$I$7:$I$3066),MATCH(ROW($A$7:$A$3066),ROW($A$7:$A$3066)),""),ROWS($B$1:B2493)),COLUMNS($A$1:B2495))</f>
        <v>#NUM!</v>
      </c>
      <c r="L2499" t="e">
        <f t="array" ref="L2499">INDEX($A$7:$F$3066,SMALL(IF(COUNTIF($L$5,$H$7:$H$3066)*COUNTIF($L$5,$I$7:$I$3066),MATCH(ROW($A$7:$A$3066),ROW($A$7:$A$3066)),""),ROWS($B$1:C2493)),COLUMNS($A$1:C2495))</f>
        <v>#NUM!</v>
      </c>
      <c r="M2499" t="e">
        <f t="array" ref="M2499">INDEX($A$7:$F$3066,SMALL(IF(COUNTIF($L$5,$H$7:$H$3066)*COUNTIF($L$5,$I$7:$I$3066),MATCH(ROW($A$7:$A$3066),ROW($A$7:$A$3066)),""),ROWS($B$1:D2493)),COLUMNS($A$1:D2495))</f>
        <v>#NUM!</v>
      </c>
      <c r="N2499" t="e">
        <f t="array" ref="N2499">INDEX($A$7:$F$3066,SMALL(IF(COUNTIF($L$5,$H$7:$H$3066)*COUNTIF($L$5,$I$7:$I$3066),MATCH(ROW($A$7:$A$3066),ROW($A$7:$A$3066)),""),ROWS($B$1:E2493)),COLUMNS($A$1:E2495))</f>
        <v>#NUM!</v>
      </c>
      <c r="O2499" t="e">
        <f t="array" ref="O2499">INDEX($A$7:$F$3066,SMALL(IF(COUNTIF($L$5,$H$7:$H$3066)*COUNTIF($L$5,$I$7:$I$3066),MATCH(ROW($A$7:$A$3066),ROW($A$7:$A$3066)),""),ROWS($B$1:F2493)),COLUMNS($A$1:F2495))</f>
        <v>#NUM!</v>
      </c>
    </row>
    <row r="2500" spans="1:15">
      <c r="A2500" s="1">
        <f>'ScienceDirect - Initial'!A2503</f>
        <v>0</v>
      </c>
      <c r="B2500" s="1">
        <f>'ScienceDirect - Initial'!B2503</f>
        <v>2004</v>
      </c>
      <c r="C2500" s="1" t="str">
        <f>'ScienceDirect - Initial'!C2503</f>
        <v>Murray, Simone</v>
      </c>
      <c r="D2500" s="1" t="str">
        <f>'ScienceDirect - Initial'!D2503</f>
        <v>The Cuala Press: Women, publishing, and the conflicted genealogies of ‘feminist publishing’</v>
      </c>
      <c r="E2500" s="1" t="str">
        <f>'ScienceDirect - Initial'!E2503</f>
        <v>Women's Studies International Forum</v>
      </c>
      <c r="F2500" s="1">
        <f>'ScienceDirect - Initial'!F2503</f>
        <v>0</v>
      </c>
      <c r="H2500" s="1">
        <v>0</v>
      </c>
      <c r="I2500" s="1">
        <v>0</v>
      </c>
      <c r="J2500" t="b">
        <f t="shared" si="38"/>
        <v>1</v>
      </c>
      <c r="K2500" t="e">
        <f t="array" ref="K2500">INDEX($A$7:$F$3066,SMALL(IF(COUNTIF($L$5,$H$7:$H$3066)*COUNTIF($L$5,$I$7:$I$3066),MATCH(ROW($A$7:$A$3066),ROW($A$7:$A$3066)),""),ROWS($B$1:B2494)),COLUMNS($A$1:B2496))</f>
        <v>#NUM!</v>
      </c>
      <c r="L2500" t="e">
        <f t="array" ref="L2500">INDEX($A$7:$F$3066,SMALL(IF(COUNTIF($L$5,$H$7:$H$3066)*COUNTIF($L$5,$I$7:$I$3066),MATCH(ROW($A$7:$A$3066),ROW($A$7:$A$3066)),""),ROWS($B$1:C2494)),COLUMNS($A$1:C2496))</f>
        <v>#NUM!</v>
      </c>
      <c r="M2500" t="e">
        <f t="array" ref="M2500">INDEX($A$7:$F$3066,SMALL(IF(COUNTIF($L$5,$H$7:$H$3066)*COUNTIF($L$5,$I$7:$I$3066),MATCH(ROW($A$7:$A$3066),ROW($A$7:$A$3066)),""),ROWS($B$1:D2494)),COLUMNS($A$1:D2496))</f>
        <v>#NUM!</v>
      </c>
      <c r="N2500" t="e">
        <f t="array" ref="N2500">INDEX($A$7:$F$3066,SMALL(IF(COUNTIF($L$5,$H$7:$H$3066)*COUNTIF($L$5,$I$7:$I$3066),MATCH(ROW($A$7:$A$3066),ROW($A$7:$A$3066)),""),ROWS($B$1:E2494)),COLUMNS($A$1:E2496))</f>
        <v>#NUM!</v>
      </c>
      <c r="O2500" t="e">
        <f t="array" ref="O2500">INDEX($A$7:$F$3066,SMALL(IF(COUNTIF($L$5,$H$7:$H$3066)*COUNTIF($L$5,$I$7:$I$3066),MATCH(ROW($A$7:$A$3066),ROW($A$7:$A$3066)),""),ROWS($B$1:F2494)),COLUMNS($A$1:F2496))</f>
        <v>#NUM!</v>
      </c>
    </row>
    <row r="2501" spans="1:15">
      <c r="A2501" s="1">
        <f>'ScienceDirect - Initial'!A2504</f>
        <v>0</v>
      </c>
      <c r="B2501" s="1">
        <f>'ScienceDirect - Initial'!B2504</f>
        <v>1997</v>
      </c>
      <c r="C2501" s="1" t="str">
        <f>'ScienceDirect - Initial'!C2504</f>
        <v>Vuckovic, Nancy; Nichter, Mark</v>
      </c>
      <c r="D2501" s="1" t="str">
        <f>'ScienceDirect - Initial'!D2504</f>
        <v>Changing patterns of pharmaceutical practice in the United States</v>
      </c>
      <c r="E2501" s="1" t="str">
        <f>'ScienceDirect - Initial'!E2504</f>
        <v>Social Science &amp; Medicine</v>
      </c>
      <c r="F2501" s="1">
        <f>'ScienceDirect - Initial'!F2504</f>
        <v>0</v>
      </c>
      <c r="H2501" s="1">
        <v>0</v>
      </c>
      <c r="I2501" s="1">
        <v>0</v>
      </c>
      <c r="J2501" t="b">
        <f t="shared" si="38"/>
        <v>1</v>
      </c>
      <c r="K2501" t="e">
        <f t="array" ref="K2501">INDEX($A$7:$F$3066,SMALL(IF(COUNTIF($L$5,$H$7:$H$3066)*COUNTIF($L$5,$I$7:$I$3066),MATCH(ROW($A$7:$A$3066),ROW($A$7:$A$3066)),""),ROWS($B$1:B2495)),COLUMNS($A$1:B2497))</f>
        <v>#NUM!</v>
      </c>
      <c r="L2501" t="e">
        <f t="array" ref="L2501">INDEX($A$7:$F$3066,SMALL(IF(COUNTIF($L$5,$H$7:$H$3066)*COUNTIF($L$5,$I$7:$I$3066),MATCH(ROW($A$7:$A$3066),ROW($A$7:$A$3066)),""),ROWS($B$1:C2495)),COLUMNS($A$1:C2497))</f>
        <v>#NUM!</v>
      </c>
      <c r="M2501" t="e">
        <f t="array" ref="M2501">INDEX($A$7:$F$3066,SMALL(IF(COUNTIF($L$5,$H$7:$H$3066)*COUNTIF($L$5,$I$7:$I$3066),MATCH(ROW($A$7:$A$3066),ROW($A$7:$A$3066)),""),ROWS($B$1:D2495)),COLUMNS($A$1:D2497))</f>
        <v>#NUM!</v>
      </c>
      <c r="N2501" t="e">
        <f t="array" ref="N2501">INDEX($A$7:$F$3066,SMALL(IF(COUNTIF($L$5,$H$7:$H$3066)*COUNTIF($L$5,$I$7:$I$3066),MATCH(ROW($A$7:$A$3066),ROW($A$7:$A$3066)),""),ROWS($B$1:E2495)),COLUMNS($A$1:E2497))</f>
        <v>#NUM!</v>
      </c>
      <c r="O2501" t="e">
        <f t="array" ref="O2501">INDEX($A$7:$F$3066,SMALL(IF(COUNTIF($L$5,$H$7:$H$3066)*COUNTIF($L$5,$I$7:$I$3066),MATCH(ROW($A$7:$A$3066),ROW($A$7:$A$3066)),""),ROWS($B$1:F2495)),COLUMNS($A$1:F2497))</f>
        <v>#NUM!</v>
      </c>
    </row>
    <row r="2502" spans="1:15">
      <c r="A2502" s="1">
        <f>'ScienceDirect - Initial'!A2505</f>
        <v>0</v>
      </c>
      <c r="B2502" s="1">
        <f>'ScienceDirect - Initial'!B2505</f>
        <v>2007</v>
      </c>
      <c r="C2502" s="1" t="str">
        <f>'ScienceDirect - Initial'!C2505</f>
        <v>O’Malley, Michelle A.; Lazarova, Tzvetana; Britton, Zachary T.; Robinson, Anne S.</v>
      </c>
      <c r="D2502" s="1" t="str">
        <f>'ScienceDirect - Initial'!D2505</f>
        <v>High-level expression in Saccharomyces cerevisiae enables isolation and spectroscopic characterization of functional human adenosine A2a receptor</v>
      </c>
      <c r="E2502" s="1" t="str">
        <f>'ScienceDirect - Initial'!E2505</f>
        <v>3rd International Conference on Structure, Dynamics and Function of Proteins in Biological Membranes</v>
      </c>
      <c r="F2502" s="1">
        <f>'ScienceDirect - Initial'!F2505</f>
        <v>0</v>
      </c>
      <c r="H2502" s="1">
        <v>0</v>
      </c>
      <c r="I2502" s="1">
        <v>0</v>
      </c>
      <c r="J2502" t="b">
        <f t="shared" si="38"/>
        <v>1</v>
      </c>
      <c r="K2502" t="e">
        <f t="array" ref="K2502">INDEX($A$7:$F$3066,SMALL(IF(COUNTIF($L$5,$H$7:$H$3066)*COUNTIF($L$5,$I$7:$I$3066),MATCH(ROW($A$7:$A$3066),ROW($A$7:$A$3066)),""),ROWS($B$1:B2496)),COLUMNS($A$1:B2498))</f>
        <v>#NUM!</v>
      </c>
      <c r="L2502" t="e">
        <f t="array" ref="L2502">INDEX($A$7:$F$3066,SMALL(IF(COUNTIF($L$5,$H$7:$H$3066)*COUNTIF($L$5,$I$7:$I$3066),MATCH(ROW($A$7:$A$3066),ROW($A$7:$A$3066)),""),ROWS($B$1:C2496)),COLUMNS($A$1:C2498))</f>
        <v>#NUM!</v>
      </c>
      <c r="M2502" t="e">
        <f t="array" ref="M2502">INDEX($A$7:$F$3066,SMALL(IF(COUNTIF($L$5,$H$7:$H$3066)*COUNTIF($L$5,$I$7:$I$3066),MATCH(ROW($A$7:$A$3066),ROW($A$7:$A$3066)),""),ROWS($B$1:D2496)),COLUMNS($A$1:D2498))</f>
        <v>#NUM!</v>
      </c>
      <c r="N2502" t="e">
        <f t="array" ref="N2502">INDEX($A$7:$F$3066,SMALL(IF(COUNTIF($L$5,$H$7:$H$3066)*COUNTIF($L$5,$I$7:$I$3066),MATCH(ROW($A$7:$A$3066),ROW($A$7:$A$3066)),""),ROWS($B$1:E2496)),COLUMNS($A$1:E2498))</f>
        <v>#NUM!</v>
      </c>
      <c r="O2502" t="e">
        <f t="array" ref="O2502">INDEX($A$7:$F$3066,SMALL(IF(COUNTIF($L$5,$H$7:$H$3066)*COUNTIF($L$5,$I$7:$I$3066),MATCH(ROW($A$7:$A$3066),ROW($A$7:$A$3066)),""),ROWS($B$1:F2496)),COLUMNS($A$1:F2498))</f>
        <v>#NUM!</v>
      </c>
    </row>
    <row r="2503" spans="1:15">
      <c r="A2503" s="1">
        <f>'ScienceDirect - Initial'!A2506</f>
        <v>0</v>
      </c>
      <c r="B2503" s="1">
        <f>'ScienceDirect - Initial'!B2506</f>
        <v>2013</v>
      </c>
      <c r="C2503" s="1" t="str">
        <f>'ScienceDirect - Initial'!C2506</f>
        <v>Offit, Paul A.; DeStefano, Frank</v>
      </c>
      <c r="D2503" s="1" t="str">
        <f>'ScienceDirect - Initial'!D2506</f>
        <v>76 - Vaccine safety</v>
      </c>
      <c r="E2503" s="1" t="str">
        <f>'ScienceDirect - Initial'!E2506</f>
        <v>Vaccines (Sixth Edition)</v>
      </c>
      <c r="F2503" s="1" t="str">
        <f>'ScienceDirect - Initial'!F2506</f>
        <v>978-1-4557-0090-5</v>
      </c>
      <c r="H2503" s="1">
        <v>0</v>
      </c>
      <c r="I2503" s="1">
        <v>0</v>
      </c>
      <c r="J2503" t="b">
        <f t="shared" si="38"/>
        <v>1</v>
      </c>
      <c r="K2503" t="e">
        <f t="array" ref="K2503">INDEX($A$7:$F$3066,SMALL(IF(COUNTIF($L$5,$H$7:$H$3066)*COUNTIF($L$5,$I$7:$I$3066),MATCH(ROW($A$7:$A$3066),ROW($A$7:$A$3066)),""),ROWS($B$1:B2497)),COLUMNS($A$1:B2499))</f>
        <v>#NUM!</v>
      </c>
      <c r="L2503" t="e">
        <f t="array" ref="L2503">INDEX($A$7:$F$3066,SMALL(IF(COUNTIF($L$5,$H$7:$H$3066)*COUNTIF($L$5,$I$7:$I$3066),MATCH(ROW($A$7:$A$3066),ROW($A$7:$A$3066)),""),ROWS($B$1:C2497)),COLUMNS($A$1:C2499))</f>
        <v>#NUM!</v>
      </c>
      <c r="M2503" t="e">
        <f t="array" ref="M2503">INDEX($A$7:$F$3066,SMALL(IF(COUNTIF($L$5,$H$7:$H$3066)*COUNTIF($L$5,$I$7:$I$3066),MATCH(ROW($A$7:$A$3066),ROW($A$7:$A$3066)),""),ROWS($B$1:D2497)),COLUMNS($A$1:D2499))</f>
        <v>#NUM!</v>
      </c>
      <c r="N2503" t="e">
        <f t="array" ref="N2503">INDEX($A$7:$F$3066,SMALL(IF(COUNTIF($L$5,$H$7:$H$3066)*COUNTIF($L$5,$I$7:$I$3066),MATCH(ROW($A$7:$A$3066),ROW($A$7:$A$3066)),""),ROWS($B$1:E2497)),COLUMNS($A$1:E2499))</f>
        <v>#NUM!</v>
      </c>
      <c r="O2503" t="e">
        <f t="array" ref="O2503">INDEX($A$7:$F$3066,SMALL(IF(COUNTIF($L$5,$H$7:$H$3066)*COUNTIF($L$5,$I$7:$I$3066),MATCH(ROW($A$7:$A$3066),ROW($A$7:$A$3066)),""),ROWS($B$1:F2497)),COLUMNS($A$1:F2499))</f>
        <v>#NUM!</v>
      </c>
    </row>
    <row r="2504" spans="1:15">
      <c r="A2504" s="1">
        <f>'ScienceDirect - Initial'!A2507</f>
        <v>0</v>
      </c>
      <c r="B2504" s="1">
        <f>'ScienceDirect - Initial'!B2507</f>
        <v>1995</v>
      </c>
      <c r="C2504" s="1" t="str">
        <f>'ScienceDirect - Initial'!C2507</f>
        <v>Tonn, Bruce E; Feldman, David</v>
      </c>
      <c r="D2504" s="1" t="str">
        <f>'ScienceDirect - Initial'!D2507</f>
        <v>Non-spatial government</v>
      </c>
      <c r="E2504" s="1" t="str">
        <f>'ScienceDirect - Initial'!E2507</f>
        <v>Futures</v>
      </c>
      <c r="F2504" s="1">
        <f>'ScienceDirect - Initial'!F2507</f>
        <v>0</v>
      </c>
      <c r="H2504" s="1">
        <v>0</v>
      </c>
      <c r="I2504" s="1">
        <v>0</v>
      </c>
      <c r="J2504" t="b">
        <f t="shared" ref="J2504:J2567" si="39">IF(ISBLANK(I2504),FALSE,IF(EXACT(H2504, I2504),TRUE,FALSE))</f>
        <v>1</v>
      </c>
      <c r="K2504" t="e">
        <f t="array" ref="K2504">INDEX($A$7:$F$3066,SMALL(IF(COUNTIF($L$5,$H$7:$H$3066)*COUNTIF($L$5,$I$7:$I$3066),MATCH(ROW($A$7:$A$3066),ROW($A$7:$A$3066)),""),ROWS($B$1:B2498)),COLUMNS($A$1:B2500))</f>
        <v>#NUM!</v>
      </c>
      <c r="L2504" t="e">
        <f t="array" ref="L2504">INDEX($A$7:$F$3066,SMALL(IF(COUNTIF($L$5,$H$7:$H$3066)*COUNTIF($L$5,$I$7:$I$3066),MATCH(ROW($A$7:$A$3066),ROW($A$7:$A$3066)),""),ROWS($B$1:C2498)),COLUMNS($A$1:C2500))</f>
        <v>#NUM!</v>
      </c>
      <c r="M2504" t="e">
        <f t="array" ref="M2504">INDEX($A$7:$F$3066,SMALL(IF(COUNTIF($L$5,$H$7:$H$3066)*COUNTIF($L$5,$I$7:$I$3066),MATCH(ROW($A$7:$A$3066),ROW($A$7:$A$3066)),""),ROWS($B$1:D2498)),COLUMNS($A$1:D2500))</f>
        <v>#NUM!</v>
      </c>
      <c r="N2504" t="e">
        <f t="array" ref="N2504">INDEX($A$7:$F$3066,SMALL(IF(COUNTIF($L$5,$H$7:$H$3066)*COUNTIF($L$5,$I$7:$I$3066),MATCH(ROW($A$7:$A$3066),ROW($A$7:$A$3066)),""),ROWS($B$1:E2498)),COLUMNS($A$1:E2500))</f>
        <v>#NUM!</v>
      </c>
      <c r="O2504" t="e">
        <f t="array" ref="O2504">INDEX($A$7:$F$3066,SMALL(IF(COUNTIF($L$5,$H$7:$H$3066)*COUNTIF($L$5,$I$7:$I$3066),MATCH(ROW($A$7:$A$3066),ROW($A$7:$A$3066)),""),ROWS($B$1:F2498)),COLUMNS($A$1:F2500))</f>
        <v>#NUM!</v>
      </c>
    </row>
    <row r="2505" spans="1:15">
      <c r="A2505" s="1">
        <f>'ScienceDirect - Initial'!A2508</f>
        <v>0</v>
      </c>
      <c r="B2505" s="1">
        <f>'ScienceDirect - Initial'!B2508</f>
        <v>2002</v>
      </c>
      <c r="C2505" s="1" t="str">
        <f>'ScienceDirect - Initial'!C2508</f>
        <v>FOSTER, WOODBRIDGE A.; WALKER, EDWARD D.</v>
      </c>
      <c r="D2505" s="1" t="str">
        <f>'ScienceDirect - Initial'!D2508</f>
        <v>12 - MOSQUITOES (Culicidae)</v>
      </c>
      <c r="E2505" s="1" t="str">
        <f>'ScienceDirect - Initial'!E2508</f>
        <v>Medical and Veterinary Entomology</v>
      </c>
      <c r="F2505" s="1" t="str">
        <f>'ScienceDirect - Initial'!F2508</f>
        <v>978-0-12-510451-7</v>
      </c>
      <c r="H2505" s="1">
        <v>0</v>
      </c>
      <c r="I2505" s="1">
        <v>0</v>
      </c>
      <c r="J2505" t="b">
        <f t="shared" si="39"/>
        <v>1</v>
      </c>
      <c r="K2505" t="e">
        <f t="array" ref="K2505">INDEX($A$7:$F$3066,SMALL(IF(COUNTIF($L$5,$H$7:$H$3066)*COUNTIF($L$5,$I$7:$I$3066),MATCH(ROW($A$7:$A$3066),ROW($A$7:$A$3066)),""),ROWS($B$1:B2499)),COLUMNS($A$1:B2501))</f>
        <v>#NUM!</v>
      </c>
      <c r="L2505" t="e">
        <f t="array" ref="L2505">INDEX($A$7:$F$3066,SMALL(IF(COUNTIF($L$5,$H$7:$H$3066)*COUNTIF($L$5,$I$7:$I$3066),MATCH(ROW($A$7:$A$3066),ROW($A$7:$A$3066)),""),ROWS($B$1:C2499)),COLUMNS($A$1:C2501))</f>
        <v>#NUM!</v>
      </c>
      <c r="M2505" t="e">
        <f t="array" ref="M2505">INDEX($A$7:$F$3066,SMALL(IF(COUNTIF($L$5,$H$7:$H$3066)*COUNTIF($L$5,$I$7:$I$3066),MATCH(ROW($A$7:$A$3066),ROW($A$7:$A$3066)),""),ROWS($B$1:D2499)),COLUMNS($A$1:D2501))</f>
        <v>#NUM!</v>
      </c>
      <c r="N2505" t="e">
        <f t="array" ref="N2505">INDEX($A$7:$F$3066,SMALL(IF(COUNTIF($L$5,$H$7:$H$3066)*COUNTIF($L$5,$I$7:$I$3066),MATCH(ROW($A$7:$A$3066),ROW($A$7:$A$3066)),""),ROWS($B$1:E2499)),COLUMNS($A$1:E2501))</f>
        <v>#NUM!</v>
      </c>
      <c r="O2505" t="e">
        <f t="array" ref="O2505">INDEX($A$7:$F$3066,SMALL(IF(COUNTIF($L$5,$H$7:$H$3066)*COUNTIF($L$5,$I$7:$I$3066),MATCH(ROW($A$7:$A$3066),ROW($A$7:$A$3066)),""),ROWS($B$1:F2499)),COLUMNS($A$1:F2501))</f>
        <v>#NUM!</v>
      </c>
    </row>
    <row r="2506" spans="1:15">
      <c r="A2506" s="1">
        <f>'ScienceDirect - Initial'!A2509</f>
        <v>0</v>
      </c>
      <c r="B2506" s="1">
        <f>'ScienceDirect - Initial'!B2509</f>
        <v>2005</v>
      </c>
      <c r="C2506" s="1" t="str">
        <f>'ScienceDirect - Initial'!C2509</f>
        <v>Powell, Nelson B.; Riley, Robert W.; Guilleminault, Christian</v>
      </c>
      <c r="D2506" s="1" t="str">
        <f>'ScienceDirect - Initial'!D2509</f>
        <v>Chapter 90 - Surgical Management of Sleep-Disordered Breathing</v>
      </c>
      <c r="E2506" s="1" t="str">
        <f>'ScienceDirect - Initial'!E2509</f>
        <v>Principles and Practice of Sleep Medicine (Fourth Edition)</v>
      </c>
      <c r="F2506" s="1" t="str">
        <f>'ScienceDirect - Initial'!F2509</f>
        <v>978-0-7216-0797-9</v>
      </c>
      <c r="H2506" s="1">
        <v>0</v>
      </c>
      <c r="I2506" s="1">
        <v>0</v>
      </c>
      <c r="J2506" t="b">
        <f t="shared" si="39"/>
        <v>1</v>
      </c>
      <c r="K2506" t="e">
        <f t="array" ref="K2506">INDEX($A$7:$F$3066,SMALL(IF(COUNTIF($L$5,$H$7:$H$3066)*COUNTIF($L$5,$I$7:$I$3066),MATCH(ROW($A$7:$A$3066),ROW($A$7:$A$3066)),""),ROWS($B$1:B2500)),COLUMNS($A$1:B2502))</f>
        <v>#NUM!</v>
      </c>
      <c r="L2506" t="e">
        <f t="array" ref="L2506">INDEX($A$7:$F$3066,SMALL(IF(COUNTIF($L$5,$H$7:$H$3066)*COUNTIF($L$5,$I$7:$I$3066),MATCH(ROW($A$7:$A$3066),ROW($A$7:$A$3066)),""),ROWS($B$1:C2500)),COLUMNS($A$1:C2502))</f>
        <v>#NUM!</v>
      </c>
      <c r="M2506" t="e">
        <f t="array" ref="M2506">INDEX($A$7:$F$3066,SMALL(IF(COUNTIF($L$5,$H$7:$H$3066)*COUNTIF($L$5,$I$7:$I$3066),MATCH(ROW($A$7:$A$3066),ROW($A$7:$A$3066)),""),ROWS($B$1:D2500)),COLUMNS($A$1:D2502))</f>
        <v>#NUM!</v>
      </c>
      <c r="N2506" t="e">
        <f t="array" ref="N2506">INDEX($A$7:$F$3066,SMALL(IF(COUNTIF($L$5,$H$7:$H$3066)*COUNTIF($L$5,$I$7:$I$3066),MATCH(ROW($A$7:$A$3066),ROW($A$7:$A$3066)),""),ROWS($B$1:E2500)),COLUMNS($A$1:E2502))</f>
        <v>#NUM!</v>
      </c>
      <c r="O2506" t="e">
        <f t="array" ref="O2506">INDEX($A$7:$F$3066,SMALL(IF(COUNTIF($L$5,$H$7:$H$3066)*COUNTIF($L$5,$I$7:$I$3066),MATCH(ROW($A$7:$A$3066),ROW($A$7:$A$3066)),""),ROWS($B$1:F2500)),COLUMNS($A$1:F2502))</f>
        <v>#NUM!</v>
      </c>
    </row>
    <row r="2507" spans="1:15">
      <c r="A2507" s="1">
        <f>'ScienceDirect - Initial'!A2510</f>
        <v>0</v>
      </c>
      <c r="B2507" s="1">
        <f>'ScienceDirect - Initial'!B2510</f>
        <v>2007</v>
      </c>
      <c r="C2507" s="1" t="str">
        <f>'ScienceDirect - Initial'!C2510</f>
        <v>Ryan, Chris</v>
      </c>
      <c r="D2507" s="1" t="str">
        <f>'ScienceDirect - Initial'!D2510</f>
        <v>Chapter 5 - Surfing and Windsurfing</v>
      </c>
      <c r="E2507" s="1" t="str">
        <f>'ScienceDirect - Initial'!E2510</f>
        <v>Water-Based Tourism, Sport, Leisure, and Recreation Experiences</v>
      </c>
      <c r="F2507" s="1" t="str">
        <f>'ScienceDirect - Initial'!F2510</f>
        <v>978-0-7506-6181-2</v>
      </c>
      <c r="H2507" s="1">
        <v>0</v>
      </c>
      <c r="I2507" s="1">
        <v>0</v>
      </c>
      <c r="J2507" t="b">
        <f t="shared" si="39"/>
        <v>1</v>
      </c>
      <c r="K2507" t="e">
        <f t="array" ref="K2507">INDEX($A$7:$F$3066,SMALL(IF(COUNTIF($L$5,$H$7:$H$3066)*COUNTIF($L$5,$I$7:$I$3066),MATCH(ROW($A$7:$A$3066),ROW($A$7:$A$3066)),""),ROWS($B$1:B2501)),COLUMNS($A$1:B2503))</f>
        <v>#NUM!</v>
      </c>
      <c r="L2507" t="e">
        <f t="array" ref="L2507">INDEX($A$7:$F$3066,SMALL(IF(COUNTIF($L$5,$H$7:$H$3066)*COUNTIF($L$5,$I$7:$I$3066),MATCH(ROW($A$7:$A$3066),ROW($A$7:$A$3066)),""),ROWS($B$1:C2501)),COLUMNS($A$1:C2503))</f>
        <v>#NUM!</v>
      </c>
      <c r="M2507" t="e">
        <f t="array" ref="M2507">INDEX($A$7:$F$3066,SMALL(IF(COUNTIF($L$5,$H$7:$H$3066)*COUNTIF($L$5,$I$7:$I$3066),MATCH(ROW($A$7:$A$3066),ROW($A$7:$A$3066)),""),ROWS($B$1:D2501)),COLUMNS($A$1:D2503))</f>
        <v>#NUM!</v>
      </c>
      <c r="N2507" t="e">
        <f t="array" ref="N2507">INDEX($A$7:$F$3066,SMALL(IF(COUNTIF($L$5,$H$7:$H$3066)*COUNTIF($L$5,$I$7:$I$3066),MATCH(ROW($A$7:$A$3066),ROW($A$7:$A$3066)),""),ROWS($B$1:E2501)),COLUMNS($A$1:E2503))</f>
        <v>#NUM!</v>
      </c>
      <c r="O2507" t="e">
        <f t="array" ref="O2507">INDEX($A$7:$F$3066,SMALL(IF(COUNTIF($L$5,$H$7:$H$3066)*COUNTIF($L$5,$I$7:$I$3066),MATCH(ROW($A$7:$A$3066),ROW($A$7:$A$3066)),""),ROWS($B$1:F2501)),COLUMNS($A$1:F2503))</f>
        <v>#NUM!</v>
      </c>
    </row>
    <row r="2508" spans="1:15">
      <c r="A2508" s="1">
        <f>'ScienceDirect - Initial'!A2511</f>
        <v>0</v>
      </c>
      <c r="B2508" s="1">
        <f>'ScienceDirect - Initial'!B2511</f>
        <v>1975</v>
      </c>
      <c r="C2508" s="1" t="str">
        <f>'ScienceDirect - Initial'!C2511</f>
        <v>Murphy, Martin D; Brown, Ann L</v>
      </c>
      <c r="D2508" s="1" t="str">
        <f>'ScienceDirect - Initial'!D2511</f>
        <v>Incidental learning in preschool children as a function of level of cognitive analysis</v>
      </c>
      <c r="E2508" s="1" t="str">
        <f>'ScienceDirect - Initial'!E2511</f>
        <v>Journal of Experimental Child Psychology</v>
      </c>
      <c r="F2508" s="1">
        <f>'ScienceDirect - Initial'!F2511</f>
        <v>0</v>
      </c>
      <c r="H2508" s="1">
        <v>0</v>
      </c>
      <c r="I2508" s="1">
        <v>0</v>
      </c>
      <c r="J2508" t="b">
        <f t="shared" si="39"/>
        <v>1</v>
      </c>
      <c r="K2508" t="e">
        <f t="array" ref="K2508">INDEX($A$7:$F$3066,SMALL(IF(COUNTIF($L$5,$H$7:$H$3066)*COUNTIF($L$5,$I$7:$I$3066),MATCH(ROW($A$7:$A$3066),ROW($A$7:$A$3066)),""),ROWS($B$1:B2502)),COLUMNS($A$1:B2504))</f>
        <v>#NUM!</v>
      </c>
      <c r="L2508" t="e">
        <f t="array" ref="L2508">INDEX($A$7:$F$3066,SMALL(IF(COUNTIF($L$5,$H$7:$H$3066)*COUNTIF($L$5,$I$7:$I$3066),MATCH(ROW($A$7:$A$3066),ROW($A$7:$A$3066)),""),ROWS($B$1:C2502)),COLUMNS($A$1:C2504))</f>
        <v>#NUM!</v>
      </c>
      <c r="M2508" t="e">
        <f t="array" ref="M2508">INDEX($A$7:$F$3066,SMALL(IF(COUNTIF($L$5,$H$7:$H$3066)*COUNTIF($L$5,$I$7:$I$3066),MATCH(ROW($A$7:$A$3066),ROW($A$7:$A$3066)),""),ROWS($B$1:D2502)),COLUMNS($A$1:D2504))</f>
        <v>#NUM!</v>
      </c>
      <c r="N2508" t="e">
        <f t="array" ref="N2508">INDEX($A$7:$F$3066,SMALL(IF(COUNTIF($L$5,$H$7:$H$3066)*COUNTIF($L$5,$I$7:$I$3066),MATCH(ROW($A$7:$A$3066),ROW($A$7:$A$3066)),""),ROWS($B$1:E2502)),COLUMNS($A$1:E2504))</f>
        <v>#NUM!</v>
      </c>
      <c r="O2508" t="e">
        <f t="array" ref="O2508">INDEX($A$7:$F$3066,SMALL(IF(COUNTIF($L$5,$H$7:$H$3066)*COUNTIF($L$5,$I$7:$I$3066),MATCH(ROW($A$7:$A$3066),ROW($A$7:$A$3066)),""),ROWS($B$1:F2502)),COLUMNS($A$1:F2504))</f>
        <v>#NUM!</v>
      </c>
    </row>
    <row r="2509" spans="1:15">
      <c r="A2509" s="1">
        <f>'ScienceDirect - Initial'!A2512</f>
        <v>0</v>
      </c>
      <c r="B2509" s="1">
        <f>'ScienceDirect - Initial'!B2512</f>
        <v>2018</v>
      </c>
      <c r="C2509" s="1" t="str">
        <f>'ScienceDirect - Initial'!C2512</f>
        <v>Brown, Nathan; Cambruzzi, Jean; Cox, Peter J.; Davies, Mark; Dunbar, James; Plumbley, Dean; Sellwood, Matthew A.; Sim, Aaron; Williams-Jones, Bryn I.; Zwierzyna, Magdalena; Sheppard, David W.</v>
      </c>
      <c r="D2509" s="1" t="str">
        <f>'ScienceDirect - Initial'!D2512</f>
        <v>Chapter Five - Big Data in Drug Discovery</v>
      </c>
      <c r="E2509" s="1" t="str">
        <f>'ScienceDirect - Initial'!E2512</f>
        <v>Progress in Medicinal Chemistry</v>
      </c>
      <c r="F2509" s="1" t="str">
        <f>'ScienceDirect - Initial'!F2512</f>
        <v>0079-6468</v>
      </c>
      <c r="H2509" s="1">
        <v>0</v>
      </c>
      <c r="I2509" s="1">
        <v>0</v>
      </c>
      <c r="J2509" t="b">
        <f t="shared" si="39"/>
        <v>1</v>
      </c>
      <c r="K2509" t="e">
        <f t="array" ref="K2509">INDEX($A$7:$F$3066,SMALL(IF(COUNTIF($L$5,$H$7:$H$3066)*COUNTIF($L$5,$I$7:$I$3066),MATCH(ROW($A$7:$A$3066),ROW($A$7:$A$3066)),""),ROWS($B$1:B2503)),COLUMNS($A$1:B2505))</f>
        <v>#NUM!</v>
      </c>
      <c r="L2509" t="e">
        <f t="array" ref="L2509">INDEX($A$7:$F$3066,SMALL(IF(COUNTIF($L$5,$H$7:$H$3066)*COUNTIF($L$5,$I$7:$I$3066),MATCH(ROW($A$7:$A$3066),ROW($A$7:$A$3066)),""),ROWS($B$1:C2503)),COLUMNS($A$1:C2505))</f>
        <v>#NUM!</v>
      </c>
      <c r="M2509" t="e">
        <f t="array" ref="M2509">INDEX($A$7:$F$3066,SMALL(IF(COUNTIF($L$5,$H$7:$H$3066)*COUNTIF($L$5,$I$7:$I$3066),MATCH(ROW($A$7:$A$3066),ROW($A$7:$A$3066)),""),ROWS($B$1:D2503)),COLUMNS($A$1:D2505))</f>
        <v>#NUM!</v>
      </c>
      <c r="N2509" t="e">
        <f t="array" ref="N2509">INDEX($A$7:$F$3066,SMALL(IF(COUNTIF($L$5,$H$7:$H$3066)*COUNTIF($L$5,$I$7:$I$3066),MATCH(ROW($A$7:$A$3066),ROW($A$7:$A$3066)),""),ROWS($B$1:E2503)),COLUMNS($A$1:E2505))</f>
        <v>#NUM!</v>
      </c>
      <c r="O2509" t="e">
        <f t="array" ref="O2509">INDEX($A$7:$F$3066,SMALL(IF(COUNTIF($L$5,$H$7:$H$3066)*COUNTIF($L$5,$I$7:$I$3066),MATCH(ROW($A$7:$A$3066),ROW($A$7:$A$3066)),""),ROWS($B$1:F2503)),COLUMNS($A$1:F2505))</f>
        <v>#NUM!</v>
      </c>
    </row>
    <row r="2510" spans="1:15">
      <c r="A2510" s="1">
        <f>'ScienceDirect - Initial'!A2513</f>
        <v>0</v>
      </c>
      <c r="B2510" s="1">
        <f>'ScienceDirect - Initial'!B2513</f>
        <v>1971</v>
      </c>
      <c r="C2510" s="1" t="str">
        <f>'ScienceDirect - Initial'!C2513</f>
        <v>McCall, Robert B.</v>
      </c>
      <c r="D2510" s="1" t="str">
        <f>'ScienceDirect - Initial'!D2513</f>
        <v>ATTENTION IN THE INFANT: AVENUE TO THE STUDY OF COGNITIVE DEVELOPMENT11This research was sponsored by USPHS grant HD 04160-01 to RBM and by USPHS grant FR-05537 to the Fels Research Institute.</v>
      </c>
      <c r="E2510" s="1" t="str">
        <f>'ScienceDirect - Initial'!E2513</f>
        <v>The Development of Self-Regulatory Mechanisms</v>
      </c>
      <c r="F2510" s="1" t="str">
        <f>'ScienceDirect - Initial'!F2513</f>
        <v>978-0-12-731750-2</v>
      </c>
      <c r="H2510" s="1">
        <v>0</v>
      </c>
      <c r="I2510" s="1">
        <v>0</v>
      </c>
      <c r="J2510" t="b">
        <f t="shared" si="39"/>
        <v>1</v>
      </c>
      <c r="K2510" t="e">
        <f t="array" ref="K2510">INDEX($A$7:$F$3066,SMALL(IF(COUNTIF($L$5,$H$7:$H$3066)*COUNTIF($L$5,$I$7:$I$3066),MATCH(ROW($A$7:$A$3066),ROW($A$7:$A$3066)),""),ROWS($B$1:B2504)),COLUMNS($A$1:B2506))</f>
        <v>#NUM!</v>
      </c>
      <c r="L2510" t="e">
        <f t="array" ref="L2510">INDEX($A$7:$F$3066,SMALL(IF(COUNTIF($L$5,$H$7:$H$3066)*COUNTIF($L$5,$I$7:$I$3066),MATCH(ROW($A$7:$A$3066),ROW($A$7:$A$3066)),""),ROWS($B$1:C2504)),COLUMNS($A$1:C2506))</f>
        <v>#NUM!</v>
      </c>
      <c r="M2510" t="e">
        <f t="array" ref="M2510">INDEX($A$7:$F$3066,SMALL(IF(COUNTIF($L$5,$H$7:$H$3066)*COUNTIF($L$5,$I$7:$I$3066),MATCH(ROW($A$7:$A$3066),ROW($A$7:$A$3066)),""),ROWS($B$1:D2504)),COLUMNS($A$1:D2506))</f>
        <v>#NUM!</v>
      </c>
      <c r="N2510" t="e">
        <f t="array" ref="N2510">INDEX($A$7:$F$3066,SMALL(IF(COUNTIF($L$5,$H$7:$H$3066)*COUNTIF($L$5,$I$7:$I$3066),MATCH(ROW($A$7:$A$3066),ROW($A$7:$A$3066)),""),ROWS($B$1:E2504)),COLUMNS($A$1:E2506))</f>
        <v>#NUM!</v>
      </c>
      <c r="O2510" t="e">
        <f t="array" ref="O2510">INDEX($A$7:$F$3066,SMALL(IF(COUNTIF($L$5,$H$7:$H$3066)*COUNTIF($L$5,$I$7:$I$3066),MATCH(ROW($A$7:$A$3066),ROW($A$7:$A$3066)),""),ROWS($B$1:F2504)),COLUMNS($A$1:F2506))</f>
        <v>#NUM!</v>
      </c>
    </row>
    <row r="2511" spans="1:15">
      <c r="A2511" s="1">
        <f>'ScienceDirect - Initial'!A2514</f>
        <v>0</v>
      </c>
      <c r="B2511" s="1">
        <f>'ScienceDirect - Initial'!B2514</f>
        <v>1977</v>
      </c>
      <c r="C2511" s="1" t="str">
        <f>'ScienceDirect - Initial'!C2514</f>
        <v>Bruce-Chwatt, L.J.; Zulueta, Julian de</v>
      </c>
      <c r="D2511" s="1" t="str">
        <f>'ScienceDirect - Initial'!D2514</f>
        <v>Malaria eradication in Portugal</v>
      </c>
      <c r="E2511" s="1" t="str">
        <f>'ScienceDirect - Initial'!E2514</f>
        <v>Transactions of the Royal Society of Tropical Medicine and Hygiene</v>
      </c>
      <c r="F2511" s="1">
        <f>'ScienceDirect - Initial'!F2514</f>
        <v>0</v>
      </c>
      <c r="H2511" s="1">
        <v>0</v>
      </c>
      <c r="I2511" s="1">
        <v>0</v>
      </c>
      <c r="J2511" t="b">
        <f t="shared" si="39"/>
        <v>1</v>
      </c>
      <c r="K2511" t="e">
        <f t="array" ref="K2511">INDEX($A$7:$F$3066,SMALL(IF(COUNTIF($L$5,$H$7:$H$3066)*COUNTIF($L$5,$I$7:$I$3066),MATCH(ROW($A$7:$A$3066),ROW($A$7:$A$3066)),""),ROWS($B$1:B2505)),COLUMNS($A$1:B2507))</f>
        <v>#NUM!</v>
      </c>
      <c r="L2511" t="e">
        <f t="array" ref="L2511">INDEX($A$7:$F$3066,SMALL(IF(COUNTIF($L$5,$H$7:$H$3066)*COUNTIF($L$5,$I$7:$I$3066),MATCH(ROW($A$7:$A$3066),ROW($A$7:$A$3066)),""),ROWS($B$1:C2505)),COLUMNS($A$1:C2507))</f>
        <v>#NUM!</v>
      </c>
      <c r="M2511" t="e">
        <f t="array" ref="M2511">INDEX($A$7:$F$3066,SMALL(IF(COUNTIF($L$5,$H$7:$H$3066)*COUNTIF($L$5,$I$7:$I$3066),MATCH(ROW($A$7:$A$3066),ROW($A$7:$A$3066)),""),ROWS($B$1:D2505)),COLUMNS($A$1:D2507))</f>
        <v>#NUM!</v>
      </c>
      <c r="N2511" t="e">
        <f t="array" ref="N2511">INDEX($A$7:$F$3066,SMALL(IF(COUNTIF($L$5,$H$7:$H$3066)*COUNTIF($L$5,$I$7:$I$3066),MATCH(ROW($A$7:$A$3066),ROW($A$7:$A$3066)),""),ROWS($B$1:E2505)),COLUMNS($A$1:E2507))</f>
        <v>#NUM!</v>
      </c>
      <c r="O2511" t="e">
        <f t="array" ref="O2511">INDEX($A$7:$F$3066,SMALL(IF(COUNTIF($L$5,$H$7:$H$3066)*COUNTIF($L$5,$I$7:$I$3066),MATCH(ROW($A$7:$A$3066),ROW($A$7:$A$3066)),""),ROWS($B$1:F2505)),COLUMNS($A$1:F2507))</f>
        <v>#NUM!</v>
      </c>
    </row>
    <row r="2512" spans="1:15">
      <c r="A2512" s="1">
        <f>'ScienceDirect - Initial'!A2515</f>
        <v>0</v>
      </c>
      <c r="B2512" s="1">
        <f>'ScienceDirect - Initial'!B2515</f>
        <v>1984</v>
      </c>
      <c r="C2512" s="1" t="str">
        <f>'ScienceDirect - Initial'!C2515</f>
        <v>Scott, N.R.</v>
      </c>
      <c r="D2512" s="1" t="str">
        <f>'ScienceDirect - Initial'!D2515</f>
        <v>Livestock buildings and equipment: A review</v>
      </c>
      <c r="E2512" s="1" t="str">
        <f>'ScienceDirect - Initial'!E2515</f>
        <v>Journal of Agricultural Engineering Research</v>
      </c>
      <c r="F2512" s="1">
        <f>'ScienceDirect - Initial'!F2515</f>
        <v>0</v>
      </c>
      <c r="H2512" s="1">
        <v>0</v>
      </c>
      <c r="I2512" s="1">
        <v>0</v>
      </c>
      <c r="J2512" t="b">
        <f t="shared" si="39"/>
        <v>1</v>
      </c>
      <c r="K2512" t="e">
        <f t="array" ref="K2512">INDEX($A$7:$F$3066,SMALL(IF(COUNTIF($L$5,$H$7:$H$3066)*COUNTIF($L$5,$I$7:$I$3066),MATCH(ROW($A$7:$A$3066),ROW($A$7:$A$3066)),""),ROWS($B$1:B2506)),COLUMNS($A$1:B2508))</f>
        <v>#NUM!</v>
      </c>
      <c r="L2512" t="e">
        <f t="array" ref="L2512">INDEX($A$7:$F$3066,SMALL(IF(COUNTIF($L$5,$H$7:$H$3066)*COUNTIF($L$5,$I$7:$I$3066),MATCH(ROW($A$7:$A$3066),ROW($A$7:$A$3066)),""),ROWS($B$1:C2506)),COLUMNS($A$1:C2508))</f>
        <v>#NUM!</v>
      </c>
      <c r="M2512" t="e">
        <f t="array" ref="M2512">INDEX($A$7:$F$3066,SMALL(IF(COUNTIF($L$5,$H$7:$H$3066)*COUNTIF($L$5,$I$7:$I$3066),MATCH(ROW($A$7:$A$3066),ROW($A$7:$A$3066)),""),ROWS($B$1:D2506)),COLUMNS($A$1:D2508))</f>
        <v>#NUM!</v>
      </c>
      <c r="N2512" t="e">
        <f t="array" ref="N2512">INDEX($A$7:$F$3066,SMALL(IF(COUNTIF($L$5,$H$7:$H$3066)*COUNTIF($L$5,$I$7:$I$3066),MATCH(ROW($A$7:$A$3066),ROW($A$7:$A$3066)),""),ROWS($B$1:E2506)),COLUMNS($A$1:E2508))</f>
        <v>#NUM!</v>
      </c>
      <c r="O2512" t="e">
        <f t="array" ref="O2512">INDEX($A$7:$F$3066,SMALL(IF(COUNTIF($L$5,$H$7:$H$3066)*COUNTIF($L$5,$I$7:$I$3066),MATCH(ROW($A$7:$A$3066),ROW($A$7:$A$3066)),""),ROWS($B$1:F2506)),COLUMNS($A$1:F2508))</f>
        <v>#NUM!</v>
      </c>
    </row>
    <row r="2513" spans="1:15">
      <c r="A2513" s="1">
        <f>'ScienceDirect - Initial'!A2516</f>
        <v>0</v>
      </c>
      <c r="B2513" s="1">
        <f>'ScienceDirect - Initial'!B2516</f>
        <v>2003</v>
      </c>
      <c r="C2513" s="1" t="str">
        <f>'ScienceDirect - Initial'!C2516</f>
        <v>Gerberich, W.; Yang, W.</v>
      </c>
      <c r="D2513" s="1" t="str">
        <f>'ScienceDirect - Initial'!D2516</f>
        <v>8.01 - Interfacial and Nanoscale Failure</v>
      </c>
      <c r="E2513" s="1" t="str">
        <f>'ScienceDirect - Initial'!E2516</f>
        <v>Comprehensive Structural Integrity</v>
      </c>
      <c r="F2513" s="1" t="str">
        <f>'ScienceDirect - Initial'!F2516</f>
        <v>978-0-08-043749-1</v>
      </c>
      <c r="H2513" s="1">
        <v>0</v>
      </c>
      <c r="I2513" s="1">
        <v>0</v>
      </c>
      <c r="J2513" t="b">
        <f t="shared" si="39"/>
        <v>1</v>
      </c>
      <c r="K2513" t="e">
        <f t="array" ref="K2513">INDEX($A$7:$F$3066,SMALL(IF(COUNTIF($L$5,$H$7:$H$3066)*COUNTIF($L$5,$I$7:$I$3066),MATCH(ROW($A$7:$A$3066),ROW($A$7:$A$3066)),""),ROWS($B$1:B2507)),COLUMNS($A$1:B2509))</f>
        <v>#NUM!</v>
      </c>
      <c r="L2513" t="e">
        <f t="array" ref="L2513">INDEX($A$7:$F$3066,SMALL(IF(COUNTIF($L$5,$H$7:$H$3066)*COUNTIF($L$5,$I$7:$I$3066),MATCH(ROW($A$7:$A$3066),ROW($A$7:$A$3066)),""),ROWS($B$1:C2507)),COLUMNS($A$1:C2509))</f>
        <v>#NUM!</v>
      </c>
      <c r="M2513" t="e">
        <f t="array" ref="M2513">INDEX($A$7:$F$3066,SMALL(IF(COUNTIF($L$5,$H$7:$H$3066)*COUNTIF($L$5,$I$7:$I$3066),MATCH(ROW($A$7:$A$3066),ROW($A$7:$A$3066)),""),ROWS($B$1:D2507)),COLUMNS($A$1:D2509))</f>
        <v>#NUM!</v>
      </c>
      <c r="N2513" t="e">
        <f t="array" ref="N2513">INDEX($A$7:$F$3066,SMALL(IF(COUNTIF($L$5,$H$7:$H$3066)*COUNTIF($L$5,$I$7:$I$3066),MATCH(ROW($A$7:$A$3066),ROW($A$7:$A$3066)),""),ROWS($B$1:E2507)),COLUMNS($A$1:E2509))</f>
        <v>#NUM!</v>
      </c>
      <c r="O2513" t="e">
        <f t="array" ref="O2513">INDEX($A$7:$F$3066,SMALL(IF(COUNTIF($L$5,$H$7:$H$3066)*COUNTIF($L$5,$I$7:$I$3066),MATCH(ROW($A$7:$A$3066),ROW($A$7:$A$3066)),""),ROWS($B$1:F2507)),COLUMNS($A$1:F2509))</f>
        <v>#NUM!</v>
      </c>
    </row>
    <row r="2514" spans="1:15">
      <c r="A2514" s="1">
        <f>'ScienceDirect - Initial'!A2517</f>
        <v>0</v>
      </c>
      <c r="B2514" s="1">
        <f>'ScienceDirect - Initial'!B2517</f>
        <v>2018</v>
      </c>
      <c r="C2514" s="1" t="str">
        <f>'ScienceDirect - Initial'!C2517</f>
        <v>Osmani, Riyaz Ali; Kulkarni, Parthasarathi; Manjunatha, Shringari; Vaghela, Rudra; Bhosale, Rohit</v>
      </c>
      <c r="D2514" s="1" t="str">
        <f>'ScienceDirect - Initial'!D2517</f>
        <v>Chapter 16 - Cyclodextrin nanosponge-based systems in drug delivery and nanotherapeutics: Current progress and future prospects</v>
      </c>
      <c r="E2514" s="1" t="str">
        <f>'ScienceDirect - Initial'!E2517</f>
        <v>Organic Materials as Smart Nanocarriers for Drug Delivery</v>
      </c>
      <c r="F2514" s="1" t="str">
        <f>'ScienceDirect - Initial'!F2517</f>
        <v>978-0-12-813663-8</v>
      </c>
      <c r="H2514" s="1">
        <v>0</v>
      </c>
      <c r="I2514" s="1">
        <v>0</v>
      </c>
      <c r="J2514" t="b">
        <f t="shared" si="39"/>
        <v>1</v>
      </c>
      <c r="K2514" t="e">
        <f t="array" ref="K2514">INDEX($A$7:$F$3066,SMALL(IF(COUNTIF($L$5,$H$7:$H$3066)*COUNTIF($L$5,$I$7:$I$3066),MATCH(ROW($A$7:$A$3066),ROW($A$7:$A$3066)),""),ROWS($B$1:B2508)),COLUMNS($A$1:B2510))</f>
        <v>#NUM!</v>
      </c>
      <c r="L2514" t="e">
        <f t="array" ref="L2514">INDEX($A$7:$F$3066,SMALL(IF(COUNTIF($L$5,$H$7:$H$3066)*COUNTIF($L$5,$I$7:$I$3066),MATCH(ROW($A$7:$A$3066),ROW($A$7:$A$3066)),""),ROWS($B$1:C2508)),COLUMNS($A$1:C2510))</f>
        <v>#NUM!</v>
      </c>
      <c r="M2514" t="e">
        <f t="array" ref="M2514">INDEX($A$7:$F$3066,SMALL(IF(COUNTIF($L$5,$H$7:$H$3066)*COUNTIF($L$5,$I$7:$I$3066),MATCH(ROW($A$7:$A$3066),ROW($A$7:$A$3066)),""),ROWS($B$1:D2508)),COLUMNS($A$1:D2510))</f>
        <v>#NUM!</v>
      </c>
      <c r="N2514" t="e">
        <f t="array" ref="N2514">INDEX($A$7:$F$3066,SMALL(IF(COUNTIF($L$5,$H$7:$H$3066)*COUNTIF($L$5,$I$7:$I$3066),MATCH(ROW($A$7:$A$3066),ROW($A$7:$A$3066)),""),ROWS($B$1:E2508)),COLUMNS($A$1:E2510))</f>
        <v>#NUM!</v>
      </c>
      <c r="O2514" t="e">
        <f t="array" ref="O2514">INDEX($A$7:$F$3066,SMALL(IF(COUNTIF($L$5,$H$7:$H$3066)*COUNTIF($L$5,$I$7:$I$3066),MATCH(ROW($A$7:$A$3066),ROW($A$7:$A$3066)),""),ROWS($B$1:F2508)),COLUMNS($A$1:F2510))</f>
        <v>#NUM!</v>
      </c>
    </row>
    <row r="2515" spans="1:15">
      <c r="A2515" s="1">
        <f>'ScienceDirect - Initial'!A2518</f>
        <v>0</v>
      </c>
      <c r="B2515" s="1">
        <f>'ScienceDirect - Initial'!B2518</f>
        <v>2012</v>
      </c>
      <c r="C2515" s="1" t="str">
        <f>'ScienceDirect - Initial'!C2518</f>
        <v>Starke, Jeffrey R.</v>
      </c>
      <c r="D2515" s="1" t="str">
        <f>'ScienceDirect - Initial'!D2518</f>
        <v>134 - Mycobacterium tuberculosis</v>
      </c>
      <c r="E2515" s="1" t="str">
        <f>'ScienceDirect - Initial'!E2518</f>
        <v>Principles and Practice of Pediatric Infectious Diseases (Fourth Edition)</v>
      </c>
      <c r="F2515" s="1" t="str">
        <f>'ScienceDirect - Initial'!F2518</f>
        <v>978-1-4377-2702-9</v>
      </c>
      <c r="H2515" s="1">
        <v>0</v>
      </c>
      <c r="I2515" s="1">
        <v>0</v>
      </c>
      <c r="J2515" t="b">
        <f t="shared" si="39"/>
        <v>1</v>
      </c>
      <c r="K2515" t="e">
        <f t="array" ref="K2515">INDEX($A$7:$F$3066,SMALL(IF(COUNTIF($L$5,$H$7:$H$3066)*COUNTIF($L$5,$I$7:$I$3066),MATCH(ROW($A$7:$A$3066),ROW($A$7:$A$3066)),""),ROWS($B$1:B2509)),COLUMNS($A$1:B2511))</f>
        <v>#NUM!</v>
      </c>
      <c r="L2515" t="e">
        <f t="array" ref="L2515">INDEX($A$7:$F$3066,SMALL(IF(COUNTIF($L$5,$H$7:$H$3066)*COUNTIF($L$5,$I$7:$I$3066),MATCH(ROW($A$7:$A$3066),ROW($A$7:$A$3066)),""),ROWS($B$1:C2509)),COLUMNS($A$1:C2511))</f>
        <v>#NUM!</v>
      </c>
      <c r="M2515" t="e">
        <f t="array" ref="M2515">INDEX($A$7:$F$3066,SMALL(IF(COUNTIF($L$5,$H$7:$H$3066)*COUNTIF($L$5,$I$7:$I$3066),MATCH(ROW($A$7:$A$3066),ROW($A$7:$A$3066)),""),ROWS($B$1:D2509)),COLUMNS($A$1:D2511))</f>
        <v>#NUM!</v>
      </c>
      <c r="N2515" t="e">
        <f t="array" ref="N2515">INDEX($A$7:$F$3066,SMALL(IF(COUNTIF($L$5,$H$7:$H$3066)*COUNTIF($L$5,$I$7:$I$3066),MATCH(ROW($A$7:$A$3066),ROW($A$7:$A$3066)),""),ROWS($B$1:E2509)),COLUMNS($A$1:E2511))</f>
        <v>#NUM!</v>
      </c>
      <c r="O2515" t="e">
        <f t="array" ref="O2515">INDEX($A$7:$F$3066,SMALL(IF(COUNTIF($L$5,$H$7:$H$3066)*COUNTIF($L$5,$I$7:$I$3066),MATCH(ROW($A$7:$A$3066),ROW($A$7:$A$3066)),""),ROWS($B$1:F2509)),COLUMNS($A$1:F2511))</f>
        <v>#NUM!</v>
      </c>
    </row>
    <row r="2516" spans="1:15">
      <c r="A2516" s="1">
        <f>'ScienceDirect - Initial'!A2519</f>
        <v>0</v>
      </c>
      <c r="B2516" s="1">
        <f>'ScienceDirect - Initial'!B2519</f>
        <v>2003</v>
      </c>
      <c r="C2516" s="1" t="str">
        <f>'ScienceDirect - Initial'!C2519</f>
        <v>Mulder, Ch.; Breure, A.M.</v>
      </c>
      <c r="D2516" s="1" t="str">
        <f>'ScienceDirect - Initial'!D2519</f>
        <v>Chapter 14 Plant biodiversity and environmental stress</v>
      </c>
      <c r="E2516" s="1" t="str">
        <f>'ScienceDirect - Initial'!E2519</f>
        <v>Trace Metals and other Contaminants in the Environment</v>
      </c>
      <c r="F2516" s="1" t="str">
        <f>'ScienceDirect - Initial'!F2519</f>
        <v>1875-1121</v>
      </c>
      <c r="H2516" s="1">
        <v>0</v>
      </c>
      <c r="I2516" s="1">
        <v>0</v>
      </c>
      <c r="J2516" t="b">
        <f t="shared" si="39"/>
        <v>1</v>
      </c>
      <c r="K2516" t="e">
        <f t="array" ref="K2516">INDEX($A$7:$F$3066,SMALL(IF(COUNTIF($L$5,$H$7:$H$3066)*COUNTIF($L$5,$I$7:$I$3066),MATCH(ROW($A$7:$A$3066),ROW($A$7:$A$3066)),""),ROWS($B$1:B2510)),COLUMNS($A$1:B2512))</f>
        <v>#NUM!</v>
      </c>
      <c r="L2516" t="e">
        <f t="array" ref="L2516">INDEX($A$7:$F$3066,SMALL(IF(COUNTIF($L$5,$H$7:$H$3066)*COUNTIF($L$5,$I$7:$I$3066),MATCH(ROW($A$7:$A$3066),ROW($A$7:$A$3066)),""),ROWS($B$1:C2510)),COLUMNS($A$1:C2512))</f>
        <v>#NUM!</v>
      </c>
      <c r="M2516" t="e">
        <f t="array" ref="M2516">INDEX($A$7:$F$3066,SMALL(IF(COUNTIF($L$5,$H$7:$H$3066)*COUNTIF($L$5,$I$7:$I$3066),MATCH(ROW($A$7:$A$3066),ROW($A$7:$A$3066)),""),ROWS($B$1:D2510)),COLUMNS($A$1:D2512))</f>
        <v>#NUM!</v>
      </c>
      <c r="N2516" t="e">
        <f t="array" ref="N2516">INDEX($A$7:$F$3066,SMALL(IF(COUNTIF($L$5,$H$7:$H$3066)*COUNTIF($L$5,$I$7:$I$3066),MATCH(ROW($A$7:$A$3066),ROW($A$7:$A$3066)),""),ROWS($B$1:E2510)),COLUMNS($A$1:E2512))</f>
        <v>#NUM!</v>
      </c>
      <c r="O2516" t="e">
        <f t="array" ref="O2516">INDEX($A$7:$F$3066,SMALL(IF(COUNTIF($L$5,$H$7:$H$3066)*COUNTIF($L$5,$I$7:$I$3066),MATCH(ROW($A$7:$A$3066),ROW($A$7:$A$3066)),""),ROWS($B$1:F2510)),COLUMNS($A$1:F2512))</f>
        <v>#NUM!</v>
      </c>
    </row>
    <row r="2517" spans="1:15">
      <c r="A2517" s="1">
        <f>'ScienceDirect - Initial'!A2520</f>
        <v>0</v>
      </c>
      <c r="B2517" s="1">
        <f>'ScienceDirect - Initial'!B2520</f>
        <v>1990</v>
      </c>
      <c r="C2517" s="1" t="str">
        <f>'ScienceDirect - Initial'!C2520</f>
        <v>Brown, Jason W</v>
      </c>
      <c r="D2517" s="1" t="str">
        <f>'ScienceDirect - Initial'!D2520</f>
        <v>Psychology of time awareness</v>
      </c>
      <c r="E2517" s="1" t="str">
        <f>'ScienceDirect - Initial'!E2520</f>
        <v>Brain and Cognition</v>
      </c>
      <c r="F2517" s="1">
        <f>'ScienceDirect - Initial'!F2520</f>
        <v>0</v>
      </c>
      <c r="H2517" s="1">
        <v>0</v>
      </c>
      <c r="I2517" s="1">
        <v>0</v>
      </c>
      <c r="J2517" t="b">
        <f t="shared" si="39"/>
        <v>1</v>
      </c>
      <c r="K2517" t="e">
        <f t="array" ref="K2517">INDEX($A$7:$F$3066,SMALL(IF(COUNTIF($L$5,$H$7:$H$3066)*COUNTIF($L$5,$I$7:$I$3066),MATCH(ROW($A$7:$A$3066),ROW($A$7:$A$3066)),""),ROWS($B$1:B2511)),COLUMNS($A$1:B2513))</f>
        <v>#NUM!</v>
      </c>
      <c r="L2517" t="e">
        <f t="array" ref="L2517">INDEX($A$7:$F$3066,SMALL(IF(COUNTIF($L$5,$H$7:$H$3066)*COUNTIF($L$5,$I$7:$I$3066),MATCH(ROW($A$7:$A$3066),ROW($A$7:$A$3066)),""),ROWS($B$1:C2511)),COLUMNS($A$1:C2513))</f>
        <v>#NUM!</v>
      </c>
      <c r="M2517" t="e">
        <f t="array" ref="M2517">INDEX($A$7:$F$3066,SMALL(IF(COUNTIF($L$5,$H$7:$H$3066)*COUNTIF($L$5,$I$7:$I$3066),MATCH(ROW($A$7:$A$3066),ROW($A$7:$A$3066)),""),ROWS($B$1:D2511)),COLUMNS($A$1:D2513))</f>
        <v>#NUM!</v>
      </c>
      <c r="N2517" t="e">
        <f t="array" ref="N2517">INDEX($A$7:$F$3066,SMALL(IF(COUNTIF($L$5,$H$7:$H$3066)*COUNTIF($L$5,$I$7:$I$3066),MATCH(ROW($A$7:$A$3066),ROW($A$7:$A$3066)),""),ROWS($B$1:E2511)),COLUMNS($A$1:E2513))</f>
        <v>#NUM!</v>
      </c>
      <c r="O2517" t="e">
        <f t="array" ref="O2517">INDEX($A$7:$F$3066,SMALL(IF(COUNTIF($L$5,$H$7:$H$3066)*COUNTIF($L$5,$I$7:$I$3066),MATCH(ROW($A$7:$A$3066),ROW($A$7:$A$3066)),""),ROWS($B$1:F2511)),COLUMNS($A$1:F2513))</f>
        <v>#NUM!</v>
      </c>
    </row>
    <row r="2518" spans="1:15">
      <c r="A2518" s="1">
        <f>'ScienceDirect - Initial'!A2521</f>
        <v>0</v>
      </c>
      <c r="B2518" s="1">
        <f>'ScienceDirect - Initial'!B2521</f>
        <v>2003</v>
      </c>
      <c r="C2518" s="1">
        <f>'ScienceDirect - Initial'!C2521</f>
        <v>0</v>
      </c>
      <c r="D2518" s="1" t="str">
        <f>'ScienceDirect - Initial'!D2521</f>
        <v>Appendix B - Glossary</v>
      </c>
      <c r="E2518" s="1" t="str">
        <f>'ScienceDirect - Initial'!E2521</f>
        <v>Plastics Engineered Product Design</v>
      </c>
      <c r="F2518" s="1" t="str">
        <f>'ScienceDirect - Initial'!F2521</f>
        <v>978-1-85617-416-9</v>
      </c>
      <c r="H2518" s="1">
        <v>0</v>
      </c>
      <c r="I2518" s="1">
        <v>0</v>
      </c>
      <c r="J2518" t="b">
        <f t="shared" si="39"/>
        <v>1</v>
      </c>
      <c r="K2518" t="e">
        <f t="array" ref="K2518">INDEX($A$7:$F$3066,SMALL(IF(COUNTIF($L$5,$H$7:$H$3066)*COUNTIF($L$5,$I$7:$I$3066),MATCH(ROW($A$7:$A$3066),ROW($A$7:$A$3066)),""),ROWS($B$1:B2512)),COLUMNS($A$1:B2514))</f>
        <v>#NUM!</v>
      </c>
      <c r="L2518" t="e">
        <f t="array" ref="L2518">INDEX($A$7:$F$3066,SMALL(IF(COUNTIF($L$5,$H$7:$H$3066)*COUNTIF($L$5,$I$7:$I$3066),MATCH(ROW($A$7:$A$3066),ROW($A$7:$A$3066)),""),ROWS($B$1:C2512)),COLUMNS($A$1:C2514))</f>
        <v>#NUM!</v>
      </c>
      <c r="M2518" t="e">
        <f t="array" ref="M2518">INDEX($A$7:$F$3066,SMALL(IF(COUNTIF($L$5,$H$7:$H$3066)*COUNTIF($L$5,$I$7:$I$3066),MATCH(ROW($A$7:$A$3066),ROW($A$7:$A$3066)),""),ROWS($B$1:D2512)),COLUMNS($A$1:D2514))</f>
        <v>#NUM!</v>
      </c>
      <c r="N2518" t="e">
        <f t="array" ref="N2518">INDEX($A$7:$F$3066,SMALL(IF(COUNTIF($L$5,$H$7:$H$3066)*COUNTIF($L$5,$I$7:$I$3066),MATCH(ROW($A$7:$A$3066),ROW($A$7:$A$3066)),""),ROWS($B$1:E2512)),COLUMNS($A$1:E2514))</f>
        <v>#NUM!</v>
      </c>
      <c r="O2518" t="e">
        <f t="array" ref="O2518">INDEX($A$7:$F$3066,SMALL(IF(COUNTIF($L$5,$H$7:$H$3066)*COUNTIF($L$5,$I$7:$I$3066),MATCH(ROW($A$7:$A$3066),ROW($A$7:$A$3066)),""),ROWS($B$1:F2512)),COLUMNS($A$1:F2514))</f>
        <v>#NUM!</v>
      </c>
    </row>
    <row r="2519" spans="1:15">
      <c r="A2519" s="1">
        <f>'ScienceDirect - Initial'!A2522</f>
        <v>0</v>
      </c>
      <c r="B2519" s="1">
        <f>'ScienceDirect - Initial'!B2522</f>
        <v>2015</v>
      </c>
      <c r="C2519" s="1" t="str">
        <f>'ScienceDirect - Initial'!C2522</f>
        <v>del Rio, Carlos; Curran, James W.</v>
      </c>
      <c r="D2519" s="1" t="str">
        <f>'ScienceDirect - Initial'!D2522</f>
        <v>121 - Epidemiology and Prevention of Acquired Immunodeficiency Syndrome and Human Immunodeficiency Virus Infection</v>
      </c>
      <c r="E2519" s="1" t="str">
        <f>'ScienceDirect - Initial'!E2522</f>
        <v>Mandell, Douglas, and Bennett's Principles and Practice of Infectious Diseases (Eighth Edition)</v>
      </c>
      <c r="F2519" s="1" t="str">
        <f>'ScienceDirect - Initial'!F2522</f>
        <v>978-1-4557-4801-3</v>
      </c>
      <c r="H2519" s="1">
        <v>0</v>
      </c>
      <c r="I2519" s="1">
        <v>0</v>
      </c>
      <c r="J2519" t="b">
        <f t="shared" si="39"/>
        <v>1</v>
      </c>
      <c r="K2519" t="e">
        <f t="array" ref="K2519">INDEX($A$7:$F$3066,SMALL(IF(COUNTIF($L$5,$H$7:$H$3066)*COUNTIF($L$5,$I$7:$I$3066),MATCH(ROW($A$7:$A$3066),ROW($A$7:$A$3066)),""),ROWS($B$1:B2513)),COLUMNS($A$1:B2515))</f>
        <v>#NUM!</v>
      </c>
      <c r="L2519" t="e">
        <f t="array" ref="L2519">INDEX($A$7:$F$3066,SMALL(IF(COUNTIF($L$5,$H$7:$H$3066)*COUNTIF($L$5,$I$7:$I$3066),MATCH(ROW($A$7:$A$3066),ROW($A$7:$A$3066)),""),ROWS($B$1:C2513)),COLUMNS($A$1:C2515))</f>
        <v>#NUM!</v>
      </c>
      <c r="M2519" t="e">
        <f t="array" ref="M2519">INDEX($A$7:$F$3066,SMALL(IF(COUNTIF($L$5,$H$7:$H$3066)*COUNTIF($L$5,$I$7:$I$3066),MATCH(ROW($A$7:$A$3066),ROW($A$7:$A$3066)),""),ROWS($B$1:D2513)),COLUMNS($A$1:D2515))</f>
        <v>#NUM!</v>
      </c>
      <c r="N2519" t="e">
        <f t="array" ref="N2519">INDEX($A$7:$F$3066,SMALL(IF(COUNTIF($L$5,$H$7:$H$3066)*COUNTIF($L$5,$I$7:$I$3066),MATCH(ROW($A$7:$A$3066),ROW($A$7:$A$3066)),""),ROWS($B$1:E2513)),COLUMNS($A$1:E2515))</f>
        <v>#NUM!</v>
      </c>
      <c r="O2519" t="e">
        <f t="array" ref="O2519">INDEX($A$7:$F$3066,SMALL(IF(COUNTIF($L$5,$H$7:$H$3066)*COUNTIF($L$5,$I$7:$I$3066),MATCH(ROW($A$7:$A$3066),ROW($A$7:$A$3066)),""),ROWS($B$1:F2513)),COLUMNS($A$1:F2515))</f>
        <v>#NUM!</v>
      </c>
    </row>
    <row r="2520" spans="1:15">
      <c r="A2520" s="1">
        <f>'ScienceDirect - Initial'!A2523</f>
        <v>0</v>
      </c>
      <c r="B2520" s="1">
        <f>'ScienceDirect - Initial'!B2523</f>
        <v>2019</v>
      </c>
      <c r="C2520" s="1" t="str">
        <f>'ScienceDirect - Initial'!C2523</f>
        <v>Daniel, Ryszard; Paulus, Tim</v>
      </c>
      <c r="D2520" s="1" t="str">
        <f>'ScienceDirect - Initial'!D2523</f>
        <v>Chapter 8 - Detailed Gate Design☆</v>
      </c>
      <c r="E2520" s="1" t="str">
        <f>'ScienceDirect - Initial'!E2523</f>
        <v>Lock Gates and Other Closures in Hydraulic Projects</v>
      </c>
      <c r="F2520" s="1" t="str">
        <f>'ScienceDirect - Initial'!F2523</f>
        <v>978-0-12-809264-4</v>
      </c>
      <c r="H2520" s="1">
        <v>0</v>
      </c>
      <c r="I2520" s="1">
        <v>0</v>
      </c>
      <c r="J2520" t="b">
        <f t="shared" si="39"/>
        <v>1</v>
      </c>
      <c r="K2520" t="e">
        <f t="array" ref="K2520">INDEX($A$7:$F$3066,SMALL(IF(COUNTIF($L$5,$H$7:$H$3066)*COUNTIF($L$5,$I$7:$I$3066),MATCH(ROW($A$7:$A$3066),ROW($A$7:$A$3066)),""),ROWS($B$1:B2514)),COLUMNS($A$1:B2516))</f>
        <v>#NUM!</v>
      </c>
      <c r="L2520" t="e">
        <f t="array" ref="L2520">INDEX($A$7:$F$3066,SMALL(IF(COUNTIF($L$5,$H$7:$H$3066)*COUNTIF($L$5,$I$7:$I$3066),MATCH(ROW($A$7:$A$3066),ROW($A$7:$A$3066)),""),ROWS($B$1:C2514)),COLUMNS($A$1:C2516))</f>
        <v>#NUM!</v>
      </c>
      <c r="M2520" t="e">
        <f t="array" ref="M2520">INDEX($A$7:$F$3066,SMALL(IF(COUNTIF($L$5,$H$7:$H$3066)*COUNTIF($L$5,$I$7:$I$3066),MATCH(ROW($A$7:$A$3066),ROW($A$7:$A$3066)),""),ROWS($B$1:D2514)),COLUMNS($A$1:D2516))</f>
        <v>#NUM!</v>
      </c>
      <c r="N2520" t="e">
        <f t="array" ref="N2520">INDEX($A$7:$F$3066,SMALL(IF(COUNTIF($L$5,$H$7:$H$3066)*COUNTIF($L$5,$I$7:$I$3066),MATCH(ROW($A$7:$A$3066),ROW($A$7:$A$3066)),""),ROWS($B$1:E2514)),COLUMNS($A$1:E2516))</f>
        <v>#NUM!</v>
      </c>
      <c r="O2520" t="e">
        <f t="array" ref="O2520">INDEX($A$7:$F$3066,SMALL(IF(COUNTIF($L$5,$H$7:$H$3066)*COUNTIF($L$5,$I$7:$I$3066),MATCH(ROW($A$7:$A$3066),ROW($A$7:$A$3066)),""),ROWS($B$1:F2514)),COLUMNS($A$1:F2516))</f>
        <v>#NUM!</v>
      </c>
    </row>
    <row r="2521" spans="1:15">
      <c r="A2521" s="1">
        <f>'ScienceDirect - Initial'!A2524</f>
        <v>0</v>
      </c>
      <c r="B2521" s="1">
        <f>'ScienceDirect - Initial'!B2524</f>
        <v>1987</v>
      </c>
      <c r="C2521" s="1" t="str">
        <f>'ScienceDirect - Initial'!C2524</f>
        <v>Anyinam, Charles</v>
      </c>
      <c r="D2521" s="1" t="str">
        <f>'ScienceDirect - Initial'!D2524</f>
        <v>Availability, accessibility, acceptability, and adaptibility: Four attributes of African ethno-medicine</v>
      </c>
      <c r="E2521" s="1" t="str">
        <f>'ScienceDirect - Initial'!E2524</f>
        <v>Social Science &amp; Medicine</v>
      </c>
      <c r="F2521" s="1">
        <f>'ScienceDirect - Initial'!F2524</f>
        <v>0</v>
      </c>
      <c r="H2521" s="1">
        <v>0</v>
      </c>
      <c r="I2521" s="1">
        <v>0</v>
      </c>
      <c r="J2521" t="b">
        <f t="shared" si="39"/>
        <v>1</v>
      </c>
      <c r="K2521" t="e">
        <f t="array" ref="K2521">INDEX($A$7:$F$3066,SMALL(IF(COUNTIF($L$5,$H$7:$H$3066)*COUNTIF($L$5,$I$7:$I$3066),MATCH(ROW($A$7:$A$3066),ROW($A$7:$A$3066)),""),ROWS($B$1:B2515)),COLUMNS($A$1:B2517))</f>
        <v>#NUM!</v>
      </c>
      <c r="L2521" t="e">
        <f t="array" ref="L2521">INDEX($A$7:$F$3066,SMALL(IF(COUNTIF($L$5,$H$7:$H$3066)*COUNTIF($L$5,$I$7:$I$3066),MATCH(ROW($A$7:$A$3066),ROW($A$7:$A$3066)),""),ROWS($B$1:C2515)),COLUMNS($A$1:C2517))</f>
        <v>#NUM!</v>
      </c>
      <c r="M2521" t="e">
        <f t="array" ref="M2521">INDEX($A$7:$F$3066,SMALL(IF(COUNTIF($L$5,$H$7:$H$3066)*COUNTIF($L$5,$I$7:$I$3066),MATCH(ROW($A$7:$A$3066),ROW($A$7:$A$3066)),""),ROWS($B$1:D2515)),COLUMNS($A$1:D2517))</f>
        <v>#NUM!</v>
      </c>
      <c r="N2521" t="e">
        <f t="array" ref="N2521">INDEX($A$7:$F$3066,SMALL(IF(COUNTIF($L$5,$H$7:$H$3066)*COUNTIF($L$5,$I$7:$I$3066),MATCH(ROW($A$7:$A$3066),ROW($A$7:$A$3066)),""),ROWS($B$1:E2515)),COLUMNS($A$1:E2517))</f>
        <v>#NUM!</v>
      </c>
      <c r="O2521" t="e">
        <f t="array" ref="O2521">INDEX($A$7:$F$3066,SMALL(IF(COUNTIF($L$5,$H$7:$H$3066)*COUNTIF($L$5,$I$7:$I$3066),MATCH(ROW($A$7:$A$3066),ROW($A$7:$A$3066)),""),ROWS($B$1:F2515)),COLUMNS($A$1:F2517))</f>
        <v>#NUM!</v>
      </c>
    </row>
    <row r="2522" spans="1:15">
      <c r="A2522" s="1">
        <f>'ScienceDirect - Initial'!A2525</f>
        <v>0</v>
      </c>
      <c r="B2522" s="1">
        <f>'ScienceDirect - Initial'!B2525</f>
        <v>1981</v>
      </c>
      <c r="C2522" s="1" t="str">
        <f>'ScienceDirect - Initial'!C2525</f>
        <v>Baron, Jonathan</v>
      </c>
      <c r="D2522" s="1" t="str">
        <f>'ScienceDirect - Initial'!D2525</f>
        <v>Reflective thinking as a goal of education</v>
      </c>
      <c r="E2522" s="1" t="str">
        <f>'ScienceDirect - Initial'!E2525</f>
        <v>Intelligence</v>
      </c>
      <c r="F2522" s="1">
        <f>'ScienceDirect - Initial'!F2525</f>
        <v>0</v>
      </c>
      <c r="H2522" s="1">
        <v>0</v>
      </c>
      <c r="I2522" s="1">
        <v>0</v>
      </c>
      <c r="J2522" t="b">
        <f t="shared" si="39"/>
        <v>1</v>
      </c>
      <c r="K2522" t="e">
        <f t="array" ref="K2522">INDEX($A$7:$F$3066,SMALL(IF(COUNTIF($L$5,$H$7:$H$3066)*COUNTIF($L$5,$I$7:$I$3066),MATCH(ROW($A$7:$A$3066),ROW($A$7:$A$3066)),""),ROWS($B$1:B2516)),COLUMNS($A$1:B2518))</f>
        <v>#NUM!</v>
      </c>
      <c r="L2522" t="e">
        <f t="array" ref="L2522">INDEX($A$7:$F$3066,SMALL(IF(COUNTIF($L$5,$H$7:$H$3066)*COUNTIF($L$5,$I$7:$I$3066),MATCH(ROW($A$7:$A$3066),ROW($A$7:$A$3066)),""),ROWS($B$1:C2516)),COLUMNS($A$1:C2518))</f>
        <v>#NUM!</v>
      </c>
      <c r="M2522" t="e">
        <f t="array" ref="M2522">INDEX($A$7:$F$3066,SMALL(IF(COUNTIF($L$5,$H$7:$H$3066)*COUNTIF($L$5,$I$7:$I$3066),MATCH(ROW($A$7:$A$3066),ROW($A$7:$A$3066)),""),ROWS($B$1:D2516)),COLUMNS($A$1:D2518))</f>
        <v>#NUM!</v>
      </c>
      <c r="N2522" t="e">
        <f t="array" ref="N2522">INDEX($A$7:$F$3066,SMALL(IF(COUNTIF($L$5,$H$7:$H$3066)*COUNTIF($L$5,$I$7:$I$3066),MATCH(ROW($A$7:$A$3066),ROW($A$7:$A$3066)),""),ROWS($B$1:E2516)),COLUMNS($A$1:E2518))</f>
        <v>#NUM!</v>
      </c>
      <c r="O2522" t="e">
        <f t="array" ref="O2522">INDEX($A$7:$F$3066,SMALL(IF(COUNTIF($L$5,$H$7:$H$3066)*COUNTIF($L$5,$I$7:$I$3066),MATCH(ROW($A$7:$A$3066),ROW($A$7:$A$3066)),""),ROWS($B$1:F2516)),COLUMNS($A$1:F2518))</f>
        <v>#NUM!</v>
      </c>
    </row>
    <row r="2523" spans="1:15">
      <c r="A2523" s="1">
        <f>'ScienceDirect - Initial'!A2526</f>
        <v>0</v>
      </c>
      <c r="B2523" s="1">
        <f>'ScienceDirect - Initial'!B2526</f>
        <v>2019</v>
      </c>
      <c r="C2523" s="1" t="str">
        <f>'ScienceDirect - Initial'!C2526</f>
        <v>M., Sheikh Mohamed; Veeranarayanan, Srivani; Maekawa, Toru; D., Sakthi Kumar</v>
      </c>
      <c r="D2523" s="1" t="str">
        <f>'ScienceDirect - Initial'!D2526</f>
        <v>External stimulus responsive inorganic nanomaterials for cancer theranostics</v>
      </c>
      <c r="E2523" s="1" t="str">
        <f>'ScienceDirect - Initial'!E2526</f>
        <v>Physically-triggered nanosystems for therapy and diagnosis</v>
      </c>
      <c r="F2523" s="1">
        <f>'ScienceDirect - Initial'!F2526</f>
        <v>0</v>
      </c>
      <c r="H2523" s="1">
        <v>0</v>
      </c>
      <c r="I2523" s="1">
        <v>0</v>
      </c>
      <c r="J2523" t="b">
        <f t="shared" si="39"/>
        <v>1</v>
      </c>
      <c r="K2523" t="e">
        <f t="array" ref="K2523">INDEX($A$7:$F$3066,SMALL(IF(COUNTIF($L$5,$H$7:$H$3066)*COUNTIF($L$5,$I$7:$I$3066),MATCH(ROW($A$7:$A$3066),ROW($A$7:$A$3066)),""),ROWS($B$1:B2517)),COLUMNS($A$1:B2519))</f>
        <v>#NUM!</v>
      </c>
      <c r="L2523" t="e">
        <f t="array" ref="L2523">INDEX($A$7:$F$3066,SMALL(IF(COUNTIF($L$5,$H$7:$H$3066)*COUNTIF($L$5,$I$7:$I$3066),MATCH(ROW($A$7:$A$3066),ROW($A$7:$A$3066)),""),ROWS($B$1:C2517)),COLUMNS($A$1:C2519))</f>
        <v>#NUM!</v>
      </c>
      <c r="M2523" t="e">
        <f t="array" ref="M2523">INDEX($A$7:$F$3066,SMALL(IF(COUNTIF($L$5,$H$7:$H$3066)*COUNTIF($L$5,$I$7:$I$3066),MATCH(ROW($A$7:$A$3066),ROW($A$7:$A$3066)),""),ROWS($B$1:D2517)),COLUMNS($A$1:D2519))</f>
        <v>#NUM!</v>
      </c>
      <c r="N2523" t="e">
        <f t="array" ref="N2523">INDEX($A$7:$F$3066,SMALL(IF(COUNTIF($L$5,$H$7:$H$3066)*COUNTIF($L$5,$I$7:$I$3066),MATCH(ROW($A$7:$A$3066),ROW($A$7:$A$3066)),""),ROWS($B$1:E2517)),COLUMNS($A$1:E2519))</f>
        <v>#NUM!</v>
      </c>
      <c r="O2523" t="e">
        <f t="array" ref="O2523">INDEX($A$7:$F$3066,SMALL(IF(COUNTIF($L$5,$H$7:$H$3066)*COUNTIF($L$5,$I$7:$I$3066),MATCH(ROW($A$7:$A$3066),ROW($A$7:$A$3066)),""),ROWS($B$1:F2517)),COLUMNS($A$1:F2519))</f>
        <v>#NUM!</v>
      </c>
    </row>
    <row r="2524" spans="1:15">
      <c r="A2524" s="1">
        <f>'ScienceDirect - Initial'!A2527</f>
        <v>0</v>
      </c>
      <c r="B2524" s="1">
        <f>'ScienceDirect - Initial'!B2527</f>
        <v>2018</v>
      </c>
      <c r="C2524" s="1" t="str">
        <f>'ScienceDirect - Initial'!C2527</f>
        <v>Bland, Kirby I.; Copeland, Edward M.; Klimberg, V. Suzanne</v>
      </c>
      <c r="D2524" s="1" t="str">
        <f>'ScienceDirect - Initial'!D2527</f>
        <v>1 - History of the Therapy of Breast Cancer</v>
      </c>
      <c r="E2524" s="1" t="str">
        <f>'ScienceDirect - Initial'!E2527</f>
        <v>The Breast (Fifth Edition)</v>
      </c>
      <c r="F2524" s="1" t="str">
        <f>'ScienceDirect - Initial'!F2527</f>
        <v>978-0-323-35955-9</v>
      </c>
      <c r="H2524" s="1">
        <v>0</v>
      </c>
      <c r="I2524" s="1">
        <v>0</v>
      </c>
      <c r="J2524" t="b">
        <f t="shared" si="39"/>
        <v>1</v>
      </c>
      <c r="K2524" t="e">
        <f t="array" ref="K2524">INDEX($A$7:$F$3066,SMALL(IF(COUNTIF($L$5,$H$7:$H$3066)*COUNTIF($L$5,$I$7:$I$3066),MATCH(ROW($A$7:$A$3066),ROW($A$7:$A$3066)),""),ROWS($B$1:B2518)),COLUMNS($A$1:B2520))</f>
        <v>#NUM!</v>
      </c>
      <c r="L2524" t="e">
        <f t="array" ref="L2524">INDEX($A$7:$F$3066,SMALL(IF(COUNTIF($L$5,$H$7:$H$3066)*COUNTIF($L$5,$I$7:$I$3066),MATCH(ROW($A$7:$A$3066),ROW($A$7:$A$3066)),""),ROWS($B$1:C2518)),COLUMNS($A$1:C2520))</f>
        <v>#NUM!</v>
      </c>
      <c r="M2524" t="e">
        <f t="array" ref="M2524">INDEX($A$7:$F$3066,SMALL(IF(COUNTIF($L$5,$H$7:$H$3066)*COUNTIF($L$5,$I$7:$I$3066),MATCH(ROW($A$7:$A$3066),ROW($A$7:$A$3066)),""),ROWS($B$1:D2518)),COLUMNS($A$1:D2520))</f>
        <v>#NUM!</v>
      </c>
      <c r="N2524" t="e">
        <f t="array" ref="N2524">INDEX($A$7:$F$3066,SMALL(IF(COUNTIF($L$5,$H$7:$H$3066)*COUNTIF($L$5,$I$7:$I$3066),MATCH(ROW($A$7:$A$3066),ROW($A$7:$A$3066)),""),ROWS($B$1:E2518)),COLUMNS($A$1:E2520))</f>
        <v>#NUM!</v>
      </c>
      <c r="O2524" t="e">
        <f t="array" ref="O2524">INDEX($A$7:$F$3066,SMALL(IF(COUNTIF($L$5,$H$7:$H$3066)*COUNTIF($L$5,$I$7:$I$3066),MATCH(ROW($A$7:$A$3066),ROW($A$7:$A$3066)),""),ROWS($B$1:F2518)),COLUMNS($A$1:F2520))</f>
        <v>#NUM!</v>
      </c>
    </row>
    <row r="2525" spans="1:15">
      <c r="A2525" s="1">
        <f>'ScienceDirect - Initial'!A2528</f>
        <v>0</v>
      </c>
      <c r="B2525" s="1">
        <f>'ScienceDirect - Initial'!B2528</f>
        <v>1989</v>
      </c>
      <c r="C2525" s="1">
        <f>'ScienceDirect - Initial'!C2528</f>
        <v>0</v>
      </c>
      <c r="D2525" s="1" t="str">
        <f>'ScienceDirect - Initial'!D2528</f>
        <v>Recommendations for the treatment of water inflows and outflows in operated underground structures</v>
      </c>
      <c r="E2525" s="1" t="str">
        <f>'ScienceDirect - Initial'!E2528</f>
        <v>Tunnelling and Underground Space Technology</v>
      </c>
      <c r="F2525" s="1">
        <f>'ScienceDirect - Initial'!F2528</f>
        <v>0</v>
      </c>
      <c r="H2525" s="1">
        <v>0</v>
      </c>
      <c r="I2525" s="1">
        <v>0</v>
      </c>
      <c r="J2525" t="b">
        <f t="shared" si="39"/>
        <v>1</v>
      </c>
      <c r="K2525" t="e">
        <f t="array" ref="K2525">INDEX($A$7:$F$3066,SMALL(IF(COUNTIF($L$5,$H$7:$H$3066)*COUNTIF($L$5,$I$7:$I$3066),MATCH(ROW($A$7:$A$3066),ROW($A$7:$A$3066)),""),ROWS($B$1:B2519)),COLUMNS($A$1:B2521))</f>
        <v>#NUM!</v>
      </c>
      <c r="L2525" t="e">
        <f t="array" ref="L2525">INDEX($A$7:$F$3066,SMALL(IF(COUNTIF($L$5,$H$7:$H$3066)*COUNTIF($L$5,$I$7:$I$3066),MATCH(ROW($A$7:$A$3066),ROW($A$7:$A$3066)),""),ROWS($B$1:C2519)),COLUMNS($A$1:C2521))</f>
        <v>#NUM!</v>
      </c>
      <c r="M2525" t="e">
        <f t="array" ref="M2525">INDEX($A$7:$F$3066,SMALL(IF(COUNTIF($L$5,$H$7:$H$3066)*COUNTIF($L$5,$I$7:$I$3066),MATCH(ROW($A$7:$A$3066),ROW($A$7:$A$3066)),""),ROWS($B$1:D2519)),COLUMNS($A$1:D2521))</f>
        <v>#NUM!</v>
      </c>
      <c r="N2525" t="e">
        <f t="array" ref="N2525">INDEX($A$7:$F$3066,SMALL(IF(COUNTIF($L$5,$H$7:$H$3066)*COUNTIF($L$5,$I$7:$I$3066),MATCH(ROW($A$7:$A$3066),ROW($A$7:$A$3066)),""),ROWS($B$1:E2519)),COLUMNS($A$1:E2521))</f>
        <v>#NUM!</v>
      </c>
      <c r="O2525" t="e">
        <f t="array" ref="O2525">INDEX($A$7:$F$3066,SMALL(IF(COUNTIF($L$5,$H$7:$H$3066)*COUNTIF($L$5,$I$7:$I$3066),MATCH(ROW($A$7:$A$3066),ROW($A$7:$A$3066)),""),ROWS($B$1:F2519)),COLUMNS($A$1:F2521))</f>
        <v>#NUM!</v>
      </c>
    </row>
    <row r="2526" spans="1:15">
      <c r="A2526" s="1">
        <f>'ScienceDirect - Initial'!A2529</f>
        <v>0</v>
      </c>
      <c r="B2526" s="1">
        <f>'ScienceDirect - Initial'!B2529</f>
        <v>2020</v>
      </c>
      <c r="C2526" s="1" t="str">
        <f>'ScienceDirect - Initial'!C2529</f>
        <v>Bostwick, David G.; Cheng, Liang</v>
      </c>
      <c r="D2526" s="1" t="str">
        <f>'ScienceDirect - Initial'!D2529</f>
        <v>9 - Neoplasms of the Prostate</v>
      </c>
      <c r="E2526" s="1" t="str">
        <f>'ScienceDirect - Initial'!E2529</f>
        <v>Urologic Surgical Pathology (Fourth Edition)</v>
      </c>
      <c r="F2526" s="1" t="str">
        <f>'ScienceDirect - Initial'!F2529</f>
        <v>978-0-323-54941-7</v>
      </c>
      <c r="H2526" s="1">
        <v>0</v>
      </c>
      <c r="I2526" s="1">
        <v>0</v>
      </c>
      <c r="J2526" t="b">
        <f t="shared" si="39"/>
        <v>1</v>
      </c>
      <c r="K2526" t="e">
        <f t="array" ref="K2526">INDEX($A$7:$F$3066,SMALL(IF(COUNTIF($L$5,$H$7:$H$3066)*COUNTIF($L$5,$I$7:$I$3066),MATCH(ROW($A$7:$A$3066),ROW($A$7:$A$3066)),""),ROWS($B$1:B2520)),COLUMNS($A$1:B2522))</f>
        <v>#NUM!</v>
      </c>
      <c r="L2526" t="e">
        <f t="array" ref="L2526">INDEX($A$7:$F$3066,SMALL(IF(COUNTIF($L$5,$H$7:$H$3066)*COUNTIF($L$5,$I$7:$I$3066),MATCH(ROW($A$7:$A$3066),ROW($A$7:$A$3066)),""),ROWS($B$1:C2520)),COLUMNS($A$1:C2522))</f>
        <v>#NUM!</v>
      </c>
      <c r="M2526" t="e">
        <f t="array" ref="M2526">INDEX($A$7:$F$3066,SMALL(IF(COUNTIF($L$5,$H$7:$H$3066)*COUNTIF($L$5,$I$7:$I$3066),MATCH(ROW($A$7:$A$3066),ROW($A$7:$A$3066)),""),ROWS($B$1:D2520)),COLUMNS($A$1:D2522))</f>
        <v>#NUM!</v>
      </c>
      <c r="N2526" t="e">
        <f t="array" ref="N2526">INDEX($A$7:$F$3066,SMALL(IF(COUNTIF($L$5,$H$7:$H$3066)*COUNTIF($L$5,$I$7:$I$3066),MATCH(ROW($A$7:$A$3066),ROW($A$7:$A$3066)),""),ROWS($B$1:E2520)),COLUMNS($A$1:E2522))</f>
        <v>#NUM!</v>
      </c>
      <c r="O2526" t="e">
        <f t="array" ref="O2526">INDEX($A$7:$F$3066,SMALL(IF(COUNTIF($L$5,$H$7:$H$3066)*COUNTIF($L$5,$I$7:$I$3066),MATCH(ROW($A$7:$A$3066),ROW($A$7:$A$3066)),""),ROWS($B$1:F2520)),COLUMNS($A$1:F2522))</f>
        <v>#NUM!</v>
      </c>
    </row>
    <row r="2527" spans="1:15">
      <c r="A2527" s="1">
        <f>'ScienceDirect - Initial'!A2530</f>
        <v>0</v>
      </c>
      <c r="B2527" s="1">
        <f>'ScienceDirect - Initial'!B2530</f>
        <v>2010</v>
      </c>
      <c r="C2527" s="1" t="str">
        <f>'ScienceDirect - Initial'!C2530</f>
        <v>Halverson, Galen P.; Wade, Benjamin P.; Hurtgen, Matthew T.; Barovich, Karin M.</v>
      </c>
      <c r="D2527" s="1" t="str">
        <f>'ScienceDirect - Initial'!D2530</f>
        <v>Neoproterozoic chemostratigraphy</v>
      </c>
      <c r="E2527" s="1" t="str">
        <f>'ScienceDirect - Initial'!E2530</f>
        <v>Precambrian Isotope Stratigraphy</v>
      </c>
      <c r="F2527" s="1">
        <f>'ScienceDirect - Initial'!F2530</f>
        <v>0</v>
      </c>
      <c r="H2527" s="1">
        <v>0</v>
      </c>
      <c r="I2527" s="1">
        <v>0</v>
      </c>
      <c r="J2527" t="b">
        <f t="shared" si="39"/>
        <v>1</v>
      </c>
      <c r="K2527" t="e">
        <f t="array" ref="K2527">INDEX($A$7:$F$3066,SMALL(IF(COUNTIF($L$5,$H$7:$H$3066)*COUNTIF($L$5,$I$7:$I$3066),MATCH(ROW($A$7:$A$3066),ROW($A$7:$A$3066)),""),ROWS($B$1:B2521)),COLUMNS($A$1:B2523))</f>
        <v>#NUM!</v>
      </c>
      <c r="L2527" t="e">
        <f t="array" ref="L2527">INDEX($A$7:$F$3066,SMALL(IF(COUNTIF($L$5,$H$7:$H$3066)*COUNTIF($L$5,$I$7:$I$3066),MATCH(ROW($A$7:$A$3066),ROW($A$7:$A$3066)),""),ROWS($B$1:C2521)),COLUMNS($A$1:C2523))</f>
        <v>#NUM!</v>
      </c>
      <c r="M2527" t="e">
        <f t="array" ref="M2527">INDEX($A$7:$F$3066,SMALL(IF(COUNTIF($L$5,$H$7:$H$3066)*COUNTIF($L$5,$I$7:$I$3066),MATCH(ROW($A$7:$A$3066),ROW($A$7:$A$3066)),""),ROWS($B$1:D2521)),COLUMNS($A$1:D2523))</f>
        <v>#NUM!</v>
      </c>
      <c r="N2527" t="e">
        <f t="array" ref="N2527">INDEX($A$7:$F$3066,SMALL(IF(COUNTIF($L$5,$H$7:$H$3066)*COUNTIF($L$5,$I$7:$I$3066),MATCH(ROW($A$7:$A$3066),ROW($A$7:$A$3066)),""),ROWS($B$1:E2521)),COLUMNS($A$1:E2523))</f>
        <v>#NUM!</v>
      </c>
      <c r="O2527" t="e">
        <f t="array" ref="O2527">INDEX($A$7:$F$3066,SMALL(IF(COUNTIF($L$5,$H$7:$H$3066)*COUNTIF($L$5,$I$7:$I$3066),MATCH(ROW($A$7:$A$3066),ROW($A$7:$A$3066)),""),ROWS($B$1:F2521)),COLUMNS($A$1:F2523))</f>
        <v>#NUM!</v>
      </c>
    </row>
    <row r="2528" spans="1:15">
      <c r="A2528" s="1">
        <f>'ScienceDirect - Initial'!A2531</f>
        <v>0</v>
      </c>
      <c r="B2528" s="1">
        <f>'ScienceDirect - Initial'!B2531</f>
        <v>2004</v>
      </c>
      <c r="C2528" s="1" t="str">
        <f>'ScienceDirect - Initial'!C2531</f>
        <v>Nichols, David E</v>
      </c>
      <c r="D2528" s="1" t="str">
        <f>'ScienceDirect - Initial'!D2531</f>
        <v>Hallucinogens</v>
      </c>
      <c r="E2528" s="1" t="str">
        <f>'ScienceDirect - Initial'!E2531</f>
        <v>Pharmacology &amp; Therapeutics</v>
      </c>
      <c r="F2528" s="1">
        <f>'ScienceDirect - Initial'!F2531</f>
        <v>0</v>
      </c>
      <c r="H2528" s="1">
        <v>0</v>
      </c>
      <c r="I2528" s="1">
        <v>0</v>
      </c>
      <c r="J2528" t="b">
        <f t="shared" si="39"/>
        <v>1</v>
      </c>
      <c r="K2528" t="e">
        <f t="array" ref="K2528">INDEX($A$7:$F$3066,SMALL(IF(COUNTIF($L$5,$H$7:$H$3066)*COUNTIF($L$5,$I$7:$I$3066),MATCH(ROW($A$7:$A$3066),ROW($A$7:$A$3066)),""),ROWS($B$1:B2522)),COLUMNS($A$1:B2524))</f>
        <v>#NUM!</v>
      </c>
      <c r="L2528" t="e">
        <f t="array" ref="L2528">INDEX($A$7:$F$3066,SMALL(IF(COUNTIF($L$5,$H$7:$H$3066)*COUNTIF($L$5,$I$7:$I$3066),MATCH(ROW($A$7:$A$3066),ROW($A$7:$A$3066)),""),ROWS($B$1:C2522)),COLUMNS($A$1:C2524))</f>
        <v>#NUM!</v>
      </c>
      <c r="M2528" t="e">
        <f t="array" ref="M2528">INDEX($A$7:$F$3066,SMALL(IF(COUNTIF($L$5,$H$7:$H$3066)*COUNTIF($L$5,$I$7:$I$3066),MATCH(ROW($A$7:$A$3066),ROW($A$7:$A$3066)),""),ROWS($B$1:D2522)),COLUMNS($A$1:D2524))</f>
        <v>#NUM!</v>
      </c>
      <c r="N2528" t="e">
        <f t="array" ref="N2528">INDEX($A$7:$F$3066,SMALL(IF(COUNTIF($L$5,$H$7:$H$3066)*COUNTIF($L$5,$I$7:$I$3066),MATCH(ROW($A$7:$A$3066),ROW($A$7:$A$3066)),""),ROWS($B$1:E2522)),COLUMNS($A$1:E2524))</f>
        <v>#NUM!</v>
      </c>
      <c r="O2528" t="e">
        <f t="array" ref="O2528">INDEX($A$7:$F$3066,SMALL(IF(COUNTIF($L$5,$H$7:$H$3066)*COUNTIF($L$5,$I$7:$I$3066),MATCH(ROW($A$7:$A$3066),ROW($A$7:$A$3066)),""),ROWS($B$1:F2522)),COLUMNS($A$1:F2524))</f>
        <v>#NUM!</v>
      </c>
    </row>
    <row r="2529" spans="1:15">
      <c r="A2529" s="1">
        <f>'ScienceDirect - Initial'!A2532</f>
        <v>0</v>
      </c>
      <c r="B2529" s="1">
        <f>'ScienceDirect - Initial'!B2532</f>
        <v>2015</v>
      </c>
      <c r="C2529" s="1" t="str">
        <f>'ScienceDirect - Initial'!C2532</f>
        <v>Barrón, Eduardo; Peyrot, Daniel; Rodríguez-López, Juan Pedro; Meléndez, Nieves; López del Valle, Rafael; Najarro, María; Rosales, Idoia; Comas-Rengifo, Mª José</v>
      </c>
      <c r="D2529" s="1" t="str">
        <f>'ScienceDirect - Initial'!D2532</f>
        <v>Palynology of Aptian and upper Albian (Lower Cretaceous) amber-bearing outcrops of the southern margin of the Basque-Cantabrian basin (northern Spain)</v>
      </c>
      <c r="E2529" s="1" t="str">
        <f>'ScienceDirect - Initial'!E2532</f>
        <v>Cretaceous Research</v>
      </c>
      <c r="F2529" s="1">
        <f>'ScienceDirect - Initial'!F2532</f>
        <v>0</v>
      </c>
      <c r="H2529" s="1">
        <v>0</v>
      </c>
      <c r="I2529" s="1">
        <v>0</v>
      </c>
      <c r="J2529" t="b">
        <f t="shared" si="39"/>
        <v>1</v>
      </c>
      <c r="K2529" t="e">
        <f t="array" ref="K2529">INDEX($A$7:$F$3066,SMALL(IF(COUNTIF($L$5,$H$7:$H$3066)*COUNTIF($L$5,$I$7:$I$3066),MATCH(ROW($A$7:$A$3066),ROW($A$7:$A$3066)),""),ROWS($B$1:B2523)),COLUMNS($A$1:B2525))</f>
        <v>#NUM!</v>
      </c>
      <c r="L2529" t="e">
        <f t="array" ref="L2529">INDEX($A$7:$F$3066,SMALL(IF(COUNTIF($L$5,$H$7:$H$3066)*COUNTIF($L$5,$I$7:$I$3066),MATCH(ROW($A$7:$A$3066),ROW($A$7:$A$3066)),""),ROWS($B$1:C2523)),COLUMNS($A$1:C2525))</f>
        <v>#NUM!</v>
      </c>
      <c r="M2529" t="e">
        <f t="array" ref="M2529">INDEX($A$7:$F$3066,SMALL(IF(COUNTIF($L$5,$H$7:$H$3066)*COUNTIF($L$5,$I$7:$I$3066),MATCH(ROW($A$7:$A$3066),ROW($A$7:$A$3066)),""),ROWS($B$1:D2523)),COLUMNS($A$1:D2525))</f>
        <v>#NUM!</v>
      </c>
      <c r="N2529" t="e">
        <f t="array" ref="N2529">INDEX($A$7:$F$3066,SMALL(IF(COUNTIF($L$5,$H$7:$H$3066)*COUNTIF($L$5,$I$7:$I$3066),MATCH(ROW($A$7:$A$3066),ROW($A$7:$A$3066)),""),ROWS($B$1:E2523)),COLUMNS($A$1:E2525))</f>
        <v>#NUM!</v>
      </c>
      <c r="O2529" t="e">
        <f t="array" ref="O2529">INDEX($A$7:$F$3066,SMALL(IF(COUNTIF($L$5,$H$7:$H$3066)*COUNTIF($L$5,$I$7:$I$3066),MATCH(ROW($A$7:$A$3066),ROW($A$7:$A$3066)),""),ROWS($B$1:F2523)),COLUMNS($A$1:F2525))</f>
        <v>#NUM!</v>
      </c>
    </row>
    <row r="2530" spans="1:15">
      <c r="A2530" s="1">
        <f>'ScienceDirect - Initial'!A2533</f>
        <v>0</v>
      </c>
      <c r="B2530" s="1">
        <f>'ScienceDirect - Initial'!B2533</f>
        <v>1981</v>
      </c>
      <c r="C2530" s="1" t="str">
        <f>'ScienceDirect - Initial'!C2533</f>
        <v>Blackwell, Barry</v>
      </c>
      <c r="D2530" s="1" t="str">
        <f>'ScienceDirect - Initial'!D2533</f>
        <v>Antidepressant drugs</v>
      </c>
      <c r="E2530" s="1" t="str">
        <f>'ScienceDirect - Initial'!E2533</f>
        <v>Side Effects of Drugs Annual</v>
      </c>
      <c r="F2530" s="1" t="str">
        <f>'ScienceDirect - Initial'!F2533</f>
        <v>0378-6080</v>
      </c>
      <c r="H2530" s="1">
        <v>0</v>
      </c>
      <c r="I2530" s="1">
        <v>0</v>
      </c>
      <c r="J2530" t="b">
        <f t="shared" si="39"/>
        <v>1</v>
      </c>
      <c r="K2530" t="e">
        <f t="array" ref="K2530">INDEX($A$7:$F$3066,SMALL(IF(COUNTIF($L$5,$H$7:$H$3066)*COUNTIF($L$5,$I$7:$I$3066),MATCH(ROW($A$7:$A$3066),ROW($A$7:$A$3066)),""),ROWS($B$1:B2524)),COLUMNS($A$1:B2526))</f>
        <v>#NUM!</v>
      </c>
      <c r="L2530" t="e">
        <f t="array" ref="L2530">INDEX($A$7:$F$3066,SMALL(IF(COUNTIF($L$5,$H$7:$H$3066)*COUNTIF($L$5,$I$7:$I$3066),MATCH(ROW($A$7:$A$3066),ROW($A$7:$A$3066)),""),ROWS($B$1:C2524)),COLUMNS($A$1:C2526))</f>
        <v>#NUM!</v>
      </c>
      <c r="M2530" t="e">
        <f t="array" ref="M2530">INDEX($A$7:$F$3066,SMALL(IF(COUNTIF($L$5,$H$7:$H$3066)*COUNTIF($L$5,$I$7:$I$3066),MATCH(ROW($A$7:$A$3066),ROW($A$7:$A$3066)),""),ROWS($B$1:D2524)),COLUMNS($A$1:D2526))</f>
        <v>#NUM!</v>
      </c>
      <c r="N2530" t="e">
        <f t="array" ref="N2530">INDEX($A$7:$F$3066,SMALL(IF(COUNTIF($L$5,$H$7:$H$3066)*COUNTIF($L$5,$I$7:$I$3066),MATCH(ROW($A$7:$A$3066),ROW($A$7:$A$3066)),""),ROWS($B$1:E2524)),COLUMNS($A$1:E2526))</f>
        <v>#NUM!</v>
      </c>
      <c r="O2530" t="e">
        <f t="array" ref="O2530">INDEX($A$7:$F$3066,SMALL(IF(COUNTIF($L$5,$H$7:$H$3066)*COUNTIF($L$5,$I$7:$I$3066),MATCH(ROW($A$7:$A$3066),ROW($A$7:$A$3066)),""),ROWS($B$1:F2524)),COLUMNS($A$1:F2526))</f>
        <v>#NUM!</v>
      </c>
    </row>
    <row r="2531" spans="1:15">
      <c r="A2531" s="1">
        <f>'ScienceDirect - Initial'!A2534</f>
        <v>0</v>
      </c>
      <c r="B2531" s="1">
        <f>'ScienceDirect - Initial'!B2534</f>
        <v>1993</v>
      </c>
      <c r="C2531" s="1" t="str">
        <f>'ScienceDirect - Initial'!C2534</f>
        <v>Chilton, Kenneth</v>
      </c>
      <c r="D2531" s="1" t="str">
        <f>'ScienceDirect - Initial'!D2534</f>
        <v>Solid waste policy should be directed by fundamental principles, not ill-founded feelings</v>
      </c>
      <c r="E2531" s="1" t="str">
        <f>'ScienceDirect - Initial'!E2534</f>
        <v>Planning the Management of Wastes</v>
      </c>
      <c r="F2531" s="1">
        <f>'ScienceDirect - Initial'!F2534</f>
        <v>0</v>
      </c>
      <c r="H2531" s="1">
        <v>0</v>
      </c>
      <c r="I2531" s="1">
        <v>0</v>
      </c>
      <c r="J2531" t="b">
        <f t="shared" si="39"/>
        <v>1</v>
      </c>
      <c r="K2531" t="e">
        <f t="array" ref="K2531">INDEX($A$7:$F$3066,SMALL(IF(COUNTIF($L$5,$H$7:$H$3066)*COUNTIF($L$5,$I$7:$I$3066),MATCH(ROW($A$7:$A$3066),ROW($A$7:$A$3066)),""),ROWS($B$1:B2525)),COLUMNS($A$1:B2527))</f>
        <v>#NUM!</v>
      </c>
      <c r="L2531" t="e">
        <f t="array" ref="L2531">INDEX($A$7:$F$3066,SMALL(IF(COUNTIF($L$5,$H$7:$H$3066)*COUNTIF($L$5,$I$7:$I$3066),MATCH(ROW($A$7:$A$3066),ROW($A$7:$A$3066)),""),ROWS($B$1:C2525)),COLUMNS($A$1:C2527))</f>
        <v>#NUM!</v>
      </c>
      <c r="M2531" t="e">
        <f t="array" ref="M2531">INDEX($A$7:$F$3066,SMALL(IF(COUNTIF($L$5,$H$7:$H$3066)*COUNTIF($L$5,$I$7:$I$3066),MATCH(ROW($A$7:$A$3066),ROW($A$7:$A$3066)),""),ROWS($B$1:D2525)),COLUMNS($A$1:D2527))</f>
        <v>#NUM!</v>
      </c>
      <c r="N2531" t="e">
        <f t="array" ref="N2531">INDEX($A$7:$F$3066,SMALL(IF(COUNTIF($L$5,$H$7:$H$3066)*COUNTIF($L$5,$I$7:$I$3066),MATCH(ROW($A$7:$A$3066),ROW($A$7:$A$3066)),""),ROWS($B$1:E2525)),COLUMNS($A$1:E2527))</f>
        <v>#NUM!</v>
      </c>
      <c r="O2531" t="e">
        <f t="array" ref="O2531">INDEX($A$7:$F$3066,SMALL(IF(COUNTIF($L$5,$H$7:$H$3066)*COUNTIF($L$5,$I$7:$I$3066),MATCH(ROW($A$7:$A$3066),ROW($A$7:$A$3066)),""),ROWS($B$1:F2525)),COLUMNS($A$1:F2527))</f>
        <v>#NUM!</v>
      </c>
    </row>
    <row r="2532" spans="1:15">
      <c r="A2532" s="1">
        <f>'ScienceDirect - Initial'!A2535</f>
        <v>0</v>
      </c>
      <c r="B2532" s="1">
        <f>'ScienceDirect - Initial'!B2535</f>
        <v>1995</v>
      </c>
      <c r="C2532" s="1" t="str">
        <f>'ScienceDirect - Initial'!C2535</f>
        <v>Anderson, Jean R.</v>
      </c>
      <c r="D2532" s="1" t="str">
        <f>'ScienceDirect - Initial'!D2535</f>
        <v>Genital tract infections in Women</v>
      </c>
      <c r="E2532" s="1" t="str">
        <f>'ScienceDirect - Initial'!E2535</f>
        <v>Medical Clinics of North America</v>
      </c>
      <c r="F2532" s="1">
        <f>'ScienceDirect - Initial'!F2535</f>
        <v>0</v>
      </c>
      <c r="H2532" s="1">
        <v>0</v>
      </c>
      <c r="I2532" s="1">
        <v>0</v>
      </c>
      <c r="J2532" t="b">
        <f t="shared" si="39"/>
        <v>1</v>
      </c>
      <c r="K2532" t="e">
        <f t="array" ref="K2532">INDEX($A$7:$F$3066,SMALL(IF(COUNTIF($L$5,$H$7:$H$3066)*COUNTIF($L$5,$I$7:$I$3066),MATCH(ROW($A$7:$A$3066),ROW($A$7:$A$3066)),""),ROWS($B$1:B2526)),COLUMNS($A$1:B2528))</f>
        <v>#NUM!</v>
      </c>
      <c r="L2532" t="e">
        <f t="array" ref="L2532">INDEX($A$7:$F$3066,SMALL(IF(COUNTIF($L$5,$H$7:$H$3066)*COUNTIF($L$5,$I$7:$I$3066),MATCH(ROW($A$7:$A$3066),ROW($A$7:$A$3066)),""),ROWS($B$1:C2526)),COLUMNS($A$1:C2528))</f>
        <v>#NUM!</v>
      </c>
      <c r="M2532" t="e">
        <f t="array" ref="M2532">INDEX($A$7:$F$3066,SMALL(IF(COUNTIF($L$5,$H$7:$H$3066)*COUNTIF($L$5,$I$7:$I$3066),MATCH(ROW($A$7:$A$3066),ROW($A$7:$A$3066)),""),ROWS($B$1:D2526)),COLUMNS($A$1:D2528))</f>
        <v>#NUM!</v>
      </c>
      <c r="N2532" t="e">
        <f t="array" ref="N2532">INDEX($A$7:$F$3066,SMALL(IF(COUNTIF($L$5,$H$7:$H$3066)*COUNTIF($L$5,$I$7:$I$3066),MATCH(ROW($A$7:$A$3066),ROW($A$7:$A$3066)),""),ROWS($B$1:E2526)),COLUMNS($A$1:E2528))</f>
        <v>#NUM!</v>
      </c>
      <c r="O2532" t="e">
        <f t="array" ref="O2532">INDEX($A$7:$F$3066,SMALL(IF(COUNTIF($L$5,$H$7:$H$3066)*COUNTIF($L$5,$I$7:$I$3066),MATCH(ROW($A$7:$A$3066),ROW($A$7:$A$3066)),""),ROWS($B$1:F2526)),COLUMNS($A$1:F2528))</f>
        <v>#NUM!</v>
      </c>
    </row>
    <row r="2533" spans="1:15">
      <c r="A2533" s="1">
        <f>'ScienceDirect - Initial'!A2536</f>
        <v>0</v>
      </c>
      <c r="B2533" s="1">
        <f>'ScienceDirect - Initial'!B2536</f>
        <v>1984</v>
      </c>
      <c r="C2533" s="1" t="str">
        <f>'ScienceDirect - Initial'!C2536</f>
        <v>Betz, Ellen L</v>
      </c>
      <c r="D2533" s="1" t="str">
        <f>'ScienceDirect - Initial'!D2536</f>
        <v>Two tests of Maslow's theory of need fulfillment</v>
      </c>
      <c r="E2533" s="1" t="str">
        <f>'ScienceDirect - Initial'!E2536</f>
        <v>Journal of Vocational Behavior</v>
      </c>
      <c r="F2533" s="1">
        <f>'ScienceDirect - Initial'!F2536</f>
        <v>0</v>
      </c>
      <c r="H2533" s="1">
        <v>0</v>
      </c>
      <c r="I2533" s="1">
        <v>0</v>
      </c>
      <c r="J2533" t="b">
        <f t="shared" si="39"/>
        <v>1</v>
      </c>
      <c r="K2533" t="e">
        <f t="array" ref="K2533">INDEX($A$7:$F$3066,SMALL(IF(COUNTIF($L$5,$H$7:$H$3066)*COUNTIF($L$5,$I$7:$I$3066),MATCH(ROW($A$7:$A$3066),ROW($A$7:$A$3066)),""),ROWS($B$1:B2527)),COLUMNS($A$1:B2529))</f>
        <v>#NUM!</v>
      </c>
      <c r="L2533" t="e">
        <f t="array" ref="L2533">INDEX($A$7:$F$3066,SMALL(IF(COUNTIF($L$5,$H$7:$H$3066)*COUNTIF($L$5,$I$7:$I$3066),MATCH(ROW($A$7:$A$3066),ROW($A$7:$A$3066)),""),ROWS($B$1:C2527)),COLUMNS($A$1:C2529))</f>
        <v>#NUM!</v>
      </c>
      <c r="M2533" t="e">
        <f t="array" ref="M2533">INDEX($A$7:$F$3066,SMALL(IF(COUNTIF($L$5,$H$7:$H$3066)*COUNTIF($L$5,$I$7:$I$3066),MATCH(ROW($A$7:$A$3066),ROW($A$7:$A$3066)),""),ROWS($B$1:D2527)),COLUMNS($A$1:D2529))</f>
        <v>#NUM!</v>
      </c>
      <c r="N2533" t="e">
        <f t="array" ref="N2533">INDEX($A$7:$F$3066,SMALL(IF(COUNTIF($L$5,$H$7:$H$3066)*COUNTIF($L$5,$I$7:$I$3066),MATCH(ROW($A$7:$A$3066),ROW($A$7:$A$3066)),""),ROWS($B$1:E2527)),COLUMNS($A$1:E2529))</f>
        <v>#NUM!</v>
      </c>
      <c r="O2533" t="e">
        <f t="array" ref="O2533">INDEX($A$7:$F$3066,SMALL(IF(COUNTIF($L$5,$H$7:$H$3066)*COUNTIF($L$5,$I$7:$I$3066),MATCH(ROW($A$7:$A$3066),ROW($A$7:$A$3066)),""),ROWS($B$1:F2527)),COLUMNS($A$1:F2529))</f>
        <v>#NUM!</v>
      </c>
    </row>
    <row r="2534" spans="1:15">
      <c r="A2534" s="1">
        <f>'ScienceDirect - Initial'!A2537</f>
        <v>0</v>
      </c>
      <c r="B2534" s="1">
        <f>'ScienceDirect - Initial'!B2537</f>
        <v>2010</v>
      </c>
      <c r="C2534" s="1" t="str">
        <f>'ScienceDirect - Initial'!C2537</f>
        <v>Brown, Stephen E.; Esbensen, Finn-Aage; Geis, Gilbert</v>
      </c>
      <c r="D2534" s="1" t="str">
        <f>'ScienceDirect - Initial'!D2537</f>
        <v>5 - Deterrence and Rational Choice Theories of Crime</v>
      </c>
      <c r="E2534" s="1" t="str">
        <f>'ScienceDirect - Initial'!E2537</f>
        <v>Criminology (Seventh Edition)</v>
      </c>
      <c r="F2534" s="1" t="str">
        <f>'ScienceDirect - Initial'!F2537</f>
        <v>978-1-4224-6332-1</v>
      </c>
      <c r="H2534" s="1">
        <v>0</v>
      </c>
      <c r="I2534" s="1">
        <v>0</v>
      </c>
      <c r="J2534" t="b">
        <f t="shared" si="39"/>
        <v>1</v>
      </c>
      <c r="K2534" t="e">
        <f t="array" ref="K2534">INDEX($A$7:$F$3066,SMALL(IF(COUNTIF($L$5,$H$7:$H$3066)*COUNTIF($L$5,$I$7:$I$3066),MATCH(ROW($A$7:$A$3066),ROW($A$7:$A$3066)),""),ROWS($B$1:B2528)),COLUMNS($A$1:B2530))</f>
        <v>#NUM!</v>
      </c>
      <c r="L2534" t="e">
        <f t="array" ref="L2534">INDEX($A$7:$F$3066,SMALL(IF(COUNTIF($L$5,$H$7:$H$3066)*COUNTIF($L$5,$I$7:$I$3066),MATCH(ROW($A$7:$A$3066),ROW($A$7:$A$3066)),""),ROWS($B$1:C2528)),COLUMNS($A$1:C2530))</f>
        <v>#NUM!</v>
      </c>
      <c r="M2534" t="e">
        <f t="array" ref="M2534">INDEX($A$7:$F$3066,SMALL(IF(COUNTIF($L$5,$H$7:$H$3066)*COUNTIF($L$5,$I$7:$I$3066),MATCH(ROW($A$7:$A$3066),ROW($A$7:$A$3066)),""),ROWS($B$1:D2528)),COLUMNS($A$1:D2530))</f>
        <v>#NUM!</v>
      </c>
      <c r="N2534" t="e">
        <f t="array" ref="N2534">INDEX($A$7:$F$3066,SMALL(IF(COUNTIF($L$5,$H$7:$H$3066)*COUNTIF($L$5,$I$7:$I$3066),MATCH(ROW($A$7:$A$3066),ROW($A$7:$A$3066)),""),ROWS($B$1:E2528)),COLUMNS($A$1:E2530))</f>
        <v>#NUM!</v>
      </c>
      <c r="O2534" t="e">
        <f t="array" ref="O2534">INDEX($A$7:$F$3066,SMALL(IF(COUNTIF($L$5,$H$7:$H$3066)*COUNTIF($L$5,$I$7:$I$3066),MATCH(ROW($A$7:$A$3066),ROW($A$7:$A$3066)),""),ROWS($B$1:F2528)),COLUMNS($A$1:F2530))</f>
        <v>#NUM!</v>
      </c>
    </row>
    <row r="2535" spans="1:15">
      <c r="A2535" s="1">
        <f>'ScienceDirect - Initial'!A2538</f>
        <v>0</v>
      </c>
      <c r="B2535" s="1">
        <f>'ScienceDirect - Initial'!B2538</f>
        <v>2014</v>
      </c>
      <c r="C2535" s="1" t="str">
        <f>'ScienceDirect - Initial'!C2538</f>
        <v>Dorsey, Jay F.; Hollander, Andrew B.; Alonso-Basanta, Michelle; Macyszyn, Lukasz; Bohman, Leif-Erik; Judy, Kevin D.; Maity, Amit; Lee, John Y.K.; Lustig, Robert A.; Phillips, Peter C.; Pruitt, Amy A.</v>
      </c>
      <c r="D2535" s="1" t="str">
        <f>'ScienceDirect - Initial'!D2538</f>
        <v>66 - Cancer of the Central Nervous System</v>
      </c>
      <c r="E2535" s="1" t="str">
        <f>'ScienceDirect - Initial'!E2538</f>
        <v>Abeloff's Clinical Oncology (Fifth Edition)</v>
      </c>
      <c r="F2535" s="1" t="str">
        <f>'ScienceDirect - Initial'!F2538</f>
        <v>978-1-4557-2865-7</v>
      </c>
      <c r="H2535" s="1">
        <v>0</v>
      </c>
      <c r="I2535" s="1">
        <v>0</v>
      </c>
      <c r="J2535" t="b">
        <f t="shared" si="39"/>
        <v>1</v>
      </c>
      <c r="K2535" t="e">
        <f t="array" ref="K2535">INDEX($A$7:$F$3066,SMALL(IF(COUNTIF($L$5,$H$7:$H$3066)*COUNTIF($L$5,$I$7:$I$3066),MATCH(ROW($A$7:$A$3066),ROW($A$7:$A$3066)),""),ROWS($B$1:B2529)),COLUMNS($A$1:B2531))</f>
        <v>#NUM!</v>
      </c>
      <c r="L2535" t="e">
        <f t="array" ref="L2535">INDEX($A$7:$F$3066,SMALL(IF(COUNTIF($L$5,$H$7:$H$3066)*COUNTIF($L$5,$I$7:$I$3066),MATCH(ROW($A$7:$A$3066),ROW($A$7:$A$3066)),""),ROWS($B$1:C2529)),COLUMNS($A$1:C2531))</f>
        <v>#NUM!</v>
      </c>
      <c r="M2535" t="e">
        <f t="array" ref="M2535">INDEX($A$7:$F$3066,SMALL(IF(COUNTIF($L$5,$H$7:$H$3066)*COUNTIF($L$5,$I$7:$I$3066),MATCH(ROW($A$7:$A$3066),ROW($A$7:$A$3066)),""),ROWS($B$1:D2529)),COLUMNS($A$1:D2531))</f>
        <v>#NUM!</v>
      </c>
      <c r="N2535" t="e">
        <f t="array" ref="N2535">INDEX($A$7:$F$3066,SMALL(IF(COUNTIF($L$5,$H$7:$H$3066)*COUNTIF($L$5,$I$7:$I$3066),MATCH(ROW($A$7:$A$3066),ROW($A$7:$A$3066)),""),ROWS($B$1:E2529)),COLUMNS($A$1:E2531))</f>
        <v>#NUM!</v>
      </c>
      <c r="O2535" t="e">
        <f t="array" ref="O2535">INDEX($A$7:$F$3066,SMALL(IF(COUNTIF($L$5,$H$7:$H$3066)*COUNTIF($L$5,$I$7:$I$3066),MATCH(ROW($A$7:$A$3066),ROW($A$7:$A$3066)),""),ROWS($B$1:F2529)),COLUMNS($A$1:F2531))</f>
        <v>#NUM!</v>
      </c>
    </row>
    <row r="2536" spans="1:15">
      <c r="A2536" s="1">
        <f>'ScienceDirect - Initial'!A2539</f>
        <v>0</v>
      </c>
      <c r="B2536" s="1">
        <f>'ScienceDirect - Initial'!B2539</f>
        <v>1988</v>
      </c>
      <c r="C2536" s="1">
        <f>'ScienceDirect - Initial'!C2539</f>
        <v>0</v>
      </c>
      <c r="D2536" s="1" t="str">
        <f>'ScienceDirect - Initial'!D2539</f>
        <v>Chapter 1 - An Analysis of Problems and Research in DAI</v>
      </c>
      <c r="E2536" s="1" t="str">
        <f>'ScienceDirect - Initial'!E2539</f>
        <v>Readings in Distributed Artificial Intelligence</v>
      </c>
      <c r="F2536" s="1" t="str">
        <f>'ScienceDirect - Initial'!F2539</f>
        <v>978-0-934613-63-7</v>
      </c>
      <c r="H2536" s="1">
        <v>0</v>
      </c>
      <c r="I2536" s="1">
        <v>0</v>
      </c>
      <c r="J2536" t="b">
        <f t="shared" si="39"/>
        <v>1</v>
      </c>
      <c r="K2536" t="e">
        <f t="array" ref="K2536">INDEX($A$7:$F$3066,SMALL(IF(COUNTIF($L$5,$H$7:$H$3066)*COUNTIF($L$5,$I$7:$I$3066),MATCH(ROW($A$7:$A$3066),ROW($A$7:$A$3066)),""),ROWS($B$1:B2530)),COLUMNS($A$1:B2532))</f>
        <v>#NUM!</v>
      </c>
      <c r="L2536" t="e">
        <f t="array" ref="L2536">INDEX($A$7:$F$3066,SMALL(IF(COUNTIF($L$5,$H$7:$H$3066)*COUNTIF($L$5,$I$7:$I$3066),MATCH(ROW($A$7:$A$3066),ROW($A$7:$A$3066)),""),ROWS($B$1:C2530)),COLUMNS($A$1:C2532))</f>
        <v>#NUM!</v>
      </c>
      <c r="M2536" t="e">
        <f t="array" ref="M2536">INDEX($A$7:$F$3066,SMALL(IF(COUNTIF($L$5,$H$7:$H$3066)*COUNTIF($L$5,$I$7:$I$3066),MATCH(ROW($A$7:$A$3066),ROW($A$7:$A$3066)),""),ROWS($B$1:D2530)),COLUMNS($A$1:D2532))</f>
        <v>#NUM!</v>
      </c>
      <c r="N2536" t="e">
        <f t="array" ref="N2536">INDEX($A$7:$F$3066,SMALL(IF(COUNTIF($L$5,$H$7:$H$3066)*COUNTIF($L$5,$I$7:$I$3066),MATCH(ROW($A$7:$A$3066),ROW($A$7:$A$3066)),""),ROWS($B$1:E2530)),COLUMNS($A$1:E2532))</f>
        <v>#NUM!</v>
      </c>
      <c r="O2536" t="e">
        <f t="array" ref="O2536">INDEX($A$7:$F$3066,SMALL(IF(COUNTIF($L$5,$H$7:$H$3066)*COUNTIF($L$5,$I$7:$I$3066),MATCH(ROW($A$7:$A$3066),ROW($A$7:$A$3066)),""),ROWS($B$1:F2530)),COLUMNS($A$1:F2532))</f>
        <v>#NUM!</v>
      </c>
    </row>
    <row r="2537" spans="1:15">
      <c r="A2537" s="1">
        <f>'ScienceDirect - Initial'!A2540</f>
        <v>0</v>
      </c>
      <c r="B2537" s="1">
        <f>'ScienceDirect - Initial'!B2540</f>
        <v>2006</v>
      </c>
      <c r="C2537" s="1" t="str">
        <f>'ScienceDirect - Initial'!C2540</f>
        <v>Webber, Steven A; McCurry, Kenneth; Zeevi, Adriana</v>
      </c>
      <c r="D2537" s="1" t="str">
        <f>'ScienceDirect - Initial'!D2540</f>
        <v>Heart and lung transplantation in children</v>
      </c>
      <c r="E2537" s="1" t="str">
        <f>'ScienceDirect - Initial'!E2540</f>
        <v>The Lancet</v>
      </c>
      <c r="F2537" s="1">
        <f>'ScienceDirect - Initial'!F2540</f>
        <v>0</v>
      </c>
      <c r="H2537" s="1">
        <v>0</v>
      </c>
      <c r="I2537" s="1">
        <v>0</v>
      </c>
      <c r="J2537" t="b">
        <f t="shared" si="39"/>
        <v>1</v>
      </c>
      <c r="K2537" t="e">
        <f t="array" ref="K2537">INDEX($A$7:$F$3066,SMALL(IF(COUNTIF($L$5,$H$7:$H$3066)*COUNTIF($L$5,$I$7:$I$3066),MATCH(ROW($A$7:$A$3066),ROW($A$7:$A$3066)),""),ROWS($B$1:B2531)),COLUMNS($A$1:B2533))</f>
        <v>#NUM!</v>
      </c>
      <c r="L2537" t="e">
        <f t="array" ref="L2537">INDEX($A$7:$F$3066,SMALL(IF(COUNTIF($L$5,$H$7:$H$3066)*COUNTIF($L$5,$I$7:$I$3066),MATCH(ROW($A$7:$A$3066),ROW($A$7:$A$3066)),""),ROWS($B$1:C2531)),COLUMNS($A$1:C2533))</f>
        <v>#NUM!</v>
      </c>
      <c r="M2537" t="e">
        <f t="array" ref="M2537">INDEX($A$7:$F$3066,SMALL(IF(COUNTIF($L$5,$H$7:$H$3066)*COUNTIF($L$5,$I$7:$I$3066),MATCH(ROW($A$7:$A$3066),ROW($A$7:$A$3066)),""),ROWS($B$1:D2531)),COLUMNS($A$1:D2533))</f>
        <v>#NUM!</v>
      </c>
      <c r="N2537" t="e">
        <f t="array" ref="N2537">INDEX($A$7:$F$3066,SMALL(IF(COUNTIF($L$5,$H$7:$H$3066)*COUNTIF($L$5,$I$7:$I$3066),MATCH(ROW($A$7:$A$3066),ROW($A$7:$A$3066)),""),ROWS($B$1:E2531)),COLUMNS($A$1:E2533))</f>
        <v>#NUM!</v>
      </c>
      <c r="O2537" t="e">
        <f t="array" ref="O2537">INDEX($A$7:$F$3066,SMALL(IF(COUNTIF($L$5,$H$7:$H$3066)*COUNTIF($L$5,$I$7:$I$3066),MATCH(ROW($A$7:$A$3066),ROW($A$7:$A$3066)),""),ROWS($B$1:F2531)),COLUMNS($A$1:F2533))</f>
        <v>#NUM!</v>
      </c>
    </row>
    <row r="2538" spans="1:15">
      <c r="A2538" s="1">
        <f>'ScienceDirect - Initial'!A2541</f>
        <v>0</v>
      </c>
      <c r="B2538" s="1">
        <f>'ScienceDirect - Initial'!B2541</f>
        <v>1971</v>
      </c>
      <c r="C2538" s="1" t="str">
        <f>'ScienceDirect - Initial'!C2541</f>
        <v>Hershenson, Maurice</v>
      </c>
      <c r="D2538" s="1" t="str">
        <f>'ScienceDirect - Initial'!D2541</f>
        <v>CHAPTER 2 - THE DEVELOPMENT OF VISUAL PERCEPTUAL SYSTEMS**Preparation of this chapter was supported, in part, by a grant from the United States Public Health Service, MH 18092.</v>
      </c>
      <c r="E2538" s="1" t="str">
        <f>'ScienceDirect - Initial'!E2541</f>
        <v>The Ontogeny of Vertebrate Behavior</v>
      </c>
      <c r="F2538" s="1" t="str">
        <f>'ScienceDirect - Initial'!F2541</f>
        <v>978-0-12-504350-2</v>
      </c>
      <c r="H2538" s="1">
        <v>0</v>
      </c>
      <c r="I2538" s="1">
        <v>0</v>
      </c>
      <c r="J2538" t="b">
        <f t="shared" si="39"/>
        <v>1</v>
      </c>
      <c r="K2538" t="e">
        <f t="array" ref="K2538">INDEX($A$7:$F$3066,SMALL(IF(COUNTIF($L$5,$H$7:$H$3066)*COUNTIF($L$5,$I$7:$I$3066),MATCH(ROW($A$7:$A$3066),ROW($A$7:$A$3066)),""),ROWS($B$1:B2532)),COLUMNS($A$1:B2534))</f>
        <v>#NUM!</v>
      </c>
      <c r="L2538" t="e">
        <f t="array" ref="L2538">INDEX($A$7:$F$3066,SMALL(IF(COUNTIF($L$5,$H$7:$H$3066)*COUNTIF($L$5,$I$7:$I$3066),MATCH(ROW($A$7:$A$3066),ROW($A$7:$A$3066)),""),ROWS($B$1:C2532)),COLUMNS($A$1:C2534))</f>
        <v>#NUM!</v>
      </c>
      <c r="M2538" t="e">
        <f t="array" ref="M2538">INDEX($A$7:$F$3066,SMALL(IF(COUNTIF($L$5,$H$7:$H$3066)*COUNTIF($L$5,$I$7:$I$3066),MATCH(ROW($A$7:$A$3066),ROW($A$7:$A$3066)),""),ROWS($B$1:D2532)),COLUMNS($A$1:D2534))</f>
        <v>#NUM!</v>
      </c>
      <c r="N2538" t="e">
        <f t="array" ref="N2538">INDEX($A$7:$F$3066,SMALL(IF(COUNTIF($L$5,$H$7:$H$3066)*COUNTIF($L$5,$I$7:$I$3066),MATCH(ROW($A$7:$A$3066),ROW($A$7:$A$3066)),""),ROWS($B$1:E2532)),COLUMNS($A$1:E2534))</f>
        <v>#NUM!</v>
      </c>
      <c r="O2538" t="e">
        <f t="array" ref="O2538">INDEX($A$7:$F$3066,SMALL(IF(COUNTIF($L$5,$H$7:$H$3066)*COUNTIF($L$5,$I$7:$I$3066),MATCH(ROW($A$7:$A$3066),ROW($A$7:$A$3066)),""),ROWS($B$1:F2532)),COLUMNS($A$1:F2534))</f>
        <v>#NUM!</v>
      </c>
    </row>
    <row r="2539" spans="1:15">
      <c r="A2539" s="1">
        <f>'ScienceDirect - Initial'!A2542</f>
        <v>0</v>
      </c>
      <c r="B2539" s="1">
        <f>'ScienceDirect - Initial'!B2542</f>
        <v>2017</v>
      </c>
      <c r="C2539" s="1" t="str">
        <f>'ScienceDirect - Initial'!C2542</f>
        <v>Lupi, Omar; Hozannah, Adriana; Passos, Mauro Romero Leal; De Queiroz Varella, Renata; Nahn, Edilbert Pellegrini; De Souza Salles, Roberto; Mariano, Priscila Coelho; Bitencourt, Priscila Tortelli; de Barros, Luisa Kelmer Côrtes; de Sousa Padilha, Carolina Barbosa; Jardim (†), Marcio Lobo; Talhari, Sinesio; Talhari, Carolina; Eleutério, Jose</v>
      </c>
      <c r="D2539" s="1" t="str">
        <f>'ScienceDirect - Initial'!D2542</f>
        <v>26 - Bacterial Sexually Transmitted Disease</v>
      </c>
      <c r="E2539" s="1" t="str">
        <f>'ScienceDirect - Initial'!E2542</f>
        <v>Tropical Dermatology (Second Edition)</v>
      </c>
      <c r="F2539" s="1" t="str">
        <f>'ScienceDirect - Initial'!F2542</f>
        <v>978-0-323-29634-2</v>
      </c>
      <c r="H2539" s="1">
        <v>0</v>
      </c>
      <c r="I2539" s="1">
        <v>0</v>
      </c>
      <c r="J2539" t="b">
        <f t="shared" si="39"/>
        <v>1</v>
      </c>
      <c r="K2539" t="e">
        <f t="array" ref="K2539">INDEX($A$7:$F$3066,SMALL(IF(COUNTIF($L$5,$H$7:$H$3066)*COUNTIF($L$5,$I$7:$I$3066),MATCH(ROW($A$7:$A$3066),ROW($A$7:$A$3066)),""),ROWS($B$1:B2533)),COLUMNS($A$1:B2535))</f>
        <v>#NUM!</v>
      </c>
      <c r="L2539" t="e">
        <f t="array" ref="L2539">INDEX($A$7:$F$3066,SMALL(IF(COUNTIF($L$5,$H$7:$H$3066)*COUNTIF($L$5,$I$7:$I$3066),MATCH(ROW($A$7:$A$3066),ROW($A$7:$A$3066)),""),ROWS($B$1:C2533)),COLUMNS($A$1:C2535))</f>
        <v>#NUM!</v>
      </c>
      <c r="M2539" t="e">
        <f t="array" ref="M2539">INDEX($A$7:$F$3066,SMALL(IF(COUNTIF($L$5,$H$7:$H$3066)*COUNTIF($L$5,$I$7:$I$3066),MATCH(ROW($A$7:$A$3066),ROW($A$7:$A$3066)),""),ROWS($B$1:D2533)),COLUMNS($A$1:D2535))</f>
        <v>#NUM!</v>
      </c>
      <c r="N2539" t="e">
        <f t="array" ref="N2539">INDEX($A$7:$F$3066,SMALL(IF(COUNTIF($L$5,$H$7:$H$3066)*COUNTIF($L$5,$I$7:$I$3066),MATCH(ROW($A$7:$A$3066),ROW($A$7:$A$3066)),""),ROWS($B$1:E2533)),COLUMNS($A$1:E2535))</f>
        <v>#NUM!</v>
      </c>
      <c r="O2539" t="e">
        <f t="array" ref="O2539">INDEX($A$7:$F$3066,SMALL(IF(COUNTIF($L$5,$H$7:$H$3066)*COUNTIF($L$5,$I$7:$I$3066),MATCH(ROW($A$7:$A$3066),ROW($A$7:$A$3066)),""),ROWS($B$1:F2533)),COLUMNS($A$1:F2535))</f>
        <v>#NUM!</v>
      </c>
    </row>
    <row r="2540" spans="1:15">
      <c r="A2540" s="1">
        <f>'ScienceDirect - Initial'!A2543</f>
        <v>0</v>
      </c>
      <c r="B2540" s="1">
        <f>'ScienceDirect - Initial'!B2543</f>
        <v>2013</v>
      </c>
      <c r="C2540" s="1" t="str">
        <f>'ScienceDirect - Initial'!C2543</f>
        <v>Boney, Chris; Bensaoula, Abdelhak</v>
      </c>
      <c r="D2540" s="1" t="str">
        <f>'ScienceDirect - Initial'!D2543</f>
        <v>Chapter 12 - Molecular beam epitaxy of low-bandgap InGaN</v>
      </c>
      <c r="E2540" s="1" t="str">
        <f>'ScienceDirect - Initial'!E2543</f>
        <v>Molecular Beam Epitaxy</v>
      </c>
      <c r="F2540" s="1" t="str">
        <f>'ScienceDirect - Initial'!F2543</f>
        <v>978-0-12-387839-7</v>
      </c>
      <c r="H2540" s="1">
        <v>0</v>
      </c>
      <c r="I2540" s="1">
        <v>0</v>
      </c>
      <c r="J2540" t="b">
        <f t="shared" si="39"/>
        <v>1</v>
      </c>
      <c r="K2540" t="e">
        <f t="array" ref="K2540">INDEX($A$7:$F$3066,SMALL(IF(COUNTIF($L$5,$H$7:$H$3066)*COUNTIF($L$5,$I$7:$I$3066),MATCH(ROW($A$7:$A$3066),ROW($A$7:$A$3066)),""),ROWS($B$1:B2534)),COLUMNS($A$1:B2536))</f>
        <v>#NUM!</v>
      </c>
      <c r="L2540" t="e">
        <f t="array" ref="L2540">INDEX($A$7:$F$3066,SMALL(IF(COUNTIF($L$5,$H$7:$H$3066)*COUNTIF($L$5,$I$7:$I$3066),MATCH(ROW($A$7:$A$3066),ROW($A$7:$A$3066)),""),ROWS($B$1:C2534)),COLUMNS($A$1:C2536))</f>
        <v>#NUM!</v>
      </c>
      <c r="M2540" t="e">
        <f t="array" ref="M2540">INDEX($A$7:$F$3066,SMALL(IF(COUNTIF($L$5,$H$7:$H$3066)*COUNTIF($L$5,$I$7:$I$3066),MATCH(ROW($A$7:$A$3066),ROW($A$7:$A$3066)),""),ROWS($B$1:D2534)),COLUMNS($A$1:D2536))</f>
        <v>#NUM!</v>
      </c>
      <c r="N2540" t="e">
        <f t="array" ref="N2540">INDEX($A$7:$F$3066,SMALL(IF(COUNTIF($L$5,$H$7:$H$3066)*COUNTIF($L$5,$I$7:$I$3066),MATCH(ROW($A$7:$A$3066),ROW($A$7:$A$3066)),""),ROWS($B$1:E2534)),COLUMNS($A$1:E2536))</f>
        <v>#NUM!</v>
      </c>
      <c r="O2540" t="e">
        <f t="array" ref="O2540">INDEX($A$7:$F$3066,SMALL(IF(COUNTIF($L$5,$H$7:$H$3066)*COUNTIF($L$5,$I$7:$I$3066),MATCH(ROW($A$7:$A$3066),ROW($A$7:$A$3066)),""),ROWS($B$1:F2534)),COLUMNS($A$1:F2536))</f>
        <v>#NUM!</v>
      </c>
    </row>
    <row r="2541" spans="1:15">
      <c r="A2541" s="1">
        <f>'ScienceDirect - Initial'!A2544</f>
        <v>0</v>
      </c>
      <c r="B2541" s="1">
        <f>'ScienceDirect - Initial'!B2544</f>
        <v>2014</v>
      </c>
      <c r="C2541" s="1" t="str">
        <f>'ScienceDirect - Initial'!C2544</f>
        <v>Morley, N.J.; Lewis, J.W.</v>
      </c>
      <c r="D2541" s="1" t="str">
        <f>'ScienceDirect - Initial'!D2544</f>
        <v>Extreme climatic events and host–pathogen interactions: The impact of the 1976 drought in the UK</v>
      </c>
      <c r="E2541" s="1" t="str">
        <f>'ScienceDirect - Initial'!E2544</f>
        <v>Ecological Complexity</v>
      </c>
      <c r="F2541" s="1">
        <f>'ScienceDirect - Initial'!F2544</f>
        <v>0</v>
      </c>
      <c r="H2541" s="1">
        <v>0</v>
      </c>
      <c r="I2541" s="1">
        <v>0</v>
      </c>
      <c r="J2541" t="b">
        <f t="shared" si="39"/>
        <v>1</v>
      </c>
      <c r="K2541" t="e">
        <f t="array" ref="K2541">INDEX($A$7:$F$3066,SMALL(IF(COUNTIF($L$5,$H$7:$H$3066)*COUNTIF($L$5,$I$7:$I$3066),MATCH(ROW($A$7:$A$3066),ROW($A$7:$A$3066)),""),ROWS($B$1:B2535)),COLUMNS($A$1:B2537))</f>
        <v>#NUM!</v>
      </c>
      <c r="L2541" t="e">
        <f t="array" ref="L2541">INDEX($A$7:$F$3066,SMALL(IF(COUNTIF($L$5,$H$7:$H$3066)*COUNTIF($L$5,$I$7:$I$3066),MATCH(ROW($A$7:$A$3066),ROW($A$7:$A$3066)),""),ROWS($B$1:C2535)),COLUMNS($A$1:C2537))</f>
        <v>#NUM!</v>
      </c>
      <c r="M2541" t="e">
        <f t="array" ref="M2541">INDEX($A$7:$F$3066,SMALL(IF(COUNTIF($L$5,$H$7:$H$3066)*COUNTIF($L$5,$I$7:$I$3066),MATCH(ROW($A$7:$A$3066),ROW($A$7:$A$3066)),""),ROWS($B$1:D2535)),COLUMNS($A$1:D2537))</f>
        <v>#NUM!</v>
      </c>
      <c r="N2541" t="e">
        <f t="array" ref="N2541">INDEX($A$7:$F$3066,SMALL(IF(COUNTIF($L$5,$H$7:$H$3066)*COUNTIF($L$5,$I$7:$I$3066),MATCH(ROW($A$7:$A$3066),ROW($A$7:$A$3066)),""),ROWS($B$1:E2535)),COLUMNS($A$1:E2537))</f>
        <v>#NUM!</v>
      </c>
      <c r="O2541" t="e">
        <f t="array" ref="O2541">INDEX($A$7:$F$3066,SMALL(IF(COUNTIF($L$5,$H$7:$H$3066)*COUNTIF($L$5,$I$7:$I$3066),MATCH(ROW($A$7:$A$3066),ROW($A$7:$A$3066)),""),ROWS($B$1:F2535)),COLUMNS($A$1:F2537))</f>
        <v>#NUM!</v>
      </c>
    </row>
    <row r="2542" spans="1:15">
      <c r="A2542" s="1">
        <f>'ScienceDirect - Initial'!A2545</f>
        <v>0</v>
      </c>
      <c r="B2542" s="1">
        <f>'ScienceDirect - Initial'!B2545</f>
        <v>1985</v>
      </c>
      <c r="C2542" s="1" t="str">
        <f>'ScienceDirect - Initial'!C2545</f>
        <v>Nedelman, Jerry</v>
      </c>
      <c r="D2542" s="1" t="str">
        <f>'ScienceDirect - Initial'!D2545</f>
        <v>Introductory review some new thoughts about some old malaria models</v>
      </c>
      <c r="E2542" s="1" t="str">
        <f>'ScienceDirect - Initial'!E2545</f>
        <v>Mathematical Biosciences</v>
      </c>
      <c r="F2542" s="1">
        <f>'ScienceDirect - Initial'!F2545</f>
        <v>0</v>
      </c>
      <c r="H2542" s="1">
        <v>0</v>
      </c>
      <c r="I2542" s="1">
        <v>0</v>
      </c>
      <c r="J2542" t="b">
        <f t="shared" si="39"/>
        <v>1</v>
      </c>
      <c r="K2542" t="e">
        <f t="array" ref="K2542">INDEX($A$7:$F$3066,SMALL(IF(COUNTIF($L$5,$H$7:$H$3066)*COUNTIF($L$5,$I$7:$I$3066),MATCH(ROW($A$7:$A$3066),ROW($A$7:$A$3066)),""),ROWS($B$1:B2536)),COLUMNS($A$1:B2538))</f>
        <v>#NUM!</v>
      </c>
      <c r="L2542" t="e">
        <f t="array" ref="L2542">INDEX($A$7:$F$3066,SMALL(IF(COUNTIF($L$5,$H$7:$H$3066)*COUNTIF($L$5,$I$7:$I$3066),MATCH(ROW($A$7:$A$3066),ROW($A$7:$A$3066)),""),ROWS($B$1:C2536)),COLUMNS($A$1:C2538))</f>
        <v>#NUM!</v>
      </c>
      <c r="M2542" t="e">
        <f t="array" ref="M2542">INDEX($A$7:$F$3066,SMALL(IF(COUNTIF($L$5,$H$7:$H$3066)*COUNTIF($L$5,$I$7:$I$3066),MATCH(ROW($A$7:$A$3066),ROW($A$7:$A$3066)),""),ROWS($B$1:D2536)),COLUMNS($A$1:D2538))</f>
        <v>#NUM!</v>
      </c>
      <c r="N2542" t="e">
        <f t="array" ref="N2542">INDEX($A$7:$F$3066,SMALL(IF(COUNTIF($L$5,$H$7:$H$3066)*COUNTIF($L$5,$I$7:$I$3066),MATCH(ROW($A$7:$A$3066),ROW($A$7:$A$3066)),""),ROWS($B$1:E2536)),COLUMNS($A$1:E2538))</f>
        <v>#NUM!</v>
      </c>
      <c r="O2542" t="e">
        <f t="array" ref="O2542">INDEX($A$7:$F$3066,SMALL(IF(COUNTIF($L$5,$H$7:$H$3066)*COUNTIF($L$5,$I$7:$I$3066),MATCH(ROW($A$7:$A$3066),ROW($A$7:$A$3066)),""),ROWS($B$1:F2536)),COLUMNS($A$1:F2538))</f>
        <v>#NUM!</v>
      </c>
    </row>
    <row r="2543" spans="1:15">
      <c r="A2543" s="1">
        <f>'ScienceDirect - Initial'!A2546</f>
        <v>0</v>
      </c>
      <c r="B2543" s="1">
        <f>'ScienceDirect - Initial'!B2546</f>
        <v>1989</v>
      </c>
      <c r="C2543" s="1" t="str">
        <f>'ScienceDirect - Initial'!C2546</f>
        <v>Gradwohl, Judith; Greenberg, Russell</v>
      </c>
      <c r="D2543" s="1" t="str">
        <f>'ScienceDirect - Initial'!D2546</f>
        <v>Conserving Nongame Migratory Birds: A Strategy for Monitoring and Research</v>
      </c>
      <c r="E2543" s="1" t="str">
        <f>'ScienceDirect - Initial'!E2546</f>
        <v>Audubon Wildlife Report 1989/1990</v>
      </c>
      <c r="F2543" s="1" t="str">
        <f>'ScienceDirect - Initial'!F2546</f>
        <v>978-0-12-041003-3</v>
      </c>
      <c r="H2543" s="1">
        <v>0</v>
      </c>
      <c r="I2543" s="1">
        <v>0</v>
      </c>
      <c r="J2543" t="b">
        <f t="shared" si="39"/>
        <v>1</v>
      </c>
      <c r="K2543" t="e">
        <f t="array" ref="K2543">INDEX($A$7:$F$3066,SMALL(IF(COUNTIF($L$5,$H$7:$H$3066)*COUNTIF($L$5,$I$7:$I$3066),MATCH(ROW($A$7:$A$3066),ROW($A$7:$A$3066)),""),ROWS($B$1:B2537)),COLUMNS($A$1:B2539))</f>
        <v>#NUM!</v>
      </c>
      <c r="L2543" t="e">
        <f t="array" ref="L2543">INDEX($A$7:$F$3066,SMALL(IF(COUNTIF($L$5,$H$7:$H$3066)*COUNTIF($L$5,$I$7:$I$3066),MATCH(ROW($A$7:$A$3066),ROW($A$7:$A$3066)),""),ROWS($B$1:C2537)),COLUMNS($A$1:C2539))</f>
        <v>#NUM!</v>
      </c>
      <c r="M2543" t="e">
        <f t="array" ref="M2543">INDEX($A$7:$F$3066,SMALL(IF(COUNTIF($L$5,$H$7:$H$3066)*COUNTIF($L$5,$I$7:$I$3066),MATCH(ROW($A$7:$A$3066),ROW($A$7:$A$3066)),""),ROWS($B$1:D2537)),COLUMNS($A$1:D2539))</f>
        <v>#NUM!</v>
      </c>
      <c r="N2543" t="e">
        <f t="array" ref="N2543">INDEX($A$7:$F$3066,SMALL(IF(COUNTIF($L$5,$H$7:$H$3066)*COUNTIF($L$5,$I$7:$I$3066),MATCH(ROW($A$7:$A$3066),ROW($A$7:$A$3066)),""),ROWS($B$1:E2537)),COLUMNS($A$1:E2539))</f>
        <v>#NUM!</v>
      </c>
      <c r="O2543" t="e">
        <f t="array" ref="O2543">INDEX($A$7:$F$3066,SMALL(IF(COUNTIF($L$5,$H$7:$H$3066)*COUNTIF($L$5,$I$7:$I$3066),MATCH(ROW($A$7:$A$3066),ROW($A$7:$A$3066)),""),ROWS($B$1:F2537)),COLUMNS($A$1:F2539))</f>
        <v>#NUM!</v>
      </c>
    </row>
    <row r="2544" spans="1:15">
      <c r="A2544" s="1">
        <f>'ScienceDirect - Initial'!A2547</f>
        <v>0</v>
      </c>
      <c r="B2544" s="1">
        <f>'ScienceDirect - Initial'!B2547</f>
        <v>1997</v>
      </c>
      <c r="C2544" s="1" t="str">
        <f>'ScienceDirect - Initial'!C2547</f>
        <v>Carpenter, Michael</v>
      </c>
      <c r="D2544" s="1" t="str">
        <f>'ScienceDirect - Initial'!D2547</f>
        <v>Slovakia and the triumph of nationalist populism</v>
      </c>
      <c r="E2544" s="1" t="str">
        <f>'ScienceDirect - Initial'!E2547</f>
        <v>Communist and Post-Communist Studies</v>
      </c>
      <c r="F2544" s="1">
        <f>'ScienceDirect - Initial'!F2547</f>
        <v>0</v>
      </c>
      <c r="H2544" s="1">
        <v>0</v>
      </c>
      <c r="I2544" s="1">
        <v>0</v>
      </c>
      <c r="J2544" t="b">
        <f t="shared" si="39"/>
        <v>1</v>
      </c>
      <c r="K2544" t="e">
        <f t="array" ref="K2544">INDEX($A$7:$F$3066,SMALL(IF(COUNTIF($L$5,$H$7:$H$3066)*COUNTIF($L$5,$I$7:$I$3066),MATCH(ROW($A$7:$A$3066),ROW($A$7:$A$3066)),""),ROWS($B$1:B2538)),COLUMNS($A$1:B2540))</f>
        <v>#NUM!</v>
      </c>
      <c r="L2544" t="e">
        <f t="array" ref="L2544">INDEX($A$7:$F$3066,SMALL(IF(COUNTIF($L$5,$H$7:$H$3066)*COUNTIF($L$5,$I$7:$I$3066),MATCH(ROW($A$7:$A$3066),ROW($A$7:$A$3066)),""),ROWS($B$1:C2538)),COLUMNS($A$1:C2540))</f>
        <v>#NUM!</v>
      </c>
      <c r="M2544" t="e">
        <f t="array" ref="M2544">INDEX($A$7:$F$3066,SMALL(IF(COUNTIF($L$5,$H$7:$H$3066)*COUNTIF($L$5,$I$7:$I$3066),MATCH(ROW($A$7:$A$3066),ROW($A$7:$A$3066)),""),ROWS($B$1:D2538)),COLUMNS($A$1:D2540))</f>
        <v>#NUM!</v>
      </c>
      <c r="N2544" t="e">
        <f t="array" ref="N2544">INDEX($A$7:$F$3066,SMALL(IF(COUNTIF($L$5,$H$7:$H$3066)*COUNTIF($L$5,$I$7:$I$3066),MATCH(ROW($A$7:$A$3066),ROW($A$7:$A$3066)),""),ROWS($B$1:E2538)),COLUMNS($A$1:E2540))</f>
        <v>#NUM!</v>
      </c>
      <c r="O2544" t="e">
        <f t="array" ref="O2544">INDEX($A$7:$F$3066,SMALL(IF(COUNTIF($L$5,$H$7:$H$3066)*COUNTIF($L$5,$I$7:$I$3066),MATCH(ROW($A$7:$A$3066),ROW($A$7:$A$3066)),""),ROWS($B$1:F2538)),COLUMNS($A$1:F2540))</f>
        <v>#NUM!</v>
      </c>
    </row>
    <row r="2545" spans="1:15">
      <c r="A2545" s="1">
        <f>'ScienceDirect - Initial'!A2548</f>
        <v>0</v>
      </c>
      <c r="B2545" s="1">
        <f>'ScienceDirect - Initial'!B2548</f>
        <v>1983</v>
      </c>
      <c r="C2545" s="1" t="str">
        <f>'ScienceDirect - Initial'!C2548</f>
        <v>Verheyen, T.V; Johns, R.B; Esdaile, R.J</v>
      </c>
      <c r="D2545" s="1" t="str">
        <f>'ScienceDirect - Initial'!D2548</f>
        <v>Structural investigations of Australian coals—IV. A characterization of the variation in rank of bituminous coal fractions by elemental analysis and I.R. spectroscopy</v>
      </c>
      <c r="E2545" s="1" t="str">
        <f>'ScienceDirect - Initial'!E2548</f>
        <v>Geochimica et Cosmochimica Acta</v>
      </c>
      <c r="F2545" s="1">
        <f>'ScienceDirect - Initial'!F2548</f>
        <v>0</v>
      </c>
      <c r="H2545" s="1">
        <v>0</v>
      </c>
      <c r="I2545" s="1">
        <v>0</v>
      </c>
      <c r="J2545" t="b">
        <f t="shared" si="39"/>
        <v>1</v>
      </c>
      <c r="K2545" t="e">
        <f t="array" ref="K2545">INDEX($A$7:$F$3066,SMALL(IF(COUNTIF($L$5,$H$7:$H$3066)*COUNTIF($L$5,$I$7:$I$3066),MATCH(ROW($A$7:$A$3066),ROW($A$7:$A$3066)),""),ROWS($B$1:B2539)),COLUMNS($A$1:B2541))</f>
        <v>#NUM!</v>
      </c>
      <c r="L2545" t="e">
        <f t="array" ref="L2545">INDEX($A$7:$F$3066,SMALL(IF(COUNTIF($L$5,$H$7:$H$3066)*COUNTIF($L$5,$I$7:$I$3066),MATCH(ROW($A$7:$A$3066),ROW($A$7:$A$3066)),""),ROWS($B$1:C2539)),COLUMNS($A$1:C2541))</f>
        <v>#NUM!</v>
      </c>
      <c r="M2545" t="e">
        <f t="array" ref="M2545">INDEX($A$7:$F$3066,SMALL(IF(COUNTIF($L$5,$H$7:$H$3066)*COUNTIF($L$5,$I$7:$I$3066),MATCH(ROW($A$7:$A$3066),ROW($A$7:$A$3066)),""),ROWS($B$1:D2539)),COLUMNS($A$1:D2541))</f>
        <v>#NUM!</v>
      </c>
      <c r="N2545" t="e">
        <f t="array" ref="N2545">INDEX($A$7:$F$3066,SMALL(IF(COUNTIF($L$5,$H$7:$H$3066)*COUNTIF($L$5,$I$7:$I$3066),MATCH(ROW($A$7:$A$3066),ROW($A$7:$A$3066)),""),ROWS($B$1:E2539)),COLUMNS($A$1:E2541))</f>
        <v>#NUM!</v>
      </c>
      <c r="O2545" t="e">
        <f t="array" ref="O2545">INDEX($A$7:$F$3066,SMALL(IF(COUNTIF($L$5,$H$7:$H$3066)*COUNTIF($L$5,$I$7:$I$3066),MATCH(ROW($A$7:$A$3066),ROW($A$7:$A$3066)),""),ROWS($B$1:F2539)),COLUMNS($A$1:F2541))</f>
        <v>#NUM!</v>
      </c>
    </row>
    <row r="2546" spans="1:15">
      <c r="A2546" s="1">
        <f>'ScienceDirect - Initial'!A2549</f>
        <v>0</v>
      </c>
      <c r="B2546" s="1">
        <f>'ScienceDirect - Initial'!B2549</f>
        <v>2013</v>
      </c>
      <c r="C2546" s="1" t="str">
        <f>'ScienceDirect - Initial'!C2549</f>
        <v>Finn, N.</v>
      </c>
      <c r="D2546" s="1" t="str">
        <f>'ScienceDirect - Initial'!D2549</f>
        <v>2 - Types of smart materials for protection</v>
      </c>
      <c r="E2546" s="1" t="str">
        <f>'ScienceDirect - Initial'!E2549</f>
        <v>Smart Textiles for Protection</v>
      </c>
      <c r="F2546" s="1" t="str">
        <f>'ScienceDirect - Initial'!F2549</f>
        <v>978-0-85709-056-0</v>
      </c>
      <c r="H2546" s="1">
        <v>0</v>
      </c>
      <c r="I2546" s="1">
        <v>0</v>
      </c>
      <c r="J2546" t="b">
        <f t="shared" si="39"/>
        <v>1</v>
      </c>
      <c r="K2546" t="e">
        <f t="array" ref="K2546">INDEX($A$7:$F$3066,SMALL(IF(COUNTIF($L$5,$H$7:$H$3066)*COUNTIF($L$5,$I$7:$I$3066),MATCH(ROW($A$7:$A$3066),ROW($A$7:$A$3066)),""),ROWS($B$1:B2540)),COLUMNS($A$1:B2542))</f>
        <v>#NUM!</v>
      </c>
      <c r="L2546" t="e">
        <f t="array" ref="L2546">INDEX($A$7:$F$3066,SMALL(IF(COUNTIF($L$5,$H$7:$H$3066)*COUNTIF($L$5,$I$7:$I$3066),MATCH(ROW($A$7:$A$3066),ROW($A$7:$A$3066)),""),ROWS($B$1:C2540)),COLUMNS($A$1:C2542))</f>
        <v>#NUM!</v>
      </c>
      <c r="M2546" t="e">
        <f t="array" ref="M2546">INDEX($A$7:$F$3066,SMALL(IF(COUNTIF($L$5,$H$7:$H$3066)*COUNTIF($L$5,$I$7:$I$3066),MATCH(ROW($A$7:$A$3066),ROW($A$7:$A$3066)),""),ROWS($B$1:D2540)),COLUMNS($A$1:D2542))</f>
        <v>#NUM!</v>
      </c>
      <c r="N2546" t="e">
        <f t="array" ref="N2546">INDEX($A$7:$F$3066,SMALL(IF(COUNTIF($L$5,$H$7:$H$3066)*COUNTIF($L$5,$I$7:$I$3066),MATCH(ROW($A$7:$A$3066),ROW($A$7:$A$3066)),""),ROWS($B$1:E2540)),COLUMNS($A$1:E2542))</f>
        <v>#NUM!</v>
      </c>
      <c r="O2546" t="e">
        <f t="array" ref="O2546">INDEX($A$7:$F$3066,SMALL(IF(COUNTIF($L$5,$H$7:$H$3066)*COUNTIF($L$5,$I$7:$I$3066),MATCH(ROW($A$7:$A$3066),ROW($A$7:$A$3066)),""),ROWS($B$1:F2540)),COLUMNS($A$1:F2542))</f>
        <v>#NUM!</v>
      </c>
    </row>
    <row r="2547" spans="1:15">
      <c r="A2547" s="1">
        <f>'ScienceDirect - Initial'!A2550</f>
        <v>0</v>
      </c>
      <c r="B2547" s="1">
        <f>'ScienceDirect - Initial'!B2550</f>
        <v>1980</v>
      </c>
      <c r="C2547" s="1" t="str">
        <f>'ScienceDirect - Initial'!C2550</f>
        <v>Turner, John F.C.</v>
      </c>
      <c r="D2547" s="1" t="str">
        <f>'ScienceDirect - Initial'!D2550</f>
        <v>What to do about housing — its part in another development1</v>
      </c>
      <c r="E2547" s="1" t="str">
        <f>'ScienceDirect - Initial'!E2550</f>
        <v>A Special Issue dedicated to Charles Abrams (1901-1970)</v>
      </c>
      <c r="F2547" s="1">
        <f>'ScienceDirect - Initial'!F2550</f>
        <v>0</v>
      </c>
      <c r="H2547" s="1">
        <v>0</v>
      </c>
      <c r="I2547" s="1">
        <v>0</v>
      </c>
      <c r="J2547" t="b">
        <f t="shared" si="39"/>
        <v>1</v>
      </c>
      <c r="K2547" t="e">
        <f t="array" ref="K2547">INDEX($A$7:$F$3066,SMALL(IF(COUNTIF($L$5,$H$7:$H$3066)*COUNTIF($L$5,$I$7:$I$3066),MATCH(ROW($A$7:$A$3066),ROW($A$7:$A$3066)),""),ROWS($B$1:B2541)),COLUMNS($A$1:B2543))</f>
        <v>#NUM!</v>
      </c>
      <c r="L2547" t="e">
        <f t="array" ref="L2547">INDEX($A$7:$F$3066,SMALL(IF(COUNTIF($L$5,$H$7:$H$3066)*COUNTIF($L$5,$I$7:$I$3066),MATCH(ROW($A$7:$A$3066),ROW($A$7:$A$3066)),""),ROWS($B$1:C2541)),COLUMNS($A$1:C2543))</f>
        <v>#NUM!</v>
      </c>
      <c r="M2547" t="e">
        <f t="array" ref="M2547">INDEX($A$7:$F$3066,SMALL(IF(COUNTIF($L$5,$H$7:$H$3066)*COUNTIF($L$5,$I$7:$I$3066),MATCH(ROW($A$7:$A$3066),ROW($A$7:$A$3066)),""),ROWS($B$1:D2541)),COLUMNS($A$1:D2543))</f>
        <v>#NUM!</v>
      </c>
      <c r="N2547" t="e">
        <f t="array" ref="N2547">INDEX($A$7:$F$3066,SMALL(IF(COUNTIF($L$5,$H$7:$H$3066)*COUNTIF($L$5,$I$7:$I$3066),MATCH(ROW($A$7:$A$3066),ROW($A$7:$A$3066)),""),ROWS($B$1:E2541)),COLUMNS($A$1:E2543))</f>
        <v>#NUM!</v>
      </c>
      <c r="O2547" t="e">
        <f t="array" ref="O2547">INDEX($A$7:$F$3066,SMALL(IF(COUNTIF($L$5,$H$7:$H$3066)*COUNTIF($L$5,$I$7:$I$3066),MATCH(ROW($A$7:$A$3066),ROW($A$7:$A$3066)),""),ROWS($B$1:F2541)),COLUMNS($A$1:F2543))</f>
        <v>#NUM!</v>
      </c>
    </row>
    <row r="2548" spans="1:15">
      <c r="A2548" s="1">
        <f>'ScienceDirect - Initial'!A2551</f>
        <v>0</v>
      </c>
      <c r="B2548" s="1">
        <f>'ScienceDirect - Initial'!B2551</f>
        <v>2004</v>
      </c>
      <c r="C2548" s="1" t="str">
        <f>'ScienceDirect - Initial'!C2551</f>
        <v>Banner, Jay L.</v>
      </c>
      <c r="D2548" s="1" t="str">
        <f>'ScienceDirect - Initial'!D2551</f>
        <v>Radiogenic isotopes: systematics and applications to earth surface processes and chemical stratigraphy</v>
      </c>
      <c r="E2548" s="1" t="str">
        <f>'ScienceDirect - Initial'!E2551</f>
        <v>Earth-Science Reviews</v>
      </c>
      <c r="F2548" s="1">
        <f>'ScienceDirect - Initial'!F2551</f>
        <v>0</v>
      </c>
      <c r="H2548" s="1">
        <v>0</v>
      </c>
      <c r="I2548" s="1">
        <v>0</v>
      </c>
      <c r="J2548" t="b">
        <f t="shared" si="39"/>
        <v>1</v>
      </c>
      <c r="K2548" t="e">
        <f t="array" ref="K2548">INDEX($A$7:$F$3066,SMALL(IF(COUNTIF($L$5,$H$7:$H$3066)*COUNTIF($L$5,$I$7:$I$3066),MATCH(ROW($A$7:$A$3066),ROW($A$7:$A$3066)),""),ROWS($B$1:B2542)),COLUMNS($A$1:B2544))</f>
        <v>#NUM!</v>
      </c>
      <c r="L2548" t="e">
        <f t="array" ref="L2548">INDEX($A$7:$F$3066,SMALL(IF(COUNTIF($L$5,$H$7:$H$3066)*COUNTIF($L$5,$I$7:$I$3066),MATCH(ROW($A$7:$A$3066),ROW($A$7:$A$3066)),""),ROWS($B$1:C2542)),COLUMNS($A$1:C2544))</f>
        <v>#NUM!</v>
      </c>
      <c r="M2548" t="e">
        <f t="array" ref="M2548">INDEX($A$7:$F$3066,SMALL(IF(COUNTIF($L$5,$H$7:$H$3066)*COUNTIF($L$5,$I$7:$I$3066),MATCH(ROW($A$7:$A$3066),ROW($A$7:$A$3066)),""),ROWS($B$1:D2542)),COLUMNS($A$1:D2544))</f>
        <v>#NUM!</v>
      </c>
      <c r="N2548" t="e">
        <f t="array" ref="N2548">INDEX($A$7:$F$3066,SMALL(IF(COUNTIF($L$5,$H$7:$H$3066)*COUNTIF($L$5,$I$7:$I$3066),MATCH(ROW($A$7:$A$3066),ROW($A$7:$A$3066)),""),ROWS($B$1:E2542)),COLUMNS($A$1:E2544))</f>
        <v>#NUM!</v>
      </c>
      <c r="O2548" t="e">
        <f t="array" ref="O2548">INDEX($A$7:$F$3066,SMALL(IF(COUNTIF($L$5,$H$7:$H$3066)*COUNTIF($L$5,$I$7:$I$3066),MATCH(ROW($A$7:$A$3066),ROW($A$7:$A$3066)),""),ROWS($B$1:F2542)),COLUMNS($A$1:F2544))</f>
        <v>#NUM!</v>
      </c>
    </row>
    <row r="2549" spans="1:15">
      <c r="A2549" s="1">
        <f>'ScienceDirect - Initial'!A2552</f>
        <v>0</v>
      </c>
      <c r="B2549" s="1">
        <f>'ScienceDirect - Initial'!B2552</f>
        <v>1993</v>
      </c>
      <c r="C2549" s="1" t="str">
        <f>'ScienceDirect - Initial'!C2552</f>
        <v>Hanssens, Dominique M.; Parsons, Leonard J.</v>
      </c>
      <c r="D2549" s="1" t="str">
        <f>'ScienceDirect - Initial'!D2552</f>
        <v>Chapter 9 Econometric and time-series market response models</v>
      </c>
      <c r="E2549" s="1" t="str">
        <f>'ScienceDirect - Initial'!E2552</f>
        <v>Handbooks in Operations Research and Management Science</v>
      </c>
      <c r="F2549" s="1" t="str">
        <f>'ScienceDirect - Initial'!F2552</f>
        <v>0927-0507</v>
      </c>
      <c r="H2549" s="1">
        <v>0</v>
      </c>
      <c r="I2549" s="1">
        <v>0</v>
      </c>
      <c r="J2549" t="b">
        <f t="shared" si="39"/>
        <v>1</v>
      </c>
      <c r="K2549" t="e">
        <f t="array" ref="K2549">INDEX($A$7:$F$3066,SMALL(IF(COUNTIF($L$5,$H$7:$H$3066)*COUNTIF($L$5,$I$7:$I$3066),MATCH(ROW($A$7:$A$3066),ROW($A$7:$A$3066)),""),ROWS($B$1:B2543)),COLUMNS($A$1:B2545))</f>
        <v>#NUM!</v>
      </c>
      <c r="L2549" t="e">
        <f t="array" ref="L2549">INDEX($A$7:$F$3066,SMALL(IF(COUNTIF($L$5,$H$7:$H$3066)*COUNTIF($L$5,$I$7:$I$3066),MATCH(ROW($A$7:$A$3066),ROW($A$7:$A$3066)),""),ROWS($B$1:C2543)),COLUMNS($A$1:C2545))</f>
        <v>#NUM!</v>
      </c>
      <c r="M2549" t="e">
        <f t="array" ref="M2549">INDEX($A$7:$F$3066,SMALL(IF(COUNTIF($L$5,$H$7:$H$3066)*COUNTIF($L$5,$I$7:$I$3066),MATCH(ROW($A$7:$A$3066),ROW($A$7:$A$3066)),""),ROWS($B$1:D2543)),COLUMNS($A$1:D2545))</f>
        <v>#NUM!</v>
      </c>
      <c r="N2549" t="e">
        <f t="array" ref="N2549">INDEX($A$7:$F$3066,SMALL(IF(COUNTIF($L$5,$H$7:$H$3066)*COUNTIF($L$5,$I$7:$I$3066),MATCH(ROW($A$7:$A$3066),ROW($A$7:$A$3066)),""),ROWS($B$1:E2543)),COLUMNS($A$1:E2545))</f>
        <v>#NUM!</v>
      </c>
      <c r="O2549" t="e">
        <f t="array" ref="O2549">INDEX($A$7:$F$3066,SMALL(IF(COUNTIF($L$5,$H$7:$H$3066)*COUNTIF($L$5,$I$7:$I$3066),MATCH(ROW($A$7:$A$3066),ROW($A$7:$A$3066)),""),ROWS($B$1:F2543)),COLUMNS($A$1:F2545))</f>
        <v>#NUM!</v>
      </c>
    </row>
    <row r="2550" spans="1:15">
      <c r="A2550" s="1">
        <f>'ScienceDirect - Initial'!A2553</f>
        <v>0</v>
      </c>
      <c r="B2550" s="1">
        <f>'ScienceDirect - Initial'!B2553</f>
        <v>2010</v>
      </c>
      <c r="C2550" s="1" t="str">
        <f>'ScienceDirect - Initial'!C2553</f>
        <v>Hegde, Shridhar; Schmidt, Michelle</v>
      </c>
      <c r="D2550" s="1" t="str">
        <f>'ScienceDirect - Initial'!D2553</f>
        <v>Chapter 28 - To Market, To Market—2009</v>
      </c>
      <c r="E2550" s="1" t="str">
        <f>'ScienceDirect - Initial'!E2553</f>
        <v>Annual Reports in Medicinal Chemistry</v>
      </c>
      <c r="F2550" s="1" t="str">
        <f>'ScienceDirect - Initial'!F2553</f>
        <v>0065-7743</v>
      </c>
      <c r="H2550" s="1">
        <v>0</v>
      </c>
      <c r="I2550" s="1">
        <v>0</v>
      </c>
      <c r="J2550" t="b">
        <f t="shared" si="39"/>
        <v>1</v>
      </c>
      <c r="K2550" t="e">
        <f t="array" ref="K2550">INDEX($A$7:$F$3066,SMALL(IF(COUNTIF($L$5,$H$7:$H$3066)*COUNTIF($L$5,$I$7:$I$3066),MATCH(ROW($A$7:$A$3066),ROW($A$7:$A$3066)),""),ROWS($B$1:B2544)),COLUMNS($A$1:B2546))</f>
        <v>#NUM!</v>
      </c>
      <c r="L2550" t="e">
        <f t="array" ref="L2550">INDEX($A$7:$F$3066,SMALL(IF(COUNTIF($L$5,$H$7:$H$3066)*COUNTIF($L$5,$I$7:$I$3066),MATCH(ROW($A$7:$A$3066),ROW($A$7:$A$3066)),""),ROWS($B$1:C2544)),COLUMNS($A$1:C2546))</f>
        <v>#NUM!</v>
      </c>
      <c r="M2550" t="e">
        <f t="array" ref="M2550">INDEX($A$7:$F$3066,SMALL(IF(COUNTIF($L$5,$H$7:$H$3066)*COUNTIF($L$5,$I$7:$I$3066),MATCH(ROW($A$7:$A$3066),ROW($A$7:$A$3066)),""),ROWS($B$1:D2544)),COLUMNS($A$1:D2546))</f>
        <v>#NUM!</v>
      </c>
      <c r="N2550" t="e">
        <f t="array" ref="N2550">INDEX($A$7:$F$3066,SMALL(IF(COUNTIF($L$5,$H$7:$H$3066)*COUNTIF($L$5,$I$7:$I$3066),MATCH(ROW($A$7:$A$3066),ROW($A$7:$A$3066)),""),ROWS($B$1:E2544)),COLUMNS($A$1:E2546))</f>
        <v>#NUM!</v>
      </c>
      <c r="O2550" t="e">
        <f t="array" ref="O2550">INDEX($A$7:$F$3066,SMALL(IF(COUNTIF($L$5,$H$7:$H$3066)*COUNTIF($L$5,$I$7:$I$3066),MATCH(ROW($A$7:$A$3066),ROW($A$7:$A$3066)),""),ROWS($B$1:F2544)),COLUMNS($A$1:F2546))</f>
        <v>#NUM!</v>
      </c>
    </row>
    <row r="2551" spans="1:15">
      <c r="A2551" s="1">
        <f>'ScienceDirect - Initial'!A2554</f>
        <v>0</v>
      </c>
      <c r="B2551" s="1">
        <f>'ScienceDirect - Initial'!B2554</f>
        <v>1984</v>
      </c>
      <c r="C2551" s="1" t="str">
        <f>'ScienceDirect - Initial'!C2554</f>
        <v>Lefebvre, Arthur H.</v>
      </c>
      <c r="D2551" s="1" t="str">
        <f>'ScienceDirect - Initial'!D2554</f>
        <v>Flame radiation in gas turbine combustion chambers</v>
      </c>
      <c r="E2551" s="1" t="str">
        <f>'ScienceDirect - Initial'!E2554</f>
        <v>International Journal of Heat and Mass Transfer</v>
      </c>
      <c r="F2551" s="1">
        <f>'ScienceDirect - Initial'!F2554</f>
        <v>0</v>
      </c>
      <c r="H2551" s="1">
        <v>0</v>
      </c>
      <c r="I2551" s="1">
        <v>0</v>
      </c>
      <c r="J2551" t="b">
        <f t="shared" si="39"/>
        <v>1</v>
      </c>
      <c r="K2551" t="e">
        <f t="array" ref="K2551">INDEX($A$7:$F$3066,SMALL(IF(COUNTIF($L$5,$H$7:$H$3066)*COUNTIF($L$5,$I$7:$I$3066),MATCH(ROW($A$7:$A$3066),ROW($A$7:$A$3066)),""),ROWS($B$1:B2545)),COLUMNS($A$1:B2547))</f>
        <v>#NUM!</v>
      </c>
      <c r="L2551" t="e">
        <f t="array" ref="L2551">INDEX($A$7:$F$3066,SMALL(IF(COUNTIF($L$5,$H$7:$H$3066)*COUNTIF($L$5,$I$7:$I$3066),MATCH(ROW($A$7:$A$3066),ROW($A$7:$A$3066)),""),ROWS($B$1:C2545)),COLUMNS($A$1:C2547))</f>
        <v>#NUM!</v>
      </c>
      <c r="M2551" t="e">
        <f t="array" ref="M2551">INDEX($A$7:$F$3066,SMALL(IF(COUNTIF($L$5,$H$7:$H$3066)*COUNTIF($L$5,$I$7:$I$3066),MATCH(ROW($A$7:$A$3066),ROW($A$7:$A$3066)),""),ROWS($B$1:D2545)),COLUMNS($A$1:D2547))</f>
        <v>#NUM!</v>
      </c>
      <c r="N2551" t="e">
        <f t="array" ref="N2551">INDEX($A$7:$F$3066,SMALL(IF(COUNTIF($L$5,$H$7:$H$3066)*COUNTIF($L$5,$I$7:$I$3066),MATCH(ROW($A$7:$A$3066),ROW($A$7:$A$3066)),""),ROWS($B$1:E2545)),COLUMNS($A$1:E2547))</f>
        <v>#NUM!</v>
      </c>
      <c r="O2551" t="e">
        <f t="array" ref="O2551">INDEX($A$7:$F$3066,SMALL(IF(COUNTIF($L$5,$H$7:$H$3066)*COUNTIF($L$5,$I$7:$I$3066),MATCH(ROW($A$7:$A$3066),ROW($A$7:$A$3066)),""),ROWS($B$1:F2545)),COLUMNS($A$1:F2547))</f>
        <v>#NUM!</v>
      </c>
    </row>
    <row r="2552" spans="1:15">
      <c r="A2552" s="1">
        <f>'ScienceDirect - Initial'!A2555</f>
        <v>0</v>
      </c>
      <c r="B2552" s="1">
        <f>'ScienceDirect - Initial'!B2555</f>
        <v>1993</v>
      </c>
      <c r="C2552" s="1" t="str">
        <f>'ScienceDirect - Initial'!C2555</f>
        <v>Schwarz, A.F.</v>
      </c>
      <c r="D2552" s="1" t="str">
        <f>'ScienceDirect - Initial'!D2555</f>
        <v>Chapter 9 - MODERN DESIGN METHODOLOGIES</v>
      </c>
      <c r="E2552" s="1" t="str">
        <f>'ScienceDirect - Initial'!E2555</f>
        <v>Handbook of VLSI Chip Design and Expert Systems</v>
      </c>
      <c r="F2552" s="1" t="str">
        <f>'ScienceDirect - Initial'!F2555</f>
        <v>978-0-12-632425-9</v>
      </c>
      <c r="H2552" s="1">
        <v>0</v>
      </c>
      <c r="I2552" s="1">
        <v>0</v>
      </c>
      <c r="J2552" t="b">
        <f t="shared" si="39"/>
        <v>1</v>
      </c>
      <c r="K2552" t="e">
        <f t="array" ref="K2552">INDEX($A$7:$F$3066,SMALL(IF(COUNTIF($L$5,$H$7:$H$3066)*COUNTIF($L$5,$I$7:$I$3066),MATCH(ROW($A$7:$A$3066),ROW($A$7:$A$3066)),""),ROWS($B$1:B2546)),COLUMNS($A$1:B2548))</f>
        <v>#NUM!</v>
      </c>
      <c r="L2552" t="e">
        <f t="array" ref="L2552">INDEX($A$7:$F$3066,SMALL(IF(COUNTIF($L$5,$H$7:$H$3066)*COUNTIF($L$5,$I$7:$I$3066),MATCH(ROW($A$7:$A$3066),ROW($A$7:$A$3066)),""),ROWS($B$1:C2546)),COLUMNS($A$1:C2548))</f>
        <v>#NUM!</v>
      </c>
      <c r="M2552" t="e">
        <f t="array" ref="M2552">INDEX($A$7:$F$3066,SMALL(IF(COUNTIF($L$5,$H$7:$H$3066)*COUNTIF($L$5,$I$7:$I$3066),MATCH(ROW($A$7:$A$3066),ROW($A$7:$A$3066)),""),ROWS($B$1:D2546)),COLUMNS($A$1:D2548))</f>
        <v>#NUM!</v>
      </c>
      <c r="N2552" t="e">
        <f t="array" ref="N2552">INDEX($A$7:$F$3066,SMALL(IF(COUNTIF($L$5,$H$7:$H$3066)*COUNTIF($L$5,$I$7:$I$3066),MATCH(ROW($A$7:$A$3066),ROW($A$7:$A$3066)),""),ROWS($B$1:E2546)),COLUMNS($A$1:E2548))</f>
        <v>#NUM!</v>
      </c>
      <c r="O2552" t="e">
        <f t="array" ref="O2552">INDEX($A$7:$F$3066,SMALL(IF(COUNTIF($L$5,$H$7:$H$3066)*COUNTIF($L$5,$I$7:$I$3066),MATCH(ROW($A$7:$A$3066),ROW($A$7:$A$3066)),""),ROWS($B$1:F2546)),COLUMNS($A$1:F2548))</f>
        <v>#NUM!</v>
      </c>
    </row>
    <row r="2553" spans="1:15">
      <c r="A2553" s="1">
        <f>'ScienceDirect - Initial'!A2556</f>
        <v>0</v>
      </c>
      <c r="B2553" s="1">
        <f>'ScienceDirect - Initial'!B2556</f>
        <v>1989</v>
      </c>
      <c r="C2553" s="1" t="str">
        <f>'ScienceDirect - Initial'!C2556</f>
        <v>E.Corcoran, Paul</v>
      </c>
      <c r="D2553" s="1" t="str">
        <f>'ScienceDirect - Initial'!D2556</f>
        <v>Historical endings: Waiting with Godot</v>
      </c>
      <c r="E2553" s="1" t="str">
        <f>'ScienceDirect - Initial'!E2556</f>
        <v>Special Issue First International Conference of the International Society for the Study of European Ideas</v>
      </c>
      <c r="F2553" s="1">
        <f>'ScienceDirect - Initial'!F2556</f>
        <v>0</v>
      </c>
      <c r="H2553" s="1">
        <v>0</v>
      </c>
      <c r="I2553" s="1">
        <v>0</v>
      </c>
      <c r="J2553" t="b">
        <f t="shared" si="39"/>
        <v>1</v>
      </c>
      <c r="K2553" t="e">
        <f t="array" ref="K2553">INDEX($A$7:$F$3066,SMALL(IF(COUNTIF($L$5,$H$7:$H$3066)*COUNTIF($L$5,$I$7:$I$3066),MATCH(ROW($A$7:$A$3066),ROW($A$7:$A$3066)),""),ROWS($B$1:B2547)),COLUMNS($A$1:B2549))</f>
        <v>#NUM!</v>
      </c>
      <c r="L2553" t="e">
        <f t="array" ref="L2553">INDEX($A$7:$F$3066,SMALL(IF(COUNTIF($L$5,$H$7:$H$3066)*COUNTIF($L$5,$I$7:$I$3066),MATCH(ROW($A$7:$A$3066),ROW($A$7:$A$3066)),""),ROWS($B$1:C2547)),COLUMNS($A$1:C2549))</f>
        <v>#NUM!</v>
      </c>
      <c r="M2553" t="e">
        <f t="array" ref="M2553">INDEX($A$7:$F$3066,SMALL(IF(COUNTIF($L$5,$H$7:$H$3066)*COUNTIF($L$5,$I$7:$I$3066),MATCH(ROW($A$7:$A$3066),ROW($A$7:$A$3066)),""),ROWS($B$1:D2547)),COLUMNS($A$1:D2549))</f>
        <v>#NUM!</v>
      </c>
      <c r="N2553" t="e">
        <f t="array" ref="N2553">INDEX($A$7:$F$3066,SMALL(IF(COUNTIF($L$5,$H$7:$H$3066)*COUNTIF($L$5,$I$7:$I$3066),MATCH(ROW($A$7:$A$3066),ROW($A$7:$A$3066)),""),ROWS($B$1:E2547)),COLUMNS($A$1:E2549))</f>
        <v>#NUM!</v>
      </c>
      <c r="O2553" t="e">
        <f t="array" ref="O2553">INDEX($A$7:$F$3066,SMALL(IF(COUNTIF($L$5,$H$7:$H$3066)*COUNTIF($L$5,$I$7:$I$3066),MATCH(ROW($A$7:$A$3066),ROW($A$7:$A$3066)),""),ROWS($B$1:F2547)),COLUMNS($A$1:F2549))</f>
        <v>#NUM!</v>
      </c>
    </row>
    <row r="2554" spans="1:15">
      <c r="A2554" s="1">
        <f>'ScienceDirect - Initial'!A2557</f>
        <v>0</v>
      </c>
      <c r="B2554" s="1">
        <f>'ScienceDirect - Initial'!B2557</f>
        <v>2017</v>
      </c>
      <c r="C2554" s="1" t="str">
        <f>'ScienceDirect - Initial'!C2557</f>
        <v>Mount, Eldridge M.</v>
      </c>
      <c r="D2554" s="1" t="str">
        <f>'ScienceDirect - Initial'!D2557</f>
        <v>12 - Extrusion Processes</v>
      </c>
      <c r="E2554" s="1" t="str">
        <f>'ScienceDirect - Initial'!E2557</f>
        <v>Applied Plastics Engineering Handbook (Second Edition)</v>
      </c>
      <c r="F2554" s="1" t="str">
        <f>'ScienceDirect - Initial'!F2557</f>
        <v>978-0-323-39040-8</v>
      </c>
      <c r="H2554" s="1">
        <v>0</v>
      </c>
      <c r="I2554" s="1">
        <v>0</v>
      </c>
      <c r="J2554" t="b">
        <f t="shared" si="39"/>
        <v>1</v>
      </c>
      <c r="K2554" t="e">
        <f t="array" ref="K2554">INDEX($A$7:$F$3066,SMALL(IF(COUNTIF($L$5,$H$7:$H$3066)*COUNTIF($L$5,$I$7:$I$3066),MATCH(ROW($A$7:$A$3066),ROW($A$7:$A$3066)),""),ROWS($B$1:B2548)),COLUMNS($A$1:B2550))</f>
        <v>#NUM!</v>
      </c>
      <c r="L2554" t="e">
        <f t="array" ref="L2554">INDEX($A$7:$F$3066,SMALL(IF(COUNTIF($L$5,$H$7:$H$3066)*COUNTIF($L$5,$I$7:$I$3066),MATCH(ROW($A$7:$A$3066),ROW($A$7:$A$3066)),""),ROWS($B$1:C2548)),COLUMNS($A$1:C2550))</f>
        <v>#NUM!</v>
      </c>
      <c r="M2554" t="e">
        <f t="array" ref="M2554">INDEX($A$7:$F$3066,SMALL(IF(COUNTIF($L$5,$H$7:$H$3066)*COUNTIF($L$5,$I$7:$I$3066),MATCH(ROW($A$7:$A$3066),ROW($A$7:$A$3066)),""),ROWS($B$1:D2548)),COLUMNS($A$1:D2550))</f>
        <v>#NUM!</v>
      </c>
      <c r="N2554" t="e">
        <f t="array" ref="N2554">INDEX($A$7:$F$3066,SMALL(IF(COUNTIF($L$5,$H$7:$H$3066)*COUNTIF($L$5,$I$7:$I$3066),MATCH(ROW($A$7:$A$3066),ROW($A$7:$A$3066)),""),ROWS($B$1:E2548)),COLUMNS($A$1:E2550))</f>
        <v>#NUM!</v>
      </c>
      <c r="O2554" t="e">
        <f t="array" ref="O2554">INDEX($A$7:$F$3066,SMALL(IF(COUNTIF($L$5,$H$7:$H$3066)*COUNTIF($L$5,$I$7:$I$3066),MATCH(ROW($A$7:$A$3066),ROW($A$7:$A$3066)),""),ROWS($B$1:F2548)),COLUMNS($A$1:F2550))</f>
        <v>#NUM!</v>
      </c>
    </row>
    <row r="2555" spans="1:15">
      <c r="A2555" s="1">
        <f>'ScienceDirect - Initial'!A2558</f>
        <v>0</v>
      </c>
      <c r="B2555" s="1">
        <f>'ScienceDirect - Initial'!B2558</f>
        <v>2007</v>
      </c>
      <c r="C2555" s="1" t="str">
        <f>'ScienceDirect - Initial'!C2558</f>
        <v>Noonan, Raymond J.</v>
      </c>
      <c r="D2555" s="1" t="str">
        <f>'ScienceDirect - Initial'!D2558</f>
        <v>Chapter 5 - The Psychology of Sex: A Mirror from the Internet</v>
      </c>
      <c r="E2555" s="1" t="str">
        <f>'ScienceDirect - Initial'!E2558</f>
        <v>Psychology and the Internet (Second Edition)</v>
      </c>
      <c r="F2555" s="1" t="str">
        <f>'ScienceDirect - Initial'!F2558</f>
        <v>978-0-12-369425-6</v>
      </c>
      <c r="H2555" s="1">
        <v>0</v>
      </c>
      <c r="I2555" s="1">
        <v>0</v>
      </c>
      <c r="J2555" t="b">
        <f t="shared" si="39"/>
        <v>1</v>
      </c>
      <c r="K2555" t="e">
        <f t="array" ref="K2555">INDEX($A$7:$F$3066,SMALL(IF(COUNTIF($L$5,$H$7:$H$3066)*COUNTIF($L$5,$I$7:$I$3066),MATCH(ROW($A$7:$A$3066),ROW($A$7:$A$3066)),""),ROWS($B$1:B2549)),COLUMNS($A$1:B2551))</f>
        <v>#NUM!</v>
      </c>
      <c r="L2555" t="e">
        <f t="array" ref="L2555">INDEX($A$7:$F$3066,SMALL(IF(COUNTIF($L$5,$H$7:$H$3066)*COUNTIF($L$5,$I$7:$I$3066),MATCH(ROW($A$7:$A$3066),ROW($A$7:$A$3066)),""),ROWS($B$1:C2549)),COLUMNS($A$1:C2551))</f>
        <v>#NUM!</v>
      </c>
      <c r="M2555" t="e">
        <f t="array" ref="M2555">INDEX($A$7:$F$3066,SMALL(IF(COUNTIF($L$5,$H$7:$H$3066)*COUNTIF($L$5,$I$7:$I$3066),MATCH(ROW($A$7:$A$3066),ROW($A$7:$A$3066)),""),ROWS($B$1:D2549)),COLUMNS($A$1:D2551))</f>
        <v>#NUM!</v>
      </c>
      <c r="N2555" t="e">
        <f t="array" ref="N2555">INDEX($A$7:$F$3066,SMALL(IF(COUNTIF($L$5,$H$7:$H$3066)*COUNTIF($L$5,$I$7:$I$3066),MATCH(ROW($A$7:$A$3066),ROW($A$7:$A$3066)),""),ROWS($B$1:E2549)),COLUMNS($A$1:E2551))</f>
        <v>#NUM!</v>
      </c>
      <c r="O2555" t="e">
        <f t="array" ref="O2555">INDEX($A$7:$F$3066,SMALL(IF(COUNTIF($L$5,$H$7:$H$3066)*COUNTIF($L$5,$I$7:$I$3066),MATCH(ROW($A$7:$A$3066),ROW($A$7:$A$3066)),""),ROWS($B$1:F2549)),COLUMNS($A$1:F2551))</f>
        <v>#NUM!</v>
      </c>
    </row>
    <row r="2556" spans="1:15">
      <c r="A2556" s="1">
        <f>'ScienceDirect - Initial'!A2559</f>
        <v>0</v>
      </c>
      <c r="B2556" s="1">
        <f>'ScienceDirect - Initial'!B2559</f>
        <v>2009</v>
      </c>
      <c r="C2556" s="1" t="str">
        <f>'ScienceDirect - Initial'!C2559</f>
        <v>Bancroft, John</v>
      </c>
      <c r="D2556" s="1" t="str">
        <f>'ScienceDirect - Initial'!D2559</f>
        <v>Chapter 11 - The nature of problematic sexuality</v>
      </c>
      <c r="E2556" s="1" t="str">
        <f>'ScienceDirect - Initial'!E2559</f>
        <v>Human Sexuality and Its Problems (Third Edition)</v>
      </c>
      <c r="F2556" s="1" t="str">
        <f>'ScienceDirect - Initial'!F2559</f>
        <v>978-0-443-05161-6</v>
      </c>
      <c r="H2556" s="1">
        <v>0</v>
      </c>
      <c r="I2556" s="1">
        <v>0</v>
      </c>
      <c r="J2556" t="b">
        <f t="shared" si="39"/>
        <v>1</v>
      </c>
      <c r="K2556" t="e">
        <f t="array" ref="K2556">INDEX($A$7:$F$3066,SMALL(IF(COUNTIF($L$5,$H$7:$H$3066)*COUNTIF($L$5,$I$7:$I$3066),MATCH(ROW($A$7:$A$3066),ROW($A$7:$A$3066)),""),ROWS($B$1:B2550)),COLUMNS($A$1:B2552))</f>
        <v>#NUM!</v>
      </c>
      <c r="L2556" t="e">
        <f t="array" ref="L2556">INDEX($A$7:$F$3066,SMALL(IF(COUNTIF($L$5,$H$7:$H$3066)*COUNTIF($L$5,$I$7:$I$3066),MATCH(ROW($A$7:$A$3066),ROW($A$7:$A$3066)),""),ROWS($B$1:C2550)),COLUMNS($A$1:C2552))</f>
        <v>#NUM!</v>
      </c>
      <c r="M2556" t="e">
        <f t="array" ref="M2556">INDEX($A$7:$F$3066,SMALL(IF(COUNTIF($L$5,$H$7:$H$3066)*COUNTIF($L$5,$I$7:$I$3066),MATCH(ROW($A$7:$A$3066),ROW($A$7:$A$3066)),""),ROWS($B$1:D2550)),COLUMNS($A$1:D2552))</f>
        <v>#NUM!</v>
      </c>
      <c r="N2556" t="e">
        <f t="array" ref="N2556">INDEX($A$7:$F$3066,SMALL(IF(COUNTIF($L$5,$H$7:$H$3066)*COUNTIF($L$5,$I$7:$I$3066),MATCH(ROW($A$7:$A$3066),ROW($A$7:$A$3066)),""),ROWS($B$1:E2550)),COLUMNS($A$1:E2552))</f>
        <v>#NUM!</v>
      </c>
      <c r="O2556" t="e">
        <f t="array" ref="O2556">INDEX($A$7:$F$3066,SMALL(IF(COUNTIF($L$5,$H$7:$H$3066)*COUNTIF($L$5,$I$7:$I$3066),MATCH(ROW($A$7:$A$3066),ROW($A$7:$A$3066)),""),ROWS($B$1:F2550)),COLUMNS($A$1:F2552))</f>
        <v>#NUM!</v>
      </c>
    </row>
    <row r="2557" spans="1:15">
      <c r="A2557" s="1">
        <f>'ScienceDirect - Initial'!A2560</f>
        <v>0</v>
      </c>
      <c r="B2557" s="1">
        <f>'ScienceDirect - Initial'!B2560</f>
        <v>2001</v>
      </c>
      <c r="C2557" s="1" t="str">
        <f>'ScienceDirect - Initial'!C2560</f>
        <v>Sharp, Gary D.</v>
      </c>
      <c r="D2557" s="1" t="str">
        <f>'ScienceDirect - Initial'!D2560</f>
        <v>Tuna oceanography—an applied science</v>
      </c>
      <c r="E2557" s="1" t="str">
        <f>'ScienceDirect - Initial'!E2560</f>
        <v>Fish Physiology</v>
      </c>
      <c r="F2557" s="1" t="str">
        <f>'ScienceDirect - Initial'!F2560</f>
        <v>1546-5098</v>
      </c>
      <c r="H2557" s="1">
        <v>0</v>
      </c>
      <c r="I2557" s="1">
        <v>0</v>
      </c>
      <c r="J2557" t="b">
        <f t="shared" si="39"/>
        <v>1</v>
      </c>
      <c r="K2557" t="e">
        <f t="array" ref="K2557">INDEX($A$7:$F$3066,SMALL(IF(COUNTIF($L$5,$H$7:$H$3066)*COUNTIF($L$5,$I$7:$I$3066),MATCH(ROW($A$7:$A$3066),ROW($A$7:$A$3066)),""),ROWS($B$1:B2551)),COLUMNS($A$1:B2553))</f>
        <v>#NUM!</v>
      </c>
      <c r="L2557" t="e">
        <f t="array" ref="L2557">INDEX($A$7:$F$3066,SMALL(IF(COUNTIF($L$5,$H$7:$H$3066)*COUNTIF($L$5,$I$7:$I$3066),MATCH(ROW($A$7:$A$3066),ROW($A$7:$A$3066)),""),ROWS($B$1:C2551)),COLUMNS($A$1:C2553))</f>
        <v>#NUM!</v>
      </c>
      <c r="M2557" t="e">
        <f t="array" ref="M2557">INDEX($A$7:$F$3066,SMALL(IF(COUNTIF($L$5,$H$7:$H$3066)*COUNTIF($L$5,$I$7:$I$3066),MATCH(ROW($A$7:$A$3066),ROW($A$7:$A$3066)),""),ROWS($B$1:D2551)),COLUMNS($A$1:D2553))</f>
        <v>#NUM!</v>
      </c>
      <c r="N2557" t="e">
        <f t="array" ref="N2557">INDEX($A$7:$F$3066,SMALL(IF(COUNTIF($L$5,$H$7:$H$3066)*COUNTIF($L$5,$I$7:$I$3066),MATCH(ROW($A$7:$A$3066),ROW($A$7:$A$3066)),""),ROWS($B$1:E2551)),COLUMNS($A$1:E2553))</f>
        <v>#NUM!</v>
      </c>
      <c r="O2557" t="e">
        <f t="array" ref="O2557">INDEX($A$7:$F$3066,SMALL(IF(COUNTIF($L$5,$H$7:$H$3066)*COUNTIF($L$5,$I$7:$I$3066),MATCH(ROW($A$7:$A$3066),ROW($A$7:$A$3066)),""),ROWS($B$1:F2551)),COLUMNS($A$1:F2553))</f>
        <v>#NUM!</v>
      </c>
    </row>
    <row r="2558" spans="1:15">
      <c r="A2558" s="1">
        <f>'ScienceDirect - Initial'!A2561</f>
        <v>0</v>
      </c>
      <c r="B2558" s="1">
        <f>'ScienceDirect - Initial'!B2561</f>
        <v>1989</v>
      </c>
      <c r="C2558" s="1" t="str">
        <f>'ScienceDirect - Initial'!C2561</f>
        <v>Packard, Randall M.</v>
      </c>
      <c r="D2558" s="1" t="str">
        <f>'ScienceDirect - Initial'!D2561</f>
        <v>Industrial production, health and disease in Sub-Saharan Africa</v>
      </c>
      <c r="E2558" s="1" t="str">
        <f>'ScienceDirect - Initial'!E2561</f>
        <v>Social Science &amp; Medicine</v>
      </c>
      <c r="F2558" s="1">
        <f>'ScienceDirect - Initial'!F2561</f>
        <v>0</v>
      </c>
      <c r="H2558" s="1">
        <v>0</v>
      </c>
      <c r="I2558" s="1">
        <v>0</v>
      </c>
      <c r="J2558" t="b">
        <f t="shared" si="39"/>
        <v>1</v>
      </c>
      <c r="K2558" t="e">
        <f t="array" ref="K2558">INDEX($A$7:$F$3066,SMALL(IF(COUNTIF($L$5,$H$7:$H$3066)*COUNTIF($L$5,$I$7:$I$3066),MATCH(ROW($A$7:$A$3066),ROW($A$7:$A$3066)),""),ROWS($B$1:B2552)),COLUMNS($A$1:B2554))</f>
        <v>#NUM!</v>
      </c>
      <c r="L2558" t="e">
        <f t="array" ref="L2558">INDEX($A$7:$F$3066,SMALL(IF(COUNTIF($L$5,$H$7:$H$3066)*COUNTIF($L$5,$I$7:$I$3066),MATCH(ROW($A$7:$A$3066),ROW($A$7:$A$3066)),""),ROWS($B$1:C2552)),COLUMNS($A$1:C2554))</f>
        <v>#NUM!</v>
      </c>
      <c r="M2558" t="e">
        <f t="array" ref="M2558">INDEX($A$7:$F$3066,SMALL(IF(COUNTIF($L$5,$H$7:$H$3066)*COUNTIF($L$5,$I$7:$I$3066),MATCH(ROW($A$7:$A$3066),ROW($A$7:$A$3066)),""),ROWS($B$1:D2552)),COLUMNS($A$1:D2554))</f>
        <v>#NUM!</v>
      </c>
      <c r="N2558" t="e">
        <f t="array" ref="N2558">INDEX($A$7:$F$3066,SMALL(IF(COUNTIF($L$5,$H$7:$H$3066)*COUNTIF($L$5,$I$7:$I$3066),MATCH(ROW($A$7:$A$3066),ROW($A$7:$A$3066)),""),ROWS($B$1:E2552)),COLUMNS($A$1:E2554))</f>
        <v>#NUM!</v>
      </c>
      <c r="O2558" t="e">
        <f t="array" ref="O2558">INDEX($A$7:$F$3066,SMALL(IF(COUNTIF($L$5,$H$7:$H$3066)*COUNTIF($L$5,$I$7:$I$3066),MATCH(ROW($A$7:$A$3066),ROW($A$7:$A$3066)),""),ROWS($B$1:F2552)),COLUMNS($A$1:F2554))</f>
        <v>#NUM!</v>
      </c>
    </row>
    <row r="2559" spans="1:15">
      <c r="A2559" s="1">
        <f>'ScienceDirect - Initial'!A2562</f>
        <v>0</v>
      </c>
      <c r="B2559" s="1">
        <f>'ScienceDirect - Initial'!B2562</f>
        <v>2016</v>
      </c>
      <c r="C2559" s="1" t="str">
        <f>'ScienceDirect - Initial'!C2562</f>
        <v>Hopewell, Philip C.; Kato-Maeda, Midori; Ernst, Joel D.</v>
      </c>
      <c r="D2559" s="1" t="str">
        <f>'ScienceDirect - Initial'!D2562</f>
        <v>35 - Tuberculosis</v>
      </c>
      <c r="E2559" s="1" t="str">
        <f>'ScienceDirect - Initial'!E2562</f>
        <v>Murray and Nadel's Textbook of Respiratory Medicine (Sixth Edition)</v>
      </c>
      <c r="F2559" s="1" t="str">
        <f>'ScienceDirect - Initial'!F2562</f>
        <v>978-1-4557-3383-5</v>
      </c>
      <c r="H2559" s="1">
        <v>0</v>
      </c>
      <c r="I2559" s="1">
        <v>0</v>
      </c>
      <c r="J2559" t="b">
        <f t="shared" si="39"/>
        <v>1</v>
      </c>
      <c r="K2559" t="e">
        <f t="array" ref="K2559">INDEX($A$7:$F$3066,SMALL(IF(COUNTIF($L$5,$H$7:$H$3066)*COUNTIF($L$5,$I$7:$I$3066),MATCH(ROW($A$7:$A$3066),ROW($A$7:$A$3066)),""),ROWS($B$1:B2553)),COLUMNS($A$1:B2555))</f>
        <v>#NUM!</v>
      </c>
      <c r="L2559" t="e">
        <f t="array" ref="L2559">INDEX($A$7:$F$3066,SMALL(IF(COUNTIF($L$5,$H$7:$H$3066)*COUNTIF($L$5,$I$7:$I$3066),MATCH(ROW($A$7:$A$3066),ROW($A$7:$A$3066)),""),ROWS($B$1:C2553)),COLUMNS($A$1:C2555))</f>
        <v>#NUM!</v>
      </c>
      <c r="M2559" t="e">
        <f t="array" ref="M2559">INDEX($A$7:$F$3066,SMALL(IF(COUNTIF($L$5,$H$7:$H$3066)*COUNTIF($L$5,$I$7:$I$3066),MATCH(ROW($A$7:$A$3066),ROW($A$7:$A$3066)),""),ROWS($B$1:D2553)),COLUMNS($A$1:D2555))</f>
        <v>#NUM!</v>
      </c>
      <c r="N2559" t="e">
        <f t="array" ref="N2559">INDEX($A$7:$F$3066,SMALL(IF(COUNTIF($L$5,$H$7:$H$3066)*COUNTIF($L$5,$I$7:$I$3066),MATCH(ROW($A$7:$A$3066),ROW($A$7:$A$3066)),""),ROWS($B$1:E2553)),COLUMNS($A$1:E2555))</f>
        <v>#NUM!</v>
      </c>
      <c r="O2559" t="e">
        <f t="array" ref="O2559">INDEX($A$7:$F$3066,SMALL(IF(COUNTIF($L$5,$H$7:$H$3066)*COUNTIF($L$5,$I$7:$I$3066),MATCH(ROW($A$7:$A$3066),ROW($A$7:$A$3066)),""),ROWS($B$1:F2553)),COLUMNS($A$1:F2555))</f>
        <v>#NUM!</v>
      </c>
    </row>
    <row r="2560" spans="1:15">
      <c r="A2560" s="1">
        <f>'ScienceDirect - Initial'!A2563</f>
        <v>0</v>
      </c>
      <c r="B2560" s="1">
        <f>'ScienceDirect - Initial'!B2563</f>
        <v>1993</v>
      </c>
      <c r="C2560" s="1" t="str">
        <f>'ScienceDirect - Initial'!C2563</f>
        <v>Brookman, Richard R.</v>
      </c>
      <c r="D2560" s="1" t="str">
        <f>'ScienceDirect - Initial'!D2563</f>
        <v>Bibliography of recent journal articles (January to June 1992)</v>
      </c>
      <c r="E2560" s="1" t="str">
        <f>'ScienceDirect - Initial'!E2563</f>
        <v>Journal of Adolescent Health</v>
      </c>
      <c r="F2560" s="1">
        <f>'ScienceDirect - Initial'!F2563</f>
        <v>0</v>
      </c>
      <c r="H2560" s="1">
        <v>0</v>
      </c>
      <c r="I2560" s="1">
        <v>0</v>
      </c>
      <c r="J2560" t="b">
        <f t="shared" si="39"/>
        <v>1</v>
      </c>
      <c r="K2560" t="e">
        <f t="array" ref="K2560">INDEX($A$7:$F$3066,SMALL(IF(COUNTIF($L$5,$H$7:$H$3066)*COUNTIF($L$5,$I$7:$I$3066),MATCH(ROW($A$7:$A$3066),ROW($A$7:$A$3066)),""),ROWS($B$1:B2554)),COLUMNS($A$1:B2556))</f>
        <v>#NUM!</v>
      </c>
      <c r="L2560" t="e">
        <f t="array" ref="L2560">INDEX($A$7:$F$3066,SMALL(IF(COUNTIF($L$5,$H$7:$H$3066)*COUNTIF($L$5,$I$7:$I$3066),MATCH(ROW($A$7:$A$3066),ROW($A$7:$A$3066)),""),ROWS($B$1:C2554)),COLUMNS($A$1:C2556))</f>
        <v>#NUM!</v>
      </c>
      <c r="M2560" t="e">
        <f t="array" ref="M2560">INDEX($A$7:$F$3066,SMALL(IF(COUNTIF($L$5,$H$7:$H$3066)*COUNTIF($L$5,$I$7:$I$3066),MATCH(ROW($A$7:$A$3066),ROW($A$7:$A$3066)),""),ROWS($B$1:D2554)),COLUMNS($A$1:D2556))</f>
        <v>#NUM!</v>
      </c>
      <c r="N2560" t="e">
        <f t="array" ref="N2560">INDEX($A$7:$F$3066,SMALL(IF(COUNTIF($L$5,$H$7:$H$3066)*COUNTIF($L$5,$I$7:$I$3066),MATCH(ROW($A$7:$A$3066),ROW($A$7:$A$3066)),""),ROWS($B$1:E2554)),COLUMNS($A$1:E2556))</f>
        <v>#NUM!</v>
      </c>
      <c r="O2560" t="e">
        <f t="array" ref="O2560">INDEX($A$7:$F$3066,SMALL(IF(COUNTIF($L$5,$H$7:$H$3066)*COUNTIF($L$5,$I$7:$I$3066),MATCH(ROW($A$7:$A$3066),ROW($A$7:$A$3066)),""),ROWS($B$1:F2554)),COLUMNS($A$1:F2556))</f>
        <v>#NUM!</v>
      </c>
    </row>
    <row r="2561" spans="1:15">
      <c r="A2561" s="1">
        <f>'ScienceDirect - Initial'!A2564</f>
        <v>0</v>
      </c>
      <c r="B2561" s="1">
        <f>'ScienceDirect - Initial'!B2564</f>
        <v>2009</v>
      </c>
      <c r="C2561" s="1" t="str">
        <f>'ScienceDirect - Initial'!C2564</f>
        <v>Mas-Coma, Santiago; Valero, Maria Adela; Bargues, Maria Dolores</v>
      </c>
      <c r="D2561" s="1" t="str">
        <f>'ScienceDirect - Initial'!D2564</f>
        <v>Climate change effects on trematodiases, with emphasis on zoonotic fascioliasis and schistosomiasis</v>
      </c>
      <c r="E2561" s="1" t="str">
        <f>'ScienceDirect - Initial'!E2564</f>
        <v>Special Section: EVPC 2008: Veterinary parasitology and climate change</v>
      </c>
      <c r="F2561" s="1">
        <f>'ScienceDirect - Initial'!F2564</f>
        <v>0</v>
      </c>
      <c r="H2561" s="1">
        <v>0</v>
      </c>
      <c r="I2561" s="1">
        <v>0</v>
      </c>
      <c r="J2561" t="b">
        <f t="shared" si="39"/>
        <v>1</v>
      </c>
      <c r="K2561" t="e">
        <f t="array" ref="K2561">INDEX($A$7:$F$3066,SMALL(IF(COUNTIF($L$5,$H$7:$H$3066)*COUNTIF($L$5,$I$7:$I$3066),MATCH(ROW($A$7:$A$3066),ROW($A$7:$A$3066)),""),ROWS($B$1:B2555)),COLUMNS($A$1:B2557))</f>
        <v>#NUM!</v>
      </c>
      <c r="L2561" t="e">
        <f t="array" ref="L2561">INDEX($A$7:$F$3066,SMALL(IF(COUNTIF($L$5,$H$7:$H$3066)*COUNTIF($L$5,$I$7:$I$3066),MATCH(ROW($A$7:$A$3066),ROW($A$7:$A$3066)),""),ROWS($B$1:C2555)),COLUMNS($A$1:C2557))</f>
        <v>#NUM!</v>
      </c>
      <c r="M2561" t="e">
        <f t="array" ref="M2561">INDEX($A$7:$F$3066,SMALL(IF(COUNTIF($L$5,$H$7:$H$3066)*COUNTIF($L$5,$I$7:$I$3066),MATCH(ROW($A$7:$A$3066),ROW($A$7:$A$3066)),""),ROWS($B$1:D2555)),COLUMNS($A$1:D2557))</f>
        <v>#NUM!</v>
      </c>
      <c r="N2561" t="e">
        <f t="array" ref="N2561">INDEX($A$7:$F$3066,SMALL(IF(COUNTIF($L$5,$H$7:$H$3066)*COUNTIF($L$5,$I$7:$I$3066),MATCH(ROW($A$7:$A$3066),ROW($A$7:$A$3066)),""),ROWS($B$1:E2555)),COLUMNS($A$1:E2557))</f>
        <v>#NUM!</v>
      </c>
      <c r="O2561" t="e">
        <f t="array" ref="O2561">INDEX($A$7:$F$3066,SMALL(IF(COUNTIF($L$5,$H$7:$H$3066)*COUNTIF($L$5,$I$7:$I$3066),MATCH(ROW($A$7:$A$3066),ROW($A$7:$A$3066)),""),ROWS($B$1:F2555)),COLUMNS($A$1:F2557))</f>
        <v>#NUM!</v>
      </c>
    </row>
    <row r="2562" spans="1:15">
      <c r="A2562" s="1">
        <f>'ScienceDirect - Initial'!A2565</f>
        <v>0</v>
      </c>
      <c r="B2562" s="1">
        <f>'ScienceDirect - Initial'!B2565</f>
        <v>2018</v>
      </c>
      <c r="C2562" s="1" t="str">
        <f>'ScienceDirect - Initial'!C2565</f>
        <v>St. Leger, Judy; Raverty, Stephen; Mena, Alexandria</v>
      </c>
      <c r="D2562" s="1" t="str">
        <f>'ScienceDirect - Initial'!D2565</f>
        <v>Chapter 22 - Cetacea</v>
      </c>
      <c r="E2562" s="1" t="str">
        <f>'ScienceDirect - Initial'!E2565</f>
        <v>Pathology of Wildlife and Zoo Animals</v>
      </c>
      <c r="F2562" s="1" t="str">
        <f>'ScienceDirect - Initial'!F2565</f>
        <v>978-0-12-805306-5</v>
      </c>
      <c r="H2562" s="1">
        <v>0</v>
      </c>
      <c r="I2562" s="1">
        <v>0</v>
      </c>
      <c r="J2562" t="b">
        <f t="shared" si="39"/>
        <v>1</v>
      </c>
      <c r="K2562" t="e">
        <f t="array" ref="K2562">INDEX($A$7:$F$3066,SMALL(IF(COUNTIF($L$5,$H$7:$H$3066)*COUNTIF($L$5,$I$7:$I$3066),MATCH(ROW($A$7:$A$3066),ROW($A$7:$A$3066)),""),ROWS($B$1:B2556)),COLUMNS($A$1:B2558))</f>
        <v>#NUM!</v>
      </c>
      <c r="L2562" t="e">
        <f t="array" ref="L2562">INDEX($A$7:$F$3066,SMALL(IF(COUNTIF($L$5,$H$7:$H$3066)*COUNTIF($L$5,$I$7:$I$3066),MATCH(ROW($A$7:$A$3066),ROW($A$7:$A$3066)),""),ROWS($B$1:C2556)),COLUMNS($A$1:C2558))</f>
        <v>#NUM!</v>
      </c>
      <c r="M2562" t="e">
        <f t="array" ref="M2562">INDEX($A$7:$F$3066,SMALL(IF(COUNTIF($L$5,$H$7:$H$3066)*COUNTIF($L$5,$I$7:$I$3066),MATCH(ROW($A$7:$A$3066),ROW($A$7:$A$3066)),""),ROWS($B$1:D2556)),COLUMNS($A$1:D2558))</f>
        <v>#NUM!</v>
      </c>
      <c r="N2562" t="e">
        <f t="array" ref="N2562">INDEX($A$7:$F$3066,SMALL(IF(COUNTIF($L$5,$H$7:$H$3066)*COUNTIF($L$5,$I$7:$I$3066),MATCH(ROW($A$7:$A$3066),ROW($A$7:$A$3066)),""),ROWS($B$1:E2556)),COLUMNS($A$1:E2558))</f>
        <v>#NUM!</v>
      </c>
      <c r="O2562" t="e">
        <f t="array" ref="O2562">INDEX($A$7:$F$3066,SMALL(IF(COUNTIF($L$5,$H$7:$H$3066)*COUNTIF($L$5,$I$7:$I$3066),MATCH(ROW($A$7:$A$3066),ROW($A$7:$A$3066)),""),ROWS($B$1:F2556)),COLUMNS($A$1:F2558))</f>
        <v>#NUM!</v>
      </c>
    </row>
    <row r="2563" spans="1:15">
      <c r="A2563" s="1">
        <f>'ScienceDirect - Initial'!A2566</f>
        <v>0</v>
      </c>
      <c r="B2563" s="1">
        <f>'ScienceDirect - Initial'!B2566</f>
        <v>1988</v>
      </c>
      <c r="C2563" s="1">
        <f>'ScienceDirect - Initial'!C2566</f>
        <v>0</v>
      </c>
      <c r="D2563" s="1" t="str">
        <f>'ScienceDirect - Initial'!D2566</f>
        <v>General</v>
      </c>
      <c r="E2563" s="1" t="str">
        <f>'ScienceDirect - Initial'!E2566</f>
        <v>Deep Sea Research Part B. Oceanographic Literature Review</v>
      </c>
      <c r="F2563" s="1">
        <f>'ScienceDirect - Initial'!F2566</f>
        <v>0</v>
      </c>
      <c r="H2563" s="1">
        <v>0</v>
      </c>
      <c r="I2563" s="1">
        <v>0</v>
      </c>
      <c r="J2563" t="b">
        <f t="shared" si="39"/>
        <v>1</v>
      </c>
      <c r="K2563" t="e">
        <f t="array" ref="K2563">INDEX($A$7:$F$3066,SMALL(IF(COUNTIF($L$5,$H$7:$H$3066)*COUNTIF($L$5,$I$7:$I$3066),MATCH(ROW($A$7:$A$3066),ROW($A$7:$A$3066)),""),ROWS($B$1:B2557)),COLUMNS($A$1:B2559))</f>
        <v>#NUM!</v>
      </c>
      <c r="L2563" t="e">
        <f t="array" ref="L2563">INDEX($A$7:$F$3066,SMALL(IF(COUNTIF($L$5,$H$7:$H$3066)*COUNTIF($L$5,$I$7:$I$3066),MATCH(ROW($A$7:$A$3066),ROW($A$7:$A$3066)),""),ROWS($B$1:C2557)),COLUMNS($A$1:C2559))</f>
        <v>#NUM!</v>
      </c>
      <c r="M2563" t="e">
        <f t="array" ref="M2563">INDEX($A$7:$F$3066,SMALL(IF(COUNTIF($L$5,$H$7:$H$3066)*COUNTIF($L$5,$I$7:$I$3066),MATCH(ROW($A$7:$A$3066),ROW($A$7:$A$3066)),""),ROWS($B$1:D2557)),COLUMNS($A$1:D2559))</f>
        <v>#NUM!</v>
      </c>
      <c r="N2563" t="e">
        <f t="array" ref="N2563">INDEX($A$7:$F$3066,SMALL(IF(COUNTIF($L$5,$H$7:$H$3066)*COUNTIF($L$5,$I$7:$I$3066),MATCH(ROW($A$7:$A$3066),ROW($A$7:$A$3066)),""),ROWS($B$1:E2557)),COLUMNS($A$1:E2559))</f>
        <v>#NUM!</v>
      </c>
      <c r="O2563" t="e">
        <f t="array" ref="O2563">INDEX($A$7:$F$3066,SMALL(IF(COUNTIF($L$5,$H$7:$H$3066)*COUNTIF($L$5,$I$7:$I$3066),MATCH(ROW($A$7:$A$3066),ROW($A$7:$A$3066)),""),ROWS($B$1:F2557)),COLUMNS($A$1:F2559))</f>
        <v>#NUM!</v>
      </c>
    </row>
    <row r="2564" spans="1:15">
      <c r="A2564" s="1">
        <f>'ScienceDirect - Initial'!A2567</f>
        <v>0</v>
      </c>
      <c r="B2564" s="1">
        <f>'ScienceDirect - Initial'!B2567</f>
        <v>1979</v>
      </c>
      <c r="C2564" s="1" t="str">
        <f>'ScienceDirect - Initial'!C2567</f>
        <v>ROTH, MARTIN</v>
      </c>
      <c r="D2564" s="1" t="str">
        <f>'ScienceDirect - Initial'!D2567</f>
        <v>A New Classification of the Affective Disorders</v>
      </c>
      <c r="E2564" s="1" t="str">
        <f>'ScienceDirect - Initial'!E2567</f>
        <v>Neuro-Psychopharmacology</v>
      </c>
      <c r="F2564" s="1" t="str">
        <f>'ScienceDirect - Initial'!F2567</f>
        <v>978-0-08-023089-4</v>
      </c>
      <c r="H2564" s="1">
        <v>0</v>
      </c>
      <c r="I2564" s="1">
        <v>0</v>
      </c>
      <c r="J2564" t="b">
        <f t="shared" si="39"/>
        <v>1</v>
      </c>
      <c r="K2564" t="e">
        <f t="array" ref="K2564">INDEX($A$7:$F$3066,SMALL(IF(COUNTIF($L$5,$H$7:$H$3066)*COUNTIF($L$5,$I$7:$I$3066),MATCH(ROW($A$7:$A$3066),ROW($A$7:$A$3066)),""),ROWS($B$1:B2558)),COLUMNS($A$1:B2560))</f>
        <v>#NUM!</v>
      </c>
      <c r="L2564" t="e">
        <f t="array" ref="L2564">INDEX($A$7:$F$3066,SMALL(IF(COUNTIF($L$5,$H$7:$H$3066)*COUNTIF($L$5,$I$7:$I$3066),MATCH(ROW($A$7:$A$3066),ROW($A$7:$A$3066)),""),ROWS($B$1:C2558)),COLUMNS($A$1:C2560))</f>
        <v>#NUM!</v>
      </c>
      <c r="M2564" t="e">
        <f t="array" ref="M2564">INDEX($A$7:$F$3066,SMALL(IF(COUNTIF($L$5,$H$7:$H$3066)*COUNTIF($L$5,$I$7:$I$3066),MATCH(ROW($A$7:$A$3066),ROW($A$7:$A$3066)),""),ROWS($B$1:D2558)),COLUMNS($A$1:D2560))</f>
        <v>#NUM!</v>
      </c>
      <c r="N2564" t="e">
        <f t="array" ref="N2564">INDEX($A$7:$F$3066,SMALL(IF(COUNTIF($L$5,$H$7:$H$3066)*COUNTIF($L$5,$I$7:$I$3066),MATCH(ROW($A$7:$A$3066),ROW($A$7:$A$3066)),""),ROWS($B$1:E2558)),COLUMNS($A$1:E2560))</f>
        <v>#NUM!</v>
      </c>
      <c r="O2564" t="e">
        <f t="array" ref="O2564">INDEX($A$7:$F$3066,SMALL(IF(COUNTIF($L$5,$H$7:$H$3066)*COUNTIF($L$5,$I$7:$I$3066),MATCH(ROW($A$7:$A$3066),ROW($A$7:$A$3066)),""),ROWS($B$1:F2558)),COLUMNS($A$1:F2560))</f>
        <v>#NUM!</v>
      </c>
    </row>
    <row r="2565" spans="1:15">
      <c r="A2565" s="1">
        <f>'ScienceDirect - Initial'!A2568</f>
        <v>0</v>
      </c>
      <c r="B2565" s="1">
        <f>'ScienceDirect - Initial'!B2568</f>
        <v>1983</v>
      </c>
      <c r="C2565" s="1" t="str">
        <f>'ScienceDirect - Initial'!C2568</f>
        <v>Fry, Michael G.; Rice, Condoleezza</v>
      </c>
      <c r="D2565" s="1" t="str">
        <f>'ScienceDirect - Initial'!D2568</f>
        <v>The Hungarian crisis of 1956: the Soviet decision</v>
      </c>
      <c r="E2565" s="1" t="str">
        <f>'ScienceDirect - Initial'!E2568</f>
        <v>Studies in Comparative Communism</v>
      </c>
      <c r="F2565" s="1">
        <f>'ScienceDirect - Initial'!F2568</f>
        <v>0</v>
      </c>
      <c r="H2565" s="1">
        <v>0</v>
      </c>
      <c r="I2565" s="1">
        <v>0</v>
      </c>
      <c r="J2565" t="b">
        <f t="shared" si="39"/>
        <v>1</v>
      </c>
      <c r="K2565" t="e">
        <f t="array" ref="K2565">INDEX($A$7:$F$3066,SMALL(IF(COUNTIF($L$5,$H$7:$H$3066)*COUNTIF($L$5,$I$7:$I$3066),MATCH(ROW($A$7:$A$3066),ROW($A$7:$A$3066)),""),ROWS($B$1:B2559)),COLUMNS($A$1:B2561))</f>
        <v>#NUM!</v>
      </c>
      <c r="L2565" t="e">
        <f t="array" ref="L2565">INDEX($A$7:$F$3066,SMALL(IF(COUNTIF($L$5,$H$7:$H$3066)*COUNTIF($L$5,$I$7:$I$3066),MATCH(ROW($A$7:$A$3066),ROW($A$7:$A$3066)),""),ROWS($B$1:C2559)),COLUMNS($A$1:C2561))</f>
        <v>#NUM!</v>
      </c>
      <c r="M2565" t="e">
        <f t="array" ref="M2565">INDEX($A$7:$F$3066,SMALL(IF(COUNTIF($L$5,$H$7:$H$3066)*COUNTIF($L$5,$I$7:$I$3066),MATCH(ROW($A$7:$A$3066),ROW($A$7:$A$3066)),""),ROWS($B$1:D2559)),COLUMNS($A$1:D2561))</f>
        <v>#NUM!</v>
      </c>
      <c r="N2565" t="e">
        <f t="array" ref="N2565">INDEX($A$7:$F$3066,SMALL(IF(COUNTIF($L$5,$H$7:$H$3066)*COUNTIF($L$5,$I$7:$I$3066),MATCH(ROW($A$7:$A$3066),ROW($A$7:$A$3066)),""),ROWS($B$1:E2559)),COLUMNS($A$1:E2561))</f>
        <v>#NUM!</v>
      </c>
      <c r="O2565" t="e">
        <f t="array" ref="O2565">INDEX($A$7:$F$3066,SMALL(IF(COUNTIF($L$5,$H$7:$H$3066)*COUNTIF($L$5,$I$7:$I$3066),MATCH(ROW($A$7:$A$3066),ROW($A$7:$A$3066)),""),ROWS($B$1:F2559)),COLUMNS($A$1:F2561))</f>
        <v>#NUM!</v>
      </c>
    </row>
    <row r="2566" spans="1:15">
      <c r="A2566" s="1">
        <f>'ScienceDirect - Initial'!A2569</f>
        <v>0</v>
      </c>
      <c r="B2566" s="1">
        <f>'ScienceDirect - Initial'!B2569</f>
        <v>2005</v>
      </c>
      <c r="C2566" s="1">
        <f>'ScienceDirect - Initial'!C2569</f>
        <v>0</v>
      </c>
      <c r="D2566" s="1" t="str">
        <f>'ScienceDirect - Initial'!D2569</f>
        <v>7 The mid-east</v>
      </c>
      <c r="E2566" s="1" t="str">
        <f>'ScienceDirect - Initial'!E2569</f>
        <v>Mathematics in Science and Engineering</v>
      </c>
      <c r="F2566" s="1" t="str">
        <f>'ScienceDirect - Initial'!F2569</f>
        <v>0076-5392</v>
      </c>
      <c r="H2566" s="1">
        <v>0</v>
      </c>
      <c r="I2566" s="1">
        <v>0</v>
      </c>
      <c r="J2566" t="b">
        <f t="shared" si="39"/>
        <v>1</v>
      </c>
      <c r="K2566" t="e">
        <f t="array" ref="K2566">INDEX($A$7:$F$3066,SMALL(IF(COUNTIF($L$5,$H$7:$H$3066)*COUNTIF($L$5,$I$7:$I$3066),MATCH(ROW($A$7:$A$3066),ROW($A$7:$A$3066)),""),ROWS($B$1:B2560)),COLUMNS($A$1:B2562))</f>
        <v>#NUM!</v>
      </c>
      <c r="L2566" t="e">
        <f t="array" ref="L2566">INDEX($A$7:$F$3066,SMALL(IF(COUNTIF($L$5,$H$7:$H$3066)*COUNTIF($L$5,$I$7:$I$3066),MATCH(ROW($A$7:$A$3066),ROW($A$7:$A$3066)),""),ROWS($B$1:C2560)),COLUMNS($A$1:C2562))</f>
        <v>#NUM!</v>
      </c>
      <c r="M2566" t="e">
        <f t="array" ref="M2566">INDEX($A$7:$F$3066,SMALL(IF(COUNTIF($L$5,$H$7:$H$3066)*COUNTIF($L$5,$I$7:$I$3066),MATCH(ROW($A$7:$A$3066),ROW($A$7:$A$3066)),""),ROWS($B$1:D2560)),COLUMNS($A$1:D2562))</f>
        <v>#NUM!</v>
      </c>
      <c r="N2566" t="e">
        <f t="array" ref="N2566">INDEX($A$7:$F$3066,SMALL(IF(COUNTIF($L$5,$H$7:$H$3066)*COUNTIF($L$5,$I$7:$I$3066),MATCH(ROW($A$7:$A$3066),ROW($A$7:$A$3066)),""),ROWS($B$1:E2560)),COLUMNS($A$1:E2562))</f>
        <v>#NUM!</v>
      </c>
      <c r="O2566" t="e">
        <f t="array" ref="O2566">INDEX($A$7:$F$3066,SMALL(IF(COUNTIF($L$5,$H$7:$H$3066)*COUNTIF($L$5,$I$7:$I$3066),MATCH(ROW($A$7:$A$3066),ROW($A$7:$A$3066)),""),ROWS($B$1:F2560)),COLUMNS($A$1:F2562))</f>
        <v>#NUM!</v>
      </c>
    </row>
    <row r="2567" spans="1:15">
      <c r="A2567" s="1">
        <f>'ScienceDirect - Initial'!A2570</f>
        <v>0</v>
      </c>
      <c r="B2567" s="1">
        <f>'ScienceDirect - Initial'!B2570</f>
        <v>2001</v>
      </c>
      <c r="C2567" s="1" t="str">
        <f>'ScienceDirect - Initial'!C2570</f>
        <v>Brice, Richard</v>
      </c>
      <c r="D2567" s="1" t="str">
        <f>'ScienceDirect - Initial'!D2570</f>
        <v>12 - Let's Stick Together – Recording consoles</v>
      </c>
      <c r="E2567" s="1" t="str">
        <f>'ScienceDirect - Initial'!E2570</f>
        <v>Music Engineering (Second Edition)</v>
      </c>
      <c r="F2567" s="1" t="str">
        <f>'ScienceDirect - Initial'!F2570</f>
        <v>978-0-7506-5040-3</v>
      </c>
      <c r="H2567" s="1">
        <v>0</v>
      </c>
      <c r="I2567" s="1">
        <v>0</v>
      </c>
      <c r="J2567" t="b">
        <f t="shared" si="39"/>
        <v>1</v>
      </c>
      <c r="K2567" t="e">
        <f t="array" ref="K2567">INDEX($A$7:$F$3066,SMALL(IF(COUNTIF($L$5,$H$7:$H$3066)*COUNTIF($L$5,$I$7:$I$3066),MATCH(ROW($A$7:$A$3066),ROW($A$7:$A$3066)),""),ROWS($B$1:B2561)),COLUMNS($A$1:B2563))</f>
        <v>#NUM!</v>
      </c>
      <c r="L2567" t="e">
        <f t="array" ref="L2567">INDEX($A$7:$F$3066,SMALL(IF(COUNTIF($L$5,$H$7:$H$3066)*COUNTIF($L$5,$I$7:$I$3066),MATCH(ROW($A$7:$A$3066),ROW($A$7:$A$3066)),""),ROWS($B$1:C2561)),COLUMNS($A$1:C2563))</f>
        <v>#NUM!</v>
      </c>
      <c r="M2567" t="e">
        <f t="array" ref="M2567">INDEX($A$7:$F$3066,SMALL(IF(COUNTIF($L$5,$H$7:$H$3066)*COUNTIF($L$5,$I$7:$I$3066),MATCH(ROW($A$7:$A$3066),ROW($A$7:$A$3066)),""),ROWS($B$1:D2561)),COLUMNS($A$1:D2563))</f>
        <v>#NUM!</v>
      </c>
      <c r="N2567" t="e">
        <f t="array" ref="N2567">INDEX($A$7:$F$3066,SMALL(IF(COUNTIF($L$5,$H$7:$H$3066)*COUNTIF($L$5,$I$7:$I$3066),MATCH(ROW($A$7:$A$3066),ROW($A$7:$A$3066)),""),ROWS($B$1:E2561)),COLUMNS($A$1:E2563))</f>
        <v>#NUM!</v>
      </c>
      <c r="O2567" t="e">
        <f t="array" ref="O2567">INDEX($A$7:$F$3066,SMALL(IF(COUNTIF($L$5,$H$7:$H$3066)*COUNTIF($L$5,$I$7:$I$3066),MATCH(ROW($A$7:$A$3066),ROW($A$7:$A$3066)),""),ROWS($B$1:F2561)),COLUMNS($A$1:F2563))</f>
        <v>#NUM!</v>
      </c>
    </row>
    <row r="2568" spans="1:15">
      <c r="A2568" s="1">
        <f>'ScienceDirect - Initial'!A2571</f>
        <v>0</v>
      </c>
      <c r="B2568" s="1">
        <f>'ScienceDirect - Initial'!B2571</f>
        <v>1997</v>
      </c>
      <c r="C2568" s="1" t="str">
        <f>'ScienceDirect - Initial'!C2571</f>
        <v>Muuka, Gerry N.</v>
      </c>
      <c r="D2568" s="1" t="str">
        <f>'ScienceDirect - Initial'!D2571</f>
        <v>Wrong-footing MNCs and local manufacturing: Zambia's 1992–1994 structural adjustment program</v>
      </c>
      <c r="E2568" s="1" t="str">
        <f>'ScienceDirect - Initial'!E2571</f>
        <v>International Business Review</v>
      </c>
      <c r="F2568" s="1">
        <f>'ScienceDirect - Initial'!F2571</f>
        <v>0</v>
      </c>
      <c r="H2568" s="1">
        <v>0</v>
      </c>
      <c r="I2568" s="1">
        <v>0</v>
      </c>
      <c r="J2568" t="b">
        <f t="shared" ref="J2568:J2631" si="40">IF(ISBLANK(I2568),FALSE,IF(EXACT(H2568, I2568),TRUE,FALSE))</f>
        <v>1</v>
      </c>
      <c r="K2568" t="e">
        <f t="array" ref="K2568">INDEX($A$7:$F$3066,SMALL(IF(COUNTIF($L$5,$H$7:$H$3066)*COUNTIF($L$5,$I$7:$I$3066),MATCH(ROW($A$7:$A$3066),ROW($A$7:$A$3066)),""),ROWS($B$1:B2562)),COLUMNS($A$1:B2564))</f>
        <v>#NUM!</v>
      </c>
      <c r="L2568" t="e">
        <f t="array" ref="L2568">INDEX($A$7:$F$3066,SMALL(IF(COUNTIF($L$5,$H$7:$H$3066)*COUNTIF($L$5,$I$7:$I$3066),MATCH(ROW($A$7:$A$3066),ROW($A$7:$A$3066)),""),ROWS($B$1:C2562)),COLUMNS($A$1:C2564))</f>
        <v>#NUM!</v>
      </c>
      <c r="M2568" t="e">
        <f t="array" ref="M2568">INDEX($A$7:$F$3066,SMALL(IF(COUNTIF($L$5,$H$7:$H$3066)*COUNTIF($L$5,$I$7:$I$3066),MATCH(ROW($A$7:$A$3066),ROW($A$7:$A$3066)),""),ROWS($B$1:D2562)),COLUMNS($A$1:D2564))</f>
        <v>#NUM!</v>
      </c>
      <c r="N2568" t="e">
        <f t="array" ref="N2568">INDEX($A$7:$F$3066,SMALL(IF(COUNTIF($L$5,$H$7:$H$3066)*COUNTIF($L$5,$I$7:$I$3066),MATCH(ROW($A$7:$A$3066),ROW($A$7:$A$3066)),""),ROWS($B$1:E2562)),COLUMNS($A$1:E2564))</f>
        <v>#NUM!</v>
      </c>
      <c r="O2568" t="e">
        <f t="array" ref="O2568">INDEX($A$7:$F$3066,SMALL(IF(COUNTIF($L$5,$H$7:$H$3066)*COUNTIF($L$5,$I$7:$I$3066),MATCH(ROW($A$7:$A$3066),ROW($A$7:$A$3066)),""),ROWS($B$1:F2562)),COLUMNS($A$1:F2564))</f>
        <v>#NUM!</v>
      </c>
    </row>
    <row r="2569" spans="1:15">
      <c r="A2569" s="1">
        <f>'ScienceDirect - Initial'!A2572</f>
        <v>0</v>
      </c>
      <c r="B2569" s="1">
        <f>'ScienceDirect - Initial'!B2572</f>
        <v>2012</v>
      </c>
      <c r="C2569" s="1" t="str">
        <f>'ScienceDirect - Initial'!C2572</f>
        <v>Natrajan, Louise S.</v>
      </c>
      <c r="D2569" s="1" t="str">
        <f>'ScienceDirect - Initial'!D2572</f>
        <v>Developments in the photophysics and photochemistry of actinide ions and their coordination compounds</v>
      </c>
      <c r="E2569" s="1" t="str">
        <f>'ScienceDirect - Initial'!E2572</f>
        <v>19th International Symposium on the Photophysics and Photochemistry of Coordination Compounds</v>
      </c>
      <c r="F2569" s="1">
        <f>'ScienceDirect - Initial'!F2572</f>
        <v>0</v>
      </c>
      <c r="H2569" s="1">
        <v>0</v>
      </c>
      <c r="I2569" s="1">
        <v>0</v>
      </c>
      <c r="J2569" t="b">
        <f t="shared" si="40"/>
        <v>1</v>
      </c>
      <c r="K2569" t="e">
        <f t="array" ref="K2569">INDEX($A$7:$F$3066,SMALL(IF(COUNTIF($L$5,$H$7:$H$3066)*COUNTIF($L$5,$I$7:$I$3066),MATCH(ROW($A$7:$A$3066),ROW($A$7:$A$3066)),""),ROWS($B$1:B2563)),COLUMNS($A$1:B2565))</f>
        <v>#NUM!</v>
      </c>
      <c r="L2569" t="e">
        <f t="array" ref="L2569">INDEX($A$7:$F$3066,SMALL(IF(COUNTIF($L$5,$H$7:$H$3066)*COUNTIF($L$5,$I$7:$I$3066),MATCH(ROW($A$7:$A$3066),ROW($A$7:$A$3066)),""),ROWS($B$1:C2563)),COLUMNS($A$1:C2565))</f>
        <v>#NUM!</v>
      </c>
      <c r="M2569" t="e">
        <f t="array" ref="M2569">INDEX($A$7:$F$3066,SMALL(IF(COUNTIF($L$5,$H$7:$H$3066)*COUNTIF($L$5,$I$7:$I$3066),MATCH(ROW($A$7:$A$3066),ROW($A$7:$A$3066)),""),ROWS($B$1:D2563)),COLUMNS($A$1:D2565))</f>
        <v>#NUM!</v>
      </c>
      <c r="N2569" t="e">
        <f t="array" ref="N2569">INDEX($A$7:$F$3066,SMALL(IF(COUNTIF($L$5,$H$7:$H$3066)*COUNTIF($L$5,$I$7:$I$3066),MATCH(ROW($A$7:$A$3066),ROW($A$7:$A$3066)),""),ROWS($B$1:E2563)),COLUMNS($A$1:E2565))</f>
        <v>#NUM!</v>
      </c>
      <c r="O2569" t="e">
        <f t="array" ref="O2569">INDEX($A$7:$F$3066,SMALL(IF(COUNTIF($L$5,$H$7:$H$3066)*COUNTIF($L$5,$I$7:$I$3066),MATCH(ROW($A$7:$A$3066),ROW($A$7:$A$3066)),""),ROWS($B$1:F2563)),COLUMNS($A$1:F2565))</f>
        <v>#NUM!</v>
      </c>
    </row>
    <row r="2570" spans="1:15">
      <c r="A2570" s="1">
        <f>'ScienceDirect - Initial'!A2573</f>
        <v>0</v>
      </c>
      <c r="B2570" s="1">
        <f>'ScienceDirect - Initial'!B2573</f>
        <v>2018</v>
      </c>
      <c r="C2570" s="1" t="str">
        <f>'ScienceDirect - Initial'!C2573</f>
        <v>Singh, P.K.; Venkatesan, K.; Swarnam, T.P.</v>
      </c>
      <c r="D2570" s="1" t="str">
        <f>'ScienceDirect - Initial'!D2573</f>
        <v>Chapter 12 - Rice Genetic Resources in Tropical Islands</v>
      </c>
      <c r="E2570" s="1" t="str">
        <f>'ScienceDirect - Initial'!E2573</f>
        <v>Biodiversity and Climate Change Adaptation in Tropical Islands</v>
      </c>
      <c r="F2570" s="1" t="str">
        <f>'ScienceDirect - Initial'!F2573</f>
        <v>978-0-12-813064-3</v>
      </c>
      <c r="H2570" s="1">
        <v>0</v>
      </c>
      <c r="I2570" s="1">
        <v>0</v>
      </c>
      <c r="J2570" t="b">
        <f t="shared" si="40"/>
        <v>1</v>
      </c>
      <c r="K2570" t="e">
        <f t="array" ref="K2570">INDEX($A$7:$F$3066,SMALL(IF(COUNTIF($L$5,$H$7:$H$3066)*COUNTIF($L$5,$I$7:$I$3066),MATCH(ROW($A$7:$A$3066),ROW($A$7:$A$3066)),""),ROWS($B$1:B2564)),COLUMNS($A$1:B2566))</f>
        <v>#NUM!</v>
      </c>
      <c r="L2570" t="e">
        <f t="array" ref="L2570">INDEX($A$7:$F$3066,SMALL(IF(COUNTIF($L$5,$H$7:$H$3066)*COUNTIF($L$5,$I$7:$I$3066),MATCH(ROW($A$7:$A$3066),ROW($A$7:$A$3066)),""),ROWS($B$1:C2564)),COLUMNS($A$1:C2566))</f>
        <v>#NUM!</v>
      </c>
      <c r="M2570" t="e">
        <f t="array" ref="M2570">INDEX($A$7:$F$3066,SMALL(IF(COUNTIF($L$5,$H$7:$H$3066)*COUNTIF($L$5,$I$7:$I$3066),MATCH(ROW($A$7:$A$3066),ROW($A$7:$A$3066)),""),ROWS($B$1:D2564)),COLUMNS($A$1:D2566))</f>
        <v>#NUM!</v>
      </c>
      <c r="N2570" t="e">
        <f t="array" ref="N2570">INDEX($A$7:$F$3066,SMALL(IF(COUNTIF($L$5,$H$7:$H$3066)*COUNTIF($L$5,$I$7:$I$3066),MATCH(ROW($A$7:$A$3066),ROW($A$7:$A$3066)),""),ROWS($B$1:E2564)),COLUMNS($A$1:E2566))</f>
        <v>#NUM!</v>
      </c>
      <c r="O2570" t="e">
        <f t="array" ref="O2570">INDEX($A$7:$F$3066,SMALL(IF(COUNTIF($L$5,$H$7:$H$3066)*COUNTIF($L$5,$I$7:$I$3066),MATCH(ROW($A$7:$A$3066),ROW($A$7:$A$3066)),""),ROWS($B$1:F2564)),COLUMNS($A$1:F2566))</f>
        <v>#NUM!</v>
      </c>
    </row>
    <row r="2571" spans="1:15">
      <c r="A2571" s="1">
        <f>'ScienceDirect - Initial'!A2574</f>
        <v>0</v>
      </c>
      <c r="B2571" s="1">
        <f>'ScienceDirect - Initial'!B2574</f>
        <v>1989</v>
      </c>
      <c r="C2571" s="1" t="str">
        <f>'ScienceDirect - Initial'!C2574</f>
        <v>Matoussi, Mohamed S.; Nugent, Jeffrey B.</v>
      </c>
      <c r="D2571" s="1" t="str">
        <f>'ScienceDirect - Initial'!D2574</f>
        <v>Chapter 4 - The Switch to Sharecropping in Medjez-el-bab* *The authors appreciate the many useful comments offered by Lee Alston, Samar Datta, Bruce Herrick, Timur Kuran, and Mustapha Nabli on earlier versions of the paper. The assistance of Samar Datta in the preparation of the questionnaire, the support of the Ministry of Higher Education in collecting the data and the help of Khalifa Ghali in processing the data are gratefully acknowledged. An earlier version of the paper was published in Isaac M. Oferi, ed., President Chiang Kai-Shek and Land Reform, Taipei: China Land Reform Association: 293–308 and is published here with the Association's permission.</v>
      </c>
      <c r="E2571" s="1" t="str">
        <f>'ScienceDirect - Initial'!E2574</f>
        <v>Contributions to Economic Analysis</v>
      </c>
      <c r="F2571" s="1" t="str">
        <f>'ScienceDirect - Initial'!F2574</f>
        <v>0573-8555</v>
      </c>
      <c r="H2571" s="1">
        <v>0</v>
      </c>
      <c r="I2571" s="1">
        <v>0</v>
      </c>
      <c r="J2571" t="b">
        <f t="shared" si="40"/>
        <v>1</v>
      </c>
      <c r="K2571" t="e">
        <f t="array" ref="K2571">INDEX($A$7:$F$3066,SMALL(IF(COUNTIF($L$5,$H$7:$H$3066)*COUNTIF($L$5,$I$7:$I$3066),MATCH(ROW($A$7:$A$3066),ROW($A$7:$A$3066)),""),ROWS($B$1:B2565)),COLUMNS($A$1:B2567))</f>
        <v>#NUM!</v>
      </c>
      <c r="L2571" t="e">
        <f t="array" ref="L2571">INDEX($A$7:$F$3066,SMALL(IF(COUNTIF($L$5,$H$7:$H$3066)*COUNTIF($L$5,$I$7:$I$3066),MATCH(ROW($A$7:$A$3066),ROW($A$7:$A$3066)),""),ROWS($B$1:C2565)),COLUMNS($A$1:C2567))</f>
        <v>#NUM!</v>
      </c>
      <c r="M2571" t="e">
        <f t="array" ref="M2571">INDEX($A$7:$F$3066,SMALL(IF(COUNTIF($L$5,$H$7:$H$3066)*COUNTIF($L$5,$I$7:$I$3066),MATCH(ROW($A$7:$A$3066),ROW($A$7:$A$3066)),""),ROWS($B$1:D2565)),COLUMNS($A$1:D2567))</f>
        <v>#NUM!</v>
      </c>
      <c r="N2571" t="e">
        <f t="array" ref="N2571">INDEX($A$7:$F$3066,SMALL(IF(COUNTIF($L$5,$H$7:$H$3066)*COUNTIF($L$5,$I$7:$I$3066),MATCH(ROW($A$7:$A$3066),ROW($A$7:$A$3066)),""),ROWS($B$1:E2565)),COLUMNS($A$1:E2567))</f>
        <v>#NUM!</v>
      </c>
      <c r="O2571" t="e">
        <f t="array" ref="O2571">INDEX($A$7:$F$3066,SMALL(IF(COUNTIF($L$5,$H$7:$H$3066)*COUNTIF($L$5,$I$7:$I$3066),MATCH(ROW($A$7:$A$3066),ROW($A$7:$A$3066)),""),ROWS($B$1:F2565)),COLUMNS($A$1:F2567))</f>
        <v>#NUM!</v>
      </c>
    </row>
    <row r="2572" spans="1:15">
      <c r="A2572" s="1">
        <f>'ScienceDirect - Initial'!A2575</f>
        <v>0</v>
      </c>
      <c r="B2572" s="1">
        <f>'ScienceDirect - Initial'!B2575</f>
        <v>2008</v>
      </c>
      <c r="C2572" s="1" t="str">
        <f>'ScienceDirect - Initial'!C2575</f>
        <v>Richards, Martin</v>
      </c>
      <c r="D2572" s="1" t="str">
        <f>'ScienceDirect - Initial'!D2575</f>
        <v>Artificial insemination and eugenics: celibate motherhood, eutelegenesis and germinal choice</v>
      </c>
      <c r="E2572" s="1" t="str">
        <f>'ScienceDirect - Initial'!E2575</f>
        <v>Eugenics, sex and the state</v>
      </c>
      <c r="F2572" s="1">
        <f>'ScienceDirect - Initial'!F2575</f>
        <v>0</v>
      </c>
      <c r="H2572" s="1">
        <v>0</v>
      </c>
      <c r="I2572" s="1">
        <v>0</v>
      </c>
      <c r="J2572" t="b">
        <f t="shared" si="40"/>
        <v>1</v>
      </c>
      <c r="K2572" t="e">
        <f t="array" ref="K2572">INDEX($A$7:$F$3066,SMALL(IF(COUNTIF($L$5,$H$7:$H$3066)*COUNTIF($L$5,$I$7:$I$3066),MATCH(ROW($A$7:$A$3066),ROW($A$7:$A$3066)),""),ROWS($B$1:B2566)),COLUMNS($A$1:B2568))</f>
        <v>#NUM!</v>
      </c>
      <c r="L2572" t="e">
        <f t="array" ref="L2572">INDEX($A$7:$F$3066,SMALL(IF(COUNTIF($L$5,$H$7:$H$3066)*COUNTIF($L$5,$I$7:$I$3066),MATCH(ROW($A$7:$A$3066),ROW($A$7:$A$3066)),""),ROWS($B$1:C2566)),COLUMNS($A$1:C2568))</f>
        <v>#NUM!</v>
      </c>
      <c r="M2572" t="e">
        <f t="array" ref="M2572">INDEX($A$7:$F$3066,SMALL(IF(COUNTIF($L$5,$H$7:$H$3066)*COUNTIF($L$5,$I$7:$I$3066),MATCH(ROW($A$7:$A$3066),ROW($A$7:$A$3066)),""),ROWS($B$1:D2566)),COLUMNS($A$1:D2568))</f>
        <v>#NUM!</v>
      </c>
      <c r="N2572" t="e">
        <f t="array" ref="N2572">INDEX($A$7:$F$3066,SMALL(IF(COUNTIF($L$5,$H$7:$H$3066)*COUNTIF($L$5,$I$7:$I$3066),MATCH(ROW($A$7:$A$3066),ROW($A$7:$A$3066)),""),ROWS($B$1:E2566)),COLUMNS($A$1:E2568))</f>
        <v>#NUM!</v>
      </c>
      <c r="O2572" t="e">
        <f t="array" ref="O2572">INDEX($A$7:$F$3066,SMALL(IF(COUNTIF($L$5,$H$7:$H$3066)*COUNTIF($L$5,$I$7:$I$3066),MATCH(ROW($A$7:$A$3066),ROW($A$7:$A$3066)),""),ROWS($B$1:F2566)),COLUMNS($A$1:F2568))</f>
        <v>#NUM!</v>
      </c>
    </row>
    <row r="2573" spans="1:15">
      <c r="A2573" s="1">
        <f>'ScienceDirect - Initial'!A2576</f>
        <v>0</v>
      </c>
      <c r="B2573" s="1">
        <f>'ScienceDirect - Initial'!B2576</f>
        <v>2006</v>
      </c>
      <c r="C2573" s="1" t="str">
        <f>'ScienceDirect - Initial'!C2576</f>
        <v>Türkşen, I. Burhan</v>
      </c>
      <c r="D2573" s="1" t="str">
        <f>'ScienceDirect - Initial'!D2576</f>
        <v>Chapter 0 - FOUNDATION</v>
      </c>
      <c r="E2573" s="1" t="str">
        <f>'ScienceDirect - Initial'!E2576</f>
        <v>An Ontological and Epistemological Perspective of Fuzzy Set Theory</v>
      </c>
      <c r="F2573" s="1" t="str">
        <f>'ScienceDirect - Initial'!F2576</f>
        <v>978-0-444-51891-0</v>
      </c>
      <c r="H2573" s="1">
        <v>0</v>
      </c>
      <c r="I2573" s="1">
        <v>0</v>
      </c>
      <c r="J2573" t="b">
        <f t="shared" si="40"/>
        <v>1</v>
      </c>
      <c r="K2573" t="e">
        <f t="array" ref="K2573">INDEX($A$7:$F$3066,SMALL(IF(COUNTIF($L$5,$H$7:$H$3066)*COUNTIF($L$5,$I$7:$I$3066),MATCH(ROW($A$7:$A$3066),ROW($A$7:$A$3066)),""),ROWS($B$1:B2567)),COLUMNS($A$1:B2569))</f>
        <v>#NUM!</v>
      </c>
      <c r="L2573" t="e">
        <f t="array" ref="L2573">INDEX($A$7:$F$3066,SMALL(IF(COUNTIF($L$5,$H$7:$H$3066)*COUNTIF($L$5,$I$7:$I$3066),MATCH(ROW($A$7:$A$3066),ROW($A$7:$A$3066)),""),ROWS($B$1:C2567)),COLUMNS($A$1:C2569))</f>
        <v>#NUM!</v>
      </c>
      <c r="M2573" t="e">
        <f t="array" ref="M2573">INDEX($A$7:$F$3066,SMALL(IF(COUNTIF($L$5,$H$7:$H$3066)*COUNTIF($L$5,$I$7:$I$3066),MATCH(ROW($A$7:$A$3066),ROW($A$7:$A$3066)),""),ROWS($B$1:D2567)),COLUMNS($A$1:D2569))</f>
        <v>#NUM!</v>
      </c>
      <c r="N2573" t="e">
        <f t="array" ref="N2573">INDEX($A$7:$F$3066,SMALL(IF(COUNTIF($L$5,$H$7:$H$3066)*COUNTIF($L$5,$I$7:$I$3066),MATCH(ROW($A$7:$A$3066),ROW($A$7:$A$3066)),""),ROWS($B$1:E2567)),COLUMNS($A$1:E2569))</f>
        <v>#NUM!</v>
      </c>
      <c r="O2573" t="e">
        <f t="array" ref="O2573">INDEX($A$7:$F$3066,SMALL(IF(COUNTIF($L$5,$H$7:$H$3066)*COUNTIF($L$5,$I$7:$I$3066),MATCH(ROW($A$7:$A$3066),ROW($A$7:$A$3066)),""),ROWS($B$1:F2567)),COLUMNS($A$1:F2569))</f>
        <v>#NUM!</v>
      </c>
    </row>
    <row r="2574" spans="1:15">
      <c r="A2574" s="1">
        <f>'ScienceDirect - Initial'!A2577</f>
        <v>0</v>
      </c>
      <c r="B2574" s="1">
        <f>'ScienceDirect - Initial'!B2577</f>
        <v>1998</v>
      </c>
      <c r="C2574" s="1" t="str">
        <f>'ScienceDirect - Initial'!C2577</f>
        <v>Gurr, G.M.; van Emden, H.F.; Wratten, S.D.</v>
      </c>
      <c r="D2574" s="1" t="str">
        <f>'ScienceDirect - Initial'!D2577</f>
        <v>Chapter 9 - Habitat manipulation and natural enemy efficiency: Implications for the control of pests</v>
      </c>
      <c r="E2574" s="1" t="str">
        <f>'ScienceDirect - Initial'!E2577</f>
        <v>Conservation Biological Control</v>
      </c>
      <c r="F2574" s="1" t="str">
        <f>'ScienceDirect - Initial'!F2577</f>
        <v>978-0-12-078147-8</v>
      </c>
      <c r="H2574" s="1">
        <v>0</v>
      </c>
      <c r="I2574" s="1">
        <v>0</v>
      </c>
      <c r="J2574" t="b">
        <f t="shared" si="40"/>
        <v>1</v>
      </c>
      <c r="K2574" t="e">
        <f t="array" ref="K2574">INDEX($A$7:$F$3066,SMALL(IF(COUNTIF($L$5,$H$7:$H$3066)*COUNTIF($L$5,$I$7:$I$3066),MATCH(ROW($A$7:$A$3066),ROW($A$7:$A$3066)),""),ROWS($B$1:B2568)),COLUMNS($A$1:B2570))</f>
        <v>#NUM!</v>
      </c>
      <c r="L2574" t="e">
        <f t="array" ref="L2574">INDEX($A$7:$F$3066,SMALL(IF(COUNTIF($L$5,$H$7:$H$3066)*COUNTIF($L$5,$I$7:$I$3066),MATCH(ROW($A$7:$A$3066),ROW($A$7:$A$3066)),""),ROWS($B$1:C2568)),COLUMNS($A$1:C2570))</f>
        <v>#NUM!</v>
      </c>
      <c r="M2574" t="e">
        <f t="array" ref="M2574">INDEX($A$7:$F$3066,SMALL(IF(COUNTIF($L$5,$H$7:$H$3066)*COUNTIF($L$5,$I$7:$I$3066),MATCH(ROW($A$7:$A$3066),ROW($A$7:$A$3066)),""),ROWS($B$1:D2568)),COLUMNS($A$1:D2570))</f>
        <v>#NUM!</v>
      </c>
      <c r="N2574" t="e">
        <f t="array" ref="N2574">INDEX($A$7:$F$3066,SMALL(IF(COUNTIF($L$5,$H$7:$H$3066)*COUNTIF($L$5,$I$7:$I$3066),MATCH(ROW($A$7:$A$3066),ROW($A$7:$A$3066)),""),ROWS($B$1:E2568)),COLUMNS($A$1:E2570))</f>
        <v>#NUM!</v>
      </c>
      <c r="O2574" t="e">
        <f t="array" ref="O2574">INDEX($A$7:$F$3066,SMALL(IF(COUNTIF($L$5,$H$7:$H$3066)*COUNTIF($L$5,$I$7:$I$3066),MATCH(ROW($A$7:$A$3066),ROW($A$7:$A$3066)),""),ROWS($B$1:F2568)),COLUMNS($A$1:F2570))</f>
        <v>#NUM!</v>
      </c>
    </row>
    <row r="2575" spans="1:15">
      <c r="A2575" s="1">
        <f>'ScienceDirect - Initial'!A2578</f>
        <v>0</v>
      </c>
      <c r="B2575" s="1">
        <f>'ScienceDirect - Initial'!B2578</f>
        <v>2015</v>
      </c>
      <c r="C2575" s="1" t="str">
        <f>'ScienceDirect - Initial'!C2578</f>
        <v>Cummings, Kevin S.; Graf, Daniel L.</v>
      </c>
      <c r="D2575" s="1" t="str">
        <f>'ScienceDirect - Initial'!D2578</f>
        <v>Chapter 19 - Class Bivalvia1</v>
      </c>
      <c r="E2575" s="1" t="str">
        <f>'ScienceDirect - Initial'!E2578</f>
        <v>Thorp and Covich's Freshwater Invertebrates (Fourth Edition)</v>
      </c>
      <c r="F2575" s="1" t="str">
        <f>'ScienceDirect - Initial'!F2578</f>
        <v>978-0-12-385026-3</v>
      </c>
      <c r="H2575" s="1">
        <v>0</v>
      </c>
      <c r="I2575" s="1">
        <v>0</v>
      </c>
      <c r="J2575" t="b">
        <f t="shared" si="40"/>
        <v>1</v>
      </c>
      <c r="K2575" t="e">
        <f t="array" ref="K2575">INDEX($A$7:$F$3066,SMALL(IF(COUNTIF($L$5,$H$7:$H$3066)*COUNTIF($L$5,$I$7:$I$3066),MATCH(ROW($A$7:$A$3066),ROW($A$7:$A$3066)),""),ROWS($B$1:B2569)),COLUMNS($A$1:B2571))</f>
        <v>#NUM!</v>
      </c>
      <c r="L2575" t="e">
        <f t="array" ref="L2575">INDEX($A$7:$F$3066,SMALL(IF(COUNTIF($L$5,$H$7:$H$3066)*COUNTIF($L$5,$I$7:$I$3066),MATCH(ROW($A$7:$A$3066),ROW($A$7:$A$3066)),""),ROWS($B$1:C2569)),COLUMNS($A$1:C2571))</f>
        <v>#NUM!</v>
      </c>
      <c r="M2575" t="e">
        <f t="array" ref="M2575">INDEX($A$7:$F$3066,SMALL(IF(COUNTIF($L$5,$H$7:$H$3066)*COUNTIF($L$5,$I$7:$I$3066),MATCH(ROW($A$7:$A$3066),ROW($A$7:$A$3066)),""),ROWS($B$1:D2569)),COLUMNS($A$1:D2571))</f>
        <v>#NUM!</v>
      </c>
      <c r="N2575" t="e">
        <f t="array" ref="N2575">INDEX($A$7:$F$3066,SMALL(IF(COUNTIF($L$5,$H$7:$H$3066)*COUNTIF($L$5,$I$7:$I$3066),MATCH(ROW($A$7:$A$3066),ROW($A$7:$A$3066)),""),ROWS($B$1:E2569)),COLUMNS($A$1:E2571))</f>
        <v>#NUM!</v>
      </c>
      <c r="O2575" t="e">
        <f t="array" ref="O2575">INDEX($A$7:$F$3066,SMALL(IF(COUNTIF($L$5,$H$7:$H$3066)*COUNTIF($L$5,$I$7:$I$3066),MATCH(ROW($A$7:$A$3066),ROW($A$7:$A$3066)),""),ROWS($B$1:F2569)),COLUMNS($A$1:F2571))</f>
        <v>#NUM!</v>
      </c>
    </row>
    <row r="2576" spans="1:15">
      <c r="A2576" s="1">
        <f>'ScienceDirect - Initial'!A2579</f>
        <v>0</v>
      </c>
      <c r="B2576" s="1">
        <f>'ScienceDirect - Initial'!B2579</f>
        <v>2007</v>
      </c>
      <c r="C2576" s="1" t="str">
        <f>'ScienceDirect - Initial'!C2579</f>
        <v>Dernell, William S.; Ehrhart, Nicole P.; Straw, Rodney C.; Vail, David M.</v>
      </c>
      <c r="D2576" s="1" t="str">
        <f>'ScienceDirect - Initial'!D2579</f>
        <v>Chapter 23 - Tumors of the Skeletal System</v>
      </c>
      <c r="E2576" s="1" t="str">
        <f>'ScienceDirect - Initial'!E2579</f>
        <v>Withrow &amp; MacEwen's Small Animal Clinical Oncology (Fourth Edition)</v>
      </c>
      <c r="F2576" s="1" t="str">
        <f>'ScienceDirect - Initial'!F2579</f>
        <v>978-0-7216-0558-6</v>
      </c>
      <c r="H2576" s="1">
        <v>0</v>
      </c>
      <c r="I2576" s="1">
        <v>0</v>
      </c>
      <c r="J2576" t="b">
        <f t="shared" si="40"/>
        <v>1</v>
      </c>
      <c r="K2576" t="e">
        <f t="array" ref="K2576">INDEX($A$7:$F$3066,SMALL(IF(COUNTIF($L$5,$H$7:$H$3066)*COUNTIF($L$5,$I$7:$I$3066),MATCH(ROW($A$7:$A$3066),ROW($A$7:$A$3066)),""),ROWS($B$1:B2570)),COLUMNS($A$1:B2572))</f>
        <v>#NUM!</v>
      </c>
      <c r="L2576" t="e">
        <f t="array" ref="L2576">INDEX($A$7:$F$3066,SMALL(IF(COUNTIF($L$5,$H$7:$H$3066)*COUNTIF($L$5,$I$7:$I$3066),MATCH(ROW($A$7:$A$3066),ROW($A$7:$A$3066)),""),ROWS($B$1:C2570)),COLUMNS($A$1:C2572))</f>
        <v>#NUM!</v>
      </c>
      <c r="M2576" t="e">
        <f t="array" ref="M2576">INDEX($A$7:$F$3066,SMALL(IF(COUNTIF($L$5,$H$7:$H$3066)*COUNTIF($L$5,$I$7:$I$3066),MATCH(ROW($A$7:$A$3066),ROW($A$7:$A$3066)),""),ROWS($B$1:D2570)),COLUMNS($A$1:D2572))</f>
        <v>#NUM!</v>
      </c>
      <c r="N2576" t="e">
        <f t="array" ref="N2576">INDEX($A$7:$F$3066,SMALL(IF(COUNTIF($L$5,$H$7:$H$3066)*COUNTIF($L$5,$I$7:$I$3066),MATCH(ROW($A$7:$A$3066),ROW($A$7:$A$3066)),""),ROWS($B$1:E2570)),COLUMNS($A$1:E2572))</f>
        <v>#NUM!</v>
      </c>
      <c r="O2576" t="e">
        <f t="array" ref="O2576">INDEX($A$7:$F$3066,SMALL(IF(COUNTIF($L$5,$H$7:$H$3066)*COUNTIF($L$5,$I$7:$I$3066),MATCH(ROW($A$7:$A$3066),ROW($A$7:$A$3066)),""),ROWS($B$1:F2570)),COLUMNS($A$1:F2572))</f>
        <v>#NUM!</v>
      </c>
    </row>
    <row r="2577" spans="1:15">
      <c r="A2577" s="1">
        <f>'ScienceDirect - Initial'!A2580</f>
        <v>0</v>
      </c>
      <c r="B2577" s="1">
        <f>'ScienceDirect - Initial'!B2580</f>
        <v>1974</v>
      </c>
      <c r="C2577" s="1" t="str">
        <f>'ScienceDirect - Initial'!C2580</f>
        <v>SAEVA, F.D.</v>
      </c>
      <c r="D2577" s="1" t="str">
        <f>'ScienceDirect - Initial'!D2580</f>
        <v>THE OPTICAL PROPERTIES OF ANISOTROPICALLY ORDERED SOLUTES IN CHOLESTERIC LIQUID CRYSTALLINE MESOPHASES</v>
      </c>
      <c r="E2577" s="1" t="str">
        <f>'ScienceDirect - Initial'!E2580</f>
        <v>Macromolecular Microsymposia–XII and XIII</v>
      </c>
      <c r="F2577" s="1" t="str">
        <f>'ScienceDirect - Initial'!F2580</f>
        <v>978-0-408-70639-1</v>
      </c>
      <c r="H2577" s="1">
        <v>0</v>
      </c>
      <c r="I2577" s="1">
        <v>0</v>
      </c>
      <c r="J2577" t="b">
        <f t="shared" si="40"/>
        <v>1</v>
      </c>
      <c r="K2577" t="e">
        <f t="array" ref="K2577">INDEX($A$7:$F$3066,SMALL(IF(COUNTIF($L$5,$H$7:$H$3066)*COUNTIF($L$5,$I$7:$I$3066),MATCH(ROW($A$7:$A$3066),ROW($A$7:$A$3066)),""),ROWS($B$1:B2571)),COLUMNS($A$1:B2573))</f>
        <v>#NUM!</v>
      </c>
      <c r="L2577" t="e">
        <f t="array" ref="L2577">INDEX($A$7:$F$3066,SMALL(IF(COUNTIF($L$5,$H$7:$H$3066)*COUNTIF($L$5,$I$7:$I$3066),MATCH(ROW($A$7:$A$3066),ROW($A$7:$A$3066)),""),ROWS($B$1:C2571)),COLUMNS($A$1:C2573))</f>
        <v>#NUM!</v>
      </c>
      <c r="M2577" t="e">
        <f t="array" ref="M2577">INDEX($A$7:$F$3066,SMALL(IF(COUNTIF($L$5,$H$7:$H$3066)*COUNTIF($L$5,$I$7:$I$3066),MATCH(ROW($A$7:$A$3066),ROW($A$7:$A$3066)),""),ROWS($B$1:D2571)),COLUMNS($A$1:D2573))</f>
        <v>#NUM!</v>
      </c>
      <c r="N2577" t="e">
        <f t="array" ref="N2577">INDEX($A$7:$F$3066,SMALL(IF(COUNTIF($L$5,$H$7:$H$3066)*COUNTIF($L$5,$I$7:$I$3066),MATCH(ROW($A$7:$A$3066),ROW($A$7:$A$3066)),""),ROWS($B$1:E2571)),COLUMNS($A$1:E2573))</f>
        <v>#NUM!</v>
      </c>
      <c r="O2577" t="e">
        <f t="array" ref="O2577">INDEX($A$7:$F$3066,SMALL(IF(COUNTIF($L$5,$H$7:$H$3066)*COUNTIF($L$5,$I$7:$I$3066),MATCH(ROW($A$7:$A$3066),ROW($A$7:$A$3066)),""),ROWS($B$1:F2571)),COLUMNS($A$1:F2573))</f>
        <v>#NUM!</v>
      </c>
    </row>
    <row r="2578" spans="1:15">
      <c r="A2578" s="1">
        <f>'ScienceDirect - Initial'!A2581</f>
        <v>0</v>
      </c>
      <c r="B2578" s="1">
        <f>'ScienceDirect - Initial'!B2581</f>
        <v>1997</v>
      </c>
      <c r="C2578" s="1" t="str">
        <f>'ScienceDirect - Initial'!C2581</f>
        <v>Jéquier, Eric; Tappy, Luc</v>
      </c>
      <c r="D2578" s="1" t="str">
        <f>'ScienceDirect - Initial'!D2581</f>
        <v>Obesity</v>
      </c>
      <c r="E2578" s="1" t="str">
        <f>'ScienceDirect - Initial'!E2581</f>
        <v>Molecular Aspects of Medicine</v>
      </c>
      <c r="F2578" s="1">
        <f>'ScienceDirect - Initial'!F2581</f>
        <v>0</v>
      </c>
      <c r="H2578" s="1">
        <v>0</v>
      </c>
      <c r="I2578" s="1">
        <v>0</v>
      </c>
      <c r="J2578" t="b">
        <f t="shared" si="40"/>
        <v>1</v>
      </c>
      <c r="K2578" t="e">
        <f t="array" ref="K2578">INDEX($A$7:$F$3066,SMALL(IF(COUNTIF($L$5,$H$7:$H$3066)*COUNTIF($L$5,$I$7:$I$3066),MATCH(ROW($A$7:$A$3066),ROW($A$7:$A$3066)),""),ROWS($B$1:B2572)),COLUMNS($A$1:B2574))</f>
        <v>#NUM!</v>
      </c>
      <c r="L2578" t="e">
        <f t="array" ref="L2578">INDEX($A$7:$F$3066,SMALL(IF(COUNTIF($L$5,$H$7:$H$3066)*COUNTIF($L$5,$I$7:$I$3066),MATCH(ROW($A$7:$A$3066),ROW($A$7:$A$3066)),""),ROWS($B$1:C2572)),COLUMNS($A$1:C2574))</f>
        <v>#NUM!</v>
      </c>
      <c r="M2578" t="e">
        <f t="array" ref="M2578">INDEX($A$7:$F$3066,SMALL(IF(COUNTIF($L$5,$H$7:$H$3066)*COUNTIF($L$5,$I$7:$I$3066),MATCH(ROW($A$7:$A$3066),ROW($A$7:$A$3066)),""),ROWS($B$1:D2572)),COLUMNS($A$1:D2574))</f>
        <v>#NUM!</v>
      </c>
      <c r="N2578" t="e">
        <f t="array" ref="N2578">INDEX($A$7:$F$3066,SMALL(IF(COUNTIF($L$5,$H$7:$H$3066)*COUNTIF($L$5,$I$7:$I$3066),MATCH(ROW($A$7:$A$3066),ROW($A$7:$A$3066)),""),ROWS($B$1:E2572)),COLUMNS($A$1:E2574))</f>
        <v>#NUM!</v>
      </c>
      <c r="O2578" t="e">
        <f t="array" ref="O2578">INDEX($A$7:$F$3066,SMALL(IF(COUNTIF($L$5,$H$7:$H$3066)*COUNTIF($L$5,$I$7:$I$3066),MATCH(ROW($A$7:$A$3066),ROW($A$7:$A$3066)),""),ROWS($B$1:F2572)),COLUMNS($A$1:F2574))</f>
        <v>#NUM!</v>
      </c>
    </row>
    <row r="2579" spans="1:15">
      <c r="A2579" s="1">
        <f>'ScienceDirect - Initial'!A2582</f>
        <v>0</v>
      </c>
      <c r="B2579" s="1">
        <f>'ScienceDirect - Initial'!B2582</f>
        <v>1996</v>
      </c>
      <c r="C2579" s="1" t="str">
        <f>'ScienceDirect - Initial'!C2582</f>
        <v>Inayatullah, Sohail; Fitzgerald, Jennifer</v>
      </c>
      <c r="D2579" s="1" t="str">
        <f>'ScienceDirect - Initial'!D2582</f>
        <v>Gene discourses: Politics, culture, law, and futures</v>
      </c>
      <c r="E2579" s="1" t="str">
        <f>'ScienceDirect - Initial'!E2582</f>
        <v>Law and Technology</v>
      </c>
      <c r="F2579" s="1">
        <f>'ScienceDirect - Initial'!F2582</f>
        <v>0</v>
      </c>
      <c r="H2579" s="1">
        <v>0</v>
      </c>
      <c r="I2579" s="1">
        <v>0</v>
      </c>
      <c r="J2579" t="b">
        <f t="shared" si="40"/>
        <v>1</v>
      </c>
      <c r="K2579" t="e">
        <f t="array" ref="K2579">INDEX($A$7:$F$3066,SMALL(IF(COUNTIF($L$5,$H$7:$H$3066)*COUNTIF($L$5,$I$7:$I$3066),MATCH(ROW($A$7:$A$3066),ROW($A$7:$A$3066)),""),ROWS($B$1:B2573)),COLUMNS($A$1:B2575))</f>
        <v>#NUM!</v>
      </c>
      <c r="L2579" t="e">
        <f t="array" ref="L2579">INDEX($A$7:$F$3066,SMALL(IF(COUNTIF($L$5,$H$7:$H$3066)*COUNTIF($L$5,$I$7:$I$3066),MATCH(ROW($A$7:$A$3066),ROW($A$7:$A$3066)),""),ROWS($B$1:C2573)),COLUMNS($A$1:C2575))</f>
        <v>#NUM!</v>
      </c>
      <c r="M2579" t="e">
        <f t="array" ref="M2579">INDEX($A$7:$F$3066,SMALL(IF(COUNTIF($L$5,$H$7:$H$3066)*COUNTIF($L$5,$I$7:$I$3066),MATCH(ROW($A$7:$A$3066),ROW($A$7:$A$3066)),""),ROWS($B$1:D2573)),COLUMNS($A$1:D2575))</f>
        <v>#NUM!</v>
      </c>
      <c r="N2579" t="e">
        <f t="array" ref="N2579">INDEX($A$7:$F$3066,SMALL(IF(COUNTIF($L$5,$H$7:$H$3066)*COUNTIF($L$5,$I$7:$I$3066),MATCH(ROW($A$7:$A$3066),ROW($A$7:$A$3066)),""),ROWS($B$1:E2573)),COLUMNS($A$1:E2575))</f>
        <v>#NUM!</v>
      </c>
      <c r="O2579" t="e">
        <f t="array" ref="O2579">INDEX($A$7:$F$3066,SMALL(IF(COUNTIF($L$5,$H$7:$H$3066)*COUNTIF($L$5,$I$7:$I$3066),MATCH(ROW($A$7:$A$3066),ROW($A$7:$A$3066)),""),ROWS($B$1:F2573)),COLUMNS($A$1:F2575))</f>
        <v>#NUM!</v>
      </c>
    </row>
    <row r="2580" spans="1:15">
      <c r="A2580" s="1">
        <f>'ScienceDirect - Initial'!A2583</f>
        <v>0</v>
      </c>
      <c r="B2580" s="1">
        <f>'ScienceDirect - Initial'!B2583</f>
        <v>2002</v>
      </c>
      <c r="C2580" s="1" t="str">
        <f>'ScienceDirect - Initial'!C2583</f>
        <v>Bailey, Ronald A.; Clark, Herbert M.; Ferris, James P.; Krause, Sonja; Strong, Robert L.</v>
      </c>
      <c r="D2580" s="1" t="str">
        <f>'ScienceDirect - Initial'!D2583</f>
        <v>13 - Properties and reactions of atomic nuclei, radioactivity, and ionizing radiation</v>
      </c>
      <c r="E2580" s="1" t="str">
        <f>'ScienceDirect - Initial'!E2583</f>
        <v>Chemistry of the Environment (Second Edition)</v>
      </c>
      <c r="F2580" s="1" t="str">
        <f>'ScienceDirect - Initial'!F2583</f>
        <v>978-0-12-073461-0</v>
      </c>
      <c r="H2580" s="1">
        <v>0</v>
      </c>
      <c r="I2580" s="1">
        <v>0</v>
      </c>
      <c r="J2580" t="b">
        <f t="shared" si="40"/>
        <v>1</v>
      </c>
      <c r="K2580" t="e">
        <f t="array" ref="K2580">INDEX($A$7:$F$3066,SMALL(IF(COUNTIF($L$5,$H$7:$H$3066)*COUNTIF($L$5,$I$7:$I$3066),MATCH(ROW($A$7:$A$3066),ROW($A$7:$A$3066)),""),ROWS($B$1:B2574)),COLUMNS($A$1:B2576))</f>
        <v>#NUM!</v>
      </c>
      <c r="L2580" t="e">
        <f t="array" ref="L2580">INDEX($A$7:$F$3066,SMALL(IF(COUNTIF($L$5,$H$7:$H$3066)*COUNTIF($L$5,$I$7:$I$3066),MATCH(ROW($A$7:$A$3066),ROW($A$7:$A$3066)),""),ROWS($B$1:C2574)),COLUMNS($A$1:C2576))</f>
        <v>#NUM!</v>
      </c>
      <c r="M2580" t="e">
        <f t="array" ref="M2580">INDEX($A$7:$F$3066,SMALL(IF(COUNTIF($L$5,$H$7:$H$3066)*COUNTIF($L$5,$I$7:$I$3066),MATCH(ROW($A$7:$A$3066),ROW($A$7:$A$3066)),""),ROWS($B$1:D2574)),COLUMNS($A$1:D2576))</f>
        <v>#NUM!</v>
      </c>
      <c r="N2580" t="e">
        <f t="array" ref="N2580">INDEX($A$7:$F$3066,SMALL(IF(COUNTIF($L$5,$H$7:$H$3066)*COUNTIF($L$5,$I$7:$I$3066),MATCH(ROW($A$7:$A$3066),ROW($A$7:$A$3066)),""),ROWS($B$1:E2574)),COLUMNS($A$1:E2576))</f>
        <v>#NUM!</v>
      </c>
      <c r="O2580" t="e">
        <f t="array" ref="O2580">INDEX($A$7:$F$3066,SMALL(IF(COUNTIF($L$5,$H$7:$H$3066)*COUNTIF($L$5,$I$7:$I$3066),MATCH(ROW($A$7:$A$3066),ROW($A$7:$A$3066)),""),ROWS($B$1:F2574)),COLUMNS($A$1:F2576))</f>
        <v>#NUM!</v>
      </c>
    </row>
    <row r="2581" spans="1:15">
      <c r="A2581" s="1">
        <f>'ScienceDirect - Initial'!A2584</f>
        <v>0</v>
      </c>
      <c r="B2581" s="1">
        <f>'ScienceDirect - Initial'!B2584</f>
        <v>2018</v>
      </c>
      <c r="C2581" s="1" t="str">
        <f>'ScienceDirect - Initial'!C2584</f>
        <v>Lu, Han Victor</v>
      </c>
      <c r="D2581" s="1" t="str">
        <f>'ScienceDirect - Initial'!D2584</f>
        <v>L’asexualité à la lueur du principe de Nirvâna</v>
      </c>
      <c r="E2581" s="1" t="str">
        <f>'ScienceDirect - Initial'!E2584</f>
        <v>Annales Médico-psychologiques, revue psychiatrique</v>
      </c>
      <c r="F2581" s="1">
        <f>'ScienceDirect - Initial'!F2584</f>
        <v>0</v>
      </c>
      <c r="H2581" s="1">
        <v>0</v>
      </c>
      <c r="I2581" s="1">
        <v>0</v>
      </c>
      <c r="J2581" t="b">
        <f t="shared" si="40"/>
        <v>1</v>
      </c>
      <c r="K2581" t="e">
        <f t="array" ref="K2581">INDEX($A$7:$F$3066,SMALL(IF(COUNTIF($L$5,$H$7:$H$3066)*COUNTIF($L$5,$I$7:$I$3066),MATCH(ROW($A$7:$A$3066),ROW($A$7:$A$3066)),""),ROWS($B$1:B2575)),COLUMNS($A$1:B2577))</f>
        <v>#NUM!</v>
      </c>
      <c r="L2581" t="e">
        <f t="array" ref="L2581">INDEX($A$7:$F$3066,SMALL(IF(COUNTIF($L$5,$H$7:$H$3066)*COUNTIF($L$5,$I$7:$I$3066),MATCH(ROW($A$7:$A$3066),ROW($A$7:$A$3066)),""),ROWS($B$1:C2575)),COLUMNS($A$1:C2577))</f>
        <v>#NUM!</v>
      </c>
      <c r="M2581" t="e">
        <f t="array" ref="M2581">INDEX($A$7:$F$3066,SMALL(IF(COUNTIF($L$5,$H$7:$H$3066)*COUNTIF($L$5,$I$7:$I$3066),MATCH(ROW($A$7:$A$3066),ROW($A$7:$A$3066)),""),ROWS($B$1:D2575)),COLUMNS($A$1:D2577))</f>
        <v>#NUM!</v>
      </c>
      <c r="N2581" t="e">
        <f t="array" ref="N2581">INDEX($A$7:$F$3066,SMALL(IF(COUNTIF($L$5,$H$7:$H$3066)*COUNTIF($L$5,$I$7:$I$3066),MATCH(ROW($A$7:$A$3066),ROW($A$7:$A$3066)),""),ROWS($B$1:E2575)),COLUMNS($A$1:E2577))</f>
        <v>#NUM!</v>
      </c>
      <c r="O2581" t="e">
        <f t="array" ref="O2581">INDEX($A$7:$F$3066,SMALL(IF(COUNTIF($L$5,$H$7:$H$3066)*COUNTIF($L$5,$I$7:$I$3066),MATCH(ROW($A$7:$A$3066),ROW($A$7:$A$3066)),""),ROWS($B$1:F2575)),COLUMNS($A$1:F2577))</f>
        <v>#NUM!</v>
      </c>
    </row>
    <row r="2582" spans="1:15">
      <c r="A2582" s="1">
        <f>'ScienceDirect - Initial'!A2585</f>
        <v>0</v>
      </c>
      <c r="B2582" s="1">
        <f>'ScienceDirect - Initial'!B2585</f>
        <v>1980</v>
      </c>
      <c r="C2582" s="1" t="str">
        <f>'ScienceDirect - Initial'!C2585</f>
        <v>D'Amato, Constance J.; Hicks, Samuel P.</v>
      </c>
      <c r="D2582" s="1" t="str">
        <f>'ScienceDirect - Initial'!D2585</f>
        <v>Development of the motor system: Effects of radiation on developing corticospinal neurons and locomotor function</v>
      </c>
      <c r="E2582" s="1" t="str">
        <f>'ScienceDirect - Initial'!E2585</f>
        <v>Experimental Neurology</v>
      </c>
      <c r="F2582" s="1">
        <f>'ScienceDirect - Initial'!F2585</f>
        <v>0</v>
      </c>
      <c r="H2582" s="1">
        <v>0</v>
      </c>
      <c r="I2582" s="1">
        <v>0</v>
      </c>
      <c r="J2582" t="b">
        <f t="shared" si="40"/>
        <v>1</v>
      </c>
      <c r="K2582" t="e">
        <f t="array" ref="K2582">INDEX($A$7:$F$3066,SMALL(IF(COUNTIF($L$5,$H$7:$H$3066)*COUNTIF($L$5,$I$7:$I$3066),MATCH(ROW($A$7:$A$3066),ROW($A$7:$A$3066)),""),ROWS($B$1:B2576)),COLUMNS($A$1:B2578))</f>
        <v>#NUM!</v>
      </c>
      <c r="L2582" t="e">
        <f t="array" ref="L2582">INDEX($A$7:$F$3066,SMALL(IF(COUNTIF($L$5,$H$7:$H$3066)*COUNTIF($L$5,$I$7:$I$3066),MATCH(ROW($A$7:$A$3066),ROW($A$7:$A$3066)),""),ROWS($B$1:C2576)),COLUMNS($A$1:C2578))</f>
        <v>#NUM!</v>
      </c>
      <c r="M2582" t="e">
        <f t="array" ref="M2582">INDEX($A$7:$F$3066,SMALL(IF(COUNTIF($L$5,$H$7:$H$3066)*COUNTIF($L$5,$I$7:$I$3066),MATCH(ROW($A$7:$A$3066),ROW($A$7:$A$3066)),""),ROWS($B$1:D2576)),COLUMNS($A$1:D2578))</f>
        <v>#NUM!</v>
      </c>
      <c r="N2582" t="e">
        <f t="array" ref="N2582">INDEX($A$7:$F$3066,SMALL(IF(COUNTIF($L$5,$H$7:$H$3066)*COUNTIF($L$5,$I$7:$I$3066),MATCH(ROW($A$7:$A$3066),ROW($A$7:$A$3066)),""),ROWS($B$1:E2576)),COLUMNS($A$1:E2578))</f>
        <v>#NUM!</v>
      </c>
      <c r="O2582" t="e">
        <f t="array" ref="O2582">INDEX($A$7:$F$3066,SMALL(IF(COUNTIF($L$5,$H$7:$H$3066)*COUNTIF($L$5,$I$7:$I$3066),MATCH(ROW($A$7:$A$3066),ROW($A$7:$A$3066)),""),ROWS($B$1:F2576)),COLUMNS($A$1:F2578))</f>
        <v>#NUM!</v>
      </c>
    </row>
    <row r="2583" spans="1:15">
      <c r="A2583" s="1">
        <f>'ScienceDirect - Initial'!A2586</f>
        <v>0</v>
      </c>
      <c r="B2583" s="1">
        <f>'ScienceDirect - Initial'!B2586</f>
        <v>2009</v>
      </c>
      <c r="C2583" s="1" t="str">
        <f>'ScienceDirect - Initial'!C2586</f>
        <v>de Ricqlès, Armand; Padian, Kevin</v>
      </c>
      <c r="D2583" s="1" t="str">
        <f>'ScienceDirect - Initial'!D2586</f>
        <v>Quelques apports à la théorie de l’Évolution, de la « Synthèse orthodoxe » à la « Super synthèse évo-dévo » 1970–2009 : un point de vue</v>
      </c>
      <c r="E2583" s="1" t="str">
        <f>'ScienceDirect - Initial'!E2586</f>
        <v>Histoire évolutive de la Vie/Evolutionary history of Life</v>
      </c>
      <c r="F2583" s="1">
        <f>'ScienceDirect - Initial'!F2586</f>
        <v>0</v>
      </c>
      <c r="H2583" s="1">
        <v>0</v>
      </c>
      <c r="I2583" s="1">
        <v>0</v>
      </c>
      <c r="J2583" t="b">
        <f t="shared" si="40"/>
        <v>1</v>
      </c>
      <c r="K2583" t="e">
        <f t="array" ref="K2583">INDEX($A$7:$F$3066,SMALL(IF(COUNTIF($L$5,$H$7:$H$3066)*COUNTIF($L$5,$I$7:$I$3066),MATCH(ROW($A$7:$A$3066),ROW($A$7:$A$3066)),""),ROWS($B$1:B2577)),COLUMNS($A$1:B2579))</f>
        <v>#NUM!</v>
      </c>
      <c r="L2583" t="e">
        <f t="array" ref="L2583">INDEX($A$7:$F$3066,SMALL(IF(COUNTIF($L$5,$H$7:$H$3066)*COUNTIF($L$5,$I$7:$I$3066),MATCH(ROW($A$7:$A$3066),ROW($A$7:$A$3066)),""),ROWS($B$1:C2577)),COLUMNS($A$1:C2579))</f>
        <v>#NUM!</v>
      </c>
      <c r="M2583" t="e">
        <f t="array" ref="M2583">INDEX($A$7:$F$3066,SMALL(IF(COUNTIF($L$5,$H$7:$H$3066)*COUNTIF($L$5,$I$7:$I$3066),MATCH(ROW($A$7:$A$3066),ROW($A$7:$A$3066)),""),ROWS($B$1:D2577)),COLUMNS($A$1:D2579))</f>
        <v>#NUM!</v>
      </c>
      <c r="N2583" t="e">
        <f t="array" ref="N2583">INDEX($A$7:$F$3066,SMALL(IF(COUNTIF($L$5,$H$7:$H$3066)*COUNTIF($L$5,$I$7:$I$3066),MATCH(ROW($A$7:$A$3066),ROW($A$7:$A$3066)),""),ROWS($B$1:E2577)),COLUMNS($A$1:E2579))</f>
        <v>#NUM!</v>
      </c>
      <c r="O2583" t="e">
        <f t="array" ref="O2583">INDEX($A$7:$F$3066,SMALL(IF(COUNTIF($L$5,$H$7:$H$3066)*COUNTIF($L$5,$I$7:$I$3066),MATCH(ROW($A$7:$A$3066),ROW($A$7:$A$3066)),""),ROWS($B$1:F2577)),COLUMNS($A$1:F2579))</f>
        <v>#NUM!</v>
      </c>
    </row>
    <row r="2584" spans="1:15">
      <c r="A2584" s="1">
        <f>'ScienceDirect - Initial'!A2587</f>
        <v>0</v>
      </c>
      <c r="B2584" s="1">
        <f>'ScienceDirect - Initial'!B2587</f>
        <v>2006</v>
      </c>
      <c r="C2584" s="1" t="str">
        <f>'ScienceDirect - Initial'!C2587</f>
        <v>Zimdahl, Robert L.</v>
      </c>
      <c r="D2584" s="1" t="str">
        <f>'ScienceDirect - Initial'!D2587</f>
        <v>CHAPTER 5 - Moral Confidence in Agriculture11This is a modified version of a paper which appeared in the American Journal of Alternative Agriculture 17:44–53.2002. Reprinted with permission.</v>
      </c>
      <c r="E2584" s="1" t="str">
        <f>'ScienceDirect - Initial'!E2587</f>
        <v>Agriculture's Ethical Horizon</v>
      </c>
      <c r="F2584" s="1" t="str">
        <f>'ScienceDirect - Initial'!F2587</f>
        <v>978-0-12-370511-2</v>
      </c>
      <c r="H2584" s="1">
        <v>0</v>
      </c>
      <c r="I2584" s="1">
        <v>0</v>
      </c>
      <c r="J2584" t="b">
        <f t="shared" si="40"/>
        <v>1</v>
      </c>
      <c r="K2584" t="e">
        <f t="array" ref="K2584">INDEX($A$7:$F$3066,SMALL(IF(COUNTIF($L$5,$H$7:$H$3066)*COUNTIF($L$5,$I$7:$I$3066),MATCH(ROW($A$7:$A$3066),ROW($A$7:$A$3066)),""),ROWS($B$1:B2578)),COLUMNS($A$1:B2580))</f>
        <v>#NUM!</v>
      </c>
      <c r="L2584" t="e">
        <f t="array" ref="L2584">INDEX($A$7:$F$3066,SMALL(IF(COUNTIF($L$5,$H$7:$H$3066)*COUNTIF($L$5,$I$7:$I$3066),MATCH(ROW($A$7:$A$3066),ROW($A$7:$A$3066)),""),ROWS($B$1:C2578)),COLUMNS($A$1:C2580))</f>
        <v>#NUM!</v>
      </c>
      <c r="M2584" t="e">
        <f t="array" ref="M2584">INDEX($A$7:$F$3066,SMALL(IF(COUNTIF($L$5,$H$7:$H$3066)*COUNTIF($L$5,$I$7:$I$3066),MATCH(ROW($A$7:$A$3066),ROW($A$7:$A$3066)),""),ROWS($B$1:D2578)),COLUMNS($A$1:D2580))</f>
        <v>#NUM!</v>
      </c>
      <c r="N2584" t="e">
        <f t="array" ref="N2584">INDEX($A$7:$F$3066,SMALL(IF(COUNTIF($L$5,$H$7:$H$3066)*COUNTIF($L$5,$I$7:$I$3066),MATCH(ROW($A$7:$A$3066),ROW($A$7:$A$3066)),""),ROWS($B$1:E2578)),COLUMNS($A$1:E2580))</f>
        <v>#NUM!</v>
      </c>
      <c r="O2584" t="e">
        <f t="array" ref="O2584">INDEX($A$7:$F$3066,SMALL(IF(COUNTIF($L$5,$H$7:$H$3066)*COUNTIF($L$5,$I$7:$I$3066),MATCH(ROW($A$7:$A$3066),ROW($A$7:$A$3066)),""),ROWS($B$1:F2578)),COLUMNS($A$1:F2580))</f>
        <v>#NUM!</v>
      </c>
    </row>
    <row r="2585" spans="1:15">
      <c r="A2585" s="1">
        <f>'ScienceDirect - Initial'!A2588</f>
        <v>0</v>
      </c>
      <c r="B2585" s="1">
        <f>'ScienceDirect - Initial'!B2588</f>
        <v>2010</v>
      </c>
      <c r="C2585" s="1" t="str">
        <f>'ScienceDirect - Initial'!C2588</f>
        <v>Nigam, Yamni; Dudley, Edward; Bexfield, Alyson; Bond, A.Elizabeth; Evans, Julie; James, Jane</v>
      </c>
      <c r="D2585" s="1" t="str">
        <f>'ScienceDirect - Initial'!D2588</f>
        <v>Chapter 2 - The Physiology of Wound Healing by the Medicinal Maggot, Lucilia sericata</v>
      </c>
      <c r="E2585" s="1" t="str">
        <f>'ScienceDirect - Initial'!E2588</f>
        <v>Advances in Insect Physiology</v>
      </c>
      <c r="F2585" s="1" t="str">
        <f>'ScienceDirect - Initial'!F2588</f>
        <v>0065-2806</v>
      </c>
      <c r="H2585" s="1">
        <v>0</v>
      </c>
      <c r="I2585" s="1">
        <v>0</v>
      </c>
      <c r="J2585" t="b">
        <f t="shared" si="40"/>
        <v>1</v>
      </c>
      <c r="K2585" t="e">
        <f t="array" ref="K2585">INDEX($A$7:$F$3066,SMALL(IF(COUNTIF($L$5,$H$7:$H$3066)*COUNTIF($L$5,$I$7:$I$3066),MATCH(ROW($A$7:$A$3066),ROW($A$7:$A$3066)),""),ROWS($B$1:B2579)),COLUMNS($A$1:B2581))</f>
        <v>#NUM!</v>
      </c>
      <c r="L2585" t="e">
        <f t="array" ref="L2585">INDEX($A$7:$F$3066,SMALL(IF(COUNTIF($L$5,$H$7:$H$3066)*COUNTIF($L$5,$I$7:$I$3066),MATCH(ROW($A$7:$A$3066),ROW($A$7:$A$3066)),""),ROWS($B$1:C2579)),COLUMNS($A$1:C2581))</f>
        <v>#NUM!</v>
      </c>
      <c r="M2585" t="e">
        <f t="array" ref="M2585">INDEX($A$7:$F$3066,SMALL(IF(COUNTIF($L$5,$H$7:$H$3066)*COUNTIF($L$5,$I$7:$I$3066),MATCH(ROW($A$7:$A$3066),ROW($A$7:$A$3066)),""),ROWS($B$1:D2579)),COLUMNS($A$1:D2581))</f>
        <v>#NUM!</v>
      </c>
      <c r="N2585" t="e">
        <f t="array" ref="N2585">INDEX($A$7:$F$3066,SMALL(IF(COUNTIF($L$5,$H$7:$H$3066)*COUNTIF($L$5,$I$7:$I$3066),MATCH(ROW($A$7:$A$3066),ROW($A$7:$A$3066)),""),ROWS($B$1:E2579)),COLUMNS($A$1:E2581))</f>
        <v>#NUM!</v>
      </c>
      <c r="O2585" t="e">
        <f t="array" ref="O2585">INDEX($A$7:$F$3066,SMALL(IF(COUNTIF($L$5,$H$7:$H$3066)*COUNTIF($L$5,$I$7:$I$3066),MATCH(ROW($A$7:$A$3066),ROW($A$7:$A$3066)),""),ROWS($B$1:F2579)),COLUMNS($A$1:F2581))</f>
        <v>#NUM!</v>
      </c>
    </row>
    <row r="2586" spans="1:15">
      <c r="A2586" s="1">
        <f>'ScienceDirect - Initial'!A2589</f>
        <v>0</v>
      </c>
      <c r="B2586" s="1">
        <f>'ScienceDirect - Initial'!B2589</f>
        <v>2017</v>
      </c>
      <c r="C2586" s="1" t="str">
        <f>'ScienceDirect - Initial'!C2589</f>
        <v>Assob, J.C.N.; Nsagha, D.S.; Njouendou, A.J.; Zofou, D.; Sevidzem, W.F.; Ketchaji, A.; Chiara, A.; Asangbeng, T.E.; Dzemo, K.O.; Samba, B.M.; Wenze, A.C.; Malika, E.; Penlap, V.B.; Kuete, V.</v>
      </c>
      <c r="D2586" s="1" t="str">
        <f>'ScienceDirect - Initial'!D2589</f>
        <v>Chapter 1 - Diseases in Africa: An Overview</v>
      </c>
      <c r="E2586" s="1" t="str">
        <f>'ScienceDirect - Initial'!E2589</f>
        <v>Medicinal Spices and Vegetables from Africa</v>
      </c>
      <c r="F2586" s="1" t="str">
        <f>'ScienceDirect - Initial'!F2589</f>
        <v>978-0-12-809286-6</v>
      </c>
      <c r="H2586" s="1">
        <v>0</v>
      </c>
      <c r="I2586" s="1">
        <v>0</v>
      </c>
      <c r="J2586" t="b">
        <f t="shared" si="40"/>
        <v>1</v>
      </c>
      <c r="K2586" t="e">
        <f t="array" ref="K2586">INDEX($A$7:$F$3066,SMALL(IF(COUNTIF($L$5,$H$7:$H$3066)*COUNTIF($L$5,$I$7:$I$3066),MATCH(ROW($A$7:$A$3066),ROW($A$7:$A$3066)),""),ROWS($B$1:B2580)),COLUMNS($A$1:B2582))</f>
        <v>#NUM!</v>
      </c>
      <c r="L2586" t="e">
        <f t="array" ref="L2586">INDEX($A$7:$F$3066,SMALL(IF(COUNTIF($L$5,$H$7:$H$3066)*COUNTIF($L$5,$I$7:$I$3066),MATCH(ROW($A$7:$A$3066),ROW($A$7:$A$3066)),""),ROWS($B$1:C2580)),COLUMNS($A$1:C2582))</f>
        <v>#NUM!</v>
      </c>
      <c r="M2586" t="e">
        <f t="array" ref="M2586">INDEX($A$7:$F$3066,SMALL(IF(COUNTIF($L$5,$H$7:$H$3066)*COUNTIF($L$5,$I$7:$I$3066),MATCH(ROW($A$7:$A$3066),ROW($A$7:$A$3066)),""),ROWS($B$1:D2580)),COLUMNS($A$1:D2582))</f>
        <v>#NUM!</v>
      </c>
      <c r="N2586" t="e">
        <f t="array" ref="N2586">INDEX($A$7:$F$3066,SMALL(IF(COUNTIF($L$5,$H$7:$H$3066)*COUNTIF($L$5,$I$7:$I$3066),MATCH(ROW($A$7:$A$3066),ROW($A$7:$A$3066)),""),ROWS($B$1:E2580)),COLUMNS($A$1:E2582))</f>
        <v>#NUM!</v>
      </c>
      <c r="O2586" t="e">
        <f t="array" ref="O2586">INDEX($A$7:$F$3066,SMALL(IF(COUNTIF($L$5,$H$7:$H$3066)*COUNTIF($L$5,$I$7:$I$3066),MATCH(ROW($A$7:$A$3066),ROW($A$7:$A$3066)),""),ROWS($B$1:F2580)),COLUMNS($A$1:F2582))</f>
        <v>#NUM!</v>
      </c>
    </row>
    <row r="2587" spans="1:15">
      <c r="A2587" s="1">
        <f>'ScienceDirect - Initial'!A2590</f>
        <v>0</v>
      </c>
      <c r="B2587" s="1">
        <f>'ScienceDirect - Initial'!B2590</f>
        <v>1990</v>
      </c>
      <c r="C2587" s="1" t="str">
        <f>'ScienceDirect - Initial'!C2590</f>
        <v>Nutt, David J.</v>
      </c>
      <c r="D2587" s="1" t="str">
        <f>'ScienceDirect - Initial'!D2590</f>
        <v>The pharmacology of human anxiety</v>
      </c>
      <c r="E2587" s="1" t="str">
        <f>'ScienceDirect - Initial'!E2590</f>
        <v>Pharmacology &amp; Therapeutics</v>
      </c>
      <c r="F2587" s="1">
        <f>'ScienceDirect - Initial'!F2590</f>
        <v>0</v>
      </c>
      <c r="H2587" s="1">
        <v>0</v>
      </c>
      <c r="I2587" s="1">
        <v>0</v>
      </c>
      <c r="J2587" t="b">
        <f t="shared" si="40"/>
        <v>1</v>
      </c>
      <c r="K2587" t="e">
        <f t="array" ref="K2587">INDEX($A$7:$F$3066,SMALL(IF(COUNTIF($L$5,$H$7:$H$3066)*COUNTIF($L$5,$I$7:$I$3066),MATCH(ROW($A$7:$A$3066),ROW($A$7:$A$3066)),""),ROWS($B$1:B2581)),COLUMNS($A$1:B2583))</f>
        <v>#NUM!</v>
      </c>
      <c r="L2587" t="e">
        <f t="array" ref="L2587">INDEX($A$7:$F$3066,SMALL(IF(COUNTIF($L$5,$H$7:$H$3066)*COUNTIF($L$5,$I$7:$I$3066),MATCH(ROW($A$7:$A$3066),ROW($A$7:$A$3066)),""),ROWS($B$1:C2581)),COLUMNS($A$1:C2583))</f>
        <v>#NUM!</v>
      </c>
      <c r="M2587" t="e">
        <f t="array" ref="M2587">INDEX($A$7:$F$3066,SMALL(IF(COUNTIF($L$5,$H$7:$H$3066)*COUNTIF($L$5,$I$7:$I$3066),MATCH(ROW($A$7:$A$3066),ROW($A$7:$A$3066)),""),ROWS($B$1:D2581)),COLUMNS($A$1:D2583))</f>
        <v>#NUM!</v>
      </c>
      <c r="N2587" t="e">
        <f t="array" ref="N2587">INDEX($A$7:$F$3066,SMALL(IF(COUNTIF($L$5,$H$7:$H$3066)*COUNTIF($L$5,$I$7:$I$3066),MATCH(ROW($A$7:$A$3066),ROW($A$7:$A$3066)),""),ROWS($B$1:E2581)),COLUMNS($A$1:E2583))</f>
        <v>#NUM!</v>
      </c>
      <c r="O2587" t="e">
        <f t="array" ref="O2587">INDEX($A$7:$F$3066,SMALL(IF(COUNTIF($L$5,$H$7:$H$3066)*COUNTIF($L$5,$I$7:$I$3066),MATCH(ROW($A$7:$A$3066),ROW($A$7:$A$3066)),""),ROWS($B$1:F2581)),COLUMNS($A$1:F2583))</f>
        <v>#NUM!</v>
      </c>
    </row>
    <row r="2588" spans="1:15">
      <c r="A2588" s="1">
        <f>'ScienceDirect - Initial'!A2591</f>
        <v>0</v>
      </c>
      <c r="B2588" s="1">
        <f>'ScienceDirect - Initial'!B2591</f>
        <v>2014</v>
      </c>
      <c r="C2588" s="1" t="str">
        <f>'ScienceDirect - Initial'!C2591</f>
        <v>Petrovskii, Sergei; Petrovskaya, Natalia; Bearup, Daniel</v>
      </c>
      <c r="D2588" s="1" t="str">
        <f>'ScienceDirect - Initial'!D2591</f>
        <v>Multiscale approach to pest insect monitoring: Random walks, pattern formation, synchronization, and networks</v>
      </c>
      <c r="E2588" s="1" t="str">
        <f>'ScienceDirect - Initial'!E2591</f>
        <v>Physics of Life Reviews</v>
      </c>
      <c r="F2588" s="1">
        <f>'ScienceDirect - Initial'!F2591</f>
        <v>0</v>
      </c>
      <c r="H2588" s="1">
        <v>0</v>
      </c>
      <c r="I2588" s="1">
        <v>0</v>
      </c>
      <c r="J2588" t="b">
        <f t="shared" si="40"/>
        <v>1</v>
      </c>
      <c r="K2588" t="e">
        <f t="array" ref="K2588">INDEX($A$7:$F$3066,SMALL(IF(COUNTIF($L$5,$H$7:$H$3066)*COUNTIF($L$5,$I$7:$I$3066),MATCH(ROW($A$7:$A$3066),ROW($A$7:$A$3066)),""),ROWS($B$1:B2582)),COLUMNS($A$1:B2584))</f>
        <v>#NUM!</v>
      </c>
      <c r="L2588" t="e">
        <f t="array" ref="L2588">INDEX($A$7:$F$3066,SMALL(IF(COUNTIF($L$5,$H$7:$H$3066)*COUNTIF($L$5,$I$7:$I$3066),MATCH(ROW($A$7:$A$3066),ROW($A$7:$A$3066)),""),ROWS($B$1:C2582)),COLUMNS($A$1:C2584))</f>
        <v>#NUM!</v>
      </c>
      <c r="M2588" t="e">
        <f t="array" ref="M2588">INDEX($A$7:$F$3066,SMALL(IF(COUNTIF($L$5,$H$7:$H$3066)*COUNTIF($L$5,$I$7:$I$3066),MATCH(ROW($A$7:$A$3066),ROW($A$7:$A$3066)),""),ROWS($B$1:D2582)),COLUMNS($A$1:D2584))</f>
        <v>#NUM!</v>
      </c>
      <c r="N2588" t="e">
        <f t="array" ref="N2588">INDEX($A$7:$F$3066,SMALL(IF(COUNTIF($L$5,$H$7:$H$3066)*COUNTIF($L$5,$I$7:$I$3066),MATCH(ROW($A$7:$A$3066),ROW($A$7:$A$3066)),""),ROWS($B$1:E2582)),COLUMNS($A$1:E2584))</f>
        <v>#NUM!</v>
      </c>
      <c r="O2588" t="e">
        <f t="array" ref="O2588">INDEX($A$7:$F$3066,SMALL(IF(COUNTIF($L$5,$H$7:$H$3066)*COUNTIF($L$5,$I$7:$I$3066),MATCH(ROW($A$7:$A$3066),ROW($A$7:$A$3066)),""),ROWS($B$1:F2582)),COLUMNS($A$1:F2584))</f>
        <v>#NUM!</v>
      </c>
    </row>
    <row r="2589" spans="1:15">
      <c r="A2589" s="1">
        <f>'ScienceDirect - Initial'!A2592</f>
        <v>0</v>
      </c>
      <c r="B2589" s="1">
        <f>'ScienceDirect - Initial'!B2592</f>
        <v>2013</v>
      </c>
      <c r="C2589" s="1" t="str">
        <f>'ScienceDirect - Initial'!C2592</f>
        <v>McFarland, Jack W.; Waldrop, Mark P.; Haw, Monica</v>
      </c>
      <c r="D2589" s="1" t="str">
        <f>'ScienceDirect - Initial'!D2592</f>
        <v>Extreme CO2 disturbance and the resilience of soil microbial communities</v>
      </c>
      <c r="E2589" s="1" t="str">
        <f>'ScienceDirect - Initial'!E2592</f>
        <v>Soil Biology and Biochemistry</v>
      </c>
      <c r="F2589" s="1">
        <f>'ScienceDirect - Initial'!F2592</f>
        <v>0</v>
      </c>
      <c r="H2589" s="1">
        <v>0</v>
      </c>
      <c r="I2589" s="1">
        <v>0</v>
      </c>
      <c r="J2589" t="b">
        <f t="shared" si="40"/>
        <v>1</v>
      </c>
      <c r="K2589" t="e">
        <f t="array" ref="K2589">INDEX($A$7:$F$3066,SMALL(IF(COUNTIF($L$5,$H$7:$H$3066)*COUNTIF($L$5,$I$7:$I$3066),MATCH(ROW($A$7:$A$3066),ROW($A$7:$A$3066)),""),ROWS($B$1:B2583)),COLUMNS($A$1:B2585))</f>
        <v>#NUM!</v>
      </c>
      <c r="L2589" t="e">
        <f t="array" ref="L2589">INDEX($A$7:$F$3066,SMALL(IF(COUNTIF($L$5,$H$7:$H$3066)*COUNTIF($L$5,$I$7:$I$3066),MATCH(ROW($A$7:$A$3066),ROW($A$7:$A$3066)),""),ROWS($B$1:C2583)),COLUMNS($A$1:C2585))</f>
        <v>#NUM!</v>
      </c>
      <c r="M2589" t="e">
        <f t="array" ref="M2589">INDEX($A$7:$F$3066,SMALL(IF(COUNTIF($L$5,$H$7:$H$3066)*COUNTIF($L$5,$I$7:$I$3066),MATCH(ROW($A$7:$A$3066),ROW($A$7:$A$3066)),""),ROWS($B$1:D2583)),COLUMNS($A$1:D2585))</f>
        <v>#NUM!</v>
      </c>
      <c r="N2589" t="e">
        <f t="array" ref="N2589">INDEX($A$7:$F$3066,SMALL(IF(COUNTIF($L$5,$H$7:$H$3066)*COUNTIF($L$5,$I$7:$I$3066),MATCH(ROW($A$7:$A$3066),ROW($A$7:$A$3066)),""),ROWS($B$1:E2583)),COLUMNS($A$1:E2585))</f>
        <v>#NUM!</v>
      </c>
      <c r="O2589" t="e">
        <f t="array" ref="O2589">INDEX($A$7:$F$3066,SMALL(IF(COUNTIF($L$5,$H$7:$H$3066)*COUNTIF($L$5,$I$7:$I$3066),MATCH(ROW($A$7:$A$3066),ROW($A$7:$A$3066)),""),ROWS($B$1:F2583)),COLUMNS($A$1:F2585))</f>
        <v>#NUM!</v>
      </c>
    </row>
    <row r="2590" spans="1:15">
      <c r="A2590" s="1">
        <f>'ScienceDirect - Initial'!A2593</f>
        <v>0</v>
      </c>
      <c r="B2590" s="1">
        <f>'ScienceDirect - Initial'!B2593</f>
        <v>2007</v>
      </c>
      <c r="C2590" s="1" t="str">
        <f>'ScienceDirect - Initial'!C2593</f>
        <v>Dancyger, Ken</v>
      </c>
      <c r="D2590" s="1" t="str">
        <f>'ScienceDirect - Initial'!D2593</f>
        <v>Chapter 15 - The Appropriation of Style II: Limitation and Innovation</v>
      </c>
      <c r="E2590" s="1" t="str">
        <f>'ScienceDirect - Initial'!E2593</f>
        <v>The Technique of Film and Video Editing (Fourth Edition)</v>
      </c>
      <c r="F2590" s="1" t="str">
        <f>'ScienceDirect - Initial'!F2593</f>
        <v>978-0-240-80765-2</v>
      </c>
      <c r="H2590" s="1">
        <v>0</v>
      </c>
      <c r="I2590" s="1">
        <v>0</v>
      </c>
      <c r="J2590" t="b">
        <f t="shared" si="40"/>
        <v>1</v>
      </c>
      <c r="K2590" t="e">
        <f t="array" ref="K2590">INDEX($A$7:$F$3066,SMALL(IF(COUNTIF($L$5,$H$7:$H$3066)*COUNTIF($L$5,$I$7:$I$3066),MATCH(ROW($A$7:$A$3066),ROW($A$7:$A$3066)),""),ROWS($B$1:B2584)),COLUMNS($A$1:B2586))</f>
        <v>#NUM!</v>
      </c>
      <c r="L2590" t="e">
        <f t="array" ref="L2590">INDEX($A$7:$F$3066,SMALL(IF(COUNTIF($L$5,$H$7:$H$3066)*COUNTIF($L$5,$I$7:$I$3066),MATCH(ROW($A$7:$A$3066),ROW($A$7:$A$3066)),""),ROWS($B$1:C2584)),COLUMNS($A$1:C2586))</f>
        <v>#NUM!</v>
      </c>
      <c r="M2590" t="e">
        <f t="array" ref="M2590">INDEX($A$7:$F$3066,SMALL(IF(COUNTIF($L$5,$H$7:$H$3066)*COUNTIF($L$5,$I$7:$I$3066),MATCH(ROW($A$7:$A$3066),ROW($A$7:$A$3066)),""),ROWS($B$1:D2584)),COLUMNS($A$1:D2586))</f>
        <v>#NUM!</v>
      </c>
      <c r="N2590" t="e">
        <f t="array" ref="N2590">INDEX($A$7:$F$3066,SMALL(IF(COUNTIF($L$5,$H$7:$H$3066)*COUNTIF($L$5,$I$7:$I$3066),MATCH(ROW($A$7:$A$3066),ROW($A$7:$A$3066)),""),ROWS($B$1:E2584)),COLUMNS($A$1:E2586))</f>
        <v>#NUM!</v>
      </c>
      <c r="O2590" t="e">
        <f t="array" ref="O2590">INDEX($A$7:$F$3066,SMALL(IF(COUNTIF($L$5,$H$7:$H$3066)*COUNTIF($L$5,$I$7:$I$3066),MATCH(ROW($A$7:$A$3066),ROW($A$7:$A$3066)),""),ROWS($B$1:F2584)),COLUMNS($A$1:F2586))</f>
        <v>#NUM!</v>
      </c>
    </row>
    <row r="2591" spans="1:15">
      <c r="A2591" s="1">
        <f>'ScienceDirect - Initial'!A2594</f>
        <v>0</v>
      </c>
      <c r="B2591" s="1">
        <f>'ScienceDirect - Initial'!B2594</f>
        <v>2011</v>
      </c>
      <c r="C2591" s="1" t="str">
        <f>'ScienceDirect - Initial'!C2594</f>
        <v>Ditmar, Mark F.</v>
      </c>
      <c r="D2591" s="1" t="str">
        <f>'ScienceDirect - Initial'!D2594</f>
        <v>CHAPTER 11 - Infectious Diseases</v>
      </c>
      <c r="E2591" s="1" t="str">
        <f>'ScienceDirect - Initial'!E2594</f>
        <v>Pediatric Secrets (Fifth Edition)</v>
      </c>
      <c r="F2591" s="1" t="str">
        <f>'ScienceDirect - Initial'!F2594</f>
        <v>978-0-323-06561-0</v>
      </c>
      <c r="H2591" s="1">
        <v>0</v>
      </c>
      <c r="I2591" s="1">
        <v>0</v>
      </c>
      <c r="J2591" t="b">
        <f t="shared" si="40"/>
        <v>1</v>
      </c>
      <c r="K2591" t="e">
        <f t="array" ref="K2591">INDEX($A$7:$F$3066,SMALL(IF(COUNTIF($L$5,$H$7:$H$3066)*COUNTIF($L$5,$I$7:$I$3066),MATCH(ROW($A$7:$A$3066),ROW($A$7:$A$3066)),""),ROWS($B$1:B2585)),COLUMNS($A$1:B2587))</f>
        <v>#NUM!</v>
      </c>
      <c r="L2591" t="e">
        <f t="array" ref="L2591">INDEX($A$7:$F$3066,SMALL(IF(COUNTIF($L$5,$H$7:$H$3066)*COUNTIF($L$5,$I$7:$I$3066),MATCH(ROW($A$7:$A$3066),ROW($A$7:$A$3066)),""),ROWS($B$1:C2585)),COLUMNS($A$1:C2587))</f>
        <v>#NUM!</v>
      </c>
      <c r="M2591" t="e">
        <f t="array" ref="M2591">INDEX($A$7:$F$3066,SMALL(IF(COUNTIF($L$5,$H$7:$H$3066)*COUNTIF($L$5,$I$7:$I$3066),MATCH(ROW($A$7:$A$3066),ROW($A$7:$A$3066)),""),ROWS($B$1:D2585)),COLUMNS($A$1:D2587))</f>
        <v>#NUM!</v>
      </c>
      <c r="N2591" t="e">
        <f t="array" ref="N2591">INDEX($A$7:$F$3066,SMALL(IF(COUNTIF($L$5,$H$7:$H$3066)*COUNTIF($L$5,$I$7:$I$3066),MATCH(ROW($A$7:$A$3066),ROW($A$7:$A$3066)),""),ROWS($B$1:E2585)),COLUMNS($A$1:E2587))</f>
        <v>#NUM!</v>
      </c>
      <c r="O2591" t="e">
        <f t="array" ref="O2591">INDEX($A$7:$F$3066,SMALL(IF(COUNTIF($L$5,$H$7:$H$3066)*COUNTIF($L$5,$I$7:$I$3066),MATCH(ROW($A$7:$A$3066),ROW($A$7:$A$3066)),""),ROWS($B$1:F2585)),COLUMNS($A$1:F2587))</f>
        <v>#NUM!</v>
      </c>
    </row>
    <row r="2592" spans="1:15">
      <c r="A2592" s="1">
        <f>'ScienceDirect - Initial'!A2595</f>
        <v>0</v>
      </c>
      <c r="B2592" s="1">
        <f>'ScienceDirect - Initial'!B2595</f>
        <v>2004</v>
      </c>
      <c r="C2592" s="1" t="str">
        <f>'ScienceDirect - Initial'!C2595</f>
        <v>Curtis, M.J</v>
      </c>
      <c r="D2592" s="1" t="str">
        <f>'ScienceDirect - Initial'!D2595</f>
        <v>Abstracts from the 3rd Annual Safety Pharmacology Society (SPS) meeting, Noordwijk, The Netherlands, September 29–30, 2003</v>
      </c>
      <c r="E2592" s="1" t="str">
        <f>'ScienceDirect - Initial'!E2595</f>
        <v>First Annual Focus on Safety Pharmacology</v>
      </c>
      <c r="F2592" s="1">
        <f>'ScienceDirect - Initial'!F2595</f>
        <v>0</v>
      </c>
      <c r="H2592" s="1">
        <v>0</v>
      </c>
      <c r="I2592" s="1">
        <v>0</v>
      </c>
      <c r="J2592" t="b">
        <f t="shared" si="40"/>
        <v>1</v>
      </c>
      <c r="K2592" t="e">
        <f t="array" ref="K2592">INDEX($A$7:$F$3066,SMALL(IF(COUNTIF($L$5,$H$7:$H$3066)*COUNTIF($L$5,$I$7:$I$3066),MATCH(ROW($A$7:$A$3066),ROW($A$7:$A$3066)),""),ROWS($B$1:B2586)),COLUMNS($A$1:B2588))</f>
        <v>#NUM!</v>
      </c>
      <c r="L2592" t="e">
        <f t="array" ref="L2592">INDEX($A$7:$F$3066,SMALL(IF(COUNTIF($L$5,$H$7:$H$3066)*COUNTIF($L$5,$I$7:$I$3066),MATCH(ROW($A$7:$A$3066),ROW($A$7:$A$3066)),""),ROWS($B$1:C2586)),COLUMNS($A$1:C2588))</f>
        <v>#NUM!</v>
      </c>
      <c r="M2592" t="e">
        <f t="array" ref="M2592">INDEX($A$7:$F$3066,SMALL(IF(COUNTIF($L$5,$H$7:$H$3066)*COUNTIF($L$5,$I$7:$I$3066),MATCH(ROW($A$7:$A$3066),ROW($A$7:$A$3066)),""),ROWS($B$1:D2586)),COLUMNS($A$1:D2588))</f>
        <v>#NUM!</v>
      </c>
      <c r="N2592" t="e">
        <f t="array" ref="N2592">INDEX($A$7:$F$3066,SMALL(IF(COUNTIF($L$5,$H$7:$H$3066)*COUNTIF($L$5,$I$7:$I$3066),MATCH(ROW($A$7:$A$3066),ROW($A$7:$A$3066)),""),ROWS($B$1:E2586)),COLUMNS($A$1:E2588))</f>
        <v>#NUM!</v>
      </c>
      <c r="O2592" t="e">
        <f t="array" ref="O2592">INDEX($A$7:$F$3066,SMALL(IF(COUNTIF($L$5,$H$7:$H$3066)*COUNTIF($L$5,$I$7:$I$3066),MATCH(ROW($A$7:$A$3066),ROW($A$7:$A$3066)),""),ROWS($B$1:F2586)),COLUMNS($A$1:F2588))</f>
        <v>#NUM!</v>
      </c>
    </row>
    <row r="2593" spans="1:15">
      <c r="A2593" s="1">
        <f>'ScienceDirect - Initial'!A2596</f>
        <v>0</v>
      </c>
      <c r="B2593" s="1">
        <f>'ScienceDirect - Initial'!B2596</f>
        <v>1993</v>
      </c>
      <c r="C2593" s="1" t="str">
        <f>'ScienceDirect - Initial'!C2596</f>
        <v>Raviprasad, K.; Chattopadhyay, K.</v>
      </c>
      <c r="D2593" s="1" t="str">
        <f>'ScienceDirect - Initial'!D2596</f>
        <v>The influence of critical points and structure and microstructural evolution in iron rich FeSi alloys</v>
      </c>
      <c r="E2593" s="1" t="str">
        <f>'ScienceDirect - Initial'!E2596</f>
        <v>Acta Metallurgica et Materialia</v>
      </c>
      <c r="F2593" s="1">
        <f>'ScienceDirect - Initial'!F2596</f>
        <v>0</v>
      </c>
      <c r="H2593" s="1">
        <v>0</v>
      </c>
      <c r="I2593" s="1">
        <v>0</v>
      </c>
      <c r="J2593" t="b">
        <f t="shared" si="40"/>
        <v>1</v>
      </c>
      <c r="K2593" t="e">
        <f t="array" ref="K2593">INDEX($A$7:$F$3066,SMALL(IF(COUNTIF($L$5,$H$7:$H$3066)*COUNTIF($L$5,$I$7:$I$3066),MATCH(ROW($A$7:$A$3066),ROW($A$7:$A$3066)),""),ROWS($B$1:B2587)),COLUMNS($A$1:B2589))</f>
        <v>#NUM!</v>
      </c>
      <c r="L2593" t="e">
        <f t="array" ref="L2593">INDEX($A$7:$F$3066,SMALL(IF(COUNTIF($L$5,$H$7:$H$3066)*COUNTIF($L$5,$I$7:$I$3066),MATCH(ROW($A$7:$A$3066),ROW($A$7:$A$3066)),""),ROWS($B$1:C2587)),COLUMNS($A$1:C2589))</f>
        <v>#NUM!</v>
      </c>
      <c r="M2593" t="e">
        <f t="array" ref="M2593">INDEX($A$7:$F$3066,SMALL(IF(COUNTIF($L$5,$H$7:$H$3066)*COUNTIF($L$5,$I$7:$I$3066),MATCH(ROW($A$7:$A$3066),ROW($A$7:$A$3066)),""),ROWS($B$1:D2587)),COLUMNS($A$1:D2589))</f>
        <v>#NUM!</v>
      </c>
      <c r="N2593" t="e">
        <f t="array" ref="N2593">INDEX($A$7:$F$3066,SMALL(IF(COUNTIF($L$5,$H$7:$H$3066)*COUNTIF($L$5,$I$7:$I$3066),MATCH(ROW($A$7:$A$3066),ROW($A$7:$A$3066)),""),ROWS($B$1:E2587)),COLUMNS($A$1:E2589))</f>
        <v>#NUM!</v>
      </c>
      <c r="O2593" t="e">
        <f t="array" ref="O2593">INDEX($A$7:$F$3066,SMALL(IF(COUNTIF($L$5,$H$7:$H$3066)*COUNTIF($L$5,$I$7:$I$3066),MATCH(ROW($A$7:$A$3066),ROW($A$7:$A$3066)),""),ROWS($B$1:F2587)),COLUMNS($A$1:F2589))</f>
        <v>#NUM!</v>
      </c>
    </row>
    <row r="2594" spans="1:15">
      <c r="A2594" s="1">
        <f>'ScienceDirect - Initial'!A2597</f>
        <v>0</v>
      </c>
      <c r="B2594" s="1">
        <f>'ScienceDirect - Initial'!B2597</f>
        <v>1999</v>
      </c>
      <c r="C2594" s="1">
        <f>'ScienceDirect - Initial'!C2597</f>
        <v>0</v>
      </c>
      <c r="D2594" s="1" t="str">
        <f>'ScienceDirect - Initial'!D2597</f>
        <v>Abstracts</v>
      </c>
      <c r="E2594" s="1" t="str">
        <f>'ScienceDirect - Initial'!E2597</f>
        <v>Lung Cancer</v>
      </c>
      <c r="F2594" s="1">
        <f>'ScienceDirect - Initial'!F2597</f>
        <v>0</v>
      </c>
      <c r="H2594" s="1">
        <v>0</v>
      </c>
      <c r="I2594" s="1">
        <v>0</v>
      </c>
      <c r="J2594" t="b">
        <f t="shared" si="40"/>
        <v>1</v>
      </c>
      <c r="K2594" t="e">
        <f t="array" ref="K2594">INDEX($A$7:$F$3066,SMALL(IF(COUNTIF($L$5,$H$7:$H$3066)*COUNTIF($L$5,$I$7:$I$3066),MATCH(ROW($A$7:$A$3066),ROW($A$7:$A$3066)),""),ROWS($B$1:B2588)),COLUMNS($A$1:B2590))</f>
        <v>#NUM!</v>
      </c>
      <c r="L2594" t="e">
        <f t="array" ref="L2594">INDEX($A$7:$F$3066,SMALL(IF(COUNTIF($L$5,$H$7:$H$3066)*COUNTIF($L$5,$I$7:$I$3066),MATCH(ROW($A$7:$A$3066),ROW($A$7:$A$3066)),""),ROWS($B$1:C2588)),COLUMNS($A$1:C2590))</f>
        <v>#NUM!</v>
      </c>
      <c r="M2594" t="e">
        <f t="array" ref="M2594">INDEX($A$7:$F$3066,SMALL(IF(COUNTIF($L$5,$H$7:$H$3066)*COUNTIF($L$5,$I$7:$I$3066),MATCH(ROW($A$7:$A$3066),ROW($A$7:$A$3066)),""),ROWS($B$1:D2588)),COLUMNS($A$1:D2590))</f>
        <v>#NUM!</v>
      </c>
      <c r="N2594" t="e">
        <f t="array" ref="N2594">INDEX($A$7:$F$3066,SMALL(IF(COUNTIF($L$5,$H$7:$H$3066)*COUNTIF($L$5,$I$7:$I$3066),MATCH(ROW($A$7:$A$3066),ROW($A$7:$A$3066)),""),ROWS($B$1:E2588)),COLUMNS($A$1:E2590))</f>
        <v>#NUM!</v>
      </c>
      <c r="O2594" t="e">
        <f t="array" ref="O2594">INDEX($A$7:$F$3066,SMALL(IF(COUNTIF($L$5,$H$7:$H$3066)*COUNTIF($L$5,$I$7:$I$3066),MATCH(ROW($A$7:$A$3066),ROW($A$7:$A$3066)),""),ROWS($B$1:F2588)),COLUMNS($A$1:F2590))</f>
        <v>#NUM!</v>
      </c>
    </row>
    <row r="2595" spans="1:15">
      <c r="A2595" s="1">
        <f>'ScienceDirect - Initial'!A2598</f>
        <v>0</v>
      </c>
      <c r="B2595" s="1">
        <f>'ScienceDirect - Initial'!B2598</f>
        <v>1977</v>
      </c>
      <c r="C2595" s="1" t="str">
        <f>'ScienceDirect - Initial'!C2598</f>
        <v>Taylor, Alastair M.</v>
      </c>
      <c r="D2595" s="1" t="str">
        <f>'ScienceDirect - Initial'!D2598</f>
        <v>THE HISTORICAL EVOLUTION OF MANKIND'S INNER AND OUTER DIMENSIONS</v>
      </c>
      <c r="E2595" s="1" t="str">
        <f>'ScienceDirect - Initial'!E2598</f>
        <v>Studies on the Conceptual Foundations</v>
      </c>
      <c r="F2595" s="1" t="str">
        <f>'ScienceDirect - Initial'!F2598</f>
        <v>978-0-08-022221-9</v>
      </c>
      <c r="H2595" s="1">
        <v>0</v>
      </c>
      <c r="I2595" s="1">
        <v>0</v>
      </c>
      <c r="J2595" t="b">
        <f t="shared" si="40"/>
        <v>1</v>
      </c>
      <c r="K2595" t="e">
        <f t="array" ref="K2595">INDEX($A$7:$F$3066,SMALL(IF(COUNTIF($L$5,$H$7:$H$3066)*COUNTIF($L$5,$I$7:$I$3066),MATCH(ROW($A$7:$A$3066),ROW($A$7:$A$3066)),""),ROWS($B$1:B2589)),COLUMNS($A$1:B2591))</f>
        <v>#NUM!</v>
      </c>
      <c r="L2595" t="e">
        <f t="array" ref="L2595">INDEX($A$7:$F$3066,SMALL(IF(COUNTIF($L$5,$H$7:$H$3066)*COUNTIF($L$5,$I$7:$I$3066),MATCH(ROW($A$7:$A$3066),ROW($A$7:$A$3066)),""),ROWS($B$1:C2589)),COLUMNS($A$1:C2591))</f>
        <v>#NUM!</v>
      </c>
      <c r="M2595" t="e">
        <f t="array" ref="M2595">INDEX($A$7:$F$3066,SMALL(IF(COUNTIF($L$5,$H$7:$H$3066)*COUNTIF($L$5,$I$7:$I$3066),MATCH(ROW($A$7:$A$3066),ROW($A$7:$A$3066)),""),ROWS($B$1:D2589)),COLUMNS($A$1:D2591))</f>
        <v>#NUM!</v>
      </c>
      <c r="N2595" t="e">
        <f t="array" ref="N2595">INDEX($A$7:$F$3066,SMALL(IF(COUNTIF($L$5,$H$7:$H$3066)*COUNTIF($L$5,$I$7:$I$3066),MATCH(ROW($A$7:$A$3066),ROW($A$7:$A$3066)),""),ROWS($B$1:E2589)),COLUMNS($A$1:E2591))</f>
        <v>#NUM!</v>
      </c>
      <c r="O2595" t="e">
        <f t="array" ref="O2595">INDEX($A$7:$F$3066,SMALL(IF(COUNTIF($L$5,$H$7:$H$3066)*COUNTIF($L$5,$I$7:$I$3066),MATCH(ROW($A$7:$A$3066),ROW($A$7:$A$3066)),""),ROWS($B$1:F2589)),COLUMNS($A$1:F2591))</f>
        <v>#NUM!</v>
      </c>
    </row>
    <row r="2596" spans="1:15">
      <c r="A2596" s="1">
        <f>'ScienceDirect - Initial'!A2599</f>
        <v>0</v>
      </c>
      <c r="B2596" s="1">
        <f>'ScienceDirect - Initial'!B2599</f>
        <v>1982</v>
      </c>
      <c r="C2596" s="1" t="str">
        <f>'ScienceDirect - Initial'!C2599</f>
        <v>De Beer, F.C.; Pepys, M.B.</v>
      </c>
      <c r="D2596" s="1" t="str">
        <f>'ScienceDirect - Initial'!D2599</f>
        <v>Isolation of human C-reactive protein and serum amyloid P component</v>
      </c>
      <c r="E2596" s="1" t="str">
        <f>'ScienceDirect - Initial'!E2599</f>
        <v>Journal of Immunological Methods</v>
      </c>
      <c r="F2596" s="1">
        <f>'ScienceDirect - Initial'!F2599</f>
        <v>0</v>
      </c>
      <c r="H2596" s="1">
        <v>0</v>
      </c>
      <c r="I2596" s="1">
        <v>0</v>
      </c>
      <c r="J2596" t="b">
        <f t="shared" si="40"/>
        <v>1</v>
      </c>
      <c r="K2596" t="e">
        <f t="array" ref="K2596">INDEX($A$7:$F$3066,SMALL(IF(COUNTIF($L$5,$H$7:$H$3066)*COUNTIF($L$5,$I$7:$I$3066),MATCH(ROW($A$7:$A$3066),ROW($A$7:$A$3066)),""),ROWS($B$1:B2590)),COLUMNS($A$1:B2592))</f>
        <v>#NUM!</v>
      </c>
      <c r="L2596" t="e">
        <f t="array" ref="L2596">INDEX($A$7:$F$3066,SMALL(IF(COUNTIF($L$5,$H$7:$H$3066)*COUNTIF($L$5,$I$7:$I$3066),MATCH(ROW($A$7:$A$3066),ROW($A$7:$A$3066)),""),ROWS($B$1:C2590)),COLUMNS($A$1:C2592))</f>
        <v>#NUM!</v>
      </c>
      <c r="M2596" t="e">
        <f t="array" ref="M2596">INDEX($A$7:$F$3066,SMALL(IF(COUNTIF($L$5,$H$7:$H$3066)*COUNTIF($L$5,$I$7:$I$3066),MATCH(ROW($A$7:$A$3066),ROW($A$7:$A$3066)),""),ROWS($B$1:D2590)),COLUMNS($A$1:D2592))</f>
        <v>#NUM!</v>
      </c>
      <c r="N2596" t="e">
        <f t="array" ref="N2596">INDEX($A$7:$F$3066,SMALL(IF(COUNTIF($L$5,$H$7:$H$3066)*COUNTIF($L$5,$I$7:$I$3066),MATCH(ROW($A$7:$A$3066),ROW($A$7:$A$3066)),""),ROWS($B$1:E2590)),COLUMNS($A$1:E2592))</f>
        <v>#NUM!</v>
      </c>
      <c r="O2596" t="e">
        <f t="array" ref="O2596">INDEX($A$7:$F$3066,SMALL(IF(COUNTIF($L$5,$H$7:$H$3066)*COUNTIF($L$5,$I$7:$I$3066),MATCH(ROW($A$7:$A$3066),ROW($A$7:$A$3066)),""),ROWS($B$1:F2590)),COLUMNS($A$1:F2592))</f>
        <v>#NUM!</v>
      </c>
    </row>
    <row r="2597" spans="1:15">
      <c r="A2597" s="1">
        <f>'ScienceDirect - Initial'!A2600</f>
        <v>0</v>
      </c>
      <c r="B2597" s="1">
        <f>'ScienceDirect - Initial'!B2600</f>
        <v>2006</v>
      </c>
      <c r="C2597" s="1" t="str">
        <f>'ScienceDirect - Initial'!C2600</f>
        <v>(Lobo) Orensanz, J.M.; Parma, Ana M.; Turk, Teresa; Valero, Juan</v>
      </c>
      <c r="D2597" s="1" t="str">
        <f>'ScienceDirect - Initial'!D2600</f>
        <v>Chapter 14 Dynamics, assessment and management of exploited natural populations</v>
      </c>
      <c r="E2597" s="1" t="str">
        <f>'ScienceDirect - Initial'!E2600</f>
        <v>Developments in Aquaculture and Fisheries Science</v>
      </c>
      <c r="F2597" s="1" t="str">
        <f>'ScienceDirect - Initial'!F2600</f>
        <v>0167-9309</v>
      </c>
      <c r="H2597" s="1">
        <v>0</v>
      </c>
      <c r="I2597" s="1">
        <v>0</v>
      </c>
      <c r="J2597" t="b">
        <f t="shared" si="40"/>
        <v>1</v>
      </c>
      <c r="K2597" t="e">
        <f t="array" ref="K2597">INDEX($A$7:$F$3066,SMALL(IF(COUNTIF($L$5,$H$7:$H$3066)*COUNTIF($L$5,$I$7:$I$3066),MATCH(ROW($A$7:$A$3066),ROW($A$7:$A$3066)),""),ROWS($B$1:B2591)),COLUMNS($A$1:B2593))</f>
        <v>#NUM!</v>
      </c>
      <c r="L2597" t="e">
        <f t="array" ref="L2597">INDEX($A$7:$F$3066,SMALL(IF(COUNTIF($L$5,$H$7:$H$3066)*COUNTIF($L$5,$I$7:$I$3066),MATCH(ROW($A$7:$A$3066),ROW($A$7:$A$3066)),""),ROWS($B$1:C2591)),COLUMNS($A$1:C2593))</f>
        <v>#NUM!</v>
      </c>
      <c r="M2597" t="e">
        <f t="array" ref="M2597">INDEX($A$7:$F$3066,SMALL(IF(COUNTIF($L$5,$H$7:$H$3066)*COUNTIF($L$5,$I$7:$I$3066),MATCH(ROW($A$7:$A$3066),ROW($A$7:$A$3066)),""),ROWS($B$1:D2591)),COLUMNS($A$1:D2593))</f>
        <v>#NUM!</v>
      </c>
      <c r="N2597" t="e">
        <f t="array" ref="N2597">INDEX($A$7:$F$3066,SMALL(IF(COUNTIF($L$5,$H$7:$H$3066)*COUNTIF($L$5,$I$7:$I$3066),MATCH(ROW($A$7:$A$3066),ROW($A$7:$A$3066)),""),ROWS($B$1:E2591)),COLUMNS($A$1:E2593))</f>
        <v>#NUM!</v>
      </c>
      <c r="O2597" t="e">
        <f t="array" ref="O2597">INDEX($A$7:$F$3066,SMALL(IF(COUNTIF($L$5,$H$7:$H$3066)*COUNTIF($L$5,$I$7:$I$3066),MATCH(ROW($A$7:$A$3066),ROW($A$7:$A$3066)),""),ROWS($B$1:F2591)),COLUMNS($A$1:F2593))</f>
        <v>#NUM!</v>
      </c>
    </row>
    <row r="2598" spans="1:15">
      <c r="A2598" s="1">
        <f>'ScienceDirect - Initial'!A2601</f>
        <v>0</v>
      </c>
      <c r="B2598" s="1">
        <f>'ScienceDirect - Initial'!B2601</f>
        <v>2015</v>
      </c>
      <c r="C2598" s="1" t="str">
        <f>'ScienceDirect - Initial'!C2601</f>
        <v>Onandia, Gabriela; Gudimov, Alexey; Miracle, Maria Rosa; Arhonditsis, George</v>
      </c>
      <c r="D2598" s="1" t="str">
        <f>'ScienceDirect - Initial'!D2601</f>
        <v>Towards the development of a biogeochemical model for addressing the eutrophication problems in the shallow hypertrophic lagoon of Albufera de Valencia, Spain</v>
      </c>
      <c r="E2598" s="1" t="str">
        <f>'ScienceDirect - Initial'!E2601</f>
        <v>Ecological Informatics</v>
      </c>
      <c r="F2598" s="1">
        <f>'ScienceDirect - Initial'!F2601</f>
        <v>0</v>
      </c>
      <c r="H2598" s="1">
        <v>0</v>
      </c>
      <c r="I2598" s="1">
        <v>0</v>
      </c>
      <c r="J2598" t="b">
        <f t="shared" si="40"/>
        <v>1</v>
      </c>
      <c r="K2598" t="e">
        <f t="array" ref="K2598">INDEX($A$7:$F$3066,SMALL(IF(COUNTIF($L$5,$H$7:$H$3066)*COUNTIF($L$5,$I$7:$I$3066),MATCH(ROW($A$7:$A$3066),ROW($A$7:$A$3066)),""),ROWS($B$1:B2592)),COLUMNS($A$1:B2594))</f>
        <v>#NUM!</v>
      </c>
      <c r="L2598" t="e">
        <f t="array" ref="L2598">INDEX($A$7:$F$3066,SMALL(IF(COUNTIF($L$5,$H$7:$H$3066)*COUNTIF($L$5,$I$7:$I$3066),MATCH(ROW($A$7:$A$3066),ROW($A$7:$A$3066)),""),ROWS($B$1:C2592)),COLUMNS($A$1:C2594))</f>
        <v>#NUM!</v>
      </c>
      <c r="M2598" t="e">
        <f t="array" ref="M2598">INDEX($A$7:$F$3066,SMALL(IF(COUNTIF($L$5,$H$7:$H$3066)*COUNTIF($L$5,$I$7:$I$3066),MATCH(ROW($A$7:$A$3066),ROW($A$7:$A$3066)),""),ROWS($B$1:D2592)),COLUMNS($A$1:D2594))</f>
        <v>#NUM!</v>
      </c>
      <c r="N2598" t="e">
        <f t="array" ref="N2598">INDEX($A$7:$F$3066,SMALL(IF(COUNTIF($L$5,$H$7:$H$3066)*COUNTIF($L$5,$I$7:$I$3066),MATCH(ROW($A$7:$A$3066),ROW($A$7:$A$3066)),""),ROWS($B$1:E2592)),COLUMNS($A$1:E2594))</f>
        <v>#NUM!</v>
      </c>
      <c r="O2598" t="e">
        <f t="array" ref="O2598">INDEX($A$7:$F$3066,SMALL(IF(COUNTIF($L$5,$H$7:$H$3066)*COUNTIF($L$5,$I$7:$I$3066),MATCH(ROW($A$7:$A$3066),ROW($A$7:$A$3066)),""),ROWS($B$1:F2592)),COLUMNS($A$1:F2594))</f>
        <v>#NUM!</v>
      </c>
    </row>
    <row r="2599" spans="1:15">
      <c r="A2599" s="1">
        <f>'ScienceDirect - Initial'!A2602</f>
        <v>0</v>
      </c>
      <c r="B2599" s="1">
        <f>'ScienceDirect - Initial'!B2602</f>
        <v>1980</v>
      </c>
      <c r="C2599" s="1" t="str">
        <f>'ScienceDirect - Initial'!C2602</f>
        <v>LAZARUS, RICHARD S.; KANNER, ALLEN D.; FOLKMAN, SUSAN</v>
      </c>
      <c r="D2599" s="1" t="str">
        <f>'ScienceDirect - Initial'!D2602</f>
        <v>Chapter 8 - EMOTIONS: A COGNITIVE–PHENOMENOLOGICAL ANALYSIS</v>
      </c>
      <c r="E2599" s="1" t="str">
        <f>'ScienceDirect - Initial'!E2602</f>
        <v>Theories of Emotion</v>
      </c>
      <c r="F2599" s="1" t="str">
        <f>'ScienceDirect - Initial'!F2602</f>
        <v>978-0-12-558701-3</v>
      </c>
      <c r="H2599" s="1">
        <v>0</v>
      </c>
      <c r="I2599" s="1">
        <v>0</v>
      </c>
      <c r="J2599" t="b">
        <f t="shared" si="40"/>
        <v>1</v>
      </c>
      <c r="K2599" t="e">
        <f t="array" ref="K2599">INDEX($A$7:$F$3066,SMALL(IF(COUNTIF($L$5,$H$7:$H$3066)*COUNTIF($L$5,$I$7:$I$3066),MATCH(ROW($A$7:$A$3066),ROW($A$7:$A$3066)),""),ROWS($B$1:B2593)),COLUMNS($A$1:B2595))</f>
        <v>#NUM!</v>
      </c>
      <c r="L2599" t="e">
        <f t="array" ref="L2599">INDEX($A$7:$F$3066,SMALL(IF(COUNTIF($L$5,$H$7:$H$3066)*COUNTIF($L$5,$I$7:$I$3066),MATCH(ROW($A$7:$A$3066),ROW($A$7:$A$3066)),""),ROWS($B$1:C2593)),COLUMNS($A$1:C2595))</f>
        <v>#NUM!</v>
      </c>
      <c r="M2599" t="e">
        <f t="array" ref="M2599">INDEX($A$7:$F$3066,SMALL(IF(COUNTIF($L$5,$H$7:$H$3066)*COUNTIF($L$5,$I$7:$I$3066),MATCH(ROW($A$7:$A$3066),ROW($A$7:$A$3066)),""),ROWS($B$1:D2593)),COLUMNS($A$1:D2595))</f>
        <v>#NUM!</v>
      </c>
      <c r="N2599" t="e">
        <f t="array" ref="N2599">INDEX($A$7:$F$3066,SMALL(IF(COUNTIF($L$5,$H$7:$H$3066)*COUNTIF($L$5,$I$7:$I$3066),MATCH(ROW($A$7:$A$3066),ROW($A$7:$A$3066)),""),ROWS($B$1:E2593)),COLUMNS($A$1:E2595))</f>
        <v>#NUM!</v>
      </c>
      <c r="O2599" t="e">
        <f t="array" ref="O2599">INDEX($A$7:$F$3066,SMALL(IF(COUNTIF($L$5,$H$7:$H$3066)*COUNTIF($L$5,$I$7:$I$3066),MATCH(ROW($A$7:$A$3066),ROW($A$7:$A$3066)),""),ROWS($B$1:F2593)),COLUMNS($A$1:F2595))</f>
        <v>#NUM!</v>
      </c>
    </row>
    <row r="2600" spans="1:15">
      <c r="A2600" s="1">
        <f>'ScienceDirect - Initial'!A2603</f>
        <v>0</v>
      </c>
      <c r="B2600" s="1">
        <f>'ScienceDirect - Initial'!B2603</f>
        <v>2020</v>
      </c>
      <c r="C2600" s="1" t="str">
        <f>'ScienceDirect - Initial'!C2603</f>
        <v>Lawler, Mark; Johnston, Brian; Van Schaeybroeck, Sandra; Salto-Tellez, Manuel; Wilson, Richard; Dunlop, Malcolm; Johnston, Patrick G.</v>
      </c>
      <c r="D2600" s="1" t="str">
        <f>'ScienceDirect - Initial'!D2603</f>
        <v>74 - Colorectal Cancer</v>
      </c>
      <c r="E2600" s="1" t="str">
        <f>'ScienceDirect - Initial'!E2603</f>
        <v>Abeloff's Clinical Oncology (Sixth Edition)</v>
      </c>
      <c r="F2600" s="1" t="str">
        <f>'ScienceDirect - Initial'!F2603</f>
        <v>978-0-323-47674-4</v>
      </c>
      <c r="H2600" s="1">
        <v>0</v>
      </c>
      <c r="I2600" s="1">
        <v>0</v>
      </c>
      <c r="J2600" t="b">
        <f t="shared" si="40"/>
        <v>1</v>
      </c>
      <c r="K2600" t="e">
        <f t="array" ref="K2600">INDEX($A$7:$F$3066,SMALL(IF(COUNTIF($L$5,$H$7:$H$3066)*COUNTIF($L$5,$I$7:$I$3066),MATCH(ROW($A$7:$A$3066),ROW($A$7:$A$3066)),""),ROWS($B$1:B2594)),COLUMNS($A$1:B2596))</f>
        <v>#NUM!</v>
      </c>
      <c r="L2600" t="e">
        <f t="array" ref="L2600">INDEX($A$7:$F$3066,SMALL(IF(COUNTIF($L$5,$H$7:$H$3066)*COUNTIF($L$5,$I$7:$I$3066),MATCH(ROW($A$7:$A$3066),ROW($A$7:$A$3066)),""),ROWS($B$1:C2594)),COLUMNS($A$1:C2596))</f>
        <v>#NUM!</v>
      </c>
      <c r="M2600" t="e">
        <f t="array" ref="M2600">INDEX($A$7:$F$3066,SMALL(IF(COUNTIF($L$5,$H$7:$H$3066)*COUNTIF($L$5,$I$7:$I$3066),MATCH(ROW($A$7:$A$3066),ROW($A$7:$A$3066)),""),ROWS($B$1:D2594)),COLUMNS($A$1:D2596))</f>
        <v>#NUM!</v>
      </c>
      <c r="N2600" t="e">
        <f t="array" ref="N2600">INDEX($A$7:$F$3066,SMALL(IF(COUNTIF($L$5,$H$7:$H$3066)*COUNTIF($L$5,$I$7:$I$3066),MATCH(ROW($A$7:$A$3066),ROW($A$7:$A$3066)),""),ROWS($B$1:E2594)),COLUMNS($A$1:E2596))</f>
        <v>#NUM!</v>
      </c>
      <c r="O2600" t="e">
        <f t="array" ref="O2600">INDEX($A$7:$F$3066,SMALL(IF(COUNTIF($L$5,$H$7:$H$3066)*COUNTIF($L$5,$I$7:$I$3066),MATCH(ROW($A$7:$A$3066),ROW($A$7:$A$3066)),""),ROWS($B$1:F2594)),COLUMNS($A$1:F2596))</f>
        <v>#NUM!</v>
      </c>
    </row>
    <row r="2601" spans="1:15">
      <c r="A2601" s="1">
        <f>'ScienceDirect - Initial'!A2604</f>
        <v>0</v>
      </c>
      <c r="B2601" s="1">
        <f>'ScienceDirect - Initial'!B2604</f>
        <v>1999</v>
      </c>
      <c r="C2601" s="1" t="str">
        <f>'ScienceDirect - Initial'!C2604</f>
        <v>Barrett, T.; Rossiter, P.B.</v>
      </c>
      <c r="D2601" s="1" t="str">
        <f>'ScienceDirect - Initial'!D2604</f>
        <v>Rinderpest: The Disease and Its Impact on Humans and Animals</v>
      </c>
      <c r="E2601" s="1" t="str">
        <f>'ScienceDirect - Initial'!E2604</f>
        <v>Advances in Virus Research</v>
      </c>
      <c r="F2601" s="1" t="str">
        <f>'ScienceDirect - Initial'!F2604</f>
        <v>0065-3527</v>
      </c>
      <c r="H2601" s="1">
        <v>0</v>
      </c>
      <c r="I2601" s="1">
        <v>0</v>
      </c>
      <c r="J2601" t="b">
        <f t="shared" si="40"/>
        <v>1</v>
      </c>
      <c r="K2601" t="e">
        <f t="array" ref="K2601">INDEX($A$7:$F$3066,SMALL(IF(COUNTIF($L$5,$H$7:$H$3066)*COUNTIF($L$5,$I$7:$I$3066),MATCH(ROW($A$7:$A$3066),ROW($A$7:$A$3066)),""),ROWS($B$1:B2595)),COLUMNS($A$1:B2597))</f>
        <v>#NUM!</v>
      </c>
      <c r="L2601" t="e">
        <f t="array" ref="L2601">INDEX($A$7:$F$3066,SMALL(IF(COUNTIF($L$5,$H$7:$H$3066)*COUNTIF($L$5,$I$7:$I$3066),MATCH(ROW($A$7:$A$3066),ROW($A$7:$A$3066)),""),ROWS($B$1:C2595)),COLUMNS($A$1:C2597))</f>
        <v>#NUM!</v>
      </c>
      <c r="M2601" t="e">
        <f t="array" ref="M2601">INDEX($A$7:$F$3066,SMALL(IF(COUNTIF($L$5,$H$7:$H$3066)*COUNTIF($L$5,$I$7:$I$3066),MATCH(ROW($A$7:$A$3066),ROW($A$7:$A$3066)),""),ROWS($B$1:D2595)),COLUMNS($A$1:D2597))</f>
        <v>#NUM!</v>
      </c>
      <c r="N2601" t="e">
        <f t="array" ref="N2601">INDEX($A$7:$F$3066,SMALL(IF(COUNTIF($L$5,$H$7:$H$3066)*COUNTIF($L$5,$I$7:$I$3066),MATCH(ROW($A$7:$A$3066),ROW($A$7:$A$3066)),""),ROWS($B$1:E2595)),COLUMNS($A$1:E2597))</f>
        <v>#NUM!</v>
      </c>
      <c r="O2601" t="e">
        <f t="array" ref="O2601">INDEX($A$7:$F$3066,SMALL(IF(COUNTIF($L$5,$H$7:$H$3066)*COUNTIF($L$5,$I$7:$I$3066),MATCH(ROW($A$7:$A$3066),ROW($A$7:$A$3066)),""),ROWS($B$1:F2595)),COLUMNS($A$1:F2597))</f>
        <v>#NUM!</v>
      </c>
    </row>
    <row r="2602" spans="1:15">
      <c r="A2602" s="1">
        <f>'ScienceDirect - Initial'!A2605</f>
        <v>0</v>
      </c>
      <c r="B2602" s="1">
        <f>'ScienceDirect - Initial'!B2605</f>
        <v>2017</v>
      </c>
      <c r="C2602" s="1" t="str">
        <f>'ScienceDirect - Initial'!C2605</f>
        <v>Blecha, L.; Belkacem, A.; Karila, L.; Benyamina, A.; Coscas, S.; Reynaud, M.</v>
      </c>
      <c r="D2602" s="1" t="str">
        <f>'ScienceDirect - Initial'!D2605</f>
        <v>Chapitre 11 - Cannabis</v>
      </c>
      <c r="E2602" s="1" t="str">
        <f>'ScienceDirect - Initial'!E2605</f>
        <v>Addictologie (Troisième Édition)</v>
      </c>
      <c r="F2602" s="1" t="str">
        <f>'ScienceDirect - Initial'!F2605</f>
        <v>978-2-294-75125-7</v>
      </c>
      <c r="H2602" s="1">
        <v>0</v>
      </c>
      <c r="I2602" s="1">
        <v>0</v>
      </c>
      <c r="J2602" t="b">
        <f t="shared" si="40"/>
        <v>1</v>
      </c>
      <c r="K2602" t="e">
        <f t="array" ref="K2602">INDEX($A$7:$F$3066,SMALL(IF(COUNTIF($L$5,$H$7:$H$3066)*COUNTIF($L$5,$I$7:$I$3066),MATCH(ROW($A$7:$A$3066),ROW($A$7:$A$3066)),""),ROWS($B$1:B2596)),COLUMNS($A$1:B2598))</f>
        <v>#NUM!</v>
      </c>
      <c r="L2602" t="e">
        <f t="array" ref="L2602">INDEX($A$7:$F$3066,SMALL(IF(COUNTIF($L$5,$H$7:$H$3066)*COUNTIF($L$5,$I$7:$I$3066),MATCH(ROW($A$7:$A$3066),ROW($A$7:$A$3066)),""),ROWS($B$1:C2596)),COLUMNS($A$1:C2598))</f>
        <v>#NUM!</v>
      </c>
      <c r="M2602" t="e">
        <f t="array" ref="M2602">INDEX($A$7:$F$3066,SMALL(IF(COUNTIF($L$5,$H$7:$H$3066)*COUNTIF($L$5,$I$7:$I$3066),MATCH(ROW($A$7:$A$3066),ROW($A$7:$A$3066)),""),ROWS($B$1:D2596)),COLUMNS($A$1:D2598))</f>
        <v>#NUM!</v>
      </c>
      <c r="N2602" t="e">
        <f t="array" ref="N2602">INDEX($A$7:$F$3066,SMALL(IF(COUNTIF($L$5,$H$7:$H$3066)*COUNTIF($L$5,$I$7:$I$3066),MATCH(ROW($A$7:$A$3066),ROW($A$7:$A$3066)),""),ROWS($B$1:E2596)),COLUMNS($A$1:E2598))</f>
        <v>#NUM!</v>
      </c>
      <c r="O2602" t="e">
        <f t="array" ref="O2602">INDEX($A$7:$F$3066,SMALL(IF(COUNTIF($L$5,$H$7:$H$3066)*COUNTIF($L$5,$I$7:$I$3066),MATCH(ROW($A$7:$A$3066),ROW($A$7:$A$3066)),""),ROWS($B$1:F2596)),COLUMNS($A$1:F2598))</f>
        <v>#NUM!</v>
      </c>
    </row>
    <row r="2603" spans="1:15">
      <c r="A2603" s="1">
        <f>'ScienceDirect - Initial'!A2606</f>
        <v>0</v>
      </c>
      <c r="B2603" s="1">
        <f>'ScienceDirect - Initial'!B2606</f>
        <v>1998</v>
      </c>
      <c r="C2603" s="1">
        <f>'ScienceDirect - Initial'!C2606</f>
        <v>0</v>
      </c>
      <c r="D2603" s="1" t="str">
        <f>'ScienceDirect - Initial'!D2606</f>
        <v>Australian Association of Neurologists Annual Scientific Meeting, 1998</v>
      </c>
      <c r="E2603" s="1" t="str">
        <f>'ScienceDirect - Initial'!E2606</f>
        <v>Journal of Clinical Neuroscience</v>
      </c>
      <c r="F2603" s="1">
        <f>'ScienceDirect - Initial'!F2606</f>
        <v>0</v>
      </c>
      <c r="H2603" s="1">
        <v>0</v>
      </c>
      <c r="I2603" s="1">
        <v>0</v>
      </c>
      <c r="J2603" t="b">
        <f t="shared" si="40"/>
        <v>1</v>
      </c>
      <c r="K2603" t="e">
        <f t="array" ref="K2603">INDEX($A$7:$F$3066,SMALL(IF(COUNTIF($L$5,$H$7:$H$3066)*COUNTIF($L$5,$I$7:$I$3066),MATCH(ROW($A$7:$A$3066),ROW($A$7:$A$3066)),""),ROWS($B$1:B2597)),COLUMNS($A$1:B2599))</f>
        <v>#NUM!</v>
      </c>
      <c r="L2603" t="e">
        <f t="array" ref="L2603">INDEX($A$7:$F$3066,SMALL(IF(COUNTIF($L$5,$H$7:$H$3066)*COUNTIF($L$5,$I$7:$I$3066),MATCH(ROW($A$7:$A$3066),ROW($A$7:$A$3066)),""),ROWS($B$1:C2597)),COLUMNS($A$1:C2599))</f>
        <v>#NUM!</v>
      </c>
      <c r="M2603" t="e">
        <f t="array" ref="M2603">INDEX($A$7:$F$3066,SMALL(IF(COUNTIF($L$5,$H$7:$H$3066)*COUNTIF($L$5,$I$7:$I$3066),MATCH(ROW($A$7:$A$3066),ROW($A$7:$A$3066)),""),ROWS($B$1:D2597)),COLUMNS($A$1:D2599))</f>
        <v>#NUM!</v>
      </c>
      <c r="N2603" t="e">
        <f t="array" ref="N2603">INDEX($A$7:$F$3066,SMALL(IF(COUNTIF($L$5,$H$7:$H$3066)*COUNTIF($L$5,$I$7:$I$3066),MATCH(ROW($A$7:$A$3066),ROW($A$7:$A$3066)),""),ROWS($B$1:E2597)),COLUMNS($A$1:E2599))</f>
        <v>#NUM!</v>
      </c>
      <c r="O2603" t="e">
        <f t="array" ref="O2603">INDEX($A$7:$F$3066,SMALL(IF(COUNTIF($L$5,$H$7:$H$3066)*COUNTIF($L$5,$I$7:$I$3066),MATCH(ROW($A$7:$A$3066),ROW($A$7:$A$3066)),""),ROWS($B$1:F2597)),COLUMNS($A$1:F2599))</f>
        <v>#NUM!</v>
      </c>
    </row>
    <row r="2604" spans="1:15">
      <c r="A2604" s="1">
        <f>'ScienceDirect - Initial'!A2607</f>
        <v>0</v>
      </c>
      <c r="B2604" s="1">
        <f>'ScienceDirect - Initial'!B2607</f>
        <v>2008</v>
      </c>
      <c r="C2604" s="1">
        <f>'ScienceDirect - Initial'!C2607</f>
        <v>0</v>
      </c>
      <c r="D2604" s="1" t="str">
        <f>'ScienceDirect - Initial'!D2607</f>
        <v>13th International Congress on Infectious Diseases Abstracts (Oral Presentations)</v>
      </c>
      <c r="E2604" s="1" t="str">
        <f>'ScienceDirect - Initial'!E2607</f>
        <v>13th International Congress on Infectious Diseases, Abstracts</v>
      </c>
      <c r="F2604" s="1">
        <f>'ScienceDirect - Initial'!F2607</f>
        <v>0</v>
      </c>
      <c r="H2604" s="1">
        <v>0</v>
      </c>
      <c r="I2604" s="1">
        <v>0</v>
      </c>
      <c r="J2604" t="b">
        <f t="shared" si="40"/>
        <v>1</v>
      </c>
      <c r="K2604" t="e">
        <f t="array" ref="K2604">INDEX($A$7:$F$3066,SMALL(IF(COUNTIF($L$5,$H$7:$H$3066)*COUNTIF($L$5,$I$7:$I$3066),MATCH(ROW($A$7:$A$3066),ROW($A$7:$A$3066)),""),ROWS($B$1:B2598)),COLUMNS($A$1:B2600))</f>
        <v>#NUM!</v>
      </c>
      <c r="L2604" t="e">
        <f t="array" ref="L2604">INDEX($A$7:$F$3066,SMALL(IF(COUNTIF($L$5,$H$7:$H$3066)*COUNTIF($L$5,$I$7:$I$3066),MATCH(ROW($A$7:$A$3066),ROW($A$7:$A$3066)),""),ROWS($B$1:C2598)),COLUMNS($A$1:C2600))</f>
        <v>#NUM!</v>
      </c>
      <c r="M2604" t="e">
        <f t="array" ref="M2604">INDEX($A$7:$F$3066,SMALL(IF(COUNTIF($L$5,$H$7:$H$3066)*COUNTIF($L$5,$I$7:$I$3066),MATCH(ROW($A$7:$A$3066),ROW($A$7:$A$3066)),""),ROWS($B$1:D2598)),COLUMNS($A$1:D2600))</f>
        <v>#NUM!</v>
      </c>
      <c r="N2604" t="e">
        <f t="array" ref="N2604">INDEX($A$7:$F$3066,SMALL(IF(COUNTIF($L$5,$H$7:$H$3066)*COUNTIF($L$5,$I$7:$I$3066),MATCH(ROW($A$7:$A$3066),ROW($A$7:$A$3066)),""),ROWS($B$1:E2598)),COLUMNS($A$1:E2600))</f>
        <v>#NUM!</v>
      </c>
      <c r="O2604" t="e">
        <f t="array" ref="O2604">INDEX($A$7:$F$3066,SMALL(IF(COUNTIF($L$5,$H$7:$H$3066)*COUNTIF($L$5,$I$7:$I$3066),MATCH(ROW($A$7:$A$3066),ROW($A$7:$A$3066)),""),ROWS($B$1:F2598)),COLUMNS($A$1:F2600))</f>
        <v>#NUM!</v>
      </c>
    </row>
    <row r="2605" spans="1:15">
      <c r="A2605" s="1">
        <f>'ScienceDirect - Initial'!A2608</f>
        <v>0</v>
      </c>
      <c r="B2605" s="1">
        <f>'ScienceDirect - Initial'!B2608</f>
        <v>2018</v>
      </c>
      <c r="C2605" s="1" t="str">
        <f>'ScienceDirect - Initial'!C2608</f>
        <v>Chiang, Silvia S.; Starke, Jeffrey R.</v>
      </c>
      <c r="D2605" s="1" t="str">
        <f>'ScienceDirect - Initial'!D2608</f>
        <v>134 - Mycobacterium tuberculosis</v>
      </c>
      <c r="E2605" s="1" t="str">
        <f>'ScienceDirect - Initial'!E2608</f>
        <v>Principles and Practice of Pediatric Infectious Diseases (Fifth Edition)</v>
      </c>
      <c r="F2605" s="1" t="str">
        <f>'ScienceDirect - Initial'!F2608</f>
        <v>978-0-323-40181-4</v>
      </c>
      <c r="H2605" s="1">
        <v>0</v>
      </c>
      <c r="I2605" s="1">
        <v>0</v>
      </c>
      <c r="J2605" t="b">
        <f t="shared" si="40"/>
        <v>1</v>
      </c>
      <c r="K2605" t="e">
        <f t="array" ref="K2605">INDEX($A$7:$F$3066,SMALL(IF(COUNTIF($L$5,$H$7:$H$3066)*COUNTIF($L$5,$I$7:$I$3066),MATCH(ROW($A$7:$A$3066),ROW($A$7:$A$3066)),""),ROWS($B$1:B2599)),COLUMNS($A$1:B2601))</f>
        <v>#NUM!</v>
      </c>
      <c r="L2605" t="e">
        <f t="array" ref="L2605">INDEX($A$7:$F$3066,SMALL(IF(COUNTIF($L$5,$H$7:$H$3066)*COUNTIF($L$5,$I$7:$I$3066),MATCH(ROW($A$7:$A$3066),ROW($A$7:$A$3066)),""),ROWS($B$1:C2599)),COLUMNS($A$1:C2601))</f>
        <v>#NUM!</v>
      </c>
      <c r="M2605" t="e">
        <f t="array" ref="M2605">INDEX($A$7:$F$3066,SMALL(IF(COUNTIF($L$5,$H$7:$H$3066)*COUNTIF($L$5,$I$7:$I$3066),MATCH(ROW($A$7:$A$3066),ROW($A$7:$A$3066)),""),ROWS($B$1:D2599)),COLUMNS($A$1:D2601))</f>
        <v>#NUM!</v>
      </c>
      <c r="N2605" t="e">
        <f t="array" ref="N2605">INDEX($A$7:$F$3066,SMALL(IF(COUNTIF($L$5,$H$7:$H$3066)*COUNTIF($L$5,$I$7:$I$3066),MATCH(ROW($A$7:$A$3066),ROW($A$7:$A$3066)),""),ROWS($B$1:E2599)),COLUMNS($A$1:E2601))</f>
        <v>#NUM!</v>
      </c>
      <c r="O2605" t="e">
        <f t="array" ref="O2605">INDEX($A$7:$F$3066,SMALL(IF(COUNTIF($L$5,$H$7:$H$3066)*COUNTIF($L$5,$I$7:$I$3066),MATCH(ROW($A$7:$A$3066),ROW($A$7:$A$3066)),""),ROWS($B$1:F2599)),COLUMNS($A$1:F2601))</f>
        <v>#NUM!</v>
      </c>
    </row>
    <row r="2606" spans="1:15">
      <c r="A2606" s="1">
        <f>'ScienceDirect - Initial'!A2609</f>
        <v>0</v>
      </c>
      <c r="B2606" s="1">
        <f>'ScienceDirect - Initial'!B2609</f>
        <v>1971</v>
      </c>
      <c r="C2606" s="1" t="str">
        <f>'ScienceDirect - Initial'!C2609</f>
        <v>Pinder, R.M.</v>
      </c>
      <c r="D2606" s="1" t="str">
        <f>'ScienceDirect - Initial'!D2609</f>
        <v>6 Recent Advances in the Chemotherapy of Malaria</v>
      </c>
      <c r="E2606" s="1" t="str">
        <f>'ScienceDirect - Initial'!E2609</f>
        <v>Progress in Medicinal Chemistry</v>
      </c>
      <c r="F2606" s="1" t="str">
        <f>'ScienceDirect - Initial'!F2609</f>
        <v>0079-6468</v>
      </c>
      <c r="H2606" s="1">
        <v>0</v>
      </c>
      <c r="I2606" s="1">
        <v>0</v>
      </c>
      <c r="J2606" t="b">
        <f t="shared" si="40"/>
        <v>1</v>
      </c>
      <c r="K2606" t="e">
        <f t="array" ref="K2606">INDEX($A$7:$F$3066,SMALL(IF(COUNTIF($L$5,$H$7:$H$3066)*COUNTIF($L$5,$I$7:$I$3066),MATCH(ROW($A$7:$A$3066),ROW($A$7:$A$3066)),""),ROWS($B$1:B2600)),COLUMNS($A$1:B2602))</f>
        <v>#NUM!</v>
      </c>
      <c r="L2606" t="e">
        <f t="array" ref="L2606">INDEX($A$7:$F$3066,SMALL(IF(COUNTIF($L$5,$H$7:$H$3066)*COUNTIF($L$5,$I$7:$I$3066),MATCH(ROW($A$7:$A$3066),ROW($A$7:$A$3066)),""),ROWS($B$1:C2600)),COLUMNS($A$1:C2602))</f>
        <v>#NUM!</v>
      </c>
      <c r="M2606" t="e">
        <f t="array" ref="M2606">INDEX($A$7:$F$3066,SMALL(IF(COUNTIF($L$5,$H$7:$H$3066)*COUNTIF($L$5,$I$7:$I$3066),MATCH(ROW($A$7:$A$3066),ROW($A$7:$A$3066)),""),ROWS($B$1:D2600)),COLUMNS($A$1:D2602))</f>
        <v>#NUM!</v>
      </c>
      <c r="N2606" t="e">
        <f t="array" ref="N2606">INDEX($A$7:$F$3066,SMALL(IF(COUNTIF($L$5,$H$7:$H$3066)*COUNTIF($L$5,$I$7:$I$3066),MATCH(ROW($A$7:$A$3066),ROW($A$7:$A$3066)),""),ROWS($B$1:E2600)),COLUMNS($A$1:E2602))</f>
        <v>#NUM!</v>
      </c>
      <c r="O2606" t="e">
        <f t="array" ref="O2606">INDEX($A$7:$F$3066,SMALL(IF(COUNTIF($L$5,$H$7:$H$3066)*COUNTIF($L$5,$I$7:$I$3066),MATCH(ROW($A$7:$A$3066),ROW($A$7:$A$3066)),""),ROWS($B$1:F2600)),COLUMNS($A$1:F2602))</f>
        <v>#NUM!</v>
      </c>
    </row>
    <row r="2607" spans="1:15">
      <c r="A2607" s="1">
        <f>'ScienceDirect - Initial'!A2610</f>
        <v>0</v>
      </c>
      <c r="B2607" s="1">
        <f>'ScienceDirect - Initial'!B2610</f>
        <v>1979</v>
      </c>
      <c r="C2607" s="1">
        <f>'ScienceDirect - Initial'!C2610</f>
        <v>0</v>
      </c>
      <c r="D2607" s="1" t="str">
        <f>'ScienceDirect - Initial'!D2610</f>
        <v>5 - Stabilization with lime</v>
      </c>
      <c r="E2607" s="1" t="str">
        <f>'ScienceDirect - Initial'!E2610</f>
        <v>Developments in Geotechnical Engineering</v>
      </c>
      <c r="F2607" s="1" t="str">
        <f>'ScienceDirect - Initial'!F2610</f>
        <v>0165-1250</v>
      </c>
      <c r="H2607" s="1">
        <v>0</v>
      </c>
      <c r="I2607" s="1">
        <v>0</v>
      </c>
      <c r="J2607" t="b">
        <f t="shared" si="40"/>
        <v>1</v>
      </c>
      <c r="K2607" t="e">
        <f t="array" ref="K2607">INDEX($A$7:$F$3066,SMALL(IF(COUNTIF($L$5,$H$7:$H$3066)*COUNTIF($L$5,$I$7:$I$3066),MATCH(ROW($A$7:$A$3066),ROW($A$7:$A$3066)),""),ROWS($B$1:B2601)),COLUMNS($A$1:B2603))</f>
        <v>#NUM!</v>
      </c>
      <c r="L2607" t="e">
        <f t="array" ref="L2607">INDEX($A$7:$F$3066,SMALL(IF(COUNTIF($L$5,$H$7:$H$3066)*COUNTIF($L$5,$I$7:$I$3066),MATCH(ROW($A$7:$A$3066),ROW($A$7:$A$3066)),""),ROWS($B$1:C2601)),COLUMNS($A$1:C2603))</f>
        <v>#NUM!</v>
      </c>
      <c r="M2607" t="e">
        <f t="array" ref="M2607">INDEX($A$7:$F$3066,SMALL(IF(COUNTIF($L$5,$H$7:$H$3066)*COUNTIF($L$5,$I$7:$I$3066),MATCH(ROW($A$7:$A$3066),ROW($A$7:$A$3066)),""),ROWS($B$1:D2601)),COLUMNS($A$1:D2603))</f>
        <v>#NUM!</v>
      </c>
      <c r="N2607" t="e">
        <f t="array" ref="N2607">INDEX($A$7:$F$3066,SMALL(IF(COUNTIF($L$5,$H$7:$H$3066)*COUNTIF($L$5,$I$7:$I$3066),MATCH(ROW($A$7:$A$3066),ROW($A$7:$A$3066)),""),ROWS($B$1:E2601)),COLUMNS($A$1:E2603))</f>
        <v>#NUM!</v>
      </c>
      <c r="O2607" t="e">
        <f t="array" ref="O2607">INDEX($A$7:$F$3066,SMALL(IF(COUNTIF($L$5,$H$7:$H$3066)*COUNTIF($L$5,$I$7:$I$3066),MATCH(ROW($A$7:$A$3066),ROW($A$7:$A$3066)),""),ROWS($B$1:F2601)),COLUMNS($A$1:F2603))</f>
        <v>#NUM!</v>
      </c>
    </row>
    <row r="2608" spans="1:15">
      <c r="A2608" s="1">
        <f>'ScienceDirect - Initial'!A2611</f>
        <v>0</v>
      </c>
      <c r="B2608" s="1">
        <f>'ScienceDirect - Initial'!B2611</f>
        <v>2017</v>
      </c>
      <c r="C2608" s="1">
        <f>'ScienceDirect - Initial'!C2611</f>
        <v>0</v>
      </c>
      <c r="D2608" s="1" t="str">
        <f>'ScienceDirect - Initial'!D2611</f>
        <v>Index</v>
      </c>
      <c r="E2608" s="1" t="str">
        <f>'ScienceDirect - Initial'!E2611</f>
        <v>International Encyclopedia of Public Health (Second Edition)</v>
      </c>
      <c r="F2608" s="1" t="str">
        <f>'ScienceDirect - Initial'!F2611</f>
        <v>978-0-12-803708-9</v>
      </c>
      <c r="H2608" s="1">
        <v>0</v>
      </c>
      <c r="I2608" s="1">
        <v>0</v>
      </c>
      <c r="J2608" t="b">
        <f t="shared" si="40"/>
        <v>1</v>
      </c>
      <c r="K2608" t="e">
        <f t="array" ref="K2608">INDEX($A$7:$F$3066,SMALL(IF(COUNTIF($L$5,$H$7:$H$3066)*COUNTIF($L$5,$I$7:$I$3066),MATCH(ROW($A$7:$A$3066),ROW($A$7:$A$3066)),""),ROWS($B$1:B2602)),COLUMNS($A$1:B2604))</f>
        <v>#NUM!</v>
      </c>
      <c r="L2608" t="e">
        <f t="array" ref="L2608">INDEX($A$7:$F$3066,SMALL(IF(COUNTIF($L$5,$H$7:$H$3066)*COUNTIF($L$5,$I$7:$I$3066),MATCH(ROW($A$7:$A$3066),ROW($A$7:$A$3066)),""),ROWS($B$1:C2602)),COLUMNS($A$1:C2604))</f>
        <v>#NUM!</v>
      </c>
      <c r="M2608" t="e">
        <f t="array" ref="M2608">INDEX($A$7:$F$3066,SMALL(IF(COUNTIF($L$5,$H$7:$H$3066)*COUNTIF($L$5,$I$7:$I$3066),MATCH(ROW($A$7:$A$3066),ROW($A$7:$A$3066)),""),ROWS($B$1:D2602)),COLUMNS($A$1:D2604))</f>
        <v>#NUM!</v>
      </c>
      <c r="N2608" t="e">
        <f t="array" ref="N2608">INDEX($A$7:$F$3066,SMALL(IF(COUNTIF($L$5,$H$7:$H$3066)*COUNTIF($L$5,$I$7:$I$3066),MATCH(ROW($A$7:$A$3066),ROW($A$7:$A$3066)),""),ROWS($B$1:E2602)),COLUMNS($A$1:E2604))</f>
        <v>#NUM!</v>
      </c>
      <c r="O2608" t="e">
        <f t="array" ref="O2608">INDEX($A$7:$F$3066,SMALL(IF(COUNTIF($L$5,$H$7:$H$3066)*COUNTIF($L$5,$I$7:$I$3066),MATCH(ROW($A$7:$A$3066),ROW($A$7:$A$3066)),""),ROWS($B$1:F2602)),COLUMNS($A$1:F2604))</f>
        <v>#NUM!</v>
      </c>
    </row>
    <row r="2609" spans="1:15">
      <c r="A2609" s="1">
        <f>'ScienceDirect - Initial'!A2612</f>
        <v>0</v>
      </c>
      <c r="B2609" s="1">
        <f>'ScienceDirect - Initial'!B2612</f>
        <v>2012</v>
      </c>
      <c r="C2609" s="1" t="str">
        <f>'ScienceDirect - Initial'!C2612</f>
        <v>Kappeler, Victor E.; Gaines, Larry K.</v>
      </c>
      <c r="D2609" s="1" t="str">
        <f>'ScienceDirect - Initial'!D2612</f>
        <v>Chapter 1 - The Idea of Community Policing</v>
      </c>
      <c r="E2609" s="1" t="str">
        <f>'ScienceDirect - Initial'!E2612</f>
        <v>Community Policing (Sixth Edition)</v>
      </c>
      <c r="F2609" s="1" t="str">
        <f>'ScienceDirect - Initial'!F2612</f>
        <v>978-1-4557-2850-3</v>
      </c>
      <c r="H2609" s="1">
        <v>0</v>
      </c>
      <c r="I2609" s="1">
        <v>0</v>
      </c>
      <c r="J2609" t="b">
        <f t="shared" si="40"/>
        <v>1</v>
      </c>
      <c r="K2609" t="e">
        <f t="array" ref="K2609">INDEX($A$7:$F$3066,SMALL(IF(COUNTIF($L$5,$H$7:$H$3066)*COUNTIF($L$5,$I$7:$I$3066),MATCH(ROW($A$7:$A$3066),ROW($A$7:$A$3066)),""),ROWS($B$1:B2603)),COLUMNS($A$1:B2605))</f>
        <v>#NUM!</v>
      </c>
      <c r="L2609" t="e">
        <f t="array" ref="L2609">INDEX($A$7:$F$3066,SMALL(IF(COUNTIF($L$5,$H$7:$H$3066)*COUNTIF($L$5,$I$7:$I$3066),MATCH(ROW($A$7:$A$3066),ROW($A$7:$A$3066)),""),ROWS($B$1:C2603)),COLUMNS($A$1:C2605))</f>
        <v>#NUM!</v>
      </c>
      <c r="M2609" t="e">
        <f t="array" ref="M2609">INDEX($A$7:$F$3066,SMALL(IF(COUNTIF($L$5,$H$7:$H$3066)*COUNTIF($L$5,$I$7:$I$3066),MATCH(ROW($A$7:$A$3066),ROW($A$7:$A$3066)),""),ROWS($B$1:D2603)),COLUMNS($A$1:D2605))</f>
        <v>#NUM!</v>
      </c>
      <c r="N2609" t="e">
        <f t="array" ref="N2609">INDEX($A$7:$F$3066,SMALL(IF(COUNTIF($L$5,$H$7:$H$3066)*COUNTIF($L$5,$I$7:$I$3066),MATCH(ROW($A$7:$A$3066),ROW($A$7:$A$3066)),""),ROWS($B$1:E2603)),COLUMNS($A$1:E2605))</f>
        <v>#NUM!</v>
      </c>
      <c r="O2609" t="e">
        <f t="array" ref="O2609">INDEX($A$7:$F$3066,SMALL(IF(COUNTIF($L$5,$H$7:$H$3066)*COUNTIF($L$5,$I$7:$I$3066),MATCH(ROW($A$7:$A$3066),ROW($A$7:$A$3066)),""),ROWS($B$1:F2603)),COLUMNS($A$1:F2605))</f>
        <v>#NUM!</v>
      </c>
    </row>
    <row r="2610" spans="1:15">
      <c r="A2610" s="1">
        <f>'ScienceDirect - Initial'!A2613</f>
        <v>0</v>
      </c>
      <c r="B2610" s="1">
        <f>'ScienceDirect - Initial'!B2613</f>
        <v>2007</v>
      </c>
      <c r="C2610" s="1" t="str">
        <f>'ScienceDirect - Initial'!C2613</f>
        <v>Halfacree, Keith</v>
      </c>
      <c r="D2610" s="1" t="str">
        <f>'ScienceDirect - Initial'!D2613</f>
        <v>Trial by space for a ‘radical rural’: Introducing alternative localities, representations and lives</v>
      </c>
      <c r="E2610" s="1" t="str">
        <f>'ScienceDirect - Initial'!E2613</f>
        <v>Journal of Rural Studies</v>
      </c>
      <c r="F2610" s="1">
        <f>'ScienceDirect - Initial'!F2613</f>
        <v>0</v>
      </c>
      <c r="H2610" s="1">
        <v>0</v>
      </c>
      <c r="I2610" s="1">
        <v>0</v>
      </c>
      <c r="J2610" t="b">
        <f t="shared" si="40"/>
        <v>1</v>
      </c>
      <c r="K2610" t="e">
        <f t="array" ref="K2610">INDEX($A$7:$F$3066,SMALL(IF(COUNTIF($L$5,$H$7:$H$3066)*COUNTIF($L$5,$I$7:$I$3066),MATCH(ROW($A$7:$A$3066),ROW($A$7:$A$3066)),""),ROWS($B$1:B2604)),COLUMNS($A$1:B2606))</f>
        <v>#NUM!</v>
      </c>
      <c r="L2610" t="e">
        <f t="array" ref="L2610">INDEX($A$7:$F$3066,SMALL(IF(COUNTIF($L$5,$H$7:$H$3066)*COUNTIF($L$5,$I$7:$I$3066),MATCH(ROW($A$7:$A$3066),ROW($A$7:$A$3066)),""),ROWS($B$1:C2604)),COLUMNS($A$1:C2606))</f>
        <v>#NUM!</v>
      </c>
      <c r="M2610" t="e">
        <f t="array" ref="M2610">INDEX($A$7:$F$3066,SMALL(IF(COUNTIF($L$5,$H$7:$H$3066)*COUNTIF($L$5,$I$7:$I$3066),MATCH(ROW($A$7:$A$3066),ROW($A$7:$A$3066)),""),ROWS($B$1:D2604)),COLUMNS($A$1:D2606))</f>
        <v>#NUM!</v>
      </c>
      <c r="N2610" t="e">
        <f t="array" ref="N2610">INDEX($A$7:$F$3066,SMALL(IF(COUNTIF($L$5,$H$7:$H$3066)*COUNTIF($L$5,$I$7:$I$3066),MATCH(ROW($A$7:$A$3066),ROW($A$7:$A$3066)),""),ROWS($B$1:E2604)),COLUMNS($A$1:E2606))</f>
        <v>#NUM!</v>
      </c>
      <c r="O2610" t="e">
        <f t="array" ref="O2610">INDEX($A$7:$F$3066,SMALL(IF(COUNTIF($L$5,$H$7:$H$3066)*COUNTIF($L$5,$I$7:$I$3066),MATCH(ROW($A$7:$A$3066),ROW($A$7:$A$3066)),""),ROWS($B$1:F2604)),COLUMNS($A$1:F2606))</f>
        <v>#NUM!</v>
      </c>
    </row>
    <row r="2611" spans="1:15">
      <c r="A2611" s="1">
        <f>'ScienceDirect - Initial'!A2614</f>
        <v>0</v>
      </c>
      <c r="B2611" s="1">
        <f>'ScienceDirect - Initial'!B2614</f>
        <v>2011</v>
      </c>
      <c r="C2611" s="1" t="str">
        <f>'ScienceDirect - Initial'!C2614</f>
        <v>Dancyger, Ken</v>
      </c>
      <c r="D2611" s="1" t="str">
        <f>'ScienceDirect - Initial'!D2614</f>
        <v>Chapter 15 - The Appropriation of Style II: Limitation and Innovation</v>
      </c>
      <c r="E2611" s="1" t="str">
        <f>'ScienceDirect - Initial'!E2614</f>
        <v>The Technique of Film and Video Editing (Fifth Edition)</v>
      </c>
      <c r="F2611" s="1" t="str">
        <f>'ScienceDirect - Initial'!F2614</f>
        <v>978-0-240-81397-4</v>
      </c>
      <c r="H2611" s="1">
        <v>0</v>
      </c>
      <c r="I2611" s="1">
        <v>0</v>
      </c>
      <c r="J2611" t="b">
        <f t="shared" si="40"/>
        <v>1</v>
      </c>
      <c r="K2611" t="e">
        <f t="array" ref="K2611">INDEX($A$7:$F$3066,SMALL(IF(COUNTIF($L$5,$H$7:$H$3066)*COUNTIF($L$5,$I$7:$I$3066),MATCH(ROW($A$7:$A$3066),ROW($A$7:$A$3066)),""),ROWS($B$1:B2605)),COLUMNS($A$1:B2607))</f>
        <v>#NUM!</v>
      </c>
      <c r="L2611" t="e">
        <f t="array" ref="L2611">INDEX($A$7:$F$3066,SMALL(IF(COUNTIF($L$5,$H$7:$H$3066)*COUNTIF($L$5,$I$7:$I$3066),MATCH(ROW($A$7:$A$3066),ROW($A$7:$A$3066)),""),ROWS($B$1:C2605)),COLUMNS($A$1:C2607))</f>
        <v>#NUM!</v>
      </c>
      <c r="M2611" t="e">
        <f t="array" ref="M2611">INDEX($A$7:$F$3066,SMALL(IF(COUNTIF($L$5,$H$7:$H$3066)*COUNTIF($L$5,$I$7:$I$3066),MATCH(ROW($A$7:$A$3066),ROW($A$7:$A$3066)),""),ROWS($B$1:D2605)),COLUMNS($A$1:D2607))</f>
        <v>#NUM!</v>
      </c>
      <c r="N2611" t="e">
        <f t="array" ref="N2611">INDEX($A$7:$F$3066,SMALL(IF(COUNTIF($L$5,$H$7:$H$3066)*COUNTIF($L$5,$I$7:$I$3066),MATCH(ROW($A$7:$A$3066),ROW($A$7:$A$3066)),""),ROWS($B$1:E2605)),COLUMNS($A$1:E2607))</f>
        <v>#NUM!</v>
      </c>
      <c r="O2611" t="e">
        <f t="array" ref="O2611">INDEX($A$7:$F$3066,SMALL(IF(COUNTIF($L$5,$H$7:$H$3066)*COUNTIF($L$5,$I$7:$I$3066),MATCH(ROW($A$7:$A$3066),ROW($A$7:$A$3066)),""),ROWS($B$1:F2605)),COLUMNS($A$1:F2607))</f>
        <v>#NUM!</v>
      </c>
    </row>
    <row r="2612" spans="1:15">
      <c r="A2612" s="1">
        <f>'ScienceDirect - Initial'!A2615</f>
        <v>0</v>
      </c>
      <c r="B2612" s="1">
        <f>'ScienceDirect - Initial'!B2615</f>
        <v>2015</v>
      </c>
      <c r="C2612" s="1" t="str">
        <f>'ScienceDirect - Initial'!C2615</f>
        <v>Grison, Claude; Escande, Vincent; Biton, Jacques</v>
      </c>
      <c r="D2612" s="1" t="str">
        <f>'ScienceDirect - Initial'!D2615</f>
        <v>1 - A New Approach to Multi-Site and Multi-Scale Rehabilitation by Phytoextraction</v>
      </c>
      <c r="E2612" s="1" t="str">
        <f>'ScienceDirect - Initial'!E2615</f>
        <v>Ecocatalysis</v>
      </c>
      <c r="F2612" s="1" t="str">
        <f>'ScienceDirect - Initial'!F2615</f>
        <v>978-1-78548-030-0</v>
      </c>
      <c r="H2612" s="1">
        <v>0</v>
      </c>
      <c r="I2612" s="1">
        <v>0</v>
      </c>
      <c r="J2612" t="b">
        <f t="shared" si="40"/>
        <v>1</v>
      </c>
      <c r="K2612" t="e">
        <f t="array" ref="K2612">INDEX($A$7:$F$3066,SMALL(IF(COUNTIF($L$5,$H$7:$H$3066)*COUNTIF($L$5,$I$7:$I$3066),MATCH(ROW($A$7:$A$3066),ROW($A$7:$A$3066)),""),ROWS($B$1:B2606)),COLUMNS($A$1:B2608))</f>
        <v>#NUM!</v>
      </c>
      <c r="L2612" t="e">
        <f t="array" ref="L2612">INDEX($A$7:$F$3066,SMALL(IF(COUNTIF($L$5,$H$7:$H$3066)*COUNTIF($L$5,$I$7:$I$3066),MATCH(ROW($A$7:$A$3066),ROW($A$7:$A$3066)),""),ROWS($B$1:C2606)),COLUMNS($A$1:C2608))</f>
        <v>#NUM!</v>
      </c>
      <c r="M2612" t="e">
        <f t="array" ref="M2612">INDEX($A$7:$F$3066,SMALL(IF(COUNTIF($L$5,$H$7:$H$3066)*COUNTIF($L$5,$I$7:$I$3066),MATCH(ROW($A$7:$A$3066),ROW($A$7:$A$3066)),""),ROWS($B$1:D2606)),COLUMNS($A$1:D2608))</f>
        <v>#NUM!</v>
      </c>
      <c r="N2612" t="e">
        <f t="array" ref="N2612">INDEX($A$7:$F$3066,SMALL(IF(COUNTIF($L$5,$H$7:$H$3066)*COUNTIF($L$5,$I$7:$I$3066),MATCH(ROW($A$7:$A$3066),ROW($A$7:$A$3066)),""),ROWS($B$1:E2606)),COLUMNS($A$1:E2608))</f>
        <v>#NUM!</v>
      </c>
      <c r="O2612" t="e">
        <f t="array" ref="O2612">INDEX($A$7:$F$3066,SMALL(IF(COUNTIF($L$5,$H$7:$H$3066)*COUNTIF($L$5,$I$7:$I$3066),MATCH(ROW($A$7:$A$3066),ROW($A$7:$A$3066)),""),ROWS($B$1:F2606)),COLUMNS($A$1:F2608))</f>
        <v>#NUM!</v>
      </c>
    </row>
    <row r="2613" spans="1:15">
      <c r="A2613" s="1">
        <f>'ScienceDirect - Initial'!A2616</f>
        <v>0</v>
      </c>
      <c r="B2613" s="1">
        <f>'ScienceDirect - Initial'!B2616</f>
        <v>1960</v>
      </c>
      <c r="C2613" s="1" t="str">
        <f>'ScienceDirect - Initial'!C2616</f>
        <v>Ayd, Frank J.</v>
      </c>
      <c r="D2613" s="1" t="str">
        <f>'ScienceDirect - Initial'!D2616</f>
        <v>Antidepressants - 1959</v>
      </c>
      <c r="E2613" s="1" t="str">
        <f>'ScienceDirect - Initial'!E2616</f>
        <v>Psychosomatics</v>
      </c>
      <c r="F2613" s="1">
        <f>'ScienceDirect - Initial'!F2616</f>
        <v>0</v>
      </c>
      <c r="H2613" s="1">
        <v>0</v>
      </c>
      <c r="I2613" s="1">
        <v>0</v>
      </c>
      <c r="J2613" t="b">
        <f t="shared" si="40"/>
        <v>1</v>
      </c>
      <c r="K2613" t="e">
        <f t="array" ref="K2613">INDEX($A$7:$F$3066,SMALL(IF(COUNTIF($L$5,$H$7:$H$3066)*COUNTIF($L$5,$I$7:$I$3066),MATCH(ROW($A$7:$A$3066),ROW($A$7:$A$3066)),""),ROWS($B$1:B2607)),COLUMNS($A$1:B2609))</f>
        <v>#NUM!</v>
      </c>
      <c r="L2613" t="e">
        <f t="array" ref="L2613">INDEX($A$7:$F$3066,SMALL(IF(COUNTIF($L$5,$H$7:$H$3066)*COUNTIF($L$5,$I$7:$I$3066),MATCH(ROW($A$7:$A$3066),ROW($A$7:$A$3066)),""),ROWS($B$1:C2607)),COLUMNS($A$1:C2609))</f>
        <v>#NUM!</v>
      </c>
      <c r="M2613" t="e">
        <f t="array" ref="M2613">INDEX($A$7:$F$3066,SMALL(IF(COUNTIF($L$5,$H$7:$H$3066)*COUNTIF($L$5,$I$7:$I$3066),MATCH(ROW($A$7:$A$3066),ROW($A$7:$A$3066)),""),ROWS($B$1:D2607)),COLUMNS($A$1:D2609))</f>
        <v>#NUM!</v>
      </c>
      <c r="N2613" t="e">
        <f t="array" ref="N2613">INDEX($A$7:$F$3066,SMALL(IF(COUNTIF($L$5,$H$7:$H$3066)*COUNTIF($L$5,$I$7:$I$3066),MATCH(ROW($A$7:$A$3066),ROW($A$7:$A$3066)),""),ROWS($B$1:E2607)),COLUMNS($A$1:E2609))</f>
        <v>#NUM!</v>
      </c>
      <c r="O2613" t="e">
        <f t="array" ref="O2613">INDEX($A$7:$F$3066,SMALL(IF(COUNTIF($L$5,$H$7:$H$3066)*COUNTIF($L$5,$I$7:$I$3066),MATCH(ROW($A$7:$A$3066),ROW($A$7:$A$3066)),""),ROWS($B$1:F2607)),COLUMNS($A$1:F2609))</f>
        <v>#NUM!</v>
      </c>
    </row>
    <row r="2614" spans="1:15">
      <c r="A2614" s="1">
        <f>'ScienceDirect - Initial'!A2617</f>
        <v>0</v>
      </c>
      <c r="B2614" s="1">
        <f>'ScienceDirect - Initial'!B2617</f>
        <v>2005</v>
      </c>
      <c r="C2614" s="1" t="str">
        <f>'ScienceDirect - Initial'!C2617</f>
        <v>Sánchez, Pablo J.; Ahmed, Amina</v>
      </c>
      <c r="D2614" s="1" t="str">
        <f>'ScienceDirect - Initial'!D2617</f>
        <v>Chapter 38 - Toxoplasmosis, Syphilis, Malaria, and Tuberculosis</v>
      </c>
      <c r="E2614" s="1" t="str">
        <f>'ScienceDirect - Initial'!E2617</f>
        <v>Avery's Diseases of the Newborn (Eighth Edition)</v>
      </c>
      <c r="F2614" s="1" t="str">
        <f>'ScienceDirect - Initial'!F2617</f>
        <v>978-0-7216-9347-7</v>
      </c>
      <c r="H2614" s="1">
        <v>0</v>
      </c>
      <c r="I2614" s="1">
        <v>0</v>
      </c>
      <c r="J2614" t="b">
        <f t="shared" si="40"/>
        <v>1</v>
      </c>
      <c r="K2614" t="e">
        <f t="array" ref="K2614">INDEX($A$7:$F$3066,SMALL(IF(COUNTIF($L$5,$H$7:$H$3066)*COUNTIF($L$5,$I$7:$I$3066),MATCH(ROW($A$7:$A$3066),ROW($A$7:$A$3066)),""),ROWS($B$1:B2608)),COLUMNS($A$1:B2610))</f>
        <v>#NUM!</v>
      </c>
      <c r="L2614" t="e">
        <f t="array" ref="L2614">INDEX($A$7:$F$3066,SMALL(IF(COUNTIF($L$5,$H$7:$H$3066)*COUNTIF($L$5,$I$7:$I$3066),MATCH(ROW($A$7:$A$3066),ROW($A$7:$A$3066)),""),ROWS($B$1:C2608)),COLUMNS($A$1:C2610))</f>
        <v>#NUM!</v>
      </c>
      <c r="M2614" t="e">
        <f t="array" ref="M2614">INDEX($A$7:$F$3066,SMALL(IF(COUNTIF($L$5,$H$7:$H$3066)*COUNTIF($L$5,$I$7:$I$3066),MATCH(ROW($A$7:$A$3066),ROW($A$7:$A$3066)),""),ROWS($B$1:D2608)),COLUMNS($A$1:D2610))</f>
        <v>#NUM!</v>
      </c>
      <c r="N2614" t="e">
        <f t="array" ref="N2614">INDEX($A$7:$F$3066,SMALL(IF(COUNTIF($L$5,$H$7:$H$3066)*COUNTIF($L$5,$I$7:$I$3066),MATCH(ROW($A$7:$A$3066),ROW($A$7:$A$3066)),""),ROWS($B$1:E2608)),COLUMNS($A$1:E2610))</f>
        <v>#NUM!</v>
      </c>
      <c r="O2614" t="e">
        <f t="array" ref="O2614">INDEX($A$7:$F$3066,SMALL(IF(COUNTIF($L$5,$H$7:$H$3066)*COUNTIF($L$5,$I$7:$I$3066),MATCH(ROW($A$7:$A$3066),ROW($A$7:$A$3066)),""),ROWS($B$1:F2608)),COLUMNS($A$1:F2610))</f>
        <v>#NUM!</v>
      </c>
    </row>
    <row r="2615" spans="1:15">
      <c r="A2615" s="1">
        <f>'ScienceDirect - Initial'!A2618</f>
        <v>0</v>
      </c>
      <c r="B2615" s="1">
        <f>'ScienceDirect - Initial'!B2618</f>
        <v>1976</v>
      </c>
      <c r="C2615" s="1" t="str">
        <f>'ScienceDirect - Initial'!C2618</f>
        <v>Pang, Kevin; Ajello, Joseph M.; Hord, Charles W.; Egan, Walter G.</v>
      </c>
      <c r="D2615" s="1" t="str">
        <f>'ScienceDirect - Initial'!D2618</f>
        <v>Complex refractive index of Martian dust: Mariner 9 ultraviolet observations</v>
      </c>
      <c r="E2615" s="1" t="str">
        <f>'ScienceDirect - Initial'!E2618</f>
        <v>Icarus</v>
      </c>
      <c r="F2615" s="1">
        <f>'ScienceDirect - Initial'!F2618</f>
        <v>0</v>
      </c>
      <c r="H2615" s="1">
        <v>0</v>
      </c>
      <c r="I2615" s="1">
        <v>0</v>
      </c>
      <c r="J2615" t="b">
        <f t="shared" si="40"/>
        <v>1</v>
      </c>
      <c r="K2615" t="e">
        <f t="array" ref="K2615">INDEX($A$7:$F$3066,SMALL(IF(COUNTIF($L$5,$H$7:$H$3066)*COUNTIF($L$5,$I$7:$I$3066),MATCH(ROW($A$7:$A$3066),ROW($A$7:$A$3066)),""),ROWS($B$1:B2609)),COLUMNS($A$1:B2611))</f>
        <v>#NUM!</v>
      </c>
      <c r="L2615" t="e">
        <f t="array" ref="L2615">INDEX($A$7:$F$3066,SMALL(IF(COUNTIF($L$5,$H$7:$H$3066)*COUNTIF($L$5,$I$7:$I$3066),MATCH(ROW($A$7:$A$3066),ROW($A$7:$A$3066)),""),ROWS($B$1:C2609)),COLUMNS($A$1:C2611))</f>
        <v>#NUM!</v>
      </c>
      <c r="M2615" t="e">
        <f t="array" ref="M2615">INDEX($A$7:$F$3066,SMALL(IF(COUNTIF($L$5,$H$7:$H$3066)*COUNTIF($L$5,$I$7:$I$3066),MATCH(ROW($A$7:$A$3066),ROW($A$7:$A$3066)),""),ROWS($B$1:D2609)),COLUMNS($A$1:D2611))</f>
        <v>#NUM!</v>
      </c>
      <c r="N2615" t="e">
        <f t="array" ref="N2615">INDEX($A$7:$F$3066,SMALL(IF(COUNTIF($L$5,$H$7:$H$3066)*COUNTIF($L$5,$I$7:$I$3066),MATCH(ROW($A$7:$A$3066),ROW($A$7:$A$3066)),""),ROWS($B$1:E2609)),COLUMNS($A$1:E2611))</f>
        <v>#NUM!</v>
      </c>
      <c r="O2615" t="e">
        <f t="array" ref="O2615">INDEX($A$7:$F$3066,SMALL(IF(COUNTIF($L$5,$H$7:$H$3066)*COUNTIF($L$5,$I$7:$I$3066),MATCH(ROW($A$7:$A$3066),ROW($A$7:$A$3066)),""),ROWS($B$1:F2609)),COLUMNS($A$1:F2611))</f>
        <v>#NUM!</v>
      </c>
    </row>
    <row r="2616" spans="1:15">
      <c r="A2616" s="1">
        <f>'ScienceDirect - Initial'!A2619</f>
        <v>0</v>
      </c>
      <c r="B2616" s="1">
        <f>'ScienceDirect - Initial'!B2619</f>
        <v>1992</v>
      </c>
      <c r="C2616" s="1">
        <f>'ScienceDirect - Initial'!C2619</f>
        <v>0</v>
      </c>
      <c r="D2616" s="1" t="str">
        <f>'ScienceDirect - Initial'!D2619</f>
        <v>Subject index</v>
      </c>
      <c r="E2616" s="1" t="str">
        <f>'ScienceDirect - Initial'!E2619</f>
        <v>The Journal of Pediatrics</v>
      </c>
      <c r="F2616" s="1">
        <f>'ScienceDirect - Initial'!F2619</f>
        <v>0</v>
      </c>
      <c r="H2616" s="1">
        <v>0</v>
      </c>
      <c r="I2616" s="1">
        <v>0</v>
      </c>
      <c r="J2616" t="b">
        <f t="shared" si="40"/>
        <v>1</v>
      </c>
      <c r="K2616" t="e">
        <f t="array" ref="K2616">INDEX($A$7:$F$3066,SMALL(IF(COUNTIF($L$5,$H$7:$H$3066)*COUNTIF($L$5,$I$7:$I$3066),MATCH(ROW($A$7:$A$3066),ROW($A$7:$A$3066)),""),ROWS($B$1:B2610)),COLUMNS($A$1:B2612))</f>
        <v>#NUM!</v>
      </c>
      <c r="L2616" t="e">
        <f t="array" ref="L2616">INDEX($A$7:$F$3066,SMALL(IF(COUNTIF($L$5,$H$7:$H$3066)*COUNTIF($L$5,$I$7:$I$3066),MATCH(ROW($A$7:$A$3066),ROW($A$7:$A$3066)),""),ROWS($B$1:C2610)),COLUMNS($A$1:C2612))</f>
        <v>#NUM!</v>
      </c>
      <c r="M2616" t="e">
        <f t="array" ref="M2616">INDEX($A$7:$F$3066,SMALL(IF(COUNTIF($L$5,$H$7:$H$3066)*COUNTIF($L$5,$I$7:$I$3066),MATCH(ROW($A$7:$A$3066),ROW($A$7:$A$3066)),""),ROWS($B$1:D2610)),COLUMNS($A$1:D2612))</f>
        <v>#NUM!</v>
      </c>
      <c r="N2616" t="e">
        <f t="array" ref="N2616">INDEX($A$7:$F$3066,SMALL(IF(COUNTIF($L$5,$H$7:$H$3066)*COUNTIF($L$5,$I$7:$I$3066),MATCH(ROW($A$7:$A$3066),ROW($A$7:$A$3066)),""),ROWS($B$1:E2610)),COLUMNS($A$1:E2612))</f>
        <v>#NUM!</v>
      </c>
      <c r="O2616" t="e">
        <f t="array" ref="O2616">INDEX($A$7:$F$3066,SMALL(IF(COUNTIF($L$5,$H$7:$H$3066)*COUNTIF($L$5,$I$7:$I$3066),MATCH(ROW($A$7:$A$3066),ROW($A$7:$A$3066)),""),ROWS($B$1:F2610)),COLUMNS($A$1:F2612))</f>
        <v>#NUM!</v>
      </c>
    </row>
    <row r="2617" spans="1:15">
      <c r="A2617" s="1">
        <f>'ScienceDirect - Initial'!A2620</f>
        <v>0</v>
      </c>
      <c r="B2617" s="1">
        <f>'ScienceDirect - Initial'!B2620</f>
        <v>2003</v>
      </c>
      <c r="C2617" s="1" t="str">
        <f>'ScienceDirect - Initial'!C2620</f>
        <v>Lupi, Omar; Tyring, Stephen K.</v>
      </c>
      <c r="D2617" s="1" t="str">
        <f>'ScienceDirect - Initial'!D2620</f>
        <v>Tropical dermatology: viral tropical diseases</v>
      </c>
      <c r="E2617" s="1" t="str">
        <f>'ScienceDirect - Initial'!E2620</f>
        <v>Journal of the American Academy of Dermatology</v>
      </c>
      <c r="F2617" s="1">
        <f>'ScienceDirect - Initial'!F2620</f>
        <v>0</v>
      </c>
      <c r="H2617" s="1">
        <v>0</v>
      </c>
      <c r="I2617" s="1">
        <v>0</v>
      </c>
      <c r="J2617" t="b">
        <f t="shared" si="40"/>
        <v>1</v>
      </c>
      <c r="K2617" t="e">
        <f t="array" ref="K2617">INDEX($A$7:$F$3066,SMALL(IF(COUNTIF($L$5,$H$7:$H$3066)*COUNTIF($L$5,$I$7:$I$3066),MATCH(ROW($A$7:$A$3066),ROW($A$7:$A$3066)),""),ROWS($B$1:B2611)),COLUMNS($A$1:B2613))</f>
        <v>#NUM!</v>
      </c>
      <c r="L2617" t="e">
        <f t="array" ref="L2617">INDEX($A$7:$F$3066,SMALL(IF(COUNTIF($L$5,$H$7:$H$3066)*COUNTIF($L$5,$I$7:$I$3066),MATCH(ROW($A$7:$A$3066),ROW($A$7:$A$3066)),""),ROWS($B$1:C2611)),COLUMNS($A$1:C2613))</f>
        <v>#NUM!</v>
      </c>
      <c r="M2617" t="e">
        <f t="array" ref="M2617">INDEX($A$7:$F$3066,SMALL(IF(COUNTIF($L$5,$H$7:$H$3066)*COUNTIF($L$5,$I$7:$I$3066),MATCH(ROW($A$7:$A$3066),ROW($A$7:$A$3066)),""),ROWS($B$1:D2611)),COLUMNS($A$1:D2613))</f>
        <v>#NUM!</v>
      </c>
      <c r="N2617" t="e">
        <f t="array" ref="N2617">INDEX($A$7:$F$3066,SMALL(IF(COUNTIF($L$5,$H$7:$H$3066)*COUNTIF($L$5,$I$7:$I$3066),MATCH(ROW($A$7:$A$3066),ROW($A$7:$A$3066)),""),ROWS($B$1:E2611)),COLUMNS($A$1:E2613))</f>
        <v>#NUM!</v>
      </c>
      <c r="O2617" t="e">
        <f t="array" ref="O2617">INDEX($A$7:$F$3066,SMALL(IF(COUNTIF($L$5,$H$7:$H$3066)*COUNTIF($L$5,$I$7:$I$3066),MATCH(ROW($A$7:$A$3066),ROW($A$7:$A$3066)),""),ROWS($B$1:F2611)),COLUMNS($A$1:F2613))</f>
        <v>#NUM!</v>
      </c>
    </row>
    <row r="2618" spans="1:15">
      <c r="A2618" s="1">
        <f>'ScienceDirect - Initial'!A2621</f>
        <v>0</v>
      </c>
      <c r="B2618" s="1">
        <f>'ScienceDirect - Initial'!B2621</f>
        <v>1993</v>
      </c>
      <c r="C2618" s="1" t="str">
        <f>'ScienceDirect - Initial'!C2621</f>
        <v>Desser, Sherwin S.; Bennett, Gordon F.</v>
      </c>
      <c r="D2618" s="1" t="str">
        <f>'ScienceDirect - Initial'!D2621</f>
        <v>Chapter 5 - The Genera Leucocytozoon, Haemoproteus, and Hepatocystis</v>
      </c>
      <c r="E2618" s="1" t="str">
        <f>'ScienceDirect - Initial'!E2621</f>
        <v>Parasitic Protozoa (Second Edition)</v>
      </c>
      <c r="F2618" s="1" t="str">
        <f>'ScienceDirect - Initial'!F2621</f>
        <v>978-0-12-426014-6</v>
      </c>
      <c r="H2618" s="1">
        <v>0</v>
      </c>
      <c r="I2618" s="1">
        <v>0</v>
      </c>
      <c r="J2618" t="b">
        <f t="shared" si="40"/>
        <v>1</v>
      </c>
      <c r="K2618" t="e">
        <f t="array" ref="K2618">INDEX($A$7:$F$3066,SMALL(IF(COUNTIF($L$5,$H$7:$H$3066)*COUNTIF($L$5,$I$7:$I$3066),MATCH(ROW($A$7:$A$3066),ROW($A$7:$A$3066)),""),ROWS($B$1:B2612)),COLUMNS($A$1:B2614))</f>
        <v>#NUM!</v>
      </c>
      <c r="L2618" t="e">
        <f t="array" ref="L2618">INDEX($A$7:$F$3066,SMALL(IF(COUNTIF($L$5,$H$7:$H$3066)*COUNTIF($L$5,$I$7:$I$3066),MATCH(ROW($A$7:$A$3066),ROW($A$7:$A$3066)),""),ROWS($B$1:C2612)),COLUMNS($A$1:C2614))</f>
        <v>#NUM!</v>
      </c>
      <c r="M2618" t="e">
        <f t="array" ref="M2618">INDEX($A$7:$F$3066,SMALL(IF(COUNTIF($L$5,$H$7:$H$3066)*COUNTIF($L$5,$I$7:$I$3066),MATCH(ROW($A$7:$A$3066),ROW($A$7:$A$3066)),""),ROWS($B$1:D2612)),COLUMNS($A$1:D2614))</f>
        <v>#NUM!</v>
      </c>
      <c r="N2618" t="e">
        <f t="array" ref="N2618">INDEX($A$7:$F$3066,SMALL(IF(COUNTIF($L$5,$H$7:$H$3066)*COUNTIF($L$5,$I$7:$I$3066),MATCH(ROW($A$7:$A$3066),ROW($A$7:$A$3066)),""),ROWS($B$1:E2612)),COLUMNS($A$1:E2614))</f>
        <v>#NUM!</v>
      </c>
      <c r="O2618" t="e">
        <f t="array" ref="O2618">INDEX($A$7:$F$3066,SMALL(IF(COUNTIF($L$5,$H$7:$H$3066)*COUNTIF($L$5,$I$7:$I$3066),MATCH(ROW($A$7:$A$3066),ROW($A$7:$A$3066)),""),ROWS($B$1:F2612)),COLUMNS($A$1:F2614))</f>
        <v>#NUM!</v>
      </c>
    </row>
    <row r="2619" spans="1:15">
      <c r="A2619" s="1">
        <f>'ScienceDirect - Initial'!A2622</f>
        <v>0</v>
      </c>
      <c r="B2619" s="1">
        <f>'ScienceDirect - Initial'!B2622</f>
        <v>1992</v>
      </c>
      <c r="C2619" s="1" t="str">
        <f>'ScienceDirect - Initial'!C2622</f>
        <v>Drake, Simon R.; Otway, David J.</v>
      </c>
      <c r="D2619" s="1" t="str">
        <f>'ScienceDirect - Initial'!D2622</f>
        <v>A low temperature synthesis of barium organometallics via mixed ammonia-ethereal solvents</v>
      </c>
      <c r="E2619" s="1" t="str">
        <f>'ScienceDirect - Initial'!E2622</f>
        <v>Polyhedron</v>
      </c>
      <c r="F2619" s="1">
        <f>'ScienceDirect - Initial'!F2622</f>
        <v>0</v>
      </c>
      <c r="H2619" s="1">
        <v>0</v>
      </c>
      <c r="I2619" s="1">
        <v>0</v>
      </c>
      <c r="J2619" t="b">
        <f t="shared" si="40"/>
        <v>1</v>
      </c>
      <c r="K2619" t="e">
        <f t="array" ref="K2619">INDEX($A$7:$F$3066,SMALL(IF(COUNTIF($L$5,$H$7:$H$3066)*COUNTIF($L$5,$I$7:$I$3066),MATCH(ROW($A$7:$A$3066),ROW($A$7:$A$3066)),""),ROWS($B$1:B2613)),COLUMNS($A$1:B2615))</f>
        <v>#NUM!</v>
      </c>
      <c r="L2619" t="e">
        <f t="array" ref="L2619">INDEX($A$7:$F$3066,SMALL(IF(COUNTIF($L$5,$H$7:$H$3066)*COUNTIF($L$5,$I$7:$I$3066),MATCH(ROW($A$7:$A$3066),ROW($A$7:$A$3066)),""),ROWS($B$1:C2613)),COLUMNS($A$1:C2615))</f>
        <v>#NUM!</v>
      </c>
      <c r="M2619" t="e">
        <f t="array" ref="M2619">INDEX($A$7:$F$3066,SMALL(IF(COUNTIF($L$5,$H$7:$H$3066)*COUNTIF($L$5,$I$7:$I$3066),MATCH(ROW($A$7:$A$3066),ROW($A$7:$A$3066)),""),ROWS($B$1:D2613)),COLUMNS($A$1:D2615))</f>
        <v>#NUM!</v>
      </c>
      <c r="N2619" t="e">
        <f t="array" ref="N2619">INDEX($A$7:$F$3066,SMALL(IF(COUNTIF($L$5,$H$7:$H$3066)*COUNTIF($L$5,$I$7:$I$3066),MATCH(ROW($A$7:$A$3066),ROW($A$7:$A$3066)),""),ROWS($B$1:E2613)),COLUMNS($A$1:E2615))</f>
        <v>#NUM!</v>
      </c>
      <c r="O2619" t="e">
        <f t="array" ref="O2619">INDEX($A$7:$F$3066,SMALL(IF(COUNTIF($L$5,$H$7:$H$3066)*COUNTIF($L$5,$I$7:$I$3066),MATCH(ROW($A$7:$A$3066),ROW($A$7:$A$3066)),""),ROWS($B$1:F2613)),COLUMNS($A$1:F2615))</f>
        <v>#NUM!</v>
      </c>
    </row>
    <row r="2620" spans="1:15">
      <c r="A2620" s="1">
        <f>'ScienceDirect - Initial'!A2623</f>
        <v>0</v>
      </c>
      <c r="B2620" s="1">
        <f>'ScienceDirect - Initial'!B2623</f>
        <v>2012</v>
      </c>
      <c r="C2620" s="1" t="str">
        <f>'ScienceDirect - Initial'!C2623</f>
        <v>Kalogirou, S.A.</v>
      </c>
      <c r="D2620" s="1" t="str">
        <f>'ScienceDirect - Initial'!D2623</f>
        <v>3.01 - Solar Thermal Systems: Components and Applications – Introduction</v>
      </c>
      <c r="E2620" s="1" t="str">
        <f>'ScienceDirect - Initial'!E2623</f>
        <v>Comprehensive Renewable Energy</v>
      </c>
      <c r="F2620" s="1" t="str">
        <f>'ScienceDirect - Initial'!F2623</f>
        <v>978-0-08-087873-7</v>
      </c>
      <c r="H2620" s="1">
        <v>0</v>
      </c>
      <c r="I2620" s="1">
        <v>0</v>
      </c>
      <c r="J2620" t="b">
        <f t="shared" si="40"/>
        <v>1</v>
      </c>
      <c r="K2620" t="e">
        <f t="array" ref="K2620">INDEX($A$7:$F$3066,SMALL(IF(COUNTIF($L$5,$H$7:$H$3066)*COUNTIF($L$5,$I$7:$I$3066),MATCH(ROW($A$7:$A$3066),ROW($A$7:$A$3066)),""),ROWS($B$1:B2614)),COLUMNS($A$1:B2616))</f>
        <v>#NUM!</v>
      </c>
      <c r="L2620" t="e">
        <f t="array" ref="L2620">INDEX($A$7:$F$3066,SMALL(IF(COUNTIF($L$5,$H$7:$H$3066)*COUNTIF($L$5,$I$7:$I$3066),MATCH(ROW($A$7:$A$3066),ROW($A$7:$A$3066)),""),ROWS($B$1:C2614)),COLUMNS($A$1:C2616))</f>
        <v>#NUM!</v>
      </c>
      <c r="M2620" t="e">
        <f t="array" ref="M2620">INDEX($A$7:$F$3066,SMALL(IF(COUNTIF($L$5,$H$7:$H$3066)*COUNTIF($L$5,$I$7:$I$3066),MATCH(ROW($A$7:$A$3066),ROW($A$7:$A$3066)),""),ROWS($B$1:D2614)),COLUMNS($A$1:D2616))</f>
        <v>#NUM!</v>
      </c>
      <c r="N2620" t="e">
        <f t="array" ref="N2620">INDEX($A$7:$F$3066,SMALL(IF(COUNTIF($L$5,$H$7:$H$3066)*COUNTIF($L$5,$I$7:$I$3066),MATCH(ROW($A$7:$A$3066),ROW($A$7:$A$3066)),""),ROWS($B$1:E2614)),COLUMNS($A$1:E2616))</f>
        <v>#NUM!</v>
      </c>
      <c r="O2620" t="e">
        <f t="array" ref="O2620">INDEX($A$7:$F$3066,SMALL(IF(COUNTIF($L$5,$H$7:$H$3066)*COUNTIF($L$5,$I$7:$I$3066),MATCH(ROW($A$7:$A$3066),ROW($A$7:$A$3066)),""),ROWS($B$1:F2614)),COLUMNS($A$1:F2616))</f>
        <v>#NUM!</v>
      </c>
    </row>
    <row r="2621" spans="1:15">
      <c r="A2621" s="1">
        <f>'ScienceDirect - Initial'!A2624</f>
        <v>0</v>
      </c>
      <c r="B2621" s="1">
        <f>'ScienceDirect - Initial'!B2624</f>
        <v>1979</v>
      </c>
      <c r="C2621" s="1">
        <f>'ScienceDirect - Initial'!C2624</f>
        <v>0</v>
      </c>
      <c r="D2621" s="1" t="str">
        <f>'ScienceDirect - Initial'!D2624</f>
        <v>Chapter 6 Some Practical Applications of the Clay-Polymer Interaction</v>
      </c>
      <c r="E2621" s="1" t="str">
        <f>'ScienceDirect - Initial'!E2624</f>
        <v>Developments in Soil Science</v>
      </c>
      <c r="F2621" s="1" t="str">
        <f>'ScienceDirect - Initial'!F2624</f>
        <v>0166-2481</v>
      </c>
      <c r="H2621" s="1">
        <v>0</v>
      </c>
      <c r="I2621" s="1">
        <v>0</v>
      </c>
      <c r="J2621" t="b">
        <f t="shared" si="40"/>
        <v>1</v>
      </c>
      <c r="K2621" t="e">
        <f t="array" ref="K2621">INDEX($A$7:$F$3066,SMALL(IF(COUNTIF($L$5,$H$7:$H$3066)*COUNTIF($L$5,$I$7:$I$3066),MATCH(ROW($A$7:$A$3066),ROW($A$7:$A$3066)),""),ROWS($B$1:B2615)),COLUMNS($A$1:B2617))</f>
        <v>#NUM!</v>
      </c>
      <c r="L2621" t="e">
        <f t="array" ref="L2621">INDEX($A$7:$F$3066,SMALL(IF(COUNTIF($L$5,$H$7:$H$3066)*COUNTIF($L$5,$I$7:$I$3066),MATCH(ROW($A$7:$A$3066),ROW($A$7:$A$3066)),""),ROWS($B$1:C2615)),COLUMNS($A$1:C2617))</f>
        <v>#NUM!</v>
      </c>
      <c r="M2621" t="e">
        <f t="array" ref="M2621">INDEX($A$7:$F$3066,SMALL(IF(COUNTIF($L$5,$H$7:$H$3066)*COUNTIF($L$5,$I$7:$I$3066),MATCH(ROW($A$7:$A$3066),ROW($A$7:$A$3066)),""),ROWS($B$1:D2615)),COLUMNS($A$1:D2617))</f>
        <v>#NUM!</v>
      </c>
      <c r="N2621" t="e">
        <f t="array" ref="N2621">INDEX($A$7:$F$3066,SMALL(IF(COUNTIF($L$5,$H$7:$H$3066)*COUNTIF($L$5,$I$7:$I$3066),MATCH(ROW($A$7:$A$3066),ROW($A$7:$A$3066)),""),ROWS($B$1:E2615)),COLUMNS($A$1:E2617))</f>
        <v>#NUM!</v>
      </c>
      <c r="O2621" t="e">
        <f t="array" ref="O2621">INDEX($A$7:$F$3066,SMALL(IF(COUNTIF($L$5,$H$7:$H$3066)*COUNTIF($L$5,$I$7:$I$3066),MATCH(ROW($A$7:$A$3066),ROW($A$7:$A$3066)),""),ROWS($B$1:F2615)),COLUMNS($A$1:F2617))</f>
        <v>#NUM!</v>
      </c>
    </row>
    <row r="2622" spans="1:15">
      <c r="A2622" s="1">
        <f>'ScienceDirect - Initial'!A2625</f>
        <v>0</v>
      </c>
      <c r="B2622" s="1">
        <f>'ScienceDirect - Initial'!B2625</f>
        <v>2014</v>
      </c>
      <c r="C2622" s="1" t="str">
        <f>'ScienceDirect - Initial'!C2625</f>
        <v>Gomes, C.F.A.; Brainerd, C.J.; Nakamura, K.; Reyna, V.F.</v>
      </c>
      <c r="D2622" s="1" t="str">
        <f>'ScienceDirect - Initial'!D2625</f>
        <v>Markovian interpretations of dual retrieval processes</v>
      </c>
      <c r="E2622" s="1" t="str">
        <f>'ScienceDirect - Initial'!E2625</f>
        <v>Special Issue in Honor of William K. Estes</v>
      </c>
      <c r="F2622" s="1">
        <f>'ScienceDirect - Initial'!F2625</f>
        <v>0</v>
      </c>
      <c r="H2622" s="1">
        <v>0</v>
      </c>
      <c r="I2622" s="1">
        <v>0</v>
      </c>
      <c r="J2622" t="b">
        <f t="shared" si="40"/>
        <v>1</v>
      </c>
      <c r="K2622" t="e">
        <f t="array" ref="K2622">INDEX($A$7:$F$3066,SMALL(IF(COUNTIF($L$5,$H$7:$H$3066)*COUNTIF($L$5,$I$7:$I$3066),MATCH(ROW($A$7:$A$3066),ROW($A$7:$A$3066)),""),ROWS($B$1:B2616)),COLUMNS($A$1:B2618))</f>
        <v>#NUM!</v>
      </c>
      <c r="L2622" t="e">
        <f t="array" ref="L2622">INDEX($A$7:$F$3066,SMALL(IF(COUNTIF($L$5,$H$7:$H$3066)*COUNTIF($L$5,$I$7:$I$3066),MATCH(ROW($A$7:$A$3066),ROW($A$7:$A$3066)),""),ROWS($B$1:C2616)),COLUMNS($A$1:C2618))</f>
        <v>#NUM!</v>
      </c>
      <c r="M2622" t="e">
        <f t="array" ref="M2622">INDEX($A$7:$F$3066,SMALL(IF(COUNTIF($L$5,$H$7:$H$3066)*COUNTIF($L$5,$I$7:$I$3066),MATCH(ROW($A$7:$A$3066),ROW($A$7:$A$3066)),""),ROWS($B$1:D2616)),COLUMNS($A$1:D2618))</f>
        <v>#NUM!</v>
      </c>
      <c r="N2622" t="e">
        <f t="array" ref="N2622">INDEX($A$7:$F$3066,SMALL(IF(COUNTIF($L$5,$H$7:$H$3066)*COUNTIF($L$5,$I$7:$I$3066),MATCH(ROW($A$7:$A$3066),ROW($A$7:$A$3066)),""),ROWS($B$1:E2616)),COLUMNS($A$1:E2618))</f>
        <v>#NUM!</v>
      </c>
      <c r="O2622" t="e">
        <f t="array" ref="O2622">INDEX($A$7:$F$3066,SMALL(IF(COUNTIF($L$5,$H$7:$H$3066)*COUNTIF($L$5,$I$7:$I$3066),MATCH(ROW($A$7:$A$3066),ROW($A$7:$A$3066)),""),ROWS($B$1:F2616)),COLUMNS($A$1:F2618))</f>
        <v>#NUM!</v>
      </c>
    </row>
    <row r="2623" spans="1:15">
      <c r="A2623" s="1">
        <f>'ScienceDirect - Initial'!A2626</f>
        <v>0</v>
      </c>
      <c r="B2623" s="1">
        <f>'ScienceDirect - Initial'!B2626</f>
        <v>1977</v>
      </c>
      <c r="C2623" s="1" t="str">
        <f>'ScienceDirect - Initial'!C2626</f>
        <v>Toon, Owen B.; B. Pollack, James; Sagan, Carl</v>
      </c>
      <c r="D2623" s="1" t="str">
        <f>'ScienceDirect - Initial'!D2626</f>
        <v>Physical properties of the particles composing the Martian dust storm of 1971–1972</v>
      </c>
      <c r="E2623" s="1" t="str">
        <f>'ScienceDirect - Initial'!E2626</f>
        <v>Icarus</v>
      </c>
      <c r="F2623" s="1">
        <f>'ScienceDirect - Initial'!F2626</f>
        <v>0</v>
      </c>
      <c r="H2623" s="1">
        <v>0</v>
      </c>
      <c r="I2623" s="1">
        <v>0</v>
      </c>
      <c r="J2623" t="b">
        <f t="shared" si="40"/>
        <v>1</v>
      </c>
      <c r="K2623" t="e">
        <f t="array" ref="K2623">INDEX($A$7:$F$3066,SMALL(IF(COUNTIF($L$5,$H$7:$H$3066)*COUNTIF($L$5,$I$7:$I$3066),MATCH(ROW($A$7:$A$3066),ROW($A$7:$A$3066)),""),ROWS($B$1:B2617)),COLUMNS($A$1:B2619))</f>
        <v>#NUM!</v>
      </c>
      <c r="L2623" t="e">
        <f t="array" ref="L2623">INDEX($A$7:$F$3066,SMALL(IF(COUNTIF($L$5,$H$7:$H$3066)*COUNTIF($L$5,$I$7:$I$3066),MATCH(ROW($A$7:$A$3066),ROW($A$7:$A$3066)),""),ROWS($B$1:C2617)),COLUMNS($A$1:C2619))</f>
        <v>#NUM!</v>
      </c>
      <c r="M2623" t="e">
        <f t="array" ref="M2623">INDEX($A$7:$F$3066,SMALL(IF(COUNTIF($L$5,$H$7:$H$3066)*COUNTIF($L$5,$I$7:$I$3066),MATCH(ROW($A$7:$A$3066),ROW($A$7:$A$3066)),""),ROWS($B$1:D2617)),COLUMNS($A$1:D2619))</f>
        <v>#NUM!</v>
      </c>
      <c r="N2623" t="e">
        <f t="array" ref="N2623">INDEX($A$7:$F$3066,SMALL(IF(COUNTIF($L$5,$H$7:$H$3066)*COUNTIF($L$5,$I$7:$I$3066),MATCH(ROW($A$7:$A$3066),ROW($A$7:$A$3066)),""),ROWS($B$1:E2617)),COLUMNS($A$1:E2619))</f>
        <v>#NUM!</v>
      </c>
      <c r="O2623" t="e">
        <f t="array" ref="O2623">INDEX($A$7:$F$3066,SMALL(IF(COUNTIF($L$5,$H$7:$H$3066)*COUNTIF($L$5,$I$7:$I$3066),MATCH(ROW($A$7:$A$3066),ROW($A$7:$A$3066)),""),ROWS($B$1:F2617)),COLUMNS($A$1:F2619))</f>
        <v>#NUM!</v>
      </c>
    </row>
    <row r="2624" spans="1:15">
      <c r="A2624" s="1">
        <f>'ScienceDirect - Initial'!A2627</f>
        <v>0</v>
      </c>
      <c r="B2624" s="1">
        <f>'ScienceDirect - Initial'!B2627</f>
        <v>1983</v>
      </c>
      <c r="C2624" s="1" t="str">
        <f>'ScienceDirect - Initial'!C2627</f>
        <v>RATHCKE, BEVERLY</v>
      </c>
      <c r="D2624" s="1" t="str">
        <f>'ScienceDirect - Initial'!D2627</f>
        <v>CHAPTER 12 - Competition and Facilitation among Plants for Pollination</v>
      </c>
      <c r="E2624" s="1" t="str">
        <f>'ScienceDirect - Initial'!E2627</f>
        <v>Pollination Biology</v>
      </c>
      <c r="F2624" s="1" t="str">
        <f>'ScienceDirect - Initial'!F2627</f>
        <v>978-0-12-583980-8</v>
      </c>
      <c r="H2624" s="1">
        <v>0</v>
      </c>
      <c r="I2624" s="1">
        <v>0</v>
      </c>
      <c r="J2624" t="b">
        <f t="shared" si="40"/>
        <v>1</v>
      </c>
      <c r="K2624" t="e">
        <f t="array" ref="K2624">INDEX($A$7:$F$3066,SMALL(IF(COUNTIF($L$5,$H$7:$H$3066)*COUNTIF($L$5,$I$7:$I$3066),MATCH(ROW($A$7:$A$3066),ROW($A$7:$A$3066)),""),ROWS($B$1:B2618)),COLUMNS($A$1:B2620))</f>
        <v>#NUM!</v>
      </c>
      <c r="L2624" t="e">
        <f t="array" ref="L2624">INDEX($A$7:$F$3066,SMALL(IF(COUNTIF($L$5,$H$7:$H$3066)*COUNTIF($L$5,$I$7:$I$3066),MATCH(ROW($A$7:$A$3066),ROW($A$7:$A$3066)),""),ROWS($B$1:C2618)),COLUMNS($A$1:C2620))</f>
        <v>#NUM!</v>
      </c>
      <c r="M2624" t="e">
        <f t="array" ref="M2624">INDEX($A$7:$F$3066,SMALL(IF(COUNTIF($L$5,$H$7:$H$3066)*COUNTIF($L$5,$I$7:$I$3066),MATCH(ROW($A$7:$A$3066),ROW($A$7:$A$3066)),""),ROWS($B$1:D2618)),COLUMNS($A$1:D2620))</f>
        <v>#NUM!</v>
      </c>
      <c r="N2624" t="e">
        <f t="array" ref="N2624">INDEX($A$7:$F$3066,SMALL(IF(COUNTIF($L$5,$H$7:$H$3066)*COUNTIF($L$5,$I$7:$I$3066),MATCH(ROW($A$7:$A$3066),ROW($A$7:$A$3066)),""),ROWS($B$1:E2618)),COLUMNS($A$1:E2620))</f>
        <v>#NUM!</v>
      </c>
      <c r="O2624" t="e">
        <f t="array" ref="O2624">INDEX($A$7:$F$3066,SMALL(IF(COUNTIF($L$5,$H$7:$H$3066)*COUNTIF($L$5,$I$7:$I$3066),MATCH(ROW($A$7:$A$3066),ROW($A$7:$A$3066)),""),ROWS($B$1:F2618)),COLUMNS($A$1:F2620))</f>
        <v>#NUM!</v>
      </c>
    </row>
    <row r="2625" spans="1:15">
      <c r="A2625" s="1">
        <f>'ScienceDirect - Initial'!A2628</f>
        <v>0</v>
      </c>
      <c r="B2625" s="1">
        <f>'ScienceDirect - Initial'!B2628</f>
        <v>1973</v>
      </c>
      <c r="C2625" s="1" t="str">
        <f>'ScienceDirect - Initial'!C2628</f>
        <v>Wagonfeld, Samuel; Dashef, Stephen S.</v>
      </c>
      <c r="D2625" s="1" t="str">
        <f>'ScienceDirect - Initial'!D2628</f>
        <v>THE RETURN OF MEMORY AND PERSONAL MEANING: Treatment and Theoretical Considerations in a Case of Viral Encephalitis</v>
      </c>
      <c r="E2625" s="1" t="str">
        <f>'ScienceDirect - Initial'!E2628</f>
        <v>Journal of the American Academy of Child Psychiatry</v>
      </c>
      <c r="F2625" s="1">
        <f>'ScienceDirect - Initial'!F2628</f>
        <v>0</v>
      </c>
      <c r="H2625" s="1">
        <v>0</v>
      </c>
      <c r="I2625" s="1">
        <v>0</v>
      </c>
      <c r="J2625" t="b">
        <f t="shared" si="40"/>
        <v>1</v>
      </c>
      <c r="K2625" t="e">
        <f t="array" ref="K2625">INDEX($A$7:$F$3066,SMALL(IF(COUNTIF($L$5,$H$7:$H$3066)*COUNTIF($L$5,$I$7:$I$3066),MATCH(ROW($A$7:$A$3066),ROW($A$7:$A$3066)),""),ROWS($B$1:B2619)),COLUMNS($A$1:B2621))</f>
        <v>#NUM!</v>
      </c>
      <c r="L2625" t="e">
        <f t="array" ref="L2625">INDEX($A$7:$F$3066,SMALL(IF(COUNTIF($L$5,$H$7:$H$3066)*COUNTIF($L$5,$I$7:$I$3066),MATCH(ROW($A$7:$A$3066),ROW($A$7:$A$3066)),""),ROWS($B$1:C2619)),COLUMNS($A$1:C2621))</f>
        <v>#NUM!</v>
      </c>
      <c r="M2625" t="e">
        <f t="array" ref="M2625">INDEX($A$7:$F$3066,SMALL(IF(COUNTIF($L$5,$H$7:$H$3066)*COUNTIF($L$5,$I$7:$I$3066),MATCH(ROW($A$7:$A$3066),ROW($A$7:$A$3066)),""),ROWS($B$1:D2619)),COLUMNS($A$1:D2621))</f>
        <v>#NUM!</v>
      </c>
      <c r="N2625" t="e">
        <f t="array" ref="N2625">INDEX($A$7:$F$3066,SMALL(IF(COUNTIF($L$5,$H$7:$H$3066)*COUNTIF($L$5,$I$7:$I$3066),MATCH(ROW($A$7:$A$3066),ROW($A$7:$A$3066)),""),ROWS($B$1:E2619)),COLUMNS($A$1:E2621))</f>
        <v>#NUM!</v>
      </c>
      <c r="O2625" t="e">
        <f t="array" ref="O2625">INDEX($A$7:$F$3066,SMALL(IF(COUNTIF($L$5,$H$7:$H$3066)*COUNTIF($L$5,$I$7:$I$3066),MATCH(ROW($A$7:$A$3066),ROW($A$7:$A$3066)),""),ROWS($B$1:F2619)),COLUMNS($A$1:F2621))</f>
        <v>#NUM!</v>
      </c>
    </row>
    <row r="2626" spans="1:15">
      <c r="A2626" s="1">
        <f>'ScienceDirect - Initial'!A2629</f>
        <v>0</v>
      </c>
      <c r="B2626" s="1">
        <f>'ScienceDirect - Initial'!B2629</f>
        <v>1990</v>
      </c>
      <c r="C2626" s="1">
        <f>'ScienceDirect - Initial'!C2629</f>
        <v>0</v>
      </c>
      <c r="D2626" s="1" t="str">
        <f>'ScienceDirect - Initial'!D2629</f>
        <v>10 A Theory of Sexuality</v>
      </c>
      <c r="E2626" s="1" t="str">
        <f>'ScienceDirect - Initial'!E2629</f>
        <v>Advances in Psychology</v>
      </c>
      <c r="F2626" s="1" t="str">
        <f>'ScienceDirect - Initial'!F2629</f>
        <v>0166-4115</v>
      </c>
      <c r="H2626" s="1">
        <v>0</v>
      </c>
      <c r="I2626" s="1">
        <v>0</v>
      </c>
      <c r="J2626" t="b">
        <f t="shared" si="40"/>
        <v>1</v>
      </c>
      <c r="K2626" t="e">
        <f t="array" ref="K2626">INDEX($A$7:$F$3066,SMALL(IF(COUNTIF($L$5,$H$7:$H$3066)*COUNTIF($L$5,$I$7:$I$3066),MATCH(ROW($A$7:$A$3066),ROW($A$7:$A$3066)),""),ROWS($B$1:B2620)),COLUMNS($A$1:B2622))</f>
        <v>#NUM!</v>
      </c>
      <c r="L2626" t="e">
        <f t="array" ref="L2626">INDEX($A$7:$F$3066,SMALL(IF(COUNTIF($L$5,$H$7:$H$3066)*COUNTIF($L$5,$I$7:$I$3066),MATCH(ROW($A$7:$A$3066),ROW($A$7:$A$3066)),""),ROWS($B$1:C2620)),COLUMNS($A$1:C2622))</f>
        <v>#NUM!</v>
      </c>
      <c r="M2626" t="e">
        <f t="array" ref="M2626">INDEX($A$7:$F$3066,SMALL(IF(COUNTIF($L$5,$H$7:$H$3066)*COUNTIF($L$5,$I$7:$I$3066),MATCH(ROW($A$7:$A$3066),ROW($A$7:$A$3066)),""),ROWS($B$1:D2620)),COLUMNS($A$1:D2622))</f>
        <v>#NUM!</v>
      </c>
      <c r="N2626" t="e">
        <f t="array" ref="N2626">INDEX($A$7:$F$3066,SMALL(IF(COUNTIF($L$5,$H$7:$H$3066)*COUNTIF($L$5,$I$7:$I$3066),MATCH(ROW($A$7:$A$3066),ROW($A$7:$A$3066)),""),ROWS($B$1:E2620)),COLUMNS($A$1:E2622))</f>
        <v>#NUM!</v>
      </c>
      <c r="O2626" t="e">
        <f t="array" ref="O2626">INDEX($A$7:$F$3066,SMALL(IF(COUNTIF($L$5,$H$7:$H$3066)*COUNTIF($L$5,$I$7:$I$3066),MATCH(ROW($A$7:$A$3066),ROW($A$7:$A$3066)),""),ROWS($B$1:F2620)),COLUMNS($A$1:F2622))</f>
        <v>#NUM!</v>
      </c>
    </row>
    <row r="2627" spans="1:15">
      <c r="A2627" s="1">
        <f>'ScienceDirect - Initial'!A2630</f>
        <v>0</v>
      </c>
      <c r="B2627" s="1">
        <f>'ScienceDirect - Initial'!B2630</f>
        <v>1975</v>
      </c>
      <c r="C2627" s="1" t="str">
        <f>'ScienceDirect - Initial'!C2630</f>
        <v>Piveteau, Jean-Luc</v>
      </c>
      <c r="D2627" s="1" t="str">
        <f>'ScienceDirect - Initial'!D2630</f>
        <v>The problem of regionalization among geographers: the case of Switzerland</v>
      </c>
      <c r="E2627" s="1" t="str">
        <f>'ScienceDirect - Initial'!E2630</f>
        <v>Geoforum</v>
      </c>
      <c r="F2627" s="1">
        <f>'ScienceDirect - Initial'!F2630</f>
        <v>0</v>
      </c>
      <c r="H2627" s="1">
        <v>0</v>
      </c>
      <c r="I2627" s="1">
        <v>0</v>
      </c>
      <c r="J2627" t="b">
        <f t="shared" si="40"/>
        <v>1</v>
      </c>
      <c r="K2627" t="e">
        <f t="array" ref="K2627">INDEX($A$7:$F$3066,SMALL(IF(COUNTIF($L$5,$H$7:$H$3066)*COUNTIF($L$5,$I$7:$I$3066),MATCH(ROW($A$7:$A$3066),ROW($A$7:$A$3066)),""),ROWS($B$1:B2621)),COLUMNS($A$1:B2623))</f>
        <v>#NUM!</v>
      </c>
      <c r="L2627" t="e">
        <f t="array" ref="L2627">INDEX($A$7:$F$3066,SMALL(IF(COUNTIF($L$5,$H$7:$H$3066)*COUNTIF($L$5,$I$7:$I$3066),MATCH(ROW($A$7:$A$3066),ROW($A$7:$A$3066)),""),ROWS($B$1:C2621)),COLUMNS($A$1:C2623))</f>
        <v>#NUM!</v>
      </c>
      <c r="M2627" t="e">
        <f t="array" ref="M2627">INDEX($A$7:$F$3066,SMALL(IF(COUNTIF($L$5,$H$7:$H$3066)*COUNTIF($L$5,$I$7:$I$3066),MATCH(ROW($A$7:$A$3066),ROW($A$7:$A$3066)),""),ROWS($B$1:D2621)),COLUMNS($A$1:D2623))</f>
        <v>#NUM!</v>
      </c>
      <c r="N2627" t="e">
        <f t="array" ref="N2627">INDEX($A$7:$F$3066,SMALL(IF(COUNTIF($L$5,$H$7:$H$3066)*COUNTIF($L$5,$I$7:$I$3066),MATCH(ROW($A$7:$A$3066),ROW($A$7:$A$3066)),""),ROWS($B$1:E2621)),COLUMNS($A$1:E2623))</f>
        <v>#NUM!</v>
      </c>
      <c r="O2627" t="e">
        <f t="array" ref="O2627">INDEX($A$7:$F$3066,SMALL(IF(COUNTIF($L$5,$H$7:$H$3066)*COUNTIF($L$5,$I$7:$I$3066),MATCH(ROW($A$7:$A$3066),ROW($A$7:$A$3066)),""),ROWS($B$1:F2621)),COLUMNS($A$1:F2623))</f>
        <v>#NUM!</v>
      </c>
    </row>
    <row r="2628" spans="1:15">
      <c r="A2628" s="1">
        <f>'ScienceDirect - Initial'!A2631</f>
        <v>0</v>
      </c>
      <c r="B2628" s="1">
        <f>'ScienceDirect - Initial'!B2631</f>
        <v>1999</v>
      </c>
      <c r="C2628" s="1">
        <f>'ScienceDirect - Initial'!C2631</f>
        <v>0</v>
      </c>
      <c r="D2628" s="1" t="str">
        <f>'ScienceDirect - Initial'!D2631</f>
        <v>Abstract</v>
      </c>
      <c r="E2628" s="1" t="str">
        <f>'ScienceDirect - Initial'!E2631</f>
        <v>Biological Psychiatry</v>
      </c>
      <c r="F2628" s="1">
        <f>'ScienceDirect - Initial'!F2631</f>
        <v>0</v>
      </c>
      <c r="H2628" s="1">
        <v>0</v>
      </c>
      <c r="I2628" s="1">
        <v>0</v>
      </c>
      <c r="J2628" t="b">
        <f t="shared" si="40"/>
        <v>1</v>
      </c>
      <c r="K2628" t="e">
        <f t="array" ref="K2628">INDEX($A$7:$F$3066,SMALL(IF(COUNTIF($L$5,$H$7:$H$3066)*COUNTIF($L$5,$I$7:$I$3066),MATCH(ROW($A$7:$A$3066),ROW($A$7:$A$3066)),""),ROWS($B$1:B2622)),COLUMNS($A$1:B2624))</f>
        <v>#NUM!</v>
      </c>
      <c r="L2628" t="e">
        <f t="array" ref="L2628">INDEX($A$7:$F$3066,SMALL(IF(COUNTIF($L$5,$H$7:$H$3066)*COUNTIF($L$5,$I$7:$I$3066),MATCH(ROW($A$7:$A$3066),ROW($A$7:$A$3066)),""),ROWS($B$1:C2622)),COLUMNS($A$1:C2624))</f>
        <v>#NUM!</v>
      </c>
      <c r="M2628" t="e">
        <f t="array" ref="M2628">INDEX($A$7:$F$3066,SMALL(IF(COUNTIF($L$5,$H$7:$H$3066)*COUNTIF($L$5,$I$7:$I$3066),MATCH(ROW($A$7:$A$3066),ROW($A$7:$A$3066)),""),ROWS($B$1:D2622)),COLUMNS($A$1:D2624))</f>
        <v>#NUM!</v>
      </c>
      <c r="N2628" t="e">
        <f t="array" ref="N2628">INDEX($A$7:$F$3066,SMALL(IF(COUNTIF($L$5,$H$7:$H$3066)*COUNTIF($L$5,$I$7:$I$3066),MATCH(ROW($A$7:$A$3066),ROW($A$7:$A$3066)),""),ROWS($B$1:E2622)),COLUMNS($A$1:E2624))</f>
        <v>#NUM!</v>
      </c>
      <c r="O2628" t="e">
        <f t="array" ref="O2628">INDEX($A$7:$F$3066,SMALL(IF(COUNTIF($L$5,$H$7:$H$3066)*COUNTIF($L$5,$I$7:$I$3066),MATCH(ROW($A$7:$A$3066),ROW($A$7:$A$3066)),""),ROWS($B$1:F2622)),COLUMNS($A$1:F2624))</f>
        <v>#NUM!</v>
      </c>
    </row>
    <row r="2629" spans="1:15">
      <c r="A2629" s="1">
        <f>'ScienceDirect - Initial'!A2632</f>
        <v>0</v>
      </c>
      <c r="B2629" s="1">
        <f>'ScienceDirect - Initial'!B2632</f>
        <v>1969</v>
      </c>
      <c r="C2629" s="1" t="str">
        <f>'ScienceDirect - Initial'!C2632</f>
        <v>Morris, J.N.</v>
      </c>
      <c r="D2629" s="1" t="str">
        <f>'ScienceDirect - Initial'!D2632</f>
        <v>TOMORROW'S COMMUNITY PHYSICIAN</v>
      </c>
      <c r="E2629" s="1" t="str">
        <f>'ScienceDirect - Initial'!E2632</f>
        <v>Originally published as Volume 2, Issue 7625</v>
      </c>
      <c r="F2629" s="1">
        <f>'ScienceDirect - Initial'!F2632</f>
        <v>0</v>
      </c>
      <c r="H2629" s="1">
        <v>0</v>
      </c>
      <c r="I2629" s="1">
        <v>0</v>
      </c>
      <c r="J2629" t="b">
        <f t="shared" si="40"/>
        <v>1</v>
      </c>
      <c r="K2629" t="e">
        <f t="array" ref="K2629">INDEX($A$7:$F$3066,SMALL(IF(COUNTIF($L$5,$H$7:$H$3066)*COUNTIF($L$5,$I$7:$I$3066),MATCH(ROW($A$7:$A$3066),ROW($A$7:$A$3066)),""),ROWS($B$1:B2623)),COLUMNS($A$1:B2625))</f>
        <v>#NUM!</v>
      </c>
      <c r="L2629" t="e">
        <f t="array" ref="L2629">INDEX($A$7:$F$3066,SMALL(IF(COUNTIF($L$5,$H$7:$H$3066)*COUNTIF($L$5,$I$7:$I$3066),MATCH(ROW($A$7:$A$3066),ROW($A$7:$A$3066)),""),ROWS($B$1:C2623)),COLUMNS($A$1:C2625))</f>
        <v>#NUM!</v>
      </c>
      <c r="M2629" t="e">
        <f t="array" ref="M2629">INDEX($A$7:$F$3066,SMALL(IF(COUNTIF($L$5,$H$7:$H$3066)*COUNTIF($L$5,$I$7:$I$3066),MATCH(ROW($A$7:$A$3066),ROW($A$7:$A$3066)),""),ROWS($B$1:D2623)),COLUMNS($A$1:D2625))</f>
        <v>#NUM!</v>
      </c>
      <c r="N2629" t="e">
        <f t="array" ref="N2629">INDEX($A$7:$F$3066,SMALL(IF(COUNTIF($L$5,$H$7:$H$3066)*COUNTIF($L$5,$I$7:$I$3066),MATCH(ROW($A$7:$A$3066),ROW($A$7:$A$3066)),""),ROWS($B$1:E2623)),COLUMNS($A$1:E2625))</f>
        <v>#NUM!</v>
      </c>
      <c r="O2629" t="e">
        <f t="array" ref="O2629">INDEX($A$7:$F$3066,SMALL(IF(COUNTIF($L$5,$H$7:$H$3066)*COUNTIF($L$5,$I$7:$I$3066),MATCH(ROW($A$7:$A$3066),ROW($A$7:$A$3066)),""),ROWS($B$1:F2623)),COLUMNS($A$1:F2625))</f>
        <v>#NUM!</v>
      </c>
    </row>
    <row r="2630" spans="1:15">
      <c r="A2630" s="1">
        <f>'ScienceDirect - Initial'!A2633</f>
        <v>0</v>
      </c>
      <c r="B2630" s="1">
        <f>'ScienceDirect - Initial'!B2633</f>
        <v>2016</v>
      </c>
      <c r="C2630" s="1" t="str">
        <f>'ScienceDirect - Initial'!C2633</f>
        <v>Kurtz, Steven M.; Ong, Kevin</v>
      </c>
      <c r="D2630" s="1" t="str">
        <f>'ScienceDirect - Initial'!D2633</f>
        <v>7 - Contemporary Total Hip Arthroplasty: Alternative Bearings</v>
      </c>
      <c r="E2630" s="1" t="str">
        <f>'ScienceDirect - Initial'!E2633</f>
        <v>UHMWPE Biomaterials Handbook (Third Edition)</v>
      </c>
      <c r="F2630" s="1" t="str">
        <f>'ScienceDirect - Initial'!F2633</f>
        <v>978-0-323-35401-1</v>
      </c>
      <c r="H2630" s="1">
        <v>0</v>
      </c>
      <c r="I2630" s="1">
        <v>0</v>
      </c>
      <c r="J2630" t="b">
        <f t="shared" si="40"/>
        <v>1</v>
      </c>
      <c r="K2630" t="e">
        <f t="array" ref="K2630">INDEX($A$7:$F$3066,SMALL(IF(COUNTIF($L$5,$H$7:$H$3066)*COUNTIF($L$5,$I$7:$I$3066),MATCH(ROW($A$7:$A$3066),ROW($A$7:$A$3066)),""),ROWS($B$1:B2624)),COLUMNS($A$1:B2626))</f>
        <v>#NUM!</v>
      </c>
      <c r="L2630" t="e">
        <f t="array" ref="L2630">INDEX($A$7:$F$3066,SMALL(IF(COUNTIF($L$5,$H$7:$H$3066)*COUNTIF($L$5,$I$7:$I$3066),MATCH(ROW($A$7:$A$3066),ROW($A$7:$A$3066)),""),ROWS($B$1:C2624)),COLUMNS($A$1:C2626))</f>
        <v>#NUM!</v>
      </c>
      <c r="M2630" t="e">
        <f t="array" ref="M2630">INDEX($A$7:$F$3066,SMALL(IF(COUNTIF($L$5,$H$7:$H$3066)*COUNTIF($L$5,$I$7:$I$3066),MATCH(ROW($A$7:$A$3066),ROW($A$7:$A$3066)),""),ROWS($B$1:D2624)),COLUMNS($A$1:D2626))</f>
        <v>#NUM!</v>
      </c>
      <c r="N2630" t="e">
        <f t="array" ref="N2630">INDEX($A$7:$F$3066,SMALL(IF(COUNTIF($L$5,$H$7:$H$3066)*COUNTIF($L$5,$I$7:$I$3066),MATCH(ROW($A$7:$A$3066),ROW($A$7:$A$3066)),""),ROWS($B$1:E2624)),COLUMNS($A$1:E2626))</f>
        <v>#NUM!</v>
      </c>
      <c r="O2630" t="e">
        <f t="array" ref="O2630">INDEX($A$7:$F$3066,SMALL(IF(COUNTIF($L$5,$H$7:$H$3066)*COUNTIF($L$5,$I$7:$I$3066),MATCH(ROW($A$7:$A$3066),ROW($A$7:$A$3066)),""),ROWS($B$1:F2624)),COLUMNS($A$1:F2626))</f>
        <v>#NUM!</v>
      </c>
    </row>
    <row r="2631" spans="1:15">
      <c r="A2631" s="1">
        <f>'ScienceDirect - Initial'!A2634</f>
        <v>0</v>
      </c>
      <c r="B2631" s="1">
        <f>'ScienceDirect - Initial'!B2634</f>
        <v>1987</v>
      </c>
      <c r="C2631" s="1" t="str">
        <f>'ScienceDirect - Initial'!C2634</f>
        <v>PRICE, PETER W.</v>
      </c>
      <c r="D2631" s="1" t="str">
        <f>'ScienceDirect - Initial'!D2634</f>
        <v>Chapter 12 - The Role of Natural Enemies in Insect Populations</v>
      </c>
      <c r="E2631" s="1" t="str">
        <f>'ScienceDirect - Initial'!E2634</f>
        <v>Insect Outbreaks</v>
      </c>
      <c r="F2631" s="1" t="str">
        <f>'ScienceDirect - Initial'!F2634</f>
        <v>978-0-12-078148-5</v>
      </c>
      <c r="H2631" s="1">
        <v>0</v>
      </c>
      <c r="I2631" s="1">
        <v>0</v>
      </c>
      <c r="J2631" t="b">
        <f t="shared" si="40"/>
        <v>1</v>
      </c>
      <c r="K2631" t="e">
        <f t="array" ref="K2631">INDEX($A$7:$F$3066,SMALL(IF(COUNTIF($L$5,$H$7:$H$3066)*COUNTIF($L$5,$I$7:$I$3066),MATCH(ROW($A$7:$A$3066),ROW($A$7:$A$3066)),""),ROWS($B$1:B2625)),COLUMNS($A$1:B2627))</f>
        <v>#NUM!</v>
      </c>
      <c r="L2631" t="e">
        <f t="array" ref="L2631">INDEX($A$7:$F$3066,SMALL(IF(COUNTIF($L$5,$H$7:$H$3066)*COUNTIF($L$5,$I$7:$I$3066),MATCH(ROW($A$7:$A$3066),ROW($A$7:$A$3066)),""),ROWS($B$1:C2625)),COLUMNS($A$1:C2627))</f>
        <v>#NUM!</v>
      </c>
      <c r="M2631" t="e">
        <f t="array" ref="M2631">INDEX($A$7:$F$3066,SMALL(IF(COUNTIF($L$5,$H$7:$H$3066)*COUNTIF($L$5,$I$7:$I$3066),MATCH(ROW($A$7:$A$3066),ROW($A$7:$A$3066)),""),ROWS($B$1:D2625)),COLUMNS($A$1:D2627))</f>
        <v>#NUM!</v>
      </c>
      <c r="N2631" t="e">
        <f t="array" ref="N2631">INDEX($A$7:$F$3066,SMALL(IF(COUNTIF($L$5,$H$7:$H$3066)*COUNTIF($L$5,$I$7:$I$3066),MATCH(ROW($A$7:$A$3066),ROW($A$7:$A$3066)),""),ROWS($B$1:E2625)),COLUMNS($A$1:E2627))</f>
        <v>#NUM!</v>
      </c>
      <c r="O2631" t="e">
        <f t="array" ref="O2631">INDEX($A$7:$F$3066,SMALL(IF(COUNTIF($L$5,$H$7:$H$3066)*COUNTIF($L$5,$I$7:$I$3066),MATCH(ROW($A$7:$A$3066),ROW($A$7:$A$3066)),""),ROWS($B$1:F2625)),COLUMNS($A$1:F2627))</f>
        <v>#NUM!</v>
      </c>
    </row>
    <row r="2632" spans="1:15">
      <c r="A2632" s="1">
        <f>'ScienceDirect - Initial'!A2635</f>
        <v>0</v>
      </c>
      <c r="B2632" s="1">
        <f>'ScienceDirect - Initial'!B2635</f>
        <v>1947</v>
      </c>
      <c r="C2632" s="1" t="str">
        <f>'ScienceDirect - Initial'!C2635</f>
        <v>Stanley-Jones, D.</v>
      </c>
      <c r="D2632" s="1" t="str">
        <f>'ScienceDirect - Initial'!D2635</f>
        <v>SEXUAL INVERSION: AN ETHICAL STUDY</v>
      </c>
      <c r="E2632" s="1" t="str">
        <f>'ScienceDirect - Initial'!E2635</f>
        <v>Originally published as Volume 1, Issue 6447</v>
      </c>
      <c r="F2632" s="1">
        <f>'ScienceDirect - Initial'!F2635</f>
        <v>0</v>
      </c>
      <c r="H2632" s="1">
        <v>0</v>
      </c>
      <c r="I2632" s="1">
        <v>0</v>
      </c>
      <c r="J2632" t="b">
        <f t="shared" ref="J2632:J2695" si="41">IF(ISBLANK(I2632),FALSE,IF(EXACT(H2632, I2632),TRUE,FALSE))</f>
        <v>1</v>
      </c>
      <c r="K2632" t="e">
        <f t="array" ref="K2632">INDEX($A$7:$F$3066,SMALL(IF(COUNTIF($L$5,$H$7:$H$3066)*COUNTIF($L$5,$I$7:$I$3066),MATCH(ROW($A$7:$A$3066),ROW($A$7:$A$3066)),""),ROWS($B$1:B2626)),COLUMNS($A$1:B2628))</f>
        <v>#NUM!</v>
      </c>
      <c r="L2632" t="e">
        <f t="array" ref="L2632">INDEX($A$7:$F$3066,SMALL(IF(COUNTIF($L$5,$H$7:$H$3066)*COUNTIF($L$5,$I$7:$I$3066),MATCH(ROW($A$7:$A$3066),ROW($A$7:$A$3066)),""),ROWS($B$1:C2626)),COLUMNS($A$1:C2628))</f>
        <v>#NUM!</v>
      </c>
      <c r="M2632" t="e">
        <f t="array" ref="M2632">INDEX($A$7:$F$3066,SMALL(IF(COUNTIF($L$5,$H$7:$H$3066)*COUNTIF($L$5,$I$7:$I$3066),MATCH(ROW($A$7:$A$3066),ROW($A$7:$A$3066)),""),ROWS($B$1:D2626)),COLUMNS($A$1:D2628))</f>
        <v>#NUM!</v>
      </c>
      <c r="N2632" t="e">
        <f t="array" ref="N2632">INDEX($A$7:$F$3066,SMALL(IF(COUNTIF($L$5,$H$7:$H$3066)*COUNTIF($L$5,$I$7:$I$3066),MATCH(ROW($A$7:$A$3066),ROW($A$7:$A$3066)),""),ROWS($B$1:E2626)),COLUMNS($A$1:E2628))</f>
        <v>#NUM!</v>
      </c>
      <c r="O2632" t="e">
        <f t="array" ref="O2632">INDEX($A$7:$F$3066,SMALL(IF(COUNTIF($L$5,$H$7:$H$3066)*COUNTIF($L$5,$I$7:$I$3066),MATCH(ROW($A$7:$A$3066),ROW($A$7:$A$3066)),""),ROWS($B$1:F2626)),COLUMNS($A$1:F2628))</f>
        <v>#NUM!</v>
      </c>
    </row>
    <row r="2633" spans="1:15">
      <c r="A2633" s="1">
        <f>'ScienceDirect - Initial'!A2636</f>
        <v>0</v>
      </c>
      <c r="B2633" s="1">
        <f>'ScienceDirect - Initial'!B2636</f>
        <v>2002</v>
      </c>
      <c r="C2633" s="1" t="str">
        <f>'ScienceDirect - Initial'!C2636</f>
        <v>Grong, Ø.; Shercliff, H.R.</v>
      </c>
      <c r="D2633" s="1" t="str">
        <f>'ScienceDirect - Initial'!D2636</f>
        <v>Microstructural modelling in metals processing</v>
      </c>
      <c r="E2633" s="1" t="str">
        <f>'ScienceDirect - Initial'!E2636</f>
        <v>Progress in Materials Science</v>
      </c>
      <c r="F2633" s="1">
        <f>'ScienceDirect - Initial'!F2636</f>
        <v>0</v>
      </c>
      <c r="H2633" s="1">
        <v>0</v>
      </c>
      <c r="I2633" s="1">
        <v>0</v>
      </c>
      <c r="J2633" t="b">
        <f t="shared" si="41"/>
        <v>1</v>
      </c>
      <c r="K2633" t="e">
        <f t="array" ref="K2633">INDEX($A$7:$F$3066,SMALL(IF(COUNTIF($L$5,$H$7:$H$3066)*COUNTIF($L$5,$I$7:$I$3066),MATCH(ROW($A$7:$A$3066),ROW($A$7:$A$3066)),""),ROWS($B$1:B2627)),COLUMNS($A$1:B2629))</f>
        <v>#NUM!</v>
      </c>
      <c r="L2633" t="e">
        <f t="array" ref="L2633">INDEX($A$7:$F$3066,SMALL(IF(COUNTIF($L$5,$H$7:$H$3066)*COUNTIF($L$5,$I$7:$I$3066),MATCH(ROW($A$7:$A$3066),ROW($A$7:$A$3066)),""),ROWS($B$1:C2627)),COLUMNS($A$1:C2629))</f>
        <v>#NUM!</v>
      </c>
      <c r="M2633" t="e">
        <f t="array" ref="M2633">INDEX($A$7:$F$3066,SMALL(IF(COUNTIF($L$5,$H$7:$H$3066)*COUNTIF($L$5,$I$7:$I$3066),MATCH(ROW($A$7:$A$3066),ROW($A$7:$A$3066)),""),ROWS($B$1:D2627)),COLUMNS($A$1:D2629))</f>
        <v>#NUM!</v>
      </c>
      <c r="N2633" t="e">
        <f t="array" ref="N2633">INDEX($A$7:$F$3066,SMALL(IF(COUNTIF($L$5,$H$7:$H$3066)*COUNTIF($L$5,$I$7:$I$3066),MATCH(ROW($A$7:$A$3066),ROW($A$7:$A$3066)),""),ROWS($B$1:E2627)),COLUMNS($A$1:E2629))</f>
        <v>#NUM!</v>
      </c>
      <c r="O2633" t="e">
        <f t="array" ref="O2633">INDEX($A$7:$F$3066,SMALL(IF(COUNTIF($L$5,$H$7:$H$3066)*COUNTIF($L$5,$I$7:$I$3066),MATCH(ROW($A$7:$A$3066),ROW($A$7:$A$3066)),""),ROWS($B$1:F2627)),COLUMNS($A$1:F2629))</f>
        <v>#NUM!</v>
      </c>
    </row>
    <row r="2634" spans="1:15">
      <c r="A2634" s="1">
        <f>'ScienceDirect - Initial'!A2637</f>
        <v>0</v>
      </c>
      <c r="B2634" s="1">
        <f>'ScienceDirect - Initial'!B2637</f>
        <v>1964</v>
      </c>
      <c r="C2634" s="1" t="str">
        <f>'ScienceDirect - Initial'!C2637</f>
        <v>WOLPE, JOSEPH</v>
      </c>
      <c r="D2634" s="1" t="str">
        <f>'ScienceDirect - Initial'!D2637</f>
        <v>The Systematic Desensitization Treatment of Neuroses**This article is reprinted with the permission of the author and the editor from the Journal of Nervous and Mental Disease, 132, 189–203 (1961).</v>
      </c>
      <c r="E2634" s="1" t="str">
        <f>'ScienceDirect - Initial'!E2637</f>
        <v>Experiments in Behaviour Therapy</v>
      </c>
      <c r="F2634" s="1" t="str">
        <f>'ScienceDirect - Initial'!F2637</f>
        <v>978-0-08-010054-8</v>
      </c>
      <c r="H2634" s="1">
        <v>0</v>
      </c>
      <c r="I2634" s="1">
        <v>0</v>
      </c>
      <c r="J2634" t="b">
        <f t="shared" si="41"/>
        <v>1</v>
      </c>
      <c r="K2634" t="e">
        <f t="array" ref="K2634">INDEX($A$7:$F$3066,SMALL(IF(COUNTIF($L$5,$H$7:$H$3066)*COUNTIF($L$5,$I$7:$I$3066),MATCH(ROW($A$7:$A$3066),ROW($A$7:$A$3066)),""),ROWS($B$1:B2628)),COLUMNS($A$1:B2630))</f>
        <v>#NUM!</v>
      </c>
      <c r="L2634" t="e">
        <f t="array" ref="L2634">INDEX($A$7:$F$3066,SMALL(IF(COUNTIF($L$5,$H$7:$H$3066)*COUNTIF($L$5,$I$7:$I$3066),MATCH(ROW($A$7:$A$3066),ROW($A$7:$A$3066)),""),ROWS($B$1:C2628)),COLUMNS($A$1:C2630))</f>
        <v>#NUM!</v>
      </c>
      <c r="M2634" t="e">
        <f t="array" ref="M2634">INDEX($A$7:$F$3066,SMALL(IF(COUNTIF($L$5,$H$7:$H$3066)*COUNTIF($L$5,$I$7:$I$3066),MATCH(ROW($A$7:$A$3066),ROW($A$7:$A$3066)),""),ROWS($B$1:D2628)),COLUMNS($A$1:D2630))</f>
        <v>#NUM!</v>
      </c>
      <c r="N2634" t="e">
        <f t="array" ref="N2634">INDEX($A$7:$F$3066,SMALL(IF(COUNTIF($L$5,$H$7:$H$3066)*COUNTIF($L$5,$I$7:$I$3066),MATCH(ROW($A$7:$A$3066),ROW($A$7:$A$3066)),""),ROWS($B$1:E2628)),COLUMNS($A$1:E2630))</f>
        <v>#NUM!</v>
      </c>
      <c r="O2634" t="e">
        <f t="array" ref="O2634">INDEX($A$7:$F$3066,SMALL(IF(COUNTIF($L$5,$H$7:$H$3066)*COUNTIF($L$5,$I$7:$I$3066),MATCH(ROW($A$7:$A$3066),ROW($A$7:$A$3066)),""),ROWS($B$1:F2628)),COLUMNS($A$1:F2630))</f>
        <v>#NUM!</v>
      </c>
    </row>
    <row r="2635" spans="1:15">
      <c r="A2635" s="1">
        <f>'ScienceDirect - Initial'!A2638</f>
        <v>0</v>
      </c>
      <c r="B2635" s="1">
        <f>'ScienceDirect - Initial'!B2638</f>
        <v>1996</v>
      </c>
      <c r="C2635" s="1">
        <f>'ScienceDirect - Initial'!C2638</f>
        <v>0</v>
      </c>
      <c r="D2635" s="1" t="str">
        <f>'ScienceDirect - Initial'!D2638</f>
        <v>Conference on Global Lung Health and the 1996 Annual Meeting of the International Union Against Tuberculosis and Lung Disease (IUATLD) Paris, France, 2–5 October 1996</v>
      </c>
      <c r="E2635" s="1" t="str">
        <f>'ScienceDirect - Initial'!E2638</f>
        <v>Tubercle and Lung Disease</v>
      </c>
      <c r="F2635" s="1">
        <f>'ScienceDirect - Initial'!F2638</f>
        <v>0</v>
      </c>
      <c r="H2635" s="1">
        <v>0</v>
      </c>
      <c r="I2635" s="1">
        <v>0</v>
      </c>
      <c r="J2635" t="b">
        <f t="shared" si="41"/>
        <v>1</v>
      </c>
      <c r="K2635" t="e">
        <f t="array" ref="K2635">INDEX($A$7:$F$3066,SMALL(IF(COUNTIF($L$5,$H$7:$H$3066)*COUNTIF($L$5,$I$7:$I$3066),MATCH(ROW($A$7:$A$3066),ROW($A$7:$A$3066)),""),ROWS($B$1:B2629)),COLUMNS($A$1:B2631))</f>
        <v>#NUM!</v>
      </c>
      <c r="L2635" t="e">
        <f t="array" ref="L2635">INDEX($A$7:$F$3066,SMALL(IF(COUNTIF($L$5,$H$7:$H$3066)*COUNTIF($L$5,$I$7:$I$3066),MATCH(ROW($A$7:$A$3066),ROW($A$7:$A$3066)),""),ROWS($B$1:C2629)),COLUMNS($A$1:C2631))</f>
        <v>#NUM!</v>
      </c>
      <c r="M2635" t="e">
        <f t="array" ref="M2635">INDEX($A$7:$F$3066,SMALL(IF(COUNTIF($L$5,$H$7:$H$3066)*COUNTIF($L$5,$I$7:$I$3066),MATCH(ROW($A$7:$A$3066),ROW($A$7:$A$3066)),""),ROWS($B$1:D2629)),COLUMNS($A$1:D2631))</f>
        <v>#NUM!</v>
      </c>
      <c r="N2635" t="e">
        <f t="array" ref="N2635">INDEX($A$7:$F$3066,SMALL(IF(COUNTIF($L$5,$H$7:$H$3066)*COUNTIF($L$5,$I$7:$I$3066),MATCH(ROW($A$7:$A$3066),ROW($A$7:$A$3066)),""),ROWS($B$1:E2629)),COLUMNS($A$1:E2631))</f>
        <v>#NUM!</v>
      </c>
      <c r="O2635" t="e">
        <f t="array" ref="O2635">INDEX($A$7:$F$3066,SMALL(IF(COUNTIF($L$5,$H$7:$H$3066)*COUNTIF($L$5,$I$7:$I$3066),MATCH(ROW($A$7:$A$3066),ROW($A$7:$A$3066)),""),ROWS($B$1:F2629)),COLUMNS($A$1:F2631))</f>
        <v>#NUM!</v>
      </c>
    </row>
    <row r="2636" spans="1:15">
      <c r="A2636" s="1">
        <f>'ScienceDirect - Initial'!A2639</f>
        <v>0</v>
      </c>
      <c r="B2636" s="1">
        <f>'ScienceDirect - Initial'!B2639</f>
        <v>1987</v>
      </c>
      <c r="C2636" s="1">
        <f>'ScienceDirect - Initial'!C2639</f>
        <v>0</v>
      </c>
      <c r="D2636" s="1" t="str">
        <f>'ScienceDirect - Initial'!D2639</f>
        <v>Subject index</v>
      </c>
      <c r="E2636" s="1" t="str">
        <f>'ScienceDirect - Initial'!E2639</f>
        <v>Deep Sea Research Part B. Oceanographic Literature Review</v>
      </c>
      <c r="F2636" s="1">
        <f>'ScienceDirect - Initial'!F2639</f>
        <v>0</v>
      </c>
      <c r="H2636" s="1">
        <v>0</v>
      </c>
      <c r="I2636" s="1">
        <v>0</v>
      </c>
      <c r="J2636" t="b">
        <f t="shared" si="41"/>
        <v>1</v>
      </c>
      <c r="K2636" t="e">
        <f t="array" ref="K2636">INDEX($A$7:$F$3066,SMALL(IF(COUNTIF($L$5,$H$7:$H$3066)*COUNTIF($L$5,$I$7:$I$3066),MATCH(ROW($A$7:$A$3066),ROW($A$7:$A$3066)),""),ROWS($B$1:B2630)),COLUMNS($A$1:B2632))</f>
        <v>#NUM!</v>
      </c>
      <c r="L2636" t="e">
        <f t="array" ref="L2636">INDEX($A$7:$F$3066,SMALL(IF(COUNTIF($L$5,$H$7:$H$3066)*COUNTIF($L$5,$I$7:$I$3066),MATCH(ROW($A$7:$A$3066),ROW($A$7:$A$3066)),""),ROWS($B$1:C2630)),COLUMNS($A$1:C2632))</f>
        <v>#NUM!</v>
      </c>
      <c r="M2636" t="e">
        <f t="array" ref="M2636">INDEX($A$7:$F$3066,SMALL(IF(COUNTIF($L$5,$H$7:$H$3066)*COUNTIF($L$5,$I$7:$I$3066),MATCH(ROW($A$7:$A$3066),ROW($A$7:$A$3066)),""),ROWS($B$1:D2630)),COLUMNS($A$1:D2632))</f>
        <v>#NUM!</v>
      </c>
      <c r="N2636" t="e">
        <f t="array" ref="N2636">INDEX($A$7:$F$3066,SMALL(IF(COUNTIF($L$5,$H$7:$H$3066)*COUNTIF($L$5,$I$7:$I$3066),MATCH(ROW($A$7:$A$3066),ROW($A$7:$A$3066)),""),ROWS($B$1:E2630)),COLUMNS($A$1:E2632))</f>
        <v>#NUM!</v>
      </c>
      <c r="O2636" t="e">
        <f t="array" ref="O2636">INDEX($A$7:$F$3066,SMALL(IF(COUNTIF($L$5,$H$7:$H$3066)*COUNTIF($L$5,$I$7:$I$3066),MATCH(ROW($A$7:$A$3066),ROW($A$7:$A$3066)),""),ROWS($B$1:F2630)),COLUMNS($A$1:F2632))</f>
        <v>#NUM!</v>
      </c>
    </row>
    <row r="2637" spans="1:15">
      <c r="A2637" s="1">
        <f>'ScienceDirect - Initial'!A2640</f>
        <v>0</v>
      </c>
      <c r="B2637" s="1">
        <f>'ScienceDirect - Initial'!B2640</f>
        <v>1994</v>
      </c>
      <c r="C2637" s="1" t="str">
        <f>'ScienceDirect - Initial'!C2640</f>
        <v>Binner, Jon; Hogg, Paul; Murphy, John</v>
      </c>
      <c r="D2637" s="1" t="str">
        <f>'ScienceDirect - Initial'!D2640</f>
        <v>CHAPTER 3 - COMPOSITES</v>
      </c>
      <c r="E2637" s="1" t="str">
        <f>'ScienceDirect - Initial'!E2640</f>
        <v>Advanced Materials Source Book</v>
      </c>
      <c r="F2637" s="1" t="str">
        <f>'ScienceDirect - Initial'!F2640</f>
        <v>978-1-4831-3581-6</v>
      </c>
      <c r="H2637" s="1">
        <v>0</v>
      </c>
      <c r="I2637" s="1">
        <v>0</v>
      </c>
      <c r="J2637" t="b">
        <f t="shared" si="41"/>
        <v>1</v>
      </c>
      <c r="K2637" t="e">
        <f t="array" ref="K2637">INDEX($A$7:$F$3066,SMALL(IF(COUNTIF($L$5,$H$7:$H$3066)*COUNTIF($L$5,$I$7:$I$3066),MATCH(ROW($A$7:$A$3066),ROW($A$7:$A$3066)),""),ROWS($B$1:B2631)),COLUMNS($A$1:B2633))</f>
        <v>#NUM!</v>
      </c>
      <c r="L2637" t="e">
        <f t="array" ref="L2637">INDEX($A$7:$F$3066,SMALL(IF(COUNTIF($L$5,$H$7:$H$3066)*COUNTIF($L$5,$I$7:$I$3066),MATCH(ROW($A$7:$A$3066),ROW($A$7:$A$3066)),""),ROWS($B$1:C2631)),COLUMNS($A$1:C2633))</f>
        <v>#NUM!</v>
      </c>
      <c r="M2637" t="e">
        <f t="array" ref="M2637">INDEX($A$7:$F$3066,SMALL(IF(COUNTIF($L$5,$H$7:$H$3066)*COUNTIF($L$5,$I$7:$I$3066),MATCH(ROW($A$7:$A$3066),ROW($A$7:$A$3066)),""),ROWS($B$1:D2631)),COLUMNS($A$1:D2633))</f>
        <v>#NUM!</v>
      </c>
      <c r="N2637" t="e">
        <f t="array" ref="N2637">INDEX($A$7:$F$3066,SMALL(IF(COUNTIF($L$5,$H$7:$H$3066)*COUNTIF($L$5,$I$7:$I$3066),MATCH(ROW($A$7:$A$3066),ROW($A$7:$A$3066)),""),ROWS($B$1:E2631)),COLUMNS($A$1:E2633))</f>
        <v>#NUM!</v>
      </c>
      <c r="O2637" t="e">
        <f t="array" ref="O2637">INDEX($A$7:$F$3066,SMALL(IF(COUNTIF($L$5,$H$7:$H$3066)*COUNTIF($L$5,$I$7:$I$3066),MATCH(ROW($A$7:$A$3066),ROW($A$7:$A$3066)),""),ROWS($B$1:F2631)),COLUMNS($A$1:F2633))</f>
        <v>#NUM!</v>
      </c>
    </row>
    <row r="2638" spans="1:15">
      <c r="A2638" s="1">
        <f>'ScienceDirect - Initial'!A2641</f>
        <v>0</v>
      </c>
      <c r="B2638" s="1">
        <f>'ScienceDirect - Initial'!B2641</f>
        <v>1983</v>
      </c>
      <c r="C2638" s="1" t="str">
        <f>'ScienceDirect - Initial'!C2641</f>
        <v>KIM, KE CHUNG</v>
      </c>
      <c r="D2638" s="1" t="str">
        <f>'ScienceDirect - Initial'!D2641</f>
        <v>CHAPTER 10 - How to Detect and Combat Exotic Pests**Authorized for publication on September 29, 1982, as paper no. 6524 in the Journal Series of the Pennsylvania Agricultural Experiment Station, University Park, Pennsylvania 16802.</v>
      </c>
      <c r="E2638" s="1" t="str">
        <f>'ScienceDirect - Initial'!E2641</f>
        <v>Exotic Plant Pests and North American Agriculture</v>
      </c>
      <c r="F2638" s="1" t="str">
        <f>'ScienceDirect - Initial'!F2641</f>
        <v>978-0-12-757880-4</v>
      </c>
      <c r="H2638" s="1">
        <v>0</v>
      </c>
      <c r="I2638" s="1">
        <v>0</v>
      </c>
      <c r="J2638" t="b">
        <f t="shared" si="41"/>
        <v>1</v>
      </c>
      <c r="K2638" t="e">
        <f t="array" ref="K2638">INDEX($A$7:$F$3066,SMALL(IF(COUNTIF($L$5,$H$7:$H$3066)*COUNTIF($L$5,$I$7:$I$3066),MATCH(ROW($A$7:$A$3066),ROW($A$7:$A$3066)),""),ROWS($B$1:B2632)),COLUMNS($A$1:B2634))</f>
        <v>#NUM!</v>
      </c>
      <c r="L2638" t="e">
        <f t="array" ref="L2638">INDEX($A$7:$F$3066,SMALL(IF(COUNTIF($L$5,$H$7:$H$3066)*COUNTIF($L$5,$I$7:$I$3066),MATCH(ROW($A$7:$A$3066),ROW($A$7:$A$3066)),""),ROWS($B$1:C2632)),COLUMNS($A$1:C2634))</f>
        <v>#NUM!</v>
      </c>
      <c r="M2638" t="e">
        <f t="array" ref="M2638">INDEX($A$7:$F$3066,SMALL(IF(COUNTIF($L$5,$H$7:$H$3066)*COUNTIF($L$5,$I$7:$I$3066),MATCH(ROW($A$7:$A$3066),ROW($A$7:$A$3066)),""),ROWS($B$1:D2632)),COLUMNS($A$1:D2634))</f>
        <v>#NUM!</v>
      </c>
      <c r="N2638" t="e">
        <f t="array" ref="N2638">INDEX($A$7:$F$3066,SMALL(IF(COUNTIF($L$5,$H$7:$H$3066)*COUNTIF($L$5,$I$7:$I$3066),MATCH(ROW($A$7:$A$3066),ROW($A$7:$A$3066)),""),ROWS($B$1:E2632)),COLUMNS($A$1:E2634))</f>
        <v>#NUM!</v>
      </c>
      <c r="O2638" t="e">
        <f t="array" ref="O2638">INDEX($A$7:$F$3066,SMALL(IF(COUNTIF($L$5,$H$7:$H$3066)*COUNTIF($L$5,$I$7:$I$3066),MATCH(ROW($A$7:$A$3066),ROW($A$7:$A$3066)),""),ROWS($B$1:F2632)),COLUMNS($A$1:F2634))</f>
        <v>#NUM!</v>
      </c>
    </row>
    <row r="2639" spans="1:15">
      <c r="A2639" s="1">
        <f>'ScienceDirect - Initial'!A2642</f>
        <v>0</v>
      </c>
      <c r="B2639" s="1">
        <f>'ScienceDirect - Initial'!B2642</f>
        <v>2012</v>
      </c>
      <c r="C2639" s="1" t="str">
        <f>'ScienceDirect - Initial'!C2642</f>
        <v>Schachter, Mike; Rubin, Sir Peter</v>
      </c>
      <c r="D2639" s="1" t="str">
        <f>'ScienceDirect - Initial'!D2642</f>
        <v>Chapter 2 - Topics in drug therapy</v>
      </c>
      <c r="E2639" s="1" t="str">
        <f>'ScienceDirect - Initial'!E2642</f>
        <v>Clinical Pharmacology (Eleventh Edition)</v>
      </c>
      <c r="F2639" s="1" t="str">
        <f>'ScienceDirect - Initial'!F2642</f>
        <v>978-0-7020-4084-9</v>
      </c>
      <c r="H2639" s="1">
        <v>0</v>
      </c>
      <c r="I2639" s="1">
        <v>0</v>
      </c>
      <c r="J2639" t="b">
        <f t="shared" si="41"/>
        <v>1</v>
      </c>
      <c r="K2639" t="e">
        <f t="array" ref="K2639">INDEX($A$7:$F$3066,SMALL(IF(COUNTIF($L$5,$H$7:$H$3066)*COUNTIF($L$5,$I$7:$I$3066),MATCH(ROW($A$7:$A$3066),ROW($A$7:$A$3066)),""),ROWS($B$1:B2633)),COLUMNS($A$1:B2635))</f>
        <v>#NUM!</v>
      </c>
      <c r="L2639" t="e">
        <f t="array" ref="L2639">INDEX($A$7:$F$3066,SMALL(IF(COUNTIF($L$5,$H$7:$H$3066)*COUNTIF($L$5,$I$7:$I$3066),MATCH(ROW($A$7:$A$3066),ROW($A$7:$A$3066)),""),ROWS($B$1:C2633)),COLUMNS($A$1:C2635))</f>
        <v>#NUM!</v>
      </c>
      <c r="M2639" t="e">
        <f t="array" ref="M2639">INDEX($A$7:$F$3066,SMALL(IF(COUNTIF($L$5,$H$7:$H$3066)*COUNTIF($L$5,$I$7:$I$3066),MATCH(ROW($A$7:$A$3066),ROW($A$7:$A$3066)),""),ROWS($B$1:D2633)),COLUMNS($A$1:D2635))</f>
        <v>#NUM!</v>
      </c>
      <c r="N2639" t="e">
        <f t="array" ref="N2639">INDEX($A$7:$F$3066,SMALL(IF(COUNTIF($L$5,$H$7:$H$3066)*COUNTIF($L$5,$I$7:$I$3066),MATCH(ROW($A$7:$A$3066),ROW($A$7:$A$3066)),""),ROWS($B$1:E2633)),COLUMNS($A$1:E2635))</f>
        <v>#NUM!</v>
      </c>
      <c r="O2639" t="e">
        <f t="array" ref="O2639">INDEX($A$7:$F$3066,SMALL(IF(COUNTIF($L$5,$H$7:$H$3066)*COUNTIF($L$5,$I$7:$I$3066),MATCH(ROW($A$7:$A$3066),ROW($A$7:$A$3066)),""),ROWS($B$1:F2633)),COLUMNS($A$1:F2635))</f>
        <v>#NUM!</v>
      </c>
    </row>
    <row r="2640" spans="1:15">
      <c r="A2640" s="1">
        <f>'ScienceDirect - Initial'!A2643</f>
        <v>0</v>
      </c>
      <c r="B2640" s="1">
        <f>'ScienceDirect - Initial'!B2643</f>
        <v>2012</v>
      </c>
      <c r="C2640" s="1" t="str">
        <f>'ScienceDirect - Initial'!C2643</f>
        <v>Skinner, Heath D.; Holsinger, F. Christopher; Beadle, Beth M.</v>
      </c>
      <c r="D2640" s="1" t="str">
        <f>'ScienceDirect - Initial'!D2643</f>
        <v>Oropharynx Cancer</v>
      </c>
      <c r="E2640" s="1" t="str">
        <f>'ScienceDirect - Initial'!E2643</f>
        <v>Oropharynx Cancer</v>
      </c>
      <c r="F2640" s="1">
        <f>'ScienceDirect - Initial'!F2643</f>
        <v>0</v>
      </c>
      <c r="H2640" s="1">
        <v>0</v>
      </c>
      <c r="I2640" s="1">
        <v>0</v>
      </c>
      <c r="J2640" t="b">
        <f t="shared" si="41"/>
        <v>1</v>
      </c>
      <c r="K2640" t="e">
        <f t="array" ref="K2640">INDEX($A$7:$F$3066,SMALL(IF(COUNTIF($L$5,$H$7:$H$3066)*COUNTIF($L$5,$I$7:$I$3066),MATCH(ROW($A$7:$A$3066),ROW($A$7:$A$3066)),""),ROWS($B$1:B2634)),COLUMNS($A$1:B2636))</f>
        <v>#NUM!</v>
      </c>
      <c r="L2640" t="e">
        <f t="array" ref="L2640">INDEX($A$7:$F$3066,SMALL(IF(COUNTIF($L$5,$H$7:$H$3066)*COUNTIF($L$5,$I$7:$I$3066),MATCH(ROW($A$7:$A$3066),ROW($A$7:$A$3066)),""),ROWS($B$1:C2634)),COLUMNS($A$1:C2636))</f>
        <v>#NUM!</v>
      </c>
      <c r="M2640" t="e">
        <f t="array" ref="M2640">INDEX($A$7:$F$3066,SMALL(IF(COUNTIF($L$5,$H$7:$H$3066)*COUNTIF($L$5,$I$7:$I$3066),MATCH(ROW($A$7:$A$3066),ROW($A$7:$A$3066)),""),ROWS($B$1:D2634)),COLUMNS($A$1:D2636))</f>
        <v>#NUM!</v>
      </c>
      <c r="N2640" t="e">
        <f t="array" ref="N2640">INDEX($A$7:$F$3066,SMALL(IF(COUNTIF($L$5,$H$7:$H$3066)*COUNTIF($L$5,$I$7:$I$3066),MATCH(ROW($A$7:$A$3066),ROW($A$7:$A$3066)),""),ROWS($B$1:E2634)),COLUMNS($A$1:E2636))</f>
        <v>#NUM!</v>
      </c>
      <c r="O2640" t="e">
        <f t="array" ref="O2640">INDEX($A$7:$F$3066,SMALL(IF(COUNTIF($L$5,$H$7:$H$3066)*COUNTIF($L$5,$I$7:$I$3066),MATCH(ROW($A$7:$A$3066),ROW($A$7:$A$3066)),""),ROWS($B$1:F2634)),COLUMNS($A$1:F2636))</f>
        <v>#NUM!</v>
      </c>
    </row>
    <row r="2641" spans="1:15">
      <c r="A2641" s="1">
        <f>'ScienceDirect - Initial'!A2644</f>
        <v>0</v>
      </c>
      <c r="B2641" s="1">
        <f>'ScienceDirect - Initial'!B2644</f>
        <v>2012</v>
      </c>
      <c r="C2641" s="1" t="str">
        <f>'ScienceDirect - Initial'!C2644</f>
        <v>Rust, Robert S.</v>
      </c>
      <c r="D2641" s="1" t="str">
        <f>'ScienceDirect - Initial'!D2644</f>
        <v>Human Arboviral Encephalitis</v>
      </c>
      <c r="E2641" s="1" t="str">
        <f>'ScienceDirect - Initial'!E2644</f>
        <v>Viral Infections of the Pediatric Nervous System</v>
      </c>
      <c r="F2641" s="1">
        <f>'ScienceDirect - Initial'!F2644</f>
        <v>0</v>
      </c>
      <c r="H2641" s="1">
        <v>0</v>
      </c>
      <c r="I2641" s="1">
        <v>0</v>
      </c>
      <c r="J2641" t="b">
        <f t="shared" si="41"/>
        <v>1</v>
      </c>
      <c r="K2641" t="e">
        <f t="array" ref="K2641">INDEX($A$7:$F$3066,SMALL(IF(COUNTIF($L$5,$H$7:$H$3066)*COUNTIF($L$5,$I$7:$I$3066),MATCH(ROW($A$7:$A$3066),ROW($A$7:$A$3066)),""),ROWS($B$1:B2635)),COLUMNS($A$1:B2637))</f>
        <v>#NUM!</v>
      </c>
      <c r="L2641" t="e">
        <f t="array" ref="L2641">INDEX($A$7:$F$3066,SMALL(IF(COUNTIF($L$5,$H$7:$H$3066)*COUNTIF($L$5,$I$7:$I$3066),MATCH(ROW($A$7:$A$3066),ROW($A$7:$A$3066)),""),ROWS($B$1:C2635)),COLUMNS($A$1:C2637))</f>
        <v>#NUM!</v>
      </c>
      <c r="M2641" t="e">
        <f t="array" ref="M2641">INDEX($A$7:$F$3066,SMALL(IF(COUNTIF($L$5,$H$7:$H$3066)*COUNTIF($L$5,$I$7:$I$3066),MATCH(ROW($A$7:$A$3066),ROW($A$7:$A$3066)),""),ROWS($B$1:D2635)),COLUMNS($A$1:D2637))</f>
        <v>#NUM!</v>
      </c>
      <c r="N2641" t="e">
        <f t="array" ref="N2641">INDEX($A$7:$F$3066,SMALL(IF(COUNTIF($L$5,$H$7:$H$3066)*COUNTIF($L$5,$I$7:$I$3066),MATCH(ROW($A$7:$A$3066),ROW($A$7:$A$3066)),""),ROWS($B$1:E2635)),COLUMNS($A$1:E2637))</f>
        <v>#NUM!</v>
      </c>
      <c r="O2641" t="e">
        <f t="array" ref="O2641">INDEX($A$7:$F$3066,SMALL(IF(COUNTIF($L$5,$H$7:$H$3066)*COUNTIF($L$5,$I$7:$I$3066),MATCH(ROW($A$7:$A$3066),ROW($A$7:$A$3066)),""),ROWS($B$1:F2635)),COLUMNS($A$1:F2637))</f>
        <v>#NUM!</v>
      </c>
    </row>
    <row r="2642" spans="1:15">
      <c r="A2642" s="1">
        <f>'ScienceDirect - Initial'!A2645</f>
        <v>0</v>
      </c>
      <c r="B2642" s="1">
        <f>'ScienceDirect - Initial'!B2645</f>
        <v>2013</v>
      </c>
      <c r="C2642" s="1" t="str">
        <f>'ScienceDirect - Initial'!C2645</f>
        <v>Rosatte, Richard C.</v>
      </c>
      <c r="D2642" s="1" t="str">
        <f>'ScienceDirect - Initial'!D2645</f>
        <v>Chapter 18 - Rabies Control in Wild Carnivores</v>
      </c>
      <c r="E2642" s="1" t="str">
        <f>'ScienceDirect - Initial'!E2645</f>
        <v>Rabies (Third Edition)</v>
      </c>
      <c r="F2642" s="1" t="str">
        <f>'ScienceDirect - Initial'!F2645</f>
        <v>978-0-12-396547-9</v>
      </c>
      <c r="H2642" s="1">
        <v>0</v>
      </c>
      <c r="I2642" s="1">
        <v>0</v>
      </c>
      <c r="J2642" t="b">
        <f t="shared" si="41"/>
        <v>1</v>
      </c>
      <c r="K2642" t="e">
        <f t="array" ref="K2642">INDEX($A$7:$F$3066,SMALL(IF(COUNTIF($L$5,$H$7:$H$3066)*COUNTIF($L$5,$I$7:$I$3066),MATCH(ROW($A$7:$A$3066),ROW($A$7:$A$3066)),""),ROWS($B$1:B2636)),COLUMNS($A$1:B2638))</f>
        <v>#NUM!</v>
      </c>
      <c r="L2642" t="e">
        <f t="array" ref="L2642">INDEX($A$7:$F$3066,SMALL(IF(COUNTIF($L$5,$H$7:$H$3066)*COUNTIF($L$5,$I$7:$I$3066),MATCH(ROW($A$7:$A$3066),ROW($A$7:$A$3066)),""),ROWS($B$1:C2636)),COLUMNS($A$1:C2638))</f>
        <v>#NUM!</v>
      </c>
      <c r="M2642" t="e">
        <f t="array" ref="M2642">INDEX($A$7:$F$3066,SMALL(IF(COUNTIF($L$5,$H$7:$H$3066)*COUNTIF($L$5,$I$7:$I$3066),MATCH(ROW($A$7:$A$3066),ROW($A$7:$A$3066)),""),ROWS($B$1:D2636)),COLUMNS($A$1:D2638))</f>
        <v>#NUM!</v>
      </c>
      <c r="N2642" t="e">
        <f t="array" ref="N2642">INDEX($A$7:$F$3066,SMALL(IF(COUNTIF($L$5,$H$7:$H$3066)*COUNTIF($L$5,$I$7:$I$3066),MATCH(ROW($A$7:$A$3066),ROW($A$7:$A$3066)),""),ROWS($B$1:E2636)),COLUMNS($A$1:E2638))</f>
        <v>#NUM!</v>
      </c>
      <c r="O2642" t="e">
        <f t="array" ref="O2642">INDEX($A$7:$F$3066,SMALL(IF(COUNTIF($L$5,$H$7:$H$3066)*COUNTIF($L$5,$I$7:$I$3066),MATCH(ROW($A$7:$A$3066),ROW($A$7:$A$3066)),""),ROWS($B$1:F2636)),COLUMNS($A$1:F2638))</f>
        <v>#NUM!</v>
      </c>
    </row>
    <row r="2643" spans="1:15">
      <c r="A2643" s="1">
        <f>'ScienceDirect - Initial'!A2646</f>
        <v>0</v>
      </c>
      <c r="B2643" s="1">
        <f>'ScienceDirect - Initial'!B2646</f>
        <v>2015</v>
      </c>
      <c r="C2643" s="1" t="str">
        <f>'ScienceDirect - Initial'!C2646</f>
        <v>Karande, Pankaj; Trasatti, John Philip; Chandra, Divya</v>
      </c>
      <c r="D2643" s="1" t="str">
        <f>'ScienceDirect - Initial'!D2646</f>
        <v>Chapter 4 - Novel Approaches for the Delivery of Biologics to the Central Nervous System</v>
      </c>
      <c r="E2643" s="1" t="str">
        <f>'ScienceDirect - Initial'!E2646</f>
        <v>Novel Approaches and Strategies for Biologics, Vaccines and Cancer Therapies</v>
      </c>
      <c r="F2643" s="1" t="str">
        <f>'ScienceDirect - Initial'!F2646</f>
        <v>978-0-12-416603-5</v>
      </c>
      <c r="H2643" s="1">
        <v>0</v>
      </c>
      <c r="I2643" s="1">
        <v>0</v>
      </c>
      <c r="J2643" t="b">
        <f t="shared" si="41"/>
        <v>1</v>
      </c>
      <c r="K2643" t="e">
        <f t="array" ref="K2643">INDEX($A$7:$F$3066,SMALL(IF(COUNTIF($L$5,$H$7:$H$3066)*COUNTIF($L$5,$I$7:$I$3066),MATCH(ROW($A$7:$A$3066),ROW($A$7:$A$3066)),""),ROWS($B$1:B2637)),COLUMNS($A$1:B2639))</f>
        <v>#NUM!</v>
      </c>
      <c r="L2643" t="e">
        <f t="array" ref="L2643">INDEX($A$7:$F$3066,SMALL(IF(COUNTIF($L$5,$H$7:$H$3066)*COUNTIF($L$5,$I$7:$I$3066),MATCH(ROW($A$7:$A$3066),ROW($A$7:$A$3066)),""),ROWS($B$1:C2637)),COLUMNS($A$1:C2639))</f>
        <v>#NUM!</v>
      </c>
      <c r="M2643" t="e">
        <f t="array" ref="M2643">INDEX($A$7:$F$3066,SMALL(IF(COUNTIF($L$5,$H$7:$H$3066)*COUNTIF($L$5,$I$7:$I$3066),MATCH(ROW($A$7:$A$3066),ROW($A$7:$A$3066)),""),ROWS($B$1:D2637)),COLUMNS($A$1:D2639))</f>
        <v>#NUM!</v>
      </c>
      <c r="N2643" t="e">
        <f t="array" ref="N2643">INDEX($A$7:$F$3066,SMALL(IF(COUNTIF($L$5,$H$7:$H$3066)*COUNTIF($L$5,$I$7:$I$3066),MATCH(ROW($A$7:$A$3066),ROW($A$7:$A$3066)),""),ROWS($B$1:E2637)),COLUMNS($A$1:E2639))</f>
        <v>#NUM!</v>
      </c>
      <c r="O2643" t="e">
        <f t="array" ref="O2643">INDEX($A$7:$F$3066,SMALL(IF(COUNTIF($L$5,$H$7:$H$3066)*COUNTIF($L$5,$I$7:$I$3066),MATCH(ROW($A$7:$A$3066),ROW($A$7:$A$3066)),""),ROWS($B$1:F2637)),COLUMNS($A$1:F2639))</f>
        <v>#NUM!</v>
      </c>
    </row>
    <row r="2644" spans="1:15">
      <c r="A2644" s="1">
        <f>'ScienceDirect - Initial'!A2647</f>
        <v>0</v>
      </c>
      <c r="B2644" s="1">
        <f>'ScienceDirect - Initial'!B2647</f>
        <v>2014</v>
      </c>
      <c r="C2644" s="1" t="str">
        <f>'ScienceDirect - Initial'!C2647</f>
        <v>Pishtshev, A.; Karazhanov, S. Zh; Klopov, M.</v>
      </c>
      <c r="D2644" s="1" t="str">
        <f>'ScienceDirect - Initial'!D2647</f>
        <v>Materials properties of magnesium and calcium hydroxides from first-principles calculations</v>
      </c>
      <c r="E2644" s="1" t="str">
        <f>'ScienceDirect - Initial'!E2647</f>
        <v>Computational Materials Science</v>
      </c>
      <c r="F2644" s="1">
        <f>'ScienceDirect - Initial'!F2647</f>
        <v>0</v>
      </c>
      <c r="H2644" s="1">
        <v>0</v>
      </c>
      <c r="I2644" s="1">
        <v>0</v>
      </c>
      <c r="J2644" t="b">
        <f t="shared" si="41"/>
        <v>1</v>
      </c>
      <c r="K2644" t="e">
        <f t="array" ref="K2644">INDEX($A$7:$F$3066,SMALL(IF(COUNTIF($L$5,$H$7:$H$3066)*COUNTIF($L$5,$I$7:$I$3066),MATCH(ROW($A$7:$A$3066),ROW($A$7:$A$3066)),""),ROWS($B$1:B2638)),COLUMNS($A$1:B2640))</f>
        <v>#NUM!</v>
      </c>
      <c r="L2644" t="e">
        <f t="array" ref="L2644">INDEX($A$7:$F$3066,SMALL(IF(COUNTIF($L$5,$H$7:$H$3066)*COUNTIF($L$5,$I$7:$I$3066),MATCH(ROW($A$7:$A$3066),ROW($A$7:$A$3066)),""),ROWS($B$1:C2638)),COLUMNS($A$1:C2640))</f>
        <v>#NUM!</v>
      </c>
      <c r="M2644" t="e">
        <f t="array" ref="M2644">INDEX($A$7:$F$3066,SMALL(IF(COUNTIF($L$5,$H$7:$H$3066)*COUNTIF($L$5,$I$7:$I$3066),MATCH(ROW($A$7:$A$3066),ROW($A$7:$A$3066)),""),ROWS($B$1:D2638)),COLUMNS($A$1:D2640))</f>
        <v>#NUM!</v>
      </c>
      <c r="N2644" t="e">
        <f t="array" ref="N2644">INDEX($A$7:$F$3066,SMALL(IF(COUNTIF($L$5,$H$7:$H$3066)*COUNTIF($L$5,$I$7:$I$3066),MATCH(ROW($A$7:$A$3066),ROW($A$7:$A$3066)),""),ROWS($B$1:E2638)),COLUMNS($A$1:E2640))</f>
        <v>#NUM!</v>
      </c>
      <c r="O2644" t="e">
        <f t="array" ref="O2644">INDEX($A$7:$F$3066,SMALL(IF(COUNTIF($L$5,$H$7:$H$3066)*COUNTIF($L$5,$I$7:$I$3066),MATCH(ROW($A$7:$A$3066),ROW($A$7:$A$3066)),""),ROWS($B$1:F2638)),COLUMNS($A$1:F2640))</f>
        <v>#NUM!</v>
      </c>
    </row>
    <row r="2645" spans="1:15">
      <c r="A2645" s="1">
        <f>'ScienceDirect - Initial'!A2648</f>
        <v>0</v>
      </c>
      <c r="B2645" s="1">
        <f>'ScienceDirect - Initial'!B2648</f>
        <v>2013</v>
      </c>
      <c r="C2645" s="1" t="str">
        <f>'ScienceDirect - Initial'!C2648</f>
        <v>Weinberg, David H.; Mortonson, Michael J.; Eisenstein, Daniel J.; Hirata, Christopher; Riess, Adam G.; Rozo, Eduardo</v>
      </c>
      <c r="D2645" s="1" t="str">
        <f>'ScienceDirect - Initial'!D2648</f>
        <v>Observational probes of cosmic acceleration</v>
      </c>
      <c r="E2645" s="1" t="str">
        <f>'ScienceDirect - Initial'!E2648</f>
        <v>Observational Probes of Cosmic Acceleration</v>
      </c>
      <c r="F2645" s="1">
        <f>'ScienceDirect - Initial'!F2648</f>
        <v>0</v>
      </c>
      <c r="H2645" s="1">
        <v>0</v>
      </c>
      <c r="I2645" s="1">
        <v>0</v>
      </c>
      <c r="J2645" t="b">
        <f t="shared" si="41"/>
        <v>1</v>
      </c>
      <c r="K2645" t="e">
        <f t="array" ref="K2645">INDEX($A$7:$F$3066,SMALL(IF(COUNTIF($L$5,$H$7:$H$3066)*COUNTIF($L$5,$I$7:$I$3066),MATCH(ROW($A$7:$A$3066),ROW($A$7:$A$3066)),""),ROWS($B$1:B2639)),COLUMNS($A$1:B2641))</f>
        <v>#NUM!</v>
      </c>
      <c r="L2645" t="e">
        <f t="array" ref="L2645">INDEX($A$7:$F$3066,SMALL(IF(COUNTIF($L$5,$H$7:$H$3066)*COUNTIF($L$5,$I$7:$I$3066),MATCH(ROW($A$7:$A$3066),ROW($A$7:$A$3066)),""),ROWS($B$1:C2639)),COLUMNS($A$1:C2641))</f>
        <v>#NUM!</v>
      </c>
      <c r="M2645" t="e">
        <f t="array" ref="M2645">INDEX($A$7:$F$3066,SMALL(IF(COUNTIF($L$5,$H$7:$H$3066)*COUNTIF($L$5,$I$7:$I$3066),MATCH(ROW($A$7:$A$3066),ROW($A$7:$A$3066)),""),ROWS($B$1:D2639)),COLUMNS($A$1:D2641))</f>
        <v>#NUM!</v>
      </c>
      <c r="N2645" t="e">
        <f t="array" ref="N2645">INDEX($A$7:$F$3066,SMALL(IF(COUNTIF($L$5,$H$7:$H$3066)*COUNTIF($L$5,$I$7:$I$3066),MATCH(ROW($A$7:$A$3066),ROW($A$7:$A$3066)),""),ROWS($B$1:E2639)),COLUMNS($A$1:E2641))</f>
        <v>#NUM!</v>
      </c>
      <c r="O2645" t="e">
        <f t="array" ref="O2645">INDEX($A$7:$F$3066,SMALL(IF(COUNTIF($L$5,$H$7:$H$3066)*COUNTIF($L$5,$I$7:$I$3066),MATCH(ROW($A$7:$A$3066),ROW($A$7:$A$3066)),""),ROWS($B$1:F2639)),COLUMNS($A$1:F2641))</f>
        <v>#NUM!</v>
      </c>
    </row>
    <row r="2646" spans="1:15">
      <c r="A2646" s="1">
        <f>'ScienceDirect - Initial'!A2649</f>
        <v>0</v>
      </c>
      <c r="B2646" s="1">
        <f>'ScienceDirect - Initial'!B2649</f>
        <v>1988</v>
      </c>
      <c r="C2646" s="1" t="str">
        <f>'ScienceDirect - Initial'!C2649</f>
        <v>Wells, David</v>
      </c>
      <c r="D2646" s="1" t="str">
        <f>'ScienceDirect - Initial'!D2649</f>
        <v>CHAPTER 13 - Birds</v>
      </c>
      <c r="E2646" s="1" t="str">
        <f>'ScienceDirect - Initial'!E2649</f>
        <v>Key Environments: Malaysia</v>
      </c>
      <c r="F2646" s="1" t="str">
        <f>'ScienceDirect - Initial'!F2649</f>
        <v>978-0-08-028866-6</v>
      </c>
      <c r="H2646" s="1">
        <v>0</v>
      </c>
      <c r="I2646" s="1">
        <v>0</v>
      </c>
      <c r="J2646" t="b">
        <f t="shared" si="41"/>
        <v>1</v>
      </c>
      <c r="K2646" t="e">
        <f t="array" ref="K2646">INDEX($A$7:$F$3066,SMALL(IF(COUNTIF($L$5,$H$7:$H$3066)*COUNTIF($L$5,$I$7:$I$3066),MATCH(ROW($A$7:$A$3066),ROW($A$7:$A$3066)),""),ROWS($B$1:B2640)),COLUMNS($A$1:B2642))</f>
        <v>#NUM!</v>
      </c>
      <c r="L2646" t="e">
        <f t="array" ref="L2646">INDEX($A$7:$F$3066,SMALL(IF(COUNTIF($L$5,$H$7:$H$3066)*COUNTIF($L$5,$I$7:$I$3066),MATCH(ROW($A$7:$A$3066),ROW($A$7:$A$3066)),""),ROWS($B$1:C2640)),COLUMNS($A$1:C2642))</f>
        <v>#NUM!</v>
      </c>
      <c r="M2646" t="e">
        <f t="array" ref="M2646">INDEX($A$7:$F$3066,SMALL(IF(COUNTIF($L$5,$H$7:$H$3066)*COUNTIF($L$5,$I$7:$I$3066),MATCH(ROW($A$7:$A$3066),ROW($A$7:$A$3066)),""),ROWS($B$1:D2640)),COLUMNS($A$1:D2642))</f>
        <v>#NUM!</v>
      </c>
      <c r="N2646" t="e">
        <f t="array" ref="N2646">INDEX($A$7:$F$3066,SMALL(IF(COUNTIF($L$5,$H$7:$H$3066)*COUNTIF($L$5,$I$7:$I$3066),MATCH(ROW($A$7:$A$3066),ROW($A$7:$A$3066)),""),ROWS($B$1:E2640)),COLUMNS($A$1:E2642))</f>
        <v>#NUM!</v>
      </c>
      <c r="O2646" t="e">
        <f t="array" ref="O2646">INDEX($A$7:$F$3066,SMALL(IF(COUNTIF($L$5,$H$7:$H$3066)*COUNTIF($L$5,$I$7:$I$3066),MATCH(ROW($A$7:$A$3066),ROW($A$7:$A$3066)),""),ROWS($B$1:F2640)),COLUMNS($A$1:F2642))</f>
        <v>#NUM!</v>
      </c>
    </row>
    <row r="2647" spans="1:15">
      <c r="A2647" s="1">
        <f>'ScienceDirect - Initial'!A2650</f>
        <v>0</v>
      </c>
      <c r="B2647" s="1">
        <f>'ScienceDirect - Initial'!B2650</f>
        <v>2004</v>
      </c>
      <c r="C2647" s="1" t="str">
        <f>'ScienceDirect - Initial'!C2650</f>
        <v>Ashkin, David; Hale, Yvonne; Hollender, Elena; Lauzardo, Michael; Narita, Masahiro; Pitchenik, Arthur E.; Salfinger, Max; Stambaugh, Jerry Jean</v>
      </c>
      <c r="D2647" s="1" t="str">
        <f>'ScienceDirect - Initial'!D2650</f>
        <v>Chapter 17 - Mycobacterial Disease in Patients with HIV Infection</v>
      </c>
      <c r="E2647" s="1" t="str">
        <f>'ScienceDirect - Initial'!E2650</f>
        <v>AIDS and Other Manifestations of HIV Infection (Fourth Edition)</v>
      </c>
      <c r="F2647" s="1" t="str">
        <f>'ScienceDirect - Initial'!F2650</f>
        <v>978-0-12-764051-8</v>
      </c>
      <c r="H2647" s="1">
        <v>0</v>
      </c>
      <c r="I2647" s="1">
        <v>0</v>
      </c>
      <c r="J2647" t="b">
        <f t="shared" si="41"/>
        <v>1</v>
      </c>
      <c r="K2647" t="e">
        <f t="array" ref="K2647">INDEX($A$7:$F$3066,SMALL(IF(COUNTIF($L$5,$H$7:$H$3066)*COUNTIF($L$5,$I$7:$I$3066),MATCH(ROW($A$7:$A$3066),ROW($A$7:$A$3066)),""),ROWS($B$1:B2641)),COLUMNS($A$1:B2643))</f>
        <v>#NUM!</v>
      </c>
      <c r="L2647" t="e">
        <f t="array" ref="L2647">INDEX($A$7:$F$3066,SMALL(IF(COUNTIF($L$5,$H$7:$H$3066)*COUNTIF($L$5,$I$7:$I$3066),MATCH(ROW($A$7:$A$3066),ROW($A$7:$A$3066)),""),ROWS($B$1:C2641)),COLUMNS($A$1:C2643))</f>
        <v>#NUM!</v>
      </c>
      <c r="M2647" t="e">
        <f t="array" ref="M2647">INDEX($A$7:$F$3066,SMALL(IF(COUNTIF($L$5,$H$7:$H$3066)*COUNTIF($L$5,$I$7:$I$3066),MATCH(ROW($A$7:$A$3066),ROW($A$7:$A$3066)),""),ROWS($B$1:D2641)),COLUMNS($A$1:D2643))</f>
        <v>#NUM!</v>
      </c>
      <c r="N2647" t="e">
        <f t="array" ref="N2647">INDEX($A$7:$F$3066,SMALL(IF(COUNTIF($L$5,$H$7:$H$3066)*COUNTIF($L$5,$I$7:$I$3066),MATCH(ROW($A$7:$A$3066),ROW($A$7:$A$3066)),""),ROWS($B$1:E2641)),COLUMNS($A$1:E2643))</f>
        <v>#NUM!</v>
      </c>
      <c r="O2647" t="e">
        <f t="array" ref="O2647">INDEX($A$7:$F$3066,SMALL(IF(COUNTIF($L$5,$H$7:$H$3066)*COUNTIF($L$5,$I$7:$I$3066),MATCH(ROW($A$7:$A$3066),ROW($A$7:$A$3066)),""),ROWS($B$1:F2641)),COLUMNS($A$1:F2643))</f>
        <v>#NUM!</v>
      </c>
    </row>
    <row r="2648" spans="1:15">
      <c r="A2648" s="1">
        <f>'ScienceDirect - Initial'!A2651</f>
        <v>0</v>
      </c>
      <c r="B2648" s="1">
        <f>'ScienceDirect - Initial'!B2651</f>
        <v>2020</v>
      </c>
      <c r="C2648" s="1">
        <f>'ScienceDirect - Initial'!C2651</f>
        <v>0</v>
      </c>
      <c r="D2648" s="1" t="str">
        <f>'ScienceDirect - Initial'!D2651</f>
        <v>Abstracts</v>
      </c>
      <c r="E2648" s="1" t="str">
        <f>'ScienceDirect - Initial'!E2651</f>
        <v>Fuel and Energy Abstracts</v>
      </c>
      <c r="F2648" s="1">
        <f>'ScienceDirect - Initial'!F2651</f>
        <v>0</v>
      </c>
      <c r="H2648" s="1">
        <v>0</v>
      </c>
      <c r="I2648" s="1">
        <v>0</v>
      </c>
      <c r="J2648" t="b">
        <f t="shared" si="41"/>
        <v>1</v>
      </c>
      <c r="K2648" t="e">
        <f t="array" ref="K2648">INDEX($A$7:$F$3066,SMALL(IF(COUNTIF($L$5,$H$7:$H$3066)*COUNTIF($L$5,$I$7:$I$3066),MATCH(ROW($A$7:$A$3066),ROW($A$7:$A$3066)),""),ROWS($B$1:B2642)),COLUMNS($A$1:B2644))</f>
        <v>#NUM!</v>
      </c>
      <c r="L2648" t="e">
        <f t="array" ref="L2648">INDEX($A$7:$F$3066,SMALL(IF(COUNTIF($L$5,$H$7:$H$3066)*COUNTIF($L$5,$I$7:$I$3066),MATCH(ROW($A$7:$A$3066),ROW($A$7:$A$3066)),""),ROWS($B$1:C2642)),COLUMNS($A$1:C2644))</f>
        <v>#NUM!</v>
      </c>
      <c r="M2648" t="e">
        <f t="array" ref="M2648">INDEX($A$7:$F$3066,SMALL(IF(COUNTIF($L$5,$H$7:$H$3066)*COUNTIF($L$5,$I$7:$I$3066),MATCH(ROW($A$7:$A$3066),ROW($A$7:$A$3066)),""),ROWS($B$1:D2642)),COLUMNS($A$1:D2644))</f>
        <v>#NUM!</v>
      </c>
      <c r="N2648" t="e">
        <f t="array" ref="N2648">INDEX($A$7:$F$3066,SMALL(IF(COUNTIF($L$5,$H$7:$H$3066)*COUNTIF($L$5,$I$7:$I$3066),MATCH(ROW($A$7:$A$3066),ROW($A$7:$A$3066)),""),ROWS($B$1:E2642)),COLUMNS($A$1:E2644))</f>
        <v>#NUM!</v>
      </c>
      <c r="O2648" t="e">
        <f t="array" ref="O2648">INDEX($A$7:$F$3066,SMALL(IF(COUNTIF($L$5,$H$7:$H$3066)*COUNTIF($L$5,$I$7:$I$3066),MATCH(ROW($A$7:$A$3066),ROW($A$7:$A$3066)),""),ROWS($B$1:F2642)),COLUMNS($A$1:F2644))</f>
        <v>#NUM!</v>
      </c>
    </row>
    <row r="2649" spans="1:15">
      <c r="A2649" s="1">
        <f>'ScienceDirect - Initial'!A2652</f>
        <v>0</v>
      </c>
      <c r="B2649" s="1">
        <f>'ScienceDirect - Initial'!B2652</f>
        <v>1990</v>
      </c>
      <c r="C2649" s="1" t="str">
        <f>'ScienceDirect - Initial'!C2652</f>
        <v>Zeltzer, Lonie K.; Anderson, Corrie T.M.; Schechter, Neil L.</v>
      </c>
      <c r="D2649" s="1" t="str">
        <f>'ScienceDirect - Initial'!D2652</f>
        <v>Pediatric pain: Current status and new directions</v>
      </c>
      <c r="E2649" s="1" t="str">
        <f>'ScienceDirect - Initial'!E2652</f>
        <v>Current Problems in Pediatrics</v>
      </c>
      <c r="F2649" s="1">
        <f>'ScienceDirect - Initial'!F2652</f>
        <v>0</v>
      </c>
      <c r="H2649" s="1">
        <v>0</v>
      </c>
      <c r="I2649" s="1">
        <v>0</v>
      </c>
      <c r="J2649" t="b">
        <f t="shared" si="41"/>
        <v>1</v>
      </c>
      <c r="K2649" t="e">
        <f t="array" ref="K2649">INDEX($A$7:$F$3066,SMALL(IF(COUNTIF($L$5,$H$7:$H$3066)*COUNTIF($L$5,$I$7:$I$3066),MATCH(ROW($A$7:$A$3066),ROW($A$7:$A$3066)),""),ROWS($B$1:B2643)),COLUMNS($A$1:B2645))</f>
        <v>#NUM!</v>
      </c>
      <c r="L2649" t="e">
        <f t="array" ref="L2649">INDEX($A$7:$F$3066,SMALL(IF(COUNTIF($L$5,$H$7:$H$3066)*COUNTIF($L$5,$I$7:$I$3066),MATCH(ROW($A$7:$A$3066),ROW($A$7:$A$3066)),""),ROWS($B$1:C2643)),COLUMNS($A$1:C2645))</f>
        <v>#NUM!</v>
      </c>
      <c r="M2649" t="e">
        <f t="array" ref="M2649">INDEX($A$7:$F$3066,SMALL(IF(COUNTIF($L$5,$H$7:$H$3066)*COUNTIF($L$5,$I$7:$I$3066),MATCH(ROW($A$7:$A$3066),ROW($A$7:$A$3066)),""),ROWS($B$1:D2643)),COLUMNS($A$1:D2645))</f>
        <v>#NUM!</v>
      </c>
      <c r="N2649" t="e">
        <f t="array" ref="N2649">INDEX($A$7:$F$3066,SMALL(IF(COUNTIF($L$5,$H$7:$H$3066)*COUNTIF($L$5,$I$7:$I$3066),MATCH(ROW($A$7:$A$3066),ROW($A$7:$A$3066)),""),ROWS($B$1:E2643)),COLUMNS($A$1:E2645))</f>
        <v>#NUM!</v>
      </c>
      <c r="O2649" t="e">
        <f t="array" ref="O2649">INDEX($A$7:$F$3066,SMALL(IF(COUNTIF($L$5,$H$7:$H$3066)*COUNTIF($L$5,$I$7:$I$3066),MATCH(ROW($A$7:$A$3066),ROW($A$7:$A$3066)),""),ROWS($B$1:F2643)),COLUMNS($A$1:F2645))</f>
        <v>#NUM!</v>
      </c>
    </row>
    <row r="2650" spans="1:15">
      <c r="A2650" s="1">
        <f>'ScienceDirect - Initial'!A2653</f>
        <v>0</v>
      </c>
      <c r="B2650" s="1">
        <f>'ScienceDirect - Initial'!B2653</f>
        <v>1986</v>
      </c>
      <c r="C2650" s="1" t="str">
        <f>'ScienceDirect - Initial'!C2653</f>
        <v>Quetin, B.; De Rouville, M.</v>
      </c>
      <c r="D2650" s="1" t="str">
        <f>'ScienceDirect - Initial'!D2653</f>
        <v>Submarine sewer outfalls— A design manual</v>
      </c>
      <c r="E2650" s="1" t="str">
        <f>'ScienceDirect - Initial'!E2653</f>
        <v>Marine Pollution Bulletin</v>
      </c>
      <c r="F2650" s="1">
        <f>'ScienceDirect - Initial'!F2653</f>
        <v>0</v>
      </c>
      <c r="H2650" s="1">
        <v>0</v>
      </c>
      <c r="I2650" s="1">
        <v>0</v>
      </c>
      <c r="J2650" t="b">
        <f t="shared" si="41"/>
        <v>1</v>
      </c>
      <c r="K2650" t="e">
        <f t="array" ref="K2650">INDEX($A$7:$F$3066,SMALL(IF(COUNTIF($L$5,$H$7:$H$3066)*COUNTIF($L$5,$I$7:$I$3066),MATCH(ROW($A$7:$A$3066),ROW($A$7:$A$3066)),""),ROWS($B$1:B2644)),COLUMNS($A$1:B2646))</f>
        <v>#NUM!</v>
      </c>
      <c r="L2650" t="e">
        <f t="array" ref="L2650">INDEX($A$7:$F$3066,SMALL(IF(COUNTIF($L$5,$H$7:$H$3066)*COUNTIF($L$5,$I$7:$I$3066),MATCH(ROW($A$7:$A$3066),ROW($A$7:$A$3066)),""),ROWS($B$1:C2644)),COLUMNS($A$1:C2646))</f>
        <v>#NUM!</v>
      </c>
      <c r="M2650" t="e">
        <f t="array" ref="M2650">INDEX($A$7:$F$3066,SMALL(IF(COUNTIF($L$5,$H$7:$H$3066)*COUNTIF($L$5,$I$7:$I$3066),MATCH(ROW($A$7:$A$3066),ROW($A$7:$A$3066)),""),ROWS($B$1:D2644)),COLUMNS($A$1:D2646))</f>
        <v>#NUM!</v>
      </c>
      <c r="N2650" t="e">
        <f t="array" ref="N2650">INDEX($A$7:$F$3066,SMALL(IF(COUNTIF($L$5,$H$7:$H$3066)*COUNTIF($L$5,$I$7:$I$3066),MATCH(ROW($A$7:$A$3066),ROW($A$7:$A$3066)),""),ROWS($B$1:E2644)),COLUMNS($A$1:E2646))</f>
        <v>#NUM!</v>
      </c>
      <c r="O2650" t="e">
        <f t="array" ref="O2650">INDEX($A$7:$F$3066,SMALL(IF(COUNTIF($L$5,$H$7:$H$3066)*COUNTIF($L$5,$I$7:$I$3066),MATCH(ROW($A$7:$A$3066),ROW($A$7:$A$3066)),""),ROWS($B$1:F2644)),COLUMNS($A$1:F2646))</f>
        <v>#NUM!</v>
      </c>
    </row>
    <row r="2651" spans="1:15">
      <c r="A2651" s="1">
        <f>'ScienceDirect - Initial'!A2654</f>
        <v>0</v>
      </c>
      <c r="B2651" s="1">
        <f>'ScienceDirect - Initial'!B2654</f>
        <v>2015</v>
      </c>
      <c r="C2651" s="1" t="str">
        <f>'ScienceDirect - Initial'!C2654</f>
        <v>Thomas, Stephen J.; Endy, Timothy P.; Rothman, Alan L.; Barrett, Alan D.</v>
      </c>
      <c r="D2651" s="1" t="str">
        <f>'ScienceDirect - Initial'!D2654</f>
        <v>155 - Flaviviruses (Dengue, Yellow Fever, Japanese Encephalitis, West Nile Encephalitis, St. Louis Encephalitis, Tick-Borne Encephalitis, Kyasanur Forest Disease, Alkhurma Hemorrhagic Fever, Zika)</v>
      </c>
      <c r="E2651" s="1" t="str">
        <f>'ScienceDirect - Initial'!E2654</f>
        <v>Mandell, Douglas, and Bennett's Principles and Practice of Infectious Diseases (Eighth Edition)</v>
      </c>
      <c r="F2651" s="1" t="str">
        <f>'ScienceDirect - Initial'!F2654</f>
        <v>978-1-4557-4801-3</v>
      </c>
      <c r="H2651" s="1">
        <v>0</v>
      </c>
      <c r="I2651" s="1">
        <v>0</v>
      </c>
      <c r="J2651" t="b">
        <f t="shared" si="41"/>
        <v>1</v>
      </c>
      <c r="K2651" t="e">
        <f t="array" ref="K2651">INDEX($A$7:$F$3066,SMALL(IF(COUNTIF($L$5,$H$7:$H$3066)*COUNTIF($L$5,$I$7:$I$3066),MATCH(ROW($A$7:$A$3066),ROW($A$7:$A$3066)),""),ROWS($B$1:B2645)),COLUMNS($A$1:B2647))</f>
        <v>#NUM!</v>
      </c>
      <c r="L2651" t="e">
        <f t="array" ref="L2651">INDEX($A$7:$F$3066,SMALL(IF(COUNTIF($L$5,$H$7:$H$3066)*COUNTIF($L$5,$I$7:$I$3066),MATCH(ROW($A$7:$A$3066),ROW($A$7:$A$3066)),""),ROWS($B$1:C2645)),COLUMNS($A$1:C2647))</f>
        <v>#NUM!</v>
      </c>
      <c r="M2651" t="e">
        <f t="array" ref="M2651">INDEX($A$7:$F$3066,SMALL(IF(COUNTIF($L$5,$H$7:$H$3066)*COUNTIF($L$5,$I$7:$I$3066),MATCH(ROW($A$7:$A$3066),ROW($A$7:$A$3066)),""),ROWS($B$1:D2645)),COLUMNS($A$1:D2647))</f>
        <v>#NUM!</v>
      </c>
      <c r="N2651" t="e">
        <f t="array" ref="N2651">INDEX($A$7:$F$3066,SMALL(IF(COUNTIF($L$5,$H$7:$H$3066)*COUNTIF($L$5,$I$7:$I$3066),MATCH(ROW($A$7:$A$3066),ROW($A$7:$A$3066)),""),ROWS($B$1:E2645)),COLUMNS($A$1:E2647))</f>
        <v>#NUM!</v>
      </c>
      <c r="O2651" t="e">
        <f t="array" ref="O2651">INDEX($A$7:$F$3066,SMALL(IF(COUNTIF($L$5,$H$7:$H$3066)*COUNTIF($L$5,$I$7:$I$3066),MATCH(ROW($A$7:$A$3066),ROW($A$7:$A$3066)),""),ROWS($B$1:F2645)),COLUMNS($A$1:F2647))</f>
        <v>#NUM!</v>
      </c>
    </row>
    <row r="2652" spans="1:15">
      <c r="A2652" s="1">
        <f>'ScienceDirect - Initial'!A2655</f>
        <v>0</v>
      </c>
      <c r="B2652" s="1">
        <f>'ScienceDirect - Initial'!B2655</f>
        <v>1999</v>
      </c>
      <c r="C2652" s="1" t="str">
        <f>'ScienceDirect - Initial'!C2655</f>
        <v>Brydson, J.A.</v>
      </c>
      <c r="D2652" s="1" t="str">
        <f>'ScienceDirect - Initial'!D2655</f>
        <v>15 - Acrylic Plastics</v>
      </c>
      <c r="E2652" s="1" t="str">
        <f>'ScienceDirect - Initial'!E2655</f>
        <v>Plastics Materials (Seventh Edition)</v>
      </c>
      <c r="F2652" s="1" t="str">
        <f>'ScienceDirect - Initial'!F2655</f>
        <v>978-0-7506-4132-6</v>
      </c>
      <c r="H2652" s="1">
        <v>0</v>
      </c>
      <c r="I2652" s="1">
        <v>0</v>
      </c>
      <c r="J2652" t="b">
        <f t="shared" si="41"/>
        <v>1</v>
      </c>
      <c r="K2652" t="e">
        <f t="array" ref="K2652">INDEX($A$7:$F$3066,SMALL(IF(COUNTIF($L$5,$H$7:$H$3066)*COUNTIF($L$5,$I$7:$I$3066),MATCH(ROW($A$7:$A$3066),ROW($A$7:$A$3066)),""),ROWS($B$1:B2646)),COLUMNS($A$1:B2648))</f>
        <v>#NUM!</v>
      </c>
      <c r="L2652" t="e">
        <f t="array" ref="L2652">INDEX($A$7:$F$3066,SMALL(IF(COUNTIF($L$5,$H$7:$H$3066)*COUNTIF($L$5,$I$7:$I$3066),MATCH(ROW($A$7:$A$3066),ROW($A$7:$A$3066)),""),ROWS($B$1:C2646)),COLUMNS($A$1:C2648))</f>
        <v>#NUM!</v>
      </c>
      <c r="M2652" t="e">
        <f t="array" ref="M2652">INDEX($A$7:$F$3066,SMALL(IF(COUNTIF($L$5,$H$7:$H$3066)*COUNTIF($L$5,$I$7:$I$3066),MATCH(ROW($A$7:$A$3066),ROW($A$7:$A$3066)),""),ROWS($B$1:D2646)),COLUMNS($A$1:D2648))</f>
        <v>#NUM!</v>
      </c>
      <c r="N2652" t="e">
        <f t="array" ref="N2652">INDEX($A$7:$F$3066,SMALL(IF(COUNTIF($L$5,$H$7:$H$3066)*COUNTIF($L$5,$I$7:$I$3066),MATCH(ROW($A$7:$A$3066),ROW($A$7:$A$3066)),""),ROWS($B$1:E2646)),COLUMNS($A$1:E2648))</f>
        <v>#NUM!</v>
      </c>
      <c r="O2652" t="e">
        <f t="array" ref="O2652">INDEX($A$7:$F$3066,SMALL(IF(COUNTIF($L$5,$H$7:$H$3066)*COUNTIF($L$5,$I$7:$I$3066),MATCH(ROW($A$7:$A$3066),ROW($A$7:$A$3066)),""),ROWS($B$1:F2646)),COLUMNS($A$1:F2648))</f>
        <v>#NUM!</v>
      </c>
    </row>
    <row r="2653" spans="1:15">
      <c r="A2653" s="1">
        <f>'ScienceDirect - Initial'!A2656</f>
        <v>0</v>
      </c>
      <c r="B2653" s="1">
        <f>'ScienceDirect - Initial'!B2656</f>
        <v>2007</v>
      </c>
      <c r="C2653" s="1" t="str">
        <f>'ScienceDirect - Initial'!C2656</f>
        <v>Salyer, Steven W.</v>
      </c>
      <c r="D2653" s="1" t="str">
        <f>'ScienceDirect - Initial'!D2656</f>
        <v>Chapter 7 - Infectious Disease Emergencies</v>
      </c>
      <c r="E2653" s="1" t="str">
        <f>'ScienceDirect - Initial'!E2656</f>
        <v>Essential Emergency Medicine</v>
      </c>
      <c r="F2653" s="1" t="str">
        <f>'ScienceDirect - Initial'!F2656</f>
        <v>978-1-4160-2971-7</v>
      </c>
      <c r="H2653" s="1">
        <v>0</v>
      </c>
      <c r="I2653" s="1">
        <v>0</v>
      </c>
      <c r="J2653" t="b">
        <f t="shared" si="41"/>
        <v>1</v>
      </c>
      <c r="K2653" t="e">
        <f t="array" ref="K2653">INDEX($A$7:$F$3066,SMALL(IF(COUNTIF($L$5,$H$7:$H$3066)*COUNTIF($L$5,$I$7:$I$3066),MATCH(ROW($A$7:$A$3066),ROW($A$7:$A$3066)),""),ROWS($B$1:B2647)),COLUMNS($A$1:B2649))</f>
        <v>#NUM!</v>
      </c>
      <c r="L2653" t="e">
        <f t="array" ref="L2653">INDEX($A$7:$F$3066,SMALL(IF(COUNTIF($L$5,$H$7:$H$3066)*COUNTIF($L$5,$I$7:$I$3066),MATCH(ROW($A$7:$A$3066),ROW($A$7:$A$3066)),""),ROWS($B$1:C2647)),COLUMNS($A$1:C2649))</f>
        <v>#NUM!</v>
      </c>
      <c r="M2653" t="e">
        <f t="array" ref="M2653">INDEX($A$7:$F$3066,SMALL(IF(COUNTIF($L$5,$H$7:$H$3066)*COUNTIF($L$5,$I$7:$I$3066),MATCH(ROW($A$7:$A$3066),ROW($A$7:$A$3066)),""),ROWS($B$1:D2647)),COLUMNS($A$1:D2649))</f>
        <v>#NUM!</v>
      </c>
      <c r="N2653" t="e">
        <f t="array" ref="N2653">INDEX($A$7:$F$3066,SMALL(IF(COUNTIF($L$5,$H$7:$H$3066)*COUNTIF($L$5,$I$7:$I$3066),MATCH(ROW($A$7:$A$3066),ROW($A$7:$A$3066)),""),ROWS($B$1:E2647)),COLUMNS($A$1:E2649))</f>
        <v>#NUM!</v>
      </c>
      <c r="O2653" t="e">
        <f t="array" ref="O2653">INDEX($A$7:$F$3066,SMALL(IF(COUNTIF($L$5,$H$7:$H$3066)*COUNTIF($L$5,$I$7:$I$3066),MATCH(ROW($A$7:$A$3066),ROW($A$7:$A$3066)),""),ROWS($B$1:F2647)),COLUMNS($A$1:F2649))</f>
        <v>#NUM!</v>
      </c>
    </row>
    <row r="2654" spans="1:15">
      <c r="A2654" s="1">
        <f>'ScienceDirect - Initial'!A2657</f>
        <v>0</v>
      </c>
      <c r="B2654" s="1">
        <f>'ScienceDirect - Initial'!B2657</f>
        <v>1988</v>
      </c>
      <c r="C2654" s="1" t="str">
        <f>'ScienceDirect - Initial'!C2657</f>
        <v>Wendel, George D.</v>
      </c>
      <c r="D2654" s="1" t="str">
        <f>'ScienceDirect - Initial'!D2657</f>
        <v>Gestational and Congenital Syphilis</v>
      </c>
      <c r="E2654" s="1" t="str">
        <f>'ScienceDirect - Initial'!E2657</f>
        <v>Infectious Complications of Pregnancy</v>
      </c>
      <c r="F2654" s="1">
        <f>'ScienceDirect - Initial'!F2657</f>
        <v>0</v>
      </c>
      <c r="H2654" s="1">
        <v>0</v>
      </c>
      <c r="I2654" s="1">
        <v>0</v>
      </c>
      <c r="J2654" t="b">
        <f t="shared" si="41"/>
        <v>1</v>
      </c>
      <c r="K2654" t="e">
        <f t="array" ref="K2654">INDEX($A$7:$F$3066,SMALL(IF(COUNTIF($L$5,$H$7:$H$3066)*COUNTIF($L$5,$I$7:$I$3066),MATCH(ROW($A$7:$A$3066),ROW($A$7:$A$3066)),""),ROWS($B$1:B2648)),COLUMNS($A$1:B2650))</f>
        <v>#NUM!</v>
      </c>
      <c r="L2654" t="e">
        <f t="array" ref="L2654">INDEX($A$7:$F$3066,SMALL(IF(COUNTIF($L$5,$H$7:$H$3066)*COUNTIF($L$5,$I$7:$I$3066),MATCH(ROW($A$7:$A$3066),ROW($A$7:$A$3066)),""),ROWS($B$1:C2648)),COLUMNS($A$1:C2650))</f>
        <v>#NUM!</v>
      </c>
      <c r="M2654" t="e">
        <f t="array" ref="M2654">INDEX($A$7:$F$3066,SMALL(IF(COUNTIF($L$5,$H$7:$H$3066)*COUNTIF($L$5,$I$7:$I$3066),MATCH(ROW($A$7:$A$3066),ROW($A$7:$A$3066)),""),ROWS($B$1:D2648)),COLUMNS($A$1:D2650))</f>
        <v>#NUM!</v>
      </c>
      <c r="N2654" t="e">
        <f t="array" ref="N2654">INDEX($A$7:$F$3066,SMALL(IF(COUNTIF($L$5,$H$7:$H$3066)*COUNTIF($L$5,$I$7:$I$3066),MATCH(ROW($A$7:$A$3066),ROW($A$7:$A$3066)),""),ROWS($B$1:E2648)),COLUMNS($A$1:E2650))</f>
        <v>#NUM!</v>
      </c>
      <c r="O2654" t="e">
        <f t="array" ref="O2654">INDEX($A$7:$F$3066,SMALL(IF(COUNTIF($L$5,$H$7:$H$3066)*COUNTIF($L$5,$I$7:$I$3066),MATCH(ROW($A$7:$A$3066),ROW($A$7:$A$3066)),""),ROWS($B$1:F2648)),COLUMNS($A$1:F2650))</f>
        <v>#NUM!</v>
      </c>
    </row>
    <row r="2655" spans="1:15">
      <c r="A2655" s="1">
        <f>'ScienceDirect - Initial'!A2658</f>
        <v>0</v>
      </c>
      <c r="B2655" s="1">
        <f>'ScienceDirect - Initial'!B2658</f>
        <v>1980</v>
      </c>
      <c r="C2655" s="1" t="str">
        <f>'ScienceDirect - Initial'!C2658</f>
        <v>Goldstein, Jeffrey H.</v>
      </c>
      <c r="D2655" s="1" t="str">
        <f>'ScienceDirect - Initial'!D2658</f>
        <v>9 - THE NATURE OF GROUPS</v>
      </c>
      <c r="E2655" s="1" t="str">
        <f>'ScienceDirect - Initial'!E2658</f>
        <v>Social Psychology</v>
      </c>
      <c r="F2655" s="1" t="str">
        <f>'ScienceDirect - Initial'!F2658</f>
        <v>978-0-12-287050-7</v>
      </c>
      <c r="H2655" s="1">
        <v>0</v>
      </c>
      <c r="I2655" s="1">
        <v>0</v>
      </c>
      <c r="J2655" t="b">
        <f t="shared" si="41"/>
        <v>1</v>
      </c>
      <c r="K2655" t="e">
        <f t="array" ref="K2655">INDEX($A$7:$F$3066,SMALL(IF(COUNTIF($L$5,$H$7:$H$3066)*COUNTIF($L$5,$I$7:$I$3066),MATCH(ROW($A$7:$A$3066),ROW($A$7:$A$3066)),""),ROWS($B$1:B2649)),COLUMNS($A$1:B2651))</f>
        <v>#NUM!</v>
      </c>
      <c r="L2655" t="e">
        <f t="array" ref="L2655">INDEX($A$7:$F$3066,SMALL(IF(COUNTIF($L$5,$H$7:$H$3066)*COUNTIF($L$5,$I$7:$I$3066),MATCH(ROW($A$7:$A$3066),ROW($A$7:$A$3066)),""),ROWS($B$1:C2649)),COLUMNS($A$1:C2651))</f>
        <v>#NUM!</v>
      </c>
      <c r="M2655" t="e">
        <f t="array" ref="M2655">INDEX($A$7:$F$3066,SMALL(IF(COUNTIF($L$5,$H$7:$H$3066)*COUNTIF($L$5,$I$7:$I$3066),MATCH(ROW($A$7:$A$3066),ROW($A$7:$A$3066)),""),ROWS($B$1:D2649)),COLUMNS($A$1:D2651))</f>
        <v>#NUM!</v>
      </c>
      <c r="N2655" t="e">
        <f t="array" ref="N2655">INDEX($A$7:$F$3066,SMALL(IF(COUNTIF($L$5,$H$7:$H$3066)*COUNTIF($L$5,$I$7:$I$3066),MATCH(ROW($A$7:$A$3066),ROW($A$7:$A$3066)),""),ROWS($B$1:E2649)),COLUMNS($A$1:E2651))</f>
        <v>#NUM!</v>
      </c>
      <c r="O2655" t="e">
        <f t="array" ref="O2655">INDEX($A$7:$F$3066,SMALL(IF(COUNTIF($L$5,$H$7:$H$3066)*COUNTIF($L$5,$I$7:$I$3066),MATCH(ROW($A$7:$A$3066),ROW($A$7:$A$3066)),""),ROWS($B$1:F2649)),COLUMNS($A$1:F2651))</f>
        <v>#NUM!</v>
      </c>
    </row>
    <row r="2656" spans="1:15">
      <c r="A2656" s="1">
        <f>'ScienceDirect - Initial'!A2659</f>
        <v>0</v>
      </c>
      <c r="B2656" s="1">
        <f>'ScienceDirect - Initial'!B2659</f>
        <v>1991</v>
      </c>
      <c r="C2656" s="1" t="str">
        <f>'ScienceDirect - Initial'!C2659</f>
        <v>Field, Alexander James</v>
      </c>
      <c r="D2656" s="1" t="str">
        <f>'ScienceDirect - Initial'!D2659</f>
        <v>Do legal systems matter?</v>
      </c>
      <c r="E2656" s="1" t="str">
        <f>'ScienceDirect - Initial'!E2659</f>
        <v>Explorations in Economic History</v>
      </c>
      <c r="F2656" s="1">
        <f>'ScienceDirect - Initial'!F2659</f>
        <v>0</v>
      </c>
      <c r="H2656" s="1">
        <v>0</v>
      </c>
      <c r="I2656" s="1">
        <v>0</v>
      </c>
      <c r="J2656" t="b">
        <f t="shared" si="41"/>
        <v>1</v>
      </c>
      <c r="K2656" t="e">
        <f t="array" ref="K2656">INDEX($A$7:$F$3066,SMALL(IF(COUNTIF($L$5,$H$7:$H$3066)*COUNTIF($L$5,$I$7:$I$3066),MATCH(ROW($A$7:$A$3066),ROW($A$7:$A$3066)),""),ROWS($B$1:B2650)),COLUMNS($A$1:B2652))</f>
        <v>#NUM!</v>
      </c>
      <c r="L2656" t="e">
        <f t="array" ref="L2656">INDEX($A$7:$F$3066,SMALL(IF(COUNTIF($L$5,$H$7:$H$3066)*COUNTIF($L$5,$I$7:$I$3066),MATCH(ROW($A$7:$A$3066),ROW($A$7:$A$3066)),""),ROWS($B$1:C2650)),COLUMNS($A$1:C2652))</f>
        <v>#NUM!</v>
      </c>
      <c r="M2656" t="e">
        <f t="array" ref="M2656">INDEX($A$7:$F$3066,SMALL(IF(COUNTIF($L$5,$H$7:$H$3066)*COUNTIF($L$5,$I$7:$I$3066),MATCH(ROW($A$7:$A$3066),ROW($A$7:$A$3066)),""),ROWS($B$1:D2650)),COLUMNS($A$1:D2652))</f>
        <v>#NUM!</v>
      </c>
      <c r="N2656" t="e">
        <f t="array" ref="N2656">INDEX($A$7:$F$3066,SMALL(IF(COUNTIF($L$5,$H$7:$H$3066)*COUNTIF($L$5,$I$7:$I$3066),MATCH(ROW($A$7:$A$3066),ROW($A$7:$A$3066)),""),ROWS($B$1:E2650)),COLUMNS($A$1:E2652))</f>
        <v>#NUM!</v>
      </c>
      <c r="O2656" t="e">
        <f t="array" ref="O2656">INDEX($A$7:$F$3066,SMALL(IF(COUNTIF($L$5,$H$7:$H$3066)*COUNTIF($L$5,$I$7:$I$3066),MATCH(ROW($A$7:$A$3066),ROW($A$7:$A$3066)),""),ROWS($B$1:F2650)),COLUMNS($A$1:F2652))</f>
        <v>#NUM!</v>
      </c>
    </row>
    <row r="2657" spans="1:15">
      <c r="A2657" s="1">
        <f>'ScienceDirect - Initial'!A2660</f>
        <v>0</v>
      </c>
      <c r="B2657" s="1">
        <f>'ScienceDirect - Initial'!B2660</f>
        <v>2007</v>
      </c>
      <c r="C2657" s="1">
        <f>'ScienceDirect - Initial'!C2660</f>
        <v>0</v>
      </c>
      <c r="D2657" s="1" t="e">
        <f>'ScienceDirect - Initial'!D2660</f>
        <v>#NAME?</v>
      </c>
      <c r="E2657" s="1" t="str">
        <f>'ScienceDirect - Initial'!E2660</f>
        <v>Jubb, Kennedy &amp; Palmer's Pathology of Domestic Animals (Fifth Edition)</v>
      </c>
      <c r="F2657" s="1" t="str">
        <f>'ScienceDirect - Initial'!F2660</f>
        <v>978-0-7020-2823-6</v>
      </c>
      <c r="H2657" s="1">
        <v>0</v>
      </c>
      <c r="I2657" s="1">
        <v>0</v>
      </c>
      <c r="J2657" t="b">
        <f t="shared" si="41"/>
        <v>1</v>
      </c>
      <c r="K2657" t="e">
        <f t="array" ref="K2657">INDEX($A$7:$F$3066,SMALL(IF(COUNTIF($L$5,$H$7:$H$3066)*COUNTIF($L$5,$I$7:$I$3066),MATCH(ROW($A$7:$A$3066),ROW($A$7:$A$3066)),""),ROWS($B$1:B2651)),COLUMNS($A$1:B2653))</f>
        <v>#NUM!</v>
      </c>
      <c r="L2657" t="e">
        <f t="array" ref="L2657">INDEX($A$7:$F$3066,SMALL(IF(COUNTIF($L$5,$H$7:$H$3066)*COUNTIF($L$5,$I$7:$I$3066),MATCH(ROW($A$7:$A$3066),ROW($A$7:$A$3066)),""),ROWS($B$1:C2651)),COLUMNS($A$1:C2653))</f>
        <v>#NUM!</v>
      </c>
      <c r="M2657" t="e">
        <f t="array" ref="M2657">INDEX($A$7:$F$3066,SMALL(IF(COUNTIF($L$5,$H$7:$H$3066)*COUNTIF($L$5,$I$7:$I$3066),MATCH(ROW($A$7:$A$3066),ROW($A$7:$A$3066)),""),ROWS($B$1:D2651)),COLUMNS($A$1:D2653))</f>
        <v>#NUM!</v>
      </c>
      <c r="N2657" t="e">
        <f t="array" ref="N2657">INDEX($A$7:$F$3066,SMALL(IF(COUNTIF($L$5,$H$7:$H$3066)*COUNTIF($L$5,$I$7:$I$3066),MATCH(ROW($A$7:$A$3066),ROW($A$7:$A$3066)),""),ROWS($B$1:E2651)),COLUMNS($A$1:E2653))</f>
        <v>#NUM!</v>
      </c>
      <c r="O2657" t="e">
        <f t="array" ref="O2657">INDEX($A$7:$F$3066,SMALL(IF(COUNTIF($L$5,$H$7:$H$3066)*COUNTIF($L$5,$I$7:$I$3066),MATCH(ROW($A$7:$A$3066),ROW($A$7:$A$3066)),""),ROWS($B$1:F2651)),COLUMNS($A$1:F2653))</f>
        <v>#NUM!</v>
      </c>
    </row>
    <row r="2658" spans="1:15">
      <c r="A2658" s="1">
        <f>'ScienceDirect - Initial'!A2661</f>
        <v>0</v>
      </c>
      <c r="B2658" s="1">
        <f>'ScienceDirect - Initial'!B2661</f>
        <v>1999</v>
      </c>
      <c r="C2658" s="1" t="str">
        <f>'ScienceDirect - Initial'!C2661</f>
        <v>Howard, Cynthia R.; Lawrence, Ruth A.</v>
      </c>
      <c r="D2658" s="1" t="str">
        <f>'ScienceDirect - Initial'!D2661</f>
        <v>Drugs and Breastfeeding</v>
      </c>
      <c r="E2658" s="1" t="str">
        <f>'ScienceDirect - Initial'!E2661</f>
        <v>Clinical Aspects of Human Milk and Lactation</v>
      </c>
      <c r="F2658" s="1">
        <f>'ScienceDirect - Initial'!F2661</f>
        <v>0</v>
      </c>
      <c r="H2658" s="1">
        <v>0</v>
      </c>
      <c r="I2658" s="1">
        <v>0</v>
      </c>
      <c r="J2658" t="b">
        <f t="shared" si="41"/>
        <v>1</v>
      </c>
      <c r="K2658" t="e">
        <f t="array" ref="K2658">INDEX($A$7:$F$3066,SMALL(IF(COUNTIF($L$5,$H$7:$H$3066)*COUNTIF($L$5,$I$7:$I$3066),MATCH(ROW($A$7:$A$3066),ROW($A$7:$A$3066)),""),ROWS($B$1:B2652)),COLUMNS($A$1:B2654))</f>
        <v>#NUM!</v>
      </c>
      <c r="L2658" t="e">
        <f t="array" ref="L2658">INDEX($A$7:$F$3066,SMALL(IF(COUNTIF($L$5,$H$7:$H$3066)*COUNTIF($L$5,$I$7:$I$3066),MATCH(ROW($A$7:$A$3066),ROW($A$7:$A$3066)),""),ROWS($B$1:C2652)),COLUMNS($A$1:C2654))</f>
        <v>#NUM!</v>
      </c>
      <c r="M2658" t="e">
        <f t="array" ref="M2658">INDEX($A$7:$F$3066,SMALL(IF(COUNTIF($L$5,$H$7:$H$3066)*COUNTIF($L$5,$I$7:$I$3066),MATCH(ROW($A$7:$A$3066),ROW($A$7:$A$3066)),""),ROWS($B$1:D2652)),COLUMNS($A$1:D2654))</f>
        <v>#NUM!</v>
      </c>
      <c r="N2658" t="e">
        <f t="array" ref="N2658">INDEX($A$7:$F$3066,SMALL(IF(COUNTIF($L$5,$H$7:$H$3066)*COUNTIF($L$5,$I$7:$I$3066),MATCH(ROW($A$7:$A$3066),ROW($A$7:$A$3066)),""),ROWS($B$1:E2652)),COLUMNS($A$1:E2654))</f>
        <v>#NUM!</v>
      </c>
      <c r="O2658" t="e">
        <f t="array" ref="O2658">INDEX($A$7:$F$3066,SMALL(IF(COUNTIF($L$5,$H$7:$H$3066)*COUNTIF($L$5,$I$7:$I$3066),MATCH(ROW($A$7:$A$3066),ROW($A$7:$A$3066)),""),ROWS($B$1:F2652)),COLUMNS($A$1:F2654))</f>
        <v>#NUM!</v>
      </c>
    </row>
    <row r="2659" spans="1:15">
      <c r="A2659" s="1">
        <f>'ScienceDirect - Initial'!A2662</f>
        <v>0</v>
      </c>
      <c r="B2659" s="1">
        <f>'ScienceDirect - Initial'!B2662</f>
        <v>2013</v>
      </c>
      <c r="C2659" s="1" t="str">
        <f>'ScienceDirect - Initial'!C2662</f>
        <v>Wei, A.; Thomas, M.; Mehtala, J.; Wang, J.</v>
      </c>
      <c r="D2659" s="1" t="str">
        <f>'ScienceDirect - Initial'!D2662</f>
        <v>13 - Gold nanoparticles (GNPs) as multifunctional materials for cancer treatment</v>
      </c>
      <c r="E2659" s="1" t="str">
        <f>'ScienceDirect - Initial'!E2662</f>
        <v>Biomaterials for Cancer Therapeutics</v>
      </c>
      <c r="F2659" s="1" t="str">
        <f>'ScienceDirect - Initial'!F2662</f>
        <v>978-0-85709-664-7</v>
      </c>
      <c r="H2659" s="1">
        <v>0</v>
      </c>
      <c r="I2659" s="1">
        <v>0</v>
      </c>
      <c r="J2659" t="b">
        <f t="shared" si="41"/>
        <v>1</v>
      </c>
      <c r="K2659" t="e">
        <f t="array" ref="K2659">INDEX($A$7:$F$3066,SMALL(IF(COUNTIF($L$5,$H$7:$H$3066)*COUNTIF($L$5,$I$7:$I$3066),MATCH(ROW($A$7:$A$3066),ROW($A$7:$A$3066)),""),ROWS($B$1:B2653)),COLUMNS($A$1:B2655))</f>
        <v>#NUM!</v>
      </c>
      <c r="L2659" t="e">
        <f t="array" ref="L2659">INDEX($A$7:$F$3066,SMALL(IF(COUNTIF($L$5,$H$7:$H$3066)*COUNTIF($L$5,$I$7:$I$3066),MATCH(ROW($A$7:$A$3066),ROW($A$7:$A$3066)),""),ROWS($B$1:C2653)),COLUMNS($A$1:C2655))</f>
        <v>#NUM!</v>
      </c>
      <c r="M2659" t="e">
        <f t="array" ref="M2659">INDEX($A$7:$F$3066,SMALL(IF(COUNTIF($L$5,$H$7:$H$3066)*COUNTIF($L$5,$I$7:$I$3066),MATCH(ROW($A$7:$A$3066),ROW($A$7:$A$3066)),""),ROWS($B$1:D2653)),COLUMNS($A$1:D2655))</f>
        <v>#NUM!</v>
      </c>
      <c r="N2659" t="e">
        <f t="array" ref="N2659">INDEX($A$7:$F$3066,SMALL(IF(COUNTIF($L$5,$H$7:$H$3066)*COUNTIF($L$5,$I$7:$I$3066),MATCH(ROW($A$7:$A$3066),ROW($A$7:$A$3066)),""),ROWS($B$1:E2653)),COLUMNS($A$1:E2655))</f>
        <v>#NUM!</v>
      </c>
      <c r="O2659" t="e">
        <f t="array" ref="O2659">INDEX($A$7:$F$3066,SMALL(IF(COUNTIF($L$5,$H$7:$H$3066)*COUNTIF($L$5,$I$7:$I$3066),MATCH(ROW($A$7:$A$3066),ROW($A$7:$A$3066)),""),ROWS($B$1:F2653)),COLUMNS($A$1:F2655))</f>
        <v>#NUM!</v>
      </c>
    </row>
    <row r="2660" spans="1:15">
      <c r="A2660" s="1">
        <f>'ScienceDirect - Initial'!A2663</f>
        <v>0</v>
      </c>
      <c r="B2660" s="1">
        <f>'ScienceDirect - Initial'!B2663</f>
        <v>1994</v>
      </c>
      <c r="C2660" s="1" t="str">
        <f>'ScienceDirect - Initial'!C2663</f>
        <v>Cobham, David; Robson, Peter</v>
      </c>
      <c r="D2660" s="1" t="str">
        <f>'ScienceDirect - Initial'!D2663</f>
        <v>Monetary integration in Africa: A deliberately European perspective</v>
      </c>
      <c r="E2660" s="1" t="str">
        <f>'ScienceDirect - Initial'!E2663</f>
        <v>World Development</v>
      </c>
      <c r="F2660" s="1">
        <f>'ScienceDirect - Initial'!F2663</f>
        <v>0</v>
      </c>
      <c r="H2660" s="1">
        <v>0</v>
      </c>
      <c r="I2660" s="1">
        <v>0</v>
      </c>
      <c r="J2660" t="b">
        <f t="shared" si="41"/>
        <v>1</v>
      </c>
      <c r="K2660" t="e">
        <f t="array" ref="K2660">INDEX($A$7:$F$3066,SMALL(IF(COUNTIF($L$5,$H$7:$H$3066)*COUNTIF($L$5,$I$7:$I$3066),MATCH(ROW($A$7:$A$3066),ROW($A$7:$A$3066)),""),ROWS($B$1:B2654)),COLUMNS($A$1:B2656))</f>
        <v>#NUM!</v>
      </c>
      <c r="L2660" t="e">
        <f t="array" ref="L2660">INDEX($A$7:$F$3066,SMALL(IF(COUNTIF($L$5,$H$7:$H$3066)*COUNTIF($L$5,$I$7:$I$3066),MATCH(ROW($A$7:$A$3066),ROW($A$7:$A$3066)),""),ROWS($B$1:C2654)),COLUMNS($A$1:C2656))</f>
        <v>#NUM!</v>
      </c>
      <c r="M2660" t="e">
        <f t="array" ref="M2660">INDEX($A$7:$F$3066,SMALL(IF(COUNTIF($L$5,$H$7:$H$3066)*COUNTIF($L$5,$I$7:$I$3066),MATCH(ROW($A$7:$A$3066),ROW($A$7:$A$3066)),""),ROWS($B$1:D2654)),COLUMNS($A$1:D2656))</f>
        <v>#NUM!</v>
      </c>
      <c r="N2660" t="e">
        <f t="array" ref="N2660">INDEX($A$7:$F$3066,SMALL(IF(COUNTIF($L$5,$H$7:$H$3066)*COUNTIF($L$5,$I$7:$I$3066),MATCH(ROW($A$7:$A$3066),ROW($A$7:$A$3066)),""),ROWS($B$1:E2654)),COLUMNS($A$1:E2656))</f>
        <v>#NUM!</v>
      </c>
      <c r="O2660" t="e">
        <f t="array" ref="O2660">INDEX($A$7:$F$3066,SMALL(IF(COUNTIF($L$5,$H$7:$H$3066)*COUNTIF($L$5,$I$7:$I$3066),MATCH(ROW($A$7:$A$3066),ROW($A$7:$A$3066)),""),ROWS($B$1:F2654)),COLUMNS($A$1:F2656))</f>
        <v>#NUM!</v>
      </c>
    </row>
    <row r="2661" spans="1:15">
      <c r="A2661" s="1">
        <f>'ScienceDirect - Initial'!A2664</f>
        <v>0</v>
      </c>
      <c r="B2661" s="1">
        <f>'ScienceDirect - Initial'!B2664</f>
        <v>2014</v>
      </c>
      <c r="C2661" s="1" t="str">
        <f>'ScienceDirect - Initial'!C2664</f>
        <v>Tulchinsky, Theodore H.; Varavikova, Elena A.</v>
      </c>
      <c r="D2661" s="1" t="str">
        <f>'ScienceDirect - Initial'!D2664</f>
        <v>Chapter 16 - Global Health</v>
      </c>
      <c r="E2661" s="1" t="str">
        <f>'ScienceDirect - Initial'!E2664</f>
        <v>The New Public Health (Third Edition)</v>
      </c>
      <c r="F2661" s="1" t="str">
        <f>'ScienceDirect - Initial'!F2664</f>
        <v>978-0-12-415766-8</v>
      </c>
      <c r="H2661" s="1">
        <v>0</v>
      </c>
      <c r="I2661" s="1">
        <v>0</v>
      </c>
      <c r="J2661" t="b">
        <f t="shared" si="41"/>
        <v>1</v>
      </c>
      <c r="K2661" t="e">
        <f t="array" ref="K2661">INDEX($A$7:$F$3066,SMALL(IF(COUNTIF($L$5,$H$7:$H$3066)*COUNTIF($L$5,$I$7:$I$3066),MATCH(ROW($A$7:$A$3066),ROW($A$7:$A$3066)),""),ROWS($B$1:B2655)),COLUMNS($A$1:B2657))</f>
        <v>#NUM!</v>
      </c>
      <c r="L2661" t="e">
        <f t="array" ref="L2661">INDEX($A$7:$F$3066,SMALL(IF(COUNTIF($L$5,$H$7:$H$3066)*COUNTIF($L$5,$I$7:$I$3066),MATCH(ROW($A$7:$A$3066),ROW($A$7:$A$3066)),""),ROWS($B$1:C2655)),COLUMNS($A$1:C2657))</f>
        <v>#NUM!</v>
      </c>
      <c r="M2661" t="e">
        <f t="array" ref="M2661">INDEX($A$7:$F$3066,SMALL(IF(COUNTIF($L$5,$H$7:$H$3066)*COUNTIF($L$5,$I$7:$I$3066),MATCH(ROW($A$7:$A$3066),ROW($A$7:$A$3066)),""),ROWS($B$1:D2655)),COLUMNS($A$1:D2657))</f>
        <v>#NUM!</v>
      </c>
      <c r="N2661" t="e">
        <f t="array" ref="N2661">INDEX($A$7:$F$3066,SMALL(IF(COUNTIF($L$5,$H$7:$H$3066)*COUNTIF($L$5,$I$7:$I$3066),MATCH(ROW($A$7:$A$3066),ROW($A$7:$A$3066)),""),ROWS($B$1:E2655)),COLUMNS($A$1:E2657))</f>
        <v>#NUM!</v>
      </c>
      <c r="O2661" t="e">
        <f t="array" ref="O2661">INDEX($A$7:$F$3066,SMALL(IF(COUNTIF($L$5,$H$7:$H$3066)*COUNTIF($L$5,$I$7:$I$3066),MATCH(ROW($A$7:$A$3066),ROW($A$7:$A$3066)),""),ROWS($B$1:F2655)),COLUMNS($A$1:F2657))</f>
        <v>#NUM!</v>
      </c>
    </row>
    <row r="2662" spans="1:15">
      <c r="A2662" s="1">
        <f>'ScienceDirect - Initial'!A2665</f>
        <v>0</v>
      </c>
      <c r="B2662" s="1">
        <f>'ScienceDirect - Initial'!B2665</f>
        <v>2006</v>
      </c>
      <c r="C2662" s="1" t="str">
        <f>'ScienceDirect - Initial'!C2665</f>
        <v>Whitehouse, Nicki J.</v>
      </c>
      <c r="D2662" s="1" t="str">
        <f>'ScienceDirect - Initial'!D2665</f>
        <v>The Holocene British and Irish ancient forest fossil beetle fauna: implications for forest history, biodiversity and faunal colonisation</v>
      </c>
      <c r="E2662" s="1" t="str">
        <f>'ScienceDirect - Initial'!E2665</f>
        <v>Quaternary beetle research: the state of the art</v>
      </c>
      <c r="F2662" s="1">
        <f>'ScienceDirect - Initial'!F2665</f>
        <v>0</v>
      </c>
      <c r="H2662" s="1">
        <v>0</v>
      </c>
      <c r="I2662" s="1">
        <v>0</v>
      </c>
      <c r="J2662" t="b">
        <f t="shared" si="41"/>
        <v>1</v>
      </c>
      <c r="K2662" t="e">
        <f t="array" ref="K2662">INDEX($A$7:$F$3066,SMALL(IF(COUNTIF($L$5,$H$7:$H$3066)*COUNTIF($L$5,$I$7:$I$3066),MATCH(ROW($A$7:$A$3066),ROW($A$7:$A$3066)),""),ROWS($B$1:B2656)),COLUMNS($A$1:B2658))</f>
        <v>#NUM!</v>
      </c>
      <c r="L2662" t="e">
        <f t="array" ref="L2662">INDEX($A$7:$F$3066,SMALL(IF(COUNTIF($L$5,$H$7:$H$3066)*COUNTIF($L$5,$I$7:$I$3066),MATCH(ROW($A$7:$A$3066),ROW($A$7:$A$3066)),""),ROWS($B$1:C2656)),COLUMNS($A$1:C2658))</f>
        <v>#NUM!</v>
      </c>
      <c r="M2662" t="e">
        <f t="array" ref="M2662">INDEX($A$7:$F$3066,SMALL(IF(COUNTIF($L$5,$H$7:$H$3066)*COUNTIF($L$5,$I$7:$I$3066),MATCH(ROW($A$7:$A$3066),ROW($A$7:$A$3066)),""),ROWS($B$1:D2656)),COLUMNS($A$1:D2658))</f>
        <v>#NUM!</v>
      </c>
      <c r="N2662" t="e">
        <f t="array" ref="N2662">INDEX($A$7:$F$3066,SMALL(IF(COUNTIF($L$5,$H$7:$H$3066)*COUNTIF($L$5,$I$7:$I$3066),MATCH(ROW($A$7:$A$3066),ROW($A$7:$A$3066)),""),ROWS($B$1:E2656)),COLUMNS($A$1:E2658))</f>
        <v>#NUM!</v>
      </c>
      <c r="O2662" t="e">
        <f t="array" ref="O2662">INDEX($A$7:$F$3066,SMALL(IF(COUNTIF($L$5,$H$7:$H$3066)*COUNTIF($L$5,$I$7:$I$3066),MATCH(ROW($A$7:$A$3066),ROW($A$7:$A$3066)),""),ROWS($B$1:F2656)),COLUMNS($A$1:F2658))</f>
        <v>#NUM!</v>
      </c>
    </row>
    <row r="2663" spans="1:15">
      <c r="A2663" s="1">
        <f>'ScienceDirect - Initial'!A2666</f>
        <v>0</v>
      </c>
      <c r="B2663" s="1">
        <f>'ScienceDirect - Initial'!B2666</f>
        <v>1983</v>
      </c>
      <c r="C2663" s="1" t="str">
        <f>'ScienceDirect - Initial'!C2666</f>
        <v>Duhaime, Irene M.; Thomas, Howard</v>
      </c>
      <c r="D2663" s="1" t="str">
        <f>'ScienceDirect - Initial'!D2666</f>
        <v>Financial analysis and strategic management</v>
      </c>
      <c r="E2663" s="1" t="str">
        <f>'ScienceDirect - Initial'!E2666</f>
        <v>Journal of Economics and Business</v>
      </c>
      <c r="F2663" s="1">
        <f>'ScienceDirect - Initial'!F2666</f>
        <v>0</v>
      </c>
      <c r="H2663" s="1">
        <v>0</v>
      </c>
      <c r="I2663" s="1">
        <v>0</v>
      </c>
      <c r="J2663" t="b">
        <f t="shared" si="41"/>
        <v>1</v>
      </c>
      <c r="K2663" t="e">
        <f t="array" ref="K2663">INDEX($A$7:$F$3066,SMALL(IF(COUNTIF($L$5,$H$7:$H$3066)*COUNTIF($L$5,$I$7:$I$3066),MATCH(ROW($A$7:$A$3066),ROW($A$7:$A$3066)),""),ROWS($B$1:B2657)),COLUMNS($A$1:B2659))</f>
        <v>#NUM!</v>
      </c>
      <c r="L2663" t="e">
        <f t="array" ref="L2663">INDEX($A$7:$F$3066,SMALL(IF(COUNTIF($L$5,$H$7:$H$3066)*COUNTIF($L$5,$I$7:$I$3066),MATCH(ROW($A$7:$A$3066),ROW($A$7:$A$3066)),""),ROWS($B$1:C2657)),COLUMNS($A$1:C2659))</f>
        <v>#NUM!</v>
      </c>
      <c r="M2663" t="e">
        <f t="array" ref="M2663">INDEX($A$7:$F$3066,SMALL(IF(COUNTIF($L$5,$H$7:$H$3066)*COUNTIF($L$5,$I$7:$I$3066),MATCH(ROW($A$7:$A$3066),ROW($A$7:$A$3066)),""),ROWS($B$1:D2657)),COLUMNS($A$1:D2659))</f>
        <v>#NUM!</v>
      </c>
      <c r="N2663" t="e">
        <f t="array" ref="N2663">INDEX($A$7:$F$3066,SMALL(IF(COUNTIF($L$5,$H$7:$H$3066)*COUNTIF($L$5,$I$7:$I$3066),MATCH(ROW($A$7:$A$3066),ROW($A$7:$A$3066)),""),ROWS($B$1:E2657)),COLUMNS($A$1:E2659))</f>
        <v>#NUM!</v>
      </c>
      <c r="O2663" t="e">
        <f t="array" ref="O2663">INDEX($A$7:$F$3066,SMALL(IF(COUNTIF($L$5,$H$7:$H$3066)*COUNTIF($L$5,$I$7:$I$3066),MATCH(ROW($A$7:$A$3066),ROW($A$7:$A$3066)),""),ROWS($B$1:F2657)),COLUMNS($A$1:F2659))</f>
        <v>#NUM!</v>
      </c>
    </row>
    <row r="2664" spans="1:15">
      <c r="A2664" s="1">
        <f>'ScienceDirect - Initial'!A2667</f>
        <v>0</v>
      </c>
      <c r="B2664" s="1">
        <f>'ScienceDirect - Initial'!B2667</f>
        <v>2017</v>
      </c>
      <c r="C2664" s="1" t="str">
        <f>'ScienceDirect - Initial'!C2667</f>
        <v>Nixon, John; Newbold, Paul; Mustelin, Tomas; Anderson, Gary P.; Kolbeck, Roland</v>
      </c>
      <c r="D2664" s="1" t="str">
        <f>'ScienceDirect - Initial'!D2667</f>
        <v>Monoclonal antibody therapy for the treatment of asthma and chronic obstructive pulmonary disease with eosinophilic inflammation</v>
      </c>
      <c r="E2664" s="1" t="str">
        <f>'ScienceDirect - Initial'!E2667</f>
        <v>Biologics in Respiratory Diseases special issue</v>
      </c>
      <c r="F2664" s="1">
        <f>'ScienceDirect - Initial'!F2667</f>
        <v>0</v>
      </c>
      <c r="H2664" s="1">
        <v>0</v>
      </c>
      <c r="I2664" s="1">
        <v>0</v>
      </c>
      <c r="J2664" t="b">
        <f t="shared" si="41"/>
        <v>1</v>
      </c>
      <c r="K2664" t="e">
        <f t="array" ref="K2664">INDEX($A$7:$F$3066,SMALL(IF(COUNTIF($L$5,$H$7:$H$3066)*COUNTIF($L$5,$I$7:$I$3066),MATCH(ROW($A$7:$A$3066),ROW($A$7:$A$3066)),""),ROWS($B$1:B2658)),COLUMNS($A$1:B2660))</f>
        <v>#NUM!</v>
      </c>
      <c r="L2664" t="e">
        <f t="array" ref="L2664">INDEX($A$7:$F$3066,SMALL(IF(COUNTIF($L$5,$H$7:$H$3066)*COUNTIF($L$5,$I$7:$I$3066),MATCH(ROW($A$7:$A$3066),ROW($A$7:$A$3066)),""),ROWS($B$1:C2658)),COLUMNS($A$1:C2660))</f>
        <v>#NUM!</v>
      </c>
      <c r="M2664" t="e">
        <f t="array" ref="M2664">INDEX($A$7:$F$3066,SMALL(IF(COUNTIF($L$5,$H$7:$H$3066)*COUNTIF($L$5,$I$7:$I$3066),MATCH(ROW($A$7:$A$3066),ROW($A$7:$A$3066)),""),ROWS($B$1:D2658)),COLUMNS($A$1:D2660))</f>
        <v>#NUM!</v>
      </c>
      <c r="N2664" t="e">
        <f t="array" ref="N2664">INDEX($A$7:$F$3066,SMALL(IF(COUNTIF($L$5,$H$7:$H$3066)*COUNTIF($L$5,$I$7:$I$3066),MATCH(ROW($A$7:$A$3066),ROW($A$7:$A$3066)),""),ROWS($B$1:E2658)),COLUMNS($A$1:E2660))</f>
        <v>#NUM!</v>
      </c>
      <c r="O2664" t="e">
        <f t="array" ref="O2664">INDEX($A$7:$F$3066,SMALL(IF(COUNTIF($L$5,$H$7:$H$3066)*COUNTIF($L$5,$I$7:$I$3066),MATCH(ROW($A$7:$A$3066),ROW($A$7:$A$3066)),""),ROWS($B$1:F2658)),COLUMNS($A$1:F2660))</f>
        <v>#NUM!</v>
      </c>
    </row>
    <row r="2665" spans="1:15">
      <c r="A2665" s="1">
        <f>'ScienceDirect - Initial'!A2668</f>
        <v>0</v>
      </c>
      <c r="B2665" s="1">
        <f>'ScienceDirect - Initial'!B2668</f>
        <v>1988</v>
      </c>
      <c r="C2665" s="1" t="str">
        <f>'ScienceDirect - Initial'!C2668</f>
        <v>TORNEY-PURTA, JUDITH; HAHN, CAROLE H.</v>
      </c>
      <c r="D2665" s="1" t="str">
        <f>'ScienceDirect - Initial'!D2668</f>
        <v>CHAPTER 3 - Values Education in the Western European Tradition</v>
      </c>
      <c r="E2665" s="1" t="str">
        <f>'ScienceDirect - Initial'!E2668</f>
        <v>The Revival of Values Education in Asia &amp; the West</v>
      </c>
      <c r="F2665" s="1" t="str">
        <f>'ScienceDirect - Initial'!F2668</f>
        <v>978-0-08-035853-6</v>
      </c>
      <c r="H2665" s="1">
        <v>0</v>
      </c>
      <c r="I2665" s="1">
        <v>0</v>
      </c>
      <c r="J2665" t="b">
        <f t="shared" si="41"/>
        <v>1</v>
      </c>
      <c r="K2665" t="e">
        <f t="array" ref="K2665">INDEX($A$7:$F$3066,SMALL(IF(COUNTIF($L$5,$H$7:$H$3066)*COUNTIF($L$5,$I$7:$I$3066),MATCH(ROW($A$7:$A$3066),ROW($A$7:$A$3066)),""),ROWS($B$1:B2659)),COLUMNS($A$1:B2661))</f>
        <v>#NUM!</v>
      </c>
      <c r="L2665" t="e">
        <f t="array" ref="L2665">INDEX($A$7:$F$3066,SMALL(IF(COUNTIF($L$5,$H$7:$H$3066)*COUNTIF($L$5,$I$7:$I$3066),MATCH(ROW($A$7:$A$3066),ROW($A$7:$A$3066)),""),ROWS($B$1:C2659)),COLUMNS($A$1:C2661))</f>
        <v>#NUM!</v>
      </c>
      <c r="M2665" t="e">
        <f t="array" ref="M2665">INDEX($A$7:$F$3066,SMALL(IF(COUNTIF($L$5,$H$7:$H$3066)*COUNTIF($L$5,$I$7:$I$3066),MATCH(ROW($A$7:$A$3066),ROW($A$7:$A$3066)),""),ROWS($B$1:D2659)),COLUMNS($A$1:D2661))</f>
        <v>#NUM!</v>
      </c>
      <c r="N2665" t="e">
        <f t="array" ref="N2665">INDEX($A$7:$F$3066,SMALL(IF(COUNTIF($L$5,$H$7:$H$3066)*COUNTIF($L$5,$I$7:$I$3066),MATCH(ROW($A$7:$A$3066),ROW($A$7:$A$3066)),""),ROWS($B$1:E2659)),COLUMNS($A$1:E2661))</f>
        <v>#NUM!</v>
      </c>
      <c r="O2665" t="e">
        <f t="array" ref="O2665">INDEX($A$7:$F$3066,SMALL(IF(COUNTIF($L$5,$H$7:$H$3066)*COUNTIF($L$5,$I$7:$I$3066),MATCH(ROW($A$7:$A$3066),ROW($A$7:$A$3066)),""),ROWS($B$1:F2659)),COLUMNS($A$1:F2661))</f>
        <v>#NUM!</v>
      </c>
    </row>
    <row r="2666" spans="1:15">
      <c r="A2666" s="1">
        <f>'ScienceDirect - Initial'!A2669</f>
        <v>0</v>
      </c>
      <c r="B2666" s="1">
        <f>'ScienceDirect - Initial'!B2669</f>
        <v>1964</v>
      </c>
      <c r="C2666" s="1" t="str">
        <f>'ScienceDirect - Initial'!C2669</f>
        <v>FITTS, PAUL M.</v>
      </c>
      <c r="D2666" s="1" t="str">
        <f>'ScienceDirect - Initial'!D2669</f>
        <v>Perceptual-Motor Skill Learning11This chapter is based in part on research supported by the U. S. Air Force, Office of Scientific Research, under Contract No. AF 49 (638)-449.</v>
      </c>
      <c r="E2666" s="1" t="str">
        <f>'ScienceDirect - Initial'!E2669</f>
        <v>Categories of Human Learning</v>
      </c>
      <c r="F2666" s="1" t="str">
        <f>'ScienceDirect - Initial'!F2669</f>
        <v>978-1-4832-3145-7</v>
      </c>
      <c r="H2666" s="1">
        <v>0</v>
      </c>
      <c r="I2666" s="1">
        <v>0</v>
      </c>
      <c r="J2666" t="b">
        <f t="shared" si="41"/>
        <v>1</v>
      </c>
      <c r="K2666" t="e">
        <f t="array" ref="K2666">INDEX($A$7:$F$3066,SMALL(IF(COUNTIF($L$5,$H$7:$H$3066)*COUNTIF($L$5,$I$7:$I$3066),MATCH(ROW($A$7:$A$3066),ROW($A$7:$A$3066)),""),ROWS($B$1:B2660)),COLUMNS($A$1:B2662))</f>
        <v>#NUM!</v>
      </c>
      <c r="L2666" t="e">
        <f t="array" ref="L2666">INDEX($A$7:$F$3066,SMALL(IF(COUNTIF($L$5,$H$7:$H$3066)*COUNTIF($L$5,$I$7:$I$3066),MATCH(ROW($A$7:$A$3066),ROW($A$7:$A$3066)),""),ROWS($B$1:C2660)),COLUMNS($A$1:C2662))</f>
        <v>#NUM!</v>
      </c>
      <c r="M2666" t="e">
        <f t="array" ref="M2666">INDEX($A$7:$F$3066,SMALL(IF(COUNTIF($L$5,$H$7:$H$3066)*COUNTIF($L$5,$I$7:$I$3066),MATCH(ROW($A$7:$A$3066),ROW($A$7:$A$3066)),""),ROWS($B$1:D2660)),COLUMNS($A$1:D2662))</f>
        <v>#NUM!</v>
      </c>
      <c r="N2666" t="e">
        <f t="array" ref="N2666">INDEX($A$7:$F$3066,SMALL(IF(COUNTIF($L$5,$H$7:$H$3066)*COUNTIF($L$5,$I$7:$I$3066),MATCH(ROW($A$7:$A$3066),ROW($A$7:$A$3066)),""),ROWS($B$1:E2660)),COLUMNS($A$1:E2662))</f>
        <v>#NUM!</v>
      </c>
      <c r="O2666" t="e">
        <f t="array" ref="O2666">INDEX($A$7:$F$3066,SMALL(IF(COUNTIF($L$5,$H$7:$H$3066)*COUNTIF($L$5,$I$7:$I$3066),MATCH(ROW($A$7:$A$3066),ROW($A$7:$A$3066)),""),ROWS($B$1:F2660)),COLUMNS($A$1:F2662))</f>
        <v>#NUM!</v>
      </c>
    </row>
    <row r="2667" spans="1:15">
      <c r="A2667" s="1">
        <f>'ScienceDirect - Initial'!A2670</f>
        <v>0</v>
      </c>
      <c r="B2667" s="1">
        <f>'ScienceDirect - Initial'!B2670</f>
        <v>1989</v>
      </c>
      <c r="C2667" s="1" t="str">
        <f>'ScienceDirect - Initial'!C2670</f>
        <v>Needham, FH; Randall, AL</v>
      </c>
      <c r="D2667" s="1" t="str">
        <f>'ScienceDirect - Initial'!D2670</f>
        <v>13 - Practical Steelwork Design</v>
      </c>
      <c r="E2667" s="1" t="str">
        <f>'ScienceDirect - Initial'!E2670</f>
        <v>Civil Engineer's Reference Book (Fourth Edition)</v>
      </c>
      <c r="F2667" s="1" t="str">
        <f>'ScienceDirect - Initial'!F2670</f>
        <v>978-0-408-01208-9</v>
      </c>
      <c r="H2667" s="1">
        <v>0</v>
      </c>
      <c r="I2667" s="1">
        <v>0</v>
      </c>
      <c r="J2667" t="b">
        <f t="shared" si="41"/>
        <v>1</v>
      </c>
      <c r="K2667" t="e">
        <f t="array" ref="K2667">INDEX($A$7:$F$3066,SMALL(IF(COUNTIF($L$5,$H$7:$H$3066)*COUNTIF($L$5,$I$7:$I$3066),MATCH(ROW($A$7:$A$3066),ROW($A$7:$A$3066)),""),ROWS($B$1:B2661)),COLUMNS($A$1:B2663))</f>
        <v>#NUM!</v>
      </c>
      <c r="L2667" t="e">
        <f t="array" ref="L2667">INDEX($A$7:$F$3066,SMALL(IF(COUNTIF($L$5,$H$7:$H$3066)*COUNTIF($L$5,$I$7:$I$3066),MATCH(ROW($A$7:$A$3066),ROW($A$7:$A$3066)),""),ROWS($B$1:C2661)),COLUMNS($A$1:C2663))</f>
        <v>#NUM!</v>
      </c>
      <c r="M2667" t="e">
        <f t="array" ref="M2667">INDEX($A$7:$F$3066,SMALL(IF(COUNTIF($L$5,$H$7:$H$3066)*COUNTIF($L$5,$I$7:$I$3066),MATCH(ROW($A$7:$A$3066),ROW($A$7:$A$3066)),""),ROWS($B$1:D2661)),COLUMNS($A$1:D2663))</f>
        <v>#NUM!</v>
      </c>
      <c r="N2667" t="e">
        <f t="array" ref="N2667">INDEX($A$7:$F$3066,SMALL(IF(COUNTIF($L$5,$H$7:$H$3066)*COUNTIF($L$5,$I$7:$I$3066),MATCH(ROW($A$7:$A$3066),ROW($A$7:$A$3066)),""),ROWS($B$1:E2661)),COLUMNS($A$1:E2663))</f>
        <v>#NUM!</v>
      </c>
      <c r="O2667" t="e">
        <f t="array" ref="O2667">INDEX($A$7:$F$3066,SMALL(IF(COUNTIF($L$5,$H$7:$H$3066)*COUNTIF($L$5,$I$7:$I$3066),MATCH(ROW($A$7:$A$3066),ROW($A$7:$A$3066)),""),ROWS($B$1:F2661)),COLUMNS($A$1:F2663))</f>
        <v>#NUM!</v>
      </c>
    </row>
    <row r="2668" spans="1:15">
      <c r="A2668" s="1">
        <f>'ScienceDirect - Initial'!A2671</f>
        <v>0</v>
      </c>
      <c r="B2668" s="1">
        <f>'ScienceDirect - Initial'!B2671</f>
        <v>2011</v>
      </c>
      <c r="C2668" s="1" t="str">
        <f>'ScienceDirect - Initial'!C2671</f>
        <v>Massad, Eduardo; Coutinho, Francisco Antonio Bezerra; Lopez, Luis Fernandez; da Silva, Daniel Rodrigues</v>
      </c>
      <c r="D2668" s="1" t="str">
        <f>'ScienceDirect - Initial'!D2671</f>
        <v>Modeling the impact of global warming on vector-borne infections</v>
      </c>
      <c r="E2668" s="1" t="str">
        <f>'ScienceDirect - Initial'!E2671</f>
        <v>Physics of Life Reviews</v>
      </c>
      <c r="F2668" s="1">
        <f>'ScienceDirect - Initial'!F2671</f>
        <v>0</v>
      </c>
      <c r="H2668" s="1">
        <v>0</v>
      </c>
      <c r="I2668" s="1">
        <v>0</v>
      </c>
      <c r="J2668" t="b">
        <f t="shared" si="41"/>
        <v>1</v>
      </c>
      <c r="K2668" t="e">
        <f t="array" ref="K2668">INDEX($A$7:$F$3066,SMALL(IF(COUNTIF($L$5,$H$7:$H$3066)*COUNTIF($L$5,$I$7:$I$3066),MATCH(ROW($A$7:$A$3066),ROW($A$7:$A$3066)),""),ROWS($B$1:B2662)),COLUMNS($A$1:B2664))</f>
        <v>#NUM!</v>
      </c>
      <c r="L2668" t="e">
        <f t="array" ref="L2668">INDEX($A$7:$F$3066,SMALL(IF(COUNTIF($L$5,$H$7:$H$3066)*COUNTIF($L$5,$I$7:$I$3066),MATCH(ROW($A$7:$A$3066),ROW($A$7:$A$3066)),""),ROWS($B$1:C2662)),COLUMNS($A$1:C2664))</f>
        <v>#NUM!</v>
      </c>
      <c r="M2668" t="e">
        <f t="array" ref="M2668">INDEX($A$7:$F$3066,SMALL(IF(COUNTIF($L$5,$H$7:$H$3066)*COUNTIF($L$5,$I$7:$I$3066),MATCH(ROW($A$7:$A$3066),ROW($A$7:$A$3066)),""),ROWS($B$1:D2662)),COLUMNS($A$1:D2664))</f>
        <v>#NUM!</v>
      </c>
      <c r="N2668" t="e">
        <f t="array" ref="N2668">INDEX($A$7:$F$3066,SMALL(IF(COUNTIF($L$5,$H$7:$H$3066)*COUNTIF($L$5,$I$7:$I$3066),MATCH(ROW($A$7:$A$3066),ROW($A$7:$A$3066)),""),ROWS($B$1:E2662)),COLUMNS($A$1:E2664))</f>
        <v>#NUM!</v>
      </c>
      <c r="O2668" t="e">
        <f t="array" ref="O2668">INDEX($A$7:$F$3066,SMALL(IF(COUNTIF($L$5,$H$7:$H$3066)*COUNTIF($L$5,$I$7:$I$3066),MATCH(ROW($A$7:$A$3066),ROW($A$7:$A$3066)),""),ROWS($B$1:F2662)),COLUMNS($A$1:F2664))</f>
        <v>#NUM!</v>
      </c>
    </row>
    <row r="2669" spans="1:15">
      <c r="A2669" s="1">
        <f>'ScienceDirect - Initial'!A2672</f>
        <v>0</v>
      </c>
      <c r="B2669" s="1">
        <f>'ScienceDirect - Initial'!B2672</f>
        <v>2005</v>
      </c>
      <c r="C2669" s="1" t="str">
        <f>'ScienceDirect - Initial'!C2672</f>
        <v>Nemtsov, AV; Ogurtsov, PP</v>
      </c>
      <c r="D2669" s="1" t="str">
        <f>'ScienceDirect - Initial'!D2672</f>
        <v>35 - Alcohol-related Mortality in Russia  A considerable part of the text consists of an investigation made with the support of The John D. and Catherine T. MacArthur Foundation. The authors express their gratitude to Professor Martin McKee (European Centre on Health of Societies in Transition, London School of Hygiene and Tropical Medicine) for the help in preparation of the manuscript for the publication.</v>
      </c>
      <c r="E2669" s="1" t="str">
        <f>'ScienceDirect - Initial'!E2672</f>
        <v>Comprehensive Handbook of Alcohol Related Pathology</v>
      </c>
      <c r="F2669" s="1" t="str">
        <f>'ScienceDirect - Initial'!F2672</f>
        <v>978-0-12-564370-2</v>
      </c>
      <c r="H2669" s="1">
        <v>0</v>
      </c>
      <c r="I2669" s="1">
        <v>0</v>
      </c>
      <c r="J2669" t="b">
        <f t="shared" si="41"/>
        <v>1</v>
      </c>
      <c r="K2669" t="e">
        <f t="array" ref="K2669">INDEX($A$7:$F$3066,SMALL(IF(COUNTIF($L$5,$H$7:$H$3066)*COUNTIF($L$5,$I$7:$I$3066),MATCH(ROW($A$7:$A$3066),ROW($A$7:$A$3066)),""),ROWS($B$1:B2663)),COLUMNS($A$1:B2665))</f>
        <v>#NUM!</v>
      </c>
      <c r="L2669" t="e">
        <f t="array" ref="L2669">INDEX($A$7:$F$3066,SMALL(IF(COUNTIF($L$5,$H$7:$H$3066)*COUNTIF($L$5,$I$7:$I$3066),MATCH(ROW($A$7:$A$3066),ROW($A$7:$A$3066)),""),ROWS($B$1:C2663)),COLUMNS($A$1:C2665))</f>
        <v>#NUM!</v>
      </c>
      <c r="M2669" t="e">
        <f t="array" ref="M2669">INDEX($A$7:$F$3066,SMALL(IF(COUNTIF($L$5,$H$7:$H$3066)*COUNTIF($L$5,$I$7:$I$3066),MATCH(ROW($A$7:$A$3066),ROW($A$7:$A$3066)),""),ROWS($B$1:D2663)),COLUMNS($A$1:D2665))</f>
        <v>#NUM!</v>
      </c>
      <c r="N2669" t="e">
        <f t="array" ref="N2669">INDEX($A$7:$F$3066,SMALL(IF(COUNTIF($L$5,$H$7:$H$3066)*COUNTIF($L$5,$I$7:$I$3066),MATCH(ROW($A$7:$A$3066),ROW($A$7:$A$3066)),""),ROWS($B$1:E2663)),COLUMNS($A$1:E2665))</f>
        <v>#NUM!</v>
      </c>
      <c r="O2669" t="e">
        <f t="array" ref="O2669">INDEX($A$7:$F$3066,SMALL(IF(COUNTIF($L$5,$H$7:$H$3066)*COUNTIF($L$5,$I$7:$I$3066),MATCH(ROW($A$7:$A$3066),ROW($A$7:$A$3066)),""),ROWS($B$1:F2663)),COLUMNS($A$1:F2665))</f>
        <v>#NUM!</v>
      </c>
    </row>
    <row r="2670" spans="1:15">
      <c r="A2670" s="1">
        <f>'ScienceDirect - Initial'!A2673</f>
        <v>0</v>
      </c>
      <c r="B2670" s="1">
        <f>'ScienceDirect - Initial'!B2673</f>
        <v>2007</v>
      </c>
      <c r="C2670" s="1" t="str">
        <f>'ScienceDirect - Initial'!C2673</f>
        <v>Bolla, Karen I.; Cadet, Jean Lud</v>
      </c>
      <c r="D2670" s="1" t="str">
        <f>'ScienceDirect - Initial'!D2673</f>
        <v>Chapter 39 - Exogenous Acquired Metabolic Disorders of the Nervous System: Toxins and Illicit Drugs</v>
      </c>
      <c r="E2670" s="1" t="str">
        <f>'ScienceDirect - Initial'!E2673</f>
        <v>Textbook of Clinical Neurology (Third Edition)</v>
      </c>
      <c r="F2670" s="1" t="str">
        <f>'ScienceDirect - Initial'!F2673</f>
        <v>978-1-4160-3618-0</v>
      </c>
      <c r="H2670" s="1">
        <v>0</v>
      </c>
      <c r="I2670" s="1">
        <v>0</v>
      </c>
      <c r="J2670" t="b">
        <f t="shared" si="41"/>
        <v>1</v>
      </c>
      <c r="K2670" t="e">
        <f t="array" ref="K2670">INDEX($A$7:$F$3066,SMALL(IF(COUNTIF($L$5,$H$7:$H$3066)*COUNTIF($L$5,$I$7:$I$3066),MATCH(ROW($A$7:$A$3066),ROW($A$7:$A$3066)),""),ROWS($B$1:B2664)),COLUMNS($A$1:B2666))</f>
        <v>#NUM!</v>
      </c>
      <c r="L2670" t="e">
        <f t="array" ref="L2670">INDEX($A$7:$F$3066,SMALL(IF(COUNTIF($L$5,$H$7:$H$3066)*COUNTIF($L$5,$I$7:$I$3066),MATCH(ROW($A$7:$A$3066),ROW($A$7:$A$3066)),""),ROWS($B$1:C2664)),COLUMNS($A$1:C2666))</f>
        <v>#NUM!</v>
      </c>
      <c r="M2670" t="e">
        <f t="array" ref="M2670">INDEX($A$7:$F$3066,SMALL(IF(COUNTIF($L$5,$H$7:$H$3066)*COUNTIF($L$5,$I$7:$I$3066),MATCH(ROW($A$7:$A$3066),ROW($A$7:$A$3066)),""),ROWS($B$1:D2664)),COLUMNS($A$1:D2666))</f>
        <v>#NUM!</v>
      </c>
      <c r="N2670" t="e">
        <f t="array" ref="N2670">INDEX($A$7:$F$3066,SMALL(IF(COUNTIF($L$5,$H$7:$H$3066)*COUNTIF($L$5,$I$7:$I$3066),MATCH(ROW($A$7:$A$3066),ROW($A$7:$A$3066)),""),ROWS($B$1:E2664)),COLUMNS($A$1:E2666))</f>
        <v>#NUM!</v>
      </c>
      <c r="O2670" t="e">
        <f t="array" ref="O2670">INDEX($A$7:$F$3066,SMALL(IF(COUNTIF($L$5,$H$7:$H$3066)*COUNTIF($L$5,$I$7:$I$3066),MATCH(ROW($A$7:$A$3066),ROW($A$7:$A$3066)),""),ROWS($B$1:F2664)),COLUMNS($A$1:F2666))</f>
        <v>#NUM!</v>
      </c>
    </row>
    <row r="2671" spans="1:15">
      <c r="A2671" s="1">
        <f>'ScienceDirect - Initial'!A2674</f>
        <v>0</v>
      </c>
      <c r="B2671" s="1">
        <f>'ScienceDirect - Initial'!B2674</f>
        <v>1963</v>
      </c>
      <c r="C2671" s="1" t="str">
        <f>'ScienceDirect - Initial'!C2674</f>
        <v>RACHMAN, S.; COSTELLO, C.G.</v>
      </c>
      <c r="D2671" s="1" t="str">
        <f>'ScienceDirect - Initial'!D2674</f>
        <v>THE AETIOLOGY AND TREATMENT OF CHILDREN'S PHOBIAS: A REVIEW**Reprinted from Amer. J. Psychiat., 118, by permission of the Authors and Editor.</v>
      </c>
      <c r="E2671" s="1" t="str">
        <f>'ScienceDirect - Initial'!E2674</f>
        <v>Critical Essays on Psychoanalysis</v>
      </c>
      <c r="F2671" s="1" t="str">
        <f>'ScienceDirect - Initial'!F2674</f>
        <v>978-1-4832-3162-4</v>
      </c>
      <c r="H2671" s="1">
        <v>0</v>
      </c>
      <c r="I2671" s="1">
        <v>0</v>
      </c>
      <c r="J2671" t="b">
        <f t="shared" si="41"/>
        <v>1</v>
      </c>
      <c r="K2671" t="e">
        <f t="array" ref="K2671">INDEX($A$7:$F$3066,SMALL(IF(COUNTIF($L$5,$H$7:$H$3066)*COUNTIF($L$5,$I$7:$I$3066),MATCH(ROW($A$7:$A$3066),ROW($A$7:$A$3066)),""),ROWS($B$1:B2665)),COLUMNS($A$1:B2667))</f>
        <v>#NUM!</v>
      </c>
      <c r="L2671" t="e">
        <f t="array" ref="L2671">INDEX($A$7:$F$3066,SMALL(IF(COUNTIF($L$5,$H$7:$H$3066)*COUNTIF($L$5,$I$7:$I$3066),MATCH(ROW($A$7:$A$3066),ROW($A$7:$A$3066)),""),ROWS($B$1:C2665)),COLUMNS($A$1:C2667))</f>
        <v>#NUM!</v>
      </c>
      <c r="M2671" t="e">
        <f t="array" ref="M2671">INDEX($A$7:$F$3066,SMALL(IF(COUNTIF($L$5,$H$7:$H$3066)*COUNTIF($L$5,$I$7:$I$3066),MATCH(ROW($A$7:$A$3066),ROW($A$7:$A$3066)),""),ROWS($B$1:D2665)),COLUMNS($A$1:D2667))</f>
        <v>#NUM!</v>
      </c>
      <c r="N2671" t="e">
        <f t="array" ref="N2671">INDEX($A$7:$F$3066,SMALL(IF(COUNTIF($L$5,$H$7:$H$3066)*COUNTIF($L$5,$I$7:$I$3066),MATCH(ROW($A$7:$A$3066),ROW($A$7:$A$3066)),""),ROWS($B$1:E2665)),COLUMNS($A$1:E2667))</f>
        <v>#NUM!</v>
      </c>
      <c r="O2671" t="e">
        <f t="array" ref="O2671">INDEX($A$7:$F$3066,SMALL(IF(COUNTIF($L$5,$H$7:$H$3066)*COUNTIF($L$5,$I$7:$I$3066),MATCH(ROW($A$7:$A$3066),ROW($A$7:$A$3066)),""),ROWS($B$1:F2665)),COLUMNS($A$1:F2667))</f>
        <v>#NUM!</v>
      </c>
    </row>
    <row r="2672" spans="1:15">
      <c r="A2672" s="1">
        <f>'ScienceDirect - Initial'!A2675</f>
        <v>0</v>
      </c>
      <c r="B2672" s="1">
        <f>'ScienceDirect - Initial'!B2675</f>
        <v>1986</v>
      </c>
      <c r="C2672" s="1" t="str">
        <f>'ScienceDirect - Initial'!C2675</f>
        <v>Sheller, James R.; Deg Prez, Roger M.</v>
      </c>
      <c r="D2672" s="1" t="str">
        <f>'ScienceDirect - Initial'!D2675</f>
        <v>CNS Tuberculosis</v>
      </c>
      <c r="E2672" s="1" t="str">
        <f>'ScienceDirect - Initial'!E2675</f>
        <v>Infectious Diseases of the Central Nervous System</v>
      </c>
      <c r="F2672" s="1">
        <f>'ScienceDirect - Initial'!F2675</f>
        <v>0</v>
      </c>
      <c r="H2672" s="1">
        <v>0</v>
      </c>
      <c r="I2672" s="1">
        <v>0</v>
      </c>
      <c r="J2672" t="b">
        <f t="shared" si="41"/>
        <v>1</v>
      </c>
      <c r="K2672" t="e">
        <f t="array" ref="K2672">INDEX($A$7:$F$3066,SMALL(IF(COUNTIF($L$5,$H$7:$H$3066)*COUNTIF($L$5,$I$7:$I$3066),MATCH(ROW($A$7:$A$3066),ROW($A$7:$A$3066)),""),ROWS($B$1:B2666)),COLUMNS($A$1:B2668))</f>
        <v>#NUM!</v>
      </c>
      <c r="L2672" t="e">
        <f t="array" ref="L2672">INDEX($A$7:$F$3066,SMALL(IF(COUNTIF($L$5,$H$7:$H$3066)*COUNTIF($L$5,$I$7:$I$3066),MATCH(ROW($A$7:$A$3066),ROW($A$7:$A$3066)),""),ROWS($B$1:C2666)),COLUMNS($A$1:C2668))</f>
        <v>#NUM!</v>
      </c>
      <c r="M2672" t="e">
        <f t="array" ref="M2672">INDEX($A$7:$F$3066,SMALL(IF(COUNTIF($L$5,$H$7:$H$3066)*COUNTIF($L$5,$I$7:$I$3066),MATCH(ROW($A$7:$A$3066),ROW($A$7:$A$3066)),""),ROWS($B$1:D2666)),COLUMNS($A$1:D2668))</f>
        <v>#NUM!</v>
      </c>
      <c r="N2672" t="e">
        <f t="array" ref="N2672">INDEX($A$7:$F$3066,SMALL(IF(COUNTIF($L$5,$H$7:$H$3066)*COUNTIF($L$5,$I$7:$I$3066),MATCH(ROW($A$7:$A$3066),ROW($A$7:$A$3066)),""),ROWS($B$1:E2666)),COLUMNS($A$1:E2668))</f>
        <v>#NUM!</v>
      </c>
      <c r="O2672" t="e">
        <f t="array" ref="O2672">INDEX($A$7:$F$3066,SMALL(IF(COUNTIF($L$5,$H$7:$H$3066)*COUNTIF($L$5,$I$7:$I$3066),MATCH(ROW($A$7:$A$3066),ROW($A$7:$A$3066)),""),ROWS($B$1:F2666)),COLUMNS($A$1:F2668))</f>
        <v>#NUM!</v>
      </c>
    </row>
    <row r="2673" spans="1:15">
      <c r="A2673" s="1">
        <f>'ScienceDirect - Initial'!A2676</f>
        <v>0</v>
      </c>
      <c r="B2673" s="1">
        <f>'ScienceDirect - Initial'!B2676</f>
        <v>1969</v>
      </c>
      <c r="C2673" s="1" t="str">
        <f>'ScienceDirect - Initial'!C2676</f>
        <v>Berberian, Dicran A.</v>
      </c>
      <c r="D2673" s="1" t="str">
        <f>'ScienceDirect - Initial'!D2676</f>
        <v>Recent advances in malariology</v>
      </c>
      <c r="E2673" s="1" t="str">
        <f>'ScienceDirect - Initial'!E2676</f>
        <v>The American Journal of Medicine</v>
      </c>
      <c r="F2673" s="1">
        <f>'ScienceDirect - Initial'!F2676</f>
        <v>0</v>
      </c>
      <c r="H2673" s="1">
        <v>0</v>
      </c>
      <c r="I2673" s="1">
        <v>0</v>
      </c>
      <c r="J2673" t="b">
        <f t="shared" si="41"/>
        <v>1</v>
      </c>
      <c r="K2673" t="e">
        <f t="array" ref="K2673">INDEX($A$7:$F$3066,SMALL(IF(COUNTIF($L$5,$H$7:$H$3066)*COUNTIF($L$5,$I$7:$I$3066),MATCH(ROW($A$7:$A$3066),ROW($A$7:$A$3066)),""),ROWS($B$1:B2667)),COLUMNS($A$1:B2669))</f>
        <v>#NUM!</v>
      </c>
      <c r="L2673" t="e">
        <f t="array" ref="L2673">INDEX($A$7:$F$3066,SMALL(IF(COUNTIF($L$5,$H$7:$H$3066)*COUNTIF($L$5,$I$7:$I$3066),MATCH(ROW($A$7:$A$3066),ROW($A$7:$A$3066)),""),ROWS($B$1:C2667)),COLUMNS($A$1:C2669))</f>
        <v>#NUM!</v>
      </c>
      <c r="M2673" t="e">
        <f t="array" ref="M2673">INDEX($A$7:$F$3066,SMALL(IF(COUNTIF($L$5,$H$7:$H$3066)*COUNTIF($L$5,$I$7:$I$3066),MATCH(ROW($A$7:$A$3066),ROW($A$7:$A$3066)),""),ROWS($B$1:D2667)),COLUMNS($A$1:D2669))</f>
        <v>#NUM!</v>
      </c>
      <c r="N2673" t="e">
        <f t="array" ref="N2673">INDEX($A$7:$F$3066,SMALL(IF(COUNTIF($L$5,$H$7:$H$3066)*COUNTIF($L$5,$I$7:$I$3066),MATCH(ROW($A$7:$A$3066),ROW($A$7:$A$3066)),""),ROWS($B$1:E2667)),COLUMNS($A$1:E2669))</f>
        <v>#NUM!</v>
      </c>
      <c r="O2673" t="e">
        <f t="array" ref="O2673">INDEX($A$7:$F$3066,SMALL(IF(COUNTIF($L$5,$H$7:$H$3066)*COUNTIF($L$5,$I$7:$I$3066),MATCH(ROW($A$7:$A$3066),ROW($A$7:$A$3066)),""),ROWS($B$1:F2667)),COLUMNS($A$1:F2669))</f>
        <v>#NUM!</v>
      </c>
    </row>
    <row r="2674" spans="1:15">
      <c r="A2674" s="1">
        <f>'ScienceDirect - Initial'!A2677</f>
        <v>0</v>
      </c>
      <c r="B2674" s="1">
        <f>'ScienceDirect - Initial'!B2677</f>
        <v>1990</v>
      </c>
      <c r="C2674" s="1">
        <f>'ScienceDirect - Initial'!C2677</f>
        <v>0</v>
      </c>
      <c r="D2674" s="1" t="str">
        <f>'ScienceDirect - Initial'!D2677</f>
        <v>Bibliography</v>
      </c>
      <c r="E2674" s="1" t="str">
        <f>'ScienceDirect - Initial'!E2677</f>
        <v>Organisation and Regulation</v>
      </c>
      <c r="F2674" s="1" t="str">
        <f>'ScienceDirect - Initial'!F2677</f>
        <v>978-0-08-041995-4</v>
      </c>
      <c r="H2674" s="1">
        <v>0</v>
      </c>
      <c r="I2674" s="1">
        <v>0</v>
      </c>
      <c r="J2674" t="b">
        <f t="shared" si="41"/>
        <v>1</v>
      </c>
      <c r="K2674" t="e">
        <f t="array" ref="K2674">INDEX($A$7:$F$3066,SMALL(IF(COUNTIF($L$5,$H$7:$H$3066)*COUNTIF($L$5,$I$7:$I$3066),MATCH(ROW($A$7:$A$3066),ROW($A$7:$A$3066)),""),ROWS($B$1:B2668)),COLUMNS($A$1:B2670))</f>
        <v>#NUM!</v>
      </c>
      <c r="L2674" t="e">
        <f t="array" ref="L2674">INDEX($A$7:$F$3066,SMALL(IF(COUNTIF($L$5,$H$7:$H$3066)*COUNTIF($L$5,$I$7:$I$3066),MATCH(ROW($A$7:$A$3066),ROW($A$7:$A$3066)),""),ROWS($B$1:C2668)),COLUMNS($A$1:C2670))</f>
        <v>#NUM!</v>
      </c>
      <c r="M2674" t="e">
        <f t="array" ref="M2674">INDEX($A$7:$F$3066,SMALL(IF(COUNTIF($L$5,$H$7:$H$3066)*COUNTIF($L$5,$I$7:$I$3066),MATCH(ROW($A$7:$A$3066),ROW($A$7:$A$3066)),""),ROWS($B$1:D2668)),COLUMNS($A$1:D2670))</f>
        <v>#NUM!</v>
      </c>
      <c r="N2674" t="e">
        <f t="array" ref="N2674">INDEX($A$7:$F$3066,SMALL(IF(COUNTIF($L$5,$H$7:$H$3066)*COUNTIF($L$5,$I$7:$I$3066),MATCH(ROW($A$7:$A$3066),ROW($A$7:$A$3066)),""),ROWS($B$1:E2668)),COLUMNS($A$1:E2670))</f>
        <v>#NUM!</v>
      </c>
      <c r="O2674" t="e">
        <f t="array" ref="O2674">INDEX($A$7:$F$3066,SMALL(IF(COUNTIF($L$5,$H$7:$H$3066)*COUNTIF($L$5,$I$7:$I$3066),MATCH(ROW($A$7:$A$3066),ROW($A$7:$A$3066)),""),ROWS($B$1:F2668)),COLUMNS($A$1:F2670))</f>
        <v>#NUM!</v>
      </c>
    </row>
    <row r="2675" spans="1:15">
      <c r="A2675" s="1">
        <f>'ScienceDirect - Initial'!A2678</f>
        <v>0</v>
      </c>
      <c r="B2675" s="1">
        <f>'ScienceDirect - Initial'!B2678</f>
        <v>1980</v>
      </c>
      <c r="C2675" s="1">
        <f>'ScienceDirect - Initial'!C2678</f>
        <v>0</v>
      </c>
      <c r="D2675" s="1" t="str">
        <f>'ScienceDirect - Initial'!D2678</f>
        <v>Current titles</v>
      </c>
      <c r="E2675" s="1" t="str">
        <f>'ScienceDirect - Initial'!E2678</f>
        <v>Appetite</v>
      </c>
      <c r="F2675" s="1">
        <f>'ScienceDirect - Initial'!F2678</f>
        <v>0</v>
      </c>
      <c r="H2675" s="1">
        <v>0</v>
      </c>
      <c r="I2675" s="1">
        <v>0</v>
      </c>
      <c r="J2675" t="b">
        <f t="shared" si="41"/>
        <v>1</v>
      </c>
      <c r="K2675" t="e">
        <f t="array" ref="K2675">INDEX($A$7:$F$3066,SMALL(IF(COUNTIF($L$5,$H$7:$H$3066)*COUNTIF($L$5,$I$7:$I$3066),MATCH(ROW($A$7:$A$3066),ROW($A$7:$A$3066)),""),ROWS($B$1:B2669)),COLUMNS($A$1:B2671))</f>
        <v>#NUM!</v>
      </c>
      <c r="L2675" t="e">
        <f t="array" ref="L2675">INDEX($A$7:$F$3066,SMALL(IF(COUNTIF($L$5,$H$7:$H$3066)*COUNTIF($L$5,$I$7:$I$3066),MATCH(ROW($A$7:$A$3066),ROW($A$7:$A$3066)),""),ROWS($B$1:C2669)),COLUMNS($A$1:C2671))</f>
        <v>#NUM!</v>
      </c>
      <c r="M2675" t="e">
        <f t="array" ref="M2675">INDEX($A$7:$F$3066,SMALL(IF(COUNTIF($L$5,$H$7:$H$3066)*COUNTIF($L$5,$I$7:$I$3066),MATCH(ROW($A$7:$A$3066),ROW($A$7:$A$3066)),""),ROWS($B$1:D2669)),COLUMNS($A$1:D2671))</f>
        <v>#NUM!</v>
      </c>
      <c r="N2675" t="e">
        <f t="array" ref="N2675">INDEX($A$7:$F$3066,SMALL(IF(COUNTIF($L$5,$H$7:$H$3066)*COUNTIF($L$5,$I$7:$I$3066),MATCH(ROW($A$7:$A$3066),ROW($A$7:$A$3066)),""),ROWS($B$1:E2669)),COLUMNS($A$1:E2671))</f>
        <v>#NUM!</v>
      </c>
      <c r="O2675" t="e">
        <f t="array" ref="O2675">INDEX($A$7:$F$3066,SMALL(IF(COUNTIF($L$5,$H$7:$H$3066)*COUNTIF($L$5,$I$7:$I$3066),MATCH(ROW($A$7:$A$3066),ROW($A$7:$A$3066)),""),ROWS($B$1:F2669)),COLUMNS($A$1:F2671))</f>
        <v>#NUM!</v>
      </c>
    </row>
    <row r="2676" spans="1:15">
      <c r="A2676" s="1">
        <f>'ScienceDirect - Initial'!A2679</f>
        <v>0</v>
      </c>
      <c r="B2676" s="1">
        <f>'ScienceDirect - Initial'!B2679</f>
        <v>1998</v>
      </c>
      <c r="C2676" s="1" t="str">
        <f>'ScienceDirect - Initial'!C2679</f>
        <v>Mckinney, John D.; Jacobs, William R.; Bloom, Barry R.</v>
      </c>
      <c r="D2676" s="1" t="str">
        <f>'ScienceDirect - Initial'!D2679</f>
        <v>3 Persisting problems in tuberculosis</v>
      </c>
      <c r="E2676" s="1" t="str">
        <f>'ScienceDirect - Initial'!E2679</f>
        <v>Biomedical Research Reports</v>
      </c>
      <c r="F2676" s="1" t="str">
        <f>'ScienceDirect - Initial'!F2679</f>
        <v>1874-5326</v>
      </c>
      <c r="H2676" s="1">
        <v>0</v>
      </c>
      <c r="I2676" s="1">
        <v>0</v>
      </c>
      <c r="J2676" t="b">
        <f t="shared" si="41"/>
        <v>1</v>
      </c>
      <c r="K2676" t="e">
        <f t="array" ref="K2676">INDEX($A$7:$F$3066,SMALL(IF(COUNTIF($L$5,$H$7:$H$3066)*COUNTIF($L$5,$I$7:$I$3066),MATCH(ROW($A$7:$A$3066),ROW($A$7:$A$3066)),""),ROWS($B$1:B2670)),COLUMNS($A$1:B2672))</f>
        <v>#NUM!</v>
      </c>
      <c r="L2676" t="e">
        <f t="array" ref="L2676">INDEX($A$7:$F$3066,SMALL(IF(COUNTIF($L$5,$H$7:$H$3066)*COUNTIF($L$5,$I$7:$I$3066),MATCH(ROW($A$7:$A$3066),ROW($A$7:$A$3066)),""),ROWS($B$1:C2670)),COLUMNS($A$1:C2672))</f>
        <v>#NUM!</v>
      </c>
      <c r="M2676" t="e">
        <f t="array" ref="M2676">INDEX($A$7:$F$3066,SMALL(IF(COUNTIF($L$5,$H$7:$H$3066)*COUNTIF($L$5,$I$7:$I$3066),MATCH(ROW($A$7:$A$3066),ROW($A$7:$A$3066)),""),ROWS($B$1:D2670)),COLUMNS($A$1:D2672))</f>
        <v>#NUM!</v>
      </c>
      <c r="N2676" t="e">
        <f t="array" ref="N2676">INDEX($A$7:$F$3066,SMALL(IF(COUNTIF($L$5,$H$7:$H$3066)*COUNTIF($L$5,$I$7:$I$3066),MATCH(ROW($A$7:$A$3066),ROW($A$7:$A$3066)),""),ROWS($B$1:E2670)),COLUMNS($A$1:E2672))</f>
        <v>#NUM!</v>
      </c>
      <c r="O2676" t="e">
        <f t="array" ref="O2676">INDEX($A$7:$F$3066,SMALL(IF(COUNTIF($L$5,$H$7:$H$3066)*COUNTIF($L$5,$I$7:$I$3066),MATCH(ROW($A$7:$A$3066),ROW($A$7:$A$3066)),""),ROWS($B$1:F2670)),COLUMNS($A$1:F2672))</f>
        <v>#NUM!</v>
      </c>
    </row>
    <row r="2677" spans="1:15">
      <c r="A2677" s="1">
        <f>'ScienceDirect - Initial'!A2680</f>
        <v>0</v>
      </c>
      <c r="B2677" s="1">
        <f>'ScienceDirect - Initial'!B2680</f>
        <v>2012</v>
      </c>
      <c r="C2677" s="1" t="str">
        <f>'ScienceDirect - Initial'!C2680</f>
        <v>Blome, Margaret Whiting; Cohen, Andrew S.; Tryon, Christian A.; Brooks, Alison S.; Russell, Joellen</v>
      </c>
      <c r="D2677" s="1" t="str">
        <f>'ScienceDirect - Initial'!D2680</f>
        <v>The environmental context for the origins of modern human diversity: A synthesis of regional variability in African climate 150,000–30,000 years ago</v>
      </c>
      <c r="E2677" s="1" t="str">
        <f>'ScienceDirect - Initial'!E2680</f>
        <v>Journal of Human Evolution</v>
      </c>
      <c r="F2677" s="1">
        <f>'ScienceDirect - Initial'!F2680</f>
        <v>0</v>
      </c>
      <c r="H2677" s="1">
        <v>0</v>
      </c>
      <c r="I2677" s="1">
        <v>0</v>
      </c>
      <c r="J2677" t="b">
        <f t="shared" si="41"/>
        <v>1</v>
      </c>
      <c r="K2677" t="e">
        <f t="array" ref="K2677">INDEX($A$7:$F$3066,SMALL(IF(COUNTIF($L$5,$H$7:$H$3066)*COUNTIF($L$5,$I$7:$I$3066),MATCH(ROW($A$7:$A$3066),ROW($A$7:$A$3066)),""),ROWS($B$1:B2671)),COLUMNS($A$1:B2673))</f>
        <v>#NUM!</v>
      </c>
      <c r="L2677" t="e">
        <f t="array" ref="L2677">INDEX($A$7:$F$3066,SMALL(IF(COUNTIF($L$5,$H$7:$H$3066)*COUNTIF($L$5,$I$7:$I$3066),MATCH(ROW($A$7:$A$3066),ROW($A$7:$A$3066)),""),ROWS($B$1:C2671)),COLUMNS($A$1:C2673))</f>
        <v>#NUM!</v>
      </c>
      <c r="M2677" t="e">
        <f t="array" ref="M2677">INDEX($A$7:$F$3066,SMALL(IF(COUNTIF($L$5,$H$7:$H$3066)*COUNTIF($L$5,$I$7:$I$3066),MATCH(ROW($A$7:$A$3066),ROW($A$7:$A$3066)),""),ROWS($B$1:D2671)),COLUMNS($A$1:D2673))</f>
        <v>#NUM!</v>
      </c>
      <c r="N2677" t="e">
        <f t="array" ref="N2677">INDEX($A$7:$F$3066,SMALL(IF(COUNTIF($L$5,$H$7:$H$3066)*COUNTIF($L$5,$I$7:$I$3066),MATCH(ROW($A$7:$A$3066),ROW($A$7:$A$3066)),""),ROWS($B$1:E2671)),COLUMNS($A$1:E2673))</f>
        <v>#NUM!</v>
      </c>
      <c r="O2677" t="e">
        <f t="array" ref="O2677">INDEX($A$7:$F$3066,SMALL(IF(COUNTIF($L$5,$H$7:$H$3066)*COUNTIF($L$5,$I$7:$I$3066),MATCH(ROW($A$7:$A$3066),ROW($A$7:$A$3066)),""),ROWS($B$1:F2671)),COLUMNS($A$1:F2673))</f>
        <v>#NUM!</v>
      </c>
    </row>
    <row r="2678" spans="1:15">
      <c r="A2678" s="1">
        <f>'ScienceDirect - Initial'!A2681</f>
        <v>0</v>
      </c>
      <c r="B2678" s="1">
        <f>'ScienceDirect - Initial'!B2681</f>
        <v>1977</v>
      </c>
      <c r="C2678" s="1" t="str">
        <f>'ScienceDirect - Initial'!C2681</f>
        <v>PHILPOTT, WILLIAM H.</v>
      </c>
      <c r="D2678" s="1" t="str">
        <f>'ScienceDirect - Initial'!D2681</f>
        <v>23 - Maladaptive Reactions to Frequently Used Foods and Commonly Met Chemicals as Precipitating Factors in Many Chronic Physical and Chronic Emotional Illnesses</v>
      </c>
      <c r="E2678" s="1" t="str">
        <f>'ScienceDirect - Initial'!E2681</f>
        <v>A Physician's Handbook on Orthomolecular Medicine</v>
      </c>
      <c r="F2678" s="1" t="str">
        <f>'ScienceDirect - Initial'!F2681</f>
        <v>978-0-08-021533-4</v>
      </c>
      <c r="H2678" s="1">
        <v>0</v>
      </c>
      <c r="I2678" s="1">
        <v>0</v>
      </c>
      <c r="J2678" t="b">
        <f t="shared" si="41"/>
        <v>1</v>
      </c>
      <c r="K2678" t="e">
        <f t="array" ref="K2678">INDEX($A$7:$F$3066,SMALL(IF(COUNTIF($L$5,$H$7:$H$3066)*COUNTIF($L$5,$I$7:$I$3066),MATCH(ROW($A$7:$A$3066),ROW($A$7:$A$3066)),""),ROWS($B$1:B2672)),COLUMNS($A$1:B2674))</f>
        <v>#NUM!</v>
      </c>
      <c r="L2678" t="e">
        <f t="array" ref="L2678">INDEX($A$7:$F$3066,SMALL(IF(COUNTIF($L$5,$H$7:$H$3066)*COUNTIF($L$5,$I$7:$I$3066),MATCH(ROW($A$7:$A$3066),ROW($A$7:$A$3066)),""),ROWS($B$1:C2672)),COLUMNS($A$1:C2674))</f>
        <v>#NUM!</v>
      </c>
      <c r="M2678" t="e">
        <f t="array" ref="M2678">INDEX($A$7:$F$3066,SMALL(IF(COUNTIF($L$5,$H$7:$H$3066)*COUNTIF($L$5,$I$7:$I$3066),MATCH(ROW($A$7:$A$3066),ROW($A$7:$A$3066)),""),ROWS($B$1:D2672)),COLUMNS($A$1:D2674))</f>
        <v>#NUM!</v>
      </c>
      <c r="N2678" t="e">
        <f t="array" ref="N2678">INDEX($A$7:$F$3066,SMALL(IF(COUNTIF($L$5,$H$7:$H$3066)*COUNTIF($L$5,$I$7:$I$3066),MATCH(ROW($A$7:$A$3066),ROW($A$7:$A$3066)),""),ROWS($B$1:E2672)),COLUMNS($A$1:E2674))</f>
        <v>#NUM!</v>
      </c>
      <c r="O2678" t="e">
        <f t="array" ref="O2678">INDEX($A$7:$F$3066,SMALL(IF(COUNTIF($L$5,$H$7:$H$3066)*COUNTIF($L$5,$I$7:$I$3066),MATCH(ROW($A$7:$A$3066),ROW($A$7:$A$3066)),""),ROWS($B$1:F2672)),COLUMNS($A$1:F2674))</f>
        <v>#NUM!</v>
      </c>
    </row>
    <row r="2679" spans="1:15">
      <c r="A2679" s="1">
        <f>'ScienceDirect - Initial'!A2682</f>
        <v>0</v>
      </c>
      <c r="B2679" s="1">
        <f>'ScienceDirect - Initial'!B2682</f>
        <v>1971</v>
      </c>
      <c r="C2679" s="1" t="str">
        <f>'ScienceDirect - Initial'!C2682</f>
        <v>Burr, F.A.; West, J.A.</v>
      </c>
      <c r="D2679" s="1" t="str">
        <f>'ScienceDirect - Initial'!D2682</f>
        <v>Protein bodies in Bryopsis hypnoides: Their relationship to wound-healing and branch septum development</v>
      </c>
      <c r="E2679" s="1" t="str">
        <f>'ScienceDirect - Initial'!E2682</f>
        <v>Journal of Ultrastructure Research</v>
      </c>
      <c r="F2679" s="1">
        <f>'ScienceDirect - Initial'!F2682</f>
        <v>0</v>
      </c>
      <c r="H2679" s="1">
        <v>0</v>
      </c>
      <c r="I2679" s="1">
        <v>0</v>
      </c>
      <c r="J2679" t="b">
        <f t="shared" si="41"/>
        <v>1</v>
      </c>
      <c r="K2679" t="e">
        <f t="array" ref="K2679">INDEX($A$7:$F$3066,SMALL(IF(COUNTIF($L$5,$H$7:$H$3066)*COUNTIF($L$5,$I$7:$I$3066),MATCH(ROW($A$7:$A$3066),ROW($A$7:$A$3066)),""),ROWS($B$1:B2673)),COLUMNS($A$1:B2675))</f>
        <v>#NUM!</v>
      </c>
      <c r="L2679" t="e">
        <f t="array" ref="L2679">INDEX($A$7:$F$3066,SMALL(IF(COUNTIF($L$5,$H$7:$H$3066)*COUNTIF($L$5,$I$7:$I$3066),MATCH(ROW($A$7:$A$3066),ROW($A$7:$A$3066)),""),ROWS($B$1:C2673)),COLUMNS($A$1:C2675))</f>
        <v>#NUM!</v>
      </c>
      <c r="M2679" t="e">
        <f t="array" ref="M2679">INDEX($A$7:$F$3066,SMALL(IF(COUNTIF($L$5,$H$7:$H$3066)*COUNTIF($L$5,$I$7:$I$3066),MATCH(ROW($A$7:$A$3066),ROW($A$7:$A$3066)),""),ROWS($B$1:D2673)),COLUMNS($A$1:D2675))</f>
        <v>#NUM!</v>
      </c>
      <c r="N2679" t="e">
        <f t="array" ref="N2679">INDEX($A$7:$F$3066,SMALL(IF(COUNTIF($L$5,$H$7:$H$3066)*COUNTIF($L$5,$I$7:$I$3066),MATCH(ROW($A$7:$A$3066),ROW($A$7:$A$3066)),""),ROWS($B$1:E2673)),COLUMNS($A$1:E2675))</f>
        <v>#NUM!</v>
      </c>
      <c r="O2679" t="e">
        <f t="array" ref="O2679">INDEX($A$7:$F$3066,SMALL(IF(COUNTIF($L$5,$H$7:$H$3066)*COUNTIF($L$5,$I$7:$I$3066),MATCH(ROW($A$7:$A$3066),ROW($A$7:$A$3066)),""),ROWS($B$1:F2673)),COLUMNS($A$1:F2675))</f>
        <v>#NUM!</v>
      </c>
    </row>
    <row r="2680" spans="1:15">
      <c r="A2680" s="1">
        <f>'ScienceDirect - Initial'!A2683</f>
        <v>0</v>
      </c>
      <c r="B2680" s="1">
        <f>'ScienceDirect - Initial'!B2683</f>
        <v>1989</v>
      </c>
      <c r="C2680" s="1" t="str">
        <f>'ScienceDirect - Initial'!C2683</f>
        <v>Woodward, James B.</v>
      </c>
      <c r="D2680" s="1" t="str">
        <f>'ScienceDirect - Initial'!D2683</f>
        <v>The Triumph of Nature: A Re-Examination of Turgenev's Nakanune</v>
      </c>
      <c r="E2680" s="1" t="str">
        <f>'ScienceDirect - Initial'!E2683</f>
        <v>Russian Literature</v>
      </c>
      <c r="F2680" s="1">
        <f>'ScienceDirect - Initial'!F2683</f>
        <v>0</v>
      </c>
      <c r="H2680" s="1">
        <v>0</v>
      </c>
      <c r="I2680" s="1">
        <v>0</v>
      </c>
      <c r="J2680" t="b">
        <f t="shared" si="41"/>
        <v>1</v>
      </c>
      <c r="K2680" t="e">
        <f t="array" ref="K2680">INDEX($A$7:$F$3066,SMALL(IF(COUNTIF($L$5,$H$7:$H$3066)*COUNTIF($L$5,$I$7:$I$3066),MATCH(ROW($A$7:$A$3066),ROW($A$7:$A$3066)),""),ROWS($B$1:B2674)),COLUMNS($A$1:B2676))</f>
        <v>#NUM!</v>
      </c>
      <c r="L2680" t="e">
        <f t="array" ref="L2680">INDEX($A$7:$F$3066,SMALL(IF(COUNTIF($L$5,$H$7:$H$3066)*COUNTIF($L$5,$I$7:$I$3066),MATCH(ROW($A$7:$A$3066),ROW($A$7:$A$3066)),""),ROWS($B$1:C2674)),COLUMNS($A$1:C2676))</f>
        <v>#NUM!</v>
      </c>
      <c r="M2680" t="e">
        <f t="array" ref="M2680">INDEX($A$7:$F$3066,SMALL(IF(COUNTIF($L$5,$H$7:$H$3066)*COUNTIF($L$5,$I$7:$I$3066),MATCH(ROW($A$7:$A$3066),ROW($A$7:$A$3066)),""),ROWS($B$1:D2674)),COLUMNS($A$1:D2676))</f>
        <v>#NUM!</v>
      </c>
      <c r="N2680" t="e">
        <f t="array" ref="N2680">INDEX($A$7:$F$3066,SMALL(IF(COUNTIF($L$5,$H$7:$H$3066)*COUNTIF($L$5,$I$7:$I$3066),MATCH(ROW($A$7:$A$3066),ROW($A$7:$A$3066)),""),ROWS($B$1:E2674)),COLUMNS($A$1:E2676))</f>
        <v>#NUM!</v>
      </c>
      <c r="O2680" t="e">
        <f t="array" ref="O2680">INDEX($A$7:$F$3066,SMALL(IF(COUNTIF($L$5,$H$7:$H$3066)*COUNTIF($L$5,$I$7:$I$3066),MATCH(ROW($A$7:$A$3066),ROW($A$7:$A$3066)),""),ROWS($B$1:F2674)),COLUMNS($A$1:F2676))</f>
        <v>#NUM!</v>
      </c>
    </row>
    <row r="2681" spans="1:15">
      <c r="A2681" s="1">
        <f>'ScienceDirect - Initial'!A2684</f>
        <v>0</v>
      </c>
      <c r="B2681" s="1">
        <f>'ScienceDirect - Initial'!B2684</f>
        <v>1988</v>
      </c>
      <c r="C2681" s="1" t="str">
        <f>'ScienceDirect - Initial'!C2684</f>
        <v>Yulat, Y.G-M.</v>
      </c>
      <c r="D2681" s="1" t="str">
        <f>'ScienceDirect - Initial'!D2684</f>
        <v>Education and national development: The continuing problem of misdiagnosis and irrelevant prescriptions</v>
      </c>
      <c r="E2681" s="1" t="str">
        <f>'ScienceDirect - Initial'!E2684</f>
        <v>International Journal of Educational Development</v>
      </c>
      <c r="F2681" s="1">
        <f>'ScienceDirect - Initial'!F2684</f>
        <v>0</v>
      </c>
      <c r="H2681" s="1">
        <v>0</v>
      </c>
      <c r="I2681" s="1">
        <v>0</v>
      </c>
      <c r="J2681" t="b">
        <f t="shared" si="41"/>
        <v>1</v>
      </c>
      <c r="K2681" t="e">
        <f t="array" ref="K2681">INDEX($A$7:$F$3066,SMALL(IF(COUNTIF($L$5,$H$7:$H$3066)*COUNTIF($L$5,$I$7:$I$3066),MATCH(ROW($A$7:$A$3066),ROW($A$7:$A$3066)),""),ROWS($B$1:B2675)),COLUMNS($A$1:B2677))</f>
        <v>#NUM!</v>
      </c>
      <c r="L2681" t="e">
        <f t="array" ref="L2681">INDEX($A$7:$F$3066,SMALL(IF(COUNTIF($L$5,$H$7:$H$3066)*COUNTIF($L$5,$I$7:$I$3066),MATCH(ROW($A$7:$A$3066),ROW($A$7:$A$3066)),""),ROWS($B$1:C2675)),COLUMNS($A$1:C2677))</f>
        <v>#NUM!</v>
      </c>
      <c r="M2681" t="e">
        <f t="array" ref="M2681">INDEX($A$7:$F$3066,SMALL(IF(COUNTIF($L$5,$H$7:$H$3066)*COUNTIF($L$5,$I$7:$I$3066),MATCH(ROW($A$7:$A$3066),ROW($A$7:$A$3066)),""),ROWS($B$1:D2675)),COLUMNS($A$1:D2677))</f>
        <v>#NUM!</v>
      </c>
      <c r="N2681" t="e">
        <f t="array" ref="N2681">INDEX($A$7:$F$3066,SMALL(IF(COUNTIF($L$5,$H$7:$H$3066)*COUNTIF($L$5,$I$7:$I$3066),MATCH(ROW($A$7:$A$3066),ROW($A$7:$A$3066)),""),ROWS($B$1:E2675)),COLUMNS($A$1:E2677))</f>
        <v>#NUM!</v>
      </c>
      <c r="O2681" t="e">
        <f t="array" ref="O2681">INDEX($A$7:$F$3066,SMALL(IF(COUNTIF($L$5,$H$7:$H$3066)*COUNTIF($L$5,$I$7:$I$3066),MATCH(ROW($A$7:$A$3066),ROW($A$7:$A$3066)),""),ROWS($B$1:F2675)),COLUMNS($A$1:F2677))</f>
        <v>#NUM!</v>
      </c>
    </row>
    <row r="2682" spans="1:15">
      <c r="A2682" s="1">
        <f>'ScienceDirect - Initial'!A2685</f>
        <v>0</v>
      </c>
      <c r="B2682" s="1">
        <f>'ScienceDirect - Initial'!B2685</f>
        <v>2014</v>
      </c>
      <c r="C2682" s="1" t="str">
        <f>'ScienceDirect - Initial'!C2685</f>
        <v>Jhingran, Anuja; Russell, Anthony H.; Seiden, Michael V.; Duska, Linda R.; Goodman, Anne Kathryn; Lee, Susanna I.; Digumarthy, Subba R.; Fuller, Arlan F.</v>
      </c>
      <c r="D2682" s="1" t="str">
        <f>'ScienceDirect - Initial'!D2685</f>
        <v>87 - Cancers of the Cervix, Vulva, and Vagina</v>
      </c>
      <c r="E2682" s="1" t="str">
        <f>'ScienceDirect - Initial'!E2685</f>
        <v>Abeloff's Clinical Oncology (Fifth Edition)</v>
      </c>
      <c r="F2682" s="1" t="str">
        <f>'ScienceDirect - Initial'!F2685</f>
        <v>978-1-4557-2865-7</v>
      </c>
      <c r="H2682" s="1">
        <v>0</v>
      </c>
      <c r="I2682" s="1">
        <v>0</v>
      </c>
      <c r="J2682" t="b">
        <f t="shared" si="41"/>
        <v>1</v>
      </c>
      <c r="K2682" t="e">
        <f t="array" ref="K2682">INDEX($A$7:$F$3066,SMALL(IF(COUNTIF($L$5,$H$7:$H$3066)*COUNTIF($L$5,$I$7:$I$3066),MATCH(ROW($A$7:$A$3066),ROW($A$7:$A$3066)),""),ROWS($B$1:B2676)),COLUMNS($A$1:B2678))</f>
        <v>#NUM!</v>
      </c>
      <c r="L2682" t="e">
        <f t="array" ref="L2682">INDEX($A$7:$F$3066,SMALL(IF(COUNTIF($L$5,$H$7:$H$3066)*COUNTIF($L$5,$I$7:$I$3066),MATCH(ROW($A$7:$A$3066),ROW($A$7:$A$3066)),""),ROWS($B$1:C2676)),COLUMNS($A$1:C2678))</f>
        <v>#NUM!</v>
      </c>
      <c r="M2682" t="e">
        <f t="array" ref="M2682">INDEX($A$7:$F$3066,SMALL(IF(COUNTIF($L$5,$H$7:$H$3066)*COUNTIF($L$5,$I$7:$I$3066),MATCH(ROW($A$7:$A$3066),ROW($A$7:$A$3066)),""),ROWS($B$1:D2676)),COLUMNS($A$1:D2678))</f>
        <v>#NUM!</v>
      </c>
      <c r="N2682" t="e">
        <f t="array" ref="N2682">INDEX($A$7:$F$3066,SMALL(IF(COUNTIF($L$5,$H$7:$H$3066)*COUNTIF($L$5,$I$7:$I$3066),MATCH(ROW($A$7:$A$3066),ROW($A$7:$A$3066)),""),ROWS($B$1:E2676)),COLUMNS($A$1:E2678))</f>
        <v>#NUM!</v>
      </c>
      <c r="O2682" t="e">
        <f t="array" ref="O2682">INDEX($A$7:$F$3066,SMALL(IF(COUNTIF($L$5,$H$7:$H$3066)*COUNTIF($L$5,$I$7:$I$3066),MATCH(ROW($A$7:$A$3066),ROW($A$7:$A$3066)),""),ROWS($B$1:F2676)),COLUMNS($A$1:F2678))</f>
        <v>#NUM!</v>
      </c>
    </row>
    <row r="2683" spans="1:15">
      <c r="A2683" s="1">
        <f>'ScienceDirect - Initial'!A2686</f>
        <v>0</v>
      </c>
      <c r="B2683" s="1">
        <f>'ScienceDirect - Initial'!B2686</f>
        <v>1983</v>
      </c>
      <c r="C2683" s="1" t="str">
        <f>'ScienceDirect - Initial'!C2686</f>
        <v>Felstein, Ivor</v>
      </c>
      <c r="D2683" s="1" t="str">
        <f>'ScienceDirect - Initial'!D2686</f>
        <v>11 - Dysfunction: Origins and Therapeutic Approaches</v>
      </c>
      <c r="E2683" s="1" t="str">
        <f>'ScienceDirect - Initial'!E2686</f>
        <v>Sexuality in the Later Years</v>
      </c>
      <c r="F2683" s="1" t="str">
        <f>'ScienceDirect - Initial'!F2686</f>
        <v>978-0-12-741320-4</v>
      </c>
      <c r="H2683" s="1">
        <v>0</v>
      </c>
      <c r="I2683" s="1">
        <v>0</v>
      </c>
      <c r="J2683" t="b">
        <f t="shared" si="41"/>
        <v>1</v>
      </c>
      <c r="K2683" t="e">
        <f t="array" ref="K2683">INDEX($A$7:$F$3066,SMALL(IF(COUNTIF($L$5,$H$7:$H$3066)*COUNTIF($L$5,$I$7:$I$3066),MATCH(ROW($A$7:$A$3066),ROW($A$7:$A$3066)),""),ROWS($B$1:B2677)),COLUMNS($A$1:B2679))</f>
        <v>#NUM!</v>
      </c>
      <c r="L2683" t="e">
        <f t="array" ref="L2683">INDEX($A$7:$F$3066,SMALL(IF(COUNTIF($L$5,$H$7:$H$3066)*COUNTIF($L$5,$I$7:$I$3066),MATCH(ROW($A$7:$A$3066),ROW($A$7:$A$3066)),""),ROWS($B$1:C2677)),COLUMNS($A$1:C2679))</f>
        <v>#NUM!</v>
      </c>
      <c r="M2683" t="e">
        <f t="array" ref="M2683">INDEX($A$7:$F$3066,SMALL(IF(COUNTIF($L$5,$H$7:$H$3066)*COUNTIF($L$5,$I$7:$I$3066),MATCH(ROW($A$7:$A$3066),ROW($A$7:$A$3066)),""),ROWS($B$1:D2677)),COLUMNS($A$1:D2679))</f>
        <v>#NUM!</v>
      </c>
      <c r="N2683" t="e">
        <f t="array" ref="N2683">INDEX($A$7:$F$3066,SMALL(IF(COUNTIF($L$5,$H$7:$H$3066)*COUNTIF($L$5,$I$7:$I$3066),MATCH(ROW($A$7:$A$3066),ROW($A$7:$A$3066)),""),ROWS($B$1:E2677)),COLUMNS($A$1:E2679))</f>
        <v>#NUM!</v>
      </c>
      <c r="O2683" t="e">
        <f t="array" ref="O2683">INDEX($A$7:$F$3066,SMALL(IF(COUNTIF($L$5,$H$7:$H$3066)*COUNTIF($L$5,$I$7:$I$3066),MATCH(ROW($A$7:$A$3066),ROW($A$7:$A$3066)),""),ROWS($B$1:F2677)),COLUMNS($A$1:F2679))</f>
        <v>#NUM!</v>
      </c>
    </row>
    <row r="2684" spans="1:15">
      <c r="A2684" s="1">
        <f>'ScienceDirect - Initial'!A2687</f>
        <v>0</v>
      </c>
      <c r="B2684" s="1">
        <f>'ScienceDirect - Initial'!B2687</f>
        <v>2011</v>
      </c>
      <c r="C2684" s="1" t="str">
        <f>'ScienceDirect - Initial'!C2687</f>
        <v>Conway, Peter</v>
      </c>
      <c r="D2684" s="1" t="str">
        <f>'ScienceDirect - Initial'!D2687</f>
        <v>4 - On profiling and diagnosis: Appreciating the patient's predicament</v>
      </c>
      <c r="E2684" s="1" t="str">
        <f>'ScienceDirect - Initial'!E2687</f>
        <v>The Consultation in Phytotherapy</v>
      </c>
      <c r="F2684" s="1" t="str">
        <f>'ScienceDirect - Initial'!F2687</f>
        <v>978-0-443-07492-9</v>
      </c>
      <c r="H2684" s="1">
        <v>0</v>
      </c>
      <c r="I2684" s="1">
        <v>0</v>
      </c>
      <c r="J2684" t="b">
        <f t="shared" si="41"/>
        <v>1</v>
      </c>
      <c r="K2684" t="e">
        <f t="array" ref="K2684">INDEX($A$7:$F$3066,SMALL(IF(COUNTIF($L$5,$H$7:$H$3066)*COUNTIF($L$5,$I$7:$I$3066),MATCH(ROW($A$7:$A$3066),ROW($A$7:$A$3066)),""),ROWS($B$1:B2678)),COLUMNS($A$1:B2680))</f>
        <v>#NUM!</v>
      </c>
      <c r="L2684" t="e">
        <f t="array" ref="L2684">INDEX($A$7:$F$3066,SMALL(IF(COUNTIF($L$5,$H$7:$H$3066)*COUNTIF($L$5,$I$7:$I$3066),MATCH(ROW($A$7:$A$3066),ROW($A$7:$A$3066)),""),ROWS($B$1:C2678)),COLUMNS($A$1:C2680))</f>
        <v>#NUM!</v>
      </c>
      <c r="M2684" t="e">
        <f t="array" ref="M2684">INDEX($A$7:$F$3066,SMALL(IF(COUNTIF($L$5,$H$7:$H$3066)*COUNTIF($L$5,$I$7:$I$3066),MATCH(ROW($A$7:$A$3066),ROW($A$7:$A$3066)),""),ROWS($B$1:D2678)),COLUMNS($A$1:D2680))</f>
        <v>#NUM!</v>
      </c>
      <c r="N2684" t="e">
        <f t="array" ref="N2684">INDEX($A$7:$F$3066,SMALL(IF(COUNTIF($L$5,$H$7:$H$3066)*COUNTIF($L$5,$I$7:$I$3066),MATCH(ROW($A$7:$A$3066),ROW($A$7:$A$3066)),""),ROWS($B$1:E2678)),COLUMNS($A$1:E2680))</f>
        <v>#NUM!</v>
      </c>
      <c r="O2684" t="e">
        <f t="array" ref="O2684">INDEX($A$7:$F$3066,SMALL(IF(COUNTIF($L$5,$H$7:$H$3066)*COUNTIF($L$5,$I$7:$I$3066),MATCH(ROW($A$7:$A$3066),ROW($A$7:$A$3066)),""),ROWS($B$1:F2678)),COLUMNS($A$1:F2680))</f>
        <v>#NUM!</v>
      </c>
    </row>
    <row r="2685" spans="1:15">
      <c r="A2685" s="1">
        <f>'ScienceDirect - Initial'!A2688</f>
        <v>0</v>
      </c>
      <c r="B2685" s="1">
        <f>'ScienceDirect - Initial'!B2688</f>
        <v>2013</v>
      </c>
      <c r="C2685" s="1" t="str">
        <f>'ScienceDirect - Initial'!C2688</f>
        <v>Verboom, William H.; Pate, John S.</v>
      </c>
      <c r="D2685" s="1" t="str">
        <f>'ScienceDirect - Initial'!D2688</f>
        <v>Exploring the biological dimension to pedogenesis with emphasis on the ecosystems, soils and landscapes of southwestern Australia</v>
      </c>
      <c r="E2685" s="1" t="str">
        <f>'ScienceDirect - Initial'!E2688</f>
        <v>Geoderma</v>
      </c>
      <c r="F2685" s="1">
        <f>'ScienceDirect - Initial'!F2688</f>
        <v>0</v>
      </c>
      <c r="H2685" s="1">
        <v>0</v>
      </c>
      <c r="I2685" s="1">
        <v>0</v>
      </c>
      <c r="J2685" t="b">
        <f t="shared" si="41"/>
        <v>1</v>
      </c>
      <c r="K2685" t="e">
        <f t="array" ref="K2685">INDEX($A$7:$F$3066,SMALL(IF(COUNTIF($L$5,$H$7:$H$3066)*COUNTIF($L$5,$I$7:$I$3066),MATCH(ROW($A$7:$A$3066),ROW($A$7:$A$3066)),""),ROWS($B$1:B2679)),COLUMNS($A$1:B2681))</f>
        <v>#NUM!</v>
      </c>
      <c r="L2685" t="e">
        <f t="array" ref="L2685">INDEX($A$7:$F$3066,SMALL(IF(COUNTIF($L$5,$H$7:$H$3066)*COUNTIF($L$5,$I$7:$I$3066),MATCH(ROW($A$7:$A$3066),ROW($A$7:$A$3066)),""),ROWS($B$1:C2679)),COLUMNS($A$1:C2681))</f>
        <v>#NUM!</v>
      </c>
      <c r="M2685" t="e">
        <f t="array" ref="M2685">INDEX($A$7:$F$3066,SMALL(IF(COUNTIF($L$5,$H$7:$H$3066)*COUNTIF($L$5,$I$7:$I$3066),MATCH(ROW($A$7:$A$3066),ROW($A$7:$A$3066)),""),ROWS($B$1:D2679)),COLUMNS($A$1:D2681))</f>
        <v>#NUM!</v>
      </c>
      <c r="N2685" t="e">
        <f t="array" ref="N2685">INDEX($A$7:$F$3066,SMALL(IF(COUNTIF($L$5,$H$7:$H$3066)*COUNTIF($L$5,$I$7:$I$3066),MATCH(ROW($A$7:$A$3066),ROW($A$7:$A$3066)),""),ROWS($B$1:E2679)),COLUMNS($A$1:E2681))</f>
        <v>#NUM!</v>
      </c>
      <c r="O2685" t="e">
        <f t="array" ref="O2685">INDEX($A$7:$F$3066,SMALL(IF(COUNTIF($L$5,$H$7:$H$3066)*COUNTIF($L$5,$I$7:$I$3066),MATCH(ROW($A$7:$A$3066),ROW($A$7:$A$3066)),""),ROWS($B$1:F2679)),COLUMNS($A$1:F2681))</f>
        <v>#NUM!</v>
      </c>
    </row>
    <row r="2686" spans="1:15">
      <c r="A2686" s="1">
        <f>'ScienceDirect - Initial'!A2689</f>
        <v>0</v>
      </c>
      <c r="B2686" s="1">
        <f>'ScienceDirect - Initial'!B2689</f>
        <v>1987</v>
      </c>
      <c r="C2686" s="1" t="str">
        <f>'ScienceDirect - Initial'!C2689</f>
        <v>SCHORTMAN, EDWARD M.; URBAN, PATRICIA A.</v>
      </c>
      <c r="D2686" s="1" t="str">
        <f>'ScienceDirect - Initial'!D2689</f>
        <v>2 - Modeling Interregional Interaction in Prehistory</v>
      </c>
      <c r="E2686" s="1" t="str">
        <f>'ScienceDirect - Initial'!E2689</f>
        <v>Advances in Archaeological Method and Theory</v>
      </c>
      <c r="F2686" s="1" t="str">
        <f>'ScienceDirect - Initial'!F2689</f>
        <v>978-0-12-003111-5</v>
      </c>
      <c r="H2686" s="1">
        <v>0</v>
      </c>
      <c r="I2686" s="1">
        <v>0</v>
      </c>
      <c r="J2686" t="b">
        <f t="shared" si="41"/>
        <v>1</v>
      </c>
      <c r="K2686" t="e">
        <f t="array" ref="K2686">INDEX($A$7:$F$3066,SMALL(IF(COUNTIF($L$5,$H$7:$H$3066)*COUNTIF($L$5,$I$7:$I$3066),MATCH(ROW($A$7:$A$3066),ROW($A$7:$A$3066)),""),ROWS($B$1:B2680)),COLUMNS($A$1:B2682))</f>
        <v>#NUM!</v>
      </c>
      <c r="L2686" t="e">
        <f t="array" ref="L2686">INDEX($A$7:$F$3066,SMALL(IF(COUNTIF($L$5,$H$7:$H$3066)*COUNTIF($L$5,$I$7:$I$3066),MATCH(ROW($A$7:$A$3066),ROW($A$7:$A$3066)),""),ROWS($B$1:C2680)),COLUMNS($A$1:C2682))</f>
        <v>#NUM!</v>
      </c>
      <c r="M2686" t="e">
        <f t="array" ref="M2686">INDEX($A$7:$F$3066,SMALL(IF(COUNTIF($L$5,$H$7:$H$3066)*COUNTIF($L$5,$I$7:$I$3066),MATCH(ROW($A$7:$A$3066),ROW($A$7:$A$3066)),""),ROWS($B$1:D2680)),COLUMNS($A$1:D2682))</f>
        <v>#NUM!</v>
      </c>
      <c r="N2686" t="e">
        <f t="array" ref="N2686">INDEX($A$7:$F$3066,SMALL(IF(COUNTIF($L$5,$H$7:$H$3066)*COUNTIF($L$5,$I$7:$I$3066),MATCH(ROW($A$7:$A$3066),ROW($A$7:$A$3066)),""),ROWS($B$1:E2680)),COLUMNS($A$1:E2682))</f>
        <v>#NUM!</v>
      </c>
      <c r="O2686" t="e">
        <f t="array" ref="O2686">INDEX($A$7:$F$3066,SMALL(IF(COUNTIF($L$5,$H$7:$H$3066)*COUNTIF($L$5,$I$7:$I$3066),MATCH(ROW($A$7:$A$3066),ROW($A$7:$A$3066)),""),ROWS($B$1:F2680)),COLUMNS($A$1:F2682))</f>
        <v>#NUM!</v>
      </c>
    </row>
    <row r="2687" spans="1:15">
      <c r="A2687" s="1">
        <f>'ScienceDirect - Initial'!A2690</f>
        <v>0</v>
      </c>
      <c r="B2687" s="1">
        <f>'ScienceDirect - Initial'!B2690</f>
        <v>1986</v>
      </c>
      <c r="C2687" s="1" t="str">
        <f>'ScienceDirect - Initial'!C2690</f>
        <v>Singer, Merrill</v>
      </c>
      <c r="D2687" s="1" t="str">
        <f>'ScienceDirect - Initial'!D2690</f>
        <v>Toward a political-economy of alcoholism: The missing link in the anthropology of drinking</v>
      </c>
      <c r="E2687" s="1" t="str">
        <f>'ScienceDirect - Initial'!E2690</f>
        <v>Social Science &amp; Medicine</v>
      </c>
      <c r="F2687" s="1">
        <f>'ScienceDirect - Initial'!F2690</f>
        <v>0</v>
      </c>
      <c r="H2687" s="1">
        <v>0</v>
      </c>
      <c r="I2687" s="1">
        <v>0</v>
      </c>
      <c r="J2687" t="b">
        <f t="shared" si="41"/>
        <v>1</v>
      </c>
      <c r="K2687" t="e">
        <f t="array" ref="K2687">INDEX($A$7:$F$3066,SMALL(IF(COUNTIF($L$5,$H$7:$H$3066)*COUNTIF($L$5,$I$7:$I$3066),MATCH(ROW($A$7:$A$3066),ROW($A$7:$A$3066)),""),ROWS($B$1:B2681)),COLUMNS($A$1:B2683))</f>
        <v>#NUM!</v>
      </c>
      <c r="L2687" t="e">
        <f t="array" ref="L2687">INDEX($A$7:$F$3066,SMALL(IF(COUNTIF($L$5,$H$7:$H$3066)*COUNTIF($L$5,$I$7:$I$3066),MATCH(ROW($A$7:$A$3066),ROW($A$7:$A$3066)),""),ROWS($B$1:C2681)),COLUMNS($A$1:C2683))</f>
        <v>#NUM!</v>
      </c>
      <c r="M2687" t="e">
        <f t="array" ref="M2687">INDEX($A$7:$F$3066,SMALL(IF(COUNTIF($L$5,$H$7:$H$3066)*COUNTIF($L$5,$I$7:$I$3066),MATCH(ROW($A$7:$A$3066),ROW($A$7:$A$3066)),""),ROWS($B$1:D2681)),COLUMNS($A$1:D2683))</f>
        <v>#NUM!</v>
      </c>
      <c r="N2687" t="e">
        <f t="array" ref="N2687">INDEX($A$7:$F$3066,SMALL(IF(COUNTIF($L$5,$H$7:$H$3066)*COUNTIF($L$5,$I$7:$I$3066),MATCH(ROW($A$7:$A$3066),ROW($A$7:$A$3066)),""),ROWS($B$1:E2681)),COLUMNS($A$1:E2683))</f>
        <v>#NUM!</v>
      </c>
      <c r="O2687" t="e">
        <f t="array" ref="O2687">INDEX($A$7:$F$3066,SMALL(IF(COUNTIF($L$5,$H$7:$H$3066)*COUNTIF($L$5,$I$7:$I$3066),MATCH(ROW($A$7:$A$3066),ROW($A$7:$A$3066)),""),ROWS($B$1:F2681)),COLUMNS($A$1:F2683))</f>
        <v>#NUM!</v>
      </c>
    </row>
    <row r="2688" spans="1:15">
      <c r="A2688" s="1">
        <f>'ScienceDirect - Initial'!A2691</f>
        <v>0</v>
      </c>
      <c r="B2688" s="1">
        <f>'ScienceDirect - Initial'!B2691</f>
        <v>2009</v>
      </c>
      <c r="C2688" s="1">
        <f>'ScienceDirect - Initial'!C2691</f>
        <v>0</v>
      </c>
      <c r="D2688" s="1">
        <f>'ScienceDirect - Initial'!D2691</f>
        <v>0</v>
      </c>
      <c r="E2688" s="1" t="str">
        <f>'ScienceDirect - Initial'!E2691</f>
        <v>Integrative Medicine for Children</v>
      </c>
      <c r="F2688" s="1" t="str">
        <f>'ScienceDirect - Initial'!F2691</f>
        <v>978-1-4160-2299-2</v>
      </c>
      <c r="H2688" s="1">
        <v>0</v>
      </c>
      <c r="I2688" s="1">
        <v>0</v>
      </c>
      <c r="J2688" t="b">
        <f t="shared" si="41"/>
        <v>1</v>
      </c>
      <c r="K2688" t="e">
        <f t="array" ref="K2688">INDEX($A$7:$F$3066,SMALL(IF(COUNTIF($L$5,$H$7:$H$3066)*COUNTIF($L$5,$I$7:$I$3066),MATCH(ROW($A$7:$A$3066),ROW($A$7:$A$3066)),""),ROWS($B$1:B2682)),COLUMNS($A$1:B2684))</f>
        <v>#NUM!</v>
      </c>
      <c r="L2688" t="e">
        <f t="array" ref="L2688">INDEX($A$7:$F$3066,SMALL(IF(COUNTIF($L$5,$H$7:$H$3066)*COUNTIF($L$5,$I$7:$I$3066),MATCH(ROW($A$7:$A$3066),ROW($A$7:$A$3066)),""),ROWS($B$1:C2682)),COLUMNS($A$1:C2684))</f>
        <v>#NUM!</v>
      </c>
      <c r="M2688" t="e">
        <f t="array" ref="M2688">INDEX($A$7:$F$3066,SMALL(IF(COUNTIF($L$5,$H$7:$H$3066)*COUNTIF($L$5,$I$7:$I$3066),MATCH(ROW($A$7:$A$3066),ROW($A$7:$A$3066)),""),ROWS($B$1:D2682)),COLUMNS($A$1:D2684))</f>
        <v>#NUM!</v>
      </c>
      <c r="N2688" t="e">
        <f t="array" ref="N2688">INDEX($A$7:$F$3066,SMALL(IF(COUNTIF($L$5,$H$7:$H$3066)*COUNTIF($L$5,$I$7:$I$3066),MATCH(ROW($A$7:$A$3066),ROW($A$7:$A$3066)),""),ROWS($B$1:E2682)),COLUMNS($A$1:E2684))</f>
        <v>#NUM!</v>
      </c>
      <c r="O2688" t="e">
        <f t="array" ref="O2688">INDEX($A$7:$F$3066,SMALL(IF(COUNTIF($L$5,$H$7:$H$3066)*COUNTIF($L$5,$I$7:$I$3066),MATCH(ROW($A$7:$A$3066),ROW($A$7:$A$3066)),""),ROWS($B$1:F2682)),COLUMNS($A$1:F2684))</f>
        <v>#NUM!</v>
      </c>
    </row>
    <row r="2689" spans="1:15">
      <c r="A2689" s="1">
        <f>'ScienceDirect - Initial'!A2692</f>
        <v>0</v>
      </c>
      <c r="B2689" s="1">
        <f>'ScienceDirect - Initial'!B2692</f>
        <v>2007</v>
      </c>
      <c r="C2689" s="1" t="str">
        <f>'ScienceDirect - Initial'!C2692</f>
        <v>Nayak, Bindu; Hodak, Steven P.</v>
      </c>
      <c r="D2689" s="1" t="str">
        <f>'ScienceDirect - Initial'!D2692</f>
        <v>Hyperthyroidism</v>
      </c>
      <c r="E2689" s="1" t="str">
        <f>'ScienceDirect - Initial'!E2692</f>
        <v>Thyroid Function and Disease</v>
      </c>
      <c r="F2689" s="1">
        <f>'ScienceDirect - Initial'!F2692</f>
        <v>0</v>
      </c>
      <c r="H2689" s="1">
        <v>0</v>
      </c>
      <c r="I2689" s="1">
        <v>0</v>
      </c>
      <c r="J2689" t="b">
        <f t="shared" si="41"/>
        <v>1</v>
      </c>
      <c r="K2689" t="e">
        <f t="array" ref="K2689">INDEX($A$7:$F$3066,SMALL(IF(COUNTIF($L$5,$H$7:$H$3066)*COUNTIF($L$5,$I$7:$I$3066),MATCH(ROW($A$7:$A$3066),ROW($A$7:$A$3066)),""),ROWS($B$1:B2683)),COLUMNS($A$1:B2685))</f>
        <v>#NUM!</v>
      </c>
      <c r="L2689" t="e">
        <f t="array" ref="L2689">INDEX($A$7:$F$3066,SMALL(IF(COUNTIF($L$5,$H$7:$H$3066)*COUNTIF($L$5,$I$7:$I$3066),MATCH(ROW($A$7:$A$3066),ROW($A$7:$A$3066)),""),ROWS($B$1:C2683)),COLUMNS($A$1:C2685))</f>
        <v>#NUM!</v>
      </c>
      <c r="M2689" t="e">
        <f t="array" ref="M2689">INDEX($A$7:$F$3066,SMALL(IF(COUNTIF($L$5,$H$7:$H$3066)*COUNTIF($L$5,$I$7:$I$3066),MATCH(ROW($A$7:$A$3066),ROW($A$7:$A$3066)),""),ROWS($B$1:D2683)),COLUMNS($A$1:D2685))</f>
        <v>#NUM!</v>
      </c>
      <c r="N2689" t="e">
        <f t="array" ref="N2689">INDEX($A$7:$F$3066,SMALL(IF(COUNTIF($L$5,$H$7:$H$3066)*COUNTIF($L$5,$I$7:$I$3066),MATCH(ROW($A$7:$A$3066),ROW($A$7:$A$3066)),""),ROWS($B$1:E2683)),COLUMNS($A$1:E2685))</f>
        <v>#NUM!</v>
      </c>
      <c r="O2689" t="e">
        <f t="array" ref="O2689">INDEX($A$7:$F$3066,SMALL(IF(COUNTIF($L$5,$H$7:$H$3066)*COUNTIF($L$5,$I$7:$I$3066),MATCH(ROW($A$7:$A$3066),ROW($A$7:$A$3066)),""),ROWS($B$1:F2683)),COLUMNS($A$1:F2685))</f>
        <v>#NUM!</v>
      </c>
    </row>
    <row r="2690" spans="1:15">
      <c r="A2690" s="1">
        <f>'ScienceDirect - Initial'!A2693</f>
        <v>0</v>
      </c>
      <c r="B2690" s="1">
        <f>'ScienceDirect - Initial'!B2693</f>
        <v>2013</v>
      </c>
      <c r="C2690" s="1" t="str">
        <f>'ScienceDirect - Initial'!C2693</f>
        <v>Román, Concepción; Congregado, Emilio; Millán, José María</v>
      </c>
      <c r="D2690" s="1" t="str">
        <f>'ScienceDirect - Initial'!D2693</f>
        <v>Start-up incentives: Entrepreneurship policy or active labour market programme?</v>
      </c>
      <c r="E2690" s="1" t="str">
        <f>'ScienceDirect - Initial'!E2693</f>
        <v>Special Issue: Institutions, Entrepreneurs, Community</v>
      </c>
      <c r="F2690" s="1">
        <f>'ScienceDirect - Initial'!F2693</f>
        <v>0</v>
      </c>
      <c r="H2690" s="1">
        <v>0</v>
      </c>
      <c r="I2690" s="1">
        <v>0</v>
      </c>
      <c r="J2690" t="b">
        <f t="shared" si="41"/>
        <v>1</v>
      </c>
      <c r="K2690" t="e">
        <f t="array" ref="K2690">INDEX($A$7:$F$3066,SMALL(IF(COUNTIF($L$5,$H$7:$H$3066)*COUNTIF($L$5,$I$7:$I$3066),MATCH(ROW($A$7:$A$3066),ROW($A$7:$A$3066)),""),ROWS($B$1:B2684)),COLUMNS($A$1:B2686))</f>
        <v>#NUM!</v>
      </c>
      <c r="L2690" t="e">
        <f t="array" ref="L2690">INDEX($A$7:$F$3066,SMALL(IF(COUNTIF($L$5,$H$7:$H$3066)*COUNTIF($L$5,$I$7:$I$3066),MATCH(ROW($A$7:$A$3066),ROW($A$7:$A$3066)),""),ROWS($B$1:C2684)),COLUMNS($A$1:C2686))</f>
        <v>#NUM!</v>
      </c>
      <c r="M2690" t="e">
        <f t="array" ref="M2690">INDEX($A$7:$F$3066,SMALL(IF(COUNTIF($L$5,$H$7:$H$3066)*COUNTIF($L$5,$I$7:$I$3066),MATCH(ROW($A$7:$A$3066),ROW($A$7:$A$3066)),""),ROWS($B$1:D2684)),COLUMNS($A$1:D2686))</f>
        <v>#NUM!</v>
      </c>
      <c r="N2690" t="e">
        <f t="array" ref="N2690">INDEX($A$7:$F$3066,SMALL(IF(COUNTIF($L$5,$H$7:$H$3066)*COUNTIF($L$5,$I$7:$I$3066),MATCH(ROW($A$7:$A$3066),ROW($A$7:$A$3066)),""),ROWS($B$1:E2684)),COLUMNS($A$1:E2686))</f>
        <v>#NUM!</v>
      </c>
      <c r="O2690" t="e">
        <f t="array" ref="O2690">INDEX($A$7:$F$3066,SMALL(IF(COUNTIF($L$5,$H$7:$H$3066)*COUNTIF($L$5,$I$7:$I$3066),MATCH(ROW($A$7:$A$3066),ROW($A$7:$A$3066)),""),ROWS($B$1:F2684)),COLUMNS($A$1:F2686))</f>
        <v>#NUM!</v>
      </c>
    </row>
    <row r="2691" spans="1:15">
      <c r="A2691" s="1">
        <f>'ScienceDirect - Initial'!A2694</f>
        <v>0</v>
      </c>
      <c r="B2691" s="1">
        <f>'ScienceDirect - Initial'!B2694</f>
        <v>1999</v>
      </c>
      <c r="C2691" s="1" t="str">
        <f>'ScienceDirect - Initial'!C2694</f>
        <v>Starke, Jeffrey R.</v>
      </c>
      <c r="D2691" s="1" t="str">
        <f>'ScienceDirect - Initial'!D2694</f>
        <v>Tuberculosis of the central nervous system in children</v>
      </c>
      <c r="E2691" s="1" t="str">
        <f>'ScienceDirect - Initial'!E2694</f>
        <v>Infections of the Nervous System</v>
      </c>
      <c r="F2691" s="1">
        <f>'ScienceDirect - Initial'!F2694</f>
        <v>0</v>
      </c>
      <c r="H2691" s="1">
        <v>0</v>
      </c>
      <c r="I2691" s="1">
        <v>0</v>
      </c>
      <c r="J2691" t="b">
        <f t="shared" si="41"/>
        <v>1</v>
      </c>
      <c r="K2691" t="e">
        <f t="array" ref="K2691">INDEX($A$7:$F$3066,SMALL(IF(COUNTIF($L$5,$H$7:$H$3066)*COUNTIF($L$5,$I$7:$I$3066),MATCH(ROW($A$7:$A$3066),ROW($A$7:$A$3066)),""),ROWS($B$1:B2685)),COLUMNS($A$1:B2687))</f>
        <v>#NUM!</v>
      </c>
      <c r="L2691" t="e">
        <f t="array" ref="L2691">INDEX($A$7:$F$3066,SMALL(IF(COUNTIF($L$5,$H$7:$H$3066)*COUNTIF($L$5,$I$7:$I$3066),MATCH(ROW($A$7:$A$3066),ROW($A$7:$A$3066)),""),ROWS($B$1:C2685)),COLUMNS($A$1:C2687))</f>
        <v>#NUM!</v>
      </c>
      <c r="M2691" t="e">
        <f t="array" ref="M2691">INDEX($A$7:$F$3066,SMALL(IF(COUNTIF($L$5,$H$7:$H$3066)*COUNTIF($L$5,$I$7:$I$3066),MATCH(ROW($A$7:$A$3066),ROW($A$7:$A$3066)),""),ROWS($B$1:D2685)),COLUMNS($A$1:D2687))</f>
        <v>#NUM!</v>
      </c>
      <c r="N2691" t="e">
        <f t="array" ref="N2691">INDEX($A$7:$F$3066,SMALL(IF(COUNTIF($L$5,$H$7:$H$3066)*COUNTIF($L$5,$I$7:$I$3066),MATCH(ROW($A$7:$A$3066),ROW($A$7:$A$3066)),""),ROWS($B$1:E2685)),COLUMNS($A$1:E2687))</f>
        <v>#NUM!</v>
      </c>
      <c r="O2691" t="e">
        <f t="array" ref="O2691">INDEX($A$7:$F$3066,SMALL(IF(COUNTIF($L$5,$H$7:$H$3066)*COUNTIF($L$5,$I$7:$I$3066),MATCH(ROW($A$7:$A$3066),ROW($A$7:$A$3066)),""),ROWS($B$1:F2685)),COLUMNS($A$1:F2687))</f>
        <v>#NUM!</v>
      </c>
    </row>
    <row r="2692" spans="1:15">
      <c r="A2692" s="1">
        <f>'ScienceDirect - Initial'!A2695</f>
        <v>0</v>
      </c>
      <c r="B2692" s="1">
        <f>'ScienceDirect - Initial'!B2695</f>
        <v>2009</v>
      </c>
      <c r="C2692" s="1" t="str">
        <f>'ScienceDirect - Initial'!C2695</f>
        <v>Lejoyeux, Michel; Adès, J.; Aubin, H.-J.; Auriacombe, M.; Balester-Mouret, S.; Batel, P.; Beck, F.; Benyamina, A.; Berlin, I.; Bétizeau, A.; Borgne, A.; Claudon, M.; Corcos, M.; Coscas, S.; Cottencin, O.; Dally, S.; Dautzenberg, B.; Denis, C.; Embouazza, H.; Fatséas, M.; Ferrand, I.; Gillet, C.; Goudemand, M.; Grall-Bronnec, M.; Guillermet, S.; Karila, L.; Lamas, C.; Lamy, S.; Lavie, E.; Laqueille, X.; Lépine, J.-P.; Lequen, V.; Marinescu, M.; Morel, A.; Paille, F.; Plat, A.; Reynaud, M.; Sauvage, K.; Schwan, R.; Thibaut, F.; Tsikounas, M.; Venisse, J.-L.; Vorspan, F.</v>
      </c>
      <c r="D2692" s="1" t="str">
        <f>'ScienceDirect - Initial'!D2695</f>
        <v>11 - Cannabis</v>
      </c>
      <c r="E2692" s="1" t="str">
        <f>'ScienceDirect - Initial'!E2695</f>
        <v>Addictologie</v>
      </c>
      <c r="F2692" s="1" t="str">
        <f>'ScienceDirect - Initial'!F2695</f>
        <v>978-2-294-70316-4</v>
      </c>
      <c r="H2692" s="1">
        <v>0</v>
      </c>
      <c r="I2692" s="1">
        <v>0</v>
      </c>
      <c r="J2692" t="b">
        <f t="shared" si="41"/>
        <v>1</v>
      </c>
      <c r="K2692" t="e">
        <f t="array" ref="K2692">INDEX($A$7:$F$3066,SMALL(IF(COUNTIF($L$5,$H$7:$H$3066)*COUNTIF($L$5,$I$7:$I$3066),MATCH(ROW($A$7:$A$3066),ROW($A$7:$A$3066)),""),ROWS($B$1:B2686)),COLUMNS($A$1:B2688))</f>
        <v>#NUM!</v>
      </c>
      <c r="L2692" t="e">
        <f t="array" ref="L2692">INDEX($A$7:$F$3066,SMALL(IF(COUNTIF($L$5,$H$7:$H$3066)*COUNTIF($L$5,$I$7:$I$3066),MATCH(ROW($A$7:$A$3066),ROW($A$7:$A$3066)),""),ROWS($B$1:C2686)),COLUMNS($A$1:C2688))</f>
        <v>#NUM!</v>
      </c>
      <c r="M2692" t="e">
        <f t="array" ref="M2692">INDEX($A$7:$F$3066,SMALL(IF(COUNTIF($L$5,$H$7:$H$3066)*COUNTIF($L$5,$I$7:$I$3066),MATCH(ROW($A$7:$A$3066),ROW($A$7:$A$3066)),""),ROWS($B$1:D2686)),COLUMNS($A$1:D2688))</f>
        <v>#NUM!</v>
      </c>
      <c r="N2692" t="e">
        <f t="array" ref="N2692">INDEX($A$7:$F$3066,SMALL(IF(COUNTIF($L$5,$H$7:$H$3066)*COUNTIF($L$5,$I$7:$I$3066),MATCH(ROW($A$7:$A$3066),ROW($A$7:$A$3066)),""),ROWS($B$1:E2686)),COLUMNS($A$1:E2688))</f>
        <v>#NUM!</v>
      </c>
      <c r="O2692" t="e">
        <f t="array" ref="O2692">INDEX($A$7:$F$3066,SMALL(IF(COUNTIF($L$5,$H$7:$H$3066)*COUNTIF($L$5,$I$7:$I$3066),MATCH(ROW($A$7:$A$3066),ROW($A$7:$A$3066)),""),ROWS($B$1:F2686)),COLUMNS($A$1:F2688))</f>
        <v>#NUM!</v>
      </c>
    </row>
    <row r="2693" spans="1:15">
      <c r="A2693" s="1">
        <f>'ScienceDirect - Initial'!A2696</f>
        <v>0</v>
      </c>
      <c r="B2693" s="1">
        <f>'ScienceDirect - Initial'!B2696</f>
        <v>1974</v>
      </c>
      <c r="C2693" s="1" t="str">
        <f>'ScienceDirect - Initial'!C2696</f>
        <v>Young, Gerald L.</v>
      </c>
      <c r="D2693" s="1" t="str">
        <f>'ScienceDirect - Initial'!D2696</f>
        <v>Human Ecology as an Interdisciplinary Concept: A Critical Inquiry</v>
      </c>
      <c r="E2693" s="1" t="str">
        <f>'ScienceDirect - Initial'!E2696</f>
        <v>Advances in Ecological Research</v>
      </c>
      <c r="F2693" s="1" t="str">
        <f>'ScienceDirect - Initial'!F2696</f>
        <v>0065-2504</v>
      </c>
      <c r="H2693" s="1">
        <v>0</v>
      </c>
      <c r="I2693" s="1">
        <v>0</v>
      </c>
      <c r="J2693" t="b">
        <f t="shared" si="41"/>
        <v>1</v>
      </c>
      <c r="K2693" t="e">
        <f t="array" ref="K2693">INDEX($A$7:$F$3066,SMALL(IF(COUNTIF($L$5,$H$7:$H$3066)*COUNTIF($L$5,$I$7:$I$3066),MATCH(ROW($A$7:$A$3066),ROW($A$7:$A$3066)),""),ROWS($B$1:B2687)),COLUMNS($A$1:B2689))</f>
        <v>#NUM!</v>
      </c>
      <c r="L2693" t="e">
        <f t="array" ref="L2693">INDEX($A$7:$F$3066,SMALL(IF(COUNTIF($L$5,$H$7:$H$3066)*COUNTIF($L$5,$I$7:$I$3066),MATCH(ROW($A$7:$A$3066),ROW($A$7:$A$3066)),""),ROWS($B$1:C2687)),COLUMNS($A$1:C2689))</f>
        <v>#NUM!</v>
      </c>
      <c r="M2693" t="e">
        <f t="array" ref="M2693">INDEX($A$7:$F$3066,SMALL(IF(COUNTIF($L$5,$H$7:$H$3066)*COUNTIF($L$5,$I$7:$I$3066),MATCH(ROW($A$7:$A$3066),ROW($A$7:$A$3066)),""),ROWS($B$1:D2687)),COLUMNS($A$1:D2689))</f>
        <v>#NUM!</v>
      </c>
      <c r="N2693" t="e">
        <f t="array" ref="N2693">INDEX($A$7:$F$3066,SMALL(IF(COUNTIF($L$5,$H$7:$H$3066)*COUNTIF($L$5,$I$7:$I$3066),MATCH(ROW($A$7:$A$3066),ROW($A$7:$A$3066)),""),ROWS($B$1:E2687)),COLUMNS($A$1:E2689))</f>
        <v>#NUM!</v>
      </c>
      <c r="O2693" t="e">
        <f t="array" ref="O2693">INDEX($A$7:$F$3066,SMALL(IF(COUNTIF($L$5,$H$7:$H$3066)*COUNTIF($L$5,$I$7:$I$3066),MATCH(ROW($A$7:$A$3066),ROW($A$7:$A$3066)),""),ROWS($B$1:F2687)),COLUMNS($A$1:F2689))</f>
        <v>#NUM!</v>
      </c>
    </row>
    <row r="2694" spans="1:15">
      <c r="A2694" s="1">
        <f>'ScienceDirect - Initial'!A2697</f>
        <v>0</v>
      </c>
      <c r="B2694" s="1">
        <f>'ScienceDirect - Initial'!B2697</f>
        <v>2018</v>
      </c>
      <c r="C2694" s="1" t="str">
        <f>'ScienceDirect - Initial'!C2697</f>
        <v>Dayal, Pratika; Ferrara, Andrea</v>
      </c>
      <c r="D2694" s="1" t="str">
        <f>'ScienceDirect - Initial'!D2697</f>
        <v>Early galaxy formation and its large-scale effects</v>
      </c>
      <c r="E2694" s="1" t="str">
        <f>'ScienceDirect - Initial'!E2697</f>
        <v>Early galaxy formation and its large-scale effects</v>
      </c>
      <c r="F2694" s="1">
        <f>'ScienceDirect - Initial'!F2697</f>
        <v>0</v>
      </c>
      <c r="H2694" s="1">
        <v>0</v>
      </c>
      <c r="I2694" s="1">
        <v>0</v>
      </c>
      <c r="J2694" t="b">
        <f t="shared" si="41"/>
        <v>1</v>
      </c>
      <c r="K2694" t="e">
        <f t="array" ref="K2694">INDEX($A$7:$F$3066,SMALL(IF(COUNTIF($L$5,$H$7:$H$3066)*COUNTIF($L$5,$I$7:$I$3066),MATCH(ROW($A$7:$A$3066),ROW($A$7:$A$3066)),""),ROWS($B$1:B2688)),COLUMNS($A$1:B2690))</f>
        <v>#NUM!</v>
      </c>
      <c r="L2694" t="e">
        <f t="array" ref="L2694">INDEX($A$7:$F$3066,SMALL(IF(COUNTIF($L$5,$H$7:$H$3066)*COUNTIF($L$5,$I$7:$I$3066),MATCH(ROW($A$7:$A$3066),ROW($A$7:$A$3066)),""),ROWS($B$1:C2688)),COLUMNS($A$1:C2690))</f>
        <v>#NUM!</v>
      </c>
      <c r="M2694" t="e">
        <f t="array" ref="M2694">INDEX($A$7:$F$3066,SMALL(IF(COUNTIF($L$5,$H$7:$H$3066)*COUNTIF($L$5,$I$7:$I$3066),MATCH(ROW($A$7:$A$3066),ROW($A$7:$A$3066)),""),ROWS($B$1:D2688)),COLUMNS($A$1:D2690))</f>
        <v>#NUM!</v>
      </c>
      <c r="N2694" t="e">
        <f t="array" ref="N2694">INDEX($A$7:$F$3066,SMALL(IF(COUNTIF($L$5,$H$7:$H$3066)*COUNTIF($L$5,$I$7:$I$3066),MATCH(ROW($A$7:$A$3066),ROW($A$7:$A$3066)),""),ROWS($B$1:E2688)),COLUMNS($A$1:E2690))</f>
        <v>#NUM!</v>
      </c>
      <c r="O2694" t="e">
        <f t="array" ref="O2694">INDEX($A$7:$F$3066,SMALL(IF(COUNTIF($L$5,$H$7:$H$3066)*COUNTIF($L$5,$I$7:$I$3066),MATCH(ROW($A$7:$A$3066),ROW($A$7:$A$3066)),""),ROWS($B$1:F2688)),COLUMNS($A$1:F2690))</f>
        <v>#NUM!</v>
      </c>
    </row>
    <row r="2695" spans="1:15">
      <c r="A2695" s="1">
        <f>'ScienceDirect - Initial'!A2698</f>
        <v>0</v>
      </c>
      <c r="B2695" s="1">
        <f>'ScienceDirect - Initial'!B2698</f>
        <v>2008</v>
      </c>
      <c r="C2695" s="1" t="str">
        <f>'ScienceDirect - Initial'!C2698</f>
        <v>Wilson, Mary E.; Chen, Lin H.</v>
      </c>
      <c r="D2695" s="1" t="str">
        <f>'ScienceDirect - Initial'!D2698</f>
        <v>1 - Travel</v>
      </c>
      <c r="E2695" s="1" t="str">
        <f>'ScienceDirect - Initial'!E2698</f>
        <v>The Social Ecology of Infectious Diseases</v>
      </c>
      <c r="F2695" s="1" t="str">
        <f>'ScienceDirect - Initial'!F2698</f>
        <v>978-0-12-370466-5</v>
      </c>
      <c r="H2695" s="1">
        <v>0</v>
      </c>
      <c r="I2695" s="1">
        <v>0</v>
      </c>
      <c r="J2695" t="b">
        <f t="shared" si="41"/>
        <v>1</v>
      </c>
      <c r="K2695" t="e">
        <f t="array" ref="K2695">INDEX($A$7:$F$3066,SMALL(IF(COUNTIF($L$5,$H$7:$H$3066)*COUNTIF($L$5,$I$7:$I$3066),MATCH(ROW($A$7:$A$3066),ROW($A$7:$A$3066)),""),ROWS($B$1:B2689)),COLUMNS($A$1:B2691))</f>
        <v>#NUM!</v>
      </c>
      <c r="L2695" t="e">
        <f t="array" ref="L2695">INDEX($A$7:$F$3066,SMALL(IF(COUNTIF($L$5,$H$7:$H$3066)*COUNTIF($L$5,$I$7:$I$3066),MATCH(ROW($A$7:$A$3066),ROW($A$7:$A$3066)),""),ROWS($B$1:C2689)),COLUMNS($A$1:C2691))</f>
        <v>#NUM!</v>
      </c>
      <c r="M2695" t="e">
        <f t="array" ref="M2695">INDEX($A$7:$F$3066,SMALL(IF(COUNTIF($L$5,$H$7:$H$3066)*COUNTIF($L$5,$I$7:$I$3066),MATCH(ROW($A$7:$A$3066),ROW($A$7:$A$3066)),""),ROWS($B$1:D2689)),COLUMNS($A$1:D2691))</f>
        <v>#NUM!</v>
      </c>
      <c r="N2695" t="e">
        <f t="array" ref="N2695">INDEX($A$7:$F$3066,SMALL(IF(COUNTIF($L$5,$H$7:$H$3066)*COUNTIF($L$5,$I$7:$I$3066),MATCH(ROW($A$7:$A$3066),ROW($A$7:$A$3066)),""),ROWS($B$1:E2689)),COLUMNS($A$1:E2691))</f>
        <v>#NUM!</v>
      </c>
      <c r="O2695" t="e">
        <f t="array" ref="O2695">INDEX($A$7:$F$3066,SMALL(IF(COUNTIF($L$5,$H$7:$H$3066)*COUNTIF($L$5,$I$7:$I$3066),MATCH(ROW($A$7:$A$3066),ROW($A$7:$A$3066)),""),ROWS($B$1:F2689)),COLUMNS($A$1:F2691))</f>
        <v>#NUM!</v>
      </c>
    </row>
    <row r="2696" spans="1:15">
      <c r="A2696" s="1">
        <f>'ScienceDirect - Initial'!A2699</f>
        <v>0</v>
      </c>
      <c r="B2696" s="1">
        <f>'ScienceDirect - Initial'!B2699</f>
        <v>2015</v>
      </c>
      <c r="C2696" s="1">
        <f>'ScienceDirect - Initial'!C2699</f>
        <v>0</v>
      </c>
      <c r="D2696" s="1" t="str">
        <f>'ScienceDirect - Initial'!D2699</f>
        <v>Index</v>
      </c>
      <c r="E2696" s="1" t="str">
        <f>'ScienceDirect - Initial'!E2699</f>
        <v>Molecular Medical Microbiology (Second Edition)</v>
      </c>
      <c r="F2696" s="1" t="str">
        <f>'ScienceDirect - Initial'!F2699</f>
        <v>978-0-12-397169-2</v>
      </c>
      <c r="H2696" s="1">
        <v>0</v>
      </c>
      <c r="I2696" s="1">
        <v>0</v>
      </c>
      <c r="J2696" t="b">
        <f t="shared" ref="J2696:J2759" si="42">IF(ISBLANK(I2696),FALSE,IF(EXACT(H2696, I2696),TRUE,FALSE))</f>
        <v>1</v>
      </c>
      <c r="K2696" t="e">
        <f t="array" ref="K2696">INDEX($A$7:$F$3066,SMALL(IF(COUNTIF($L$5,$H$7:$H$3066)*COUNTIF($L$5,$I$7:$I$3066),MATCH(ROW($A$7:$A$3066),ROW($A$7:$A$3066)),""),ROWS($B$1:B2690)),COLUMNS($A$1:B2692))</f>
        <v>#NUM!</v>
      </c>
      <c r="L2696" t="e">
        <f t="array" ref="L2696">INDEX($A$7:$F$3066,SMALL(IF(COUNTIF($L$5,$H$7:$H$3066)*COUNTIF($L$5,$I$7:$I$3066),MATCH(ROW($A$7:$A$3066),ROW($A$7:$A$3066)),""),ROWS($B$1:C2690)),COLUMNS($A$1:C2692))</f>
        <v>#NUM!</v>
      </c>
      <c r="M2696" t="e">
        <f t="array" ref="M2696">INDEX($A$7:$F$3066,SMALL(IF(COUNTIF($L$5,$H$7:$H$3066)*COUNTIF($L$5,$I$7:$I$3066),MATCH(ROW($A$7:$A$3066),ROW($A$7:$A$3066)),""),ROWS($B$1:D2690)),COLUMNS($A$1:D2692))</f>
        <v>#NUM!</v>
      </c>
      <c r="N2696" t="e">
        <f t="array" ref="N2696">INDEX($A$7:$F$3066,SMALL(IF(COUNTIF($L$5,$H$7:$H$3066)*COUNTIF($L$5,$I$7:$I$3066),MATCH(ROW($A$7:$A$3066),ROW($A$7:$A$3066)),""),ROWS($B$1:E2690)),COLUMNS($A$1:E2692))</f>
        <v>#NUM!</v>
      </c>
      <c r="O2696" t="e">
        <f t="array" ref="O2696">INDEX($A$7:$F$3066,SMALL(IF(COUNTIF($L$5,$H$7:$H$3066)*COUNTIF($L$5,$I$7:$I$3066),MATCH(ROW($A$7:$A$3066),ROW($A$7:$A$3066)),""),ROWS($B$1:F2690)),COLUMNS($A$1:F2692))</f>
        <v>#NUM!</v>
      </c>
    </row>
    <row r="2697" spans="1:15">
      <c r="A2697" s="1">
        <f>'ScienceDirect - Initial'!A2700</f>
        <v>0</v>
      </c>
      <c r="B2697" s="1">
        <f>'ScienceDirect - Initial'!B2700</f>
        <v>1992</v>
      </c>
      <c r="C2697" s="1" t="str">
        <f>'ScienceDirect - Initial'!C2700</f>
        <v>Renteln, Alison Dundes</v>
      </c>
      <c r="D2697" s="1" t="str">
        <f>'ScienceDirect - Initial'!D2700</f>
        <v>Sex selection and reproductive freedom</v>
      </c>
      <c r="E2697" s="1" t="str">
        <f>'ScienceDirect - Initial'!E2700</f>
        <v>Women's Studies International Forum</v>
      </c>
      <c r="F2697" s="1">
        <f>'ScienceDirect - Initial'!F2700</f>
        <v>0</v>
      </c>
      <c r="H2697" s="1">
        <v>0</v>
      </c>
      <c r="I2697" s="1">
        <v>0</v>
      </c>
      <c r="J2697" t="b">
        <f t="shared" si="42"/>
        <v>1</v>
      </c>
      <c r="K2697" t="e">
        <f t="array" ref="K2697">INDEX($A$7:$F$3066,SMALL(IF(COUNTIF($L$5,$H$7:$H$3066)*COUNTIF($L$5,$I$7:$I$3066),MATCH(ROW($A$7:$A$3066),ROW($A$7:$A$3066)),""),ROWS($B$1:B2691)),COLUMNS($A$1:B2693))</f>
        <v>#NUM!</v>
      </c>
      <c r="L2697" t="e">
        <f t="array" ref="L2697">INDEX($A$7:$F$3066,SMALL(IF(COUNTIF($L$5,$H$7:$H$3066)*COUNTIF($L$5,$I$7:$I$3066),MATCH(ROW($A$7:$A$3066),ROW($A$7:$A$3066)),""),ROWS($B$1:C2691)),COLUMNS($A$1:C2693))</f>
        <v>#NUM!</v>
      </c>
      <c r="M2697" t="e">
        <f t="array" ref="M2697">INDEX($A$7:$F$3066,SMALL(IF(COUNTIF($L$5,$H$7:$H$3066)*COUNTIF($L$5,$I$7:$I$3066),MATCH(ROW($A$7:$A$3066),ROW($A$7:$A$3066)),""),ROWS($B$1:D2691)),COLUMNS($A$1:D2693))</f>
        <v>#NUM!</v>
      </c>
      <c r="N2697" t="e">
        <f t="array" ref="N2697">INDEX($A$7:$F$3066,SMALL(IF(COUNTIF($L$5,$H$7:$H$3066)*COUNTIF($L$5,$I$7:$I$3066),MATCH(ROW($A$7:$A$3066),ROW($A$7:$A$3066)),""),ROWS($B$1:E2691)),COLUMNS($A$1:E2693))</f>
        <v>#NUM!</v>
      </c>
      <c r="O2697" t="e">
        <f t="array" ref="O2697">INDEX($A$7:$F$3066,SMALL(IF(COUNTIF($L$5,$H$7:$H$3066)*COUNTIF($L$5,$I$7:$I$3066),MATCH(ROW($A$7:$A$3066),ROW($A$7:$A$3066)),""),ROWS($B$1:F2691)),COLUMNS($A$1:F2693))</f>
        <v>#NUM!</v>
      </c>
    </row>
    <row r="2698" spans="1:15">
      <c r="A2698" s="1">
        <f>'ScienceDirect - Initial'!A2701</f>
        <v>0</v>
      </c>
      <c r="B2698" s="1">
        <f>'ScienceDirect - Initial'!B2701</f>
        <v>1971</v>
      </c>
      <c r="C2698" s="1">
        <f>'ScienceDirect - Initial'!C2701</f>
        <v>0</v>
      </c>
      <c r="D2698" s="1" t="str">
        <f>'ScienceDirect - Initial'!D2701</f>
        <v>APPENDIX A - CASE HISTORIES</v>
      </c>
      <c r="E2698" s="1" t="str">
        <f>'ScienceDirect - Initial'!E2701</f>
        <v>Homosexual Behaviour</v>
      </c>
      <c r="F2698" s="1" t="str">
        <f>'ScienceDirect - Initial'!F2701</f>
        <v>978-0-08-016244-7</v>
      </c>
      <c r="H2698" s="1">
        <v>0</v>
      </c>
      <c r="I2698" s="1">
        <v>0</v>
      </c>
      <c r="J2698" t="b">
        <f t="shared" si="42"/>
        <v>1</v>
      </c>
      <c r="K2698" t="e">
        <f t="array" ref="K2698">INDEX($A$7:$F$3066,SMALL(IF(COUNTIF($L$5,$H$7:$H$3066)*COUNTIF($L$5,$I$7:$I$3066),MATCH(ROW($A$7:$A$3066),ROW($A$7:$A$3066)),""),ROWS($B$1:B2692)),COLUMNS($A$1:B2694))</f>
        <v>#NUM!</v>
      </c>
      <c r="L2698" t="e">
        <f t="array" ref="L2698">INDEX($A$7:$F$3066,SMALL(IF(COUNTIF($L$5,$H$7:$H$3066)*COUNTIF($L$5,$I$7:$I$3066),MATCH(ROW($A$7:$A$3066),ROW($A$7:$A$3066)),""),ROWS($B$1:C2692)),COLUMNS($A$1:C2694))</f>
        <v>#NUM!</v>
      </c>
      <c r="M2698" t="e">
        <f t="array" ref="M2698">INDEX($A$7:$F$3066,SMALL(IF(COUNTIF($L$5,$H$7:$H$3066)*COUNTIF($L$5,$I$7:$I$3066),MATCH(ROW($A$7:$A$3066),ROW($A$7:$A$3066)),""),ROWS($B$1:D2692)),COLUMNS($A$1:D2694))</f>
        <v>#NUM!</v>
      </c>
      <c r="N2698" t="e">
        <f t="array" ref="N2698">INDEX($A$7:$F$3066,SMALL(IF(COUNTIF($L$5,$H$7:$H$3066)*COUNTIF($L$5,$I$7:$I$3066),MATCH(ROW($A$7:$A$3066),ROW($A$7:$A$3066)),""),ROWS($B$1:E2692)),COLUMNS($A$1:E2694))</f>
        <v>#NUM!</v>
      </c>
      <c r="O2698" t="e">
        <f t="array" ref="O2698">INDEX($A$7:$F$3066,SMALL(IF(COUNTIF($L$5,$H$7:$H$3066)*COUNTIF($L$5,$I$7:$I$3066),MATCH(ROW($A$7:$A$3066),ROW($A$7:$A$3066)),""),ROWS($B$1:F2692)),COLUMNS($A$1:F2694))</f>
        <v>#NUM!</v>
      </c>
    </row>
    <row r="2699" spans="1:15">
      <c r="A2699" s="1">
        <f>'ScienceDirect - Initial'!A2702</f>
        <v>0</v>
      </c>
      <c r="B2699" s="1">
        <f>'ScienceDirect - Initial'!B2702</f>
        <v>2013</v>
      </c>
      <c r="C2699" s="1">
        <f>'ScienceDirect - Initial'!C2702</f>
        <v>0</v>
      </c>
      <c r="D2699" s="1" t="str">
        <f>'ScienceDirect - Initial'!D2702</f>
        <v>34 - Viral CNS Infections</v>
      </c>
      <c r="E2699" s="1" t="str">
        <f>'ScienceDirect - Initial'!E2702</f>
        <v>Hunter's Tropical Medicine and Emerging Infectious Disease (Ninth Edition)</v>
      </c>
      <c r="F2699" s="1" t="str">
        <f>'ScienceDirect - Initial'!F2702</f>
        <v>978-1-4160-4390-4</v>
      </c>
      <c r="H2699" s="1">
        <v>0</v>
      </c>
      <c r="I2699" s="1">
        <v>0</v>
      </c>
      <c r="J2699" t="b">
        <f t="shared" si="42"/>
        <v>1</v>
      </c>
      <c r="K2699" t="e">
        <f t="array" ref="K2699">INDEX($A$7:$F$3066,SMALL(IF(COUNTIF($L$5,$H$7:$H$3066)*COUNTIF($L$5,$I$7:$I$3066),MATCH(ROW($A$7:$A$3066),ROW($A$7:$A$3066)),""),ROWS($B$1:B2693)),COLUMNS($A$1:B2695))</f>
        <v>#NUM!</v>
      </c>
      <c r="L2699" t="e">
        <f t="array" ref="L2699">INDEX($A$7:$F$3066,SMALL(IF(COUNTIF($L$5,$H$7:$H$3066)*COUNTIF($L$5,$I$7:$I$3066),MATCH(ROW($A$7:$A$3066),ROW($A$7:$A$3066)),""),ROWS($B$1:C2693)),COLUMNS($A$1:C2695))</f>
        <v>#NUM!</v>
      </c>
      <c r="M2699" t="e">
        <f t="array" ref="M2699">INDEX($A$7:$F$3066,SMALL(IF(COUNTIF($L$5,$H$7:$H$3066)*COUNTIF($L$5,$I$7:$I$3066),MATCH(ROW($A$7:$A$3066),ROW($A$7:$A$3066)),""),ROWS($B$1:D2693)),COLUMNS($A$1:D2695))</f>
        <v>#NUM!</v>
      </c>
      <c r="N2699" t="e">
        <f t="array" ref="N2699">INDEX($A$7:$F$3066,SMALL(IF(COUNTIF($L$5,$H$7:$H$3066)*COUNTIF($L$5,$I$7:$I$3066),MATCH(ROW($A$7:$A$3066),ROW($A$7:$A$3066)),""),ROWS($B$1:E2693)),COLUMNS($A$1:E2695))</f>
        <v>#NUM!</v>
      </c>
      <c r="O2699" t="e">
        <f t="array" ref="O2699">INDEX($A$7:$F$3066,SMALL(IF(COUNTIF($L$5,$H$7:$H$3066)*COUNTIF($L$5,$I$7:$I$3066),MATCH(ROW($A$7:$A$3066),ROW($A$7:$A$3066)),""),ROWS($B$1:F2693)),COLUMNS($A$1:F2695))</f>
        <v>#NUM!</v>
      </c>
    </row>
    <row r="2700" spans="1:15">
      <c r="A2700" s="1">
        <f>'ScienceDirect - Initial'!A2703</f>
        <v>0</v>
      </c>
      <c r="B2700" s="1">
        <f>'ScienceDirect - Initial'!B2703</f>
        <v>2009</v>
      </c>
      <c r="C2700" s="1" t="str">
        <f>'ScienceDirect - Initial'!C2703</f>
        <v>Sakr, Wael A.; Gale, Nina; Gnepp, Douglas R.; Crissman, John D.</v>
      </c>
      <c r="D2700" s="1" t="str">
        <f>'ScienceDirect - Initial'!D2703</f>
        <v>Chapter 1 - Squamous Intraepithelial Neoplasia of the Upper Aerodigestive Tract</v>
      </c>
      <c r="E2700" s="1" t="str">
        <f>'ScienceDirect - Initial'!E2703</f>
        <v>Diagnostic Surgical Pathology of the Head and Neck (Second Edition)</v>
      </c>
      <c r="F2700" s="1" t="str">
        <f>'ScienceDirect - Initial'!F2703</f>
        <v>978-1-4160-2589-4</v>
      </c>
      <c r="H2700" s="1">
        <v>0</v>
      </c>
      <c r="I2700" s="1">
        <v>0</v>
      </c>
      <c r="J2700" t="b">
        <f t="shared" si="42"/>
        <v>1</v>
      </c>
      <c r="K2700" t="e">
        <f t="array" ref="K2700">INDEX($A$7:$F$3066,SMALL(IF(COUNTIF($L$5,$H$7:$H$3066)*COUNTIF($L$5,$I$7:$I$3066),MATCH(ROW($A$7:$A$3066),ROW($A$7:$A$3066)),""),ROWS($B$1:B2694)),COLUMNS($A$1:B2696))</f>
        <v>#NUM!</v>
      </c>
      <c r="L2700" t="e">
        <f t="array" ref="L2700">INDEX($A$7:$F$3066,SMALL(IF(COUNTIF($L$5,$H$7:$H$3066)*COUNTIF($L$5,$I$7:$I$3066),MATCH(ROW($A$7:$A$3066),ROW($A$7:$A$3066)),""),ROWS($B$1:C2694)),COLUMNS($A$1:C2696))</f>
        <v>#NUM!</v>
      </c>
      <c r="M2700" t="e">
        <f t="array" ref="M2700">INDEX($A$7:$F$3066,SMALL(IF(COUNTIF($L$5,$H$7:$H$3066)*COUNTIF($L$5,$I$7:$I$3066),MATCH(ROW($A$7:$A$3066),ROW($A$7:$A$3066)),""),ROWS($B$1:D2694)),COLUMNS($A$1:D2696))</f>
        <v>#NUM!</v>
      </c>
      <c r="N2700" t="e">
        <f t="array" ref="N2700">INDEX($A$7:$F$3066,SMALL(IF(COUNTIF($L$5,$H$7:$H$3066)*COUNTIF($L$5,$I$7:$I$3066),MATCH(ROW($A$7:$A$3066),ROW($A$7:$A$3066)),""),ROWS($B$1:E2694)),COLUMNS($A$1:E2696))</f>
        <v>#NUM!</v>
      </c>
      <c r="O2700" t="e">
        <f t="array" ref="O2700">INDEX($A$7:$F$3066,SMALL(IF(COUNTIF($L$5,$H$7:$H$3066)*COUNTIF($L$5,$I$7:$I$3066),MATCH(ROW($A$7:$A$3066),ROW($A$7:$A$3066)),""),ROWS($B$1:F2694)),COLUMNS($A$1:F2696))</f>
        <v>#NUM!</v>
      </c>
    </row>
    <row r="2701" spans="1:15">
      <c r="A2701" s="1">
        <f>'ScienceDirect - Initial'!A2704</f>
        <v>0</v>
      </c>
      <c r="B2701" s="1">
        <f>'ScienceDirect - Initial'!B2704</f>
        <v>1983</v>
      </c>
      <c r="C2701" s="1" t="str">
        <f>'ScienceDirect - Initial'!C2704</f>
        <v>Millhouse, O.E.; DeOlmos, J.</v>
      </c>
      <c r="D2701" s="1" t="str">
        <f>'ScienceDirect - Initial'!D2704</f>
        <v>Neuronal configurations in lateral and basolateral amygdala</v>
      </c>
      <c r="E2701" s="1" t="str">
        <f>'ScienceDirect - Initial'!E2704</f>
        <v>Neuroscience</v>
      </c>
      <c r="F2701" s="1">
        <f>'ScienceDirect - Initial'!F2704</f>
        <v>0</v>
      </c>
      <c r="H2701" s="1">
        <v>0</v>
      </c>
      <c r="I2701" s="1">
        <v>0</v>
      </c>
      <c r="J2701" t="b">
        <f t="shared" si="42"/>
        <v>1</v>
      </c>
      <c r="K2701" t="e">
        <f t="array" ref="K2701">INDEX($A$7:$F$3066,SMALL(IF(COUNTIF($L$5,$H$7:$H$3066)*COUNTIF($L$5,$I$7:$I$3066),MATCH(ROW($A$7:$A$3066),ROW($A$7:$A$3066)),""),ROWS($B$1:B2695)),COLUMNS($A$1:B2697))</f>
        <v>#NUM!</v>
      </c>
      <c r="L2701" t="e">
        <f t="array" ref="L2701">INDEX($A$7:$F$3066,SMALL(IF(COUNTIF($L$5,$H$7:$H$3066)*COUNTIF($L$5,$I$7:$I$3066),MATCH(ROW($A$7:$A$3066),ROW($A$7:$A$3066)),""),ROWS($B$1:C2695)),COLUMNS($A$1:C2697))</f>
        <v>#NUM!</v>
      </c>
      <c r="M2701" t="e">
        <f t="array" ref="M2701">INDEX($A$7:$F$3066,SMALL(IF(COUNTIF($L$5,$H$7:$H$3066)*COUNTIF($L$5,$I$7:$I$3066),MATCH(ROW($A$7:$A$3066),ROW($A$7:$A$3066)),""),ROWS($B$1:D2695)),COLUMNS($A$1:D2697))</f>
        <v>#NUM!</v>
      </c>
      <c r="N2701" t="e">
        <f t="array" ref="N2701">INDEX($A$7:$F$3066,SMALL(IF(COUNTIF($L$5,$H$7:$H$3066)*COUNTIF($L$5,$I$7:$I$3066),MATCH(ROW($A$7:$A$3066),ROW($A$7:$A$3066)),""),ROWS($B$1:E2695)),COLUMNS($A$1:E2697))</f>
        <v>#NUM!</v>
      </c>
      <c r="O2701" t="e">
        <f t="array" ref="O2701">INDEX($A$7:$F$3066,SMALL(IF(COUNTIF($L$5,$H$7:$H$3066)*COUNTIF($L$5,$I$7:$I$3066),MATCH(ROW($A$7:$A$3066),ROW($A$7:$A$3066)),""),ROWS($B$1:F2695)),COLUMNS($A$1:F2697))</f>
        <v>#NUM!</v>
      </c>
    </row>
    <row r="2702" spans="1:15">
      <c r="A2702" s="1">
        <f>'ScienceDirect - Initial'!A2705</f>
        <v>0</v>
      </c>
      <c r="B2702" s="1">
        <f>'ScienceDirect - Initial'!B2705</f>
        <v>1980</v>
      </c>
      <c r="C2702" s="1" t="str">
        <f>'ScienceDirect - Initial'!C2705</f>
        <v>Voller, A.; Meuwissen, J.H.E.; Verhave, J.P.</v>
      </c>
      <c r="D2702" s="1" t="str">
        <f>'ScienceDirect - Initial'!D2705</f>
        <v>2 - Methods for Measuring the Immunological Response to Plasmodia</v>
      </c>
      <c r="E2702" s="1" t="str">
        <f>'ScienceDirect - Initial'!E2705</f>
        <v>Malaria</v>
      </c>
      <c r="F2702" s="1" t="str">
        <f>'ScienceDirect - Initial'!F2705</f>
        <v>978-0-12-426103-7</v>
      </c>
      <c r="H2702" s="1">
        <v>0</v>
      </c>
      <c r="I2702" s="1">
        <v>0</v>
      </c>
      <c r="J2702" t="b">
        <f t="shared" si="42"/>
        <v>1</v>
      </c>
      <c r="K2702" t="e">
        <f t="array" ref="K2702">INDEX($A$7:$F$3066,SMALL(IF(COUNTIF($L$5,$H$7:$H$3066)*COUNTIF($L$5,$I$7:$I$3066),MATCH(ROW($A$7:$A$3066),ROW($A$7:$A$3066)),""),ROWS($B$1:B2696)),COLUMNS($A$1:B2698))</f>
        <v>#NUM!</v>
      </c>
      <c r="L2702" t="e">
        <f t="array" ref="L2702">INDEX($A$7:$F$3066,SMALL(IF(COUNTIF($L$5,$H$7:$H$3066)*COUNTIF($L$5,$I$7:$I$3066),MATCH(ROW($A$7:$A$3066),ROW($A$7:$A$3066)),""),ROWS($B$1:C2696)),COLUMNS($A$1:C2698))</f>
        <v>#NUM!</v>
      </c>
      <c r="M2702" t="e">
        <f t="array" ref="M2702">INDEX($A$7:$F$3066,SMALL(IF(COUNTIF($L$5,$H$7:$H$3066)*COUNTIF($L$5,$I$7:$I$3066),MATCH(ROW($A$7:$A$3066),ROW($A$7:$A$3066)),""),ROWS($B$1:D2696)),COLUMNS($A$1:D2698))</f>
        <v>#NUM!</v>
      </c>
      <c r="N2702" t="e">
        <f t="array" ref="N2702">INDEX($A$7:$F$3066,SMALL(IF(COUNTIF($L$5,$H$7:$H$3066)*COUNTIF($L$5,$I$7:$I$3066),MATCH(ROW($A$7:$A$3066),ROW($A$7:$A$3066)),""),ROWS($B$1:E2696)),COLUMNS($A$1:E2698))</f>
        <v>#NUM!</v>
      </c>
      <c r="O2702" t="e">
        <f t="array" ref="O2702">INDEX($A$7:$F$3066,SMALL(IF(COUNTIF($L$5,$H$7:$H$3066)*COUNTIF($L$5,$I$7:$I$3066),MATCH(ROW($A$7:$A$3066),ROW($A$7:$A$3066)),""),ROWS($B$1:F2696)),COLUMNS($A$1:F2698))</f>
        <v>#NUM!</v>
      </c>
    </row>
    <row r="2703" spans="1:15">
      <c r="A2703" s="1">
        <f>'ScienceDirect - Initial'!A2706</f>
        <v>0</v>
      </c>
      <c r="B2703" s="1">
        <f>'ScienceDirect - Initial'!B2706</f>
        <v>1989</v>
      </c>
      <c r="C2703" s="1">
        <f>'ScienceDirect - Initial'!C2706</f>
        <v>0</v>
      </c>
      <c r="D2703" s="1" t="str">
        <f>'ScienceDirect - Initial'!D2706</f>
        <v>Recent advances in the management of oncologic pain</v>
      </c>
      <c r="E2703" s="1" t="str">
        <f>'ScienceDirect - Initial'!E2706</f>
        <v>Current Problems in Cancer</v>
      </c>
      <c r="F2703" s="1">
        <f>'ScienceDirect - Initial'!F2706</f>
        <v>0</v>
      </c>
      <c r="H2703" s="1">
        <v>0</v>
      </c>
      <c r="I2703" s="1">
        <v>0</v>
      </c>
      <c r="J2703" t="b">
        <f t="shared" si="42"/>
        <v>1</v>
      </c>
      <c r="K2703" t="e">
        <f t="array" ref="K2703">INDEX($A$7:$F$3066,SMALL(IF(COUNTIF($L$5,$H$7:$H$3066)*COUNTIF($L$5,$I$7:$I$3066),MATCH(ROW($A$7:$A$3066),ROW($A$7:$A$3066)),""),ROWS($B$1:B2697)),COLUMNS($A$1:B2699))</f>
        <v>#NUM!</v>
      </c>
      <c r="L2703" t="e">
        <f t="array" ref="L2703">INDEX($A$7:$F$3066,SMALL(IF(COUNTIF($L$5,$H$7:$H$3066)*COUNTIF($L$5,$I$7:$I$3066),MATCH(ROW($A$7:$A$3066),ROW($A$7:$A$3066)),""),ROWS($B$1:C2697)),COLUMNS($A$1:C2699))</f>
        <v>#NUM!</v>
      </c>
      <c r="M2703" t="e">
        <f t="array" ref="M2703">INDEX($A$7:$F$3066,SMALL(IF(COUNTIF($L$5,$H$7:$H$3066)*COUNTIF($L$5,$I$7:$I$3066),MATCH(ROW($A$7:$A$3066),ROW($A$7:$A$3066)),""),ROWS($B$1:D2697)),COLUMNS($A$1:D2699))</f>
        <v>#NUM!</v>
      </c>
      <c r="N2703" t="e">
        <f t="array" ref="N2703">INDEX($A$7:$F$3066,SMALL(IF(COUNTIF($L$5,$H$7:$H$3066)*COUNTIF($L$5,$I$7:$I$3066),MATCH(ROW($A$7:$A$3066),ROW($A$7:$A$3066)),""),ROWS($B$1:E2697)),COLUMNS($A$1:E2699))</f>
        <v>#NUM!</v>
      </c>
      <c r="O2703" t="e">
        <f t="array" ref="O2703">INDEX($A$7:$F$3066,SMALL(IF(COUNTIF($L$5,$H$7:$H$3066)*COUNTIF($L$5,$I$7:$I$3066),MATCH(ROW($A$7:$A$3066),ROW($A$7:$A$3066)),""),ROWS($B$1:F2697)),COLUMNS($A$1:F2699))</f>
        <v>#NUM!</v>
      </c>
    </row>
    <row r="2704" spans="1:15">
      <c r="A2704" s="1">
        <f>'ScienceDirect - Initial'!A2707</f>
        <v>0</v>
      </c>
      <c r="B2704" s="1">
        <f>'ScienceDirect - Initial'!B2707</f>
        <v>2009</v>
      </c>
      <c r="C2704" s="1">
        <f>'ScienceDirect - Initial'!C2707</f>
        <v>0</v>
      </c>
      <c r="D2704" s="1" t="str">
        <f>'ScienceDirect - Initial'!D2707</f>
        <v>Goldschmidt Abstracts 2009 – P</v>
      </c>
      <c r="E2704" s="1" t="str">
        <f>'ScienceDirect - Initial'!E2707</f>
        <v>Awards Ceremony Speeches and Abstracts of the 19th Annual V.M. Goldschmidt Conference</v>
      </c>
      <c r="F2704" s="1">
        <f>'ScienceDirect - Initial'!F2707</f>
        <v>0</v>
      </c>
      <c r="H2704" s="1">
        <v>0</v>
      </c>
      <c r="I2704" s="1">
        <v>0</v>
      </c>
      <c r="J2704" t="b">
        <f t="shared" si="42"/>
        <v>1</v>
      </c>
      <c r="K2704" t="e">
        <f t="array" ref="K2704">INDEX($A$7:$F$3066,SMALL(IF(COUNTIF($L$5,$H$7:$H$3066)*COUNTIF($L$5,$I$7:$I$3066),MATCH(ROW($A$7:$A$3066),ROW($A$7:$A$3066)),""),ROWS($B$1:B2698)),COLUMNS($A$1:B2700))</f>
        <v>#NUM!</v>
      </c>
      <c r="L2704" t="e">
        <f t="array" ref="L2704">INDEX($A$7:$F$3066,SMALL(IF(COUNTIF($L$5,$H$7:$H$3066)*COUNTIF($L$5,$I$7:$I$3066),MATCH(ROW($A$7:$A$3066),ROW($A$7:$A$3066)),""),ROWS($B$1:C2698)),COLUMNS($A$1:C2700))</f>
        <v>#NUM!</v>
      </c>
      <c r="M2704" t="e">
        <f t="array" ref="M2704">INDEX($A$7:$F$3066,SMALL(IF(COUNTIF($L$5,$H$7:$H$3066)*COUNTIF($L$5,$I$7:$I$3066),MATCH(ROW($A$7:$A$3066),ROW($A$7:$A$3066)),""),ROWS($B$1:D2698)),COLUMNS($A$1:D2700))</f>
        <v>#NUM!</v>
      </c>
      <c r="N2704" t="e">
        <f t="array" ref="N2704">INDEX($A$7:$F$3066,SMALL(IF(COUNTIF($L$5,$H$7:$H$3066)*COUNTIF($L$5,$I$7:$I$3066),MATCH(ROW($A$7:$A$3066),ROW($A$7:$A$3066)),""),ROWS($B$1:E2698)),COLUMNS($A$1:E2700))</f>
        <v>#NUM!</v>
      </c>
      <c r="O2704" t="e">
        <f t="array" ref="O2704">INDEX($A$7:$F$3066,SMALL(IF(COUNTIF($L$5,$H$7:$H$3066)*COUNTIF($L$5,$I$7:$I$3066),MATCH(ROW($A$7:$A$3066),ROW($A$7:$A$3066)),""),ROWS($B$1:F2698)),COLUMNS($A$1:F2700))</f>
        <v>#NUM!</v>
      </c>
    </row>
    <row r="2705" spans="1:15">
      <c r="A2705" s="1">
        <f>'ScienceDirect - Initial'!A2708</f>
        <v>0</v>
      </c>
      <c r="B2705" s="1">
        <f>'ScienceDirect - Initial'!B2708</f>
        <v>2007</v>
      </c>
      <c r="C2705" s="1" t="str">
        <f>'ScienceDirect - Initial'!C2708</f>
        <v>Matti Maricq, M.</v>
      </c>
      <c r="D2705" s="1" t="str">
        <f>'ScienceDirect - Initial'!D2708</f>
        <v>Chemical characterization of particulate emissions from diesel engines: A review</v>
      </c>
      <c r="E2705" s="1" t="str">
        <f>'ScienceDirect - Initial'!E2708</f>
        <v>Journal of Aerosol Science</v>
      </c>
      <c r="F2705" s="1">
        <f>'ScienceDirect - Initial'!F2708</f>
        <v>0</v>
      </c>
      <c r="H2705" s="1">
        <v>0</v>
      </c>
      <c r="I2705" s="1">
        <v>0</v>
      </c>
      <c r="J2705" t="b">
        <f t="shared" si="42"/>
        <v>1</v>
      </c>
      <c r="K2705" t="e">
        <f t="array" ref="K2705">INDEX($A$7:$F$3066,SMALL(IF(COUNTIF($L$5,$H$7:$H$3066)*COUNTIF($L$5,$I$7:$I$3066),MATCH(ROW($A$7:$A$3066),ROW($A$7:$A$3066)),""),ROWS($B$1:B2699)),COLUMNS($A$1:B2701))</f>
        <v>#NUM!</v>
      </c>
      <c r="L2705" t="e">
        <f t="array" ref="L2705">INDEX($A$7:$F$3066,SMALL(IF(COUNTIF($L$5,$H$7:$H$3066)*COUNTIF($L$5,$I$7:$I$3066),MATCH(ROW($A$7:$A$3066),ROW($A$7:$A$3066)),""),ROWS($B$1:C2699)),COLUMNS($A$1:C2701))</f>
        <v>#NUM!</v>
      </c>
      <c r="M2705" t="e">
        <f t="array" ref="M2705">INDEX($A$7:$F$3066,SMALL(IF(COUNTIF($L$5,$H$7:$H$3066)*COUNTIF($L$5,$I$7:$I$3066),MATCH(ROW($A$7:$A$3066),ROW($A$7:$A$3066)),""),ROWS($B$1:D2699)),COLUMNS($A$1:D2701))</f>
        <v>#NUM!</v>
      </c>
      <c r="N2705" t="e">
        <f t="array" ref="N2705">INDEX($A$7:$F$3066,SMALL(IF(COUNTIF($L$5,$H$7:$H$3066)*COUNTIF($L$5,$I$7:$I$3066),MATCH(ROW($A$7:$A$3066),ROW($A$7:$A$3066)),""),ROWS($B$1:E2699)),COLUMNS($A$1:E2701))</f>
        <v>#NUM!</v>
      </c>
      <c r="O2705" t="e">
        <f t="array" ref="O2705">INDEX($A$7:$F$3066,SMALL(IF(COUNTIF($L$5,$H$7:$H$3066)*COUNTIF($L$5,$I$7:$I$3066),MATCH(ROW($A$7:$A$3066),ROW($A$7:$A$3066)),""),ROWS($B$1:F2699)),COLUMNS($A$1:F2701))</f>
        <v>#NUM!</v>
      </c>
    </row>
    <row r="2706" spans="1:15">
      <c r="A2706" s="1">
        <f>'ScienceDirect - Initial'!A2709</f>
        <v>0</v>
      </c>
      <c r="B2706" s="1">
        <f>'ScienceDirect - Initial'!B2709</f>
        <v>1980</v>
      </c>
      <c r="C2706" s="1" t="str">
        <f>'ScienceDirect - Initial'!C2709</f>
        <v>Amos, John W.</v>
      </c>
      <c r="D2706" s="1" t="str">
        <f>'ScienceDirect - Initial'!D2709</f>
        <v>7 - Resistance Ideologies: Definitions of Political Action</v>
      </c>
      <c r="E2706" s="1" t="str">
        <f>'ScienceDirect - Initial'!E2709</f>
        <v>Palestinian Resistance</v>
      </c>
      <c r="F2706" s="1" t="str">
        <f>'ScienceDirect - Initial'!F2709</f>
        <v>978-0-08-025094-6</v>
      </c>
      <c r="H2706" s="1">
        <v>0</v>
      </c>
      <c r="I2706" s="1">
        <v>0</v>
      </c>
      <c r="J2706" t="b">
        <f t="shared" si="42"/>
        <v>1</v>
      </c>
      <c r="K2706" t="e">
        <f t="array" ref="K2706">INDEX($A$7:$F$3066,SMALL(IF(COUNTIF($L$5,$H$7:$H$3066)*COUNTIF($L$5,$I$7:$I$3066),MATCH(ROW($A$7:$A$3066),ROW($A$7:$A$3066)),""),ROWS($B$1:B2700)),COLUMNS($A$1:B2702))</f>
        <v>#NUM!</v>
      </c>
      <c r="L2706" t="e">
        <f t="array" ref="L2706">INDEX($A$7:$F$3066,SMALL(IF(COUNTIF($L$5,$H$7:$H$3066)*COUNTIF($L$5,$I$7:$I$3066),MATCH(ROW($A$7:$A$3066),ROW($A$7:$A$3066)),""),ROWS($B$1:C2700)),COLUMNS($A$1:C2702))</f>
        <v>#NUM!</v>
      </c>
      <c r="M2706" t="e">
        <f t="array" ref="M2706">INDEX($A$7:$F$3066,SMALL(IF(COUNTIF($L$5,$H$7:$H$3066)*COUNTIF($L$5,$I$7:$I$3066),MATCH(ROW($A$7:$A$3066),ROW($A$7:$A$3066)),""),ROWS($B$1:D2700)),COLUMNS($A$1:D2702))</f>
        <v>#NUM!</v>
      </c>
      <c r="N2706" t="e">
        <f t="array" ref="N2706">INDEX($A$7:$F$3066,SMALL(IF(COUNTIF($L$5,$H$7:$H$3066)*COUNTIF($L$5,$I$7:$I$3066),MATCH(ROW($A$7:$A$3066),ROW($A$7:$A$3066)),""),ROWS($B$1:E2700)),COLUMNS($A$1:E2702))</f>
        <v>#NUM!</v>
      </c>
      <c r="O2706" t="e">
        <f t="array" ref="O2706">INDEX($A$7:$F$3066,SMALL(IF(COUNTIF($L$5,$H$7:$H$3066)*COUNTIF($L$5,$I$7:$I$3066),MATCH(ROW($A$7:$A$3066),ROW($A$7:$A$3066)),""),ROWS($B$1:F2700)),COLUMNS($A$1:F2702))</f>
        <v>#NUM!</v>
      </c>
    </row>
    <row r="2707" spans="1:15">
      <c r="A2707" s="1">
        <f>'ScienceDirect - Initial'!A2710</f>
        <v>0</v>
      </c>
      <c r="B2707" s="1">
        <f>'ScienceDirect - Initial'!B2710</f>
        <v>2016</v>
      </c>
      <c r="C2707" s="1" t="str">
        <f>'ScienceDirect - Initial'!C2710</f>
        <v>Orensanz, J.M. (Lobo); Parma, Ana M.; Smith, Stephen J.</v>
      </c>
      <c r="D2707" s="1" t="str">
        <f>'ScienceDirect - Initial'!D2710</f>
        <v>Chapter 15 - Dynamics, Assessment, and Management of Exploited Natural Scallop Populations</v>
      </c>
      <c r="E2707" s="1" t="str">
        <f>'ScienceDirect - Initial'!E2710</f>
        <v>Developments in Aquaculture and Fisheries Science</v>
      </c>
      <c r="F2707" s="1" t="str">
        <f>'ScienceDirect - Initial'!F2710</f>
        <v>0167-9309</v>
      </c>
      <c r="H2707" s="1">
        <v>0</v>
      </c>
      <c r="I2707" s="1">
        <v>0</v>
      </c>
      <c r="J2707" t="b">
        <f t="shared" si="42"/>
        <v>1</v>
      </c>
      <c r="K2707" t="e">
        <f t="array" ref="K2707">INDEX($A$7:$F$3066,SMALL(IF(COUNTIF($L$5,$H$7:$H$3066)*COUNTIF($L$5,$I$7:$I$3066),MATCH(ROW($A$7:$A$3066),ROW($A$7:$A$3066)),""),ROWS($B$1:B2701)),COLUMNS($A$1:B2703))</f>
        <v>#NUM!</v>
      </c>
      <c r="L2707" t="e">
        <f t="array" ref="L2707">INDEX($A$7:$F$3066,SMALL(IF(COUNTIF($L$5,$H$7:$H$3066)*COUNTIF($L$5,$I$7:$I$3066),MATCH(ROW($A$7:$A$3066),ROW($A$7:$A$3066)),""),ROWS($B$1:C2701)),COLUMNS($A$1:C2703))</f>
        <v>#NUM!</v>
      </c>
      <c r="M2707" t="e">
        <f t="array" ref="M2707">INDEX($A$7:$F$3066,SMALL(IF(COUNTIF($L$5,$H$7:$H$3066)*COUNTIF($L$5,$I$7:$I$3066),MATCH(ROW($A$7:$A$3066),ROW($A$7:$A$3066)),""),ROWS($B$1:D2701)),COLUMNS($A$1:D2703))</f>
        <v>#NUM!</v>
      </c>
      <c r="N2707" t="e">
        <f t="array" ref="N2707">INDEX($A$7:$F$3066,SMALL(IF(COUNTIF($L$5,$H$7:$H$3066)*COUNTIF($L$5,$I$7:$I$3066),MATCH(ROW($A$7:$A$3066),ROW($A$7:$A$3066)),""),ROWS($B$1:E2701)),COLUMNS($A$1:E2703))</f>
        <v>#NUM!</v>
      </c>
      <c r="O2707" t="e">
        <f t="array" ref="O2707">INDEX($A$7:$F$3066,SMALL(IF(COUNTIF($L$5,$H$7:$H$3066)*COUNTIF($L$5,$I$7:$I$3066),MATCH(ROW($A$7:$A$3066),ROW($A$7:$A$3066)),""),ROWS($B$1:F2701)),COLUMNS($A$1:F2703))</f>
        <v>#NUM!</v>
      </c>
    </row>
    <row r="2708" spans="1:15">
      <c r="A2708" s="1">
        <f>'ScienceDirect - Initial'!A2711</f>
        <v>0</v>
      </c>
      <c r="B2708" s="1">
        <f>'ScienceDirect - Initial'!B2711</f>
        <v>1982</v>
      </c>
      <c r="C2708" s="1" t="str">
        <f>'ScienceDirect - Initial'!C2711</f>
        <v>Churchill, J.N.; Holmstrom, F.E.; Collins, T.W.</v>
      </c>
      <c r="D2708" s="1" t="str">
        <f>'ScienceDirect - Initial'!D2711</f>
        <v>Modeling of Irradiation-Induced Changes in the Electrical Properties of Metal-Oxide-Semiconductor Structures</v>
      </c>
      <c r="E2708" s="1" t="str">
        <f>'ScienceDirect - Initial'!E2711</f>
        <v>Advances in Electronics and Electron Physics</v>
      </c>
      <c r="F2708" s="1" t="str">
        <f>'ScienceDirect - Initial'!F2711</f>
        <v>0065-2539</v>
      </c>
      <c r="H2708" s="1">
        <v>0</v>
      </c>
      <c r="I2708" s="1">
        <v>0</v>
      </c>
      <c r="J2708" t="b">
        <f t="shared" si="42"/>
        <v>1</v>
      </c>
      <c r="K2708" t="e">
        <f t="array" ref="K2708">INDEX($A$7:$F$3066,SMALL(IF(COUNTIF($L$5,$H$7:$H$3066)*COUNTIF($L$5,$I$7:$I$3066),MATCH(ROW($A$7:$A$3066),ROW($A$7:$A$3066)),""),ROWS($B$1:B2702)),COLUMNS($A$1:B2704))</f>
        <v>#NUM!</v>
      </c>
      <c r="L2708" t="e">
        <f t="array" ref="L2708">INDEX($A$7:$F$3066,SMALL(IF(COUNTIF($L$5,$H$7:$H$3066)*COUNTIF($L$5,$I$7:$I$3066),MATCH(ROW($A$7:$A$3066),ROW($A$7:$A$3066)),""),ROWS($B$1:C2702)),COLUMNS($A$1:C2704))</f>
        <v>#NUM!</v>
      </c>
      <c r="M2708" t="e">
        <f t="array" ref="M2708">INDEX($A$7:$F$3066,SMALL(IF(COUNTIF($L$5,$H$7:$H$3066)*COUNTIF($L$5,$I$7:$I$3066),MATCH(ROW($A$7:$A$3066),ROW($A$7:$A$3066)),""),ROWS($B$1:D2702)),COLUMNS($A$1:D2704))</f>
        <v>#NUM!</v>
      </c>
      <c r="N2708" t="e">
        <f t="array" ref="N2708">INDEX($A$7:$F$3066,SMALL(IF(COUNTIF($L$5,$H$7:$H$3066)*COUNTIF($L$5,$I$7:$I$3066),MATCH(ROW($A$7:$A$3066),ROW($A$7:$A$3066)),""),ROWS($B$1:E2702)),COLUMNS($A$1:E2704))</f>
        <v>#NUM!</v>
      </c>
      <c r="O2708" t="e">
        <f t="array" ref="O2708">INDEX($A$7:$F$3066,SMALL(IF(COUNTIF($L$5,$H$7:$H$3066)*COUNTIF($L$5,$I$7:$I$3066),MATCH(ROW($A$7:$A$3066),ROW($A$7:$A$3066)),""),ROWS($B$1:F2702)),COLUMNS($A$1:F2704))</f>
        <v>#NUM!</v>
      </c>
    </row>
    <row r="2709" spans="1:15">
      <c r="A2709" s="1">
        <f>'ScienceDirect - Initial'!A2712</f>
        <v>0</v>
      </c>
      <c r="B2709" s="1">
        <f>'ScienceDirect - Initial'!B2712</f>
        <v>1978</v>
      </c>
      <c r="C2709" s="1">
        <f>'ScienceDirect - Initial'!C2712</f>
        <v>0</v>
      </c>
      <c r="D2709" s="1" t="str">
        <f>'ScienceDirect - Initial'!D2712</f>
        <v>The state of the environment: Selected topics — 1978: Report of the executive director United Nations environment programme Nairobi, Kenya</v>
      </c>
      <c r="E2709" s="1" t="str">
        <f>'ScienceDirect - Initial'!E2712</f>
        <v>Special UNEP Issue for World Environment Day</v>
      </c>
      <c r="F2709" s="1">
        <f>'ScienceDirect - Initial'!F2712</f>
        <v>0</v>
      </c>
      <c r="H2709" s="1">
        <v>0</v>
      </c>
      <c r="I2709" s="1">
        <v>0</v>
      </c>
      <c r="J2709" t="b">
        <f t="shared" si="42"/>
        <v>1</v>
      </c>
      <c r="K2709" t="e">
        <f t="array" ref="K2709">INDEX($A$7:$F$3066,SMALL(IF(COUNTIF($L$5,$H$7:$H$3066)*COUNTIF($L$5,$I$7:$I$3066),MATCH(ROW($A$7:$A$3066),ROW($A$7:$A$3066)),""),ROWS($B$1:B2703)),COLUMNS($A$1:B2705))</f>
        <v>#NUM!</v>
      </c>
      <c r="L2709" t="e">
        <f t="array" ref="L2709">INDEX($A$7:$F$3066,SMALL(IF(COUNTIF($L$5,$H$7:$H$3066)*COUNTIF($L$5,$I$7:$I$3066),MATCH(ROW($A$7:$A$3066),ROW($A$7:$A$3066)),""),ROWS($B$1:C2703)),COLUMNS($A$1:C2705))</f>
        <v>#NUM!</v>
      </c>
      <c r="M2709" t="e">
        <f t="array" ref="M2709">INDEX($A$7:$F$3066,SMALL(IF(COUNTIF($L$5,$H$7:$H$3066)*COUNTIF($L$5,$I$7:$I$3066),MATCH(ROW($A$7:$A$3066),ROW($A$7:$A$3066)),""),ROWS($B$1:D2703)),COLUMNS($A$1:D2705))</f>
        <v>#NUM!</v>
      </c>
      <c r="N2709" t="e">
        <f t="array" ref="N2709">INDEX($A$7:$F$3066,SMALL(IF(COUNTIF($L$5,$H$7:$H$3066)*COUNTIF($L$5,$I$7:$I$3066),MATCH(ROW($A$7:$A$3066),ROW($A$7:$A$3066)),""),ROWS($B$1:E2703)),COLUMNS($A$1:E2705))</f>
        <v>#NUM!</v>
      </c>
      <c r="O2709" t="e">
        <f t="array" ref="O2709">INDEX($A$7:$F$3066,SMALL(IF(COUNTIF($L$5,$H$7:$H$3066)*COUNTIF($L$5,$I$7:$I$3066),MATCH(ROW($A$7:$A$3066),ROW($A$7:$A$3066)),""),ROWS($B$1:F2703)),COLUMNS($A$1:F2705))</f>
        <v>#NUM!</v>
      </c>
    </row>
    <row r="2710" spans="1:15">
      <c r="A2710" s="1">
        <f>'ScienceDirect - Initial'!A2713</f>
        <v>0</v>
      </c>
      <c r="B2710" s="1">
        <f>'ScienceDirect - Initial'!B2713</f>
        <v>1993</v>
      </c>
      <c r="C2710" s="1" t="str">
        <f>'ScienceDirect - Initial'!C2713</f>
        <v>Maxwell, Mary B.</v>
      </c>
      <c r="D2710" s="1" t="str">
        <f>'ScienceDirect - Initial'!D2713</f>
        <v>Cancer of the prostate</v>
      </c>
      <c r="E2710" s="1" t="str">
        <f>'ScienceDirect - Initial'!E2713</f>
        <v>Genitourinary Malignancies</v>
      </c>
      <c r="F2710" s="1">
        <f>'ScienceDirect - Initial'!F2713</f>
        <v>0</v>
      </c>
      <c r="H2710" s="1">
        <v>0</v>
      </c>
      <c r="I2710" s="1">
        <v>0</v>
      </c>
      <c r="J2710" t="b">
        <f t="shared" si="42"/>
        <v>1</v>
      </c>
      <c r="K2710" t="e">
        <f t="array" ref="K2710">INDEX($A$7:$F$3066,SMALL(IF(COUNTIF($L$5,$H$7:$H$3066)*COUNTIF($L$5,$I$7:$I$3066),MATCH(ROW($A$7:$A$3066),ROW($A$7:$A$3066)),""),ROWS($B$1:B2704)),COLUMNS($A$1:B2706))</f>
        <v>#NUM!</v>
      </c>
      <c r="L2710" t="e">
        <f t="array" ref="L2710">INDEX($A$7:$F$3066,SMALL(IF(COUNTIF($L$5,$H$7:$H$3066)*COUNTIF($L$5,$I$7:$I$3066),MATCH(ROW($A$7:$A$3066),ROW($A$7:$A$3066)),""),ROWS($B$1:C2704)),COLUMNS($A$1:C2706))</f>
        <v>#NUM!</v>
      </c>
      <c r="M2710" t="e">
        <f t="array" ref="M2710">INDEX($A$7:$F$3066,SMALL(IF(COUNTIF($L$5,$H$7:$H$3066)*COUNTIF($L$5,$I$7:$I$3066),MATCH(ROW($A$7:$A$3066),ROW($A$7:$A$3066)),""),ROWS($B$1:D2704)),COLUMNS($A$1:D2706))</f>
        <v>#NUM!</v>
      </c>
      <c r="N2710" t="e">
        <f t="array" ref="N2710">INDEX($A$7:$F$3066,SMALL(IF(COUNTIF($L$5,$H$7:$H$3066)*COUNTIF($L$5,$I$7:$I$3066),MATCH(ROW($A$7:$A$3066),ROW($A$7:$A$3066)),""),ROWS($B$1:E2704)),COLUMNS($A$1:E2706))</f>
        <v>#NUM!</v>
      </c>
      <c r="O2710" t="e">
        <f t="array" ref="O2710">INDEX($A$7:$F$3066,SMALL(IF(COUNTIF($L$5,$H$7:$H$3066)*COUNTIF($L$5,$I$7:$I$3066),MATCH(ROW($A$7:$A$3066),ROW($A$7:$A$3066)),""),ROWS($B$1:F2704)),COLUMNS($A$1:F2706))</f>
        <v>#NUM!</v>
      </c>
    </row>
    <row r="2711" spans="1:15">
      <c r="A2711" s="1">
        <f>'ScienceDirect - Initial'!A2714</f>
        <v>0</v>
      </c>
      <c r="B2711" s="1">
        <f>'ScienceDirect - Initial'!B2714</f>
        <v>1970</v>
      </c>
      <c r="C2711" s="1" t="str">
        <f>'ScienceDirect - Initial'!C2714</f>
        <v>Kaplan, Marvin L.; Colarelli, Nick J.; Gross, Ruth Brill; Leventhal, Donald; Siegel, Saul M.</v>
      </c>
      <c r="D2711" s="1" t="str">
        <f>'ScienceDirect - Initial'!D2714</f>
        <v>CHAPTER I - The Place and Importance of the Structural Approach in Psychological Evaluation</v>
      </c>
      <c r="E2711" s="1" t="str">
        <f>'ScienceDirect - Initial'!E2714</f>
        <v>The Structural Approach in Psychological Testing</v>
      </c>
      <c r="F2711" s="1" t="str">
        <f>'ScienceDirect - Initial'!F2714</f>
        <v>978-0-08-006867-1</v>
      </c>
      <c r="H2711" s="1">
        <v>0</v>
      </c>
      <c r="I2711" s="1">
        <v>0</v>
      </c>
      <c r="J2711" t="b">
        <f t="shared" si="42"/>
        <v>1</v>
      </c>
      <c r="K2711" t="e">
        <f t="array" ref="K2711">INDEX($A$7:$F$3066,SMALL(IF(COUNTIF($L$5,$H$7:$H$3066)*COUNTIF($L$5,$I$7:$I$3066),MATCH(ROW($A$7:$A$3066),ROW($A$7:$A$3066)),""),ROWS($B$1:B2705)),COLUMNS($A$1:B2707))</f>
        <v>#NUM!</v>
      </c>
      <c r="L2711" t="e">
        <f t="array" ref="L2711">INDEX($A$7:$F$3066,SMALL(IF(COUNTIF($L$5,$H$7:$H$3066)*COUNTIF($L$5,$I$7:$I$3066),MATCH(ROW($A$7:$A$3066),ROW($A$7:$A$3066)),""),ROWS($B$1:C2705)),COLUMNS($A$1:C2707))</f>
        <v>#NUM!</v>
      </c>
      <c r="M2711" t="e">
        <f t="array" ref="M2711">INDEX($A$7:$F$3066,SMALL(IF(COUNTIF($L$5,$H$7:$H$3066)*COUNTIF($L$5,$I$7:$I$3066),MATCH(ROW($A$7:$A$3066),ROW($A$7:$A$3066)),""),ROWS($B$1:D2705)),COLUMNS($A$1:D2707))</f>
        <v>#NUM!</v>
      </c>
      <c r="N2711" t="e">
        <f t="array" ref="N2711">INDEX($A$7:$F$3066,SMALL(IF(COUNTIF($L$5,$H$7:$H$3066)*COUNTIF($L$5,$I$7:$I$3066),MATCH(ROW($A$7:$A$3066),ROW($A$7:$A$3066)),""),ROWS($B$1:E2705)),COLUMNS($A$1:E2707))</f>
        <v>#NUM!</v>
      </c>
      <c r="O2711" t="e">
        <f t="array" ref="O2711">INDEX($A$7:$F$3066,SMALL(IF(COUNTIF($L$5,$H$7:$H$3066)*COUNTIF($L$5,$I$7:$I$3066),MATCH(ROW($A$7:$A$3066),ROW($A$7:$A$3066)),""),ROWS($B$1:F2705)),COLUMNS($A$1:F2707))</f>
        <v>#NUM!</v>
      </c>
    </row>
    <row r="2712" spans="1:15">
      <c r="A2712" s="1">
        <f>'ScienceDirect - Initial'!A2715</f>
        <v>0</v>
      </c>
      <c r="B2712" s="1">
        <f>'ScienceDirect - Initial'!B2715</f>
        <v>1996</v>
      </c>
      <c r="C2712" s="1" t="str">
        <f>'ScienceDirect - Initial'!C2715</f>
        <v>Roth, Jack A.; Beech, Derrick J.; Pollock, Raphael E.; Fidler, Isaiah J.; Putnam, Joe B.; Patel, Shreyaskumar R.; Benjamin, Robert S.</v>
      </c>
      <c r="D2712" s="1" t="str">
        <f>'ScienceDirect - Initial'!D2715</f>
        <v>Treatment of the patient with lung metastases</v>
      </c>
      <c r="E2712" s="1" t="str">
        <f>'ScienceDirect - Initial'!E2715</f>
        <v>Current Problems in Surgery</v>
      </c>
      <c r="F2712" s="1">
        <f>'ScienceDirect - Initial'!F2715</f>
        <v>0</v>
      </c>
      <c r="H2712" s="1">
        <v>0</v>
      </c>
      <c r="I2712" s="1">
        <v>0</v>
      </c>
      <c r="J2712" t="b">
        <f t="shared" si="42"/>
        <v>1</v>
      </c>
      <c r="K2712" t="e">
        <f t="array" ref="K2712">INDEX($A$7:$F$3066,SMALL(IF(COUNTIF($L$5,$H$7:$H$3066)*COUNTIF($L$5,$I$7:$I$3066),MATCH(ROW($A$7:$A$3066),ROW($A$7:$A$3066)),""),ROWS($B$1:B2706)),COLUMNS($A$1:B2708))</f>
        <v>#NUM!</v>
      </c>
      <c r="L2712" t="e">
        <f t="array" ref="L2712">INDEX($A$7:$F$3066,SMALL(IF(COUNTIF($L$5,$H$7:$H$3066)*COUNTIF($L$5,$I$7:$I$3066),MATCH(ROW($A$7:$A$3066),ROW($A$7:$A$3066)),""),ROWS($B$1:C2706)),COLUMNS($A$1:C2708))</f>
        <v>#NUM!</v>
      </c>
      <c r="M2712" t="e">
        <f t="array" ref="M2712">INDEX($A$7:$F$3066,SMALL(IF(COUNTIF($L$5,$H$7:$H$3066)*COUNTIF($L$5,$I$7:$I$3066),MATCH(ROW($A$7:$A$3066),ROW($A$7:$A$3066)),""),ROWS($B$1:D2706)),COLUMNS($A$1:D2708))</f>
        <v>#NUM!</v>
      </c>
      <c r="N2712" t="e">
        <f t="array" ref="N2712">INDEX($A$7:$F$3066,SMALL(IF(COUNTIF($L$5,$H$7:$H$3066)*COUNTIF($L$5,$I$7:$I$3066),MATCH(ROW($A$7:$A$3066),ROW($A$7:$A$3066)),""),ROWS($B$1:E2706)),COLUMNS($A$1:E2708))</f>
        <v>#NUM!</v>
      </c>
      <c r="O2712" t="e">
        <f t="array" ref="O2712">INDEX($A$7:$F$3066,SMALL(IF(COUNTIF($L$5,$H$7:$H$3066)*COUNTIF($L$5,$I$7:$I$3066),MATCH(ROW($A$7:$A$3066),ROW($A$7:$A$3066)),""),ROWS($B$1:F2706)),COLUMNS($A$1:F2708))</f>
        <v>#NUM!</v>
      </c>
    </row>
    <row r="2713" spans="1:15">
      <c r="A2713" s="1">
        <f>'ScienceDirect - Initial'!A2716</f>
        <v>0</v>
      </c>
      <c r="B2713" s="1">
        <f>'ScienceDirect - Initial'!B2716</f>
        <v>1979</v>
      </c>
      <c r="C2713" s="1" t="str">
        <f>'ScienceDirect - Initial'!C2716</f>
        <v>de Ris, John</v>
      </c>
      <c r="D2713" s="1" t="str">
        <f>'ScienceDirect - Initial'!D2716</f>
        <v>Fire radiation—A review</v>
      </c>
      <c r="E2713" s="1" t="str">
        <f>'ScienceDirect - Initial'!E2716</f>
        <v>Seventeenth Symposium (International) on Combustion</v>
      </c>
      <c r="F2713" s="1">
        <f>'ScienceDirect - Initial'!F2716</f>
        <v>0</v>
      </c>
      <c r="H2713" s="1">
        <v>0</v>
      </c>
      <c r="I2713" s="1">
        <v>0</v>
      </c>
      <c r="J2713" t="b">
        <f t="shared" si="42"/>
        <v>1</v>
      </c>
      <c r="K2713" t="e">
        <f t="array" ref="K2713">INDEX($A$7:$F$3066,SMALL(IF(COUNTIF($L$5,$H$7:$H$3066)*COUNTIF($L$5,$I$7:$I$3066),MATCH(ROW($A$7:$A$3066),ROW($A$7:$A$3066)),""),ROWS($B$1:B2707)),COLUMNS($A$1:B2709))</f>
        <v>#NUM!</v>
      </c>
      <c r="L2713" t="e">
        <f t="array" ref="L2713">INDEX($A$7:$F$3066,SMALL(IF(COUNTIF($L$5,$H$7:$H$3066)*COUNTIF($L$5,$I$7:$I$3066),MATCH(ROW($A$7:$A$3066),ROW($A$7:$A$3066)),""),ROWS($B$1:C2707)),COLUMNS($A$1:C2709))</f>
        <v>#NUM!</v>
      </c>
      <c r="M2713" t="e">
        <f t="array" ref="M2713">INDEX($A$7:$F$3066,SMALL(IF(COUNTIF($L$5,$H$7:$H$3066)*COUNTIF($L$5,$I$7:$I$3066),MATCH(ROW($A$7:$A$3066),ROW($A$7:$A$3066)),""),ROWS($B$1:D2707)),COLUMNS($A$1:D2709))</f>
        <v>#NUM!</v>
      </c>
      <c r="N2713" t="e">
        <f t="array" ref="N2713">INDEX($A$7:$F$3066,SMALL(IF(COUNTIF($L$5,$H$7:$H$3066)*COUNTIF($L$5,$I$7:$I$3066),MATCH(ROW($A$7:$A$3066),ROW($A$7:$A$3066)),""),ROWS($B$1:E2707)),COLUMNS($A$1:E2709))</f>
        <v>#NUM!</v>
      </c>
      <c r="O2713" t="e">
        <f t="array" ref="O2713">INDEX($A$7:$F$3066,SMALL(IF(COUNTIF($L$5,$H$7:$H$3066)*COUNTIF($L$5,$I$7:$I$3066),MATCH(ROW($A$7:$A$3066),ROW($A$7:$A$3066)),""),ROWS($B$1:F2707)),COLUMNS($A$1:F2709))</f>
        <v>#NUM!</v>
      </c>
    </row>
    <row r="2714" spans="1:15">
      <c r="A2714" s="1">
        <f>'ScienceDirect - Initial'!A2717</f>
        <v>0</v>
      </c>
      <c r="B2714" s="1">
        <f>'ScienceDirect - Initial'!B2717</f>
        <v>1991</v>
      </c>
      <c r="C2714" s="1">
        <f>'ScienceDirect - Initial'!C2717</f>
        <v>0</v>
      </c>
      <c r="D2714" s="1" t="str">
        <f>'ScienceDirect - Initial'!D2717</f>
        <v>Database</v>
      </c>
      <c r="E2714" s="1" t="str">
        <f>'ScienceDirect - Initial'!E2717</f>
        <v>General Hospital Psychiatry</v>
      </c>
      <c r="F2714" s="1">
        <f>'ScienceDirect - Initial'!F2717</f>
        <v>0</v>
      </c>
      <c r="H2714" s="1">
        <v>0</v>
      </c>
      <c r="I2714" s="1">
        <v>0</v>
      </c>
      <c r="J2714" t="b">
        <f t="shared" si="42"/>
        <v>1</v>
      </c>
      <c r="K2714" t="e">
        <f t="array" ref="K2714">INDEX($A$7:$F$3066,SMALL(IF(COUNTIF($L$5,$H$7:$H$3066)*COUNTIF($L$5,$I$7:$I$3066),MATCH(ROW($A$7:$A$3066),ROW($A$7:$A$3066)),""),ROWS($B$1:B2708)),COLUMNS($A$1:B2710))</f>
        <v>#NUM!</v>
      </c>
      <c r="L2714" t="e">
        <f t="array" ref="L2714">INDEX($A$7:$F$3066,SMALL(IF(COUNTIF($L$5,$H$7:$H$3066)*COUNTIF($L$5,$I$7:$I$3066),MATCH(ROW($A$7:$A$3066),ROW($A$7:$A$3066)),""),ROWS($B$1:C2708)),COLUMNS($A$1:C2710))</f>
        <v>#NUM!</v>
      </c>
      <c r="M2714" t="e">
        <f t="array" ref="M2714">INDEX($A$7:$F$3066,SMALL(IF(COUNTIF($L$5,$H$7:$H$3066)*COUNTIF($L$5,$I$7:$I$3066),MATCH(ROW($A$7:$A$3066),ROW($A$7:$A$3066)),""),ROWS($B$1:D2708)),COLUMNS($A$1:D2710))</f>
        <v>#NUM!</v>
      </c>
      <c r="N2714" t="e">
        <f t="array" ref="N2714">INDEX($A$7:$F$3066,SMALL(IF(COUNTIF($L$5,$H$7:$H$3066)*COUNTIF($L$5,$I$7:$I$3066),MATCH(ROW($A$7:$A$3066),ROW($A$7:$A$3066)),""),ROWS($B$1:E2708)),COLUMNS($A$1:E2710))</f>
        <v>#NUM!</v>
      </c>
      <c r="O2714" t="e">
        <f t="array" ref="O2714">INDEX($A$7:$F$3066,SMALL(IF(COUNTIF($L$5,$H$7:$H$3066)*COUNTIF($L$5,$I$7:$I$3066),MATCH(ROW($A$7:$A$3066),ROW($A$7:$A$3066)),""),ROWS($B$1:F2708)),COLUMNS($A$1:F2710))</f>
        <v>#NUM!</v>
      </c>
    </row>
    <row r="2715" spans="1:15">
      <c r="A2715" s="1">
        <f>'ScienceDirect - Initial'!A2718</f>
        <v>0</v>
      </c>
      <c r="B2715" s="1">
        <f>'ScienceDirect - Initial'!B2718</f>
        <v>1976</v>
      </c>
      <c r="C2715" s="1" t="str">
        <f>'ScienceDirect - Initial'!C2718</f>
        <v>Lawrence, H. Sherwood</v>
      </c>
      <c r="D2715" s="1" t="str">
        <f>'ScienceDirect - Initial'!D2718</f>
        <v>SUMMATION</v>
      </c>
      <c r="E2715" s="1" t="str">
        <f>'ScienceDirect - Initial'!E2718</f>
        <v>Transfer Factor</v>
      </c>
      <c r="F2715" s="1" t="str">
        <f>'ScienceDirect - Initial'!F2718</f>
        <v>978-0-12-064650-0</v>
      </c>
      <c r="H2715" s="1">
        <v>0</v>
      </c>
      <c r="I2715" s="1">
        <v>0</v>
      </c>
      <c r="J2715" t="b">
        <f t="shared" si="42"/>
        <v>1</v>
      </c>
      <c r="K2715" t="e">
        <f t="array" ref="K2715">INDEX($A$7:$F$3066,SMALL(IF(COUNTIF($L$5,$H$7:$H$3066)*COUNTIF($L$5,$I$7:$I$3066),MATCH(ROW($A$7:$A$3066),ROW($A$7:$A$3066)),""),ROWS($B$1:B2709)),COLUMNS($A$1:B2711))</f>
        <v>#NUM!</v>
      </c>
      <c r="L2715" t="e">
        <f t="array" ref="L2715">INDEX($A$7:$F$3066,SMALL(IF(COUNTIF($L$5,$H$7:$H$3066)*COUNTIF($L$5,$I$7:$I$3066),MATCH(ROW($A$7:$A$3066),ROW($A$7:$A$3066)),""),ROWS($B$1:C2709)),COLUMNS($A$1:C2711))</f>
        <v>#NUM!</v>
      </c>
      <c r="M2715" t="e">
        <f t="array" ref="M2715">INDEX($A$7:$F$3066,SMALL(IF(COUNTIF($L$5,$H$7:$H$3066)*COUNTIF($L$5,$I$7:$I$3066),MATCH(ROW($A$7:$A$3066),ROW($A$7:$A$3066)),""),ROWS($B$1:D2709)),COLUMNS($A$1:D2711))</f>
        <v>#NUM!</v>
      </c>
      <c r="N2715" t="e">
        <f t="array" ref="N2715">INDEX($A$7:$F$3066,SMALL(IF(COUNTIF($L$5,$H$7:$H$3066)*COUNTIF($L$5,$I$7:$I$3066),MATCH(ROW($A$7:$A$3066),ROW($A$7:$A$3066)),""),ROWS($B$1:E2709)),COLUMNS($A$1:E2711))</f>
        <v>#NUM!</v>
      </c>
      <c r="O2715" t="e">
        <f t="array" ref="O2715">INDEX($A$7:$F$3066,SMALL(IF(COUNTIF($L$5,$H$7:$H$3066)*COUNTIF($L$5,$I$7:$I$3066),MATCH(ROW($A$7:$A$3066),ROW($A$7:$A$3066)),""),ROWS($B$1:F2709)),COLUMNS($A$1:F2711))</f>
        <v>#NUM!</v>
      </c>
    </row>
    <row r="2716" spans="1:15">
      <c r="A2716" s="1">
        <f>'ScienceDirect - Initial'!A2719</f>
        <v>0</v>
      </c>
      <c r="B2716" s="1">
        <f>'ScienceDirect - Initial'!B2719</f>
        <v>2015</v>
      </c>
      <c r="C2716" s="1">
        <f>'ScienceDirect - Initial'!C2719</f>
        <v>0</v>
      </c>
      <c r="D2716" s="1" t="str">
        <f>'ScienceDirect - Initial'!D2719</f>
        <v>INVITED ABSTRACTS</v>
      </c>
      <c r="E2716" s="1" t="str">
        <f>'ScienceDirect - Initial'!E2719</f>
        <v>Journal of Thoracic Oncology</v>
      </c>
      <c r="F2716" s="1">
        <f>'ScienceDirect - Initial'!F2719</f>
        <v>0</v>
      </c>
      <c r="H2716" s="1">
        <v>0</v>
      </c>
      <c r="I2716" s="1">
        <v>0</v>
      </c>
      <c r="J2716" t="b">
        <f t="shared" si="42"/>
        <v>1</v>
      </c>
      <c r="K2716" t="e">
        <f t="array" ref="K2716">INDEX($A$7:$F$3066,SMALL(IF(COUNTIF($L$5,$H$7:$H$3066)*COUNTIF($L$5,$I$7:$I$3066),MATCH(ROW($A$7:$A$3066),ROW($A$7:$A$3066)),""),ROWS($B$1:B2710)),COLUMNS($A$1:B2712))</f>
        <v>#NUM!</v>
      </c>
      <c r="L2716" t="e">
        <f t="array" ref="L2716">INDEX($A$7:$F$3066,SMALL(IF(COUNTIF($L$5,$H$7:$H$3066)*COUNTIF($L$5,$I$7:$I$3066),MATCH(ROW($A$7:$A$3066),ROW($A$7:$A$3066)),""),ROWS($B$1:C2710)),COLUMNS($A$1:C2712))</f>
        <v>#NUM!</v>
      </c>
      <c r="M2716" t="e">
        <f t="array" ref="M2716">INDEX($A$7:$F$3066,SMALL(IF(COUNTIF($L$5,$H$7:$H$3066)*COUNTIF($L$5,$I$7:$I$3066),MATCH(ROW($A$7:$A$3066),ROW($A$7:$A$3066)),""),ROWS($B$1:D2710)),COLUMNS($A$1:D2712))</f>
        <v>#NUM!</v>
      </c>
      <c r="N2716" t="e">
        <f t="array" ref="N2716">INDEX($A$7:$F$3066,SMALL(IF(COUNTIF($L$5,$H$7:$H$3066)*COUNTIF($L$5,$I$7:$I$3066),MATCH(ROW($A$7:$A$3066),ROW($A$7:$A$3066)),""),ROWS($B$1:E2710)),COLUMNS($A$1:E2712))</f>
        <v>#NUM!</v>
      </c>
      <c r="O2716" t="e">
        <f t="array" ref="O2716">INDEX($A$7:$F$3066,SMALL(IF(COUNTIF($L$5,$H$7:$H$3066)*COUNTIF($L$5,$I$7:$I$3066),MATCH(ROW($A$7:$A$3066),ROW($A$7:$A$3066)),""),ROWS($B$1:F2710)),COLUMNS($A$1:F2712))</f>
        <v>#NUM!</v>
      </c>
    </row>
    <row r="2717" spans="1:15">
      <c r="A2717" s="1">
        <f>'ScienceDirect - Initial'!A2720</f>
        <v>0</v>
      </c>
      <c r="B2717" s="1">
        <f>'ScienceDirect - Initial'!B2720</f>
        <v>2013</v>
      </c>
      <c r="C2717" s="1" t="str">
        <f>'ScienceDirect - Initial'!C2720</f>
        <v>Buffington, J.M.; Montgomery, D.R.</v>
      </c>
      <c r="D2717" s="1" t="str">
        <f>'ScienceDirect - Initial'!D2720</f>
        <v>9.36 Geomorphic Classification of Rivers</v>
      </c>
      <c r="E2717" s="1" t="str">
        <f>'ScienceDirect - Initial'!E2720</f>
        <v>Treatise on Geomorphology</v>
      </c>
      <c r="F2717" s="1" t="str">
        <f>'ScienceDirect - Initial'!F2720</f>
        <v>978-0-08-088522-3</v>
      </c>
      <c r="H2717" s="1">
        <v>0</v>
      </c>
      <c r="I2717" s="1">
        <v>0</v>
      </c>
      <c r="J2717" t="b">
        <f t="shared" si="42"/>
        <v>1</v>
      </c>
      <c r="K2717" t="e">
        <f t="array" ref="K2717">INDEX($A$7:$F$3066,SMALL(IF(COUNTIF($L$5,$H$7:$H$3066)*COUNTIF($L$5,$I$7:$I$3066),MATCH(ROW($A$7:$A$3066),ROW($A$7:$A$3066)),""),ROWS($B$1:B2711)),COLUMNS($A$1:B2713))</f>
        <v>#NUM!</v>
      </c>
      <c r="L2717" t="e">
        <f t="array" ref="L2717">INDEX($A$7:$F$3066,SMALL(IF(COUNTIF($L$5,$H$7:$H$3066)*COUNTIF($L$5,$I$7:$I$3066),MATCH(ROW($A$7:$A$3066),ROW($A$7:$A$3066)),""),ROWS($B$1:C2711)),COLUMNS($A$1:C2713))</f>
        <v>#NUM!</v>
      </c>
      <c r="M2717" t="e">
        <f t="array" ref="M2717">INDEX($A$7:$F$3066,SMALL(IF(COUNTIF($L$5,$H$7:$H$3066)*COUNTIF($L$5,$I$7:$I$3066),MATCH(ROW($A$7:$A$3066),ROW($A$7:$A$3066)),""),ROWS($B$1:D2711)),COLUMNS($A$1:D2713))</f>
        <v>#NUM!</v>
      </c>
      <c r="N2717" t="e">
        <f t="array" ref="N2717">INDEX($A$7:$F$3066,SMALL(IF(COUNTIF($L$5,$H$7:$H$3066)*COUNTIF($L$5,$I$7:$I$3066),MATCH(ROW($A$7:$A$3066),ROW($A$7:$A$3066)),""),ROWS($B$1:E2711)),COLUMNS($A$1:E2713))</f>
        <v>#NUM!</v>
      </c>
      <c r="O2717" t="e">
        <f t="array" ref="O2717">INDEX($A$7:$F$3066,SMALL(IF(COUNTIF($L$5,$H$7:$H$3066)*COUNTIF($L$5,$I$7:$I$3066),MATCH(ROW($A$7:$A$3066),ROW($A$7:$A$3066)),""),ROWS($B$1:F2711)),COLUMNS($A$1:F2713))</f>
        <v>#NUM!</v>
      </c>
    </row>
    <row r="2718" spans="1:15">
      <c r="A2718" s="1">
        <f>'ScienceDirect - Initial'!A2721</f>
        <v>0</v>
      </c>
      <c r="B2718" s="1">
        <f>'ScienceDirect - Initial'!B2721</f>
        <v>2009</v>
      </c>
      <c r="C2718" s="1" t="str">
        <f>'ScienceDirect - Initial'!C2721</f>
        <v>Glazier, D.S.</v>
      </c>
      <c r="D2718" s="1" t="str">
        <f>'ScienceDirect - Initial'!D2721</f>
        <v>Springs</v>
      </c>
      <c r="E2718" s="1" t="str">
        <f>'ScienceDirect - Initial'!E2721</f>
        <v>Encyclopedia of Inland Waters</v>
      </c>
      <c r="F2718" s="1" t="str">
        <f>'ScienceDirect - Initial'!F2721</f>
        <v>978-0-12-370626-3</v>
      </c>
      <c r="H2718" s="1">
        <v>0</v>
      </c>
      <c r="I2718" s="1">
        <v>0</v>
      </c>
      <c r="J2718" t="b">
        <f t="shared" si="42"/>
        <v>1</v>
      </c>
      <c r="K2718" t="e">
        <f t="array" ref="K2718">INDEX($A$7:$F$3066,SMALL(IF(COUNTIF($L$5,$H$7:$H$3066)*COUNTIF($L$5,$I$7:$I$3066),MATCH(ROW($A$7:$A$3066),ROW($A$7:$A$3066)),""),ROWS($B$1:B2712)),COLUMNS($A$1:B2714))</f>
        <v>#NUM!</v>
      </c>
      <c r="L2718" t="e">
        <f t="array" ref="L2718">INDEX($A$7:$F$3066,SMALL(IF(COUNTIF($L$5,$H$7:$H$3066)*COUNTIF($L$5,$I$7:$I$3066),MATCH(ROW($A$7:$A$3066),ROW($A$7:$A$3066)),""),ROWS($B$1:C2712)),COLUMNS($A$1:C2714))</f>
        <v>#NUM!</v>
      </c>
      <c r="M2718" t="e">
        <f t="array" ref="M2718">INDEX($A$7:$F$3066,SMALL(IF(COUNTIF($L$5,$H$7:$H$3066)*COUNTIF($L$5,$I$7:$I$3066),MATCH(ROW($A$7:$A$3066),ROW($A$7:$A$3066)),""),ROWS($B$1:D2712)),COLUMNS($A$1:D2714))</f>
        <v>#NUM!</v>
      </c>
      <c r="N2718" t="e">
        <f t="array" ref="N2718">INDEX($A$7:$F$3066,SMALL(IF(COUNTIF($L$5,$H$7:$H$3066)*COUNTIF($L$5,$I$7:$I$3066),MATCH(ROW($A$7:$A$3066),ROW($A$7:$A$3066)),""),ROWS($B$1:E2712)),COLUMNS($A$1:E2714))</f>
        <v>#NUM!</v>
      </c>
      <c r="O2718" t="e">
        <f t="array" ref="O2718">INDEX($A$7:$F$3066,SMALL(IF(COUNTIF($L$5,$H$7:$H$3066)*COUNTIF($L$5,$I$7:$I$3066),MATCH(ROW($A$7:$A$3066),ROW($A$7:$A$3066)),""),ROWS($B$1:F2712)),COLUMNS($A$1:F2714))</f>
        <v>#NUM!</v>
      </c>
    </row>
    <row r="2719" spans="1:15">
      <c r="A2719" s="1">
        <f>'ScienceDirect - Initial'!A2722</f>
        <v>0</v>
      </c>
      <c r="B2719" s="1">
        <f>'ScienceDirect - Initial'!B2722</f>
        <v>1979</v>
      </c>
      <c r="C2719" s="1">
        <f>'ScienceDirect - Initial'!C2722</f>
        <v>0</v>
      </c>
      <c r="D2719" s="1" t="str">
        <f>'ScienceDirect - Initial'!D2722</f>
        <v>C. Toxicology working group</v>
      </c>
      <c r="E2719" s="1" t="str">
        <f>'ScienceDirect - Initial'!E2722</f>
        <v>International Journal of Radiation Oncology*Biology*Physics</v>
      </c>
      <c r="F2719" s="1">
        <f>'ScienceDirect - Initial'!F2722</f>
        <v>0</v>
      </c>
      <c r="H2719" s="1">
        <v>0</v>
      </c>
      <c r="I2719" s="1">
        <v>0</v>
      </c>
      <c r="J2719" t="b">
        <f t="shared" si="42"/>
        <v>1</v>
      </c>
      <c r="K2719" t="e">
        <f t="array" ref="K2719">INDEX($A$7:$F$3066,SMALL(IF(COUNTIF($L$5,$H$7:$H$3066)*COUNTIF($L$5,$I$7:$I$3066),MATCH(ROW($A$7:$A$3066),ROW($A$7:$A$3066)),""),ROWS($B$1:B2713)),COLUMNS($A$1:B2715))</f>
        <v>#NUM!</v>
      </c>
      <c r="L2719" t="e">
        <f t="array" ref="L2719">INDEX($A$7:$F$3066,SMALL(IF(COUNTIF($L$5,$H$7:$H$3066)*COUNTIF($L$5,$I$7:$I$3066),MATCH(ROW($A$7:$A$3066),ROW($A$7:$A$3066)),""),ROWS($B$1:C2713)),COLUMNS($A$1:C2715))</f>
        <v>#NUM!</v>
      </c>
      <c r="M2719" t="e">
        <f t="array" ref="M2719">INDEX($A$7:$F$3066,SMALL(IF(COUNTIF($L$5,$H$7:$H$3066)*COUNTIF($L$5,$I$7:$I$3066),MATCH(ROW($A$7:$A$3066),ROW($A$7:$A$3066)),""),ROWS($B$1:D2713)),COLUMNS($A$1:D2715))</f>
        <v>#NUM!</v>
      </c>
      <c r="N2719" t="e">
        <f t="array" ref="N2719">INDEX($A$7:$F$3066,SMALL(IF(COUNTIF($L$5,$H$7:$H$3066)*COUNTIF($L$5,$I$7:$I$3066),MATCH(ROW($A$7:$A$3066),ROW($A$7:$A$3066)),""),ROWS($B$1:E2713)),COLUMNS($A$1:E2715))</f>
        <v>#NUM!</v>
      </c>
      <c r="O2719" t="e">
        <f t="array" ref="O2719">INDEX($A$7:$F$3066,SMALL(IF(COUNTIF($L$5,$H$7:$H$3066)*COUNTIF($L$5,$I$7:$I$3066),MATCH(ROW($A$7:$A$3066),ROW($A$7:$A$3066)),""),ROWS($B$1:F2713)),COLUMNS($A$1:F2715))</f>
        <v>#NUM!</v>
      </c>
    </row>
    <row r="2720" spans="1:15">
      <c r="A2720" s="1">
        <f>'ScienceDirect - Initial'!A2723</f>
        <v>0</v>
      </c>
      <c r="B2720" s="1">
        <f>'ScienceDirect - Initial'!B2723</f>
        <v>2020</v>
      </c>
      <c r="C2720" s="1" t="str">
        <f>'ScienceDirect - Initial'!C2723</f>
        <v>Ding, Yong; Yang, In Seok; Li, Zhaoqian; Xia, Xin; Lee, Wan In; Dai, Songyuan; Bahnemann, Detlef W.; Pan, Jia Hong</v>
      </c>
      <c r="D2720" s="1" t="str">
        <f>'ScienceDirect - Initial'!D2723</f>
        <v>Nanoporous TiO2 spheres with tailored textural properties: Controllable synthesis, formation mechanism, and photochemical applications</v>
      </c>
      <c r="E2720" s="1" t="str">
        <f>'ScienceDirect - Initial'!E2723</f>
        <v>Progress in Materials Science</v>
      </c>
      <c r="F2720" s="1">
        <f>'ScienceDirect - Initial'!F2723</f>
        <v>0</v>
      </c>
      <c r="H2720" s="1">
        <v>0</v>
      </c>
      <c r="I2720" s="1">
        <v>0</v>
      </c>
      <c r="J2720" t="b">
        <f t="shared" si="42"/>
        <v>1</v>
      </c>
      <c r="K2720" t="e">
        <f t="array" ref="K2720">INDEX($A$7:$F$3066,SMALL(IF(COUNTIF($L$5,$H$7:$H$3066)*COUNTIF($L$5,$I$7:$I$3066),MATCH(ROW($A$7:$A$3066),ROW($A$7:$A$3066)),""),ROWS($B$1:B2714)),COLUMNS($A$1:B2716))</f>
        <v>#NUM!</v>
      </c>
      <c r="L2720" t="e">
        <f t="array" ref="L2720">INDEX($A$7:$F$3066,SMALL(IF(COUNTIF($L$5,$H$7:$H$3066)*COUNTIF($L$5,$I$7:$I$3066),MATCH(ROW($A$7:$A$3066),ROW($A$7:$A$3066)),""),ROWS($B$1:C2714)),COLUMNS($A$1:C2716))</f>
        <v>#NUM!</v>
      </c>
      <c r="M2720" t="e">
        <f t="array" ref="M2720">INDEX($A$7:$F$3066,SMALL(IF(COUNTIF($L$5,$H$7:$H$3066)*COUNTIF($L$5,$I$7:$I$3066),MATCH(ROW($A$7:$A$3066),ROW($A$7:$A$3066)),""),ROWS($B$1:D2714)),COLUMNS($A$1:D2716))</f>
        <v>#NUM!</v>
      </c>
      <c r="N2720" t="e">
        <f t="array" ref="N2720">INDEX($A$7:$F$3066,SMALL(IF(COUNTIF($L$5,$H$7:$H$3066)*COUNTIF($L$5,$I$7:$I$3066),MATCH(ROW($A$7:$A$3066),ROW($A$7:$A$3066)),""),ROWS($B$1:E2714)),COLUMNS($A$1:E2716))</f>
        <v>#NUM!</v>
      </c>
      <c r="O2720" t="e">
        <f t="array" ref="O2720">INDEX($A$7:$F$3066,SMALL(IF(COUNTIF($L$5,$H$7:$H$3066)*COUNTIF($L$5,$I$7:$I$3066),MATCH(ROW($A$7:$A$3066),ROW($A$7:$A$3066)),""),ROWS($B$1:F2714)),COLUMNS($A$1:F2716))</f>
        <v>#NUM!</v>
      </c>
    </row>
    <row r="2721" spans="1:15">
      <c r="A2721" s="1">
        <f>'ScienceDirect - Initial'!A2724</f>
        <v>0</v>
      </c>
      <c r="B2721" s="1">
        <f>'ScienceDirect - Initial'!B2724</f>
        <v>2013</v>
      </c>
      <c r="C2721" s="1" t="str">
        <f>'ScienceDirect - Initial'!C2724</f>
        <v>Aksoy, Serap; Caccone, Adalgisa; Galvani, Alison P.; Okedi, Loyce M.</v>
      </c>
      <c r="D2721" s="1" t="str">
        <f>'ScienceDirect - Initial'!D2724</f>
        <v>Glossina fuscipes populations provide insights for human African trypanosomiasis transmission in Uganda</v>
      </c>
      <c r="E2721" s="1" t="str">
        <f>'ScienceDirect - Initial'!E2724</f>
        <v>Trends in Parasitology</v>
      </c>
      <c r="F2721" s="1">
        <f>'ScienceDirect - Initial'!F2724</f>
        <v>0</v>
      </c>
      <c r="H2721" s="1">
        <v>0</v>
      </c>
      <c r="I2721" s="1">
        <v>0</v>
      </c>
      <c r="J2721" t="b">
        <f t="shared" si="42"/>
        <v>1</v>
      </c>
      <c r="K2721" t="e">
        <f t="array" ref="K2721">INDEX($A$7:$F$3066,SMALL(IF(COUNTIF($L$5,$H$7:$H$3066)*COUNTIF($L$5,$I$7:$I$3066),MATCH(ROW($A$7:$A$3066),ROW($A$7:$A$3066)),""),ROWS($B$1:B2715)),COLUMNS($A$1:B2717))</f>
        <v>#NUM!</v>
      </c>
      <c r="L2721" t="e">
        <f t="array" ref="L2721">INDEX($A$7:$F$3066,SMALL(IF(COUNTIF($L$5,$H$7:$H$3066)*COUNTIF($L$5,$I$7:$I$3066),MATCH(ROW($A$7:$A$3066),ROW($A$7:$A$3066)),""),ROWS($B$1:C2715)),COLUMNS($A$1:C2717))</f>
        <v>#NUM!</v>
      </c>
      <c r="M2721" t="e">
        <f t="array" ref="M2721">INDEX($A$7:$F$3066,SMALL(IF(COUNTIF($L$5,$H$7:$H$3066)*COUNTIF($L$5,$I$7:$I$3066),MATCH(ROW($A$7:$A$3066),ROW($A$7:$A$3066)),""),ROWS($B$1:D2715)),COLUMNS($A$1:D2717))</f>
        <v>#NUM!</v>
      </c>
      <c r="N2721" t="e">
        <f t="array" ref="N2721">INDEX($A$7:$F$3066,SMALL(IF(COUNTIF($L$5,$H$7:$H$3066)*COUNTIF($L$5,$I$7:$I$3066),MATCH(ROW($A$7:$A$3066),ROW($A$7:$A$3066)),""),ROWS($B$1:E2715)),COLUMNS($A$1:E2717))</f>
        <v>#NUM!</v>
      </c>
      <c r="O2721" t="e">
        <f t="array" ref="O2721">INDEX($A$7:$F$3066,SMALL(IF(COUNTIF($L$5,$H$7:$H$3066)*COUNTIF($L$5,$I$7:$I$3066),MATCH(ROW($A$7:$A$3066),ROW($A$7:$A$3066)),""),ROWS($B$1:F2715)),COLUMNS($A$1:F2717))</f>
        <v>#NUM!</v>
      </c>
    </row>
    <row r="2722" spans="1:15">
      <c r="A2722" s="1">
        <f>'ScienceDirect - Initial'!A2725</f>
        <v>0</v>
      </c>
      <c r="B2722" s="1">
        <f>'ScienceDirect - Initial'!B2725</f>
        <v>1989</v>
      </c>
      <c r="C2722" s="1" t="str">
        <f>'ScienceDirect - Initial'!C2725</f>
        <v>Lippel, Katherine</v>
      </c>
      <c r="D2722" s="1" t="str">
        <f>'ScienceDirect - Initial'!D2725</f>
        <v>Workers' compensation and psychological stress claims in North American law: A microcosmic model of systemic discrimination</v>
      </c>
      <c r="E2722" s="1" t="str">
        <f>'ScienceDirect - Initial'!E2725</f>
        <v>International Journal of Law and Psychiatry</v>
      </c>
      <c r="F2722" s="1">
        <f>'ScienceDirect - Initial'!F2725</f>
        <v>0</v>
      </c>
      <c r="H2722" s="1">
        <v>0</v>
      </c>
      <c r="I2722" s="1">
        <v>0</v>
      </c>
      <c r="J2722" t="b">
        <f t="shared" si="42"/>
        <v>1</v>
      </c>
      <c r="K2722" t="e">
        <f t="array" ref="K2722">INDEX($A$7:$F$3066,SMALL(IF(COUNTIF($L$5,$H$7:$H$3066)*COUNTIF($L$5,$I$7:$I$3066),MATCH(ROW($A$7:$A$3066),ROW($A$7:$A$3066)),""),ROWS($B$1:B2716)),COLUMNS($A$1:B2718))</f>
        <v>#NUM!</v>
      </c>
      <c r="L2722" t="e">
        <f t="array" ref="L2722">INDEX($A$7:$F$3066,SMALL(IF(COUNTIF($L$5,$H$7:$H$3066)*COUNTIF($L$5,$I$7:$I$3066),MATCH(ROW($A$7:$A$3066),ROW($A$7:$A$3066)),""),ROWS($B$1:C2716)),COLUMNS($A$1:C2718))</f>
        <v>#NUM!</v>
      </c>
      <c r="M2722" t="e">
        <f t="array" ref="M2722">INDEX($A$7:$F$3066,SMALL(IF(COUNTIF($L$5,$H$7:$H$3066)*COUNTIF($L$5,$I$7:$I$3066),MATCH(ROW($A$7:$A$3066),ROW($A$7:$A$3066)),""),ROWS($B$1:D2716)),COLUMNS($A$1:D2718))</f>
        <v>#NUM!</v>
      </c>
      <c r="N2722" t="e">
        <f t="array" ref="N2722">INDEX($A$7:$F$3066,SMALL(IF(COUNTIF($L$5,$H$7:$H$3066)*COUNTIF($L$5,$I$7:$I$3066),MATCH(ROW($A$7:$A$3066),ROW($A$7:$A$3066)),""),ROWS($B$1:E2716)),COLUMNS($A$1:E2718))</f>
        <v>#NUM!</v>
      </c>
      <c r="O2722" t="e">
        <f t="array" ref="O2722">INDEX($A$7:$F$3066,SMALL(IF(COUNTIF($L$5,$H$7:$H$3066)*COUNTIF($L$5,$I$7:$I$3066),MATCH(ROW($A$7:$A$3066),ROW($A$7:$A$3066)),""),ROWS($B$1:F2716)),COLUMNS($A$1:F2718))</f>
        <v>#NUM!</v>
      </c>
    </row>
    <row r="2723" spans="1:15">
      <c r="A2723" s="1">
        <f>'ScienceDirect - Initial'!A2726</f>
        <v>0</v>
      </c>
      <c r="B2723" s="1">
        <f>'ScienceDirect - Initial'!B2726</f>
        <v>1997</v>
      </c>
      <c r="C2723" s="1" t="str">
        <f>'ScienceDirect - Initial'!C2726</f>
        <v>Gignoux, D.; Schmitt, D.</v>
      </c>
      <c r="D2723" s="1" t="str">
        <f>'ScienceDirect - Initial'!D2726</f>
        <v>Chapter 2 Magnetism of compounds of rare earths with non-magnetic metals</v>
      </c>
      <c r="E2723" s="1" t="str">
        <f>'ScienceDirect - Initial'!E2726</f>
        <v>Handbook of Magnetic Materials</v>
      </c>
      <c r="F2723" s="1" t="str">
        <f>'ScienceDirect - Initial'!F2726</f>
        <v>1567-2719</v>
      </c>
      <c r="H2723" s="1">
        <v>0</v>
      </c>
      <c r="I2723" s="1">
        <v>0</v>
      </c>
      <c r="J2723" t="b">
        <f t="shared" si="42"/>
        <v>1</v>
      </c>
      <c r="K2723" t="e">
        <f t="array" ref="K2723">INDEX($A$7:$F$3066,SMALL(IF(COUNTIF($L$5,$H$7:$H$3066)*COUNTIF($L$5,$I$7:$I$3066),MATCH(ROW($A$7:$A$3066),ROW($A$7:$A$3066)),""),ROWS($B$1:B2717)),COLUMNS($A$1:B2719))</f>
        <v>#NUM!</v>
      </c>
      <c r="L2723" t="e">
        <f t="array" ref="L2723">INDEX($A$7:$F$3066,SMALL(IF(COUNTIF($L$5,$H$7:$H$3066)*COUNTIF($L$5,$I$7:$I$3066),MATCH(ROW($A$7:$A$3066),ROW($A$7:$A$3066)),""),ROWS($B$1:C2717)),COLUMNS($A$1:C2719))</f>
        <v>#NUM!</v>
      </c>
      <c r="M2723" t="e">
        <f t="array" ref="M2723">INDEX($A$7:$F$3066,SMALL(IF(COUNTIF($L$5,$H$7:$H$3066)*COUNTIF($L$5,$I$7:$I$3066),MATCH(ROW($A$7:$A$3066),ROW($A$7:$A$3066)),""),ROWS($B$1:D2717)),COLUMNS($A$1:D2719))</f>
        <v>#NUM!</v>
      </c>
      <c r="N2723" t="e">
        <f t="array" ref="N2723">INDEX($A$7:$F$3066,SMALL(IF(COUNTIF($L$5,$H$7:$H$3066)*COUNTIF($L$5,$I$7:$I$3066),MATCH(ROW($A$7:$A$3066),ROW($A$7:$A$3066)),""),ROWS($B$1:E2717)),COLUMNS($A$1:E2719))</f>
        <v>#NUM!</v>
      </c>
      <c r="O2723" t="e">
        <f t="array" ref="O2723">INDEX($A$7:$F$3066,SMALL(IF(COUNTIF($L$5,$H$7:$H$3066)*COUNTIF($L$5,$I$7:$I$3066),MATCH(ROW($A$7:$A$3066),ROW($A$7:$A$3066)),""),ROWS($B$1:F2717)),COLUMNS($A$1:F2719))</f>
        <v>#NUM!</v>
      </c>
    </row>
    <row r="2724" spans="1:15">
      <c r="A2724" s="1">
        <f>'ScienceDirect - Initial'!A2727</f>
        <v>0</v>
      </c>
      <c r="B2724" s="1">
        <f>'ScienceDirect - Initial'!B2727</f>
        <v>2019</v>
      </c>
      <c r="C2724" s="1">
        <f>'ScienceDirect - Initial'!C2727</f>
        <v>0</v>
      </c>
      <c r="D2724" s="1" t="str">
        <f>'ScienceDirect - Initial'!D2727</f>
        <v>Poster Presentations: Posters Friday, 12 April 2019</v>
      </c>
      <c r="E2724" s="1" t="str">
        <f>'ScienceDirect - Initial'!E2727</f>
        <v>The International Liver Congress 2019 Abstract Book</v>
      </c>
      <c r="F2724" s="1">
        <f>'ScienceDirect - Initial'!F2727</f>
        <v>0</v>
      </c>
      <c r="H2724" s="1">
        <v>0</v>
      </c>
      <c r="I2724" s="1">
        <v>0</v>
      </c>
      <c r="J2724" t="b">
        <f t="shared" si="42"/>
        <v>1</v>
      </c>
      <c r="K2724" t="e">
        <f t="array" ref="K2724">INDEX($A$7:$F$3066,SMALL(IF(COUNTIF($L$5,$H$7:$H$3066)*COUNTIF($L$5,$I$7:$I$3066),MATCH(ROW($A$7:$A$3066),ROW($A$7:$A$3066)),""),ROWS($B$1:B2718)),COLUMNS($A$1:B2720))</f>
        <v>#NUM!</v>
      </c>
      <c r="L2724" t="e">
        <f t="array" ref="L2724">INDEX($A$7:$F$3066,SMALL(IF(COUNTIF($L$5,$H$7:$H$3066)*COUNTIF($L$5,$I$7:$I$3066),MATCH(ROW($A$7:$A$3066),ROW($A$7:$A$3066)),""),ROWS($B$1:C2718)),COLUMNS($A$1:C2720))</f>
        <v>#NUM!</v>
      </c>
      <c r="M2724" t="e">
        <f t="array" ref="M2724">INDEX($A$7:$F$3066,SMALL(IF(COUNTIF($L$5,$H$7:$H$3066)*COUNTIF($L$5,$I$7:$I$3066),MATCH(ROW($A$7:$A$3066),ROW($A$7:$A$3066)),""),ROWS($B$1:D2718)),COLUMNS($A$1:D2720))</f>
        <v>#NUM!</v>
      </c>
      <c r="N2724" t="e">
        <f t="array" ref="N2724">INDEX($A$7:$F$3066,SMALL(IF(COUNTIF($L$5,$H$7:$H$3066)*COUNTIF($L$5,$I$7:$I$3066),MATCH(ROW($A$7:$A$3066),ROW($A$7:$A$3066)),""),ROWS($B$1:E2718)),COLUMNS($A$1:E2720))</f>
        <v>#NUM!</v>
      </c>
      <c r="O2724" t="e">
        <f t="array" ref="O2724">INDEX($A$7:$F$3066,SMALL(IF(COUNTIF($L$5,$H$7:$H$3066)*COUNTIF($L$5,$I$7:$I$3066),MATCH(ROW($A$7:$A$3066),ROW($A$7:$A$3066)),""),ROWS($B$1:F2718)),COLUMNS($A$1:F2720))</f>
        <v>#NUM!</v>
      </c>
    </row>
    <row r="2725" spans="1:15">
      <c r="A2725" s="1">
        <f>'ScienceDirect - Initial'!A2728</f>
        <v>0</v>
      </c>
      <c r="B2725" s="1">
        <f>'ScienceDirect - Initial'!B2728</f>
        <v>1996</v>
      </c>
      <c r="C2725" s="1" t="str">
        <f>'ScienceDirect - Initial'!C2728</f>
        <v>Crews, Fulton T.; Morrow, A. Leslie; Criswell, Hugh; Breese, George</v>
      </c>
      <c r="D2725" s="1" t="str">
        <f>'ScienceDirect - Initial'!D2728</f>
        <v>Effects of Ethanol on Ion Channels</v>
      </c>
      <c r="E2725" s="1" t="str">
        <f>'ScienceDirect - Initial'!E2728</f>
        <v>International Review of Neurobiology</v>
      </c>
      <c r="F2725" s="1" t="str">
        <f>'ScienceDirect - Initial'!F2728</f>
        <v>0074-7742</v>
      </c>
      <c r="H2725" s="1">
        <v>0</v>
      </c>
      <c r="I2725" s="1">
        <v>0</v>
      </c>
      <c r="J2725" t="b">
        <f t="shared" si="42"/>
        <v>1</v>
      </c>
      <c r="K2725" t="e">
        <f t="array" ref="K2725">INDEX($A$7:$F$3066,SMALL(IF(COUNTIF($L$5,$H$7:$H$3066)*COUNTIF($L$5,$I$7:$I$3066),MATCH(ROW($A$7:$A$3066),ROW($A$7:$A$3066)),""),ROWS($B$1:B2719)),COLUMNS($A$1:B2721))</f>
        <v>#NUM!</v>
      </c>
      <c r="L2725" t="e">
        <f t="array" ref="L2725">INDEX($A$7:$F$3066,SMALL(IF(COUNTIF($L$5,$H$7:$H$3066)*COUNTIF($L$5,$I$7:$I$3066),MATCH(ROW($A$7:$A$3066),ROW($A$7:$A$3066)),""),ROWS($B$1:C2719)),COLUMNS($A$1:C2721))</f>
        <v>#NUM!</v>
      </c>
      <c r="M2725" t="e">
        <f t="array" ref="M2725">INDEX($A$7:$F$3066,SMALL(IF(COUNTIF($L$5,$H$7:$H$3066)*COUNTIF($L$5,$I$7:$I$3066),MATCH(ROW($A$7:$A$3066),ROW($A$7:$A$3066)),""),ROWS($B$1:D2719)),COLUMNS($A$1:D2721))</f>
        <v>#NUM!</v>
      </c>
      <c r="N2725" t="e">
        <f t="array" ref="N2725">INDEX($A$7:$F$3066,SMALL(IF(COUNTIF($L$5,$H$7:$H$3066)*COUNTIF($L$5,$I$7:$I$3066),MATCH(ROW($A$7:$A$3066),ROW($A$7:$A$3066)),""),ROWS($B$1:E2719)),COLUMNS($A$1:E2721))</f>
        <v>#NUM!</v>
      </c>
      <c r="O2725" t="e">
        <f t="array" ref="O2725">INDEX($A$7:$F$3066,SMALL(IF(COUNTIF($L$5,$H$7:$H$3066)*COUNTIF($L$5,$I$7:$I$3066),MATCH(ROW($A$7:$A$3066),ROW($A$7:$A$3066)),""),ROWS($B$1:F2719)),COLUMNS($A$1:F2721))</f>
        <v>#NUM!</v>
      </c>
    </row>
    <row r="2726" spans="1:15">
      <c r="A2726" s="1">
        <f>'ScienceDirect - Initial'!A2729</f>
        <v>0</v>
      </c>
      <c r="B2726" s="1">
        <f>'ScienceDirect - Initial'!B2729</f>
        <v>2017</v>
      </c>
      <c r="C2726" s="1" t="str">
        <f>'ScienceDirect - Initial'!C2729</f>
        <v>Bayne, B.L.</v>
      </c>
      <c r="D2726" s="1" t="str">
        <f>'ScienceDirect - Initial'!D2729</f>
        <v>Chapter 6 - Metabolic Expenditure</v>
      </c>
      <c r="E2726" s="1" t="str">
        <f>'ScienceDirect - Initial'!E2729</f>
        <v>Developments in Aquaculture and Fisheries Science</v>
      </c>
      <c r="F2726" s="1" t="str">
        <f>'ScienceDirect - Initial'!F2729</f>
        <v>0167-9309</v>
      </c>
      <c r="H2726" s="1">
        <v>0</v>
      </c>
      <c r="I2726" s="1">
        <v>0</v>
      </c>
      <c r="J2726" t="b">
        <f t="shared" si="42"/>
        <v>1</v>
      </c>
      <c r="K2726" t="e">
        <f t="array" ref="K2726">INDEX($A$7:$F$3066,SMALL(IF(COUNTIF($L$5,$H$7:$H$3066)*COUNTIF($L$5,$I$7:$I$3066),MATCH(ROW($A$7:$A$3066),ROW($A$7:$A$3066)),""),ROWS($B$1:B2720)),COLUMNS($A$1:B2722))</f>
        <v>#NUM!</v>
      </c>
      <c r="L2726" t="e">
        <f t="array" ref="L2726">INDEX($A$7:$F$3066,SMALL(IF(COUNTIF($L$5,$H$7:$H$3066)*COUNTIF($L$5,$I$7:$I$3066),MATCH(ROW($A$7:$A$3066),ROW($A$7:$A$3066)),""),ROWS($B$1:C2720)),COLUMNS($A$1:C2722))</f>
        <v>#NUM!</v>
      </c>
      <c r="M2726" t="e">
        <f t="array" ref="M2726">INDEX($A$7:$F$3066,SMALL(IF(COUNTIF($L$5,$H$7:$H$3066)*COUNTIF($L$5,$I$7:$I$3066),MATCH(ROW($A$7:$A$3066),ROW($A$7:$A$3066)),""),ROWS($B$1:D2720)),COLUMNS($A$1:D2722))</f>
        <v>#NUM!</v>
      </c>
      <c r="N2726" t="e">
        <f t="array" ref="N2726">INDEX($A$7:$F$3066,SMALL(IF(COUNTIF($L$5,$H$7:$H$3066)*COUNTIF($L$5,$I$7:$I$3066),MATCH(ROW($A$7:$A$3066),ROW($A$7:$A$3066)),""),ROWS($B$1:E2720)),COLUMNS($A$1:E2722))</f>
        <v>#NUM!</v>
      </c>
      <c r="O2726" t="e">
        <f t="array" ref="O2726">INDEX($A$7:$F$3066,SMALL(IF(COUNTIF($L$5,$H$7:$H$3066)*COUNTIF($L$5,$I$7:$I$3066),MATCH(ROW($A$7:$A$3066),ROW($A$7:$A$3066)),""),ROWS($B$1:F2720)),COLUMNS($A$1:F2722))</f>
        <v>#NUM!</v>
      </c>
    </row>
    <row r="2727" spans="1:15">
      <c r="A2727" s="1">
        <f>'ScienceDirect - Initial'!A2730</f>
        <v>0</v>
      </c>
      <c r="B2727" s="1">
        <f>'ScienceDirect - Initial'!B2730</f>
        <v>2010</v>
      </c>
      <c r="C2727" s="1">
        <f>'ScienceDirect - Initial'!C2730</f>
        <v>0</v>
      </c>
      <c r="D2727" s="1" t="str">
        <f>'ScienceDirect - Initial'!D2730</f>
        <v>Abstracts</v>
      </c>
      <c r="E2727" s="1" t="str">
        <f>'ScienceDirect - Initial'!E2730</f>
        <v>Fuel and Energy Abstracts</v>
      </c>
      <c r="F2727" s="1">
        <f>'ScienceDirect - Initial'!F2730</f>
        <v>0</v>
      </c>
      <c r="H2727" s="1">
        <v>0</v>
      </c>
      <c r="I2727" s="1">
        <v>0</v>
      </c>
      <c r="J2727" t="b">
        <f t="shared" si="42"/>
        <v>1</v>
      </c>
      <c r="K2727" t="e">
        <f t="array" ref="K2727">INDEX($A$7:$F$3066,SMALL(IF(COUNTIF($L$5,$H$7:$H$3066)*COUNTIF($L$5,$I$7:$I$3066),MATCH(ROW($A$7:$A$3066),ROW($A$7:$A$3066)),""),ROWS($B$1:B2721)),COLUMNS($A$1:B2723))</f>
        <v>#NUM!</v>
      </c>
      <c r="L2727" t="e">
        <f t="array" ref="L2727">INDEX($A$7:$F$3066,SMALL(IF(COUNTIF($L$5,$H$7:$H$3066)*COUNTIF($L$5,$I$7:$I$3066),MATCH(ROW($A$7:$A$3066),ROW($A$7:$A$3066)),""),ROWS($B$1:C2721)),COLUMNS($A$1:C2723))</f>
        <v>#NUM!</v>
      </c>
      <c r="M2727" t="e">
        <f t="array" ref="M2727">INDEX($A$7:$F$3066,SMALL(IF(COUNTIF($L$5,$H$7:$H$3066)*COUNTIF($L$5,$I$7:$I$3066),MATCH(ROW($A$7:$A$3066),ROW($A$7:$A$3066)),""),ROWS($B$1:D2721)),COLUMNS($A$1:D2723))</f>
        <v>#NUM!</v>
      </c>
      <c r="N2727" t="e">
        <f t="array" ref="N2727">INDEX($A$7:$F$3066,SMALL(IF(COUNTIF($L$5,$H$7:$H$3066)*COUNTIF($L$5,$I$7:$I$3066),MATCH(ROW($A$7:$A$3066),ROW($A$7:$A$3066)),""),ROWS($B$1:E2721)),COLUMNS($A$1:E2723))</f>
        <v>#NUM!</v>
      </c>
      <c r="O2727" t="e">
        <f t="array" ref="O2727">INDEX($A$7:$F$3066,SMALL(IF(COUNTIF($L$5,$H$7:$H$3066)*COUNTIF($L$5,$I$7:$I$3066),MATCH(ROW($A$7:$A$3066),ROW($A$7:$A$3066)),""),ROWS($B$1:F2721)),COLUMNS($A$1:F2723))</f>
        <v>#NUM!</v>
      </c>
    </row>
    <row r="2728" spans="1:15">
      <c r="A2728" s="1">
        <f>'ScienceDirect - Initial'!A2731</f>
        <v>0</v>
      </c>
      <c r="B2728" s="1">
        <f>'ScienceDirect - Initial'!B2731</f>
        <v>1988</v>
      </c>
      <c r="C2728" s="1" t="str">
        <f>'ScienceDirect - Initial'!C2731</f>
        <v>TEICHERT, CURT</v>
      </c>
      <c r="D2728" s="1" t="str">
        <f>'ScienceDirect - Initial'!D2731</f>
        <v>2 - Main Features of Cephalopod Evolution</v>
      </c>
      <c r="E2728" s="1" t="str">
        <f>'ScienceDirect - Initial'!E2731</f>
        <v>Paleontology and Neontology of Cephalopods</v>
      </c>
      <c r="F2728" s="1" t="str">
        <f>'ScienceDirect - Initial'!F2731</f>
        <v>978-0-12-751412-3</v>
      </c>
      <c r="H2728" s="1">
        <v>0</v>
      </c>
      <c r="I2728" s="1">
        <v>0</v>
      </c>
      <c r="J2728" t="b">
        <f t="shared" si="42"/>
        <v>1</v>
      </c>
      <c r="K2728" t="e">
        <f t="array" ref="K2728">INDEX($A$7:$F$3066,SMALL(IF(COUNTIF($L$5,$H$7:$H$3066)*COUNTIF($L$5,$I$7:$I$3066),MATCH(ROW($A$7:$A$3066),ROW($A$7:$A$3066)),""),ROWS($B$1:B2722)),COLUMNS($A$1:B2724))</f>
        <v>#NUM!</v>
      </c>
      <c r="L2728" t="e">
        <f t="array" ref="L2728">INDEX($A$7:$F$3066,SMALL(IF(COUNTIF($L$5,$H$7:$H$3066)*COUNTIF($L$5,$I$7:$I$3066),MATCH(ROW($A$7:$A$3066),ROW($A$7:$A$3066)),""),ROWS($B$1:C2722)),COLUMNS($A$1:C2724))</f>
        <v>#NUM!</v>
      </c>
      <c r="M2728" t="e">
        <f t="array" ref="M2728">INDEX($A$7:$F$3066,SMALL(IF(COUNTIF($L$5,$H$7:$H$3066)*COUNTIF($L$5,$I$7:$I$3066),MATCH(ROW($A$7:$A$3066),ROW($A$7:$A$3066)),""),ROWS($B$1:D2722)),COLUMNS($A$1:D2724))</f>
        <v>#NUM!</v>
      </c>
      <c r="N2728" t="e">
        <f t="array" ref="N2728">INDEX($A$7:$F$3066,SMALL(IF(COUNTIF($L$5,$H$7:$H$3066)*COUNTIF($L$5,$I$7:$I$3066),MATCH(ROW($A$7:$A$3066),ROW($A$7:$A$3066)),""),ROWS($B$1:E2722)),COLUMNS($A$1:E2724))</f>
        <v>#NUM!</v>
      </c>
      <c r="O2728" t="e">
        <f t="array" ref="O2728">INDEX($A$7:$F$3066,SMALL(IF(COUNTIF($L$5,$H$7:$H$3066)*COUNTIF($L$5,$I$7:$I$3066),MATCH(ROW($A$7:$A$3066),ROW($A$7:$A$3066)),""),ROWS($B$1:F2722)),COLUMNS($A$1:F2724))</f>
        <v>#NUM!</v>
      </c>
    </row>
    <row r="2729" spans="1:15">
      <c r="A2729" s="1">
        <f>'ScienceDirect - Initial'!A2732</f>
        <v>0</v>
      </c>
      <c r="B2729" s="1">
        <f>'ScienceDirect - Initial'!B2732</f>
        <v>2010</v>
      </c>
      <c r="C2729" s="1" t="str">
        <f>'ScienceDirect - Initial'!C2732</f>
        <v>Rai, Prakash; Mallidi, Srivalleesha; Zheng, Xiang; Rahmanzadeh, Ramtin; Mir, Youssef; Elrington, Stefan; Khurshid, Ahmat; Hasan, Tayyaba</v>
      </c>
      <c r="D2729" s="1" t="str">
        <f>'ScienceDirect - Initial'!D2732</f>
        <v>Development and applications of photo-triggered theranostic agents</v>
      </c>
      <c r="E2729" s="1" t="str">
        <f>'ScienceDirect - Initial'!E2732</f>
        <v>Development of Theranostic Agents that Co-Deliver Therapeutic and Imaging Agents</v>
      </c>
      <c r="F2729" s="1">
        <f>'ScienceDirect - Initial'!F2732</f>
        <v>0</v>
      </c>
      <c r="H2729" s="1">
        <v>0</v>
      </c>
      <c r="I2729" s="1">
        <v>0</v>
      </c>
      <c r="J2729" t="b">
        <f t="shared" si="42"/>
        <v>1</v>
      </c>
      <c r="K2729" t="e">
        <f t="array" ref="K2729">INDEX($A$7:$F$3066,SMALL(IF(COUNTIF($L$5,$H$7:$H$3066)*COUNTIF($L$5,$I$7:$I$3066),MATCH(ROW($A$7:$A$3066),ROW($A$7:$A$3066)),""),ROWS($B$1:B2723)),COLUMNS($A$1:B2725))</f>
        <v>#NUM!</v>
      </c>
      <c r="L2729" t="e">
        <f t="array" ref="L2729">INDEX($A$7:$F$3066,SMALL(IF(COUNTIF($L$5,$H$7:$H$3066)*COUNTIF($L$5,$I$7:$I$3066),MATCH(ROW($A$7:$A$3066),ROW($A$7:$A$3066)),""),ROWS($B$1:C2723)),COLUMNS($A$1:C2725))</f>
        <v>#NUM!</v>
      </c>
      <c r="M2729" t="e">
        <f t="array" ref="M2729">INDEX($A$7:$F$3066,SMALL(IF(COUNTIF($L$5,$H$7:$H$3066)*COUNTIF($L$5,$I$7:$I$3066),MATCH(ROW($A$7:$A$3066),ROW($A$7:$A$3066)),""),ROWS($B$1:D2723)),COLUMNS($A$1:D2725))</f>
        <v>#NUM!</v>
      </c>
      <c r="N2729" t="e">
        <f t="array" ref="N2729">INDEX($A$7:$F$3066,SMALL(IF(COUNTIF($L$5,$H$7:$H$3066)*COUNTIF($L$5,$I$7:$I$3066),MATCH(ROW($A$7:$A$3066),ROW($A$7:$A$3066)),""),ROWS($B$1:E2723)),COLUMNS($A$1:E2725))</f>
        <v>#NUM!</v>
      </c>
      <c r="O2729" t="e">
        <f t="array" ref="O2729">INDEX($A$7:$F$3066,SMALL(IF(COUNTIF($L$5,$H$7:$H$3066)*COUNTIF($L$5,$I$7:$I$3066),MATCH(ROW($A$7:$A$3066),ROW($A$7:$A$3066)),""),ROWS($B$1:F2723)),COLUMNS($A$1:F2725))</f>
        <v>#NUM!</v>
      </c>
    </row>
    <row r="2730" spans="1:15">
      <c r="A2730" s="1">
        <f>'ScienceDirect - Initial'!A2733</f>
        <v>0</v>
      </c>
      <c r="B2730" s="1">
        <f>'ScienceDirect - Initial'!B2733</f>
        <v>2008</v>
      </c>
      <c r="C2730" s="1" t="str">
        <f>'ScienceDirect - Initial'!C2733</f>
        <v>Smith, Philip W.; Bennett, Gail; Bradley, Suzanne; Drinka, Paul; Lautenbach, Ebbing; Marx, James; Mody, Lona; Nicolle, Lindsay; Stevenson, Kurt</v>
      </c>
      <c r="D2730" s="1" t="str">
        <f>'ScienceDirect - Initial'!D2733</f>
        <v>SHEA/APIC Guideline: Infection prevention and control in the long-term care facility</v>
      </c>
      <c r="E2730" s="1" t="str">
        <f>'ScienceDirect - Initial'!E2733</f>
        <v>American Journal of Infection Control</v>
      </c>
      <c r="F2730" s="1">
        <f>'ScienceDirect - Initial'!F2733</f>
        <v>0</v>
      </c>
      <c r="H2730" s="1">
        <v>0</v>
      </c>
      <c r="I2730" s="1">
        <v>0</v>
      </c>
      <c r="J2730" t="b">
        <f t="shared" si="42"/>
        <v>1</v>
      </c>
      <c r="K2730" t="e">
        <f t="array" ref="K2730">INDEX($A$7:$F$3066,SMALL(IF(COUNTIF($L$5,$H$7:$H$3066)*COUNTIF($L$5,$I$7:$I$3066),MATCH(ROW($A$7:$A$3066),ROW($A$7:$A$3066)),""),ROWS($B$1:B2724)),COLUMNS($A$1:B2726))</f>
        <v>#NUM!</v>
      </c>
      <c r="L2730" t="e">
        <f t="array" ref="L2730">INDEX($A$7:$F$3066,SMALL(IF(COUNTIF($L$5,$H$7:$H$3066)*COUNTIF($L$5,$I$7:$I$3066),MATCH(ROW($A$7:$A$3066),ROW($A$7:$A$3066)),""),ROWS($B$1:C2724)),COLUMNS($A$1:C2726))</f>
        <v>#NUM!</v>
      </c>
      <c r="M2730" t="e">
        <f t="array" ref="M2730">INDEX($A$7:$F$3066,SMALL(IF(COUNTIF($L$5,$H$7:$H$3066)*COUNTIF($L$5,$I$7:$I$3066),MATCH(ROW($A$7:$A$3066),ROW($A$7:$A$3066)),""),ROWS($B$1:D2724)),COLUMNS($A$1:D2726))</f>
        <v>#NUM!</v>
      </c>
      <c r="N2730" t="e">
        <f t="array" ref="N2730">INDEX($A$7:$F$3066,SMALL(IF(COUNTIF($L$5,$H$7:$H$3066)*COUNTIF($L$5,$I$7:$I$3066),MATCH(ROW($A$7:$A$3066),ROW($A$7:$A$3066)),""),ROWS($B$1:E2724)),COLUMNS($A$1:E2726))</f>
        <v>#NUM!</v>
      </c>
      <c r="O2730" t="e">
        <f t="array" ref="O2730">INDEX($A$7:$F$3066,SMALL(IF(COUNTIF($L$5,$H$7:$H$3066)*COUNTIF($L$5,$I$7:$I$3066),MATCH(ROW($A$7:$A$3066),ROW($A$7:$A$3066)),""),ROWS($B$1:F2724)),COLUMNS($A$1:F2726))</f>
        <v>#NUM!</v>
      </c>
    </row>
    <row r="2731" spans="1:15">
      <c r="A2731" s="1">
        <f>'ScienceDirect - Initial'!A2734</f>
        <v>0</v>
      </c>
      <c r="B2731" s="1">
        <f>'ScienceDirect - Initial'!B2734</f>
        <v>2003</v>
      </c>
      <c r="C2731" s="1">
        <f>'ScienceDirect - Initial'!C2734</f>
        <v>0</v>
      </c>
      <c r="D2731" s="1" t="str">
        <f>'ScienceDirect - Initial'!D2734</f>
        <v>Free Papers</v>
      </c>
      <c r="E2731" s="1" t="str">
        <f>'ScienceDirect - Initial'!E2734</f>
        <v>Canadian Journal of Ophthalmology</v>
      </c>
      <c r="F2731" s="1">
        <f>'ScienceDirect - Initial'!F2734</f>
        <v>0</v>
      </c>
      <c r="H2731" s="1">
        <v>0</v>
      </c>
      <c r="I2731" s="1">
        <v>0</v>
      </c>
      <c r="J2731" t="b">
        <f t="shared" si="42"/>
        <v>1</v>
      </c>
      <c r="K2731" t="e">
        <f t="array" ref="K2731">INDEX($A$7:$F$3066,SMALL(IF(COUNTIF($L$5,$H$7:$H$3066)*COUNTIF($L$5,$I$7:$I$3066),MATCH(ROW($A$7:$A$3066),ROW($A$7:$A$3066)),""),ROWS($B$1:B2725)),COLUMNS($A$1:B2727))</f>
        <v>#NUM!</v>
      </c>
      <c r="L2731" t="e">
        <f t="array" ref="L2731">INDEX($A$7:$F$3066,SMALL(IF(COUNTIF($L$5,$H$7:$H$3066)*COUNTIF($L$5,$I$7:$I$3066),MATCH(ROW($A$7:$A$3066),ROW($A$7:$A$3066)),""),ROWS($B$1:C2725)),COLUMNS($A$1:C2727))</f>
        <v>#NUM!</v>
      </c>
      <c r="M2731" t="e">
        <f t="array" ref="M2731">INDEX($A$7:$F$3066,SMALL(IF(COUNTIF($L$5,$H$7:$H$3066)*COUNTIF($L$5,$I$7:$I$3066),MATCH(ROW($A$7:$A$3066),ROW($A$7:$A$3066)),""),ROWS($B$1:D2725)),COLUMNS($A$1:D2727))</f>
        <v>#NUM!</v>
      </c>
      <c r="N2731" t="e">
        <f t="array" ref="N2731">INDEX($A$7:$F$3066,SMALL(IF(COUNTIF($L$5,$H$7:$H$3066)*COUNTIF($L$5,$I$7:$I$3066),MATCH(ROW($A$7:$A$3066),ROW($A$7:$A$3066)),""),ROWS($B$1:E2725)),COLUMNS($A$1:E2727))</f>
        <v>#NUM!</v>
      </c>
      <c r="O2731" t="e">
        <f t="array" ref="O2731">INDEX($A$7:$F$3066,SMALL(IF(COUNTIF($L$5,$H$7:$H$3066)*COUNTIF($L$5,$I$7:$I$3066),MATCH(ROW($A$7:$A$3066),ROW($A$7:$A$3066)),""),ROWS($B$1:F2725)),COLUMNS($A$1:F2727))</f>
        <v>#NUM!</v>
      </c>
    </row>
    <row r="2732" spans="1:15">
      <c r="A2732" s="1">
        <f>'ScienceDirect - Initial'!A2735</f>
        <v>0</v>
      </c>
      <c r="B2732" s="1">
        <f>'ScienceDirect - Initial'!B2735</f>
        <v>1982</v>
      </c>
      <c r="C2732" s="1">
        <f>'ScienceDirect - Initial'!C2735</f>
        <v>0</v>
      </c>
      <c r="D2732" s="1" t="str">
        <f>'ScienceDirect - Initial'!D2735</f>
        <v>Research agendas for the nineteen eighties: comments, additions and critiques</v>
      </c>
      <c r="E2732" s="1" t="str">
        <f>'ScienceDirect - Initial'!E2735</f>
        <v>Political Geography Quarterly</v>
      </c>
      <c r="F2732" s="1">
        <f>'ScienceDirect - Initial'!F2735</f>
        <v>0</v>
      </c>
      <c r="H2732" s="1">
        <v>0</v>
      </c>
      <c r="I2732" s="1">
        <v>0</v>
      </c>
      <c r="J2732" t="b">
        <f t="shared" si="42"/>
        <v>1</v>
      </c>
      <c r="K2732" t="e">
        <f t="array" ref="K2732">INDEX($A$7:$F$3066,SMALL(IF(COUNTIF($L$5,$H$7:$H$3066)*COUNTIF($L$5,$I$7:$I$3066),MATCH(ROW($A$7:$A$3066),ROW($A$7:$A$3066)),""),ROWS($B$1:B2726)),COLUMNS($A$1:B2728))</f>
        <v>#NUM!</v>
      </c>
      <c r="L2732" t="e">
        <f t="array" ref="L2732">INDEX($A$7:$F$3066,SMALL(IF(COUNTIF($L$5,$H$7:$H$3066)*COUNTIF($L$5,$I$7:$I$3066),MATCH(ROW($A$7:$A$3066),ROW($A$7:$A$3066)),""),ROWS($B$1:C2726)),COLUMNS($A$1:C2728))</f>
        <v>#NUM!</v>
      </c>
      <c r="M2732" t="e">
        <f t="array" ref="M2732">INDEX($A$7:$F$3066,SMALL(IF(COUNTIF($L$5,$H$7:$H$3066)*COUNTIF($L$5,$I$7:$I$3066),MATCH(ROW($A$7:$A$3066),ROW($A$7:$A$3066)),""),ROWS($B$1:D2726)),COLUMNS($A$1:D2728))</f>
        <v>#NUM!</v>
      </c>
      <c r="N2732" t="e">
        <f t="array" ref="N2732">INDEX($A$7:$F$3066,SMALL(IF(COUNTIF($L$5,$H$7:$H$3066)*COUNTIF($L$5,$I$7:$I$3066),MATCH(ROW($A$7:$A$3066),ROW($A$7:$A$3066)),""),ROWS($B$1:E2726)),COLUMNS($A$1:E2728))</f>
        <v>#NUM!</v>
      </c>
      <c r="O2732" t="e">
        <f t="array" ref="O2732">INDEX($A$7:$F$3066,SMALL(IF(COUNTIF($L$5,$H$7:$H$3066)*COUNTIF($L$5,$I$7:$I$3066),MATCH(ROW($A$7:$A$3066),ROW($A$7:$A$3066)),""),ROWS($B$1:F2726)),COLUMNS($A$1:F2728))</f>
        <v>#NUM!</v>
      </c>
    </row>
    <row r="2733" spans="1:15">
      <c r="A2733" s="1">
        <f>'ScienceDirect - Initial'!A2736</f>
        <v>0</v>
      </c>
      <c r="B2733" s="1">
        <f>'ScienceDirect - Initial'!B2736</f>
        <v>2008</v>
      </c>
      <c r="C2733" s="1" t="str">
        <f>'ScienceDirect - Initial'!C2736</f>
        <v>Shaw, Joseph R.; Pfrender, Michael E.; Eads, Brian D.; Klaper, Rebecca; Callaghan, Amanda; Sibly, Richard M.; Colson, Isabelle; Jansen, Bastiaan; Gilbert, Donald; Colbourne, John K.</v>
      </c>
      <c r="D2733" s="1" t="str">
        <f>'ScienceDirect - Initial'!D2736</f>
        <v>Daphnia as an emerging model for toxicological genomics</v>
      </c>
      <c r="E2733" s="1" t="str">
        <f>'ScienceDirect - Initial'!E2736</f>
        <v>Advances in Experimental Biology</v>
      </c>
      <c r="F2733" s="1" t="str">
        <f>'ScienceDirect - Initial'!F2736</f>
        <v>1872-2423</v>
      </c>
      <c r="H2733" s="1">
        <v>0</v>
      </c>
      <c r="I2733" s="1">
        <v>0</v>
      </c>
      <c r="J2733" t="b">
        <f t="shared" si="42"/>
        <v>1</v>
      </c>
      <c r="K2733" t="e">
        <f t="array" ref="K2733">INDEX($A$7:$F$3066,SMALL(IF(COUNTIF($L$5,$H$7:$H$3066)*COUNTIF($L$5,$I$7:$I$3066),MATCH(ROW($A$7:$A$3066),ROW($A$7:$A$3066)),""),ROWS($B$1:B2727)),COLUMNS($A$1:B2729))</f>
        <v>#NUM!</v>
      </c>
      <c r="L2733" t="e">
        <f t="array" ref="L2733">INDEX($A$7:$F$3066,SMALL(IF(COUNTIF($L$5,$H$7:$H$3066)*COUNTIF($L$5,$I$7:$I$3066),MATCH(ROW($A$7:$A$3066),ROW($A$7:$A$3066)),""),ROWS($B$1:C2727)),COLUMNS($A$1:C2729))</f>
        <v>#NUM!</v>
      </c>
      <c r="M2733" t="e">
        <f t="array" ref="M2733">INDEX($A$7:$F$3066,SMALL(IF(COUNTIF($L$5,$H$7:$H$3066)*COUNTIF($L$5,$I$7:$I$3066),MATCH(ROW($A$7:$A$3066),ROW($A$7:$A$3066)),""),ROWS($B$1:D2727)),COLUMNS($A$1:D2729))</f>
        <v>#NUM!</v>
      </c>
      <c r="N2733" t="e">
        <f t="array" ref="N2733">INDEX($A$7:$F$3066,SMALL(IF(COUNTIF($L$5,$H$7:$H$3066)*COUNTIF($L$5,$I$7:$I$3066),MATCH(ROW($A$7:$A$3066),ROW($A$7:$A$3066)),""),ROWS($B$1:E2727)),COLUMNS($A$1:E2729))</f>
        <v>#NUM!</v>
      </c>
      <c r="O2733" t="e">
        <f t="array" ref="O2733">INDEX($A$7:$F$3066,SMALL(IF(COUNTIF($L$5,$H$7:$H$3066)*COUNTIF($L$5,$I$7:$I$3066),MATCH(ROW($A$7:$A$3066),ROW($A$7:$A$3066)),""),ROWS($B$1:F2727)),COLUMNS($A$1:F2729))</f>
        <v>#NUM!</v>
      </c>
    </row>
    <row r="2734" spans="1:15">
      <c r="A2734" s="1">
        <f>'ScienceDirect - Initial'!A2737</f>
        <v>0</v>
      </c>
      <c r="B2734" s="1">
        <f>'ScienceDirect - Initial'!B2737</f>
        <v>2015</v>
      </c>
      <c r="C2734" s="1" t="str">
        <f>'ScienceDirect - Initial'!C2737</f>
        <v>Steele, Scott R.; Varma, Madhulika G.; Prichard, David; Bharucha, Adil E.; Vogler, Sarah A.; Erdogan, Askin; Rao, Satish S.C.; Lowry, Ann C.; Lange, Erin O.; Hall, Glen M.; Bleier, Joshua I.S.; Senagore, Anthony J.; Maykel, Justin; Chan, Sook Y.; Paquette, Ian M.; Audett, Marie C.; Bastawrous, Amir; Umamaheswaran, Preetha; Fleshman, James W.; Caton, Gentry; O׳Brien, Brendan S.; Nelson, Jeffery M.; Steiner, Ari; Garely, Alan; Noor, Nabila; Desrosiers, Laurephile; Kelley, Robert; Jacobson, Nina S.</v>
      </c>
      <c r="D2734" s="1" t="str">
        <f>'ScienceDirect - Initial'!D2737</f>
        <v>The evolution of evaluation and management of urinary or fecal incontinence and pelvic organ prolapse</v>
      </c>
      <c r="E2734" s="1" t="str">
        <f>'ScienceDirect - Initial'!E2737</f>
        <v>Current Problems in Surgery</v>
      </c>
      <c r="F2734" s="1">
        <f>'ScienceDirect - Initial'!F2737</f>
        <v>0</v>
      </c>
      <c r="H2734" s="1">
        <v>0</v>
      </c>
      <c r="I2734" s="1">
        <v>0</v>
      </c>
      <c r="J2734" t="b">
        <f t="shared" si="42"/>
        <v>1</v>
      </c>
      <c r="K2734" t="e">
        <f t="array" ref="K2734">INDEX($A$7:$F$3066,SMALL(IF(COUNTIF($L$5,$H$7:$H$3066)*COUNTIF($L$5,$I$7:$I$3066),MATCH(ROW($A$7:$A$3066),ROW($A$7:$A$3066)),""),ROWS($B$1:B2728)),COLUMNS($A$1:B2730))</f>
        <v>#NUM!</v>
      </c>
      <c r="L2734" t="e">
        <f t="array" ref="L2734">INDEX($A$7:$F$3066,SMALL(IF(COUNTIF($L$5,$H$7:$H$3066)*COUNTIF($L$5,$I$7:$I$3066),MATCH(ROW($A$7:$A$3066),ROW($A$7:$A$3066)),""),ROWS($B$1:C2728)),COLUMNS($A$1:C2730))</f>
        <v>#NUM!</v>
      </c>
      <c r="M2734" t="e">
        <f t="array" ref="M2734">INDEX($A$7:$F$3066,SMALL(IF(COUNTIF($L$5,$H$7:$H$3066)*COUNTIF($L$5,$I$7:$I$3066),MATCH(ROW($A$7:$A$3066),ROW($A$7:$A$3066)),""),ROWS($B$1:D2728)),COLUMNS($A$1:D2730))</f>
        <v>#NUM!</v>
      </c>
      <c r="N2734" t="e">
        <f t="array" ref="N2734">INDEX($A$7:$F$3066,SMALL(IF(COUNTIF($L$5,$H$7:$H$3066)*COUNTIF($L$5,$I$7:$I$3066),MATCH(ROW($A$7:$A$3066),ROW($A$7:$A$3066)),""),ROWS($B$1:E2728)),COLUMNS($A$1:E2730))</f>
        <v>#NUM!</v>
      </c>
      <c r="O2734" t="e">
        <f t="array" ref="O2734">INDEX($A$7:$F$3066,SMALL(IF(COUNTIF($L$5,$H$7:$H$3066)*COUNTIF($L$5,$I$7:$I$3066),MATCH(ROW($A$7:$A$3066),ROW($A$7:$A$3066)),""),ROWS($B$1:F2728)),COLUMNS($A$1:F2730))</f>
        <v>#NUM!</v>
      </c>
    </row>
    <row r="2735" spans="1:15">
      <c r="A2735" s="1">
        <f>'ScienceDirect - Initial'!A2738</f>
        <v>0</v>
      </c>
      <c r="B2735" s="1">
        <f>'ScienceDirect - Initial'!B2738</f>
        <v>2014</v>
      </c>
      <c r="C2735" s="1" t="str">
        <f>'ScienceDirect - Initial'!C2738</f>
        <v>Young, Paul R.; Ng, Lisa F.P.; Hall, Roy A.; Smith, David W.; Johansen, Cheryl A.</v>
      </c>
      <c r="D2735" s="1" t="str">
        <f>'ScienceDirect - Initial'!D2738</f>
        <v>14 - Arbovirus Infections</v>
      </c>
      <c r="E2735" s="1" t="str">
        <f>'ScienceDirect - Initial'!E2738</f>
        <v>Manson's Tropical Infectious Diseases (Twenty-third Edition)</v>
      </c>
      <c r="F2735" s="1" t="str">
        <f>'ScienceDirect - Initial'!F2738</f>
        <v>978-0-7020-5101-2</v>
      </c>
      <c r="H2735" s="1">
        <v>0</v>
      </c>
      <c r="I2735" s="1">
        <v>0</v>
      </c>
      <c r="J2735" t="b">
        <f t="shared" si="42"/>
        <v>1</v>
      </c>
      <c r="K2735" t="e">
        <f t="array" ref="K2735">INDEX($A$7:$F$3066,SMALL(IF(COUNTIF($L$5,$H$7:$H$3066)*COUNTIF($L$5,$I$7:$I$3066),MATCH(ROW($A$7:$A$3066),ROW($A$7:$A$3066)),""),ROWS($B$1:B2729)),COLUMNS($A$1:B2731))</f>
        <v>#NUM!</v>
      </c>
      <c r="L2735" t="e">
        <f t="array" ref="L2735">INDEX($A$7:$F$3066,SMALL(IF(COUNTIF($L$5,$H$7:$H$3066)*COUNTIF($L$5,$I$7:$I$3066),MATCH(ROW($A$7:$A$3066),ROW($A$7:$A$3066)),""),ROWS($B$1:C2729)),COLUMNS($A$1:C2731))</f>
        <v>#NUM!</v>
      </c>
      <c r="M2735" t="e">
        <f t="array" ref="M2735">INDEX($A$7:$F$3066,SMALL(IF(COUNTIF($L$5,$H$7:$H$3066)*COUNTIF($L$5,$I$7:$I$3066),MATCH(ROW($A$7:$A$3066),ROW($A$7:$A$3066)),""),ROWS($B$1:D2729)),COLUMNS($A$1:D2731))</f>
        <v>#NUM!</v>
      </c>
      <c r="N2735" t="e">
        <f t="array" ref="N2735">INDEX($A$7:$F$3066,SMALL(IF(COUNTIF($L$5,$H$7:$H$3066)*COUNTIF($L$5,$I$7:$I$3066),MATCH(ROW($A$7:$A$3066),ROW($A$7:$A$3066)),""),ROWS($B$1:E2729)),COLUMNS($A$1:E2731))</f>
        <v>#NUM!</v>
      </c>
      <c r="O2735" t="e">
        <f t="array" ref="O2735">INDEX($A$7:$F$3066,SMALL(IF(COUNTIF($L$5,$H$7:$H$3066)*COUNTIF($L$5,$I$7:$I$3066),MATCH(ROW($A$7:$A$3066),ROW($A$7:$A$3066)),""),ROWS($B$1:F2729)),COLUMNS($A$1:F2731))</f>
        <v>#NUM!</v>
      </c>
    </row>
    <row r="2736" spans="1:15">
      <c r="A2736" s="1">
        <f>'ScienceDirect - Initial'!A2739</f>
        <v>0</v>
      </c>
      <c r="B2736" s="1">
        <f>'ScienceDirect - Initial'!B2739</f>
        <v>1989</v>
      </c>
      <c r="C2736" s="1">
        <f>'ScienceDirect - Initial'!C2739</f>
        <v>0</v>
      </c>
      <c r="D2736" s="1" t="str">
        <f>'ScienceDirect - Initial'!D2739</f>
        <v>BIBLIOGRAPHY</v>
      </c>
      <c r="E2736" s="1" t="str">
        <f>'ScienceDirect - Initial'!E2739</f>
        <v>Environmental Ecology</v>
      </c>
      <c r="F2736" s="1" t="str">
        <f>'ScienceDirect - Initial'!F2739</f>
        <v>978-0-12-266540-0</v>
      </c>
      <c r="H2736" s="1">
        <v>0</v>
      </c>
      <c r="I2736" s="1">
        <v>0</v>
      </c>
      <c r="J2736" t="b">
        <f t="shared" si="42"/>
        <v>1</v>
      </c>
      <c r="K2736" t="e">
        <f t="array" ref="K2736">INDEX($A$7:$F$3066,SMALL(IF(COUNTIF($L$5,$H$7:$H$3066)*COUNTIF($L$5,$I$7:$I$3066),MATCH(ROW($A$7:$A$3066),ROW($A$7:$A$3066)),""),ROWS($B$1:B2730)),COLUMNS($A$1:B2732))</f>
        <v>#NUM!</v>
      </c>
      <c r="L2736" t="e">
        <f t="array" ref="L2736">INDEX($A$7:$F$3066,SMALL(IF(COUNTIF($L$5,$H$7:$H$3066)*COUNTIF($L$5,$I$7:$I$3066),MATCH(ROW($A$7:$A$3066),ROW($A$7:$A$3066)),""),ROWS($B$1:C2730)),COLUMNS($A$1:C2732))</f>
        <v>#NUM!</v>
      </c>
      <c r="M2736" t="e">
        <f t="array" ref="M2736">INDEX($A$7:$F$3066,SMALL(IF(COUNTIF($L$5,$H$7:$H$3066)*COUNTIF($L$5,$I$7:$I$3066),MATCH(ROW($A$7:$A$3066),ROW($A$7:$A$3066)),""),ROWS($B$1:D2730)),COLUMNS($A$1:D2732))</f>
        <v>#NUM!</v>
      </c>
      <c r="N2736" t="e">
        <f t="array" ref="N2736">INDEX($A$7:$F$3066,SMALL(IF(COUNTIF($L$5,$H$7:$H$3066)*COUNTIF($L$5,$I$7:$I$3066),MATCH(ROW($A$7:$A$3066),ROW($A$7:$A$3066)),""),ROWS($B$1:E2730)),COLUMNS($A$1:E2732))</f>
        <v>#NUM!</v>
      </c>
      <c r="O2736" t="e">
        <f t="array" ref="O2736">INDEX($A$7:$F$3066,SMALL(IF(COUNTIF($L$5,$H$7:$H$3066)*COUNTIF($L$5,$I$7:$I$3066),MATCH(ROW($A$7:$A$3066),ROW($A$7:$A$3066)),""),ROWS($B$1:F2730)),COLUMNS($A$1:F2732))</f>
        <v>#NUM!</v>
      </c>
    </row>
    <row r="2737" spans="1:15">
      <c r="A2737" s="1">
        <f>'ScienceDirect - Initial'!A2740</f>
        <v>0</v>
      </c>
      <c r="B2737" s="1">
        <f>'ScienceDirect - Initial'!B2740</f>
        <v>1973</v>
      </c>
      <c r="C2737" s="1" t="str">
        <f>'ScienceDirect - Initial'!C2740</f>
        <v>BALTES, PAUL B.; NESSELROADE, JOHN R.</v>
      </c>
      <c r="D2737" s="1" t="str">
        <f>'ScienceDirect - Initial'!D2740</f>
        <v>CHAPTER 11 - The Developmental Analysis of Individual Differences on Multiple Measures11Preparation of this paper was facilitated by a grant from the U.S. Office of Education OEG-0-9-580289-4415 (010). The authors acknowledge the valuable assistance of Gisela V. Labouvie with the bibliographic research on which this paper is based.</v>
      </c>
      <c r="E2737" s="1" t="str">
        <f>'ScienceDirect - Initial'!E2740</f>
        <v>Life-Span Developmental Psychology</v>
      </c>
      <c r="F2737" s="1" t="str">
        <f>'ScienceDirect - Initial'!F2740</f>
        <v>978-0-12-515650-9</v>
      </c>
      <c r="H2737" s="1">
        <v>0</v>
      </c>
      <c r="I2737" s="1">
        <v>0</v>
      </c>
      <c r="J2737" t="b">
        <f t="shared" si="42"/>
        <v>1</v>
      </c>
      <c r="K2737" t="e">
        <f t="array" ref="K2737">INDEX($A$7:$F$3066,SMALL(IF(COUNTIF($L$5,$H$7:$H$3066)*COUNTIF($L$5,$I$7:$I$3066),MATCH(ROW($A$7:$A$3066),ROW($A$7:$A$3066)),""),ROWS($B$1:B2731)),COLUMNS($A$1:B2733))</f>
        <v>#NUM!</v>
      </c>
      <c r="L2737" t="e">
        <f t="array" ref="L2737">INDEX($A$7:$F$3066,SMALL(IF(COUNTIF($L$5,$H$7:$H$3066)*COUNTIF($L$5,$I$7:$I$3066),MATCH(ROW($A$7:$A$3066),ROW($A$7:$A$3066)),""),ROWS($B$1:C2731)),COLUMNS($A$1:C2733))</f>
        <v>#NUM!</v>
      </c>
      <c r="M2737" t="e">
        <f t="array" ref="M2737">INDEX($A$7:$F$3066,SMALL(IF(COUNTIF($L$5,$H$7:$H$3066)*COUNTIF($L$5,$I$7:$I$3066),MATCH(ROW($A$7:$A$3066),ROW($A$7:$A$3066)),""),ROWS($B$1:D2731)),COLUMNS($A$1:D2733))</f>
        <v>#NUM!</v>
      </c>
      <c r="N2737" t="e">
        <f t="array" ref="N2737">INDEX($A$7:$F$3066,SMALL(IF(COUNTIF($L$5,$H$7:$H$3066)*COUNTIF($L$5,$I$7:$I$3066),MATCH(ROW($A$7:$A$3066),ROW($A$7:$A$3066)),""),ROWS($B$1:E2731)),COLUMNS($A$1:E2733))</f>
        <v>#NUM!</v>
      </c>
      <c r="O2737" t="e">
        <f t="array" ref="O2737">INDEX($A$7:$F$3066,SMALL(IF(COUNTIF($L$5,$H$7:$H$3066)*COUNTIF($L$5,$I$7:$I$3066),MATCH(ROW($A$7:$A$3066),ROW($A$7:$A$3066)),""),ROWS($B$1:F2731)),COLUMNS($A$1:F2733))</f>
        <v>#NUM!</v>
      </c>
    </row>
    <row r="2738" spans="1:15">
      <c r="A2738" s="1">
        <f>'ScienceDirect - Initial'!A2741</f>
        <v>0</v>
      </c>
      <c r="B2738" s="1">
        <f>'ScienceDirect - Initial'!B2741</f>
        <v>2002</v>
      </c>
      <c r="C2738" s="1">
        <f>'ScienceDirect - Initial'!C2741</f>
        <v>0</v>
      </c>
      <c r="D2738" s="1" t="str">
        <f>'ScienceDirect - Initial'!D2741</f>
        <v>Research in progress: short presentations</v>
      </c>
      <c r="E2738" s="1" t="str">
        <f>'ScienceDirect - Initial'!E2741</f>
        <v>Transactions of the Royal Society of Tropical Medicine and Hygiene</v>
      </c>
      <c r="F2738" s="1">
        <f>'ScienceDirect - Initial'!F2741</f>
        <v>0</v>
      </c>
      <c r="H2738" s="1">
        <v>0</v>
      </c>
      <c r="I2738" s="1">
        <v>0</v>
      </c>
      <c r="J2738" t="b">
        <f t="shared" si="42"/>
        <v>1</v>
      </c>
      <c r="K2738" t="e">
        <f t="array" ref="K2738">INDEX($A$7:$F$3066,SMALL(IF(COUNTIF($L$5,$H$7:$H$3066)*COUNTIF($L$5,$I$7:$I$3066),MATCH(ROW($A$7:$A$3066),ROW($A$7:$A$3066)),""),ROWS($B$1:B2732)),COLUMNS($A$1:B2734))</f>
        <v>#NUM!</v>
      </c>
      <c r="L2738" t="e">
        <f t="array" ref="L2738">INDEX($A$7:$F$3066,SMALL(IF(COUNTIF($L$5,$H$7:$H$3066)*COUNTIF($L$5,$I$7:$I$3066),MATCH(ROW($A$7:$A$3066),ROW($A$7:$A$3066)),""),ROWS($B$1:C2732)),COLUMNS($A$1:C2734))</f>
        <v>#NUM!</v>
      </c>
      <c r="M2738" t="e">
        <f t="array" ref="M2738">INDEX($A$7:$F$3066,SMALL(IF(COUNTIF($L$5,$H$7:$H$3066)*COUNTIF($L$5,$I$7:$I$3066),MATCH(ROW($A$7:$A$3066),ROW($A$7:$A$3066)),""),ROWS($B$1:D2732)),COLUMNS($A$1:D2734))</f>
        <v>#NUM!</v>
      </c>
      <c r="N2738" t="e">
        <f t="array" ref="N2738">INDEX($A$7:$F$3066,SMALL(IF(COUNTIF($L$5,$H$7:$H$3066)*COUNTIF($L$5,$I$7:$I$3066),MATCH(ROW($A$7:$A$3066),ROW($A$7:$A$3066)),""),ROWS($B$1:E2732)),COLUMNS($A$1:E2734))</f>
        <v>#NUM!</v>
      </c>
      <c r="O2738" t="e">
        <f t="array" ref="O2738">INDEX($A$7:$F$3066,SMALL(IF(COUNTIF($L$5,$H$7:$H$3066)*COUNTIF($L$5,$I$7:$I$3066),MATCH(ROW($A$7:$A$3066),ROW($A$7:$A$3066)),""),ROWS($B$1:F2732)),COLUMNS($A$1:F2734))</f>
        <v>#NUM!</v>
      </c>
    </row>
    <row r="2739" spans="1:15">
      <c r="A2739" s="1">
        <f>'ScienceDirect - Initial'!A2742</f>
        <v>0</v>
      </c>
      <c r="B2739" s="1">
        <f>'ScienceDirect - Initial'!B2742</f>
        <v>2014</v>
      </c>
      <c r="C2739" s="1" t="str">
        <f>'ScienceDirect - Initial'!C2742</f>
        <v>Mitchell, J.; Gladden, L.F.; Chandrasekera, T.C.; Fordham, E.J.</v>
      </c>
      <c r="D2739" s="1" t="str">
        <f>'ScienceDirect - Initial'!D2742</f>
        <v>Low-field permanent magnets for industrial process and quality control</v>
      </c>
      <c r="E2739" s="1" t="str">
        <f>'ScienceDirect - Initial'!E2742</f>
        <v>Progress in Nuclear Magnetic Resonance Spectroscopy</v>
      </c>
      <c r="F2739" s="1">
        <f>'ScienceDirect - Initial'!F2742</f>
        <v>0</v>
      </c>
      <c r="H2739" s="1">
        <v>0</v>
      </c>
      <c r="I2739" s="1">
        <v>0</v>
      </c>
      <c r="J2739" t="b">
        <f t="shared" si="42"/>
        <v>1</v>
      </c>
      <c r="K2739" t="e">
        <f t="array" ref="K2739">INDEX($A$7:$F$3066,SMALL(IF(COUNTIF($L$5,$H$7:$H$3066)*COUNTIF($L$5,$I$7:$I$3066),MATCH(ROW($A$7:$A$3066),ROW($A$7:$A$3066)),""),ROWS($B$1:B2733)),COLUMNS($A$1:B2735))</f>
        <v>#NUM!</v>
      </c>
      <c r="L2739" t="e">
        <f t="array" ref="L2739">INDEX($A$7:$F$3066,SMALL(IF(COUNTIF($L$5,$H$7:$H$3066)*COUNTIF($L$5,$I$7:$I$3066),MATCH(ROW($A$7:$A$3066),ROW($A$7:$A$3066)),""),ROWS($B$1:C2733)),COLUMNS($A$1:C2735))</f>
        <v>#NUM!</v>
      </c>
      <c r="M2739" t="e">
        <f t="array" ref="M2739">INDEX($A$7:$F$3066,SMALL(IF(COUNTIF($L$5,$H$7:$H$3066)*COUNTIF($L$5,$I$7:$I$3066),MATCH(ROW($A$7:$A$3066),ROW($A$7:$A$3066)),""),ROWS($B$1:D2733)),COLUMNS($A$1:D2735))</f>
        <v>#NUM!</v>
      </c>
      <c r="N2739" t="e">
        <f t="array" ref="N2739">INDEX($A$7:$F$3066,SMALL(IF(COUNTIF($L$5,$H$7:$H$3066)*COUNTIF($L$5,$I$7:$I$3066),MATCH(ROW($A$7:$A$3066),ROW($A$7:$A$3066)),""),ROWS($B$1:E2733)),COLUMNS($A$1:E2735))</f>
        <v>#NUM!</v>
      </c>
      <c r="O2739" t="e">
        <f t="array" ref="O2739">INDEX($A$7:$F$3066,SMALL(IF(COUNTIF($L$5,$H$7:$H$3066)*COUNTIF($L$5,$I$7:$I$3066),MATCH(ROW($A$7:$A$3066),ROW($A$7:$A$3066)),""),ROWS($B$1:F2733)),COLUMNS($A$1:F2735))</f>
        <v>#NUM!</v>
      </c>
    </row>
    <row r="2740" spans="1:15">
      <c r="A2740" s="1">
        <f>'ScienceDirect - Initial'!A2743</f>
        <v>0</v>
      </c>
      <c r="B2740" s="1">
        <f>'ScienceDirect - Initial'!B2743</f>
        <v>1987</v>
      </c>
      <c r="C2740" s="1">
        <f>'ScienceDirect - Initial'!C2743</f>
        <v>0</v>
      </c>
      <c r="D2740" s="1" t="str">
        <f>'ScienceDirect - Initial'!D2743</f>
        <v>Subject index</v>
      </c>
      <c r="E2740" s="1" t="str">
        <f>'ScienceDirect - Initial'!E2743</f>
        <v>Recent Crustal Movements</v>
      </c>
      <c r="F2740" s="1">
        <f>'ScienceDirect - Initial'!F2743</f>
        <v>0</v>
      </c>
      <c r="H2740" s="1">
        <v>0</v>
      </c>
      <c r="I2740" s="1">
        <v>0</v>
      </c>
      <c r="J2740" t="b">
        <f t="shared" si="42"/>
        <v>1</v>
      </c>
      <c r="K2740" t="e">
        <f t="array" ref="K2740">INDEX($A$7:$F$3066,SMALL(IF(COUNTIF($L$5,$H$7:$H$3066)*COUNTIF($L$5,$I$7:$I$3066),MATCH(ROW($A$7:$A$3066),ROW($A$7:$A$3066)),""),ROWS($B$1:B2734)),COLUMNS($A$1:B2736))</f>
        <v>#NUM!</v>
      </c>
      <c r="L2740" t="e">
        <f t="array" ref="L2740">INDEX($A$7:$F$3066,SMALL(IF(COUNTIF($L$5,$H$7:$H$3066)*COUNTIF($L$5,$I$7:$I$3066),MATCH(ROW($A$7:$A$3066),ROW($A$7:$A$3066)),""),ROWS($B$1:C2734)),COLUMNS($A$1:C2736))</f>
        <v>#NUM!</v>
      </c>
      <c r="M2740" t="e">
        <f t="array" ref="M2740">INDEX($A$7:$F$3066,SMALL(IF(COUNTIF($L$5,$H$7:$H$3066)*COUNTIF($L$5,$I$7:$I$3066),MATCH(ROW($A$7:$A$3066),ROW($A$7:$A$3066)),""),ROWS($B$1:D2734)),COLUMNS($A$1:D2736))</f>
        <v>#NUM!</v>
      </c>
      <c r="N2740" t="e">
        <f t="array" ref="N2740">INDEX($A$7:$F$3066,SMALL(IF(COUNTIF($L$5,$H$7:$H$3066)*COUNTIF($L$5,$I$7:$I$3066),MATCH(ROW($A$7:$A$3066),ROW($A$7:$A$3066)),""),ROWS($B$1:E2734)),COLUMNS($A$1:E2736))</f>
        <v>#NUM!</v>
      </c>
      <c r="O2740" t="e">
        <f t="array" ref="O2740">INDEX($A$7:$F$3066,SMALL(IF(COUNTIF($L$5,$H$7:$H$3066)*COUNTIF($L$5,$I$7:$I$3066),MATCH(ROW($A$7:$A$3066),ROW($A$7:$A$3066)),""),ROWS($B$1:F2734)),COLUMNS($A$1:F2736))</f>
        <v>#NUM!</v>
      </c>
    </row>
    <row r="2741" spans="1:15">
      <c r="A2741" s="1">
        <f>'ScienceDirect - Initial'!A2744</f>
        <v>0</v>
      </c>
      <c r="B2741" s="1">
        <f>'ScienceDirect - Initial'!B2744</f>
        <v>1999</v>
      </c>
      <c r="C2741" s="1" t="str">
        <f>'ScienceDirect - Initial'!C2744</f>
        <v>Brydson, J.A.</v>
      </c>
      <c r="D2741" s="1" t="str">
        <f>'ScienceDirect - Initial'!D2744</f>
        <v>16 - Plastics Based on Styrene</v>
      </c>
      <c r="E2741" s="1" t="str">
        <f>'ScienceDirect - Initial'!E2744</f>
        <v>Plastics Materials (Seventh Edition)</v>
      </c>
      <c r="F2741" s="1" t="str">
        <f>'ScienceDirect - Initial'!F2744</f>
        <v>978-0-7506-4132-6</v>
      </c>
      <c r="H2741" s="1">
        <v>0</v>
      </c>
      <c r="I2741" s="1">
        <v>0</v>
      </c>
      <c r="J2741" t="b">
        <f t="shared" si="42"/>
        <v>1</v>
      </c>
      <c r="K2741" t="e">
        <f t="array" ref="K2741">INDEX($A$7:$F$3066,SMALL(IF(COUNTIF($L$5,$H$7:$H$3066)*COUNTIF($L$5,$I$7:$I$3066),MATCH(ROW($A$7:$A$3066),ROW($A$7:$A$3066)),""),ROWS($B$1:B2735)),COLUMNS($A$1:B2737))</f>
        <v>#NUM!</v>
      </c>
      <c r="L2741" t="e">
        <f t="array" ref="L2741">INDEX($A$7:$F$3066,SMALL(IF(COUNTIF($L$5,$H$7:$H$3066)*COUNTIF($L$5,$I$7:$I$3066),MATCH(ROW($A$7:$A$3066),ROW($A$7:$A$3066)),""),ROWS($B$1:C2735)),COLUMNS($A$1:C2737))</f>
        <v>#NUM!</v>
      </c>
      <c r="M2741" t="e">
        <f t="array" ref="M2741">INDEX($A$7:$F$3066,SMALL(IF(COUNTIF($L$5,$H$7:$H$3066)*COUNTIF($L$5,$I$7:$I$3066),MATCH(ROW($A$7:$A$3066),ROW($A$7:$A$3066)),""),ROWS($B$1:D2735)),COLUMNS($A$1:D2737))</f>
        <v>#NUM!</v>
      </c>
      <c r="N2741" t="e">
        <f t="array" ref="N2741">INDEX($A$7:$F$3066,SMALL(IF(COUNTIF($L$5,$H$7:$H$3066)*COUNTIF($L$5,$I$7:$I$3066),MATCH(ROW($A$7:$A$3066),ROW($A$7:$A$3066)),""),ROWS($B$1:E2735)),COLUMNS($A$1:E2737))</f>
        <v>#NUM!</v>
      </c>
      <c r="O2741" t="e">
        <f t="array" ref="O2741">INDEX($A$7:$F$3066,SMALL(IF(COUNTIF($L$5,$H$7:$H$3066)*COUNTIF($L$5,$I$7:$I$3066),MATCH(ROW($A$7:$A$3066),ROW($A$7:$A$3066)),""),ROWS($B$1:F2735)),COLUMNS($A$1:F2737))</f>
        <v>#NUM!</v>
      </c>
    </row>
    <row r="2742" spans="1:15">
      <c r="A2742" s="1">
        <f>'ScienceDirect - Initial'!A2745</f>
        <v>0</v>
      </c>
      <c r="B2742" s="1">
        <f>'ScienceDirect - Initial'!B2745</f>
        <v>2012</v>
      </c>
      <c r="C2742" s="1">
        <f>'ScienceDirect - Initial'!C2745</f>
        <v>0</v>
      </c>
      <c r="D2742" s="1" t="str">
        <f>'ScienceDirect - Initial'!D2745</f>
        <v>Abstracts</v>
      </c>
      <c r="E2742" s="1" t="str">
        <f>'ScienceDirect - Initial'!E2745</f>
        <v>Fuel and Energy Abstracts</v>
      </c>
      <c r="F2742" s="1">
        <f>'ScienceDirect - Initial'!F2745</f>
        <v>0</v>
      </c>
      <c r="H2742" s="1">
        <v>0</v>
      </c>
      <c r="I2742" s="1">
        <v>0</v>
      </c>
      <c r="J2742" t="b">
        <f t="shared" si="42"/>
        <v>1</v>
      </c>
      <c r="K2742" t="e">
        <f t="array" ref="K2742">INDEX($A$7:$F$3066,SMALL(IF(COUNTIF($L$5,$H$7:$H$3066)*COUNTIF($L$5,$I$7:$I$3066),MATCH(ROW($A$7:$A$3066),ROW($A$7:$A$3066)),""),ROWS($B$1:B2736)),COLUMNS($A$1:B2738))</f>
        <v>#NUM!</v>
      </c>
      <c r="L2742" t="e">
        <f t="array" ref="L2742">INDEX($A$7:$F$3066,SMALL(IF(COUNTIF($L$5,$H$7:$H$3066)*COUNTIF($L$5,$I$7:$I$3066),MATCH(ROW($A$7:$A$3066),ROW($A$7:$A$3066)),""),ROWS($B$1:C2736)),COLUMNS($A$1:C2738))</f>
        <v>#NUM!</v>
      </c>
      <c r="M2742" t="e">
        <f t="array" ref="M2742">INDEX($A$7:$F$3066,SMALL(IF(COUNTIF($L$5,$H$7:$H$3066)*COUNTIF($L$5,$I$7:$I$3066),MATCH(ROW($A$7:$A$3066),ROW($A$7:$A$3066)),""),ROWS($B$1:D2736)),COLUMNS($A$1:D2738))</f>
        <v>#NUM!</v>
      </c>
      <c r="N2742" t="e">
        <f t="array" ref="N2742">INDEX($A$7:$F$3066,SMALL(IF(COUNTIF($L$5,$H$7:$H$3066)*COUNTIF($L$5,$I$7:$I$3066),MATCH(ROW($A$7:$A$3066),ROW($A$7:$A$3066)),""),ROWS($B$1:E2736)),COLUMNS($A$1:E2738))</f>
        <v>#NUM!</v>
      </c>
      <c r="O2742" t="e">
        <f t="array" ref="O2742">INDEX($A$7:$F$3066,SMALL(IF(COUNTIF($L$5,$H$7:$H$3066)*COUNTIF($L$5,$I$7:$I$3066),MATCH(ROW($A$7:$A$3066),ROW($A$7:$A$3066)),""),ROWS($B$1:F2736)),COLUMNS($A$1:F2738))</f>
        <v>#NUM!</v>
      </c>
    </row>
    <row r="2743" spans="1:15">
      <c r="A2743" s="1">
        <f>'ScienceDirect - Initial'!A2746</f>
        <v>0</v>
      </c>
      <c r="B2743" s="1">
        <f>'ScienceDirect - Initial'!B2746</f>
        <v>2010</v>
      </c>
      <c r="C2743" s="1" t="str">
        <f>'ScienceDirect - Initial'!C2746</f>
        <v>Cummings, Kevin S.; Graf, Daniel L.</v>
      </c>
      <c r="D2743" s="1" t="str">
        <f>'ScienceDirect - Initial'!D2746</f>
        <v>Chapter 11 - Mollusca: Bivalvia</v>
      </c>
      <c r="E2743" s="1" t="str">
        <f>'ScienceDirect - Initial'!E2746</f>
        <v>Ecology and Classification of North American Freshwater Invertebrates (Third Edition)</v>
      </c>
      <c r="F2743" s="1" t="str">
        <f>'ScienceDirect - Initial'!F2746</f>
        <v>978-0-12-374855-3</v>
      </c>
      <c r="H2743" s="1">
        <v>0</v>
      </c>
      <c r="I2743" s="1">
        <v>0</v>
      </c>
      <c r="J2743" t="b">
        <f t="shared" si="42"/>
        <v>1</v>
      </c>
      <c r="K2743" t="e">
        <f t="array" ref="K2743">INDEX($A$7:$F$3066,SMALL(IF(COUNTIF($L$5,$H$7:$H$3066)*COUNTIF($L$5,$I$7:$I$3066),MATCH(ROW($A$7:$A$3066),ROW($A$7:$A$3066)),""),ROWS($B$1:B2737)),COLUMNS($A$1:B2739))</f>
        <v>#NUM!</v>
      </c>
      <c r="L2743" t="e">
        <f t="array" ref="L2743">INDEX($A$7:$F$3066,SMALL(IF(COUNTIF($L$5,$H$7:$H$3066)*COUNTIF($L$5,$I$7:$I$3066),MATCH(ROW($A$7:$A$3066),ROW($A$7:$A$3066)),""),ROWS($B$1:C2737)),COLUMNS($A$1:C2739))</f>
        <v>#NUM!</v>
      </c>
      <c r="M2743" t="e">
        <f t="array" ref="M2743">INDEX($A$7:$F$3066,SMALL(IF(COUNTIF($L$5,$H$7:$H$3066)*COUNTIF($L$5,$I$7:$I$3066),MATCH(ROW($A$7:$A$3066),ROW($A$7:$A$3066)),""),ROWS($B$1:D2737)),COLUMNS($A$1:D2739))</f>
        <v>#NUM!</v>
      </c>
      <c r="N2743" t="e">
        <f t="array" ref="N2743">INDEX($A$7:$F$3066,SMALL(IF(COUNTIF($L$5,$H$7:$H$3066)*COUNTIF($L$5,$I$7:$I$3066),MATCH(ROW($A$7:$A$3066),ROW($A$7:$A$3066)),""),ROWS($B$1:E2737)),COLUMNS($A$1:E2739))</f>
        <v>#NUM!</v>
      </c>
      <c r="O2743" t="e">
        <f t="array" ref="O2743">INDEX($A$7:$F$3066,SMALL(IF(COUNTIF($L$5,$H$7:$H$3066)*COUNTIF($L$5,$I$7:$I$3066),MATCH(ROW($A$7:$A$3066),ROW($A$7:$A$3066)),""),ROWS($B$1:F2737)),COLUMNS($A$1:F2739))</f>
        <v>#NUM!</v>
      </c>
    </row>
    <row r="2744" spans="1:15">
      <c r="A2744" s="1">
        <f>'ScienceDirect - Initial'!A2747</f>
        <v>0</v>
      </c>
      <c r="B2744" s="1">
        <f>'ScienceDirect - Initial'!B2747</f>
        <v>1980</v>
      </c>
      <c r="C2744" s="1" t="str">
        <f>'ScienceDirect - Initial'!C2747</f>
        <v>Sundberg, Norman D; Thurber, Clarence E</v>
      </c>
      <c r="D2744" s="1" t="str">
        <f>'ScienceDirect - Initial'!D2747</f>
        <v>World trends and future prospects for the development of human resources</v>
      </c>
      <c r="E2744" s="1" t="str">
        <f>'ScienceDirect - Initial'!E2747</f>
        <v>International Journal of Intercultural Relations</v>
      </c>
      <c r="F2744" s="1">
        <f>'ScienceDirect - Initial'!F2747</f>
        <v>0</v>
      </c>
      <c r="H2744" s="1">
        <v>0</v>
      </c>
      <c r="I2744" s="1">
        <v>0</v>
      </c>
      <c r="J2744" t="b">
        <f t="shared" si="42"/>
        <v>1</v>
      </c>
      <c r="K2744" t="e">
        <f t="array" ref="K2744">INDEX($A$7:$F$3066,SMALL(IF(COUNTIF($L$5,$H$7:$H$3066)*COUNTIF($L$5,$I$7:$I$3066),MATCH(ROW($A$7:$A$3066),ROW($A$7:$A$3066)),""),ROWS($B$1:B2738)),COLUMNS($A$1:B2740))</f>
        <v>#NUM!</v>
      </c>
      <c r="L2744" t="e">
        <f t="array" ref="L2744">INDEX($A$7:$F$3066,SMALL(IF(COUNTIF($L$5,$H$7:$H$3066)*COUNTIF($L$5,$I$7:$I$3066),MATCH(ROW($A$7:$A$3066),ROW($A$7:$A$3066)),""),ROWS($B$1:C2738)),COLUMNS($A$1:C2740))</f>
        <v>#NUM!</v>
      </c>
      <c r="M2744" t="e">
        <f t="array" ref="M2744">INDEX($A$7:$F$3066,SMALL(IF(COUNTIF($L$5,$H$7:$H$3066)*COUNTIF($L$5,$I$7:$I$3066),MATCH(ROW($A$7:$A$3066),ROW($A$7:$A$3066)),""),ROWS($B$1:D2738)),COLUMNS($A$1:D2740))</f>
        <v>#NUM!</v>
      </c>
      <c r="N2744" t="e">
        <f t="array" ref="N2744">INDEX($A$7:$F$3066,SMALL(IF(COUNTIF($L$5,$H$7:$H$3066)*COUNTIF($L$5,$I$7:$I$3066),MATCH(ROW($A$7:$A$3066),ROW($A$7:$A$3066)),""),ROWS($B$1:E2738)),COLUMNS($A$1:E2740))</f>
        <v>#NUM!</v>
      </c>
      <c r="O2744" t="e">
        <f t="array" ref="O2744">INDEX($A$7:$F$3066,SMALL(IF(COUNTIF($L$5,$H$7:$H$3066)*COUNTIF($L$5,$I$7:$I$3066),MATCH(ROW($A$7:$A$3066),ROW($A$7:$A$3066)),""),ROWS($B$1:F2738)),COLUMNS($A$1:F2740))</f>
        <v>#NUM!</v>
      </c>
    </row>
    <row r="2745" spans="1:15">
      <c r="A2745" s="1">
        <f>'ScienceDirect - Initial'!A2748</f>
        <v>0</v>
      </c>
      <c r="B2745" s="1">
        <f>'ScienceDirect - Initial'!B2748</f>
        <v>2007</v>
      </c>
      <c r="C2745" s="1" t="str">
        <f>'ScienceDirect - Initial'!C2748</f>
        <v>Fichman, Martin; Keelan, Jennifer E.</v>
      </c>
      <c r="D2745" s="1" t="str">
        <f>'ScienceDirect - Initial'!D2748</f>
        <v>Resister’s logic: the anti-vaccination arguments of Alfred Russel Wallace and their role in the debates over compulsory vaccination in England, 1870–1907</v>
      </c>
      <c r="E2745" s="1" t="str">
        <f>'ScienceDirect - Initial'!E2748</f>
        <v>Studies in History and Philosophy of Science Part C: Studies in History and Philosophy of Biological and Biomedical Sciences</v>
      </c>
      <c r="F2745" s="1">
        <f>'ScienceDirect - Initial'!F2748</f>
        <v>0</v>
      </c>
      <c r="H2745" s="1">
        <v>0</v>
      </c>
      <c r="I2745" s="1">
        <v>0</v>
      </c>
      <c r="J2745" t="b">
        <f t="shared" si="42"/>
        <v>1</v>
      </c>
      <c r="K2745" t="e">
        <f t="array" ref="K2745">INDEX($A$7:$F$3066,SMALL(IF(COUNTIF($L$5,$H$7:$H$3066)*COUNTIF($L$5,$I$7:$I$3066),MATCH(ROW($A$7:$A$3066),ROW($A$7:$A$3066)),""),ROWS($B$1:B2739)),COLUMNS($A$1:B2741))</f>
        <v>#NUM!</v>
      </c>
      <c r="L2745" t="e">
        <f t="array" ref="L2745">INDEX($A$7:$F$3066,SMALL(IF(COUNTIF($L$5,$H$7:$H$3066)*COUNTIF($L$5,$I$7:$I$3066),MATCH(ROW($A$7:$A$3066),ROW($A$7:$A$3066)),""),ROWS($B$1:C2739)),COLUMNS($A$1:C2741))</f>
        <v>#NUM!</v>
      </c>
      <c r="M2745" t="e">
        <f t="array" ref="M2745">INDEX($A$7:$F$3066,SMALL(IF(COUNTIF($L$5,$H$7:$H$3066)*COUNTIF($L$5,$I$7:$I$3066),MATCH(ROW($A$7:$A$3066),ROW($A$7:$A$3066)),""),ROWS($B$1:D2739)),COLUMNS($A$1:D2741))</f>
        <v>#NUM!</v>
      </c>
      <c r="N2745" t="e">
        <f t="array" ref="N2745">INDEX($A$7:$F$3066,SMALL(IF(COUNTIF($L$5,$H$7:$H$3066)*COUNTIF($L$5,$I$7:$I$3066),MATCH(ROW($A$7:$A$3066),ROW($A$7:$A$3066)),""),ROWS($B$1:E2739)),COLUMNS($A$1:E2741))</f>
        <v>#NUM!</v>
      </c>
      <c r="O2745" t="e">
        <f t="array" ref="O2745">INDEX($A$7:$F$3066,SMALL(IF(COUNTIF($L$5,$H$7:$H$3066)*COUNTIF($L$5,$I$7:$I$3066),MATCH(ROW($A$7:$A$3066),ROW($A$7:$A$3066)),""),ROWS($B$1:F2739)),COLUMNS($A$1:F2741))</f>
        <v>#NUM!</v>
      </c>
    </row>
    <row r="2746" spans="1:15">
      <c r="A2746" s="1">
        <f>'ScienceDirect - Initial'!A2749</f>
        <v>0</v>
      </c>
      <c r="B2746" s="1">
        <f>'ScienceDirect - Initial'!B2749</f>
        <v>1996</v>
      </c>
      <c r="C2746" s="1" t="str">
        <f>'ScienceDirect - Initial'!C2749</f>
        <v>Silber, Jeffrey L.</v>
      </c>
      <c r="D2746" s="1" t="str">
        <f>'ScienceDirect - Initial'!D2749</f>
        <v>Rocky Mountain spotted fever</v>
      </c>
      <c r="E2746" s="1" t="str">
        <f>'ScienceDirect - Initial'!E2749</f>
        <v>Rickettsial Diseases of the Skin</v>
      </c>
      <c r="F2746" s="1">
        <f>'ScienceDirect - Initial'!F2749</f>
        <v>0</v>
      </c>
      <c r="H2746" s="1">
        <v>0</v>
      </c>
      <c r="I2746" s="1">
        <v>0</v>
      </c>
      <c r="J2746" t="b">
        <f t="shared" si="42"/>
        <v>1</v>
      </c>
      <c r="K2746" t="e">
        <f t="array" ref="K2746">INDEX($A$7:$F$3066,SMALL(IF(COUNTIF($L$5,$H$7:$H$3066)*COUNTIF($L$5,$I$7:$I$3066),MATCH(ROW($A$7:$A$3066),ROW($A$7:$A$3066)),""),ROWS($B$1:B2740)),COLUMNS($A$1:B2742))</f>
        <v>#NUM!</v>
      </c>
      <c r="L2746" t="e">
        <f t="array" ref="L2746">INDEX($A$7:$F$3066,SMALL(IF(COUNTIF($L$5,$H$7:$H$3066)*COUNTIF($L$5,$I$7:$I$3066),MATCH(ROW($A$7:$A$3066),ROW($A$7:$A$3066)),""),ROWS($B$1:C2740)),COLUMNS($A$1:C2742))</f>
        <v>#NUM!</v>
      </c>
      <c r="M2746" t="e">
        <f t="array" ref="M2746">INDEX($A$7:$F$3066,SMALL(IF(COUNTIF($L$5,$H$7:$H$3066)*COUNTIF($L$5,$I$7:$I$3066),MATCH(ROW($A$7:$A$3066),ROW($A$7:$A$3066)),""),ROWS($B$1:D2740)),COLUMNS($A$1:D2742))</f>
        <v>#NUM!</v>
      </c>
      <c r="N2746" t="e">
        <f t="array" ref="N2746">INDEX($A$7:$F$3066,SMALL(IF(COUNTIF($L$5,$H$7:$H$3066)*COUNTIF($L$5,$I$7:$I$3066),MATCH(ROW($A$7:$A$3066),ROW($A$7:$A$3066)),""),ROWS($B$1:E2740)),COLUMNS($A$1:E2742))</f>
        <v>#NUM!</v>
      </c>
      <c r="O2746" t="e">
        <f t="array" ref="O2746">INDEX($A$7:$F$3066,SMALL(IF(COUNTIF($L$5,$H$7:$H$3066)*COUNTIF($L$5,$I$7:$I$3066),MATCH(ROW($A$7:$A$3066),ROW($A$7:$A$3066)),""),ROWS($B$1:F2740)),COLUMNS($A$1:F2742))</f>
        <v>#NUM!</v>
      </c>
    </row>
    <row r="2747" spans="1:15">
      <c r="A2747" s="1">
        <f>'ScienceDirect - Initial'!A2750</f>
        <v>0</v>
      </c>
      <c r="B2747" s="1">
        <f>'ScienceDirect - Initial'!B2750</f>
        <v>1966</v>
      </c>
      <c r="C2747" s="1" t="str">
        <f>'ScienceDirect - Initial'!C2750</f>
        <v>Hoffer, A.</v>
      </c>
      <c r="D2747" s="1" t="str">
        <f>'ScienceDirect - Initial'!D2750</f>
        <v>Malvaria and the Law</v>
      </c>
      <c r="E2747" s="1" t="str">
        <f>'ScienceDirect - Initial'!E2750</f>
        <v>Psychosomatics</v>
      </c>
      <c r="F2747" s="1">
        <f>'ScienceDirect - Initial'!F2750</f>
        <v>0</v>
      </c>
      <c r="H2747" s="1">
        <v>0</v>
      </c>
      <c r="I2747" s="1">
        <v>0</v>
      </c>
      <c r="J2747" t="b">
        <f t="shared" si="42"/>
        <v>1</v>
      </c>
      <c r="K2747" t="e">
        <f t="array" ref="K2747">INDEX($A$7:$F$3066,SMALL(IF(COUNTIF($L$5,$H$7:$H$3066)*COUNTIF($L$5,$I$7:$I$3066),MATCH(ROW($A$7:$A$3066),ROW($A$7:$A$3066)),""),ROWS($B$1:B2741)),COLUMNS($A$1:B2743))</f>
        <v>#NUM!</v>
      </c>
      <c r="L2747" t="e">
        <f t="array" ref="L2747">INDEX($A$7:$F$3066,SMALL(IF(COUNTIF($L$5,$H$7:$H$3066)*COUNTIF($L$5,$I$7:$I$3066),MATCH(ROW($A$7:$A$3066),ROW($A$7:$A$3066)),""),ROWS($B$1:C2741)),COLUMNS($A$1:C2743))</f>
        <v>#NUM!</v>
      </c>
      <c r="M2747" t="e">
        <f t="array" ref="M2747">INDEX($A$7:$F$3066,SMALL(IF(COUNTIF($L$5,$H$7:$H$3066)*COUNTIF($L$5,$I$7:$I$3066),MATCH(ROW($A$7:$A$3066),ROW($A$7:$A$3066)),""),ROWS($B$1:D2741)),COLUMNS($A$1:D2743))</f>
        <v>#NUM!</v>
      </c>
      <c r="N2747" t="e">
        <f t="array" ref="N2747">INDEX($A$7:$F$3066,SMALL(IF(COUNTIF($L$5,$H$7:$H$3066)*COUNTIF($L$5,$I$7:$I$3066),MATCH(ROW($A$7:$A$3066),ROW($A$7:$A$3066)),""),ROWS($B$1:E2741)),COLUMNS($A$1:E2743))</f>
        <v>#NUM!</v>
      </c>
      <c r="O2747" t="e">
        <f t="array" ref="O2747">INDEX($A$7:$F$3066,SMALL(IF(COUNTIF($L$5,$H$7:$H$3066)*COUNTIF($L$5,$I$7:$I$3066),MATCH(ROW($A$7:$A$3066),ROW($A$7:$A$3066)),""),ROWS($B$1:F2741)),COLUMNS($A$1:F2743))</f>
        <v>#NUM!</v>
      </c>
    </row>
    <row r="2748" spans="1:15">
      <c r="A2748" s="1">
        <f>'ScienceDirect - Initial'!A2751</f>
        <v>0</v>
      </c>
      <c r="B2748" s="1">
        <f>'ScienceDirect - Initial'!B2751</f>
        <v>1984</v>
      </c>
      <c r="C2748" s="1" t="str">
        <f>'ScienceDirect - Initial'!C2751</f>
        <v>Pearson, Richard D.; Hewlett, Erik L.; Guerrant, Richard L.</v>
      </c>
      <c r="D2748" s="1" t="str">
        <f>'ScienceDirect - Initial'!D2751</f>
        <v>Tropical diseases in North America</v>
      </c>
      <c r="E2748" s="1" t="str">
        <f>'ScienceDirect - Initial'!E2751</f>
        <v>Disease-a-Month</v>
      </c>
      <c r="F2748" s="1">
        <f>'ScienceDirect - Initial'!F2751</f>
        <v>0</v>
      </c>
      <c r="H2748" s="1">
        <v>0</v>
      </c>
      <c r="I2748" s="1">
        <v>0</v>
      </c>
      <c r="J2748" t="b">
        <f t="shared" si="42"/>
        <v>1</v>
      </c>
      <c r="K2748" t="e">
        <f t="array" ref="K2748">INDEX($A$7:$F$3066,SMALL(IF(COUNTIF($L$5,$H$7:$H$3066)*COUNTIF($L$5,$I$7:$I$3066),MATCH(ROW($A$7:$A$3066),ROW($A$7:$A$3066)),""),ROWS($B$1:B2742)),COLUMNS($A$1:B2744))</f>
        <v>#NUM!</v>
      </c>
      <c r="L2748" t="e">
        <f t="array" ref="L2748">INDEX($A$7:$F$3066,SMALL(IF(COUNTIF($L$5,$H$7:$H$3066)*COUNTIF($L$5,$I$7:$I$3066),MATCH(ROW($A$7:$A$3066),ROW($A$7:$A$3066)),""),ROWS($B$1:C2742)),COLUMNS($A$1:C2744))</f>
        <v>#NUM!</v>
      </c>
      <c r="M2748" t="e">
        <f t="array" ref="M2748">INDEX($A$7:$F$3066,SMALL(IF(COUNTIF($L$5,$H$7:$H$3066)*COUNTIF($L$5,$I$7:$I$3066),MATCH(ROW($A$7:$A$3066),ROW($A$7:$A$3066)),""),ROWS($B$1:D2742)),COLUMNS($A$1:D2744))</f>
        <v>#NUM!</v>
      </c>
      <c r="N2748" t="e">
        <f t="array" ref="N2748">INDEX($A$7:$F$3066,SMALL(IF(COUNTIF($L$5,$H$7:$H$3066)*COUNTIF($L$5,$I$7:$I$3066),MATCH(ROW($A$7:$A$3066),ROW($A$7:$A$3066)),""),ROWS($B$1:E2742)),COLUMNS($A$1:E2744))</f>
        <v>#NUM!</v>
      </c>
      <c r="O2748" t="e">
        <f t="array" ref="O2748">INDEX($A$7:$F$3066,SMALL(IF(COUNTIF($L$5,$H$7:$H$3066)*COUNTIF($L$5,$I$7:$I$3066),MATCH(ROW($A$7:$A$3066),ROW($A$7:$A$3066)),""),ROWS($B$1:F2742)),COLUMNS($A$1:F2744))</f>
        <v>#NUM!</v>
      </c>
    </row>
    <row r="2749" spans="1:15">
      <c r="A2749" s="1">
        <f>'ScienceDirect - Initial'!A2752</f>
        <v>0</v>
      </c>
      <c r="B2749" s="1">
        <f>'ScienceDirect - Initial'!B2752</f>
        <v>2006</v>
      </c>
      <c r="C2749" s="1" t="str">
        <f>'ScienceDirect - Initial'!C2752</f>
        <v>Martin, Graeme</v>
      </c>
      <c r="D2749" s="1" t="str">
        <f>'ScienceDirect - Initial'!D2752</f>
        <v>Chapter 8 - The technological context, organizations and managing people</v>
      </c>
      <c r="E2749" s="1" t="str">
        <f>'ScienceDirect - Initial'!E2752</f>
        <v>Managing People and Organizations in Changing Contexts</v>
      </c>
      <c r="F2749" s="1" t="str">
        <f>'ScienceDirect - Initial'!F2752</f>
        <v>978-0-7506-8000-4</v>
      </c>
      <c r="H2749" s="1">
        <v>0</v>
      </c>
      <c r="I2749" s="1">
        <v>0</v>
      </c>
      <c r="J2749" t="b">
        <f t="shared" si="42"/>
        <v>1</v>
      </c>
      <c r="K2749" t="e">
        <f t="array" ref="K2749">INDEX($A$7:$F$3066,SMALL(IF(COUNTIF($L$5,$H$7:$H$3066)*COUNTIF($L$5,$I$7:$I$3066),MATCH(ROW($A$7:$A$3066),ROW($A$7:$A$3066)),""),ROWS($B$1:B2743)),COLUMNS($A$1:B2745))</f>
        <v>#NUM!</v>
      </c>
      <c r="L2749" t="e">
        <f t="array" ref="L2749">INDEX($A$7:$F$3066,SMALL(IF(COUNTIF($L$5,$H$7:$H$3066)*COUNTIF($L$5,$I$7:$I$3066),MATCH(ROW($A$7:$A$3066),ROW($A$7:$A$3066)),""),ROWS($B$1:C2743)),COLUMNS($A$1:C2745))</f>
        <v>#NUM!</v>
      </c>
      <c r="M2749" t="e">
        <f t="array" ref="M2749">INDEX($A$7:$F$3066,SMALL(IF(COUNTIF($L$5,$H$7:$H$3066)*COUNTIF($L$5,$I$7:$I$3066),MATCH(ROW($A$7:$A$3066),ROW($A$7:$A$3066)),""),ROWS($B$1:D2743)),COLUMNS($A$1:D2745))</f>
        <v>#NUM!</v>
      </c>
      <c r="N2749" t="e">
        <f t="array" ref="N2749">INDEX($A$7:$F$3066,SMALL(IF(COUNTIF($L$5,$H$7:$H$3066)*COUNTIF($L$5,$I$7:$I$3066),MATCH(ROW($A$7:$A$3066),ROW($A$7:$A$3066)),""),ROWS($B$1:E2743)),COLUMNS($A$1:E2745))</f>
        <v>#NUM!</v>
      </c>
      <c r="O2749" t="e">
        <f t="array" ref="O2749">INDEX($A$7:$F$3066,SMALL(IF(COUNTIF($L$5,$H$7:$H$3066)*COUNTIF($L$5,$I$7:$I$3066),MATCH(ROW($A$7:$A$3066),ROW($A$7:$A$3066)),""),ROWS($B$1:F2743)),COLUMNS($A$1:F2745))</f>
        <v>#NUM!</v>
      </c>
    </row>
    <row r="2750" spans="1:15">
      <c r="A2750" s="1">
        <f>'ScienceDirect - Initial'!A2753</f>
        <v>0</v>
      </c>
      <c r="B2750" s="1">
        <f>'ScienceDirect - Initial'!B2753</f>
        <v>2013</v>
      </c>
      <c r="C2750" s="1" t="str">
        <f>'ScienceDirect - Initial'!C2753</f>
        <v>Shaw, Alan R.; Feinberg, Mark B.</v>
      </c>
      <c r="D2750" s="1" t="str">
        <f>'ScienceDirect - Initial'!D2753</f>
        <v>90 - Vaccines</v>
      </c>
      <c r="E2750" s="1" t="str">
        <f>'ScienceDirect - Initial'!E2753</f>
        <v>Clinical Immunology (Fourth Edition)</v>
      </c>
      <c r="F2750" s="1" t="str">
        <f>'ScienceDirect - Initial'!F2753</f>
        <v>978-0-7234-3691-1</v>
      </c>
      <c r="H2750" s="1">
        <v>0</v>
      </c>
      <c r="I2750" s="1">
        <v>0</v>
      </c>
      <c r="J2750" t="b">
        <f t="shared" si="42"/>
        <v>1</v>
      </c>
      <c r="K2750" t="e">
        <f t="array" ref="K2750">INDEX($A$7:$F$3066,SMALL(IF(COUNTIF($L$5,$H$7:$H$3066)*COUNTIF($L$5,$I$7:$I$3066),MATCH(ROW($A$7:$A$3066),ROW($A$7:$A$3066)),""),ROWS($B$1:B2744)),COLUMNS($A$1:B2746))</f>
        <v>#NUM!</v>
      </c>
      <c r="L2750" t="e">
        <f t="array" ref="L2750">INDEX($A$7:$F$3066,SMALL(IF(COUNTIF($L$5,$H$7:$H$3066)*COUNTIF($L$5,$I$7:$I$3066),MATCH(ROW($A$7:$A$3066),ROW($A$7:$A$3066)),""),ROWS($B$1:C2744)),COLUMNS($A$1:C2746))</f>
        <v>#NUM!</v>
      </c>
      <c r="M2750" t="e">
        <f t="array" ref="M2750">INDEX($A$7:$F$3066,SMALL(IF(COUNTIF($L$5,$H$7:$H$3066)*COUNTIF($L$5,$I$7:$I$3066),MATCH(ROW($A$7:$A$3066),ROW($A$7:$A$3066)),""),ROWS($B$1:D2744)),COLUMNS($A$1:D2746))</f>
        <v>#NUM!</v>
      </c>
      <c r="N2750" t="e">
        <f t="array" ref="N2750">INDEX($A$7:$F$3066,SMALL(IF(COUNTIF($L$5,$H$7:$H$3066)*COUNTIF($L$5,$I$7:$I$3066),MATCH(ROW($A$7:$A$3066),ROW($A$7:$A$3066)),""),ROWS($B$1:E2744)),COLUMNS($A$1:E2746))</f>
        <v>#NUM!</v>
      </c>
      <c r="O2750" t="e">
        <f t="array" ref="O2750">INDEX($A$7:$F$3066,SMALL(IF(COUNTIF($L$5,$H$7:$H$3066)*COUNTIF($L$5,$I$7:$I$3066),MATCH(ROW($A$7:$A$3066),ROW($A$7:$A$3066)),""),ROWS($B$1:F2744)),COLUMNS($A$1:F2746))</f>
        <v>#NUM!</v>
      </c>
    </row>
    <row r="2751" spans="1:15">
      <c r="A2751" s="1">
        <f>'ScienceDirect - Initial'!A2754</f>
        <v>0</v>
      </c>
      <c r="B2751" s="1">
        <f>'ScienceDirect - Initial'!B2754</f>
        <v>1977</v>
      </c>
      <c r="C2751" s="1" t="str">
        <f>'ScienceDirect - Initial'!C2754</f>
        <v>WINSLOW, F.H.</v>
      </c>
      <c r="D2751" s="1" t="str">
        <f>'ScienceDirect - Initial'!D2754</f>
        <v>Environmental Degradation</v>
      </c>
      <c r="E2751" s="1" t="str">
        <f>'ScienceDirect - Initial'!E2754</f>
        <v>Treatise on Materials Science &amp; Technology</v>
      </c>
      <c r="F2751" s="1" t="str">
        <f>'ScienceDirect - Initial'!F2754</f>
        <v>0161-9160</v>
      </c>
      <c r="H2751" s="1">
        <v>0</v>
      </c>
      <c r="I2751" s="1">
        <v>0</v>
      </c>
      <c r="J2751" t="b">
        <f t="shared" si="42"/>
        <v>1</v>
      </c>
      <c r="K2751" t="e">
        <f t="array" ref="K2751">INDEX($A$7:$F$3066,SMALL(IF(COUNTIF($L$5,$H$7:$H$3066)*COUNTIF($L$5,$I$7:$I$3066),MATCH(ROW($A$7:$A$3066),ROW($A$7:$A$3066)),""),ROWS($B$1:B2745)),COLUMNS($A$1:B2747))</f>
        <v>#NUM!</v>
      </c>
      <c r="L2751" t="e">
        <f t="array" ref="L2751">INDEX($A$7:$F$3066,SMALL(IF(COUNTIF($L$5,$H$7:$H$3066)*COUNTIF($L$5,$I$7:$I$3066),MATCH(ROW($A$7:$A$3066),ROW($A$7:$A$3066)),""),ROWS($B$1:C2745)),COLUMNS($A$1:C2747))</f>
        <v>#NUM!</v>
      </c>
      <c r="M2751" t="e">
        <f t="array" ref="M2751">INDEX($A$7:$F$3066,SMALL(IF(COUNTIF($L$5,$H$7:$H$3066)*COUNTIF($L$5,$I$7:$I$3066),MATCH(ROW($A$7:$A$3066),ROW($A$7:$A$3066)),""),ROWS($B$1:D2745)),COLUMNS($A$1:D2747))</f>
        <v>#NUM!</v>
      </c>
      <c r="N2751" t="e">
        <f t="array" ref="N2751">INDEX($A$7:$F$3066,SMALL(IF(COUNTIF($L$5,$H$7:$H$3066)*COUNTIF($L$5,$I$7:$I$3066),MATCH(ROW($A$7:$A$3066),ROW($A$7:$A$3066)),""),ROWS($B$1:E2745)),COLUMNS($A$1:E2747))</f>
        <v>#NUM!</v>
      </c>
      <c r="O2751" t="e">
        <f t="array" ref="O2751">INDEX($A$7:$F$3066,SMALL(IF(COUNTIF($L$5,$H$7:$H$3066)*COUNTIF($L$5,$I$7:$I$3066),MATCH(ROW($A$7:$A$3066),ROW($A$7:$A$3066)),""),ROWS($B$1:F2745)),COLUMNS($A$1:F2747))</f>
        <v>#NUM!</v>
      </c>
    </row>
    <row r="2752" spans="1:15">
      <c r="A2752" s="1">
        <f>'ScienceDirect - Initial'!A2755</f>
        <v>0</v>
      </c>
      <c r="B2752" s="1">
        <f>'ScienceDirect - Initial'!B2755</f>
        <v>2004</v>
      </c>
      <c r="C2752" s="1" t="str">
        <f>'ScienceDirect - Initial'!C2755</f>
        <v>Wu, Jashin J; Huang, David B; Pang, Katie R; Tyring, Stephen K</v>
      </c>
      <c r="D2752" s="1" t="str">
        <f>'ScienceDirect - Initial'!D2755</f>
        <v>Vaccines and immunotherapies for the prevention of infectious diseases having cutaneous manifestations</v>
      </c>
      <c r="E2752" s="1" t="str">
        <f>'ScienceDirect - Initial'!E2755</f>
        <v>Journal of the American Academy of Dermatology</v>
      </c>
      <c r="F2752" s="1">
        <f>'ScienceDirect - Initial'!F2755</f>
        <v>0</v>
      </c>
      <c r="H2752" s="1">
        <v>0</v>
      </c>
      <c r="I2752" s="1">
        <v>0</v>
      </c>
      <c r="J2752" t="b">
        <f t="shared" si="42"/>
        <v>1</v>
      </c>
      <c r="K2752" t="e">
        <f t="array" ref="K2752">INDEX($A$7:$F$3066,SMALL(IF(COUNTIF($L$5,$H$7:$H$3066)*COUNTIF($L$5,$I$7:$I$3066),MATCH(ROW($A$7:$A$3066),ROW($A$7:$A$3066)),""),ROWS($B$1:B2746)),COLUMNS($A$1:B2748))</f>
        <v>#NUM!</v>
      </c>
      <c r="L2752" t="e">
        <f t="array" ref="L2752">INDEX($A$7:$F$3066,SMALL(IF(COUNTIF($L$5,$H$7:$H$3066)*COUNTIF($L$5,$I$7:$I$3066),MATCH(ROW($A$7:$A$3066),ROW($A$7:$A$3066)),""),ROWS($B$1:C2746)),COLUMNS($A$1:C2748))</f>
        <v>#NUM!</v>
      </c>
      <c r="M2752" t="e">
        <f t="array" ref="M2752">INDEX($A$7:$F$3066,SMALL(IF(COUNTIF($L$5,$H$7:$H$3066)*COUNTIF($L$5,$I$7:$I$3066),MATCH(ROW($A$7:$A$3066),ROW($A$7:$A$3066)),""),ROWS($B$1:D2746)),COLUMNS($A$1:D2748))</f>
        <v>#NUM!</v>
      </c>
      <c r="N2752" t="e">
        <f t="array" ref="N2752">INDEX($A$7:$F$3066,SMALL(IF(COUNTIF($L$5,$H$7:$H$3066)*COUNTIF($L$5,$I$7:$I$3066),MATCH(ROW($A$7:$A$3066),ROW($A$7:$A$3066)),""),ROWS($B$1:E2746)),COLUMNS($A$1:E2748))</f>
        <v>#NUM!</v>
      </c>
      <c r="O2752" t="e">
        <f t="array" ref="O2752">INDEX($A$7:$F$3066,SMALL(IF(COUNTIF($L$5,$H$7:$H$3066)*COUNTIF($L$5,$I$7:$I$3066),MATCH(ROW($A$7:$A$3066),ROW($A$7:$A$3066)),""),ROWS($B$1:F2746)),COLUMNS($A$1:F2748))</f>
        <v>#NUM!</v>
      </c>
    </row>
    <row r="2753" spans="1:15">
      <c r="A2753" s="1">
        <f>'ScienceDirect - Initial'!A2756</f>
        <v>0</v>
      </c>
      <c r="B2753" s="1">
        <f>'ScienceDirect - Initial'!B2756</f>
        <v>2018</v>
      </c>
      <c r="C2753" s="1" t="str">
        <f>'ScienceDirect - Initial'!C2756</f>
        <v>Weitkamp, Joern-Hendrik; Lewis, David B.; Levy, Ofer</v>
      </c>
      <c r="D2753" s="1" t="str">
        <f>'ScienceDirect - Initial'!D2756</f>
        <v>36 - Immunology of the Fetus and Newborn</v>
      </c>
      <c r="E2753" s="1" t="str">
        <f>'ScienceDirect - Initial'!E2756</f>
        <v>Avery's Diseases of the Newborn (Tenth Edition)</v>
      </c>
      <c r="F2753" s="1" t="str">
        <f>'ScienceDirect - Initial'!F2756</f>
        <v>978-0-323-40139-5</v>
      </c>
      <c r="H2753" s="1">
        <v>0</v>
      </c>
      <c r="I2753" s="1">
        <v>0</v>
      </c>
      <c r="J2753" t="b">
        <f t="shared" si="42"/>
        <v>1</v>
      </c>
      <c r="K2753" t="e">
        <f t="array" ref="K2753">INDEX($A$7:$F$3066,SMALL(IF(COUNTIF($L$5,$H$7:$H$3066)*COUNTIF($L$5,$I$7:$I$3066),MATCH(ROW($A$7:$A$3066),ROW($A$7:$A$3066)),""),ROWS($B$1:B2747)),COLUMNS($A$1:B2749))</f>
        <v>#NUM!</v>
      </c>
      <c r="L2753" t="e">
        <f t="array" ref="L2753">INDEX($A$7:$F$3066,SMALL(IF(COUNTIF($L$5,$H$7:$H$3066)*COUNTIF($L$5,$I$7:$I$3066),MATCH(ROW($A$7:$A$3066),ROW($A$7:$A$3066)),""),ROWS($B$1:C2747)),COLUMNS($A$1:C2749))</f>
        <v>#NUM!</v>
      </c>
      <c r="M2753" t="e">
        <f t="array" ref="M2753">INDEX($A$7:$F$3066,SMALL(IF(COUNTIF($L$5,$H$7:$H$3066)*COUNTIF($L$5,$I$7:$I$3066),MATCH(ROW($A$7:$A$3066),ROW($A$7:$A$3066)),""),ROWS($B$1:D2747)),COLUMNS($A$1:D2749))</f>
        <v>#NUM!</v>
      </c>
      <c r="N2753" t="e">
        <f t="array" ref="N2753">INDEX($A$7:$F$3066,SMALL(IF(COUNTIF($L$5,$H$7:$H$3066)*COUNTIF($L$5,$I$7:$I$3066),MATCH(ROW($A$7:$A$3066),ROW($A$7:$A$3066)),""),ROWS($B$1:E2747)),COLUMNS($A$1:E2749))</f>
        <v>#NUM!</v>
      </c>
      <c r="O2753" t="e">
        <f t="array" ref="O2753">INDEX($A$7:$F$3066,SMALL(IF(COUNTIF($L$5,$H$7:$H$3066)*COUNTIF($L$5,$I$7:$I$3066),MATCH(ROW($A$7:$A$3066),ROW($A$7:$A$3066)),""),ROWS($B$1:F2747)),COLUMNS($A$1:F2749))</f>
        <v>#NUM!</v>
      </c>
    </row>
    <row r="2754" spans="1:15">
      <c r="A2754" s="1">
        <f>'ScienceDirect - Initial'!A2757</f>
        <v>0</v>
      </c>
      <c r="B2754" s="1">
        <f>'ScienceDirect - Initial'!B2757</f>
        <v>1996</v>
      </c>
      <c r="C2754" s="1" t="str">
        <f>'ScienceDirect - Initial'!C2757</f>
        <v>O'Reilly, Seamus; Rowinsky, Eric K.</v>
      </c>
      <c r="D2754" s="1" t="str">
        <f>'ScienceDirect - Initial'!D2757</f>
        <v>The clinical status of irinotecan (CPT-11), a novel water soluble camptothecin analogue: 1996</v>
      </c>
      <c r="E2754" s="1" t="str">
        <f>'ScienceDirect - Initial'!E2757</f>
        <v>Critical Reviews in Oncology/Hematology</v>
      </c>
      <c r="F2754" s="1">
        <f>'ScienceDirect - Initial'!F2757</f>
        <v>0</v>
      </c>
      <c r="H2754" s="1">
        <v>0</v>
      </c>
      <c r="I2754" s="1">
        <v>0</v>
      </c>
      <c r="J2754" t="b">
        <f t="shared" si="42"/>
        <v>1</v>
      </c>
      <c r="K2754" t="e">
        <f t="array" ref="K2754">INDEX($A$7:$F$3066,SMALL(IF(COUNTIF($L$5,$H$7:$H$3066)*COUNTIF($L$5,$I$7:$I$3066),MATCH(ROW($A$7:$A$3066),ROW($A$7:$A$3066)),""),ROWS($B$1:B2748)),COLUMNS($A$1:B2750))</f>
        <v>#NUM!</v>
      </c>
      <c r="L2754" t="e">
        <f t="array" ref="L2754">INDEX($A$7:$F$3066,SMALL(IF(COUNTIF($L$5,$H$7:$H$3066)*COUNTIF($L$5,$I$7:$I$3066),MATCH(ROW($A$7:$A$3066),ROW($A$7:$A$3066)),""),ROWS($B$1:C2748)),COLUMNS($A$1:C2750))</f>
        <v>#NUM!</v>
      </c>
      <c r="M2754" t="e">
        <f t="array" ref="M2754">INDEX($A$7:$F$3066,SMALL(IF(COUNTIF($L$5,$H$7:$H$3066)*COUNTIF($L$5,$I$7:$I$3066),MATCH(ROW($A$7:$A$3066),ROW($A$7:$A$3066)),""),ROWS($B$1:D2748)),COLUMNS($A$1:D2750))</f>
        <v>#NUM!</v>
      </c>
      <c r="N2754" t="e">
        <f t="array" ref="N2754">INDEX($A$7:$F$3066,SMALL(IF(COUNTIF($L$5,$H$7:$H$3066)*COUNTIF($L$5,$I$7:$I$3066),MATCH(ROW($A$7:$A$3066),ROW($A$7:$A$3066)),""),ROWS($B$1:E2748)),COLUMNS($A$1:E2750))</f>
        <v>#NUM!</v>
      </c>
      <c r="O2754" t="e">
        <f t="array" ref="O2754">INDEX($A$7:$F$3066,SMALL(IF(COUNTIF($L$5,$H$7:$H$3066)*COUNTIF($L$5,$I$7:$I$3066),MATCH(ROW($A$7:$A$3066),ROW($A$7:$A$3066)),""),ROWS($B$1:F2748)),COLUMNS($A$1:F2750))</f>
        <v>#NUM!</v>
      </c>
    </row>
    <row r="2755" spans="1:15">
      <c r="A2755" s="1">
        <f>'ScienceDirect - Initial'!A2758</f>
        <v>0</v>
      </c>
      <c r="B2755" s="1">
        <f>'ScienceDirect - Initial'!B2758</f>
        <v>1978</v>
      </c>
      <c r="C2755" s="1" t="str">
        <f>'ScienceDirect - Initial'!C2758</f>
        <v>Garmezy, Norman</v>
      </c>
      <c r="D2755" s="1" t="str">
        <f>'ScienceDirect - Initial'!D2758</f>
        <v>Attentional processes in adult schizophrenia and in children at risk</v>
      </c>
      <c r="E2755" s="1" t="str">
        <f>'ScienceDirect - Initial'!E2758</f>
        <v>Journal of Psychiatric Research</v>
      </c>
      <c r="F2755" s="1">
        <f>'ScienceDirect - Initial'!F2758</f>
        <v>0</v>
      </c>
      <c r="H2755" s="1">
        <v>0</v>
      </c>
      <c r="I2755" s="1">
        <v>0</v>
      </c>
      <c r="J2755" t="b">
        <f t="shared" si="42"/>
        <v>1</v>
      </c>
      <c r="K2755" t="e">
        <f t="array" ref="K2755">INDEX($A$7:$F$3066,SMALL(IF(COUNTIF($L$5,$H$7:$H$3066)*COUNTIF($L$5,$I$7:$I$3066),MATCH(ROW($A$7:$A$3066),ROW($A$7:$A$3066)),""),ROWS($B$1:B2749)),COLUMNS($A$1:B2751))</f>
        <v>#NUM!</v>
      </c>
      <c r="L2755" t="e">
        <f t="array" ref="L2755">INDEX($A$7:$F$3066,SMALL(IF(COUNTIF($L$5,$H$7:$H$3066)*COUNTIF($L$5,$I$7:$I$3066),MATCH(ROW($A$7:$A$3066),ROW($A$7:$A$3066)),""),ROWS($B$1:C2749)),COLUMNS($A$1:C2751))</f>
        <v>#NUM!</v>
      </c>
      <c r="M2755" t="e">
        <f t="array" ref="M2755">INDEX($A$7:$F$3066,SMALL(IF(COUNTIF($L$5,$H$7:$H$3066)*COUNTIF($L$5,$I$7:$I$3066),MATCH(ROW($A$7:$A$3066),ROW($A$7:$A$3066)),""),ROWS($B$1:D2749)),COLUMNS($A$1:D2751))</f>
        <v>#NUM!</v>
      </c>
      <c r="N2755" t="e">
        <f t="array" ref="N2755">INDEX($A$7:$F$3066,SMALL(IF(COUNTIF($L$5,$H$7:$H$3066)*COUNTIF($L$5,$I$7:$I$3066),MATCH(ROW($A$7:$A$3066),ROW($A$7:$A$3066)),""),ROWS($B$1:E2749)),COLUMNS($A$1:E2751))</f>
        <v>#NUM!</v>
      </c>
      <c r="O2755" t="e">
        <f t="array" ref="O2755">INDEX($A$7:$F$3066,SMALL(IF(COUNTIF($L$5,$H$7:$H$3066)*COUNTIF($L$5,$I$7:$I$3066),MATCH(ROW($A$7:$A$3066),ROW($A$7:$A$3066)),""),ROWS($B$1:F2749)),COLUMNS($A$1:F2751))</f>
        <v>#NUM!</v>
      </c>
    </row>
    <row r="2756" spans="1:15">
      <c r="A2756" s="1">
        <f>'ScienceDirect - Initial'!A2759</f>
        <v>0</v>
      </c>
      <c r="B2756" s="1">
        <f>'ScienceDirect - Initial'!B2759</f>
        <v>2019</v>
      </c>
      <c r="C2756" s="1" t="str">
        <f>'ScienceDirect - Initial'!C2759</f>
        <v>Harris, Richard</v>
      </c>
      <c r="D2756" s="1" t="str">
        <f>'ScienceDirect - Initial'!D2759</f>
        <v>Neighbourhood upgrading: A fragmented global history</v>
      </c>
      <c r="E2756" s="1" t="str">
        <f>'ScienceDirect - Initial'!E2759</f>
        <v>Progress in Planning</v>
      </c>
      <c r="F2756" s="1">
        <f>'ScienceDirect - Initial'!F2759</f>
        <v>0</v>
      </c>
      <c r="H2756" s="1">
        <v>0</v>
      </c>
      <c r="I2756" s="1">
        <v>0</v>
      </c>
      <c r="J2756" t="b">
        <f t="shared" si="42"/>
        <v>1</v>
      </c>
      <c r="K2756" t="e">
        <f t="array" ref="K2756">INDEX($A$7:$F$3066,SMALL(IF(COUNTIF($L$5,$H$7:$H$3066)*COUNTIF($L$5,$I$7:$I$3066),MATCH(ROW($A$7:$A$3066),ROW($A$7:$A$3066)),""),ROWS($B$1:B2750)),COLUMNS($A$1:B2752))</f>
        <v>#NUM!</v>
      </c>
      <c r="L2756" t="e">
        <f t="array" ref="L2756">INDEX($A$7:$F$3066,SMALL(IF(COUNTIF($L$5,$H$7:$H$3066)*COUNTIF($L$5,$I$7:$I$3066),MATCH(ROW($A$7:$A$3066),ROW($A$7:$A$3066)),""),ROWS($B$1:C2750)),COLUMNS($A$1:C2752))</f>
        <v>#NUM!</v>
      </c>
      <c r="M2756" t="e">
        <f t="array" ref="M2756">INDEX($A$7:$F$3066,SMALL(IF(COUNTIF($L$5,$H$7:$H$3066)*COUNTIF($L$5,$I$7:$I$3066),MATCH(ROW($A$7:$A$3066),ROW($A$7:$A$3066)),""),ROWS($B$1:D2750)),COLUMNS($A$1:D2752))</f>
        <v>#NUM!</v>
      </c>
      <c r="N2756" t="e">
        <f t="array" ref="N2756">INDEX($A$7:$F$3066,SMALL(IF(COUNTIF($L$5,$H$7:$H$3066)*COUNTIF($L$5,$I$7:$I$3066),MATCH(ROW($A$7:$A$3066),ROW($A$7:$A$3066)),""),ROWS($B$1:E2750)),COLUMNS($A$1:E2752))</f>
        <v>#NUM!</v>
      </c>
      <c r="O2756" t="e">
        <f t="array" ref="O2756">INDEX($A$7:$F$3066,SMALL(IF(COUNTIF($L$5,$H$7:$H$3066)*COUNTIF($L$5,$I$7:$I$3066),MATCH(ROW($A$7:$A$3066),ROW($A$7:$A$3066)),""),ROWS($B$1:F2750)),COLUMNS($A$1:F2752))</f>
        <v>#NUM!</v>
      </c>
    </row>
    <row r="2757" spans="1:15">
      <c r="A2757" s="1">
        <f>'ScienceDirect - Initial'!A2760</f>
        <v>0</v>
      </c>
      <c r="B2757" s="1">
        <f>'ScienceDirect - Initial'!B2760</f>
        <v>1977</v>
      </c>
      <c r="C2757" s="1" t="str">
        <f>'ScienceDirect - Initial'!C2760</f>
        <v>Katz, Daniel; Gutek, Barbara; Barton, Euginia</v>
      </c>
      <c r="D2757" s="1" t="str">
        <f>'ScienceDirect - Initial'!D2760</f>
        <v>Social disaffection among deprived groups</v>
      </c>
      <c r="E2757" s="1" t="str">
        <f>'ScienceDirect - Initial'!E2760</f>
        <v>International Journal of Intercultural Relations</v>
      </c>
      <c r="F2757" s="1">
        <f>'ScienceDirect - Initial'!F2760</f>
        <v>0</v>
      </c>
      <c r="H2757" s="1">
        <v>0</v>
      </c>
      <c r="I2757" s="1">
        <v>0</v>
      </c>
      <c r="J2757" t="b">
        <f t="shared" si="42"/>
        <v>1</v>
      </c>
      <c r="K2757" t="e">
        <f t="array" ref="K2757">INDEX($A$7:$F$3066,SMALL(IF(COUNTIF($L$5,$H$7:$H$3066)*COUNTIF($L$5,$I$7:$I$3066),MATCH(ROW($A$7:$A$3066),ROW($A$7:$A$3066)),""),ROWS($B$1:B2751)),COLUMNS($A$1:B2753))</f>
        <v>#NUM!</v>
      </c>
      <c r="L2757" t="e">
        <f t="array" ref="L2757">INDEX($A$7:$F$3066,SMALL(IF(COUNTIF($L$5,$H$7:$H$3066)*COUNTIF($L$5,$I$7:$I$3066),MATCH(ROW($A$7:$A$3066),ROW($A$7:$A$3066)),""),ROWS($B$1:C2751)),COLUMNS($A$1:C2753))</f>
        <v>#NUM!</v>
      </c>
      <c r="M2757" t="e">
        <f t="array" ref="M2757">INDEX($A$7:$F$3066,SMALL(IF(COUNTIF($L$5,$H$7:$H$3066)*COUNTIF($L$5,$I$7:$I$3066),MATCH(ROW($A$7:$A$3066),ROW($A$7:$A$3066)),""),ROWS($B$1:D2751)),COLUMNS($A$1:D2753))</f>
        <v>#NUM!</v>
      </c>
      <c r="N2757" t="e">
        <f t="array" ref="N2757">INDEX($A$7:$F$3066,SMALL(IF(COUNTIF($L$5,$H$7:$H$3066)*COUNTIF($L$5,$I$7:$I$3066),MATCH(ROW($A$7:$A$3066),ROW($A$7:$A$3066)),""),ROWS($B$1:E2751)),COLUMNS($A$1:E2753))</f>
        <v>#NUM!</v>
      </c>
      <c r="O2757" t="e">
        <f t="array" ref="O2757">INDEX($A$7:$F$3066,SMALL(IF(COUNTIF($L$5,$H$7:$H$3066)*COUNTIF($L$5,$I$7:$I$3066),MATCH(ROW($A$7:$A$3066),ROW($A$7:$A$3066)),""),ROWS($B$1:F2751)),COLUMNS($A$1:F2753))</f>
        <v>#NUM!</v>
      </c>
    </row>
    <row r="2758" spans="1:15">
      <c r="A2758" s="1">
        <f>'ScienceDirect - Initial'!A2761</f>
        <v>0</v>
      </c>
      <c r="B2758" s="1">
        <f>'ScienceDirect - Initial'!B2761</f>
        <v>1985</v>
      </c>
      <c r="C2758" s="1" t="str">
        <f>'ScienceDirect - Initial'!C2761</f>
        <v>Elazar, Zeev; Allan Hobson, J.</v>
      </c>
      <c r="D2758" s="1" t="str">
        <f>'ScienceDirect - Initial'!D2761</f>
        <v>Neuronal excitability control in health and disease: A neurophysiological comparison of REM sleep and epilepsy</v>
      </c>
      <c r="E2758" s="1" t="str">
        <f>'ScienceDirect - Initial'!E2761</f>
        <v>Progress in Neurobiology</v>
      </c>
      <c r="F2758" s="1">
        <f>'ScienceDirect - Initial'!F2761</f>
        <v>0</v>
      </c>
      <c r="H2758" s="1">
        <v>0</v>
      </c>
      <c r="I2758" s="1">
        <v>0</v>
      </c>
      <c r="J2758" t="b">
        <f t="shared" si="42"/>
        <v>1</v>
      </c>
      <c r="K2758" t="e">
        <f t="array" ref="K2758">INDEX($A$7:$F$3066,SMALL(IF(COUNTIF($L$5,$H$7:$H$3066)*COUNTIF($L$5,$I$7:$I$3066),MATCH(ROW($A$7:$A$3066),ROW($A$7:$A$3066)),""),ROWS($B$1:B2752)),COLUMNS($A$1:B2754))</f>
        <v>#NUM!</v>
      </c>
      <c r="L2758" t="e">
        <f t="array" ref="L2758">INDEX($A$7:$F$3066,SMALL(IF(COUNTIF($L$5,$H$7:$H$3066)*COUNTIF($L$5,$I$7:$I$3066),MATCH(ROW($A$7:$A$3066),ROW($A$7:$A$3066)),""),ROWS($B$1:C2752)),COLUMNS($A$1:C2754))</f>
        <v>#NUM!</v>
      </c>
      <c r="M2758" t="e">
        <f t="array" ref="M2758">INDEX($A$7:$F$3066,SMALL(IF(COUNTIF($L$5,$H$7:$H$3066)*COUNTIF($L$5,$I$7:$I$3066),MATCH(ROW($A$7:$A$3066),ROW($A$7:$A$3066)),""),ROWS($B$1:D2752)),COLUMNS($A$1:D2754))</f>
        <v>#NUM!</v>
      </c>
      <c r="N2758" t="e">
        <f t="array" ref="N2758">INDEX($A$7:$F$3066,SMALL(IF(COUNTIF($L$5,$H$7:$H$3066)*COUNTIF($L$5,$I$7:$I$3066),MATCH(ROW($A$7:$A$3066),ROW($A$7:$A$3066)),""),ROWS($B$1:E2752)),COLUMNS($A$1:E2754))</f>
        <v>#NUM!</v>
      </c>
      <c r="O2758" t="e">
        <f t="array" ref="O2758">INDEX($A$7:$F$3066,SMALL(IF(COUNTIF($L$5,$H$7:$H$3066)*COUNTIF($L$5,$I$7:$I$3066),MATCH(ROW($A$7:$A$3066),ROW($A$7:$A$3066)),""),ROWS($B$1:F2752)),COLUMNS($A$1:F2754))</f>
        <v>#NUM!</v>
      </c>
    </row>
    <row r="2759" spans="1:15">
      <c r="A2759" s="1">
        <f>'ScienceDirect - Initial'!A2762</f>
        <v>0</v>
      </c>
      <c r="B2759" s="1">
        <f>'ScienceDirect - Initial'!B2762</f>
        <v>1989</v>
      </c>
      <c r="C2759" s="1" t="str">
        <f>'ScienceDirect - Initial'!C2762</f>
        <v>Woll, Stanley B.</v>
      </c>
      <c r="D2759" s="1" t="str">
        <f>'ScienceDirect - Initial'!D2762</f>
        <v>Personality and relationship correlates of loving styles</v>
      </c>
      <c r="E2759" s="1" t="str">
        <f>'ScienceDirect - Initial'!E2762</f>
        <v>Journal of Research in Personality</v>
      </c>
      <c r="F2759" s="1">
        <f>'ScienceDirect - Initial'!F2762</f>
        <v>0</v>
      </c>
      <c r="H2759" s="1">
        <v>0</v>
      </c>
      <c r="I2759" s="1">
        <v>0</v>
      </c>
      <c r="J2759" t="b">
        <f t="shared" si="42"/>
        <v>1</v>
      </c>
      <c r="K2759" t="e">
        <f t="array" ref="K2759">INDEX($A$7:$F$3066,SMALL(IF(COUNTIF($L$5,$H$7:$H$3066)*COUNTIF($L$5,$I$7:$I$3066),MATCH(ROW($A$7:$A$3066),ROW($A$7:$A$3066)),""),ROWS($B$1:B2753)),COLUMNS($A$1:B2755))</f>
        <v>#NUM!</v>
      </c>
      <c r="L2759" t="e">
        <f t="array" ref="L2759">INDEX($A$7:$F$3066,SMALL(IF(COUNTIF($L$5,$H$7:$H$3066)*COUNTIF($L$5,$I$7:$I$3066),MATCH(ROW($A$7:$A$3066),ROW($A$7:$A$3066)),""),ROWS($B$1:C2753)),COLUMNS($A$1:C2755))</f>
        <v>#NUM!</v>
      </c>
      <c r="M2759" t="e">
        <f t="array" ref="M2759">INDEX($A$7:$F$3066,SMALL(IF(COUNTIF($L$5,$H$7:$H$3066)*COUNTIF($L$5,$I$7:$I$3066),MATCH(ROW($A$7:$A$3066),ROW($A$7:$A$3066)),""),ROWS($B$1:D2753)),COLUMNS($A$1:D2755))</f>
        <v>#NUM!</v>
      </c>
      <c r="N2759" t="e">
        <f t="array" ref="N2759">INDEX($A$7:$F$3066,SMALL(IF(COUNTIF($L$5,$H$7:$H$3066)*COUNTIF($L$5,$I$7:$I$3066),MATCH(ROW($A$7:$A$3066),ROW($A$7:$A$3066)),""),ROWS($B$1:E2753)),COLUMNS($A$1:E2755))</f>
        <v>#NUM!</v>
      </c>
      <c r="O2759" t="e">
        <f t="array" ref="O2759">INDEX($A$7:$F$3066,SMALL(IF(COUNTIF($L$5,$H$7:$H$3066)*COUNTIF($L$5,$I$7:$I$3066),MATCH(ROW($A$7:$A$3066),ROW($A$7:$A$3066)),""),ROWS($B$1:F2753)),COLUMNS($A$1:F2755))</f>
        <v>#NUM!</v>
      </c>
    </row>
    <row r="2760" spans="1:15">
      <c r="A2760" s="1">
        <f>'ScienceDirect - Initial'!A2763</f>
        <v>0</v>
      </c>
      <c r="B2760" s="1">
        <f>'ScienceDirect - Initial'!B2763</f>
        <v>2007</v>
      </c>
      <c r="C2760" s="1" t="str">
        <f>'ScienceDirect - Initial'!C2763</f>
        <v>Fridman, A.; Gutsol, A.; Cho, Y.I.</v>
      </c>
      <c r="D2760" s="1" t="str">
        <f>'ScienceDirect - Initial'!D2763</f>
        <v>Non-Thermal Atmospheric Pressure Plasma</v>
      </c>
      <c r="E2760" s="1" t="str">
        <f>'ScienceDirect - Initial'!E2763</f>
        <v>Advances in Heat Transfer</v>
      </c>
      <c r="F2760" s="1" t="str">
        <f>'ScienceDirect - Initial'!F2763</f>
        <v>0065-2717</v>
      </c>
      <c r="H2760" s="1">
        <v>0</v>
      </c>
      <c r="I2760" s="1">
        <v>0</v>
      </c>
      <c r="J2760" t="b">
        <f t="shared" ref="J2760:J2823" si="43">IF(ISBLANK(I2760),FALSE,IF(EXACT(H2760, I2760),TRUE,FALSE))</f>
        <v>1</v>
      </c>
      <c r="K2760" t="e">
        <f t="array" ref="K2760">INDEX($A$7:$F$3066,SMALL(IF(COUNTIF($L$5,$H$7:$H$3066)*COUNTIF($L$5,$I$7:$I$3066),MATCH(ROW($A$7:$A$3066),ROW($A$7:$A$3066)),""),ROWS($B$1:B2754)),COLUMNS($A$1:B2756))</f>
        <v>#NUM!</v>
      </c>
      <c r="L2760" t="e">
        <f t="array" ref="L2760">INDEX($A$7:$F$3066,SMALL(IF(COUNTIF($L$5,$H$7:$H$3066)*COUNTIF($L$5,$I$7:$I$3066),MATCH(ROW($A$7:$A$3066),ROW($A$7:$A$3066)),""),ROWS($B$1:C2754)),COLUMNS($A$1:C2756))</f>
        <v>#NUM!</v>
      </c>
      <c r="M2760" t="e">
        <f t="array" ref="M2760">INDEX($A$7:$F$3066,SMALL(IF(COUNTIF($L$5,$H$7:$H$3066)*COUNTIF($L$5,$I$7:$I$3066),MATCH(ROW($A$7:$A$3066),ROW($A$7:$A$3066)),""),ROWS($B$1:D2754)),COLUMNS($A$1:D2756))</f>
        <v>#NUM!</v>
      </c>
      <c r="N2760" t="e">
        <f t="array" ref="N2760">INDEX($A$7:$F$3066,SMALL(IF(COUNTIF($L$5,$H$7:$H$3066)*COUNTIF($L$5,$I$7:$I$3066),MATCH(ROW($A$7:$A$3066),ROW($A$7:$A$3066)),""),ROWS($B$1:E2754)),COLUMNS($A$1:E2756))</f>
        <v>#NUM!</v>
      </c>
      <c r="O2760" t="e">
        <f t="array" ref="O2760">INDEX($A$7:$F$3066,SMALL(IF(COUNTIF($L$5,$H$7:$H$3066)*COUNTIF($L$5,$I$7:$I$3066),MATCH(ROW($A$7:$A$3066),ROW($A$7:$A$3066)),""),ROWS($B$1:F2754)),COLUMNS($A$1:F2756))</f>
        <v>#NUM!</v>
      </c>
    </row>
    <row r="2761" spans="1:15">
      <c r="A2761" s="1">
        <f>'ScienceDirect - Initial'!A2764</f>
        <v>0</v>
      </c>
      <c r="B2761" s="1">
        <f>'ScienceDirect - Initial'!B2764</f>
        <v>1987</v>
      </c>
      <c r="C2761" s="1" t="str">
        <f>'ScienceDirect - Initial'!C2764</f>
        <v>PERUTZ, M.F.</v>
      </c>
      <c r="D2761" s="1" t="str">
        <f>'ScienceDirect - Initial'!D2764</f>
        <v>1 - The Impact of Science on Society: The Challenge for Education</v>
      </c>
      <c r="E2761" s="1" t="str">
        <f>'ScienceDirect - Initial'!E2764</f>
        <v>Science and Technology Education and Future Human Needs</v>
      </c>
      <c r="F2761" s="1" t="str">
        <f>'ScienceDirect - Initial'!F2764</f>
        <v>978-0-08-033909-2</v>
      </c>
      <c r="H2761" s="1">
        <v>0</v>
      </c>
      <c r="I2761" s="1">
        <v>0</v>
      </c>
      <c r="J2761" t="b">
        <f t="shared" si="43"/>
        <v>1</v>
      </c>
      <c r="K2761" t="e">
        <f t="array" ref="K2761">INDEX($A$7:$F$3066,SMALL(IF(COUNTIF($L$5,$H$7:$H$3066)*COUNTIF($L$5,$I$7:$I$3066),MATCH(ROW($A$7:$A$3066),ROW($A$7:$A$3066)),""),ROWS($B$1:B2755)),COLUMNS($A$1:B2757))</f>
        <v>#NUM!</v>
      </c>
      <c r="L2761" t="e">
        <f t="array" ref="L2761">INDEX($A$7:$F$3066,SMALL(IF(COUNTIF($L$5,$H$7:$H$3066)*COUNTIF($L$5,$I$7:$I$3066),MATCH(ROW($A$7:$A$3066),ROW($A$7:$A$3066)),""),ROWS($B$1:C2755)),COLUMNS($A$1:C2757))</f>
        <v>#NUM!</v>
      </c>
      <c r="M2761" t="e">
        <f t="array" ref="M2761">INDEX($A$7:$F$3066,SMALL(IF(COUNTIF($L$5,$H$7:$H$3066)*COUNTIF($L$5,$I$7:$I$3066),MATCH(ROW($A$7:$A$3066),ROW($A$7:$A$3066)),""),ROWS($B$1:D2755)),COLUMNS($A$1:D2757))</f>
        <v>#NUM!</v>
      </c>
      <c r="N2761" t="e">
        <f t="array" ref="N2761">INDEX($A$7:$F$3066,SMALL(IF(COUNTIF($L$5,$H$7:$H$3066)*COUNTIF($L$5,$I$7:$I$3066),MATCH(ROW($A$7:$A$3066),ROW($A$7:$A$3066)),""),ROWS($B$1:E2755)),COLUMNS($A$1:E2757))</f>
        <v>#NUM!</v>
      </c>
      <c r="O2761" t="e">
        <f t="array" ref="O2761">INDEX($A$7:$F$3066,SMALL(IF(COUNTIF($L$5,$H$7:$H$3066)*COUNTIF($L$5,$I$7:$I$3066),MATCH(ROW($A$7:$A$3066),ROW($A$7:$A$3066)),""),ROWS($B$1:F2755)),COLUMNS($A$1:F2757))</f>
        <v>#NUM!</v>
      </c>
    </row>
    <row r="2762" spans="1:15">
      <c r="A2762" s="1">
        <f>'ScienceDirect - Initial'!A2765</f>
        <v>0</v>
      </c>
      <c r="B2762" s="1">
        <f>'ScienceDirect - Initial'!B2765</f>
        <v>2009</v>
      </c>
      <c r="C2762" s="1">
        <f>'ScienceDirect - Initial'!C2765</f>
        <v>0</v>
      </c>
      <c r="D2762" s="1">
        <f>'ScienceDirect - Initial'!D2765</f>
        <v>0</v>
      </c>
      <c r="E2762" s="1" t="str">
        <f>'ScienceDirect - Initial'!E2765</f>
        <v>Clinical Lipidology</v>
      </c>
      <c r="F2762" s="1" t="str">
        <f>'ScienceDirect - Initial'!F2765</f>
        <v>978-1-4160-5469-6</v>
      </c>
      <c r="H2762" s="1">
        <v>0</v>
      </c>
      <c r="I2762" s="1">
        <v>0</v>
      </c>
      <c r="J2762" t="b">
        <f t="shared" si="43"/>
        <v>1</v>
      </c>
      <c r="K2762" t="e">
        <f t="array" ref="K2762">INDEX($A$7:$F$3066,SMALL(IF(COUNTIF($L$5,$H$7:$H$3066)*COUNTIF($L$5,$I$7:$I$3066),MATCH(ROW($A$7:$A$3066),ROW($A$7:$A$3066)),""),ROWS($B$1:B2756)),COLUMNS($A$1:B2758))</f>
        <v>#NUM!</v>
      </c>
      <c r="L2762" t="e">
        <f t="array" ref="L2762">INDEX($A$7:$F$3066,SMALL(IF(COUNTIF($L$5,$H$7:$H$3066)*COUNTIF($L$5,$I$7:$I$3066),MATCH(ROW($A$7:$A$3066),ROW($A$7:$A$3066)),""),ROWS($B$1:C2756)),COLUMNS($A$1:C2758))</f>
        <v>#NUM!</v>
      </c>
      <c r="M2762" t="e">
        <f t="array" ref="M2762">INDEX($A$7:$F$3066,SMALL(IF(COUNTIF($L$5,$H$7:$H$3066)*COUNTIF($L$5,$I$7:$I$3066),MATCH(ROW($A$7:$A$3066),ROW($A$7:$A$3066)),""),ROWS($B$1:D2756)),COLUMNS($A$1:D2758))</f>
        <v>#NUM!</v>
      </c>
      <c r="N2762" t="e">
        <f t="array" ref="N2762">INDEX($A$7:$F$3066,SMALL(IF(COUNTIF($L$5,$H$7:$H$3066)*COUNTIF($L$5,$I$7:$I$3066),MATCH(ROW($A$7:$A$3066),ROW($A$7:$A$3066)),""),ROWS($B$1:E2756)),COLUMNS($A$1:E2758))</f>
        <v>#NUM!</v>
      </c>
      <c r="O2762" t="e">
        <f t="array" ref="O2762">INDEX($A$7:$F$3066,SMALL(IF(COUNTIF($L$5,$H$7:$H$3066)*COUNTIF($L$5,$I$7:$I$3066),MATCH(ROW($A$7:$A$3066),ROW($A$7:$A$3066)),""),ROWS($B$1:F2756)),COLUMNS($A$1:F2758))</f>
        <v>#NUM!</v>
      </c>
    </row>
    <row r="2763" spans="1:15">
      <c r="A2763" s="1">
        <f>'ScienceDirect - Initial'!A2766</f>
        <v>0</v>
      </c>
      <c r="B2763" s="1">
        <f>'ScienceDirect - Initial'!B2766</f>
        <v>2008</v>
      </c>
      <c r="C2763" s="1" t="str">
        <f>'ScienceDirect - Initial'!C2766</f>
        <v>Davis, Michael J; Hill, Michael A; Kuo, Lih</v>
      </c>
      <c r="D2763" s="1" t="str">
        <f>'ScienceDirect - Initial'!D2766</f>
        <v>Chapter 6 - Local Regulation of Microvascular Perfusion</v>
      </c>
      <c r="E2763" s="1" t="str">
        <f>'ScienceDirect - Initial'!E2766</f>
        <v>Microcirculation (Second Edition)</v>
      </c>
      <c r="F2763" s="1" t="str">
        <f>'ScienceDirect - Initial'!F2766</f>
        <v>978-0-12-374530-9</v>
      </c>
      <c r="H2763" s="1">
        <v>0</v>
      </c>
      <c r="I2763" s="1">
        <v>0</v>
      </c>
      <c r="J2763" t="b">
        <f t="shared" si="43"/>
        <v>1</v>
      </c>
      <c r="K2763" t="e">
        <f t="array" ref="K2763">INDEX($A$7:$F$3066,SMALL(IF(COUNTIF($L$5,$H$7:$H$3066)*COUNTIF($L$5,$I$7:$I$3066),MATCH(ROW($A$7:$A$3066),ROW($A$7:$A$3066)),""),ROWS($B$1:B2757)),COLUMNS($A$1:B2759))</f>
        <v>#NUM!</v>
      </c>
      <c r="L2763" t="e">
        <f t="array" ref="L2763">INDEX($A$7:$F$3066,SMALL(IF(COUNTIF($L$5,$H$7:$H$3066)*COUNTIF($L$5,$I$7:$I$3066),MATCH(ROW($A$7:$A$3066),ROW($A$7:$A$3066)),""),ROWS($B$1:C2757)),COLUMNS($A$1:C2759))</f>
        <v>#NUM!</v>
      </c>
      <c r="M2763" t="e">
        <f t="array" ref="M2763">INDEX($A$7:$F$3066,SMALL(IF(COUNTIF($L$5,$H$7:$H$3066)*COUNTIF($L$5,$I$7:$I$3066),MATCH(ROW($A$7:$A$3066),ROW($A$7:$A$3066)),""),ROWS($B$1:D2757)),COLUMNS($A$1:D2759))</f>
        <v>#NUM!</v>
      </c>
      <c r="N2763" t="e">
        <f t="array" ref="N2763">INDEX($A$7:$F$3066,SMALL(IF(COUNTIF($L$5,$H$7:$H$3066)*COUNTIF($L$5,$I$7:$I$3066),MATCH(ROW($A$7:$A$3066),ROW($A$7:$A$3066)),""),ROWS($B$1:E2757)),COLUMNS($A$1:E2759))</f>
        <v>#NUM!</v>
      </c>
      <c r="O2763" t="e">
        <f t="array" ref="O2763">INDEX($A$7:$F$3066,SMALL(IF(COUNTIF($L$5,$H$7:$H$3066)*COUNTIF($L$5,$I$7:$I$3066),MATCH(ROW($A$7:$A$3066),ROW($A$7:$A$3066)),""),ROWS($B$1:F2757)),COLUMNS($A$1:F2759))</f>
        <v>#NUM!</v>
      </c>
    </row>
    <row r="2764" spans="1:15">
      <c r="A2764" s="1">
        <f>'ScienceDirect - Initial'!A2767</f>
        <v>0</v>
      </c>
      <c r="B2764" s="1">
        <f>'ScienceDirect - Initial'!B2767</f>
        <v>2011</v>
      </c>
      <c r="C2764" s="1" t="str">
        <f>'ScienceDirect - Initial'!C2767</f>
        <v>Cooley, Craig M.</v>
      </c>
      <c r="D2764" s="1" t="str">
        <f>'ScienceDirect - Initial'!D2767</f>
        <v>Chapter 18 - Crime Reconstruction: Expert Testimony and the Law</v>
      </c>
      <c r="E2764" s="1" t="str">
        <f>'ScienceDirect - Initial'!E2767</f>
        <v>Crime Reconstruction (Second Edition)</v>
      </c>
      <c r="F2764" s="1" t="str">
        <f>'ScienceDirect - Initial'!F2767</f>
        <v>978-0-12-386460-4</v>
      </c>
      <c r="H2764" s="1">
        <v>0</v>
      </c>
      <c r="I2764" s="1">
        <v>0</v>
      </c>
      <c r="J2764" t="b">
        <f t="shared" si="43"/>
        <v>1</v>
      </c>
      <c r="K2764" t="e">
        <f t="array" ref="K2764">INDEX($A$7:$F$3066,SMALL(IF(COUNTIF($L$5,$H$7:$H$3066)*COUNTIF($L$5,$I$7:$I$3066),MATCH(ROW($A$7:$A$3066),ROW($A$7:$A$3066)),""),ROWS($B$1:B2758)),COLUMNS($A$1:B2760))</f>
        <v>#NUM!</v>
      </c>
      <c r="L2764" t="e">
        <f t="array" ref="L2764">INDEX($A$7:$F$3066,SMALL(IF(COUNTIF($L$5,$H$7:$H$3066)*COUNTIF($L$5,$I$7:$I$3066),MATCH(ROW($A$7:$A$3066),ROW($A$7:$A$3066)),""),ROWS($B$1:C2758)),COLUMNS($A$1:C2760))</f>
        <v>#NUM!</v>
      </c>
      <c r="M2764" t="e">
        <f t="array" ref="M2764">INDEX($A$7:$F$3066,SMALL(IF(COUNTIF($L$5,$H$7:$H$3066)*COUNTIF($L$5,$I$7:$I$3066),MATCH(ROW($A$7:$A$3066),ROW($A$7:$A$3066)),""),ROWS($B$1:D2758)),COLUMNS($A$1:D2760))</f>
        <v>#NUM!</v>
      </c>
      <c r="N2764" t="e">
        <f t="array" ref="N2764">INDEX($A$7:$F$3066,SMALL(IF(COUNTIF($L$5,$H$7:$H$3066)*COUNTIF($L$5,$I$7:$I$3066),MATCH(ROW($A$7:$A$3066),ROW($A$7:$A$3066)),""),ROWS($B$1:E2758)),COLUMNS($A$1:E2760))</f>
        <v>#NUM!</v>
      </c>
      <c r="O2764" t="e">
        <f t="array" ref="O2764">INDEX($A$7:$F$3066,SMALL(IF(COUNTIF($L$5,$H$7:$H$3066)*COUNTIF($L$5,$I$7:$I$3066),MATCH(ROW($A$7:$A$3066),ROW($A$7:$A$3066)),""),ROWS($B$1:F2758)),COLUMNS($A$1:F2760))</f>
        <v>#NUM!</v>
      </c>
    </row>
    <row r="2765" spans="1:15">
      <c r="A2765" s="1">
        <f>'ScienceDirect - Initial'!A2768</f>
        <v>0</v>
      </c>
      <c r="B2765" s="1">
        <f>'ScienceDirect - Initial'!B2768</f>
        <v>1976</v>
      </c>
      <c r="C2765" s="1" t="str">
        <f>'ScienceDirect - Initial'!C2768</f>
        <v>HIMMELSTRAND, ULF; LINDHAGEN, JAN</v>
      </c>
      <c r="D2765" s="1" t="str">
        <f>'ScienceDirect - Initial'!D2768</f>
        <v>Status-Rejection, Idealogical Conviction and Some Other Hypotheses about Social Democratic Loyalty in Sweden**We are grateful to the Swedish Social Science Research Council for the grant enabling us to collect the data presented in this paper. We are also indebted to Dr. Richard Scase, University of Kent, for his helpful criticisms of an earlier version of it.</v>
      </c>
      <c r="E2765" s="1" t="str">
        <f>'ScienceDirect - Initial'!E2768</f>
        <v>Readings in the Swedish Class Structure</v>
      </c>
      <c r="F2765" s="1" t="str">
        <f>'ScienceDirect - Initial'!F2768</f>
        <v>978-0-08-016663-6</v>
      </c>
      <c r="H2765" s="1">
        <v>0</v>
      </c>
      <c r="I2765" s="1">
        <v>0</v>
      </c>
      <c r="J2765" t="b">
        <f t="shared" si="43"/>
        <v>1</v>
      </c>
      <c r="K2765" t="e">
        <f t="array" ref="K2765">INDEX($A$7:$F$3066,SMALL(IF(COUNTIF($L$5,$H$7:$H$3066)*COUNTIF($L$5,$I$7:$I$3066),MATCH(ROW($A$7:$A$3066),ROW($A$7:$A$3066)),""),ROWS($B$1:B2759)),COLUMNS($A$1:B2761))</f>
        <v>#NUM!</v>
      </c>
      <c r="L2765" t="e">
        <f t="array" ref="L2765">INDEX($A$7:$F$3066,SMALL(IF(COUNTIF($L$5,$H$7:$H$3066)*COUNTIF($L$5,$I$7:$I$3066),MATCH(ROW($A$7:$A$3066),ROW($A$7:$A$3066)),""),ROWS($B$1:C2759)),COLUMNS($A$1:C2761))</f>
        <v>#NUM!</v>
      </c>
      <c r="M2765" t="e">
        <f t="array" ref="M2765">INDEX($A$7:$F$3066,SMALL(IF(COUNTIF($L$5,$H$7:$H$3066)*COUNTIF($L$5,$I$7:$I$3066),MATCH(ROW($A$7:$A$3066),ROW($A$7:$A$3066)),""),ROWS($B$1:D2759)),COLUMNS($A$1:D2761))</f>
        <v>#NUM!</v>
      </c>
      <c r="N2765" t="e">
        <f t="array" ref="N2765">INDEX($A$7:$F$3066,SMALL(IF(COUNTIF($L$5,$H$7:$H$3066)*COUNTIF($L$5,$I$7:$I$3066),MATCH(ROW($A$7:$A$3066),ROW($A$7:$A$3066)),""),ROWS($B$1:E2759)),COLUMNS($A$1:E2761))</f>
        <v>#NUM!</v>
      </c>
      <c r="O2765" t="e">
        <f t="array" ref="O2765">INDEX($A$7:$F$3066,SMALL(IF(COUNTIF($L$5,$H$7:$H$3066)*COUNTIF($L$5,$I$7:$I$3066),MATCH(ROW($A$7:$A$3066),ROW($A$7:$A$3066)),""),ROWS($B$1:F2759)),COLUMNS($A$1:F2761))</f>
        <v>#NUM!</v>
      </c>
    </row>
    <row r="2766" spans="1:15">
      <c r="A2766" s="1">
        <f>'ScienceDirect - Initial'!A2769</f>
        <v>0</v>
      </c>
      <c r="B2766" s="1">
        <f>'ScienceDirect - Initial'!B2769</f>
        <v>1987</v>
      </c>
      <c r="C2766" s="1" t="str">
        <f>'ScienceDirect - Initial'!C2769</f>
        <v>Rognon, P.</v>
      </c>
      <c r="D2766" s="1" t="str">
        <f>'ScienceDirect - Initial'!D2769</f>
        <v>Late quaternary climatic reconstruction for the maghreb (North Africa)</v>
      </c>
      <c r="E2766" s="1" t="str">
        <f>'ScienceDirect - Initial'!E2769</f>
        <v>Palaeogeography, Palaeoclimatology, Palaeoecology</v>
      </c>
      <c r="F2766" s="1">
        <f>'ScienceDirect - Initial'!F2769</f>
        <v>0</v>
      </c>
      <c r="H2766" s="1">
        <v>0</v>
      </c>
      <c r="I2766" s="1">
        <v>0</v>
      </c>
      <c r="J2766" t="b">
        <f t="shared" si="43"/>
        <v>1</v>
      </c>
      <c r="K2766" t="e">
        <f t="array" ref="K2766">INDEX($A$7:$F$3066,SMALL(IF(COUNTIF($L$5,$H$7:$H$3066)*COUNTIF($L$5,$I$7:$I$3066),MATCH(ROW($A$7:$A$3066),ROW($A$7:$A$3066)),""),ROWS($B$1:B2760)),COLUMNS($A$1:B2762))</f>
        <v>#NUM!</v>
      </c>
      <c r="L2766" t="e">
        <f t="array" ref="L2766">INDEX($A$7:$F$3066,SMALL(IF(COUNTIF($L$5,$H$7:$H$3066)*COUNTIF($L$5,$I$7:$I$3066),MATCH(ROW($A$7:$A$3066),ROW($A$7:$A$3066)),""),ROWS($B$1:C2760)),COLUMNS($A$1:C2762))</f>
        <v>#NUM!</v>
      </c>
      <c r="M2766" t="e">
        <f t="array" ref="M2766">INDEX($A$7:$F$3066,SMALL(IF(COUNTIF($L$5,$H$7:$H$3066)*COUNTIF($L$5,$I$7:$I$3066),MATCH(ROW($A$7:$A$3066),ROW($A$7:$A$3066)),""),ROWS($B$1:D2760)),COLUMNS($A$1:D2762))</f>
        <v>#NUM!</v>
      </c>
      <c r="N2766" t="e">
        <f t="array" ref="N2766">INDEX($A$7:$F$3066,SMALL(IF(COUNTIF($L$5,$H$7:$H$3066)*COUNTIF($L$5,$I$7:$I$3066),MATCH(ROW($A$7:$A$3066),ROW($A$7:$A$3066)),""),ROWS($B$1:E2760)),COLUMNS($A$1:E2762))</f>
        <v>#NUM!</v>
      </c>
      <c r="O2766" t="e">
        <f t="array" ref="O2766">INDEX($A$7:$F$3066,SMALL(IF(COUNTIF($L$5,$H$7:$H$3066)*COUNTIF($L$5,$I$7:$I$3066),MATCH(ROW($A$7:$A$3066),ROW($A$7:$A$3066)),""),ROWS($B$1:F2760)),COLUMNS($A$1:F2762))</f>
        <v>#NUM!</v>
      </c>
    </row>
    <row r="2767" spans="1:15">
      <c r="A2767" s="1">
        <f>'ScienceDirect - Initial'!A2770</f>
        <v>0</v>
      </c>
      <c r="B2767" s="1">
        <f>'ScienceDirect - Initial'!B2770</f>
        <v>1985</v>
      </c>
      <c r="C2767" s="1" t="str">
        <f>'ScienceDirect - Initial'!C2770</f>
        <v>Davis, Dave D.</v>
      </c>
      <c r="D2767" s="1" t="str">
        <f>'ScienceDirect - Initial'!D2770</f>
        <v>Hereditary emblems: Material culture in the context of social change</v>
      </c>
      <c r="E2767" s="1" t="str">
        <f>'ScienceDirect - Initial'!E2770</f>
        <v>Journal of Anthropological Archaeology</v>
      </c>
      <c r="F2767" s="1">
        <f>'ScienceDirect - Initial'!F2770</f>
        <v>0</v>
      </c>
      <c r="H2767" s="1">
        <v>0</v>
      </c>
      <c r="I2767" s="1">
        <v>0</v>
      </c>
      <c r="J2767" t="b">
        <f t="shared" si="43"/>
        <v>1</v>
      </c>
      <c r="K2767" t="e">
        <f t="array" ref="K2767">INDEX($A$7:$F$3066,SMALL(IF(COUNTIF($L$5,$H$7:$H$3066)*COUNTIF($L$5,$I$7:$I$3066),MATCH(ROW($A$7:$A$3066),ROW($A$7:$A$3066)),""),ROWS($B$1:B2761)),COLUMNS($A$1:B2763))</f>
        <v>#NUM!</v>
      </c>
      <c r="L2767" t="e">
        <f t="array" ref="L2767">INDEX($A$7:$F$3066,SMALL(IF(COUNTIF($L$5,$H$7:$H$3066)*COUNTIF($L$5,$I$7:$I$3066),MATCH(ROW($A$7:$A$3066),ROW($A$7:$A$3066)),""),ROWS($B$1:C2761)),COLUMNS($A$1:C2763))</f>
        <v>#NUM!</v>
      </c>
      <c r="M2767" t="e">
        <f t="array" ref="M2767">INDEX($A$7:$F$3066,SMALL(IF(COUNTIF($L$5,$H$7:$H$3066)*COUNTIF($L$5,$I$7:$I$3066),MATCH(ROW($A$7:$A$3066),ROW($A$7:$A$3066)),""),ROWS($B$1:D2761)),COLUMNS($A$1:D2763))</f>
        <v>#NUM!</v>
      </c>
      <c r="N2767" t="e">
        <f t="array" ref="N2767">INDEX($A$7:$F$3066,SMALL(IF(COUNTIF($L$5,$H$7:$H$3066)*COUNTIF($L$5,$I$7:$I$3066),MATCH(ROW($A$7:$A$3066),ROW($A$7:$A$3066)),""),ROWS($B$1:E2761)),COLUMNS($A$1:E2763))</f>
        <v>#NUM!</v>
      </c>
      <c r="O2767" t="e">
        <f t="array" ref="O2767">INDEX($A$7:$F$3066,SMALL(IF(COUNTIF($L$5,$H$7:$H$3066)*COUNTIF($L$5,$I$7:$I$3066),MATCH(ROW($A$7:$A$3066),ROW($A$7:$A$3066)),""),ROWS($B$1:F2761)),COLUMNS($A$1:F2763))</f>
        <v>#NUM!</v>
      </c>
    </row>
    <row r="2768" spans="1:15">
      <c r="A2768" s="1">
        <f>'ScienceDirect - Initial'!A2771</f>
        <v>0</v>
      </c>
      <c r="B2768" s="1">
        <f>'ScienceDirect - Initial'!B2771</f>
        <v>2008</v>
      </c>
      <c r="C2768" s="1" t="str">
        <f>'ScienceDirect - Initial'!C2771</f>
        <v>Shaw, Alan R.; Feinberg, Mark B.</v>
      </c>
      <c r="D2768" s="1" t="str">
        <f>'ScienceDirect - Initial'!D2771</f>
        <v>92 - Vaccines</v>
      </c>
      <c r="E2768" s="1" t="str">
        <f>'ScienceDirect - Initial'!E2771</f>
        <v>Clinical Immunology (Third Edition)</v>
      </c>
      <c r="F2768" s="1" t="str">
        <f>'ScienceDirect - Initial'!F2771</f>
        <v>978-0-323-04404-2</v>
      </c>
      <c r="H2768" s="1">
        <v>0</v>
      </c>
      <c r="I2768" s="1">
        <v>0</v>
      </c>
      <c r="J2768" t="b">
        <f t="shared" si="43"/>
        <v>1</v>
      </c>
      <c r="K2768" t="e">
        <f t="array" ref="K2768">INDEX($A$7:$F$3066,SMALL(IF(COUNTIF($L$5,$H$7:$H$3066)*COUNTIF($L$5,$I$7:$I$3066),MATCH(ROW($A$7:$A$3066),ROW($A$7:$A$3066)),""),ROWS($B$1:B2762)),COLUMNS($A$1:B2764))</f>
        <v>#NUM!</v>
      </c>
      <c r="L2768" t="e">
        <f t="array" ref="L2768">INDEX($A$7:$F$3066,SMALL(IF(COUNTIF($L$5,$H$7:$H$3066)*COUNTIF($L$5,$I$7:$I$3066),MATCH(ROW($A$7:$A$3066),ROW($A$7:$A$3066)),""),ROWS($B$1:C2762)),COLUMNS($A$1:C2764))</f>
        <v>#NUM!</v>
      </c>
      <c r="M2768" t="e">
        <f t="array" ref="M2768">INDEX($A$7:$F$3066,SMALL(IF(COUNTIF($L$5,$H$7:$H$3066)*COUNTIF($L$5,$I$7:$I$3066),MATCH(ROW($A$7:$A$3066),ROW($A$7:$A$3066)),""),ROWS($B$1:D2762)),COLUMNS($A$1:D2764))</f>
        <v>#NUM!</v>
      </c>
      <c r="N2768" t="e">
        <f t="array" ref="N2768">INDEX($A$7:$F$3066,SMALL(IF(COUNTIF($L$5,$H$7:$H$3066)*COUNTIF($L$5,$I$7:$I$3066),MATCH(ROW($A$7:$A$3066),ROW($A$7:$A$3066)),""),ROWS($B$1:E2762)),COLUMNS($A$1:E2764))</f>
        <v>#NUM!</v>
      </c>
      <c r="O2768" t="e">
        <f t="array" ref="O2768">INDEX($A$7:$F$3066,SMALL(IF(COUNTIF($L$5,$H$7:$H$3066)*COUNTIF($L$5,$I$7:$I$3066),MATCH(ROW($A$7:$A$3066),ROW($A$7:$A$3066)),""),ROWS($B$1:F2762)),COLUMNS($A$1:F2764))</f>
        <v>#NUM!</v>
      </c>
    </row>
    <row r="2769" spans="1:15">
      <c r="A2769" s="1">
        <f>'ScienceDirect - Initial'!A2772</f>
        <v>0</v>
      </c>
      <c r="B2769" s="1">
        <f>'ScienceDirect - Initial'!B2772</f>
        <v>2012</v>
      </c>
      <c r="C2769" s="1" t="str">
        <f>'ScienceDirect - Initial'!C2772</f>
        <v>Whitaker, Adrian R.; Byrd, Brian F.</v>
      </c>
      <c r="D2769" s="1" t="str">
        <f>'ScienceDirect - Initial'!D2772</f>
        <v>Boat-based foraging and discontinuous prehistoric red abalone exploitation along the California coast</v>
      </c>
      <c r="E2769" s="1" t="str">
        <f>'ScienceDirect - Initial'!E2772</f>
        <v>Journal of Anthropological Archaeology</v>
      </c>
      <c r="F2769" s="1">
        <f>'ScienceDirect - Initial'!F2772</f>
        <v>0</v>
      </c>
      <c r="H2769" s="1">
        <v>0</v>
      </c>
      <c r="I2769" s="1">
        <v>0</v>
      </c>
      <c r="J2769" t="b">
        <f t="shared" si="43"/>
        <v>1</v>
      </c>
      <c r="K2769" t="e">
        <f t="array" ref="K2769">INDEX($A$7:$F$3066,SMALL(IF(COUNTIF($L$5,$H$7:$H$3066)*COUNTIF($L$5,$I$7:$I$3066),MATCH(ROW($A$7:$A$3066),ROW($A$7:$A$3066)),""),ROWS($B$1:B2763)),COLUMNS($A$1:B2765))</f>
        <v>#NUM!</v>
      </c>
      <c r="L2769" t="e">
        <f t="array" ref="L2769">INDEX($A$7:$F$3066,SMALL(IF(COUNTIF($L$5,$H$7:$H$3066)*COUNTIF($L$5,$I$7:$I$3066),MATCH(ROW($A$7:$A$3066),ROW($A$7:$A$3066)),""),ROWS($B$1:C2763)),COLUMNS($A$1:C2765))</f>
        <v>#NUM!</v>
      </c>
      <c r="M2769" t="e">
        <f t="array" ref="M2769">INDEX($A$7:$F$3066,SMALL(IF(COUNTIF($L$5,$H$7:$H$3066)*COUNTIF($L$5,$I$7:$I$3066),MATCH(ROW($A$7:$A$3066),ROW($A$7:$A$3066)),""),ROWS($B$1:D2763)),COLUMNS($A$1:D2765))</f>
        <v>#NUM!</v>
      </c>
      <c r="N2769" t="e">
        <f t="array" ref="N2769">INDEX($A$7:$F$3066,SMALL(IF(COUNTIF($L$5,$H$7:$H$3066)*COUNTIF($L$5,$I$7:$I$3066),MATCH(ROW($A$7:$A$3066),ROW($A$7:$A$3066)),""),ROWS($B$1:E2763)),COLUMNS($A$1:E2765))</f>
        <v>#NUM!</v>
      </c>
      <c r="O2769" t="e">
        <f t="array" ref="O2769">INDEX($A$7:$F$3066,SMALL(IF(COUNTIF($L$5,$H$7:$H$3066)*COUNTIF($L$5,$I$7:$I$3066),MATCH(ROW($A$7:$A$3066),ROW($A$7:$A$3066)),""),ROWS($B$1:F2763)),COLUMNS($A$1:F2765))</f>
        <v>#NUM!</v>
      </c>
    </row>
    <row r="2770" spans="1:15">
      <c r="A2770" s="1">
        <f>'ScienceDirect - Initial'!A2773</f>
        <v>0</v>
      </c>
      <c r="B2770" s="1">
        <f>'ScienceDirect - Initial'!B2773</f>
        <v>2008</v>
      </c>
      <c r="C2770" s="1">
        <f>'ScienceDirect - Initial'!C2773</f>
        <v>0</v>
      </c>
      <c r="D2770" s="1" t="str">
        <f>'ScienceDirect - Initial'!D2773</f>
        <v>Subject Index</v>
      </c>
      <c r="E2770" s="1" t="str">
        <f>'ScienceDirect - Initial'!E2773</f>
        <v>International Encyclopedia of Public Health</v>
      </c>
      <c r="F2770" s="1" t="str">
        <f>'ScienceDirect - Initial'!F2773</f>
        <v>978-0-12-373960-5</v>
      </c>
      <c r="H2770" s="1">
        <v>0</v>
      </c>
      <c r="I2770" s="1">
        <v>0</v>
      </c>
      <c r="J2770" t="b">
        <f t="shared" si="43"/>
        <v>1</v>
      </c>
      <c r="K2770" t="e">
        <f t="array" ref="K2770">INDEX($A$7:$F$3066,SMALL(IF(COUNTIF($L$5,$H$7:$H$3066)*COUNTIF($L$5,$I$7:$I$3066),MATCH(ROW($A$7:$A$3066),ROW($A$7:$A$3066)),""),ROWS($B$1:B2764)),COLUMNS($A$1:B2766))</f>
        <v>#NUM!</v>
      </c>
      <c r="L2770" t="e">
        <f t="array" ref="L2770">INDEX($A$7:$F$3066,SMALL(IF(COUNTIF($L$5,$H$7:$H$3066)*COUNTIF($L$5,$I$7:$I$3066),MATCH(ROW($A$7:$A$3066),ROW($A$7:$A$3066)),""),ROWS($B$1:C2764)),COLUMNS($A$1:C2766))</f>
        <v>#NUM!</v>
      </c>
      <c r="M2770" t="e">
        <f t="array" ref="M2770">INDEX($A$7:$F$3066,SMALL(IF(COUNTIF($L$5,$H$7:$H$3066)*COUNTIF($L$5,$I$7:$I$3066),MATCH(ROW($A$7:$A$3066),ROW($A$7:$A$3066)),""),ROWS($B$1:D2764)),COLUMNS($A$1:D2766))</f>
        <v>#NUM!</v>
      </c>
      <c r="N2770" t="e">
        <f t="array" ref="N2770">INDEX($A$7:$F$3066,SMALL(IF(COUNTIF($L$5,$H$7:$H$3066)*COUNTIF($L$5,$I$7:$I$3066),MATCH(ROW($A$7:$A$3066),ROW($A$7:$A$3066)),""),ROWS($B$1:E2764)),COLUMNS($A$1:E2766))</f>
        <v>#NUM!</v>
      </c>
      <c r="O2770" t="e">
        <f t="array" ref="O2770">INDEX($A$7:$F$3066,SMALL(IF(COUNTIF($L$5,$H$7:$H$3066)*COUNTIF($L$5,$I$7:$I$3066),MATCH(ROW($A$7:$A$3066),ROW($A$7:$A$3066)),""),ROWS($B$1:F2764)),COLUMNS($A$1:F2766))</f>
        <v>#NUM!</v>
      </c>
    </row>
    <row r="2771" spans="1:15">
      <c r="A2771" s="1">
        <f>'ScienceDirect - Initial'!A2774</f>
        <v>0</v>
      </c>
      <c r="B2771" s="1">
        <f>'ScienceDirect - Initial'!B2774</f>
        <v>2008</v>
      </c>
      <c r="C2771" s="1">
        <f>'ScienceDirect - Initial'!C2774</f>
        <v>0</v>
      </c>
      <c r="D2771" s="1" t="str">
        <f>'ScienceDirect - Initial'!D2774</f>
        <v>Abstracts</v>
      </c>
      <c r="E2771" s="1" t="str">
        <f>'ScienceDirect - Initial'!E2774</f>
        <v>37th Annual Scientific Meeting featuring the 6th International Neonatal Hematology and Immunology Meeting</v>
      </c>
      <c r="F2771" s="1">
        <f>'ScienceDirect - Initial'!F2774</f>
        <v>0</v>
      </c>
      <c r="H2771" s="1">
        <v>0</v>
      </c>
      <c r="I2771" s="1">
        <v>0</v>
      </c>
      <c r="J2771" t="b">
        <f t="shared" si="43"/>
        <v>1</v>
      </c>
      <c r="K2771" t="e">
        <f t="array" ref="K2771">INDEX($A$7:$F$3066,SMALL(IF(COUNTIF($L$5,$H$7:$H$3066)*COUNTIF($L$5,$I$7:$I$3066),MATCH(ROW($A$7:$A$3066),ROW($A$7:$A$3066)),""),ROWS($B$1:B2765)),COLUMNS($A$1:B2767))</f>
        <v>#NUM!</v>
      </c>
      <c r="L2771" t="e">
        <f t="array" ref="L2771">INDEX($A$7:$F$3066,SMALL(IF(COUNTIF($L$5,$H$7:$H$3066)*COUNTIF($L$5,$I$7:$I$3066),MATCH(ROW($A$7:$A$3066),ROW($A$7:$A$3066)),""),ROWS($B$1:C2765)),COLUMNS($A$1:C2767))</f>
        <v>#NUM!</v>
      </c>
      <c r="M2771" t="e">
        <f t="array" ref="M2771">INDEX($A$7:$F$3066,SMALL(IF(COUNTIF($L$5,$H$7:$H$3066)*COUNTIF($L$5,$I$7:$I$3066),MATCH(ROW($A$7:$A$3066),ROW($A$7:$A$3066)),""),ROWS($B$1:D2765)),COLUMNS($A$1:D2767))</f>
        <v>#NUM!</v>
      </c>
      <c r="N2771" t="e">
        <f t="array" ref="N2771">INDEX($A$7:$F$3066,SMALL(IF(COUNTIF($L$5,$H$7:$H$3066)*COUNTIF($L$5,$I$7:$I$3066),MATCH(ROW($A$7:$A$3066),ROW($A$7:$A$3066)),""),ROWS($B$1:E2765)),COLUMNS($A$1:E2767))</f>
        <v>#NUM!</v>
      </c>
      <c r="O2771" t="e">
        <f t="array" ref="O2771">INDEX($A$7:$F$3066,SMALL(IF(COUNTIF($L$5,$H$7:$H$3066)*COUNTIF($L$5,$I$7:$I$3066),MATCH(ROW($A$7:$A$3066),ROW($A$7:$A$3066)),""),ROWS($B$1:F2765)),COLUMNS($A$1:F2767))</f>
        <v>#NUM!</v>
      </c>
    </row>
    <row r="2772" spans="1:15">
      <c r="A2772" s="1">
        <f>'ScienceDirect - Initial'!A2775</f>
        <v>0</v>
      </c>
      <c r="B2772" s="1">
        <f>'ScienceDirect - Initial'!B2775</f>
        <v>1993</v>
      </c>
      <c r="C2772" s="1">
        <f>'ScienceDirect - Initial'!C2775</f>
        <v>0</v>
      </c>
      <c r="D2772" s="1" t="str">
        <f>'ScienceDirect - Initial'!D2775</f>
        <v>Database</v>
      </c>
      <c r="E2772" s="1" t="str">
        <f>'ScienceDirect - Initial'!E2775</f>
        <v>General Hospital Psychiatry</v>
      </c>
      <c r="F2772" s="1">
        <f>'ScienceDirect - Initial'!F2775</f>
        <v>0</v>
      </c>
      <c r="H2772" s="1">
        <v>0</v>
      </c>
      <c r="I2772" s="1">
        <v>0</v>
      </c>
      <c r="J2772" t="b">
        <f t="shared" si="43"/>
        <v>1</v>
      </c>
      <c r="K2772" t="e">
        <f t="array" ref="K2772">INDEX($A$7:$F$3066,SMALL(IF(COUNTIF($L$5,$H$7:$H$3066)*COUNTIF($L$5,$I$7:$I$3066),MATCH(ROW($A$7:$A$3066),ROW($A$7:$A$3066)),""),ROWS($B$1:B2766)),COLUMNS($A$1:B2768))</f>
        <v>#NUM!</v>
      </c>
      <c r="L2772" t="e">
        <f t="array" ref="L2772">INDEX($A$7:$F$3066,SMALL(IF(COUNTIF($L$5,$H$7:$H$3066)*COUNTIF($L$5,$I$7:$I$3066),MATCH(ROW($A$7:$A$3066),ROW($A$7:$A$3066)),""),ROWS($B$1:C2766)),COLUMNS($A$1:C2768))</f>
        <v>#NUM!</v>
      </c>
      <c r="M2772" t="e">
        <f t="array" ref="M2772">INDEX($A$7:$F$3066,SMALL(IF(COUNTIF($L$5,$H$7:$H$3066)*COUNTIF($L$5,$I$7:$I$3066),MATCH(ROW($A$7:$A$3066),ROW($A$7:$A$3066)),""),ROWS($B$1:D2766)),COLUMNS($A$1:D2768))</f>
        <v>#NUM!</v>
      </c>
      <c r="N2772" t="e">
        <f t="array" ref="N2772">INDEX($A$7:$F$3066,SMALL(IF(COUNTIF($L$5,$H$7:$H$3066)*COUNTIF($L$5,$I$7:$I$3066),MATCH(ROW($A$7:$A$3066),ROW($A$7:$A$3066)),""),ROWS($B$1:E2766)),COLUMNS($A$1:E2768))</f>
        <v>#NUM!</v>
      </c>
      <c r="O2772" t="e">
        <f t="array" ref="O2772">INDEX($A$7:$F$3066,SMALL(IF(COUNTIF($L$5,$H$7:$H$3066)*COUNTIF($L$5,$I$7:$I$3066),MATCH(ROW($A$7:$A$3066),ROW($A$7:$A$3066)),""),ROWS($B$1:F2766)),COLUMNS($A$1:F2768))</f>
        <v>#NUM!</v>
      </c>
    </row>
    <row r="2773" spans="1:15">
      <c r="A2773" s="1">
        <f>'ScienceDirect - Initial'!A2776</f>
        <v>0</v>
      </c>
      <c r="B2773" s="1">
        <f>'ScienceDirect - Initial'!B2776</f>
        <v>2010</v>
      </c>
      <c r="C2773" s="1" t="str">
        <f>'ScienceDirect - Initial'!C2776</f>
        <v>Fowble, Barbara; Bevan, Alison; Alvarado, Michael; Melisko, Michelle</v>
      </c>
      <c r="D2773" s="1" t="str">
        <f>'ScienceDirect - Initial'!D2776</f>
        <v>58 - Cancer of the Breast</v>
      </c>
      <c r="E2773" s="1" t="str">
        <f>'ScienceDirect - Initial'!E2776</f>
        <v>Leibel and Phillips Textbook of Radiation Oncology (Third Edition)</v>
      </c>
      <c r="F2773" s="1" t="str">
        <f>'ScienceDirect - Initial'!F2776</f>
        <v>978-1-4160-5897-7</v>
      </c>
      <c r="H2773" s="1">
        <v>0</v>
      </c>
      <c r="I2773" s="1">
        <v>0</v>
      </c>
      <c r="J2773" t="b">
        <f t="shared" si="43"/>
        <v>1</v>
      </c>
      <c r="K2773" t="e">
        <f t="array" ref="K2773">INDEX($A$7:$F$3066,SMALL(IF(COUNTIF($L$5,$H$7:$H$3066)*COUNTIF($L$5,$I$7:$I$3066),MATCH(ROW($A$7:$A$3066),ROW($A$7:$A$3066)),""),ROWS($B$1:B2767)),COLUMNS($A$1:B2769))</f>
        <v>#NUM!</v>
      </c>
      <c r="L2773" t="e">
        <f t="array" ref="L2773">INDEX($A$7:$F$3066,SMALL(IF(COUNTIF($L$5,$H$7:$H$3066)*COUNTIF($L$5,$I$7:$I$3066),MATCH(ROW($A$7:$A$3066),ROW($A$7:$A$3066)),""),ROWS($B$1:C2767)),COLUMNS($A$1:C2769))</f>
        <v>#NUM!</v>
      </c>
      <c r="M2773" t="e">
        <f t="array" ref="M2773">INDEX($A$7:$F$3066,SMALL(IF(COUNTIF($L$5,$H$7:$H$3066)*COUNTIF($L$5,$I$7:$I$3066),MATCH(ROW($A$7:$A$3066),ROW($A$7:$A$3066)),""),ROWS($B$1:D2767)),COLUMNS($A$1:D2769))</f>
        <v>#NUM!</v>
      </c>
      <c r="N2773" t="e">
        <f t="array" ref="N2773">INDEX($A$7:$F$3066,SMALL(IF(COUNTIF($L$5,$H$7:$H$3066)*COUNTIF($L$5,$I$7:$I$3066),MATCH(ROW($A$7:$A$3066),ROW($A$7:$A$3066)),""),ROWS($B$1:E2767)),COLUMNS($A$1:E2769))</f>
        <v>#NUM!</v>
      </c>
      <c r="O2773" t="e">
        <f t="array" ref="O2773">INDEX($A$7:$F$3066,SMALL(IF(COUNTIF($L$5,$H$7:$H$3066)*COUNTIF($L$5,$I$7:$I$3066),MATCH(ROW($A$7:$A$3066),ROW($A$7:$A$3066)),""),ROWS($B$1:F2767)),COLUMNS($A$1:F2769))</f>
        <v>#NUM!</v>
      </c>
    </row>
    <row r="2774" spans="1:15">
      <c r="A2774" s="1">
        <f>'ScienceDirect - Initial'!A2777</f>
        <v>0</v>
      </c>
      <c r="B2774" s="1">
        <f>'ScienceDirect - Initial'!B2777</f>
        <v>1994</v>
      </c>
      <c r="C2774" s="1">
        <f>'ScienceDirect - Initial'!C2777</f>
        <v>0</v>
      </c>
      <c r="D2774" s="1" t="str">
        <f>'ScienceDirect - Initial'!D2777</f>
        <v>Chapter 7: Comparison, evaluation, and conclusions</v>
      </c>
      <c r="E2774" s="1" t="str">
        <f>'ScienceDirect - Initial'!E2777</f>
        <v>Computers, Environment and Urban Systems</v>
      </c>
      <c r="F2774" s="1">
        <f>'ScienceDirect - Initial'!F2777</f>
        <v>0</v>
      </c>
      <c r="H2774" s="1">
        <v>0</v>
      </c>
      <c r="I2774" s="1">
        <v>0</v>
      </c>
      <c r="J2774" t="b">
        <f t="shared" si="43"/>
        <v>1</v>
      </c>
      <c r="K2774" t="e">
        <f t="array" ref="K2774">INDEX($A$7:$F$3066,SMALL(IF(COUNTIF($L$5,$H$7:$H$3066)*COUNTIF($L$5,$I$7:$I$3066),MATCH(ROW($A$7:$A$3066),ROW($A$7:$A$3066)),""),ROWS($B$1:B2768)),COLUMNS($A$1:B2770))</f>
        <v>#NUM!</v>
      </c>
      <c r="L2774" t="e">
        <f t="array" ref="L2774">INDEX($A$7:$F$3066,SMALL(IF(COUNTIF($L$5,$H$7:$H$3066)*COUNTIF($L$5,$I$7:$I$3066),MATCH(ROW($A$7:$A$3066),ROW($A$7:$A$3066)),""),ROWS($B$1:C2768)),COLUMNS($A$1:C2770))</f>
        <v>#NUM!</v>
      </c>
      <c r="M2774" t="e">
        <f t="array" ref="M2774">INDEX($A$7:$F$3066,SMALL(IF(COUNTIF($L$5,$H$7:$H$3066)*COUNTIF($L$5,$I$7:$I$3066),MATCH(ROW($A$7:$A$3066),ROW($A$7:$A$3066)),""),ROWS($B$1:D2768)),COLUMNS($A$1:D2770))</f>
        <v>#NUM!</v>
      </c>
      <c r="N2774" t="e">
        <f t="array" ref="N2774">INDEX($A$7:$F$3066,SMALL(IF(COUNTIF($L$5,$H$7:$H$3066)*COUNTIF($L$5,$I$7:$I$3066),MATCH(ROW($A$7:$A$3066),ROW($A$7:$A$3066)),""),ROWS($B$1:E2768)),COLUMNS($A$1:E2770))</f>
        <v>#NUM!</v>
      </c>
      <c r="O2774" t="e">
        <f t="array" ref="O2774">INDEX($A$7:$F$3066,SMALL(IF(COUNTIF($L$5,$H$7:$H$3066)*COUNTIF($L$5,$I$7:$I$3066),MATCH(ROW($A$7:$A$3066),ROW($A$7:$A$3066)),""),ROWS($B$1:F2768)),COLUMNS($A$1:F2770))</f>
        <v>#NUM!</v>
      </c>
    </row>
    <row r="2775" spans="1:15">
      <c r="A2775" s="1">
        <f>'ScienceDirect - Initial'!A2778</f>
        <v>0</v>
      </c>
      <c r="B2775" s="1">
        <f>'ScienceDirect - Initial'!B2778</f>
        <v>2007</v>
      </c>
      <c r="C2775" s="1" t="str">
        <f>'ScienceDirect - Initial'!C2778</f>
        <v>CHILDS, JAMES E.; REAL, LESLIE A.</v>
      </c>
      <c r="D2775" s="1" t="str">
        <f>'ScienceDirect - Initial'!D2778</f>
        <v>4 - Epidemiology</v>
      </c>
      <c r="E2775" s="1" t="str">
        <f>'ScienceDirect - Initial'!E2778</f>
        <v>Rabies (Second Edition)</v>
      </c>
      <c r="F2775" s="1" t="str">
        <f>'ScienceDirect - Initial'!F2778</f>
        <v>978-0-12-369366-2</v>
      </c>
      <c r="H2775" s="1">
        <v>0</v>
      </c>
      <c r="I2775" s="1">
        <v>0</v>
      </c>
      <c r="J2775" t="b">
        <f t="shared" si="43"/>
        <v>1</v>
      </c>
      <c r="K2775" t="e">
        <f t="array" ref="K2775">INDEX($A$7:$F$3066,SMALL(IF(COUNTIF($L$5,$H$7:$H$3066)*COUNTIF($L$5,$I$7:$I$3066),MATCH(ROW($A$7:$A$3066),ROW($A$7:$A$3066)),""),ROWS($B$1:B2769)),COLUMNS($A$1:B2771))</f>
        <v>#NUM!</v>
      </c>
      <c r="L2775" t="e">
        <f t="array" ref="L2775">INDEX($A$7:$F$3066,SMALL(IF(COUNTIF($L$5,$H$7:$H$3066)*COUNTIF($L$5,$I$7:$I$3066),MATCH(ROW($A$7:$A$3066),ROW($A$7:$A$3066)),""),ROWS($B$1:C2769)),COLUMNS($A$1:C2771))</f>
        <v>#NUM!</v>
      </c>
      <c r="M2775" t="e">
        <f t="array" ref="M2775">INDEX($A$7:$F$3066,SMALL(IF(COUNTIF($L$5,$H$7:$H$3066)*COUNTIF($L$5,$I$7:$I$3066),MATCH(ROW($A$7:$A$3066),ROW($A$7:$A$3066)),""),ROWS($B$1:D2769)),COLUMNS($A$1:D2771))</f>
        <v>#NUM!</v>
      </c>
      <c r="N2775" t="e">
        <f t="array" ref="N2775">INDEX($A$7:$F$3066,SMALL(IF(COUNTIF($L$5,$H$7:$H$3066)*COUNTIF($L$5,$I$7:$I$3066),MATCH(ROW($A$7:$A$3066),ROW($A$7:$A$3066)),""),ROWS($B$1:E2769)),COLUMNS($A$1:E2771))</f>
        <v>#NUM!</v>
      </c>
      <c r="O2775" t="e">
        <f t="array" ref="O2775">INDEX($A$7:$F$3066,SMALL(IF(COUNTIF($L$5,$H$7:$H$3066)*COUNTIF($L$5,$I$7:$I$3066),MATCH(ROW($A$7:$A$3066),ROW($A$7:$A$3066)),""),ROWS($B$1:F2769)),COLUMNS($A$1:F2771))</f>
        <v>#NUM!</v>
      </c>
    </row>
    <row r="2776" spans="1:15">
      <c r="A2776" s="1">
        <f>'ScienceDirect - Initial'!A2779</f>
        <v>0</v>
      </c>
      <c r="B2776" s="1">
        <f>'ScienceDirect - Initial'!B2779</f>
        <v>1995</v>
      </c>
      <c r="C2776" s="1" t="str">
        <f>'ScienceDirect - Initial'!C2779</f>
        <v>Amos, T.A.S.; Gordon, M.Y.</v>
      </c>
      <c r="D2776" s="1" t="str">
        <f>'ScienceDirect - Initial'!D2779</f>
        <v>Sources of human hematopoietic stem cells for transplantation—a review</v>
      </c>
      <c r="E2776" s="1" t="str">
        <f>'ScienceDirect - Initial'!E2779</f>
        <v>Cell Transplantation</v>
      </c>
      <c r="F2776" s="1">
        <f>'ScienceDirect - Initial'!F2779</f>
        <v>0</v>
      </c>
      <c r="H2776" s="1">
        <v>0</v>
      </c>
      <c r="I2776" s="1">
        <v>0</v>
      </c>
      <c r="J2776" t="b">
        <f t="shared" si="43"/>
        <v>1</v>
      </c>
      <c r="K2776" t="e">
        <f t="array" ref="K2776">INDEX($A$7:$F$3066,SMALL(IF(COUNTIF($L$5,$H$7:$H$3066)*COUNTIF($L$5,$I$7:$I$3066),MATCH(ROW($A$7:$A$3066),ROW($A$7:$A$3066)),""),ROWS($B$1:B2770)),COLUMNS($A$1:B2772))</f>
        <v>#NUM!</v>
      </c>
      <c r="L2776" t="e">
        <f t="array" ref="L2776">INDEX($A$7:$F$3066,SMALL(IF(COUNTIF($L$5,$H$7:$H$3066)*COUNTIF($L$5,$I$7:$I$3066),MATCH(ROW($A$7:$A$3066),ROW($A$7:$A$3066)),""),ROWS($B$1:C2770)),COLUMNS($A$1:C2772))</f>
        <v>#NUM!</v>
      </c>
      <c r="M2776" t="e">
        <f t="array" ref="M2776">INDEX($A$7:$F$3066,SMALL(IF(COUNTIF($L$5,$H$7:$H$3066)*COUNTIF($L$5,$I$7:$I$3066),MATCH(ROW($A$7:$A$3066),ROW($A$7:$A$3066)),""),ROWS($B$1:D2770)),COLUMNS($A$1:D2772))</f>
        <v>#NUM!</v>
      </c>
      <c r="N2776" t="e">
        <f t="array" ref="N2776">INDEX($A$7:$F$3066,SMALL(IF(COUNTIF($L$5,$H$7:$H$3066)*COUNTIF($L$5,$I$7:$I$3066),MATCH(ROW($A$7:$A$3066),ROW($A$7:$A$3066)),""),ROWS($B$1:E2770)),COLUMNS($A$1:E2772))</f>
        <v>#NUM!</v>
      </c>
      <c r="O2776" t="e">
        <f t="array" ref="O2776">INDEX($A$7:$F$3066,SMALL(IF(COUNTIF($L$5,$H$7:$H$3066)*COUNTIF($L$5,$I$7:$I$3066),MATCH(ROW($A$7:$A$3066),ROW($A$7:$A$3066)),""),ROWS($B$1:F2770)),COLUMNS($A$1:F2772))</f>
        <v>#NUM!</v>
      </c>
    </row>
    <row r="2777" spans="1:15">
      <c r="A2777" s="1">
        <f>'ScienceDirect - Initial'!A2780</f>
        <v>0</v>
      </c>
      <c r="B2777" s="1">
        <f>'ScienceDirect - Initial'!B2780</f>
        <v>2005</v>
      </c>
      <c r="C2777" s="1" t="str">
        <f>'ScienceDirect - Initial'!C2780</f>
        <v>Rao, Madanmohan</v>
      </c>
      <c r="D2777" s="1" t="str">
        <f>'ScienceDirect - Initial'!D2780</f>
        <v>Chapter 1 - Overview: The Social Life of KM Tools</v>
      </c>
      <c r="E2777" s="1" t="str">
        <f>'ScienceDirect - Initial'!E2780</f>
        <v>Knowledge Management Tools and Techniques</v>
      </c>
      <c r="F2777" s="1" t="str">
        <f>'ScienceDirect - Initial'!F2780</f>
        <v>978-0-7506-7818-6</v>
      </c>
      <c r="H2777" s="1">
        <v>0</v>
      </c>
      <c r="I2777" s="1">
        <v>0</v>
      </c>
      <c r="J2777" t="b">
        <f t="shared" si="43"/>
        <v>1</v>
      </c>
      <c r="K2777" t="e">
        <f t="array" ref="K2777">INDEX($A$7:$F$3066,SMALL(IF(COUNTIF($L$5,$H$7:$H$3066)*COUNTIF($L$5,$I$7:$I$3066),MATCH(ROW($A$7:$A$3066),ROW($A$7:$A$3066)),""),ROWS($B$1:B2771)),COLUMNS($A$1:B2773))</f>
        <v>#NUM!</v>
      </c>
      <c r="L2777" t="e">
        <f t="array" ref="L2777">INDEX($A$7:$F$3066,SMALL(IF(COUNTIF($L$5,$H$7:$H$3066)*COUNTIF($L$5,$I$7:$I$3066),MATCH(ROW($A$7:$A$3066),ROW($A$7:$A$3066)),""),ROWS($B$1:C2771)),COLUMNS($A$1:C2773))</f>
        <v>#NUM!</v>
      </c>
      <c r="M2777" t="e">
        <f t="array" ref="M2777">INDEX($A$7:$F$3066,SMALL(IF(COUNTIF($L$5,$H$7:$H$3066)*COUNTIF($L$5,$I$7:$I$3066),MATCH(ROW($A$7:$A$3066),ROW($A$7:$A$3066)),""),ROWS($B$1:D2771)),COLUMNS($A$1:D2773))</f>
        <v>#NUM!</v>
      </c>
      <c r="N2777" t="e">
        <f t="array" ref="N2777">INDEX($A$7:$F$3066,SMALL(IF(COUNTIF($L$5,$H$7:$H$3066)*COUNTIF($L$5,$I$7:$I$3066),MATCH(ROW($A$7:$A$3066),ROW($A$7:$A$3066)),""),ROWS($B$1:E2771)),COLUMNS($A$1:E2773))</f>
        <v>#NUM!</v>
      </c>
      <c r="O2777" t="e">
        <f t="array" ref="O2777">INDEX($A$7:$F$3066,SMALL(IF(COUNTIF($L$5,$H$7:$H$3066)*COUNTIF($L$5,$I$7:$I$3066),MATCH(ROW($A$7:$A$3066),ROW($A$7:$A$3066)),""),ROWS($B$1:F2771)),COLUMNS($A$1:F2773))</f>
        <v>#NUM!</v>
      </c>
    </row>
    <row r="2778" spans="1:15">
      <c r="A2778" s="1">
        <f>'ScienceDirect - Initial'!A2781</f>
        <v>0</v>
      </c>
      <c r="B2778" s="1">
        <f>'ScienceDirect - Initial'!B2781</f>
        <v>1981</v>
      </c>
      <c r="C2778" s="1" t="str">
        <f>'ScienceDirect - Initial'!C2781</f>
        <v>Nettelbeck, T.; Brewer, N.</v>
      </c>
      <c r="D2778" s="1" t="str">
        <f>'ScienceDirect - Initial'!D2781</f>
        <v>Studies of Mild Mental Retardation and Timed Performance</v>
      </c>
      <c r="E2778" s="1" t="str">
        <f>'ScienceDirect - Initial'!E2781</f>
        <v>International Review of Research in Mental Retardation</v>
      </c>
      <c r="F2778" s="1" t="str">
        <f>'ScienceDirect - Initial'!F2781</f>
        <v>0074-7750</v>
      </c>
      <c r="H2778" s="1">
        <v>0</v>
      </c>
      <c r="I2778" s="1">
        <v>0</v>
      </c>
      <c r="J2778" t="b">
        <f t="shared" si="43"/>
        <v>1</v>
      </c>
      <c r="K2778" t="e">
        <f t="array" ref="K2778">INDEX($A$7:$F$3066,SMALL(IF(COUNTIF($L$5,$H$7:$H$3066)*COUNTIF($L$5,$I$7:$I$3066),MATCH(ROW($A$7:$A$3066),ROW($A$7:$A$3066)),""),ROWS($B$1:B2772)),COLUMNS($A$1:B2774))</f>
        <v>#NUM!</v>
      </c>
      <c r="L2778" t="e">
        <f t="array" ref="L2778">INDEX($A$7:$F$3066,SMALL(IF(COUNTIF($L$5,$H$7:$H$3066)*COUNTIF($L$5,$I$7:$I$3066),MATCH(ROW($A$7:$A$3066),ROW($A$7:$A$3066)),""),ROWS($B$1:C2772)),COLUMNS($A$1:C2774))</f>
        <v>#NUM!</v>
      </c>
      <c r="M2778" t="e">
        <f t="array" ref="M2778">INDEX($A$7:$F$3066,SMALL(IF(COUNTIF($L$5,$H$7:$H$3066)*COUNTIF($L$5,$I$7:$I$3066),MATCH(ROW($A$7:$A$3066),ROW($A$7:$A$3066)),""),ROWS($B$1:D2772)),COLUMNS($A$1:D2774))</f>
        <v>#NUM!</v>
      </c>
      <c r="N2778" t="e">
        <f t="array" ref="N2778">INDEX($A$7:$F$3066,SMALL(IF(COUNTIF($L$5,$H$7:$H$3066)*COUNTIF($L$5,$I$7:$I$3066),MATCH(ROW($A$7:$A$3066),ROW($A$7:$A$3066)),""),ROWS($B$1:E2772)),COLUMNS($A$1:E2774))</f>
        <v>#NUM!</v>
      </c>
      <c r="O2778" t="e">
        <f t="array" ref="O2778">INDEX($A$7:$F$3066,SMALL(IF(COUNTIF($L$5,$H$7:$H$3066)*COUNTIF($L$5,$I$7:$I$3066),MATCH(ROW($A$7:$A$3066),ROW($A$7:$A$3066)),""),ROWS($B$1:F2772)),COLUMNS($A$1:F2774))</f>
        <v>#NUM!</v>
      </c>
    </row>
    <row r="2779" spans="1:15">
      <c r="A2779" s="1">
        <f>'ScienceDirect - Initial'!A2782</f>
        <v>0</v>
      </c>
      <c r="B2779" s="1">
        <f>'ScienceDirect - Initial'!B2782</f>
        <v>1995</v>
      </c>
      <c r="C2779" s="1">
        <f>'ScienceDirect - Initial'!C2782</f>
        <v>0</v>
      </c>
      <c r="D2779" s="1" t="str">
        <f>'ScienceDirect - Initial'!D2782</f>
        <v>Scientific Meeting of the Australian Association of Neurologists, Auckland, May, 1995</v>
      </c>
      <c r="E2779" s="1" t="str">
        <f>'ScienceDirect - Initial'!E2782</f>
        <v>Journal of Clinical Neuroscience</v>
      </c>
      <c r="F2779" s="1">
        <f>'ScienceDirect - Initial'!F2782</f>
        <v>0</v>
      </c>
      <c r="H2779" s="1">
        <v>0</v>
      </c>
      <c r="I2779" s="1">
        <v>0</v>
      </c>
      <c r="J2779" t="b">
        <f t="shared" si="43"/>
        <v>1</v>
      </c>
      <c r="K2779" t="e">
        <f t="array" ref="K2779">INDEX($A$7:$F$3066,SMALL(IF(COUNTIF($L$5,$H$7:$H$3066)*COUNTIF($L$5,$I$7:$I$3066),MATCH(ROW($A$7:$A$3066),ROW($A$7:$A$3066)),""),ROWS($B$1:B2773)),COLUMNS($A$1:B2775))</f>
        <v>#NUM!</v>
      </c>
      <c r="L2779" t="e">
        <f t="array" ref="L2779">INDEX($A$7:$F$3066,SMALL(IF(COUNTIF($L$5,$H$7:$H$3066)*COUNTIF($L$5,$I$7:$I$3066),MATCH(ROW($A$7:$A$3066),ROW($A$7:$A$3066)),""),ROWS($B$1:C2773)),COLUMNS($A$1:C2775))</f>
        <v>#NUM!</v>
      </c>
      <c r="M2779" t="e">
        <f t="array" ref="M2779">INDEX($A$7:$F$3066,SMALL(IF(COUNTIF($L$5,$H$7:$H$3066)*COUNTIF($L$5,$I$7:$I$3066),MATCH(ROW($A$7:$A$3066),ROW($A$7:$A$3066)),""),ROWS($B$1:D2773)),COLUMNS($A$1:D2775))</f>
        <v>#NUM!</v>
      </c>
      <c r="N2779" t="e">
        <f t="array" ref="N2779">INDEX($A$7:$F$3066,SMALL(IF(COUNTIF($L$5,$H$7:$H$3066)*COUNTIF($L$5,$I$7:$I$3066),MATCH(ROW($A$7:$A$3066),ROW($A$7:$A$3066)),""),ROWS($B$1:E2773)),COLUMNS($A$1:E2775))</f>
        <v>#NUM!</v>
      </c>
      <c r="O2779" t="e">
        <f t="array" ref="O2779">INDEX($A$7:$F$3066,SMALL(IF(COUNTIF($L$5,$H$7:$H$3066)*COUNTIF($L$5,$I$7:$I$3066),MATCH(ROW($A$7:$A$3066),ROW($A$7:$A$3066)),""),ROWS($B$1:F2773)),COLUMNS($A$1:F2775))</f>
        <v>#NUM!</v>
      </c>
    </row>
    <row r="2780" spans="1:15">
      <c r="A2780" s="1">
        <f>'ScienceDirect - Initial'!A2783</f>
        <v>0</v>
      </c>
      <c r="B2780" s="1">
        <f>'ScienceDirect - Initial'!B2783</f>
        <v>2014</v>
      </c>
      <c r="C2780" s="1" t="str">
        <f>'ScienceDirect - Initial'!C2783</f>
        <v>He, Jun; Norwood, Robert A.; Brandt-Pearce, Maïté; Djordjevic, Ivan B.; Cvijetic, Milorad; Subramaniam, Suresh; Himmelhuber, Roland; Reynolds, Carolyn; Blanche, Pierre; Lynn, Brittany; Peyghambarian, Nasser</v>
      </c>
      <c r="D2780" s="1" t="str">
        <f>'ScienceDirect - Initial'!D2783</f>
        <v>A survey on recent advances in optical communications</v>
      </c>
      <c r="E2780" s="1" t="str">
        <f>'ScienceDirect - Initial'!E2783</f>
        <v>40th-year commemorative issue</v>
      </c>
      <c r="F2780" s="1">
        <f>'ScienceDirect - Initial'!F2783</f>
        <v>0</v>
      </c>
      <c r="H2780" s="1">
        <v>0</v>
      </c>
      <c r="I2780" s="1">
        <v>0</v>
      </c>
      <c r="J2780" t="b">
        <f t="shared" si="43"/>
        <v>1</v>
      </c>
      <c r="K2780" t="e">
        <f t="array" ref="K2780">INDEX($A$7:$F$3066,SMALL(IF(COUNTIF($L$5,$H$7:$H$3066)*COUNTIF($L$5,$I$7:$I$3066),MATCH(ROW($A$7:$A$3066),ROW($A$7:$A$3066)),""),ROWS($B$1:B2774)),COLUMNS($A$1:B2776))</f>
        <v>#NUM!</v>
      </c>
      <c r="L2780" t="e">
        <f t="array" ref="L2780">INDEX($A$7:$F$3066,SMALL(IF(COUNTIF($L$5,$H$7:$H$3066)*COUNTIF($L$5,$I$7:$I$3066),MATCH(ROW($A$7:$A$3066),ROW($A$7:$A$3066)),""),ROWS($B$1:C2774)),COLUMNS($A$1:C2776))</f>
        <v>#NUM!</v>
      </c>
      <c r="M2780" t="e">
        <f t="array" ref="M2780">INDEX($A$7:$F$3066,SMALL(IF(COUNTIF($L$5,$H$7:$H$3066)*COUNTIF($L$5,$I$7:$I$3066),MATCH(ROW($A$7:$A$3066),ROW($A$7:$A$3066)),""),ROWS($B$1:D2774)),COLUMNS($A$1:D2776))</f>
        <v>#NUM!</v>
      </c>
      <c r="N2780" t="e">
        <f t="array" ref="N2780">INDEX($A$7:$F$3066,SMALL(IF(COUNTIF($L$5,$H$7:$H$3066)*COUNTIF($L$5,$I$7:$I$3066),MATCH(ROW($A$7:$A$3066),ROW($A$7:$A$3066)),""),ROWS($B$1:E2774)),COLUMNS($A$1:E2776))</f>
        <v>#NUM!</v>
      </c>
      <c r="O2780" t="e">
        <f t="array" ref="O2780">INDEX($A$7:$F$3066,SMALL(IF(COUNTIF($L$5,$H$7:$H$3066)*COUNTIF($L$5,$I$7:$I$3066),MATCH(ROW($A$7:$A$3066),ROW($A$7:$A$3066)),""),ROWS($B$1:F2774)),COLUMNS($A$1:F2776))</f>
        <v>#NUM!</v>
      </c>
    </row>
    <row r="2781" spans="1:15">
      <c r="A2781" s="1">
        <f>'ScienceDirect - Initial'!A2784</f>
        <v>0</v>
      </c>
      <c r="B2781" s="1">
        <f>'ScienceDirect - Initial'!B2784</f>
        <v>2002</v>
      </c>
      <c r="C2781" s="1" t="str">
        <f>'ScienceDirect - Initial'!C2784</f>
        <v>Laber, Kathy E.; Whary, Mark T.; Bingel, Sarah A.; Goodrich, James A.; Smith, Alison C.; Swindle, M. Michael</v>
      </c>
      <c r="D2781" s="1" t="str">
        <f>'ScienceDirect - Initial'!D2784</f>
        <v>Chapter 15 - Biology and Diseases of Swine</v>
      </c>
      <c r="E2781" s="1" t="str">
        <f>'ScienceDirect - Initial'!E2784</f>
        <v>Laboratory Animal Medicine (Second Edition)</v>
      </c>
      <c r="F2781" s="1" t="str">
        <f>'ScienceDirect - Initial'!F2784</f>
        <v>978-0-12-263951-7</v>
      </c>
      <c r="H2781" s="1">
        <v>0</v>
      </c>
      <c r="I2781" s="1">
        <v>0</v>
      </c>
      <c r="J2781" t="b">
        <f t="shared" si="43"/>
        <v>1</v>
      </c>
      <c r="K2781" t="e">
        <f t="array" ref="K2781">INDEX($A$7:$F$3066,SMALL(IF(COUNTIF($L$5,$H$7:$H$3066)*COUNTIF($L$5,$I$7:$I$3066),MATCH(ROW($A$7:$A$3066),ROW($A$7:$A$3066)),""),ROWS($B$1:B2775)),COLUMNS($A$1:B2777))</f>
        <v>#NUM!</v>
      </c>
      <c r="L2781" t="e">
        <f t="array" ref="L2781">INDEX($A$7:$F$3066,SMALL(IF(COUNTIF($L$5,$H$7:$H$3066)*COUNTIF($L$5,$I$7:$I$3066),MATCH(ROW($A$7:$A$3066),ROW($A$7:$A$3066)),""),ROWS($B$1:C2775)),COLUMNS($A$1:C2777))</f>
        <v>#NUM!</v>
      </c>
      <c r="M2781" t="e">
        <f t="array" ref="M2781">INDEX($A$7:$F$3066,SMALL(IF(COUNTIF($L$5,$H$7:$H$3066)*COUNTIF($L$5,$I$7:$I$3066),MATCH(ROW($A$7:$A$3066),ROW($A$7:$A$3066)),""),ROWS($B$1:D2775)),COLUMNS($A$1:D2777))</f>
        <v>#NUM!</v>
      </c>
      <c r="N2781" t="e">
        <f t="array" ref="N2781">INDEX($A$7:$F$3066,SMALL(IF(COUNTIF($L$5,$H$7:$H$3066)*COUNTIF($L$5,$I$7:$I$3066),MATCH(ROW($A$7:$A$3066),ROW($A$7:$A$3066)),""),ROWS($B$1:E2775)),COLUMNS($A$1:E2777))</f>
        <v>#NUM!</v>
      </c>
      <c r="O2781" t="e">
        <f t="array" ref="O2781">INDEX($A$7:$F$3066,SMALL(IF(COUNTIF($L$5,$H$7:$H$3066)*COUNTIF($L$5,$I$7:$I$3066),MATCH(ROW($A$7:$A$3066),ROW($A$7:$A$3066)),""),ROWS($B$1:F2775)),COLUMNS($A$1:F2777))</f>
        <v>#NUM!</v>
      </c>
    </row>
    <row r="2782" spans="1:15">
      <c r="A2782" s="1">
        <f>'ScienceDirect - Initial'!A2785</f>
        <v>0</v>
      </c>
      <c r="B2782" s="1">
        <f>'ScienceDirect - Initial'!B2785</f>
        <v>1980</v>
      </c>
      <c r="C2782" s="1" t="str">
        <f>'ScienceDirect - Initial'!C2785</f>
        <v>Rinsley, Donald B.</v>
      </c>
      <c r="D2782" s="1" t="str">
        <f>'ScienceDirect - Initial'!D2785</f>
        <v>CHAPTER 13 - Principles of Therapeutic Milieu with Children</v>
      </c>
      <c r="E2782" s="1" t="str">
        <f>'ScienceDirect - Initial'!E2785</f>
        <v>Emotional Disorders in Children and Adolescents</v>
      </c>
      <c r="F2782" s="1" t="str">
        <f>'ScienceDirect - Initial'!F2785</f>
        <v>978-0-08-035153-7</v>
      </c>
      <c r="H2782" s="1">
        <v>0</v>
      </c>
      <c r="I2782" s="1">
        <v>0</v>
      </c>
      <c r="J2782" t="b">
        <f t="shared" si="43"/>
        <v>1</v>
      </c>
      <c r="K2782" t="e">
        <f t="array" ref="K2782">INDEX($A$7:$F$3066,SMALL(IF(COUNTIF($L$5,$H$7:$H$3066)*COUNTIF($L$5,$I$7:$I$3066),MATCH(ROW($A$7:$A$3066),ROW($A$7:$A$3066)),""),ROWS($B$1:B2776)),COLUMNS($A$1:B2778))</f>
        <v>#NUM!</v>
      </c>
      <c r="L2782" t="e">
        <f t="array" ref="L2782">INDEX($A$7:$F$3066,SMALL(IF(COUNTIF($L$5,$H$7:$H$3066)*COUNTIF($L$5,$I$7:$I$3066),MATCH(ROW($A$7:$A$3066),ROW($A$7:$A$3066)),""),ROWS($B$1:C2776)),COLUMNS($A$1:C2778))</f>
        <v>#NUM!</v>
      </c>
      <c r="M2782" t="e">
        <f t="array" ref="M2782">INDEX($A$7:$F$3066,SMALL(IF(COUNTIF($L$5,$H$7:$H$3066)*COUNTIF($L$5,$I$7:$I$3066),MATCH(ROW($A$7:$A$3066),ROW($A$7:$A$3066)),""),ROWS($B$1:D2776)),COLUMNS($A$1:D2778))</f>
        <v>#NUM!</v>
      </c>
      <c r="N2782" t="e">
        <f t="array" ref="N2782">INDEX($A$7:$F$3066,SMALL(IF(COUNTIF($L$5,$H$7:$H$3066)*COUNTIF($L$5,$I$7:$I$3066),MATCH(ROW($A$7:$A$3066),ROW($A$7:$A$3066)),""),ROWS($B$1:E2776)),COLUMNS($A$1:E2778))</f>
        <v>#NUM!</v>
      </c>
      <c r="O2782" t="e">
        <f t="array" ref="O2782">INDEX($A$7:$F$3066,SMALL(IF(COUNTIF($L$5,$H$7:$H$3066)*COUNTIF($L$5,$I$7:$I$3066),MATCH(ROW($A$7:$A$3066),ROW($A$7:$A$3066)),""),ROWS($B$1:F2776)),COLUMNS($A$1:F2778))</f>
        <v>#NUM!</v>
      </c>
    </row>
    <row r="2783" spans="1:15">
      <c r="A2783" s="1">
        <f>'ScienceDirect - Initial'!A2786</f>
        <v>0</v>
      </c>
      <c r="B2783" s="1">
        <f>'ScienceDirect - Initial'!B2786</f>
        <v>1984</v>
      </c>
      <c r="C2783" s="1" t="str">
        <f>'ScienceDirect - Initial'!C2786</f>
        <v>Rindos, David</v>
      </c>
      <c r="D2783" s="1" t="str">
        <f>'ScienceDirect - Initial'!D2786</f>
        <v>CHAPTER 1 - Agriculture, Evolution, and Paradigms</v>
      </c>
      <c r="E2783" s="1" t="str">
        <f>'ScienceDirect - Initial'!E2786</f>
        <v>The Origins of Agriculture</v>
      </c>
      <c r="F2783" s="1" t="str">
        <f>'ScienceDirect - Initial'!F2786</f>
        <v>978-0-12-589281-0</v>
      </c>
      <c r="H2783" s="1">
        <v>0</v>
      </c>
      <c r="I2783" s="1">
        <v>0</v>
      </c>
      <c r="J2783" t="b">
        <f t="shared" si="43"/>
        <v>1</v>
      </c>
      <c r="K2783" t="e">
        <f t="array" ref="K2783">INDEX($A$7:$F$3066,SMALL(IF(COUNTIF($L$5,$H$7:$H$3066)*COUNTIF($L$5,$I$7:$I$3066),MATCH(ROW($A$7:$A$3066),ROW($A$7:$A$3066)),""),ROWS($B$1:B2777)),COLUMNS($A$1:B2779))</f>
        <v>#NUM!</v>
      </c>
      <c r="L2783" t="e">
        <f t="array" ref="L2783">INDEX($A$7:$F$3066,SMALL(IF(COUNTIF($L$5,$H$7:$H$3066)*COUNTIF($L$5,$I$7:$I$3066),MATCH(ROW($A$7:$A$3066),ROW($A$7:$A$3066)),""),ROWS($B$1:C2777)),COLUMNS($A$1:C2779))</f>
        <v>#NUM!</v>
      </c>
      <c r="M2783" t="e">
        <f t="array" ref="M2783">INDEX($A$7:$F$3066,SMALL(IF(COUNTIF($L$5,$H$7:$H$3066)*COUNTIF($L$5,$I$7:$I$3066),MATCH(ROW($A$7:$A$3066),ROW($A$7:$A$3066)),""),ROWS($B$1:D2777)),COLUMNS($A$1:D2779))</f>
        <v>#NUM!</v>
      </c>
      <c r="N2783" t="e">
        <f t="array" ref="N2783">INDEX($A$7:$F$3066,SMALL(IF(COUNTIF($L$5,$H$7:$H$3066)*COUNTIF($L$5,$I$7:$I$3066),MATCH(ROW($A$7:$A$3066),ROW($A$7:$A$3066)),""),ROWS($B$1:E2777)),COLUMNS($A$1:E2779))</f>
        <v>#NUM!</v>
      </c>
      <c r="O2783" t="e">
        <f t="array" ref="O2783">INDEX($A$7:$F$3066,SMALL(IF(COUNTIF($L$5,$H$7:$H$3066)*COUNTIF($L$5,$I$7:$I$3066),MATCH(ROW($A$7:$A$3066),ROW($A$7:$A$3066)),""),ROWS($B$1:F2777)),COLUMNS($A$1:F2779))</f>
        <v>#NUM!</v>
      </c>
    </row>
    <row r="2784" spans="1:15">
      <c r="A2784" s="1">
        <f>'ScienceDirect - Initial'!A2787</f>
        <v>0</v>
      </c>
      <c r="B2784" s="1">
        <f>'ScienceDirect - Initial'!B2787</f>
        <v>2014</v>
      </c>
      <c r="C2784" s="1" t="str">
        <f>'ScienceDirect - Initial'!C2787</f>
        <v>Marshall, Tim</v>
      </c>
      <c r="D2784" s="1" t="str">
        <f>'ScienceDirect - Initial'!D2787</f>
        <v>Infrastructure futures and spatial planning: Lessons from France, the Netherlands, Spain and the UK</v>
      </c>
      <c r="E2784" s="1" t="str">
        <f>'ScienceDirect - Initial'!E2787</f>
        <v>Infrastructure futures and spatial planning: Lessons from France, the Netherlands, Spain and the UK</v>
      </c>
      <c r="F2784" s="1">
        <f>'ScienceDirect - Initial'!F2787</f>
        <v>0</v>
      </c>
      <c r="H2784" s="1">
        <v>0</v>
      </c>
      <c r="I2784" s="1">
        <v>0</v>
      </c>
      <c r="J2784" t="b">
        <f t="shared" si="43"/>
        <v>1</v>
      </c>
      <c r="K2784" t="e">
        <f t="array" ref="K2784">INDEX($A$7:$F$3066,SMALL(IF(COUNTIF($L$5,$H$7:$H$3066)*COUNTIF($L$5,$I$7:$I$3066),MATCH(ROW($A$7:$A$3066),ROW($A$7:$A$3066)),""),ROWS($B$1:B2778)),COLUMNS($A$1:B2780))</f>
        <v>#NUM!</v>
      </c>
      <c r="L2784" t="e">
        <f t="array" ref="L2784">INDEX($A$7:$F$3066,SMALL(IF(COUNTIF($L$5,$H$7:$H$3066)*COUNTIF($L$5,$I$7:$I$3066),MATCH(ROW($A$7:$A$3066),ROW($A$7:$A$3066)),""),ROWS($B$1:C2778)),COLUMNS($A$1:C2780))</f>
        <v>#NUM!</v>
      </c>
      <c r="M2784" t="e">
        <f t="array" ref="M2784">INDEX($A$7:$F$3066,SMALL(IF(COUNTIF($L$5,$H$7:$H$3066)*COUNTIF($L$5,$I$7:$I$3066),MATCH(ROW($A$7:$A$3066),ROW($A$7:$A$3066)),""),ROWS($B$1:D2778)),COLUMNS($A$1:D2780))</f>
        <v>#NUM!</v>
      </c>
      <c r="N2784" t="e">
        <f t="array" ref="N2784">INDEX($A$7:$F$3066,SMALL(IF(COUNTIF($L$5,$H$7:$H$3066)*COUNTIF($L$5,$I$7:$I$3066),MATCH(ROW($A$7:$A$3066),ROW($A$7:$A$3066)),""),ROWS($B$1:E2778)),COLUMNS($A$1:E2780))</f>
        <v>#NUM!</v>
      </c>
      <c r="O2784" t="e">
        <f t="array" ref="O2784">INDEX($A$7:$F$3066,SMALL(IF(COUNTIF($L$5,$H$7:$H$3066)*COUNTIF($L$5,$I$7:$I$3066),MATCH(ROW($A$7:$A$3066),ROW($A$7:$A$3066)),""),ROWS($B$1:F2778)),COLUMNS($A$1:F2780))</f>
        <v>#NUM!</v>
      </c>
    </row>
    <row r="2785" spans="1:15">
      <c r="A2785" s="1">
        <f>'ScienceDirect - Initial'!A2788</f>
        <v>0</v>
      </c>
      <c r="B2785" s="1">
        <f>'ScienceDirect - Initial'!B2788</f>
        <v>1986</v>
      </c>
      <c r="C2785" s="1" t="str">
        <f>'ScienceDirect - Initial'!C2788</f>
        <v>Bailey, M.E.; Clube, S.V.M.; Napier, W.M.</v>
      </c>
      <c r="D2785" s="1" t="str">
        <f>'ScienceDirect - Initial'!D2788</f>
        <v>The origin of comets</v>
      </c>
      <c r="E2785" s="1" t="str">
        <f>'ScienceDirect - Initial'!E2788</f>
        <v>Vistas in Astronomy</v>
      </c>
      <c r="F2785" s="1">
        <f>'ScienceDirect - Initial'!F2788</f>
        <v>0</v>
      </c>
      <c r="H2785" s="1">
        <v>0</v>
      </c>
      <c r="I2785" s="1">
        <v>0</v>
      </c>
      <c r="J2785" t="b">
        <f t="shared" si="43"/>
        <v>1</v>
      </c>
      <c r="K2785" t="e">
        <f t="array" ref="K2785">INDEX($A$7:$F$3066,SMALL(IF(COUNTIF($L$5,$H$7:$H$3066)*COUNTIF($L$5,$I$7:$I$3066),MATCH(ROW($A$7:$A$3066),ROW($A$7:$A$3066)),""),ROWS($B$1:B2779)),COLUMNS($A$1:B2781))</f>
        <v>#NUM!</v>
      </c>
      <c r="L2785" t="e">
        <f t="array" ref="L2785">INDEX($A$7:$F$3066,SMALL(IF(COUNTIF($L$5,$H$7:$H$3066)*COUNTIF($L$5,$I$7:$I$3066),MATCH(ROW($A$7:$A$3066),ROW($A$7:$A$3066)),""),ROWS($B$1:C2779)),COLUMNS($A$1:C2781))</f>
        <v>#NUM!</v>
      </c>
      <c r="M2785" t="e">
        <f t="array" ref="M2785">INDEX($A$7:$F$3066,SMALL(IF(COUNTIF($L$5,$H$7:$H$3066)*COUNTIF($L$5,$I$7:$I$3066),MATCH(ROW($A$7:$A$3066),ROW($A$7:$A$3066)),""),ROWS($B$1:D2779)),COLUMNS($A$1:D2781))</f>
        <v>#NUM!</v>
      </c>
      <c r="N2785" t="e">
        <f t="array" ref="N2785">INDEX($A$7:$F$3066,SMALL(IF(COUNTIF($L$5,$H$7:$H$3066)*COUNTIF($L$5,$I$7:$I$3066),MATCH(ROW($A$7:$A$3066),ROW($A$7:$A$3066)),""),ROWS($B$1:E2779)),COLUMNS($A$1:E2781))</f>
        <v>#NUM!</v>
      </c>
      <c r="O2785" t="e">
        <f t="array" ref="O2785">INDEX($A$7:$F$3066,SMALL(IF(COUNTIF($L$5,$H$7:$H$3066)*COUNTIF($L$5,$I$7:$I$3066),MATCH(ROW($A$7:$A$3066),ROW($A$7:$A$3066)),""),ROWS($B$1:F2779)),COLUMNS($A$1:F2781))</f>
        <v>#NUM!</v>
      </c>
    </row>
    <row r="2786" spans="1:15">
      <c r="A2786" s="1">
        <f>'ScienceDirect - Initial'!A2789</f>
        <v>0</v>
      </c>
      <c r="B2786" s="1">
        <f>'ScienceDirect - Initial'!B2789</f>
        <v>2000</v>
      </c>
      <c r="C2786" s="1">
        <f>'ScienceDirect - Initial'!C2789</f>
        <v>0</v>
      </c>
      <c r="D2786" s="1" t="str">
        <f>'ScienceDirect - Initial'!D2789</f>
        <v>00/03465 Urgent-response services for a fast-paced industry</v>
      </c>
      <c r="E2786" s="1" t="str">
        <f>'ScienceDirect - Initial'!E2789</f>
        <v>Fuel and Energy Abstracts</v>
      </c>
      <c r="F2786" s="1">
        <f>'ScienceDirect - Initial'!F2789</f>
        <v>0</v>
      </c>
      <c r="H2786" s="1">
        <v>0</v>
      </c>
      <c r="I2786" s="1">
        <v>0</v>
      </c>
      <c r="J2786" t="b">
        <f t="shared" si="43"/>
        <v>1</v>
      </c>
      <c r="K2786" t="e">
        <f t="array" ref="K2786">INDEX($A$7:$F$3066,SMALL(IF(COUNTIF($L$5,$H$7:$H$3066)*COUNTIF($L$5,$I$7:$I$3066),MATCH(ROW($A$7:$A$3066),ROW($A$7:$A$3066)),""),ROWS($B$1:B2780)),COLUMNS($A$1:B2782))</f>
        <v>#NUM!</v>
      </c>
      <c r="L2786" t="e">
        <f t="array" ref="L2786">INDEX($A$7:$F$3066,SMALL(IF(COUNTIF($L$5,$H$7:$H$3066)*COUNTIF($L$5,$I$7:$I$3066),MATCH(ROW($A$7:$A$3066),ROW($A$7:$A$3066)),""),ROWS($B$1:C2780)),COLUMNS($A$1:C2782))</f>
        <v>#NUM!</v>
      </c>
      <c r="M2786" t="e">
        <f t="array" ref="M2786">INDEX($A$7:$F$3066,SMALL(IF(COUNTIF($L$5,$H$7:$H$3066)*COUNTIF($L$5,$I$7:$I$3066),MATCH(ROW($A$7:$A$3066),ROW($A$7:$A$3066)),""),ROWS($B$1:D2780)),COLUMNS($A$1:D2782))</f>
        <v>#NUM!</v>
      </c>
      <c r="N2786" t="e">
        <f t="array" ref="N2786">INDEX($A$7:$F$3066,SMALL(IF(COUNTIF($L$5,$H$7:$H$3066)*COUNTIF($L$5,$I$7:$I$3066),MATCH(ROW($A$7:$A$3066),ROW($A$7:$A$3066)),""),ROWS($B$1:E2780)),COLUMNS($A$1:E2782))</f>
        <v>#NUM!</v>
      </c>
      <c r="O2786" t="e">
        <f t="array" ref="O2786">INDEX($A$7:$F$3066,SMALL(IF(COUNTIF($L$5,$H$7:$H$3066)*COUNTIF($L$5,$I$7:$I$3066),MATCH(ROW($A$7:$A$3066),ROW($A$7:$A$3066)),""),ROWS($B$1:F2780)),COLUMNS($A$1:F2782))</f>
        <v>#NUM!</v>
      </c>
    </row>
    <row r="2787" spans="1:15">
      <c r="A2787" s="1">
        <f>'ScienceDirect - Initial'!A2790</f>
        <v>0</v>
      </c>
      <c r="B2787" s="1">
        <f>'ScienceDirect - Initial'!B2790</f>
        <v>2002</v>
      </c>
      <c r="C2787" s="1" t="str">
        <f>'ScienceDirect - Initial'!C2790</f>
        <v>Chandler, Michael J.</v>
      </c>
      <c r="D2787" s="1" t="str">
        <f>'ScienceDirect - Initial'!D2790</f>
        <v>The Time of Our Lives: Self-Continuity in Native and Non-Native Youth</v>
      </c>
      <c r="E2787" s="1" t="str">
        <f>'ScienceDirect - Initial'!E2790</f>
        <v>Advances in Child Development and Behavior</v>
      </c>
      <c r="F2787" s="1" t="str">
        <f>'ScienceDirect - Initial'!F2790</f>
        <v>0065-2407</v>
      </c>
      <c r="H2787" s="1">
        <v>0</v>
      </c>
      <c r="I2787" s="1">
        <v>0</v>
      </c>
      <c r="J2787" t="b">
        <f t="shared" si="43"/>
        <v>1</v>
      </c>
      <c r="K2787" t="e">
        <f t="array" ref="K2787">INDEX($A$7:$F$3066,SMALL(IF(COUNTIF($L$5,$H$7:$H$3066)*COUNTIF($L$5,$I$7:$I$3066),MATCH(ROW($A$7:$A$3066),ROW($A$7:$A$3066)),""),ROWS($B$1:B2781)),COLUMNS($A$1:B2783))</f>
        <v>#NUM!</v>
      </c>
      <c r="L2787" t="e">
        <f t="array" ref="L2787">INDEX($A$7:$F$3066,SMALL(IF(COUNTIF($L$5,$H$7:$H$3066)*COUNTIF($L$5,$I$7:$I$3066),MATCH(ROW($A$7:$A$3066),ROW($A$7:$A$3066)),""),ROWS($B$1:C2781)),COLUMNS($A$1:C2783))</f>
        <v>#NUM!</v>
      </c>
      <c r="M2787" t="e">
        <f t="array" ref="M2787">INDEX($A$7:$F$3066,SMALL(IF(COUNTIF($L$5,$H$7:$H$3066)*COUNTIF($L$5,$I$7:$I$3066),MATCH(ROW($A$7:$A$3066),ROW($A$7:$A$3066)),""),ROWS($B$1:D2781)),COLUMNS($A$1:D2783))</f>
        <v>#NUM!</v>
      </c>
      <c r="N2787" t="e">
        <f t="array" ref="N2787">INDEX($A$7:$F$3066,SMALL(IF(COUNTIF($L$5,$H$7:$H$3066)*COUNTIF($L$5,$I$7:$I$3066),MATCH(ROW($A$7:$A$3066),ROW($A$7:$A$3066)),""),ROWS($B$1:E2781)),COLUMNS($A$1:E2783))</f>
        <v>#NUM!</v>
      </c>
      <c r="O2787" t="e">
        <f t="array" ref="O2787">INDEX($A$7:$F$3066,SMALL(IF(COUNTIF($L$5,$H$7:$H$3066)*COUNTIF($L$5,$I$7:$I$3066),MATCH(ROW($A$7:$A$3066),ROW($A$7:$A$3066)),""),ROWS($B$1:F2781)),COLUMNS($A$1:F2783))</f>
        <v>#NUM!</v>
      </c>
    </row>
    <row r="2788" spans="1:15">
      <c r="A2788" s="1">
        <f>'ScienceDirect - Initial'!A2791</f>
        <v>0</v>
      </c>
      <c r="B2788" s="1">
        <f>'ScienceDirect - Initial'!B2791</f>
        <v>2006</v>
      </c>
      <c r="C2788" s="1" t="str">
        <f>'ScienceDirect - Initial'!C2791</f>
        <v>Gurib-Fakim, Ameenah</v>
      </c>
      <c r="D2788" s="1" t="str">
        <f>'ScienceDirect - Initial'!D2791</f>
        <v>Medicinal plants: Traditions of yesterday and drugs of tomorrow</v>
      </c>
      <c r="E2788" s="1" t="str">
        <f>'ScienceDirect - Initial'!E2791</f>
        <v>Molecular Aspects of Medicine</v>
      </c>
      <c r="F2788" s="1">
        <f>'ScienceDirect - Initial'!F2791</f>
        <v>0</v>
      </c>
      <c r="H2788" s="1">
        <v>0</v>
      </c>
      <c r="I2788" s="1">
        <v>0</v>
      </c>
      <c r="J2788" t="b">
        <f t="shared" si="43"/>
        <v>1</v>
      </c>
      <c r="K2788" t="e">
        <f t="array" ref="K2788">INDEX($A$7:$F$3066,SMALL(IF(COUNTIF($L$5,$H$7:$H$3066)*COUNTIF($L$5,$I$7:$I$3066),MATCH(ROW($A$7:$A$3066),ROW($A$7:$A$3066)),""),ROWS($B$1:B2782)),COLUMNS($A$1:B2784))</f>
        <v>#NUM!</v>
      </c>
      <c r="L2788" t="e">
        <f t="array" ref="L2788">INDEX($A$7:$F$3066,SMALL(IF(COUNTIF($L$5,$H$7:$H$3066)*COUNTIF($L$5,$I$7:$I$3066),MATCH(ROW($A$7:$A$3066),ROW($A$7:$A$3066)),""),ROWS($B$1:C2782)),COLUMNS($A$1:C2784))</f>
        <v>#NUM!</v>
      </c>
      <c r="M2788" t="e">
        <f t="array" ref="M2788">INDEX($A$7:$F$3066,SMALL(IF(COUNTIF($L$5,$H$7:$H$3066)*COUNTIF($L$5,$I$7:$I$3066),MATCH(ROW($A$7:$A$3066),ROW($A$7:$A$3066)),""),ROWS($B$1:D2782)),COLUMNS($A$1:D2784))</f>
        <v>#NUM!</v>
      </c>
      <c r="N2788" t="e">
        <f t="array" ref="N2788">INDEX($A$7:$F$3066,SMALL(IF(COUNTIF($L$5,$H$7:$H$3066)*COUNTIF($L$5,$I$7:$I$3066),MATCH(ROW($A$7:$A$3066),ROW($A$7:$A$3066)),""),ROWS($B$1:E2782)),COLUMNS($A$1:E2784))</f>
        <v>#NUM!</v>
      </c>
      <c r="O2788" t="e">
        <f t="array" ref="O2788">INDEX($A$7:$F$3066,SMALL(IF(COUNTIF($L$5,$H$7:$H$3066)*COUNTIF($L$5,$I$7:$I$3066),MATCH(ROW($A$7:$A$3066),ROW($A$7:$A$3066)),""),ROWS($B$1:F2782)),COLUMNS($A$1:F2784))</f>
        <v>#NUM!</v>
      </c>
    </row>
    <row r="2789" spans="1:15">
      <c r="A2789" s="1">
        <f>'ScienceDirect - Initial'!A2792</f>
        <v>0</v>
      </c>
      <c r="B2789" s="1">
        <f>'ScienceDirect - Initial'!B2792</f>
        <v>1980</v>
      </c>
      <c r="C2789" s="1" t="str">
        <f>'ScienceDirect - Initial'!C2792</f>
        <v>Whitehead, Laurence</v>
      </c>
      <c r="D2789" s="1" t="str">
        <f>'ScienceDirect - Initial'!D2792</f>
        <v>Mexico from bust to boom: A political evaluation of the 1976–1979 stabilization programme</v>
      </c>
      <c r="E2789" s="1" t="str">
        <f>'ScienceDirect - Initial'!E2792</f>
        <v>World Development</v>
      </c>
      <c r="F2789" s="1">
        <f>'ScienceDirect - Initial'!F2792</f>
        <v>0</v>
      </c>
      <c r="H2789" s="1">
        <v>0</v>
      </c>
      <c r="I2789" s="1">
        <v>0</v>
      </c>
      <c r="J2789" t="b">
        <f t="shared" si="43"/>
        <v>1</v>
      </c>
      <c r="K2789" t="e">
        <f t="array" ref="K2789">INDEX($A$7:$F$3066,SMALL(IF(COUNTIF($L$5,$H$7:$H$3066)*COUNTIF($L$5,$I$7:$I$3066),MATCH(ROW($A$7:$A$3066),ROW($A$7:$A$3066)),""),ROWS($B$1:B2783)),COLUMNS($A$1:B2785))</f>
        <v>#NUM!</v>
      </c>
      <c r="L2789" t="e">
        <f t="array" ref="L2789">INDEX($A$7:$F$3066,SMALL(IF(COUNTIF($L$5,$H$7:$H$3066)*COUNTIF($L$5,$I$7:$I$3066),MATCH(ROW($A$7:$A$3066),ROW($A$7:$A$3066)),""),ROWS($B$1:C2783)),COLUMNS($A$1:C2785))</f>
        <v>#NUM!</v>
      </c>
      <c r="M2789" t="e">
        <f t="array" ref="M2789">INDEX($A$7:$F$3066,SMALL(IF(COUNTIF($L$5,$H$7:$H$3066)*COUNTIF($L$5,$I$7:$I$3066),MATCH(ROW($A$7:$A$3066),ROW($A$7:$A$3066)),""),ROWS($B$1:D2783)),COLUMNS($A$1:D2785))</f>
        <v>#NUM!</v>
      </c>
      <c r="N2789" t="e">
        <f t="array" ref="N2789">INDEX($A$7:$F$3066,SMALL(IF(COUNTIF($L$5,$H$7:$H$3066)*COUNTIF($L$5,$I$7:$I$3066),MATCH(ROW($A$7:$A$3066),ROW($A$7:$A$3066)),""),ROWS($B$1:E2783)),COLUMNS($A$1:E2785))</f>
        <v>#NUM!</v>
      </c>
      <c r="O2789" t="e">
        <f t="array" ref="O2789">INDEX($A$7:$F$3066,SMALL(IF(COUNTIF($L$5,$H$7:$H$3066)*COUNTIF($L$5,$I$7:$I$3066),MATCH(ROW($A$7:$A$3066),ROW($A$7:$A$3066)),""),ROWS($B$1:F2783)),COLUMNS($A$1:F2785))</f>
        <v>#NUM!</v>
      </c>
    </row>
    <row r="2790" spans="1:15">
      <c r="A2790" s="1">
        <f>'ScienceDirect - Initial'!A2793</f>
        <v>0</v>
      </c>
      <c r="B2790" s="1">
        <f>'ScienceDirect - Initial'!B2793</f>
        <v>1997</v>
      </c>
      <c r="C2790" s="1" t="str">
        <f>'ScienceDirect - Initial'!C2793</f>
        <v>Rink, W.J</v>
      </c>
      <c r="D2790" s="1" t="str">
        <f>'ScienceDirect - Initial'!D2793</f>
        <v>Electron spin resonance (ESR) dating and ESR applications in quaternary science and archaeometry</v>
      </c>
      <c r="E2790" s="1" t="str">
        <f>'ScienceDirect - Initial'!E2793</f>
        <v>Radiation Measurements</v>
      </c>
      <c r="F2790" s="1">
        <f>'ScienceDirect - Initial'!F2793</f>
        <v>0</v>
      </c>
      <c r="H2790" s="1">
        <v>0</v>
      </c>
      <c r="I2790" s="1">
        <v>0</v>
      </c>
      <c r="J2790" t="b">
        <f t="shared" si="43"/>
        <v>1</v>
      </c>
      <c r="K2790" t="e">
        <f t="array" ref="K2790">INDEX($A$7:$F$3066,SMALL(IF(COUNTIF($L$5,$H$7:$H$3066)*COUNTIF($L$5,$I$7:$I$3066),MATCH(ROW($A$7:$A$3066),ROW($A$7:$A$3066)),""),ROWS($B$1:B2784)),COLUMNS($A$1:B2786))</f>
        <v>#NUM!</v>
      </c>
      <c r="L2790" t="e">
        <f t="array" ref="L2790">INDEX($A$7:$F$3066,SMALL(IF(COUNTIF($L$5,$H$7:$H$3066)*COUNTIF($L$5,$I$7:$I$3066),MATCH(ROW($A$7:$A$3066),ROW($A$7:$A$3066)),""),ROWS($B$1:C2784)),COLUMNS($A$1:C2786))</f>
        <v>#NUM!</v>
      </c>
      <c r="M2790" t="e">
        <f t="array" ref="M2790">INDEX($A$7:$F$3066,SMALL(IF(COUNTIF($L$5,$H$7:$H$3066)*COUNTIF($L$5,$I$7:$I$3066),MATCH(ROW($A$7:$A$3066),ROW($A$7:$A$3066)),""),ROWS($B$1:D2784)),COLUMNS($A$1:D2786))</f>
        <v>#NUM!</v>
      </c>
      <c r="N2790" t="e">
        <f t="array" ref="N2790">INDEX($A$7:$F$3066,SMALL(IF(COUNTIF($L$5,$H$7:$H$3066)*COUNTIF($L$5,$I$7:$I$3066),MATCH(ROW($A$7:$A$3066),ROW($A$7:$A$3066)),""),ROWS($B$1:E2784)),COLUMNS($A$1:E2786))</f>
        <v>#NUM!</v>
      </c>
      <c r="O2790" t="e">
        <f t="array" ref="O2790">INDEX($A$7:$F$3066,SMALL(IF(COUNTIF($L$5,$H$7:$H$3066)*COUNTIF($L$5,$I$7:$I$3066),MATCH(ROW($A$7:$A$3066),ROW($A$7:$A$3066)),""),ROWS($B$1:F2784)),COLUMNS($A$1:F2786))</f>
        <v>#NUM!</v>
      </c>
    </row>
    <row r="2791" spans="1:15">
      <c r="A2791" s="1">
        <f>'ScienceDirect - Initial'!A2794</f>
        <v>0</v>
      </c>
      <c r="B2791" s="1">
        <f>'ScienceDirect - Initial'!B2794</f>
        <v>2011</v>
      </c>
      <c r="C2791" s="1" t="str">
        <f>'ScienceDirect - Initial'!C2794</f>
        <v>Moran, Robert T.; Harris, Philip R .; Moran, Sarah V.</v>
      </c>
      <c r="D2791" s="1" t="str">
        <f>'ScienceDirect - Initial'!D2794</f>
        <v>14 - Doing Business with Africans: Northern Africa, East Africa, West Central Africa, and Southern Africa</v>
      </c>
      <c r="E2791" s="1" t="str">
        <f>'ScienceDirect - Initial'!E2794</f>
        <v>Managing Cultural Differences (Eighth Edition)</v>
      </c>
      <c r="F2791" s="1" t="str">
        <f>'ScienceDirect - Initial'!F2794</f>
        <v>978-1-85617-923-2</v>
      </c>
      <c r="H2791" s="1">
        <v>0</v>
      </c>
      <c r="I2791" s="1">
        <v>0</v>
      </c>
      <c r="J2791" t="b">
        <f t="shared" si="43"/>
        <v>1</v>
      </c>
      <c r="K2791" t="e">
        <f t="array" ref="K2791">INDEX($A$7:$F$3066,SMALL(IF(COUNTIF($L$5,$H$7:$H$3066)*COUNTIF($L$5,$I$7:$I$3066),MATCH(ROW($A$7:$A$3066),ROW($A$7:$A$3066)),""),ROWS($B$1:B2785)),COLUMNS($A$1:B2787))</f>
        <v>#NUM!</v>
      </c>
      <c r="L2791" t="e">
        <f t="array" ref="L2791">INDEX($A$7:$F$3066,SMALL(IF(COUNTIF($L$5,$H$7:$H$3066)*COUNTIF($L$5,$I$7:$I$3066),MATCH(ROW($A$7:$A$3066),ROW($A$7:$A$3066)),""),ROWS($B$1:C2785)),COLUMNS($A$1:C2787))</f>
        <v>#NUM!</v>
      </c>
      <c r="M2791" t="e">
        <f t="array" ref="M2791">INDEX($A$7:$F$3066,SMALL(IF(COUNTIF($L$5,$H$7:$H$3066)*COUNTIF($L$5,$I$7:$I$3066),MATCH(ROW($A$7:$A$3066),ROW($A$7:$A$3066)),""),ROWS($B$1:D2785)),COLUMNS($A$1:D2787))</f>
        <v>#NUM!</v>
      </c>
      <c r="N2791" t="e">
        <f t="array" ref="N2791">INDEX($A$7:$F$3066,SMALL(IF(COUNTIF($L$5,$H$7:$H$3066)*COUNTIF($L$5,$I$7:$I$3066),MATCH(ROW($A$7:$A$3066),ROW($A$7:$A$3066)),""),ROWS($B$1:E2785)),COLUMNS($A$1:E2787))</f>
        <v>#NUM!</v>
      </c>
      <c r="O2791" t="e">
        <f t="array" ref="O2791">INDEX($A$7:$F$3066,SMALL(IF(COUNTIF($L$5,$H$7:$H$3066)*COUNTIF($L$5,$I$7:$I$3066),MATCH(ROW($A$7:$A$3066),ROW($A$7:$A$3066)),""),ROWS($B$1:F2785)),COLUMNS($A$1:F2787))</f>
        <v>#NUM!</v>
      </c>
    </row>
    <row r="2792" spans="1:15">
      <c r="A2792" s="1">
        <f>'ScienceDirect - Initial'!A2795</f>
        <v>0</v>
      </c>
      <c r="B2792" s="1">
        <f>'ScienceDirect - Initial'!B2795</f>
        <v>2019</v>
      </c>
      <c r="C2792" s="1">
        <f>'ScienceDirect - Initial'!C2795</f>
        <v>0</v>
      </c>
      <c r="D2792" s="1" t="str">
        <f>'ScienceDirect - Initial'!D2795</f>
        <v>Abstracts</v>
      </c>
      <c r="E2792" s="1" t="str">
        <f>'ScienceDirect - Initial'!E2795</f>
        <v>Fuel and Energy Abstracts</v>
      </c>
      <c r="F2792" s="1">
        <f>'ScienceDirect - Initial'!F2795</f>
        <v>0</v>
      </c>
      <c r="H2792" s="1">
        <v>0</v>
      </c>
      <c r="I2792" s="1">
        <v>0</v>
      </c>
      <c r="J2792" t="b">
        <f t="shared" si="43"/>
        <v>1</v>
      </c>
      <c r="K2792" t="e">
        <f t="array" ref="K2792">INDEX($A$7:$F$3066,SMALL(IF(COUNTIF($L$5,$H$7:$H$3066)*COUNTIF($L$5,$I$7:$I$3066),MATCH(ROW($A$7:$A$3066),ROW($A$7:$A$3066)),""),ROWS($B$1:B2786)),COLUMNS($A$1:B2788))</f>
        <v>#NUM!</v>
      </c>
      <c r="L2792" t="e">
        <f t="array" ref="L2792">INDEX($A$7:$F$3066,SMALL(IF(COUNTIF($L$5,$H$7:$H$3066)*COUNTIF($L$5,$I$7:$I$3066),MATCH(ROW($A$7:$A$3066),ROW($A$7:$A$3066)),""),ROWS($B$1:C2786)),COLUMNS($A$1:C2788))</f>
        <v>#NUM!</v>
      </c>
      <c r="M2792" t="e">
        <f t="array" ref="M2792">INDEX($A$7:$F$3066,SMALL(IF(COUNTIF($L$5,$H$7:$H$3066)*COUNTIF($L$5,$I$7:$I$3066),MATCH(ROW($A$7:$A$3066),ROW($A$7:$A$3066)),""),ROWS($B$1:D2786)),COLUMNS($A$1:D2788))</f>
        <v>#NUM!</v>
      </c>
      <c r="N2792" t="e">
        <f t="array" ref="N2792">INDEX($A$7:$F$3066,SMALL(IF(COUNTIF($L$5,$H$7:$H$3066)*COUNTIF($L$5,$I$7:$I$3066),MATCH(ROW($A$7:$A$3066),ROW($A$7:$A$3066)),""),ROWS($B$1:E2786)),COLUMNS($A$1:E2788))</f>
        <v>#NUM!</v>
      </c>
      <c r="O2792" t="e">
        <f t="array" ref="O2792">INDEX($A$7:$F$3066,SMALL(IF(COUNTIF($L$5,$H$7:$H$3066)*COUNTIF($L$5,$I$7:$I$3066),MATCH(ROW($A$7:$A$3066),ROW($A$7:$A$3066)),""),ROWS($B$1:F2786)),COLUMNS($A$1:F2788))</f>
        <v>#NUM!</v>
      </c>
    </row>
    <row r="2793" spans="1:15">
      <c r="A2793" s="1">
        <f>'ScienceDirect - Initial'!A2796</f>
        <v>0</v>
      </c>
      <c r="B2793" s="1">
        <f>'ScienceDirect - Initial'!B2796</f>
        <v>2002</v>
      </c>
      <c r="C2793" s="1" t="str">
        <f>'ScienceDirect - Initial'!C2796</f>
        <v>Bailey, Ronald A.; Clark, Herbert M.; Ferris, James P.; Krause, Sonja; Strong, Robert L.</v>
      </c>
      <c r="D2793" s="1" t="str">
        <f>'ScienceDirect - Initial'!D2796</f>
        <v>8 - Haloorganics and pesticides</v>
      </c>
      <c r="E2793" s="1" t="str">
        <f>'ScienceDirect - Initial'!E2796</f>
        <v>Chemistry of the Environment (Second Edition)</v>
      </c>
      <c r="F2793" s="1" t="str">
        <f>'ScienceDirect - Initial'!F2796</f>
        <v>978-0-12-073461-0</v>
      </c>
      <c r="H2793" s="1">
        <v>0</v>
      </c>
      <c r="I2793" s="1">
        <v>0</v>
      </c>
      <c r="J2793" t="b">
        <f t="shared" si="43"/>
        <v>1</v>
      </c>
      <c r="K2793" t="e">
        <f t="array" ref="K2793">INDEX($A$7:$F$3066,SMALL(IF(COUNTIF($L$5,$H$7:$H$3066)*COUNTIF($L$5,$I$7:$I$3066),MATCH(ROW($A$7:$A$3066),ROW($A$7:$A$3066)),""),ROWS($B$1:B2787)),COLUMNS($A$1:B2789))</f>
        <v>#NUM!</v>
      </c>
      <c r="L2793" t="e">
        <f t="array" ref="L2793">INDEX($A$7:$F$3066,SMALL(IF(COUNTIF($L$5,$H$7:$H$3066)*COUNTIF($L$5,$I$7:$I$3066),MATCH(ROW($A$7:$A$3066),ROW($A$7:$A$3066)),""),ROWS($B$1:C2787)),COLUMNS($A$1:C2789))</f>
        <v>#NUM!</v>
      </c>
      <c r="M2793" t="e">
        <f t="array" ref="M2793">INDEX($A$7:$F$3066,SMALL(IF(COUNTIF($L$5,$H$7:$H$3066)*COUNTIF($L$5,$I$7:$I$3066),MATCH(ROW($A$7:$A$3066),ROW($A$7:$A$3066)),""),ROWS($B$1:D2787)),COLUMNS($A$1:D2789))</f>
        <v>#NUM!</v>
      </c>
      <c r="N2793" t="e">
        <f t="array" ref="N2793">INDEX($A$7:$F$3066,SMALL(IF(COUNTIF($L$5,$H$7:$H$3066)*COUNTIF($L$5,$I$7:$I$3066),MATCH(ROW($A$7:$A$3066),ROW($A$7:$A$3066)),""),ROWS($B$1:E2787)),COLUMNS($A$1:E2789))</f>
        <v>#NUM!</v>
      </c>
      <c r="O2793" t="e">
        <f t="array" ref="O2793">INDEX($A$7:$F$3066,SMALL(IF(COUNTIF($L$5,$H$7:$H$3066)*COUNTIF($L$5,$I$7:$I$3066),MATCH(ROW($A$7:$A$3066),ROW($A$7:$A$3066)),""),ROWS($B$1:F2787)),COLUMNS($A$1:F2789))</f>
        <v>#NUM!</v>
      </c>
    </row>
    <row r="2794" spans="1:15">
      <c r="A2794" s="1">
        <f>'ScienceDirect - Initial'!A2797</f>
        <v>0</v>
      </c>
      <c r="B2794" s="1">
        <f>'ScienceDirect - Initial'!B2797</f>
        <v>2006</v>
      </c>
      <c r="C2794" s="1">
        <f>'ScienceDirect - Initial'!C2797</f>
        <v>0</v>
      </c>
      <c r="D2794" s="1" t="str">
        <f>'ScienceDirect - Initial'!D2797</f>
        <v>The Ketogenic diet: from molecular mechanisms to clinical effects</v>
      </c>
      <c r="E2794" s="1" t="str">
        <f>'ScienceDirect - Initial'!E2797</f>
        <v>Epilepsy Research</v>
      </c>
      <c r="F2794" s="1">
        <f>'ScienceDirect - Initial'!F2797</f>
        <v>0</v>
      </c>
      <c r="H2794" s="1">
        <v>0</v>
      </c>
      <c r="I2794" s="1">
        <v>0</v>
      </c>
      <c r="J2794" t="b">
        <f t="shared" si="43"/>
        <v>1</v>
      </c>
      <c r="K2794" t="e">
        <f t="array" ref="K2794">INDEX($A$7:$F$3066,SMALL(IF(COUNTIF($L$5,$H$7:$H$3066)*COUNTIF($L$5,$I$7:$I$3066),MATCH(ROW($A$7:$A$3066),ROW($A$7:$A$3066)),""),ROWS($B$1:B2788)),COLUMNS($A$1:B2790))</f>
        <v>#NUM!</v>
      </c>
      <c r="L2794" t="e">
        <f t="array" ref="L2794">INDEX($A$7:$F$3066,SMALL(IF(COUNTIF($L$5,$H$7:$H$3066)*COUNTIF($L$5,$I$7:$I$3066),MATCH(ROW($A$7:$A$3066),ROW($A$7:$A$3066)),""),ROWS($B$1:C2788)),COLUMNS($A$1:C2790))</f>
        <v>#NUM!</v>
      </c>
      <c r="M2794" t="e">
        <f t="array" ref="M2794">INDEX($A$7:$F$3066,SMALL(IF(COUNTIF($L$5,$H$7:$H$3066)*COUNTIF($L$5,$I$7:$I$3066),MATCH(ROW($A$7:$A$3066),ROW($A$7:$A$3066)),""),ROWS($B$1:D2788)),COLUMNS($A$1:D2790))</f>
        <v>#NUM!</v>
      </c>
      <c r="N2794" t="e">
        <f t="array" ref="N2794">INDEX($A$7:$F$3066,SMALL(IF(COUNTIF($L$5,$H$7:$H$3066)*COUNTIF($L$5,$I$7:$I$3066),MATCH(ROW($A$7:$A$3066),ROW($A$7:$A$3066)),""),ROWS($B$1:E2788)),COLUMNS($A$1:E2790))</f>
        <v>#NUM!</v>
      </c>
      <c r="O2794" t="e">
        <f t="array" ref="O2794">INDEX($A$7:$F$3066,SMALL(IF(COUNTIF($L$5,$H$7:$H$3066)*COUNTIF($L$5,$I$7:$I$3066),MATCH(ROW($A$7:$A$3066),ROW($A$7:$A$3066)),""),ROWS($B$1:F2788)),COLUMNS($A$1:F2790))</f>
        <v>#NUM!</v>
      </c>
    </row>
    <row r="2795" spans="1:15">
      <c r="A2795" s="1">
        <f>'ScienceDirect - Initial'!A2798</f>
        <v>0</v>
      </c>
      <c r="B2795" s="1">
        <f>'ScienceDirect - Initial'!B2798</f>
        <v>2013</v>
      </c>
      <c r="C2795" s="1" t="str">
        <f>'ScienceDirect - Initial'!C2798</f>
        <v>Kakande, Joseph; Slavík, Radan; Parmigiani, Francesca; Petropoulos, Periklis; Richardson, David</v>
      </c>
      <c r="D2795" s="1" t="str">
        <f>'ScienceDirect - Initial'!D2798</f>
        <v>Chapter 16 - All-Optical Regeneration of Phase Encoded Signals: Phase Sensitive Optical Regeneration</v>
      </c>
      <c r="E2795" s="1" t="str">
        <f>'ScienceDirect - Initial'!E2798</f>
        <v>Optical Fiber Telecommunications (Sixth Edition)</v>
      </c>
      <c r="F2795" s="1">
        <f>'ScienceDirect - Initial'!F2798</f>
        <v>15575837</v>
      </c>
      <c r="H2795" s="1">
        <v>0</v>
      </c>
      <c r="I2795" s="1">
        <v>0</v>
      </c>
      <c r="J2795" t="b">
        <f t="shared" si="43"/>
        <v>1</v>
      </c>
      <c r="K2795" t="e">
        <f t="array" ref="K2795">INDEX($A$7:$F$3066,SMALL(IF(COUNTIF($L$5,$H$7:$H$3066)*COUNTIF($L$5,$I$7:$I$3066),MATCH(ROW($A$7:$A$3066),ROW($A$7:$A$3066)),""),ROWS($B$1:B2789)),COLUMNS($A$1:B2791))</f>
        <v>#NUM!</v>
      </c>
      <c r="L2795" t="e">
        <f t="array" ref="L2795">INDEX($A$7:$F$3066,SMALL(IF(COUNTIF($L$5,$H$7:$H$3066)*COUNTIF($L$5,$I$7:$I$3066),MATCH(ROW($A$7:$A$3066),ROW($A$7:$A$3066)),""),ROWS($B$1:C2789)),COLUMNS($A$1:C2791))</f>
        <v>#NUM!</v>
      </c>
      <c r="M2795" t="e">
        <f t="array" ref="M2795">INDEX($A$7:$F$3066,SMALL(IF(COUNTIF($L$5,$H$7:$H$3066)*COUNTIF($L$5,$I$7:$I$3066),MATCH(ROW($A$7:$A$3066),ROW($A$7:$A$3066)),""),ROWS($B$1:D2789)),COLUMNS($A$1:D2791))</f>
        <v>#NUM!</v>
      </c>
      <c r="N2795" t="e">
        <f t="array" ref="N2795">INDEX($A$7:$F$3066,SMALL(IF(COUNTIF($L$5,$H$7:$H$3066)*COUNTIF($L$5,$I$7:$I$3066),MATCH(ROW($A$7:$A$3066),ROW($A$7:$A$3066)),""),ROWS($B$1:E2789)),COLUMNS($A$1:E2791))</f>
        <v>#NUM!</v>
      </c>
      <c r="O2795" t="e">
        <f t="array" ref="O2795">INDEX($A$7:$F$3066,SMALL(IF(COUNTIF($L$5,$H$7:$H$3066)*COUNTIF($L$5,$I$7:$I$3066),MATCH(ROW($A$7:$A$3066),ROW($A$7:$A$3066)),""),ROWS($B$1:F2789)),COLUMNS($A$1:F2791))</f>
        <v>#NUM!</v>
      </c>
    </row>
    <row r="2796" spans="1:15">
      <c r="A2796" s="1">
        <f>'ScienceDirect - Initial'!A2799</f>
        <v>0</v>
      </c>
      <c r="B2796" s="1">
        <f>'ScienceDirect - Initial'!B2799</f>
        <v>2013</v>
      </c>
      <c r="C2796" s="1" t="str">
        <f>'ScienceDirect - Initial'!C2799</f>
        <v>Nufern, B. Samson; Dong, L.</v>
      </c>
      <c r="D2796" s="1" t="str">
        <f>'ScienceDirect - Initial'!D2799</f>
        <v>15 - Fiber lasers</v>
      </c>
      <c r="E2796" s="1" t="str">
        <f>'ScienceDirect - Initial'!E2799</f>
        <v>Handbook of Solid-State Lasers</v>
      </c>
      <c r="F2796" s="1" t="str">
        <f>'ScienceDirect - Initial'!F2799</f>
        <v>978-0-85709-272-4</v>
      </c>
      <c r="H2796" s="1">
        <v>0</v>
      </c>
      <c r="I2796" s="1">
        <v>0</v>
      </c>
      <c r="J2796" t="b">
        <f t="shared" si="43"/>
        <v>1</v>
      </c>
      <c r="K2796" t="e">
        <f t="array" ref="K2796">INDEX($A$7:$F$3066,SMALL(IF(COUNTIF($L$5,$H$7:$H$3066)*COUNTIF($L$5,$I$7:$I$3066),MATCH(ROW($A$7:$A$3066),ROW($A$7:$A$3066)),""),ROWS($B$1:B2790)),COLUMNS($A$1:B2792))</f>
        <v>#NUM!</v>
      </c>
      <c r="L2796" t="e">
        <f t="array" ref="L2796">INDEX($A$7:$F$3066,SMALL(IF(COUNTIF($L$5,$H$7:$H$3066)*COUNTIF($L$5,$I$7:$I$3066),MATCH(ROW($A$7:$A$3066),ROW($A$7:$A$3066)),""),ROWS($B$1:C2790)),COLUMNS($A$1:C2792))</f>
        <v>#NUM!</v>
      </c>
      <c r="M2796" t="e">
        <f t="array" ref="M2796">INDEX($A$7:$F$3066,SMALL(IF(COUNTIF($L$5,$H$7:$H$3066)*COUNTIF($L$5,$I$7:$I$3066),MATCH(ROW($A$7:$A$3066),ROW($A$7:$A$3066)),""),ROWS($B$1:D2790)),COLUMNS($A$1:D2792))</f>
        <v>#NUM!</v>
      </c>
      <c r="N2796" t="e">
        <f t="array" ref="N2796">INDEX($A$7:$F$3066,SMALL(IF(COUNTIF($L$5,$H$7:$H$3066)*COUNTIF($L$5,$I$7:$I$3066),MATCH(ROW($A$7:$A$3066),ROW($A$7:$A$3066)),""),ROWS($B$1:E2790)),COLUMNS($A$1:E2792))</f>
        <v>#NUM!</v>
      </c>
      <c r="O2796" t="e">
        <f t="array" ref="O2796">INDEX($A$7:$F$3066,SMALL(IF(COUNTIF($L$5,$H$7:$H$3066)*COUNTIF($L$5,$I$7:$I$3066),MATCH(ROW($A$7:$A$3066),ROW($A$7:$A$3066)),""),ROWS($B$1:F2790)),COLUMNS($A$1:F2792))</f>
        <v>#NUM!</v>
      </c>
    </row>
    <row r="2797" spans="1:15">
      <c r="A2797" s="1">
        <f>'ScienceDirect - Initial'!A2800</f>
        <v>0</v>
      </c>
      <c r="B2797" s="1">
        <f>'ScienceDirect - Initial'!B2800</f>
        <v>2004</v>
      </c>
      <c r="C2797" s="1" t="str">
        <f>'ScienceDirect - Initial'!C2800</f>
        <v>Vinik, A.I; Mehrabyan, Anahit</v>
      </c>
      <c r="D2797" s="1" t="str">
        <f>'ScienceDirect - Initial'!D2800</f>
        <v>Diabetic neuropathies</v>
      </c>
      <c r="E2797" s="1" t="str">
        <f>'ScienceDirect - Initial'!E2800</f>
        <v>Type 2 Diabetes Mellitus</v>
      </c>
      <c r="F2797" s="1">
        <f>'ScienceDirect - Initial'!F2800</f>
        <v>0</v>
      </c>
      <c r="H2797" s="1">
        <v>0</v>
      </c>
      <c r="I2797" s="1">
        <v>0</v>
      </c>
      <c r="J2797" t="b">
        <f t="shared" si="43"/>
        <v>1</v>
      </c>
      <c r="K2797" t="e">
        <f t="array" ref="K2797">INDEX($A$7:$F$3066,SMALL(IF(COUNTIF($L$5,$H$7:$H$3066)*COUNTIF($L$5,$I$7:$I$3066),MATCH(ROW($A$7:$A$3066),ROW($A$7:$A$3066)),""),ROWS($B$1:B2791)),COLUMNS($A$1:B2793))</f>
        <v>#NUM!</v>
      </c>
      <c r="L2797" t="e">
        <f t="array" ref="L2797">INDEX($A$7:$F$3066,SMALL(IF(COUNTIF($L$5,$H$7:$H$3066)*COUNTIF($L$5,$I$7:$I$3066),MATCH(ROW($A$7:$A$3066),ROW($A$7:$A$3066)),""),ROWS($B$1:C2791)),COLUMNS($A$1:C2793))</f>
        <v>#NUM!</v>
      </c>
      <c r="M2797" t="e">
        <f t="array" ref="M2797">INDEX($A$7:$F$3066,SMALL(IF(COUNTIF($L$5,$H$7:$H$3066)*COUNTIF($L$5,$I$7:$I$3066),MATCH(ROW($A$7:$A$3066),ROW($A$7:$A$3066)),""),ROWS($B$1:D2791)),COLUMNS($A$1:D2793))</f>
        <v>#NUM!</v>
      </c>
      <c r="N2797" t="e">
        <f t="array" ref="N2797">INDEX($A$7:$F$3066,SMALL(IF(COUNTIF($L$5,$H$7:$H$3066)*COUNTIF($L$5,$I$7:$I$3066),MATCH(ROW($A$7:$A$3066),ROW($A$7:$A$3066)),""),ROWS($B$1:E2791)),COLUMNS($A$1:E2793))</f>
        <v>#NUM!</v>
      </c>
      <c r="O2797" t="e">
        <f t="array" ref="O2797">INDEX($A$7:$F$3066,SMALL(IF(COUNTIF($L$5,$H$7:$H$3066)*COUNTIF($L$5,$I$7:$I$3066),MATCH(ROW($A$7:$A$3066),ROW($A$7:$A$3066)),""),ROWS($B$1:F2791)),COLUMNS($A$1:F2793))</f>
        <v>#NUM!</v>
      </c>
    </row>
    <row r="2798" spans="1:15">
      <c r="A2798" s="1">
        <f>'ScienceDirect - Initial'!A2801</f>
        <v>0</v>
      </c>
      <c r="B2798" s="1">
        <f>'ScienceDirect - Initial'!B2801</f>
        <v>1977</v>
      </c>
      <c r="C2798" s="1" t="str">
        <f>'ScienceDirect - Initial'!C2801</f>
        <v>HEWES, GORDON WINANT</v>
      </c>
      <c r="D2798" s="1" t="str">
        <f>'ScienceDirect - Initial'!D2801</f>
        <v>chapter 1 - Language Origin Theories</v>
      </c>
      <c r="E2798" s="1" t="str">
        <f>'ScienceDirect - Initial'!E2801</f>
        <v>Language Learning by a Chimpanzee</v>
      </c>
      <c r="F2798" s="1" t="str">
        <f>'ScienceDirect - Initial'!F2801</f>
        <v>978-0-12-601850-9</v>
      </c>
      <c r="H2798" s="1">
        <v>0</v>
      </c>
      <c r="I2798" s="1">
        <v>0</v>
      </c>
      <c r="J2798" t="b">
        <f t="shared" si="43"/>
        <v>1</v>
      </c>
      <c r="K2798" t="e">
        <f t="array" ref="K2798">INDEX($A$7:$F$3066,SMALL(IF(COUNTIF($L$5,$H$7:$H$3066)*COUNTIF($L$5,$I$7:$I$3066),MATCH(ROW($A$7:$A$3066),ROW($A$7:$A$3066)),""),ROWS($B$1:B2792)),COLUMNS($A$1:B2794))</f>
        <v>#NUM!</v>
      </c>
      <c r="L2798" t="e">
        <f t="array" ref="L2798">INDEX($A$7:$F$3066,SMALL(IF(COUNTIF($L$5,$H$7:$H$3066)*COUNTIF($L$5,$I$7:$I$3066),MATCH(ROW($A$7:$A$3066),ROW($A$7:$A$3066)),""),ROWS($B$1:C2792)),COLUMNS($A$1:C2794))</f>
        <v>#NUM!</v>
      </c>
      <c r="M2798" t="e">
        <f t="array" ref="M2798">INDEX($A$7:$F$3066,SMALL(IF(COUNTIF($L$5,$H$7:$H$3066)*COUNTIF($L$5,$I$7:$I$3066),MATCH(ROW($A$7:$A$3066),ROW($A$7:$A$3066)),""),ROWS($B$1:D2792)),COLUMNS($A$1:D2794))</f>
        <v>#NUM!</v>
      </c>
      <c r="N2798" t="e">
        <f t="array" ref="N2798">INDEX($A$7:$F$3066,SMALL(IF(COUNTIF($L$5,$H$7:$H$3066)*COUNTIF($L$5,$I$7:$I$3066),MATCH(ROW($A$7:$A$3066),ROW($A$7:$A$3066)),""),ROWS($B$1:E2792)),COLUMNS($A$1:E2794))</f>
        <v>#NUM!</v>
      </c>
      <c r="O2798" t="e">
        <f t="array" ref="O2798">INDEX($A$7:$F$3066,SMALL(IF(COUNTIF($L$5,$H$7:$H$3066)*COUNTIF($L$5,$I$7:$I$3066),MATCH(ROW($A$7:$A$3066),ROW($A$7:$A$3066)),""),ROWS($B$1:F2792)),COLUMNS($A$1:F2794))</f>
        <v>#NUM!</v>
      </c>
    </row>
    <row r="2799" spans="1:15">
      <c r="A2799" s="1">
        <f>'ScienceDirect - Initial'!A2802</f>
        <v>0</v>
      </c>
      <c r="B2799" s="1">
        <f>'ScienceDirect - Initial'!B2802</f>
        <v>2018</v>
      </c>
      <c r="C2799" s="1" t="str">
        <f>'ScienceDirect - Initial'!C2802</f>
        <v>Schmidt-Erfurth, Ursula; Sadeghipour, Amir; Gerendas, Bianca S.; Waldstein, Sebastian M.; Bogunović, Hrvoje</v>
      </c>
      <c r="D2799" s="1" t="str">
        <f>'ScienceDirect - Initial'!D2802</f>
        <v>Artificial intelligence in retina</v>
      </c>
      <c r="E2799" s="1" t="str">
        <f>'ScienceDirect - Initial'!E2802</f>
        <v>Progress in Retinal and Eye Research</v>
      </c>
      <c r="F2799" s="1">
        <f>'ScienceDirect - Initial'!F2802</f>
        <v>0</v>
      </c>
      <c r="H2799" s="1">
        <v>0</v>
      </c>
      <c r="I2799" s="1">
        <v>0</v>
      </c>
      <c r="J2799" t="b">
        <f t="shared" si="43"/>
        <v>1</v>
      </c>
      <c r="K2799" t="e">
        <f t="array" ref="K2799">INDEX($A$7:$F$3066,SMALL(IF(COUNTIF($L$5,$H$7:$H$3066)*COUNTIF($L$5,$I$7:$I$3066),MATCH(ROW($A$7:$A$3066),ROW($A$7:$A$3066)),""),ROWS($B$1:B2793)),COLUMNS($A$1:B2795))</f>
        <v>#NUM!</v>
      </c>
      <c r="L2799" t="e">
        <f t="array" ref="L2799">INDEX($A$7:$F$3066,SMALL(IF(COUNTIF($L$5,$H$7:$H$3066)*COUNTIF($L$5,$I$7:$I$3066),MATCH(ROW($A$7:$A$3066),ROW($A$7:$A$3066)),""),ROWS($B$1:C2793)),COLUMNS($A$1:C2795))</f>
        <v>#NUM!</v>
      </c>
      <c r="M2799" t="e">
        <f t="array" ref="M2799">INDEX($A$7:$F$3066,SMALL(IF(COUNTIF($L$5,$H$7:$H$3066)*COUNTIF($L$5,$I$7:$I$3066),MATCH(ROW($A$7:$A$3066),ROW($A$7:$A$3066)),""),ROWS($B$1:D2793)),COLUMNS($A$1:D2795))</f>
        <v>#NUM!</v>
      </c>
      <c r="N2799" t="e">
        <f t="array" ref="N2799">INDEX($A$7:$F$3066,SMALL(IF(COUNTIF($L$5,$H$7:$H$3066)*COUNTIF($L$5,$I$7:$I$3066),MATCH(ROW($A$7:$A$3066),ROW($A$7:$A$3066)),""),ROWS($B$1:E2793)),COLUMNS($A$1:E2795))</f>
        <v>#NUM!</v>
      </c>
      <c r="O2799" t="e">
        <f t="array" ref="O2799">INDEX($A$7:$F$3066,SMALL(IF(COUNTIF($L$5,$H$7:$H$3066)*COUNTIF($L$5,$I$7:$I$3066),MATCH(ROW($A$7:$A$3066),ROW($A$7:$A$3066)),""),ROWS($B$1:F2793)),COLUMNS($A$1:F2795))</f>
        <v>#NUM!</v>
      </c>
    </row>
    <row r="2800" spans="1:15">
      <c r="A2800" s="1">
        <f>'ScienceDirect - Initial'!A2803</f>
        <v>0</v>
      </c>
      <c r="B2800" s="1">
        <f>'ScienceDirect - Initial'!B2803</f>
        <v>1993</v>
      </c>
      <c r="C2800" s="1" t="str">
        <f>'ScienceDirect - Initial'!C2803</f>
        <v>López-Antuñano, Francisco J.; Schmunis, Gabriel A.</v>
      </c>
      <c r="D2800" s="1" t="str">
        <f>'ScienceDirect - Initial'!D2803</f>
        <v>CHAPTER 4 - Plasmodia of Humans</v>
      </c>
      <c r="E2800" s="1" t="str">
        <f>'ScienceDirect - Initial'!E2803</f>
        <v>Parasitic Protozoa (Second Edition)</v>
      </c>
      <c r="F2800" s="1" t="str">
        <f>'ScienceDirect - Initial'!F2803</f>
        <v>978-0-12-426015-3</v>
      </c>
      <c r="H2800" s="1">
        <v>0</v>
      </c>
      <c r="I2800" s="1">
        <v>0</v>
      </c>
      <c r="J2800" t="b">
        <f t="shared" si="43"/>
        <v>1</v>
      </c>
      <c r="K2800" t="e">
        <f t="array" ref="K2800">INDEX($A$7:$F$3066,SMALL(IF(COUNTIF($L$5,$H$7:$H$3066)*COUNTIF($L$5,$I$7:$I$3066),MATCH(ROW($A$7:$A$3066),ROW($A$7:$A$3066)),""),ROWS($B$1:B2794)),COLUMNS($A$1:B2796))</f>
        <v>#NUM!</v>
      </c>
      <c r="L2800" t="e">
        <f t="array" ref="L2800">INDEX($A$7:$F$3066,SMALL(IF(COUNTIF($L$5,$H$7:$H$3066)*COUNTIF($L$5,$I$7:$I$3066),MATCH(ROW($A$7:$A$3066),ROW($A$7:$A$3066)),""),ROWS($B$1:C2794)),COLUMNS($A$1:C2796))</f>
        <v>#NUM!</v>
      </c>
      <c r="M2800" t="e">
        <f t="array" ref="M2800">INDEX($A$7:$F$3066,SMALL(IF(COUNTIF($L$5,$H$7:$H$3066)*COUNTIF($L$5,$I$7:$I$3066),MATCH(ROW($A$7:$A$3066),ROW($A$7:$A$3066)),""),ROWS($B$1:D2794)),COLUMNS($A$1:D2796))</f>
        <v>#NUM!</v>
      </c>
      <c r="N2800" t="e">
        <f t="array" ref="N2800">INDEX($A$7:$F$3066,SMALL(IF(COUNTIF($L$5,$H$7:$H$3066)*COUNTIF($L$5,$I$7:$I$3066),MATCH(ROW($A$7:$A$3066),ROW($A$7:$A$3066)),""),ROWS($B$1:E2794)),COLUMNS($A$1:E2796))</f>
        <v>#NUM!</v>
      </c>
      <c r="O2800" t="e">
        <f t="array" ref="O2800">INDEX($A$7:$F$3066,SMALL(IF(COUNTIF($L$5,$H$7:$H$3066)*COUNTIF($L$5,$I$7:$I$3066),MATCH(ROW($A$7:$A$3066),ROW($A$7:$A$3066)),""),ROWS($B$1:F2794)),COLUMNS($A$1:F2796))</f>
        <v>#NUM!</v>
      </c>
    </row>
    <row r="2801" spans="1:15">
      <c r="A2801" s="1">
        <f>'ScienceDirect - Initial'!A2804</f>
        <v>0</v>
      </c>
      <c r="B2801" s="1">
        <f>'ScienceDirect - Initial'!B2804</f>
        <v>1996</v>
      </c>
      <c r="C2801" s="1" t="str">
        <f>'ScienceDirect - Initial'!C2804</f>
        <v>Ludwig, James P.; Kurita-Matsuba, Hiroko; Auman, Heidi J.; Ludwig, Matthew E.; Summer, Cheryl L.; Giesy, John P.; Tillitt, Donald E.; Jones, Paul D.</v>
      </c>
      <c r="D2801" s="1" t="str">
        <f>'ScienceDirect - Initial'!D2804</f>
        <v>Deformities, PCBs, and TCDD-Equivalents in Double-Crested Cormorants (Phalacrocorax auritus) and Caspian Terns (Hydroprogne caspia) of the Upper Great Lakes 1986–1991: Testing a Cause-Effect Hypothesis</v>
      </c>
      <c r="E2801" s="1" t="str">
        <f>'ScienceDirect - Initial'!E2804</f>
        <v>Journal of Great Lakes Research</v>
      </c>
      <c r="F2801" s="1">
        <f>'ScienceDirect - Initial'!F2804</f>
        <v>0</v>
      </c>
      <c r="H2801" s="1">
        <v>0</v>
      </c>
      <c r="I2801" s="1">
        <v>0</v>
      </c>
      <c r="J2801" t="b">
        <f t="shared" si="43"/>
        <v>1</v>
      </c>
      <c r="K2801" t="e">
        <f t="array" ref="K2801">INDEX($A$7:$F$3066,SMALL(IF(COUNTIF($L$5,$H$7:$H$3066)*COUNTIF($L$5,$I$7:$I$3066),MATCH(ROW($A$7:$A$3066),ROW($A$7:$A$3066)),""),ROWS($B$1:B2795)),COLUMNS($A$1:B2797))</f>
        <v>#NUM!</v>
      </c>
      <c r="L2801" t="e">
        <f t="array" ref="L2801">INDEX($A$7:$F$3066,SMALL(IF(COUNTIF($L$5,$H$7:$H$3066)*COUNTIF($L$5,$I$7:$I$3066),MATCH(ROW($A$7:$A$3066),ROW($A$7:$A$3066)),""),ROWS($B$1:C2795)),COLUMNS($A$1:C2797))</f>
        <v>#NUM!</v>
      </c>
      <c r="M2801" t="e">
        <f t="array" ref="M2801">INDEX($A$7:$F$3066,SMALL(IF(COUNTIF($L$5,$H$7:$H$3066)*COUNTIF($L$5,$I$7:$I$3066),MATCH(ROW($A$7:$A$3066),ROW($A$7:$A$3066)),""),ROWS($B$1:D2795)),COLUMNS($A$1:D2797))</f>
        <v>#NUM!</v>
      </c>
      <c r="N2801" t="e">
        <f t="array" ref="N2801">INDEX($A$7:$F$3066,SMALL(IF(COUNTIF($L$5,$H$7:$H$3066)*COUNTIF($L$5,$I$7:$I$3066),MATCH(ROW($A$7:$A$3066),ROW($A$7:$A$3066)),""),ROWS($B$1:E2795)),COLUMNS($A$1:E2797))</f>
        <v>#NUM!</v>
      </c>
      <c r="O2801" t="e">
        <f t="array" ref="O2801">INDEX($A$7:$F$3066,SMALL(IF(COUNTIF($L$5,$H$7:$H$3066)*COUNTIF($L$5,$I$7:$I$3066),MATCH(ROW($A$7:$A$3066),ROW($A$7:$A$3066)),""),ROWS($B$1:F2795)),COLUMNS($A$1:F2797))</f>
        <v>#NUM!</v>
      </c>
    </row>
    <row r="2802" spans="1:15">
      <c r="A2802" s="1">
        <f>'ScienceDirect - Initial'!A2805</f>
        <v>0</v>
      </c>
      <c r="B2802" s="1">
        <f>'ScienceDirect - Initial'!B2805</f>
        <v>2005</v>
      </c>
      <c r="C2802" s="1">
        <f>'ScienceDirect - Initial'!C2805</f>
        <v>0</v>
      </c>
      <c r="D2802" s="1" t="str">
        <f>'ScienceDirect - Initial'!D2805</f>
        <v>Abstracts for the 28th Annual Meeting of the Japan Neuroscience Society</v>
      </c>
      <c r="E2802" s="1" t="str">
        <f>'ScienceDirect - Initial'!E2805</f>
        <v>Abstracts of the 28th Annual Meeting of the Japan Neuroscience Society</v>
      </c>
      <c r="F2802" s="1">
        <f>'ScienceDirect - Initial'!F2805</f>
        <v>0</v>
      </c>
      <c r="H2802" s="1">
        <v>0</v>
      </c>
      <c r="I2802" s="1">
        <v>0</v>
      </c>
      <c r="J2802" t="b">
        <f t="shared" si="43"/>
        <v>1</v>
      </c>
      <c r="K2802" t="e">
        <f t="array" ref="K2802">INDEX($A$7:$F$3066,SMALL(IF(COUNTIF($L$5,$H$7:$H$3066)*COUNTIF($L$5,$I$7:$I$3066),MATCH(ROW($A$7:$A$3066),ROW($A$7:$A$3066)),""),ROWS($B$1:B2796)),COLUMNS($A$1:B2798))</f>
        <v>#NUM!</v>
      </c>
      <c r="L2802" t="e">
        <f t="array" ref="L2802">INDEX($A$7:$F$3066,SMALL(IF(COUNTIF($L$5,$H$7:$H$3066)*COUNTIF($L$5,$I$7:$I$3066),MATCH(ROW($A$7:$A$3066),ROW($A$7:$A$3066)),""),ROWS($B$1:C2796)),COLUMNS($A$1:C2798))</f>
        <v>#NUM!</v>
      </c>
      <c r="M2802" t="e">
        <f t="array" ref="M2802">INDEX($A$7:$F$3066,SMALL(IF(COUNTIF($L$5,$H$7:$H$3066)*COUNTIF($L$5,$I$7:$I$3066),MATCH(ROW($A$7:$A$3066),ROW($A$7:$A$3066)),""),ROWS($B$1:D2796)),COLUMNS($A$1:D2798))</f>
        <v>#NUM!</v>
      </c>
      <c r="N2802" t="e">
        <f t="array" ref="N2802">INDEX($A$7:$F$3066,SMALL(IF(COUNTIF($L$5,$H$7:$H$3066)*COUNTIF($L$5,$I$7:$I$3066),MATCH(ROW($A$7:$A$3066),ROW($A$7:$A$3066)),""),ROWS($B$1:E2796)),COLUMNS($A$1:E2798))</f>
        <v>#NUM!</v>
      </c>
      <c r="O2802" t="e">
        <f t="array" ref="O2802">INDEX($A$7:$F$3066,SMALL(IF(COUNTIF($L$5,$H$7:$H$3066)*COUNTIF($L$5,$I$7:$I$3066),MATCH(ROW($A$7:$A$3066),ROW($A$7:$A$3066)),""),ROWS($B$1:F2796)),COLUMNS($A$1:F2798))</f>
        <v>#NUM!</v>
      </c>
    </row>
    <row r="2803" spans="1:15">
      <c r="A2803" s="1">
        <f>'ScienceDirect - Initial'!A2806</f>
        <v>0</v>
      </c>
      <c r="B2803" s="1">
        <f>'ScienceDirect - Initial'!B2806</f>
        <v>2012</v>
      </c>
      <c r="C2803" s="1" t="str">
        <f>'ScienceDirect - Initial'!C2806</f>
        <v>Lin, Philana Ling; Flynn, JoAnne L.</v>
      </c>
      <c r="D2803" s="1" t="str">
        <f>'ScienceDirect - Initial'!D2806</f>
        <v>Chapter 3 - Tuberculosis Research using Nonhuman Primates</v>
      </c>
      <c r="E2803" s="1" t="str">
        <f>'ScienceDirect - Initial'!E2806</f>
        <v>Nonhuman Primates in Biomedical Research (Second Edition)</v>
      </c>
      <c r="F2803" s="1" t="str">
        <f>'ScienceDirect - Initial'!F2806</f>
        <v>978-0-12-381366-4</v>
      </c>
      <c r="H2803" s="1">
        <v>0</v>
      </c>
      <c r="I2803" s="1">
        <v>0</v>
      </c>
      <c r="J2803" t="b">
        <f t="shared" si="43"/>
        <v>1</v>
      </c>
      <c r="K2803" t="e">
        <f t="array" ref="K2803">INDEX($A$7:$F$3066,SMALL(IF(COUNTIF($L$5,$H$7:$H$3066)*COUNTIF($L$5,$I$7:$I$3066),MATCH(ROW($A$7:$A$3066),ROW($A$7:$A$3066)),""),ROWS($B$1:B2797)),COLUMNS($A$1:B2799))</f>
        <v>#NUM!</v>
      </c>
      <c r="L2803" t="e">
        <f t="array" ref="L2803">INDEX($A$7:$F$3066,SMALL(IF(COUNTIF($L$5,$H$7:$H$3066)*COUNTIF($L$5,$I$7:$I$3066),MATCH(ROW($A$7:$A$3066),ROW($A$7:$A$3066)),""),ROWS($B$1:C2797)),COLUMNS($A$1:C2799))</f>
        <v>#NUM!</v>
      </c>
      <c r="M2803" t="e">
        <f t="array" ref="M2803">INDEX($A$7:$F$3066,SMALL(IF(COUNTIF($L$5,$H$7:$H$3066)*COUNTIF($L$5,$I$7:$I$3066),MATCH(ROW($A$7:$A$3066),ROW($A$7:$A$3066)),""),ROWS($B$1:D2797)),COLUMNS($A$1:D2799))</f>
        <v>#NUM!</v>
      </c>
      <c r="N2803" t="e">
        <f t="array" ref="N2803">INDEX($A$7:$F$3066,SMALL(IF(COUNTIF($L$5,$H$7:$H$3066)*COUNTIF($L$5,$I$7:$I$3066),MATCH(ROW($A$7:$A$3066),ROW($A$7:$A$3066)),""),ROWS($B$1:E2797)),COLUMNS($A$1:E2799))</f>
        <v>#NUM!</v>
      </c>
      <c r="O2803" t="e">
        <f t="array" ref="O2803">INDEX($A$7:$F$3066,SMALL(IF(COUNTIF($L$5,$H$7:$H$3066)*COUNTIF($L$5,$I$7:$I$3066),MATCH(ROW($A$7:$A$3066),ROW($A$7:$A$3066)),""),ROWS($B$1:F2797)),COLUMNS($A$1:F2799))</f>
        <v>#NUM!</v>
      </c>
    </row>
    <row r="2804" spans="1:15">
      <c r="A2804" s="1">
        <f>'ScienceDirect - Initial'!A2807</f>
        <v>0</v>
      </c>
      <c r="B2804" s="1">
        <f>'ScienceDirect - Initial'!B2807</f>
        <v>2005</v>
      </c>
      <c r="C2804" s="1">
        <f>'ScienceDirect - Initial'!C2807</f>
        <v>0</v>
      </c>
      <c r="D2804" s="1" t="str">
        <f>'ScienceDirect - Initial'!D2807</f>
        <v>Cumulative Index</v>
      </c>
      <c r="E2804" s="1" t="str">
        <f>'ScienceDirect - Initial'!E2807</f>
        <v>Congenital Heart Disease: Impact on the Fetus, Pregnancy, Neonate, and Family</v>
      </c>
      <c r="F2804" s="1">
        <f>'ScienceDirect - Initial'!F2807</f>
        <v>0</v>
      </c>
      <c r="H2804" s="1">
        <v>0</v>
      </c>
      <c r="I2804" s="1">
        <v>0</v>
      </c>
      <c r="J2804" t="b">
        <f t="shared" si="43"/>
        <v>1</v>
      </c>
      <c r="K2804" t="e">
        <f t="array" ref="K2804">INDEX($A$7:$F$3066,SMALL(IF(COUNTIF($L$5,$H$7:$H$3066)*COUNTIF($L$5,$I$7:$I$3066),MATCH(ROW($A$7:$A$3066),ROW($A$7:$A$3066)),""),ROWS($B$1:B2798)),COLUMNS($A$1:B2800))</f>
        <v>#NUM!</v>
      </c>
      <c r="L2804" t="e">
        <f t="array" ref="L2804">INDEX($A$7:$F$3066,SMALL(IF(COUNTIF($L$5,$H$7:$H$3066)*COUNTIF($L$5,$I$7:$I$3066),MATCH(ROW($A$7:$A$3066),ROW($A$7:$A$3066)),""),ROWS($B$1:C2798)),COLUMNS($A$1:C2800))</f>
        <v>#NUM!</v>
      </c>
      <c r="M2804" t="e">
        <f t="array" ref="M2804">INDEX($A$7:$F$3066,SMALL(IF(COUNTIF($L$5,$H$7:$H$3066)*COUNTIF($L$5,$I$7:$I$3066),MATCH(ROW($A$7:$A$3066),ROW($A$7:$A$3066)),""),ROWS($B$1:D2798)),COLUMNS($A$1:D2800))</f>
        <v>#NUM!</v>
      </c>
      <c r="N2804" t="e">
        <f t="array" ref="N2804">INDEX($A$7:$F$3066,SMALL(IF(COUNTIF($L$5,$H$7:$H$3066)*COUNTIF($L$5,$I$7:$I$3066),MATCH(ROW($A$7:$A$3066),ROW($A$7:$A$3066)),""),ROWS($B$1:E2798)),COLUMNS($A$1:E2800))</f>
        <v>#NUM!</v>
      </c>
      <c r="O2804" t="e">
        <f t="array" ref="O2804">INDEX($A$7:$F$3066,SMALL(IF(COUNTIF($L$5,$H$7:$H$3066)*COUNTIF($L$5,$I$7:$I$3066),MATCH(ROW($A$7:$A$3066),ROW($A$7:$A$3066)),""),ROWS($B$1:F2798)),COLUMNS($A$1:F2800))</f>
        <v>#NUM!</v>
      </c>
    </row>
    <row r="2805" spans="1:15">
      <c r="A2805" s="1">
        <f>'ScienceDirect - Initial'!A2808</f>
        <v>0</v>
      </c>
      <c r="B2805" s="1">
        <f>'ScienceDirect - Initial'!B2808</f>
        <v>1981</v>
      </c>
      <c r="C2805" s="1" t="str">
        <f>'ScienceDirect - Initial'!C2808</f>
        <v>Dinges, Norman G.; Trimble, Joseph E.; Manson, Spero M.; Pasquale, Frank L.</v>
      </c>
      <c r="D2805" s="1" t="str">
        <f>'ScienceDirect - Initial'!D2808</f>
        <v>Chapter 11 - Counseling and Psychotherapy with American Indians and Alaskan Natives</v>
      </c>
      <c r="E2805" s="1" t="str">
        <f>'ScienceDirect - Initial'!E2808</f>
        <v>Cross-Cultural Counseling and Psychotherapy</v>
      </c>
      <c r="F2805" s="1" t="str">
        <f>'ScienceDirect - Initial'!F2808</f>
        <v>978-0-08-025545-3</v>
      </c>
      <c r="H2805" s="1">
        <v>0</v>
      </c>
      <c r="I2805" s="1">
        <v>0</v>
      </c>
      <c r="J2805" t="b">
        <f t="shared" si="43"/>
        <v>1</v>
      </c>
      <c r="K2805" t="e">
        <f t="array" ref="K2805">INDEX($A$7:$F$3066,SMALL(IF(COUNTIF($L$5,$H$7:$H$3066)*COUNTIF($L$5,$I$7:$I$3066),MATCH(ROW($A$7:$A$3066),ROW($A$7:$A$3066)),""),ROWS($B$1:B2799)),COLUMNS($A$1:B2801))</f>
        <v>#NUM!</v>
      </c>
      <c r="L2805" t="e">
        <f t="array" ref="L2805">INDEX($A$7:$F$3066,SMALL(IF(COUNTIF($L$5,$H$7:$H$3066)*COUNTIF($L$5,$I$7:$I$3066),MATCH(ROW($A$7:$A$3066),ROW($A$7:$A$3066)),""),ROWS($B$1:C2799)),COLUMNS($A$1:C2801))</f>
        <v>#NUM!</v>
      </c>
      <c r="M2805" t="e">
        <f t="array" ref="M2805">INDEX($A$7:$F$3066,SMALL(IF(COUNTIF($L$5,$H$7:$H$3066)*COUNTIF($L$5,$I$7:$I$3066),MATCH(ROW($A$7:$A$3066),ROW($A$7:$A$3066)),""),ROWS($B$1:D2799)),COLUMNS($A$1:D2801))</f>
        <v>#NUM!</v>
      </c>
      <c r="N2805" t="e">
        <f t="array" ref="N2805">INDEX($A$7:$F$3066,SMALL(IF(COUNTIF($L$5,$H$7:$H$3066)*COUNTIF($L$5,$I$7:$I$3066),MATCH(ROW($A$7:$A$3066),ROW($A$7:$A$3066)),""),ROWS($B$1:E2799)),COLUMNS($A$1:E2801))</f>
        <v>#NUM!</v>
      </c>
      <c r="O2805" t="e">
        <f t="array" ref="O2805">INDEX($A$7:$F$3066,SMALL(IF(COUNTIF($L$5,$H$7:$H$3066)*COUNTIF($L$5,$I$7:$I$3066),MATCH(ROW($A$7:$A$3066),ROW($A$7:$A$3066)),""),ROWS($B$1:F2799)),COLUMNS($A$1:F2801))</f>
        <v>#NUM!</v>
      </c>
    </row>
    <row r="2806" spans="1:15">
      <c r="A2806" s="1">
        <f>'ScienceDirect - Initial'!A2809</f>
        <v>0</v>
      </c>
      <c r="B2806" s="1">
        <f>'ScienceDirect - Initial'!B2809</f>
        <v>2017</v>
      </c>
      <c r="C2806" s="1" t="str">
        <f>'ScienceDirect - Initial'!C2809</f>
        <v>Lupi, Omar; Tyring, Stephen K.; Cosenza, Paula Periquito; Motta, Rogerio Neves; Kouri, Gustavo; Guzman, Maria G.; De Aguiar, Fernanda Costa; Correa, Andréa Ramos; de Almeida Ferry, Fernado Raphael; Boleira, Manuela; Klotz, Laila</v>
      </c>
      <c r="D2806" s="1" t="str">
        <f>'ScienceDirect - Initial'!D2809</f>
        <v>12 - Hemorrhagic Fever and Arboviruses</v>
      </c>
      <c r="E2806" s="1" t="str">
        <f>'ScienceDirect - Initial'!E2809</f>
        <v>Tropical Dermatology (Second Edition)</v>
      </c>
      <c r="F2806" s="1" t="str">
        <f>'ScienceDirect - Initial'!F2809</f>
        <v>978-0-323-29634-2</v>
      </c>
      <c r="H2806" s="1">
        <v>0</v>
      </c>
      <c r="I2806" s="1">
        <v>0</v>
      </c>
      <c r="J2806" t="b">
        <f t="shared" si="43"/>
        <v>1</v>
      </c>
      <c r="K2806" t="e">
        <f t="array" ref="K2806">INDEX($A$7:$F$3066,SMALL(IF(COUNTIF($L$5,$H$7:$H$3066)*COUNTIF($L$5,$I$7:$I$3066),MATCH(ROW($A$7:$A$3066),ROW($A$7:$A$3066)),""),ROWS($B$1:B2800)),COLUMNS($A$1:B2802))</f>
        <v>#NUM!</v>
      </c>
      <c r="L2806" t="e">
        <f t="array" ref="L2806">INDEX($A$7:$F$3066,SMALL(IF(COUNTIF($L$5,$H$7:$H$3066)*COUNTIF($L$5,$I$7:$I$3066),MATCH(ROW($A$7:$A$3066),ROW($A$7:$A$3066)),""),ROWS($B$1:C2800)),COLUMNS($A$1:C2802))</f>
        <v>#NUM!</v>
      </c>
      <c r="M2806" t="e">
        <f t="array" ref="M2806">INDEX($A$7:$F$3066,SMALL(IF(COUNTIF($L$5,$H$7:$H$3066)*COUNTIF($L$5,$I$7:$I$3066),MATCH(ROW($A$7:$A$3066),ROW($A$7:$A$3066)),""),ROWS($B$1:D2800)),COLUMNS($A$1:D2802))</f>
        <v>#NUM!</v>
      </c>
      <c r="N2806" t="e">
        <f t="array" ref="N2806">INDEX($A$7:$F$3066,SMALL(IF(COUNTIF($L$5,$H$7:$H$3066)*COUNTIF($L$5,$I$7:$I$3066),MATCH(ROW($A$7:$A$3066),ROW($A$7:$A$3066)),""),ROWS($B$1:E2800)),COLUMNS($A$1:E2802))</f>
        <v>#NUM!</v>
      </c>
      <c r="O2806" t="e">
        <f t="array" ref="O2806">INDEX($A$7:$F$3066,SMALL(IF(COUNTIF($L$5,$H$7:$H$3066)*COUNTIF($L$5,$I$7:$I$3066),MATCH(ROW($A$7:$A$3066),ROW($A$7:$A$3066)),""),ROWS($B$1:F2800)),COLUMNS($A$1:F2802))</f>
        <v>#NUM!</v>
      </c>
    </row>
    <row r="2807" spans="1:15">
      <c r="A2807" s="1">
        <f>'ScienceDirect - Initial'!A2810</f>
        <v>0</v>
      </c>
      <c r="B2807" s="1">
        <f>'ScienceDirect - Initial'!B2810</f>
        <v>1977</v>
      </c>
      <c r="C2807" s="1" t="str">
        <f>'ScienceDirect - Initial'!C2810</f>
        <v>TRETHOWAN, W.H.</v>
      </c>
      <c r="D2807" s="1" t="str">
        <f>'ScienceDirect - Initial'!D2810</f>
        <v>23 - Music and Mental Disorder</v>
      </c>
      <c r="E2807" s="1" t="str">
        <f>'ScienceDirect - Initial'!E2810</f>
        <v>Music and the Brain</v>
      </c>
      <c r="F2807" s="1" t="str">
        <f>'ScienceDirect - Initial'!F2810</f>
        <v>978-0-433-06703-0</v>
      </c>
      <c r="H2807" s="1">
        <v>0</v>
      </c>
      <c r="I2807" s="1">
        <v>0</v>
      </c>
      <c r="J2807" t="b">
        <f t="shared" si="43"/>
        <v>1</v>
      </c>
      <c r="K2807" t="e">
        <f t="array" ref="K2807">INDEX($A$7:$F$3066,SMALL(IF(COUNTIF($L$5,$H$7:$H$3066)*COUNTIF($L$5,$I$7:$I$3066),MATCH(ROW($A$7:$A$3066),ROW($A$7:$A$3066)),""),ROWS($B$1:B2801)),COLUMNS($A$1:B2803))</f>
        <v>#NUM!</v>
      </c>
      <c r="L2807" t="e">
        <f t="array" ref="L2807">INDEX($A$7:$F$3066,SMALL(IF(COUNTIF($L$5,$H$7:$H$3066)*COUNTIF($L$5,$I$7:$I$3066),MATCH(ROW($A$7:$A$3066),ROW($A$7:$A$3066)),""),ROWS($B$1:C2801)),COLUMNS($A$1:C2803))</f>
        <v>#NUM!</v>
      </c>
      <c r="M2807" t="e">
        <f t="array" ref="M2807">INDEX($A$7:$F$3066,SMALL(IF(COUNTIF($L$5,$H$7:$H$3066)*COUNTIF($L$5,$I$7:$I$3066),MATCH(ROW($A$7:$A$3066),ROW($A$7:$A$3066)),""),ROWS($B$1:D2801)),COLUMNS($A$1:D2803))</f>
        <v>#NUM!</v>
      </c>
      <c r="N2807" t="e">
        <f t="array" ref="N2807">INDEX($A$7:$F$3066,SMALL(IF(COUNTIF($L$5,$H$7:$H$3066)*COUNTIF($L$5,$I$7:$I$3066),MATCH(ROW($A$7:$A$3066),ROW($A$7:$A$3066)),""),ROWS($B$1:E2801)),COLUMNS($A$1:E2803))</f>
        <v>#NUM!</v>
      </c>
      <c r="O2807" t="e">
        <f t="array" ref="O2807">INDEX($A$7:$F$3066,SMALL(IF(COUNTIF($L$5,$H$7:$H$3066)*COUNTIF($L$5,$I$7:$I$3066),MATCH(ROW($A$7:$A$3066),ROW($A$7:$A$3066)),""),ROWS($B$1:F2801)),COLUMNS($A$1:F2803))</f>
        <v>#NUM!</v>
      </c>
    </row>
    <row r="2808" spans="1:15">
      <c r="A2808" s="1">
        <f>'ScienceDirect - Initial'!A2811</f>
        <v>0</v>
      </c>
      <c r="B2808" s="1">
        <f>'ScienceDirect - Initial'!B2811</f>
        <v>2012</v>
      </c>
      <c r="C2808" s="1">
        <f>'ScienceDirect - Initial'!C2811</f>
        <v>0</v>
      </c>
      <c r="D2808" s="1" t="str">
        <f>'ScienceDirect - Initial'!D2811</f>
        <v>Abstracts of Paper Presentations during 59th National Conference of Anatomical Society of India 2011 held at Sri Aurobindo Medical College &amp; Postgraduate Institute at Indore (26th-29th Dec. 2011)</v>
      </c>
      <c r="E2808" s="1" t="str">
        <f>'ScienceDirect - Initial'!E2811</f>
        <v>Journal of Anatomical Society of India</v>
      </c>
      <c r="F2808" s="1">
        <f>'ScienceDirect - Initial'!F2811</f>
        <v>0</v>
      </c>
      <c r="H2808" s="1">
        <v>0</v>
      </c>
      <c r="I2808" s="1">
        <v>0</v>
      </c>
      <c r="J2808" t="b">
        <f t="shared" si="43"/>
        <v>1</v>
      </c>
      <c r="K2808" t="e">
        <f t="array" ref="K2808">INDEX($A$7:$F$3066,SMALL(IF(COUNTIF($L$5,$H$7:$H$3066)*COUNTIF($L$5,$I$7:$I$3066),MATCH(ROW($A$7:$A$3066),ROW($A$7:$A$3066)),""),ROWS($B$1:B2802)),COLUMNS($A$1:B2804))</f>
        <v>#NUM!</v>
      </c>
      <c r="L2808" t="e">
        <f t="array" ref="L2808">INDEX($A$7:$F$3066,SMALL(IF(COUNTIF($L$5,$H$7:$H$3066)*COUNTIF($L$5,$I$7:$I$3066),MATCH(ROW($A$7:$A$3066),ROW($A$7:$A$3066)),""),ROWS($B$1:C2802)),COLUMNS($A$1:C2804))</f>
        <v>#NUM!</v>
      </c>
      <c r="M2808" t="e">
        <f t="array" ref="M2808">INDEX($A$7:$F$3066,SMALL(IF(COUNTIF($L$5,$H$7:$H$3066)*COUNTIF($L$5,$I$7:$I$3066),MATCH(ROW($A$7:$A$3066),ROW($A$7:$A$3066)),""),ROWS($B$1:D2802)),COLUMNS($A$1:D2804))</f>
        <v>#NUM!</v>
      </c>
      <c r="N2808" t="e">
        <f t="array" ref="N2808">INDEX($A$7:$F$3066,SMALL(IF(COUNTIF($L$5,$H$7:$H$3066)*COUNTIF($L$5,$I$7:$I$3066),MATCH(ROW($A$7:$A$3066),ROW($A$7:$A$3066)),""),ROWS($B$1:E2802)),COLUMNS($A$1:E2804))</f>
        <v>#NUM!</v>
      </c>
      <c r="O2808" t="e">
        <f t="array" ref="O2808">INDEX($A$7:$F$3066,SMALL(IF(COUNTIF($L$5,$H$7:$H$3066)*COUNTIF($L$5,$I$7:$I$3066),MATCH(ROW($A$7:$A$3066),ROW($A$7:$A$3066)),""),ROWS($B$1:F2802)),COLUMNS($A$1:F2804))</f>
        <v>#NUM!</v>
      </c>
    </row>
    <row r="2809" spans="1:15">
      <c r="A2809" s="1">
        <f>'ScienceDirect - Initial'!A2812</f>
        <v>0</v>
      </c>
      <c r="B2809" s="1">
        <f>'ScienceDirect - Initial'!B2812</f>
        <v>1992</v>
      </c>
      <c r="C2809" s="1" t="str">
        <f>'ScienceDirect - Initial'!C2812</f>
        <v>Janda, Richard D.; Auger, Julie</v>
      </c>
      <c r="D2809" s="1" t="str">
        <f>'ScienceDirect - Initial'!D2812</f>
        <v>Quantitative evidence, qualitative hypercorrection, sociolinguistic variables—And French speakers' 'eadhaches with english h/Ø</v>
      </c>
      <c r="E2809" s="1" t="str">
        <f>'ScienceDirect - Initial'!E2812</f>
        <v>Special Issue Communicative Accommodation: A New Perspective on 'Hypercorrect' Speech</v>
      </c>
      <c r="F2809" s="1">
        <f>'ScienceDirect - Initial'!F2812</f>
        <v>0</v>
      </c>
      <c r="H2809" s="1">
        <v>0</v>
      </c>
      <c r="I2809" s="1">
        <v>0</v>
      </c>
      <c r="J2809" t="b">
        <f t="shared" si="43"/>
        <v>1</v>
      </c>
      <c r="K2809" t="e">
        <f t="array" ref="K2809">INDEX($A$7:$F$3066,SMALL(IF(COUNTIF($L$5,$H$7:$H$3066)*COUNTIF($L$5,$I$7:$I$3066),MATCH(ROW($A$7:$A$3066),ROW($A$7:$A$3066)),""),ROWS($B$1:B2803)),COLUMNS($A$1:B2805))</f>
        <v>#NUM!</v>
      </c>
      <c r="L2809" t="e">
        <f t="array" ref="L2809">INDEX($A$7:$F$3066,SMALL(IF(COUNTIF($L$5,$H$7:$H$3066)*COUNTIF($L$5,$I$7:$I$3066),MATCH(ROW($A$7:$A$3066),ROW($A$7:$A$3066)),""),ROWS($B$1:C2803)),COLUMNS($A$1:C2805))</f>
        <v>#NUM!</v>
      </c>
      <c r="M2809" t="e">
        <f t="array" ref="M2809">INDEX($A$7:$F$3066,SMALL(IF(COUNTIF($L$5,$H$7:$H$3066)*COUNTIF($L$5,$I$7:$I$3066),MATCH(ROW($A$7:$A$3066),ROW($A$7:$A$3066)),""),ROWS($B$1:D2803)),COLUMNS($A$1:D2805))</f>
        <v>#NUM!</v>
      </c>
      <c r="N2809" t="e">
        <f t="array" ref="N2809">INDEX($A$7:$F$3066,SMALL(IF(COUNTIF($L$5,$H$7:$H$3066)*COUNTIF($L$5,$I$7:$I$3066),MATCH(ROW($A$7:$A$3066),ROW($A$7:$A$3066)),""),ROWS($B$1:E2803)),COLUMNS($A$1:E2805))</f>
        <v>#NUM!</v>
      </c>
      <c r="O2809" t="e">
        <f t="array" ref="O2809">INDEX($A$7:$F$3066,SMALL(IF(COUNTIF($L$5,$H$7:$H$3066)*COUNTIF($L$5,$I$7:$I$3066),MATCH(ROW($A$7:$A$3066),ROW($A$7:$A$3066)),""),ROWS($B$1:F2803)),COLUMNS($A$1:F2805))</f>
        <v>#NUM!</v>
      </c>
    </row>
    <row r="2810" spans="1:15">
      <c r="A2810" s="1">
        <f>'ScienceDirect - Initial'!A2813</f>
        <v>0</v>
      </c>
      <c r="B2810" s="1">
        <f>'ScienceDirect - Initial'!B2813</f>
        <v>2018</v>
      </c>
      <c r="C2810" s="1" t="str">
        <f>'ScienceDirect - Initial'!C2813</f>
        <v>Kremyanskaya, Marina; Najfeld, Vesna; Mascarenhas, John; Hoffman, Ronald</v>
      </c>
      <c r="D2810" s="1" t="str">
        <f>'ScienceDirect - Initial'!D2813</f>
        <v>Chapter 68 - The Polycythemias</v>
      </c>
      <c r="E2810" s="1" t="str">
        <f>'ScienceDirect - Initial'!E2813</f>
        <v>Hematology (Seventh Edition)</v>
      </c>
      <c r="F2810" s="1" t="str">
        <f>'ScienceDirect - Initial'!F2813</f>
        <v>978-0-323-35762-3</v>
      </c>
      <c r="H2810" s="1">
        <v>0</v>
      </c>
      <c r="I2810" s="1">
        <v>0</v>
      </c>
      <c r="J2810" t="b">
        <f t="shared" si="43"/>
        <v>1</v>
      </c>
      <c r="K2810" t="e">
        <f t="array" ref="K2810">INDEX($A$7:$F$3066,SMALL(IF(COUNTIF($L$5,$H$7:$H$3066)*COUNTIF($L$5,$I$7:$I$3066),MATCH(ROW($A$7:$A$3066),ROW($A$7:$A$3066)),""),ROWS($B$1:B2804)),COLUMNS($A$1:B2806))</f>
        <v>#NUM!</v>
      </c>
      <c r="L2810" t="e">
        <f t="array" ref="L2810">INDEX($A$7:$F$3066,SMALL(IF(COUNTIF($L$5,$H$7:$H$3066)*COUNTIF($L$5,$I$7:$I$3066),MATCH(ROW($A$7:$A$3066),ROW($A$7:$A$3066)),""),ROWS($B$1:C2804)),COLUMNS($A$1:C2806))</f>
        <v>#NUM!</v>
      </c>
      <c r="M2810" t="e">
        <f t="array" ref="M2810">INDEX($A$7:$F$3066,SMALL(IF(COUNTIF($L$5,$H$7:$H$3066)*COUNTIF($L$5,$I$7:$I$3066),MATCH(ROW($A$7:$A$3066),ROW($A$7:$A$3066)),""),ROWS($B$1:D2804)),COLUMNS($A$1:D2806))</f>
        <v>#NUM!</v>
      </c>
      <c r="N2810" t="e">
        <f t="array" ref="N2810">INDEX($A$7:$F$3066,SMALL(IF(COUNTIF($L$5,$H$7:$H$3066)*COUNTIF($L$5,$I$7:$I$3066),MATCH(ROW($A$7:$A$3066),ROW($A$7:$A$3066)),""),ROWS($B$1:E2804)),COLUMNS($A$1:E2806))</f>
        <v>#NUM!</v>
      </c>
      <c r="O2810" t="e">
        <f t="array" ref="O2810">INDEX($A$7:$F$3066,SMALL(IF(COUNTIF($L$5,$H$7:$H$3066)*COUNTIF($L$5,$I$7:$I$3066),MATCH(ROW($A$7:$A$3066),ROW($A$7:$A$3066)),""),ROWS($B$1:F2804)),COLUMNS($A$1:F2806))</f>
        <v>#NUM!</v>
      </c>
    </row>
    <row r="2811" spans="1:15">
      <c r="A2811" s="1">
        <f>'ScienceDirect - Initial'!A2814</f>
        <v>0</v>
      </c>
      <c r="B2811" s="1">
        <f>'ScienceDirect - Initial'!B2814</f>
        <v>1982</v>
      </c>
      <c r="C2811" s="1" t="str">
        <f>'ScienceDirect - Initial'!C2814</f>
        <v>Zurek, Richard W.</v>
      </c>
      <c r="D2811" s="1" t="str">
        <f>'ScienceDirect - Initial'!D2814</f>
        <v>Martian great dust storms: An update</v>
      </c>
      <c r="E2811" s="1" t="str">
        <f>'ScienceDirect - Initial'!E2814</f>
        <v>Icarus</v>
      </c>
      <c r="F2811" s="1">
        <f>'ScienceDirect - Initial'!F2814</f>
        <v>0</v>
      </c>
      <c r="H2811" s="1">
        <v>0</v>
      </c>
      <c r="I2811" s="1">
        <v>0</v>
      </c>
      <c r="J2811" t="b">
        <f t="shared" si="43"/>
        <v>1</v>
      </c>
      <c r="K2811" t="e">
        <f t="array" ref="K2811">INDEX($A$7:$F$3066,SMALL(IF(COUNTIF($L$5,$H$7:$H$3066)*COUNTIF($L$5,$I$7:$I$3066),MATCH(ROW($A$7:$A$3066),ROW($A$7:$A$3066)),""),ROWS($B$1:B2805)),COLUMNS($A$1:B2807))</f>
        <v>#NUM!</v>
      </c>
      <c r="L2811" t="e">
        <f t="array" ref="L2811">INDEX($A$7:$F$3066,SMALL(IF(COUNTIF($L$5,$H$7:$H$3066)*COUNTIF($L$5,$I$7:$I$3066),MATCH(ROW($A$7:$A$3066),ROW($A$7:$A$3066)),""),ROWS($B$1:C2805)),COLUMNS($A$1:C2807))</f>
        <v>#NUM!</v>
      </c>
      <c r="M2811" t="e">
        <f t="array" ref="M2811">INDEX($A$7:$F$3066,SMALL(IF(COUNTIF($L$5,$H$7:$H$3066)*COUNTIF($L$5,$I$7:$I$3066),MATCH(ROW($A$7:$A$3066),ROW($A$7:$A$3066)),""),ROWS($B$1:D2805)),COLUMNS($A$1:D2807))</f>
        <v>#NUM!</v>
      </c>
      <c r="N2811" t="e">
        <f t="array" ref="N2811">INDEX($A$7:$F$3066,SMALL(IF(COUNTIF($L$5,$H$7:$H$3066)*COUNTIF($L$5,$I$7:$I$3066),MATCH(ROW($A$7:$A$3066),ROW($A$7:$A$3066)),""),ROWS($B$1:E2805)),COLUMNS($A$1:E2807))</f>
        <v>#NUM!</v>
      </c>
      <c r="O2811" t="e">
        <f t="array" ref="O2811">INDEX($A$7:$F$3066,SMALL(IF(COUNTIF($L$5,$H$7:$H$3066)*COUNTIF($L$5,$I$7:$I$3066),MATCH(ROW($A$7:$A$3066),ROW($A$7:$A$3066)),""),ROWS($B$1:F2805)),COLUMNS($A$1:F2807))</f>
        <v>#NUM!</v>
      </c>
    </row>
    <row r="2812" spans="1:15">
      <c r="A2812" s="1">
        <f>'ScienceDirect - Initial'!A2815</f>
        <v>0</v>
      </c>
      <c r="B2812" s="1">
        <f>'ScienceDirect - Initial'!B2815</f>
        <v>1990</v>
      </c>
      <c r="C2812" s="1">
        <f>'ScienceDirect - Initial'!C2815</f>
        <v>0</v>
      </c>
      <c r="D2812" s="1" t="str">
        <f>'ScienceDirect - Initial'!D2815</f>
        <v>Database</v>
      </c>
      <c r="E2812" s="1" t="str">
        <f>'ScienceDirect - Initial'!E2815</f>
        <v>General Hospital Psychiatry</v>
      </c>
      <c r="F2812" s="1">
        <f>'ScienceDirect - Initial'!F2815</f>
        <v>0</v>
      </c>
      <c r="H2812" s="1">
        <v>0</v>
      </c>
      <c r="I2812" s="1">
        <v>0</v>
      </c>
      <c r="J2812" t="b">
        <f t="shared" si="43"/>
        <v>1</v>
      </c>
      <c r="K2812" t="e">
        <f t="array" ref="K2812">INDEX($A$7:$F$3066,SMALL(IF(COUNTIF($L$5,$H$7:$H$3066)*COUNTIF($L$5,$I$7:$I$3066),MATCH(ROW($A$7:$A$3066),ROW($A$7:$A$3066)),""),ROWS($B$1:B2806)),COLUMNS($A$1:B2808))</f>
        <v>#NUM!</v>
      </c>
      <c r="L2812" t="e">
        <f t="array" ref="L2812">INDEX($A$7:$F$3066,SMALL(IF(COUNTIF($L$5,$H$7:$H$3066)*COUNTIF($L$5,$I$7:$I$3066),MATCH(ROW($A$7:$A$3066),ROW($A$7:$A$3066)),""),ROWS($B$1:C2806)),COLUMNS($A$1:C2808))</f>
        <v>#NUM!</v>
      </c>
      <c r="M2812" t="e">
        <f t="array" ref="M2812">INDEX($A$7:$F$3066,SMALL(IF(COUNTIF($L$5,$H$7:$H$3066)*COUNTIF($L$5,$I$7:$I$3066),MATCH(ROW($A$7:$A$3066),ROW($A$7:$A$3066)),""),ROWS($B$1:D2806)),COLUMNS($A$1:D2808))</f>
        <v>#NUM!</v>
      </c>
      <c r="N2812" t="e">
        <f t="array" ref="N2812">INDEX($A$7:$F$3066,SMALL(IF(COUNTIF($L$5,$H$7:$H$3066)*COUNTIF($L$5,$I$7:$I$3066),MATCH(ROW($A$7:$A$3066),ROW($A$7:$A$3066)),""),ROWS($B$1:E2806)),COLUMNS($A$1:E2808))</f>
        <v>#NUM!</v>
      </c>
      <c r="O2812" t="e">
        <f t="array" ref="O2812">INDEX($A$7:$F$3066,SMALL(IF(COUNTIF($L$5,$H$7:$H$3066)*COUNTIF($L$5,$I$7:$I$3066),MATCH(ROW($A$7:$A$3066),ROW($A$7:$A$3066)),""),ROWS($B$1:F2806)),COLUMNS($A$1:F2808))</f>
        <v>#NUM!</v>
      </c>
    </row>
    <row r="2813" spans="1:15">
      <c r="A2813" s="1">
        <f>'ScienceDirect - Initial'!A2816</f>
        <v>0</v>
      </c>
      <c r="B2813" s="1">
        <f>'ScienceDirect - Initial'!B2816</f>
        <v>1961</v>
      </c>
      <c r="C2813" s="1" t="str">
        <f>'ScienceDirect - Initial'!C2816</f>
        <v>MARSHALL, A.J.</v>
      </c>
      <c r="D2813" s="1" t="str">
        <f>'ScienceDirect - Initial'!D2816</f>
        <v>CHAPTER XXI - Breeding Seasons and Migration</v>
      </c>
      <c r="E2813" s="1" t="str">
        <f>'ScienceDirect - Initial'!E2816</f>
        <v>Biology and Comparative Physiology of Birds</v>
      </c>
      <c r="F2813" s="1" t="str">
        <f>'ScienceDirect - Initial'!F2816</f>
        <v>978-1-4832-3143-3</v>
      </c>
      <c r="H2813" s="1">
        <v>0</v>
      </c>
      <c r="I2813" s="1">
        <v>0</v>
      </c>
      <c r="J2813" t="b">
        <f t="shared" si="43"/>
        <v>1</v>
      </c>
      <c r="K2813" t="e">
        <f t="array" ref="K2813">INDEX($A$7:$F$3066,SMALL(IF(COUNTIF($L$5,$H$7:$H$3066)*COUNTIF($L$5,$I$7:$I$3066),MATCH(ROW($A$7:$A$3066),ROW($A$7:$A$3066)),""),ROWS($B$1:B2807)),COLUMNS($A$1:B2809))</f>
        <v>#NUM!</v>
      </c>
      <c r="L2813" t="e">
        <f t="array" ref="L2813">INDEX($A$7:$F$3066,SMALL(IF(COUNTIF($L$5,$H$7:$H$3066)*COUNTIF($L$5,$I$7:$I$3066),MATCH(ROW($A$7:$A$3066),ROW($A$7:$A$3066)),""),ROWS($B$1:C2807)),COLUMNS($A$1:C2809))</f>
        <v>#NUM!</v>
      </c>
      <c r="M2813" t="e">
        <f t="array" ref="M2813">INDEX($A$7:$F$3066,SMALL(IF(COUNTIF($L$5,$H$7:$H$3066)*COUNTIF($L$5,$I$7:$I$3066),MATCH(ROW($A$7:$A$3066),ROW($A$7:$A$3066)),""),ROWS($B$1:D2807)),COLUMNS($A$1:D2809))</f>
        <v>#NUM!</v>
      </c>
      <c r="N2813" t="e">
        <f t="array" ref="N2813">INDEX($A$7:$F$3066,SMALL(IF(COUNTIF($L$5,$H$7:$H$3066)*COUNTIF($L$5,$I$7:$I$3066),MATCH(ROW($A$7:$A$3066),ROW($A$7:$A$3066)),""),ROWS($B$1:E2807)),COLUMNS($A$1:E2809))</f>
        <v>#NUM!</v>
      </c>
      <c r="O2813" t="e">
        <f t="array" ref="O2813">INDEX($A$7:$F$3066,SMALL(IF(COUNTIF($L$5,$H$7:$H$3066)*COUNTIF($L$5,$I$7:$I$3066),MATCH(ROW($A$7:$A$3066),ROW($A$7:$A$3066)),""),ROWS($B$1:F2807)),COLUMNS($A$1:F2809))</f>
        <v>#NUM!</v>
      </c>
    </row>
    <row r="2814" spans="1:15">
      <c r="A2814" s="1">
        <f>'ScienceDirect - Initial'!A2817</f>
        <v>0</v>
      </c>
      <c r="B2814" s="1">
        <f>'ScienceDirect - Initial'!B2817</f>
        <v>2008</v>
      </c>
      <c r="C2814" s="1" t="str">
        <f>'ScienceDirect - Initial'!C2817</f>
        <v>Merrill, Douglas G.</v>
      </c>
      <c r="D2814" s="1" t="str">
        <f>'ScienceDirect - Initial'!D2817</f>
        <v>Chapter 5 - Health Care Policy, Quality Improvement, and Patient Safety in Pain Medicine Practice</v>
      </c>
      <c r="E2814" s="1" t="str">
        <f>'ScienceDirect - Initial'!E2817</f>
        <v>Raj's Practical Management of Pain (Fourth Edition)</v>
      </c>
      <c r="F2814" s="1" t="str">
        <f>'ScienceDirect - Initial'!F2817</f>
        <v>978-0-323-04184-3</v>
      </c>
      <c r="H2814" s="1">
        <v>0</v>
      </c>
      <c r="I2814" s="1">
        <v>0</v>
      </c>
      <c r="J2814" t="b">
        <f t="shared" si="43"/>
        <v>1</v>
      </c>
      <c r="K2814" t="e">
        <f t="array" ref="K2814">INDEX($A$7:$F$3066,SMALL(IF(COUNTIF($L$5,$H$7:$H$3066)*COUNTIF($L$5,$I$7:$I$3066),MATCH(ROW($A$7:$A$3066),ROW($A$7:$A$3066)),""),ROWS($B$1:B2808)),COLUMNS($A$1:B2810))</f>
        <v>#NUM!</v>
      </c>
      <c r="L2814" t="e">
        <f t="array" ref="L2814">INDEX($A$7:$F$3066,SMALL(IF(COUNTIF($L$5,$H$7:$H$3066)*COUNTIF($L$5,$I$7:$I$3066),MATCH(ROW($A$7:$A$3066),ROW($A$7:$A$3066)),""),ROWS($B$1:C2808)),COLUMNS($A$1:C2810))</f>
        <v>#NUM!</v>
      </c>
      <c r="M2814" t="e">
        <f t="array" ref="M2814">INDEX($A$7:$F$3066,SMALL(IF(COUNTIF($L$5,$H$7:$H$3066)*COUNTIF($L$5,$I$7:$I$3066),MATCH(ROW($A$7:$A$3066),ROW($A$7:$A$3066)),""),ROWS($B$1:D2808)),COLUMNS($A$1:D2810))</f>
        <v>#NUM!</v>
      </c>
      <c r="N2814" t="e">
        <f t="array" ref="N2814">INDEX($A$7:$F$3066,SMALL(IF(COUNTIF($L$5,$H$7:$H$3066)*COUNTIF($L$5,$I$7:$I$3066),MATCH(ROW($A$7:$A$3066),ROW($A$7:$A$3066)),""),ROWS($B$1:E2808)),COLUMNS($A$1:E2810))</f>
        <v>#NUM!</v>
      </c>
      <c r="O2814" t="e">
        <f t="array" ref="O2814">INDEX($A$7:$F$3066,SMALL(IF(COUNTIF($L$5,$H$7:$H$3066)*COUNTIF($L$5,$I$7:$I$3066),MATCH(ROW($A$7:$A$3066),ROW($A$7:$A$3066)),""),ROWS($B$1:F2808)),COLUMNS($A$1:F2810))</f>
        <v>#NUM!</v>
      </c>
    </row>
    <row r="2815" spans="1:15">
      <c r="A2815" s="1">
        <f>'ScienceDirect - Initial'!A2818</f>
        <v>0</v>
      </c>
      <c r="B2815" s="1">
        <f>'ScienceDirect - Initial'!B2818</f>
        <v>1984</v>
      </c>
      <c r="C2815" s="1" t="str">
        <f>'ScienceDirect - Initial'!C2818</f>
        <v>Buss, David M.; Craik, Kenneth H.</v>
      </c>
      <c r="D2815" s="1" t="str">
        <f>'ScienceDirect - Initial'!D2818</f>
        <v>Acts, Dispositions, and Personality</v>
      </c>
      <c r="E2815" s="1" t="str">
        <f>'ScienceDirect - Initial'!E2818</f>
        <v>Progress in Experimental Personality Research</v>
      </c>
      <c r="F2815" s="1" t="str">
        <f>'ScienceDirect - Initial'!F2818</f>
        <v>0079-6255</v>
      </c>
      <c r="H2815" s="1">
        <v>0</v>
      </c>
      <c r="I2815" s="1">
        <v>0</v>
      </c>
      <c r="J2815" t="b">
        <f t="shared" si="43"/>
        <v>1</v>
      </c>
      <c r="K2815" t="e">
        <f t="array" ref="K2815">INDEX($A$7:$F$3066,SMALL(IF(COUNTIF($L$5,$H$7:$H$3066)*COUNTIF($L$5,$I$7:$I$3066),MATCH(ROW($A$7:$A$3066),ROW($A$7:$A$3066)),""),ROWS($B$1:B2809)),COLUMNS($A$1:B2811))</f>
        <v>#NUM!</v>
      </c>
      <c r="L2815" t="e">
        <f t="array" ref="L2815">INDEX($A$7:$F$3066,SMALL(IF(COUNTIF($L$5,$H$7:$H$3066)*COUNTIF($L$5,$I$7:$I$3066),MATCH(ROW($A$7:$A$3066),ROW($A$7:$A$3066)),""),ROWS($B$1:C2809)),COLUMNS($A$1:C2811))</f>
        <v>#NUM!</v>
      </c>
      <c r="M2815" t="e">
        <f t="array" ref="M2815">INDEX($A$7:$F$3066,SMALL(IF(COUNTIF($L$5,$H$7:$H$3066)*COUNTIF($L$5,$I$7:$I$3066),MATCH(ROW($A$7:$A$3066),ROW($A$7:$A$3066)),""),ROWS($B$1:D2809)),COLUMNS($A$1:D2811))</f>
        <v>#NUM!</v>
      </c>
      <c r="N2815" t="e">
        <f t="array" ref="N2815">INDEX($A$7:$F$3066,SMALL(IF(COUNTIF($L$5,$H$7:$H$3066)*COUNTIF($L$5,$I$7:$I$3066),MATCH(ROW($A$7:$A$3066),ROW($A$7:$A$3066)),""),ROWS($B$1:E2809)),COLUMNS($A$1:E2811))</f>
        <v>#NUM!</v>
      </c>
      <c r="O2815" t="e">
        <f t="array" ref="O2815">INDEX($A$7:$F$3066,SMALL(IF(COUNTIF($L$5,$H$7:$H$3066)*COUNTIF($L$5,$I$7:$I$3066),MATCH(ROW($A$7:$A$3066),ROW($A$7:$A$3066)),""),ROWS($B$1:F2809)),COLUMNS($A$1:F2811))</f>
        <v>#NUM!</v>
      </c>
    </row>
    <row r="2816" spans="1:15">
      <c r="A2816" s="1">
        <f>'ScienceDirect - Initial'!A2819</f>
        <v>0</v>
      </c>
      <c r="B2816" s="1">
        <f>'ScienceDirect - Initial'!B2819</f>
        <v>1995</v>
      </c>
      <c r="C2816" s="1" t="str">
        <f>'ScienceDirect - Initial'!C2819</f>
        <v>Brydson, J.A.</v>
      </c>
      <c r="D2816" s="1" t="str">
        <f>'ScienceDirect - Initial'!D2819</f>
        <v>15 - Acrylic Plastics</v>
      </c>
      <c r="E2816" s="1" t="str">
        <f>'ScienceDirect - Initial'!E2819</f>
        <v>Plastics Materials (Sixth Edition)</v>
      </c>
      <c r="F2816" s="1" t="str">
        <f>'ScienceDirect - Initial'!F2819</f>
        <v>978-0-7506-1864-9</v>
      </c>
      <c r="H2816" s="1">
        <v>0</v>
      </c>
      <c r="I2816" s="1">
        <v>0</v>
      </c>
      <c r="J2816" t="b">
        <f t="shared" si="43"/>
        <v>1</v>
      </c>
      <c r="K2816" t="e">
        <f t="array" ref="K2816">INDEX($A$7:$F$3066,SMALL(IF(COUNTIF($L$5,$H$7:$H$3066)*COUNTIF($L$5,$I$7:$I$3066),MATCH(ROW($A$7:$A$3066),ROW($A$7:$A$3066)),""),ROWS($B$1:B2810)),COLUMNS($A$1:B2812))</f>
        <v>#NUM!</v>
      </c>
      <c r="L2816" t="e">
        <f t="array" ref="L2816">INDEX($A$7:$F$3066,SMALL(IF(COUNTIF($L$5,$H$7:$H$3066)*COUNTIF($L$5,$I$7:$I$3066),MATCH(ROW($A$7:$A$3066),ROW($A$7:$A$3066)),""),ROWS($B$1:C2810)),COLUMNS($A$1:C2812))</f>
        <v>#NUM!</v>
      </c>
      <c r="M2816" t="e">
        <f t="array" ref="M2816">INDEX($A$7:$F$3066,SMALL(IF(COUNTIF($L$5,$H$7:$H$3066)*COUNTIF($L$5,$I$7:$I$3066),MATCH(ROW($A$7:$A$3066),ROW($A$7:$A$3066)),""),ROWS($B$1:D2810)),COLUMNS($A$1:D2812))</f>
        <v>#NUM!</v>
      </c>
      <c r="N2816" t="e">
        <f t="array" ref="N2816">INDEX($A$7:$F$3066,SMALL(IF(COUNTIF($L$5,$H$7:$H$3066)*COUNTIF($L$5,$I$7:$I$3066),MATCH(ROW($A$7:$A$3066),ROW($A$7:$A$3066)),""),ROWS($B$1:E2810)),COLUMNS($A$1:E2812))</f>
        <v>#NUM!</v>
      </c>
      <c r="O2816" t="e">
        <f t="array" ref="O2816">INDEX($A$7:$F$3066,SMALL(IF(COUNTIF($L$5,$H$7:$H$3066)*COUNTIF($L$5,$I$7:$I$3066),MATCH(ROW($A$7:$A$3066),ROW($A$7:$A$3066)),""),ROWS($B$1:F2810)),COLUMNS($A$1:F2812))</f>
        <v>#NUM!</v>
      </c>
    </row>
    <row r="2817" spans="1:15">
      <c r="A2817" s="1">
        <f>'ScienceDirect - Initial'!A2820</f>
        <v>0</v>
      </c>
      <c r="B2817" s="1">
        <f>'ScienceDirect - Initial'!B2820</f>
        <v>2017</v>
      </c>
      <c r="C2817" s="1">
        <f>'ScienceDirect - Initial'!C2820</f>
        <v>0</v>
      </c>
      <c r="D2817" s="1" t="str">
        <f>'ScienceDirect - Initial'!D2820</f>
        <v>Oral presentations</v>
      </c>
      <c r="E2817" s="1" t="str">
        <f>'ScienceDirect - Initial'!E2820</f>
        <v>Abstracts of the 13th International Congress of the European Union Geriatric Medicine Society</v>
      </c>
      <c r="F2817" s="1">
        <f>'ScienceDirect - Initial'!F2820</f>
        <v>0</v>
      </c>
      <c r="H2817" s="1">
        <v>0</v>
      </c>
      <c r="I2817" s="1">
        <v>0</v>
      </c>
      <c r="J2817" t="b">
        <f t="shared" si="43"/>
        <v>1</v>
      </c>
      <c r="K2817" t="e">
        <f t="array" ref="K2817">INDEX($A$7:$F$3066,SMALL(IF(COUNTIF($L$5,$H$7:$H$3066)*COUNTIF($L$5,$I$7:$I$3066),MATCH(ROW($A$7:$A$3066),ROW($A$7:$A$3066)),""),ROWS($B$1:B2811)),COLUMNS($A$1:B2813))</f>
        <v>#NUM!</v>
      </c>
      <c r="L2817" t="e">
        <f t="array" ref="L2817">INDEX($A$7:$F$3066,SMALL(IF(COUNTIF($L$5,$H$7:$H$3066)*COUNTIF($L$5,$I$7:$I$3066),MATCH(ROW($A$7:$A$3066),ROW($A$7:$A$3066)),""),ROWS($B$1:C2811)),COLUMNS($A$1:C2813))</f>
        <v>#NUM!</v>
      </c>
      <c r="M2817" t="e">
        <f t="array" ref="M2817">INDEX($A$7:$F$3066,SMALL(IF(COUNTIF($L$5,$H$7:$H$3066)*COUNTIF($L$5,$I$7:$I$3066),MATCH(ROW($A$7:$A$3066),ROW($A$7:$A$3066)),""),ROWS($B$1:D2811)),COLUMNS($A$1:D2813))</f>
        <v>#NUM!</v>
      </c>
      <c r="N2817" t="e">
        <f t="array" ref="N2817">INDEX($A$7:$F$3066,SMALL(IF(COUNTIF($L$5,$H$7:$H$3066)*COUNTIF($L$5,$I$7:$I$3066),MATCH(ROW($A$7:$A$3066),ROW($A$7:$A$3066)),""),ROWS($B$1:E2811)),COLUMNS($A$1:E2813))</f>
        <v>#NUM!</v>
      </c>
      <c r="O2817" t="e">
        <f t="array" ref="O2817">INDEX($A$7:$F$3066,SMALL(IF(COUNTIF($L$5,$H$7:$H$3066)*COUNTIF($L$5,$I$7:$I$3066),MATCH(ROW($A$7:$A$3066),ROW($A$7:$A$3066)),""),ROWS($B$1:F2811)),COLUMNS($A$1:F2813))</f>
        <v>#NUM!</v>
      </c>
    </row>
    <row r="2818" spans="1:15">
      <c r="A2818" s="1">
        <f>'ScienceDirect - Initial'!A2821</f>
        <v>0</v>
      </c>
      <c r="B2818" s="1">
        <f>'ScienceDirect - Initial'!B2821</f>
        <v>1978</v>
      </c>
      <c r="C2818" s="1" t="str">
        <f>'ScienceDirect - Initial'!C2821</f>
        <v>Bottomley, Frank</v>
      </c>
      <c r="D2818" s="1" t="str">
        <f>'ScienceDirect - Initial'!D2821</f>
        <v>Nitrosyl complexes of ruthenium</v>
      </c>
      <c r="E2818" s="1" t="str">
        <f>'ScienceDirect - Initial'!E2821</f>
        <v>Coordination Chemistry Reviews</v>
      </c>
      <c r="F2818" s="1">
        <f>'ScienceDirect - Initial'!F2821</f>
        <v>0</v>
      </c>
      <c r="H2818" s="1">
        <v>0</v>
      </c>
      <c r="I2818" s="1">
        <v>0</v>
      </c>
      <c r="J2818" t="b">
        <f t="shared" si="43"/>
        <v>1</v>
      </c>
      <c r="K2818" t="e">
        <f t="array" ref="K2818">INDEX($A$7:$F$3066,SMALL(IF(COUNTIF($L$5,$H$7:$H$3066)*COUNTIF($L$5,$I$7:$I$3066),MATCH(ROW($A$7:$A$3066),ROW($A$7:$A$3066)),""),ROWS($B$1:B2812)),COLUMNS($A$1:B2814))</f>
        <v>#NUM!</v>
      </c>
      <c r="L2818" t="e">
        <f t="array" ref="L2818">INDEX($A$7:$F$3066,SMALL(IF(COUNTIF($L$5,$H$7:$H$3066)*COUNTIF($L$5,$I$7:$I$3066),MATCH(ROW($A$7:$A$3066),ROW($A$7:$A$3066)),""),ROWS($B$1:C2812)),COLUMNS($A$1:C2814))</f>
        <v>#NUM!</v>
      </c>
      <c r="M2818" t="e">
        <f t="array" ref="M2818">INDEX($A$7:$F$3066,SMALL(IF(COUNTIF($L$5,$H$7:$H$3066)*COUNTIF($L$5,$I$7:$I$3066),MATCH(ROW($A$7:$A$3066),ROW($A$7:$A$3066)),""),ROWS($B$1:D2812)),COLUMNS($A$1:D2814))</f>
        <v>#NUM!</v>
      </c>
      <c r="N2818" t="e">
        <f t="array" ref="N2818">INDEX($A$7:$F$3066,SMALL(IF(COUNTIF($L$5,$H$7:$H$3066)*COUNTIF($L$5,$I$7:$I$3066),MATCH(ROW($A$7:$A$3066),ROW($A$7:$A$3066)),""),ROWS($B$1:E2812)),COLUMNS($A$1:E2814))</f>
        <v>#NUM!</v>
      </c>
      <c r="O2818" t="e">
        <f t="array" ref="O2818">INDEX($A$7:$F$3066,SMALL(IF(COUNTIF($L$5,$H$7:$H$3066)*COUNTIF($L$5,$I$7:$I$3066),MATCH(ROW($A$7:$A$3066),ROW($A$7:$A$3066)),""),ROWS($B$1:F2812)),COLUMNS($A$1:F2814))</f>
        <v>#NUM!</v>
      </c>
    </row>
    <row r="2819" spans="1:15">
      <c r="A2819" s="1">
        <f>'ScienceDirect - Initial'!A2822</f>
        <v>0</v>
      </c>
      <c r="B2819" s="1">
        <f>'ScienceDirect - Initial'!B2822</f>
        <v>2004</v>
      </c>
      <c r="C2819" s="1">
        <f>'ScienceDirect - Initial'!C2822</f>
        <v>0</v>
      </c>
      <c r="D2819" s="1" t="str">
        <f>'ScienceDirect - Initial'!D2822</f>
        <v>Abstracts of the Tenth Conference of the Federation of Infection Societies, 2003</v>
      </c>
      <c r="E2819" s="1" t="str">
        <f>'ScienceDirect - Initial'!E2822</f>
        <v>Journal of Infection</v>
      </c>
      <c r="F2819" s="1">
        <f>'ScienceDirect - Initial'!F2822</f>
        <v>0</v>
      </c>
      <c r="H2819" s="1">
        <v>0</v>
      </c>
      <c r="I2819" s="1">
        <v>0</v>
      </c>
      <c r="J2819" t="b">
        <f t="shared" si="43"/>
        <v>1</v>
      </c>
      <c r="K2819" t="e">
        <f t="array" ref="K2819">INDEX($A$7:$F$3066,SMALL(IF(COUNTIF($L$5,$H$7:$H$3066)*COUNTIF($L$5,$I$7:$I$3066),MATCH(ROW($A$7:$A$3066),ROW($A$7:$A$3066)),""),ROWS($B$1:B2813)),COLUMNS($A$1:B2815))</f>
        <v>#NUM!</v>
      </c>
      <c r="L2819" t="e">
        <f t="array" ref="L2819">INDEX($A$7:$F$3066,SMALL(IF(COUNTIF($L$5,$H$7:$H$3066)*COUNTIF($L$5,$I$7:$I$3066),MATCH(ROW($A$7:$A$3066),ROW($A$7:$A$3066)),""),ROWS($B$1:C2813)),COLUMNS($A$1:C2815))</f>
        <v>#NUM!</v>
      </c>
      <c r="M2819" t="e">
        <f t="array" ref="M2819">INDEX($A$7:$F$3066,SMALL(IF(COUNTIF($L$5,$H$7:$H$3066)*COUNTIF($L$5,$I$7:$I$3066),MATCH(ROW($A$7:$A$3066),ROW($A$7:$A$3066)),""),ROWS($B$1:D2813)),COLUMNS($A$1:D2815))</f>
        <v>#NUM!</v>
      </c>
      <c r="N2819" t="e">
        <f t="array" ref="N2819">INDEX($A$7:$F$3066,SMALL(IF(COUNTIF($L$5,$H$7:$H$3066)*COUNTIF($L$5,$I$7:$I$3066),MATCH(ROW($A$7:$A$3066),ROW($A$7:$A$3066)),""),ROWS($B$1:E2813)),COLUMNS($A$1:E2815))</f>
        <v>#NUM!</v>
      </c>
      <c r="O2819" t="e">
        <f t="array" ref="O2819">INDEX($A$7:$F$3066,SMALL(IF(COUNTIF($L$5,$H$7:$H$3066)*COUNTIF($L$5,$I$7:$I$3066),MATCH(ROW($A$7:$A$3066),ROW($A$7:$A$3066)),""),ROWS($B$1:F2813)),COLUMNS($A$1:F2815))</f>
        <v>#NUM!</v>
      </c>
    </row>
    <row r="2820" spans="1:15">
      <c r="A2820" s="1">
        <f>'ScienceDirect - Initial'!A2823</f>
        <v>0</v>
      </c>
      <c r="B2820" s="1">
        <f>'ScienceDirect - Initial'!B2823</f>
        <v>2016</v>
      </c>
      <c r="C2820" s="1" t="str">
        <f>'ScienceDirect - Initial'!C2823</f>
        <v>Brown, Toby D.; Dalton, Paul D.; Hutmacher, Dietmar W.</v>
      </c>
      <c r="D2820" s="1" t="str">
        <f>'ScienceDirect - Initial'!D2823</f>
        <v>Melt electrospinning today: An opportune time for an emerging polymer process</v>
      </c>
      <c r="E2820" s="1" t="str">
        <f>'ScienceDirect - Initial'!E2823</f>
        <v>Progress in Polymer Science</v>
      </c>
      <c r="F2820" s="1">
        <f>'ScienceDirect - Initial'!F2823</f>
        <v>0</v>
      </c>
      <c r="H2820" s="1">
        <v>0</v>
      </c>
      <c r="I2820" s="1">
        <v>0</v>
      </c>
      <c r="J2820" t="b">
        <f t="shared" si="43"/>
        <v>1</v>
      </c>
      <c r="K2820" t="e">
        <f t="array" ref="K2820">INDEX($A$7:$F$3066,SMALL(IF(COUNTIF($L$5,$H$7:$H$3066)*COUNTIF($L$5,$I$7:$I$3066),MATCH(ROW($A$7:$A$3066),ROW($A$7:$A$3066)),""),ROWS($B$1:B2814)),COLUMNS($A$1:B2816))</f>
        <v>#NUM!</v>
      </c>
      <c r="L2820" t="e">
        <f t="array" ref="L2820">INDEX($A$7:$F$3066,SMALL(IF(COUNTIF($L$5,$H$7:$H$3066)*COUNTIF($L$5,$I$7:$I$3066),MATCH(ROW($A$7:$A$3066),ROW($A$7:$A$3066)),""),ROWS($B$1:C2814)),COLUMNS($A$1:C2816))</f>
        <v>#NUM!</v>
      </c>
      <c r="M2820" t="e">
        <f t="array" ref="M2820">INDEX($A$7:$F$3066,SMALL(IF(COUNTIF($L$5,$H$7:$H$3066)*COUNTIF($L$5,$I$7:$I$3066),MATCH(ROW($A$7:$A$3066),ROW($A$7:$A$3066)),""),ROWS($B$1:D2814)),COLUMNS($A$1:D2816))</f>
        <v>#NUM!</v>
      </c>
      <c r="N2820" t="e">
        <f t="array" ref="N2820">INDEX($A$7:$F$3066,SMALL(IF(COUNTIF($L$5,$H$7:$H$3066)*COUNTIF($L$5,$I$7:$I$3066),MATCH(ROW($A$7:$A$3066),ROW($A$7:$A$3066)),""),ROWS($B$1:E2814)),COLUMNS($A$1:E2816))</f>
        <v>#NUM!</v>
      </c>
      <c r="O2820" t="e">
        <f t="array" ref="O2820">INDEX($A$7:$F$3066,SMALL(IF(COUNTIF($L$5,$H$7:$H$3066)*COUNTIF($L$5,$I$7:$I$3066),MATCH(ROW($A$7:$A$3066),ROW($A$7:$A$3066)),""),ROWS($B$1:F2814)),COLUMNS($A$1:F2816))</f>
        <v>#NUM!</v>
      </c>
    </row>
    <row r="2821" spans="1:15">
      <c r="A2821" s="1">
        <f>'ScienceDirect - Initial'!A2824</f>
        <v>0</v>
      </c>
      <c r="B2821" s="1">
        <f>'ScienceDirect - Initial'!B2824</f>
        <v>1985</v>
      </c>
      <c r="C2821" s="1" t="str">
        <f>'ScienceDirect - Initial'!C2824</f>
        <v>Peterson, Paula S.; Rose, William I.</v>
      </c>
      <c r="D2821" s="1" t="str">
        <f>'ScienceDirect - Initial'!D2824</f>
        <v>Explosive eruptions of the Ayarza calderas, southeastern Guatemala</v>
      </c>
      <c r="E2821" s="1" t="str">
        <f>'ScienceDirect - Initial'!E2824</f>
        <v>Journal of Volcanology and Geothermal Research</v>
      </c>
      <c r="F2821" s="1">
        <f>'ScienceDirect - Initial'!F2824</f>
        <v>0</v>
      </c>
      <c r="H2821" s="1">
        <v>0</v>
      </c>
      <c r="I2821" s="1">
        <v>0</v>
      </c>
      <c r="J2821" t="b">
        <f t="shared" si="43"/>
        <v>1</v>
      </c>
      <c r="K2821" t="e">
        <f t="array" ref="K2821">INDEX($A$7:$F$3066,SMALL(IF(COUNTIF($L$5,$H$7:$H$3066)*COUNTIF($L$5,$I$7:$I$3066),MATCH(ROW($A$7:$A$3066),ROW($A$7:$A$3066)),""),ROWS($B$1:B2815)),COLUMNS($A$1:B2817))</f>
        <v>#NUM!</v>
      </c>
      <c r="L2821" t="e">
        <f t="array" ref="L2821">INDEX($A$7:$F$3066,SMALL(IF(COUNTIF($L$5,$H$7:$H$3066)*COUNTIF($L$5,$I$7:$I$3066),MATCH(ROW($A$7:$A$3066),ROW($A$7:$A$3066)),""),ROWS($B$1:C2815)),COLUMNS($A$1:C2817))</f>
        <v>#NUM!</v>
      </c>
      <c r="M2821" t="e">
        <f t="array" ref="M2821">INDEX($A$7:$F$3066,SMALL(IF(COUNTIF($L$5,$H$7:$H$3066)*COUNTIF($L$5,$I$7:$I$3066),MATCH(ROW($A$7:$A$3066),ROW($A$7:$A$3066)),""),ROWS($B$1:D2815)),COLUMNS($A$1:D2817))</f>
        <v>#NUM!</v>
      </c>
      <c r="N2821" t="e">
        <f t="array" ref="N2821">INDEX($A$7:$F$3066,SMALL(IF(COUNTIF($L$5,$H$7:$H$3066)*COUNTIF($L$5,$I$7:$I$3066),MATCH(ROW($A$7:$A$3066),ROW($A$7:$A$3066)),""),ROWS($B$1:E2815)),COLUMNS($A$1:E2817))</f>
        <v>#NUM!</v>
      </c>
      <c r="O2821" t="e">
        <f t="array" ref="O2821">INDEX($A$7:$F$3066,SMALL(IF(COUNTIF($L$5,$H$7:$H$3066)*COUNTIF($L$5,$I$7:$I$3066),MATCH(ROW($A$7:$A$3066),ROW($A$7:$A$3066)),""),ROWS($B$1:F2815)),COLUMNS($A$1:F2817))</f>
        <v>#NUM!</v>
      </c>
    </row>
    <row r="2822" spans="1:15">
      <c r="A2822" s="1">
        <f>'ScienceDirect - Initial'!A2825</f>
        <v>0</v>
      </c>
      <c r="B2822" s="1">
        <f>'ScienceDirect - Initial'!B2825</f>
        <v>2012</v>
      </c>
      <c r="C2822" s="1">
        <f>'ScienceDirect - Initial'!C2825</f>
        <v>0</v>
      </c>
      <c r="D2822" s="1">
        <f>'ScienceDirect - Initial'!D2825</f>
        <v>0</v>
      </c>
      <c r="E2822" s="1" t="str">
        <f>'ScienceDirect - Initial'!E2825</f>
        <v>Encyclopedia of Applied Ethics (Second Edition)</v>
      </c>
      <c r="F2822" s="1" t="str">
        <f>'ScienceDirect - Initial'!F2825</f>
        <v>978-0-12-373932-2</v>
      </c>
      <c r="H2822" s="1">
        <v>0</v>
      </c>
      <c r="I2822" s="1">
        <v>0</v>
      </c>
      <c r="J2822" t="b">
        <f t="shared" si="43"/>
        <v>1</v>
      </c>
      <c r="K2822" t="e">
        <f t="array" ref="K2822">INDEX($A$7:$F$3066,SMALL(IF(COUNTIF($L$5,$H$7:$H$3066)*COUNTIF($L$5,$I$7:$I$3066),MATCH(ROW($A$7:$A$3066),ROW($A$7:$A$3066)),""),ROWS($B$1:B2816)),COLUMNS($A$1:B2818))</f>
        <v>#NUM!</v>
      </c>
      <c r="L2822" t="e">
        <f t="array" ref="L2822">INDEX($A$7:$F$3066,SMALL(IF(COUNTIF($L$5,$H$7:$H$3066)*COUNTIF($L$5,$I$7:$I$3066),MATCH(ROW($A$7:$A$3066),ROW($A$7:$A$3066)),""),ROWS($B$1:C2816)),COLUMNS($A$1:C2818))</f>
        <v>#NUM!</v>
      </c>
      <c r="M2822" t="e">
        <f t="array" ref="M2822">INDEX($A$7:$F$3066,SMALL(IF(COUNTIF($L$5,$H$7:$H$3066)*COUNTIF($L$5,$I$7:$I$3066),MATCH(ROW($A$7:$A$3066),ROW($A$7:$A$3066)),""),ROWS($B$1:D2816)),COLUMNS($A$1:D2818))</f>
        <v>#NUM!</v>
      </c>
      <c r="N2822" t="e">
        <f t="array" ref="N2822">INDEX($A$7:$F$3066,SMALL(IF(COUNTIF($L$5,$H$7:$H$3066)*COUNTIF($L$5,$I$7:$I$3066),MATCH(ROW($A$7:$A$3066),ROW($A$7:$A$3066)),""),ROWS($B$1:E2816)),COLUMNS($A$1:E2818))</f>
        <v>#NUM!</v>
      </c>
      <c r="O2822" t="e">
        <f t="array" ref="O2822">INDEX($A$7:$F$3066,SMALL(IF(COUNTIF($L$5,$H$7:$H$3066)*COUNTIF($L$5,$I$7:$I$3066),MATCH(ROW($A$7:$A$3066),ROW($A$7:$A$3066)),""),ROWS($B$1:F2816)),COLUMNS($A$1:F2818))</f>
        <v>#NUM!</v>
      </c>
    </row>
    <row r="2823" spans="1:15">
      <c r="A2823" s="1">
        <f>'ScienceDirect - Initial'!A2826</f>
        <v>0</v>
      </c>
      <c r="B2823" s="1">
        <f>'ScienceDirect - Initial'!B2826</f>
        <v>2007</v>
      </c>
      <c r="C2823" s="1" t="str">
        <f>'ScienceDirect - Initial'!C2826</f>
        <v>Brammer, L.; Mínguez Espallargas, G.</v>
      </c>
      <c r="D2823" s="1" t="str">
        <f>'ScienceDirect - Initial'!D2826</f>
        <v>1.21 - Structure and Bonding in Organometallic Compounds: Diffraction Methods</v>
      </c>
      <c r="E2823" s="1" t="str">
        <f>'ScienceDirect - Initial'!E2826</f>
        <v>Comprehensive Organometallic Chemistry III</v>
      </c>
      <c r="F2823" s="1" t="str">
        <f>'ScienceDirect - Initial'!F2826</f>
        <v>978-0-08-045047-6</v>
      </c>
      <c r="H2823" s="1">
        <v>0</v>
      </c>
      <c r="I2823" s="1">
        <v>0</v>
      </c>
      <c r="J2823" t="b">
        <f t="shared" si="43"/>
        <v>1</v>
      </c>
      <c r="K2823" t="e">
        <f t="array" ref="K2823">INDEX($A$7:$F$3066,SMALL(IF(COUNTIF($L$5,$H$7:$H$3066)*COUNTIF($L$5,$I$7:$I$3066),MATCH(ROW($A$7:$A$3066),ROW($A$7:$A$3066)),""),ROWS($B$1:B2817)),COLUMNS($A$1:B2819))</f>
        <v>#NUM!</v>
      </c>
      <c r="L2823" t="e">
        <f t="array" ref="L2823">INDEX($A$7:$F$3066,SMALL(IF(COUNTIF($L$5,$H$7:$H$3066)*COUNTIF($L$5,$I$7:$I$3066),MATCH(ROW($A$7:$A$3066),ROW($A$7:$A$3066)),""),ROWS($B$1:C2817)),COLUMNS($A$1:C2819))</f>
        <v>#NUM!</v>
      </c>
      <c r="M2823" t="e">
        <f t="array" ref="M2823">INDEX($A$7:$F$3066,SMALL(IF(COUNTIF($L$5,$H$7:$H$3066)*COUNTIF($L$5,$I$7:$I$3066),MATCH(ROW($A$7:$A$3066),ROW($A$7:$A$3066)),""),ROWS($B$1:D2817)),COLUMNS($A$1:D2819))</f>
        <v>#NUM!</v>
      </c>
      <c r="N2823" t="e">
        <f t="array" ref="N2823">INDEX($A$7:$F$3066,SMALL(IF(COUNTIF($L$5,$H$7:$H$3066)*COUNTIF($L$5,$I$7:$I$3066),MATCH(ROW($A$7:$A$3066),ROW($A$7:$A$3066)),""),ROWS($B$1:E2817)),COLUMNS($A$1:E2819))</f>
        <v>#NUM!</v>
      </c>
      <c r="O2823" t="e">
        <f t="array" ref="O2823">INDEX($A$7:$F$3066,SMALL(IF(COUNTIF($L$5,$H$7:$H$3066)*COUNTIF($L$5,$I$7:$I$3066),MATCH(ROW($A$7:$A$3066),ROW($A$7:$A$3066)),""),ROWS($B$1:F2817)),COLUMNS($A$1:F2819))</f>
        <v>#NUM!</v>
      </c>
    </row>
    <row r="2824" spans="1:15">
      <c r="A2824" s="1">
        <f>'ScienceDirect - Initial'!A2827</f>
        <v>0</v>
      </c>
      <c r="B2824" s="1">
        <f>'ScienceDirect - Initial'!B2827</f>
        <v>2006</v>
      </c>
      <c r="C2824" s="1" t="str">
        <f>'ScienceDirect - Initial'!C2827</f>
        <v>Vallero, Daniel A.</v>
      </c>
      <c r="D2824" s="1" t="str">
        <f>'ScienceDirect - Initial'!D2827</f>
        <v>CHAPTER 3 - Something in the Air</v>
      </c>
      <c r="E2824" s="1" t="str">
        <f>'ScienceDirect - Initial'!E2827</f>
        <v>Paradigms Lost</v>
      </c>
      <c r="F2824" s="1" t="str">
        <f>'ScienceDirect - Initial'!F2827</f>
        <v>978-0-7506-7888-9</v>
      </c>
      <c r="H2824" s="1">
        <v>0</v>
      </c>
      <c r="I2824" s="1">
        <v>0</v>
      </c>
      <c r="J2824" t="b">
        <f t="shared" ref="J2824:J2887" si="44">IF(ISBLANK(I2824),FALSE,IF(EXACT(H2824, I2824),TRUE,FALSE))</f>
        <v>1</v>
      </c>
      <c r="K2824" t="e">
        <f t="array" ref="K2824">INDEX($A$7:$F$3066,SMALL(IF(COUNTIF($L$5,$H$7:$H$3066)*COUNTIF($L$5,$I$7:$I$3066),MATCH(ROW($A$7:$A$3066),ROW($A$7:$A$3066)),""),ROWS($B$1:B2818)),COLUMNS($A$1:B2820))</f>
        <v>#NUM!</v>
      </c>
      <c r="L2824" t="e">
        <f t="array" ref="L2824">INDEX($A$7:$F$3066,SMALL(IF(COUNTIF($L$5,$H$7:$H$3066)*COUNTIF($L$5,$I$7:$I$3066),MATCH(ROW($A$7:$A$3066),ROW($A$7:$A$3066)),""),ROWS($B$1:C2818)),COLUMNS($A$1:C2820))</f>
        <v>#NUM!</v>
      </c>
      <c r="M2824" t="e">
        <f t="array" ref="M2824">INDEX($A$7:$F$3066,SMALL(IF(COUNTIF($L$5,$H$7:$H$3066)*COUNTIF($L$5,$I$7:$I$3066),MATCH(ROW($A$7:$A$3066),ROW($A$7:$A$3066)),""),ROWS($B$1:D2818)),COLUMNS($A$1:D2820))</f>
        <v>#NUM!</v>
      </c>
      <c r="N2824" t="e">
        <f t="array" ref="N2824">INDEX($A$7:$F$3066,SMALL(IF(COUNTIF($L$5,$H$7:$H$3066)*COUNTIF($L$5,$I$7:$I$3066),MATCH(ROW($A$7:$A$3066),ROW($A$7:$A$3066)),""),ROWS($B$1:E2818)),COLUMNS($A$1:E2820))</f>
        <v>#NUM!</v>
      </c>
      <c r="O2824" t="e">
        <f t="array" ref="O2824">INDEX($A$7:$F$3066,SMALL(IF(COUNTIF($L$5,$H$7:$H$3066)*COUNTIF($L$5,$I$7:$I$3066),MATCH(ROW($A$7:$A$3066),ROW($A$7:$A$3066)),""),ROWS($B$1:F2818)),COLUMNS($A$1:F2820))</f>
        <v>#NUM!</v>
      </c>
    </row>
    <row r="2825" spans="1:15">
      <c r="A2825" s="1">
        <f>'ScienceDirect - Initial'!A2828</f>
        <v>0</v>
      </c>
      <c r="B2825" s="1">
        <f>'ScienceDirect - Initial'!B2828</f>
        <v>1996</v>
      </c>
      <c r="C2825" s="1">
        <f>'ScienceDirect - Initial'!C2828</f>
        <v>0</v>
      </c>
      <c r="D2825" s="1" t="str">
        <f>'ScienceDirect - Initial'!D2828</f>
        <v>Part III: Topics, contributors, and database A. Topics and contributors</v>
      </c>
      <c r="E2825" s="1" t="str">
        <f>'ScienceDirect - Initial'!E2828</f>
        <v>Consultation-Liaison Psychiatry DataBase (1996 Update)</v>
      </c>
      <c r="F2825" s="1">
        <f>'ScienceDirect - Initial'!F2828</f>
        <v>0</v>
      </c>
      <c r="H2825" s="1">
        <v>0</v>
      </c>
      <c r="I2825" s="1">
        <v>0</v>
      </c>
      <c r="J2825" t="b">
        <f t="shared" si="44"/>
        <v>1</v>
      </c>
      <c r="K2825" t="e">
        <f t="array" ref="K2825">INDEX($A$7:$F$3066,SMALL(IF(COUNTIF($L$5,$H$7:$H$3066)*COUNTIF($L$5,$I$7:$I$3066),MATCH(ROW($A$7:$A$3066),ROW($A$7:$A$3066)),""),ROWS($B$1:B2819)),COLUMNS($A$1:B2821))</f>
        <v>#NUM!</v>
      </c>
      <c r="L2825" t="e">
        <f t="array" ref="L2825">INDEX($A$7:$F$3066,SMALL(IF(COUNTIF($L$5,$H$7:$H$3066)*COUNTIF($L$5,$I$7:$I$3066),MATCH(ROW($A$7:$A$3066),ROW($A$7:$A$3066)),""),ROWS($B$1:C2819)),COLUMNS($A$1:C2821))</f>
        <v>#NUM!</v>
      </c>
      <c r="M2825" t="e">
        <f t="array" ref="M2825">INDEX($A$7:$F$3066,SMALL(IF(COUNTIF($L$5,$H$7:$H$3066)*COUNTIF($L$5,$I$7:$I$3066),MATCH(ROW($A$7:$A$3066),ROW($A$7:$A$3066)),""),ROWS($B$1:D2819)),COLUMNS($A$1:D2821))</f>
        <v>#NUM!</v>
      </c>
      <c r="N2825" t="e">
        <f t="array" ref="N2825">INDEX($A$7:$F$3066,SMALL(IF(COUNTIF($L$5,$H$7:$H$3066)*COUNTIF($L$5,$I$7:$I$3066),MATCH(ROW($A$7:$A$3066),ROW($A$7:$A$3066)),""),ROWS($B$1:E2819)),COLUMNS($A$1:E2821))</f>
        <v>#NUM!</v>
      </c>
      <c r="O2825" t="e">
        <f t="array" ref="O2825">INDEX($A$7:$F$3066,SMALL(IF(COUNTIF($L$5,$H$7:$H$3066)*COUNTIF($L$5,$I$7:$I$3066),MATCH(ROW($A$7:$A$3066),ROW($A$7:$A$3066)),""),ROWS($B$1:F2819)),COLUMNS($A$1:F2821))</f>
        <v>#NUM!</v>
      </c>
    </row>
    <row r="2826" spans="1:15">
      <c r="A2826" s="1">
        <f>'ScienceDirect - Initial'!A2829</f>
        <v>0</v>
      </c>
      <c r="B2826" s="1">
        <f>'ScienceDirect - Initial'!B2829</f>
        <v>2005</v>
      </c>
      <c r="C2826" s="1">
        <f>'ScienceDirect - Initial'!C2829</f>
        <v>0</v>
      </c>
      <c r="D2826" s="1" t="str">
        <f>'ScienceDirect - Initial'!D2829</f>
        <v>4 Theoretical analysis of the game model</v>
      </c>
      <c r="E2826" s="1" t="str">
        <f>'ScienceDirect - Initial'!E2829</f>
        <v>Mathematics in Science and Engineering</v>
      </c>
      <c r="F2826" s="1" t="str">
        <f>'ScienceDirect - Initial'!F2829</f>
        <v>0076-5392</v>
      </c>
      <c r="H2826" s="1">
        <v>0</v>
      </c>
      <c r="I2826" s="1">
        <v>0</v>
      </c>
      <c r="J2826" t="b">
        <f t="shared" si="44"/>
        <v>1</v>
      </c>
      <c r="K2826" t="e">
        <f t="array" ref="K2826">INDEX($A$7:$F$3066,SMALL(IF(COUNTIF($L$5,$H$7:$H$3066)*COUNTIF($L$5,$I$7:$I$3066),MATCH(ROW($A$7:$A$3066),ROW($A$7:$A$3066)),""),ROWS($B$1:B2820)),COLUMNS($A$1:B2822))</f>
        <v>#NUM!</v>
      </c>
      <c r="L2826" t="e">
        <f t="array" ref="L2826">INDEX($A$7:$F$3066,SMALL(IF(COUNTIF($L$5,$H$7:$H$3066)*COUNTIF($L$5,$I$7:$I$3066),MATCH(ROW($A$7:$A$3066),ROW($A$7:$A$3066)),""),ROWS($B$1:C2820)),COLUMNS($A$1:C2822))</f>
        <v>#NUM!</v>
      </c>
      <c r="M2826" t="e">
        <f t="array" ref="M2826">INDEX($A$7:$F$3066,SMALL(IF(COUNTIF($L$5,$H$7:$H$3066)*COUNTIF($L$5,$I$7:$I$3066),MATCH(ROW($A$7:$A$3066),ROW($A$7:$A$3066)),""),ROWS($B$1:D2820)),COLUMNS($A$1:D2822))</f>
        <v>#NUM!</v>
      </c>
      <c r="N2826" t="e">
        <f t="array" ref="N2826">INDEX($A$7:$F$3066,SMALL(IF(COUNTIF($L$5,$H$7:$H$3066)*COUNTIF($L$5,$I$7:$I$3066),MATCH(ROW($A$7:$A$3066),ROW($A$7:$A$3066)),""),ROWS($B$1:E2820)),COLUMNS($A$1:E2822))</f>
        <v>#NUM!</v>
      </c>
      <c r="O2826" t="e">
        <f t="array" ref="O2826">INDEX($A$7:$F$3066,SMALL(IF(COUNTIF($L$5,$H$7:$H$3066)*COUNTIF($L$5,$I$7:$I$3066),MATCH(ROW($A$7:$A$3066),ROW($A$7:$A$3066)),""),ROWS($B$1:F2820)),COLUMNS($A$1:F2822))</f>
        <v>#NUM!</v>
      </c>
    </row>
    <row r="2827" spans="1:15">
      <c r="A2827" s="1">
        <f>'ScienceDirect - Initial'!A2830</f>
        <v>0</v>
      </c>
      <c r="B2827" s="1">
        <f>'ScienceDirect - Initial'!B2830</f>
        <v>1973</v>
      </c>
      <c r="C2827" s="1" t="str">
        <f>'ScienceDirect - Initial'!C2830</f>
        <v>Barrett-Connor, Elizabeth</v>
      </c>
      <c r="D2827" s="1" t="str">
        <f>'ScienceDirect - Initial'!D2830</f>
        <v>Gonorrhea</v>
      </c>
      <c r="E2827" s="1" t="str">
        <f>'ScienceDirect - Initial'!E2830</f>
        <v>Current Problems in Pediatrics</v>
      </c>
      <c r="F2827" s="1">
        <f>'ScienceDirect - Initial'!F2830</f>
        <v>0</v>
      </c>
      <c r="H2827" s="1">
        <v>0</v>
      </c>
      <c r="I2827" s="1">
        <v>0</v>
      </c>
      <c r="J2827" t="b">
        <f t="shared" si="44"/>
        <v>1</v>
      </c>
      <c r="K2827" t="e">
        <f t="array" ref="K2827">INDEX($A$7:$F$3066,SMALL(IF(COUNTIF($L$5,$H$7:$H$3066)*COUNTIF($L$5,$I$7:$I$3066),MATCH(ROW($A$7:$A$3066),ROW($A$7:$A$3066)),""),ROWS($B$1:B2821)),COLUMNS($A$1:B2823))</f>
        <v>#NUM!</v>
      </c>
      <c r="L2827" t="e">
        <f t="array" ref="L2827">INDEX($A$7:$F$3066,SMALL(IF(COUNTIF($L$5,$H$7:$H$3066)*COUNTIF($L$5,$I$7:$I$3066),MATCH(ROW($A$7:$A$3066),ROW($A$7:$A$3066)),""),ROWS($B$1:C2821)),COLUMNS($A$1:C2823))</f>
        <v>#NUM!</v>
      </c>
      <c r="M2827" t="e">
        <f t="array" ref="M2827">INDEX($A$7:$F$3066,SMALL(IF(COUNTIF($L$5,$H$7:$H$3066)*COUNTIF($L$5,$I$7:$I$3066),MATCH(ROW($A$7:$A$3066),ROW($A$7:$A$3066)),""),ROWS($B$1:D2821)),COLUMNS($A$1:D2823))</f>
        <v>#NUM!</v>
      </c>
      <c r="N2827" t="e">
        <f t="array" ref="N2827">INDEX($A$7:$F$3066,SMALL(IF(COUNTIF($L$5,$H$7:$H$3066)*COUNTIF($L$5,$I$7:$I$3066),MATCH(ROW($A$7:$A$3066),ROW($A$7:$A$3066)),""),ROWS($B$1:E2821)),COLUMNS($A$1:E2823))</f>
        <v>#NUM!</v>
      </c>
      <c r="O2827" t="e">
        <f t="array" ref="O2827">INDEX($A$7:$F$3066,SMALL(IF(COUNTIF($L$5,$H$7:$H$3066)*COUNTIF($L$5,$I$7:$I$3066),MATCH(ROW($A$7:$A$3066),ROW($A$7:$A$3066)),""),ROWS($B$1:F2821)),COLUMNS($A$1:F2823))</f>
        <v>#NUM!</v>
      </c>
    </row>
    <row r="2828" spans="1:15">
      <c r="A2828" s="1">
        <f>'ScienceDirect - Initial'!A2831</f>
        <v>0</v>
      </c>
      <c r="B2828" s="1">
        <f>'ScienceDirect - Initial'!B2831</f>
        <v>2016</v>
      </c>
      <c r="C2828" s="1" t="str">
        <f>'ScienceDirect - Initial'!C2831</f>
        <v>Troll, Valentin R.; Carracedo, Juan Carlos</v>
      </c>
      <c r="D2828" s="1" t="str">
        <f>'ScienceDirect - Initial'!D2831</f>
        <v>Chapter 6 - The Geology of Gran Canaria</v>
      </c>
      <c r="E2828" s="1" t="str">
        <f>'ScienceDirect - Initial'!E2831</f>
        <v>The Geology of the Canary Islands</v>
      </c>
      <c r="F2828" s="1" t="str">
        <f>'ScienceDirect - Initial'!F2831</f>
        <v>978-0-12-809663-5</v>
      </c>
      <c r="H2828" s="1">
        <v>0</v>
      </c>
      <c r="I2828" s="1">
        <v>0</v>
      </c>
      <c r="J2828" t="b">
        <f t="shared" si="44"/>
        <v>1</v>
      </c>
      <c r="K2828" t="e">
        <f t="array" ref="K2828">INDEX($A$7:$F$3066,SMALL(IF(COUNTIF($L$5,$H$7:$H$3066)*COUNTIF($L$5,$I$7:$I$3066),MATCH(ROW($A$7:$A$3066),ROW($A$7:$A$3066)),""),ROWS($B$1:B2822)),COLUMNS($A$1:B2824))</f>
        <v>#NUM!</v>
      </c>
      <c r="L2828" t="e">
        <f t="array" ref="L2828">INDEX($A$7:$F$3066,SMALL(IF(COUNTIF($L$5,$H$7:$H$3066)*COUNTIF($L$5,$I$7:$I$3066),MATCH(ROW($A$7:$A$3066),ROW($A$7:$A$3066)),""),ROWS($B$1:C2822)),COLUMNS($A$1:C2824))</f>
        <v>#NUM!</v>
      </c>
      <c r="M2828" t="e">
        <f t="array" ref="M2828">INDEX($A$7:$F$3066,SMALL(IF(COUNTIF($L$5,$H$7:$H$3066)*COUNTIF($L$5,$I$7:$I$3066),MATCH(ROW($A$7:$A$3066),ROW($A$7:$A$3066)),""),ROWS($B$1:D2822)),COLUMNS($A$1:D2824))</f>
        <v>#NUM!</v>
      </c>
      <c r="N2828" t="e">
        <f t="array" ref="N2828">INDEX($A$7:$F$3066,SMALL(IF(COUNTIF($L$5,$H$7:$H$3066)*COUNTIF($L$5,$I$7:$I$3066),MATCH(ROW($A$7:$A$3066),ROW($A$7:$A$3066)),""),ROWS($B$1:E2822)),COLUMNS($A$1:E2824))</f>
        <v>#NUM!</v>
      </c>
      <c r="O2828" t="e">
        <f t="array" ref="O2828">INDEX($A$7:$F$3066,SMALL(IF(COUNTIF($L$5,$H$7:$H$3066)*COUNTIF($L$5,$I$7:$I$3066),MATCH(ROW($A$7:$A$3066),ROW($A$7:$A$3066)),""),ROWS($B$1:F2822)),COLUMNS($A$1:F2824))</f>
        <v>#NUM!</v>
      </c>
    </row>
    <row r="2829" spans="1:15">
      <c r="A2829" s="1">
        <f>'ScienceDirect - Initial'!A2832</f>
        <v>0</v>
      </c>
      <c r="B2829" s="1">
        <f>'ScienceDirect - Initial'!B2832</f>
        <v>2016</v>
      </c>
      <c r="C2829" s="1" t="str">
        <f>'ScienceDirect - Initial'!C2832</f>
        <v>Fraass, Benedick A.; Eisbruch, Avraham; Feng, Mary</v>
      </c>
      <c r="D2829" s="1" t="str">
        <f>'ScienceDirect - Initial'!D2832</f>
        <v>Chapter 16 - Intensity-Modulated and Image-Guided Radiation Therapy</v>
      </c>
      <c r="E2829" s="1" t="str">
        <f>'ScienceDirect - Initial'!E2832</f>
        <v>Clinical Radiation Oncology (Fourth Edition)</v>
      </c>
      <c r="F2829" s="1" t="str">
        <f>'ScienceDirect - Initial'!F2832</f>
        <v>978-0-323-24098-7</v>
      </c>
      <c r="H2829" s="1">
        <v>0</v>
      </c>
      <c r="I2829" s="1">
        <v>0</v>
      </c>
      <c r="J2829" t="b">
        <f t="shared" si="44"/>
        <v>1</v>
      </c>
      <c r="K2829" t="e">
        <f t="array" ref="K2829">INDEX($A$7:$F$3066,SMALL(IF(COUNTIF($L$5,$H$7:$H$3066)*COUNTIF($L$5,$I$7:$I$3066),MATCH(ROW($A$7:$A$3066),ROW($A$7:$A$3066)),""),ROWS($B$1:B2823)),COLUMNS($A$1:B2825))</f>
        <v>#NUM!</v>
      </c>
      <c r="L2829" t="e">
        <f t="array" ref="L2829">INDEX($A$7:$F$3066,SMALL(IF(COUNTIF($L$5,$H$7:$H$3066)*COUNTIF($L$5,$I$7:$I$3066),MATCH(ROW($A$7:$A$3066),ROW($A$7:$A$3066)),""),ROWS($B$1:C2823)),COLUMNS($A$1:C2825))</f>
        <v>#NUM!</v>
      </c>
      <c r="M2829" t="e">
        <f t="array" ref="M2829">INDEX($A$7:$F$3066,SMALL(IF(COUNTIF($L$5,$H$7:$H$3066)*COUNTIF($L$5,$I$7:$I$3066),MATCH(ROW($A$7:$A$3066),ROW($A$7:$A$3066)),""),ROWS($B$1:D2823)),COLUMNS($A$1:D2825))</f>
        <v>#NUM!</v>
      </c>
      <c r="N2829" t="e">
        <f t="array" ref="N2829">INDEX($A$7:$F$3066,SMALL(IF(COUNTIF($L$5,$H$7:$H$3066)*COUNTIF($L$5,$I$7:$I$3066),MATCH(ROW($A$7:$A$3066),ROW($A$7:$A$3066)),""),ROWS($B$1:E2823)),COLUMNS($A$1:E2825))</f>
        <v>#NUM!</v>
      </c>
      <c r="O2829" t="e">
        <f t="array" ref="O2829">INDEX($A$7:$F$3066,SMALL(IF(COUNTIF($L$5,$H$7:$H$3066)*COUNTIF($L$5,$I$7:$I$3066),MATCH(ROW($A$7:$A$3066),ROW($A$7:$A$3066)),""),ROWS($B$1:F2823)),COLUMNS($A$1:F2825))</f>
        <v>#NUM!</v>
      </c>
    </row>
    <row r="2830" spans="1:15">
      <c r="A2830" s="1">
        <f>'ScienceDirect - Initial'!A2833</f>
        <v>0</v>
      </c>
      <c r="B2830" s="1">
        <f>'ScienceDirect - Initial'!B2833</f>
        <v>1995</v>
      </c>
      <c r="C2830" s="1" t="str">
        <f>'ScienceDirect - Initial'!C2833</f>
        <v>Dluhy, Richard A; Stephens, Susan M; Widayati, Suci; Williams, Amy D</v>
      </c>
      <c r="D2830" s="1" t="str">
        <f>'ScienceDirect - Initial'!D2833</f>
        <v>Vibrational spectroscopy of biophysical monolayers. Applications of IR and Raman spectroscopy to biomembrane model systems at interfaces</v>
      </c>
      <c r="E2830" s="1" t="str">
        <f>'ScienceDirect - Initial'!E2833</f>
        <v>Spectrochimica Acta Part A: Molecular and Biomolecular Spectroscopy</v>
      </c>
      <c r="F2830" s="1">
        <f>'ScienceDirect - Initial'!F2833</f>
        <v>0</v>
      </c>
      <c r="H2830" s="1">
        <v>0</v>
      </c>
      <c r="I2830" s="1">
        <v>0</v>
      </c>
      <c r="J2830" t="b">
        <f t="shared" si="44"/>
        <v>1</v>
      </c>
      <c r="K2830" t="e">
        <f t="array" ref="K2830">INDEX($A$7:$F$3066,SMALL(IF(COUNTIF($L$5,$H$7:$H$3066)*COUNTIF($L$5,$I$7:$I$3066),MATCH(ROW($A$7:$A$3066),ROW($A$7:$A$3066)),""),ROWS($B$1:B2824)),COLUMNS($A$1:B2826))</f>
        <v>#NUM!</v>
      </c>
      <c r="L2830" t="e">
        <f t="array" ref="L2830">INDEX($A$7:$F$3066,SMALL(IF(COUNTIF($L$5,$H$7:$H$3066)*COUNTIF($L$5,$I$7:$I$3066),MATCH(ROW($A$7:$A$3066),ROW($A$7:$A$3066)),""),ROWS($B$1:C2824)),COLUMNS($A$1:C2826))</f>
        <v>#NUM!</v>
      </c>
      <c r="M2830" t="e">
        <f t="array" ref="M2830">INDEX($A$7:$F$3066,SMALL(IF(COUNTIF($L$5,$H$7:$H$3066)*COUNTIF($L$5,$I$7:$I$3066),MATCH(ROW($A$7:$A$3066),ROW($A$7:$A$3066)),""),ROWS($B$1:D2824)),COLUMNS($A$1:D2826))</f>
        <v>#NUM!</v>
      </c>
      <c r="N2830" t="e">
        <f t="array" ref="N2830">INDEX($A$7:$F$3066,SMALL(IF(COUNTIF($L$5,$H$7:$H$3066)*COUNTIF($L$5,$I$7:$I$3066),MATCH(ROW($A$7:$A$3066),ROW($A$7:$A$3066)),""),ROWS($B$1:E2824)),COLUMNS($A$1:E2826))</f>
        <v>#NUM!</v>
      </c>
      <c r="O2830" t="e">
        <f t="array" ref="O2830">INDEX($A$7:$F$3066,SMALL(IF(COUNTIF($L$5,$H$7:$H$3066)*COUNTIF($L$5,$I$7:$I$3066),MATCH(ROW($A$7:$A$3066),ROW($A$7:$A$3066)),""),ROWS($B$1:F2824)),COLUMNS($A$1:F2826))</f>
        <v>#NUM!</v>
      </c>
    </row>
    <row r="2831" spans="1:15">
      <c r="A2831" s="1">
        <f>'ScienceDirect - Initial'!A2834</f>
        <v>0</v>
      </c>
      <c r="B2831" s="1">
        <f>'ScienceDirect - Initial'!B2834</f>
        <v>1980</v>
      </c>
      <c r="C2831" s="1" t="str">
        <f>'ScienceDirect - Initial'!C2834</f>
        <v>Paulston, Christina Bratt; Paulston, Rolland G.</v>
      </c>
      <c r="D2831" s="1" t="str">
        <f>'ScienceDirect - Initial'!D2834</f>
        <v>Language and ethnic boundaries</v>
      </c>
      <c r="E2831" s="1" t="str">
        <f>'ScienceDirect - Initial'!E2834</f>
        <v>Language Sciences</v>
      </c>
      <c r="F2831" s="1">
        <f>'ScienceDirect - Initial'!F2834</f>
        <v>0</v>
      </c>
      <c r="H2831" s="1">
        <v>0</v>
      </c>
      <c r="I2831" s="1">
        <v>0</v>
      </c>
      <c r="J2831" t="b">
        <f t="shared" si="44"/>
        <v>1</v>
      </c>
      <c r="K2831" t="e">
        <f t="array" ref="K2831">INDEX($A$7:$F$3066,SMALL(IF(COUNTIF($L$5,$H$7:$H$3066)*COUNTIF($L$5,$I$7:$I$3066),MATCH(ROW($A$7:$A$3066),ROW($A$7:$A$3066)),""),ROWS($B$1:B2825)),COLUMNS($A$1:B2827))</f>
        <v>#NUM!</v>
      </c>
      <c r="L2831" t="e">
        <f t="array" ref="L2831">INDEX($A$7:$F$3066,SMALL(IF(COUNTIF($L$5,$H$7:$H$3066)*COUNTIF($L$5,$I$7:$I$3066),MATCH(ROW($A$7:$A$3066),ROW($A$7:$A$3066)),""),ROWS($B$1:C2825)),COLUMNS($A$1:C2827))</f>
        <v>#NUM!</v>
      </c>
      <c r="M2831" t="e">
        <f t="array" ref="M2831">INDEX($A$7:$F$3066,SMALL(IF(COUNTIF($L$5,$H$7:$H$3066)*COUNTIF($L$5,$I$7:$I$3066),MATCH(ROW($A$7:$A$3066),ROW($A$7:$A$3066)),""),ROWS($B$1:D2825)),COLUMNS($A$1:D2827))</f>
        <v>#NUM!</v>
      </c>
      <c r="N2831" t="e">
        <f t="array" ref="N2831">INDEX($A$7:$F$3066,SMALL(IF(COUNTIF($L$5,$H$7:$H$3066)*COUNTIF($L$5,$I$7:$I$3066),MATCH(ROW($A$7:$A$3066),ROW($A$7:$A$3066)),""),ROWS($B$1:E2825)),COLUMNS($A$1:E2827))</f>
        <v>#NUM!</v>
      </c>
      <c r="O2831" t="e">
        <f t="array" ref="O2831">INDEX($A$7:$F$3066,SMALL(IF(COUNTIF($L$5,$H$7:$H$3066)*COUNTIF($L$5,$I$7:$I$3066),MATCH(ROW($A$7:$A$3066),ROW($A$7:$A$3066)),""),ROWS($B$1:F2825)),COLUMNS($A$1:F2827))</f>
        <v>#NUM!</v>
      </c>
    </row>
    <row r="2832" spans="1:15">
      <c r="A2832" s="1">
        <f>'ScienceDirect - Initial'!A2835</f>
        <v>0</v>
      </c>
      <c r="B2832" s="1">
        <f>'ScienceDirect - Initial'!B2835</f>
        <v>1979</v>
      </c>
      <c r="C2832" s="1" t="str">
        <f>'ScienceDirect - Initial'!C2835</f>
        <v>BOTKIN, JAMES W.; ELMANDJRA, MAHDI; MALITZA, MIRCEA</v>
      </c>
      <c r="D2832" s="1" t="str">
        <f>'ScienceDirect - Initial'!D2835</f>
        <v>III - Obstacles — Contrasts and Constraints to Innovative Learning</v>
      </c>
      <c r="E2832" s="1" t="str">
        <f>'ScienceDirect - Initial'!E2835</f>
        <v>No Limits to Learning</v>
      </c>
      <c r="F2832" s="1" t="str">
        <f>'ScienceDirect - Initial'!F2835</f>
        <v>978-0-08-024704-5</v>
      </c>
      <c r="H2832" s="1">
        <v>0</v>
      </c>
      <c r="I2832" s="1">
        <v>0</v>
      </c>
      <c r="J2832" t="b">
        <f t="shared" si="44"/>
        <v>1</v>
      </c>
      <c r="K2832" t="e">
        <f t="array" ref="K2832">INDEX($A$7:$F$3066,SMALL(IF(COUNTIF($L$5,$H$7:$H$3066)*COUNTIF($L$5,$I$7:$I$3066),MATCH(ROW($A$7:$A$3066),ROW($A$7:$A$3066)),""),ROWS($B$1:B2826)),COLUMNS($A$1:B2828))</f>
        <v>#NUM!</v>
      </c>
      <c r="L2832" t="e">
        <f t="array" ref="L2832">INDEX($A$7:$F$3066,SMALL(IF(COUNTIF($L$5,$H$7:$H$3066)*COUNTIF($L$5,$I$7:$I$3066),MATCH(ROW($A$7:$A$3066),ROW($A$7:$A$3066)),""),ROWS($B$1:C2826)),COLUMNS($A$1:C2828))</f>
        <v>#NUM!</v>
      </c>
      <c r="M2832" t="e">
        <f t="array" ref="M2832">INDEX($A$7:$F$3066,SMALL(IF(COUNTIF($L$5,$H$7:$H$3066)*COUNTIF($L$5,$I$7:$I$3066),MATCH(ROW($A$7:$A$3066),ROW($A$7:$A$3066)),""),ROWS($B$1:D2826)),COLUMNS($A$1:D2828))</f>
        <v>#NUM!</v>
      </c>
      <c r="N2832" t="e">
        <f t="array" ref="N2832">INDEX($A$7:$F$3066,SMALL(IF(COUNTIF($L$5,$H$7:$H$3066)*COUNTIF($L$5,$I$7:$I$3066),MATCH(ROW($A$7:$A$3066),ROW($A$7:$A$3066)),""),ROWS($B$1:E2826)),COLUMNS($A$1:E2828))</f>
        <v>#NUM!</v>
      </c>
      <c r="O2832" t="e">
        <f t="array" ref="O2832">INDEX($A$7:$F$3066,SMALL(IF(COUNTIF($L$5,$H$7:$H$3066)*COUNTIF($L$5,$I$7:$I$3066),MATCH(ROW($A$7:$A$3066),ROW($A$7:$A$3066)),""),ROWS($B$1:F2826)),COLUMNS($A$1:F2828))</f>
        <v>#NUM!</v>
      </c>
    </row>
    <row r="2833" spans="1:15">
      <c r="A2833" s="1">
        <f>'ScienceDirect - Initial'!A2836</f>
        <v>0</v>
      </c>
      <c r="B2833" s="1">
        <f>'ScienceDirect - Initial'!B2836</f>
        <v>2015</v>
      </c>
      <c r="C2833" s="1" t="str">
        <f>'ScienceDirect - Initial'!C2836</f>
        <v>Connaughton, Colm; Nazarenko, Sergey; Quinn, Brenda</v>
      </c>
      <c r="D2833" s="1" t="str">
        <f>'ScienceDirect - Initial'!D2836</f>
        <v>Rossby and drift wave turbulence and zonal flows: The Charney–Hasegawa–Mima model and its extensions</v>
      </c>
      <c r="E2833" s="1" t="str">
        <f>'ScienceDirect - Initial'!E2836</f>
        <v>Rossby and drift wave turbulence and zonal flows: The Charney–Hasegawa–Mima model and its extensions</v>
      </c>
      <c r="F2833" s="1">
        <f>'ScienceDirect - Initial'!F2836</f>
        <v>0</v>
      </c>
      <c r="H2833" s="1">
        <v>0</v>
      </c>
      <c r="I2833" s="1">
        <v>0</v>
      </c>
      <c r="J2833" t="b">
        <f t="shared" si="44"/>
        <v>1</v>
      </c>
      <c r="K2833" t="e">
        <f t="array" ref="K2833">INDEX($A$7:$F$3066,SMALL(IF(COUNTIF($L$5,$H$7:$H$3066)*COUNTIF($L$5,$I$7:$I$3066),MATCH(ROW($A$7:$A$3066),ROW($A$7:$A$3066)),""),ROWS($B$1:B2827)),COLUMNS($A$1:B2829))</f>
        <v>#NUM!</v>
      </c>
      <c r="L2833" t="e">
        <f t="array" ref="L2833">INDEX($A$7:$F$3066,SMALL(IF(COUNTIF($L$5,$H$7:$H$3066)*COUNTIF($L$5,$I$7:$I$3066),MATCH(ROW($A$7:$A$3066),ROW($A$7:$A$3066)),""),ROWS($B$1:C2827)),COLUMNS($A$1:C2829))</f>
        <v>#NUM!</v>
      </c>
      <c r="M2833" t="e">
        <f t="array" ref="M2833">INDEX($A$7:$F$3066,SMALL(IF(COUNTIF($L$5,$H$7:$H$3066)*COUNTIF($L$5,$I$7:$I$3066),MATCH(ROW($A$7:$A$3066),ROW($A$7:$A$3066)),""),ROWS($B$1:D2827)),COLUMNS($A$1:D2829))</f>
        <v>#NUM!</v>
      </c>
      <c r="N2833" t="e">
        <f t="array" ref="N2833">INDEX($A$7:$F$3066,SMALL(IF(COUNTIF($L$5,$H$7:$H$3066)*COUNTIF($L$5,$I$7:$I$3066),MATCH(ROW($A$7:$A$3066),ROW($A$7:$A$3066)),""),ROWS($B$1:E2827)),COLUMNS($A$1:E2829))</f>
        <v>#NUM!</v>
      </c>
      <c r="O2833" t="e">
        <f t="array" ref="O2833">INDEX($A$7:$F$3066,SMALL(IF(COUNTIF($L$5,$H$7:$H$3066)*COUNTIF($L$5,$I$7:$I$3066),MATCH(ROW($A$7:$A$3066),ROW($A$7:$A$3066)),""),ROWS($B$1:F2827)),COLUMNS($A$1:F2829))</f>
        <v>#NUM!</v>
      </c>
    </row>
    <row r="2834" spans="1:15">
      <c r="A2834" s="1">
        <f>'ScienceDirect - Initial'!A2837</f>
        <v>0</v>
      </c>
      <c r="B2834" s="1">
        <f>'ScienceDirect - Initial'!B2837</f>
        <v>1985</v>
      </c>
      <c r="C2834" s="1" t="str">
        <f>'ScienceDirect - Initial'!C2837</f>
        <v>Jones, C.W.; Poole, R.K.</v>
      </c>
      <c r="D2834" s="1" t="str">
        <f>'ScienceDirect - Initial'!D2837</f>
        <v>10 The Analysis of Cytochromes</v>
      </c>
      <c r="E2834" s="1" t="str">
        <f>'ScienceDirect - Initial'!E2837</f>
        <v>Methods in Microbiology</v>
      </c>
      <c r="F2834" s="1" t="str">
        <f>'ScienceDirect - Initial'!F2837</f>
        <v>0580-9517</v>
      </c>
      <c r="H2834" s="1">
        <v>0</v>
      </c>
      <c r="I2834" s="1">
        <v>0</v>
      </c>
      <c r="J2834" t="b">
        <f t="shared" si="44"/>
        <v>1</v>
      </c>
      <c r="K2834" t="e">
        <f t="array" ref="K2834">INDEX($A$7:$F$3066,SMALL(IF(COUNTIF($L$5,$H$7:$H$3066)*COUNTIF($L$5,$I$7:$I$3066),MATCH(ROW($A$7:$A$3066),ROW($A$7:$A$3066)),""),ROWS($B$1:B2828)),COLUMNS($A$1:B2830))</f>
        <v>#NUM!</v>
      </c>
      <c r="L2834" t="e">
        <f t="array" ref="L2834">INDEX($A$7:$F$3066,SMALL(IF(COUNTIF($L$5,$H$7:$H$3066)*COUNTIF($L$5,$I$7:$I$3066),MATCH(ROW($A$7:$A$3066),ROW($A$7:$A$3066)),""),ROWS($B$1:C2828)),COLUMNS($A$1:C2830))</f>
        <v>#NUM!</v>
      </c>
      <c r="M2834" t="e">
        <f t="array" ref="M2834">INDEX($A$7:$F$3066,SMALL(IF(COUNTIF($L$5,$H$7:$H$3066)*COUNTIF($L$5,$I$7:$I$3066),MATCH(ROW($A$7:$A$3066),ROW($A$7:$A$3066)),""),ROWS($B$1:D2828)),COLUMNS($A$1:D2830))</f>
        <v>#NUM!</v>
      </c>
      <c r="N2834" t="e">
        <f t="array" ref="N2834">INDEX($A$7:$F$3066,SMALL(IF(COUNTIF($L$5,$H$7:$H$3066)*COUNTIF($L$5,$I$7:$I$3066),MATCH(ROW($A$7:$A$3066),ROW($A$7:$A$3066)),""),ROWS($B$1:E2828)),COLUMNS($A$1:E2830))</f>
        <v>#NUM!</v>
      </c>
      <c r="O2834" t="e">
        <f t="array" ref="O2834">INDEX($A$7:$F$3066,SMALL(IF(COUNTIF($L$5,$H$7:$H$3066)*COUNTIF($L$5,$I$7:$I$3066),MATCH(ROW($A$7:$A$3066),ROW($A$7:$A$3066)),""),ROWS($B$1:F2828)),COLUMNS($A$1:F2830))</f>
        <v>#NUM!</v>
      </c>
    </row>
    <row r="2835" spans="1:15">
      <c r="A2835" s="1">
        <f>'ScienceDirect - Initial'!A2838</f>
        <v>0</v>
      </c>
      <c r="B2835" s="1">
        <f>'ScienceDirect - Initial'!B2838</f>
        <v>2017</v>
      </c>
      <c r="C2835" s="1" t="str">
        <f>'ScienceDirect - Initial'!C2838</f>
        <v>Boulenger, J.-P.</v>
      </c>
      <c r="D2835" s="1" t="str">
        <f>'ScienceDirect - Initial'!D2838</f>
        <v>Chapitre 11 - Troubles anxieux</v>
      </c>
      <c r="E2835" s="1" t="str">
        <f>'ScienceDirect - Initial'!E2838</f>
        <v>Manuel de Psychiatrie (Troisième Édition)</v>
      </c>
      <c r="F2835" s="1" t="str">
        <f>'ScienceDirect - Initial'!F2838</f>
        <v>978-2-294-74927-8</v>
      </c>
      <c r="H2835" s="1">
        <v>0</v>
      </c>
      <c r="I2835" s="1">
        <v>0</v>
      </c>
      <c r="J2835" t="b">
        <f t="shared" si="44"/>
        <v>1</v>
      </c>
      <c r="K2835" t="e">
        <f t="array" ref="K2835">INDEX($A$7:$F$3066,SMALL(IF(COUNTIF($L$5,$H$7:$H$3066)*COUNTIF($L$5,$I$7:$I$3066),MATCH(ROW($A$7:$A$3066),ROW($A$7:$A$3066)),""),ROWS($B$1:B2829)),COLUMNS($A$1:B2831))</f>
        <v>#NUM!</v>
      </c>
      <c r="L2835" t="e">
        <f t="array" ref="L2835">INDEX($A$7:$F$3066,SMALL(IF(COUNTIF($L$5,$H$7:$H$3066)*COUNTIF($L$5,$I$7:$I$3066),MATCH(ROW($A$7:$A$3066),ROW($A$7:$A$3066)),""),ROWS($B$1:C2829)),COLUMNS($A$1:C2831))</f>
        <v>#NUM!</v>
      </c>
      <c r="M2835" t="e">
        <f t="array" ref="M2835">INDEX($A$7:$F$3066,SMALL(IF(COUNTIF($L$5,$H$7:$H$3066)*COUNTIF($L$5,$I$7:$I$3066),MATCH(ROW($A$7:$A$3066),ROW($A$7:$A$3066)),""),ROWS($B$1:D2829)),COLUMNS($A$1:D2831))</f>
        <v>#NUM!</v>
      </c>
      <c r="N2835" t="e">
        <f t="array" ref="N2835">INDEX($A$7:$F$3066,SMALL(IF(COUNTIF($L$5,$H$7:$H$3066)*COUNTIF($L$5,$I$7:$I$3066),MATCH(ROW($A$7:$A$3066),ROW($A$7:$A$3066)),""),ROWS($B$1:E2829)),COLUMNS($A$1:E2831))</f>
        <v>#NUM!</v>
      </c>
      <c r="O2835" t="e">
        <f t="array" ref="O2835">INDEX($A$7:$F$3066,SMALL(IF(COUNTIF($L$5,$H$7:$H$3066)*COUNTIF($L$5,$I$7:$I$3066),MATCH(ROW($A$7:$A$3066),ROW($A$7:$A$3066)),""),ROWS($B$1:F2829)),COLUMNS($A$1:F2831))</f>
        <v>#NUM!</v>
      </c>
    </row>
    <row r="2836" spans="1:15">
      <c r="A2836" s="1">
        <f>'ScienceDirect - Initial'!A2839</f>
        <v>0</v>
      </c>
      <c r="B2836" s="1">
        <f>'ScienceDirect - Initial'!B2839</f>
        <v>2015</v>
      </c>
      <c r="C2836" s="1" t="str">
        <f>'ScienceDirect - Initial'!C2839</f>
        <v>Mwangi, John Kennedy; Lee, Wen-Jhy; Chang, Yu-Cheng; Chen, Chia-Yang; Wang, Lin-Chi</v>
      </c>
      <c r="D2836" s="1" t="str">
        <f>'ScienceDirect - Initial'!D2839</f>
        <v>An overview: Energy saving and pollution reduction by using green fuel blends in diesel engines</v>
      </c>
      <c r="E2836" s="1" t="str">
        <f>'ScienceDirect - Initial'!E2839</f>
        <v>Applied Energy</v>
      </c>
      <c r="F2836" s="1">
        <f>'ScienceDirect - Initial'!F2839</f>
        <v>0</v>
      </c>
      <c r="H2836" s="1">
        <v>0</v>
      </c>
      <c r="I2836" s="1">
        <v>0</v>
      </c>
      <c r="J2836" t="b">
        <f t="shared" si="44"/>
        <v>1</v>
      </c>
      <c r="K2836" t="e">
        <f t="array" ref="K2836">INDEX($A$7:$F$3066,SMALL(IF(COUNTIF($L$5,$H$7:$H$3066)*COUNTIF($L$5,$I$7:$I$3066),MATCH(ROW($A$7:$A$3066),ROW($A$7:$A$3066)),""),ROWS($B$1:B2830)),COLUMNS($A$1:B2832))</f>
        <v>#NUM!</v>
      </c>
      <c r="L2836" t="e">
        <f t="array" ref="L2836">INDEX($A$7:$F$3066,SMALL(IF(COUNTIF($L$5,$H$7:$H$3066)*COUNTIF($L$5,$I$7:$I$3066),MATCH(ROW($A$7:$A$3066),ROW($A$7:$A$3066)),""),ROWS($B$1:C2830)),COLUMNS($A$1:C2832))</f>
        <v>#NUM!</v>
      </c>
      <c r="M2836" t="e">
        <f t="array" ref="M2836">INDEX($A$7:$F$3066,SMALL(IF(COUNTIF($L$5,$H$7:$H$3066)*COUNTIF($L$5,$I$7:$I$3066),MATCH(ROW($A$7:$A$3066),ROW($A$7:$A$3066)),""),ROWS($B$1:D2830)),COLUMNS($A$1:D2832))</f>
        <v>#NUM!</v>
      </c>
      <c r="N2836" t="e">
        <f t="array" ref="N2836">INDEX($A$7:$F$3066,SMALL(IF(COUNTIF($L$5,$H$7:$H$3066)*COUNTIF($L$5,$I$7:$I$3066),MATCH(ROW($A$7:$A$3066),ROW($A$7:$A$3066)),""),ROWS($B$1:E2830)),COLUMNS($A$1:E2832))</f>
        <v>#NUM!</v>
      </c>
      <c r="O2836" t="e">
        <f t="array" ref="O2836">INDEX($A$7:$F$3066,SMALL(IF(COUNTIF($L$5,$H$7:$H$3066)*COUNTIF($L$5,$I$7:$I$3066),MATCH(ROW($A$7:$A$3066),ROW($A$7:$A$3066)),""),ROWS($B$1:F2830)),COLUMNS($A$1:F2832))</f>
        <v>#NUM!</v>
      </c>
    </row>
    <row r="2837" spans="1:15">
      <c r="A2837" s="1">
        <f>'ScienceDirect - Initial'!A2840</f>
        <v>0</v>
      </c>
      <c r="B2837" s="1">
        <f>'ScienceDirect - Initial'!B2840</f>
        <v>1995</v>
      </c>
      <c r="C2837" s="1" t="str">
        <f>'ScienceDirect - Initial'!C2840</f>
        <v>Brydson, J.A.</v>
      </c>
      <c r="D2837" s="1" t="str">
        <f>'ScienceDirect - Initial'!D2840</f>
        <v>16 - Plastics Based on Styrene</v>
      </c>
      <c r="E2837" s="1" t="str">
        <f>'ScienceDirect - Initial'!E2840</f>
        <v>Plastics Materials (Sixth Edition)</v>
      </c>
      <c r="F2837" s="1" t="str">
        <f>'ScienceDirect - Initial'!F2840</f>
        <v>978-0-7506-1864-9</v>
      </c>
      <c r="H2837" s="1">
        <v>0</v>
      </c>
      <c r="I2837" s="1">
        <v>0</v>
      </c>
      <c r="J2837" t="b">
        <f t="shared" si="44"/>
        <v>1</v>
      </c>
      <c r="K2837" t="e">
        <f t="array" ref="K2837">INDEX($A$7:$F$3066,SMALL(IF(COUNTIF($L$5,$H$7:$H$3066)*COUNTIF($L$5,$I$7:$I$3066),MATCH(ROW($A$7:$A$3066),ROW($A$7:$A$3066)),""),ROWS($B$1:B2831)),COLUMNS($A$1:B2833))</f>
        <v>#NUM!</v>
      </c>
      <c r="L2837" t="e">
        <f t="array" ref="L2837">INDEX($A$7:$F$3066,SMALL(IF(COUNTIF($L$5,$H$7:$H$3066)*COUNTIF($L$5,$I$7:$I$3066),MATCH(ROW($A$7:$A$3066),ROW($A$7:$A$3066)),""),ROWS($B$1:C2831)),COLUMNS($A$1:C2833))</f>
        <v>#NUM!</v>
      </c>
      <c r="M2837" t="e">
        <f t="array" ref="M2837">INDEX($A$7:$F$3066,SMALL(IF(COUNTIF($L$5,$H$7:$H$3066)*COUNTIF($L$5,$I$7:$I$3066),MATCH(ROW($A$7:$A$3066),ROW($A$7:$A$3066)),""),ROWS($B$1:D2831)),COLUMNS($A$1:D2833))</f>
        <v>#NUM!</v>
      </c>
      <c r="N2837" t="e">
        <f t="array" ref="N2837">INDEX($A$7:$F$3066,SMALL(IF(COUNTIF($L$5,$H$7:$H$3066)*COUNTIF($L$5,$I$7:$I$3066),MATCH(ROW($A$7:$A$3066),ROW($A$7:$A$3066)),""),ROWS($B$1:E2831)),COLUMNS($A$1:E2833))</f>
        <v>#NUM!</v>
      </c>
      <c r="O2837" t="e">
        <f t="array" ref="O2837">INDEX($A$7:$F$3066,SMALL(IF(COUNTIF($L$5,$H$7:$H$3066)*COUNTIF($L$5,$I$7:$I$3066),MATCH(ROW($A$7:$A$3066),ROW($A$7:$A$3066)),""),ROWS($B$1:F2831)),COLUMNS($A$1:F2833))</f>
        <v>#NUM!</v>
      </c>
    </row>
    <row r="2838" spans="1:15">
      <c r="A2838" s="1">
        <f>'ScienceDirect - Initial'!A2841</f>
        <v>0</v>
      </c>
      <c r="B2838" s="1">
        <f>'ScienceDirect - Initial'!B2841</f>
        <v>2009</v>
      </c>
      <c r="C2838" s="1" t="str">
        <f>'ScienceDirect - Initial'!C2841</f>
        <v>Montaggioni, L.F.; Braithwaite, C.J.R.</v>
      </c>
      <c r="D2838" s="1" t="str">
        <f>'ScienceDirect - Initial'!D2841</f>
        <v>Chapter Four Controls on the Development, Distribution and Preservation of Reefs</v>
      </c>
      <c r="E2838" s="1" t="str">
        <f>'ScienceDirect - Initial'!E2841</f>
        <v>Developments in Marine Geology</v>
      </c>
      <c r="F2838" s="1" t="str">
        <f>'ScienceDirect - Initial'!F2841</f>
        <v>1572-5480</v>
      </c>
      <c r="H2838" s="1">
        <v>0</v>
      </c>
      <c r="I2838" s="1">
        <v>0</v>
      </c>
      <c r="J2838" t="b">
        <f t="shared" si="44"/>
        <v>1</v>
      </c>
      <c r="K2838" t="e">
        <f t="array" ref="K2838">INDEX($A$7:$F$3066,SMALL(IF(COUNTIF($L$5,$H$7:$H$3066)*COUNTIF($L$5,$I$7:$I$3066),MATCH(ROW($A$7:$A$3066),ROW($A$7:$A$3066)),""),ROWS($B$1:B2832)),COLUMNS($A$1:B2834))</f>
        <v>#NUM!</v>
      </c>
      <c r="L2838" t="e">
        <f t="array" ref="L2838">INDEX($A$7:$F$3066,SMALL(IF(COUNTIF($L$5,$H$7:$H$3066)*COUNTIF($L$5,$I$7:$I$3066),MATCH(ROW($A$7:$A$3066),ROW($A$7:$A$3066)),""),ROWS($B$1:C2832)),COLUMNS($A$1:C2834))</f>
        <v>#NUM!</v>
      </c>
      <c r="M2838" t="e">
        <f t="array" ref="M2838">INDEX($A$7:$F$3066,SMALL(IF(COUNTIF($L$5,$H$7:$H$3066)*COUNTIF($L$5,$I$7:$I$3066),MATCH(ROW($A$7:$A$3066),ROW($A$7:$A$3066)),""),ROWS($B$1:D2832)),COLUMNS($A$1:D2834))</f>
        <v>#NUM!</v>
      </c>
      <c r="N2838" t="e">
        <f t="array" ref="N2838">INDEX($A$7:$F$3066,SMALL(IF(COUNTIF($L$5,$H$7:$H$3066)*COUNTIF($L$5,$I$7:$I$3066),MATCH(ROW($A$7:$A$3066),ROW($A$7:$A$3066)),""),ROWS($B$1:E2832)),COLUMNS($A$1:E2834))</f>
        <v>#NUM!</v>
      </c>
      <c r="O2838" t="e">
        <f t="array" ref="O2838">INDEX($A$7:$F$3066,SMALL(IF(COUNTIF($L$5,$H$7:$H$3066)*COUNTIF($L$5,$I$7:$I$3066),MATCH(ROW($A$7:$A$3066),ROW($A$7:$A$3066)),""),ROWS($B$1:F2832)),COLUMNS($A$1:F2834))</f>
        <v>#NUM!</v>
      </c>
    </row>
    <row r="2839" spans="1:15">
      <c r="A2839" s="1">
        <f>'ScienceDirect - Initial'!A2842</f>
        <v>0</v>
      </c>
      <c r="B2839" s="1">
        <f>'ScienceDirect - Initial'!B2842</f>
        <v>1991</v>
      </c>
      <c r="C2839" s="1" t="str">
        <f>'ScienceDirect - Initial'!C2842</f>
        <v>Rowinsky, Eric K.; Donehower, Ross C.</v>
      </c>
      <c r="D2839" s="1" t="str">
        <f>'ScienceDirect - Initial'!D2842</f>
        <v>The clinical pharmacology and use of antimicrotubule agents in cancer chemotherapeutics</v>
      </c>
      <c r="E2839" s="1" t="str">
        <f>'ScienceDirect - Initial'!E2842</f>
        <v>Pharmacology &amp; Therapeutics</v>
      </c>
      <c r="F2839" s="1">
        <f>'ScienceDirect - Initial'!F2842</f>
        <v>0</v>
      </c>
      <c r="H2839" s="1">
        <v>0</v>
      </c>
      <c r="I2839" s="1">
        <v>0</v>
      </c>
      <c r="J2839" t="b">
        <f t="shared" si="44"/>
        <v>1</v>
      </c>
      <c r="K2839" t="e">
        <f t="array" ref="K2839">INDEX($A$7:$F$3066,SMALL(IF(COUNTIF($L$5,$H$7:$H$3066)*COUNTIF($L$5,$I$7:$I$3066),MATCH(ROW($A$7:$A$3066),ROW($A$7:$A$3066)),""),ROWS($B$1:B2833)),COLUMNS($A$1:B2835))</f>
        <v>#NUM!</v>
      </c>
      <c r="L2839" t="e">
        <f t="array" ref="L2839">INDEX($A$7:$F$3066,SMALL(IF(COUNTIF($L$5,$H$7:$H$3066)*COUNTIF($L$5,$I$7:$I$3066),MATCH(ROW($A$7:$A$3066),ROW($A$7:$A$3066)),""),ROWS($B$1:C2833)),COLUMNS($A$1:C2835))</f>
        <v>#NUM!</v>
      </c>
      <c r="M2839" t="e">
        <f t="array" ref="M2839">INDEX($A$7:$F$3066,SMALL(IF(COUNTIF($L$5,$H$7:$H$3066)*COUNTIF($L$5,$I$7:$I$3066),MATCH(ROW($A$7:$A$3066),ROW($A$7:$A$3066)),""),ROWS($B$1:D2833)),COLUMNS($A$1:D2835))</f>
        <v>#NUM!</v>
      </c>
      <c r="N2839" t="e">
        <f t="array" ref="N2839">INDEX($A$7:$F$3066,SMALL(IF(COUNTIF($L$5,$H$7:$H$3066)*COUNTIF($L$5,$I$7:$I$3066),MATCH(ROW($A$7:$A$3066),ROW($A$7:$A$3066)),""),ROWS($B$1:E2833)),COLUMNS($A$1:E2835))</f>
        <v>#NUM!</v>
      </c>
      <c r="O2839" t="e">
        <f t="array" ref="O2839">INDEX($A$7:$F$3066,SMALL(IF(COUNTIF($L$5,$H$7:$H$3066)*COUNTIF($L$5,$I$7:$I$3066),MATCH(ROW($A$7:$A$3066),ROW($A$7:$A$3066)),""),ROWS($B$1:F2833)),COLUMNS($A$1:F2835))</f>
        <v>#NUM!</v>
      </c>
    </row>
    <row r="2840" spans="1:15">
      <c r="A2840" s="1">
        <f>'ScienceDirect - Initial'!A2843</f>
        <v>0</v>
      </c>
      <c r="B2840" s="1">
        <f>'ScienceDirect - Initial'!B2843</f>
        <v>1990</v>
      </c>
      <c r="C2840" s="1" t="str">
        <f>'ScienceDirect - Initial'!C2843</f>
        <v>UDEN, P.C.</v>
      </c>
      <c r="D2840" s="1" t="str">
        <f>'ScienceDirect - Initial'!D2843</f>
        <v>Chapter 8 - Chromatographic Techniques for Sample Introduction in Atomic Plasma Emission Spectroscopy</v>
      </c>
      <c r="E2840" s="1" t="str">
        <f>'ScienceDirect - Initial'!E2843</f>
        <v>Analytical Spectroscopy Library</v>
      </c>
      <c r="F2840" s="1" t="str">
        <f>'ScienceDirect - Initial'!F2843</f>
        <v>0926-4345</v>
      </c>
      <c r="H2840" s="1">
        <v>0</v>
      </c>
      <c r="I2840" s="1">
        <v>0</v>
      </c>
      <c r="J2840" t="b">
        <f t="shared" si="44"/>
        <v>1</v>
      </c>
      <c r="K2840" t="e">
        <f t="array" ref="K2840">INDEX($A$7:$F$3066,SMALL(IF(COUNTIF($L$5,$H$7:$H$3066)*COUNTIF($L$5,$I$7:$I$3066),MATCH(ROW($A$7:$A$3066),ROW($A$7:$A$3066)),""),ROWS($B$1:B2834)),COLUMNS($A$1:B2836))</f>
        <v>#NUM!</v>
      </c>
      <c r="L2840" t="e">
        <f t="array" ref="L2840">INDEX($A$7:$F$3066,SMALL(IF(COUNTIF($L$5,$H$7:$H$3066)*COUNTIF($L$5,$I$7:$I$3066),MATCH(ROW($A$7:$A$3066),ROW($A$7:$A$3066)),""),ROWS($B$1:C2834)),COLUMNS($A$1:C2836))</f>
        <v>#NUM!</v>
      </c>
      <c r="M2840" t="e">
        <f t="array" ref="M2840">INDEX($A$7:$F$3066,SMALL(IF(COUNTIF($L$5,$H$7:$H$3066)*COUNTIF($L$5,$I$7:$I$3066),MATCH(ROW($A$7:$A$3066),ROW($A$7:$A$3066)),""),ROWS($B$1:D2834)),COLUMNS($A$1:D2836))</f>
        <v>#NUM!</v>
      </c>
      <c r="N2840" t="e">
        <f t="array" ref="N2840">INDEX($A$7:$F$3066,SMALL(IF(COUNTIF($L$5,$H$7:$H$3066)*COUNTIF($L$5,$I$7:$I$3066),MATCH(ROW($A$7:$A$3066),ROW($A$7:$A$3066)),""),ROWS($B$1:E2834)),COLUMNS($A$1:E2836))</f>
        <v>#NUM!</v>
      </c>
      <c r="O2840" t="e">
        <f t="array" ref="O2840">INDEX($A$7:$F$3066,SMALL(IF(COUNTIF($L$5,$H$7:$H$3066)*COUNTIF($L$5,$I$7:$I$3066),MATCH(ROW($A$7:$A$3066),ROW($A$7:$A$3066)),""),ROWS($B$1:F2834)),COLUMNS($A$1:F2836))</f>
        <v>#NUM!</v>
      </c>
    </row>
    <row r="2841" spans="1:15">
      <c r="A2841" s="1">
        <f>'ScienceDirect - Initial'!A2844</f>
        <v>0</v>
      </c>
      <c r="B2841" s="1">
        <f>'ScienceDirect - Initial'!B2844</f>
        <v>1983</v>
      </c>
      <c r="C2841" s="1" t="str">
        <f>'ScienceDirect - Initial'!C2844</f>
        <v>Agarwala, P.N.</v>
      </c>
      <c r="D2841" s="1" t="str">
        <f>'ScienceDirect - Initial'!D2844</f>
        <v>14 - Asia and the New International Economic Order</v>
      </c>
      <c r="E2841" s="1" t="str">
        <f>'ScienceDirect - Initial'!E2844</f>
        <v>The New International Economic Order</v>
      </c>
      <c r="F2841" s="1" t="str">
        <f>'ScienceDirect - Initial'!F2844</f>
        <v>978-0-08-028823-9</v>
      </c>
      <c r="H2841" s="1">
        <v>0</v>
      </c>
      <c r="I2841" s="1">
        <v>0</v>
      </c>
      <c r="J2841" t="b">
        <f t="shared" si="44"/>
        <v>1</v>
      </c>
      <c r="K2841" t="e">
        <f t="array" ref="K2841">INDEX($A$7:$F$3066,SMALL(IF(COUNTIF($L$5,$H$7:$H$3066)*COUNTIF($L$5,$I$7:$I$3066),MATCH(ROW($A$7:$A$3066),ROW($A$7:$A$3066)),""),ROWS($B$1:B2835)),COLUMNS($A$1:B2837))</f>
        <v>#NUM!</v>
      </c>
      <c r="L2841" t="e">
        <f t="array" ref="L2841">INDEX($A$7:$F$3066,SMALL(IF(COUNTIF($L$5,$H$7:$H$3066)*COUNTIF($L$5,$I$7:$I$3066),MATCH(ROW($A$7:$A$3066),ROW($A$7:$A$3066)),""),ROWS($B$1:C2835)),COLUMNS($A$1:C2837))</f>
        <v>#NUM!</v>
      </c>
      <c r="M2841" t="e">
        <f t="array" ref="M2841">INDEX($A$7:$F$3066,SMALL(IF(COUNTIF($L$5,$H$7:$H$3066)*COUNTIF($L$5,$I$7:$I$3066),MATCH(ROW($A$7:$A$3066),ROW($A$7:$A$3066)),""),ROWS($B$1:D2835)),COLUMNS($A$1:D2837))</f>
        <v>#NUM!</v>
      </c>
      <c r="N2841" t="e">
        <f t="array" ref="N2841">INDEX($A$7:$F$3066,SMALL(IF(COUNTIF($L$5,$H$7:$H$3066)*COUNTIF($L$5,$I$7:$I$3066),MATCH(ROW($A$7:$A$3066),ROW($A$7:$A$3066)),""),ROWS($B$1:E2835)),COLUMNS($A$1:E2837))</f>
        <v>#NUM!</v>
      </c>
      <c r="O2841" t="e">
        <f t="array" ref="O2841">INDEX($A$7:$F$3066,SMALL(IF(COUNTIF($L$5,$H$7:$H$3066)*COUNTIF($L$5,$I$7:$I$3066),MATCH(ROW($A$7:$A$3066),ROW($A$7:$A$3066)),""),ROWS($B$1:F2835)),COLUMNS($A$1:F2837))</f>
        <v>#NUM!</v>
      </c>
    </row>
    <row r="2842" spans="1:15">
      <c r="A2842" s="1">
        <f>'ScienceDirect - Initial'!A2845</f>
        <v>0</v>
      </c>
      <c r="B2842" s="1">
        <f>'ScienceDirect - Initial'!B2845</f>
        <v>2011</v>
      </c>
      <c r="C2842" s="1" t="str">
        <f>'ScienceDirect - Initial'!C2845</f>
        <v>Coppola, Damon P.</v>
      </c>
      <c r="D2842" s="1" t="str">
        <f>'ScienceDirect - Initial'!D2845</f>
        <v>2 - Hazards</v>
      </c>
      <c r="E2842" s="1" t="str">
        <f>'ScienceDirect - Initial'!E2845</f>
        <v>Introduction to International Disaster Management (Second Edition)</v>
      </c>
      <c r="F2842" s="1" t="str">
        <f>'ScienceDirect - Initial'!F2845</f>
        <v>978-0-12-382174-4</v>
      </c>
      <c r="H2842" s="1">
        <v>0</v>
      </c>
      <c r="I2842" s="1">
        <v>0</v>
      </c>
      <c r="J2842" t="b">
        <f t="shared" si="44"/>
        <v>1</v>
      </c>
      <c r="K2842" t="e">
        <f t="array" ref="K2842">INDEX($A$7:$F$3066,SMALL(IF(COUNTIF($L$5,$H$7:$H$3066)*COUNTIF($L$5,$I$7:$I$3066),MATCH(ROW($A$7:$A$3066),ROW($A$7:$A$3066)),""),ROWS($B$1:B2836)),COLUMNS($A$1:B2838))</f>
        <v>#NUM!</v>
      </c>
      <c r="L2842" t="e">
        <f t="array" ref="L2842">INDEX($A$7:$F$3066,SMALL(IF(COUNTIF($L$5,$H$7:$H$3066)*COUNTIF($L$5,$I$7:$I$3066),MATCH(ROW($A$7:$A$3066),ROW($A$7:$A$3066)),""),ROWS($B$1:C2836)),COLUMNS($A$1:C2838))</f>
        <v>#NUM!</v>
      </c>
      <c r="M2842" t="e">
        <f t="array" ref="M2842">INDEX($A$7:$F$3066,SMALL(IF(COUNTIF($L$5,$H$7:$H$3066)*COUNTIF($L$5,$I$7:$I$3066),MATCH(ROW($A$7:$A$3066),ROW($A$7:$A$3066)),""),ROWS($B$1:D2836)),COLUMNS($A$1:D2838))</f>
        <v>#NUM!</v>
      </c>
      <c r="N2842" t="e">
        <f t="array" ref="N2842">INDEX($A$7:$F$3066,SMALL(IF(COUNTIF($L$5,$H$7:$H$3066)*COUNTIF($L$5,$I$7:$I$3066),MATCH(ROW($A$7:$A$3066),ROW($A$7:$A$3066)),""),ROWS($B$1:E2836)),COLUMNS($A$1:E2838))</f>
        <v>#NUM!</v>
      </c>
      <c r="O2842" t="e">
        <f t="array" ref="O2842">INDEX($A$7:$F$3066,SMALL(IF(COUNTIF($L$5,$H$7:$H$3066)*COUNTIF($L$5,$I$7:$I$3066),MATCH(ROW($A$7:$A$3066),ROW($A$7:$A$3066)),""),ROWS($B$1:F2836)),COLUMNS($A$1:F2838))</f>
        <v>#NUM!</v>
      </c>
    </row>
    <row r="2843" spans="1:15">
      <c r="A2843" s="1">
        <f>'ScienceDirect - Initial'!A2846</f>
        <v>0</v>
      </c>
      <c r="B2843" s="1">
        <f>'ScienceDirect - Initial'!B2846</f>
        <v>1993</v>
      </c>
      <c r="C2843" s="1" t="str">
        <f>'ScienceDirect - Initial'!C2846</f>
        <v>Keith, M.L.</v>
      </c>
      <c r="D2843" s="1" t="str">
        <f>'ScienceDirect - Initial'!D2846</f>
        <v>Geodynamics and mantle flow: an alternative earth model</v>
      </c>
      <c r="E2843" s="1" t="str">
        <f>'ScienceDirect - Initial'!E2846</f>
        <v>Earth-Science Reviews</v>
      </c>
      <c r="F2843" s="1">
        <f>'ScienceDirect - Initial'!F2846</f>
        <v>0</v>
      </c>
      <c r="H2843" s="1">
        <v>0</v>
      </c>
      <c r="I2843" s="1">
        <v>0</v>
      </c>
      <c r="J2843" t="b">
        <f t="shared" si="44"/>
        <v>1</v>
      </c>
      <c r="K2843" t="e">
        <f t="array" ref="K2843">INDEX($A$7:$F$3066,SMALL(IF(COUNTIF($L$5,$H$7:$H$3066)*COUNTIF($L$5,$I$7:$I$3066),MATCH(ROW($A$7:$A$3066),ROW($A$7:$A$3066)),""),ROWS($B$1:B2837)),COLUMNS($A$1:B2839))</f>
        <v>#NUM!</v>
      </c>
      <c r="L2843" t="e">
        <f t="array" ref="L2843">INDEX($A$7:$F$3066,SMALL(IF(COUNTIF($L$5,$H$7:$H$3066)*COUNTIF($L$5,$I$7:$I$3066),MATCH(ROW($A$7:$A$3066),ROW($A$7:$A$3066)),""),ROWS($B$1:C2837)),COLUMNS($A$1:C2839))</f>
        <v>#NUM!</v>
      </c>
      <c r="M2843" t="e">
        <f t="array" ref="M2843">INDEX($A$7:$F$3066,SMALL(IF(COUNTIF($L$5,$H$7:$H$3066)*COUNTIF($L$5,$I$7:$I$3066),MATCH(ROW($A$7:$A$3066),ROW($A$7:$A$3066)),""),ROWS($B$1:D2837)),COLUMNS($A$1:D2839))</f>
        <v>#NUM!</v>
      </c>
      <c r="N2843" t="e">
        <f t="array" ref="N2843">INDEX($A$7:$F$3066,SMALL(IF(COUNTIF($L$5,$H$7:$H$3066)*COUNTIF($L$5,$I$7:$I$3066),MATCH(ROW($A$7:$A$3066),ROW($A$7:$A$3066)),""),ROWS($B$1:E2837)),COLUMNS($A$1:E2839))</f>
        <v>#NUM!</v>
      </c>
      <c r="O2843" t="e">
        <f t="array" ref="O2843">INDEX($A$7:$F$3066,SMALL(IF(COUNTIF($L$5,$H$7:$H$3066)*COUNTIF($L$5,$I$7:$I$3066),MATCH(ROW($A$7:$A$3066),ROW($A$7:$A$3066)),""),ROWS($B$1:F2837)),COLUMNS($A$1:F2839))</f>
        <v>#NUM!</v>
      </c>
    </row>
    <row r="2844" spans="1:15">
      <c r="A2844" s="1">
        <f>'ScienceDirect - Initial'!A2847</f>
        <v>0</v>
      </c>
      <c r="B2844" s="1">
        <f>'ScienceDirect - Initial'!B2847</f>
        <v>1984</v>
      </c>
      <c r="C2844" s="1" t="str">
        <f>'ScienceDirect - Initial'!C2847</f>
        <v>Fine, Paul</v>
      </c>
      <c r="D2844" s="1" t="str">
        <f>'ScienceDirect - Initial'!D2847</f>
        <v>Leprosy and tuberculosis—an epidemiological comparison</v>
      </c>
      <c r="E2844" s="1" t="str">
        <f>'ScienceDirect - Initial'!E2847</f>
        <v>Tubercle</v>
      </c>
      <c r="F2844" s="1">
        <f>'ScienceDirect - Initial'!F2847</f>
        <v>0</v>
      </c>
      <c r="H2844" s="1">
        <v>0</v>
      </c>
      <c r="I2844" s="1">
        <v>0</v>
      </c>
      <c r="J2844" t="b">
        <f t="shared" si="44"/>
        <v>1</v>
      </c>
      <c r="K2844" t="e">
        <f t="array" ref="K2844">INDEX($A$7:$F$3066,SMALL(IF(COUNTIF($L$5,$H$7:$H$3066)*COUNTIF($L$5,$I$7:$I$3066),MATCH(ROW($A$7:$A$3066),ROW($A$7:$A$3066)),""),ROWS($B$1:B2838)),COLUMNS($A$1:B2840))</f>
        <v>#NUM!</v>
      </c>
      <c r="L2844" t="e">
        <f t="array" ref="L2844">INDEX($A$7:$F$3066,SMALL(IF(COUNTIF($L$5,$H$7:$H$3066)*COUNTIF($L$5,$I$7:$I$3066),MATCH(ROW($A$7:$A$3066),ROW($A$7:$A$3066)),""),ROWS($B$1:C2838)),COLUMNS($A$1:C2840))</f>
        <v>#NUM!</v>
      </c>
      <c r="M2844" t="e">
        <f t="array" ref="M2844">INDEX($A$7:$F$3066,SMALL(IF(COUNTIF($L$5,$H$7:$H$3066)*COUNTIF($L$5,$I$7:$I$3066),MATCH(ROW($A$7:$A$3066),ROW($A$7:$A$3066)),""),ROWS($B$1:D2838)),COLUMNS($A$1:D2840))</f>
        <v>#NUM!</v>
      </c>
      <c r="N2844" t="e">
        <f t="array" ref="N2844">INDEX($A$7:$F$3066,SMALL(IF(COUNTIF($L$5,$H$7:$H$3066)*COUNTIF($L$5,$I$7:$I$3066),MATCH(ROW($A$7:$A$3066),ROW($A$7:$A$3066)),""),ROWS($B$1:E2838)),COLUMNS($A$1:E2840))</f>
        <v>#NUM!</v>
      </c>
      <c r="O2844" t="e">
        <f t="array" ref="O2844">INDEX($A$7:$F$3066,SMALL(IF(COUNTIF($L$5,$H$7:$H$3066)*COUNTIF($L$5,$I$7:$I$3066),MATCH(ROW($A$7:$A$3066),ROW($A$7:$A$3066)),""),ROWS($B$1:F2838)),COLUMNS($A$1:F2840))</f>
        <v>#NUM!</v>
      </c>
    </row>
    <row r="2845" spans="1:15">
      <c r="A2845" s="1">
        <f>'ScienceDirect - Initial'!A2848</f>
        <v>0</v>
      </c>
      <c r="B2845" s="1">
        <f>'ScienceDirect - Initial'!B2848</f>
        <v>1973</v>
      </c>
      <c r="C2845" s="1" t="str">
        <f>'ScienceDirect - Initial'!C2848</f>
        <v>RASKIN, DAVID C.</v>
      </c>
      <c r="D2845" s="1" t="str">
        <f>'ScienceDirect - Initial'!D2848</f>
        <v>CHAPTER 2 - Attention and Arousal</v>
      </c>
      <c r="E2845" s="1" t="str">
        <f>'ScienceDirect - Initial'!E2848</f>
        <v>Electrodermal Activity in Psychological Research</v>
      </c>
      <c r="F2845" s="1" t="str">
        <f>'ScienceDirect - Initial'!F2848</f>
        <v>978-0-12-565950-5</v>
      </c>
      <c r="H2845" s="1">
        <v>0</v>
      </c>
      <c r="I2845" s="1">
        <v>0</v>
      </c>
      <c r="J2845" t="b">
        <f t="shared" si="44"/>
        <v>1</v>
      </c>
      <c r="K2845" t="e">
        <f t="array" ref="K2845">INDEX($A$7:$F$3066,SMALL(IF(COUNTIF($L$5,$H$7:$H$3066)*COUNTIF($L$5,$I$7:$I$3066),MATCH(ROW($A$7:$A$3066),ROW($A$7:$A$3066)),""),ROWS($B$1:B2839)),COLUMNS($A$1:B2841))</f>
        <v>#NUM!</v>
      </c>
      <c r="L2845" t="e">
        <f t="array" ref="L2845">INDEX($A$7:$F$3066,SMALL(IF(COUNTIF($L$5,$H$7:$H$3066)*COUNTIF($L$5,$I$7:$I$3066),MATCH(ROW($A$7:$A$3066),ROW($A$7:$A$3066)),""),ROWS($B$1:C2839)),COLUMNS($A$1:C2841))</f>
        <v>#NUM!</v>
      </c>
      <c r="M2845" t="e">
        <f t="array" ref="M2845">INDEX($A$7:$F$3066,SMALL(IF(COUNTIF($L$5,$H$7:$H$3066)*COUNTIF($L$5,$I$7:$I$3066),MATCH(ROW($A$7:$A$3066),ROW($A$7:$A$3066)),""),ROWS($B$1:D2839)),COLUMNS($A$1:D2841))</f>
        <v>#NUM!</v>
      </c>
      <c r="N2845" t="e">
        <f t="array" ref="N2845">INDEX($A$7:$F$3066,SMALL(IF(COUNTIF($L$5,$H$7:$H$3066)*COUNTIF($L$5,$I$7:$I$3066),MATCH(ROW($A$7:$A$3066),ROW($A$7:$A$3066)),""),ROWS($B$1:E2839)),COLUMNS($A$1:E2841))</f>
        <v>#NUM!</v>
      </c>
      <c r="O2845" t="e">
        <f t="array" ref="O2845">INDEX($A$7:$F$3066,SMALL(IF(COUNTIF($L$5,$H$7:$H$3066)*COUNTIF($L$5,$I$7:$I$3066),MATCH(ROW($A$7:$A$3066),ROW($A$7:$A$3066)),""),ROWS($B$1:F2839)),COLUMNS($A$1:F2841))</f>
        <v>#NUM!</v>
      </c>
    </row>
    <row r="2846" spans="1:15">
      <c r="A2846" s="1">
        <f>'ScienceDirect - Initial'!A2849</f>
        <v>0</v>
      </c>
      <c r="B2846" s="1">
        <f>'ScienceDirect - Initial'!B2849</f>
        <v>2008</v>
      </c>
      <c r="C2846" s="1" t="str">
        <f>'ScienceDirect - Initial'!C2849</f>
        <v>Szymanski, Jeff</v>
      </c>
      <c r="D2846" s="1" t="str">
        <f>'ScienceDirect - Initial'!D2849</f>
        <v>Chapter 5 - Small Room Acoustics</v>
      </c>
      <c r="E2846" s="1" t="str">
        <f>'ScienceDirect - Initial'!E2849</f>
        <v>Handbook for Sound Engineers (Fourth Edition)</v>
      </c>
      <c r="F2846" s="1" t="str">
        <f>'ScienceDirect - Initial'!F2849</f>
        <v>978-0-240-80969-4</v>
      </c>
      <c r="H2846" s="1">
        <v>0</v>
      </c>
      <c r="I2846" s="1">
        <v>0</v>
      </c>
      <c r="J2846" t="b">
        <f t="shared" si="44"/>
        <v>1</v>
      </c>
      <c r="K2846" t="e">
        <f t="array" ref="K2846">INDEX($A$7:$F$3066,SMALL(IF(COUNTIF($L$5,$H$7:$H$3066)*COUNTIF($L$5,$I$7:$I$3066),MATCH(ROW($A$7:$A$3066),ROW($A$7:$A$3066)),""),ROWS($B$1:B2840)),COLUMNS($A$1:B2842))</f>
        <v>#NUM!</v>
      </c>
      <c r="L2846" t="e">
        <f t="array" ref="L2846">INDEX($A$7:$F$3066,SMALL(IF(COUNTIF($L$5,$H$7:$H$3066)*COUNTIF($L$5,$I$7:$I$3066),MATCH(ROW($A$7:$A$3066),ROW($A$7:$A$3066)),""),ROWS($B$1:C2840)),COLUMNS($A$1:C2842))</f>
        <v>#NUM!</v>
      </c>
      <c r="M2846" t="e">
        <f t="array" ref="M2846">INDEX($A$7:$F$3066,SMALL(IF(COUNTIF($L$5,$H$7:$H$3066)*COUNTIF($L$5,$I$7:$I$3066),MATCH(ROW($A$7:$A$3066),ROW($A$7:$A$3066)),""),ROWS($B$1:D2840)),COLUMNS($A$1:D2842))</f>
        <v>#NUM!</v>
      </c>
      <c r="N2846" t="e">
        <f t="array" ref="N2846">INDEX($A$7:$F$3066,SMALL(IF(COUNTIF($L$5,$H$7:$H$3066)*COUNTIF($L$5,$I$7:$I$3066),MATCH(ROW($A$7:$A$3066),ROW($A$7:$A$3066)),""),ROWS($B$1:E2840)),COLUMNS($A$1:E2842))</f>
        <v>#NUM!</v>
      </c>
      <c r="O2846" t="e">
        <f t="array" ref="O2846">INDEX($A$7:$F$3066,SMALL(IF(COUNTIF($L$5,$H$7:$H$3066)*COUNTIF($L$5,$I$7:$I$3066),MATCH(ROW($A$7:$A$3066),ROW($A$7:$A$3066)),""),ROWS($B$1:F2840)),COLUMNS($A$1:F2842))</f>
        <v>#NUM!</v>
      </c>
    </row>
    <row r="2847" spans="1:15">
      <c r="A2847" s="1">
        <f>'ScienceDirect - Initial'!A2850</f>
        <v>0</v>
      </c>
      <c r="B2847" s="1">
        <f>'ScienceDirect - Initial'!B2850</f>
        <v>1979</v>
      </c>
      <c r="C2847" s="1" t="str">
        <f>'ScienceDirect - Initial'!C2850</f>
        <v>BOTKIN, JAMES W.; ELMANDJRA, MAHDI; MALITZA, MIRCEA</v>
      </c>
      <c r="D2847" s="1" t="str">
        <f>'ScienceDirect - Initial'!D2850</f>
        <v>IV - Illustrations of a New Learning Perspective</v>
      </c>
      <c r="E2847" s="1" t="str">
        <f>'ScienceDirect - Initial'!E2850</f>
        <v>No Limits to Learning</v>
      </c>
      <c r="F2847" s="1" t="str">
        <f>'ScienceDirect - Initial'!F2850</f>
        <v>978-0-08-024704-5</v>
      </c>
      <c r="H2847" s="1">
        <v>0</v>
      </c>
      <c r="I2847" s="1">
        <v>0</v>
      </c>
      <c r="J2847" t="b">
        <f t="shared" si="44"/>
        <v>1</v>
      </c>
      <c r="K2847" t="e">
        <f t="array" ref="K2847">INDEX($A$7:$F$3066,SMALL(IF(COUNTIF($L$5,$H$7:$H$3066)*COUNTIF($L$5,$I$7:$I$3066),MATCH(ROW($A$7:$A$3066),ROW($A$7:$A$3066)),""),ROWS($B$1:B2841)),COLUMNS($A$1:B2843))</f>
        <v>#NUM!</v>
      </c>
      <c r="L2847" t="e">
        <f t="array" ref="L2847">INDEX($A$7:$F$3066,SMALL(IF(COUNTIF($L$5,$H$7:$H$3066)*COUNTIF($L$5,$I$7:$I$3066),MATCH(ROW($A$7:$A$3066),ROW($A$7:$A$3066)),""),ROWS($B$1:C2841)),COLUMNS($A$1:C2843))</f>
        <v>#NUM!</v>
      </c>
      <c r="M2847" t="e">
        <f t="array" ref="M2847">INDEX($A$7:$F$3066,SMALL(IF(COUNTIF($L$5,$H$7:$H$3066)*COUNTIF($L$5,$I$7:$I$3066),MATCH(ROW($A$7:$A$3066),ROW($A$7:$A$3066)),""),ROWS($B$1:D2841)),COLUMNS($A$1:D2843))</f>
        <v>#NUM!</v>
      </c>
      <c r="N2847" t="e">
        <f t="array" ref="N2847">INDEX($A$7:$F$3066,SMALL(IF(COUNTIF($L$5,$H$7:$H$3066)*COUNTIF($L$5,$I$7:$I$3066),MATCH(ROW($A$7:$A$3066),ROW($A$7:$A$3066)),""),ROWS($B$1:E2841)),COLUMNS($A$1:E2843))</f>
        <v>#NUM!</v>
      </c>
      <c r="O2847" t="e">
        <f t="array" ref="O2847">INDEX($A$7:$F$3066,SMALL(IF(COUNTIF($L$5,$H$7:$H$3066)*COUNTIF($L$5,$I$7:$I$3066),MATCH(ROW($A$7:$A$3066),ROW($A$7:$A$3066)),""),ROWS($B$1:F2841)),COLUMNS($A$1:F2843))</f>
        <v>#NUM!</v>
      </c>
    </row>
    <row r="2848" spans="1:15">
      <c r="A2848" s="1">
        <f>'ScienceDirect - Initial'!A2851</f>
        <v>0</v>
      </c>
      <c r="B2848" s="1">
        <f>'ScienceDirect - Initial'!B2851</f>
        <v>2010</v>
      </c>
      <c r="C2848" s="1" t="str">
        <f>'ScienceDirect - Initial'!C2851</f>
        <v>Chaitow, Leon; Baldry, Peter; Blake, Eric; Dommerholt, Jan; Good, Rebecca; Issa, Tamer S.; Lowe, John C.; McMakin, Carolyn; McPartland, John M.; Watson, Paul J.; Winstead-Fry, Pat; Peters, David; Chambers, Graeme; Cameron, Joanna</v>
      </c>
      <c r="D2848" s="1" t="str">
        <f>'ScienceDirect - Initial'!D2851</f>
        <v>Chapter Three - Conditions associated with fibromyalgia</v>
      </c>
      <c r="E2848" s="1" t="str">
        <f>'ScienceDirect - Initial'!E2851</f>
        <v>Fibromyalgia Syndrome (Third Edition)</v>
      </c>
      <c r="F2848" s="1" t="str">
        <f>'ScienceDirect - Initial'!F2851</f>
        <v>978-0-443-06936-9</v>
      </c>
      <c r="H2848" s="1">
        <v>0</v>
      </c>
      <c r="I2848" s="1">
        <v>0</v>
      </c>
      <c r="J2848" t="b">
        <f t="shared" si="44"/>
        <v>1</v>
      </c>
      <c r="K2848" t="e">
        <f t="array" ref="K2848">INDEX($A$7:$F$3066,SMALL(IF(COUNTIF($L$5,$H$7:$H$3066)*COUNTIF($L$5,$I$7:$I$3066),MATCH(ROW($A$7:$A$3066),ROW($A$7:$A$3066)),""),ROWS($B$1:B2842)),COLUMNS($A$1:B2844))</f>
        <v>#NUM!</v>
      </c>
      <c r="L2848" t="e">
        <f t="array" ref="L2848">INDEX($A$7:$F$3066,SMALL(IF(COUNTIF($L$5,$H$7:$H$3066)*COUNTIF($L$5,$I$7:$I$3066),MATCH(ROW($A$7:$A$3066),ROW($A$7:$A$3066)),""),ROWS($B$1:C2842)),COLUMNS($A$1:C2844))</f>
        <v>#NUM!</v>
      </c>
      <c r="M2848" t="e">
        <f t="array" ref="M2848">INDEX($A$7:$F$3066,SMALL(IF(COUNTIF($L$5,$H$7:$H$3066)*COUNTIF($L$5,$I$7:$I$3066),MATCH(ROW($A$7:$A$3066),ROW($A$7:$A$3066)),""),ROWS($B$1:D2842)),COLUMNS($A$1:D2844))</f>
        <v>#NUM!</v>
      </c>
      <c r="N2848" t="e">
        <f t="array" ref="N2848">INDEX($A$7:$F$3066,SMALL(IF(COUNTIF($L$5,$H$7:$H$3066)*COUNTIF($L$5,$I$7:$I$3066),MATCH(ROW($A$7:$A$3066),ROW($A$7:$A$3066)),""),ROWS($B$1:E2842)),COLUMNS($A$1:E2844))</f>
        <v>#NUM!</v>
      </c>
      <c r="O2848" t="e">
        <f t="array" ref="O2848">INDEX($A$7:$F$3066,SMALL(IF(COUNTIF($L$5,$H$7:$H$3066)*COUNTIF($L$5,$I$7:$I$3066),MATCH(ROW($A$7:$A$3066),ROW($A$7:$A$3066)),""),ROWS($B$1:F2842)),COLUMNS($A$1:F2844))</f>
        <v>#NUM!</v>
      </c>
    </row>
    <row r="2849" spans="1:15">
      <c r="A2849" s="1">
        <f>'ScienceDirect - Initial'!A2852</f>
        <v>0</v>
      </c>
      <c r="B2849" s="1">
        <f>'ScienceDirect - Initial'!B2852</f>
        <v>1976</v>
      </c>
      <c r="C2849" s="1" t="str">
        <f>'ScienceDirect - Initial'!C2852</f>
        <v>Wetzel, Mary C.; Stuart, Douglas G.</v>
      </c>
      <c r="D2849" s="1" t="str">
        <f>'ScienceDirect - Initial'!D2852</f>
        <v>Ensemble characterivstics ofcat locovmotionand its neural control</v>
      </c>
      <c r="E2849" s="1" t="str">
        <f>'ScienceDirect - Initial'!E2852</f>
        <v>Progress in Neurobiology</v>
      </c>
      <c r="F2849" s="1">
        <f>'ScienceDirect - Initial'!F2852</f>
        <v>0</v>
      </c>
      <c r="H2849" s="1">
        <v>0</v>
      </c>
      <c r="I2849" s="1">
        <v>0</v>
      </c>
      <c r="J2849" t="b">
        <f t="shared" si="44"/>
        <v>1</v>
      </c>
      <c r="K2849" t="e">
        <f t="array" ref="K2849">INDEX($A$7:$F$3066,SMALL(IF(COUNTIF($L$5,$H$7:$H$3066)*COUNTIF($L$5,$I$7:$I$3066),MATCH(ROW($A$7:$A$3066),ROW($A$7:$A$3066)),""),ROWS($B$1:B2843)),COLUMNS($A$1:B2845))</f>
        <v>#NUM!</v>
      </c>
      <c r="L2849" t="e">
        <f t="array" ref="L2849">INDEX($A$7:$F$3066,SMALL(IF(COUNTIF($L$5,$H$7:$H$3066)*COUNTIF($L$5,$I$7:$I$3066),MATCH(ROW($A$7:$A$3066),ROW($A$7:$A$3066)),""),ROWS($B$1:C2843)),COLUMNS($A$1:C2845))</f>
        <v>#NUM!</v>
      </c>
      <c r="M2849" t="e">
        <f t="array" ref="M2849">INDEX($A$7:$F$3066,SMALL(IF(COUNTIF($L$5,$H$7:$H$3066)*COUNTIF($L$5,$I$7:$I$3066),MATCH(ROW($A$7:$A$3066),ROW($A$7:$A$3066)),""),ROWS($B$1:D2843)),COLUMNS($A$1:D2845))</f>
        <v>#NUM!</v>
      </c>
      <c r="N2849" t="e">
        <f t="array" ref="N2849">INDEX($A$7:$F$3066,SMALL(IF(COUNTIF($L$5,$H$7:$H$3066)*COUNTIF($L$5,$I$7:$I$3066),MATCH(ROW($A$7:$A$3066),ROW($A$7:$A$3066)),""),ROWS($B$1:E2843)),COLUMNS($A$1:E2845))</f>
        <v>#NUM!</v>
      </c>
      <c r="O2849" t="e">
        <f t="array" ref="O2849">INDEX($A$7:$F$3066,SMALL(IF(COUNTIF($L$5,$H$7:$H$3066)*COUNTIF($L$5,$I$7:$I$3066),MATCH(ROW($A$7:$A$3066),ROW($A$7:$A$3066)),""),ROWS($B$1:F2843)),COLUMNS($A$1:F2845))</f>
        <v>#NUM!</v>
      </c>
    </row>
    <row r="2850" spans="1:15">
      <c r="A2850" s="1">
        <f>'ScienceDirect - Initial'!A2853</f>
        <v>0</v>
      </c>
      <c r="B2850" s="1">
        <f>'ScienceDirect - Initial'!B2853</f>
        <v>1970</v>
      </c>
      <c r="C2850" s="1" t="str">
        <f>'ScienceDirect - Initial'!C2853</f>
        <v>Lazarus, Richard S.; Averill, James R.; Opton, Edward M.</v>
      </c>
      <c r="D2850" s="1" t="str">
        <f>'ScienceDirect - Initial'!D2853</f>
        <v>Chapter 14 - Towards a Cognitive Theory of Emotion**This paper and the research reported within it were made possible partly by a research training grant (RH-4) from the Rehabilitation Services Administration, and by a research grant (MH-2136) from the National Institute of Mental Health.</v>
      </c>
      <c r="E2850" s="1" t="str">
        <f>'ScienceDirect - Initial'!E2853</f>
        <v>Feelings and Emotions</v>
      </c>
      <c r="F2850" s="1" t="str">
        <f>'ScienceDirect - Initial'!F2853</f>
        <v>978-0-12-063550-4</v>
      </c>
      <c r="H2850" s="1">
        <v>0</v>
      </c>
      <c r="I2850" s="1">
        <v>0</v>
      </c>
      <c r="J2850" t="b">
        <f t="shared" si="44"/>
        <v>1</v>
      </c>
      <c r="K2850" t="e">
        <f t="array" ref="K2850">INDEX($A$7:$F$3066,SMALL(IF(COUNTIF($L$5,$H$7:$H$3066)*COUNTIF($L$5,$I$7:$I$3066),MATCH(ROW($A$7:$A$3066),ROW($A$7:$A$3066)),""),ROWS($B$1:B2844)),COLUMNS($A$1:B2846))</f>
        <v>#NUM!</v>
      </c>
      <c r="L2850" t="e">
        <f t="array" ref="L2850">INDEX($A$7:$F$3066,SMALL(IF(COUNTIF($L$5,$H$7:$H$3066)*COUNTIF($L$5,$I$7:$I$3066),MATCH(ROW($A$7:$A$3066),ROW($A$7:$A$3066)),""),ROWS($B$1:C2844)),COLUMNS($A$1:C2846))</f>
        <v>#NUM!</v>
      </c>
      <c r="M2850" t="e">
        <f t="array" ref="M2850">INDEX($A$7:$F$3066,SMALL(IF(COUNTIF($L$5,$H$7:$H$3066)*COUNTIF($L$5,$I$7:$I$3066),MATCH(ROW($A$7:$A$3066),ROW($A$7:$A$3066)),""),ROWS($B$1:D2844)),COLUMNS($A$1:D2846))</f>
        <v>#NUM!</v>
      </c>
      <c r="N2850" t="e">
        <f t="array" ref="N2850">INDEX($A$7:$F$3066,SMALL(IF(COUNTIF($L$5,$H$7:$H$3066)*COUNTIF($L$5,$I$7:$I$3066),MATCH(ROW($A$7:$A$3066),ROW($A$7:$A$3066)),""),ROWS($B$1:E2844)),COLUMNS($A$1:E2846))</f>
        <v>#NUM!</v>
      </c>
      <c r="O2850" t="e">
        <f t="array" ref="O2850">INDEX($A$7:$F$3066,SMALL(IF(COUNTIF($L$5,$H$7:$H$3066)*COUNTIF($L$5,$I$7:$I$3066),MATCH(ROW($A$7:$A$3066),ROW($A$7:$A$3066)),""),ROWS($B$1:F2844)),COLUMNS($A$1:F2846))</f>
        <v>#NUM!</v>
      </c>
    </row>
    <row r="2851" spans="1:15">
      <c r="A2851" s="1">
        <f>'ScienceDirect - Initial'!A2854</f>
        <v>0</v>
      </c>
      <c r="B2851" s="1">
        <f>'ScienceDirect - Initial'!B2854</f>
        <v>2002</v>
      </c>
      <c r="C2851" s="1" t="str">
        <f>'ScienceDirect - Initial'!C2854</f>
        <v>Bailey, Ronald A.; Clark, Herbert M.; Ferris, James P.; Krause, Sonja; Strong, Robert L.</v>
      </c>
      <c r="D2851" s="1" t="str">
        <f>'ScienceDirect - Initial'!D2854</f>
        <v>11 - Water systems and water treatment</v>
      </c>
      <c r="E2851" s="1" t="str">
        <f>'ScienceDirect - Initial'!E2854</f>
        <v>Chemistry of the Environment (Second Edition)</v>
      </c>
      <c r="F2851" s="1" t="str">
        <f>'ScienceDirect - Initial'!F2854</f>
        <v>978-0-12-073461-0</v>
      </c>
      <c r="H2851" s="1">
        <v>0</v>
      </c>
      <c r="I2851" s="1">
        <v>0</v>
      </c>
      <c r="J2851" t="b">
        <f t="shared" si="44"/>
        <v>1</v>
      </c>
      <c r="K2851" t="e">
        <f t="array" ref="K2851">INDEX($A$7:$F$3066,SMALL(IF(COUNTIF($L$5,$H$7:$H$3066)*COUNTIF($L$5,$I$7:$I$3066),MATCH(ROW($A$7:$A$3066),ROW($A$7:$A$3066)),""),ROWS($B$1:B2845)),COLUMNS($A$1:B2847))</f>
        <v>#NUM!</v>
      </c>
      <c r="L2851" t="e">
        <f t="array" ref="L2851">INDEX($A$7:$F$3066,SMALL(IF(COUNTIF($L$5,$H$7:$H$3066)*COUNTIF($L$5,$I$7:$I$3066),MATCH(ROW($A$7:$A$3066),ROW($A$7:$A$3066)),""),ROWS($B$1:C2845)),COLUMNS($A$1:C2847))</f>
        <v>#NUM!</v>
      </c>
      <c r="M2851" t="e">
        <f t="array" ref="M2851">INDEX($A$7:$F$3066,SMALL(IF(COUNTIF($L$5,$H$7:$H$3066)*COUNTIF($L$5,$I$7:$I$3066),MATCH(ROW($A$7:$A$3066),ROW($A$7:$A$3066)),""),ROWS($B$1:D2845)),COLUMNS($A$1:D2847))</f>
        <v>#NUM!</v>
      </c>
      <c r="N2851" t="e">
        <f t="array" ref="N2851">INDEX($A$7:$F$3066,SMALL(IF(COUNTIF($L$5,$H$7:$H$3066)*COUNTIF($L$5,$I$7:$I$3066),MATCH(ROW($A$7:$A$3066),ROW($A$7:$A$3066)),""),ROWS($B$1:E2845)),COLUMNS($A$1:E2847))</f>
        <v>#NUM!</v>
      </c>
      <c r="O2851" t="e">
        <f t="array" ref="O2851">INDEX($A$7:$F$3066,SMALL(IF(COUNTIF($L$5,$H$7:$H$3066)*COUNTIF($L$5,$I$7:$I$3066),MATCH(ROW($A$7:$A$3066),ROW($A$7:$A$3066)),""),ROWS($B$1:F2845)),COLUMNS($A$1:F2847))</f>
        <v>#NUM!</v>
      </c>
    </row>
    <row r="2852" spans="1:15">
      <c r="A2852" s="1">
        <f>'ScienceDirect - Initial'!A2855</f>
        <v>0</v>
      </c>
      <c r="B2852" s="1">
        <f>'ScienceDirect - Initial'!B2855</f>
        <v>2002</v>
      </c>
      <c r="C2852" s="1">
        <f>'ScienceDirect - Initial'!C2855</f>
        <v>0</v>
      </c>
      <c r="D2852" s="1" t="str">
        <f>'ScienceDirect - Initial'!D2855</f>
        <v>Foot &amp; mouth disease</v>
      </c>
      <c r="E2852" s="1" t="str">
        <f>'ScienceDirect - Initial'!E2855</f>
        <v>Clinical Microbiology and Infection</v>
      </c>
      <c r="F2852" s="1">
        <f>'ScienceDirect - Initial'!F2855</f>
        <v>0</v>
      </c>
      <c r="H2852" s="1">
        <v>0</v>
      </c>
      <c r="I2852" s="1">
        <v>0</v>
      </c>
      <c r="J2852" t="b">
        <f t="shared" si="44"/>
        <v>1</v>
      </c>
      <c r="K2852" t="e">
        <f t="array" ref="K2852">INDEX($A$7:$F$3066,SMALL(IF(COUNTIF($L$5,$H$7:$H$3066)*COUNTIF($L$5,$I$7:$I$3066),MATCH(ROW($A$7:$A$3066),ROW($A$7:$A$3066)),""),ROWS($B$1:B2846)),COLUMNS($A$1:B2848))</f>
        <v>#NUM!</v>
      </c>
      <c r="L2852" t="e">
        <f t="array" ref="L2852">INDEX($A$7:$F$3066,SMALL(IF(COUNTIF($L$5,$H$7:$H$3066)*COUNTIF($L$5,$I$7:$I$3066),MATCH(ROW($A$7:$A$3066),ROW($A$7:$A$3066)),""),ROWS($B$1:C2846)),COLUMNS($A$1:C2848))</f>
        <v>#NUM!</v>
      </c>
      <c r="M2852" t="e">
        <f t="array" ref="M2852">INDEX($A$7:$F$3066,SMALL(IF(COUNTIF($L$5,$H$7:$H$3066)*COUNTIF($L$5,$I$7:$I$3066),MATCH(ROW($A$7:$A$3066),ROW($A$7:$A$3066)),""),ROWS($B$1:D2846)),COLUMNS($A$1:D2848))</f>
        <v>#NUM!</v>
      </c>
      <c r="N2852" t="e">
        <f t="array" ref="N2852">INDEX($A$7:$F$3066,SMALL(IF(COUNTIF($L$5,$H$7:$H$3066)*COUNTIF($L$5,$I$7:$I$3066),MATCH(ROW($A$7:$A$3066),ROW($A$7:$A$3066)),""),ROWS($B$1:E2846)),COLUMNS($A$1:E2848))</f>
        <v>#NUM!</v>
      </c>
      <c r="O2852" t="e">
        <f t="array" ref="O2852">INDEX($A$7:$F$3066,SMALL(IF(COUNTIF($L$5,$H$7:$H$3066)*COUNTIF($L$5,$I$7:$I$3066),MATCH(ROW($A$7:$A$3066),ROW($A$7:$A$3066)),""),ROWS($B$1:F2846)),COLUMNS($A$1:F2848))</f>
        <v>#NUM!</v>
      </c>
    </row>
    <row r="2853" spans="1:15">
      <c r="A2853" s="1">
        <f>'ScienceDirect - Initial'!A2856</f>
        <v>0</v>
      </c>
      <c r="B2853" s="1">
        <f>'ScienceDirect - Initial'!B2856</f>
        <v>1995</v>
      </c>
      <c r="C2853" s="1" t="str">
        <f>'ScienceDirect - Initial'!C2856</f>
        <v>Elrod, Joseph H.; O’Gorman, Robert; Schneider, Clifford P.; Eckert, Thomas H.; Schaner, Ted; Bowlby, James N.; Schleen, Larry P.</v>
      </c>
      <c r="D2853" s="1" t="str">
        <f>'ScienceDirect - Initial'!D2856</f>
        <v>Lake Trout Rehabilitation in Lake Ontario</v>
      </c>
      <c r="E2853" s="1" t="str">
        <f>'ScienceDirect - Initial'!E2856</f>
        <v>International Conference on Restoration of Lake Trout in the Laurentian Great Lakes</v>
      </c>
      <c r="F2853" s="1">
        <f>'ScienceDirect - Initial'!F2856</f>
        <v>0</v>
      </c>
      <c r="H2853" s="1">
        <v>0</v>
      </c>
      <c r="I2853" s="1">
        <v>0</v>
      </c>
      <c r="J2853" t="b">
        <f t="shared" si="44"/>
        <v>1</v>
      </c>
      <c r="K2853" t="e">
        <f t="array" ref="K2853">INDEX($A$7:$F$3066,SMALL(IF(COUNTIF($L$5,$H$7:$H$3066)*COUNTIF($L$5,$I$7:$I$3066),MATCH(ROW($A$7:$A$3066),ROW($A$7:$A$3066)),""),ROWS($B$1:B2847)),COLUMNS($A$1:B2849))</f>
        <v>#NUM!</v>
      </c>
      <c r="L2853" t="e">
        <f t="array" ref="L2853">INDEX($A$7:$F$3066,SMALL(IF(COUNTIF($L$5,$H$7:$H$3066)*COUNTIF($L$5,$I$7:$I$3066),MATCH(ROW($A$7:$A$3066),ROW($A$7:$A$3066)),""),ROWS($B$1:C2847)),COLUMNS($A$1:C2849))</f>
        <v>#NUM!</v>
      </c>
      <c r="M2853" t="e">
        <f t="array" ref="M2853">INDEX($A$7:$F$3066,SMALL(IF(COUNTIF($L$5,$H$7:$H$3066)*COUNTIF($L$5,$I$7:$I$3066),MATCH(ROW($A$7:$A$3066),ROW($A$7:$A$3066)),""),ROWS($B$1:D2847)),COLUMNS($A$1:D2849))</f>
        <v>#NUM!</v>
      </c>
      <c r="N2853" t="e">
        <f t="array" ref="N2853">INDEX($A$7:$F$3066,SMALL(IF(COUNTIF($L$5,$H$7:$H$3066)*COUNTIF($L$5,$I$7:$I$3066),MATCH(ROW($A$7:$A$3066),ROW($A$7:$A$3066)),""),ROWS($B$1:E2847)),COLUMNS($A$1:E2849))</f>
        <v>#NUM!</v>
      </c>
      <c r="O2853" t="e">
        <f t="array" ref="O2853">INDEX($A$7:$F$3066,SMALL(IF(COUNTIF($L$5,$H$7:$H$3066)*COUNTIF($L$5,$I$7:$I$3066),MATCH(ROW($A$7:$A$3066),ROW($A$7:$A$3066)),""),ROWS($B$1:F2847)),COLUMNS($A$1:F2849))</f>
        <v>#NUM!</v>
      </c>
    </row>
    <row r="2854" spans="1:15">
      <c r="A2854" s="1">
        <f>'ScienceDirect - Initial'!A2857</f>
        <v>0</v>
      </c>
      <c r="B2854" s="1">
        <f>'ScienceDirect - Initial'!B2857</f>
        <v>2002</v>
      </c>
      <c r="C2854" s="1" t="str">
        <f>'ScienceDirect - Initial'!C2857</f>
        <v>Jones, A.P.</v>
      </c>
      <c r="D2854" s="1" t="str">
        <f>'ScienceDirect - Initial'!D2857</f>
        <v>Chapter 3 Indoor air quality and health</v>
      </c>
      <c r="E2854" s="1" t="str">
        <f>'ScienceDirect - Initial'!E2857</f>
        <v>Developments in Environmental Science</v>
      </c>
      <c r="F2854" s="1" t="str">
        <f>'ScienceDirect - Initial'!F2857</f>
        <v>1474-8177</v>
      </c>
      <c r="H2854" s="1">
        <v>0</v>
      </c>
      <c r="I2854" s="1">
        <v>0</v>
      </c>
      <c r="J2854" t="b">
        <f t="shared" si="44"/>
        <v>1</v>
      </c>
      <c r="K2854" t="e">
        <f t="array" ref="K2854">INDEX($A$7:$F$3066,SMALL(IF(COUNTIF($L$5,$H$7:$H$3066)*COUNTIF($L$5,$I$7:$I$3066),MATCH(ROW($A$7:$A$3066),ROW($A$7:$A$3066)),""),ROWS($B$1:B2848)),COLUMNS($A$1:B2850))</f>
        <v>#NUM!</v>
      </c>
      <c r="L2854" t="e">
        <f t="array" ref="L2854">INDEX($A$7:$F$3066,SMALL(IF(COUNTIF($L$5,$H$7:$H$3066)*COUNTIF($L$5,$I$7:$I$3066),MATCH(ROW($A$7:$A$3066),ROW($A$7:$A$3066)),""),ROWS($B$1:C2848)),COLUMNS($A$1:C2850))</f>
        <v>#NUM!</v>
      </c>
      <c r="M2854" t="e">
        <f t="array" ref="M2854">INDEX($A$7:$F$3066,SMALL(IF(COUNTIF($L$5,$H$7:$H$3066)*COUNTIF($L$5,$I$7:$I$3066),MATCH(ROW($A$7:$A$3066),ROW($A$7:$A$3066)),""),ROWS($B$1:D2848)),COLUMNS($A$1:D2850))</f>
        <v>#NUM!</v>
      </c>
      <c r="N2854" t="e">
        <f t="array" ref="N2854">INDEX($A$7:$F$3066,SMALL(IF(COUNTIF($L$5,$H$7:$H$3066)*COUNTIF($L$5,$I$7:$I$3066),MATCH(ROW($A$7:$A$3066),ROW($A$7:$A$3066)),""),ROWS($B$1:E2848)),COLUMNS($A$1:E2850))</f>
        <v>#NUM!</v>
      </c>
      <c r="O2854" t="e">
        <f t="array" ref="O2854">INDEX($A$7:$F$3066,SMALL(IF(COUNTIF($L$5,$H$7:$H$3066)*COUNTIF($L$5,$I$7:$I$3066),MATCH(ROW($A$7:$A$3066),ROW($A$7:$A$3066)),""),ROWS($B$1:F2848)),COLUMNS($A$1:F2850))</f>
        <v>#NUM!</v>
      </c>
    </row>
    <row r="2855" spans="1:15">
      <c r="A2855" s="1">
        <f>'ScienceDirect - Initial'!A2858</f>
        <v>0</v>
      </c>
      <c r="B2855" s="1">
        <f>'ScienceDirect - Initial'!B2858</f>
        <v>2016</v>
      </c>
      <c r="C2855" s="1" t="str">
        <f>'ScienceDirect - Initial'!C2858</f>
        <v>Styne, Dennis M.; Grumbach, Melvin M.</v>
      </c>
      <c r="D2855" s="1" t="str">
        <f>'ScienceDirect - Initial'!D2858</f>
        <v>Chapter 25 - Physiology and Disorders of Puberty</v>
      </c>
      <c r="E2855" s="1" t="str">
        <f>'ScienceDirect - Initial'!E2858</f>
        <v>Williams Textbook of Endocrinology (Thirteenth Edition)</v>
      </c>
      <c r="F2855" s="1" t="str">
        <f>'ScienceDirect - Initial'!F2858</f>
        <v>978-0-323-29738-7</v>
      </c>
      <c r="H2855" s="1">
        <v>0</v>
      </c>
      <c r="I2855" s="1">
        <v>0</v>
      </c>
      <c r="J2855" t="b">
        <f t="shared" si="44"/>
        <v>1</v>
      </c>
      <c r="K2855" t="e">
        <f t="array" ref="K2855">INDEX($A$7:$F$3066,SMALL(IF(COUNTIF($L$5,$H$7:$H$3066)*COUNTIF($L$5,$I$7:$I$3066),MATCH(ROW($A$7:$A$3066),ROW($A$7:$A$3066)),""),ROWS($B$1:B2849)),COLUMNS($A$1:B2851))</f>
        <v>#NUM!</v>
      </c>
      <c r="L2855" t="e">
        <f t="array" ref="L2855">INDEX($A$7:$F$3066,SMALL(IF(COUNTIF($L$5,$H$7:$H$3066)*COUNTIF($L$5,$I$7:$I$3066),MATCH(ROW($A$7:$A$3066),ROW($A$7:$A$3066)),""),ROWS($B$1:C2849)),COLUMNS($A$1:C2851))</f>
        <v>#NUM!</v>
      </c>
      <c r="M2855" t="e">
        <f t="array" ref="M2855">INDEX($A$7:$F$3066,SMALL(IF(COUNTIF($L$5,$H$7:$H$3066)*COUNTIF($L$5,$I$7:$I$3066),MATCH(ROW($A$7:$A$3066),ROW($A$7:$A$3066)),""),ROWS($B$1:D2849)),COLUMNS($A$1:D2851))</f>
        <v>#NUM!</v>
      </c>
      <c r="N2855" t="e">
        <f t="array" ref="N2855">INDEX($A$7:$F$3066,SMALL(IF(COUNTIF($L$5,$H$7:$H$3066)*COUNTIF($L$5,$I$7:$I$3066),MATCH(ROW($A$7:$A$3066),ROW($A$7:$A$3066)),""),ROWS($B$1:E2849)),COLUMNS($A$1:E2851))</f>
        <v>#NUM!</v>
      </c>
      <c r="O2855" t="e">
        <f t="array" ref="O2855">INDEX($A$7:$F$3066,SMALL(IF(COUNTIF($L$5,$H$7:$H$3066)*COUNTIF($L$5,$I$7:$I$3066),MATCH(ROW($A$7:$A$3066),ROW($A$7:$A$3066)),""),ROWS($B$1:F2849)),COLUMNS($A$1:F2851))</f>
        <v>#NUM!</v>
      </c>
    </row>
    <row r="2856" spans="1:15">
      <c r="A2856" s="1">
        <f>'ScienceDirect - Initial'!A2859</f>
        <v>0</v>
      </c>
      <c r="B2856" s="1">
        <f>'ScienceDirect - Initial'!B2859</f>
        <v>1987</v>
      </c>
      <c r="C2856" s="1" t="str">
        <f>'ScienceDirect - Initial'!C2859</f>
        <v>FAETH, STANLEY H.</v>
      </c>
      <c r="D2856" s="1" t="str">
        <f>'ScienceDirect - Initial'!D2859</f>
        <v>Chapter 6 - Community Structure and Folivorous Insect Outbreaks: The Roles of Vertical and Horizontal Interactions</v>
      </c>
      <c r="E2856" s="1" t="str">
        <f>'ScienceDirect - Initial'!E2859</f>
        <v>Insect Outbreaks</v>
      </c>
      <c r="F2856" s="1" t="str">
        <f>'ScienceDirect - Initial'!F2859</f>
        <v>978-0-12-078148-5</v>
      </c>
      <c r="H2856" s="1">
        <v>0</v>
      </c>
      <c r="I2856" s="1">
        <v>0</v>
      </c>
      <c r="J2856" t="b">
        <f t="shared" si="44"/>
        <v>1</v>
      </c>
      <c r="K2856" t="e">
        <f t="array" ref="K2856">INDEX($A$7:$F$3066,SMALL(IF(COUNTIF($L$5,$H$7:$H$3066)*COUNTIF($L$5,$I$7:$I$3066),MATCH(ROW($A$7:$A$3066),ROW($A$7:$A$3066)),""),ROWS($B$1:B2850)),COLUMNS($A$1:B2852))</f>
        <v>#NUM!</v>
      </c>
      <c r="L2856" t="e">
        <f t="array" ref="L2856">INDEX($A$7:$F$3066,SMALL(IF(COUNTIF($L$5,$H$7:$H$3066)*COUNTIF($L$5,$I$7:$I$3066),MATCH(ROW($A$7:$A$3066),ROW($A$7:$A$3066)),""),ROWS($B$1:C2850)),COLUMNS($A$1:C2852))</f>
        <v>#NUM!</v>
      </c>
      <c r="M2856" t="e">
        <f t="array" ref="M2856">INDEX($A$7:$F$3066,SMALL(IF(COUNTIF($L$5,$H$7:$H$3066)*COUNTIF($L$5,$I$7:$I$3066),MATCH(ROW($A$7:$A$3066),ROW($A$7:$A$3066)),""),ROWS($B$1:D2850)),COLUMNS($A$1:D2852))</f>
        <v>#NUM!</v>
      </c>
      <c r="N2856" t="e">
        <f t="array" ref="N2856">INDEX($A$7:$F$3066,SMALL(IF(COUNTIF($L$5,$H$7:$H$3066)*COUNTIF($L$5,$I$7:$I$3066),MATCH(ROW($A$7:$A$3066),ROW($A$7:$A$3066)),""),ROWS($B$1:E2850)),COLUMNS($A$1:E2852))</f>
        <v>#NUM!</v>
      </c>
      <c r="O2856" t="e">
        <f t="array" ref="O2856">INDEX($A$7:$F$3066,SMALL(IF(COUNTIF($L$5,$H$7:$H$3066)*COUNTIF($L$5,$I$7:$I$3066),MATCH(ROW($A$7:$A$3066),ROW($A$7:$A$3066)),""),ROWS($B$1:F2850)),COLUMNS($A$1:F2852))</f>
        <v>#NUM!</v>
      </c>
    </row>
    <row r="2857" spans="1:15">
      <c r="A2857" s="1">
        <f>'ScienceDirect - Initial'!A2860</f>
        <v>0</v>
      </c>
      <c r="B2857" s="1">
        <f>'ScienceDirect - Initial'!B2860</f>
        <v>2002</v>
      </c>
      <c r="C2857" s="1" t="str">
        <f>'ScienceDirect - Initial'!C2860</f>
        <v>Bailey, Ronald A.; Clark, Herbert M.; Ferris, James P.; Krause, Sonja; Strong, Robert L.</v>
      </c>
      <c r="D2857" s="1" t="str">
        <f>'ScienceDirect - Initial'!D2860</f>
        <v>15 - Energy</v>
      </c>
      <c r="E2857" s="1" t="str">
        <f>'ScienceDirect - Initial'!E2860</f>
        <v>Chemistry of the Environment (Second Edition)</v>
      </c>
      <c r="F2857" s="1" t="str">
        <f>'ScienceDirect - Initial'!F2860</f>
        <v>978-0-12-073461-0</v>
      </c>
      <c r="H2857" s="1">
        <v>0</v>
      </c>
      <c r="I2857" s="1">
        <v>0</v>
      </c>
      <c r="J2857" t="b">
        <f t="shared" si="44"/>
        <v>1</v>
      </c>
      <c r="K2857" t="e">
        <f t="array" ref="K2857">INDEX($A$7:$F$3066,SMALL(IF(COUNTIF($L$5,$H$7:$H$3066)*COUNTIF($L$5,$I$7:$I$3066),MATCH(ROW($A$7:$A$3066),ROW($A$7:$A$3066)),""),ROWS($B$1:B2851)),COLUMNS($A$1:B2853))</f>
        <v>#NUM!</v>
      </c>
      <c r="L2857" t="e">
        <f t="array" ref="L2857">INDEX($A$7:$F$3066,SMALL(IF(COUNTIF($L$5,$H$7:$H$3066)*COUNTIF($L$5,$I$7:$I$3066),MATCH(ROW($A$7:$A$3066),ROW($A$7:$A$3066)),""),ROWS($B$1:C2851)),COLUMNS($A$1:C2853))</f>
        <v>#NUM!</v>
      </c>
      <c r="M2857" t="e">
        <f t="array" ref="M2857">INDEX($A$7:$F$3066,SMALL(IF(COUNTIF($L$5,$H$7:$H$3066)*COUNTIF($L$5,$I$7:$I$3066),MATCH(ROW($A$7:$A$3066),ROW($A$7:$A$3066)),""),ROWS($B$1:D2851)),COLUMNS($A$1:D2853))</f>
        <v>#NUM!</v>
      </c>
      <c r="N2857" t="e">
        <f t="array" ref="N2857">INDEX($A$7:$F$3066,SMALL(IF(COUNTIF($L$5,$H$7:$H$3066)*COUNTIF($L$5,$I$7:$I$3066),MATCH(ROW($A$7:$A$3066),ROW($A$7:$A$3066)),""),ROWS($B$1:E2851)),COLUMNS($A$1:E2853))</f>
        <v>#NUM!</v>
      </c>
      <c r="O2857" t="e">
        <f t="array" ref="O2857">INDEX($A$7:$F$3066,SMALL(IF(COUNTIF($L$5,$H$7:$H$3066)*COUNTIF($L$5,$I$7:$I$3066),MATCH(ROW($A$7:$A$3066),ROW($A$7:$A$3066)),""),ROWS($B$1:F2851)),COLUMNS($A$1:F2853))</f>
        <v>#NUM!</v>
      </c>
    </row>
    <row r="2858" spans="1:15">
      <c r="A2858" s="1">
        <f>'ScienceDirect - Initial'!A2861</f>
        <v>0</v>
      </c>
      <c r="B2858" s="1">
        <f>'ScienceDirect - Initial'!B2861</f>
        <v>1982</v>
      </c>
      <c r="C2858" s="1" t="str">
        <f>'ScienceDirect - Initial'!C2861</f>
        <v>WARREN, ROBERT E.; O'BRIEN, MICHAEL J.</v>
      </c>
      <c r="D2858" s="1" t="str">
        <f>'ScienceDirect - Initial'!D2861</f>
        <v>4 - Holocene Dynamics</v>
      </c>
      <c r="E2858" s="1" t="str">
        <f>'ScienceDirect - Initial'!E2861</f>
        <v>The Cannon Reservoir Human Ecology Project</v>
      </c>
      <c r="F2858" s="1" t="str">
        <f>'ScienceDirect - Initial'!F2861</f>
        <v>978-0-12-523980-6</v>
      </c>
      <c r="H2858" s="1">
        <v>0</v>
      </c>
      <c r="I2858" s="1">
        <v>0</v>
      </c>
      <c r="J2858" t="b">
        <f t="shared" si="44"/>
        <v>1</v>
      </c>
      <c r="K2858" t="e">
        <f t="array" ref="K2858">INDEX($A$7:$F$3066,SMALL(IF(COUNTIF($L$5,$H$7:$H$3066)*COUNTIF($L$5,$I$7:$I$3066),MATCH(ROW($A$7:$A$3066),ROW($A$7:$A$3066)),""),ROWS($B$1:B2852)),COLUMNS($A$1:B2854))</f>
        <v>#NUM!</v>
      </c>
      <c r="L2858" t="e">
        <f t="array" ref="L2858">INDEX($A$7:$F$3066,SMALL(IF(COUNTIF($L$5,$H$7:$H$3066)*COUNTIF($L$5,$I$7:$I$3066),MATCH(ROW($A$7:$A$3066),ROW($A$7:$A$3066)),""),ROWS($B$1:C2852)),COLUMNS($A$1:C2854))</f>
        <v>#NUM!</v>
      </c>
      <c r="M2858" t="e">
        <f t="array" ref="M2858">INDEX($A$7:$F$3066,SMALL(IF(COUNTIF($L$5,$H$7:$H$3066)*COUNTIF($L$5,$I$7:$I$3066),MATCH(ROW($A$7:$A$3066),ROW($A$7:$A$3066)),""),ROWS($B$1:D2852)),COLUMNS($A$1:D2854))</f>
        <v>#NUM!</v>
      </c>
      <c r="N2858" t="e">
        <f t="array" ref="N2858">INDEX($A$7:$F$3066,SMALL(IF(COUNTIF($L$5,$H$7:$H$3066)*COUNTIF($L$5,$I$7:$I$3066),MATCH(ROW($A$7:$A$3066),ROW($A$7:$A$3066)),""),ROWS($B$1:E2852)),COLUMNS($A$1:E2854))</f>
        <v>#NUM!</v>
      </c>
      <c r="O2858" t="e">
        <f t="array" ref="O2858">INDEX($A$7:$F$3066,SMALL(IF(COUNTIF($L$5,$H$7:$H$3066)*COUNTIF($L$5,$I$7:$I$3066),MATCH(ROW($A$7:$A$3066),ROW($A$7:$A$3066)),""),ROWS($B$1:F2852)),COLUMNS($A$1:F2854))</f>
        <v>#NUM!</v>
      </c>
    </row>
    <row r="2859" spans="1:15">
      <c r="A2859" s="1">
        <f>'ScienceDirect - Initial'!A2862</f>
        <v>0</v>
      </c>
      <c r="B2859" s="1">
        <f>'ScienceDirect - Initial'!B2862</f>
        <v>2000</v>
      </c>
      <c r="C2859" s="1" t="str">
        <f>'ScienceDirect - Initial'!C2862</f>
        <v>Sardari, S.; Nishibe, S.; Daneshtalab, M.</v>
      </c>
      <c r="D2859" s="1" t="str">
        <f>'ScienceDirect - Initial'!D2862</f>
        <v>Coumarins, the bioactive structures with antifungal property</v>
      </c>
      <c r="E2859" s="1" t="str">
        <f>'ScienceDirect - Initial'!E2862</f>
        <v>Studies in Natural Products Chemistry</v>
      </c>
      <c r="F2859" s="1" t="str">
        <f>'ScienceDirect - Initial'!F2862</f>
        <v>1572-5995</v>
      </c>
      <c r="H2859" s="1">
        <v>0</v>
      </c>
      <c r="I2859" s="1">
        <v>0</v>
      </c>
      <c r="J2859" t="b">
        <f t="shared" si="44"/>
        <v>1</v>
      </c>
      <c r="K2859" t="e">
        <f t="array" ref="K2859">INDEX($A$7:$F$3066,SMALL(IF(COUNTIF($L$5,$H$7:$H$3066)*COUNTIF($L$5,$I$7:$I$3066),MATCH(ROW($A$7:$A$3066),ROW($A$7:$A$3066)),""),ROWS($B$1:B2853)),COLUMNS($A$1:B2855))</f>
        <v>#NUM!</v>
      </c>
      <c r="L2859" t="e">
        <f t="array" ref="L2859">INDEX($A$7:$F$3066,SMALL(IF(COUNTIF($L$5,$H$7:$H$3066)*COUNTIF($L$5,$I$7:$I$3066),MATCH(ROW($A$7:$A$3066),ROW($A$7:$A$3066)),""),ROWS($B$1:C2853)),COLUMNS($A$1:C2855))</f>
        <v>#NUM!</v>
      </c>
      <c r="M2859" t="e">
        <f t="array" ref="M2859">INDEX($A$7:$F$3066,SMALL(IF(COUNTIF($L$5,$H$7:$H$3066)*COUNTIF($L$5,$I$7:$I$3066),MATCH(ROW($A$7:$A$3066),ROW($A$7:$A$3066)),""),ROWS($B$1:D2853)),COLUMNS($A$1:D2855))</f>
        <v>#NUM!</v>
      </c>
      <c r="N2859" t="e">
        <f t="array" ref="N2859">INDEX($A$7:$F$3066,SMALL(IF(COUNTIF($L$5,$H$7:$H$3066)*COUNTIF($L$5,$I$7:$I$3066),MATCH(ROW($A$7:$A$3066),ROW($A$7:$A$3066)),""),ROWS($B$1:E2853)),COLUMNS($A$1:E2855))</f>
        <v>#NUM!</v>
      </c>
      <c r="O2859" t="e">
        <f t="array" ref="O2859">INDEX($A$7:$F$3066,SMALL(IF(COUNTIF($L$5,$H$7:$H$3066)*COUNTIF($L$5,$I$7:$I$3066),MATCH(ROW($A$7:$A$3066),ROW($A$7:$A$3066)),""),ROWS($B$1:F2853)),COLUMNS($A$1:F2855))</f>
        <v>#NUM!</v>
      </c>
    </row>
    <row r="2860" spans="1:15">
      <c r="A2860" s="1">
        <f>'ScienceDirect - Initial'!A2863</f>
        <v>0</v>
      </c>
      <c r="B2860" s="1">
        <f>'ScienceDirect - Initial'!B2863</f>
        <v>2014</v>
      </c>
      <c r="C2860" s="1" t="str">
        <f>'ScienceDirect - Initial'!C2863</f>
        <v>Horn, Leora; Eisenberg, Rosana; Gius, David; Kimmelshue, Katherine N.; Massion, Pierre P.; Putnam, Joe Bill; Robinson, Clifford G.; Carbone, David P.</v>
      </c>
      <c r="D2860" s="1" t="str">
        <f>'ScienceDirect - Initial'!D2863</f>
        <v>72 - Cancer of the Lung: Non–Small Cell Lung Cancer and Small Cell Lung Cancer</v>
      </c>
      <c r="E2860" s="1" t="str">
        <f>'ScienceDirect - Initial'!E2863</f>
        <v>Abeloff's Clinical Oncology (Fifth Edition)</v>
      </c>
      <c r="F2860" s="1" t="str">
        <f>'ScienceDirect - Initial'!F2863</f>
        <v>978-1-4557-2865-7</v>
      </c>
      <c r="H2860" s="1">
        <v>0</v>
      </c>
      <c r="I2860" s="1">
        <v>0</v>
      </c>
      <c r="J2860" t="b">
        <f t="shared" si="44"/>
        <v>1</v>
      </c>
      <c r="K2860" t="e">
        <f t="array" ref="K2860">INDEX($A$7:$F$3066,SMALL(IF(COUNTIF($L$5,$H$7:$H$3066)*COUNTIF($L$5,$I$7:$I$3066),MATCH(ROW($A$7:$A$3066),ROW($A$7:$A$3066)),""),ROWS($B$1:B2854)),COLUMNS($A$1:B2856))</f>
        <v>#NUM!</v>
      </c>
      <c r="L2860" t="e">
        <f t="array" ref="L2860">INDEX($A$7:$F$3066,SMALL(IF(COUNTIF($L$5,$H$7:$H$3066)*COUNTIF($L$5,$I$7:$I$3066),MATCH(ROW($A$7:$A$3066),ROW($A$7:$A$3066)),""),ROWS($B$1:C2854)),COLUMNS($A$1:C2856))</f>
        <v>#NUM!</v>
      </c>
      <c r="M2860" t="e">
        <f t="array" ref="M2860">INDEX($A$7:$F$3066,SMALL(IF(COUNTIF($L$5,$H$7:$H$3066)*COUNTIF($L$5,$I$7:$I$3066),MATCH(ROW($A$7:$A$3066),ROW($A$7:$A$3066)),""),ROWS($B$1:D2854)),COLUMNS($A$1:D2856))</f>
        <v>#NUM!</v>
      </c>
      <c r="N2860" t="e">
        <f t="array" ref="N2860">INDEX($A$7:$F$3066,SMALL(IF(COUNTIF($L$5,$H$7:$H$3066)*COUNTIF($L$5,$I$7:$I$3066),MATCH(ROW($A$7:$A$3066),ROW($A$7:$A$3066)),""),ROWS($B$1:E2854)),COLUMNS($A$1:E2856))</f>
        <v>#NUM!</v>
      </c>
      <c r="O2860" t="e">
        <f t="array" ref="O2860">INDEX($A$7:$F$3066,SMALL(IF(COUNTIF($L$5,$H$7:$H$3066)*COUNTIF($L$5,$I$7:$I$3066),MATCH(ROW($A$7:$A$3066),ROW($A$7:$A$3066)),""),ROWS($B$1:F2854)),COLUMNS($A$1:F2856))</f>
        <v>#NUM!</v>
      </c>
    </row>
    <row r="2861" spans="1:15">
      <c r="A2861" s="1">
        <f>'ScienceDirect - Initial'!A2864</f>
        <v>0</v>
      </c>
      <c r="B2861" s="1">
        <f>'ScienceDirect - Initial'!B2864</f>
        <v>2018</v>
      </c>
      <c r="C2861" s="1" t="str">
        <f>'ScienceDirect - Initial'!C2864</f>
        <v>Roper, Martha H.; Wassilak, Steven G.F.; Scobie, Heather M.; Ridpath, Alison D.; Orenstein, Walter A.</v>
      </c>
      <c r="D2861" s="1" t="str">
        <f>'ScienceDirect - Initial'!D2864</f>
        <v>58 - Tetanus Toxoid</v>
      </c>
      <c r="E2861" s="1" t="str">
        <f>'ScienceDirect - Initial'!E2864</f>
        <v>Plotkin's Vaccines (Seventh Edition)</v>
      </c>
      <c r="F2861" s="1" t="str">
        <f>'ScienceDirect - Initial'!F2864</f>
        <v>978-0-323-35761-6</v>
      </c>
      <c r="H2861" s="1">
        <v>0</v>
      </c>
      <c r="I2861" s="1">
        <v>0</v>
      </c>
      <c r="J2861" t="b">
        <f t="shared" si="44"/>
        <v>1</v>
      </c>
      <c r="K2861" t="e">
        <f t="array" ref="K2861">INDEX($A$7:$F$3066,SMALL(IF(COUNTIF($L$5,$H$7:$H$3066)*COUNTIF($L$5,$I$7:$I$3066),MATCH(ROW($A$7:$A$3066),ROW($A$7:$A$3066)),""),ROWS($B$1:B2855)),COLUMNS($A$1:B2857))</f>
        <v>#NUM!</v>
      </c>
      <c r="L2861" t="e">
        <f t="array" ref="L2861">INDEX($A$7:$F$3066,SMALL(IF(COUNTIF($L$5,$H$7:$H$3066)*COUNTIF($L$5,$I$7:$I$3066),MATCH(ROW($A$7:$A$3066),ROW($A$7:$A$3066)),""),ROWS($B$1:C2855)),COLUMNS($A$1:C2857))</f>
        <v>#NUM!</v>
      </c>
      <c r="M2861" t="e">
        <f t="array" ref="M2861">INDEX($A$7:$F$3066,SMALL(IF(COUNTIF($L$5,$H$7:$H$3066)*COUNTIF($L$5,$I$7:$I$3066),MATCH(ROW($A$7:$A$3066),ROW($A$7:$A$3066)),""),ROWS($B$1:D2855)),COLUMNS($A$1:D2857))</f>
        <v>#NUM!</v>
      </c>
      <c r="N2861" t="e">
        <f t="array" ref="N2861">INDEX($A$7:$F$3066,SMALL(IF(COUNTIF($L$5,$H$7:$H$3066)*COUNTIF($L$5,$I$7:$I$3066),MATCH(ROW($A$7:$A$3066),ROW($A$7:$A$3066)),""),ROWS($B$1:E2855)),COLUMNS($A$1:E2857))</f>
        <v>#NUM!</v>
      </c>
      <c r="O2861" t="e">
        <f t="array" ref="O2861">INDEX($A$7:$F$3066,SMALL(IF(COUNTIF($L$5,$H$7:$H$3066)*COUNTIF($L$5,$I$7:$I$3066),MATCH(ROW($A$7:$A$3066),ROW($A$7:$A$3066)),""),ROWS($B$1:F2855)),COLUMNS($A$1:F2857))</f>
        <v>#NUM!</v>
      </c>
    </row>
    <row r="2862" spans="1:15">
      <c r="A2862" s="1">
        <f>'ScienceDirect - Initial'!A2865</f>
        <v>0</v>
      </c>
      <c r="B2862" s="1">
        <f>'ScienceDirect - Initial'!B2865</f>
        <v>2017</v>
      </c>
      <c r="C2862" s="1" t="str">
        <f>'ScienceDirect - Initial'!C2865</f>
        <v>Carraz, Jérôme</v>
      </c>
      <c r="D2862" s="1" t="str">
        <f>'ScienceDirect - Initial'!D2865</f>
        <v>9 - Thérapie pluridisciplinaire intégrative</v>
      </c>
      <c r="E2862" s="1" t="str">
        <f>'ScienceDirect - Initial'!E2865</f>
        <v>Comprendre et Traiter L'obésité</v>
      </c>
      <c r="F2862" s="1" t="str">
        <f>'ScienceDirect - Initial'!F2865</f>
        <v>978-2-294-75253-7</v>
      </c>
      <c r="H2862" s="1">
        <v>0</v>
      </c>
      <c r="I2862" s="1">
        <v>0</v>
      </c>
      <c r="J2862" t="b">
        <f t="shared" si="44"/>
        <v>1</v>
      </c>
      <c r="K2862" t="e">
        <f t="array" ref="K2862">INDEX($A$7:$F$3066,SMALL(IF(COUNTIF($L$5,$H$7:$H$3066)*COUNTIF($L$5,$I$7:$I$3066),MATCH(ROW($A$7:$A$3066),ROW($A$7:$A$3066)),""),ROWS($B$1:B2856)),COLUMNS($A$1:B2858))</f>
        <v>#NUM!</v>
      </c>
      <c r="L2862" t="e">
        <f t="array" ref="L2862">INDEX($A$7:$F$3066,SMALL(IF(COUNTIF($L$5,$H$7:$H$3066)*COUNTIF($L$5,$I$7:$I$3066),MATCH(ROW($A$7:$A$3066),ROW($A$7:$A$3066)),""),ROWS($B$1:C2856)),COLUMNS($A$1:C2858))</f>
        <v>#NUM!</v>
      </c>
      <c r="M2862" t="e">
        <f t="array" ref="M2862">INDEX($A$7:$F$3066,SMALL(IF(COUNTIF($L$5,$H$7:$H$3066)*COUNTIF($L$5,$I$7:$I$3066),MATCH(ROW($A$7:$A$3066),ROW($A$7:$A$3066)),""),ROWS($B$1:D2856)),COLUMNS($A$1:D2858))</f>
        <v>#NUM!</v>
      </c>
      <c r="N2862" t="e">
        <f t="array" ref="N2862">INDEX($A$7:$F$3066,SMALL(IF(COUNTIF($L$5,$H$7:$H$3066)*COUNTIF($L$5,$I$7:$I$3066),MATCH(ROW($A$7:$A$3066),ROW($A$7:$A$3066)),""),ROWS($B$1:E2856)),COLUMNS($A$1:E2858))</f>
        <v>#NUM!</v>
      </c>
      <c r="O2862" t="e">
        <f t="array" ref="O2862">INDEX($A$7:$F$3066,SMALL(IF(COUNTIF($L$5,$H$7:$H$3066)*COUNTIF($L$5,$I$7:$I$3066),MATCH(ROW($A$7:$A$3066),ROW($A$7:$A$3066)),""),ROWS($B$1:F2856)),COLUMNS($A$1:F2858))</f>
        <v>#NUM!</v>
      </c>
    </row>
    <row r="2863" spans="1:15">
      <c r="A2863" s="1">
        <f>'ScienceDirect - Initial'!A2866</f>
        <v>0</v>
      </c>
      <c r="B2863" s="1">
        <f>'ScienceDirect - Initial'!B2866</f>
        <v>1995</v>
      </c>
      <c r="C2863" s="1" t="str">
        <f>'ScienceDirect - Initial'!C2866</f>
        <v>Strauss, Michael A.; Willick, Jeffrey A.</v>
      </c>
      <c r="D2863" s="1" t="str">
        <f>'ScienceDirect - Initial'!D2866</f>
        <v>The density and peculiar velocity fields of nearby galaxies</v>
      </c>
      <c r="E2863" s="1" t="str">
        <f>'ScienceDirect - Initial'!E2866</f>
        <v>Physics Reports</v>
      </c>
      <c r="F2863" s="1">
        <f>'ScienceDirect - Initial'!F2866</f>
        <v>0</v>
      </c>
      <c r="H2863" s="1">
        <v>0</v>
      </c>
      <c r="I2863" s="1">
        <v>0</v>
      </c>
      <c r="J2863" t="b">
        <f t="shared" si="44"/>
        <v>1</v>
      </c>
      <c r="K2863" t="e">
        <f t="array" ref="K2863">INDEX($A$7:$F$3066,SMALL(IF(COUNTIF($L$5,$H$7:$H$3066)*COUNTIF($L$5,$I$7:$I$3066),MATCH(ROW($A$7:$A$3066),ROW($A$7:$A$3066)),""),ROWS($B$1:B2857)),COLUMNS($A$1:B2859))</f>
        <v>#NUM!</v>
      </c>
      <c r="L2863" t="e">
        <f t="array" ref="L2863">INDEX($A$7:$F$3066,SMALL(IF(COUNTIF($L$5,$H$7:$H$3066)*COUNTIF($L$5,$I$7:$I$3066),MATCH(ROW($A$7:$A$3066),ROW($A$7:$A$3066)),""),ROWS($B$1:C2857)),COLUMNS($A$1:C2859))</f>
        <v>#NUM!</v>
      </c>
      <c r="M2863" t="e">
        <f t="array" ref="M2863">INDEX($A$7:$F$3066,SMALL(IF(COUNTIF($L$5,$H$7:$H$3066)*COUNTIF($L$5,$I$7:$I$3066),MATCH(ROW($A$7:$A$3066),ROW($A$7:$A$3066)),""),ROWS($B$1:D2857)),COLUMNS($A$1:D2859))</f>
        <v>#NUM!</v>
      </c>
      <c r="N2863" t="e">
        <f t="array" ref="N2863">INDEX($A$7:$F$3066,SMALL(IF(COUNTIF($L$5,$H$7:$H$3066)*COUNTIF($L$5,$I$7:$I$3066),MATCH(ROW($A$7:$A$3066),ROW($A$7:$A$3066)),""),ROWS($B$1:E2857)),COLUMNS($A$1:E2859))</f>
        <v>#NUM!</v>
      </c>
      <c r="O2863" t="e">
        <f t="array" ref="O2863">INDEX($A$7:$F$3066,SMALL(IF(COUNTIF($L$5,$H$7:$H$3066)*COUNTIF($L$5,$I$7:$I$3066),MATCH(ROW($A$7:$A$3066),ROW($A$7:$A$3066)),""),ROWS($B$1:F2857)),COLUMNS($A$1:F2859))</f>
        <v>#NUM!</v>
      </c>
    </row>
    <row r="2864" spans="1:15">
      <c r="A2864" s="1">
        <f>'ScienceDirect - Initial'!A2867</f>
        <v>0</v>
      </c>
      <c r="B2864" s="1">
        <f>'ScienceDirect - Initial'!B2867</f>
        <v>2002</v>
      </c>
      <c r="C2864" s="1" t="str">
        <f>'ScienceDirect - Initial'!C2867</f>
        <v>Thompson, Paul M.; Mega, Michael S.; Toga, Arthur W.</v>
      </c>
      <c r="D2864" s="1" t="str">
        <f>'ScienceDirect - Initial'!D2867</f>
        <v>28 - Subpopulation Brain Atlases</v>
      </c>
      <c r="E2864" s="1" t="str">
        <f>'ScienceDirect - Initial'!E2867</f>
        <v>Brain Mapping: The Methods (Second Edition)</v>
      </c>
      <c r="F2864" s="1" t="str">
        <f>'ScienceDirect - Initial'!F2867</f>
        <v>978-0-12-693019-1</v>
      </c>
      <c r="H2864" s="1">
        <v>0</v>
      </c>
      <c r="I2864" s="1">
        <v>0</v>
      </c>
      <c r="J2864" t="b">
        <f t="shared" si="44"/>
        <v>1</v>
      </c>
      <c r="K2864" t="e">
        <f t="array" ref="K2864">INDEX($A$7:$F$3066,SMALL(IF(COUNTIF($L$5,$H$7:$H$3066)*COUNTIF($L$5,$I$7:$I$3066),MATCH(ROW($A$7:$A$3066),ROW($A$7:$A$3066)),""),ROWS($B$1:B2858)),COLUMNS($A$1:B2860))</f>
        <v>#NUM!</v>
      </c>
      <c r="L2864" t="e">
        <f t="array" ref="L2864">INDEX($A$7:$F$3066,SMALL(IF(COUNTIF($L$5,$H$7:$H$3066)*COUNTIF($L$5,$I$7:$I$3066),MATCH(ROW($A$7:$A$3066),ROW($A$7:$A$3066)),""),ROWS($B$1:C2858)),COLUMNS($A$1:C2860))</f>
        <v>#NUM!</v>
      </c>
      <c r="M2864" t="e">
        <f t="array" ref="M2864">INDEX($A$7:$F$3066,SMALL(IF(COUNTIF($L$5,$H$7:$H$3066)*COUNTIF($L$5,$I$7:$I$3066),MATCH(ROW($A$7:$A$3066),ROW($A$7:$A$3066)),""),ROWS($B$1:D2858)),COLUMNS($A$1:D2860))</f>
        <v>#NUM!</v>
      </c>
      <c r="N2864" t="e">
        <f t="array" ref="N2864">INDEX($A$7:$F$3066,SMALL(IF(COUNTIF($L$5,$H$7:$H$3066)*COUNTIF($L$5,$I$7:$I$3066),MATCH(ROW($A$7:$A$3066),ROW($A$7:$A$3066)),""),ROWS($B$1:E2858)),COLUMNS($A$1:E2860))</f>
        <v>#NUM!</v>
      </c>
      <c r="O2864" t="e">
        <f t="array" ref="O2864">INDEX($A$7:$F$3066,SMALL(IF(COUNTIF($L$5,$H$7:$H$3066)*COUNTIF($L$5,$I$7:$I$3066),MATCH(ROW($A$7:$A$3066),ROW($A$7:$A$3066)),""),ROWS($B$1:F2858)),COLUMNS($A$1:F2860))</f>
        <v>#NUM!</v>
      </c>
    </row>
    <row r="2865" spans="1:15">
      <c r="A2865" s="1">
        <f>'ScienceDirect - Initial'!A2868</f>
        <v>0</v>
      </c>
      <c r="B2865" s="1">
        <f>'ScienceDirect - Initial'!B2868</f>
        <v>2012</v>
      </c>
      <c r="C2865" s="1">
        <f>'ScienceDirect - Initial'!C2868</f>
        <v>0</v>
      </c>
      <c r="D2865" s="1">
        <f>'ScienceDirect - Initial'!D2868</f>
        <v>0</v>
      </c>
      <c r="E2865" s="1" t="str">
        <f>'ScienceDirect - Initial'!E2868</f>
        <v>Principles and Practice of Pediatric Infectious Diseases (Fourth Edition)</v>
      </c>
      <c r="F2865" s="1" t="str">
        <f>'ScienceDirect - Initial'!F2868</f>
        <v>978-1-4377-2702-9</v>
      </c>
      <c r="H2865" s="1">
        <v>0</v>
      </c>
      <c r="I2865" s="1">
        <v>0</v>
      </c>
      <c r="J2865" t="b">
        <f t="shared" si="44"/>
        <v>1</v>
      </c>
      <c r="K2865" t="e">
        <f t="array" ref="K2865">INDEX($A$7:$F$3066,SMALL(IF(COUNTIF($L$5,$H$7:$H$3066)*COUNTIF($L$5,$I$7:$I$3066),MATCH(ROW($A$7:$A$3066),ROW($A$7:$A$3066)),""),ROWS($B$1:B2859)),COLUMNS($A$1:B2861))</f>
        <v>#NUM!</v>
      </c>
      <c r="L2865" t="e">
        <f t="array" ref="L2865">INDEX($A$7:$F$3066,SMALL(IF(COUNTIF($L$5,$H$7:$H$3066)*COUNTIF($L$5,$I$7:$I$3066),MATCH(ROW($A$7:$A$3066),ROW($A$7:$A$3066)),""),ROWS($B$1:C2859)),COLUMNS($A$1:C2861))</f>
        <v>#NUM!</v>
      </c>
      <c r="M2865" t="e">
        <f t="array" ref="M2865">INDEX($A$7:$F$3066,SMALL(IF(COUNTIF($L$5,$H$7:$H$3066)*COUNTIF($L$5,$I$7:$I$3066),MATCH(ROW($A$7:$A$3066),ROW($A$7:$A$3066)),""),ROWS($B$1:D2859)),COLUMNS($A$1:D2861))</f>
        <v>#NUM!</v>
      </c>
      <c r="N2865" t="e">
        <f t="array" ref="N2865">INDEX($A$7:$F$3066,SMALL(IF(COUNTIF($L$5,$H$7:$H$3066)*COUNTIF($L$5,$I$7:$I$3066),MATCH(ROW($A$7:$A$3066),ROW($A$7:$A$3066)),""),ROWS($B$1:E2859)),COLUMNS($A$1:E2861))</f>
        <v>#NUM!</v>
      </c>
      <c r="O2865" t="e">
        <f t="array" ref="O2865">INDEX($A$7:$F$3066,SMALL(IF(COUNTIF($L$5,$H$7:$H$3066)*COUNTIF($L$5,$I$7:$I$3066),MATCH(ROW($A$7:$A$3066),ROW($A$7:$A$3066)),""),ROWS($B$1:F2859)),COLUMNS($A$1:F2861))</f>
        <v>#NUM!</v>
      </c>
    </row>
    <row r="2866" spans="1:15">
      <c r="A2866" s="1">
        <f>'ScienceDirect - Initial'!A2869</f>
        <v>0</v>
      </c>
      <c r="B2866" s="1">
        <f>'ScienceDirect - Initial'!B2869</f>
        <v>1982</v>
      </c>
      <c r="C2866" s="1">
        <f>'ScienceDirect - Initial'!C2869</f>
        <v>0</v>
      </c>
      <c r="D2866" s="1" t="str">
        <f>'ScienceDirect - Initial'!D2869</f>
        <v>Index</v>
      </c>
      <c r="E2866" s="1" t="str">
        <f>'ScienceDirect - Initial'!E2869</f>
        <v>FEBS Letters</v>
      </c>
      <c r="F2866" s="1">
        <f>'ScienceDirect - Initial'!F2869</f>
        <v>0</v>
      </c>
      <c r="H2866" s="1">
        <v>0</v>
      </c>
      <c r="I2866" s="1">
        <v>0</v>
      </c>
      <c r="J2866" t="b">
        <f t="shared" si="44"/>
        <v>1</v>
      </c>
      <c r="K2866" t="e">
        <f t="array" ref="K2866">INDEX($A$7:$F$3066,SMALL(IF(COUNTIF($L$5,$H$7:$H$3066)*COUNTIF($L$5,$I$7:$I$3066),MATCH(ROW($A$7:$A$3066),ROW($A$7:$A$3066)),""),ROWS($B$1:B2860)),COLUMNS($A$1:B2862))</f>
        <v>#NUM!</v>
      </c>
      <c r="L2866" t="e">
        <f t="array" ref="L2866">INDEX($A$7:$F$3066,SMALL(IF(COUNTIF($L$5,$H$7:$H$3066)*COUNTIF($L$5,$I$7:$I$3066),MATCH(ROW($A$7:$A$3066),ROW($A$7:$A$3066)),""),ROWS($B$1:C2860)),COLUMNS($A$1:C2862))</f>
        <v>#NUM!</v>
      </c>
      <c r="M2866" t="e">
        <f t="array" ref="M2866">INDEX($A$7:$F$3066,SMALL(IF(COUNTIF($L$5,$H$7:$H$3066)*COUNTIF($L$5,$I$7:$I$3066),MATCH(ROW($A$7:$A$3066),ROW($A$7:$A$3066)),""),ROWS($B$1:D2860)),COLUMNS($A$1:D2862))</f>
        <v>#NUM!</v>
      </c>
      <c r="N2866" t="e">
        <f t="array" ref="N2866">INDEX($A$7:$F$3066,SMALL(IF(COUNTIF($L$5,$H$7:$H$3066)*COUNTIF($L$5,$I$7:$I$3066),MATCH(ROW($A$7:$A$3066),ROW($A$7:$A$3066)),""),ROWS($B$1:E2860)),COLUMNS($A$1:E2862))</f>
        <v>#NUM!</v>
      </c>
      <c r="O2866" t="e">
        <f t="array" ref="O2866">INDEX($A$7:$F$3066,SMALL(IF(COUNTIF($L$5,$H$7:$H$3066)*COUNTIF($L$5,$I$7:$I$3066),MATCH(ROW($A$7:$A$3066),ROW($A$7:$A$3066)),""),ROWS($B$1:F2860)),COLUMNS($A$1:F2862))</f>
        <v>#NUM!</v>
      </c>
    </row>
    <row r="2867" spans="1:15">
      <c r="A2867" s="1">
        <f>'ScienceDirect - Initial'!A2870</f>
        <v>0</v>
      </c>
      <c r="B2867" s="1">
        <f>'ScienceDirect - Initial'!B2870</f>
        <v>2012</v>
      </c>
      <c r="C2867" s="1" t="str">
        <f>'ScienceDirect - Initial'!C2870</f>
        <v>Abraham, T.W.; Höfer, R.</v>
      </c>
      <c r="D2867" s="1" t="str">
        <f>'ScienceDirect - Initial'!D2870</f>
        <v>10.03 - Lipid-Based Polymer Building Blocks and Polymers</v>
      </c>
      <c r="E2867" s="1" t="str">
        <f>'ScienceDirect - Initial'!E2870</f>
        <v>Polymer Science: A Comprehensive Reference</v>
      </c>
      <c r="F2867" s="1" t="str">
        <f>'ScienceDirect - Initial'!F2870</f>
        <v>978-0-08-087862-1</v>
      </c>
      <c r="H2867" s="1">
        <v>0</v>
      </c>
      <c r="I2867" s="1">
        <v>0</v>
      </c>
      <c r="J2867" t="b">
        <f t="shared" si="44"/>
        <v>1</v>
      </c>
      <c r="K2867" t="e">
        <f t="array" ref="K2867">INDEX($A$7:$F$3066,SMALL(IF(COUNTIF($L$5,$H$7:$H$3066)*COUNTIF($L$5,$I$7:$I$3066),MATCH(ROW($A$7:$A$3066),ROW($A$7:$A$3066)),""),ROWS($B$1:B2861)),COLUMNS($A$1:B2863))</f>
        <v>#NUM!</v>
      </c>
      <c r="L2867" t="e">
        <f t="array" ref="L2867">INDEX($A$7:$F$3066,SMALL(IF(COUNTIF($L$5,$H$7:$H$3066)*COUNTIF($L$5,$I$7:$I$3066),MATCH(ROW($A$7:$A$3066),ROW($A$7:$A$3066)),""),ROWS($B$1:C2861)),COLUMNS($A$1:C2863))</f>
        <v>#NUM!</v>
      </c>
      <c r="M2867" t="e">
        <f t="array" ref="M2867">INDEX($A$7:$F$3066,SMALL(IF(COUNTIF($L$5,$H$7:$H$3066)*COUNTIF($L$5,$I$7:$I$3066),MATCH(ROW($A$7:$A$3066),ROW($A$7:$A$3066)),""),ROWS($B$1:D2861)),COLUMNS($A$1:D2863))</f>
        <v>#NUM!</v>
      </c>
      <c r="N2867" t="e">
        <f t="array" ref="N2867">INDEX($A$7:$F$3066,SMALL(IF(COUNTIF($L$5,$H$7:$H$3066)*COUNTIF($L$5,$I$7:$I$3066),MATCH(ROW($A$7:$A$3066),ROW($A$7:$A$3066)),""),ROWS($B$1:E2861)),COLUMNS($A$1:E2863))</f>
        <v>#NUM!</v>
      </c>
      <c r="O2867" t="e">
        <f t="array" ref="O2867">INDEX($A$7:$F$3066,SMALL(IF(COUNTIF($L$5,$H$7:$H$3066)*COUNTIF($L$5,$I$7:$I$3066),MATCH(ROW($A$7:$A$3066),ROW($A$7:$A$3066)),""),ROWS($B$1:F2861)),COLUMNS($A$1:F2863))</f>
        <v>#NUM!</v>
      </c>
    </row>
    <row r="2868" spans="1:15">
      <c r="A2868" s="1">
        <f>'ScienceDirect - Initial'!A2871</f>
        <v>0</v>
      </c>
      <c r="B2868" s="1">
        <f>'ScienceDirect - Initial'!B2871</f>
        <v>2006</v>
      </c>
      <c r="C2868" s="1" t="str">
        <f>'ScienceDirect - Initial'!C2871</f>
        <v>Mak, Tak W.; Saunders, Mary E.</v>
      </c>
      <c r="D2868" s="1" t="str">
        <f>'ScienceDirect - Initial'!D2871</f>
        <v>27 - Transplantation</v>
      </c>
      <c r="E2868" s="1" t="str">
        <f>'ScienceDirect - Initial'!E2871</f>
        <v>The Immune Response</v>
      </c>
      <c r="F2868" s="1" t="str">
        <f>'ScienceDirect - Initial'!F2871</f>
        <v>978-0-12-088451-3</v>
      </c>
      <c r="H2868" s="1">
        <v>0</v>
      </c>
      <c r="I2868" s="1">
        <v>0</v>
      </c>
      <c r="J2868" t="b">
        <f t="shared" si="44"/>
        <v>1</v>
      </c>
      <c r="K2868" t="e">
        <f t="array" ref="K2868">INDEX($A$7:$F$3066,SMALL(IF(COUNTIF($L$5,$H$7:$H$3066)*COUNTIF($L$5,$I$7:$I$3066),MATCH(ROW($A$7:$A$3066),ROW($A$7:$A$3066)),""),ROWS($B$1:B2862)),COLUMNS($A$1:B2864))</f>
        <v>#NUM!</v>
      </c>
      <c r="L2868" t="e">
        <f t="array" ref="L2868">INDEX($A$7:$F$3066,SMALL(IF(COUNTIF($L$5,$H$7:$H$3066)*COUNTIF($L$5,$I$7:$I$3066),MATCH(ROW($A$7:$A$3066),ROW($A$7:$A$3066)),""),ROWS($B$1:C2862)),COLUMNS($A$1:C2864))</f>
        <v>#NUM!</v>
      </c>
      <c r="M2868" t="e">
        <f t="array" ref="M2868">INDEX($A$7:$F$3066,SMALL(IF(COUNTIF($L$5,$H$7:$H$3066)*COUNTIF($L$5,$I$7:$I$3066),MATCH(ROW($A$7:$A$3066),ROW($A$7:$A$3066)),""),ROWS($B$1:D2862)),COLUMNS($A$1:D2864))</f>
        <v>#NUM!</v>
      </c>
      <c r="N2868" t="e">
        <f t="array" ref="N2868">INDEX($A$7:$F$3066,SMALL(IF(COUNTIF($L$5,$H$7:$H$3066)*COUNTIF($L$5,$I$7:$I$3066),MATCH(ROW($A$7:$A$3066),ROW($A$7:$A$3066)),""),ROWS($B$1:E2862)),COLUMNS($A$1:E2864))</f>
        <v>#NUM!</v>
      </c>
      <c r="O2868" t="e">
        <f t="array" ref="O2868">INDEX($A$7:$F$3066,SMALL(IF(COUNTIF($L$5,$H$7:$H$3066)*COUNTIF($L$5,$I$7:$I$3066),MATCH(ROW($A$7:$A$3066),ROW($A$7:$A$3066)),""),ROWS($B$1:F2862)),COLUMNS($A$1:F2864))</f>
        <v>#NUM!</v>
      </c>
    </row>
    <row r="2869" spans="1:15">
      <c r="A2869" s="1">
        <f>'ScienceDirect - Initial'!A2872</f>
        <v>0</v>
      </c>
      <c r="B2869" s="1">
        <f>'ScienceDirect - Initial'!B2872</f>
        <v>2004</v>
      </c>
      <c r="C2869" s="1">
        <f>'ScienceDirect - Initial'!C2872</f>
        <v>0</v>
      </c>
      <c r="D2869" s="1" t="str">
        <f>'ScienceDirect - Initial'!D2872</f>
        <v>ECC -6 Abstracts</v>
      </c>
      <c r="E2869" s="1" t="str">
        <f>'ScienceDirect - Initial'!E2872</f>
        <v>Abstracts presented at the The 6th European congress of chemotherapy and infection and the 24th Interdisciplinary meeting on anti-infection chemotherapy.</v>
      </c>
      <c r="F2869" s="1">
        <f>'ScienceDirect - Initial'!F2872</f>
        <v>0</v>
      </c>
      <c r="H2869" s="1">
        <v>0</v>
      </c>
      <c r="I2869" s="1">
        <v>0</v>
      </c>
      <c r="J2869" t="b">
        <f t="shared" si="44"/>
        <v>1</v>
      </c>
      <c r="K2869" t="e">
        <f t="array" ref="K2869">INDEX($A$7:$F$3066,SMALL(IF(COUNTIF($L$5,$H$7:$H$3066)*COUNTIF($L$5,$I$7:$I$3066),MATCH(ROW($A$7:$A$3066),ROW($A$7:$A$3066)),""),ROWS($B$1:B2863)),COLUMNS($A$1:B2865))</f>
        <v>#NUM!</v>
      </c>
      <c r="L2869" t="e">
        <f t="array" ref="L2869">INDEX($A$7:$F$3066,SMALL(IF(COUNTIF($L$5,$H$7:$H$3066)*COUNTIF($L$5,$I$7:$I$3066),MATCH(ROW($A$7:$A$3066),ROW($A$7:$A$3066)),""),ROWS($B$1:C2863)),COLUMNS($A$1:C2865))</f>
        <v>#NUM!</v>
      </c>
      <c r="M2869" t="e">
        <f t="array" ref="M2869">INDEX($A$7:$F$3066,SMALL(IF(COUNTIF($L$5,$H$7:$H$3066)*COUNTIF($L$5,$I$7:$I$3066),MATCH(ROW($A$7:$A$3066),ROW($A$7:$A$3066)),""),ROWS($B$1:D2863)),COLUMNS($A$1:D2865))</f>
        <v>#NUM!</v>
      </c>
      <c r="N2869" t="e">
        <f t="array" ref="N2869">INDEX($A$7:$F$3066,SMALL(IF(COUNTIF($L$5,$H$7:$H$3066)*COUNTIF($L$5,$I$7:$I$3066),MATCH(ROW($A$7:$A$3066),ROW($A$7:$A$3066)),""),ROWS($B$1:E2863)),COLUMNS($A$1:E2865))</f>
        <v>#NUM!</v>
      </c>
      <c r="O2869" t="e">
        <f t="array" ref="O2869">INDEX($A$7:$F$3066,SMALL(IF(COUNTIF($L$5,$H$7:$H$3066)*COUNTIF($L$5,$I$7:$I$3066),MATCH(ROW($A$7:$A$3066),ROW($A$7:$A$3066)),""),ROWS($B$1:F2863)),COLUMNS($A$1:F2865))</f>
        <v>#NUM!</v>
      </c>
    </row>
    <row r="2870" spans="1:15">
      <c r="A2870" s="1">
        <f>'ScienceDirect - Initial'!A2873</f>
        <v>0</v>
      </c>
      <c r="B2870" s="1">
        <f>'ScienceDirect - Initial'!B2873</f>
        <v>1962</v>
      </c>
      <c r="C2870" s="1" t="str">
        <f>'ScienceDirect - Initial'!C2873</f>
        <v>Duggan, A.J.</v>
      </c>
      <c r="D2870" s="1" t="str">
        <f>'ScienceDirect - Initial'!D2873</f>
        <v>A survey of sleeping sickness in Northern Nigeria from the earliest times to the present day</v>
      </c>
      <c r="E2870" s="1" t="str">
        <f>'ScienceDirect - Initial'!E2873</f>
        <v>Transactions of the Royal Society of Tropical Medicine and Hygiene</v>
      </c>
      <c r="F2870" s="1">
        <f>'ScienceDirect - Initial'!F2873</f>
        <v>0</v>
      </c>
      <c r="H2870" s="1">
        <v>0</v>
      </c>
      <c r="I2870" s="1">
        <v>0</v>
      </c>
      <c r="J2870" t="b">
        <f t="shared" si="44"/>
        <v>1</v>
      </c>
      <c r="K2870" t="e">
        <f t="array" ref="K2870">INDEX($A$7:$F$3066,SMALL(IF(COUNTIF($L$5,$H$7:$H$3066)*COUNTIF($L$5,$I$7:$I$3066),MATCH(ROW($A$7:$A$3066),ROW($A$7:$A$3066)),""),ROWS($B$1:B2864)),COLUMNS($A$1:B2866))</f>
        <v>#NUM!</v>
      </c>
      <c r="L2870" t="e">
        <f t="array" ref="L2870">INDEX($A$7:$F$3066,SMALL(IF(COUNTIF($L$5,$H$7:$H$3066)*COUNTIF($L$5,$I$7:$I$3066),MATCH(ROW($A$7:$A$3066),ROW($A$7:$A$3066)),""),ROWS($B$1:C2864)),COLUMNS($A$1:C2866))</f>
        <v>#NUM!</v>
      </c>
      <c r="M2870" t="e">
        <f t="array" ref="M2870">INDEX($A$7:$F$3066,SMALL(IF(COUNTIF($L$5,$H$7:$H$3066)*COUNTIF($L$5,$I$7:$I$3066),MATCH(ROW($A$7:$A$3066),ROW($A$7:$A$3066)),""),ROWS($B$1:D2864)),COLUMNS($A$1:D2866))</f>
        <v>#NUM!</v>
      </c>
      <c r="N2870" t="e">
        <f t="array" ref="N2870">INDEX($A$7:$F$3066,SMALL(IF(COUNTIF($L$5,$H$7:$H$3066)*COUNTIF($L$5,$I$7:$I$3066),MATCH(ROW($A$7:$A$3066),ROW($A$7:$A$3066)),""),ROWS($B$1:E2864)),COLUMNS($A$1:E2866))</f>
        <v>#NUM!</v>
      </c>
      <c r="O2870" t="e">
        <f t="array" ref="O2870">INDEX($A$7:$F$3066,SMALL(IF(COUNTIF($L$5,$H$7:$H$3066)*COUNTIF($L$5,$I$7:$I$3066),MATCH(ROW($A$7:$A$3066),ROW($A$7:$A$3066)),""),ROWS($B$1:F2864)),COLUMNS($A$1:F2866))</f>
        <v>#NUM!</v>
      </c>
    </row>
    <row r="2871" spans="1:15">
      <c r="A2871" s="1">
        <f>'ScienceDirect - Initial'!A2874</f>
        <v>0</v>
      </c>
      <c r="B2871" s="1">
        <f>'ScienceDirect - Initial'!B2874</f>
        <v>2002</v>
      </c>
      <c r="C2871" s="1" t="str">
        <f>'ScienceDirect - Initial'!C2874</f>
        <v>Bailey, Ronald A.; Clark, Herbert M.; Ferris, James P.; Krause, Sonja; Strong, Robert L.</v>
      </c>
      <c r="D2871" s="1" t="str">
        <f>'ScienceDirect - Initial'!D2874</f>
        <v>14 - The nuclear environment</v>
      </c>
      <c r="E2871" s="1" t="str">
        <f>'ScienceDirect - Initial'!E2874</f>
        <v>Chemistry of the Environment (Second Edition)</v>
      </c>
      <c r="F2871" s="1" t="str">
        <f>'ScienceDirect - Initial'!F2874</f>
        <v>978-0-12-073461-0</v>
      </c>
      <c r="H2871" s="1">
        <v>0</v>
      </c>
      <c r="I2871" s="1">
        <v>0</v>
      </c>
      <c r="J2871" t="b">
        <f t="shared" si="44"/>
        <v>1</v>
      </c>
      <c r="K2871" t="e">
        <f t="array" ref="K2871">INDEX($A$7:$F$3066,SMALL(IF(COUNTIF($L$5,$H$7:$H$3066)*COUNTIF($L$5,$I$7:$I$3066),MATCH(ROW($A$7:$A$3066),ROW($A$7:$A$3066)),""),ROWS($B$1:B2865)),COLUMNS($A$1:B2867))</f>
        <v>#NUM!</v>
      </c>
      <c r="L2871" t="e">
        <f t="array" ref="L2871">INDEX($A$7:$F$3066,SMALL(IF(COUNTIF($L$5,$H$7:$H$3066)*COUNTIF($L$5,$I$7:$I$3066),MATCH(ROW($A$7:$A$3066),ROW($A$7:$A$3066)),""),ROWS($B$1:C2865)),COLUMNS($A$1:C2867))</f>
        <v>#NUM!</v>
      </c>
      <c r="M2871" t="e">
        <f t="array" ref="M2871">INDEX($A$7:$F$3066,SMALL(IF(COUNTIF($L$5,$H$7:$H$3066)*COUNTIF($L$5,$I$7:$I$3066),MATCH(ROW($A$7:$A$3066),ROW($A$7:$A$3066)),""),ROWS($B$1:D2865)),COLUMNS($A$1:D2867))</f>
        <v>#NUM!</v>
      </c>
      <c r="N2871" t="e">
        <f t="array" ref="N2871">INDEX($A$7:$F$3066,SMALL(IF(COUNTIF($L$5,$H$7:$H$3066)*COUNTIF($L$5,$I$7:$I$3066),MATCH(ROW($A$7:$A$3066),ROW($A$7:$A$3066)),""),ROWS($B$1:E2865)),COLUMNS($A$1:E2867))</f>
        <v>#NUM!</v>
      </c>
      <c r="O2871" t="e">
        <f t="array" ref="O2871">INDEX($A$7:$F$3066,SMALL(IF(COUNTIF($L$5,$H$7:$H$3066)*COUNTIF($L$5,$I$7:$I$3066),MATCH(ROW($A$7:$A$3066),ROW($A$7:$A$3066)),""),ROWS($B$1:F2865)),COLUMNS($A$1:F2867))</f>
        <v>#NUM!</v>
      </c>
    </row>
    <row r="2872" spans="1:15">
      <c r="A2872" s="1">
        <f>'ScienceDirect - Initial'!A2875</f>
        <v>0</v>
      </c>
      <c r="B2872" s="1">
        <f>'ScienceDirect - Initial'!B2875</f>
        <v>2009</v>
      </c>
      <c r="C2872" s="1">
        <f>'ScienceDirect - Initial'!C2875</f>
        <v>0</v>
      </c>
      <c r="D2872" s="1" t="str">
        <f>'ScienceDirect - Initial'!D2875</f>
        <v>Chapter 5 - Other Infectious Diseases Related to Travel</v>
      </c>
      <c r="E2872" s="1" t="str">
        <f>'ScienceDirect - Initial'!E2875</f>
        <v>CDC Health Information for International Travel 2010</v>
      </c>
      <c r="F2872" s="1" t="str">
        <f>'ScienceDirect - Initial'!F2875</f>
        <v>978-0-7020-3481-7</v>
      </c>
      <c r="H2872" s="1">
        <v>0</v>
      </c>
      <c r="I2872" s="1">
        <v>0</v>
      </c>
      <c r="J2872" t="b">
        <f t="shared" si="44"/>
        <v>1</v>
      </c>
      <c r="K2872" t="e">
        <f t="array" ref="K2872">INDEX($A$7:$F$3066,SMALL(IF(COUNTIF($L$5,$H$7:$H$3066)*COUNTIF($L$5,$I$7:$I$3066),MATCH(ROW($A$7:$A$3066),ROW($A$7:$A$3066)),""),ROWS($B$1:B2866)),COLUMNS($A$1:B2868))</f>
        <v>#NUM!</v>
      </c>
      <c r="L2872" t="e">
        <f t="array" ref="L2872">INDEX($A$7:$F$3066,SMALL(IF(COUNTIF($L$5,$H$7:$H$3066)*COUNTIF($L$5,$I$7:$I$3066),MATCH(ROW($A$7:$A$3066),ROW($A$7:$A$3066)),""),ROWS($B$1:C2866)),COLUMNS($A$1:C2868))</f>
        <v>#NUM!</v>
      </c>
      <c r="M2872" t="e">
        <f t="array" ref="M2872">INDEX($A$7:$F$3066,SMALL(IF(COUNTIF($L$5,$H$7:$H$3066)*COUNTIF($L$5,$I$7:$I$3066),MATCH(ROW($A$7:$A$3066),ROW($A$7:$A$3066)),""),ROWS($B$1:D2866)),COLUMNS($A$1:D2868))</f>
        <v>#NUM!</v>
      </c>
      <c r="N2872" t="e">
        <f t="array" ref="N2872">INDEX($A$7:$F$3066,SMALL(IF(COUNTIF($L$5,$H$7:$H$3066)*COUNTIF($L$5,$I$7:$I$3066),MATCH(ROW($A$7:$A$3066),ROW($A$7:$A$3066)),""),ROWS($B$1:E2866)),COLUMNS($A$1:E2868))</f>
        <v>#NUM!</v>
      </c>
      <c r="O2872" t="e">
        <f t="array" ref="O2872">INDEX($A$7:$F$3066,SMALL(IF(COUNTIF($L$5,$H$7:$H$3066)*COUNTIF($L$5,$I$7:$I$3066),MATCH(ROW($A$7:$A$3066),ROW($A$7:$A$3066)),""),ROWS($B$1:F2866)),COLUMNS($A$1:F2868))</f>
        <v>#NUM!</v>
      </c>
    </row>
    <row r="2873" spans="1:15">
      <c r="A2873" s="1">
        <f>'ScienceDirect - Initial'!A2876</f>
        <v>0</v>
      </c>
      <c r="B2873" s="1">
        <f>'ScienceDirect - Initial'!B2876</f>
        <v>1974</v>
      </c>
      <c r="C2873" s="1" t="str">
        <f>'ScienceDirect - Initial'!C2876</f>
        <v>Deacon, James E.; Minckley, W.L.</v>
      </c>
      <c r="D2873" s="1" t="str">
        <f>'ScienceDirect - Initial'!D2876</f>
        <v>CHAPTER VII - DESERT FISHES</v>
      </c>
      <c r="E2873" s="1" t="str">
        <f>'ScienceDirect - Initial'!E2876</f>
        <v>Desert Biology</v>
      </c>
      <c r="F2873" s="1" t="str">
        <f>'ScienceDirect - Initial'!F2876</f>
        <v>978-0-12-135902-7</v>
      </c>
      <c r="H2873" s="1">
        <v>0</v>
      </c>
      <c r="I2873" s="1">
        <v>0</v>
      </c>
      <c r="J2873" t="b">
        <f t="shared" si="44"/>
        <v>1</v>
      </c>
      <c r="K2873" t="e">
        <f t="array" ref="K2873">INDEX($A$7:$F$3066,SMALL(IF(COUNTIF($L$5,$H$7:$H$3066)*COUNTIF($L$5,$I$7:$I$3066),MATCH(ROW($A$7:$A$3066),ROW($A$7:$A$3066)),""),ROWS($B$1:B2867)),COLUMNS($A$1:B2869))</f>
        <v>#NUM!</v>
      </c>
      <c r="L2873" t="e">
        <f t="array" ref="L2873">INDEX($A$7:$F$3066,SMALL(IF(COUNTIF($L$5,$H$7:$H$3066)*COUNTIF($L$5,$I$7:$I$3066),MATCH(ROW($A$7:$A$3066),ROW($A$7:$A$3066)),""),ROWS($B$1:C2867)),COLUMNS($A$1:C2869))</f>
        <v>#NUM!</v>
      </c>
      <c r="M2873" t="e">
        <f t="array" ref="M2873">INDEX($A$7:$F$3066,SMALL(IF(COUNTIF($L$5,$H$7:$H$3066)*COUNTIF($L$5,$I$7:$I$3066),MATCH(ROW($A$7:$A$3066),ROW($A$7:$A$3066)),""),ROWS($B$1:D2867)),COLUMNS($A$1:D2869))</f>
        <v>#NUM!</v>
      </c>
      <c r="N2873" t="e">
        <f t="array" ref="N2873">INDEX($A$7:$F$3066,SMALL(IF(COUNTIF($L$5,$H$7:$H$3066)*COUNTIF($L$5,$I$7:$I$3066),MATCH(ROW($A$7:$A$3066),ROW($A$7:$A$3066)),""),ROWS($B$1:E2867)),COLUMNS($A$1:E2869))</f>
        <v>#NUM!</v>
      </c>
      <c r="O2873" t="e">
        <f t="array" ref="O2873">INDEX($A$7:$F$3066,SMALL(IF(COUNTIF($L$5,$H$7:$H$3066)*COUNTIF($L$5,$I$7:$I$3066),MATCH(ROW($A$7:$A$3066),ROW($A$7:$A$3066)),""),ROWS($B$1:F2867)),COLUMNS($A$1:F2869))</f>
        <v>#NUM!</v>
      </c>
    </row>
    <row r="2874" spans="1:15">
      <c r="A2874" s="1">
        <f>'ScienceDirect - Initial'!A2877</f>
        <v>0</v>
      </c>
      <c r="B2874" s="1">
        <f>'ScienceDirect - Initial'!B2877</f>
        <v>1995</v>
      </c>
      <c r="C2874" s="1" t="str">
        <f>'ScienceDirect - Initial'!C2877</f>
        <v>Higgins, Simon J.</v>
      </c>
      <c r="D2874" s="1" t="str">
        <f>'ScienceDirect - Initial'!D2877</f>
        <v>6. Nickel 1993</v>
      </c>
      <c r="E2874" s="1" t="str">
        <f>'ScienceDirect - Initial'!E2877</f>
        <v>Coordination Chemistry Reviews</v>
      </c>
      <c r="F2874" s="1">
        <f>'ScienceDirect - Initial'!F2877</f>
        <v>0</v>
      </c>
      <c r="H2874" s="1">
        <v>0</v>
      </c>
      <c r="I2874" s="1">
        <v>0</v>
      </c>
      <c r="J2874" t="b">
        <f t="shared" si="44"/>
        <v>1</v>
      </c>
      <c r="K2874" t="e">
        <f t="array" ref="K2874">INDEX($A$7:$F$3066,SMALL(IF(COUNTIF($L$5,$H$7:$H$3066)*COUNTIF($L$5,$I$7:$I$3066),MATCH(ROW($A$7:$A$3066),ROW($A$7:$A$3066)),""),ROWS($B$1:B2868)),COLUMNS($A$1:B2870))</f>
        <v>#NUM!</v>
      </c>
      <c r="L2874" t="e">
        <f t="array" ref="L2874">INDEX($A$7:$F$3066,SMALL(IF(COUNTIF($L$5,$H$7:$H$3066)*COUNTIF($L$5,$I$7:$I$3066),MATCH(ROW($A$7:$A$3066),ROW($A$7:$A$3066)),""),ROWS($B$1:C2868)),COLUMNS($A$1:C2870))</f>
        <v>#NUM!</v>
      </c>
      <c r="M2874" t="e">
        <f t="array" ref="M2874">INDEX($A$7:$F$3066,SMALL(IF(COUNTIF($L$5,$H$7:$H$3066)*COUNTIF($L$5,$I$7:$I$3066),MATCH(ROW($A$7:$A$3066),ROW($A$7:$A$3066)),""),ROWS($B$1:D2868)),COLUMNS($A$1:D2870))</f>
        <v>#NUM!</v>
      </c>
      <c r="N2874" t="e">
        <f t="array" ref="N2874">INDEX($A$7:$F$3066,SMALL(IF(COUNTIF($L$5,$H$7:$H$3066)*COUNTIF($L$5,$I$7:$I$3066),MATCH(ROW($A$7:$A$3066),ROW($A$7:$A$3066)),""),ROWS($B$1:E2868)),COLUMNS($A$1:E2870))</f>
        <v>#NUM!</v>
      </c>
      <c r="O2874" t="e">
        <f t="array" ref="O2874">INDEX($A$7:$F$3066,SMALL(IF(COUNTIF($L$5,$H$7:$H$3066)*COUNTIF($L$5,$I$7:$I$3066),MATCH(ROW($A$7:$A$3066),ROW($A$7:$A$3066)),""),ROWS($B$1:F2868)),COLUMNS($A$1:F2870))</f>
        <v>#NUM!</v>
      </c>
    </row>
    <row r="2875" spans="1:15">
      <c r="A2875" s="1">
        <f>'ScienceDirect - Initial'!A2878</f>
        <v>0</v>
      </c>
      <c r="B2875" s="1">
        <f>'ScienceDirect - Initial'!B2878</f>
        <v>2017</v>
      </c>
      <c r="C2875" s="1">
        <f>'ScienceDirect - Initial'!C2878</f>
        <v>0</v>
      </c>
      <c r="D2875" s="1" t="str">
        <f>'ScienceDirect - Initial'!D2878</f>
        <v>11 - Diseases of the Hemolymphatic and Immune Systems</v>
      </c>
      <c r="E2875" s="1" t="str">
        <f>'ScienceDirect - Initial'!E2878</f>
        <v>Veterinary Medicine (Eleventh Edition)</v>
      </c>
      <c r="F2875" s="1" t="str">
        <f>'ScienceDirect - Initial'!F2878</f>
        <v>978-0-7020-5246-0</v>
      </c>
      <c r="H2875" s="1">
        <v>0</v>
      </c>
      <c r="I2875" s="1">
        <v>0</v>
      </c>
      <c r="J2875" t="b">
        <f t="shared" si="44"/>
        <v>1</v>
      </c>
      <c r="K2875" t="e">
        <f t="array" ref="K2875">INDEX($A$7:$F$3066,SMALL(IF(COUNTIF($L$5,$H$7:$H$3066)*COUNTIF($L$5,$I$7:$I$3066),MATCH(ROW($A$7:$A$3066),ROW($A$7:$A$3066)),""),ROWS($B$1:B2869)),COLUMNS($A$1:B2871))</f>
        <v>#NUM!</v>
      </c>
      <c r="L2875" t="e">
        <f t="array" ref="L2875">INDEX($A$7:$F$3066,SMALL(IF(COUNTIF($L$5,$H$7:$H$3066)*COUNTIF($L$5,$I$7:$I$3066),MATCH(ROW($A$7:$A$3066),ROW($A$7:$A$3066)),""),ROWS($B$1:C2869)),COLUMNS($A$1:C2871))</f>
        <v>#NUM!</v>
      </c>
      <c r="M2875" t="e">
        <f t="array" ref="M2875">INDEX($A$7:$F$3066,SMALL(IF(COUNTIF($L$5,$H$7:$H$3066)*COUNTIF($L$5,$I$7:$I$3066),MATCH(ROW($A$7:$A$3066),ROW($A$7:$A$3066)),""),ROWS($B$1:D2869)),COLUMNS($A$1:D2871))</f>
        <v>#NUM!</v>
      </c>
      <c r="N2875" t="e">
        <f t="array" ref="N2875">INDEX($A$7:$F$3066,SMALL(IF(COUNTIF($L$5,$H$7:$H$3066)*COUNTIF($L$5,$I$7:$I$3066),MATCH(ROW($A$7:$A$3066),ROW($A$7:$A$3066)),""),ROWS($B$1:E2869)),COLUMNS($A$1:E2871))</f>
        <v>#NUM!</v>
      </c>
      <c r="O2875" t="e">
        <f t="array" ref="O2875">INDEX($A$7:$F$3066,SMALL(IF(COUNTIF($L$5,$H$7:$H$3066)*COUNTIF($L$5,$I$7:$I$3066),MATCH(ROW($A$7:$A$3066),ROW($A$7:$A$3066)),""),ROWS($B$1:F2869)),COLUMNS($A$1:F2871))</f>
        <v>#NUM!</v>
      </c>
    </row>
    <row r="2876" spans="1:15">
      <c r="A2876" s="1">
        <f>'ScienceDirect - Initial'!A2879</f>
        <v>0</v>
      </c>
      <c r="B2876" s="1">
        <f>'ScienceDirect - Initial'!B2879</f>
        <v>2007</v>
      </c>
      <c r="C2876" s="1" t="str">
        <f>'ScienceDirect - Initial'!C2879</f>
        <v>Nunn, Patrick D.</v>
      </c>
      <c r="D2876" s="1" t="str">
        <f>'ScienceDirect - Initial'!D2879</f>
        <v>Climate, Environment and Society in the Pacific During the Last Millennium</v>
      </c>
      <c r="E2876" s="1" t="str">
        <f>'ScienceDirect - Initial'!E2879</f>
        <v>Developments in Earth and Environmental Sciences</v>
      </c>
      <c r="F2876" s="1" t="str">
        <f>'ScienceDirect - Initial'!F2879</f>
        <v>1571-9197</v>
      </c>
      <c r="H2876" s="1">
        <v>0</v>
      </c>
      <c r="I2876" s="1">
        <v>0</v>
      </c>
      <c r="J2876" t="b">
        <f t="shared" si="44"/>
        <v>1</v>
      </c>
      <c r="K2876" t="e">
        <f t="array" ref="K2876">INDEX($A$7:$F$3066,SMALL(IF(COUNTIF($L$5,$H$7:$H$3066)*COUNTIF($L$5,$I$7:$I$3066),MATCH(ROW($A$7:$A$3066),ROW($A$7:$A$3066)),""),ROWS($B$1:B2870)),COLUMNS($A$1:B2872))</f>
        <v>#NUM!</v>
      </c>
      <c r="L2876" t="e">
        <f t="array" ref="L2876">INDEX($A$7:$F$3066,SMALL(IF(COUNTIF($L$5,$H$7:$H$3066)*COUNTIF($L$5,$I$7:$I$3066),MATCH(ROW($A$7:$A$3066),ROW($A$7:$A$3066)),""),ROWS($B$1:C2870)),COLUMNS($A$1:C2872))</f>
        <v>#NUM!</v>
      </c>
      <c r="M2876" t="e">
        <f t="array" ref="M2876">INDEX($A$7:$F$3066,SMALL(IF(COUNTIF($L$5,$H$7:$H$3066)*COUNTIF($L$5,$I$7:$I$3066),MATCH(ROW($A$7:$A$3066),ROW($A$7:$A$3066)),""),ROWS($B$1:D2870)),COLUMNS($A$1:D2872))</f>
        <v>#NUM!</v>
      </c>
      <c r="N2876" t="e">
        <f t="array" ref="N2876">INDEX($A$7:$F$3066,SMALL(IF(COUNTIF($L$5,$H$7:$H$3066)*COUNTIF($L$5,$I$7:$I$3066),MATCH(ROW($A$7:$A$3066),ROW($A$7:$A$3066)),""),ROWS($B$1:E2870)),COLUMNS($A$1:E2872))</f>
        <v>#NUM!</v>
      </c>
      <c r="O2876" t="e">
        <f t="array" ref="O2876">INDEX($A$7:$F$3066,SMALL(IF(COUNTIF($L$5,$H$7:$H$3066)*COUNTIF($L$5,$I$7:$I$3066),MATCH(ROW($A$7:$A$3066),ROW($A$7:$A$3066)),""),ROWS($B$1:F2870)),COLUMNS($A$1:F2872))</f>
        <v>#NUM!</v>
      </c>
    </row>
    <row r="2877" spans="1:15">
      <c r="A2877" s="1">
        <f>'ScienceDirect - Initial'!A2880</f>
        <v>0</v>
      </c>
      <c r="B2877" s="1">
        <f>'ScienceDirect - Initial'!B2880</f>
        <v>2017</v>
      </c>
      <c r="C2877" s="1" t="str">
        <f>'ScienceDirect - Initial'!C2880</f>
        <v>Surmaitis, Ryan; Khalid, Masood; McKeever, Rita; Vearrier, David; Greenberg, Michael</v>
      </c>
      <c r="D2877" s="1" t="str">
        <f>'ScienceDirect - Initial'!D2880</f>
        <v>The American Academy of Clinical Toxicology Question of the Day</v>
      </c>
      <c r="E2877" s="1" t="str">
        <f>'ScienceDirect - Initial'!E2880</f>
        <v>SI: The American Academy of Clinical Toxicology Question of the Day</v>
      </c>
      <c r="F2877" s="1">
        <f>'ScienceDirect - Initial'!F2880</f>
        <v>0</v>
      </c>
      <c r="H2877" s="1">
        <v>0</v>
      </c>
      <c r="I2877" s="1">
        <v>0</v>
      </c>
      <c r="J2877" t="b">
        <f t="shared" si="44"/>
        <v>1</v>
      </c>
      <c r="K2877" t="e">
        <f t="array" ref="K2877">INDEX($A$7:$F$3066,SMALL(IF(COUNTIF($L$5,$H$7:$H$3066)*COUNTIF($L$5,$I$7:$I$3066),MATCH(ROW($A$7:$A$3066),ROW($A$7:$A$3066)),""),ROWS($B$1:B2871)),COLUMNS($A$1:B2873))</f>
        <v>#NUM!</v>
      </c>
      <c r="L2877" t="e">
        <f t="array" ref="L2877">INDEX($A$7:$F$3066,SMALL(IF(COUNTIF($L$5,$H$7:$H$3066)*COUNTIF($L$5,$I$7:$I$3066),MATCH(ROW($A$7:$A$3066),ROW($A$7:$A$3066)),""),ROWS($B$1:C2871)),COLUMNS($A$1:C2873))</f>
        <v>#NUM!</v>
      </c>
      <c r="M2877" t="e">
        <f t="array" ref="M2877">INDEX($A$7:$F$3066,SMALL(IF(COUNTIF($L$5,$H$7:$H$3066)*COUNTIF($L$5,$I$7:$I$3066),MATCH(ROW($A$7:$A$3066),ROW($A$7:$A$3066)),""),ROWS($B$1:D2871)),COLUMNS($A$1:D2873))</f>
        <v>#NUM!</v>
      </c>
      <c r="N2877" t="e">
        <f t="array" ref="N2877">INDEX($A$7:$F$3066,SMALL(IF(COUNTIF($L$5,$H$7:$H$3066)*COUNTIF($L$5,$I$7:$I$3066),MATCH(ROW($A$7:$A$3066),ROW($A$7:$A$3066)),""),ROWS($B$1:E2871)),COLUMNS($A$1:E2873))</f>
        <v>#NUM!</v>
      </c>
      <c r="O2877" t="e">
        <f t="array" ref="O2877">INDEX($A$7:$F$3066,SMALL(IF(COUNTIF($L$5,$H$7:$H$3066)*COUNTIF($L$5,$I$7:$I$3066),MATCH(ROW($A$7:$A$3066),ROW($A$7:$A$3066)),""),ROWS($B$1:F2871)),COLUMNS($A$1:F2873))</f>
        <v>#NUM!</v>
      </c>
    </row>
    <row r="2878" spans="1:15">
      <c r="A2878" s="1">
        <f>'ScienceDirect - Initial'!A2881</f>
        <v>0</v>
      </c>
      <c r="B2878" s="1">
        <f>'ScienceDirect - Initial'!B2881</f>
        <v>1985</v>
      </c>
      <c r="C2878" s="1" t="str">
        <f>'ScienceDirect - Initial'!C2881</f>
        <v>NEIMEYER, ROBERT A.</v>
      </c>
      <c r="D2878" s="1" t="str">
        <f>'ScienceDirect - Initial'!D2881</f>
        <v>Personal Constructs in Clinical Practice</v>
      </c>
      <c r="E2878" s="1" t="str">
        <f>'ScienceDirect - Initial'!E2881</f>
        <v>Advances in Cognitive–Behavioral Research and Therapy</v>
      </c>
      <c r="F2878" s="1" t="str">
        <f>'ScienceDirect - Initial'!F2881</f>
        <v>978-0-12-010604-2</v>
      </c>
      <c r="H2878" s="1">
        <v>0</v>
      </c>
      <c r="I2878" s="1">
        <v>0</v>
      </c>
      <c r="J2878" t="b">
        <f t="shared" si="44"/>
        <v>1</v>
      </c>
      <c r="K2878" t="e">
        <f t="array" ref="K2878">INDEX($A$7:$F$3066,SMALL(IF(COUNTIF($L$5,$H$7:$H$3066)*COUNTIF($L$5,$I$7:$I$3066),MATCH(ROW($A$7:$A$3066),ROW($A$7:$A$3066)),""),ROWS($B$1:B2872)),COLUMNS($A$1:B2874))</f>
        <v>#NUM!</v>
      </c>
      <c r="L2878" t="e">
        <f t="array" ref="L2878">INDEX($A$7:$F$3066,SMALL(IF(COUNTIF($L$5,$H$7:$H$3066)*COUNTIF($L$5,$I$7:$I$3066),MATCH(ROW($A$7:$A$3066),ROW($A$7:$A$3066)),""),ROWS($B$1:C2872)),COLUMNS($A$1:C2874))</f>
        <v>#NUM!</v>
      </c>
      <c r="M2878" t="e">
        <f t="array" ref="M2878">INDEX($A$7:$F$3066,SMALL(IF(COUNTIF($L$5,$H$7:$H$3066)*COUNTIF($L$5,$I$7:$I$3066),MATCH(ROW($A$7:$A$3066),ROW($A$7:$A$3066)),""),ROWS($B$1:D2872)),COLUMNS($A$1:D2874))</f>
        <v>#NUM!</v>
      </c>
      <c r="N2878" t="e">
        <f t="array" ref="N2878">INDEX($A$7:$F$3066,SMALL(IF(COUNTIF($L$5,$H$7:$H$3066)*COUNTIF($L$5,$I$7:$I$3066),MATCH(ROW($A$7:$A$3066),ROW($A$7:$A$3066)),""),ROWS($B$1:E2872)),COLUMNS($A$1:E2874))</f>
        <v>#NUM!</v>
      </c>
      <c r="O2878" t="e">
        <f t="array" ref="O2878">INDEX($A$7:$F$3066,SMALL(IF(COUNTIF($L$5,$H$7:$H$3066)*COUNTIF($L$5,$I$7:$I$3066),MATCH(ROW($A$7:$A$3066),ROW($A$7:$A$3066)),""),ROWS($B$1:F2872)),COLUMNS($A$1:F2874))</f>
        <v>#NUM!</v>
      </c>
    </row>
    <row r="2879" spans="1:15">
      <c r="A2879" s="1">
        <f>'ScienceDirect - Initial'!A2882</f>
        <v>0</v>
      </c>
      <c r="B2879" s="1">
        <f>'ScienceDirect - Initial'!B2882</f>
        <v>2006</v>
      </c>
      <c r="C2879" s="1">
        <f>'ScienceDirect - Initial'!C2882</f>
        <v>0</v>
      </c>
      <c r="D2879" s="1" t="str">
        <f>'ScienceDirect - Initial'!D2882</f>
        <v>R1885 – R2270</v>
      </c>
      <c r="E2879" s="1" t="str">
        <f>'ScienceDirect - Initial'!E2882</f>
        <v>Clinical Microbiology and Infection</v>
      </c>
      <c r="F2879" s="1">
        <f>'ScienceDirect - Initial'!F2882</f>
        <v>0</v>
      </c>
      <c r="H2879" s="1">
        <v>0</v>
      </c>
      <c r="I2879" s="1">
        <v>0</v>
      </c>
      <c r="J2879" t="b">
        <f t="shared" si="44"/>
        <v>1</v>
      </c>
      <c r="K2879" t="e">
        <f t="array" ref="K2879">INDEX($A$7:$F$3066,SMALL(IF(COUNTIF($L$5,$H$7:$H$3066)*COUNTIF($L$5,$I$7:$I$3066),MATCH(ROW($A$7:$A$3066),ROW($A$7:$A$3066)),""),ROWS($B$1:B2873)),COLUMNS($A$1:B2875))</f>
        <v>#NUM!</v>
      </c>
      <c r="L2879" t="e">
        <f t="array" ref="L2879">INDEX($A$7:$F$3066,SMALL(IF(COUNTIF($L$5,$H$7:$H$3066)*COUNTIF($L$5,$I$7:$I$3066),MATCH(ROW($A$7:$A$3066),ROW($A$7:$A$3066)),""),ROWS($B$1:C2873)),COLUMNS($A$1:C2875))</f>
        <v>#NUM!</v>
      </c>
      <c r="M2879" t="e">
        <f t="array" ref="M2879">INDEX($A$7:$F$3066,SMALL(IF(COUNTIF($L$5,$H$7:$H$3066)*COUNTIF($L$5,$I$7:$I$3066),MATCH(ROW($A$7:$A$3066),ROW($A$7:$A$3066)),""),ROWS($B$1:D2873)),COLUMNS($A$1:D2875))</f>
        <v>#NUM!</v>
      </c>
      <c r="N2879" t="e">
        <f t="array" ref="N2879">INDEX($A$7:$F$3066,SMALL(IF(COUNTIF($L$5,$H$7:$H$3066)*COUNTIF($L$5,$I$7:$I$3066),MATCH(ROW($A$7:$A$3066),ROW($A$7:$A$3066)),""),ROWS($B$1:E2873)),COLUMNS($A$1:E2875))</f>
        <v>#NUM!</v>
      </c>
      <c r="O2879" t="e">
        <f t="array" ref="O2879">INDEX($A$7:$F$3066,SMALL(IF(COUNTIF($L$5,$H$7:$H$3066)*COUNTIF($L$5,$I$7:$I$3066),MATCH(ROW($A$7:$A$3066),ROW($A$7:$A$3066)),""),ROWS($B$1:F2873)),COLUMNS($A$1:F2875))</f>
        <v>#NUM!</v>
      </c>
    </row>
    <row r="2880" spans="1:15">
      <c r="A2880" s="1">
        <f>'ScienceDirect - Initial'!A2883</f>
        <v>0</v>
      </c>
      <c r="B2880" s="1">
        <f>'ScienceDirect - Initial'!B2883</f>
        <v>2014</v>
      </c>
      <c r="C2880" s="1">
        <f>'ScienceDirect - Initial'!C2883</f>
        <v>0</v>
      </c>
      <c r="D2880" s="1" t="str">
        <f>'ScienceDirect - Initial'!D2883</f>
        <v>Abstracts</v>
      </c>
      <c r="E2880" s="1" t="str">
        <f>'ScienceDirect - Initial'!E2883</f>
        <v>Fuel and Energy Abstracts</v>
      </c>
      <c r="F2880" s="1">
        <f>'ScienceDirect - Initial'!F2883</f>
        <v>0</v>
      </c>
      <c r="H2880" s="1">
        <v>0</v>
      </c>
      <c r="I2880" s="1">
        <v>0</v>
      </c>
      <c r="J2880" t="b">
        <f t="shared" si="44"/>
        <v>1</v>
      </c>
      <c r="K2880" t="e">
        <f t="array" ref="K2880">INDEX($A$7:$F$3066,SMALL(IF(COUNTIF($L$5,$H$7:$H$3066)*COUNTIF($L$5,$I$7:$I$3066),MATCH(ROW($A$7:$A$3066),ROW($A$7:$A$3066)),""),ROWS($B$1:B2874)),COLUMNS($A$1:B2876))</f>
        <v>#NUM!</v>
      </c>
      <c r="L2880" t="e">
        <f t="array" ref="L2880">INDEX($A$7:$F$3066,SMALL(IF(COUNTIF($L$5,$H$7:$H$3066)*COUNTIF($L$5,$I$7:$I$3066),MATCH(ROW($A$7:$A$3066),ROW($A$7:$A$3066)),""),ROWS($B$1:C2874)),COLUMNS($A$1:C2876))</f>
        <v>#NUM!</v>
      </c>
      <c r="M2880" t="e">
        <f t="array" ref="M2880">INDEX($A$7:$F$3066,SMALL(IF(COUNTIF($L$5,$H$7:$H$3066)*COUNTIF($L$5,$I$7:$I$3066),MATCH(ROW($A$7:$A$3066),ROW($A$7:$A$3066)),""),ROWS($B$1:D2874)),COLUMNS($A$1:D2876))</f>
        <v>#NUM!</v>
      </c>
      <c r="N2880" t="e">
        <f t="array" ref="N2880">INDEX($A$7:$F$3066,SMALL(IF(COUNTIF($L$5,$H$7:$H$3066)*COUNTIF($L$5,$I$7:$I$3066),MATCH(ROW($A$7:$A$3066),ROW($A$7:$A$3066)),""),ROWS($B$1:E2874)),COLUMNS($A$1:E2876))</f>
        <v>#NUM!</v>
      </c>
      <c r="O2880" t="e">
        <f t="array" ref="O2880">INDEX($A$7:$F$3066,SMALL(IF(COUNTIF($L$5,$H$7:$H$3066)*COUNTIF($L$5,$I$7:$I$3066),MATCH(ROW($A$7:$A$3066),ROW($A$7:$A$3066)),""),ROWS($B$1:F2874)),COLUMNS($A$1:F2876))</f>
        <v>#NUM!</v>
      </c>
    </row>
    <row r="2881" spans="1:15">
      <c r="A2881" s="1">
        <f>'ScienceDirect - Initial'!A2884</f>
        <v>0</v>
      </c>
      <c r="B2881" s="1">
        <f>'ScienceDirect - Initial'!B2884</f>
        <v>2002</v>
      </c>
      <c r="C2881" s="1" t="str">
        <f>'ScienceDirect - Initial'!C2884</f>
        <v>Ellison, Adam; Minelly, John</v>
      </c>
      <c r="D2881" s="1" t="str">
        <f>'ScienceDirect - Initial'!D2884</f>
        <v>Chapter 3 - New Materials for Optical Amplifiers</v>
      </c>
      <c r="E2881" s="1" t="str">
        <f>'ScienceDirect - Initial'!E2884</f>
        <v>Optical Fiber Telecommunications IV-A (Fourth Edition)</v>
      </c>
      <c r="F2881" s="1">
        <f>'ScienceDirect - Initial'!F2884</f>
        <v>15575837</v>
      </c>
      <c r="H2881" s="1">
        <v>0</v>
      </c>
      <c r="I2881" s="1">
        <v>0</v>
      </c>
      <c r="J2881" t="b">
        <f t="shared" si="44"/>
        <v>1</v>
      </c>
      <c r="K2881" t="e">
        <f t="array" ref="K2881">INDEX($A$7:$F$3066,SMALL(IF(COUNTIF($L$5,$H$7:$H$3066)*COUNTIF($L$5,$I$7:$I$3066),MATCH(ROW($A$7:$A$3066),ROW($A$7:$A$3066)),""),ROWS($B$1:B2875)),COLUMNS($A$1:B2877))</f>
        <v>#NUM!</v>
      </c>
      <c r="L2881" t="e">
        <f t="array" ref="L2881">INDEX($A$7:$F$3066,SMALL(IF(COUNTIF($L$5,$H$7:$H$3066)*COUNTIF($L$5,$I$7:$I$3066),MATCH(ROW($A$7:$A$3066),ROW($A$7:$A$3066)),""),ROWS($B$1:C2875)),COLUMNS($A$1:C2877))</f>
        <v>#NUM!</v>
      </c>
      <c r="M2881" t="e">
        <f t="array" ref="M2881">INDEX($A$7:$F$3066,SMALL(IF(COUNTIF($L$5,$H$7:$H$3066)*COUNTIF($L$5,$I$7:$I$3066),MATCH(ROW($A$7:$A$3066),ROW($A$7:$A$3066)),""),ROWS($B$1:D2875)),COLUMNS($A$1:D2877))</f>
        <v>#NUM!</v>
      </c>
      <c r="N2881" t="e">
        <f t="array" ref="N2881">INDEX($A$7:$F$3066,SMALL(IF(COUNTIF($L$5,$H$7:$H$3066)*COUNTIF($L$5,$I$7:$I$3066),MATCH(ROW($A$7:$A$3066),ROW($A$7:$A$3066)),""),ROWS($B$1:E2875)),COLUMNS($A$1:E2877))</f>
        <v>#NUM!</v>
      </c>
      <c r="O2881" t="e">
        <f t="array" ref="O2881">INDEX($A$7:$F$3066,SMALL(IF(COUNTIF($L$5,$H$7:$H$3066)*COUNTIF($L$5,$I$7:$I$3066),MATCH(ROW($A$7:$A$3066),ROW($A$7:$A$3066)),""),ROWS($B$1:F2875)),COLUMNS($A$1:F2877))</f>
        <v>#NUM!</v>
      </c>
    </row>
    <row r="2882" spans="1:15">
      <c r="A2882" s="1">
        <f>'ScienceDirect - Initial'!A2885</f>
        <v>0</v>
      </c>
      <c r="B2882" s="1">
        <f>'ScienceDirect - Initial'!B2885</f>
        <v>2006</v>
      </c>
      <c r="C2882" s="1" t="str">
        <f>'ScienceDirect - Initial'!C2885</f>
        <v>Mandalakas, Anna M.; Starke, Jeffrey R.</v>
      </c>
      <c r="D2882" s="1" t="str">
        <f>'ScienceDirect - Initial'!D2885</f>
        <v>Chapter 34 - Tuberculosis and Nontuberculous Mycobacterial Disease</v>
      </c>
      <c r="E2882" s="1" t="str">
        <f>'ScienceDirect - Initial'!E2885</f>
        <v>Kendig's Disorders of the Respiratory Tract in Children (Seventh Edition)</v>
      </c>
      <c r="F2882" s="1" t="str">
        <f>'ScienceDirect - Initial'!F2885</f>
        <v>978-0-7216-3695-5</v>
      </c>
      <c r="H2882" s="1">
        <v>0</v>
      </c>
      <c r="I2882" s="1">
        <v>0</v>
      </c>
      <c r="J2882" t="b">
        <f t="shared" si="44"/>
        <v>1</v>
      </c>
      <c r="K2882" t="e">
        <f t="array" ref="K2882">INDEX($A$7:$F$3066,SMALL(IF(COUNTIF($L$5,$H$7:$H$3066)*COUNTIF($L$5,$I$7:$I$3066),MATCH(ROW($A$7:$A$3066),ROW($A$7:$A$3066)),""),ROWS($B$1:B2876)),COLUMNS($A$1:B2878))</f>
        <v>#NUM!</v>
      </c>
      <c r="L2882" t="e">
        <f t="array" ref="L2882">INDEX($A$7:$F$3066,SMALL(IF(COUNTIF($L$5,$H$7:$H$3066)*COUNTIF($L$5,$I$7:$I$3066),MATCH(ROW($A$7:$A$3066),ROW($A$7:$A$3066)),""),ROWS($B$1:C2876)),COLUMNS($A$1:C2878))</f>
        <v>#NUM!</v>
      </c>
      <c r="M2882" t="e">
        <f t="array" ref="M2882">INDEX($A$7:$F$3066,SMALL(IF(COUNTIF($L$5,$H$7:$H$3066)*COUNTIF($L$5,$I$7:$I$3066),MATCH(ROW($A$7:$A$3066),ROW($A$7:$A$3066)),""),ROWS($B$1:D2876)),COLUMNS($A$1:D2878))</f>
        <v>#NUM!</v>
      </c>
      <c r="N2882" t="e">
        <f t="array" ref="N2882">INDEX($A$7:$F$3066,SMALL(IF(COUNTIF($L$5,$H$7:$H$3066)*COUNTIF($L$5,$I$7:$I$3066),MATCH(ROW($A$7:$A$3066),ROW($A$7:$A$3066)),""),ROWS($B$1:E2876)),COLUMNS($A$1:E2878))</f>
        <v>#NUM!</v>
      </c>
      <c r="O2882" t="e">
        <f t="array" ref="O2882">INDEX($A$7:$F$3066,SMALL(IF(COUNTIF($L$5,$H$7:$H$3066)*COUNTIF($L$5,$I$7:$I$3066),MATCH(ROW($A$7:$A$3066),ROW($A$7:$A$3066)),""),ROWS($B$1:F2876)),COLUMNS($A$1:F2878))</f>
        <v>#NUM!</v>
      </c>
    </row>
    <row r="2883" spans="1:15">
      <c r="A2883" s="1">
        <f>'ScienceDirect - Initial'!A2886</f>
        <v>0</v>
      </c>
      <c r="B2883" s="1">
        <f>'ScienceDirect - Initial'!B2886</f>
        <v>1974</v>
      </c>
      <c r="C2883" s="1" t="str">
        <f>'ScienceDirect - Initial'!C2886</f>
        <v>BIEL, JOHN H.; BOPP, BARBARA</v>
      </c>
      <c r="D2883" s="1" t="str">
        <f>'ScienceDirect - Initial'!D2886</f>
        <v>7 - Antidepressant Drugs</v>
      </c>
      <c r="E2883" s="1" t="str">
        <f>'ScienceDirect - Initial'!E2886</f>
        <v>Psychopharmacological Agents</v>
      </c>
      <c r="F2883" s="1">
        <f>'ScienceDirect - Initial'!F2886</f>
        <v>766054</v>
      </c>
      <c r="H2883" s="1">
        <v>0</v>
      </c>
      <c r="I2883" s="1">
        <v>0</v>
      </c>
      <c r="J2883" t="b">
        <f t="shared" si="44"/>
        <v>1</v>
      </c>
      <c r="K2883" t="e">
        <f t="array" ref="K2883">INDEX($A$7:$F$3066,SMALL(IF(COUNTIF($L$5,$H$7:$H$3066)*COUNTIF($L$5,$I$7:$I$3066),MATCH(ROW($A$7:$A$3066),ROW($A$7:$A$3066)),""),ROWS($B$1:B2877)),COLUMNS($A$1:B2879))</f>
        <v>#NUM!</v>
      </c>
      <c r="L2883" t="e">
        <f t="array" ref="L2883">INDEX($A$7:$F$3066,SMALL(IF(COUNTIF($L$5,$H$7:$H$3066)*COUNTIF($L$5,$I$7:$I$3066),MATCH(ROW($A$7:$A$3066),ROW($A$7:$A$3066)),""),ROWS($B$1:C2877)),COLUMNS($A$1:C2879))</f>
        <v>#NUM!</v>
      </c>
      <c r="M2883" t="e">
        <f t="array" ref="M2883">INDEX($A$7:$F$3066,SMALL(IF(COUNTIF($L$5,$H$7:$H$3066)*COUNTIF($L$5,$I$7:$I$3066),MATCH(ROW($A$7:$A$3066),ROW($A$7:$A$3066)),""),ROWS($B$1:D2877)),COLUMNS($A$1:D2879))</f>
        <v>#NUM!</v>
      </c>
      <c r="N2883" t="e">
        <f t="array" ref="N2883">INDEX($A$7:$F$3066,SMALL(IF(COUNTIF($L$5,$H$7:$H$3066)*COUNTIF($L$5,$I$7:$I$3066),MATCH(ROW($A$7:$A$3066),ROW($A$7:$A$3066)),""),ROWS($B$1:E2877)),COLUMNS($A$1:E2879))</f>
        <v>#NUM!</v>
      </c>
      <c r="O2883" t="e">
        <f t="array" ref="O2883">INDEX($A$7:$F$3066,SMALL(IF(COUNTIF($L$5,$H$7:$H$3066)*COUNTIF($L$5,$I$7:$I$3066),MATCH(ROW($A$7:$A$3066),ROW($A$7:$A$3066)),""),ROWS($B$1:F2877)),COLUMNS($A$1:F2879))</f>
        <v>#NUM!</v>
      </c>
    </row>
    <row r="2884" spans="1:15">
      <c r="A2884" s="1">
        <f>'ScienceDirect - Initial'!A2887</f>
        <v>0</v>
      </c>
      <c r="B2884" s="1">
        <f>'ScienceDirect - Initial'!B2887</f>
        <v>1983</v>
      </c>
      <c r="C2884" s="1" t="str">
        <f>'ScienceDirect - Initial'!C2887</f>
        <v>Bender, David A.</v>
      </c>
      <c r="D2884" s="1" t="str">
        <f>'ScienceDirect - Initial'!D2887</f>
        <v>Biochemistry of tryptophan in health and disease</v>
      </c>
      <c r="E2884" s="1" t="str">
        <f>'ScienceDirect - Initial'!E2887</f>
        <v>Molecular Aspects of Medicine</v>
      </c>
      <c r="F2884" s="1">
        <f>'ScienceDirect - Initial'!F2887</f>
        <v>0</v>
      </c>
      <c r="H2884" s="1">
        <v>0</v>
      </c>
      <c r="I2884" s="1">
        <v>0</v>
      </c>
      <c r="J2884" t="b">
        <f t="shared" si="44"/>
        <v>1</v>
      </c>
      <c r="K2884" t="e">
        <f t="array" ref="K2884">INDEX($A$7:$F$3066,SMALL(IF(COUNTIF($L$5,$H$7:$H$3066)*COUNTIF($L$5,$I$7:$I$3066),MATCH(ROW($A$7:$A$3066),ROW($A$7:$A$3066)),""),ROWS($B$1:B2878)),COLUMNS($A$1:B2880))</f>
        <v>#NUM!</v>
      </c>
      <c r="L2884" t="e">
        <f t="array" ref="L2884">INDEX($A$7:$F$3066,SMALL(IF(COUNTIF($L$5,$H$7:$H$3066)*COUNTIF($L$5,$I$7:$I$3066),MATCH(ROW($A$7:$A$3066),ROW($A$7:$A$3066)),""),ROWS($B$1:C2878)),COLUMNS($A$1:C2880))</f>
        <v>#NUM!</v>
      </c>
      <c r="M2884" t="e">
        <f t="array" ref="M2884">INDEX($A$7:$F$3066,SMALL(IF(COUNTIF($L$5,$H$7:$H$3066)*COUNTIF($L$5,$I$7:$I$3066),MATCH(ROW($A$7:$A$3066),ROW($A$7:$A$3066)),""),ROWS($B$1:D2878)),COLUMNS($A$1:D2880))</f>
        <v>#NUM!</v>
      </c>
      <c r="N2884" t="e">
        <f t="array" ref="N2884">INDEX($A$7:$F$3066,SMALL(IF(COUNTIF($L$5,$H$7:$H$3066)*COUNTIF($L$5,$I$7:$I$3066),MATCH(ROW($A$7:$A$3066),ROW($A$7:$A$3066)),""),ROWS($B$1:E2878)),COLUMNS($A$1:E2880))</f>
        <v>#NUM!</v>
      </c>
      <c r="O2884" t="e">
        <f t="array" ref="O2884">INDEX($A$7:$F$3066,SMALL(IF(COUNTIF($L$5,$H$7:$H$3066)*COUNTIF($L$5,$I$7:$I$3066),MATCH(ROW($A$7:$A$3066),ROW($A$7:$A$3066)),""),ROWS($B$1:F2878)),COLUMNS($A$1:F2880))</f>
        <v>#NUM!</v>
      </c>
    </row>
    <row r="2885" spans="1:15">
      <c r="A2885" s="1">
        <f>'ScienceDirect - Initial'!A2888</f>
        <v>0</v>
      </c>
      <c r="B2885" s="1">
        <f>'ScienceDirect - Initial'!B2888</f>
        <v>2005</v>
      </c>
      <c r="C2885" s="1">
        <f>'ScienceDirect - Initial'!C2888</f>
        <v>0</v>
      </c>
      <c r="D2885" s="1" t="str">
        <f>'ScienceDirect - Initial'!D2888</f>
        <v>Goldschmidt Conference Abstracts 2005</v>
      </c>
      <c r="E2885" s="1" t="str">
        <f>'ScienceDirect - Initial'!E2888</f>
        <v>Geochimica et Cosmochimica Acta</v>
      </c>
      <c r="F2885" s="1">
        <f>'ScienceDirect - Initial'!F2888</f>
        <v>0</v>
      </c>
      <c r="H2885" s="1">
        <v>0</v>
      </c>
      <c r="I2885" s="1">
        <v>0</v>
      </c>
      <c r="J2885" t="b">
        <f t="shared" si="44"/>
        <v>1</v>
      </c>
      <c r="K2885" t="e">
        <f t="array" ref="K2885">INDEX($A$7:$F$3066,SMALL(IF(COUNTIF($L$5,$H$7:$H$3066)*COUNTIF($L$5,$I$7:$I$3066),MATCH(ROW($A$7:$A$3066),ROW($A$7:$A$3066)),""),ROWS($B$1:B2879)),COLUMNS($A$1:B2881))</f>
        <v>#NUM!</v>
      </c>
      <c r="L2885" t="e">
        <f t="array" ref="L2885">INDEX($A$7:$F$3066,SMALL(IF(COUNTIF($L$5,$H$7:$H$3066)*COUNTIF($L$5,$I$7:$I$3066),MATCH(ROW($A$7:$A$3066),ROW($A$7:$A$3066)),""),ROWS($B$1:C2879)),COLUMNS($A$1:C2881))</f>
        <v>#NUM!</v>
      </c>
      <c r="M2885" t="e">
        <f t="array" ref="M2885">INDEX($A$7:$F$3066,SMALL(IF(COUNTIF($L$5,$H$7:$H$3066)*COUNTIF($L$5,$I$7:$I$3066),MATCH(ROW($A$7:$A$3066),ROW($A$7:$A$3066)),""),ROWS($B$1:D2879)),COLUMNS($A$1:D2881))</f>
        <v>#NUM!</v>
      </c>
      <c r="N2885" t="e">
        <f t="array" ref="N2885">INDEX($A$7:$F$3066,SMALL(IF(COUNTIF($L$5,$H$7:$H$3066)*COUNTIF($L$5,$I$7:$I$3066),MATCH(ROW($A$7:$A$3066),ROW($A$7:$A$3066)),""),ROWS($B$1:E2879)),COLUMNS($A$1:E2881))</f>
        <v>#NUM!</v>
      </c>
      <c r="O2885" t="e">
        <f t="array" ref="O2885">INDEX($A$7:$F$3066,SMALL(IF(COUNTIF($L$5,$H$7:$H$3066)*COUNTIF($L$5,$I$7:$I$3066),MATCH(ROW($A$7:$A$3066),ROW($A$7:$A$3066)),""),ROWS($B$1:F2879)),COLUMNS($A$1:F2881))</f>
        <v>#NUM!</v>
      </c>
    </row>
    <row r="2886" spans="1:15">
      <c r="A2886" s="1">
        <f>'ScienceDirect - Initial'!A2889</f>
        <v>0</v>
      </c>
      <c r="B2886" s="1">
        <f>'ScienceDirect - Initial'!B2889</f>
        <v>1981</v>
      </c>
      <c r="C2886" s="1" t="str">
        <f>'ScienceDirect - Initial'!C2889</f>
        <v>ROY, RUSTUM</v>
      </c>
      <c r="D2886" s="1" t="str">
        <f>'ScienceDirect - Initial'!D2889</f>
        <v>1 - Technology's Need for Religion's Hegemony</v>
      </c>
      <c r="E2886" s="1" t="str">
        <f>'ScienceDirect - Initial'!E2889</f>
        <v>Experimenting with Truth</v>
      </c>
      <c r="F2886" s="1" t="str">
        <f>'ScienceDirect - Initial'!F2889</f>
        <v>978-0-08-025820-1</v>
      </c>
      <c r="H2886" s="1">
        <v>0</v>
      </c>
      <c r="I2886" s="1">
        <v>0</v>
      </c>
      <c r="J2886" t="b">
        <f t="shared" si="44"/>
        <v>1</v>
      </c>
      <c r="K2886" t="e">
        <f t="array" ref="K2886">INDEX($A$7:$F$3066,SMALL(IF(COUNTIF($L$5,$H$7:$H$3066)*COUNTIF($L$5,$I$7:$I$3066),MATCH(ROW($A$7:$A$3066),ROW($A$7:$A$3066)),""),ROWS($B$1:B2880)),COLUMNS($A$1:B2882))</f>
        <v>#NUM!</v>
      </c>
      <c r="L2886" t="e">
        <f t="array" ref="L2886">INDEX($A$7:$F$3066,SMALL(IF(COUNTIF($L$5,$H$7:$H$3066)*COUNTIF($L$5,$I$7:$I$3066),MATCH(ROW($A$7:$A$3066),ROW($A$7:$A$3066)),""),ROWS($B$1:C2880)),COLUMNS($A$1:C2882))</f>
        <v>#NUM!</v>
      </c>
      <c r="M2886" t="e">
        <f t="array" ref="M2886">INDEX($A$7:$F$3066,SMALL(IF(COUNTIF($L$5,$H$7:$H$3066)*COUNTIF($L$5,$I$7:$I$3066),MATCH(ROW($A$7:$A$3066),ROW($A$7:$A$3066)),""),ROWS($B$1:D2880)),COLUMNS($A$1:D2882))</f>
        <v>#NUM!</v>
      </c>
      <c r="N2886" t="e">
        <f t="array" ref="N2886">INDEX($A$7:$F$3066,SMALL(IF(COUNTIF($L$5,$H$7:$H$3066)*COUNTIF($L$5,$I$7:$I$3066),MATCH(ROW($A$7:$A$3066),ROW($A$7:$A$3066)),""),ROWS($B$1:E2880)),COLUMNS($A$1:E2882))</f>
        <v>#NUM!</v>
      </c>
      <c r="O2886" t="e">
        <f t="array" ref="O2886">INDEX($A$7:$F$3066,SMALL(IF(COUNTIF($L$5,$H$7:$H$3066)*COUNTIF($L$5,$I$7:$I$3066),MATCH(ROW($A$7:$A$3066),ROW($A$7:$A$3066)),""),ROWS($B$1:F2880)),COLUMNS($A$1:F2882))</f>
        <v>#NUM!</v>
      </c>
    </row>
    <row r="2887" spans="1:15">
      <c r="A2887" s="1">
        <f>'ScienceDirect - Initial'!A2890</f>
        <v>0</v>
      </c>
      <c r="B2887" s="1">
        <f>'ScienceDirect - Initial'!B2890</f>
        <v>2006</v>
      </c>
      <c r="C2887" s="1">
        <f>'ScienceDirect - Initial'!C2890</f>
        <v>0</v>
      </c>
      <c r="D2887" s="1" t="str">
        <f>'ScienceDirect - Initial'!D2890</f>
        <v>WORLD MEDICAL GUIDE</v>
      </c>
      <c r="E2887" s="1" t="str">
        <f>'ScienceDirect - Initial'!E2890</f>
        <v>International Travel Health Guide 2006-2007 (Thirteenth Edition)</v>
      </c>
      <c r="F2887" s="1" t="str">
        <f>'ScienceDirect - Initial'!F2890</f>
        <v>978-0-323-04050-1</v>
      </c>
      <c r="H2887" s="1">
        <v>0</v>
      </c>
      <c r="I2887" s="1">
        <v>0</v>
      </c>
      <c r="J2887" t="b">
        <f t="shared" si="44"/>
        <v>1</v>
      </c>
      <c r="K2887" t="e">
        <f t="array" ref="K2887">INDEX($A$7:$F$3066,SMALL(IF(COUNTIF($L$5,$H$7:$H$3066)*COUNTIF($L$5,$I$7:$I$3066),MATCH(ROW($A$7:$A$3066),ROW($A$7:$A$3066)),""),ROWS($B$1:B2881)),COLUMNS($A$1:B2883))</f>
        <v>#NUM!</v>
      </c>
      <c r="L2887" t="e">
        <f t="array" ref="L2887">INDEX($A$7:$F$3066,SMALL(IF(COUNTIF($L$5,$H$7:$H$3066)*COUNTIF($L$5,$I$7:$I$3066),MATCH(ROW($A$7:$A$3066),ROW($A$7:$A$3066)),""),ROWS($B$1:C2881)),COLUMNS($A$1:C2883))</f>
        <v>#NUM!</v>
      </c>
      <c r="M2887" t="e">
        <f t="array" ref="M2887">INDEX($A$7:$F$3066,SMALL(IF(COUNTIF($L$5,$H$7:$H$3066)*COUNTIF($L$5,$I$7:$I$3066),MATCH(ROW($A$7:$A$3066),ROW($A$7:$A$3066)),""),ROWS($B$1:D2881)),COLUMNS($A$1:D2883))</f>
        <v>#NUM!</v>
      </c>
      <c r="N2887" t="e">
        <f t="array" ref="N2887">INDEX($A$7:$F$3066,SMALL(IF(COUNTIF($L$5,$H$7:$H$3066)*COUNTIF($L$5,$I$7:$I$3066),MATCH(ROW($A$7:$A$3066),ROW($A$7:$A$3066)),""),ROWS($B$1:E2881)),COLUMNS($A$1:E2883))</f>
        <v>#NUM!</v>
      </c>
      <c r="O2887" t="e">
        <f t="array" ref="O2887">INDEX($A$7:$F$3066,SMALL(IF(COUNTIF($L$5,$H$7:$H$3066)*COUNTIF($L$5,$I$7:$I$3066),MATCH(ROW($A$7:$A$3066),ROW($A$7:$A$3066)),""),ROWS($B$1:F2881)),COLUMNS($A$1:F2883))</f>
        <v>#NUM!</v>
      </c>
    </row>
    <row r="2888" spans="1:15">
      <c r="A2888" s="1">
        <f>'ScienceDirect - Initial'!A2891</f>
        <v>0</v>
      </c>
      <c r="B2888" s="1">
        <f>'ScienceDirect - Initial'!B2891</f>
        <v>2003</v>
      </c>
      <c r="C2888" s="1" t="str">
        <f>'ScienceDirect - Initial'!C2891</f>
        <v>Hall, Jeffrey C</v>
      </c>
      <c r="D2888" s="1" t="str">
        <f>'ScienceDirect - Initial'!D2891</f>
        <v>Genetics and molecular biology of rhythms in Drosophila and other insects</v>
      </c>
      <c r="E2888" s="1" t="str">
        <f>'ScienceDirect - Initial'!E2891</f>
        <v>Advances in Genetics</v>
      </c>
      <c r="F2888" s="1" t="str">
        <f>'ScienceDirect - Initial'!F2891</f>
        <v>0065-2660</v>
      </c>
      <c r="H2888" s="1">
        <v>0</v>
      </c>
      <c r="I2888" s="1">
        <v>0</v>
      </c>
      <c r="J2888" t="b">
        <f t="shared" ref="J2888:J2951" si="45">IF(ISBLANK(I2888),FALSE,IF(EXACT(H2888, I2888),TRUE,FALSE))</f>
        <v>1</v>
      </c>
      <c r="K2888" t="e">
        <f t="array" ref="K2888">INDEX($A$7:$F$3066,SMALL(IF(COUNTIF($L$5,$H$7:$H$3066)*COUNTIF($L$5,$I$7:$I$3066),MATCH(ROW($A$7:$A$3066),ROW($A$7:$A$3066)),""),ROWS($B$1:B2882)),COLUMNS($A$1:B2884))</f>
        <v>#NUM!</v>
      </c>
      <c r="L2888" t="e">
        <f t="array" ref="L2888">INDEX($A$7:$F$3066,SMALL(IF(COUNTIF($L$5,$H$7:$H$3066)*COUNTIF($L$5,$I$7:$I$3066),MATCH(ROW($A$7:$A$3066),ROW($A$7:$A$3066)),""),ROWS($B$1:C2882)),COLUMNS($A$1:C2884))</f>
        <v>#NUM!</v>
      </c>
      <c r="M2888" t="e">
        <f t="array" ref="M2888">INDEX($A$7:$F$3066,SMALL(IF(COUNTIF($L$5,$H$7:$H$3066)*COUNTIF($L$5,$I$7:$I$3066),MATCH(ROW($A$7:$A$3066),ROW($A$7:$A$3066)),""),ROWS($B$1:D2882)),COLUMNS($A$1:D2884))</f>
        <v>#NUM!</v>
      </c>
      <c r="N2888" t="e">
        <f t="array" ref="N2888">INDEX($A$7:$F$3066,SMALL(IF(COUNTIF($L$5,$H$7:$H$3066)*COUNTIF($L$5,$I$7:$I$3066),MATCH(ROW($A$7:$A$3066),ROW($A$7:$A$3066)),""),ROWS($B$1:E2882)),COLUMNS($A$1:E2884))</f>
        <v>#NUM!</v>
      </c>
      <c r="O2888" t="e">
        <f t="array" ref="O2888">INDEX($A$7:$F$3066,SMALL(IF(COUNTIF($L$5,$H$7:$H$3066)*COUNTIF($L$5,$I$7:$I$3066),MATCH(ROW($A$7:$A$3066),ROW($A$7:$A$3066)),""),ROWS($B$1:F2882)),COLUMNS($A$1:F2884))</f>
        <v>#NUM!</v>
      </c>
    </row>
    <row r="2889" spans="1:15">
      <c r="A2889" s="1">
        <f>'ScienceDirect - Initial'!A2892</f>
        <v>0</v>
      </c>
      <c r="B2889" s="1">
        <f>'ScienceDirect - Initial'!B2892</f>
        <v>2019</v>
      </c>
      <c r="C2889" s="1">
        <f>'ScienceDirect - Initial'!C2892</f>
        <v>0</v>
      </c>
      <c r="D2889" s="1" t="str">
        <f>'ScienceDirect - Initial'!D2892</f>
        <v>Chapter 3 - From Efficient to Sustainable and Zero Energy Consumption Buildings</v>
      </c>
      <c r="E2889" s="1" t="str">
        <f>'ScienceDirect - Initial'!E2892</f>
        <v>Handbook of Energy Efficiency in Buildings</v>
      </c>
      <c r="F2889" s="1" t="str">
        <f>'ScienceDirect - Initial'!F2892</f>
        <v>978-0-12-812817-6</v>
      </c>
      <c r="H2889" s="1">
        <v>0</v>
      </c>
      <c r="I2889" s="1">
        <v>0</v>
      </c>
      <c r="J2889" t="b">
        <f t="shared" si="45"/>
        <v>1</v>
      </c>
      <c r="K2889" t="e">
        <f t="array" ref="K2889">INDEX($A$7:$F$3066,SMALL(IF(COUNTIF($L$5,$H$7:$H$3066)*COUNTIF($L$5,$I$7:$I$3066),MATCH(ROW($A$7:$A$3066),ROW($A$7:$A$3066)),""),ROWS($B$1:B2883)),COLUMNS($A$1:B2885))</f>
        <v>#NUM!</v>
      </c>
      <c r="L2889" t="e">
        <f t="array" ref="L2889">INDEX($A$7:$F$3066,SMALL(IF(COUNTIF($L$5,$H$7:$H$3066)*COUNTIF($L$5,$I$7:$I$3066),MATCH(ROW($A$7:$A$3066),ROW($A$7:$A$3066)),""),ROWS($B$1:C2883)),COLUMNS($A$1:C2885))</f>
        <v>#NUM!</v>
      </c>
      <c r="M2889" t="e">
        <f t="array" ref="M2889">INDEX($A$7:$F$3066,SMALL(IF(COUNTIF($L$5,$H$7:$H$3066)*COUNTIF($L$5,$I$7:$I$3066),MATCH(ROW($A$7:$A$3066),ROW($A$7:$A$3066)),""),ROWS($B$1:D2883)),COLUMNS($A$1:D2885))</f>
        <v>#NUM!</v>
      </c>
      <c r="N2889" t="e">
        <f t="array" ref="N2889">INDEX($A$7:$F$3066,SMALL(IF(COUNTIF($L$5,$H$7:$H$3066)*COUNTIF($L$5,$I$7:$I$3066),MATCH(ROW($A$7:$A$3066),ROW($A$7:$A$3066)),""),ROWS($B$1:E2883)),COLUMNS($A$1:E2885))</f>
        <v>#NUM!</v>
      </c>
      <c r="O2889" t="e">
        <f t="array" ref="O2889">INDEX($A$7:$F$3066,SMALL(IF(COUNTIF($L$5,$H$7:$H$3066)*COUNTIF($L$5,$I$7:$I$3066),MATCH(ROW($A$7:$A$3066),ROW($A$7:$A$3066)),""),ROWS($B$1:F2883)),COLUMNS($A$1:F2885))</f>
        <v>#NUM!</v>
      </c>
    </row>
    <row r="2890" spans="1:15">
      <c r="A2890" s="1">
        <f>'ScienceDirect - Initial'!A2893</f>
        <v>0</v>
      </c>
      <c r="B2890" s="1">
        <f>'ScienceDirect - Initial'!B2893</f>
        <v>1993</v>
      </c>
      <c r="C2890" s="1" t="str">
        <f>'ScienceDirect - Initial'!C2893</f>
        <v>Olazaran, Mikel</v>
      </c>
      <c r="D2890" s="1" t="str">
        <f>'ScienceDirect - Initial'!D2893</f>
        <v>A Sociological History of the Neural Network Controversy</v>
      </c>
      <c r="E2890" s="1" t="str">
        <f>'ScienceDirect - Initial'!E2893</f>
        <v>Advances in Computers</v>
      </c>
      <c r="F2890" s="1" t="str">
        <f>'ScienceDirect - Initial'!F2893</f>
        <v>0065-2458</v>
      </c>
      <c r="H2890" s="1">
        <v>0</v>
      </c>
      <c r="I2890" s="1">
        <v>0</v>
      </c>
      <c r="J2890" t="b">
        <f t="shared" si="45"/>
        <v>1</v>
      </c>
      <c r="K2890" t="e">
        <f t="array" ref="K2890">INDEX($A$7:$F$3066,SMALL(IF(COUNTIF($L$5,$H$7:$H$3066)*COUNTIF($L$5,$I$7:$I$3066),MATCH(ROW($A$7:$A$3066),ROW($A$7:$A$3066)),""),ROWS($B$1:B2884)),COLUMNS($A$1:B2886))</f>
        <v>#NUM!</v>
      </c>
      <c r="L2890" t="e">
        <f t="array" ref="L2890">INDEX($A$7:$F$3066,SMALL(IF(COUNTIF($L$5,$H$7:$H$3066)*COUNTIF($L$5,$I$7:$I$3066),MATCH(ROW($A$7:$A$3066),ROW($A$7:$A$3066)),""),ROWS($B$1:C2884)),COLUMNS($A$1:C2886))</f>
        <v>#NUM!</v>
      </c>
      <c r="M2890" t="e">
        <f t="array" ref="M2890">INDEX($A$7:$F$3066,SMALL(IF(COUNTIF($L$5,$H$7:$H$3066)*COUNTIF($L$5,$I$7:$I$3066),MATCH(ROW($A$7:$A$3066),ROW($A$7:$A$3066)),""),ROWS($B$1:D2884)),COLUMNS($A$1:D2886))</f>
        <v>#NUM!</v>
      </c>
      <c r="N2890" t="e">
        <f t="array" ref="N2890">INDEX($A$7:$F$3066,SMALL(IF(COUNTIF($L$5,$H$7:$H$3066)*COUNTIF($L$5,$I$7:$I$3066),MATCH(ROW($A$7:$A$3066),ROW($A$7:$A$3066)),""),ROWS($B$1:E2884)),COLUMNS($A$1:E2886))</f>
        <v>#NUM!</v>
      </c>
      <c r="O2890" t="e">
        <f t="array" ref="O2890">INDEX($A$7:$F$3066,SMALL(IF(COUNTIF($L$5,$H$7:$H$3066)*COUNTIF($L$5,$I$7:$I$3066),MATCH(ROW($A$7:$A$3066),ROW($A$7:$A$3066)),""),ROWS($B$1:F2884)),COLUMNS($A$1:F2886))</f>
        <v>#NUM!</v>
      </c>
    </row>
    <row r="2891" spans="1:15">
      <c r="A2891" s="1">
        <f>'ScienceDirect - Initial'!A2894</f>
        <v>0</v>
      </c>
      <c r="B2891" s="1">
        <f>'ScienceDirect - Initial'!B2894</f>
        <v>1988</v>
      </c>
      <c r="C2891" s="1" t="str">
        <f>'ScienceDirect - Initial'!C2894</f>
        <v>Carpenter, J.L.</v>
      </c>
      <c r="D2891" s="1" t="str">
        <f>'ScienceDirect - Initial'!D2894</f>
        <v>22 - Farm buildings</v>
      </c>
      <c r="E2891" s="1" t="str">
        <f>'ScienceDirect - Initial'!E2894</f>
        <v>Primrose Mcconnell's the Agricultural Notebook (Eighteenth Edition)</v>
      </c>
      <c r="F2891" s="1" t="str">
        <f>'ScienceDirect - Initial'!F2894</f>
        <v>978-0-408-03060-1</v>
      </c>
      <c r="H2891" s="1">
        <v>0</v>
      </c>
      <c r="I2891" s="1">
        <v>0</v>
      </c>
      <c r="J2891" t="b">
        <f t="shared" si="45"/>
        <v>1</v>
      </c>
      <c r="K2891" t="e">
        <f t="array" ref="K2891">INDEX($A$7:$F$3066,SMALL(IF(COUNTIF($L$5,$H$7:$H$3066)*COUNTIF($L$5,$I$7:$I$3066),MATCH(ROW($A$7:$A$3066),ROW($A$7:$A$3066)),""),ROWS($B$1:B2885)),COLUMNS($A$1:B2887))</f>
        <v>#NUM!</v>
      </c>
      <c r="L2891" t="e">
        <f t="array" ref="L2891">INDEX($A$7:$F$3066,SMALL(IF(COUNTIF($L$5,$H$7:$H$3066)*COUNTIF($L$5,$I$7:$I$3066),MATCH(ROW($A$7:$A$3066),ROW($A$7:$A$3066)),""),ROWS($B$1:C2885)),COLUMNS($A$1:C2887))</f>
        <v>#NUM!</v>
      </c>
      <c r="M2891" t="e">
        <f t="array" ref="M2891">INDEX($A$7:$F$3066,SMALL(IF(COUNTIF($L$5,$H$7:$H$3066)*COUNTIF($L$5,$I$7:$I$3066),MATCH(ROW($A$7:$A$3066),ROW($A$7:$A$3066)),""),ROWS($B$1:D2885)),COLUMNS($A$1:D2887))</f>
        <v>#NUM!</v>
      </c>
      <c r="N2891" t="e">
        <f t="array" ref="N2891">INDEX($A$7:$F$3066,SMALL(IF(COUNTIF($L$5,$H$7:$H$3066)*COUNTIF($L$5,$I$7:$I$3066),MATCH(ROW($A$7:$A$3066),ROW($A$7:$A$3066)),""),ROWS($B$1:E2885)),COLUMNS($A$1:E2887))</f>
        <v>#NUM!</v>
      </c>
      <c r="O2891" t="e">
        <f t="array" ref="O2891">INDEX($A$7:$F$3066,SMALL(IF(COUNTIF($L$5,$H$7:$H$3066)*COUNTIF($L$5,$I$7:$I$3066),MATCH(ROW($A$7:$A$3066),ROW($A$7:$A$3066)),""),ROWS($B$1:F2885)),COLUMNS($A$1:F2887))</f>
        <v>#NUM!</v>
      </c>
    </row>
    <row r="2892" spans="1:15">
      <c r="A2892" s="1">
        <f>'ScienceDirect - Initial'!A2895</f>
        <v>0</v>
      </c>
      <c r="B2892" s="1">
        <f>'ScienceDirect - Initial'!B2895</f>
        <v>1996</v>
      </c>
      <c r="C2892" s="1" t="str">
        <f>'ScienceDirect - Initial'!C2895</f>
        <v>Cumming, Jared N.; Ploypradith, Poonsakdi; Posner, Gary H.</v>
      </c>
      <c r="D2892" s="1" t="str">
        <f>'ScienceDirect - Initial'!D2895</f>
        <v>Antimalarial Activity of Artemisinin (Qinghaosu) and Related Trioxanes: Mechanism (s) of Action</v>
      </c>
      <c r="E2892" s="1" t="str">
        <f>'ScienceDirect - Initial'!E2895</f>
        <v>Advances in Pharmacology</v>
      </c>
      <c r="F2892" s="1" t="str">
        <f>'ScienceDirect - Initial'!F2895</f>
        <v>1054-3589</v>
      </c>
      <c r="H2892" s="1">
        <v>0</v>
      </c>
      <c r="I2892" s="1">
        <v>0</v>
      </c>
      <c r="J2892" t="b">
        <f t="shared" si="45"/>
        <v>1</v>
      </c>
      <c r="K2892" t="e">
        <f t="array" ref="K2892">INDEX($A$7:$F$3066,SMALL(IF(COUNTIF($L$5,$H$7:$H$3066)*COUNTIF($L$5,$I$7:$I$3066),MATCH(ROW($A$7:$A$3066),ROW($A$7:$A$3066)),""),ROWS($B$1:B2886)),COLUMNS($A$1:B2888))</f>
        <v>#NUM!</v>
      </c>
      <c r="L2892" t="e">
        <f t="array" ref="L2892">INDEX($A$7:$F$3066,SMALL(IF(COUNTIF($L$5,$H$7:$H$3066)*COUNTIF($L$5,$I$7:$I$3066),MATCH(ROW($A$7:$A$3066),ROW($A$7:$A$3066)),""),ROWS($B$1:C2886)),COLUMNS($A$1:C2888))</f>
        <v>#NUM!</v>
      </c>
      <c r="M2892" t="e">
        <f t="array" ref="M2892">INDEX($A$7:$F$3066,SMALL(IF(COUNTIF($L$5,$H$7:$H$3066)*COUNTIF($L$5,$I$7:$I$3066),MATCH(ROW($A$7:$A$3066),ROW($A$7:$A$3066)),""),ROWS($B$1:D2886)),COLUMNS($A$1:D2888))</f>
        <v>#NUM!</v>
      </c>
      <c r="N2892" t="e">
        <f t="array" ref="N2892">INDEX($A$7:$F$3066,SMALL(IF(COUNTIF($L$5,$H$7:$H$3066)*COUNTIF($L$5,$I$7:$I$3066),MATCH(ROW($A$7:$A$3066),ROW($A$7:$A$3066)),""),ROWS($B$1:E2886)),COLUMNS($A$1:E2888))</f>
        <v>#NUM!</v>
      </c>
      <c r="O2892" t="e">
        <f t="array" ref="O2892">INDEX($A$7:$F$3066,SMALL(IF(COUNTIF($L$5,$H$7:$H$3066)*COUNTIF($L$5,$I$7:$I$3066),MATCH(ROW($A$7:$A$3066),ROW($A$7:$A$3066)),""),ROWS($B$1:F2886)),COLUMNS($A$1:F2888))</f>
        <v>#NUM!</v>
      </c>
    </row>
    <row r="2893" spans="1:15">
      <c r="A2893" s="1">
        <f>'ScienceDirect - Initial'!A2896</f>
        <v>0</v>
      </c>
      <c r="B2893" s="1">
        <f>'ScienceDirect - Initial'!B2896</f>
        <v>2002</v>
      </c>
      <c r="C2893" s="1">
        <f>'ScienceDirect - Initial'!C2896</f>
        <v>0</v>
      </c>
      <c r="D2893" s="1" t="str">
        <f>'ScienceDirect - Initial'!D2896</f>
        <v>Appendix D - Symbols and Abbreviations</v>
      </c>
      <c r="E2893" s="1" t="str">
        <f>'ScienceDirect - Initial'!E2896</f>
        <v>Chemistry of the Environment (Second Edition)</v>
      </c>
      <c r="F2893" s="1" t="str">
        <f>'ScienceDirect - Initial'!F2896</f>
        <v>978-0-12-073461-0</v>
      </c>
      <c r="H2893" s="1">
        <v>0</v>
      </c>
      <c r="I2893" s="1">
        <v>0</v>
      </c>
      <c r="J2893" t="b">
        <f t="shared" si="45"/>
        <v>1</v>
      </c>
      <c r="K2893" t="e">
        <f t="array" ref="K2893">INDEX($A$7:$F$3066,SMALL(IF(COUNTIF($L$5,$H$7:$H$3066)*COUNTIF($L$5,$I$7:$I$3066),MATCH(ROW($A$7:$A$3066),ROW($A$7:$A$3066)),""),ROWS($B$1:B2887)),COLUMNS($A$1:B2889))</f>
        <v>#NUM!</v>
      </c>
      <c r="L2893" t="e">
        <f t="array" ref="L2893">INDEX($A$7:$F$3066,SMALL(IF(COUNTIF($L$5,$H$7:$H$3066)*COUNTIF($L$5,$I$7:$I$3066),MATCH(ROW($A$7:$A$3066),ROW($A$7:$A$3066)),""),ROWS($B$1:C2887)),COLUMNS($A$1:C2889))</f>
        <v>#NUM!</v>
      </c>
      <c r="M2893" t="e">
        <f t="array" ref="M2893">INDEX($A$7:$F$3066,SMALL(IF(COUNTIF($L$5,$H$7:$H$3066)*COUNTIF($L$5,$I$7:$I$3066),MATCH(ROW($A$7:$A$3066),ROW($A$7:$A$3066)),""),ROWS($B$1:D2887)),COLUMNS($A$1:D2889))</f>
        <v>#NUM!</v>
      </c>
      <c r="N2893" t="e">
        <f t="array" ref="N2893">INDEX($A$7:$F$3066,SMALL(IF(COUNTIF($L$5,$H$7:$H$3066)*COUNTIF($L$5,$I$7:$I$3066),MATCH(ROW($A$7:$A$3066),ROW($A$7:$A$3066)),""),ROWS($B$1:E2887)),COLUMNS($A$1:E2889))</f>
        <v>#NUM!</v>
      </c>
      <c r="O2893" t="e">
        <f t="array" ref="O2893">INDEX($A$7:$F$3066,SMALL(IF(COUNTIF($L$5,$H$7:$H$3066)*COUNTIF($L$5,$I$7:$I$3066),MATCH(ROW($A$7:$A$3066),ROW($A$7:$A$3066)),""),ROWS($B$1:F2887)),COLUMNS($A$1:F2889))</f>
        <v>#NUM!</v>
      </c>
    </row>
    <row r="2894" spans="1:15">
      <c r="A2894" s="1">
        <f>'ScienceDirect - Initial'!A2897</f>
        <v>0</v>
      </c>
      <c r="B2894" s="1">
        <f>'ScienceDirect - Initial'!B2897</f>
        <v>1973</v>
      </c>
      <c r="C2894" s="1" t="str">
        <f>'ScienceDirect - Initial'!C2897</f>
        <v>Beesley, William N.</v>
      </c>
      <c r="D2894" s="1" t="str">
        <f>'ScienceDirect - Initial'!D2897</f>
        <v>Control of Arthropods of Medical and Veterinary Importance</v>
      </c>
      <c r="E2894" s="1" t="str">
        <f>'ScienceDirect - Initial'!E2897</f>
        <v>Advances in Parasitology</v>
      </c>
      <c r="F2894" s="1" t="str">
        <f>'ScienceDirect - Initial'!F2897</f>
        <v>0065-308X</v>
      </c>
      <c r="H2894" s="1">
        <v>0</v>
      </c>
      <c r="I2894" s="1">
        <v>0</v>
      </c>
      <c r="J2894" t="b">
        <f t="shared" si="45"/>
        <v>1</v>
      </c>
      <c r="K2894" t="e">
        <f t="array" ref="K2894">INDEX($A$7:$F$3066,SMALL(IF(COUNTIF($L$5,$H$7:$H$3066)*COUNTIF($L$5,$I$7:$I$3066),MATCH(ROW($A$7:$A$3066),ROW($A$7:$A$3066)),""),ROWS($B$1:B2888)),COLUMNS($A$1:B2890))</f>
        <v>#NUM!</v>
      </c>
      <c r="L2894" t="e">
        <f t="array" ref="L2894">INDEX($A$7:$F$3066,SMALL(IF(COUNTIF($L$5,$H$7:$H$3066)*COUNTIF($L$5,$I$7:$I$3066),MATCH(ROW($A$7:$A$3066),ROW($A$7:$A$3066)),""),ROWS($B$1:C2888)),COLUMNS($A$1:C2890))</f>
        <v>#NUM!</v>
      </c>
      <c r="M2894" t="e">
        <f t="array" ref="M2894">INDEX($A$7:$F$3066,SMALL(IF(COUNTIF($L$5,$H$7:$H$3066)*COUNTIF($L$5,$I$7:$I$3066),MATCH(ROW($A$7:$A$3066),ROW($A$7:$A$3066)),""),ROWS($B$1:D2888)),COLUMNS($A$1:D2890))</f>
        <v>#NUM!</v>
      </c>
      <c r="N2894" t="e">
        <f t="array" ref="N2894">INDEX($A$7:$F$3066,SMALL(IF(COUNTIF($L$5,$H$7:$H$3066)*COUNTIF($L$5,$I$7:$I$3066),MATCH(ROW($A$7:$A$3066),ROW($A$7:$A$3066)),""),ROWS($B$1:E2888)),COLUMNS($A$1:E2890))</f>
        <v>#NUM!</v>
      </c>
      <c r="O2894" t="e">
        <f t="array" ref="O2894">INDEX($A$7:$F$3066,SMALL(IF(COUNTIF($L$5,$H$7:$H$3066)*COUNTIF($L$5,$I$7:$I$3066),MATCH(ROW($A$7:$A$3066),ROW($A$7:$A$3066)),""),ROWS($B$1:F2888)),COLUMNS($A$1:F2890))</f>
        <v>#NUM!</v>
      </c>
    </row>
    <row r="2895" spans="1:15">
      <c r="A2895" s="1">
        <f>'ScienceDirect - Initial'!A2898</f>
        <v>0</v>
      </c>
      <c r="B2895" s="1">
        <f>'ScienceDirect - Initial'!B2898</f>
        <v>1994</v>
      </c>
      <c r="C2895" s="1" t="str">
        <f>'ScienceDirect - Initial'!C2898</f>
        <v>Bernstein, Peter R.; Edwards, Philip D.; Williams, Joseph C.</v>
      </c>
      <c r="D2895" s="1" t="str">
        <f>'ScienceDirect - Initial'!D2898</f>
        <v>2 Inhibitors of Human Leukocyte Elastase</v>
      </c>
      <c r="E2895" s="1" t="str">
        <f>'ScienceDirect - Initial'!E2898</f>
        <v>Progress in Medicinal Chemistry</v>
      </c>
      <c r="F2895" s="1" t="str">
        <f>'ScienceDirect - Initial'!F2898</f>
        <v>0079-6468</v>
      </c>
      <c r="H2895" s="1">
        <v>0</v>
      </c>
      <c r="I2895" s="1">
        <v>0</v>
      </c>
      <c r="J2895" t="b">
        <f t="shared" si="45"/>
        <v>1</v>
      </c>
      <c r="K2895" t="e">
        <f t="array" ref="K2895">INDEX($A$7:$F$3066,SMALL(IF(COUNTIF($L$5,$H$7:$H$3066)*COUNTIF($L$5,$I$7:$I$3066),MATCH(ROW($A$7:$A$3066),ROW($A$7:$A$3066)),""),ROWS($B$1:B2889)),COLUMNS($A$1:B2891))</f>
        <v>#NUM!</v>
      </c>
      <c r="L2895" t="e">
        <f t="array" ref="L2895">INDEX($A$7:$F$3066,SMALL(IF(COUNTIF($L$5,$H$7:$H$3066)*COUNTIF($L$5,$I$7:$I$3066),MATCH(ROW($A$7:$A$3066),ROW($A$7:$A$3066)),""),ROWS($B$1:C2889)),COLUMNS($A$1:C2891))</f>
        <v>#NUM!</v>
      </c>
      <c r="M2895" t="e">
        <f t="array" ref="M2895">INDEX($A$7:$F$3066,SMALL(IF(COUNTIF($L$5,$H$7:$H$3066)*COUNTIF($L$5,$I$7:$I$3066),MATCH(ROW($A$7:$A$3066),ROW($A$7:$A$3066)),""),ROWS($B$1:D2889)),COLUMNS($A$1:D2891))</f>
        <v>#NUM!</v>
      </c>
      <c r="N2895" t="e">
        <f t="array" ref="N2895">INDEX($A$7:$F$3066,SMALL(IF(COUNTIF($L$5,$H$7:$H$3066)*COUNTIF($L$5,$I$7:$I$3066),MATCH(ROW($A$7:$A$3066),ROW($A$7:$A$3066)),""),ROWS($B$1:E2889)),COLUMNS($A$1:E2891))</f>
        <v>#NUM!</v>
      </c>
      <c r="O2895" t="e">
        <f t="array" ref="O2895">INDEX($A$7:$F$3066,SMALL(IF(COUNTIF($L$5,$H$7:$H$3066)*COUNTIF($L$5,$I$7:$I$3066),MATCH(ROW($A$7:$A$3066),ROW($A$7:$A$3066)),""),ROWS($B$1:F2889)),COLUMNS($A$1:F2891))</f>
        <v>#NUM!</v>
      </c>
    </row>
    <row r="2896" spans="1:15">
      <c r="A2896" s="1">
        <f>'ScienceDirect - Initial'!A2899</f>
        <v>0</v>
      </c>
      <c r="B2896" s="1">
        <f>'ScienceDirect - Initial'!B2899</f>
        <v>2014</v>
      </c>
      <c r="C2896" s="1" t="str">
        <f>'ScienceDirect - Initial'!C2899</f>
        <v>Glazier, D.S.</v>
      </c>
      <c r="D2896" s="1" t="str">
        <f>'ScienceDirect - Initial'!D2899</f>
        <v>Springs☆</v>
      </c>
      <c r="E2896" s="1" t="str">
        <f>'ScienceDirect - Initial'!E2899</f>
        <v>Reference Module in Earth Systems and Environmental Sciences</v>
      </c>
      <c r="F2896" s="1" t="str">
        <f>'ScienceDirect - Initial'!F2899</f>
        <v>978-0-12-409548-9</v>
      </c>
      <c r="H2896" s="1">
        <v>0</v>
      </c>
      <c r="I2896" s="1">
        <v>0</v>
      </c>
      <c r="J2896" t="b">
        <f t="shared" si="45"/>
        <v>1</v>
      </c>
      <c r="K2896" t="e">
        <f t="array" ref="K2896">INDEX($A$7:$F$3066,SMALL(IF(COUNTIF($L$5,$H$7:$H$3066)*COUNTIF($L$5,$I$7:$I$3066),MATCH(ROW($A$7:$A$3066),ROW($A$7:$A$3066)),""),ROWS($B$1:B2890)),COLUMNS($A$1:B2892))</f>
        <v>#NUM!</v>
      </c>
      <c r="L2896" t="e">
        <f t="array" ref="L2896">INDEX($A$7:$F$3066,SMALL(IF(COUNTIF($L$5,$H$7:$H$3066)*COUNTIF($L$5,$I$7:$I$3066),MATCH(ROW($A$7:$A$3066),ROW($A$7:$A$3066)),""),ROWS($B$1:C2890)),COLUMNS($A$1:C2892))</f>
        <v>#NUM!</v>
      </c>
      <c r="M2896" t="e">
        <f t="array" ref="M2896">INDEX($A$7:$F$3066,SMALL(IF(COUNTIF($L$5,$H$7:$H$3066)*COUNTIF($L$5,$I$7:$I$3066),MATCH(ROW($A$7:$A$3066),ROW($A$7:$A$3066)),""),ROWS($B$1:D2890)),COLUMNS($A$1:D2892))</f>
        <v>#NUM!</v>
      </c>
      <c r="N2896" t="e">
        <f t="array" ref="N2896">INDEX($A$7:$F$3066,SMALL(IF(COUNTIF($L$5,$H$7:$H$3066)*COUNTIF($L$5,$I$7:$I$3066),MATCH(ROW($A$7:$A$3066),ROW($A$7:$A$3066)),""),ROWS($B$1:E2890)),COLUMNS($A$1:E2892))</f>
        <v>#NUM!</v>
      </c>
      <c r="O2896" t="e">
        <f t="array" ref="O2896">INDEX($A$7:$F$3066,SMALL(IF(COUNTIF($L$5,$H$7:$H$3066)*COUNTIF($L$5,$I$7:$I$3066),MATCH(ROW($A$7:$A$3066),ROW($A$7:$A$3066)),""),ROWS($B$1:F2890)),COLUMNS($A$1:F2892))</f>
        <v>#NUM!</v>
      </c>
    </row>
    <row r="2897" spans="1:15">
      <c r="A2897" s="1">
        <f>'ScienceDirect - Initial'!A2900</f>
        <v>0</v>
      </c>
      <c r="B2897" s="1">
        <f>'ScienceDirect - Initial'!B2900</f>
        <v>2011</v>
      </c>
      <c r="C2897" s="1">
        <f>'ScienceDirect - Initial'!C2900</f>
        <v>0</v>
      </c>
      <c r="D2897" s="1" t="str">
        <f>'ScienceDirect - Initial'!D2900</f>
        <v>Subject Index</v>
      </c>
      <c r="E2897" s="1" t="str">
        <f>'ScienceDirect - Initial'!E2900</f>
        <v>Encyclopedia of Environmental Health</v>
      </c>
      <c r="F2897" s="1" t="str">
        <f>'ScienceDirect - Initial'!F2900</f>
        <v>978-0-444-52272-6</v>
      </c>
      <c r="H2897" s="1">
        <v>0</v>
      </c>
      <c r="I2897" s="1">
        <v>0</v>
      </c>
      <c r="J2897" t="b">
        <f t="shared" si="45"/>
        <v>1</v>
      </c>
      <c r="K2897" t="e">
        <f t="array" ref="K2897">INDEX($A$7:$F$3066,SMALL(IF(COUNTIF($L$5,$H$7:$H$3066)*COUNTIF($L$5,$I$7:$I$3066),MATCH(ROW($A$7:$A$3066),ROW($A$7:$A$3066)),""),ROWS($B$1:B2891)),COLUMNS($A$1:B2893))</f>
        <v>#NUM!</v>
      </c>
      <c r="L2897" t="e">
        <f t="array" ref="L2897">INDEX($A$7:$F$3066,SMALL(IF(COUNTIF($L$5,$H$7:$H$3066)*COUNTIF($L$5,$I$7:$I$3066),MATCH(ROW($A$7:$A$3066),ROW($A$7:$A$3066)),""),ROWS($B$1:C2891)),COLUMNS($A$1:C2893))</f>
        <v>#NUM!</v>
      </c>
      <c r="M2897" t="e">
        <f t="array" ref="M2897">INDEX($A$7:$F$3066,SMALL(IF(COUNTIF($L$5,$H$7:$H$3066)*COUNTIF($L$5,$I$7:$I$3066),MATCH(ROW($A$7:$A$3066),ROW($A$7:$A$3066)),""),ROWS($B$1:D2891)),COLUMNS($A$1:D2893))</f>
        <v>#NUM!</v>
      </c>
      <c r="N2897" t="e">
        <f t="array" ref="N2897">INDEX($A$7:$F$3066,SMALL(IF(COUNTIF($L$5,$H$7:$H$3066)*COUNTIF($L$5,$I$7:$I$3066),MATCH(ROW($A$7:$A$3066),ROW($A$7:$A$3066)),""),ROWS($B$1:E2891)),COLUMNS($A$1:E2893))</f>
        <v>#NUM!</v>
      </c>
      <c r="O2897" t="e">
        <f t="array" ref="O2897">INDEX($A$7:$F$3066,SMALL(IF(COUNTIF($L$5,$H$7:$H$3066)*COUNTIF($L$5,$I$7:$I$3066),MATCH(ROW($A$7:$A$3066),ROW($A$7:$A$3066)),""),ROWS($B$1:F2891)),COLUMNS($A$1:F2893))</f>
        <v>#NUM!</v>
      </c>
    </row>
    <row r="2898" spans="1:15">
      <c r="A2898" s="1">
        <f>'ScienceDirect - Initial'!A2901</f>
        <v>0</v>
      </c>
      <c r="B2898" s="1">
        <f>'ScienceDirect - Initial'!B2901</f>
        <v>2009</v>
      </c>
      <c r="C2898" s="1">
        <f>'ScienceDirect - Initial'!C2901</f>
        <v>0</v>
      </c>
      <c r="D2898" s="1" t="str">
        <f>'ScienceDirect - Initial'!D2901</f>
        <v>Subject Index</v>
      </c>
      <c r="E2898" s="1" t="str">
        <f>'ScienceDirect - Initial'!E2901</f>
        <v>International Encyclopedia of Human Geography</v>
      </c>
      <c r="F2898" s="1" t="str">
        <f>'ScienceDirect - Initial'!F2901</f>
        <v>978-0-08-044910-4</v>
      </c>
      <c r="H2898" s="1">
        <v>0</v>
      </c>
      <c r="I2898" s="1">
        <v>0</v>
      </c>
      <c r="J2898" t="b">
        <f t="shared" si="45"/>
        <v>1</v>
      </c>
      <c r="K2898" t="e">
        <f t="array" ref="K2898">INDEX($A$7:$F$3066,SMALL(IF(COUNTIF($L$5,$H$7:$H$3066)*COUNTIF($L$5,$I$7:$I$3066),MATCH(ROW($A$7:$A$3066),ROW($A$7:$A$3066)),""),ROWS($B$1:B2892)),COLUMNS($A$1:B2894))</f>
        <v>#NUM!</v>
      </c>
      <c r="L2898" t="e">
        <f t="array" ref="L2898">INDEX($A$7:$F$3066,SMALL(IF(COUNTIF($L$5,$H$7:$H$3066)*COUNTIF($L$5,$I$7:$I$3066),MATCH(ROW($A$7:$A$3066),ROW($A$7:$A$3066)),""),ROWS($B$1:C2892)),COLUMNS($A$1:C2894))</f>
        <v>#NUM!</v>
      </c>
      <c r="M2898" t="e">
        <f t="array" ref="M2898">INDEX($A$7:$F$3066,SMALL(IF(COUNTIF($L$5,$H$7:$H$3066)*COUNTIF($L$5,$I$7:$I$3066),MATCH(ROW($A$7:$A$3066),ROW($A$7:$A$3066)),""),ROWS($B$1:D2892)),COLUMNS($A$1:D2894))</f>
        <v>#NUM!</v>
      </c>
      <c r="N2898" t="e">
        <f t="array" ref="N2898">INDEX($A$7:$F$3066,SMALL(IF(COUNTIF($L$5,$H$7:$H$3066)*COUNTIF($L$5,$I$7:$I$3066),MATCH(ROW($A$7:$A$3066),ROW($A$7:$A$3066)),""),ROWS($B$1:E2892)),COLUMNS($A$1:E2894))</f>
        <v>#NUM!</v>
      </c>
      <c r="O2898" t="e">
        <f t="array" ref="O2898">INDEX($A$7:$F$3066,SMALL(IF(COUNTIF($L$5,$H$7:$H$3066)*COUNTIF($L$5,$I$7:$I$3066),MATCH(ROW($A$7:$A$3066),ROW($A$7:$A$3066)),""),ROWS($B$1:F2892)),COLUMNS($A$1:F2894))</f>
        <v>#NUM!</v>
      </c>
    </row>
    <row r="2899" spans="1:15">
      <c r="A2899" s="1">
        <f>'ScienceDirect - Initial'!A2902</f>
        <v>0</v>
      </c>
      <c r="B2899" s="1">
        <f>'ScienceDirect - Initial'!B2902</f>
        <v>2006</v>
      </c>
      <c r="C2899" s="1">
        <f>'ScienceDirect - Initial'!C2902</f>
        <v>0</v>
      </c>
      <c r="D2899" s="1" t="str">
        <f>'ScienceDirect - Initial'!D2902</f>
        <v>Chapter 12 - Hemorrhagic fevers</v>
      </c>
      <c r="E2899" s="1" t="str">
        <f>'ScienceDirect - Initial'!E2902</f>
        <v>Tropical Dermatology</v>
      </c>
      <c r="F2899" s="1" t="str">
        <f>'ScienceDirect - Initial'!F2902</f>
        <v>978-0-443-06790-7</v>
      </c>
      <c r="H2899" s="1">
        <v>0</v>
      </c>
      <c r="I2899" s="1">
        <v>0</v>
      </c>
      <c r="J2899" t="b">
        <f t="shared" si="45"/>
        <v>1</v>
      </c>
      <c r="K2899" t="e">
        <f t="array" ref="K2899">INDEX($A$7:$F$3066,SMALL(IF(COUNTIF($L$5,$H$7:$H$3066)*COUNTIF($L$5,$I$7:$I$3066),MATCH(ROW($A$7:$A$3066),ROW($A$7:$A$3066)),""),ROWS($B$1:B2893)),COLUMNS($A$1:B2895))</f>
        <v>#NUM!</v>
      </c>
      <c r="L2899" t="e">
        <f t="array" ref="L2899">INDEX($A$7:$F$3066,SMALL(IF(COUNTIF($L$5,$H$7:$H$3066)*COUNTIF($L$5,$I$7:$I$3066),MATCH(ROW($A$7:$A$3066),ROW($A$7:$A$3066)),""),ROWS($B$1:C2893)),COLUMNS($A$1:C2895))</f>
        <v>#NUM!</v>
      </c>
      <c r="M2899" t="e">
        <f t="array" ref="M2899">INDEX($A$7:$F$3066,SMALL(IF(COUNTIF($L$5,$H$7:$H$3066)*COUNTIF($L$5,$I$7:$I$3066),MATCH(ROW($A$7:$A$3066),ROW($A$7:$A$3066)),""),ROWS($B$1:D2893)),COLUMNS($A$1:D2895))</f>
        <v>#NUM!</v>
      </c>
      <c r="N2899" t="e">
        <f t="array" ref="N2899">INDEX($A$7:$F$3066,SMALL(IF(COUNTIF($L$5,$H$7:$H$3066)*COUNTIF($L$5,$I$7:$I$3066),MATCH(ROW($A$7:$A$3066),ROW($A$7:$A$3066)),""),ROWS($B$1:E2893)),COLUMNS($A$1:E2895))</f>
        <v>#NUM!</v>
      </c>
      <c r="O2899" t="e">
        <f t="array" ref="O2899">INDEX($A$7:$F$3066,SMALL(IF(COUNTIF($L$5,$H$7:$H$3066)*COUNTIF($L$5,$I$7:$I$3066),MATCH(ROW($A$7:$A$3066),ROW($A$7:$A$3066)),""),ROWS($B$1:F2893)),COLUMNS($A$1:F2895))</f>
        <v>#NUM!</v>
      </c>
    </row>
    <row r="2900" spans="1:15">
      <c r="A2900" s="1">
        <f>'ScienceDirect - Initial'!A2903</f>
        <v>0</v>
      </c>
      <c r="B2900" s="1">
        <f>'ScienceDirect - Initial'!B2903</f>
        <v>2006</v>
      </c>
      <c r="C2900" s="1" t="str">
        <f>'ScienceDirect - Initial'!C2903</f>
        <v>Lyons, Timothy W.; Severmann, Silke</v>
      </c>
      <c r="D2900" s="1" t="str">
        <f>'ScienceDirect - Initial'!D2903</f>
        <v>A critical look at iron paleoredox proxies: New insights from modern euxinic marine basins</v>
      </c>
      <c r="E2900" s="1" t="str">
        <f>'ScienceDirect - Initial'!E2903</f>
        <v>A Special Issue Dedicated to Robert A. Berner</v>
      </c>
      <c r="F2900" s="1">
        <f>'ScienceDirect - Initial'!F2903</f>
        <v>0</v>
      </c>
      <c r="H2900" s="1">
        <v>0</v>
      </c>
      <c r="I2900" s="1">
        <v>0</v>
      </c>
      <c r="J2900" t="b">
        <f t="shared" si="45"/>
        <v>1</v>
      </c>
      <c r="K2900" t="e">
        <f t="array" ref="K2900">INDEX($A$7:$F$3066,SMALL(IF(COUNTIF($L$5,$H$7:$H$3066)*COUNTIF($L$5,$I$7:$I$3066),MATCH(ROW($A$7:$A$3066),ROW($A$7:$A$3066)),""),ROWS($B$1:B2894)),COLUMNS($A$1:B2896))</f>
        <v>#NUM!</v>
      </c>
      <c r="L2900" t="e">
        <f t="array" ref="L2900">INDEX($A$7:$F$3066,SMALL(IF(COUNTIF($L$5,$H$7:$H$3066)*COUNTIF($L$5,$I$7:$I$3066),MATCH(ROW($A$7:$A$3066),ROW($A$7:$A$3066)),""),ROWS($B$1:C2894)),COLUMNS($A$1:C2896))</f>
        <v>#NUM!</v>
      </c>
      <c r="M2900" t="e">
        <f t="array" ref="M2900">INDEX($A$7:$F$3066,SMALL(IF(COUNTIF($L$5,$H$7:$H$3066)*COUNTIF($L$5,$I$7:$I$3066),MATCH(ROW($A$7:$A$3066),ROW($A$7:$A$3066)),""),ROWS($B$1:D2894)),COLUMNS($A$1:D2896))</f>
        <v>#NUM!</v>
      </c>
      <c r="N2900" t="e">
        <f t="array" ref="N2900">INDEX($A$7:$F$3066,SMALL(IF(COUNTIF($L$5,$H$7:$H$3066)*COUNTIF($L$5,$I$7:$I$3066),MATCH(ROW($A$7:$A$3066),ROW($A$7:$A$3066)),""),ROWS($B$1:E2894)),COLUMNS($A$1:E2896))</f>
        <v>#NUM!</v>
      </c>
      <c r="O2900" t="e">
        <f t="array" ref="O2900">INDEX($A$7:$F$3066,SMALL(IF(COUNTIF($L$5,$H$7:$H$3066)*COUNTIF($L$5,$I$7:$I$3066),MATCH(ROW($A$7:$A$3066),ROW($A$7:$A$3066)),""),ROWS($B$1:F2894)),COLUMNS($A$1:F2896))</f>
        <v>#NUM!</v>
      </c>
    </row>
    <row r="2901" spans="1:15">
      <c r="A2901" s="1">
        <f>'ScienceDirect - Initial'!A2904</f>
        <v>0</v>
      </c>
      <c r="B2901" s="1">
        <f>'ScienceDirect - Initial'!B2904</f>
        <v>1992</v>
      </c>
      <c r="C2901" s="1">
        <f>'ScienceDirect - Initial'!C2904</f>
        <v>0</v>
      </c>
      <c r="D2901" s="1" t="str">
        <f>'ScienceDirect - Initial'!D2904</f>
        <v>Index</v>
      </c>
      <c r="E2901" s="1" t="str">
        <f>'ScienceDirect - Initial'!E2904</f>
        <v>Developments in Agricultural and Managed Forest Ecology</v>
      </c>
      <c r="F2901" s="1" t="str">
        <f>'ScienceDirect - Initial'!F2904</f>
        <v>0166-2287</v>
      </c>
      <c r="H2901" s="1">
        <v>0</v>
      </c>
      <c r="I2901" s="1">
        <v>0</v>
      </c>
      <c r="J2901" t="b">
        <f t="shared" si="45"/>
        <v>1</v>
      </c>
      <c r="K2901" t="e">
        <f t="array" ref="K2901">INDEX($A$7:$F$3066,SMALL(IF(COUNTIF($L$5,$H$7:$H$3066)*COUNTIF($L$5,$I$7:$I$3066),MATCH(ROW($A$7:$A$3066),ROW($A$7:$A$3066)),""),ROWS($B$1:B2895)),COLUMNS($A$1:B2897))</f>
        <v>#NUM!</v>
      </c>
      <c r="L2901" t="e">
        <f t="array" ref="L2901">INDEX($A$7:$F$3066,SMALL(IF(COUNTIF($L$5,$H$7:$H$3066)*COUNTIF($L$5,$I$7:$I$3066),MATCH(ROW($A$7:$A$3066),ROW($A$7:$A$3066)),""),ROWS($B$1:C2895)),COLUMNS($A$1:C2897))</f>
        <v>#NUM!</v>
      </c>
      <c r="M2901" t="e">
        <f t="array" ref="M2901">INDEX($A$7:$F$3066,SMALL(IF(COUNTIF($L$5,$H$7:$H$3066)*COUNTIF($L$5,$I$7:$I$3066),MATCH(ROW($A$7:$A$3066),ROW($A$7:$A$3066)),""),ROWS($B$1:D2895)),COLUMNS($A$1:D2897))</f>
        <v>#NUM!</v>
      </c>
      <c r="N2901" t="e">
        <f t="array" ref="N2901">INDEX($A$7:$F$3066,SMALL(IF(COUNTIF($L$5,$H$7:$H$3066)*COUNTIF($L$5,$I$7:$I$3066),MATCH(ROW($A$7:$A$3066),ROW($A$7:$A$3066)),""),ROWS($B$1:E2895)),COLUMNS($A$1:E2897))</f>
        <v>#NUM!</v>
      </c>
      <c r="O2901" t="e">
        <f t="array" ref="O2901">INDEX($A$7:$F$3066,SMALL(IF(COUNTIF($L$5,$H$7:$H$3066)*COUNTIF($L$5,$I$7:$I$3066),MATCH(ROW($A$7:$A$3066),ROW($A$7:$A$3066)),""),ROWS($B$1:F2895)),COLUMNS($A$1:F2897))</f>
        <v>#NUM!</v>
      </c>
    </row>
    <row r="2902" spans="1:15">
      <c r="A2902" s="1">
        <f>'ScienceDirect - Initial'!A2905</f>
        <v>0</v>
      </c>
      <c r="B2902" s="1">
        <f>'ScienceDirect - Initial'!B2905</f>
        <v>2002</v>
      </c>
      <c r="C2902" s="1">
        <f>'ScienceDirect - Initial'!C2905</f>
        <v>0</v>
      </c>
      <c r="D2902" s="1" t="str">
        <f>'ScienceDirect - Initial'!D2905</f>
        <v>Appendix C - Units</v>
      </c>
      <c r="E2902" s="1" t="str">
        <f>'ScienceDirect - Initial'!E2905</f>
        <v>Chemistry of the Environment (Second Edition)</v>
      </c>
      <c r="F2902" s="1" t="str">
        <f>'ScienceDirect - Initial'!F2905</f>
        <v>978-0-12-073461-0</v>
      </c>
      <c r="H2902" s="1">
        <v>0</v>
      </c>
      <c r="I2902" s="1">
        <v>0</v>
      </c>
      <c r="J2902" t="b">
        <f t="shared" si="45"/>
        <v>1</v>
      </c>
      <c r="K2902" t="e">
        <f t="array" ref="K2902">INDEX($A$7:$F$3066,SMALL(IF(COUNTIF($L$5,$H$7:$H$3066)*COUNTIF($L$5,$I$7:$I$3066),MATCH(ROW($A$7:$A$3066),ROW($A$7:$A$3066)),""),ROWS($B$1:B2896)),COLUMNS($A$1:B2898))</f>
        <v>#NUM!</v>
      </c>
      <c r="L2902" t="e">
        <f t="array" ref="L2902">INDEX($A$7:$F$3066,SMALL(IF(COUNTIF($L$5,$H$7:$H$3066)*COUNTIF($L$5,$I$7:$I$3066),MATCH(ROW($A$7:$A$3066),ROW($A$7:$A$3066)),""),ROWS($B$1:C2896)),COLUMNS($A$1:C2898))</f>
        <v>#NUM!</v>
      </c>
      <c r="M2902" t="e">
        <f t="array" ref="M2902">INDEX($A$7:$F$3066,SMALL(IF(COUNTIF($L$5,$H$7:$H$3066)*COUNTIF($L$5,$I$7:$I$3066),MATCH(ROW($A$7:$A$3066),ROW($A$7:$A$3066)),""),ROWS($B$1:D2896)),COLUMNS($A$1:D2898))</f>
        <v>#NUM!</v>
      </c>
      <c r="N2902" t="e">
        <f t="array" ref="N2902">INDEX($A$7:$F$3066,SMALL(IF(COUNTIF($L$5,$H$7:$H$3066)*COUNTIF($L$5,$I$7:$I$3066),MATCH(ROW($A$7:$A$3066),ROW($A$7:$A$3066)),""),ROWS($B$1:E2896)),COLUMNS($A$1:E2898))</f>
        <v>#NUM!</v>
      </c>
      <c r="O2902" t="e">
        <f t="array" ref="O2902">INDEX($A$7:$F$3066,SMALL(IF(COUNTIF($L$5,$H$7:$H$3066)*COUNTIF($L$5,$I$7:$I$3066),MATCH(ROW($A$7:$A$3066),ROW($A$7:$A$3066)),""),ROWS($B$1:F2896)),COLUMNS($A$1:F2898))</f>
        <v>#NUM!</v>
      </c>
    </row>
    <row r="2903" spans="1:15">
      <c r="A2903" s="1">
        <f>'ScienceDirect - Initial'!A2906</f>
        <v>0</v>
      </c>
      <c r="B2903" s="1">
        <f>'ScienceDirect - Initial'!B2906</f>
        <v>1986</v>
      </c>
      <c r="C2903" s="1" t="str">
        <f>'ScienceDirect - Initial'!C2906</f>
        <v>O'Connell, Michael</v>
      </c>
      <c r="D2903" s="1" t="str">
        <f>'ScienceDirect - Initial'!D2906</f>
        <v>Reconstruction of local landscape development in the post-atlantic based on palaeoecological investigations at carrownaglogh prehistoric field system, County Mayo, Ireland</v>
      </c>
      <c r="E2903" s="1" t="str">
        <f>'ScienceDirect - Initial'!E2906</f>
        <v>Review of Palaeobotany and Palynology</v>
      </c>
      <c r="F2903" s="1">
        <f>'ScienceDirect - Initial'!F2906</f>
        <v>0</v>
      </c>
      <c r="H2903" s="1">
        <v>0</v>
      </c>
      <c r="I2903" s="1">
        <v>0</v>
      </c>
      <c r="J2903" t="b">
        <f t="shared" si="45"/>
        <v>1</v>
      </c>
      <c r="K2903" t="e">
        <f t="array" ref="K2903">INDEX($A$7:$F$3066,SMALL(IF(COUNTIF($L$5,$H$7:$H$3066)*COUNTIF($L$5,$I$7:$I$3066),MATCH(ROW($A$7:$A$3066),ROW($A$7:$A$3066)),""),ROWS($B$1:B2897)),COLUMNS($A$1:B2899))</f>
        <v>#NUM!</v>
      </c>
      <c r="L2903" t="e">
        <f t="array" ref="L2903">INDEX($A$7:$F$3066,SMALL(IF(COUNTIF($L$5,$H$7:$H$3066)*COUNTIF($L$5,$I$7:$I$3066),MATCH(ROW($A$7:$A$3066),ROW($A$7:$A$3066)),""),ROWS($B$1:C2897)),COLUMNS($A$1:C2899))</f>
        <v>#NUM!</v>
      </c>
      <c r="M2903" t="e">
        <f t="array" ref="M2903">INDEX($A$7:$F$3066,SMALL(IF(COUNTIF($L$5,$H$7:$H$3066)*COUNTIF($L$5,$I$7:$I$3066),MATCH(ROW($A$7:$A$3066),ROW($A$7:$A$3066)),""),ROWS($B$1:D2897)),COLUMNS($A$1:D2899))</f>
        <v>#NUM!</v>
      </c>
      <c r="N2903" t="e">
        <f t="array" ref="N2903">INDEX($A$7:$F$3066,SMALL(IF(COUNTIF($L$5,$H$7:$H$3066)*COUNTIF($L$5,$I$7:$I$3066),MATCH(ROW($A$7:$A$3066),ROW($A$7:$A$3066)),""),ROWS($B$1:E2897)),COLUMNS($A$1:E2899))</f>
        <v>#NUM!</v>
      </c>
      <c r="O2903" t="e">
        <f t="array" ref="O2903">INDEX($A$7:$F$3066,SMALL(IF(COUNTIF($L$5,$H$7:$H$3066)*COUNTIF($L$5,$I$7:$I$3066),MATCH(ROW($A$7:$A$3066),ROW($A$7:$A$3066)),""),ROWS($B$1:F2897)),COLUMNS($A$1:F2899))</f>
        <v>#NUM!</v>
      </c>
    </row>
    <row r="2904" spans="1:15">
      <c r="A2904" s="1">
        <f>'ScienceDirect - Initial'!A2907</f>
        <v>0</v>
      </c>
      <c r="B2904" s="1">
        <f>'ScienceDirect - Initial'!B2907</f>
        <v>1989</v>
      </c>
      <c r="C2904" s="1" t="str">
        <f>'ScienceDirect - Initial'!C2907</f>
        <v>Freedman, Bill</v>
      </c>
      <c r="D2904" s="1" t="str">
        <f>'ScienceDirect - Initial'!D2907</f>
        <v>8 - PESTICIDES</v>
      </c>
      <c r="E2904" s="1" t="str">
        <f>'ScienceDirect - Initial'!E2907</f>
        <v>Environmental Ecology</v>
      </c>
      <c r="F2904" s="1" t="str">
        <f>'ScienceDirect - Initial'!F2907</f>
        <v>978-0-12-266540-0</v>
      </c>
      <c r="H2904" s="1">
        <v>0</v>
      </c>
      <c r="I2904" s="1">
        <v>0</v>
      </c>
      <c r="J2904" t="b">
        <f t="shared" si="45"/>
        <v>1</v>
      </c>
      <c r="K2904" t="e">
        <f t="array" ref="K2904">INDEX($A$7:$F$3066,SMALL(IF(COUNTIF($L$5,$H$7:$H$3066)*COUNTIF($L$5,$I$7:$I$3066),MATCH(ROW($A$7:$A$3066),ROW($A$7:$A$3066)),""),ROWS($B$1:B2898)),COLUMNS($A$1:B2900))</f>
        <v>#NUM!</v>
      </c>
      <c r="L2904" t="e">
        <f t="array" ref="L2904">INDEX($A$7:$F$3066,SMALL(IF(COUNTIF($L$5,$H$7:$H$3066)*COUNTIF($L$5,$I$7:$I$3066),MATCH(ROW($A$7:$A$3066),ROW($A$7:$A$3066)),""),ROWS($B$1:C2898)),COLUMNS($A$1:C2900))</f>
        <v>#NUM!</v>
      </c>
      <c r="M2904" t="e">
        <f t="array" ref="M2904">INDEX($A$7:$F$3066,SMALL(IF(COUNTIF($L$5,$H$7:$H$3066)*COUNTIF($L$5,$I$7:$I$3066),MATCH(ROW($A$7:$A$3066),ROW($A$7:$A$3066)),""),ROWS($B$1:D2898)),COLUMNS($A$1:D2900))</f>
        <v>#NUM!</v>
      </c>
      <c r="N2904" t="e">
        <f t="array" ref="N2904">INDEX($A$7:$F$3066,SMALL(IF(COUNTIF($L$5,$H$7:$H$3066)*COUNTIF($L$5,$I$7:$I$3066),MATCH(ROW($A$7:$A$3066),ROW($A$7:$A$3066)),""),ROWS($B$1:E2898)),COLUMNS($A$1:E2900))</f>
        <v>#NUM!</v>
      </c>
      <c r="O2904" t="e">
        <f t="array" ref="O2904">INDEX($A$7:$F$3066,SMALL(IF(COUNTIF($L$5,$H$7:$H$3066)*COUNTIF($L$5,$I$7:$I$3066),MATCH(ROW($A$7:$A$3066),ROW($A$7:$A$3066)),""),ROWS($B$1:F2898)),COLUMNS($A$1:F2900))</f>
        <v>#NUM!</v>
      </c>
    </row>
    <row r="2905" spans="1:15">
      <c r="A2905" s="1">
        <f>'ScienceDirect - Initial'!A2908</f>
        <v>0</v>
      </c>
      <c r="B2905" s="1">
        <f>'ScienceDirect - Initial'!B2908</f>
        <v>2015</v>
      </c>
      <c r="C2905" s="1" t="str">
        <f>'ScienceDirect - Initial'!C2908</f>
        <v>Bajpai, Pratima</v>
      </c>
      <c r="D2905" s="1" t="str">
        <f>'ScienceDirect - Initial'!D2908</f>
        <v>Chapter 3 - Pulp and Paper Chemicals∗∗Some excerpts taken from Bajpai, P., 2004. Emerging Technologies in Sizing. PIRA Technology Report, Smithers PIRA, the worldwide authority on the Packaging, Print and Paper supply chains.</v>
      </c>
      <c r="E2905" s="1" t="str">
        <f>'ScienceDirect - Initial'!E2908</f>
        <v>Pulp and Paper Industry</v>
      </c>
      <c r="F2905" s="1" t="str">
        <f>'ScienceDirect - Initial'!F2908</f>
        <v>978-0-12-803408-8</v>
      </c>
      <c r="H2905" s="1">
        <v>0</v>
      </c>
      <c r="I2905" s="1">
        <v>0</v>
      </c>
      <c r="J2905" t="b">
        <f t="shared" si="45"/>
        <v>1</v>
      </c>
      <c r="K2905" t="e">
        <f t="array" ref="K2905">INDEX($A$7:$F$3066,SMALL(IF(COUNTIF($L$5,$H$7:$H$3066)*COUNTIF($L$5,$I$7:$I$3066),MATCH(ROW($A$7:$A$3066),ROW($A$7:$A$3066)),""),ROWS($B$1:B2899)),COLUMNS($A$1:B2901))</f>
        <v>#NUM!</v>
      </c>
      <c r="L2905" t="e">
        <f t="array" ref="L2905">INDEX($A$7:$F$3066,SMALL(IF(COUNTIF($L$5,$H$7:$H$3066)*COUNTIF($L$5,$I$7:$I$3066),MATCH(ROW($A$7:$A$3066),ROW($A$7:$A$3066)),""),ROWS($B$1:C2899)),COLUMNS($A$1:C2901))</f>
        <v>#NUM!</v>
      </c>
      <c r="M2905" t="e">
        <f t="array" ref="M2905">INDEX($A$7:$F$3066,SMALL(IF(COUNTIF($L$5,$H$7:$H$3066)*COUNTIF($L$5,$I$7:$I$3066),MATCH(ROW($A$7:$A$3066),ROW($A$7:$A$3066)),""),ROWS($B$1:D2899)),COLUMNS($A$1:D2901))</f>
        <v>#NUM!</v>
      </c>
      <c r="N2905" t="e">
        <f t="array" ref="N2905">INDEX($A$7:$F$3066,SMALL(IF(COUNTIF($L$5,$H$7:$H$3066)*COUNTIF($L$5,$I$7:$I$3066),MATCH(ROW($A$7:$A$3066),ROW($A$7:$A$3066)),""),ROWS($B$1:E2899)),COLUMNS($A$1:E2901))</f>
        <v>#NUM!</v>
      </c>
      <c r="O2905" t="e">
        <f t="array" ref="O2905">INDEX($A$7:$F$3066,SMALL(IF(COUNTIF($L$5,$H$7:$H$3066)*COUNTIF($L$5,$I$7:$I$3066),MATCH(ROW($A$7:$A$3066),ROW($A$7:$A$3066)),""),ROWS($B$1:F2899)),COLUMNS($A$1:F2901))</f>
        <v>#NUM!</v>
      </c>
    </row>
    <row r="2906" spans="1:15">
      <c r="A2906" s="1">
        <f>'ScienceDirect - Initial'!A2909</f>
        <v>0</v>
      </c>
      <c r="B2906" s="1">
        <f>'ScienceDirect - Initial'!B2909</f>
        <v>2015</v>
      </c>
      <c r="C2906" s="1">
        <f>'ScienceDirect - Initial'!C2909</f>
        <v>0</v>
      </c>
      <c r="D2906" s="1" t="str">
        <f>'ScienceDirect - Initial'!D2909</f>
        <v>Index</v>
      </c>
      <c r="E2906" s="1" t="str">
        <f>'ScienceDirect - Initial'!E2909</f>
        <v>Mandell, Douglas, and Bennett's Principles and Practice of Infectious Diseases (Eighth Edition)</v>
      </c>
      <c r="F2906" s="1" t="str">
        <f>'ScienceDirect - Initial'!F2909</f>
        <v>978-1-4557-4801-3</v>
      </c>
      <c r="H2906" s="1">
        <v>0</v>
      </c>
      <c r="I2906" s="1">
        <v>0</v>
      </c>
      <c r="J2906" t="b">
        <f t="shared" si="45"/>
        <v>1</v>
      </c>
      <c r="K2906" t="e">
        <f t="array" ref="K2906">INDEX($A$7:$F$3066,SMALL(IF(COUNTIF($L$5,$H$7:$H$3066)*COUNTIF($L$5,$I$7:$I$3066),MATCH(ROW($A$7:$A$3066),ROW($A$7:$A$3066)),""),ROWS($B$1:B2900)),COLUMNS($A$1:B2902))</f>
        <v>#NUM!</v>
      </c>
      <c r="L2906" t="e">
        <f t="array" ref="L2906">INDEX($A$7:$F$3066,SMALL(IF(COUNTIF($L$5,$H$7:$H$3066)*COUNTIF($L$5,$I$7:$I$3066),MATCH(ROW($A$7:$A$3066),ROW($A$7:$A$3066)),""),ROWS($B$1:C2900)),COLUMNS($A$1:C2902))</f>
        <v>#NUM!</v>
      </c>
      <c r="M2906" t="e">
        <f t="array" ref="M2906">INDEX($A$7:$F$3066,SMALL(IF(COUNTIF($L$5,$H$7:$H$3066)*COUNTIF($L$5,$I$7:$I$3066),MATCH(ROW($A$7:$A$3066),ROW($A$7:$A$3066)),""),ROWS($B$1:D2900)),COLUMNS($A$1:D2902))</f>
        <v>#NUM!</v>
      </c>
      <c r="N2906" t="e">
        <f t="array" ref="N2906">INDEX($A$7:$F$3066,SMALL(IF(COUNTIF($L$5,$H$7:$H$3066)*COUNTIF($L$5,$I$7:$I$3066),MATCH(ROW($A$7:$A$3066),ROW($A$7:$A$3066)),""),ROWS($B$1:E2900)),COLUMNS($A$1:E2902))</f>
        <v>#NUM!</v>
      </c>
      <c r="O2906" t="e">
        <f t="array" ref="O2906">INDEX($A$7:$F$3066,SMALL(IF(COUNTIF($L$5,$H$7:$H$3066)*COUNTIF($L$5,$I$7:$I$3066),MATCH(ROW($A$7:$A$3066),ROW($A$7:$A$3066)),""),ROWS($B$1:F2900)),COLUMNS($A$1:F2902))</f>
        <v>#NUM!</v>
      </c>
    </row>
    <row r="2907" spans="1:15">
      <c r="A2907" s="1">
        <f>'ScienceDirect - Initial'!A2910</f>
        <v>0</v>
      </c>
      <c r="B2907" s="1">
        <f>'ScienceDirect - Initial'!B2910</f>
        <v>1981</v>
      </c>
      <c r="C2907" s="1" t="str">
        <f>'ScienceDirect - Initial'!C2910</f>
        <v>Kushler, Martin G.; Davidson, William S.</v>
      </c>
      <c r="D2907" s="1" t="str">
        <f>'ScienceDirect - Initial'!D2910</f>
        <v>Chapter 8 - Community and Organizational Level Change</v>
      </c>
      <c r="E2907" s="1" t="str">
        <f>'ScienceDirect - Initial'!E2910</f>
        <v>In Response to Aggression</v>
      </c>
      <c r="F2907" s="1" t="str">
        <f>'ScienceDirect - Initial'!F2910</f>
        <v>978-0-08-025580-4</v>
      </c>
      <c r="H2907" s="1">
        <v>0</v>
      </c>
      <c r="I2907" s="1">
        <v>0</v>
      </c>
      <c r="J2907" t="b">
        <f t="shared" si="45"/>
        <v>1</v>
      </c>
      <c r="K2907" t="e">
        <f t="array" ref="K2907">INDEX($A$7:$F$3066,SMALL(IF(COUNTIF($L$5,$H$7:$H$3066)*COUNTIF($L$5,$I$7:$I$3066),MATCH(ROW($A$7:$A$3066),ROW($A$7:$A$3066)),""),ROWS($B$1:B2901)),COLUMNS($A$1:B2903))</f>
        <v>#NUM!</v>
      </c>
      <c r="L2907" t="e">
        <f t="array" ref="L2907">INDEX($A$7:$F$3066,SMALL(IF(COUNTIF($L$5,$H$7:$H$3066)*COUNTIF($L$5,$I$7:$I$3066),MATCH(ROW($A$7:$A$3066),ROW($A$7:$A$3066)),""),ROWS($B$1:C2901)),COLUMNS($A$1:C2903))</f>
        <v>#NUM!</v>
      </c>
      <c r="M2907" t="e">
        <f t="array" ref="M2907">INDEX($A$7:$F$3066,SMALL(IF(COUNTIF($L$5,$H$7:$H$3066)*COUNTIF($L$5,$I$7:$I$3066),MATCH(ROW($A$7:$A$3066),ROW($A$7:$A$3066)),""),ROWS($B$1:D2901)),COLUMNS($A$1:D2903))</f>
        <v>#NUM!</v>
      </c>
      <c r="N2907" t="e">
        <f t="array" ref="N2907">INDEX($A$7:$F$3066,SMALL(IF(COUNTIF($L$5,$H$7:$H$3066)*COUNTIF($L$5,$I$7:$I$3066),MATCH(ROW($A$7:$A$3066),ROW($A$7:$A$3066)),""),ROWS($B$1:E2901)),COLUMNS($A$1:E2903))</f>
        <v>#NUM!</v>
      </c>
      <c r="O2907" t="e">
        <f t="array" ref="O2907">INDEX($A$7:$F$3066,SMALL(IF(COUNTIF($L$5,$H$7:$H$3066)*COUNTIF($L$5,$I$7:$I$3066),MATCH(ROW($A$7:$A$3066),ROW($A$7:$A$3066)),""),ROWS($B$1:F2901)),COLUMNS($A$1:F2903))</f>
        <v>#NUM!</v>
      </c>
    </row>
    <row r="2908" spans="1:15">
      <c r="A2908" s="1">
        <f>'ScienceDirect - Initial'!A2911</f>
        <v>0</v>
      </c>
      <c r="B2908" s="1">
        <f>'ScienceDirect - Initial'!B2911</f>
        <v>2006</v>
      </c>
      <c r="C2908" s="1" t="str">
        <f>'ScienceDirect - Initial'!C2911</f>
        <v>Lobato, Mark N.; Goldenson, Joe</v>
      </c>
      <c r="D2908" s="1" t="str">
        <f>'ScienceDirect - Initial'!D2911</f>
        <v>Chapter 17 - Tuberculosis in the Correctional Facility</v>
      </c>
      <c r="E2908" s="1" t="str">
        <f>'ScienceDirect - Initial'!E2911</f>
        <v>Clinical Practice in Correctional Medicine (Second Edition)</v>
      </c>
      <c r="F2908" s="1" t="str">
        <f>'ScienceDirect - Initial'!F2911</f>
        <v>978-0-323-03265-0</v>
      </c>
      <c r="H2908" s="1">
        <v>0</v>
      </c>
      <c r="I2908" s="1">
        <v>0</v>
      </c>
      <c r="J2908" t="b">
        <f t="shared" si="45"/>
        <v>1</v>
      </c>
      <c r="K2908" t="e">
        <f t="array" ref="K2908">INDEX($A$7:$F$3066,SMALL(IF(COUNTIF($L$5,$H$7:$H$3066)*COUNTIF($L$5,$I$7:$I$3066),MATCH(ROW($A$7:$A$3066),ROW($A$7:$A$3066)),""),ROWS($B$1:B2902)),COLUMNS($A$1:B2904))</f>
        <v>#NUM!</v>
      </c>
      <c r="L2908" t="e">
        <f t="array" ref="L2908">INDEX($A$7:$F$3066,SMALL(IF(COUNTIF($L$5,$H$7:$H$3066)*COUNTIF($L$5,$I$7:$I$3066),MATCH(ROW($A$7:$A$3066),ROW($A$7:$A$3066)),""),ROWS($B$1:C2902)),COLUMNS($A$1:C2904))</f>
        <v>#NUM!</v>
      </c>
      <c r="M2908" t="e">
        <f t="array" ref="M2908">INDEX($A$7:$F$3066,SMALL(IF(COUNTIF($L$5,$H$7:$H$3066)*COUNTIF($L$5,$I$7:$I$3066),MATCH(ROW($A$7:$A$3066),ROW($A$7:$A$3066)),""),ROWS($B$1:D2902)),COLUMNS($A$1:D2904))</f>
        <v>#NUM!</v>
      </c>
      <c r="N2908" t="e">
        <f t="array" ref="N2908">INDEX($A$7:$F$3066,SMALL(IF(COUNTIF($L$5,$H$7:$H$3066)*COUNTIF($L$5,$I$7:$I$3066),MATCH(ROW($A$7:$A$3066),ROW($A$7:$A$3066)),""),ROWS($B$1:E2902)),COLUMNS($A$1:E2904))</f>
        <v>#NUM!</v>
      </c>
      <c r="O2908" t="e">
        <f t="array" ref="O2908">INDEX($A$7:$F$3066,SMALL(IF(COUNTIF($L$5,$H$7:$H$3066)*COUNTIF($L$5,$I$7:$I$3066),MATCH(ROW($A$7:$A$3066),ROW($A$7:$A$3066)),""),ROWS($B$1:F2902)),COLUMNS($A$1:F2904))</f>
        <v>#NUM!</v>
      </c>
    </row>
    <row r="2909" spans="1:15">
      <c r="A2909" s="1">
        <f>'ScienceDirect - Initial'!A2912</f>
        <v>0</v>
      </c>
      <c r="B2909" s="1">
        <f>'ScienceDirect - Initial'!B2912</f>
        <v>1981</v>
      </c>
      <c r="C2909" s="1" t="str">
        <f>'ScienceDirect - Initial'!C2912</f>
        <v>Henry, Donald O.; Leroi-Gourhan, Arlette; Davis, Simon</v>
      </c>
      <c r="D2909" s="1" t="str">
        <f>'ScienceDirect - Initial'!D2912</f>
        <v>The excavation of hayonim terrace: an examination of terminal pleistocene climatic and adaptive changes</v>
      </c>
      <c r="E2909" s="1" t="str">
        <f>'ScienceDirect - Initial'!E2912</f>
        <v>Journal of Archaeological Science</v>
      </c>
      <c r="F2909" s="1">
        <f>'ScienceDirect - Initial'!F2912</f>
        <v>0</v>
      </c>
      <c r="H2909" s="1">
        <v>0</v>
      </c>
      <c r="I2909" s="1">
        <v>0</v>
      </c>
      <c r="J2909" t="b">
        <f t="shared" si="45"/>
        <v>1</v>
      </c>
      <c r="K2909" t="e">
        <f t="array" ref="K2909">INDEX($A$7:$F$3066,SMALL(IF(COUNTIF($L$5,$H$7:$H$3066)*COUNTIF($L$5,$I$7:$I$3066),MATCH(ROW($A$7:$A$3066),ROW($A$7:$A$3066)),""),ROWS($B$1:B2903)),COLUMNS($A$1:B2905))</f>
        <v>#NUM!</v>
      </c>
      <c r="L2909" t="e">
        <f t="array" ref="L2909">INDEX($A$7:$F$3066,SMALL(IF(COUNTIF($L$5,$H$7:$H$3066)*COUNTIF($L$5,$I$7:$I$3066),MATCH(ROW($A$7:$A$3066),ROW($A$7:$A$3066)),""),ROWS($B$1:C2903)),COLUMNS($A$1:C2905))</f>
        <v>#NUM!</v>
      </c>
      <c r="M2909" t="e">
        <f t="array" ref="M2909">INDEX($A$7:$F$3066,SMALL(IF(COUNTIF($L$5,$H$7:$H$3066)*COUNTIF($L$5,$I$7:$I$3066),MATCH(ROW($A$7:$A$3066),ROW($A$7:$A$3066)),""),ROWS($B$1:D2903)),COLUMNS($A$1:D2905))</f>
        <v>#NUM!</v>
      </c>
      <c r="N2909" t="e">
        <f t="array" ref="N2909">INDEX($A$7:$F$3066,SMALL(IF(COUNTIF($L$5,$H$7:$H$3066)*COUNTIF($L$5,$I$7:$I$3066),MATCH(ROW($A$7:$A$3066),ROW($A$7:$A$3066)),""),ROWS($B$1:E2903)),COLUMNS($A$1:E2905))</f>
        <v>#NUM!</v>
      </c>
      <c r="O2909" t="e">
        <f t="array" ref="O2909">INDEX($A$7:$F$3066,SMALL(IF(COUNTIF($L$5,$H$7:$H$3066)*COUNTIF($L$5,$I$7:$I$3066),MATCH(ROW($A$7:$A$3066),ROW($A$7:$A$3066)),""),ROWS($B$1:F2903)),COLUMNS($A$1:F2905))</f>
        <v>#NUM!</v>
      </c>
    </row>
    <row r="2910" spans="1:15">
      <c r="A2910" s="1">
        <f>'ScienceDirect - Initial'!A2913</f>
        <v>0</v>
      </c>
      <c r="B2910" s="1">
        <f>'ScienceDirect - Initial'!B2913</f>
        <v>2017</v>
      </c>
      <c r="C2910" s="1" t="str">
        <f>'ScienceDirect - Initial'!C2913</f>
        <v>Brusca, Richard C.; Álvarez-Borrego, Saúl; Hastings, Philip A.; Findley, Lloyd T.</v>
      </c>
      <c r="D2910" s="1" t="str">
        <f>'ScienceDirect - Initial'!D2913</f>
        <v>Colorado River flow and biological productivity in the Northern Gulf of California, Mexico</v>
      </c>
      <c r="E2910" s="1" t="str">
        <f>'ScienceDirect - Initial'!E2913</f>
        <v>Earth-Science Reviews</v>
      </c>
      <c r="F2910" s="1">
        <f>'ScienceDirect - Initial'!F2913</f>
        <v>0</v>
      </c>
      <c r="H2910" s="1">
        <v>0</v>
      </c>
      <c r="I2910" s="1">
        <v>0</v>
      </c>
      <c r="J2910" t="b">
        <f t="shared" si="45"/>
        <v>1</v>
      </c>
      <c r="K2910" t="e">
        <f t="array" ref="K2910">INDEX($A$7:$F$3066,SMALL(IF(COUNTIF($L$5,$H$7:$H$3066)*COUNTIF($L$5,$I$7:$I$3066),MATCH(ROW($A$7:$A$3066),ROW($A$7:$A$3066)),""),ROWS($B$1:B2904)),COLUMNS($A$1:B2906))</f>
        <v>#NUM!</v>
      </c>
      <c r="L2910" t="e">
        <f t="array" ref="L2910">INDEX($A$7:$F$3066,SMALL(IF(COUNTIF($L$5,$H$7:$H$3066)*COUNTIF($L$5,$I$7:$I$3066),MATCH(ROW($A$7:$A$3066),ROW($A$7:$A$3066)),""),ROWS($B$1:C2904)),COLUMNS($A$1:C2906))</f>
        <v>#NUM!</v>
      </c>
      <c r="M2910" t="e">
        <f t="array" ref="M2910">INDEX($A$7:$F$3066,SMALL(IF(COUNTIF($L$5,$H$7:$H$3066)*COUNTIF($L$5,$I$7:$I$3066),MATCH(ROW($A$7:$A$3066),ROW($A$7:$A$3066)),""),ROWS($B$1:D2904)),COLUMNS($A$1:D2906))</f>
        <v>#NUM!</v>
      </c>
      <c r="N2910" t="e">
        <f t="array" ref="N2910">INDEX($A$7:$F$3066,SMALL(IF(COUNTIF($L$5,$H$7:$H$3066)*COUNTIF($L$5,$I$7:$I$3066),MATCH(ROW($A$7:$A$3066),ROW($A$7:$A$3066)),""),ROWS($B$1:E2904)),COLUMNS($A$1:E2906))</f>
        <v>#NUM!</v>
      </c>
      <c r="O2910" t="e">
        <f t="array" ref="O2910">INDEX($A$7:$F$3066,SMALL(IF(COUNTIF($L$5,$H$7:$H$3066)*COUNTIF($L$5,$I$7:$I$3066),MATCH(ROW($A$7:$A$3066),ROW($A$7:$A$3066)),""),ROWS($B$1:F2904)),COLUMNS($A$1:F2906))</f>
        <v>#NUM!</v>
      </c>
    </row>
    <row r="2911" spans="1:15">
      <c r="A2911" s="1">
        <f>'ScienceDirect - Initial'!A2914</f>
        <v>0</v>
      </c>
      <c r="B2911" s="1">
        <f>'ScienceDirect - Initial'!B2914</f>
        <v>1963</v>
      </c>
      <c r="C2911" s="1" t="str">
        <f>'ScienceDirect - Initial'!C2914</f>
        <v>Richards, Victor</v>
      </c>
      <c r="D2911" s="1" t="str">
        <f>'ScienceDirect - Initial'!D2914</f>
        <v>Basic concepts in homologous tissue transplantation</v>
      </c>
      <c r="E2911" s="1" t="str">
        <f>'ScienceDirect - Initial'!E2914</f>
        <v>Symposium on Transplantation and Preservation of Tissues</v>
      </c>
      <c r="F2911" s="1">
        <f>'ScienceDirect - Initial'!F2914</f>
        <v>0</v>
      </c>
      <c r="H2911" s="1">
        <v>0</v>
      </c>
      <c r="I2911" s="1">
        <v>0</v>
      </c>
      <c r="J2911" t="b">
        <f t="shared" si="45"/>
        <v>1</v>
      </c>
      <c r="K2911" t="e">
        <f t="array" ref="K2911">INDEX($A$7:$F$3066,SMALL(IF(COUNTIF($L$5,$H$7:$H$3066)*COUNTIF($L$5,$I$7:$I$3066),MATCH(ROW($A$7:$A$3066),ROW($A$7:$A$3066)),""),ROWS($B$1:B2905)),COLUMNS($A$1:B2907))</f>
        <v>#NUM!</v>
      </c>
      <c r="L2911" t="e">
        <f t="array" ref="L2911">INDEX($A$7:$F$3066,SMALL(IF(COUNTIF($L$5,$H$7:$H$3066)*COUNTIF($L$5,$I$7:$I$3066),MATCH(ROW($A$7:$A$3066),ROW($A$7:$A$3066)),""),ROWS($B$1:C2905)),COLUMNS($A$1:C2907))</f>
        <v>#NUM!</v>
      </c>
      <c r="M2911" t="e">
        <f t="array" ref="M2911">INDEX($A$7:$F$3066,SMALL(IF(COUNTIF($L$5,$H$7:$H$3066)*COUNTIF($L$5,$I$7:$I$3066),MATCH(ROW($A$7:$A$3066),ROW($A$7:$A$3066)),""),ROWS($B$1:D2905)),COLUMNS($A$1:D2907))</f>
        <v>#NUM!</v>
      </c>
      <c r="N2911" t="e">
        <f t="array" ref="N2911">INDEX($A$7:$F$3066,SMALL(IF(COUNTIF($L$5,$H$7:$H$3066)*COUNTIF($L$5,$I$7:$I$3066),MATCH(ROW($A$7:$A$3066),ROW($A$7:$A$3066)),""),ROWS($B$1:E2905)),COLUMNS($A$1:E2907))</f>
        <v>#NUM!</v>
      </c>
      <c r="O2911" t="e">
        <f t="array" ref="O2911">INDEX($A$7:$F$3066,SMALL(IF(COUNTIF($L$5,$H$7:$H$3066)*COUNTIF($L$5,$I$7:$I$3066),MATCH(ROW($A$7:$A$3066),ROW($A$7:$A$3066)),""),ROWS($B$1:F2905)),COLUMNS($A$1:F2907))</f>
        <v>#NUM!</v>
      </c>
    </row>
    <row r="2912" spans="1:15">
      <c r="A2912" s="1">
        <f>'ScienceDirect - Initial'!A2915</f>
        <v>0</v>
      </c>
      <c r="B2912" s="1">
        <f>'ScienceDirect - Initial'!B2915</f>
        <v>2020</v>
      </c>
      <c r="C2912" s="1" t="str">
        <f>'ScienceDirect - Initial'!C2915</f>
        <v>Araujo, Luiz H.; Horn, Leora; Merritt, Robert E.; Shilo, Konstantin; Xu-Welliver, Meng; Carbone, David P.</v>
      </c>
      <c r="D2912" s="1" t="str">
        <f>'ScienceDirect - Initial'!D2915</f>
        <v>69 - Cancer of the Lung: Non–Small Cell Lung Cancer and Small Cell Lung Cancer</v>
      </c>
      <c r="E2912" s="1" t="str">
        <f>'ScienceDirect - Initial'!E2915</f>
        <v>Abeloff's Clinical Oncology (Sixth Edition)</v>
      </c>
      <c r="F2912" s="1" t="str">
        <f>'ScienceDirect - Initial'!F2915</f>
        <v>978-0-323-47674-4</v>
      </c>
      <c r="H2912" s="1">
        <v>0</v>
      </c>
      <c r="I2912" s="1">
        <v>0</v>
      </c>
      <c r="J2912" t="b">
        <f t="shared" si="45"/>
        <v>1</v>
      </c>
      <c r="K2912" t="e">
        <f t="array" ref="K2912">INDEX($A$7:$F$3066,SMALL(IF(COUNTIF($L$5,$H$7:$H$3066)*COUNTIF($L$5,$I$7:$I$3066),MATCH(ROW($A$7:$A$3066),ROW($A$7:$A$3066)),""),ROWS($B$1:B2906)),COLUMNS($A$1:B2908))</f>
        <v>#NUM!</v>
      </c>
      <c r="L2912" t="e">
        <f t="array" ref="L2912">INDEX($A$7:$F$3066,SMALL(IF(COUNTIF($L$5,$H$7:$H$3066)*COUNTIF($L$5,$I$7:$I$3066),MATCH(ROW($A$7:$A$3066),ROW($A$7:$A$3066)),""),ROWS($B$1:C2906)),COLUMNS($A$1:C2908))</f>
        <v>#NUM!</v>
      </c>
      <c r="M2912" t="e">
        <f t="array" ref="M2912">INDEX($A$7:$F$3066,SMALL(IF(COUNTIF($L$5,$H$7:$H$3066)*COUNTIF($L$5,$I$7:$I$3066),MATCH(ROW($A$7:$A$3066),ROW($A$7:$A$3066)),""),ROWS($B$1:D2906)),COLUMNS($A$1:D2908))</f>
        <v>#NUM!</v>
      </c>
      <c r="N2912" t="e">
        <f t="array" ref="N2912">INDEX($A$7:$F$3066,SMALL(IF(COUNTIF($L$5,$H$7:$H$3066)*COUNTIF($L$5,$I$7:$I$3066),MATCH(ROW($A$7:$A$3066),ROW($A$7:$A$3066)),""),ROWS($B$1:E2906)),COLUMNS($A$1:E2908))</f>
        <v>#NUM!</v>
      </c>
      <c r="O2912" t="e">
        <f t="array" ref="O2912">INDEX($A$7:$F$3066,SMALL(IF(COUNTIF($L$5,$H$7:$H$3066)*COUNTIF($L$5,$I$7:$I$3066),MATCH(ROW($A$7:$A$3066),ROW($A$7:$A$3066)),""),ROWS($B$1:F2906)),COLUMNS($A$1:F2908))</f>
        <v>#NUM!</v>
      </c>
    </row>
    <row r="2913" spans="1:15">
      <c r="A2913" s="1">
        <f>'ScienceDirect - Initial'!A2916</f>
        <v>0</v>
      </c>
      <c r="B2913" s="1">
        <f>'ScienceDirect - Initial'!B2916</f>
        <v>2003</v>
      </c>
      <c r="C2913" s="1" t="str">
        <f>'ScienceDirect - Initial'!C2916</f>
        <v>Lee, Eric K.; Koros, W.J.</v>
      </c>
      <c r="D2913" s="1" t="str">
        <f>'ScienceDirect - Initial'!D2916</f>
        <v>Membranes, Synthetic, Applications</v>
      </c>
      <c r="E2913" s="1" t="str">
        <f>'ScienceDirect - Initial'!E2916</f>
        <v>Encyclopedia of Physical Science and Technology (Third Edition)</v>
      </c>
      <c r="F2913" s="1" t="str">
        <f>'ScienceDirect - Initial'!F2916</f>
        <v>978-0-12-227410-7</v>
      </c>
      <c r="H2913" s="1">
        <v>0</v>
      </c>
      <c r="I2913" s="1">
        <v>0</v>
      </c>
      <c r="J2913" t="b">
        <f t="shared" si="45"/>
        <v>1</v>
      </c>
      <c r="K2913" t="e">
        <f t="array" ref="K2913">INDEX($A$7:$F$3066,SMALL(IF(COUNTIF($L$5,$H$7:$H$3066)*COUNTIF($L$5,$I$7:$I$3066),MATCH(ROW($A$7:$A$3066),ROW($A$7:$A$3066)),""),ROWS($B$1:B2907)),COLUMNS($A$1:B2909))</f>
        <v>#NUM!</v>
      </c>
      <c r="L2913" t="e">
        <f t="array" ref="L2913">INDEX($A$7:$F$3066,SMALL(IF(COUNTIF($L$5,$H$7:$H$3066)*COUNTIF($L$5,$I$7:$I$3066),MATCH(ROW($A$7:$A$3066),ROW($A$7:$A$3066)),""),ROWS($B$1:C2907)),COLUMNS($A$1:C2909))</f>
        <v>#NUM!</v>
      </c>
      <c r="M2913" t="e">
        <f t="array" ref="M2913">INDEX($A$7:$F$3066,SMALL(IF(COUNTIF($L$5,$H$7:$H$3066)*COUNTIF($L$5,$I$7:$I$3066),MATCH(ROW($A$7:$A$3066),ROW($A$7:$A$3066)),""),ROWS($B$1:D2907)),COLUMNS($A$1:D2909))</f>
        <v>#NUM!</v>
      </c>
      <c r="N2913" t="e">
        <f t="array" ref="N2913">INDEX($A$7:$F$3066,SMALL(IF(COUNTIF($L$5,$H$7:$H$3066)*COUNTIF($L$5,$I$7:$I$3066),MATCH(ROW($A$7:$A$3066),ROW($A$7:$A$3066)),""),ROWS($B$1:E2907)),COLUMNS($A$1:E2909))</f>
        <v>#NUM!</v>
      </c>
      <c r="O2913" t="e">
        <f t="array" ref="O2913">INDEX($A$7:$F$3066,SMALL(IF(COUNTIF($L$5,$H$7:$H$3066)*COUNTIF($L$5,$I$7:$I$3066),MATCH(ROW($A$7:$A$3066),ROW($A$7:$A$3066)),""),ROWS($B$1:F2907)),COLUMNS($A$1:F2909))</f>
        <v>#NUM!</v>
      </c>
    </row>
    <row r="2914" spans="1:15">
      <c r="A2914" s="1">
        <f>'ScienceDirect - Initial'!A2917</f>
        <v>0</v>
      </c>
      <c r="B2914" s="1">
        <f>'ScienceDirect - Initial'!B2917</f>
        <v>2016</v>
      </c>
      <c r="C2914" s="1" t="str">
        <f>'ScienceDirect - Initial'!C2917</f>
        <v>Birks, H. John B.; Felde, Vivian A.; Bjune, Anne E.; Grytnes, John-Arvid; Seppä, Heikki; Giesecke, Thomas</v>
      </c>
      <c r="D2914" s="1" t="str">
        <f>'ScienceDirect - Initial'!D2917</f>
        <v>Does pollen-assemblage richness reflect floristic richness? A review of recent developments and future challenges</v>
      </c>
      <c r="E2914" s="1" t="str">
        <f>'ScienceDirect - Initial'!E2917</f>
        <v>Review of Palaeobotany and Palynology</v>
      </c>
      <c r="F2914" s="1">
        <f>'ScienceDirect - Initial'!F2917</f>
        <v>0</v>
      </c>
      <c r="H2914" s="1">
        <v>0</v>
      </c>
      <c r="I2914" s="1">
        <v>0</v>
      </c>
      <c r="J2914" t="b">
        <f t="shared" si="45"/>
        <v>1</v>
      </c>
      <c r="K2914" t="e">
        <f t="array" ref="K2914">INDEX($A$7:$F$3066,SMALL(IF(COUNTIF($L$5,$H$7:$H$3066)*COUNTIF($L$5,$I$7:$I$3066),MATCH(ROW($A$7:$A$3066),ROW($A$7:$A$3066)),""),ROWS($B$1:B2908)),COLUMNS($A$1:B2910))</f>
        <v>#NUM!</v>
      </c>
      <c r="L2914" t="e">
        <f t="array" ref="L2914">INDEX($A$7:$F$3066,SMALL(IF(COUNTIF($L$5,$H$7:$H$3066)*COUNTIF($L$5,$I$7:$I$3066),MATCH(ROW($A$7:$A$3066),ROW($A$7:$A$3066)),""),ROWS($B$1:C2908)),COLUMNS($A$1:C2910))</f>
        <v>#NUM!</v>
      </c>
      <c r="M2914" t="e">
        <f t="array" ref="M2914">INDEX($A$7:$F$3066,SMALL(IF(COUNTIF($L$5,$H$7:$H$3066)*COUNTIF($L$5,$I$7:$I$3066),MATCH(ROW($A$7:$A$3066),ROW($A$7:$A$3066)),""),ROWS($B$1:D2908)),COLUMNS($A$1:D2910))</f>
        <v>#NUM!</v>
      </c>
      <c r="N2914" t="e">
        <f t="array" ref="N2914">INDEX($A$7:$F$3066,SMALL(IF(COUNTIF($L$5,$H$7:$H$3066)*COUNTIF($L$5,$I$7:$I$3066),MATCH(ROW($A$7:$A$3066),ROW($A$7:$A$3066)),""),ROWS($B$1:E2908)),COLUMNS($A$1:E2910))</f>
        <v>#NUM!</v>
      </c>
      <c r="O2914" t="e">
        <f t="array" ref="O2914">INDEX($A$7:$F$3066,SMALL(IF(COUNTIF($L$5,$H$7:$H$3066)*COUNTIF($L$5,$I$7:$I$3066),MATCH(ROW($A$7:$A$3066),ROW($A$7:$A$3066)),""),ROWS($B$1:F2908)),COLUMNS($A$1:F2910))</f>
        <v>#NUM!</v>
      </c>
    </row>
    <row r="2915" spans="1:15">
      <c r="A2915" s="1">
        <f>'ScienceDirect - Initial'!A2918</f>
        <v>0</v>
      </c>
      <c r="B2915" s="1">
        <f>'ScienceDirect - Initial'!B2918</f>
        <v>1979</v>
      </c>
      <c r="C2915" s="1">
        <f>'ScienceDirect - Initial'!C2918</f>
        <v>0</v>
      </c>
      <c r="D2915" s="1" t="str">
        <f>'ScienceDirect - Initial'!D2918</f>
        <v>Appendix C</v>
      </c>
      <c r="E2915" s="1" t="str">
        <f>'ScienceDirect - Initial'!E2918</f>
        <v>International Population Assistance: the First Decade</v>
      </c>
      <c r="F2915" s="1" t="str">
        <f>'ScienceDirect - Initial'!F2918</f>
        <v>978-0-08-024700-7</v>
      </c>
      <c r="H2915" s="1">
        <v>0</v>
      </c>
      <c r="I2915" s="1">
        <v>0</v>
      </c>
      <c r="J2915" t="b">
        <f t="shared" si="45"/>
        <v>1</v>
      </c>
      <c r="K2915" t="e">
        <f t="array" ref="K2915">INDEX($A$7:$F$3066,SMALL(IF(COUNTIF($L$5,$H$7:$H$3066)*COUNTIF($L$5,$I$7:$I$3066),MATCH(ROW($A$7:$A$3066),ROW($A$7:$A$3066)),""),ROWS($B$1:B2909)),COLUMNS($A$1:B2911))</f>
        <v>#NUM!</v>
      </c>
      <c r="L2915" t="e">
        <f t="array" ref="L2915">INDEX($A$7:$F$3066,SMALL(IF(COUNTIF($L$5,$H$7:$H$3066)*COUNTIF($L$5,$I$7:$I$3066),MATCH(ROW($A$7:$A$3066),ROW($A$7:$A$3066)),""),ROWS($B$1:C2909)),COLUMNS($A$1:C2911))</f>
        <v>#NUM!</v>
      </c>
      <c r="M2915" t="e">
        <f t="array" ref="M2915">INDEX($A$7:$F$3066,SMALL(IF(COUNTIF($L$5,$H$7:$H$3066)*COUNTIF($L$5,$I$7:$I$3066),MATCH(ROW($A$7:$A$3066),ROW($A$7:$A$3066)),""),ROWS($B$1:D2909)),COLUMNS($A$1:D2911))</f>
        <v>#NUM!</v>
      </c>
      <c r="N2915" t="e">
        <f t="array" ref="N2915">INDEX($A$7:$F$3066,SMALL(IF(COUNTIF($L$5,$H$7:$H$3066)*COUNTIF($L$5,$I$7:$I$3066),MATCH(ROW($A$7:$A$3066),ROW($A$7:$A$3066)),""),ROWS($B$1:E2909)),COLUMNS($A$1:E2911))</f>
        <v>#NUM!</v>
      </c>
      <c r="O2915" t="e">
        <f t="array" ref="O2915">INDEX($A$7:$F$3066,SMALL(IF(COUNTIF($L$5,$H$7:$H$3066)*COUNTIF($L$5,$I$7:$I$3066),MATCH(ROW($A$7:$A$3066),ROW($A$7:$A$3066)),""),ROWS($B$1:F2909)),COLUMNS($A$1:F2911))</f>
        <v>#NUM!</v>
      </c>
    </row>
    <row r="2916" spans="1:15">
      <c r="A2916" s="1">
        <f>'ScienceDirect - Initial'!A2919</f>
        <v>0</v>
      </c>
      <c r="B2916" s="1">
        <f>'ScienceDirect - Initial'!B2919</f>
        <v>2008</v>
      </c>
      <c r="C2916" s="1">
        <f>'ScienceDirect - Initial'!C2919</f>
        <v>0</v>
      </c>
      <c r="D2916" s="1" t="str">
        <f>'ScienceDirect - Initial'!D2919</f>
        <v>Goldschmidt Abstracts 2008- H</v>
      </c>
      <c r="E2916" s="1" t="str">
        <f>'ScienceDirect - Initial'!E2919</f>
        <v>Awards Ceremony Speeches and Abstracts of the 18th Annual V.M. Goldschmidt Conference Vancouver, Canada July, 2008</v>
      </c>
      <c r="F2916" s="1">
        <f>'ScienceDirect - Initial'!F2919</f>
        <v>0</v>
      </c>
      <c r="H2916" s="1">
        <v>0</v>
      </c>
      <c r="I2916" s="1">
        <v>0</v>
      </c>
      <c r="J2916" t="b">
        <f t="shared" si="45"/>
        <v>1</v>
      </c>
      <c r="K2916" t="e">
        <f t="array" ref="K2916">INDEX($A$7:$F$3066,SMALL(IF(COUNTIF($L$5,$H$7:$H$3066)*COUNTIF($L$5,$I$7:$I$3066),MATCH(ROW($A$7:$A$3066),ROW($A$7:$A$3066)),""),ROWS($B$1:B2910)),COLUMNS($A$1:B2912))</f>
        <v>#NUM!</v>
      </c>
      <c r="L2916" t="e">
        <f t="array" ref="L2916">INDEX($A$7:$F$3066,SMALL(IF(COUNTIF($L$5,$H$7:$H$3066)*COUNTIF($L$5,$I$7:$I$3066),MATCH(ROW($A$7:$A$3066),ROW($A$7:$A$3066)),""),ROWS($B$1:C2910)),COLUMNS($A$1:C2912))</f>
        <v>#NUM!</v>
      </c>
      <c r="M2916" t="e">
        <f t="array" ref="M2916">INDEX($A$7:$F$3066,SMALL(IF(COUNTIF($L$5,$H$7:$H$3066)*COUNTIF($L$5,$I$7:$I$3066),MATCH(ROW($A$7:$A$3066),ROW($A$7:$A$3066)),""),ROWS($B$1:D2910)),COLUMNS($A$1:D2912))</f>
        <v>#NUM!</v>
      </c>
      <c r="N2916" t="e">
        <f t="array" ref="N2916">INDEX($A$7:$F$3066,SMALL(IF(COUNTIF($L$5,$H$7:$H$3066)*COUNTIF($L$5,$I$7:$I$3066),MATCH(ROW($A$7:$A$3066),ROW($A$7:$A$3066)),""),ROWS($B$1:E2910)),COLUMNS($A$1:E2912))</f>
        <v>#NUM!</v>
      </c>
      <c r="O2916" t="e">
        <f t="array" ref="O2916">INDEX($A$7:$F$3066,SMALL(IF(COUNTIF($L$5,$H$7:$H$3066)*COUNTIF($L$5,$I$7:$I$3066),MATCH(ROW($A$7:$A$3066),ROW($A$7:$A$3066)),""),ROWS($B$1:F2910)),COLUMNS($A$1:F2912))</f>
        <v>#NUM!</v>
      </c>
    </row>
    <row r="2917" spans="1:15">
      <c r="A2917" s="1">
        <f>'ScienceDirect - Initial'!A2920</f>
        <v>0</v>
      </c>
      <c r="B2917" s="1">
        <f>'ScienceDirect - Initial'!B2920</f>
        <v>2000</v>
      </c>
      <c r="C2917" s="1">
        <f>'ScienceDirect - Initial'!C2920</f>
        <v>0</v>
      </c>
      <c r="D2917" s="1" t="str">
        <f>'ScienceDirect - Initial'!D2920</f>
        <v>Abstracts</v>
      </c>
      <c r="E2917" s="1" t="str">
        <f>'ScienceDirect - Initial'!E2920</f>
        <v>19th Annual ESTRO Meeting</v>
      </c>
      <c r="F2917" s="1">
        <f>'ScienceDirect - Initial'!F2920</f>
        <v>0</v>
      </c>
      <c r="H2917" s="1">
        <v>0</v>
      </c>
      <c r="I2917" s="1">
        <v>0</v>
      </c>
      <c r="J2917" t="b">
        <f t="shared" si="45"/>
        <v>1</v>
      </c>
      <c r="K2917" t="e">
        <f t="array" ref="K2917">INDEX($A$7:$F$3066,SMALL(IF(COUNTIF($L$5,$H$7:$H$3066)*COUNTIF($L$5,$I$7:$I$3066),MATCH(ROW($A$7:$A$3066),ROW($A$7:$A$3066)),""),ROWS($B$1:B2911)),COLUMNS($A$1:B2913))</f>
        <v>#NUM!</v>
      </c>
      <c r="L2917" t="e">
        <f t="array" ref="L2917">INDEX($A$7:$F$3066,SMALL(IF(COUNTIF($L$5,$H$7:$H$3066)*COUNTIF($L$5,$I$7:$I$3066),MATCH(ROW($A$7:$A$3066),ROW($A$7:$A$3066)),""),ROWS($B$1:C2911)),COLUMNS($A$1:C2913))</f>
        <v>#NUM!</v>
      </c>
      <c r="M2917" t="e">
        <f t="array" ref="M2917">INDEX($A$7:$F$3066,SMALL(IF(COUNTIF($L$5,$H$7:$H$3066)*COUNTIF($L$5,$I$7:$I$3066),MATCH(ROW($A$7:$A$3066),ROW($A$7:$A$3066)),""),ROWS($B$1:D2911)),COLUMNS($A$1:D2913))</f>
        <v>#NUM!</v>
      </c>
      <c r="N2917" t="e">
        <f t="array" ref="N2917">INDEX($A$7:$F$3066,SMALL(IF(COUNTIF($L$5,$H$7:$H$3066)*COUNTIF($L$5,$I$7:$I$3066),MATCH(ROW($A$7:$A$3066),ROW($A$7:$A$3066)),""),ROWS($B$1:E2911)),COLUMNS($A$1:E2913))</f>
        <v>#NUM!</v>
      </c>
      <c r="O2917" t="e">
        <f t="array" ref="O2917">INDEX($A$7:$F$3066,SMALL(IF(COUNTIF($L$5,$H$7:$H$3066)*COUNTIF($L$5,$I$7:$I$3066),MATCH(ROW($A$7:$A$3066),ROW($A$7:$A$3066)),""),ROWS($B$1:F2911)),COLUMNS($A$1:F2913))</f>
        <v>#NUM!</v>
      </c>
    </row>
    <row r="2918" spans="1:15">
      <c r="A2918" s="1">
        <f>'ScienceDirect - Initial'!A2921</f>
        <v>0</v>
      </c>
      <c r="B2918" s="1">
        <f>'ScienceDirect - Initial'!B2921</f>
        <v>2009</v>
      </c>
      <c r="C2918" s="1">
        <f>'ScienceDirect - Initial'!C2921</f>
        <v>0</v>
      </c>
      <c r="D2918" s="1" t="str">
        <f>'ScienceDirect - Initial'!D2921</f>
        <v>Subject Index</v>
      </c>
      <c r="E2918" s="1" t="str">
        <f>'ScienceDirect - Initial'!E2921</f>
        <v>Encyclopedia of Basic Epilepsy Research</v>
      </c>
      <c r="F2918" s="1" t="str">
        <f>'ScienceDirect - Initial'!F2921</f>
        <v>978-0-12-373961-2</v>
      </c>
      <c r="H2918" s="1">
        <v>0</v>
      </c>
      <c r="I2918" s="1">
        <v>0</v>
      </c>
      <c r="J2918" t="b">
        <f t="shared" si="45"/>
        <v>1</v>
      </c>
      <c r="K2918" t="e">
        <f t="array" ref="K2918">INDEX($A$7:$F$3066,SMALL(IF(COUNTIF($L$5,$H$7:$H$3066)*COUNTIF($L$5,$I$7:$I$3066),MATCH(ROW($A$7:$A$3066),ROW($A$7:$A$3066)),""),ROWS($B$1:B2912)),COLUMNS($A$1:B2914))</f>
        <v>#NUM!</v>
      </c>
      <c r="L2918" t="e">
        <f t="array" ref="L2918">INDEX($A$7:$F$3066,SMALL(IF(COUNTIF($L$5,$H$7:$H$3066)*COUNTIF($L$5,$I$7:$I$3066),MATCH(ROW($A$7:$A$3066),ROW($A$7:$A$3066)),""),ROWS($B$1:C2912)),COLUMNS($A$1:C2914))</f>
        <v>#NUM!</v>
      </c>
      <c r="M2918" t="e">
        <f t="array" ref="M2918">INDEX($A$7:$F$3066,SMALL(IF(COUNTIF($L$5,$H$7:$H$3066)*COUNTIF($L$5,$I$7:$I$3066),MATCH(ROW($A$7:$A$3066),ROW($A$7:$A$3066)),""),ROWS($B$1:D2912)),COLUMNS($A$1:D2914))</f>
        <v>#NUM!</v>
      </c>
      <c r="N2918" t="e">
        <f t="array" ref="N2918">INDEX($A$7:$F$3066,SMALL(IF(COUNTIF($L$5,$H$7:$H$3066)*COUNTIF($L$5,$I$7:$I$3066),MATCH(ROW($A$7:$A$3066),ROW($A$7:$A$3066)),""),ROWS($B$1:E2912)),COLUMNS($A$1:E2914))</f>
        <v>#NUM!</v>
      </c>
      <c r="O2918" t="e">
        <f t="array" ref="O2918">INDEX($A$7:$F$3066,SMALL(IF(COUNTIF($L$5,$H$7:$H$3066)*COUNTIF($L$5,$I$7:$I$3066),MATCH(ROW($A$7:$A$3066),ROW($A$7:$A$3066)),""),ROWS($B$1:F2912)),COLUMNS($A$1:F2914))</f>
        <v>#NUM!</v>
      </c>
    </row>
    <row r="2919" spans="1:15">
      <c r="A2919" s="1">
        <f>'ScienceDirect - Initial'!A2922</f>
        <v>0</v>
      </c>
      <c r="B2919" s="1">
        <f>'ScienceDirect - Initial'!B2922</f>
        <v>1985</v>
      </c>
      <c r="C2919" s="1" t="str">
        <f>'ScienceDirect - Initial'!C2922</f>
        <v>Harrison, Robert G.; Biswas, Dhruba J.</v>
      </c>
      <c r="D2919" s="1" t="str">
        <f>'ScienceDirect - Initial'!D2922</f>
        <v>Pulsating instabilities and chaos in lasers</v>
      </c>
      <c r="E2919" s="1" t="str">
        <f>'ScienceDirect - Initial'!E2922</f>
        <v>Progress in Quantum Electronics</v>
      </c>
      <c r="F2919" s="1">
        <f>'ScienceDirect - Initial'!F2922</f>
        <v>0</v>
      </c>
      <c r="H2919" s="1">
        <v>0</v>
      </c>
      <c r="I2919" s="1">
        <v>0</v>
      </c>
      <c r="J2919" t="b">
        <f t="shared" si="45"/>
        <v>1</v>
      </c>
      <c r="K2919" t="e">
        <f t="array" ref="K2919">INDEX($A$7:$F$3066,SMALL(IF(COUNTIF($L$5,$H$7:$H$3066)*COUNTIF($L$5,$I$7:$I$3066),MATCH(ROW($A$7:$A$3066),ROW($A$7:$A$3066)),""),ROWS($B$1:B2913)),COLUMNS($A$1:B2915))</f>
        <v>#NUM!</v>
      </c>
      <c r="L2919" t="e">
        <f t="array" ref="L2919">INDEX($A$7:$F$3066,SMALL(IF(COUNTIF($L$5,$H$7:$H$3066)*COUNTIF($L$5,$I$7:$I$3066),MATCH(ROW($A$7:$A$3066),ROW($A$7:$A$3066)),""),ROWS($B$1:C2913)),COLUMNS($A$1:C2915))</f>
        <v>#NUM!</v>
      </c>
      <c r="M2919" t="e">
        <f t="array" ref="M2919">INDEX($A$7:$F$3066,SMALL(IF(COUNTIF($L$5,$H$7:$H$3066)*COUNTIF($L$5,$I$7:$I$3066),MATCH(ROW($A$7:$A$3066),ROW($A$7:$A$3066)),""),ROWS($B$1:D2913)),COLUMNS($A$1:D2915))</f>
        <v>#NUM!</v>
      </c>
      <c r="N2919" t="e">
        <f t="array" ref="N2919">INDEX($A$7:$F$3066,SMALL(IF(COUNTIF($L$5,$H$7:$H$3066)*COUNTIF($L$5,$I$7:$I$3066),MATCH(ROW($A$7:$A$3066),ROW($A$7:$A$3066)),""),ROWS($B$1:E2913)),COLUMNS($A$1:E2915))</f>
        <v>#NUM!</v>
      </c>
      <c r="O2919" t="e">
        <f t="array" ref="O2919">INDEX($A$7:$F$3066,SMALL(IF(COUNTIF($L$5,$H$7:$H$3066)*COUNTIF($L$5,$I$7:$I$3066),MATCH(ROW($A$7:$A$3066),ROW($A$7:$A$3066)),""),ROWS($B$1:F2913)),COLUMNS($A$1:F2915))</f>
        <v>#NUM!</v>
      </c>
    </row>
    <row r="2920" spans="1:15">
      <c r="A2920" s="1">
        <f>'ScienceDirect - Initial'!A2923</f>
        <v>0</v>
      </c>
      <c r="B2920" s="1">
        <f>'ScienceDirect - Initial'!B2923</f>
        <v>1995</v>
      </c>
      <c r="C2920" s="1" t="str">
        <f>'ScienceDirect - Initial'!C2923</f>
        <v>Wagner, Daniel A.</v>
      </c>
      <c r="D2920" s="1" t="str">
        <f>'ScienceDirect - Initial'!D2923</f>
        <v>Literacy and development: Rationales, myths, innovations, and future directions</v>
      </c>
      <c r="E2920" s="1" t="str">
        <f>'ScienceDirect - Initial'!E2923</f>
        <v>Education, literacy and development</v>
      </c>
      <c r="F2920" s="1">
        <f>'ScienceDirect - Initial'!F2923</f>
        <v>0</v>
      </c>
      <c r="H2920" s="1">
        <v>0</v>
      </c>
      <c r="I2920" s="1">
        <v>0</v>
      </c>
      <c r="J2920" t="b">
        <f t="shared" si="45"/>
        <v>1</v>
      </c>
      <c r="K2920" t="e">
        <f t="array" ref="K2920">INDEX($A$7:$F$3066,SMALL(IF(COUNTIF($L$5,$H$7:$H$3066)*COUNTIF($L$5,$I$7:$I$3066),MATCH(ROW($A$7:$A$3066),ROW($A$7:$A$3066)),""),ROWS($B$1:B2914)),COLUMNS($A$1:B2916))</f>
        <v>#NUM!</v>
      </c>
      <c r="L2920" t="e">
        <f t="array" ref="L2920">INDEX($A$7:$F$3066,SMALL(IF(COUNTIF($L$5,$H$7:$H$3066)*COUNTIF($L$5,$I$7:$I$3066),MATCH(ROW($A$7:$A$3066),ROW($A$7:$A$3066)),""),ROWS($B$1:C2914)),COLUMNS($A$1:C2916))</f>
        <v>#NUM!</v>
      </c>
      <c r="M2920" t="e">
        <f t="array" ref="M2920">INDEX($A$7:$F$3066,SMALL(IF(COUNTIF($L$5,$H$7:$H$3066)*COUNTIF($L$5,$I$7:$I$3066),MATCH(ROW($A$7:$A$3066),ROW($A$7:$A$3066)),""),ROWS($B$1:D2914)),COLUMNS($A$1:D2916))</f>
        <v>#NUM!</v>
      </c>
      <c r="N2920" t="e">
        <f t="array" ref="N2920">INDEX($A$7:$F$3066,SMALL(IF(COUNTIF($L$5,$H$7:$H$3066)*COUNTIF($L$5,$I$7:$I$3066),MATCH(ROW($A$7:$A$3066),ROW($A$7:$A$3066)),""),ROWS($B$1:E2914)),COLUMNS($A$1:E2916))</f>
        <v>#NUM!</v>
      </c>
      <c r="O2920" t="e">
        <f t="array" ref="O2920">INDEX($A$7:$F$3066,SMALL(IF(COUNTIF($L$5,$H$7:$H$3066)*COUNTIF($L$5,$I$7:$I$3066),MATCH(ROW($A$7:$A$3066),ROW($A$7:$A$3066)),""),ROWS($B$1:F2914)),COLUMNS($A$1:F2916))</f>
        <v>#NUM!</v>
      </c>
    </row>
    <row r="2921" spans="1:15">
      <c r="A2921" s="1">
        <f>'ScienceDirect - Initial'!A2924</f>
        <v>0</v>
      </c>
      <c r="B2921" s="1">
        <f>'ScienceDirect - Initial'!B2924</f>
        <v>2005</v>
      </c>
      <c r="C2921" s="1">
        <f>'ScienceDirect - Initial'!C2924</f>
        <v>0</v>
      </c>
      <c r="D2921" s="1" t="str">
        <f>'ScienceDirect - Initial'!D2924</f>
        <v>Abstracts</v>
      </c>
      <c r="E2921" s="1" t="str">
        <f>'ScienceDirect - Initial'!E2924</f>
        <v>Clinical Microbiology and Infection</v>
      </c>
      <c r="F2921" s="1">
        <f>'ScienceDirect - Initial'!F2924</f>
        <v>0</v>
      </c>
      <c r="H2921" s="1">
        <v>0</v>
      </c>
      <c r="I2921" s="1">
        <v>0</v>
      </c>
      <c r="J2921" t="b">
        <f t="shared" si="45"/>
        <v>1</v>
      </c>
      <c r="K2921" t="e">
        <f t="array" ref="K2921">INDEX($A$7:$F$3066,SMALL(IF(COUNTIF($L$5,$H$7:$H$3066)*COUNTIF($L$5,$I$7:$I$3066),MATCH(ROW($A$7:$A$3066),ROW($A$7:$A$3066)),""),ROWS($B$1:B2915)),COLUMNS($A$1:B2917))</f>
        <v>#NUM!</v>
      </c>
      <c r="L2921" t="e">
        <f t="array" ref="L2921">INDEX($A$7:$F$3066,SMALL(IF(COUNTIF($L$5,$H$7:$H$3066)*COUNTIF($L$5,$I$7:$I$3066),MATCH(ROW($A$7:$A$3066),ROW($A$7:$A$3066)),""),ROWS($B$1:C2915)),COLUMNS($A$1:C2917))</f>
        <v>#NUM!</v>
      </c>
      <c r="M2921" t="e">
        <f t="array" ref="M2921">INDEX($A$7:$F$3066,SMALL(IF(COUNTIF($L$5,$H$7:$H$3066)*COUNTIF($L$5,$I$7:$I$3066),MATCH(ROW($A$7:$A$3066),ROW($A$7:$A$3066)),""),ROWS($B$1:D2915)),COLUMNS($A$1:D2917))</f>
        <v>#NUM!</v>
      </c>
      <c r="N2921" t="e">
        <f t="array" ref="N2921">INDEX($A$7:$F$3066,SMALL(IF(COUNTIF($L$5,$H$7:$H$3066)*COUNTIF($L$5,$I$7:$I$3066),MATCH(ROW($A$7:$A$3066),ROW($A$7:$A$3066)),""),ROWS($B$1:E2915)),COLUMNS($A$1:E2917))</f>
        <v>#NUM!</v>
      </c>
      <c r="O2921" t="e">
        <f t="array" ref="O2921">INDEX($A$7:$F$3066,SMALL(IF(COUNTIF($L$5,$H$7:$H$3066)*COUNTIF($L$5,$I$7:$I$3066),MATCH(ROW($A$7:$A$3066),ROW($A$7:$A$3066)),""),ROWS($B$1:F2915)),COLUMNS($A$1:F2917))</f>
        <v>#NUM!</v>
      </c>
    </row>
    <row r="2922" spans="1:15">
      <c r="A2922" s="1">
        <f>'ScienceDirect - Initial'!A2925</f>
        <v>0</v>
      </c>
      <c r="B2922" s="1">
        <f>'ScienceDirect - Initial'!B2925</f>
        <v>2015</v>
      </c>
      <c r="C2922" s="1" t="str">
        <f>'ScienceDirect - Initial'!C2925</f>
        <v>Coppola, Damon P.</v>
      </c>
      <c r="D2922" s="1" t="str">
        <f>'ScienceDirect - Initial'!D2925</f>
        <v>Chapter 2 - Hazards</v>
      </c>
      <c r="E2922" s="1" t="str">
        <f>'ScienceDirect - Initial'!E2925</f>
        <v>Introduction to International Disaster Management (Third Edition)</v>
      </c>
      <c r="F2922" s="1" t="str">
        <f>'ScienceDirect - Initial'!F2925</f>
        <v>978-0-12-801477-6</v>
      </c>
      <c r="H2922" s="1">
        <v>0</v>
      </c>
      <c r="I2922" s="1">
        <v>0</v>
      </c>
      <c r="J2922" t="b">
        <f t="shared" si="45"/>
        <v>1</v>
      </c>
      <c r="K2922" t="e">
        <f t="array" ref="K2922">INDEX($A$7:$F$3066,SMALL(IF(COUNTIF($L$5,$H$7:$H$3066)*COUNTIF($L$5,$I$7:$I$3066),MATCH(ROW($A$7:$A$3066),ROW($A$7:$A$3066)),""),ROWS($B$1:B2916)),COLUMNS($A$1:B2918))</f>
        <v>#NUM!</v>
      </c>
      <c r="L2922" t="e">
        <f t="array" ref="L2922">INDEX($A$7:$F$3066,SMALL(IF(COUNTIF($L$5,$H$7:$H$3066)*COUNTIF($L$5,$I$7:$I$3066),MATCH(ROW($A$7:$A$3066),ROW($A$7:$A$3066)),""),ROWS($B$1:C2916)),COLUMNS($A$1:C2918))</f>
        <v>#NUM!</v>
      </c>
      <c r="M2922" t="e">
        <f t="array" ref="M2922">INDEX($A$7:$F$3066,SMALL(IF(COUNTIF($L$5,$H$7:$H$3066)*COUNTIF($L$5,$I$7:$I$3066),MATCH(ROW($A$7:$A$3066),ROW($A$7:$A$3066)),""),ROWS($B$1:D2916)),COLUMNS($A$1:D2918))</f>
        <v>#NUM!</v>
      </c>
      <c r="N2922" t="e">
        <f t="array" ref="N2922">INDEX($A$7:$F$3066,SMALL(IF(COUNTIF($L$5,$H$7:$H$3066)*COUNTIF($L$5,$I$7:$I$3066),MATCH(ROW($A$7:$A$3066),ROW($A$7:$A$3066)),""),ROWS($B$1:E2916)),COLUMNS($A$1:E2918))</f>
        <v>#NUM!</v>
      </c>
      <c r="O2922" t="e">
        <f t="array" ref="O2922">INDEX($A$7:$F$3066,SMALL(IF(COUNTIF($L$5,$H$7:$H$3066)*COUNTIF($L$5,$I$7:$I$3066),MATCH(ROW($A$7:$A$3066),ROW($A$7:$A$3066)),""),ROWS($B$1:F2916)),COLUMNS($A$1:F2918))</f>
        <v>#NUM!</v>
      </c>
    </row>
    <row r="2923" spans="1:15">
      <c r="A2923" s="1">
        <f>'ScienceDirect - Initial'!A2926</f>
        <v>0</v>
      </c>
      <c r="B2923" s="1">
        <f>'ScienceDirect - Initial'!B2926</f>
        <v>1991</v>
      </c>
      <c r="C2923" s="1" t="str">
        <f>'ScienceDirect - Initial'!C2926</f>
        <v>Lippe, Barbara</v>
      </c>
      <c r="D2923" s="1" t="str">
        <f>'ScienceDirect - Initial'!D2926</f>
        <v>Turner Syndrome</v>
      </c>
      <c r="E2923" s="1" t="str">
        <f>'ScienceDirect - Initial'!E2926</f>
        <v>Puberty and Its Disorders</v>
      </c>
      <c r="F2923" s="1">
        <f>'ScienceDirect - Initial'!F2926</f>
        <v>0</v>
      </c>
      <c r="H2923" s="1">
        <v>0</v>
      </c>
      <c r="I2923" s="1">
        <v>0</v>
      </c>
      <c r="J2923" t="b">
        <f t="shared" si="45"/>
        <v>1</v>
      </c>
      <c r="K2923" t="e">
        <f t="array" ref="K2923">INDEX($A$7:$F$3066,SMALL(IF(COUNTIF($L$5,$H$7:$H$3066)*COUNTIF($L$5,$I$7:$I$3066),MATCH(ROW($A$7:$A$3066),ROW($A$7:$A$3066)),""),ROWS($B$1:B2917)),COLUMNS($A$1:B2919))</f>
        <v>#NUM!</v>
      </c>
      <c r="L2923" t="e">
        <f t="array" ref="L2923">INDEX($A$7:$F$3066,SMALL(IF(COUNTIF($L$5,$H$7:$H$3066)*COUNTIF($L$5,$I$7:$I$3066),MATCH(ROW($A$7:$A$3066),ROW($A$7:$A$3066)),""),ROWS($B$1:C2917)),COLUMNS($A$1:C2919))</f>
        <v>#NUM!</v>
      </c>
      <c r="M2923" t="e">
        <f t="array" ref="M2923">INDEX($A$7:$F$3066,SMALL(IF(COUNTIF($L$5,$H$7:$H$3066)*COUNTIF($L$5,$I$7:$I$3066),MATCH(ROW($A$7:$A$3066),ROW($A$7:$A$3066)),""),ROWS($B$1:D2917)),COLUMNS($A$1:D2919))</f>
        <v>#NUM!</v>
      </c>
      <c r="N2923" t="e">
        <f t="array" ref="N2923">INDEX($A$7:$F$3066,SMALL(IF(COUNTIF($L$5,$H$7:$H$3066)*COUNTIF($L$5,$I$7:$I$3066),MATCH(ROW($A$7:$A$3066),ROW($A$7:$A$3066)),""),ROWS($B$1:E2917)),COLUMNS($A$1:E2919))</f>
        <v>#NUM!</v>
      </c>
      <c r="O2923" t="e">
        <f t="array" ref="O2923">INDEX($A$7:$F$3066,SMALL(IF(COUNTIF($L$5,$H$7:$H$3066)*COUNTIF($L$5,$I$7:$I$3066),MATCH(ROW($A$7:$A$3066),ROW($A$7:$A$3066)),""),ROWS($B$1:F2917)),COLUMNS($A$1:F2919))</f>
        <v>#NUM!</v>
      </c>
    </row>
    <row r="2924" spans="1:15">
      <c r="A2924" s="1">
        <f>'ScienceDirect - Initial'!A2927</f>
        <v>0</v>
      </c>
      <c r="B2924" s="1">
        <f>'ScienceDirect - Initial'!B2927</f>
        <v>2003</v>
      </c>
      <c r="C2924" s="1" t="str">
        <f>'ScienceDirect - Initial'!C2927</f>
        <v>Zechmeister, Harald G.; Grodzińska, Krystyna; Szarek-Łukaszewska, Grazyna</v>
      </c>
      <c r="D2924" s="1" t="str">
        <f>'ScienceDirect - Initial'!D2927</f>
        <v>Chapter 10 Bryophytes</v>
      </c>
      <c r="E2924" s="1" t="str">
        <f>'ScienceDirect - Initial'!E2927</f>
        <v>Trace Metals and other Contaminants in the Environment</v>
      </c>
      <c r="F2924" s="1" t="str">
        <f>'ScienceDirect - Initial'!F2927</f>
        <v>1875-1121</v>
      </c>
      <c r="H2924" s="1">
        <v>0</v>
      </c>
      <c r="I2924" s="1">
        <v>0</v>
      </c>
      <c r="J2924" t="b">
        <f t="shared" si="45"/>
        <v>1</v>
      </c>
      <c r="K2924" t="e">
        <f t="array" ref="K2924">INDEX($A$7:$F$3066,SMALL(IF(COUNTIF($L$5,$H$7:$H$3066)*COUNTIF($L$5,$I$7:$I$3066),MATCH(ROW($A$7:$A$3066),ROW($A$7:$A$3066)),""),ROWS($B$1:B2918)),COLUMNS($A$1:B2920))</f>
        <v>#NUM!</v>
      </c>
      <c r="L2924" t="e">
        <f t="array" ref="L2924">INDEX($A$7:$F$3066,SMALL(IF(COUNTIF($L$5,$H$7:$H$3066)*COUNTIF($L$5,$I$7:$I$3066),MATCH(ROW($A$7:$A$3066),ROW($A$7:$A$3066)),""),ROWS($B$1:C2918)),COLUMNS($A$1:C2920))</f>
        <v>#NUM!</v>
      </c>
      <c r="M2924" t="e">
        <f t="array" ref="M2924">INDEX($A$7:$F$3066,SMALL(IF(COUNTIF($L$5,$H$7:$H$3066)*COUNTIF($L$5,$I$7:$I$3066),MATCH(ROW($A$7:$A$3066),ROW($A$7:$A$3066)),""),ROWS($B$1:D2918)),COLUMNS($A$1:D2920))</f>
        <v>#NUM!</v>
      </c>
      <c r="N2924" t="e">
        <f t="array" ref="N2924">INDEX($A$7:$F$3066,SMALL(IF(COUNTIF($L$5,$H$7:$H$3066)*COUNTIF($L$5,$I$7:$I$3066),MATCH(ROW($A$7:$A$3066),ROW($A$7:$A$3066)),""),ROWS($B$1:E2918)),COLUMNS($A$1:E2920))</f>
        <v>#NUM!</v>
      </c>
      <c r="O2924" t="e">
        <f t="array" ref="O2924">INDEX($A$7:$F$3066,SMALL(IF(COUNTIF($L$5,$H$7:$H$3066)*COUNTIF($L$5,$I$7:$I$3066),MATCH(ROW($A$7:$A$3066),ROW($A$7:$A$3066)),""),ROWS($B$1:F2918)),COLUMNS($A$1:F2920))</f>
        <v>#NUM!</v>
      </c>
    </row>
    <row r="2925" spans="1:15">
      <c r="A2925" s="1">
        <f>'ScienceDirect - Initial'!A2928</f>
        <v>0</v>
      </c>
      <c r="B2925" s="1">
        <f>'ScienceDirect - Initial'!B2928</f>
        <v>2002</v>
      </c>
      <c r="C2925" s="1">
        <f>'ScienceDirect - Initial'!C2928</f>
        <v>0</v>
      </c>
      <c r="D2925" s="1" t="str">
        <f>'ScienceDirect - Initial'!D2928</f>
        <v>Appendix A - Designation of Spectroscopic States</v>
      </c>
      <c r="E2925" s="1" t="str">
        <f>'ScienceDirect - Initial'!E2928</f>
        <v>Chemistry of the Environment (Second Edition)</v>
      </c>
      <c r="F2925" s="1" t="str">
        <f>'ScienceDirect - Initial'!F2928</f>
        <v>978-0-12-073461-0</v>
      </c>
      <c r="H2925" s="1">
        <v>0</v>
      </c>
      <c r="I2925" s="1">
        <v>0</v>
      </c>
      <c r="J2925" t="b">
        <f t="shared" si="45"/>
        <v>1</v>
      </c>
      <c r="K2925" t="e">
        <f t="array" ref="K2925">INDEX($A$7:$F$3066,SMALL(IF(COUNTIF($L$5,$H$7:$H$3066)*COUNTIF($L$5,$I$7:$I$3066),MATCH(ROW($A$7:$A$3066),ROW($A$7:$A$3066)),""),ROWS($B$1:B2919)),COLUMNS($A$1:B2921))</f>
        <v>#NUM!</v>
      </c>
      <c r="L2925" t="e">
        <f t="array" ref="L2925">INDEX($A$7:$F$3066,SMALL(IF(COUNTIF($L$5,$H$7:$H$3066)*COUNTIF($L$5,$I$7:$I$3066),MATCH(ROW($A$7:$A$3066),ROW($A$7:$A$3066)),""),ROWS($B$1:C2919)),COLUMNS($A$1:C2921))</f>
        <v>#NUM!</v>
      </c>
      <c r="M2925" t="e">
        <f t="array" ref="M2925">INDEX($A$7:$F$3066,SMALL(IF(COUNTIF($L$5,$H$7:$H$3066)*COUNTIF($L$5,$I$7:$I$3066),MATCH(ROW($A$7:$A$3066),ROW($A$7:$A$3066)),""),ROWS($B$1:D2919)),COLUMNS($A$1:D2921))</f>
        <v>#NUM!</v>
      </c>
      <c r="N2925" t="e">
        <f t="array" ref="N2925">INDEX($A$7:$F$3066,SMALL(IF(COUNTIF($L$5,$H$7:$H$3066)*COUNTIF($L$5,$I$7:$I$3066),MATCH(ROW($A$7:$A$3066),ROW($A$7:$A$3066)),""),ROWS($B$1:E2919)),COLUMNS($A$1:E2921))</f>
        <v>#NUM!</v>
      </c>
      <c r="O2925" t="e">
        <f t="array" ref="O2925">INDEX($A$7:$F$3066,SMALL(IF(COUNTIF($L$5,$H$7:$H$3066)*COUNTIF($L$5,$I$7:$I$3066),MATCH(ROW($A$7:$A$3066),ROW($A$7:$A$3066)),""),ROWS($B$1:F2919)),COLUMNS($A$1:F2921))</f>
        <v>#NUM!</v>
      </c>
    </row>
    <row r="2926" spans="1:15">
      <c r="A2926" s="1">
        <f>'ScienceDirect - Initial'!A2929</f>
        <v>0</v>
      </c>
      <c r="B2926" s="1">
        <f>'ScienceDirect - Initial'!B2929</f>
        <v>1987</v>
      </c>
      <c r="C2926" s="1" t="str">
        <f>'ScienceDirect - Initial'!C2929</f>
        <v>Rosiers, François Des</v>
      </c>
      <c r="D2926" s="1" t="str">
        <f>'ScienceDirect - Initial'!D2929</f>
        <v>Finance and property: The role of institutional property investment in British and Canadian real estate</v>
      </c>
      <c r="E2926" s="1" t="str">
        <f>'ScienceDirect - Initial'!E2929</f>
        <v>Progress in Planning</v>
      </c>
      <c r="F2926" s="1">
        <f>'ScienceDirect - Initial'!F2929</f>
        <v>0</v>
      </c>
      <c r="H2926" s="1">
        <v>0</v>
      </c>
      <c r="I2926" s="1">
        <v>0</v>
      </c>
      <c r="J2926" t="b">
        <f t="shared" si="45"/>
        <v>1</v>
      </c>
      <c r="K2926" t="e">
        <f t="array" ref="K2926">INDEX($A$7:$F$3066,SMALL(IF(COUNTIF($L$5,$H$7:$H$3066)*COUNTIF($L$5,$I$7:$I$3066),MATCH(ROW($A$7:$A$3066),ROW($A$7:$A$3066)),""),ROWS($B$1:B2920)),COLUMNS($A$1:B2922))</f>
        <v>#NUM!</v>
      </c>
      <c r="L2926" t="e">
        <f t="array" ref="L2926">INDEX($A$7:$F$3066,SMALL(IF(COUNTIF($L$5,$H$7:$H$3066)*COUNTIF($L$5,$I$7:$I$3066),MATCH(ROW($A$7:$A$3066),ROW($A$7:$A$3066)),""),ROWS($B$1:C2920)),COLUMNS($A$1:C2922))</f>
        <v>#NUM!</v>
      </c>
      <c r="M2926" t="e">
        <f t="array" ref="M2926">INDEX($A$7:$F$3066,SMALL(IF(COUNTIF($L$5,$H$7:$H$3066)*COUNTIF($L$5,$I$7:$I$3066),MATCH(ROW($A$7:$A$3066),ROW($A$7:$A$3066)),""),ROWS($B$1:D2920)),COLUMNS($A$1:D2922))</f>
        <v>#NUM!</v>
      </c>
      <c r="N2926" t="e">
        <f t="array" ref="N2926">INDEX($A$7:$F$3066,SMALL(IF(COUNTIF($L$5,$H$7:$H$3066)*COUNTIF($L$5,$I$7:$I$3066),MATCH(ROW($A$7:$A$3066),ROW($A$7:$A$3066)),""),ROWS($B$1:E2920)),COLUMNS($A$1:E2922))</f>
        <v>#NUM!</v>
      </c>
      <c r="O2926" t="e">
        <f t="array" ref="O2926">INDEX($A$7:$F$3066,SMALL(IF(COUNTIF($L$5,$H$7:$H$3066)*COUNTIF($L$5,$I$7:$I$3066),MATCH(ROW($A$7:$A$3066),ROW($A$7:$A$3066)),""),ROWS($B$1:F2920)),COLUMNS($A$1:F2922))</f>
        <v>#NUM!</v>
      </c>
    </row>
    <row r="2927" spans="1:15">
      <c r="A2927" s="1">
        <f>'ScienceDirect - Initial'!A2930</f>
        <v>0</v>
      </c>
      <c r="B2927" s="1">
        <f>'ScienceDirect - Initial'!B2930</f>
        <v>1981</v>
      </c>
      <c r="C2927" s="1" t="str">
        <f>'ScienceDirect - Initial'!C2930</f>
        <v>Poppensiek, George C.; Kahrs, Robert F.</v>
      </c>
      <c r="D2927" s="1" t="str">
        <f>'ScienceDirect - Initial'!D2930</f>
        <v>Twenty-Five Years of Progress in Understanding Major Infectious Diseases of Dairy Cattle</v>
      </c>
      <c r="E2927" s="1" t="str">
        <f>'ScienceDirect - Initial'!E2930</f>
        <v>Journal of Dairy Science</v>
      </c>
      <c r="F2927" s="1">
        <f>'ScienceDirect - Initial'!F2930</f>
        <v>0</v>
      </c>
      <c r="H2927" s="1">
        <v>0</v>
      </c>
      <c r="I2927" s="1">
        <v>0</v>
      </c>
      <c r="J2927" t="b">
        <f t="shared" si="45"/>
        <v>1</v>
      </c>
      <c r="K2927" t="e">
        <f t="array" ref="K2927">INDEX($A$7:$F$3066,SMALL(IF(COUNTIF($L$5,$H$7:$H$3066)*COUNTIF($L$5,$I$7:$I$3066),MATCH(ROW($A$7:$A$3066),ROW($A$7:$A$3066)),""),ROWS($B$1:B2921)),COLUMNS($A$1:B2923))</f>
        <v>#NUM!</v>
      </c>
      <c r="L2927" t="e">
        <f t="array" ref="L2927">INDEX($A$7:$F$3066,SMALL(IF(COUNTIF($L$5,$H$7:$H$3066)*COUNTIF($L$5,$I$7:$I$3066),MATCH(ROW($A$7:$A$3066),ROW($A$7:$A$3066)),""),ROWS($B$1:C2921)),COLUMNS($A$1:C2923))</f>
        <v>#NUM!</v>
      </c>
      <c r="M2927" t="e">
        <f t="array" ref="M2927">INDEX($A$7:$F$3066,SMALL(IF(COUNTIF($L$5,$H$7:$H$3066)*COUNTIF($L$5,$I$7:$I$3066),MATCH(ROW($A$7:$A$3066),ROW($A$7:$A$3066)),""),ROWS($B$1:D2921)),COLUMNS($A$1:D2923))</f>
        <v>#NUM!</v>
      </c>
      <c r="N2927" t="e">
        <f t="array" ref="N2927">INDEX($A$7:$F$3066,SMALL(IF(COUNTIF($L$5,$H$7:$H$3066)*COUNTIF($L$5,$I$7:$I$3066),MATCH(ROW($A$7:$A$3066),ROW($A$7:$A$3066)),""),ROWS($B$1:E2921)),COLUMNS($A$1:E2923))</f>
        <v>#NUM!</v>
      </c>
      <c r="O2927" t="e">
        <f t="array" ref="O2927">INDEX($A$7:$F$3066,SMALL(IF(COUNTIF($L$5,$H$7:$H$3066)*COUNTIF($L$5,$I$7:$I$3066),MATCH(ROW($A$7:$A$3066),ROW($A$7:$A$3066)),""),ROWS($B$1:F2921)),COLUMNS($A$1:F2923))</f>
        <v>#NUM!</v>
      </c>
    </row>
    <row r="2928" spans="1:15">
      <c r="A2928" s="1">
        <f>'ScienceDirect - Initial'!A2931</f>
        <v>0</v>
      </c>
      <c r="B2928" s="1">
        <f>'ScienceDirect - Initial'!B2931</f>
        <v>2009</v>
      </c>
      <c r="C2928" s="1">
        <f>'ScienceDirect - Initial'!C2931</f>
        <v>0</v>
      </c>
      <c r="D2928" s="1" t="str">
        <f>'ScienceDirect - Initial'!D2931</f>
        <v>Chapter 2 - The Pre-Travel Consultation</v>
      </c>
      <c r="E2928" s="1" t="str">
        <f>'ScienceDirect - Initial'!E2931</f>
        <v>CDC Health Information for International Travel 2010</v>
      </c>
      <c r="F2928" s="1" t="str">
        <f>'ScienceDirect - Initial'!F2931</f>
        <v>978-0-7020-3481-7</v>
      </c>
      <c r="H2928" s="1">
        <v>0</v>
      </c>
      <c r="I2928" s="1">
        <v>0</v>
      </c>
      <c r="J2928" t="b">
        <f t="shared" si="45"/>
        <v>1</v>
      </c>
      <c r="K2928" t="e">
        <f t="array" ref="K2928">INDEX($A$7:$F$3066,SMALL(IF(COUNTIF($L$5,$H$7:$H$3066)*COUNTIF($L$5,$I$7:$I$3066),MATCH(ROW($A$7:$A$3066),ROW($A$7:$A$3066)),""),ROWS($B$1:B2922)),COLUMNS($A$1:B2924))</f>
        <v>#NUM!</v>
      </c>
      <c r="L2928" t="e">
        <f t="array" ref="L2928">INDEX($A$7:$F$3066,SMALL(IF(COUNTIF($L$5,$H$7:$H$3066)*COUNTIF($L$5,$I$7:$I$3066),MATCH(ROW($A$7:$A$3066),ROW($A$7:$A$3066)),""),ROWS($B$1:C2922)),COLUMNS($A$1:C2924))</f>
        <v>#NUM!</v>
      </c>
      <c r="M2928" t="e">
        <f t="array" ref="M2928">INDEX($A$7:$F$3066,SMALL(IF(COUNTIF($L$5,$H$7:$H$3066)*COUNTIF($L$5,$I$7:$I$3066),MATCH(ROW($A$7:$A$3066),ROW($A$7:$A$3066)),""),ROWS($B$1:D2922)),COLUMNS($A$1:D2924))</f>
        <v>#NUM!</v>
      </c>
      <c r="N2928" t="e">
        <f t="array" ref="N2928">INDEX($A$7:$F$3066,SMALL(IF(COUNTIF($L$5,$H$7:$H$3066)*COUNTIF($L$5,$I$7:$I$3066),MATCH(ROW($A$7:$A$3066),ROW($A$7:$A$3066)),""),ROWS($B$1:E2922)),COLUMNS($A$1:E2924))</f>
        <v>#NUM!</v>
      </c>
      <c r="O2928" t="e">
        <f t="array" ref="O2928">INDEX($A$7:$F$3066,SMALL(IF(COUNTIF($L$5,$H$7:$H$3066)*COUNTIF($L$5,$I$7:$I$3066),MATCH(ROW($A$7:$A$3066),ROW($A$7:$A$3066)),""),ROWS($B$1:F2922)),COLUMNS($A$1:F2924))</f>
        <v>#NUM!</v>
      </c>
    </row>
    <row r="2929" spans="1:15">
      <c r="A2929" s="1">
        <f>'ScienceDirect - Initial'!A2932</f>
        <v>0</v>
      </c>
      <c r="B2929" s="1">
        <f>'ScienceDirect - Initial'!B2932</f>
        <v>1992</v>
      </c>
      <c r="C2929" s="1" t="str">
        <f>'ScienceDirect - Initial'!C2932</f>
        <v>Carley, A.F.</v>
      </c>
      <c r="D2929" s="1" t="str">
        <f>'ScienceDirect - Initial'!D2932</f>
        <v>Chemometrics in surface spectroscopy</v>
      </c>
      <c r="E2929" s="1" t="str">
        <f>'ScienceDirect - Initial'!E2932</f>
        <v>Catalysis Today</v>
      </c>
      <c r="F2929" s="1">
        <f>'ScienceDirect - Initial'!F2932</f>
        <v>0</v>
      </c>
      <c r="H2929" s="1">
        <v>0</v>
      </c>
      <c r="I2929" s="1">
        <v>0</v>
      </c>
      <c r="J2929" t="b">
        <f t="shared" si="45"/>
        <v>1</v>
      </c>
      <c r="K2929" t="e">
        <f t="array" ref="K2929">INDEX($A$7:$F$3066,SMALL(IF(COUNTIF($L$5,$H$7:$H$3066)*COUNTIF($L$5,$I$7:$I$3066),MATCH(ROW($A$7:$A$3066),ROW($A$7:$A$3066)),""),ROWS($B$1:B2923)),COLUMNS($A$1:B2925))</f>
        <v>#NUM!</v>
      </c>
      <c r="L2929" t="e">
        <f t="array" ref="L2929">INDEX($A$7:$F$3066,SMALL(IF(COUNTIF($L$5,$H$7:$H$3066)*COUNTIF($L$5,$I$7:$I$3066),MATCH(ROW($A$7:$A$3066),ROW($A$7:$A$3066)),""),ROWS($B$1:C2923)),COLUMNS($A$1:C2925))</f>
        <v>#NUM!</v>
      </c>
      <c r="M2929" t="e">
        <f t="array" ref="M2929">INDEX($A$7:$F$3066,SMALL(IF(COUNTIF($L$5,$H$7:$H$3066)*COUNTIF($L$5,$I$7:$I$3066),MATCH(ROW($A$7:$A$3066),ROW($A$7:$A$3066)),""),ROWS($B$1:D2923)),COLUMNS($A$1:D2925))</f>
        <v>#NUM!</v>
      </c>
      <c r="N2929" t="e">
        <f t="array" ref="N2929">INDEX($A$7:$F$3066,SMALL(IF(COUNTIF($L$5,$H$7:$H$3066)*COUNTIF($L$5,$I$7:$I$3066),MATCH(ROW($A$7:$A$3066),ROW($A$7:$A$3066)),""),ROWS($B$1:E2923)),COLUMNS($A$1:E2925))</f>
        <v>#NUM!</v>
      </c>
      <c r="O2929" t="e">
        <f t="array" ref="O2929">INDEX($A$7:$F$3066,SMALL(IF(COUNTIF($L$5,$H$7:$H$3066)*COUNTIF($L$5,$I$7:$I$3066),MATCH(ROW($A$7:$A$3066),ROW($A$7:$A$3066)),""),ROWS($B$1:F2923)),COLUMNS($A$1:F2925))</f>
        <v>#NUM!</v>
      </c>
    </row>
    <row r="2930" spans="1:15">
      <c r="A2930" s="1">
        <f>'ScienceDirect - Initial'!A2933</f>
        <v>0</v>
      </c>
      <c r="B2930" s="1">
        <f>'ScienceDirect - Initial'!B2933</f>
        <v>2001</v>
      </c>
      <c r="C2930" s="1">
        <f>'ScienceDirect - Initial'!C2933</f>
        <v>0</v>
      </c>
      <c r="D2930" s="1" t="str">
        <f>'ScienceDirect - Initial'!D2933</f>
        <v>Surgical Clinics</v>
      </c>
      <c r="E2930" s="1" t="str">
        <f>'ScienceDirect - Initial'!E2933</f>
        <v>Journal of Oral and Maxillofacial Surgery</v>
      </c>
      <c r="F2930" s="1">
        <f>'ScienceDirect - Initial'!F2933</f>
        <v>0</v>
      </c>
      <c r="H2930" s="1">
        <v>0</v>
      </c>
      <c r="I2930" s="1">
        <v>0</v>
      </c>
      <c r="J2930" t="b">
        <f t="shared" si="45"/>
        <v>1</v>
      </c>
      <c r="K2930" t="e">
        <f t="array" ref="K2930">INDEX($A$7:$F$3066,SMALL(IF(COUNTIF($L$5,$H$7:$H$3066)*COUNTIF($L$5,$I$7:$I$3066),MATCH(ROW($A$7:$A$3066),ROW($A$7:$A$3066)),""),ROWS($B$1:B2924)),COLUMNS($A$1:B2926))</f>
        <v>#NUM!</v>
      </c>
      <c r="L2930" t="e">
        <f t="array" ref="L2930">INDEX($A$7:$F$3066,SMALL(IF(COUNTIF($L$5,$H$7:$H$3066)*COUNTIF($L$5,$I$7:$I$3066),MATCH(ROW($A$7:$A$3066),ROW($A$7:$A$3066)),""),ROWS($B$1:C2924)),COLUMNS($A$1:C2926))</f>
        <v>#NUM!</v>
      </c>
      <c r="M2930" t="e">
        <f t="array" ref="M2930">INDEX($A$7:$F$3066,SMALL(IF(COUNTIF($L$5,$H$7:$H$3066)*COUNTIF($L$5,$I$7:$I$3066),MATCH(ROW($A$7:$A$3066),ROW($A$7:$A$3066)),""),ROWS($B$1:D2924)),COLUMNS($A$1:D2926))</f>
        <v>#NUM!</v>
      </c>
      <c r="N2930" t="e">
        <f t="array" ref="N2930">INDEX($A$7:$F$3066,SMALL(IF(COUNTIF($L$5,$H$7:$H$3066)*COUNTIF($L$5,$I$7:$I$3066),MATCH(ROW($A$7:$A$3066),ROW($A$7:$A$3066)),""),ROWS($B$1:E2924)),COLUMNS($A$1:E2926))</f>
        <v>#NUM!</v>
      </c>
      <c r="O2930" t="e">
        <f t="array" ref="O2930">INDEX($A$7:$F$3066,SMALL(IF(COUNTIF($L$5,$H$7:$H$3066)*COUNTIF($L$5,$I$7:$I$3066),MATCH(ROW($A$7:$A$3066),ROW($A$7:$A$3066)),""),ROWS($B$1:F2924)),COLUMNS($A$1:F2926))</f>
        <v>#NUM!</v>
      </c>
    </row>
    <row r="2931" spans="1:15">
      <c r="A2931" s="1">
        <f>'ScienceDirect - Initial'!A2934</f>
        <v>0</v>
      </c>
      <c r="B2931" s="1">
        <f>'ScienceDirect - Initial'!B2934</f>
        <v>2007</v>
      </c>
      <c r="C2931" s="1" t="str">
        <f>'ScienceDirect - Initial'!C2934</f>
        <v>Cooley, Craig M.</v>
      </c>
      <c r="D2931" s="1" t="str">
        <f>'ScienceDirect - Initial'!D2934</f>
        <v>Chapter 14 - Reconstructionists in a post-daubert and post-dna courtroom</v>
      </c>
      <c r="E2931" s="1" t="str">
        <f>'ScienceDirect - Initial'!E2934</f>
        <v>Crime Reconstruction</v>
      </c>
      <c r="F2931" s="1" t="str">
        <f>'ScienceDirect - Initial'!F2934</f>
        <v>978-0-12-369375-4</v>
      </c>
      <c r="H2931" s="1">
        <v>0</v>
      </c>
      <c r="I2931" s="1">
        <v>0</v>
      </c>
      <c r="J2931" t="b">
        <f t="shared" si="45"/>
        <v>1</v>
      </c>
      <c r="K2931" t="e">
        <f t="array" ref="K2931">INDEX($A$7:$F$3066,SMALL(IF(COUNTIF($L$5,$H$7:$H$3066)*COUNTIF($L$5,$I$7:$I$3066),MATCH(ROW($A$7:$A$3066),ROW($A$7:$A$3066)),""),ROWS($B$1:B2925)),COLUMNS($A$1:B2927))</f>
        <v>#NUM!</v>
      </c>
      <c r="L2931" t="e">
        <f t="array" ref="L2931">INDEX($A$7:$F$3066,SMALL(IF(COUNTIF($L$5,$H$7:$H$3066)*COUNTIF($L$5,$I$7:$I$3066),MATCH(ROW($A$7:$A$3066),ROW($A$7:$A$3066)),""),ROWS($B$1:C2925)),COLUMNS($A$1:C2927))</f>
        <v>#NUM!</v>
      </c>
      <c r="M2931" t="e">
        <f t="array" ref="M2931">INDEX($A$7:$F$3066,SMALL(IF(COUNTIF($L$5,$H$7:$H$3066)*COUNTIF($L$5,$I$7:$I$3066),MATCH(ROW($A$7:$A$3066),ROW($A$7:$A$3066)),""),ROWS($B$1:D2925)),COLUMNS($A$1:D2927))</f>
        <v>#NUM!</v>
      </c>
      <c r="N2931" t="e">
        <f t="array" ref="N2931">INDEX($A$7:$F$3066,SMALL(IF(COUNTIF($L$5,$H$7:$H$3066)*COUNTIF($L$5,$I$7:$I$3066),MATCH(ROW($A$7:$A$3066),ROW($A$7:$A$3066)),""),ROWS($B$1:E2925)),COLUMNS($A$1:E2927))</f>
        <v>#NUM!</v>
      </c>
      <c r="O2931" t="e">
        <f t="array" ref="O2931">INDEX($A$7:$F$3066,SMALL(IF(COUNTIF($L$5,$H$7:$H$3066)*COUNTIF($L$5,$I$7:$I$3066),MATCH(ROW($A$7:$A$3066),ROW($A$7:$A$3066)),""),ROWS($B$1:F2925)),COLUMNS($A$1:F2927))</f>
        <v>#NUM!</v>
      </c>
    </row>
    <row r="2932" spans="1:15">
      <c r="A2932" s="1">
        <f>'ScienceDirect - Initial'!A2935</f>
        <v>0</v>
      </c>
      <c r="B2932" s="1">
        <f>'ScienceDirect - Initial'!B2935</f>
        <v>2015</v>
      </c>
      <c r="C2932" s="1">
        <f>'ScienceDirect - Initial'!C2935</f>
        <v>0</v>
      </c>
      <c r="D2932" s="1" t="str">
        <f>'ScienceDirect - Initial'!D2935</f>
        <v>Proceedings of the 16th World Meeting on Sexual Medicine, São Paulo, Brazil, October 8–12, 2014</v>
      </c>
      <c r="E2932" s="1" t="str">
        <f>'ScienceDirect - Initial'!E2935</f>
        <v>Proceedings of the 16 World Meeting on Sexual Medicine, Sao Paulo, Brazil, October 8-12, 2014</v>
      </c>
      <c r="F2932" s="1">
        <f>'ScienceDirect - Initial'!F2935</f>
        <v>0</v>
      </c>
      <c r="H2932" s="1">
        <v>0</v>
      </c>
      <c r="I2932" s="1">
        <v>0</v>
      </c>
      <c r="J2932" t="b">
        <f t="shared" si="45"/>
        <v>1</v>
      </c>
      <c r="K2932" t="e">
        <f t="array" ref="K2932">INDEX($A$7:$F$3066,SMALL(IF(COUNTIF($L$5,$H$7:$H$3066)*COUNTIF($L$5,$I$7:$I$3066),MATCH(ROW($A$7:$A$3066),ROW($A$7:$A$3066)),""),ROWS($B$1:B2926)),COLUMNS($A$1:B2928))</f>
        <v>#NUM!</v>
      </c>
      <c r="L2932" t="e">
        <f t="array" ref="L2932">INDEX($A$7:$F$3066,SMALL(IF(COUNTIF($L$5,$H$7:$H$3066)*COUNTIF($L$5,$I$7:$I$3066),MATCH(ROW($A$7:$A$3066),ROW($A$7:$A$3066)),""),ROWS($B$1:C2926)),COLUMNS($A$1:C2928))</f>
        <v>#NUM!</v>
      </c>
      <c r="M2932" t="e">
        <f t="array" ref="M2932">INDEX($A$7:$F$3066,SMALL(IF(COUNTIF($L$5,$H$7:$H$3066)*COUNTIF($L$5,$I$7:$I$3066),MATCH(ROW($A$7:$A$3066),ROW($A$7:$A$3066)),""),ROWS($B$1:D2926)),COLUMNS($A$1:D2928))</f>
        <v>#NUM!</v>
      </c>
      <c r="N2932" t="e">
        <f t="array" ref="N2932">INDEX($A$7:$F$3066,SMALL(IF(COUNTIF($L$5,$H$7:$H$3066)*COUNTIF($L$5,$I$7:$I$3066),MATCH(ROW($A$7:$A$3066),ROW($A$7:$A$3066)),""),ROWS($B$1:E2926)),COLUMNS($A$1:E2928))</f>
        <v>#NUM!</v>
      </c>
      <c r="O2932" t="e">
        <f t="array" ref="O2932">INDEX($A$7:$F$3066,SMALL(IF(COUNTIF($L$5,$H$7:$H$3066)*COUNTIF($L$5,$I$7:$I$3066),MATCH(ROW($A$7:$A$3066),ROW($A$7:$A$3066)),""),ROWS($B$1:F2926)),COLUMNS($A$1:F2928))</f>
        <v>#NUM!</v>
      </c>
    </row>
    <row r="2933" spans="1:15">
      <c r="A2933" s="1">
        <f>'ScienceDirect - Initial'!A2936</f>
        <v>0</v>
      </c>
      <c r="B2933" s="1">
        <f>'ScienceDirect - Initial'!B2936</f>
        <v>2002</v>
      </c>
      <c r="C2933" s="1" t="str">
        <f>'ScienceDirect - Initial'!C2936</f>
        <v>Bailey, Ronald A.; Clark, Herbert M.; Ferris, James P.; Krause, Sonja; Strong, Robert L.</v>
      </c>
      <c r="D2933" s="1" t="str">
        <f>'ScienceDirect - Initial'!D2936</f>
        <v>12 - The earth's crust</v>
      </c>
      <c r="E2933" s="1" t="str">
        <f>'ScienceDirect - Initial'!E2936</f>
        <v>Chemistry of the Environment (Second Edition)</v>
      </c>
      <c r="F2933" s="1" t="str">
        <f>'ScienceDirect - Initial'!F2936</f>
        <v>978-0-12-073461-0</v>
      </c>
      <c r="H2933" s="1">
        <v>0</v>
      </c>
      <c r="I2933" s="1">
        <v>0</v>
      </c>
      <c r="J2933" t="b">
        <f t="shared" si="45"/>
        <v>1</v>
      </c>
      <c r="K2933" t="e">
        <f t="array" ref="K2933">INDEX($A$7:$F$3066,SMALL(IF(COUNTIF($L$5,$H$7:$H$3066)*COUNTIF($L$5,$I$7:$I$3066),MATCH(ROW($A$7:$A$3066),ROW($A$7:$A$3066)),""),ROWS($B$1:B2927)),COLUMNS($A$1:B2929))</f>
        <v>#NUM!</v>
      </c>
      <c r="L2933" t="e">
        <f t="array" ref="L2933">INDEX($A$7:$F$3066,SMALL(IF(COUNTIF($L$5,$H$7:$H$3066)*COUNTIF($L$5,$I$7:$I$3066),MATCH(ROW($A$7:$A$3066),ROW($A$7:$A$3066)),""),ROWS($B$1:C2927)),COLUMNS($A$1:C2929))</f>
        <v>#NUM!</v>
      </c>
      <c r="M2933" t="e">
        <f t="array" ref="M2933">INDEX($A$7:$F$3066,SMALL(IF(COUNTIF($L$5,$H$7:$H$3066)*COUNTIF($L$5,$I$7:$I$3066),MATCH(ROW($A$7:$A$3066),ROW($A$7:$A$3066)),""),ROWS($B$1:D2927)),COLUMNS($A$1:D2929))</f>
        <v>#NUM!</v>
      </c>
      <c r="N2933" t="e">
        <f t="array" ref="N2933">INDEX($A$7:$F$3066,SMALL(IF(COUNTIF($L$5,$H$7:$H$3066)*COUNTIF($L$5,$I$7:$I$3066),MATCH(ROW($A$7:$A$3066),ROW($A$7:$A$3066)),""),ROWS($B$1:E2927)),COLUMNS($A$1:E2929))</f>
        <v>#NUM!</v>
      </c>
      <c r="O2933" t="e">
        <f t="array" ref="O2933">INDEX($A$7:$F$3066,SMALL(IF(COUNTIF($L$5,$H$7:$H$3066)*COUNTIF($L$5,$I$7:$I$3066),MATCH(ROW($A$7:$A$3066),ROW($A$7:$A$3066)),""),ROWS($B$1:F2927)),COLUMNS($A$1:F2929))</f>
        <v>#NUM!</v>
      </c>
    </row>
    <row r="2934" spans="1:15">
      <c r="A2934" s="1">
        <f>'ScienceDirect - Initial'!A2937</f>
        <v>0</v>
      </c>
      <c r="B2934" s="1">
        <f>'ScienceDirect - Initial'!B2937</f>
        <v>1991</v>
      </c>
      <c r="C2934" s="1" t="str">
        <f>'ScienceDirect - Initial'!C2937</f>
        <v>Dervakos, George A.; Webb, Colin</v>
      </c>
      <c r="D2934" s="1" t="str">
        <f>'ScienceDirect - Initial'!D2937</f>
        <v>On the merits of viable-cell immobilisation</v>
      </c>
      <c r="E2934" s="1" t="str">
        <f>'ScienceDirect - Initial'!E2937</f>
        <v>Biotechnology Advances</v>
      </c>
      <c r="F2934" s="1">
        <f>'ScienceDirect - Initial'!F2937</f>
        <v>0</v>
      </c>
      <c r="H2934" s="1">
        <v>0</v>
      </c>
      <c r="I2934" s="1">
        <v>0</v>
      </c>
      <c r="J2934" t="b">
        <f t="shared" si="45"/>
        <v>1</v>
      </c>
      <c r="K2934" t="e">
        <f t="array" ref="K2934">INDEX($A$7:$F$3066,SMALL(IF(COUNTIF($L$5,$H$7:$H$3066)*COUNTIF($L$5,$I$7:$I$3066),MATCH(ROW($A$7:$A$3066),ROW($A$7:$A$3066)),""),ROWS($B$1:B2928)),COLUMNS($A$1:B2930))</f>
        <v>#NUM!</v>
      </c>
      <c r="L2934" t="e">
        <f t="array" ref="L2934">INDEX($A$7:$F$3066,SMALL(IF(COUNTIF($L$5,$H$7:$H$3066)*COUNTIF($L$5,$I$7:$I$3066),MATCH(ROW($A$7:$A$3066),ROW($A$7:$A$3066)),""),ROWS($B$1:C2928)),COLUMNS($A$1:C2930))</f>
        <v>#NUM!</v>
      </c>
      <c r="M2934" t="e">
        <f t="array" ref="M2934">INDEX($A$7:$F$3066,SMALL(IF(COUNTIF($L$5,$H$7:$H$3066)*COUNTIF($L$5,$I$7:$I$3066),MATCH(ROW($A$7:$A$3066),ROW($A$7:$A$3066)),""),ROWS($B$1:D2928)),COLUMNS($A$1:D2930))</f>
        <v>#NUM!</v>
      </c>
      <c r="N2934" t="e">
        <f t="array" ref="N2934">INDEX($A$7:$F$3066,SMALL(IF(COUNTIF($L$5,$H$7:$H$3066)*COUNTIF($L$5,$I$7:$I$3066),MATCH(ROW($A$7:$A$3066),ROW($A$7:$A$3066)),""),ROWS($B$1:E2928)),COLUMNS($A$1:E2930))</f>
        <v>#NUM!</v>
      </c>
      <c r="O2934" t="e">
        <f t="array" ref="O2934">INDEX($A$7:$F$3066,SMALL(IF(COUNTIF($L$5,$H$7:$H$3066)*COUNTIF($L$5,$I$7:$I$3066),MATCH(ROW($A$7:$A$3066),ROW($A$7:$A$3066)),""),ROWS($B$1:F2928)),COLUMNS($A$1:F2930))</f>
        <v>#NUM!</v>
      </c>
    </row>
    <row r="2935" spans="1:15">
      <c r="A2935" s="1">
        <f>'ScienceDirect - Initial'!A2938</f>
        <v>0</v>
      </c>
      <c r="B2935" s="1">
        <f>'ScienceDirect - Initial'!B2938</f>
        <v>2012</v>
      </c>
      <c r="C2935" s="1" t="str">
        <f>'ScienceDirect - Initial'!C2938</f>
        <v>Chen, Lei; Yong, Sze Zheng; Ghoniem, Ahmed F.</v>
      </c>
      <c r="D2935" s="1" t="str">
        <f>'ScienceDirect - Initial'!D2938</f>
        <v>Oxy-fuel combustion of pulverized coal: Characterization, fundamentals, stabilization and CFD modeling</v>
      </c>
      <c r="E2935" s="1" t="str">
        <f>'ScienceDirect - Initial'!E2938</f>
        <v>Progress in Energy and Combustion Science</v>
      </c>
      <c r="F2935" s="1">
        <f>'ScienceDirect - Initial'!F2938</f>
        <v>0</v>
      </c>
      <c r="H2935" s="1">
        <v>0</v>
      </c>
      <c r="I2935" s="1">
        <v>0</v>
      </c>
      <c r="J2935" t="b">
        <f t="shared" si="45"/>
        <v>1</v>
      </c>
      <c r="K2935" t="e">
        <f t="array" ref="K2935">INDEX($A$7:$F$3066,SMALL(IF(COUNTIF($L$5,$H$7:$H$3066)*COUNTIF($L$5,$I$7:$I$3066),MATCH(ROW($A$7:$A$3066),ROW($A$7:$A$3066)),""),ROWS($B$1:B2929)),COLUMNS($A$1:B2931))</f>
        <v>#NUM!</v>
      </c>
      <c r="L2935" t="e">
        <f t="array" ref="L2935">INDEX($A$7:$F$3066,SMALL(IF(COUNTIF($L$5,$H$7:$H$3066)*COUNTIF($L$5,$I$7:$I$3066),MATCH(ROW($A$7:$A$3066),ROW($A$7:$A$3066)),""),ROWS($B$1:C2929)),COLUMNS($A$1:C2931))</f>
        <v>#NUM!</v>
      </c>
      <c r="M2935" t="e">
        <f t="array" ref="M2935">INDEX($A$7:$F$3066,SMALL(IF(COUNTIF($L$5,$H$7:$H$3066)*COUNTIF($L$5,$I$7:$I$3066),MATCH(ROW($A$7:$A$3066),ROW($A$7:$A$3066)),""),ROWS($B$1:D2929)),COLUMNS($A$1:D2931))</f>
        <v>#NUM!</v>
      </c>
      <c r="N2935" t="e">
        <f t="array" ref="N2935">INDEX($A$7:$F$3066,SMALL(IF(COUNTIF($L$5,$H$7:$H$3066)*COUNTIF($L$5,$I$7:$I$3066),MATCH(ROW($A$7:$A$3066),ROW($A$7:$A$3066)),""),ROWS($B$1:E2929)),COLUMNS($A$1:E2931))</f>
        <v>#NUM!</v>
      </c>
      <c r="O2935" t="e">
        <f t="array" ref="O2935">INDEX($A$7:$F$3066,SMALL(IF(COUNTIF($L$5,$H$7:$H$3066)*COUNTIF($L$5,$I$7:$I$3066),MATCH(ROW($A$7:$A$3066),ROW($A$7:$A$3066)),""),ROWS($B$1:F2929)),COLUMNS($A$1:F2931))</f>
        <v>#NUM!</v>
      </c>
    </row>
    <row r="2936" spans="1:15">
      <c r="A2936" s="1">
        <f>'ScienceDirect - Initial'!A2939</f>
        <v>0</v>
      </c>
      <c r="B2936" s="1">
        <f>'ScienceDirect - Initial'!B2939</f>
        <v>2017</v>
      </c>
      <c r="C2936" s="1">
        <f>'ScienceDirect - Initial'!C2939</f>
        <v>0</v>
      </c>
      <c r="D2936" s="1" t="str">
        <f>'ScienceDirect - Initial'!D2939</f>
        <v>XII National Meeting of The Mexican Association of Hepatology. Abstract Section</v>
      </c>
      <c r="E2936" s="1" t="str">
        <f>'ScienceDirect - Initial'!E2939</f>
        <v>Annals of Hepatology</v>
      </c>
      <c r="F2936" s="1">
        <f>'ScienceDirect - Initial'!F2939</f>
        <v>0</v>
      </c>
      <c r="H2936" s="1">
        <v>0</v>
      </c>
      <c r="I2936" s="1">
        <v>0</v>
      </c>
      <c r="J2936" t="b">
        <f t="shared" si="45"/>
        <v>1</v>
      </c>
      <c r="K2936" t="e">
        <f t="array" ref="K2936">INDEX($A$7:$F$3066,SMALL(IF(COUNTIF($L$5,$H$7:$H$3066)*COUNTIF($L$5,$I$7:$I$3066),MATCH(ROW($A$7:$A$3066),ROW($A$7:$A$3066)),""),ROWS($B$1:B2930)),COLUMNS($A$1:B2932))</f>
        <v>#NUM!</v>
      </c>
      <c r="L2936" t="e">
        <f t="array" ref="L2936">INDEX($A$7:$F$3066,SMALL(IF(COUNTIF($L$5,$H$7:$H$3066)*COUNTIF($L$5,$I$7:$I$3066),MATCH(ROW($A$7:$A$3066),ROW($A$7:$A$3066)),""),ROWS($B$1:C2930)),COLUMNS($A$1:C2932))</f>
        <v>#NUM!</v>
      </c>
      <c r="M2936" t="e">
        <f t="array" ref="M2936">INDEX($A$7:$F$3066,SMALL(IF(COUNTIF($L$5,$H$7:$H$3066)*COUNTIF($L$5,$I$7:$I$3066),MATCH(ROW($A$7:$A$3066),ROW($A$7:$A$3066)),""),ROWS($B$1:D2930)),COLUMNS($A$1:D2932))</f>
        <v>#NUM!</v>
      </c>
      <c r="N2936" t="e">
        <f t="array" ref="N2936">INDEX($A$7:$F$3066,SMALL(IF(COUNTIF($L$5,$H$7:$H$3066)*COUNTIF($L$5,$I$7:$I$3066),MATCH(ROW($A$7:$A$3066),ROW($A$7:$A$3066)),""),ROWS($B$1:E2930)),COLUMNS($A$1:E2932))</f>
        <v>#NUM!</v>
      </c>
      <c r="O2936" t="e">
        <f t="array" ref="O2936">INDEX($A$7:$F$3066,SMALL(IF(COUNTIF($L$5,$H$7:$H$3066)*COUNTIF($L$5,$I$7:$I$3066),MATCH(ROW($A$7:$A$3066),ROW($A$7:$A$3066)),""),ROWS($B$1:F2930)),COLUMNS($A$1:F2932))</f>
        <v>#NUM!</v>
      </c>
    </row>
    <row r="2937" spans="1:15">
      <c r="A2937" s="1">
        <f>'ScienceDirect - Initial'!A2940</f>
        <v>0</v>
      </c>
      <c r="B2937" s="1">
        <f>'ScienceDirect - Initial'!B2940</f>
        <v>2002</v>
      </c>
      <c r="C2937" s="1" t="str">
        <f>'ScienceDirect - Initial'!C2940</f>
        <v>Bailey, Ronald A.; Clark, Herbert M.; Ferris, James P.; Krause, Sonja; Strong, Robert L.</v>
      </c>
      <c r="D2937" s="1" t="str">
        <f>'ScienceDirect - Initial'!D2940</f>
        <v>16 - Solid waste disposal and recycling</v>
      </c>
      <c r="E2937" s="1" t="str">
        <f>'ScienceDirect - Initial'!E2940</f>
        <v>Chemistry of the Environment (Second Edition)</v>
      </c>
      <c r="F2937" s="1" t="str">
        <f>'ScienceDirect - Initial'!F2940</f>
        <v>978-0-12-073461-0</v>
      </c>
      <c r="H2937" s="1">
        <v>0</v>
      </c>
      <c r="I2937" s="1">
        <v>0</v>
      </c>
      <c r="J2937" t="b">
        <f t="shared" si="45"/>
        <v>1</v>
      </c>
      <c r="K2937" t="e">
        <f t="array" ref="K2937">INDEX($A$7:$F$3066,SMALL(IF(COUNTIF($L$5,$H$7:$H$3066)*COUNTIF($L$5,$I$7:$I$3066),MATCH(ROW($A$7:$A$3066),ROW($A$7:$A$3066)),""),ROWS($B$1:B2931)),COLUMNS($A$1:B2933))</f>
        <v>#NUM!</v>
      </c>
      <c r="L2937" t="e">
        <f t="array" ref="L2937">INDEX($A$7:$F$3066,SMALL(IF(COUNTIF($L$5,$H$7:$H$3066)*COUNTIF($L$5,$I$7:$I$3066),MATCH(ROW($A$7:$A$3066),ROW($A$7:$A$3066)),""),ROWS($B$1:C2931)),COLUMNS($A$1:C2933))</f>
        <v>#NUM!</v>
      </c>
      <c r="M2937" t="e">
        <f t="array" ref="M2937">INDEX($A$7:$F$3066,SMALL(IF(COUNTIF($L$5,$H$7:$H$3066)*COUNTIF($L$5,$I$7:$I$3066),MATCH(ROW($A$7:$A$3066),ROW($A$7:$A$3066)),""),ROWS($B$1:D2931)),COLUMNS($A$1:D2933))</f>
        <v>#NUM!</v>
      </c>
      <c r="N2937" t="e">
        <f t="array" ref="N2937">INDEX($A$7:$F$3066,SMALL(IF(COUNTIF($L$5,$H$7:$H$3066)*COUNTIF($L$5,$I$7:$I$3066),MATCH(ROW($A$7:$A$3066),ROW($A$7:$A$3066)),""),ROWS($B$1:E2931)),COLUMNS($A$1:E2933))</f>
        <v>#NUM!</v>
      </c>
      <c r="O2937" t="e">
        <f t="array" ref="O2937">INDEX($A$7:$F$3066,SMALL(IF(COUNTIF($L$5,$H$7:$H$3066)*COUNTIF($L$5,$I$7:$I$3066),MATCH(ROW($A$7:$A$3066),ROW($A$7:$A$3066)),""),ROWS($B$1:F2931)),COLUMNS($A$1:F2933))</f>
        <v>#NUM!</v>
      </c>
    </row>
    <row r="2938" spans="1:15">
      <c r="A2938" s="1">
        <f>'ScienceDirect - Initial'!A2941</f>
        <v>0</v>
      </c>
      <c r="B2938" s="1">
        <f>'ScienceDirect - Initial'!B2941</f>
        <v>2002</v>
      </c>
      <c r="C2938" s="1" t="str">
        <f>'ScienceDirect - Initial'!C2941</f>
        <v>Mayer, David A; Fried, Bernard</v>
      </c>
      <c r="D2938" s="1" t="str">
        <f>'ScienceDirect - Initial'!D2941</f>
        <v>Aspects of human parasites in which surgical intervention may be important</v>
      </c>
      <c r="E2938" s="1" t="str">
        <f>'ScienceDirect - Initial'!E2941</f>
        <v>Advances in Parasitology</v>
      </c>
      <c r="F2938" s="1" t="str">
        <f>'ScienceDirect - Initial'!F2941</f>
        <v>0065-308X</v>
      </c>
      <c r="H2938" s="1">
        <v>0</v>
      </c>
      <c r="I2938" s="1">
        <v>0</v>
      </c>
      <c r="J2938" t="b">
        <f t="shared" si="45"/>
        <v>1</v>
      </c>
      <c r="K2938" t="e">
        <f t="array" ref="K2938">INDEX($A$7:$F$3066,SMALL(IF(COUNTIF($L$5,$H$7:$H$3066)*COUNTIF($L$5,$I$7:$I$3066),MATCH(ROW($A$7:$A$3066),ROW($A$7:$A$3066)),""),ROWS($B$1:B2932)),COLUMNS($A$1:B2934))</f>
        <v>#NUM!</v>
      </c>
      <c r="L2938" t="e">
        <f t="array" ref="L2938">INDEX($A$7:$F$3066,SMALL(IF(COUNTIF($L$5,$H$7:$H$3066)*COUNTIF($L$5,$I$7:$I$3066),MATCH(ROW($A$7:$A$3066),ROW($A$7:$A$3066)),""),ROWS($B$1:C2932)),COLUMNS($A$1:C2934))</f>
        <v>#NUM!</v>
      </c>
      <c r="M2938" t="e">
        <f t="array" ref="M2938">INDEX($A$7:$F$3066,SMALL(IF(COUNTIF($L$5,$H$7:$H$3066)*COUNTIF($L$5,$I$7:$I$3066),MATCH(ROW($A$7:$A$3066),ROW($A$7:$A$3066)),""),ROWS($B$1:D2932)),COLUMNS($A$1:D2934))</f>
        <v>#NUM!</v>
      </c>
      <c r="N2938" t="e">
        <f t="array" ref="N2938">INDEX($A$7:$F$3066,SMALL(IF(COUNTIF($L$5,$H$7:$H$3066)*COUNTIF($L$5,$I$7:$I$3066),MATCH(ROW($A$7:$A$3066),ROW($A$7:$A$3066)),""),ROWS($B$1:E2932)),COLUMNS($A$1:E2934))</f>
        <v>#NUM!</v>
      </c>
      <c r="O2938" t="e">
        <f t="array" ref="O2938">INDEX($A$7:$F$3066,SMALL(IF(COUNTIF($L$5,$H$7:$H$3066)*COUNTIF($L$5,$I$7:$I$3066),MATCH(ROW($A$7:$A$3066),ROW($A$7:$A$3066)),""),ROWS($B$1:F2932)),COLUMNS($A$1:F2934))</f>
        <v>#NUM!</v>
      </c>
    </row>
    <row r="2939" spans="1:15">
      <c r="A2939" s="1">
        <f>'ScienceDirect - Initial'!A2942</f>
        <v>0</v>
      </c>
      <c r="B2939" s="1">
        <f>'ScienceDirect - Initial'!B2942</f>
        <v>2012</v>
      </c>
      <c r="C2939" s="1" t="str">
        <f>'ScienceDirect - Initial'!C2942</f>
        <v>Mandalakas, Anna M.; Starke, Jeffrey R.</v>
      </c>
      <c r="D2939" s="1" t="str">
        <f>'ScienceDirect - Initial'!D2942</f>
        <v>33 - Tuberculosis and Nontuberculous Mycobacterial Disease</v>
      </c>
      <c r="E2939" s="1" t="str">
        <f>'ScienceDirect - Initial'!E2942</f>
        <v>Kendig &amp; Chernick's Disorders of the Respiratory Tract in Children (Eighth Edition)</v>
      </c>
      <c r="F2939" s="1" t="str">
        <f>'ScienceDirect - Initial'!F2942</f>
        <v>978-1-4377-1984-0</v>
      </c>
      <c r="H2939" s="1">
        <v>0</v>
      </c>
      <c r="I2939" s="1">
        <v>0</v>
      </c>
      <c r="J2939" t="b">
        <f t="shared" si="45"/>
        <v>1</v>
      </c>
      <c r="K2939" t="e">
        <f t="array" ref="K2939">INDEX($A$7:$F$3066,SMALL(IF(COUNTIF($L$5,$H$7:$H$3066)*COUNTIF($L$5,$I$7:$I$3066),MATCH(ROW($A$7:$A$3066),ROW($A$7:$A$3066)),""),ROWS($B$1:B2933)),COLUMNS($A$1:B2935))</f>
        <v>#NUM!</v>
      </c>
      <c r="L2939" t="e">
        <f t="array" ref="L2939">INDEX($A$7:$F$3066,SMALL(IF(COUNTIF($L$5,$H$7:$H$3066)*COUNTIF($L$5,$I$7:$I$3066),MATCH(ROW($A$7:$A$3066),ROW($A$7:$A$3066)),""),ROWS($B$1:C2933)),COLUMNS($A$1:C2935))</f>
        <v>#NUM!</v>
      </c>
      <c r="M2939" t="e">
        <f t="array" ref="M2939">INDEX($A$7:$F$3066,SMALL(IF(COUNTIF($L$5,$H$7:$H$3066)*COUNTIF($L$5,$I$7:$I$3066),MATCH(ROW($A$7:$A$3066),ROW($A$7:$A$3066)),""),ROWS($B$1:D2933)),COLUMNS($A$1:D2935))</f>
        <v>#NUM!</v>
      </c>
      <c r="N2939" t="e">
        <f t="array" ref="N2939">INDEX($A$7:$F$3066,SMALL(IF(COUNTIF($L$5,$H$7:$H$3066)*COUNTIF($L$5,$I$7:$I$3066),MATCH(ROW($A$7:$A$3066),ROW($A$7:$A$3066)),""),ROWS($B$1:E2933)),COLUMNS($A$1:E2935))</f>
        <v>#NUM!</v>
      </c>
      <c r="O2939" t="e">
        <f t="array" ref="O2939">INDEX($A$7:$F$3066,SMALL(IF(COUNTIF($L$5,$H$7:$H$3066)*COUNTIF($L$5,$I$7:$I$3066),MATCH(ROW($A$7:$A$3066),ROW($A$7:$A$3066)),""),ROWS($B$1:F2933)),COLUMNS($A$1:F2935))</f>
        <v>#NUM!</v>
      </c>
    </row>
    <row r="2940" spans="1:15">
      <c r="A2940" s="1">
        <f>'ScienceDirect - Initial'!A2943</f>
        <v>0</v>
      </c>
      <c r="B2940" s="1">
        <f>'ScienceDirect - Initial'!B2943</f>
        <v>2002</v>
      </c>
      <c r="C2940" s="1" t="str">
        <f>'ScienceDirect - Initial'!C2943</f>
        <v>Anterola, Aldwin M.; Lewis, Norman G.</v>
      </c>
      <c r="D2940" s="1" t="str">
        <f>'ScienceDirect - Initial'!D2943</f>
        <v>Trends in lignin modification: a comprehensive analysis of the effects of genetic manipulations/mutations on lignification and vascular integrity</v>
      </c>
      <c r="E2940" s="1" t="str">
        <f>'ScienceDirect - Initial'!E2943</f>
        <v>Phytochemistry</v>
      </c>
      <c r="F2940" s="1">
        <f>'ScienceDirect - Initial'!F2943</f>
        <v>0</v>
      </c>
      <c r="H2940" s="1">
        <v>0</v>
      </c>
      <c r="I2940" s="1">
        <v>0</v>
      </c>
      <c r="J2940" t="b">
        <f t="shared" si="45"/>
        <v>1</v>
      </c>
      <c r="K2940" t="e">
        <f t="array" ref="K2940">INDEX($A$7:$F$3066,SMALL(IF(COUNTIF($L$5,$H$7:$H$3066)*COUNTIF($L$5,$I$7:$I$3066),MATCH(ROW($A$7:$A$3066),ROW($A$7:$A$3066)),""),ROWS($B$1:B2934)),COLUMNS($A$1:B2936))</f>
        <v>#NUM!</v>
      </c>
      <c r="L2940" t="e">
        <f t="array" ref="L2940">INDEX($A$7:$F$3066,SMALL(IF(COUNTIF($L$5,$H$7:$H$3066)*COUNTIF($L$5,$I$7:$I$3066),MATCH(ROW($A$7:$A$3066),ROW($A$7:$A$3066)),""),ROWS($B$1:C2934)),COLUMNS($A$1:C2936))</f>
        <v>#NUM!</v>
      </c>
      <c r="M2940" t="e">
        <f t="array" ref="M2940">INDEX($A$7:$F$3066,SMALL(IF(COUNTIF($L$5,$H$7:$H$3066)*COUNTIF($L$5,$I$7:$I$3066),MATCH(ROW($A$7:$A$3066),ROW($A$7:$A$3066)),""),ROWS($B$1:D2934)),COLUMNS($A$1:D2936))</f>
        <v>#NUM!</v>
      </c>
      <c r="N2940" t="e">
        <f t="array" ref="N2940">INDEX($A$7:$F$3066,SMALL(IF(COUNTIF($L$5,$H$7:$H$3066)*COUNTIF($L$5,$I$7:$I$3066),MATCH(ROW($A$7:$A$3066),ROW($A$7:$A$3066)),""),ROWS($B$1:E2934)),COLUMNS($A$1:E2936))</f>
        <v>#NUM!</v>
      </c>
      <c r="O2940" t="e">
        <f t="array" ref="O2940">INDEX($A$7:$F$3066,SMALL(IF(COUNTIF($L$5,$H$7:$H$3066)*COUNTIF($L$5,$I$7:$I$3066),MATCH(ROW($A$7:$A$3066),ROW($A$7:$A$3066)),""),ROWS($B$1:F2934)),COLUMNS($A$1:F2936))</f>
        <v>#NUM!</v>
      </c>
    </row>
    <row r="2941" spans="1:15">
      <c r="A2941" s="1">
        <f>'ScienceDirect - Initial'!A2944</f>
        <v>0</v>
      </c>
      <c r="B2941" s="1">
        <f>'ScienceDirect - Initial'!B2944</f>
        <v>1976</v>
      </c>
      <c r="C2941" s="1" t="str">
        <f>'ScienceDirect - Initial'!C2944</f>
        <v>Huffaker, C.B.; Simmonds, F.J.; Laing, J.E.</v>
      </c>
      <c r="D2941" s="1" t="str">
        <f>'ScienceDirect - Initial'!D2944</f>
        <v>3 - THE THEORETICAL AND EMPIRICAL BASIS OF BIOLOGICAL CONTROL</v>
      </c>
      <c r="E2941" s="1" t="str">
        <f>'ScienceDirect - Initial'!E2944</f>
        <v>Theory and Practice of Biological Control</v>
      </c>
      <c r="F2941" s="1" t="str">
        <f>'ScienceDirect - Initial'!F2944</f>
        <v>978-0-12-360350-0</v>
      </c>
      <c r="H2941" s="1">
        <v>0</v>
      </c>
      <c r="I2941" s="1">
        <v>0</v>
      </c>
      <c r="J2941" t="b">
        <f t="shared" si="45"/>
        <v>1</v>
      </c>
      <c r="K2941" t="e">
        <f t="array" ref="K2941">INDEX($A$7:$F$3066,SMALL(IF(COUNTIF($L$5,$H$7:$H$3066)*COUNTIF($L$5,$I$7:$I$3066),MATCH(ROW($A$7:$A$3066),ROW($A$7:$A$3066)),""),ROWS($B$1:B2935)),COLUMNS($A$1:B2937))</f>
        <v>#NUM!</v>
      </c>
      <c r="L2941" t="e">
        <f t="array" ref="L2941">INDEX($A$7:$F$3066,SMALL(IF(COUNTIF($L$5,$H$7:$H$3066)*COUNTIF($L$5,$I$7:$I$3066),MATCH(ROW($A$7:$A$3066),ROW($A$7:$A$3066)),""),ROWS($B$1:C2935)),COLUMNS($A$1:C2937))</f>
        <v>#NUM!</v>
      </c>
      <c r="M2941" t="e">
        <f t="array" ref="M2941">INDEX($A$7:$F$3066,SMALL(IF(COUNTIF($L$5,$H$7:$H$3066)*COUNTIF($L$5,$I$7:$I$3066),MATCH(ROW($A$7:$A$3066),ROW($A$7:$A$3066)),""),ROWS($B$1:D2935)),COLUMNS($A$1:D2937))</f>
        <v>#NUM!</v>
      </c>
      <c r="N2941" t="e">
        <f t="array" ref="N2941">INDEX($A$7:$F$3066,SMALL(IF(COUNTIF($L$5,$H$7:$H$3066)*COUNTIF($L$5,$I$7:$I$3066),MATCH(ROW($A$7:$A$3066),ROW($A$7:$A$3066)),""),ROWS($B$1:E2935)),COLUMNS($A$1:E2937))</f>
        <v>#NUM!</v>
      </c>
      <c r="O2941" t="e">
        <f t="array" ref="O2941">INDEX($A$7:$F$3066,SMALL(IF(COUNTIF($L$5,$H$7:$H$3066)*COUNTIF($L$5,$I$7:$I$3066),MATCH(ROW($A$7:$A$3066),ROW($A$7:$A$3066)),""),ROWS($B$1:F2935)),COLUMNS($A$1:F2937))</f>
        <v>#NUM!</v>
      </c>
    </row>
    <row r="2942" spans="1:15">
      <c r="A2942" s="1">
        <f>'ScienceDirect - Initial'!A2945</f>
        <v>0</v>
      </c>
      <c r="B2942" s="1">
        <f>'ScienceDirect - Initial'!B2945</f>
        <v>2009</v>
      </c>
      <c r="C2942" s="1" t="str">
        <f>'ScienceDirect - Initial'!C2945</f>
        <v>Falcone, Gioia</v>
      </c>
      <c r="D2942" s="1" t="str">
        <f>'ScienceDirect - Initial'!D2945</f>
        <v>Chapter 4 Key Multiphase Flow Metering Techniques</v>
      </c>
      <c r="E2942" s="1" t="str">
        <f>'ScienceDirect - Initial'!E2945</f>
        <v>Developments in Petroleum Science</v>
      </c>
      <c r="F2942" s="1" t="str">
        <f>'ScienceDirect - Initial'!F2945</f>
        <v>0376-7361</v>
      </c>
      <c r="H2942" s="1">
        <v>0</v>
      </c>
      <c r="I2942" s="1">
        <v>0</v>
      </c>
      <c r="J2942" t="b">
        <f t="shared" si="45"/>
        <v>1</v>
      </c>
      <c r="K2942" t="e">
        <f t="array" ref="K2942">INDEX($A$7:$F$3066,SMALL(IF(COUNTIF($L$5,$H$7:$H$3066)*COUNTIF($L$5,$I$7:$I$3066),MATCH(ROW($A$7:$A$3066),ROW($A$7:$A$3066)),""),ROWS($B$1:B2936)),COLUMNS($A$1:B2938))</f>
        <v>#NUM!</v>
      </c>
      <c r="L2942" t="e">
        <f t="array" ref="L2942">INDEX($A$7:$F$3066,SMALL(IF(COUNTIF($L$5,$H$7:$H$3066)*COUNTIF($L$5,$I$7:$I$3066),MATCH(ROW($A$7:$A$3066),ROW($A$7:$A$3066)),""),ROWS($B$1:C2936)),COLUMNS($A$1:C2938))</f>
        <v>#NUM!</v>
      </c>
      <c r="M2942" t="e">
        <f t="array" ref="M2942">INDEX($A$7:$F$3066,SMALL(IF(COUNTIF($L$5,$H$7:$H$3066)*COUNTIF($L$5,$I$7:$I$3066),MATCH(ROW($A$7:$A$3066),ROW($A$7:$A$3066)),""),ROWS($B$1:D2936)),COLUMNS($A$1:D2938))</f>
        <v>#NUM!</v>
      </c>
      <c r="N2942" t="e">
        <f t="array" ref="N2942">INDEX($A$7:$F$3066,SMALL(IF(COUNTIF($L$5,$H$7:$H$3066)*COUNTIF($L$5,$I$7:$I$3066),MATCH(ROW($A$7:$A$3066),ROW($A$7:$A$3066)),""),ROWS($B$1:E2936)),COLUMNS($A$1:E2938))</f>
        <v>#NUM!</v>
      </c>
      <c r="O2942" t="e">
        <f t="array" ref="O2942">INDEX($A$7:$F$3066,SMALL(IF(COUNTIF($L$5,$H$7:$H$3066)*COUNTIF($L$5,$I$7:$I$3066),MATCH(ROW($A$7:$A$3066),ROW($A$7:$A$3066)),""),ROWS($B$1:F2936)),COLUMNS($A$1:F2938))</f>
        <v>#NUM!</v>
      </c>
    </row>
    <row r="2943" spans="1:15">
      <c r="A2943" s="1">
        <f>'ScienceDirect - Initial'!A2946</f>
        <v>0</v>
      </c>
      <c r="B2943" s="1">
        <f>'ScienceDirect - Initial'!B2946</f>
        <v>1977</v>
      </c>
      <c r="C2943" s="1" t="str">
        <f>'ScienceDirect - Initial'!C2946</f>
        <v>David, Paul A.</v>
      </c>
      <c r="D2943" s="1" t="str">
        <f>'ScienceDirect - Initial'!D2946</f>
        <v>Invention and accumulation in america's economic growth: A nineteenth-century parable</v>
      </c>
      <c r="E2943" s="1" t="str">
        <f>'ScienceDirect - Initial'!E2946</f>
        <v>Carnegie-Rochester Conference Series on Public Policy</v>
      </c>
      <c r="F2943" s="1">
        <f>'ScienceDirect - Initial'!F2946</f>
        <v>0</v>
      </c>
      <c r="H2943" s="1">
        <v>0</v>
      </c>
      <c r="I2943" s="1">
        <v>0</v>
      </c>
      <c r="J2943" t="b">
        <f t="shared" si="45"/>
        <v>1</v>
      </c>
      <c r="K2943" t="e">
        <f t="array" ref="K2943">INDEX($A$7:$F$3066,SMALL(IF(COUNTIF($L$5,$H$7:$H$3066)*COUNTIF($L$5,$I$7:$I$3066),MATCH(ROW($A$7:$A$3066),ROW($A$7:$A$3066)),""),ROWS($B$1:B2937)),COLUMNS($A$1:B2939))</f>
        <v>#NUM!</v>
      </c>
      <c r="L2943" t="e">
        <f t="array" ref="L2943">INDEX($A$7:$F$3066,SMALL(IF(COUNTIF($L$5,$H$7:$H$3066)*COUNTIF($L$5,$I$7:$I$3066),MATCH(ROW($A$7:$A$3066),ROW($A$7:$A$3066)),""),ROWS($B$1:C2937)),COLUMNS($A$1:C2939))</f>
        <v>#NUM!</v>
      </c>
      <c r="M2943" t="e">
        <f t="array" ref="M2943">INDEX($A$7:$F$3066,SMALL(IF(COUNTIF($L$5,$H$7:$H$3066)*COUNTIF($L$5,$I$7:$I$3066),MATCH(ROW($A$7:$A$3066),ROW($A$7:$A$3066)),""),ROWS($B$1:D2937)),COLUMNS($A$1:D2939))</f>
        <v>#NUM!</v>
      </c>
      <c r="N2943" t="e">
        <f t="array" ref="N2943">INDEX($A$7:$F$3066,SMALL(IF(COUNTIF($L$5,$H$7:$H$3066)*COUNTIF($L$5,$I$7:$I$3066),MATCH(ROW($A$7:$A$3066),ROW($A$7:$A$3066)),""),ROWS($B$1:E2937)),COLUMNS($A$1:E2939))</f>
        <v>#NUM!</v>
      </c>
      <c r="O2943" t="e">
        <f t="array" ref="O2943">INDEX($A$7:$F$3066,SMALL(IF(COUNTIF($L$5,$H$7:$H$3066)*COUNTIF($L$5,$I$7:$I$3066),MATCH(ROW($A$7:$A$3066),ROW($A$7:$A$3066)),""),ROWS($B$1:F2937)),COLUMNS($A$1:F2939))</f>
        <v>#NUM!</v>
      </c>
    </row>
    <row r="2944" spans="1:15">
      <c r="A2944" s="1">
        <f>'ScienceDirect - Initial'!A2947</f>
        <v>0</v>
      </c>
      <c r="B2944" s="1">
        <f>'ScienceDirect - Initial'!B2947</f>
        <v>2004</v>
      </c>
      <c r="C2944" s="1" t="str">
        <f>'ScienceDirect - Initial'!C2947</f>
        <v>Frazer, Grant S.</v>
      </c>
      <c r="D2944" s="1" t="str">
        <f>'ScienceDirect - Initial'!D2947</f>
        <v>Chapter 16 - Disorders of the Reproductive System</v>
      </c>
      <c r="E2944" s="1" t="str">
        <f>'ScienceDirect - Initial'!E2947</f>
        <v>Equine Internal Medicine (Second Edition)</v>
      </c>
      <c r="F2944" s="1" t="str">
        <f>'ScienceDirect - Initial'!F2947</f>
        <v>978-0-7216-9777-2</v>
      </c>
      <c r="H2944" s="1">
        <v>0</v>
      </c>
      <c r="I2944" s="1">
        <v>0</v>
      </c>
      <c r="J2944" t="b">
        <f t="shared" si="45"/>
        <v>1</v>
      </c>
      <c r="K2944" t="e">
        <f t="array" ref="K2944">INDEX($A$7:$F$3066,SMALL(IF(COUNTIF($L$5,$H$7:$H$3066)*COUNTIF($L$5,$I$7:$I$3066),MATCH(ROW($A$7:$A$3066),ROW($A$7:$A$3066)),""),ROWS($B$1:B2938)),COLUMNS($A$1:B2940))</f>
        <v>#NUM!</v>
      </c>
      <c r="L2944" t="e">
        <f t="array" ref="L2944">INDEX($A$7:$F$3066,SMALL(IF(COUNTIF($L$5,$H$7:$H$3066)*COUNTIF($L$5,$I$7:$I$3066),MATCH(ROW($A$7:$A$3066),ROW($A$7:$A$3066)),""),ROWS($B$1:C2938)),COLUMNS($A$1:C2940))</f>
        <v>#NUM!</v>
      </c>
      <c r="M2944" t="e">
        <f t="array" ref="M2944">INDEX($A$7:$F$3066,SMALL(IF(COUNTIF($L$5,$H$7:$H$3066)*COUNTIF($L$5,$I$7:$I$3066),MATCH(ROW($A$7:$A$3066),ROW($A$7:$A$3066)),""),ROWS($B$1:D2938)),COLUMNS($A$1:D2940))</f>
        <v>#NUM!</v>
      </c>
      <c r="N2944" t="e">
        <f t="array" ref="N2944">INDEX($A$7:$F$3066,SMALL(IF(COUNTIF($L$5,$H$7:$H$3066)*COUNTIF($L$5,$I$7:$I$3066),MATCH(ROW($A$7:$A$3066),ROW($A$7:$A$3066)),""),ROWS($B$1:E2938)),COLUMNS($A$1:E2940))</f>
        <v>#NUM!</v>
      </c>
      <c r="O2944" t="e">
        <f t="array" ref="O2944">INDEX($A$7:$F$3066,SMALL(IF(COUNTIF($L$5,$H$7:$H$3066)*COUNTIF($L$5,$I$7:$I$3066),MATCH(ROW($A$7:$A$3066),ROW($A$7:$A$3066)),""),ROWS($B$1:F2938)),COLUMNS($A$1:F2940))</f>
        <v>#NUM!</v>
      </c>
    </row>
    <row r="2945" spans="1:15">
      <c r="A2945" s="1">
        <f>'ScienceDirect - Initial'!A2948</f>
        <v>0</v>
      </c>
      <c r="B2945" s="1">
        <f>'ScienceDirect - Initial'!B2948</f>
        <v>1997</v>
      </c>
      <c r="C2945" s="1" t="str">
        <f>'ScienceDirect - Initial'!C2948</f>
        <v>Marshall, Gary S.</v>
      </c>
      <c r="D2945" s="1" t="str">
        <f>'ScienceDirect - Initial'!D2948</f>
        <v>Epidemiology and clinical manifestations of herpesvirus infections in infants and children</v>
      </c>
      <c r="E2945" s="1" t="str">
        <f>'ScienceDirect - Initial'!E2948</f>
        <v>Herpesvirus Infections</v>
      </c>
      <c r="F2945" s="1">
        <f>'ScienceDirect - Initial'!F2948</f>
        <v>0</v>
      </c>
      <c r="H2945" s="1">
        <v>0</v>
      </c>
      <c r="I2945" s="1">
        <v>0</v>
      </c>
      <c r="J2945" t="b">
        <f t="shared" si="45"/>
        <v>1</v>
      </c>
      <c r="K2945" t="e">
        <f t="array" ref="K2945">INDEX($A$7:$F$3066,SMALL(IF(COUNTIF($L$5,$H$7:$H$3066)*COUNTIF($L$5,$I$7:$I$3066),MATCH(ROW($A$7:$A$3066),ROW($A$7:$A$3066)),""),ROWS($B$1:B2939)),COLUMNS($A$1:B2941))</f>
        <v>#NUM!</v>
      </c>
      <c r="L2945" t="e">
        <f t="array" ref="L2945">INDEX($A$7:$F$3066,SMALL(IF(COUNTIF($L$5,$H$7:$H$3066)*COUNTIF($L$5,$I$7:$I$3066),MATCH(ROW($A$7:$A$3066),ROW($A$7:$A$3066)),""),ROWS($B$1:C2939)),COLUMNS($A$1:C2941))</f>
        <v>#NUM!</v>
      </c>
      <c r="M2945" t="e">
        <f t="array" ref="M2945">INDEX($A$7:$F$3066,SMALL(IF(COUNTIF($L$5,$H$7:$H$3066)*COUNTIF($L$5,$I$7:$I$3066),MATCH(ROW($A$7:$A$3066),ROW($A$7:$A$3066)),""),ROWS($B$1:D2939)),COLUMNS($A$1:D2941))</f>
        <v>#NUM!</v>
      </c>
      <c r="N2945" t="e">
        <f t="array" ref="N2945">INDEX($A$7:$F$3066,SMALL(IF(COUNTIF($L$5,$H$7:$H$3066)*COUNTIF($L$5,$I$7:$I$3066),MATCH(ROW($A$7:$A$3066),ROW($A$7:$A$3066)),""),ROWS($B$1:E2939)),COLUMNS($A$1:E2941))</f>
        <v>#NUM!</v>
      </c>
      <c r="O2945" t="e">
        <f t="array" ref="O2945">INDEX($A$7:$F$3066,SMALL(IF(COUNTIF($L$5,$H$7:$H$3066)*COUNTIF($L$5,$I$7:$I$3066),MATCH(ROW($A$7:$A$3066),ROW($A$7:$A$3066)),""),ROWS($B$1:F2939)),COLUMNS($A$1:F2941))</f>
        <v>#NUM!</v>
      </c>
    </row>
    <row r="2946" spans="1:15">
      <c r="A2946" s="1">
        <f>'ScienceDirect - Initial'!A2949</f>
        <v>0</v>
      </c>
      <c r="B2946" s="1">
        <f>'ScienceDirect - Initial'!B2949</f>
        <v>2010</v>
      </c>
      <c r="C2946" s="1">
        <f>'ScienceDirect - Initial'!C2949</f>
        <v>0</v>
      </c>
      <c r="D2946" s="1" t="str">
        <f>'ScienceDirect - Initial'!D2949</f>
        <v>Abstracts for Supplement</v>
      </c>
      <c r="E2946" s="1" t="str">
        <f>'ScienceDirect - Initial'!E2949</f>
        <v>14th International Congress on Infectious Diseases (ICID) Abstracts</v>
      </c>
      <c r="F2946" s="1">
        <f>'ScienceDirect - Initial'!F2949</f>
        <v>0</v>
      </c>
      <c r="H2946" s="1">
        <v>0</v>
      </c>
      <c r="I2946" s="1">
        <v>0</v>
      </c>
      <c r="J2946" t="b">
        <f t="shared" si="45"/>
        <v>1</v>
      </c>
      <c r="K2946" t="e">
        <f t="array" ref="K2946">INDEX($A$7:$F$3066,SMALL(IF(COUNTIF($L$5,$H$7:$H$3066)*COUNTIF($L$5,$I$7:$I$3066),MATCH(ROW($A$7:$A$3066),ROW($A$7:$A$3066)),""),ROWS($B$1:B2940)),COLUMNS($A$1:B2942))</f>
        <v>#NUM!</v>
      </c>
      <c r="L2946" t="e">
        <f t="array" ref="L2946">INDEX($A$7:$F$3066,SMALL(IF(COUNTIF($L$5,$H$7:$H$3066)*COUNTIF($L$5,$I$7:$I$3066),MATCH(ROW($A$7:$A$3066),ROW($A$7:$A$3066)),""),ROWS($B$1:C2940)),COLUMNS($A$1:C2942))</f>
        <v>#NUM!</v>
      </c>
      <c r="M2946" t="e">
        <f t="array" ref="M2946">INDEX($A$7:$F$3066,SMALL(IF(COUNTIF($L$5,$H$7:$H$3066)*COUNTIF($L$5,$I$7:$I$3066),MATCH(ROW($A$7:$A$3066),ROW($A$7:$A$3066)),""),ROWS($B$1:D2940)),COLUMNS($A$1:D2942))</f>
        <v>#NUM!</v>
      </c>
      <c r="N2946" t="e">
        <f t="array" ref="N2946">INDEX($A$7:$F$3066,SMALL(IF(COUNTIF($L$5,$H$7:$H$3066)*COUNTIF($L$5,$I$7:$I$3066),MATCH(ROW($A$7:$A$3066),ROW($A$7:$A$3066)),""),ROWS($B$1:E2940)),COLUMNS($A$1:E2942))</f>
        <v>#NUM!</v>
      </c>
      <c r="O2946" t="e">
        <f t="array" ref="O2946">INDEX($A$7:$F$3066,SMALL(IF(COUNTIF($L$5,$H$7:$H$3066)*COUNTIF($L$5,$I$7:$I$3066),MATCH(ROW($A$7:$A$3066),ROW($A$7:$A$3066)),""),ROWS($B$1:F2940)),COLUMNS($A$1:F2942))</f>
        <v>#NUM!</v>
      </c>
    </row>
    <row r="2947" spans="1:15">
      <c r="A2947" s="1">
        <f>'ScienceDirect - Initial'!A2950</f>
        <v>0</v>
      </c>
      <c r="B2947" s="1">
        <f>'ScienceDirect - Initial'!B2950</f>
        <v>1998</v>
      </c>
      <c r="C2947" s="1" t="str">
        <f>'ScienceDirect - Initial'!C2950</f>
        <v>Allen, P.; Alvin, K.L.; Andrews, J.E.; Batten, D.J.; Charlton, W.A.; Cleevely, R.J.; Ensom, P.C.; Evans, S.E.; Francis, J.E.; Hailwood, E.A.; Harding, I.C.; Horne, D.J.; Hughes, N.F.; Hunt, C.O.; Jarzembowski, E.A.; Jones, T.P.; Knox, R.W.O’B.; Milner, A.; Norman, D.B.; Palmer, C.P.; Parker, A.; Patterson, G.A.; Price, G.D.; Radley, J.D.; Rawson, P.F.; Ross, A.J.; Rolfe, S.; Ruffell, A.H.; Sellwood, B.W.; Sladen, C.P.; Taylor, K.G.; Watson, J.; Wright, V.P.; Wimbledon, W.A.; Banham, G.H.</v>
      </c>
      <c r="D2947" s="1" t="str">
        <f>'ScienceDirect - Initial'!D2950</f>
        <v>Purbeck–Wealden (early Cretaceous) climates</v>
      </c>
      <c r="E2947" s="1" t="str">
        <f>'ScienceDirect - Initial'!E2950</f>
        <v>Proceedings of the Geologists' Association</v>
      </c>
      <c r="F2947" s="1">
        <f>'ScienceDirect - Initial'!F2950</f>
        <v>0</v>
      </c>
      <c r="H2947" s="1">
        <v>0</v>
      </c>
      <c r="I2947" s="1">
        <v>0</v>
      </c>
      <c r="J2947" t="b">
        <f t="shared" si="45"/>
        <v>1</v>
      </c>
      <c r="K2947" t="e">
        <f t="array" ref="K2947">INDEX($A$7:$F$3066,SMALL(IF(COUNTIF($L$5,$H$7:$H$3066)*COUNTIF($L$5,$I$7:$I$3066),MATCH(ROW($A$7:$A$3066),ROW($A$7:$A$3066)),""),ROWS($B$1:B2941)),COLUMNS($A$1:B2943))</f>
        <v>#NUM!</v>
      </c>
      <c r="L2947" t="e">
        <f t="array" ref="L2947">INDEX($A$7:$F$3066,SMALL(IF(COUNTIF($L$5,$H$7:$H$3066)*COUNTIF($L$5,$I$7:$I$3066),MATCH(ROW($A$7:$A$3066),ROW($A$7:$A$3066)),""),ROWS($B$1:C2941)),COLUMNS($A$1:C2943))</f>
        <v>#NUM!</v>
      </c>
      <c r="M2947" t="e">
        <f t="array" ref="M2947">INDEX($A$7:$F$3066,SMALL(IF(COUNTIF($L$5,$H$7:$H$3066)*COUNTIF($L$5,$I$7:$I$3066),MATCH(ROW($A$7:$A$3066),ROW($A$7:$A$3066)),""),ROWS($B$1:D2941)),COLUMNS($A$1:D2943))</f>
        <v>#NUM!</v>
      </c>
      <c r="N2947" t="e">
        <f t="array" ref="N2947">INDEX($A$7:$F$3066,SMALL(IF(COUNTIF($L$5,$H$7:$H$3066)*COUNTIF($L$5,$I$7:$I$3066),MATCH(ROW($A$7:$A$3066),ROW($A$7:$A$3066)),""),ROWS($B$1:E2941)),COLUMNS($A$1:E2943))</f>
        <v>#NUM!</v>
      </c>
      <c r="O2947" t="e">
        <f t="array" ref="O2947">INDEX($A$7:$F$3066,SMALL(IF(COUNTIF($L$5,$H$7:$H$3066)*COUNTIF($L$5,$I$7:$I$3066),MATCH(ROW($A$7:$A$3066),ROW($A$7:$A$3066)),""),ROWS($B$1:F2941)),COLUMNS($A$1:F2943))</f>
        <v>#NUM!</v>
      </c>
    </row>
    <row r="2948" spans="1:15">
      <c r="A2948" s="1">
        <f>'ScienceDirect - Initial'!A2951</f>
        <v>0</v>
      </c>
      <c r="B2948" s="1">
        <f>'ScienceDirect - Initial'!B2951</f>
        <v>1986</v>
      </c>
      <c r="C2948" s="1" t="str">
        <f>'ScienceDirect - Initial'!C2951</f>
        <v>Bia, Frank J.; Barry, Michele</v>
      </c>
      <c r="D2948" s="1" t="str">
        <f>'ScienceDirect - Initial'!D2951</f>
        <v>Parasitic Infections of the Central Nervous System</v>
      </c>
      <c r="E2948" s="1" t="str">
        <f>'ScienceDirect - Initial'!E2951</f>
        <v>Infectious Diseases of the Central Nervous System</v>
      </c>
      <c r="F2948" s="1">
        <f>'ScienceDirect - Initial'!F2951</f>
        <v>0</v>
      </c>
      <c r="H2948" s="1">
        <v>0</v>
      </c>
      <c r="I2948" s="1">
        <v>0</v>
      </c>
      <c r="J2948" t="b">
        <f t="shared" si="45"/>
        <v>1</v>
      </c>
      <c r="K2948" t="e">
        <f t="array" ref="K2948">INDEX($A$7:$F$3066,SMALL(IF(COUNTIF($L$5,$H$7:$H$3066)*COUNTIF($L$5,$I$7:$I$3066),MATCH(ROW($A$7:$A$3066),ROW($A$7:$A$3066)),""),ROWS($B$1:B2942)),COLUMNS($A$1:B2944))</f>
        <v>#NUM!</v>
      </c>
      <c r="L2948" t="e">
        <f t="array" ref="L2948">INDEX($A$7:$F$3066,SMALL(IF(COUNTIF($L$5,$H$7:$H$3066)*COUNTIF($L$5,$I$7:$I$3066),MATCH(ROW($A$7:$A$3066),ROW($A$7:$A$3066)),""),ROWS($B$1:C2942)),COLUMNS($A$1:C2944))</f>
        <v>#NUM!</v>
      </c>
      <c r="M2948" t="e">
        <f t="array" ref="M2948">INDEX($A$7:$F$3066,SMALL(IF(COUNTIF($L$5,$H$7:$H$3066)*COUNTIF($L$5,$I$7:$I$3066),MATCH(ROW($A$7:$A$3066),ROW($A$7:$A$3066)),""),ROWS($B$1:D2942)),COLUMNS($A$1:D2944))</f>
        <v>#NUM!</v>
      </c>
      <c r="N2948" t="e">
        <f t="array" ref="N2948">INDEX($A$7:$F$3066,SMALL(IF(COUNTIF($L$5,$H$7:$H$3066)*COUNTIF($L$5,$I$7:$I$3066),MATCH(ROW($A$7:$A$3066),ROW($A$7:$A$3066)),""),ROWS($B$1:E2942)),COLUMNS($A$1:E2944))</f>
        <v>#NUM!</v>
      </c>
      <c r="O2948" t="e">
        <f t="array" ref="O2948">INDEX($A$7:$F$3066,SMALL(IF(COUNTIF($L$5,$H$7:$H$3066)*COUNTIF($L$5,$I$7:$I$3066),MATCH(ROW($A$7:$A$3066),ROW($A$7:$A$3066)),""),ROWS($B$1:F2942)),COLUMNS($A$1:F2944))</f>
        <v>#NUM!</v>
      </c>
    </row>
    <row r="2949" spans="1:15">
      <c r="A2949" s="1">
        <f>'ScienceDirect - Initial'!A2952</f>
        <v>0</v>
      </c>
      <c r="B2949" s="1">
        <f>'ScienceDirect - Initial'!B2952</f>
        <v>2009</v>
      </c>
      <c r="C2949" s="1">
        <f>'ScienceDirect - Initial'!C2952</f>
        <v>0</v>
      </c>
      <c r="D2949" s="1" t="str">
        <f>'ScienceDirect - Initial'!D2952</f>
        <v>Abstracts</v>
      </c>
      <c r="E2949" s="1" t="str">
        <f>'ScienceDirect - Initial'!E2952</f>
        <v>Fuel and Energy Abstracts</v>
      </c>
      <c r="F2949" s="1">
        <f>'ScienceDirect - Initial'!F2952</f>
        <v>0</v>
      </c>
      <c r="H2949" s="1">
        <v>0</v>
      </c>
      <c r="I2949" s="1">
        <v>0</v>
      </c>
      <c r="J2949" t="b">
        <f t="shared" si="45"/>
        <v>1</v>
      </c>
      <c r="K2949" t="e">
        <f t="array" ref="K2949">INDEX($A$7:$F$3066,SMALL(IF(COUNTIF($L$5,$H$7:$H$3066)*COUNTIF($L$5,$I$7:$I$3066),MATCH(ROW($A$7:$A$3066),ROW($A$7:$A$3066)),""),ROWS($B$1:B2943)),COLUMNS($A$1:B2945))</f>
        <v>#NUM!</v>
      </c>
      <c r="L2949" t="e">
        <f t="array" ref="L2949">INDEX($A$7:$F$3066,SMALL(IF(COUNTIF($L$5,$H$7:$H$3066)*COUNTIF($L$5,$I$7:$I$3066),MATCH(ROW($A$7:$A$3066),ROW($A$7:$A$3066)),""),ROWS($B$1:C2943)),COLUMNS($A$1:C2945))</f>
        <v>#NUM!</v>
      </c>
      <c r="M2949" t="e">
        <f t="array" ref="M2949">INDEX($A$7:$F$3066,SMALL(IF(COUNTIF($L$5,$H$7:$H$3066)*COUNTIF($L$5,$I$7:$I$3066),MATCH(ROW($A$7:$A$3066),ROW($A$7:$A$3066)),""),ROWS($B$1:D2943)),COLUMNS($A$1:D2945))</f>
        <v>#NUM!</v>
      </c>
      <c r="N2949" t="e">
        <f t="array" ref="N2949">INDEX($A$7:$F$3066,SMALL(IF(COUNTIF($L$5,$H$7:$H$3066)*COUNTIF($L$5,$I$7:$I$3066),MATCH(ROW($A$7:$A$3066),ROW($A$7:$A$3066)),""),ROWS($B$1:E2943)),COLUMNS($A$1:E2945))</f>
        <v>#NUM!</v>
      </c>
      <c r="O2949" t="e">
        <f t="array" ref="O2949">INDEX($A$7:$F$3066,SMALL(IF(COUNTIF($L$5,$H$7:$H$3066)*COUNTIF($L$5,$I$7:$I$3066),MATCH(ROW($A$7:$A$3066),ROW($A$7:$A$3066)),""),ROWS($B$1:F2943)),COLUMNS($A$1:F2945))</f>
        <v>#NUM!</v>
      </c>
    </row>
    <row r="2950" spans="1:15">
      <c r="A2950" s="1">
        <f>'ScienceDirect - Initial'!A2953</f>
        <v>0</v>
      </c>
      <c r="B2950" s="1">
        <f>'ScienceDirect - Initial'!B2953</f>
        <v>1988</v>
      </c>
      <c r="C2950" s="1">
        <f>'ScienceDirect - Initial'!C2953</f>
        <v>0</v>
      </c>
      <c r="D2950" s="1">
        <f>'ScienceDirect - Initial'!D2953</f>
        <v>0</v>
      </c>
      <c r="E2950" s="1" t="str">
        <f>'ScienceDirect - Initial'!E2953</f>
        <v>Gastrointestinal Endoscopy</v>
      </c>
      <c r="F2950" s="1">
        <f>'ScienceDirect - Initial'!F2953</f>
        <v>0</v>
      </c>
      <c r="H2950" s="1">
        <v>0</v>
      </c>
      <c r="I2950" s="1">
        <v>0</v>
      </c>
      <c r="J2950" t="b">
        <f t="shared" si="45"/>
        <v>1</v>
      </c>
      <c r="K2950" t="e">
        <f t="array" ref="K2950">INDEX($A$7:$F$3066,SMALL(IF(COUNTIF($L$5,$H$7:$H$3066)*COUNTIF($L$5,$I$7:$I$3066),MATCH(ROW($A$7:$A$3066),ROW($A$7:$A$3066)),""),ROWS($B$1:B2944)),COLUMNS($A$1:B2946))</f>
        <v>#NUM!</v>
      </c>
      <c r="L2950" t="e">
        <f t="array" ref="L2950">INDEX($A$7:$F$3066,SMALL(IF(COUNTIF($L$5,$H$7:$H$3066)*COUNTIF($L$5,$I$7:$I$3066),MATCH(ROW($A$7:$A$3066),ROW($A$7:$A$3066)),""),ROWS($B$1:C2944)),COLUMNS($A$1:C2946))</f>
        <v>#NUM!</v>
      </c>
      <c r="M2950" t="e">
        <f t="array" ref="M2950">INDEX($A$7:$F$3066,SMALL(IF(COUNTIF($L$5,$H$7:$H$3066)*COUNTIF($L$5,$I$7:$I$3066),MATCH(ROW($A$7:$A$3066),ROW($A$7:$A$3066)),""),ROWS($B$1:D2944)),COLUMNS($A$1:D2946))</f>
        <v>#NUM!</v>
      </c>
      <c r="N2950" t="e">
        <f t="array" ref="N2950">INDEX($A$7:$F$3066,SMALL(IF(COUNTIF($L$5,$H$7:$H$3066)*COUNTIF($L$5,$I$7:$I$3066),MATCH(ROW($A$7:$A$3066),ROW($A$7:$A$3066)),""),ROWS($B$1:E2944)),COLUMNS($A$1:E2946))</f>
        <v>#NUM!</v>
      </c>
      <c r="O2950" t="e">
        <f t="array" ref="O2950">INDEX($A$7:$F$3066,SMALL(IF(COUNTIF($L$5,$H$7:$H$3066)*COUNTIF($L$5,$I$7:$I$3066),MATCH(ROW($A$7:$A$3066),ROW($A$7:$A$3066)),""),ROWS($B$1:F2944)),COLUMNS($A$1:F2946))</f>
        <v>#NUM!</v>
      </c>
    </row>
    <row r="2951" spans="1:15">
      <c r="A2951" s="1">
        <f>'ScienceDirect - Initial'!A2954</f>
        <v>0</v>
      </c>
      <c r="B2951" s="1">
        <f>'ScienceDirect - Initial'!B2954</f>
        <v>2015</v>
      </c>
      <c r="C2951" s="1" t="str">
        <f>'ScienceDirect - Initial'!C2954</f>
        <v>Kroger, Andrew T.; Pickering, Larry K.; Wharton, Melinda; Mawle, Alison; Hinman, Alan R.; Orenstein, Walter A.</v>
      </c>
      <c r="D2951" s="1" t="str">
        <f>'ScienceDirect - Initial'!D2954</f>
        <v>321 - Immunization</v>
      </c>
      <c r="E2951" s="1" t="str">
        <f>'ScienceDirect - Initial'!E2954</f>
        <v>Mandell, Douglas, and Bennett's Principles and Practice of Infectious Diseases (Eighth Edition)</v>
      </c>
      <c r="F2951" s="1" t="str">
        <f>'ScienceDirect - Initial'!F2954</f>
        <v>978-1-4557-4801-3</v>
      </c>
      <c r="H2951" s="1">
        <v>0</v>
      </c>
      <c r="I2951" s="1">
        <v>0</v>
      </c>
      <c r="J2951" t="b">
        <f t="shared" si="45"/>
        <v>1</v>
      </c>
      <c r="K2951" t="e">
        <f t="array" ref="K2951">INDEX($A$7:$F$3066,SMALL(IF(COUNTIF($L$5,$H$7:$H$3066)*COUNTIF($L$5,$I$7:$I$3066),MATCH(ROW($A$7:$A$3066),ROW($A$7:$A$3066)),""),ROWS($B$1:B2945)),COLUMNS($A$1:B2947))</f>
        <v>#NUM!</v>
      </c>
      <c r="L2951" t="e">
        <f t="array" ref="L2951">INDEX($A$7:$F$3066,SMALL(IF(COUNTIF($L$5,$H$7:$H$3066)*COUNTIF($L$5,$I$7:$I$3066),MATCH(ROW($A$7:$A$3066),ROW($A$7:$A$3066)),""),ROWS($B$1:C2945)),COLUMNS($A$1:C2947))</f>
        <v>#NUM!</v>
      </c>
      <c r="M2951" t="e">
        <f t="array" ref="M2951">INDEX($A$7:$F$3066,SMALL(IF(COUNTIF($L$5,$H$7:$H$3066)*COUNTIF($L$5,$I$7:$I$3066),MATCH(ROW($A$7:$A$3066),ROW($A$7:$A$3066)),""),ROWS($B$1:D2945)),COLUMNS($A$1:D2947))</f>
        <v>#NUM!</v>
      </c>
      <c r="N2951" t="e">
        <f t="array" ref="N2951">INDEX($A$7:$F$3066,SMALL(IF(COUNTIF($L$5,$H$7:$H$3066)*COUNTIF($L$5,$I$7:$I$3066),MATCH(ROW($A$7:$A$3066),ROW($A$7:$A$3066)),""),ROWS($B$1:E2945)),COLUMNS($A$1:E2947))</f>
        <v>#NUM!</v>
      </c>
      <c r="O2951" t="e">
        <f t="array" ref="O2951">INDEX($A$7:$F$3066,SMALL(IF(COUNTIF($L$5,$H$7:$H$3066)*COUNTIF($L$5,$I$7:$I$3066),MATCH(ROW($A$7:$A$3066),ROW($A$7:$A$3066)),""),ROWS($B$1:F2945)),COLUMNS($A$1:F2947))</f>
        <v>#NUM!</v>
      </c>
    </row>
    <row r="2952" spans="1:15">
      <c r="A2952" s="1">
        <f>'ScienceDirect - Initial'!A2955</f>
        <v>0</v>
      </c>
      <c r="B2952" s="1">
        <f>'ScienceDirect - Initial'!B2955</f>
        <v>1987</v>
      </c>
      <c r="C2952" s="1" t="str">
        <f>'ScienceDirect - Initial'!C2955</f>
        <v>BIFANI, PAOLO</v>
      </c>
      <c r="D2952" s="1" t="str">
        <f>'ScienceDirect - Initial'!D2955</f>
        <v>Socio Economic Aspects of Technological Innovation in Food Production Systems** **Presented at the International Meeting “Towards a Second Green Revolution: from Chemical to New Biological Technologies in Agriculture in the Tropics“ (Rome, 8-10 September 1986).</v>
      </c>
      <c r="E2952" s="1" t="str">
        <f>'ScienceDirect - Initial'!E2955</f>
        <v>Developments in Agricultural and Managed Forest Ecology</v>
      </c>
      <c r="F2952" s="1" t="str">
        <f>'ScienceDirect - Initial'!F2955</f>
        <v>0166-2287</v>
      </c>
      <c r="H2952" s="1">
        <v>0</v>
      </c>
      <c r="I2952" s="1">
        <v>0</v>
      </c>
      <c r="J2952" t="b">
        <f t="shared" ref="J2952:J3015" si="46">IF(ISBLANK(I2952),FALSE,IF(EXACT(H2952, I2952),TRUE,FALSE))</f>
        <v>1</v>
      </c>
      <c r="K2952" t="e">
        <f t="array" ref="K2952">INDEX($A$7:$F$3066,SMALL(IF(COUNTIF($L$5,$H$7:$H$3066)*COUNTIF($L$5,$I$7:$I$3066),MATCH(ROW($A$7:$A$3066),ROW($A$7:$A$3066)),""),ROWS($B$1:B2946)),COLUMNS($A$1:B2948))</f>
        <v>#NUM!</v>
      </c>
      <c r="L2952" t="e">
        <f t="array" ref="L2952">INDEX($A$7:$F$3066,SMALL(IF(COUNTIF($L$5,$H$7:$H$3066)*COUNTIF($L$5,$I$7:$I$3066),MATCH(ROW($A$7:$A$3066),ROW($A$7:$A$3066)),""),ROWS($B$1:C2946)),COLUMNS($A$1:C2948))</f>
        <v>#NUM!</v>
      </c>
      <c r="M2952" t="e">
        <f t="array" ref="M2952">INDEX($A$7:$F$3066,SMALL(IF(COUNTIF($L$5,$H$7:$H$3066)*COUNTIF($L$5,$I$7:$I$3066),MATCH(ROW($A$7:$A$3066),ROW($A$7:$A$3066)),""),ROWS($B$1:D2946)),COLUMNS($A$1:D2948))</f>
        <v>#NUM!</v>
      </c>
      <c r="N2952" t="e">
        <f t="array" ref="N2952">INDEX($A$7:$F$3066,SMALL(IF(COUNTIF($L$5,$H$7:$H$3066)*COUNTIF($L$5,$I$7:$I$3066),MATCH(ROW($A$7:$A$3066),ROW($A$7:$A$3066)),""),ROWS($B$1:E2946)),COLUMNS($A$1:E2948))</f>
        <v>#NUM!</v>
      </c>
      <c r="O2952" t="e">
        <f t="array" ref="O2952">INDEX($A$7:$F$3066,SMALL(IF(COUNTIF($L$5,$H$7:$H$3066)*COUNTIF($L$5,$I$7:$I$3066),MATCH(ROW($A$7:$A$3066),ROW($A$7:$A$3066)),""),ROWS($B$1:F2946)),COLUMNS($A$1:F2948))</f>
        <v>#NUM!</v>
      </c>
    </row>
    <row r="2953" spans="1:15">
      <c r="A2953" s="1">
        <f>'ScienceDirect - Initial'!A2956</f>
        <v>0</v>
      </c>
      <c r="B2953" s="1">
        <f>'ScienceDirect - Initial'!B2956</f>
        <v>1982</v>
      </c>
      <c r="C2953" s="1">
        <f>'ScienceDirect - Initial'!C2956</f>
        <v>0</v>
      </c>
      <c r="D2953" s="1" t="str">
        <f>'ScienceDirect - Initial'!D2956</f>
        <v>Articles in Alphabetical Order</v>
      </c>
      <c r="E2953" s="1" t="str">
        <f>'ScienceDirect - Initial'!E2956</f>
        <v>Use of Force · War and Neutrality Peace Treaties (N–Z)</v>
      </c>
      <c r="F2953" s="1" t="str">
        <f>'ScienceDirect - Initial'!F2956</f>
        <v>978-0-444-86235-8</v>
      </c>
      <c r="H2953" s="1">
        <v>0</v>
      </c>
      <c r="I2953" s="1">
        <v>0</v>
      </c>
      <c r="J2953" t="b">
        <f t="shared" si="46"/>
        <v>1</v>
      </c>
      <c r="K2953" t="e">
        <f t="array" ref="K2953">INDEX($A$7:$F$3066,SMALL(IF(COUNTIF($L$5,$H$7:$H$3066)*COUNTIF($L$5,$I$7:$I$3066),MATCH(ROW($A$7:$A$3066),ROW($A$7:$A$3066)),""),ROWS($B$1:B2947)),COLUMNS($A$1:B2949))</f>
        <v>#NUM!</v>
      </c>
      <c r="L2953" t="e">
        <f t="array" ref="L2953">INDEX($A$7:$F$3066,SMALL(IF(COUNTIF($L$5,$H$7:$H$3066)*COUNTIF($L$5,$I$7:$I$3066),MATCH(ROW($A$7:$A$3066),ROW($A$7:$A$3066)),""),ROWS($B$1:C2947)),COLUMNS($A$1:C2949))</f>
        <v>#NUM!</v>
      </c>
      <c r="M2953" t="e">
        <f t="array" ref="M2953">INDEX($A$7:$F$3066,SMALL(IF(COUNTIF($L$5,$H$7:$H$3066)*COUNTIF($L$5,$I$7:$I$3066),MATCH(ROW($A$7:$A$3066),ROW($A$7:$A$3066)),""),ROWS($B$1:D2947)),COLUMNS($A$1:D2949))</f>
        <v>#NUM!</v>
      </c>
      <c r="N2953" t="e">
        <f t="array" ref="N2953">INDEX($A$7:$F$3066,SMALL(IF(COUNTIF($L$5,$H$7:$H$3066)*COUNTIF($L$5,$I$7:$I$3066),MATCH(ROW($A$7:$A$3066),ROW($A$7:$A$3066)),""),ROWS($B$1:E2947)),COLUMNS($A$1:E2949))</f>
        <v>#NUM!</v>
      </c>
      <c r="O2953" t="e">
        <f t="array" ref="O2953">INDEX($A$7:$F$3066,SMALL(IF(COUNTIF($L$5,$H$7:$H$3066)*COUNTIF($L$5,$I$7:$I$3066),MATCH(ROW($A$7:$A$3066),ROW($A$7:$A$3066)),""),ROWS($B$1:F2947)),COLUMNS($A$1:F2949))</f>
        <v>#NUM!</v>
      </c>
    </row>
    <row r="2954" spans="1:15">
      <c r="A2954" s="1">
        <f>'ScienceDirect - Initial'!A2957</f>
        <v>0</v>
      </c>
      <c r="B2954" s="1">
        <f>'ScienceDirect - Initial'!B2957</f>
        <v>1972</v>
      </c>
      <c r="C2954" s="1" t="str">
        <f>'ScienceDirect - Initial'!C2957</f>
        <v>McGhee, Paul E.</v>
      </c>
      <c r="D2954" s="1" t="str">
        <f>'ScienceDirect - Initial'!D2957</f>
        <v>Chapter 3 - On the Cognitive Origins of Incongruity Humor: Fantasy Assimilation versus Reality Assimilation</v>
      </c>
      <c r="E2954" s="1" t="str">
        <f>'ScienceDirect - Initial'!E2957</f>
        <v>The Psychology of Humor</v>
      </c>
      <c r="F2954" s="1" t="str">
        <f>'ScienceDirect - Initial'!F2957</f>
        <v>978-0-12-288950-9</v>
      </c>
      <c r="H2954" s="1">
        <v>0</v>
      </c>
      <c r="I2954" s="1">
        <v>0</v>
      </c>
      <c r="J2954" t="b">
        <f t="shared" si="46"/>
        <v>1</v>
      </c>
      <c r="K2954" t="e">
        <f t="array" ref="K2954">INDEX($A$7:$F$3066,SMALL(IF(COUNTIF($L$5,$H$7:$H$3066)*COUNTIF($L$5,$I$7:$I$3066),MATCH(ROW($A$7:$A$3066),ROW($A$7:$A$3066)),""),ROWS($B$1:B2948)),COLUMNS($A$1:B2950))</f>
        <v>#NUM!</v>
      </c>
      <c r="L2954" t="e">
        <f t="array" ref="L2954">INDEX($A$7:$F$3066,SMALL(IF(COUNTIF($L$5,$H$7:$H$3066)*COUNTIF($L$5,$I$7:$I$3066),MATCH(ROW($A$7:$A$3066),ROW($A$7:$A$3066)),""),ROWS($B$1:C2948)),COLUMNS($A$1:C2950))</f>
        <v>#NUM!</v>
      </c>
      <c r="M2954" t="e">
        <f t="array" ref="M2954">INDEX($A$7:$F$3066,SMALL(IF(COUNTIF($L$5,$H$7:$H$3066)*COUNTIF($L$5,$I$7:$I$3066),MATCH(ROW($A$7:$A$3066),ROW($A$7:$A$3066)),""),ROWS($B$1:D2948)),COLUMNS($A$1:D2950))</f>
        <v>#NUM!</v>
      </c>
      <c r="N2954" t="e">
        <f t="array" ref="N2954">INDEX($A$7:$F$3066,SMALL(IF(COUNTIF($L$5,$H$7:$H$3066)*COUNTIF($L$5,$I$7:$I$3066),MATCH(ROW($A$7:$A$3066),ROW($A$7:$A$3066)),""),ROWS($B$1:E2948)),COLUMNS($A$1:E2950))</f>
        <v>#NUM!</v>
      </c>
      <c r="O2954" t="e">
        <f t="array" ref="O2954">INDEX($A$7:$F$3066,SMALL(IF(COUNTIF($L$5,$H$7:$H$3066)*COUNTIF($L$5,$I$7:$I$3066),MATCH(ROW($A$7:$A$3066),ROW($A$7:$A$3066)),""),ROWS($B$1:F2948)),COLUMNS($A$1:F2950))</f>
        <v>#NUM!</v>
      </c>
    </row>
    <row r="2955" spans="1:15">
      <c r="A2955" s="1">
        <f>'ScienceDirect - Initial'!A2958</f>
        <v>0</v>
      </c>
      <c r="B2955" s="1">
        <f>'ScienceDirect - Initial'!B2958</f>
        <v>2014</v>
      </c>
      <c r="C2955" s="1">
        <f>'ScienceDirect - Initial'!C2958</f>
        <v>0</v>
      </c>
      <c r="D2955" s="1" t="str">
        <f>'ScienceDirect - Initial'!D2958</f>
        <v>Poster presentations for BAOMS Annual Scientific Meeting 2-4 July 2014, Edinburgh International Conference Centre, Scotland</v>
      </c>
      <c r="E2955" s="1" t="str">
        <f>'ScienceDirect - Initial'!E2958</f>
        <v>British Journal of Oral and Maxillofacial Surgery</v>
      </c>
      <c r="F2955" s="1">
        <f>'ScienceDirect - Initial'!F2958</f>
        <v>0</v>
      </c>
      <c r="H2955" s="1">
        <v>0</v>
      </c>
      <c r="I2955" s="1">
        <v>0</v>
      </c>
      <c r="J2955" t="b">
        <f t="shared" si="46"/>
        <v>1</v>
      </c>
      <c r="K2955" t="e">
        <f t="array" ref="K2955">INDEX($A$7:$F$3066,SMALL(IF(COUNTIF($L$5,$H$7:$H$3066)*COUNTIF($L$5,$I$7:$I$3066),MATCH(ROW($A$7:$A$3066),ROW($A$7:$A$3066)),""),ROWS($B$1:B2949)),COLUMNS($A$1:B2951))</f>
        <v>#NUM!</v>
      </c>
      <c r="L2955" t="e">
        <f t="array" ref="L2955">INDEX($A$7:$F$3066,SMALL(IF(COUNTIF($L$5,$H$7:$H$3066)*COUNTIF($L$5,$I$7:$I$3066),MATCH(ROW($A$7:$A$3066),ROW($A$7:$A$3066)),""),ROWS($B$1:C2949)),COLUMNS($A$1:C2951))</f>
        <v>#NUM!</v>
      </c>
      <c r="M2955" t="e">
        <f t="array" ref="M2955">INDEX($A$7:$F$3066,SMALL(IF(COUNTIF($L$5,$H$7:$H$3066)*COUNTIF($L$5,$I$7:$I$3066),MATCH(ROW($A$7:$A$3066),ROW($A$7:$A$3066)),""),ROWS($B$1:D2949)),COLUMNS($A$1:D2951))</f>
        <v>#NUM!</v>
      </c>
      <c r="N2955" t="e">
        <f t="array" ref="N2955">INDEX($A$7:$F$3066,SMALL(IF(COUNTIF($L$5,$H$7:$H$3066)*COUNTIF($L$5,$I$7:$I$3066),MATCH(ROW($A$7:$A$3066),ROW($A$7:$A$3066)),""),ROWS($B$1:E2949)),COLUMNS($A$1:E2951))</f>
        <v>#NUM!</v>
      </c>
      <c r="O2955" t="e">
        <f t="array" ref="O2955">INDEX($A$7:$F$3066,SMALL(IF(COUNTIF($L$5,$H$7:$H$3066)*COUNTIF($L$5,$I$7:$I$3066),MATCH(ROW($A$7:$A$3066),ROW($A$7:$A$3066)),""),ROWS($B$1:F2949)),COLUMNS($A$1:F2951))</f>
        <v>#NUM!</v>
      </c>
    </row>
    <row r="2956" spans="1:15">
      <c r="A2956" s="1">
        <f>'ScienceDirect - Initial'!A2959</f>
        <v>0</v>
      </c>
      <c r="B2956" s="1">
        <f>'ScienceDirect - Initial'!B2959</f>
        <v>2007</v>
      </c>
      <c r="C2956" s="1">
        <f>'ScienceDirect - Initial'!C2959</f>
        <v>0</v>
      </c>
      <c r="D2956" s="1" t="str">
        <f>'ScienceDirect - Initial'!D2959</f>
        <v>Abstracts presented at the 2006 ACAAI Annual Meeting and XII International Food Allergy Symposium</v>
      </c>
      <c r="E2956" s="1" t="str">
        <f>'ScienceDirect - Initial'!E2959</f>
        <v>Annals of Allergy, Asthma &amp; Immunology</v>
      </c>
      <c r="F2956" s="1">
        <f>'ScienceDirect - Initial'!F2959</f>
        <v>0</v>
      </c>
      <c r="H2956" s="1">
        <v>0</v>
      </c>
      <c r="I2956" s="1">
        <v>0</v>
      </c>
      <c r="J2956" t="b">
        <f t="shared" si="46"/>
        <v>1</v>
      </c>
      <c r="K2956" t="e">
        <f t="array" ref="K2956">INDEX($A$7:$F$3066,SMALL(IF(COUNTIF($L$5,$H$7:$H$3066)*COUNTIF($L$5,$I$7:$I$3066),MATCH(ROW($A$7:$A$3066),ROW($A$7:$A$3066)),""),ROWS($B$1:B2950)),COLUMNS($A$1:B2952))</f>
        <v>#NUM!</v>
      </c>
      <c r="L2956" t="e">
        <f t="array" ref="L2956">INDEX($A$7:$F$3066,SMALL(IF(COUNTIF($L$5,$H$7:$H$3066)*COUNTIF($L$5,$I$7:$I$3066),MATCH(ROW($A$7:$A$3066),ROW($A$7:$A$3066)),""),ROWS($B$1:C2950)),COLUMNS($A$1:C2952))</f>
        <v>#NUM!</v>
      </c>
      <c r="M2956" t="e">
        <f t="array" ref="M2956">INDEX($A$7:$F$3066,SMALL(IF(COUNTIF($L$5,$H$7:$H$3066)*COUNTIF($L$5,$I$7:$I$3066),MATCH(ROW($A$7:$A$3066),ROW($A$7:$A$3066)),""),ROWS($B$1:D2950)),COLUMNS($A$1:D2952))</f>
        <v>#NUM!</v>
      </c>
      <c r="N2956" t="e">
        <f t="array" ref="N2956">INDEX($A$7:$F$3066,SMALL(IF(COUNTIF($L$5,$H$7:$H$3066)*COUNTIF($L$5,$I$7:$I$3066),MATCH(ROW($A$7:$A$3066),ROW($A$7:$A$3066)),""),ROWS($B$1:E2950)),COLUMNS($A$1:E2952))</f>
        <v>#NUM!</v>
      </c>
      <c r="O2956" t="e">
        <f t="array" ref="O2956">INDEX($A$7:$F$3066,SMALL(IF(COUNTIF($L$5,$H$7:$H$3066)*COUNTIF($L$5,$I$7:$I$3066),MATCH(ROW($A$7:$A$3066),ROW($A$7:$A$3066)),""),ROWS($B$1:F2950)),COLUMNS($A$1:F2952))</f>
        <v>#NUM!</v>
      </c>
    </row>
    <row r="2957" spans="1:15">
      <c r="A2957" s="1">
        <f>'ScienceDirect - Initial'!A2960</f>
        <v>0</v>
      </c>
      <c r="B2957" s="1">
        <f>'ScienceDirect - Initial'!B2960</f>
        <v>1987</v>
      </c>
      <c r="C2957" s="1" t="str">
        <f>'ScienceDirect - Initial'!C2960</f>
        <v>Girvan, Norman P.</v>
      </c>
      <c r="D2957" s="1" t="str">
        <f>'ScienceDirect - Initial'!D2960</f>
        <v>Transnational corporations and non-fuel primary commodities in developing countries</v>
      </c>
      <c r="E2957" s="1" t="str">
        <f>'ScienceDirect - Initial'!E2960</f>
        <v>World Development</v>
      </c>
      <c r="F2957" s="1">
        <f>'ScienceDirect - Initial'!F2960</f>
        <v>0</v>
      </c>
      <c r="H2957" s="1">
        <v>0</v>
      </c>
      <c r="I2957" s="1">
        <v>0</v>
      </c>
      <c r="J2957" t="b">
        <f t="shared" si="46"/>
        <v>1</v>
      </c>
      <c r="K2957" t="e">
        <f t="array" ref="K2957">INDEX($A$7:$F$3066,SMALL(IF(COUNTIF($L$5,$H$7:$H$3066)*COUNTIF($L$5,$I$7:$I$3066),MATCH(ROW($A$7:$A$3066),ROW($A$7:$A$3066)),""),ROWS($B$1:B2951)),COLUMNS($A$1:B2953))</f>
        <v>#NUM!</v>
      </c>
      <c r="L2957" t="e">
        <f t="array" ref="L2957">INDEX($A$7:$F$3066,SMALL(IF(COUNTIF($L$5,$H$7:$H$3066)*COUNTIF($L$5,$I$7:$I$3066),MATCH(ROW($A$7:$A$3066),ROW($A$7:$A$3066)),""),ROWS($B$1:C2951)),COLUMNS($A$1:C2953))</f>
        <v>#NUM!</v>
      </c>
      <c r="M2957" t="e">
        <f t="array" ref="M2957">INDEX($A$7:$F$3066,SMALL(IF(COUNTIF($L$5,$H$7:$H$3066)*COUNTIF($L$5,$I$7:$I$3066),MATCH(ROW($A$7:$A$3066),ROW($A$7:$A$3066)),""),ROWS($B$1:D2951)),COLUMNS($A$1:D2953))</f>
        <v>#NUM!</v>
      </c>
      <c r="N2957" t="e">
        <f t="array" ref="N2957">INDEX($A$7:$F$3066,SMALL(IF(COUNTIF($L$5,$H$7:$H$3066)*COUNTIF($L$5,$I$7:$I$3066),MATCH(ROW($A$7:$A$3066),ROW($A$7:$A$3066)),""),ROWS($B$1:E2951)),COLUMNS($A$1:E2953))</f>
        <v>#NUM!</v>
      </c>
      <c r="O2957" t="e">
        <f t="array" ref="O2957">INDEX($A$7:$F$3066,SMALL(IF(COUNTIF($L$5,$H$7:$H$3066)*COUNTIF($L$5,$I$7:$I$3066),MATCH(ROW($A$7:$A$3066),ROW($A$7:$A$3066)),""),ROWS($B$1:F2951)),COLUMNS($A$1:F2953))</f>
        <v>#NUM!</v>
      </c>
    </row>
    <row r="2958" spans="1:15">
      <c r="A2958" s="1">
        <f>'ScienceDirect - Initial'!A2961</f>
        <v>0</v>
      </c>
      <c r="B2958" s="1">
        <f>'ScienceDirect - Initial'!B2961</f>
        <v>1966</v>
      </c>
      <c r="C2958" s="1" t="str">
        <f>'ScienceDirect - Initial'!C2961</f>
        <v>ABSE, D. WILFRED</v>
      </c>
      <c r="D2958" s="1" t="str">
        <f>'ScienceDirect - Initial'!D2961</f>
        <v>CHAPTER II - AETIOLOGY AND PSYCHOPATHOLOGY OF HYSTERIA</v>
      </c>
      <c r="E2958" s="1" t="str">
        <f>'ScienceDirect - Initial'!E2961</f>
        <v>Hysteria and Related Mental Disorders</v>
      </c>
      <c r="F2958" s="1" t="str">
        <f>'ScienceDirect - Initial'!F2961</f>
        <v>978-1-4831-9663-3</v>
      </c>
      <c r="H2958" s="1">
        <v>0</v>
      </c>
      <c r="I2958" s="1">
        <v>0</v>
      </c>
      <c r="J2958" t="b">
        <f t="shared" si="46"/>
        <v>1</v>
      </c>
      <c r="K2958" t="e">
        <f t="array" ref="K2958">INDEX($A$7:$F$3066,SMALL(IF(COUNTIF($L$5,$H$7:$H$3066)*COUNTIF($L$5,$I$7:$I$3066),MATCH(ROW($A$7:$A$3066),ROW($A$7:$A$3066)),""),ROWS($B$1:B2952)),COLUMNS($A$1:B2954))</f>
        <v>#NUM!</v>
      </c>
      <c r="L2958" t="e">
        <f t="array" ref="L2958">INDEX($A$7:$F$3066,SMALL(IF(COUNTIF($L$5,$H$7:$H$3066)*COUNTIF($L$5,$I$7:$I$3066),MATCH(ROW($A$7:$A$3066),ROW($A$7:$A$3066)),""),ROWS($B$1:C2952)),COLUMNS($A$1:C2954))</f>
        <v>#NUM!</v>
      </c>
      <c r="M2958" t="e">
        <f t="array" ref="M2958">INDEX($A$7:$F$3066,SMALL(IF(COUNTIF($L$5,$H$7:$H$3066)*COUNTIF($L$5,$I$7:$I$3066),MATCH(ROW($A$7:$A$3066),ROW($A$7:$A$3066)),""),ROWS($B$1:D2952)),COLUMNS($A$1:D2954))</f>
        <v>#NUM!</v>
      </c>
      <c r="N2958" t="e">
        <f t="array" ref="N2958">INDEX($A$7:$F$3066,SMALL(IF(COUNTIF($L$5,$H$7:$H$3066)*COUNTIF($L$5,$I$7:$I$3066),MATCH(ROW($A$7:$A$3066),ROW($A$7:$A$3066)),""),ROWS($B$1:E2952)),COLUMNS($A$1:E2954))</f>
        <v>#NUM!</v>
      </c>
      <c r="O2958" t="e">
        <f t="array" ref="O2958">INDEX($A$7:$F$3066,SMALL(IF(COUNTIF($L$5,$H$7:$H$3066)*COUNTIF($L$5,$I$7:$I$3066),MATCH(ROW($A$7:$A$3066),ROW($A$7:$A$3066)),""),ROWS($B$1:F2952)),COLUMNS($A$1:F2954))</f>
        <v>#NUM!</v>
      </c>
    </row>
    <row r="2959" spans="1:15">
      <c r="A2959" s="1">
        <f>'ScienceDirect - Initial'!A2962</f>
        <v>0</v>
      </c>
      <c r="B2959" s="1">
        <f>'ScienceDirect - Initial'!B2962</f>
        <v>1997</v>
      </c>
      <c r="C2959" s="1">
        <f>'ScienceDirect - Initial'!C2962</f>
        <v>0</v>
      </c>
      <c r="D2959" s="1" t="str">
        <f>'ScienceDirect - Initial'!D2962</f>
        <v>Abstracts 809-1229</v>
      </c>
      <c r="E2959" s="1" t="str">
        <f>'ScienceDirect - Initial'!E2962</f>
        <v>Program and abstracts of papers to be presented during scientific sessions AAAAI/AAI/CIS Joint Meeting</v>
      </c>
      <c r="F2959" s="1">
        <f>'ScienceDirect - Initial'!F2962</f>
        <v>0</v>
      </c>
      <c r="H2959" s="1">
        <v>0</v>
      </c>
      <c r="I2959" s="1">
        <v>0</v>
      </c>
      <c r="J2959" t="b">
        <f t="shared" si="46"/>
        <v>1</v>
      </c>
      <c r="K2959" t="e">
        <f t="array" ref="K2959">INDEX($A$7:$F$3066,SMALL(IF(COUNTIF($L$5,$H$7:$H$3066)*COUNTIF($L$5,$I$7:$I$3066),MATCH(ROW($A$7:$A$3066),ROW($A$7:$A$3066)),""),ROWS($B$1:B2953)),COLUMNS($A$1:B2955))</f>
        <v>#NUM!</v>
      </c>
      <c r="L2959" t="e">
        <f t="array" ref="L2959">INDEX($A$7:$F$3066,SMALL(IF(COUNTIF($L$5,$H$7:$H$3066)*COUNTIF($L$5,$I$7:$I$3066),MATCH(ROW($A$7:$A$3066),ROW($A$7:$A$3066)),""),ROWS($B$1:C2953)),COLUMNS($A$1:C2955))</f>
        <v>#NUM!</v>
      </c>
      <c r="M2959" t="e">
        <f t="array" ref="M2959">INDEX($A$7:$F$3066,SMALL(IF(COUNTIF($L$5,$H$7:$H$3066)*COUNTIF($L$5,$I$7:$I$3066),MATCH(ROW($A$7:$A$3066),ROW($A$7:$A$3066)),""),ROWS($B$1:D2953)),COLUMNS($A$1:D2955))</f>
        <v>#NUM!</v>
      </c>
      <c r="N2959" t="e">
        <f t="array" ref="N2959">INDEX($A$7:$F$3066,SMALL(IF(COUNTIF($L$5,$H$7:$H$3066)*COUNTIF($L$5,$I$7:$I$3066),MATCH(ROW($A$7:$A$3066),ROW($A$7:$A$3066)),""),ROWS($B$1:E2953)),COLUMNS($A$1:E2955))</f>
        <v>#NUM!</v>
      </c>
      <c r="O2959" t="e">
        <f t="array" ref="O2959">INDEX($A$7:$F$3066,SMALL(IF(COUNTIF($L$5,$H$7:$H$3066)*COUNTIF($L$5,$I$7:$I$3066),MATCH(ROW($A$7:$A$3066),ROW($A$7:$A$3066)),""),ROWS($B$1:F2953)),COLUMNS($A$1:F2955))</f>
        <v>#NUM!</v>
      </c>
    </row>
    <row r="2960" spans="1:15">
      <c r="A2960" s="1">
        <f>'ScienceDirect - Initial'!A2963</f>
        <v>0</v>
      </c>
      <c r="B2960" s="1">
        <f>'ScienceDirect - Initial'!B2963</f>
        <v>1964</v>
      </c>
      <c r="C2960" s="1" t="str">
        <f>'ScienceDirect - Initial'!C2963</f>
        <v>Atlas, David</v>
      </c>
      <c r="D2960" s="1" t="str">
        <f>'ScienceDirect - Initial'!D2963</f>
        <v>Advances in Radar Meteorology</v>
      </c>
      <c r="E2960" s="1" t="str">
        <f>'ScienceDirect - Initial'!E2963</f>
        <v>Advances in Geophysics</v>
      </c>
      <c r="F2960" s="1" t="str">
        <f>'ScienceDirect - Initial'!F2963</f>
        <v>0065-2687</v>
      </c>
      <c r="H2960" s="1">
        <v>0</v>
      </c>
      <c r="I2960" s="1">
        <v>0</v>
      </c>
      <c r="J2960" t="b">
        <f t="shared" si="46"/>
        <v>1</v>
      </c>
      <c r="K2960" t="e">
        <f t="array" ref="K2960">INDEX($A$7:$F$3066,SMALL(IF(COUNTIF($L$5,$H$7:$H$3066)*COUNTIF($L$5,$I$7:$I$3066),MATCH(ROW($A$7:$A$3066),ROW($A$7:$A$3066)),""),ROWS($B$1:B2954)),COLUMNS($A$1:B2956))</f>
        <v>#NUM!</v>
      </c>
      <c r="L2960" t="e">
        <f t="array" ref="L2960">INDEX($A$7:$F$3066,SMALL(IF(COUNTIF($L$5,$H$7:$H$3066)*COUNTIF($L$5,$I$7:$I$3066),MATCH(ROW($A$7:$A$3066),ROW($A$7:$A$3066)),""),ROWS($B$1:C2954)),COLUMNS($A$1:C2956))</f>
        <v>#NUM!</v>
      </c>
      <c r="M2960" t="e">
        <f t="array" ref="M2960">INDEX($A$7:$F$3066,SMALL(IF(COUNTIF($L$5,$H$7:$H$3066)*COUNTIF($L$5,$I$7:$I$3066),MATCH(ROW($A$7:$A$3066),ROW($A$7:$A$3066)),""),ROWS($B$1:D2954)),COLUMNS($A$1:D2956))</f>
        <v>#NUM!</v>
      </c>
      <c r="N2960" t="e">
        <f t="array" ref="N2960">INDEX($A$7:$F$3066,SMALL(IF(COUNTIF($L$5,$H$7:$H$3066)*COUNTIF($L$5,$I$7:$I$3066),MATCH(ROW($A$7:$A$3066),ROW($A$7:$A$3066)),""),ROWS($B$1:E2954)),COLUMNS($A$1:E2956))</f>
        <v>#NUM!</v>
      </c>
      <c r="O2960" t="e">
        <f t="array" ref="O2960">INDEX($A$7:$F$3066,SMALL(IF(COUNTIF($L$5,$H$7:$H$3066)*COUNTIF($L$5,$I$7:$I$3066),MATCH(ROW($A$7:$A$3066),ROW($A$7:$A$3066)),""),ROWS($B$1:F2954)),COLUMNS($A$1:F2956))</f>
        <v>#NUM!</v>
      </c>
    </row>
    <row r="2961" spans="1:15">
      <c r="A2961" s="1">
        <f>'ScienceDirect - Initial'!A2964</f>
        <v>0</v>
      </c>
      <c r="B2961" s="1">
        <f>'ScienceDirect - Initial'!B2964</f>
        <v>1989</v>
      </c>
      <c r="C2961" s="1" t="str">
        <f>'ScienceDirect - Initial'!C2964</f>
        <v>Eurofi plc</v>
      </c>
      <c r="D2961" s="1" t="str">
        <f>'ScienceDirect - Initial'!D2964</f>
        <v>9 - STRATEGIC PLANNING FOR 1992</v>
      </c>
      <c r="E2961" s="1" t="str">
        <f>'ScienceDirect - Initial'!E2964</f>
        <v>1992–Planning for the Information Technology Industries</v>
      </c>
      <c r="F2961" s="1" t="str">
        <f>'ScienceDirect - Initial'!F2964</f>
        <v>978-0-408-04093-8</v>
      </c>
      <c r="H2961" s="1">
        <v>0</v>
      </c>
      <c r="I2961" s="1">
        <v>0</v>
      </c>
      <c r="J2961" t="b">
        <f t="shared" si="46"/>
        <v>1</v>
      </c>
      <c r="K2961" t="e">
        <f t="array" ref="K2961">INDEX($A$7:$F$3066,SMALL(IF(COUNTIF($L$5,$H$7:$H$3066)*COUNTIF($L$5,$I$7:$I$3066),MATCH(ROW($A$7:$A$3066),ROW($A$7:$A$3066)),""),ROWS($B$1:B2955)),COLUMNS($A$1:B2957))</f>
        <v>#NUM!</v>
      </c>
      <c r="L2961" t="e">
        <f t="array" ref="L2961">INDEX($A$7:$F$3066,SMALL(IF(COUNTIF($L$5,$H$7:$H$3066)*COUNTIF($L$5,$I$7:$I$3066),MATCH(ROW($A$7:$A$3066),ROW($A$7:$A$3066)),""),ROWS($B$1:C2955)),COLUMNS($A$1:C2957))</f>
        <v>#NUM!</v>
      </c>
      <c r="M2961" t="e">
        <f t="array" ref="M2961">INDEX($A$7:$F$3066,SMALL(IF(COUNTIF($L$5,$H$7:$H$3066)*COUNTIF($L$5,$I$7:$I$3066),MATCH(ROW($A$7:$A$3066),ROW($A$7:$A$3066)),""),ROWS($B$1:D2955)),COLUMNS($A$1:D2957))</f>
        <v>#NUM!</v>
      </c>
      <c r="N2961" t="e">
        <f t="array" ref="N2961">INDEX($A$7:$F$3066,SMALL(IF(COUNTIF($L$5,$H$7:$H$3066)*COUNTIF($L$5,$I$7:$I$3066),MATCH(ROW($A$7:$A$3066),ROW($A$7:$A$3066)),""),ROWS($B$1:E2955)),COLUMNS($A$1:E2957))</f>
        <v>#NUM!</v>
      </c>
      <c r="O2961" t="e">
        <f t="array" ref="O2961">INDEX($A$7:$F$3066,SMALL(IF(COUNTIF($L$5,$H$7:$H$3066)*COUNTIF($L$5,$I$7:$I$3066),MATCH(ROW($A$7:$A$3066),ROW($A$7:$A$3066)),""),ROWS($B$1:F2955)),COLUMNS($A$1:F2957))</f>
        <v>#NUM!</v>
      </c>
    </row>
    <row r="2962" spans="1:15">
      <c r="A2962" s="1">
        <f>'ScienceDirect - Initial'!A2965</f>
        <v>0</v>
      </c>
      <c r="B2962" s="1">
        <f>'ScienceDirect - Initial'!B2965</f>
        <v>2016</v>
      </c>
      <c r="C2962" s="1" t="str">
        <f>'ScienceDirect - Initial'!C2965</f>
        <v>Cantile, Carlo; Youssef, Sameh</v>
      </c>
      <c r="D2962" s="1" t="str">
        <f>'ScienceDirect - Initial'!D2965</f>
        <v>Chapter 4 - Nervous System</v>
      </c>
      <c r="E2962" s="1" t="str">
        <f>'ScienceDirect - Initial'!E2965</f>
        <v>Jubb, Kennedy &amp; Palmer's Pathology of Domestic Animals: Volume 1 (Sixth Edition)</v>
      </c>
      <c r="F2962" s="1" t="str">
        <f>'ScienceDirect - Initial'!F2965</f>
        <v>978-0-7020-5317-7</v>
      </c>
      <c r="H2962" s="1">
        <v>0</v>
      </c>
      <c r="I2962" s="1">
        <v>0</v>
      </c>
      <c r="J2962" t="b">
        <f t="shared" si="46"/>
        <v>1</v>
      </c>
      <c r="K2962" t="e">
        <f t="array" ref="K2962">INDEX($A$7:$F$3066,SMALL(IF(COUNTIF($L$5,$H$7:$H$3066)*COUNTIF($L$5,$I$7:$I$3066),MATCH(ROW($A$7:$A$3066),ROW($A$7:$A$3066)),""),ROWS($B$1:B2956)),COLUMNS($A$1:B2958))</f>
        <v>#NUM!</v>
      </c>
      <c r="L2962" t="e">
        <f t="array" ref="L2962">INDEX($A$7:$F$3066,SMALL(IF(COUNTIF($L$5,$H$7:$H$3066)*COUNTIF($L$5,$I$7:$I$3066),MATCH(ROW($A$7:$A$3066),ROW($A$7:$A$3066)),""),ROWS($B$1:C2956)),COLUMNS($A$1:C2958))</f>
        <v>#NUM!</v>
      </c>
      <c r="M2962" t="e">
        <f t="array" ref="M2962">INDEX($A$7:$F$3066,SMALL(IF(COUNTIF($L$5,$H$7:$H$3066)*COUNTIF($L$5,$I$7:$I$3066),MATCH(ROW($A$7:$A$3066),ROW($A$7:$A$3066)),""),ROWS($B$1:D2956)),COLUMNS($A$1:D2958))</f>
        <v>#NUM!</v>
      </c>
      <c r="N2962" t="e">
        <f t="array" ref="N2962">INDEX($A$7:$F$3066,SMALL(IF(COUNTIF($L$5,$H$7:$H$3066)*COUNTIF($L$5,$I$7:$I$3066),MATCH(ROW($A$7:$A$3066),ROW($A$7:$A$3066)),""),ROWS($B$1:E2956)),COLUMNS($A$1:E2958))</f>
        <v>#NUM!</v>
      </c>
      <c r="O2962" t="e">
        <f t="array" ref="O2962">INDEX($A$7:$F$3066,SMALL(IF(COUNTIF($L$5,$H$7:$H$3066)*COUNTIF($L$5,$I$7:$I$3066),MATCH(ROW($A$7:$A$3066),ROW($A$7:$A$3066)),""),ROWS($B$1:F2956)),COLUMNS($A$1:F2958))</f>
        <v>#NUM!</v>
      </c>
    </row>
    <row r="2963" spans="1:15">
      <c r="A2963" s="1">
        <f>'ScienceDirect - Initial'!A2966</f>
        <v>0</v>
      </c>
      <c r="B2963" s="1">
        <f>'ScienceDirect - Initial'!B2966</f>
        <v>2010</v>
      </c>
      <c r="C2963" s="1">
        <f>'ScienceDirect - Initial'!C2966</f>
        <v>0</v>
      </c>
      <c r="D2963" s="1" t="str">
        <f>'ScienceDirect - Initial'!D2966</f>
        <v>Abstracts for Supplement</v>
      </c>
      <c r="E2963" s="1" t="str">
        <f>'ScienceDirect - Initial'!E2966</f>
        <v>14th International Congress on Infectious Diseases (ICID) Abstracts</v>
      </c>
      <c r="F2963" s="1">
        <f>'ScienceDirect - Initial'!F2966</f>
        <v>0</v>
      </c>
      <c r="H2963" s="1">
        <v>0</v>
      </c>
      <c r="I2963" s="1">
        <v>0</v>
      </c>
      <c r="J2963" t="b">
        <f t="shared" si="46"/>
        <v>1</v>
      </c>
      <c r="K2963" t="e">
        <f t="array" ref="K2963">INDEX($A$7:$F$3066,SMALL(IF(COUNTIF($L$5,$H$7:$H$3066)*COUNTIF($L$5,$I$7:$I$3066),MATCH(ROW($A$7:$A$3066),ROW($A$7:$A$3066)),""),ROWS($B$1:B2957)),COLUMNS($A$1:B2959))</f>
        <v>#NUM!</v>
      </c>
      <c r="L2963" t="e">
        <f t="array" ref="L2963">INDEX($A$7:$F$3066,SMALL(IF(COUNTIF($L$5,$H$7:$H$3066)*COUNTIF($L$5,$I$7:$I$3066),MATCH(ROW($A$7:$A$3066),ROW($A$7:$A$3066)),""),ROWS($B$1:C2957)),COLUMNS($A$1:C2959))</f>
        <v>#NUM!</v>
      </c>
      <c r="M2963" t="e">
        <f t="array" ref="M2963">INDEX($A$7:$F$3066,SMALL(IF(COUNTIF($L$5,$H$7:$H$3066)*COUNTIF($L$5,$I$7:$I$3066),MATCH(ROW($A$7:$A$3066),ROW($A$7:$A$3066)),""),ROWS($B$1:D2957)),COLUMNS($A$1:D2959))</f>
        <v>#NUM!</v>
      </c>
      <c r="N2963" t="e">
        <f t="array" ref="N2963">INDEX($A$7:$F$3066,SMALL(IF(COUNTIF($L$5,$H$7:$H$3066)*COUNTIF($L$5,$I$7:$I$3066),MATCH(ROW($A$7:$A$3066),ROW($A$7:$A$3066)),""),ROWS($B$1:E2957)),COLUMNS($A$1:E2959))</f>
        <v>#NUM!</v>
      </c>
      <c r="O2963" t="e">
        <f t="array" ref="O2963">INDEX($A$7:$F$3066,SMALL(IF(COUNTIF($L$5,$H$7:$H$3066)*COUNTIF($L$5,$I$7:$I$3066),MATCH(ROW($A$7:$A$3066),ROW($A$7:$A$3066)),""),ROWS($B$1:F2957)),COLUMNS($A$1:F2959))</f>
        <v>#NUM!</v>
      </c>
    </row>
    <row r="2964" spans="1:15">
      <c r="A2964" s="1">
        <f>'ScienceDirect - Initial'!A2967</f>
        <v>0</v>
      </c>
      <c r="B2964" s="1">
        <f>'ScienceDirect - Initial'!B2967</f>
        <v>1973</v>
      </c>
      <c r="C2964" s="1" t="str">
        <f>'ScienceDirect - Initial'!C2967</f>
        <v>Björkman, Olle</v>
      </c>
      <c r="D2964" s="1" t="str">
        <f>'ScienceDirect - Initial'!D2967</f>
        <v>Chapter 1 - COMPARATIVE STUDIES ON PHOTOSYNTHESIS IN HIGHER PLANTS**CIW DPB Publication No. 492.</v>
      </c>
      <c r="E2964" s="1" t="str">
        <f>'ScienceDirect - Initial'!E2967</f>
        <v>Photophysiology</v>
      </c>
      <c r="F2964" s="1" t="str">
        <f>'ScienceDirect - Initial'!F2967</f>
        <v>978-0-12-282608-5</v>
      </c>
      <c r="H2964" s="1">
        <v>0</v>
      </c>
      <c r="I2964" s="1">
        <v>0</v>
      </c>
      <c r="J2964" t="b">
        <f t="shared" si="46"/>
        <v>1</v>
      </c>
      <c r="K2964" t="e">
        <f t="array" ref="K2964">INDEX($A$7:$F$3066,SMALL(IF(COUNTIF($L$5,$H$7:$H$3066)*COUNTIF($L$5,$I$7:$I$3066),MATCH(ROW($A$7:$A$3066),ROW($A$7:$A$3066)),""),ROWS($B$1:B2958)),COLUMNS($A$1:B2960))</f>
        <v>#NUM!</v>
      </c>
      <c r="L2964" t="e">
        <f t="array" ref="L2964">INDEX($A$7:$F$3066,SMALL(IF(COUNTIF($L$5,$H$7:$H$3066)*COUNTIF($L$5,$I$7:$I$3066),MATCH(ROW($A$7:$A$3066),ROW($A$7:$A$3066)),""),ROWS($B$1:C2958)),COLUMNS($A$1:C2960))</f>
        <v>#NUM!</v>
      </c>
      <c r="M2964" t="e">
        <f t="array" ref="M2964">INDEX($A$7:$F$3066,SMALL(IF(COUNTIF($L$5,$H$7:$H$3066)*COUNTIF($L$5,$I$7:$I$3066),MATCH(ROW($A$7:$A$3066),ROW($A$7:$A$3066)),""),ROWS($B$1:D2958)),COLUMNS($A$1:D2960))</f>
        <v>#NUM!</v>
      </c>
      <c r="N2964" t="e">
        <f t="array" ref="N2964">INDEX($A$7:$F$3066,SMALL(IF(COUNTIF($L$5,$H$7:$H$3066)*COUNTIF($L$5,$I$7:$I$3066),MATCH(ROW($A$7:$A$3066),ROW($A$7:$A$3066)),""),ROWS($B$1:E2958)),COLUMNS($A$1:E2960))</f>
        <v>#NUM!</v>
      </c>
      <c r="O2964" t="e">
        <f t="array" ref="O2964">INDEX($A$7:$F$3066,SMALL(IF(COUNTIF($L$5,$H$7:$H$3066)*COUNTIF($L$5,$I$7:$I$3066),MATCH(ROW($A$7:$A$3066),ROW($A$7:$A$3066)),""),ROWS($B$1:F2958)),COLUMNS($A$1:F2960))</f>
        <v>#NUM!</v>
      </c>
    </row>
    <row r="2965" spans="1:15">
      <c r="A2965" s="1">
        <f>'ScienceDirect - Initial'!A2968</f>
        <v>0</v>
      </c>
      <c r="B2965" s="1">
        <f>'ScienceDirect - Initial'!B2968</f>
        <v>1982</v>
      </c>
      <c r="C2965" s="1" t="str">
        <f>'ScienceDirect - Initial'!C2968</f>
        <v>GOTWALD, WILLIAM H.</v>
      </c>
      <c r="D2965" s="1" t="str">
        <f>'ScienceDirect - Initial'!D2968</f>
        <v>3 - Army Ants</v>
      </c>
      <c r="E2965" s="1" t="str">
        <f>'ScienceDirect - Initial'!E2968</f>
        <v>Social Insects</v>
      </c>
      <c r="F2965" s="1" t="str">
        <f>'ScienceDirect - Initial'!F2968</f>
        <v>978-0-12-342204-0</v>
      </c>
      <c r="H2965" s="1">
        <v>0</v>
      </c>
      <c r="I2965" s="1">
        <v>0</v>
      </c>
      <c r="J2965" t="b">
        <f t="shared" si="46"/>
        <v>1</v>
      </c>
      <c r="K2965" t="e">
        <f t="array" ref="K2965">INDEX($A$7:$F$3066,SMALL(IF(COUNTIF($L$5,$H$7:$H$3066)*COUNTIF($L$5,$I$7:$I$3066),MATCH(ROW($A$7:$A$3066),ROW($A$7:$A$3066)),""),ROWS($B$1:B2959)),COLUMNS($A$1:B2961))</f>
        <v>#NUM!</v>
      </c>
      <c r="L2965" t="e">
        <f t="array" ref="L2965">INDEX($A$7:$F$3066,SMALL(IF(COUNTIF($L$5,$H$7:$H$3066)*COUNTIF($L$5,$I$7:$I$3066),MATCH(ROW($A$7:$A$3066),ROW($A$7:$A$3066)),""),ROWS($B$1:C2959)),COLUMNS($A$1:C2961))</f>
        <v>#NUM!</v>
      </c>
      <c r="M2965" t="e">
        <f t="array" ref="M2965">INDEX($A$7:$F$3066,SMALL(IF(COUNTIF($L$5,$H$7:$H$3066)*COUNTIF($L$5,$I$7:$I$3066),MATCH(ROW($A$7:$A$3066),ROW($A$7:$A$3066)),""),ROWS($B$1:D2959)),COLUMNS($A$1:D2961))</f>
        <v>#NUM!</v>
      </c>
      <c r="N2965" t="e">
        <f t="array" ref="N2965">INDEX($A$7:$F$3066,SMALL(IF(COUNTIF($L$5,$H$7:$H$3066)*COUNTIF($L$5,$I$7:$I$3066),MATCH(ROW($A$7:$A$3066),ROW($A$7:$A$3066)),""),ROWS($B$1:E2959)),COLUMNS($A$1:E2961))</f>
        <v>#NUM!</v>
      </c>
      <c r="O2965" t="e">
        <f t="array" ref="O2965">INDEX($A$7:$F$3066,SMALL(IF(COUNTIF($L$5,$H$7:$H$3066)*COUNTIF($L$5,$I$7:$I$3066),MATCH(ROW($A$7:$A$3066),ROW($A$7:$A$3066)),""),ROWS($B$1:F2959)),COLUMNS($A$1:F2961))</f>
        <v>#NUM!</v>
      </c>
    </row>
    <row r="2966" spans="1:15">
      <c r="A2966" s="1">
        <f>'ScienceDirect - Initial'!A2969</f>
        <v>0</v>
      </c>
      <c r="B2966" s="1">
        <f>'ScienceDirect - Initial'!B2969</f>
        <v>2006</v>
      </c>
      <c r="C2966" s="1" t="str">
        <f>'ScienceDirect - Initial'!C2969</f>
        <v>Dobran, F.</v>
      </c>
      <c r="D2966" s="1" t="str">
        <f>'ScienceDirect - Initial'!D2969</f>
        <v>Chapter 2 Education: Cognitive tools and teaching vesuvius</v>
      </c>
      <c r="E2966" s="1" t="str">
        <f>'ScienceDirect - Initial'!E2969</f>
        <v>Developments in Volcanology</v>
      </c>
      <c r="F2966" s="1" t="str">
        <f>'ScienceDirect - Initial'!F2969</f>
        <v>1871-644X</v>
      </c>
      <c r="H2966" s="1">
        <v>0</v>
      </c>
      <c r="I2966" s="1">
        <v>0</v>
      </c>
      <c r="J2966" t="b">
        <f t="shared" si="46"/>
        <v>1</v>
      </c>
      <c r="K2966" t="e">
        <f t="array" ref="K2966">INDEX($A$7:$F$3066,SMALL(IF(COUNTIF($L$5,$H$7:$H$3066)*COUNTIF($L$5,$I$7:$I$3066),MATCH(ROW($A$7:$A$3066),ROW($A$7:$A$3066)),""),ROWS($B$1:B2960)),COLUMNS($A$1:B2962))</f>
        <v>#NUM!</v>
      </c>
      <c r="L2966" t="e">
        <f t="array" ref="L2966">INDEX($A$7:$F$3066,SMALL(IF(COUNTIF($L$5,$H$7:$H$3066)*COUNTIF($L$5,$I$7:$I$3066),MATCH(ROW($A$7:$A$3066),ROW($A$7:$A$3066)),""),ROWS($B$1:C2960)),COLUMNS($A$1:C2962))</f>
        <v>#NUM!</v>
      </c>
      <c r="M2966" t="e">
        <f t="array" ref="M2966">INDEX($A$7:$F$3066,SMALL(IF(COUNTIF($L$5,$H$7:$H$3066)*COUNTIF($L$5,$I$7:$I$3066),MATCH(ROW($A$7:$A$3066),ROW($A$7:$A$3066)),""),ROWS($B$1:D2960)),COLUMNS($A$1:D2962))</f>
        <v>#NUM!</v>
      </c>
      <c r="N2966" t="e">
        <f t="array" ref="N2966">INDEX($A$7:$F$3066,SMALL(IF(COUNTIF($L$5,$H$7:$H$3066)*COUNTIF($L$5,$I$7:$I$3066),MATCH(ROW($A$7:$A$3066),ROW($A$7:$A$3066)),""),ROWS($B$1:E2960)),COLUMNS($A$1:E2962))</f>
        <v>#NUM!</v>
      </c>
      <c r="O2966" t="e">
        <f t="array" ref="O2966">INDEX($A$7:$F$3066,SMALL(IF(COUNTIF($L$5,$H$7:$H$3066)*COUNTIF($L$5,$I$7:$I$3066),MATCH(ROW($A$7:$A$3066),ROW($A$7:$A$3066)),""),ROWS($B$1:F2960)),COLUMNS($A$1:F2962))</f>
        <v>#NUM!</v>
      </c>
    </row>
    <row r="2967" spans="1:15">
      <c r="A2967" s="1">
        <f>'ScienceDirect - Initial'!A2970</f>
        <v>0</v>
      </c>
      <c r="B2967" s="1">
        <f>'ScienceDirect - Initial'!B2970</f>
        <v>2003</v>
      </c>
      <c r="C2967" s="1">
        <f>'ScienceDirect - Initial'!C2970</f>
        <v>0</v>
      </c>
      <c r="D2967" s="1" t="str">
        <f>'ScienceDirect - Initial'!D2970</f>
        <v>13th European Congress of Clinical Microbiology and Infectious Diseases</v>
      </c>
      <c r="E2967" s="1" t="str">
        <f>'ScienceDirect - Initial'!E2970</f>
        <v>Clinical Microbiology and Infection</v>
      </c>
      <c r="F2967" s="1">
        <f>'ScienceDirect - Initial'!F2970</f>
        <v>0</v>
      </c>
      <c r="H2967" s="1">
        <v>0</v>
      </c>
      <c r="I2967" s="1">
        <v>0</v>
      </c>
      <c r="J2967" t="b">
        <f t="shared" si="46"/>
        <v>1</v>
      </c>
      <c r="K2967" t="e">
        <f t="array" ref="K2967">INDEX($A$7:$F$3066,SMALL(IF(COUNTIF($L$5,$H$7:$H$3066)*COUNTIF($L$5,$I$7:$I$3066),MATCH(ROW($A$7:$A$3066),ROW($A$7:$A$3066)),""),ROWS($B$1:B2961)),COLUMNS($A$1:B2963))</f>
        <v>#NUM!</v>
      </c>
      <c r="L2967" t="e">
        <f t="array" ref="L2967">INDEX($A$7:$F$3066,SMALL(IF(COUNTIF($L$5,$H$7:$H$3066)*COUNTIF($L$5,$I$7:$I$3066),MATCH(ROW($A$7:$A$3066),ROW($A$7:$A$3066)),""),ROWS($B$1:C2961)),COLUMNS($A$1:C2963))</f>
        <v>#NUM!</v>
      </c>
      <c r="M2967" t="e">
        <f t="array" ref="M2967">INDEX($A$7:$F$3066,SMALL(IF(COUNTIF($L$5,$H$7:$H$3066)*COUNTIF($L$5,$I$7:$I$3066),MATCH(ROW($A$7:$A$3066),ROW($A$7:$A$3066)),""),ROWS($B$1:D2961)),COLUMNS($A$1:D2963))</f>
        <v>#NUM!</v>
      </c>
      <c r="N2967" t="e">
        <f t="array" ref="N2967">INDEX($A$7:$F$3066,SMALL(IF(COUNTIF($L$5,$H$7:$H$3066)*COUNTIF($L$5,$I$7:$I$3066),MATCH(ROW($A$7:$A$3066),ROW($A$7:$A$3066)),""),ROWS($B$1:E2961)),COLUMNS($A$1:E2963))</f>
        <v>#NUM!</v>
      </c>
      <c r="O2967" t="e">
        <f t="array" ref="O2967">INDEX($A$7:$F$3066,SMALL(IF(COUNTIF($L$5,$H$7:$H$3066)*COUNTIF($L$5,$I$7:$I$3066),MATCH(ROW($A$7:$A$3066),ROW($A$7:$A$3066)),""),ROWS($B$1:F2961)),COLUMNS($A$1:F2963))</f>
        <v>#NUM!</v>
      </c>
    </row>
    <row r="2968" spans="1:15">
      <c r="A2968" s="1">
        <f>'ScienceDirect - Initial'!A2971</f>
        <v>0</v>
      </c>
      <c r="B2968" s="1">
        <f>'ScienceDirect - Initial'!B2971</f>
        <v>1979</v>
      </c>
      <c r="C2968" s="1" t="str">
        <f>'ScienceDirect - Initial'!C2971</f>
        <v>Smith, Craig B.; Fazzolare, Rocco A.</v>
      </c>
      <c r="D2968" s="1" t="str">
        <f>'ScienceDirect - Initial'!D2971</f>
        <v>Energy use management—An appropriate technology</v>
      </c>
      <c r="E2968" s="1" t="str">
        <f>'ScienceDirect - Initial'!E2971</f>
        <v>Energy Conversion</v>
      </c>
      <c r="F2968" s="1">
        <f>'ScienceDirect - Initial'!F2971</f>
        <v>0</v>
      </c>
      <c r="H2968" s="1">
        <v>0</v>
      </c>
      <c r="I2968" s="1">
        <v>0</v>
      </c>
      <c r="J2968" t="b">
        <f t="shared" si="46"/>
        <v>1</v>
      </c>
      <c r="K2968" t="e">
        <f t="array" ref="K2968">INDEX($A$7:$F$3066,SMALL(IF(COUNTIF($L$5,$H$7:$H$3066)*COUNTIF($L$5,$I$7:$I$3066),MATCH(ROW($A$7:$A$3066),ROW($A$7:$A$3066)),""),ROWS($B$1:B2962)),COLUMNS($A$1:B2964))</f>
        <v>#NUM!</v>
      </c>
      <c r="L2968" t="e">
        <f t="array" ref="L2968">INDEX($A$7:$F$3066,SMALL(IF(COUNTIF($L$5,$H$7:$H$3066)*COUNTIF($L$5,$I$7:$I$3066),MATCH(ROW($A$7:$A$3066),ROW($A$7:$A$3066)),""),ROWS($B$1:C2962)),COLUMNS($A$1:C2964))</f>
        <v>#NUM!</v>
      </c>
      <c r="M2968" t="e">
        <f t="array" ref="M2968">INDEX($A$7:$F$3066,SMALL(IF(COUNTIF($L$5,$H$7:$H$3066)*COUNTIF($L$5,$I$7:$I$3066),MATCH(ROW($A$7:$A$3066),ROW($A$7:$A$3066)),""),ROWS($B$1:D2962)),COLUMNS($A$1:D2964))</f>
        <v>#NUM!</v>
      </c>
      <c r="N2968" t="e">
        <f t="array" ref="N2968">INDEX($A$7:$F$3066,SMALL(IF(COUNTIF($L$5,$H$7:$H$3066)*COUNTIF($L$5,$I$7:$I$3066),MATCH(ROW($A$7:$A$3066),ROW($A$7:$A$3066)),""),ROWS($B$1:E2962)),COLUMNS($A$1:E2964))</f>
        <v>#NUM!</v>
      </c>
      <c r="O2968" t="e">
        <f t="array" ref="O2968">INDEX($A$7:$F$3066,SMALL(IF(COUNTIF($L$5,$H$7:$H$3066)*COUNTIF($L$5,$I$7:$I$3066),MATCH(ROW($A$7:$A$3066),ROW($A$7:$A$3066)),""),ROWS($B$1:F2962)),COLUMNS($A$1:F2964))</f>
        <v>#NUM!</v>
      </c>
    </row>
    <row r="2969" spans="1:15">
      <c r="A2969" s="1">
        <f>'ScienceDirect - Initial'!A2972</f>
        <v>0</v>
      </c>
      <c r="B2969" s="1">
        <f>'ScienceDirect - Initial'!B2972</f>
        <v>1993</v>
      </c>
      <c r="C2969" s="1" t="str">
        <f>'ScienceDirect - Initial'!C2972</f>
        <v>Kotzin, Brian L.; Leung, Donald Y.M.; Kappler, John; Marrack, Philippa</v>
      </c>
      <c r="D2969" s="1" t="str">
        <f>'ScienceDirect - Initial'!D2972</f>
        <v>Superantigens and Their Potential Role in Human Disease</v>
      </c>
      <c r="E2969" s="1" t="str">
        <f>'ScienceDirect - Initial'!E2972</f>
        <v>Advances in Immunology</v>
      </c>
      <c r="F2969" s="1" t="str">
        <f>'ScienceDirect - Initial'!F2972</f>
        <v>0065-2776</v>
      </c>
      <c r="H2969" s="1">
        <v>0</v>
      </c>
      <c r="I2969" s="1">
        <v>0</v>
      </c>
      <c r="J2969" t="b">
        <f t="shared" si="46"/>
        <v>1</v>
      </c>
      <c r="K2969" t="e">
        <f t="array" ref="K2969">INDEX($A$7:$F$3066,SMALL(IF(COUNTIF($L$5,$H$7:$H$3066)*COUNTIF($L$5,$I$7:$I$3066),MATCH(ROW($A$7:$A$3066),ROW($A$7:$A$3066)),""),ROWS($B$1:B2963)),COLUMNS($A$1:B2965))</f>
        <v>#NUM!</v>
      </c>
      <c r="L2969" t="e">
        <f t="array" ref="L2969">INDEX($A$7:$F$3066,SMALL(IF(COUNTIF($L$5,$H$7:$H$3066)*COUNTIF($L$5,$I$7:$I$3066),MATCH(ROW($A$7:$A$3066),ROW($A$7:$A$3066)),""),ROWS($B$1:C2963)),COLUMNS($A$1:C2965))</f>
        <v>#NUM!</v>
      </c>
      <c r="M2969" t="e">
        <f t="array" ref="M2969">INDEX($A$7:$F$3066,SMALL(IF(COUNTIF($L$5,$H$7:$H$3066)*COUNTIF($L$5,$I$7:$I$3066),MATCH(ROW($A$7:$A$3066),ROW($A$7:$A$3066)),""),ROWS($B$1:D2963)),COLUMNS($A$1:D2965))</f>
        <v>#NUM!</v>
      </c>
      <c r="N2969" t="e">
        <f t="array" ref="N2969">INDEX($A$7:$F$3066,SMALL(IF(COUNTIF($L$5,$H$7:$H$3066)*COUNTIF($L$5,$I$7:$I$3066),MATCH(ROW($A$7:$A$3066),ROW($A$7:$A$3066)),""),ROWS($B$1:E2963)),COLUMNS($A$1:E2965))</f>
        <v>#NUM!</v>
      </c>
      <c r="O2969" t="e">
        <f t="array" ref="O2969">INDEX($A$7:$F$3066,SMALL(IF(COUNTIF($L$5,$H$7:$H$3066)*COUNTIF($L$5,$I$7:$I$3066),MATCH(ROW($A$7:$A$3066),ROW($A$7:$A$3066)),""),ROWS($B$1:F2963)),COLUMNS($A$1:F2965))</f>
        <v>#NUM!</v>
      </c>
    </row>
    <row r="2970" spans="1:15">
      <c r="A2970" s="1">
        <f>'ScienceDirect - Initial'!A2973</f>
        <v>0</v>
      </c>
      <c r="B2970" s="1">
        <f>'ScienceDirect - Initial'!B2973</f>
        <v>2005</v>
      </c>
      <c r="C2970" s="1">
        <f>'ScienceDirect - Initial'!C2973</f>
        <v>0</v>
      </c>
      <c r="D2970" s="1" t="str">
        <f>'ScienceDirect - Initial'!D2973</f>
        <v>Third International Conference on Children's Bone Health</v>
      </c>
      <c r="E2970" s="1" t="str">
        <f>'ScienceDirect - Initial'!E2973</f>
        <v>Abstracts from the Third International Conference on Children's Bone Health</v>
      </c>
      <c r="F2970" s="1">
        <f>'ScienceDirect - Initial'!F2973</f>
        <v>0</v>
      </c>
      <c r="H2970" s="1">
        <v>0</v>
      </c>
      <c r="I2970" s="1">
        <v>0</v>
      </c>
      <c r="J2970" t="b">
        <f t="shared" si="46"/>
        <v>1</v>
      </c>
      <c r="K2970" t="e">
        <f t="array" ref="K2970">INDEX($A$7:$F$3066,SMALL(IF(COUNTIF($L$5,$H$7:$H$3066)*COUNTIF($L$5,$I$7:$I$3066),MATCH(ROW($A$7:$A$3066),ROW($A$7:$A$3066)),""),ROWS($B$1:B2964)),COLUMNS($A$1:B2966))</f>
        <v>#NUM!</v>
      </c>
      <c r="L2970" t="e">
        <f t="array" ref="L2970">INDEX($A$7:$F$3066,SMALL(IF(COUNTIF($L$5,$H$7:$H$3066)*COUNTIF($L$5,$I$7:$I$3066),MATCH(ROW($A$7:$A$3066),ROW($A$7:$A$3066)),""),ROWS($B$1:C2964)),COLUMNS($A$1:C2966))</f>
        <v>#NUM!</v>
      </c>
      <c r="M2970" t="e">
        <f t="array" ref="M2970">INDEX($A$7:$F$3066,SMALL(IF(COUNTIF($L$5,$H$7:$H$3066)*COUNTIF($L$5,$I$7:$I$3066),MATCH(ROW($A$7:$A$3066),ROW($A$7:$A$3066)),""),ROWS($B$1:D2964)),COLUMNS($A$1:D2966))</f>
        <v>#NUM!</v>
      </c>
      <c r="N2970" t="e">
        <f t="array" ref="N2970">INDEX($A$7:$F$3066,SMALL(IF(COUNTIF($L$5,$H$7:$H$3066)*COUNTIF($L$5,$I$7:$I$3066),MATCH(ROW($A$7:$A$3066),ROW($A$7:$A$3066)),""),ROWS($B$1:E2964)),COLUMNS($A$1:E2966))</f>
        <v>#NUM!</v>
      </c>
      <c r="O2970" t="e">
        <f t="array" ref="O2970">INDEX($A$7:$F$3066,SMALL(IF(COUNTIF($L$5,$H$7:$H$3066)*COUNTIF($L$5,$I$7:$I$3066),MATCH(ROW($A$7:$A$3066),ROW($A$7:$A$3066)),""),ROWS($B$1:F2964)),COLUMNS($A$1:F2966))</f>
        <v>#NUM!</v>
      </c>
    </row>
    <row r="2971" spans="1:15">
      <c r="A2971" s="1">
        <f>'ScienceDirect - Initial'!A2974</f>
        <v>0</v>
      </c>
      <c r="B2971" s="1">
        <f>'ScienceDirect - Initial'!B2974</f>
        <v>1993</v>
      </c>
      <c r="C2971" s="1">
        <f>'ScienceDirect - Initial'!C2974</f>
        <v>0</v>
      </c>
      <c r="D2971" s="1" t="str">
        <f>'ScienceDirect - Initial'!D2974</f>
        <v>International exploration of Mars: a mission whose time has come</v>
      </c>
      <c r="E2971" s="1" t="str">
        <f>'ScienceDirect - Initial'!E2974</f>
        <v>Acta Astronautica</v>
      </c>
      <c r="F2971" s="1">
        <f>'ScienceDirect - Initial'!F2974</f>
        <v>0</v>
      </c>
      <c r="H2971" s="1">
        <v>0</v>
      </c>
      <c r="I2971" s="1">
        <v>0</v>
      </c>
      <c r="J2971" t="b">
        <f t="shared" si="46"/>
        <v>1</v>
      </c>
      <c r="K2971" t="e">
        <f t="array" ref="K2971">INDEX($A$7:$F$3066,SMALL(IF(COUNTIF($L$5,$H$7:$H$3066)*COUNTIF($L$5,$I$7:$I$3066),MATCH(ROW($A$7:$A$3066),ROW($A$7:$A$3066)),""),ROWS($B$1:B2965)),COLUMNS($A$1:B2967))</f>
        <v>#NUM!</v>
      </c>
      <c r="L2971" t="e">
        <f t="array" ref="L2971">INDEX($A$7:$F$3066,SMALL(IF(COUNTIF($L$5,$H$7:$H$3066)*COUNTIF($L$5,$I$7:$I$3066),MATCH(ROW($A$7:$A$3066),ROW($A$7:$A$3066)),""),ROWS($B$1:C2965)),COLUMNS($A$1:C2967))</f>
        <v>#NUM!</v>
      </c>
      <c r="M2971" t="e">
        <f t="array" ref="M2971">INDEX($A$7:$F$3066,SMALL(IF(COUNTIF($L$5,$H$7:$H$3066)*COUNTIF($L$5,$I$7:$I$3066),MATCH(ROW($A$7:$A$3066),ROW($A$7:$A$3066)),""),ROWS($B$1:D2965)),COLUMNS($A$1:D2967))</f>
        <v>#NUM!</v>
      </c>
      <c r="N2971" t="e">
        <f t="array" ref="N2971">INDEX($A$7:$F$3066,SMALL(IF(COUNTIF($L$5,$H$7:$H$3066)*COUNTIF($L$5,$I$7:$I$3066),MATCH(ROW($A$7:$A$3066),ROW($A$7:$A$3066)),""),ROWS($B$1:E2965)),COLUMNS($A$1:E2967))</f>
        <v>#NUM!</v>
      </c>
      <c r="O2971" t="e">
        <f t="array" ref="O2971">INDEX($A$7:$F$3066,SMALL(IF(COUNTIF($L$5,$H$7:$H$3066)*COUNTIF($L$5,$I$7:$I$3066),MATCH(ROW($A$7:$A$3066),ROW($A$7:$A$3066)),""),ROWS($B$1:F2965)),COLUMNS($A$1:F2967))</f>
        <v>#NUM!</v>
      </c>
    </row>
    <row r="2972" spans="1:15">
      <c r="A2972" s="1">
        <f>'ScienceDirect - Initial'!A2975</f>
        <v>0</v>
      </c>
      <c r="B2972" s="1">
        <f>'ScienceDirect - Initial'!B2975</f>
        <v>1980</v>
      </c>
      <c r="C2972" s="1" t="str">
        <f>'ScienceDirect - Initial'!C2975</f>
        <v>Urban, Joan Barth</v>
      </c>
      <c r="D2972" s="1" t="str">
        <f>'ScienceDirect - Initial'!D2975</f>
        <v>Moscow and the PCI in the 1970s: kto kovo?</v>
      </c>
      <c r="E2972" s="1" t="str">
        <f>'ScienceDirect - Initial'!E2975</f>
        <v>Studies in Comparative Communism</v>
      </c>
      <c r="F2972" s="1">
        <f>'ScienceDirect - Initial'!F2975</f>
        <v>0</v>
      </c>
      <c r="H2972" s="1">
        <v>0</v>
      </c>
      <c r="I2972" s="1">
        <v>0</v>
      </c>
      <c r="J2972" t="b">
        <f t="shared" si="46"/>
        <v>1</v>
      </c>
      <c r="K2972" t="e">
        <f t="array" ref="K2972">INDEX($A$7:$F$3066,SMALL(IF(COUNTIF($L$5,$H$7:$H$3066)*COUNTIF($L$5,$I$7:$I$3066),MATCH(ROW($A$7:$A$3066),ROW($A$7:$A$3066)),""),ROWS($B$1:B2966)),COLUMNS($A$1:B2968))</f>
        <v>#NUM!</v>
      </c>
      <c r="L2972" t="e">
        <f t="array" ref="L2972">INDEX($A$7:$F$3066,SMALL(IF(COUNTIF($L$5,$H$7:$H$3066)*COUNTIF($L$5,$I$7:$I$3066),MATCH(ROW($A$7:$A$3066),ROW($A$7:$A$3066)),""),ROWS($B$1:C2966)),COLUMNS($A$1:C2968))</f>
        <v>#NUM!</v>
      </c>
      <c r="M2972" t="e">
        <f t="array" ref="M2972">INDEX($A$7:$F$3066,SMALL(IF(COUNTIF($L$5,$H$7:$H$3066)*COUNTIF($L$5,$I$7:$I$3066),MATCH(ROW($A$7:$A$3066),ROW($A$7:$A$3066)),""),ROWS($B$1:D2966)),COLUMNS($A$1:D2968))</f>
        <v>#NUM!</v>
      </c>
      <c r="N2972" t="e">
        <f t="array" ref="N2972">INDEX($A$7:$F$3066,SMALL(IF(COUNTIF($L$5,$H$7:$H$3066)*COUNTIF($L$5,$I$7:$I$3066),MATCH(ROW($A$7:$A$3066),ROW($A$7:$A$3066)),""),ROWS($B$1:E2966)),COLUMNS($A$1:E2968))</f>
        <v>#NUM!</v>
      </c>
      <c r="O2972" t="e">
        <f t="array" ref="O2972">INDEX($A$7:$F$3066,SMALL(IF(COUNTIF($L$5,$H$7:$H$3066)*COUNTIF($L$5,$I$7:$I$3066),MATCH(ROW($A$7:$A$3066),ROW($A$7:$A$3066)),""),ROWS($B$1:F2966)),COLUMNS($A$1:F2968))</f>
        <v>#NUM!</v>
      </c>
    </row>
    <row r="2973" spans="1:15">
      <c r="A2973" s="1">
        <f>'ScienceDirect - Initial'!A2976</f>
        <v>0</v>
      </c>
      <c r="B2973" s="1">
        <f>'ScienceDirect - Initial'!B2976</f>
        <v>2004</v>
      </c>
      <c r="C2973" s="1">
        <f>'ScienceDirect - Initial'!C2976</f>
        <v>0</v>
      </c>
      <c r="D2973" s="1" t="str">
        <f>'ScienceDirect - Initial'!D2976</f>
        <v>Chapter 12 - Infections Of The Spine</v>
      </c>
      <c r="E2973" s="1" t="str">
        <f>'ScienceDirect - Initial'!E2976</f>
        <v>Low Back and Neck Pain (Third Edition)</v>
      </c>
      <c r="F2973" s="1" t="str">
        <f>'ScienceDirect - Initial'!F2976</f>
        <v>978-0-7216-9277-7</v>
      </c>
      <c r="H2973" s="1">
        <v>0</v>
      </c>
      <c r="I2973" s="1">
        <v>0</v>
      </c>
      <c r="J2973" t="b">
        <f t="shared" si="46"/>
        <v>1</v>
      </c>
      <c r="K2973" t="e">
        <f t="array" ref="K2973">INDEX($A$7:$F$3066,SMALL(IF(COUNTIF($L$5,$H$7:$H$3066)*COUNTIF($L$5,$I$7:$I$3066),MATCH(ROW($A$7:$A$3066),ROW($A$7:$A$3066)),""),ROWS($B$1:B2967)),COLUMNS($A$1:B2969))</f>
        <v>#NUM!</v>
      </c>
      <c r="L2973" t="e">
        <f t="array" ref="L2973">INDEX($A$7:$F$3066,SMALL(IF(COUNTIF($L$5,$H$7:$H$3066)*COUNTIF($L$5,$I$7:$I$3066),MATCH(ROW($A$7:$A$3066),ROW($A$7:$A$3066)),""),ROWS($B$1:C2967)),COLUMNS($A$1:C2969))</f>
        <v>#NUM!</v>
      </c>
      <c r="M2973" t="e">
        <f t="array" ref="M2973">INDEX($A$7:$F$3066,SMALL(IF(COUNTIF($L$5,$H$7:$H$3066)*COUNTIF($L$5,$I$7:$I$3066),MATCH(ROW($A$7:$A$3066),ROW($A$7:$A$3066)),""),ROWS($B$1:D2967)),COLUMNS($A$1:D2969))</f>
        <v>#NUM!</v>
      </c>
      <c r="N2973" t="e">
        <f t="array" ref="N2973">INDEX($A$7:$F$3066,SMALL(IF(COUNTIF($L$5,$H$7:$H$3066)*COUNTIF($L$5,$I$7:$I$3066),MATCH(ROW($A$7:$A$3066),ROW($A$7:$A$3066)),""),ROWS($B$1:E2967)),COLUMNS($A$1:E2969))</f>
        <v>#NUM!</v>
      </c>
      <c r="O2973" t="e">
        <f t="array" ref="O2973">INDEX($A$7:$F$3066,SMALL(IF(COUNTIF($L$5,$H$7:$H$3066)*COUNTIF($L$5,$I$7:$I$3066),MATCH(ROW($A$7:$A$3066),ROW($A$7:$A$3066)),""),ROWS($B$1:F2967)),COLUMNS($A$1:F2969))</f>
        <v>#NUM!</v>
      </c>
    </row>
    <row r="2974" spans="1:15">
      <c r="A2974" s="1">
        <f>'ScienceDirect - Initial'!A2977</f>
        <v>0</v>
      </c>
      <c r="B2974" s="1">
        <f>'ScienceDirect - Initial'!B2977</f>
        <v>2014</v>
      </c>
      <c r="C2974" s="1" t="str">
        <f>'ScienceDirect - Initial'!C2977</f>
        <v>O’Donnell, James T.; Marks, Donald H.; Danese, Paul; O’Donnell, James J.</v>
      </c>
      <c r="D2974" s="1" t="str">
        <f>'ScienceDirect - Initial'!D2977</f>
        <v>Drug-induced liver disease: Primer for the primary care physician</v>
      </c>
      <c r="E2974" s="1" t="str">
        <f>'ScienceDirect - Initial'!E2977</f>
        <v>Drug-induced liver disease: Primer for the primary care physician</v>
      </c>
      <c r="F2974" s="1">
        <f>'ScienceDirect - Initial'!F2977</f>
        <v>0</v>
      </c>
      <c r="H2974" s="1">
        <v>0</v>
      </c>
      <c r="I2974" s="1">
        <v>0</v>
      </c>
      <c r="J2974" t="b">
        <f t="shared" si="46"/>
        <v>1</v>
      </c>
      <c r="K2974" t="e">
        <f t="array" ref="K2974">INDEX($A$7:$F$3066,SMALL(IF(COUNTIF($L$5,$H$7:$H$3066)*COUNTIF($L$5,$I$7:$I$3066),MATCH(ROW($A$7:$A$3066),ROW($A$7:$A$3066)),""),ROWS($B$1:B2968)),COLUMNS($A$1:B2970))</f>
        <v>#NUM!</v>
      </c>
      <c r="L2974" t="e">
        <f t="array" ref="L2974">INDEX($A$7:$F$3066,SMALL(IF(COUNTIF($L$5,$H$7:$H$3066)*COUNTIF($L$5,$I$7:$I$3066),MATCH(ROW($A$7:$A$3066),ROW($A$7:$A$3066)),""),ROWS($B$1:C2968)),COLUMNS($A$1:C2970))</f>
        <v>#NUM!</v>
      </c>
      <c r="M2974" t="e">
        <f t="array" ref="M2974">INDEX($A$7:$F$3066,SMALL(IF(COUNTIF($L$5,$H$7:$H$3066)*COUNTIF($L$5,$I$7:$I$3066),MATCH(ROW($A$7:$A$3066),ROW($A$7:$A$3066)),""),ROWS($B$1:D2968)),COLUMNS($A$1:D2970))</f>
        <v>#NUM!</v>
      </c>
      <c r="N2974" t="e">
        <f t="array" ref="N2974">INDEX($A$7:$F$3066,SMALL(IF(COUNTIF($L$5,$H$7:$H$3066)*COUNTIF($L$5,$I$7:$I$3066),MATCH(ROW($A$7:$A$3066),ROW($A$7:$A$3066)),""),ROWS($B$1:E2968)),COLUMNS($A$1:E2970))</f>
        <v>#NUM!</v>
      </c>
      <c r="O2974" t="e">
        <f t="array" ref="O2974">INDEX($A$7:$F$3066,SMALL(IF(COUNTIF($L$5,$H$7:$H$3066)*COUNTIF($L$5,$I$7:$I$3066),MATCH(ROW($A$7:$A$3066),ROW($A$7:$A$3066)),""),ROWS($B$1:F2968)),COLUMNS($A$1:F2970))</f>
        <v>#NUM!</v>
      </c>
    </row>
    <row r="2975" spans="1:15">
      <c r="A2975" s="1">
        <f>'ScienceDirect - Initial'!A2978</f>
        <v>0</v>
      </c>
      <c r="B2975" s="1">
        <f>'ScienceDirect - Initial'!B2978</f>
        <v>1968</v>
      </c>
      <c r="C2975" s="1" t="str">
        <f>'ScienceDirect - Initial'!C2978</f>
        <v>Kruse, R.B.</v>
      </c>
      <c r="D2975" s="1" t="str">
        <f>'ScienceDirect - Initial'!D2978</f>
        <v>Solid Propellants</v>
      </c>
      <c r="E2975" s="1" t="str">
        <f>'ScienceDirect - Initial'!E2978</f>
        <v>Modern Materials</v>
      </c>
      <c r="F2975" s="1" t="str">
        <f>'ScienceDirect - Initial'!F2978</f>
        <v>0077-0000</v>
      </c>
      <c r="H2975" s="1">
        <v>0</v>
      </c>
      <c r="I2975" s="1">
        <v>0</v>
      </c>
      <c r="J2975" t="b">
        <f t="shared" si="46"/>
        <v>1</v>
      </c>
      <c r="K2975" t="e">
        <f t="array" ref="K2975">INDEX($A$7:$F$3066,SMALL(IF(COUNTIF($L$5,$H$7:$H$3066)*COUNTIF($L$5,$I$7:$I$3066),MATCH(ROW($A$7:$A$3066),ROW($A$7:$A$3066)),""),ROWS($B$1:B2969)),COLUMNS($A$1:B2971))</f>
        <v>#NUM!</v>
      </c>
      <c r="L2975" t="e">
        <f t="array" ref="L2975">INDEX($A$7:$F$3066,SMALL(IF(COUNTIF($L$5,$H$7:$H$3066)*COUNTIF($L$5,$I$7:$I$3066),MATCH(ROW($A$7:$A$3066),ROW($A$7:$A$3066)),""),ROWS($B$1:C2969)),COLUMNS($A$1:C2971))</f>
        <v>#NUM!</v>
      </c>
      <c r="M2975" t="e">
        <f t="array" ref="M2975">INDEX($A$7:$F$3066,SMALL(IF(COUNTIF($L$5,$H$7:$H$3066)*COUNTIF($L$5,$I$7:$I$3066),MATCH(ROW($A$7:$A$3066),ROW($A$7:$A$3066)),""),ROWS($B$1:D2969)),COLUMNS($A$1:D2971))</f>
        <v>#NUM!</v>
      </c>
      <c r="N2975" t="e">
        <f t="array" ref="N2975">INDEX($A$7:$F$3066,SMALL(IF(COUNTIF($L$5,$H$7:$H$3066)*COUNTIF($L$5,$I$7:$I$3066),MATCH(ROW($A$7:$A$3066),ROW($A$7:$A$3066)),""),ROWS($B$1:E2969)),COLUMNS($A$1:E2971))</f>
        <v>#NUM!</v>
      </c>
      <c r="O2975" t="e">
        <f t="array" ref="O2975">INDEX($A$7:$F$3066,SMALL(IF(COUNTIF($L$5,$H$7:$H$3066)*COUNTIF($L$5,$I$7:$I$3066),MATCH(ROW($A$7:$A$3066),ROW($A$7:$A$3066)),""),ROWS($B$1:F2969)),COLUMNS($A$1:F2971))</f>
        <v>#NUM!</v>
      </c>
    </row>
    <row r="2976" spans="1:15">
      <c r="A2976" s="1">
        <f>'ScienceDirect - Initial'!A2979</f>
        <v>0</v>
      </c>
      <c r="B2976" s="1">
        <f>'ScienceDirect - Initial'!B2979</f>
        <v>1989</v>
      </c>
      <c r="C2976" s="1" t="str">
        <f>'ScienceDirect - Initial'!C2979</f>
        <v>Scott, Andrew K.</v>
      </c>
      <c r="D2976" s="1" t="str">
        <f>'ScienceDirect - Initial'!D2979</f>
        <v>Warfarin usage: Can safety be improved?</v>
      </c>
      <c r="E2976" s="1" t="str">
        <f>'ScienceDirect - Initial'!E2979</f>
        <v>Pharmacology &amp; Therapeutics</v>
      </c>
      <c r="F2976" s="1">
        <f>'ScienceDirect - Initial'!F2979</f>
        <v>0</v>
      </c>
      <c r="H2976" s="1">
        <v>0</v>
      </c>
      <c r="I2976" s="1">
        <v>0</v>
      </c>
      <c r="J2976" t="b">
        <f t="shared" si="46"/>
        <v>1</v>
      </c>
      <c r="K2976" t="e">
        <f t="array" ref="K2976">INDEX($A$7:$F$3066,SMALL(IF(COUNTIF($L$5,$H$7:$H$3066)*COUNTIF($L$5,$I$7:$I$3066),MATCH(ROW($A$7:$A$3066),ROW($A$7:$A$3066)),""),ROWS($B$1:B2970)),COLUMNS($A$1:B2972))</f>
        <v>#NUM!</v>
      </c>
      <c r="L2976" t="e">
        <f t="array" ref="L2976">INDEX($A$7:$F$3066,SMALL(IF(COUNTIF($L$5,$H$7:$H$3066)*COUNTIF($L$5,$I$7:$I$3066),MATCH(ROW($A$7:$A$3066),ROW($A$7:$A$3066)),""),ROWS($B$1:C2970)),COLUMNS($A$1:C2972))</f>
        <v>#NUM!</v>
      </c>
      <c r="M2976" t="e">
        <f t="array" ref="M2976">INDEX($A$7:$F$3066,SMALL(IF(COUNTIF($L$5,$H$7:$H$3066)*COUNTIF($L$5,$I$7:$I$3066),MATCH(ROW($A$7:$A$3066),ROW($A$7:$A$3066)),""),ROWS($B$1:D2970)),COLUMNS($A$1:D2972))</f>
        <v>#NUM!</v>
      </c>
      <c r="N2976" t="e">
        <f t="array" ref="N2976">INDEX($A$7:$F$3066,SMALL(IF(COUNTIF($L$5,$H$7:$H$3066)*COUNTIF($L$5,$I$7:$I$3066),MATCH(ROW($A$7:$A$3066),ROW($A$7:$A$3066)),""),ROWS($B$1:E2970)),COLUMNS($A$1:E2972))</f>
        <v>#NUM!</v>
      </c>
      <c r="O2976" t="e">
        <f t="array" ref="O2976">INDEX($A$7:$F$3066,SMALL(IF(COUNTIF($L$5,$H$7:$H$3066)*COUNTIF($L$5,$I$7:$I$3066),MATCH(ROW($A$7:$A$3066),ROW($A$7:$A$3066)),""),ROWS($B$1:F2970)),COLUMNS($A$1:F2972))</f>
        <v>#NUM!</v>
      </c>
    </row>
    <row r="2977" spans="1:15">
      <c r="A2977" s="1">
        <f>'ScienceDirect - Initial'!A2980</f>
        <v>0</v>
      </c>
      <c r="B2977" s="1">
        <f>'ScienceDirect - Initial'!B2980</f>
        <v>2004</v>
      </c>
      <c r="C2977" s="1" t="str">
        <f>'ScienceDirect - Initial'!C2980</f>
        <v>Mandel, Jess; Weinberger, Steven E.</v>
      </c>
      <c r="D2977" s="1" t="str">
        <f>'ScienceDirect - Initial'!D2980</f>
        <v>Chapter 18 - Pulmonary Diseases</v>
      </c>
      <c r="E2977" s="1" t="str">
        <f>'ScienceDirect - Initial'!E2980</f>
        <v>Medical Complications During Pregnancy (Sixth Edition)</v>
      </c>
      <c r="F2977" s="1" t="str">
        <f>'ScienceDirect - Initial'!F2980</f>
        <v>978-0-7216-0435-0</v>
      </c>
      <c r="H2977" s="1">
        <v>0</v>
      </c>
      <c r="I2977" s="1">
        <v>0</v>
      </c>
      <c r="J2977" t="b">
        <f t="shared" si="46"/>
        <v>1</v>
      </c>
      <c r="K2977" t="e">
        <f t="array" ref="K2977">INDEX($A$7:$F$3066,SMALL(IF(COUNTIF($L$5,$H$7:$H$3066)*COUNTIF($L$5,$I$7:$I$3066),MATCH(ROW($A$7:$A$3066),ROW($A$7:$A$3066)),""),ROWS($B$1:B2971)),COLUMNS($A$1:B2973))</f>
        <v>#NUM!</v>
      </c>
      <c r="L2977" t="e">
        <f t="array" ref="L2977">INDEX($A$7:$F$3066,SMALL(IF(COUNTIF($L$5,$H$7:$H$3066)*COUNTIF($L$5,$I$7:$I$3066),MATCH(ROW($A$7:$A$3066),ROW($A$7:$A$3066)),""),ROWS($B$1:C2971)),COLUMNS($A$1:C2973))</f>
        <v>#NUM!</v>
      </c>
      <c r="M2977" t="e">
        <f t="array" ref="M2977">INDEX($A$7:$F$3066,SMALL(IF(COUNTIF($L$5,$H$7:$H$3066)*COUNTIF($L$5,$I$7:$I$3066),MATCH(ROW($A$7:$A$3066),ROW($A$7:$A$3066)),""),ROWS($B$1:D2971)),COLUMNS($A$1:D2973))</f>
        <v>#NUM!</v>
      </c>
      <c r="N2977" t="e">
        <f t="array" ref="N2977">INDEX($A$7:$F$3066,SMALL(IF(COUNTIF($L$5,$H$7:$H$3066)*COUNTIF($L$5,$I$7:$I$3066),MATCH(ROW($A$7:$A$3066),ROW($A$7:$A$3066)),""),ROWS($B$1:E2971)),COLUMNS($A$1:E2973))</f>
        <v>#NUM!</v>
      </c>
      <c r="O2977" t="e">
        <f t="array" ref="O2977">INDEX($A$7:$F$3066,SMALL(IF(COUNTIF($L$5,$H$7:$H$3066)*COUNTIF($L$5,$I$7:$I$3066),MATCH(ROW($A$7:$A$3066),ROW($A$7:$A$3066)),""),ROWS($B$1:F2971)),COLUMNS($A$1:F2973))</f>
        <v>#NUM!</v>
      </c>
    </row>
    <row r="2978" spans="1:15">
      <c r="A2978" s="1">
        <f>'ScienceDirect - Initial'!A2981</f>
        <v>0</v>
      </c>
      <c r="B2978" s="1">
        <f>'ScienceDirect - Initial'!B2981</f>
        <v>1990</v>
      </c>
      <c r="C2978" s="1" t="str">
        <f>'ScienceDirect - Initial'!C2981</f>
        <v>Gow, Anthony J.; Tucker, Walter B.</v>
      </c>
      <c r="D2978" s="1" t="str">
        <f>'ScienceDirect - Initial'!D2981</f>
        <v>2 - Sea Ice in the Polar Regions</v>
      </c>
      <c r="E2978" s="1" t="str">
        <f>'ScienceDirect - Initial'!E2981</f>
        <v>Polar Oceanography</v>
      </c>
      <c r="F2978" s="1" t="str">
        <f>'ScienceDirect - Initial'!F2981</f>
        <v>978-0-12-653031-5</v>
      </c>
      <c r="H2978" s="1">
        <v>0</v>
      </c>
      <c r="I2978" s="1">
        <v>0</v>
      </c>
      <c r="J2978" t="b">
        <f t="shared" si="46"/>
        <v>1</v>
      </c>
      <c r="K2978" t="e">
        <f t="array" ref="K2978">INDEX($A$7:$F$3066,SMALL(IF(COUNTIF($L$5,$H$7:$H$3066)*COUNTIF($L$5,$I$7:$I$3066),MATCH(ROW($A$7:$A$3066),ROW($A$7:$A$3066)),""),ROWS($B$1:B2972)),COLUMNS($A$1:B2974))</f>
        <v>#NUM!</v>
      </c>
      <c r="L2978" t="e">
        <f t="array" ref="L2978">INDEX($A$7:$F$3066,SMALL(IF(COUNTIF($L$5,$H$7:$H$3066)*COUNTIF($L$5,$I$7:$I$3066),MATCH(ROW($A$7:$A$3066),ROW($A$7:$A$3066)),""),ROWS($B$1:C2972)),COLUMNS($A$1:C2974))</f>
        <v>#NUM!</v>
      </c>
      <c r="M2978" t="e">
        <f t="array" ref="M2978">INDEX($A$7:$F$3066,SMALL(IF(COUNTIF($L$5,$H$7:$H$3066)*COUNTIF($L$5,$I$7:$I$3066),MATCH(ROW($A$7:$A$3066),ROW($A$7:$A$3066)),""),ROWS($B$1:D2972)),COLUMNS($A$1:D2974))</f>
        <v>#NUM!</v>
      </c>
      <c r="N2978" t="e">
        <f t="array" ref="N2978">INDEX($A$7:$F$3066,SMALL(IF(COUNTIF($L$5,$H$7:$H$3066)*COUNTIF($L$5,$I$7:$I$3066),MATCH(ROW($A$7:$A$3066),ROW($A$7:$A$3066)),""),ROWS($B$1:E2972)),COLUMNS($A$1:E2974))</f>
        <v>#NUM!</v>
      </c>
      <c r="O2978" t="e">
        <f t="array" ref="O2978">INDEX($A$7:$F$3066,SMALL(IF(COUNTIF($L$5,$H$7:$H$3066)*COUNTIF($L$5,$I$7:$I$3066),MATCH(ROW($A$7:$A$3066),ROW($A$7:$A$3066)),""),ROWS($B$1:F2972)),COLUMNS($A$1:F2974))</f>
        <v>#NUM!</v>
      </c>
    </row>
    <row r="2979" spans="1:15">
      <c r="A2979" s="1">
        <f>'ScienceDirect - Initial'!A2982</f>
        <v>0</v>
      </c>
      <c r="B2979" s="1">
        <f>'ScienceDirect - Initial'!B2982</f>
        <v>2010</v>
      </c>
      <c r="C2979" s="1">
        <f>'ScienceDirect - Initial'!C2982</f>
        <v>0</v>
      </c>
      <c r="D2979" s="1" t="str">
        <f>'ScienceDirect - Initial'!D2982</f>
        <v>Abstracts for Supplement</v>
      </c>
      <c r="E2979" s="1" t="str">
        <f>'ScienceDirect - Initial'!E2982</f>
        <v>14th International Congress on Infectious Diseases (ICID) Abstracts</v>
      </c>
      <c r="F2979" s="1">
        <f>'ScienceDirect - Initial'!F2982</f>
        <v>0</v>
      </c>
      <c r="H2979" s="1">
        <v>0</v>
      </c>
      <c r="I2979" s="1">
        <v>0</v>
      </c>
      <c r="J2979" t="b">
        <f t="shared" si="46"/>
        <v>1</v>
      </c>
      <c r="K2979" t="e">
        <f t="array" ref="K2979">INDEX($A$7:$F$3066,SMALL(IF(COUNTIF($L$5,$H$7:$H$3066)*COUNTIF($L$5,$I$7:$I$3066),MATCH(ROW($A$7:$A$3066),ROW($A$7:$A$3066)),""),ROWS($B$1:B2973)),COLUMNS($A$1:B2975))</f>
        <v>#NUM!</v>
      </c>
      <c r="L2979" t="e">
        <f t="array" ref="L2979">INDEX($A$7:$F$3066,SMALL(IF(COUNTIF($L$5,$H$7:$H$3066)*COUNTIF($L$5,$I$7:$I$3066),MATCH(ROW($A$7:$A$3066),ROW($A$7:$A$3066)),""),ROWS($B$1:C2973)),COLUMNS($A$1:C2975))</f>
        <v>#NUM!</v>
      </c>
      <c r="M2979" t="e">
        <f t="array" ref="M2979">INDEX($A$7:$F$3066,SMALL(IF(COUNTIF($L$5,$H$7:$H$3066)*COUNTIF($L$5,$I$7:$I$3066),MATCH(ROW($A$7:$A$3066),ROW($A$7:$A$3066)),""),ROWS($B$1:D2973)),COLUMNS($A$1:D2975))</f>
        <v>#NUM!</v>
      </c>
      <c r="N2979" t="e">
        <f t="array" ref="N2979">INDEX($A$7:$F$3066,SMALL(IF(COUNTIF($L$5,$H$7:$H$3066)*COUNTIF($L$5,$I$7:$I$3066),MATCH(ROW($A$7:$A$3066),ROW($A$7:$A$3066)),""),ROWS($B$1:E2973)),COLUMNS($A$1:E2975))</f>
        <v>#NUM!</v>
      </c>
      <c r="O2979" t="e">
        <f t="array" ref="O2979">INDEX($A$7:$F$3066,SMALL(IF(COUNTIF($L$5,$H$7:$H$3066)*COUNTIF($L$5,$I$7:$I$3066),MATCH(ROW($A$7:$A$3066),ROW($A$7:$A$3066)),""),ROWS($B$1:F2973)),COLUMNS($A$1:F2975))</f>
        <v>#NUM!</v>
      </c>
    </row>
    <row r="2980" spans="1:15">
      <c r="A2980" s="1">
        <f>'ScienceDirect - Initial'!A2983</f>
        <v>0</v>
      </c>
      <c r="B2980" s="1">
        <f>'ScienceDirect - Initial'!B2983</f>
        <v>1984</v>
      </c>
      <c r="C2980" s="1" t="str">
        <f>'ScienceDirect - Initial'!C2983</f>
        <v>Stabile, Bruce E.; Passaro, Edward</v>
      </c>
      <c r="D2980" s="1" t="str">
        <f>'ScienceDirect - Initial'!D2983</f>
        <v>Duodenal ulcer: A disease in evolution</v>
      </c>
      <c r="E2980" s="1" t="str">
        <f>'ScienceDirect - Initial'!E2983</f>
        <v>Current Problems in Surgery</v>
      </c>
      <c r="F2980" s="1">
        <f>'ScienceDirect - Initial'!F2983</f>
        <v>0</v>
      </c>
      <c r="H2980" s="1">
        <v>0</v>
      </c>
      <c r="I2980" s="1">
        <v>0</v>
      </c>
      <c r="J2980" t="b">
        <f t="shared" si="46"/>
        <v>1</v>
      </c>
      <c r="K2980" t="e">
        <f t="array" ref="K2980">INDEX($A$7:$F$3066,SMALL(IF(COUNTIF($L$5,$H$7:$H$3066)*COUNTIF($L$5,$I$7:$I$3066),MATCH(ROW($A$7:$A$3066),ROW($A$7:$A$3066)),""),ROWS($B$1:B2974)),COLUMNS($A$1:B2976))</f>
        <v>#NUM!</v>
      </c>
      <c r="L2980" t="e">
        <f t="array" ref="L2980">INDEX($A$7:$F$3066,SMALL(IF(COUNTIF($L$5,$H$7:$H$3066)*COUNTIF($L$5,$I$7:$I$3066),MATCH(ROW($A$7:$A$3066),ROW($A$7:$A$3066)),""),ROWS($B$1:C2974)),COLUMNS($A$1:C2976))</f>
        <v>#NUM!</v>
      </c>
      <c r="M2980" t="e">
        <f t="array" ref="M2980">INDEX($A$7:$F$3066,SMALL(IF(COUNTIF($L$5,$H$7:$H$3066)*COUNTIF($L$5,$I$7:$I$3066),MATCH(ROW($A$7:$A$3066),ROW($A$7:$A$3066)),""),ROWS($B$1:D2974)),COLUMNS($A$1:D2976))</f>
        <v>#NUM!</v>
      </c>
      <c r="N2980" t="e">
        <f t="array" ref="N2980">INDEX($A$7:$F$3066,SMALL(IF(COUNTIF($L$5,$H$7:$H$3066)*COUNTIF($L$5,$I$7:$I$3066),MATCH(ROW($A$7:$A$3066),ROW($A$7:$A$3066)),""),ROWS($B$1:E2974)),COLUMNS($A$1:E2976))</f>
        <v>#NUM!</v>
      </c>
      <c r="O2980" t="e">
        <f t="array" ref="O2980">INDEX($A$7:$F$3066,SMALL(IF(COUNTIF($L$5,$H$7:$H$3066)*COUNTIF($L$5,$I$7:$I$3066),MATCH(ROW($A$7:$A$3066),ROW($A$7:$A$3066)),""),ROWS($B$1:F2974)),COLUMNS($A$1:F2976))</f>
        <v>#NUM!</v>
      </c>
    </row>
    <row r="2981" spans="1:15">
      <c r="A2981" s="1">
        <f>'ScienceDirect - Initial'!A2984</f>
        <v>0</v>
      </c>
      <c r="B2981" s="1">
        <f>'ScienceDirect - Initial'!B2984</f>
        <v>1985</v>
      </c>
      <c r="C2981" s="1" t="str">
        <f>'ScienceDirect - Initial'!C2984</f>
        <v>ZERA, ANTHONY J.; KOEHN, RICHARD K.; HALL, JOHN G.</v>
      </c>
      <c r="D2981" s="1" t="str">
        <f>'ScienceDirect - Initial'!D2984</f>
        <v>19 - Allozymes and Biochemical Adaptation</v>
      </c>
      <c r="E2981" s="1" t="str">
        <f>'ScienceDirect - Initial'!E2984</f>
        <v>Biochemistry</v>
      </c>
      <c r="F2981" s="1" t="str">
        <f>'ScienceDirect - Initial'!F2984</f>
        <v>978-0-08-030811-1</v>
      </c>
      <c r="H2981" s="1">
        <v>0</v>
      </c>
      <c r="I2981" s="1">
        <v>0</v>
      </c>
      <c r="J2981" t="b">
        <f t="shared" si="46"/>
        <v>1</v>
      </c>
      <c r="K2981" t="e">
        <f t="array" ref="K2981">INDEX($A$7:$F$3066,SMALL(IF(COUNTIF($L$5,$H$7:$H$3066)*COUNTIF($L$5,$I$7:$I$3066),MATCH(ROW($A$7:$A$3066),ROW($A$7:$A$3066)),""),ROWS($B$1:B2975)),COLUMNS($A$1:B2977))</f>
        <v>#NUM!</v>
      </c>
      <c r="L2981" t="e">
        <f t="array" ref="L2981">INDEX($A$7:$F$3066,SMALL(IF(COUNTIF($L$5,$H$7:$H$3066)*COUNTIF($L$5,$I$7:$I$3066),MATCH(ROW($A$7:$A$3066),ROW($A$7:$A$3066)),""),ROWS($B$1:C2975)),COLUMNS($A$1:C2977))</f>
        <v>#NUM!</v>
      </c>
      <c r="M2981" t="e">
        <f t="array" ref="M2981">INDEX($A$7:$F$3066,SMALL(IF(COUNTIF($L$5,$H$7:$H$3066)*COUNTIF($L$5,$I$7:$I$3066),MATCH(ROW($A$7:$A$3066),ROW($A$7:$A$3066)),""),ROWS($B$1:D2975)),COLUMNS($A$1:D2977))</f>
        <v>#NUM!</v>
      </c>
      <c r="N2981" t="e">
        <f t="array" ref="N2981">INDEX($A$7:$F$3066,SMALL(IF(COUNTIF($L$5,$H$7:$H$3066)*COUNTIF($L$5,$I$7:$I$3066),MATCH(ROW($A$7:$A$3066),ROW($A$7:$A$3066)),""),ROWS($B$1:E2975)),COLUMNS($A$1:E2977))</f>
        <v>#NUM!</v>
      </c>
      <c r="O2981" t="e">
        <f t="array" ref="O2981">INDEX($A$7:$F$3066,SMALL(IF(COUNTIF($L$5,$H$7:$H$3066)*COUNTIF($L$5,$I$7:$I$3066),MATCH(ROW($A$7:$A$3066),ROW($A$7:$A$3066)),""),ROWS($B$1:F2975)),COLUMNS($A$1:F2977))</f>
        <v>#NUM!</v>
      </c>
    </row>
    <row r="2982" spans="1:15">
      <c r="A2982" s="1">
        <f>'ScienceDirect - Initial'!A2985</f>
        <v>0</v>
      </c>
      <c r="B2982" s="1">
        <f>'ScienceDirect - Initial'!B2985</f>
        <v>2007</v>
      </c>
      <c r="C2982" s="1" t="str">
        <f>'ScienceDirect - Initial'!C2985</f>
        <v>Roos, Karen L.</v>
      </c>
      <c r="D2982" s="1" t="str">
        <f>'ScienceDirect - Initial'!D2985</f>
        <v>Chapter 42 - Nonviral Infections</v>
      </c>
      <c r="E2982" s="1" t="str">
        <f>'ScienceDirect - Initial'!E2985</f>
        <v>Textbook of Clinical Neurology (Third Edition)</v>
      </c>
      <c r="F2982" s="1" t="str">
        <f>'ScienceDirect - Initial'!F2985</f>
        <v>978-1-4160-3618-0</v>
      </c>
      <c r="H2982" s="1">
        <v>0</v>
      </c>
      <c r="I2982" s="1">
        <v>0</v>
      </c>
      <c r="J2982" t="b">
        <f t="shared" si="46"/>
        <v>1</v>
      </c>
      <c r="K2982" t="e">
        <f t="array" ref="K2982">INDEX($A$7:$F$3066,SMALL(IF(COUNTIF($L$5,$H$7:$H$3066)*COUNTIF($L$5,$I$7:$I$3066),MATCH(ROW($A$7:$A$3066),ROW($A$7:$A$3066)),""),ROWS($B$1:B2976)),COLUMNS($A$1:B2978))</f>
        <v>#NUM!</v>
      </c>
      <c r="L2982" t="e">
        <f t="array" ref="L2982">INDEX($A$7:$F$3066,SMALL(IF(COUNTIF($L$5,$H$7:$H$3066)*COUNTIF($L$5,$I$7:$I$3066),MATCH(ROW($A$7:$A$3066),ROW($A$7:$A$3066)),""),ROWS($B$1:C2976)),COLUMNS($A$1:C2978))</f>
        <v>#NUM!</v>
      </c>
      <c r="M2982" t="e">
        <f t="array" ref="M2982">INDEX($A$7:$F$3066,SMALL(IF(COUNTIF($L$5,$H$7:$H$3066)*COUNTIF($L$5,$I$7:$I$3066),MATCH(ROW($A$7:$A$3066),ROW($A$7:$A$3066)),""),ROWS($B$1:D2976)),COLUMNS($A$1:D2978))</f>
        <v>#NUM!</v>
      </c>
      <c r="N2982" t="e">
        <f t="array" ref="N2982">INDEX($A$7:$F$3066,SMALL(IF(COUNTIF($L$5,$H$7:$H$3066)*COUNTIF($L$5,$I$7:$I$3066),MATCH(ROW($A$7:$A$3066),ROW($A$7:$A$3066)),""),ROWS($B$1:E2976)),COLUMNS($A$1:E2978))</f>
        <v>#NUM!</v>
      </c>
      <c r="O2982" t="e">
        <f t="array" ref="O2982">INDEX($A$7:$F$3066,SMALL(IF(COUNTIF($L$5,$H$7:$H$3066)*COUNTIF($L$5,$I$7:$I$3066),MATCH(ROW($A$7:$A$3066),ROW($A$7:$A$3066)),""),ROWS($B$1:F2976)),COLUMNS($A$1:F2978))</f>
        <v>#NUM!</v>
      </c>
    </row>
    <row r="2983" spans="1:15">
      <c r="A2983" s="1">
        <f>'ScienceDirect - Initial'!A2986</f>
        <v>0</v>
      </c>
      <c r="B2983" s="1">
        <f>'ScienceDirect - Initial'!B2986</f>
        <v>2014</v>
      </c>
      <c r="C2983" s="1">
        <f>'ScienceDirect - Initial'!C2986</f>
        <v>0</v>
      </c>
      <c r="D2983" s="1" t="str">
        <f>'ScienceDirect - Initial'!D2986</f>
        <v>Abstracts</v>
      </c>
      <c r="E2983" s="1" t="str">
        <f>'ScienceDirect - Initial'!E2986</f>
        <v>2014 Annual Meeting Abstract Book</v>
      </c>
      <c r="F2983" s="1">
        <f>'ScienceDirect - Initial'!F2986</f>
        <v>0</v>
      </c>
      <c r="H2983" s="1">
        <v>0</v>
      </c>
      <c r="I2983" s="1">
        <v>0</v>
      </c>
      <c r="J2983" t="b">
        <f t="shared" si="46"/>
        <v>1</v>
      </c>
      <c r="K2983" t="e">
        <f t="array" ref="K2983">INDEX($A$7:$F$3066,SMALL(IF(COUNTIF($L$5,$H$7:$H$3066)*COUNTIF($L$5,$I$7:$I$3066),MATCH(ROW($A$7:$A$3066),ROW($A$7:$A$3066)),""),ROWS($B$1:B2977)),COLUMNS($A$1:B2979))</f>
        <v>#NUM!</v>
      </c>
      <c r="L2983" t="e">
        <f t="array" ref="L2983">INDEX($A$7:$F$3066,SMALL(IF(COUNTIF($L$5,$H$7:$H$3066)*COUNTIF($L$5,$I$7:$I$3066),MATCH(ROW($A$7:$A$3066),ROW($A$7:$A$3066)),""),ROWS($B$1:C2977)),COLUMNS($A$1:C2979))</f>
        <v>#NUM!</v>
      </c>
      <c r="M2983" t="e">
        <f t="array" ref="M2983">INDEX($A$7:$F$3066,SMALL(IF(COUNTIF($L$5,$H$7:$H$3066)*COUNTIF($L$5,$I$7:$I$3066),MATCH(ROW($A$7:$A$3066),ROW($A$7:$A$3066)),""),ROWS($B$1:D2977)),COLUMNS($A$1:D2979))</f>
        <v>#NUM!</v>
      </c>
      <c r="N2983" t="e">
        <f t="array" ref="N2983">INDEX($A$7:$F$3066,SMALL(IF(COUNTIF($L$5,$H$7:$H$3066)*COUNTIF($L$5,$I$7:$I$3066),MATCH(ROW($A$7:$A$3066),ROW($A$7:$A$3066)),""),ROWS($B$1:E2977)),COLUMNS($A$1:E2979))</f>
        <v>#NUM!</v>
      </c>
      <c r="O2983" t="e">
        <f t="array" ref="O2983">INDEX($A$7:$F$3066,SMALL(IF(COUNTIF($L$5,$H$7:$H$3066)*COUNTIF($L$5,$I$7:$I$3066),MATCH(ROW($A$7:$A$3066),ROW($A$7:$A$3066)),""),ROWS($B$1:F2977)),COLUMNS($A$1:F2979))</f>
        <v>#NUM!</v>
      </c>
    </row>
    <row r="2984" spans="1:15">
      <c r="A2984" s="1">
        <f>'ScienceDirect - Initial'!A2987</f>
        <v>0</v>
      </c>
      <c r="B2984" s="1">
        <f>'ScienceDirect - Initial'!B2987</f>
        <v>1993</v>
      </c>
      <c r="C2984" s="1" t="str">
        <f>'ScienceDirect - Initial'!C2987</f>
        <v>Hawkins, Brian R.</v>
      </c>
      <c r="D2984" s="1" t="str">
        <f>'ScienceDirect - Initial'!D2987</f>
        <v>Advances in Human Leukocyte Antigens and Transplantation</v>
      </c>
      <c r="E2984" s="1" t="str">
        <f>'ScienceDirect - Initial'!E2987</f>
        <v>Advances in Clinical Chemistry</v>
      </c>
      <c r="F2984" s="1" t="str">
        <f>'ScienceDirect - Initial'!F2987</f>
        <v>0065-2423</v>
      </c>
      <c r="H2984" s="1">
        <v>0</v>
      </c>
      <c r="I2984" s="1">
        <v>0</v>
      </c>
      <c r="J2984" t="b">
        <f t="shared" si="46"/>
        <v>1</v>
      </c>
      <c r="K2984" t="e">
        <f t="array" ref="K2984">INDEX($A$7:$F$3066,SMALL(IF(COUNTIF($L$5,$H$7:$H$3066)*COUNTIF($L$5,$I$7:$I$3066),MATCH(ROW($A$7:$A$3066),ROW($A$7:$A$3066)),""),ROWS($B$1:B2978)),COLUMNS($A$1:B2980))</f>
        <v>#NUM!</v>
      </c>
      <c r="L2984" t="e">
        <f t="array" ref="L2984">INDEX($A$7:$F$3066,SMALL(IF(COUNTIF($L$5,$H$7:$H$3066)*COUNTIF($L$5,$I$7:$I$3066),MATCH(ROW($A$7:$A$3066),ROW($A$7:$A$3066)),""),ROWS($B$1:C2978)),COLUMNS($A$1:C2980))</f>
        <v>#NUM!</v>
      </c>
      <c r="M2984" t="e">
        <f t="array" ref="M2984">INDEX($A$7:$F$3066,SMALL(IF(COUNTIF($L$5,$H$7:$H$3066)*COUNTIF($L$5,$I$7:$I$3066),MATCH(ROW($A$7:$A$3066),ROW($A$7:$A$3066)),""),ROWS($B$1:D2978)),COLUMNS($A$1:D2980))</f>
        <v>#NUM!</v>
      </c>
      <c r="N2984" t="e">
        <f t="array" ref="N2984">INDEX($A$7:$F$3066,SMALL(IF(COUNTIF($L$5,$H$7:$H$3066)*COUNTIF($L$5,$I$7:$I$3066),MATCH(ROW($A$7:$A$3066),ROW($A$7:$A$3066)),""),ROWS($B$1:E2978)),COLUMNS($A$1:E2980))</f>
        <v>#NUM!</v>
      </c>
      <c r="O2984" t="e">
        <f t="array" ref="O2984">INDEX($A$7:$F$3066,SMALL(IF(COUNTIF($L$5,$H$7:$H$3066)*COUNTIF($L$5,$I$7:$I$3066),MATCH(ROW($A$7:$A$3066),ROW($A$7:$A$3066)),""),ROWS($B$1:F2978)),COLUMNS($A$1:F2980))</f>
        <v>#NUM!</v>
      </c>
    </row>
    <row r="2985" spans="1:15">
      <c r="A2985" s="1">
        <f>'ScienceDirect - Initial'!A2988</f>
        <v>0</v>
      </c>
      <c r="B2985" s="1">
        <f>'ScienceDirect - Initial'!B2988</f>
        <v>2006</v>
      </c>
      <c r="C2985" s="1" t="str">
        <f>'ScienceDirect - Initial'!C2988</f>
        <v>Perrillo, Robert; Nair, Satheesh</v>
      </c>
      <c r="D2985" s="1" t="str">
        <f>'ScienceDirect - Initial'!D2988</f>
        <v>Chapter 31 - Hepatitis B</v>
      </c>
      <c r="E2985" s="1" t="str">
        <f>'ScienceDirect - Initial'!E2988</f>
        <v>Zakim and Boyer's Hepatology (Fifth Edition)</v>
      </c>
      <c r="F2985" s="1" t="str">
        <f>'ScienceDirect - Initial'!F2988</f>
        <v>978-1-4160-3258-8</v>
      </c>
      <c r="H2985" s="1">
        <v>0</v>
      </c>
      <c r="I2985" s="1">
        <v>0</v>
      </c>
      <c r="J2985" t="b">
        <f t="shared" si="46"/>
        <v>1</v>
      </c>
      <c r="K2985" t="e">
        <f t="array" ref="K2985">INDEX($A$7:$F$3066,SMALL(IF(COUNTIF($L$5,$H$7:$H$3066)*COUNTIF($L$5,$I$7:$I$3066),MATCH(ROW($A$7:$A$3066),ROW($A$7:$A$3066)),""),ROWS($B$1:B2979)),COLUMNS($A$1:B2981))</f>
        <v>#NUM!</v>
      </c>
      <c r="L2985" t="e">
        <f t="array" ref="L2985">INDEX($A$7:$F$3066,SMALL(IF(COUNTIF($L$5,$H$7:$H$3066)*COUNTIF($L$5,$I$7:$I$3066),MATCH(ROW($A$7:$A$3066),ROW($A$7:$A$3066)),""),ROWS($B$1:C2979)),COLUMNS($A$1:C2981))</f>
        <v>#NUM!</v>
      </c>
      <c r="M2985" t="e">
        <f t="array" ref="M2985">INDEX($A$7:$F$3066,SMALL(IF(COUNTIF($L$5,$H$7:$H$3066)*COUNTIF($L$5,$I$7:$I$3066),MATCH(ROW($A$7:$A$3066),ROW($A$7:$A$3066)),""),ROWS($B$1:D2979)),COLUMNS($A$1:D2981))</f>
        <v>#NUM!</v>
      </c>
      <c r="N2985" t="e">
        <f t="array" ref="N2985">INDEX($A$7:$F$3066,SMALL(IF(COUNTIF($L$5,$H$7:$H$3066)*COUNTIF($L$5,$I$7:$I$3066),MATCH(ROW($A$7:$A$3066),ROW($A$7:$A$3066)),""),ROWS($B$1:E2979)),COLUMNS($A$1:E2981))</f>
        <v>#NUM!</v>
      </c>
      <c r="O2985" t="e">
        <f t="array" ref="O2985">INDEX($A$7:$F$3066,SMALL(IF(COUNTIF($L$5,$H$7:$H$3066)*COUNTIF($L$5,$I$7:$I$3066),MATCH(ROW($A$7:$A$3066),ROW($A$7:$A$3066)),""),ROWS($B$1:F2979)),COLUMNS($A$1:F2981))</f>
        <v>#NUM!</v>
      </c>
    </row>
    <row r="2986" spans="1:15">
      <c r="A2986" s="1">
        <f>'ScienceDirect - Initial'!A2989</f>
        <v>0</v>
      </c>
      <c r="B2986" s="1">
        <f>'ScienceDirect - Initial'!B2989</f>
        <v>2005</v>
      </c>
      <c r="C2986" s="1" t="str">
        <f>'ScienceDirect - Initial'!C2989</f>
        <v>Petty, Ross E.; Laxer, Ronald M.</v>
      </c>
      <c r="D2986" s="1" t="str">
        <f>'ScienceDirect - Initial'!D2989</f>
        <v>CHAPTER 16 - SYSTEMIC LUPUS ERYTHEMATOSUS</v>
      </c>
      <c r="E2986" s="1" t="str">
        <f>'ScienceDirect - Initial'!E2989</f>
        <v>Textbook of Pediatric Rheumatology (Fifth Edition)</v>
      </c>
      <c r="F2986" s="1" t="str">
        <f>'ScienceDirect - Initial'!F2989</f>
        <v>978-1-4160-0246-8</v>
      </c>
      <c r="H2986" s="1">
        <v>0</v>
      </c>
      <c r="I2986" s="1">
        <v>0</v>
      </c>
      <c r="J2986" t="b">
        <f t="shared" si="46"/>
        <v>1</v>
      </c>
      <c r="K2986" t="e">
        <f t="array" ref="K2986">INDEX($A$7:$F$3066,SMALL(IF(COUNTIF($L$5,$H$7:$H$3066)*COUNTIF($L$5,$I$7:$I$3066),MATCH(ROW($A$7:$A$3066),ROW($A$7:$A$3066)),""),ROWS($B$1:B2980)),COLUMNS($A$1:B2982))</f>
        <v>#NUM!</v>
      </c>
      <c r="L2986" t="e">
        <f t="array" ref="L2986">INDEX($A$7:$F$3066,SMALL(IF(COUNTIF($L$5,$H$7:$H$3066)*COUNTIF($L$5,$I$7:$I$3066),MATCH(ROW($A$7:$A$3066),ROW($A$7:$A$3066)),""),ROWS($B$1:C2980)),COLUMNS($A$1:C2982))</f>
        <v>#NUM!</v>
      </c>
      <c r="M2986" t="e">
        <f t="array" ref="M2986">INDEX($A$7:$F$3066,SMALL(IF(COUNTIF($L$5,$H$7:$H$3066)*COUNTIF($L$5,$I$7:$I$3066),MATCH(ROW($A$7:$A$3066),ROW($A$7:$A$3066)),""),ROWS($B$1:D2980)),COLUMNS($A$1:D2982))</f>
        <v>#NUM!</v>
      </c>
      <c r="N2986" t="e">
        <f t="array" ref="N2986">INDEX($A$7:$F$3066,SMALL(IF(COUNTIF($L$5,$H$7:$H$3066)*COUNTIF($L$5,$I$7:$I$3066),MATCH(ROW($A$7:$A$3066),ROW($A$7:$A$3066)),""),ROWS($B$1:E2980)),COLUMNS($A$1:E2982))</f>
        <v>#NUM!</v>
      </c>
      <c r="O2986" t="e">
        <f t="array" ref="O2986">INDEX($A$7:$F$3066,SMALL(IF(COUNTIF($L$5,$H$7:$H$3066)*COUNTIF($L$5,$I$7:$I$3066),MATCH(ROW($A$7:$A$3066),ROW($A$7:$A$3066)),""),ROWS($B$1:F2980)),COLUMNS($A$1:F2982))</f>
        <v>#NUM!</v>
      </c>
    </row>
    <row r="2987" spans="1:15">
      <c r="A2987" s="1">
        <f>'ScienceDirect - Initial'!A2990</f>
        <v>0</v>
      </c>
      <c r="B2987" s="1">
        <f>'ScienceDirect - Initial'!B2990</f>
        <v>2017</v>
      </c>
      <c r="C2987" s="1">
        <f>'ScienceDirect - Initial'!C2990</f>
        <v>0</v>
      </c>
      <c r="D2987" s="1" t="str">
        <f>'ScienceDirect - Initial'!D2990</f>
        <v>8 - Diseases of the Alimentary Tract–Ruminant</v>
      </c>
      <c r="E2987" s="1" t="str">
        <f>'ScienceDirect - Initial'!E2990</f>
        <v>Veterinary Medicine (Eleventh Edition)</v>
      </c>
      <c r="F2987" s="1" t="str">
        <f>'ScienceDirect - Initial'!F2990</f>
        <v>978-0-7020-5246-0</v>
      </c>
      <c r="H2987" s="1">
        <v>0</v>
      </c>
      <c r="I2987" s="1">
        <v>0</v>
      </c>
      <c r="J2987" t="b">
        <f t="shared" si="46"/>
        <v>1</v>
      </c>
      <c r="K2987" t="e">
        <f t="array" ref="K2987">INDEX($A$7:$F$3066,SMALL(IF(COUNTIF($L$5,$H$7:$H$3066)*COUNTIF($L$5,$I$7:$I$3066),MATCH(ROW($A$7:$A$3066),ROW($A$7:$A$3066)),""),ROWS($B$1:B2981)),COLUMNS($A$1:B2983))</f>
        <v>#NUM!</v>
      </c>
      <c r="L2987" t="e">
        <f t="array" ref="L2987">INDEX($A$7:$F$3066,SMALL(IF(COUNTIF($L$5,$H$7:$H$3066)*COUNTIF($L$5,$I$7:$I$3066),MATCH(ROW($A$7:$A$3066),ROW($A$7:$A$3066)),""),ROWS($B$1:C2981)),COLUMNS($A$1:C2983))</f>
        <v>#NUM!</v>
      </c>
      <c r="M2987" t="e">
        <f t="array" ref="M2987">INDEX($A$7:$F$3066,SMALL(IF(COUNTIF($L$5,$H$7:$H$3066)*COUNTIF($L$5,$I$7:$I$3066),MATCH(ROW($A$7:$A$3066),ROW($A$7:$A$3066)),""),ROWS($B$1:D2981)),COLUMNS($A$1:D2983))</f>
        <v>#NUM!</v>
      </c>
      <c r="N2987" t="e">
        <f t="array" ref="N2987">INDEX($A$7:$F$3066,SMALL(IF(COUNTIF($L$5,$H$7:$H$3066)*COUNTIF($L$5,$I$7:$I$3066),MATCH(ROW($A$7:$A$3066),ROW($A$7:$A$3066)),""),ROWS($B$1:E2981)),COLUMNS($A$1:E2983))</f>
        <v>#NUM!</v>
      </c>
      <c r="O2987" t="e">
        <f t="array" ref="O2987">INDEX($A$7:$F$3066,SMALL(IF(COUNTIF($L$5,$H$7:$H$3066)*COUNTIF($L$5,$I$7:$I$3066),MATCH(ROW($A$7:$A$3066),ROW($A$7:$A$3066)),""),ROWS($B$1:F2981)),COLUMNS($A$1:F2983))</f>
        <v>#NUM!</v>
      </c>
    </row>
    <row r="2988" spans="1:15">
      <c r="A2988" s="1">
        <f>'ScienceDirect - Initial'!A2991</f>
        <v>0</v>
      </c>
      <c r="B2988" s="1">
        <f>'ScienceDirect - Initial'!B2991</f>
        <v>2013</v>
      </c>
      <c r="C2988" s="1" t="str">
        <f>'ScienceDirect - Initial'!C2991</f>
        <v>Roper, Martha H.; Wassilak, Steven G.F.; Tiwari, Tejpratap S.P.; Orenstein, Walter A.</v>
      </c>
      <c r="D2988" s="1" t="str">
        <f>'ScienceDirect - Initial'!D2991</f>
        <v>33 - Tetanus toxoid</v>
      </c>
      <c r="E2988" s="1" t="str">
        <f>'ScienceDirect - Initial'!E2991</f>
        <v>Vaccines (Sixth Edition)</v>
      </c>
      <c r="F2988" s="1" t="str">
        <f>'ScienceDirect - Initial'!F2991</f>
        <v>978-1-4557-0090-5</v>
      </c>
      <c r="H2988" s="1">
        <v>0</v>
      </c>
      <c r="I2988" s="1">
        <v>0</v>
      </c>
      <c r="J2988" t="b">
        <f t="shared" si="46"/>
        <v>1</v>
      </c>
      <c r="K2988" t="e">
        <f t="array" ref="K2988">INDEX($A$7:$F$3066,SMALL(IF(COUNTIF($L$5,$H$7:$H$3066)*COUNTIF($L$5,$I$7:$I$3066),MATCH(ROW($A$7:$A$3066),ROW($A$7:$A$3066)),""),ROWS($B$1:B2982)),COLUMNS($A$1:B2984))</f>
        <v>#NUM!</v>
      </c>
      <c r="L2988" t="e">
        <f t="array" ref="L2988">INDEX($A$7:$F$3066,SMALL(IF(COUNTIF($L$5,$H$7:$H$3066)*COUNTIF($L$5,$I$7:$I$3066),MATCH(ROW($A$7:$A$3066),ROW($A$7:$A$3066)),""),ROWS($B$1:C2982)),COLUMNS($A$1:C2984))</f>
        <v>#NUM!</v>
      </c>
      <c r="M2988" t="e">
        <f t="array" ref="M2988">INDEX($A$7:$F$3066,SMALL(IF(COUNTIF($L$5,$H$7:$H$3066)*COUNTIF($L$5,$I$7:$I$3066),MATCH(ROW($A$7:$A$3066),ROW($A$7:$A$3066)),""),ROWS($B$1:D2982)),COLUMNS($A$1:D2984))</f>
        <v>#NUM!</v>
      </c>
      <c r="N2988" t="e">
        <f t="array" ref="N2988">INDEX($A$7:$F$3066,SMALL(IF(COUNTIF($L$5,$H$7:$H$3066)*COUNTIF($L$5,$I$7:$I$3066),MATCH(ROW($A$7:$A$3066),ROW($A$7:$A$3066)),""),ROWS($B$1:E2982)),COLUMNS($A$1:E2984))</f>
        <v>#NUM!</v>
      </c>
      <c r="O2988" t="e">
        <f t="array" ref="O2988">INDEX($A$7:$F$3066,SMALL(IF(COUNTIF($L$5,$H$7:$H$3066)*COUNTIF($L$5,$I$7:$I$3066),MATCH(ROW($A$7:$A$3066),ROW($A$7:$A$3066)),""),ROWS($B$1:F2982)),COLUMNS($A$1:F2984))</f>
        <v>#NUM!</v>
      </c>
    </row>
    <row r="2989" spans="1:15">
      <c r="A2989" s="1">
        <f>'ScienceDirect - Initial'!A2992</f>
        <v>0</v>
      </c>
      <c r="B2989" s="1">
        <f>'ScienceDirect - Initial'!B2992</f>
        <v>1976</v>
      </c>
      <c r="C2989" s="1" t="str">
        <f>'ScienceDirect - Initial'!C2992</f>
        <v>PITT, DAVID C.</v>
      </c>
      <c r="D2989" s="1" t="str">
        <f>'ScienceDirect - Initial'!D2992</f>
        <v>PART THREE - DEVELOPMENT FROM BELOW</v>
      </c>
      <c r="E2989" s="1" t="str">
        <f>'ScienceDirect - Initial'!E2992</f>
        <v>The Social Dynamics of Development</v>
      </c>
      <c r="F2989" s="1" t="str">
        <f>'ScienceDirect - Initial'!F2992</f>
        <v>978-0-08-020533-5</v>
      </c>
      <c r="H2989" s="1">
        <v>0</v>
      </c>
      <c r="I2989" s="1">
        <v>0</v>
      </c>
      <c r="J2989" t="b">
        <f t="shared" si="46"/>
        <v>1</v>
      </c>
      <c r="K2989" t="e">
        <f t="array" ref="K2989">INDEX($A$7:$F$3066,SMALL(IF(COUNTIF($L$5,$H$7:$H$3066)*COUNTIF($L$5,$I$7:$I$3066),MATCH(ROW($A$7:$A$3066),ROW($A$7:$A$3066)),""),ROWS($B$1:B2983)),COLUMNS($A$1:B2985))</f>
        <v>#NUM!</v>
      </c>
      <c r="L2989" t="e">
        <f t="array" ref="L2989">INDEX($A$7:$F$3066,SMALL(IF(COUNTIF($L$5,$H$7:$H$3066)*COUNTIF($L$5,$I$7:$I$3066),MATCH(ROW($A$7:$A$3066),ROW($A$7:$A$3066)),""),ROWS($B$1:C2983)),COLUMNS($A$1:C2985))</f>
        <v>#NUM!</v>
      </c>
      <c r="M2989" t="e">
        <f t="array" ref="M2989">INDEX($A$7:$F$3066,SMALL(IF(COUNTIF($L$5,$H$7:$H$3066)*COUNTIF($L$5,$I$7:$I$3066),MATCH(ROW($A$7:$A$3066),ROW($A$7:$A$3066)),""),ROWS($B$1:D2983)),COLUMNS($A$1:D2985))</f>
        <v>#NUM!</v>
      </c>
      <c r="N2989" t="e">
        <f t="array" ref="N2989">INDEX($A$7:$F$3066,SMALL(IF(COUNTIF($L$5,$H$7:$H$3066)*COUNTIF($L$5,$I$7:$I$3066),MATCH(ROW($A$7:$A$3066),ROW($A$7:$A$3066)),""),ROWS($B$1:E2983)),COLUMNS($A$1:E2985))</f>
        <v>#NUM!</v>
      </c>
      <c r="O2989" t="e">
        <f t="array" ref="O2989">INDEX($A$7:$F$3066,SMALL(IF(COUNTIF($L$5,$H$7:$H$3066)*COUNTIF($L$5,$I$7:$I$3066),MATCH(ROW($A$7:$A$3066),ROW($A$7:$A$3066)),""),ROWS($B$1:F2983)),COLUMNS($A$1:F2985))</f>
        <v>#NUM!</v>
      </c>
    </row>
    <row r="2990" spans="1:15">
      <c r="A2990" s="1">
        <f>'ScienceDirect - Initial'!A2993</f>
        <v>0</v>
      </c>
      <c r="B2990" s="1">
        <f>'ScienceDirect - Initial'!B2993</f>
        <v>1981</v>
      </c>
      <c r="C2990" s="1" t="str">
        <f>'ScienceDirect - Initial'!C2993</f>
        <v>Grinnell, Alan D.; Herrera, Albert A.</v>
      </c>
      <c r="D2990" s="1" t="str">
        <f>'ScienceDirect - Initial'!D2993</f>
        <v>Specificity and plasticity of neuromuscular connections: Long-term regulation of motoneuron function</v>
      </c>
      <c r="E2990" s="1" t="str">
        <f>'ScienceDirect - Initial'!E2993</f>
        <v>Progress in Neurobiology</v>
      </c>
      <c r="F2990" s="1">
        <f>'ScienceDirect - Initial'!F2993</f>
        <v>0</v>
      </c>
      <c r="H2990" s="1">
        <v>0</v>
      </c>
      <c r="I2990" s="1">
        <v>0</v>
      </c>
      <c r="J2990" t="b">
        <f t="shared" si="46"/>
        <v>1</v>
      </c>
      <c r="K2990" t="e">
        <f t="array" ref="K2990">INDEX($A$7:$F$3066,SMALL(IF(COUNTIF($L$5,$H$7:$H$3066)*COUNTIF($L$5,$I$7:$I$3066),MATCH(ROW($A$7:$A$3066),ROW($A$7:$A$3066)),""),ROWS($B$1:B2984)),COLUMNS($A$1:B2986))</f>
        <v>#NUM!</v>
      </c>
      <c r="L2990" t="e">
        <f t="array" ref="L2990">INDEX($A$7:$F$3066,SMALL(IF(COUNTIF($L$5,$H$7:$H$3066)*COUNTIF($L$5,$I$7:$I$3066),MATCH(ROW($A$7:$A$3066),ROW($A$7:$A$3066)),""),ROWS($B$1:C2984)),COLUMNS($A$1:C2986))</f>
        <v>#NUM!</v>
      </c>
      <c r="M2990" t="e">
        <f t="array" ref="M2990">INDEX($A$7:$F$3066,SMALL(IF(COUNTIF($L$5,$H$7:$H$3066)*COUNTIF($L$5,$I$7:$I$3066),MATCH(ROW($A$7:$A$3066),ROW($A$7:$A$3066)),""),ROWS($B$1:D2984)),COLUMNS($A$1:D2986))</f>
        <v>#NUM!</v>
      </c>
      <c r="N2990" t="e">
        <f t="array" ref="N2990">INDEX($A$7:$F$3066,SMALL(IF(COUNTIF($L$5,$H$7:$H$3066)*COUNTIF($L$5,$I$7:$I$3066),MATCH(ROW($A$7:$A$3066),ROW($A$7:$A$3066)),""),ROWS($B$1:E2984)),COLUMNS($A$1:E2986))</f>
        <v>#NUM!</v>
      </c>
      <c r="O2990" t="e">
        <f t="array" ref="O2990">INDEX($A$7:$F$3066,SMALL(IF(COUNTIF($L$5,$H$7:$H$3066)*COUNTIF($L$5,$I$7:$I$3066),MATCH(ROW($A$7:$A$3066),ROW($A$7:$A$3066)),""),ROWS($B$1:F2984)),COLUMNS($A$1:F2986))</f>
        <v>#NUM!</v>
      </c>
    </row>
    <row r="2991" spans="1:15">
      <c r="A2991" s="1">
        <f>'ScienceDirect - Initial'!A2994</f>
        <v>0</v>
      </c>
      <c r="B2991" s="1">
        <f>'ScienceDirect - Initial'!B2994</f>
        <v>1989</v>
      </c>
      <c r="C2991" s="1" t="str">
        <f>'ScienceDirect - Initial'!C2994</f>
        <v>Alhadeff, Jack A.; Glick, Mary Catherine</v>
      </c>
      <c r="D2991" s="1" t="str">
        <f>'ScienceDirect - Initial'!D2994</f>
        <v>Malignant cell glycoproteins and glycolipids</v>
      </c>
      <c r="E2991" s="1" t="str">
        <f>'ScienceDirect - Initial'!E2994</f>
        <v>Critical Reviews in Oncology/Hematology</v>
      </c>
      <c r="F2991" s="1">
        <f>'ScienceDirect - Initial'!F2994</f>
        <v>0</v>
      </c>
      <c r="H2991" s="1">
        <v>0</v>
      </c>
      <c r="I2991" s="1">
        <v>0</v>
      </c>
      <c r="J2991" t="b">
        <f t="shared" si="46"/>
        <v>1</v>
      </c>
      <c r="K2991" t="e">
        <f t="array" ref="K2991">INDEX($A$7:$F$3066,SMALL(IF(COUNTIF($L$5,$H$7:$H$3066)*COUNTIF($L$5,$I$7:$I$3066),MATCH(ROW($A$7:$A$3066),ROW($A$7:$A$3066)),""),ROWS($B$1:B2985)),COLUMNS($A$1:B2987))</f>
        <v>#NUM!</v>
      </c>
      <c r="L2991" t="e">
        <f t="array" ref="L2991">INDEX($A$7:$F$3066,SMALL(IF(COUNTIF($L$5,$H$7:$H$3066)*COUNTIF($L$5,$I$7:$I$3066),MATCH(ROW($A$7:$A$3066),ROW($A$7:$A$3066)),""),ROWS($B$1:C2985)),COLUMNS($A$1:C2987))</f>
        <v>#NUM!</v>
      </c>
      <c r="M2991" t="e">
        <f t="array" ref="M2991">INDEX($A$7:$F$3066,SMALL(IF(COUNTIF($L$5,$H$7:$H$3066)*COUNTIF($L$5,$I$7:$I$3066),MATCH(ROW($A$7:$A$3066),ROW($A$7:$A$3066)),""),ROWS($B$1:D2985)),COLUMNS($A$1:D2987))</f>
        <v>#NUM!</v>
      </c>
      <c r="N2991" t="e">
        <f t="array" ref="N2991">INDEX($A$7:$F$3066,SMALL(IF(COUNTIF($L$5,$H$7:$H$3066)*COUNTIF($L$5,$I$7:$I$3066),MATCH(ROW($A$7:$A$3066),ROW($A$7:$A$3066)),""),ROWS($B$1:E2985)),COLUMNS($A$1:E2987))</f>
        <v>#NUM!</v>
      </c>
      <c r="O2991" t="e">
        <f t="array" ref="O2991">INDEX($A$7:$F$3066,SMALL(IF(COUNTIF($L$5,$H$7:$H$3066)*COUNTIF($L$5,$I$7:$I$3066),MATCH(ROW($A$7:$A$3066),ROW($A$7:$A$3066)),""),ROWS($B$1:F2985)),COLUMNS($A$1:F2987))</f>
        <v>#NUM!</v>
      </c>
    </row>
    <row r="2992" spans="1:15">
      <c r="A2992" s="1">
        <f>'ScienceDirect - Initial'!A2995</f>
        <v>0</v>
      </c>
      <c r="B2992" s="1">
        <f>'ScienceDirect - Initial'!B2995</f>
        <v>2006</v>
      </c>
      <c r="C2992" s="1" t="str">
        <f>'ScienceDirect - Initial'!C2995</f>
        <v>Yoshida, M.; Michel, H.; Sazanov, L.A.; Yoshikawa, S.; Barber, J.; Lanyi, J.K.; Balashov, S.P.; Shuvalov, V.A.; Yakovlev, A.G.; Shkuropatova, T.A.; Vasilieva, L.G.; Shkuropatov, A.Y.; Gast, P.; Dunn, S.D.; Del Rizzo, P.A.; Bi, Y.; Wood, K.S.; Cipriano, D.J.; Turina, P.; Rebecchi, A.; D'Alessandro, M.; Anefors, S.; Melandri, B.A.; Walker, J.E.; Iwata, S.; Padan, E.; Hunte, C.; Screpanti, E.; Venturi, M.; Rimon, A.; Michel, H.; Palmieri, F.; Cannon, B.; Shabalina, I.G.; Nedergaard, J.; Ricquier, D.; Brand, M.D.; Zorov, D.B.; Juhaszova, M.; Sollott, S.J.; Pamplona, R.; Barja, G.; Longo, V.; Prolla, T.A.; Halestrap, A.P.; Yagi, T.; Lemasters, J.J.; Kim, I.; Rodriquez-Enriquez, S.; Lihua, H.; Pediaditakis, P.; Kim, J.-S.; Vandenabeele, P.; Zhivotovsky, B.; Vakifahmetoglu, H.; Olsson, M.; Gogvadze, V.; Orrenius, S.; Scorrano, L.; Karbowski, M.; Norris, K.; Youle, R.; Krauskopf, A.; Eriksson, O.; Craigen, W.J.; Forte, M.A.; Bernardi, P.; Rydstrom, J.; Brandt, U.; Brzezinski, P.; Siletsky, S.A.; Zaslavsky, D.; Smirnova, I.A.; Vygodina, T.V.; Konstantinov, A.A.; Teixeira, M.; Verkhovsky, M.I.; Cramer, W.A.; Zhang, H.; Heinnickel, M.; Agalarov, R.; Svensen, N.; Krebs, C.; Golbeck, J.H.; Joliot, P.; Joliot, A.; Moebius, K.; van Grondelle, R.; Dempski, R.; Friedrich, T.; Bamberg, E.; Zimmermann, B.; Diez, M.; Graeber, P.; Boersch, M.; Mueller, V.; Drory, O.; Nelson, N.; Zharova, T.V.; Vinogradov, A.D.; Heberle, J.; Brown, G.C.; Borutaite, V.; Duszynski, J.; Koziel, R.; Brutkowski, W.; Szczepanowska, J.; Zablocki, K.; Vasilyev, V.B.; Bass, M.G.; Kustova, M.E.; Sokolova, V.A.; Grachyova, E.S.; Kidgotko, O.V.; Sorokin, A.V.; Lee, D.-W.; Ozturk, Y.; Mamedova, A.; Osyczka, A.; Cooley, J.W.; Daldal, F.; Mulkidjanian, A.Y.; Papa, S.; Lorusso, M.; Di Paola, M.; Rich, P.R.; Iwaki, M.; Yaguzhinsky, L.S.; Yurkov, V.I.; Krasinskaya, I.P.; Goglia, F.; Lombardi, A.; Moreno, M.; Lanni, A.; Jezek, P.; Dlaskova, A.; Smolkova, K.; Santorova, J.; Spacek, T.; Janouchova, K.; Zackova, M.; Hlavata, L.; Pohl, E.E.; Porter, R.K.; Sluse, F.; Jarmuszkiewicz, W.; Navet, R.; Douete, P.; Mathy, G.; Sluse-Goffar, C.; Boveris, A.; Valdez, L.B.; Zaobornyj, T.; Bustamante, J.; Giorgio, M.; Grivennikova, V.G.; Vinogradov, A.D.; Tyurina, Y.Y.; Tyurin, V.A.; Konduru, N.V.; Basova, L.; Potapovich, A.I.; Bayir, H.; Stoyanovsky, D.; Fadeel, B.; Shvedova, A.A.; Kagan, V.E.; Vyssokikh, M.; Pustovidko, A.; Simonyan, R.; Skulachev, V.P.; Anisimov, V.N.; Popovich, I.G.; Zabezhinski, M.A.; Anisimov, S.V.; Arutjunyan, A.V.; Mylnikov, S.V.; Vesnushkin, G.M.; Vinogradova, I.A.; Breitenbach, M.; Heeren, G.; Eberhard, N.; Laun, P.; Jarolim, S.; Rinnerthaler, M.; Madeo, F.; Wissing, S.; Burhans, W.C.; Sainsard-Chanet, A.; Lorin, S.; Dufour, E.; Trifunovic, A.; Mott, J.L.; Zhang, D.; Chang, S.-W.; Zassenhaus, H.P.; Gottlieb, R.A.; Hamacher-Brady, A.; Brady, N.; Giulivi, C.; Mazzanti, R.; Nicholls, D.G.; Szewczyk, A.; Zorov, D.B.; Juhaszova, M.; Sollott, S.J.; Chernyak, B.V.; Izyumov, D.S.; Lyamzaev, K.G.; Pashkovskaya, A.A.; Pletjushkina, O.Y.; Antonenko, Yu.A.; Sakharov, D.V.; Wirtz, K.W.A.; Skulachev, V.P.; Feofanov, A.V.; Sharonov, G.V.; Chertkova, R.V.; Chernyak, B.V.; Dolgikh, D.A.; Arseniev, A.S.; Skulachev, V.P.; Kirpichnikov, M.P.; Severin, F.F.; Sokolov, S.; Pozniakovsky, A.; Tsujimoto, Y.; Aon, M.A.; Cortassa, S.; O'Rourke, B.; Kuznetsov, A.V.; Troppmair, J.; Sucher, R.; Hermann, M.; Saks, V.; Margreiter, R.; Pletjushkina, O.Yu; Lyamzaev, K.G.; Popova, E.N.; Nepryahina, O.K.; Ivanova, O.Yu; Domnina, L.V.; Chernyak, B.V.; Skulachev, V.P.; van der Bliek, A.M.; Griparic, L.; Kanazawa, T.; Zappaterra, M.D.; Zorzano, A.; Cossarizza, A.; Garlid, K.D.; Quinlan, C.; Burton, J.R.; Andrukhiv, A.; Costa, A.D.T.; Selak, M.A.; Gottlieb, E.; Hoek, J.B.; Pastorino, J.G.; Pepe, S.; Sheeran, F.</v>
      </c>
      <c r="D2992" s="1" t="str">
        <f>'ScienceDirect - Initial'!D2995</f>
        <v>MITCHELL MEDAL LECTURE</v>
      </c>
      <c r="E2992" s="1" t="str">
        <f>'ScienceDirect - Initial'!E2995</f>
        <v>14th European Bioenergetics Conference</v>
      </c>
      <c r="F2992" s="1">
        <f>'ScienceDirect - Initial'!F2995</f>
        <v>0</v>
      </c>
      <c r="H2992" s="1">
        <v>0</v>
      </c>
      <c r="I2992" s="1">
        <v>0</v>
      </c>
      <c r="J2992" t="b">
        <f t="shared" si="46"/>
        <v>1</v>
      </c>
      <c r="K2992" t="e">
        <f t="array" ref="K2992">INDEX($A$7:$F$3066,SMALL(IF(COUNTIF($L$5,$H$7:$H$3066)*COUNTIF($L$5,$I$7:$I$3066),MATCH(ROW($A$7:$A$3066),ROW($A$7:$A$3066)),""),ROWS($B$1:B2986)),COLUMNS($A$1:B2988))</f>
        <v>#NUM!</v>
      </c>
      <c r="L2992" t="e">
        <f t="array" ref="L2992">INDEX($A$7:$F$3066,SMALL(IF(COUNTIF($L$5,$H$7:$H$3066)*COUNTIF($L$5,$I$7:$I$3066),MATCH(ROW($A$7:$A$3066),ROW($A$7:$A$3066)),""),ROWS($B$1:C2986)),COLUMNS($A$1:C2988))</f>
        <v>#NUM!</v>
      </c>
      <c r="M2992" t="e">
        <f t="array" ref="M2992">INDEX($A$7:$F$3066,SMALL(IF(COUNTIF($L$5,$H$7:$H$3066)*COUNTIF($L$5,$I$7:$I$3066),MATCH(ROW($A$7:$A$3066),ROW($A$7:$A$3066)),""),ROWS($B$1:D2986)),COLUMNS($A$1:D2988))</f>
        <v>#NUM!</v>
      </c>
      <c r="N2992" t="e">
        <f t="array" ref="N2992">INDEX($A$7:$F$3066,SMALL(IF(COUNTIF($L$5,$H$7:$H$3066)*COUNTIF($L$5,$I$7:$I$3066),MATCH(ROW($A$7:$A$3066),ROW($A$7:$A$3066)),""),ROWS($B$1:E2986)),COLUMNS($A$1:E2988))</f>
        <v>#NUM!</v>
      </c>
      <c r="O2992" t="e">
        <f t="array" ref="O2992">INDEX($A$7:$F$3066,SMALL(IF(COUNTIF($L$5,$H$7:$H$3066)*COUNTIF($L$5,$I$7:$I$3066),MATCH(ROW($A$7:$A$3066),ROW($A$7:$A$3066)),""),ROWS($B$1:F2986)),COLUMNS($A$1:F2988))</f>
        <v>#NUM!</v>
      </c>
    </row>
    <row r="2993" spans="1:15">
      <c r="A2993" s="1">
        <f>'ScienceDirect - Initial'!A2996</f>
        <v>0</v>
      </c>
      <c r="B2993" s="1">
        <f>'ScienceDirect - Initial'!B2996</f>
        <v>2011</v>
      </c>
      <c r="C2993" s="1" t="str">
        <f>'ScienceDirect - Initial'!C2996</f>
        <v>Styne, Dennis M.; Grumbach, Melvin M.</v>
      </c>
      <c r="D2993" s="1" t="str">
        <f>'ScienceDirect - Initial'!D2996</f>
        <v>CHAPTER 25 - Puberty: Ontogeny, Neuroendocrinology, Physiology, and Disorders</v>
      </c>
      <c r="E2993" s="1" t="str">
        <f>'ScienceDirect - Initial'!E2996</f>
        <v>Williams Textbook of Endocrinology (Twelfth Edition)</v>
      </c>
      <c r="F2993" s="1" t="str">
        <f>'ScienceDirect - Initial'!F2996</f>
        <v>978-1-4377-0324-5</v>
      </c>
      <c r="H2993" s="1">
        <v>0</v>
      </c>
      <c r="I2993" s="1">
        <v>0</v>
      </c>
      <c r="J2993" t="b">
        <f t="shared" si="46"/>
        <v>1</v>
      </c>
      <c r="K2993" t="e">
        <f t="array" ref="K2993">INDEX($A$7:$F$3066,SMALL(IF(COUNTIF($L$5,$H$7:$H$3066)*COUNTIF($L$5,$I$7:$I$3066),MATCH(ROW($A$7:$A$3066),ROW($A$7:$A$3066)),""),ROWS($B$1:B2987)),COLUMNS($A$1:B2989))</f>
        <v>#NUM!</v>
      </c>
      <c r="L2993" t="e">
        <f t="array" ref="L2993">INDEX($A$7:$F$3066,SMALL(IF(COUNTIF($L$5,$H$7:$H$3066)*COUNTIF($L$5,$I$7:$I$3066),MATCH(ROW($A$7:$A$3066),ROW($A$7:$A$3066)),""),ROWS($B$1:C2987)),COLUMNS($A$1:C2989))</f>
        <v>#NUM!</v>
      </c>
      <c r="M2993" t="e">
        <f t="array" ref="M2993">INDEX($A$7:$F$3066,SMALL(IF(COUNTIF($L$5,$H$7:$H$3066)*COUNTIF($L$5,$I$7:$I$3066),MATCH(ROW($A$7:$A$3066),ROW($A$7:$A$3066)),""),ROWS($B$1:D2987)),COLUMNS($A$1:D2989))</f>
        <v>#NUM!</v>
      </c>
      <c r="N2993" t="e">
        <f t="array" ref="N2993">INDEX($A$7:$F$3066,SMALL(IF(COUNTIF($L$5,$H$7:$H$3066)*COUNTIF($L$5,$I$7:$I$3066),MATCH(ROW($A$7:$A$3066),ROW($A$7:$A$3066)),""),ROWS($B$1:E2987)),COLUMNS($A$1:E2989))</f>
        <v>#NUM!</v>
      </c>
      <c r="O2993" t="e">
        <f t="array" ref="O2993">INDEX($A$7:$F$3066,SMALL(IF(COUNTIF($L$5,$H$7:$H$3066)*COUNTIF($L$5,$I$7:$I$3066),MATCH(ROW($A$7:$A$3066),ROW($A$7:$A$3066)),""),ROWS($B$1:F2987)),COLUMNS($A$1:F2989))</f>
        <v>#NUM!</v>
      </c>
    </row>
    <row r="2994" spans="1:15">
      <c r="A2994" s="1">
        <f>'ScienceDirect - Initial'!A2997</f>
        <v>0</v>
      </c>
      <c r="B2994" s="1">
        <f>'ScienceDirect - Initial'!B2997</f>
        <v>2005</v>
      </c>
      <c r="C2994" s="1">
        <f>'ScienceDirect - Initial'!C2997</f>
        <v>0</v>
      </c>
      <c r="D2994" s="1" t="str">
        <f>'ScienceDirect - Initial'!D2997</f>
        <v>Parallel sessions - abstracts of presentations</v>
      </c>
      <c r="E2994" s="1" t="str">
        <f>'ScienceDirect - Initial'!E2997</f>
        <v>Abstracts from the 4th MIM Pan-African Malaria Conference</v>
      </c>
      <c r="F2994" s="1">
        <f>'ScienceDirect - Initial'!F2997</f>
        <v>0</v>
      </c>
      <c r="H2994" s="1">
        <v>0</v>
      </c>
      <c r="I2994" s="1">
        <v>0</v>
      </c>
      <c r="J2994" t="b">
        <f t="shared" si="46"/>
        <v>1</v>
      </c>
      <c r="K2994" t="e">
        <f t="array" ref="K2994">INDEX($A$7:$F$3066,SMALL(IF(COUNTIF($L$5,$H$7:$H$3066)*COUNTIF($L$5,$I$7:$I$3066),MATCH(ROW($A$7:$A$3066),ROW($A$7:$A$3066)),""),ROWS($B$1:B2988)),COLUMNS($A$1:B2990))</f>
        <v>#NUM!</v>
      </c>
      <c r="L2994" t="e">
        <f t="array" ref="L2994">INDEX($A$7:$F$3066,SMALL(IF(COUNTIF($L$5,$H$7:$H$3066)*COUNTIF($L$5,$I$7:$I$3066),MATCH(ROW($A$7:$A$3066),ROW($A$7:$A$3066)),""),ROWS($B$1:C2988)),COLUMNS($A$1:C2990))</f>
        <v>#NUM!</v>
      </c>
      <c r="M2994" t="e">
        <f t="array" ref="M2994">INDEX($A$7:$F$3066,SMALL(IF(COUNTIF($L$5,$H$7:$H$3066)*COUNTIF($L$5,$I$7:$I$3066),MATCH(ROW($A$7:$A$3066),ROW($A$7:$A$3066)),""),ROWS($B$1:D2988)),COLUMNS($A$1:D2990))</f>
        <v>#NUM!</v>
      </c>
      <c r="N2994" t="e">
        <f t="array" ref="N2994">INDEX($A$7:$F$3066,SMALL(IF(COUNTIF($L$5,$H$7:$H$3066)*COUNTIF($L$5,$I$7:$I$3066),MATCH(ROW($A$7:$A$3066),ROW($A$7:$A$3066)),""),ROWS($B$1:E2988)),COLUMNS($A$1:E2990))</f>
        <v>#NUM!</v>
      </c>
      <c r="O2994" t="e">
        <f t="array" ref="O2994">INDEX($A$7:$F$3066,SMALL(IF(COUNTIF($L$5,$H$7:$H$3066)*COUNTIF($L$5,$I$7:$I$3066),MATCH(ROW($A$7:$A$3066),ROW($A$7:$A$3066)),""),ROWS($B$1:F2988)),COLUMNS($A$1:F2990))</f>
        <v>#NUM!</v>
      </c>
    </row>
    <row r="2995" spans="1:15">
      <c r="A2995" s="1">
        <f>'ScienceDirect - Initial'!A2998</f>
        <v>0</v>
      </c>
      <c r="B2995" s="1">
        <f>'ScienceDirect - Initial'!B2998</f>
        <v>2012</v>
      </c>
      <c r="C2995" s="1">
        <f>'ScienceDirect - Initial'!C2998</f>
        <v>0</v>
      </c>
      <c r="D2995" s="1" t="str">
        <f>'ScienceDirect - Initial'!D2998</f>
        <v>Abstracts</v>
      </c>
      <c r="E2995" s="1" t="str">
        <f>'ScienceDirect - Initial'!E2998</f>
        <v>Fuel and Energy Abstracts</v>
      </c>
      <c r="F2995" s="1">
        <f>'ScienceDirect - Initial'!F2998</f>
        <v>0</v>
      </c>
      <c r="H2995" s="1">
        <v>0</v>
      </c>
      <c r="I2995" s="1">
        <v>0</v>
      </c>
      <c r="J2995" t="b">
        <f t="shared" si="46"/>
        <v>1</v>
      </c>
      <c r="K2995" t="e">
        <f t="array" ref="K2995">INDEX($A$7:$F$3066,SMALL(IF(COUNTIF($L$5,$H$7:$H$3066)*COUNTIF($L$5,$I$7:$I$3066),MATCH(ROW($A$7:$A$3066),ROW($A$7:$A$3066)),""),ROWS($B$1:B2989)),COLUMNS($A$1:B2991))</f>
        <v>#NUM!</v>
      </c>
      <c r="L2995" t="e">
        <f t="array" ref="L2995">INDEX($A$7:$F$3066,SMALL(IF(COUNTIF($L$5,$H$7:$H$3066)*COUNTIF($L$5,$I$7:$I$3066),MATCH(ROW($A$7:$A$3066),ROW($A$7:$A$3066)),""),ROWS($B$1:C2989)),COLUMNS($A$1:C2991))</f>
        <v>#NUM!</v>
      </c>
      <c r="M2995" t="e">
        <f t="array" ref="M2995">INDEX($A$7:$F$3066,SMALL(IF(COUNTIF($L$5,$H$7:$H$3066)*COUNTIF($L$5,$I$7:$I$3066),MATCH(ROW($A$7:$A$3066),ROW($A$7:$A$3066)),""),ROWS($B$1:D2989)),COLUMNS($A$1:D2991))</f>
        <v>#NUM!</v>
      </c>
      <c r="N2995" t="e">
        <f t="array" ref="N2995">INDEX($A$7:$F$3066,SMALL(IF(COUNTIF($L$5,$H$7:$H$3066)*COUNTIF($L$5,$I$7:$I$3066),MATCH(ROW($A$7:$A$3066),ROW($A$7:$A$3066)),""),ROWS($B$1:E2989)),COLUMNS($A$1:E2991))</f>
        <v>#NUM!</v>
      </c>
      <c r="O2995" t="e">
        <f t="array" ref="O2995">INDEX($A$7:$F$3066,SMALL(IF(COUNTIF($L$5,$H$7:$H$3066)*COUNTIF($L$5,$I$7:$I$3066),MATCH(ROW($A$7:$A$3066),ROW($A$7:$A$3066)),""),ROWS($B$1:F2989)),COLUMNS($A$1:F2991))</f>
        <v>#NUM!</v>
      </c>
    </row>
    <row r="2996" spans="1:15">
      <c r="A2996" s="1">
        <f>'ScienceDirect - Initial'!A2999</f>
        <v>0</v>
      </c>
      <c r="B2996" s="1">
        <f>'ScienceDirect - Initial'!B2999</f>
        <v>1977</v>
      </c>
      <c r="C2996" s="1" t="str">
        <f>'ScienceDirect - Initial'!C2999</f>
        <v>Zuckerman, Avivah; Lainson, Ralph</v>
      </c>
      <c r="D2996" s="1" t="str">
        <f>'ScienceDirect - Initial'!D2999</f>
        <v>3 - Leishmania</v>
      </c>
      <c r="E2996" s="1" t="str">
        <f>'ScienceDirect - Initial'!E2999</f>
        <v>Taxonomy, Kinetoplastids, and Flagellates of Fish</v>
      </c>
      <c r="F2996" s="1" t="str">
        <f>'ScienceDirect - Initial'!F2999</f>
        <v>978-0-12-426001-6</v>
      </c>
      <c r="H2996" s="1">
        <v>0</v>
      </c>
      <c r="I2996" s="1">
        <v>0</v>
      </c>
      <c r="J2996" t="b">
        <f t="shared" si="46"/>
        <v>1</v>
      </c>
      <c r="K2996" t="e">
        <f t="array" ref="K2996">INDEX($A$7:$F$3066,SMALL(IF(COUNTIF($L$5,$H$7:$H$3066)*COUNTIF($L$5,$I$7:$I$3066),MATCH(ROW($A$7:$A$3066),ROW($A$7:$A$3066)),""),ROWS($B$1:B2990)),COLUMNS($A$1:B2992))</f>
        <v>#NUM!</v>
      </c>
      <c r="L2996" t="e">
        <f t="array" ref="L2996">INDEX($A$7:$F$3066,SMALL(IF(COUNTIF($L$5,$H$7:$H$3066)*COUNTIF($L$5,$I$7:$I$3066),MATCH(ROW($A$7:$A$3066),ROW($A$7:$A$3066)),""),ROWS($B$1:C2990)),COLUMNS($A$1:C2992))</f>
        <v>#NUM!</v>
      </c>
      <c r="M2996" t="e">
        <f t="array" ref="M2996">INDEX($A$7:$F$3066,SMALL(IF(COUNTIF($L$5,$H$7:$H$3066)*COUNTIF($L$5,$I$7:$I$3066),MATCH(ROW($A$7:$A$3066),ROW($A$7:$A$3066)),""),ROWS($B$1:D2990)),COLUMNS($A$1:D2992))</f>
        <v>#NUM!</v>
      </c>
      <c r="N2996" t="e">
        <f t="array" ref="N2996">INDEX($A$7:$F$3066,SMALL(IF(COUNTIF($L$5,$H$7:$H$3066)*COUNTIF($L$5,$I$7:$I$3066),MATCH(ROW($A$7:$A$3066),ROW($A$7:$A$3066)),""),ROWS($B$1:E2990)),COLUMNS($A$1:E2992))</f>
        <v>#NUM!</v>
      </c>
      <c r="O2996" t="e">
        <f t="array" ref="O2996">INDEX($A$7:$F$3066,SMALL(IF(COUNTIF($L$5,$H$7:$H$3066)*COUNTIF($L$5,$I$7:$I$3066),MATCH(ROW($A$7:$A$3066),ROW($A$7:$A$3066)),""),ROWS($B$1:F2990)),COLUMNS($A$1:F2992))</f>
        <v>#NUM!</v>
      </c>
    </row>
    <row r="2997" spans="1:15">
      <c r="A2997" s="1">
        <f>'ScienceDirect - Initial'!A3000</f>
        <v>0</v>
      </c>
      <c r="B2997" s="1">
        <f>'ScienceDirect - Initial'!B3000</f>
        <v>2011</v>
      </c>
      <c r="C2997" s="1" t="str">
        <f>'ScienceDirect - Initial'!C3000</f>
        <v>Mockenhaupt, Stefan; Schürmann, Nina; Grimm, Dirk</v>
      </c>
      <c r="D2997" s="1" t="str">
        <f>'ScienceDirect - Initial'!D3000</f>
        <v>When Cellular Networks Run Out of Control: Global Dysregulation of the RNAi Machinery in Human Pathology and Therapy</v>
      </c>
      <c r="E2997" s="1" t="str">
        <f>'ScienceDirect - Initial'!E3000</f>
        <v>Progress in Molecular Biology and Translational Science</v>
      </c>
      <c r="F2997" s="1" t="str">
        <f>'ScienceDirect - Initial'!F3000</f>
        <v>1877-1173</v>
      </c>
      <c r="H2997" s="1">
        <v>0</v>
      </c>
      <c r="I2997" s="1">
        <v>0</v>
      </c>
      <c r="J2997" t="b">
        <f t="shared" si="46"/>
        <v>1</v>
      </c>
      <c r="K2997" t="e">
        <f t="array" ref="K2997">INDEX($A$7:$F$3066,SMALL(IF(COUNTIF($L$5,$H$7:$H$3066)*COUNTIF($L$5,$I$7:$I$3066),MATCH(ROW($A$7:$A$3066),ROW($A$7:$A$3066)),""),ROWS($B$1:B2991)),COLUMNS($A$1:B2993))</f>
        <v>#NUM!</v>
      </c>
      <c r="L2997" t="e">
        <f t="array" ref="L2997">INDEX($A$7:$F$3066,SMALL(IF(COUNTIF($L$5,$H$7:$H$3066)*COUNTIF($L$5,$I$7:$I$3066),MATCH(ROW($A$7:$A$3066),ROW($A$7:$A$3066)),""),ROWS($B$1:C2991)),COLUMNS($A$1:C2993))</f>
        <v>#NUM!</v>
      </c>
      <c r="M2997" t="e">
        <f t="array" ref="M2997">INDEX($A$7:$F$3066,SMALL(IF(COUNTIF($L$5,$H$7:$H$3066)*COUNTIF($L$5,$I$7:$I$3066),MATCH(ROW($A$7:$A$3066),ROW($A$7:$A$3066)),""),ROWS($B$1:D2991)),COLUMNS($A$1:D2993))</f>
        <v>#NUM!</v>
      </c>
      <c r="N2997" t="e">
        <f t="array" ref="N2997">INDEX($A$7:$F$3066,SMALL(IF(COUNTIF($L$5,$H$7:$H$3066)*COUNTIF($L$5,$I$7:$I$3066),MATCH(ROW($A$7:$A$3066),ROW($A$7:$A$3066)),""),ROWS($B$1:E2991)),COLUMNS($A$1:E2993))</f>
        <v>#NUM!</v>
      </c>
      <c r="O2997" t="e">
        <f t="array" ref="O2997">INDEX($A$7:$F$3066,SMALL(IF(COUNTIF($L$5,$H$7:$H$3066)*COUNTIF($L$5,$I$7:$I$3066),MATCH(ROW($A$7:$A$3066),ROW($A$7:$A$3066)),""),ROWS($B$1:F2991)),COLUMNS($A$1:F2993))</f>
        <v>#NUM!</v>
      </c>
    </row>
    <row r="2998" spans="1:15">
      <c r="A2998" s="1">
        <f>'ScienceDirect - Initial'!A3001</f>
        <v>0</v>
      </c>
      <c r="B2998" s="1">
        <f>'ScienceDirect - Initial'!B3001</f>
        <v>1973</v>
      </c>
      <c r="C2998" s="1" t="str">
        <f>'ScienceDirect - Initial'!C3001</f>
        <v>Balogh, T.; Balacs, P.</v>
      </c>
      <c r="D2998" s="1" t="str">
        <f>'ScienceDirect - Initial'!D3001</f>
        <v>Fact and fancy in international economic relations</v>
      </c>
      <c r="E2998" s="1" t="str">
        <f>'ScienceDirect - Initial'!E3001</f>
        <v>World Development</v>
      </c>
      <c r="F2998" s="1">
        <f>'ScienceDirect - Initial'!F3001</f>
        <v>0</v>
      </c>
      <c r="H2998" s="1">
        <v>0</v>
      </c>
      <c r="I2998" s="1">
        <v>0</v>
      </c>
      <c r="J2998" t="b">
        <f t="shared" si="46"/>
        <v>1</v>
      </c>
      <c r="K2998" t="e">
        <f t="array" ref="K2998">INDEX($A$7:$F$3066,SMALL(IF(COUNTIF($L$5,$H$7:$H$3066)*COUNTIF($L$5,$I$7:$I$3066),MATCH(ROW($A$7:$A$3066),ROW($A$7:$A$3066)),""),ROWS($B$1:B2992)),COLUMNS($A$1:B2994))</f>
        <v>#NUM!</v>
      </c>
      <c r="L2998" t="e">
        <f t="array" ref="L2998">INDEX($A$7:$F$3066,SMALL(IF(COUNTIF($L$5,$H$7:$H$3066)*COUNTIF($L$5,$I$7:$I$3066),MATCH(ROW($A$7:$A$3066),ROW($A$7:$A$3066)),""),ROWS($B$1:C2992)),COLUMNS($A$1:C2994))</f>
        <v>#NUM!</v>
      </c>
      <c r="M2998" t="e">
        <f t="array" ref="M2998">INDEX($A$7:$F$3066,SMALL(IF(COUNTIF($L$5,$H$7:$H$3066)*COUNTIF($L$5,$I$7:$I$3066),MATCH(ROW($A$7:$A$3066),ROW($A$7:$A$3066)),""),ROWS($B$1:D2992)),COLUMNS($A$1:D2994))</f>
        <v>#NUM!</v>
      </c>
      <c r="N2998" t="e">
        <f t="array" ref="N2998">INDEX($A$7:$F$3066,SMALL(IF(COUNTIF($L$5,$H$7:$H$3066)*COUNTIF($L$5,$I$7:$I$3066),MATCH(ROW($A$7:$A$3066),ROW($A$7:$A$3066)),""),ROWS($B$1:E2992)),COLUMNS($A$1:E2994))</f>
        <v>#NUM!</v>
      </c>
      <c r="O2998" t="e">
        <f t="array" ref="O2998">INDEX($A$7:$F$3066,SMALL(IF(COUNTIF($L$5,$H$7:$H$3066)*COUNTIF($L$5,$I$7:$I$3066),MATCH(ROW($A$7:$A$3066),ROW($A$7:$A$3066)),""),ROWS($B$1:F2992)),COLUMNS($A$1:F2994))</f>
        <v>#NUM!</v>
      </c>
    </row>
    <row r="2999" spans="1:15">
      <c r="A2999" s="1">
        <f>'ScienceDirect - Initial'!A3002</f>
        <v>0</v>
      </c>
      <c r="B2999" s="1">
        <f>'ScienceDirect - Initial'!B3002</f>
        <v>1988</v>
      </c>
      <c r="C2999" s="1" t="str">
        <f>'ScienceDirect - Initial'!C3002</f>
        <v>Downing, John</v>
      </c>
      <c r="D2999" s="1" t="str">
        <f>'ScienceDirect - Initial'!D3002</f>
        <v>Chapter 1 Comparative Perspectives on the Development of the Cognitive Psychology of Reading in the U.S.S.R.</v>
      </c>
      <c r="E2999" s="1" t="str">
        <f>'ScienceDirect - Initial'!E3002</f>
        <v>Advances in Psychology</v>
      </c>
      <c r="F2999" s="1" t="str">
        <f>'ScienceDirect - Initial'!F3002</f>
        <v>0166-4115</v>
      </c>
      <c r="H2999" s="1">
        <v>0</v>
      </c>
      <c r="I2999" s="1">
        <v>0</v>
      </c>
      <c r="J2999" t="b">
        <f t="shared" si="46"/>
        <v>1</v>
      </c>
      <c r="K2999" t="e">
        <f t="array" ref="K2999">INDEX($A$7:$F$3066,SMALL(IF(COUNTIF($L$5,$H$7:$H$3066)*COUNTIF($L$5,$I$7:$I$3066),MATCH(ROW($A$7:$A$3066),ROW($A$7:$A$3066)),""),ROWS($B$1:B2993)),COLUMNS($A$1:B2995))</f>
        <v>#NUM!</v>
      </c>
      <c r="L2999" t="e">
        <f t="array" ref="L2999">INDEX($A$7:$F$3066,SMALL(IF(COUNTIF($L$5,$H$7:$H$3066)*COUNTIF($L$5,$I$7:$I$3066),MATCH(ROW($A$7:$A$3066),ROW($A$7:$A$3066)),""),ROWS($B$1:C2993)),COLUMNS($A$1:C2995))</f>
        <v>#NUM!</v>
      </c>
      <c r="M2999" t="e">
        <f t="array" ref="M2999">INDEX($A$7:$F$3066,SMALL(IF(COUNTIF($L$5,$H$7:$H$3066)*COUNTIF($L$5,$I$7:$I$3066),MATCH(ROW($A$7:$A$3066),ROW($A$7:$A$3066)),""),ROWS($B$1:D2993)),COLUMNS($A$1:D2995))</f>
        <v>#NUM!</v>
      </c>
      <c r="N2999" t="e">
        <f t="array" ref="N2999">INDEX($A$7:$F$3066,SMALL(IF(COUNTIF($L$5,$H$7:$H$3066)*COUNTIF($L$5,$I$7:$I$3066),MATCH(ROW($A$7:$A$3066),ROW($A$7:$A$3066)),""),ROWS($B$1:E2993)),COLUMNS($A$1:E2995))</f>
        <v>#NUM!</v>
      </c>
      <c r="O2999" t="e">
        <f t="array" ref="O2999">INDEX($A$7:$F$3066,SMALL(IF(COUNTIF($L$5,$H$7:$H$3066)*COUNTIF($L$5,$I$7:$I$3066),MATCH(ROW($A$7:$A$3066),ROW($A$7:$A$3066)),""),ROWS($B$1:F2993)),COLUMNS($A$1:F2995))</f>
        <v>#NUM!</v>
      </c>
    </row>
    <row r="3000" spans="1:15">
      <c r="A3000" s="1">
        <f>'ScienceDirect - Initial'!A3003</f>
        <v>0</v>
      </c>
      <c r="B3000" s="1">
        <f>'ScienceDirect - Initial'!B3003</f>
        <v>2010</v>
      </c>
      <c r="C3000" s="1">
        <f>'ScienceDirect - Initial'!C3003</f>
        <v>0</v>
      </c>
      <c r="D3000" s="1" t="str">
        <f>'ScienceDirect - Initial'!D3003</f>
        <v>Abstracts accepted for publication only</v>
      </c>
      <c r="E3000" s="1" t="str">
        <f>'ScienceDirect - Initial'!E3003</f>
        <v>Clinical Microbiology and Infection</v>
      </c>
      <c r="F3000" s="1">
        <f>'ScienceDirect - Initial'!F3003</f>
        <v>0</v>
      </c>
      <c r="H3000" s="1">
        <v>0</v>
      </c>
      <c r="I3000" s="1">
        <v>0</v>
      </c>
      <c r="J3000" t="b">
        <f t="shared" si="46"/>
        <v>1</v>
      </c>
      <c r="K3000" t="e">
        <f t="array" ref="K3000">INDEX($A$7:$F$3066,SMALL(IF(COUNTIF($L$5,$H$7:$H$3066)*COUNTIF($L$5,$I$7:$I$3066),MATCH(ROW($A$7:$A$3066),ROW($A$7:$A$3066)),""),ROWS($B$1:B2994)),COLUMNS($A$1:B2996))</f>
        <v>#NUM!</v>
      </c>
      <c r="L3000" t="e">
        <f t="array" ref="L3000">INDEX($A$7:$F$3066,SMALL(IF(COUNTIF($L$5,$H$7:$H$3066)*COUNTIF($L$5,$I$7:$I$3066),MATCH(ROW($A$7:$A$3066),ROW($A$7:$A$3066)),""),ROWS($B$1:C2994)),COLUMNS($A$1:C2996))</f>
        <v>#NUM!</v>
      </c>
      <c r="M3000" t="e">
        <f t="array" ref="M3000">INDEX($A$7:$F$3066,SMALL(IF(COUNTIF($L$5,$H$7:$H$3066)*COUNTIF($L$5,$I$7:$I$3066),MATCH(ROW($A$7:$A$3066),ROW($A$7:$A$3066)),""),ROWS($B$1:D2994)),COLUMNS($A$1:D2996))</f>
        <v>#NUM!</v>
      </c>
      <c r="N3000" t="e">
        <f t="array" ref="N3000">INDEX($A$7:$F$3066,SMALL(IF(COUNTIF($L$5,$H$7:$H$3066)*COUNTIF($L$5,$I$7:$I$3066),MATCH(ROW($A$7:$A$3066),ROW($A$7:$A$3066)),""),ROWS($B$1:E2994)),COLUMNS($A$1:E2996))</f>
        <v>#NUM!</v>
      </c>
      <c r="O3000" t="e">
        <f t="array" ref="O3000">INDEX($A$7:$F$3066,SMALL(IF(COUNTIF($L$5,$H$7:$H$3066)*COUNTIF($L$5,$I$7:$I$3066),MATCH(ROW($A$7:$A$3066),ROW($A$7:$A$3066)),""),ROWS($B$1:F2994)),COLUMNS($A$1:F2996))</f>
        <v>#NUM!</v>
      </c>
    </row>
    <row r="3001" spans="1:15">
      <c r="A3001" s="1">
        <f>'ScienceDirect - Initial'!A3004</f>
        <v>0</v>
      </c>
      <c r="B3001" s="1">
        <f>'ScienceDirect - Initial'!B3004</f>
        <v>1999</v>
      </c>
      <c r="C3001" s="1">
        <f>'ScienceDirect - Initial'!C3004</f>
        <v>0</v>
      </c>
      <c r="D3001" s="1" t="str">
        <f>'ScienceDirect - Initial'!D3004</f>
        <v>1999 academy annual assembly abstracts</v>
      </c>
      <c r="E3001" s="1" t="str">
        <f>'ScienceDirect - Initial'!E3004</f>
        <v>Archives of Physical Medicine and Rehabilitation</v>
      </c>
      <c r="F3001" s="1">
        <f>'ScienceDirect - Initial'!F3004</f>
        <v>0</v>
      </c>
      <c r="H3001" s="1">
        <v>0</v>
      </c>
      <c r="I3001" s="1">
        <v>0</v>
      </c>
      <c r="J3001" t="b">
        <f t="shared" si="46"/>
        <v>1</v>
      </c>
      <c r="K3001" t="e">
        <f t="array" ref="K3001">INDEX($A$7:$F$3066,SMALL(IF(COUNTIF($L$5,$H$7:$H$3066)*COUNTIF($L$5,$I$7:$I$3066),MATCH(ROW($A$7:$A$3066),ROW($A$7:$A$3066)),""),ROWS($B$1:B2995)),COLUMNS($A$1:B2997))</f>
        <v>#NUM!</v>
      </c>
      <c r="L3001" t="e">
        <f t="array" ref="L3001">INDEX($A$7:$F$3066,SMALL(IF(COUNTIF($L$5,$H$7:$H$3066)*COUNTIF($L$5,$I$7:$I$3066),MATCH(ROW($A$7:$A$3066),ROW($A$7:$A$3066)),""),ROWS($B$1:C2995)),COLUMNS($A$1:C2997))</f>
        <v>#NUM!</v>
      </c>
      <c r="M3001" t="e">
        <f t="array" ref="M3001">INDEX($A$7:$F$3066,SMALL(IF(COUNTIF($L$5,$H$7:$H$3066)*COUNTIF($L$5,$I$7:$I$3066),MATCH(ROW($A$7:$A$3066),ROW($A$7:$A$3066)),""),ROWS($B$1:D2995)),COLUMNS($A$1:D2997))</f>
        <v>#NUM!</v>
      </c>
      <c r="N3001" t="e">
        <f t="array" ref="N3001">INDEX($A$7:$F$3066,SMALL(IF(COUNTIF($L$5,$H$7:$H$3066)*COUNTIF($L$5,$I$7:$I$3066),MATCH(ROW($A$7:$A$3066),ROW($A$7:$A$3066)),""),ROWS($B$1:E2995)),COLUMNS($A$1:E2997))</f>
        <v>#NUM!</v>
      </c>
      <c r="O3001" t="e">
        <f t="array" ref="O3001">INDEX($A$7:$F$3066,SMALL(IF(COUNTIF($L$5,$H$7:$H$3066)*COUNTIF($L$5,$I$7:$I$3066),MATCH(ROW($A$7:$A$3066),ROW($A$7:$A$3066)),""),ROWS($B$1:F2995)),COLUMNS($A$1:F2997))</f>
        <v>#NUM!</v>
      </c>
    </row>
    <row r="3002" spans="1:15">
      <c r="A3002" s="1">
        <f>'ScienceDirect - Initial'!A3005</f>
        <v>0</v>
      </c>
      <c r="B3002" s="1">
        <f>'ScienceDirect - Initial'!B3005</f>
        <v>1982</v>
      </c>
      <c r="C3002" s="1" t="str">
        <f>'ScienceDirect - Initial'!C3005</f>
        <v>DAVIDSON, ROBERT M.</v>
      </c>
      <c r="D3002" s="1" t="str">
        <f>'ScienceDirect - Initial'!D3005</f>
        <v>Molecular Structure of Coal11This article was previously published by IEA Coal Research, London, as Report No. ICTIS/TR 08.</v>
      </c>
      <c r="E3002" s="1" t="str">
        <f>'ScienceDirect - Initial'!E3005</f>
        <v>Coal Science</v>
      </c>
      <c r="F3002" s="1" t="str">
        <f>'ScienceDirect - Initial'!F3005</f>
        <v>978-0-12-150701-5</v>
      </c>
      <c r="H3002" s="1">
        <v>0</v>
      </c>
      <c r="I3002" s="1">
        <v>0</v>
      </c>
      <c r="J3002" t="b">
        <f t="shared" si="46"/>
        <v>1</v>
      </c>
      <c r="K3002" t="e">
        <f t="array" ref="K3002">INDEX($A$7:$F$3066,SMALL(IF(COUNTIF($L$5,$H$7:$H$3066)*COUNTIF($L$5,$I$7:$I$3066),MATCH(ROW($A$7:$A$3066),ROW($A$7:$A$3066)),""),ROWS($B$1:B2996)),COLUMNS($A$1:B2998))</f>
        <v>#NUM!</v>
      </c>
      <c r="L3002" t="e">
        <f t="array" ref="L3002">INDEX($A$7:$F$3066,SMALL(IF(COUNTIF($L$5,$H$7:$H$3066)*COUNTIF($L$5,$I$7:$I$3066),MATCH(ROW($A$7:$A$3066),ROW($A$7:$A$3066)),""),ROWS($B$1:C2996)),COLUMNS($A$1:C2998))</f>
        <v>#NUM!</v>
      </c>
      <c r="M3002" t="e">
        <f t="array" ref="M3002">INDEX($A$7:$F$3066,SMALL(IF(COUNTIF($L$5,$H$7:$H$3066)*COUNTIF($L$5,$I$7:$I$3066),MATCH(ROW($A$7:$A$3066),ROW($A$7:$A$3066)),""),ROWS($B$1:D2996)),COLUMNS($A$1:D2998))</f>
        <v>#NUM!</v>
      </c>
      <c r="N3002" t="e">
        <f t="array" ref="N3002">INDEX($A$7:$F$3066,SMALL(IF(COUNTIF($L$5,$H$7:$H$3066)*COUNTIF($L$5,$I$7:$I$3066),MATCH(ROW($A$7:$A$3066),ROW($A$7:$A$3066)),""),ROWS($B$1:E2996)),COLUMNS($A$1:E2998))</f>
        <v>#NUM!</v>
      </c>
      <c r="O3002" t="e">
        <f t="array" ref="O3002">INDEX($A$7:$F$3066,SMALL(IF(COUNTIF($L$5,$H$7:$H$3066)*COUNTIF($L$5,$I$7:$I$3066),MATCH(ROW($A$7:$A$3066),ROW($A$7:$A$3066)),""),ROWS($B$1:F2996)),COLUMNS($A$1:F2998))</f>
        <v>#NUM!</v>
      </c>
    </row>
    <row r="3003" spans="1:15">
      <c r="A3003" s="1">
        <f>'ScienceDirect - Initial'!A3006</f>
        <v>0</v>
      </c>
      <c r="B3003" s="1">
        <f>'ScienceDirect - Initial'!B3006</f>
        <v>2013</v>
      </c>
      <c r="C3003" s="1">
        <f>'ScienceDirect - Initial'!C3006</f>
        <v>0</v>
      </c>
      <c r="D3003" s="1" t="str">
        <f>'ScienceDirect - Initial'!D3006</f>
        <v>Index</v>
      </c>
      <c r="E3003" s="1" t="str">
        <f>'ScienceDirect - Initial'!E3006</f>
        <v>Haschek and Rousseaux's Handbook of Toxicologic Pathology (Third Edition)</v>
      </c>
      <c r="F3003" s="1" t="str">
        <f>'ScienceDirect - Initial'!F3006</f>
        <v>978-0-12-415759-0</v>
      </c>
      <c r="H3003" s="1">
        <v>0</v>
      </c>
      <c r="I3003" s="1">
        <v>0</v>
      </c>
      <c r="J3003" t="b">
        <f t="shared" si="46"/>
        <v>1</v>
      </c>
      <c r="K3003" t="e">
        <f t="array" ref="K3003">INDEX($A$7:$F$3066,SMALL(IF(COUNTIF($L$5,$H$7:$H$3066)*COUNTIF($L$5,$I$7:$I$3066),MATCH(ROW($A$7:$A$3066),ROW($A$7:$A$3066)),""),ROWS($B$1:B2997)),COLUMNS($A$1:B2999))</f>
        <v>#NUM!</v>
      </c>
      <c r="L3003" t="e">
        <f t="array" ref="L3003">INDEX($A$7:$F$3066,SMALL(IF(COUNTIF($L$5,$H$7:$H$3066)*COUNTIF($L$5,$I$7:$I$3066),MATCH(ROW($A$7:$A$3066),ROW($A$7:$A$3066)),""),ROWS($B$1:C2997)),COLUMNS($A$1:C2999))</f>
        <v>#NUM!</v>
      </c>
      <c r="M3003" t="e">
        <f t="array" ref="M3003">INDEX($A$7:$F$3066,SMALL(IF(COUNTIF($L$5,$H$7:$H$3066)*COUNTIF($L$5,$I$7:$I$3066),MATCH(ROW($A$7:$A$3066),ROW($A$7:$A$3066)),""),ROWS($B$1:D2997)),COLUMNS($A$1:D2999))</f>
        <v>#NUM!</v>
      </c>
      <c r="N3003" t="e">
        <f t="array" ref="N3003">INDEX($A$7:$F$3066,SMALL(IF(COUNTIF($L$5,$H$7:$H$3066)*COUNTIF($L$5,$I$7:$I$3066),MATCH(ROW($A$7:$A$3066),ROW($A$7:$A$3066)),""),ROWS($B$1:E2997)),COLUMNS($A$1:E2999))</f>
        <v>#NUM!</v>
      </c>
      <c r="O3003" t="e">
        <f t="array" ref="O3003">INDEX($A$7:$F$3066,SMALL(IF(COUNTIF($L$5,$H$7:$H$3066)*COUNTIF($L$5,$I$7:$I$3066),MATCH(ROW($A$7:$A$3066),ROW($A$7:$A$3066)),""),ROWS($B$1:F2997)),COLUMNS($A$1:F2999))</f>
        <v>#NUM!</v>
      </c>
    </row>
    <row r="3004" spans="1:15">
      <c r="A3004" s="1">
        <f>'ScienceDirect - Initial'!A3007</f>
        <v>0</v>
      </c>
      <c r="B3004" s="1">
        <f>'ScienceDirect - Initial'!B3007</f>
        <v>1984</v>
      </c>
      <c r="C3004" s="1" t="str">
        <f>'ScienceDirect - Initial'!C3007</f>
        <v>Gouras, Peter</v>
      </c>
      <c r="D3004" s="1" t="str">
        <f>'ScienceDirect - Initial'!D3007</f>
        <v>Chapter 8 Color vision</v>
      </c>
      <c r="E3004" s="1" t="str">
        <f>'ScienceDirect - Initial'!E3007</f>
        <v>Progress in Retinal Research</v>
      </c>
      <c r="F3004" s="1">
        <f>'ScienceDirect - Initial'!F3007</f>
        <v>0</v>
      </c>
      <c r="H3004" s="1">
        <v>0</v>
      </c>
      <c r="I3004" s="1">
        <v>0</v>
      </c>
      <c r="J3004" t="b">
        <f t="shared" si="46"/>
        <v>1</v>
      </c>
      <c r="K3004" t="e">
        <f t="array" ref="K3004">INDEX($A$7:$F$3066,SMALL(IF(COUNTIF($L$5,$H$7:$H$3066)*COUNTIF($L$5,$I$7:$I$3066),MATCH(ROW($A$7:$A$3066),ROW($A$7:$A$3066)),""),ROWS($B$1:B2998)),COLUMNS($A$1:B3000))</f>
        <v>#NUM!</v>
      </c>
      <c r="L3004" t="e">
        <f t="array" ref="L3004">INDEX($A$7:$F$3066,SMALL(IF(COUNTIF($L$5,$H$7:$H$3066)*COUNTIF($L$5,$I$7:$I$3066),MATCH(ROW($A$7:$A$3066),ROW($A$7:$A$3066)),""),ROWS($B$1:C2998)),COLUMNS($A$1:C3000))</f>
        <v>#NUM!</v>
      </c>
      <c r="M3004" t="e">
        <f t="array" ref="M3004">INDEX($A$7:$F$3066,SMALL(IF(COUNTIF($L$5,$H$7:$H$3066)*COUNTIF($L$5,$I$7:$I$3066),MATCH(ROW($A$7:$A$3066),ROW($A$7:$A$3066)),""),ROWS($B$1:D2998)),COLUMNS($A$1:D3000))</f>
        <v>#NUM!</v>
      </c>
      <c r="N3004" t="e">
        <f t="array" ref="N3004">INDEX($A$7:$F$3066,SMALL(IF(COUNTIF($L$5,$H$7:$H$3066)*COUNTIF($L$5,$I$7:$I$3066),MATCH(ROW($A$7:$A$3066),ROW($A$7:$A$3066)),""),ROWS($B$1:E2998)),COLUMNS($A$1:E3000))</f>
        <v>#NUM!</v>
      </c>
      <c r="O3004" t="e">
        <f t="array" ref="O3004">INDEX($A$7:$F$3066,SMALL(IF(COUNTIF($L$5,$H$7:$H$3066)*COUNTIF($L$5,$I$7:$I$3066),MATCH(ROW($A$7:$A$3066),ROW($A$7:$A$3066)),""),ROWS($B$1:F2998)),COLUMNS($A$1:F3000))</f>
        <v>#NUM!</v>
      </c>
    </row>
    <row r="3005" spans="1:15">
      <c r="A3005" s="1">
        <f>'ScienceDirect - Initial'!A3008</f>
        <v>0</v>
      </c>
      <c r="B3005" s="1">
        <f>'ScienceDirect - Initial'!B3008</f>
        <v>1990</v>
      </c>
      <c r="C3005" s="1" t="str">
        <f>'ScienceDirect - Initial'!C3008</f>
        <v>World Health Organization</v>
      </c>
      <c r="D3005" s="1" t="str">
        <f>'ScienceDirect - Initial'!D3008</f>
        <v>Severe and complicated malaria</v>
      </c>
      <c r="E3005" s="1" t="str">
        <f>'ScienceDirect - Initial'!E3008</f>
        <v>Transactions of the Royal Society of Tropical Medicine and Hygiene</v>
      </c>
      <c r="F3005" s="1">
        <f>'ScienceDirect - Initial'!F3008</f>
        <v>0</v>
      </c>
      <c r="H3005" s="1">
        <v>0</v>
      </c>
      <c r="I3005" s="1">
        <v>0</v>
      </c>
      <c r="J3005" t="b">
        <f t="shared" si="46"/>
        <v>1</v>
      </c>
      <c r="K3005" t="e">
        <f t="array" ref="K3005">INDEX($A$7:$F$3066,SMALL(IF(COUNTIF($L$5,$H$7:$H$3066)*COUNTIF($L$5,$I$7:$I$3066),MATCH(ROW($A$7:$A$3066),ROW($A$7:$A$3066)),""),ROWS($B$1:B2999)),COLUMNS($A$1:B3001))</f>
        <v>#NUM!</v>
      </c>
      <c r="L3005" t="e">
        <f t="array" ref="L3005">INDEX($A$7:$F$3066,SMALL(IF(COUNTIF($L$5,$H$7:$H$3066)*COUNTIF($L$5,$I$7:$I$3066),MATCH(ROW($A$7:$A$3066),ROW($A$7:$A$3066)),""),ROWS($B$1:C2999)),COLUMNS($A$1:C3001))</f>
        <v>#NUM!</v>
      </c>
      <c r="M3005" t="e">
        <f t="array" ref="M3005">INDEX($A$7:$F$3066,SMALL(IF(COUNTIF($L$5,$H$7:$H$3066)*COUNTIF($L$5,$I$7:$I$3066),MATCH(ROW($A$7:$A$3066),ROW($A$7:$A$3066)),""),ROWS($B$1:D2999)),COLUMNS($A$1:D3001))</f>
        <v>#NUM!</v>
      </c>
      <c r="N3005" t="e">
        <f t="array" ref="N3005">INDEX($A$7:$F$3066,SMALL(IF(COUNTIF($L$5,$H$7:$H$3066)*COUNTIF($L$5,$I$7:$I$3066),MATCH(ROW($A$7:$A$3066),ROW($A$7:$A$3066)),""),ROWS($B$1:E2999)),COLUMNS($A$1:E3001))</f>
        <v>#NUM!</v>
      </c>
      <c r="O3005" t="e">
        <f t="array" ref="O3005">INDEX($A$7:$F$3066,SMALL(IF(COUNTIF($L$5,$H$7:$H$3066)*COUNTIF($L$5,$I$7:$I$3066),MATCH(ROW($A$7:$A$3066),ROW($A$7:$A$3066)),""),ROWS($B$1:F2999)),COLUMNS($A$1:F3001))</f>
        <v>#NUM!</v>
      </c>
    </row>
    <row r="3006" spans="1:15">
      <c r="A3006" s="1">
        <f>'ScienceDirect - Initial'!A3009</f>
        <v>0</v>
      </c>
      <c r="B3006" s="1">
        <f>'ScienceDirect - Initial'!B3009</f>
        <v>1973</v>
      </c>
      <c r="C3006" s="1" t="str">
        <f>'ScienceDirect - Initial'!C3009</f>
        <v>BALOGH, THOMAS; BALACS, PETER</v>
      </c>
      <c r="D3006" s="1" t="str">
        <f>'ScienceDirect - Initial'!D3009</f>
        <v>3 - The Facts Restated</v>
      </c>
      <c r="E3006" s="1" t="str">
        <f>'ScienceDirect - Initial'!E3009</f>
        <v>Fact and Fancy in International Economic Relations</v>
      </c>
      <c r="F3006" s="1" t="str">
        <f>'ScienceDirect - Initial'!F3009</f>
        <v>978-0-08-017740-3</v>
      </c>
      <c r="H3006" s="1">
        <v>0</v>
      </c>
      <c r="I3006" s="1">
        <v>0</v>
      </c>
      <c r="J3006" t="b">
        <f t="shared" si="46"/>
        <v>1</v>
      </c>
      <c r="K3006" t="e">
        <f t="array" ref="K3006">INDEX($A$7:$F$3066,SMALL(IF(COUNTIF($L$5,$H$7:$H$3066)*COUNTIF($L$5,$I$7:$I$3066),MATCH(ROW($A$7:$A$3066),ROW($A$7:$A$3066)),""),ROWS($B$1:B3000)),COLUMNS($A$1:B3002))</f>
        <v>#NUM!</v>
      </c>
      <c r="L3006" t="e">
        <f t="array" ref="L3006">INDEX($A$7:$F$3066,SMALL(IF(COUNTIF($L$5,$H$7:$H$3066)*COUNTIF($L$5,$I$7:$I$3066),MATCH(ROW($A$7:$A$3066),ROW($A$7:$A$3066)),""),ROWS($B$1:C3000)),COLUMNS($A$1:C3002))</f>
        <v>#NUM!</v>
      </c>
      <c r="M3006" t="e">
        <f t="array" ref="M3006">INDEX($A$7:$F$3066,SMALL(IF(COUNTIF($L$5,$H$7:$H$3066)*COUNTIF($L$5,$I$7:$I$3066),MATCH(ROW($A$7:$A$3066),ROW($A$7:$A$3066)),""),ROWS($B$1:D3000)),COLUMNS($A$1:D3002))</f>
        <v>#NUM!</v>
      </c>
      <c r="N3006" t="e">
        <f t="array" ref="N3006">INDEX($A$7:$F$3066,SMALL(IF(COUNTIF($L$5,$H$7:$H$3066)*COUNTIF($L$5,$I$7:$I$3066),MATCH(ROW($A$7:$A$3066),ROW($A$7:$A$3066)),""),ROWS($B$1:E3000)),COLUMNS($A$1:E3002))</f>
        <v>#NUM!</v>
      </c>
      <c r="O3006" t="e">
        <f t="array" ref="O3006">INDEX($A$7:$F$3066,SMALL(IF(COUNTIF($L$5,$H$7:$H$3066)*COUNTIF($L$5,$I$7:$I$3066),MATCH(ROW($A$7:$A$3066),ROW($A$7:$A$3066)),""),ROWS($B$1:F3000)),COLUMNS($A$1:F3002))</f>
        <v>#NUM!</v>
      </c>
    </row>
    <row r="3007" spans="1:15">
      <c r="A3007" s="1">
        <f>'ScienceDirect - Initial'!A3010</f>
        <v>0</v>
      </c>
      <c r="B3007" s="1">
        <f>'ScienceDirect - Initial'!B3010</f>
        <v>1985</v>
      </c>
      <c r="C3007" s="1" t="str">
        <f>'ScienceDirect - Initial'!C3010</f>
        <v>Booth, David</v>
      </c>
      <c r="D3007" s="1" t="str">
        <f>'ScienceDirect - Initial'!D3010</f>
        <v>Marxism and development sociology: Interpreting the impasse</v>
      </c>
      <c r="E3007" s="1" t="str">
        <f>'ScienceDirect - Initial'!E3010</f>
        <v>World Development</v>
      </c>
      <c r="F3007" s="1">
        <f>'ScienceDirect - Initial'!F3010</f>
        <v>0</v>
      </c>
      <c r="H3007" s="1">
        <v>0</v>
      </c>
      <c r="I3007" s="1">
        <v>0</v>
      </c>
      <c r="J3007" t="b">
        <f t="shared" si="46"/>
        <v>1</v>
      </c>
      <c r="K3007" t="e">
        <f t="array" ref="K3007">INDEX($A$7:$F$3066,SMALL(IF(COUNTIF($L$5,$H$7:$H$3066)*COUNTIF($L$5,$I$7:$I$3066),MATCH(ROW($A$7:$A$3066),ROW($A$7:$A$3066)),""),ROWS($B$1:B3001)),COLUMNS($A$1:B3003))</f>
        <v>#NUM!</v>
      </c>
      <c r="L3007" t="e">
        <f t="array" ref="L3007">INDEX($A$7:$F$3066,SMALL(IF(COUNTIF($L$5,$H$7:$H$3066)*COUNTIF($L$5,$I$7:$I$3066),MATCH(ROW($A$7:$A$3066),ROW($A$7:$A$3066)),""),ROWS($B$1:C3001)),COLUMNS($A$1:C3003))</f>
        <v>#NUM!</v>
      </c>
      <c r="M3007" t="e">
        <f t="array" ref="M3007">INDEX($A$7:$F$3066,SMALL(IF(COUNTIF($L$5,$H$7:$H$3066)*COUNTIF($L$5,$I$7:$I$3066),MATCH(ROW($A$7:$A$3066),ROW($A$7:$A$3066)),""),ROWS($B$1:D3001)),COLUMNS($A$1:D3003))</f>
        <v>#NUM!</v>
      </c>
      <c r="N3007" t="e">
        <f t="array" ref="N3007">INDEX($A$7:$F$3066,SMALL(IF(COUNTIF($L$5,$H$7:$H$3066)*COUNTIF($L$5,$I$7:$I$3066),MATCH(ROW($A$7:$A$3066),ROW($A$7:$A$3066)),""),ROWS($B$1:E3001)),COLUMNS($A$1:E3003))</f>
        <v>#NUM!</v>
      </c>
      <c r="O3007" t="e">
        <f t="array" ref="O3007">INDEX($A$7:$F$3066,SMALL(IF(COUNTIF($L$5,$H$7:$H$3066)*COUNTIF($L$5,$I$7:$I$3066),MATCH(ROW($A$7:$A$3066),ROW($A$7:$A$3066)),""),ROWS($B$1:F3001)),COLUMNS($A$1:F3003))</f>
        <v>#NUM!</v>
      </c>
    </row>
    <row r="3008" spans="1:15">
      <c r="A3008" s="1">
        <f>'ScienceDirect - Initial'!A3011</f>
        <v>0</v>
      </c>
      <c r="B3008" s="1">
        <f>'ScienceDirect - Initial'!B3011</f>
        <v>2019</v>
      </c>
      <c r="C3008" s="1">
        <f>'ScienceDirect - Initial'!C3011</f>
        <v>0</v>
      </c>
      <c r="D3008" s="1">
        <f>'ScienceDirect - Initial'!D3011</f>
        <v>0</v>
      </c>
      <c r="E3008" s="1" t="str">
        <f>'ScienceDirect - Initial'!E3011</f>
        <v>Encyclopedia of Bioinformatics and Computational Biology</v>
      </c>
      <c r="F3008" s="1" t="str">
        <f>'ScienceDirect - Initial'!F3011</f>
        <v>978-0-12-811432-2</v>
      </c>
      <c r="H3008" s="1">
        <v>0</v>
      </c>
      <c r="I3008" s="1">
        <v>0</v>
      </c>
      <c r="J3008" t="b">
        <f t="shared" si="46"/>
        <v>1</v>
      </c>
      <c r="K3008" t="e">
        <f t="array" ref="K3008">INDEX($A$7:$F$3066,SMALL(IF(COUNTIF($L$5,$H$7:$H$3066)*COUNTIF($L$5,$I$7:$I$3066),MATCH(ROW($A$7:$A$3066),ROW($A$7:$A$3066)),""),ROWS($B$1:B3002)),COLUMNS($A$1:B3004))</f>
        <v>#NUM!</v>
      </c>
      <c r="L3008" t="e">
        <f t="array" ref="L3008">INDEX($A$7:$F$3066,SMALL(IF(COUNTIF($L$5,$H$7:$H$3066)*COUNTIF($L$5,$I$7:$I$3066),MATCH(ROW($A$7:$A$3066),ROW($A$7:$A$3066)),""),ROWS($B$1:C3002)),COLUMNS($A$1:C3004))</f>
        <v>#NUM!</v>
      </c>
      <c r="M3008" t="e">
        <f t="array" ref="M3008">INDEX($A$7:$F$3066,SMALL(IF(COUNTIF($L$5,$H$7:$H$3066)*COUNTIF($L$5,$I$7:$I$3066),MATCH(ROW($A$7:$A$3066),ROW($A$7:$A$3066)),""),ROWS($B$1:D3002)),COLUMNS($A$1:D3004))</f>
        <v>#NUM!</v>
      </c>
      <c r="N3008" t="e">
        <f t="array" ref="N3008">INDEX($A$7:$F$3066,SMALL(IF(COUNTIF($L$5,$H$7:$H$3066)*COUNTIF($L$5,$I$7:$I$3066),MATCH(ROW($A$7:$A$3066),ROW($A$7:$A$3066)),""),ROWS($B$1:E3002)),COLUMNS($A$1:E3004))</f>
        <v>#NUM!</v>
      </c>
      <c r="O3008" t="e">
        <f t="array" ref="O3008">INDEX($A$7:$F$3066,SMALL(IF(COUNTIF($L$5,$H$7:$H$3066)*COUNTIF($L$5,$I$7:$I$3066),MATCH(ROW($A$7:$A$3066),ROW($A$7:$A$3066)),""),ROWS($B$1:F3002)),COLUMNS($A$1:F3004))</f>
        <v>#NUM!</v>
      </c>
    </row>
    <row r="3009" spans="1:15">
      <c r="A3009" s="1">
        <f>'ScienceDirect - Initial'!A3012</f>
        <v>0</v>
      </c>
      <c r="B3009" s="1">
        <f>'ScienceDirect - Initial'!B3012</f>
        <v>2004</v>
      </c>
      <c r="C3009" s="1">
        <f>'ScienceDirect - Initial'!C3012</f>
        <v>0</v>
      </c>
      <c r="D3009" s="1" t="str">
        <f>'ScienceDirect - Initial'!D3012</f>
        <v>Abstracts</v>
      </c>
      <c r="E3009" s="1" t="str">
        <f>'ScienceDirect - Initial'!E3012</f>
        <v>Clinical Microbiology and Infection</v>
      </c>
      <c r="F3009" s="1">
        <f>'ScienceDirect - Initial'!F3012</f>
        <v>0</v>
      </c>
      <c r="H3009" s="1">
        <v>0</v>
      </c>
      <c r="I3009" s="1">
        <v>0</v>
      </c>
      <c r="J3009" t="b">
        <f t="shared" si="46"/>
        <v>1</v>
      </c>
      <c r="K3009" t="e">
        <f t="array" ref="K3009">INDEX($A$7:$F$3066,SMALL(IF(COUNTIF($L$5,$H$7:$H$3066)*COUNTIF($L$5,$I$7:$I$3066),MATCH(ROW($A$7:$A$3066),ROW($A$7:$A$3066)),""),ROWS($B$1:B3003)),COLUMNS($A$1:B3005))</f>
        <v>#NUM!</v>
      </c>
      <c r="L3009" t="e">
        <f t="array" ref="L3009">INDEX($A$7:$F$3066,SMALL(IF(COUNTIF($L$5,$H$7:$H$3066)*COUNTIF($L$5,$I$7:$I$3066),MATCH(ROW($A$7:$A$3066),ROW($A$7:$A$3066)),""),ROWS($B$1:C3003)),COLUMNS($A$1:C3005))</f>
        <v>#NUM!</v>
      </c>
      <c r="M3009" t="e">
        <f t="array" ref="M3009">INDEX($A$7:$F$3066,SMALL(IF(COUNTIF($L$5,$H$7:$H$3066)*COUNTIF($L$5,$I$7:$I$3066),MATCH(ROW($A$7:$A$3066),ROW($A$7:$A$3066)),""),ROWS($B$1:D3003)),COLUMNS($A$1:D3005))</f>
        <v>#NUM!</v>
      </c>
      <c r="N3009" t="e">
        <f t="array" ref="N3009">INDEX($A$7:$F$3066,SMALL(IF(COUNTIF($L$5,$H$7:$H$3066)*COUNTIF($L$5,$I$7:$I$3066),MATCH(ROW($A$7:$A$3066),ROW($A$7:$A$3066)),""),ROWS($B$1:E3003)),COLUMNS($A$1:E3005))</f>
        <v>#NUM!</v>
      </c>
      <c r="O3009" t="e">
        <f t="array" ref="O3009">INDEX($A$7:$F$3066,SMALL(IF(COUNTIF($L$5,$H$7:$H$3066)*COUNTIF($L$5,$I$7:$I$3066),MATCH(ROW($A$7:$A$3066),ROW($A$7:$A$3066)),""),ROWS($B$1:F3003)),COLUMNS($A$1:F3005))</f>
        <v>#NUM!</v>
      </c>
    </row>
    <row r="3010" spans="1:15">
      <c r="A3010" s="1">
        <f>'ScienceDirect - Initial'!A3013</f>
        <v>0</v>
      </c>
      <c r="B3010" s="1">
        <f>'ScienceDirect - Initial'!B3013</f>
        <v>1979</v>
      </c>
      <c r="C3010" s="1" t="str">
        <f>'ScienceDirect - Initial'!C3013</f>
        <v>HUGHES, JONATHAN</v>
      </c>
      <c r="D3010" s="1" t="str">
        <f>'ScienceDirect - Initial'!D3013</f>
        <v>Chapter 3 - Roots of Regulation: The New Deal</v>
      </c>
      <c r="E3010" s="1" t="str">
        <f>'ScienceDirect - Initial'!E3013</f>
        <v>Regulatory Change in an Atmosphere of Crisis</v>
      </c>
      <c r="F3010" s="1" t="str">
        <f>'ScienceDirect - Initial'!F3013</f>
        <v>978-0-12-733950-4</v>
      </c>
      <c r="H3010" s="1">
        <v>0</v>
      </c>
      <c r="I3010" s="1">
        <v>0</v>
      </c>
      <c r="J3010" t="b">
        <f t="shared" si="46"/>
        <v>1</v>
      </c>
      <c r="K3010" t="e">
        <f t="array" ref="K3010">INDEX($A$7:$F$3066,SMALL(IF(COUNTIF($L$5,$H$7:$H$3066)*COUNTIF($L$5,$I$7:$I$3066),MATCH(ROW($A$7:$A$3066),ROW($A$7:$A$3066)),""),ROWS($B$1:B3004)),COLUMNS($A$1:B3006))</f>
        <v>#NUM!</v>
      </c>
      <c r="L3010" t="e">
        <f t="array" ref="L3010">INDEX($A$7:$F$3066,SMALL(IF(COUNTIF($L$5,$H$7:$H$3066)*COUNTIF($L$5,$I$7:$I$3066),MATCH(ROW($A$7:$A$3066),ROW($A$7:$A$3066)),""),ROWS($B$1:C3004)),COLUMNS($A$1:C3006))</f>
        <v>#NUM!</v>
      </c>
      <c r="M3010" t="e">
        <f t="array" ref="M3010">INDEX($A$7:$F$3066,SMALL(IF(COUNTIF($L$5,$H$7:$H$3066)*COUNTIF($L$5,$I$7:$I$3066),MATCH(ROW($A$7:$A$3066),ROW($A$7:$A$3066)),""),ROWS($B$1:D3004)),COLUMNS($A$1:D3006))</f>
        <v>#NUM!</v>
      </c>
      <c r="N3010" t="e">
        <f t="array" ref="N3010">INDEX($A$7:$F$3066,SMALL(IF(COUNTIF($L$5,$H$7:$H$3066)*COUNTIF($L$5,$I$7:$I$3066),MATCH(ROW($A$7:$A$3066),ROW($A$7:$A$3066)),""),ROWS($B$1:E3004)),COLUMNS($A$1:E3006))</f>
        <v>#NUM!</v>
      </c>
      <c r="O3010" t="e">
        <f t="array" ref="O3010">INDEX($A$7:$F$3066,SMALL(IF(COUNTIF($L$5,$H$7:$H$3066)*COUNTIF($L$5,$I$7:$I$3066),MATCH(ROW($A$7:$A$3066),ROW($A$7:$A$3066)),""),ROWS($B$1:F3004)),COLUMNS($A$1:F3006))</f>
        <v>#NUM!</v>
      </c>
    </row>
    <row r="3011" spans="1:15">
      <c r="A3011" s="1">
        <f>'ScienceDirect - Initial'!A3014</f>
        <v>0</v>
      </c>
      <c r="B3011" s="1">
        <f>'ScienceDirect - Initial'!B3014</f>
        <v>1978</v>
      </c>
      <c r="C3011" s="1" t="str">
        <f>'ScienceDirect - Initial'!C3014</f>
        <v>Halliday, D.; Lockhart, I.M.</v>
      </c>
      <c r="D3011" s="1" t="str">
        <f>'ScienceDirect - Initial'!D3014</f>
        <v>1 The Use of Stable Isotopes in Medicinal Chemistry</v>
      </c>
      <c r="E3011" s="1" t="str">
        <f>'ScienceDirect - Initial'!E3014</f>
        <v>Progress in Medicinal Chemistry</v>
      </c>
      <c r="F3011" s="1" t="str">
        <f>'ScienceDirect - Initial'!F3014</f>
        <v>0079-6468</v>
      </c>
      <c r="H3011" s="1">
        <v>0</v>
      </c>
      <c r="I3011" s="1">
        <v>0</v>
      </c>
      <c r="J3011" t="b">
        <f t="shared" si="46"/>
        <v>1</v>
      </c>
      <c r="K3011" t="e">
        <f t="array" ref="K3011">INDEX($A$7:$F$3066,SMALL(IF(COUNTIF($L$5,$H$7:$H$3066)*COUNTIF($L$5,$I$7:$I$3066),MATCH(ROW($A$7:$A$3066),ROW($A$7:$A$3066)),""),ROWS($B$1:B3005)),COLUMNS($A$1:B3007))</f>
        <v>#NUM!</v>
      </c>
      <c r="L3011" t="e">
        <f t="array" ref="L3011">INDEX($A$7:$F$3066,SMALL(IF(COUNTIF($L$5,$H$7:$H$3066)*COUNTIF($L$5,$I$7:$I$3066),MATCH(ROW($A$7:$A$3066),ROW($A$7:$A$3066)),""),ROWS($B$1:C3005)),COLUMNS($A$1:C3007))</f>
        <v>#NUM!</v>
      </c>
      <c r="M3011" t="e">
        <f t="array" ref="M3011">INDEX($A$7:$F$3066,SMALL(IF(COUNTIF($L$5,$H$7:$H$3066)*COUNTIF($L$5,$I$7:$I$3066),MATCH(ROW($A$7:$A$3066),ROW($A$7:$A$3066)),""),ROWS($B$1:D3005)),COLUMNS($A$1:D3007))</f>
        <v>#NUM!</v>
      </c>
      <c r="N3011" t="e">
        <f t="array" ref="N3011">INDEX($A$7:$F$3066,SMALL(IF(COUNTIF($L$5,$H$7:$H$3066)*COUNTIF($L$5,$I$7:$I$3066),MATCH(ROW($A$7:$A$3066),ROW($A$7:$A$3066)),""),ROWS($B$1:E3005)),COLUMNS($A$1:E3007))</f>
        <v>#NUM!</v>
      </c>
      <c r="O3011" t="e">
        <f t="array" ref="O3011">INDEX($A$7:$F$3066,SMALL(IF(COUNTIF($L$5,$H$7:$H$3066)*COUNTIF($L$5,$I$7:$I$3066),MATCH(ROW($A$7:$A$3066),ROW($A$7:$A$3066)),""),ROWS($B$1:F3005)),COLUMNS($A$1:F3007))</f>
        <v>#NUM!</v>
      </c>
    </row>
    <row r="3012" spans="1:15">
      <c r="A3012" s="1">
        <f>'ScienceDirect - Initial'!A3015</f>
        <v>0</v>
      </c>
      <c r="B3012" s="1">
        <f>'ScienceDirect - Initial'!B3015</f>
        <v>1970</v>
      </c>
      <c r="C3012" s="1" t="str">
        <f>'ScienceDirect - Initial'!C3015</f>
        <v>AMINOFF, DAVID; BINKLEY, WENDELL W.; SCHAFFER, ROBERT; MOWRY, ROBERT W.</v>
      </c>
      <c r="D3012" s="1" t="str">
        <f>'ScienceDirect - Initial'!D3015</f>
        <v>45 - ANALYTICAL METHODS FOR CARBOHYDRATES</v>
      </c>
      <c r="E3012" s="1" t="str">
        <f>'ScienceDirect - Initial'!E3015</f>
        <v>The Carbohydrates (Second Edition)</v>
      </c>
      <c r="F3012" s="1" t="str">
        <f>'ScienceDirect - Initial'!F3015</f>
        <v>978-0-12-556352-9</v>
      </c>
      <c r="H3012" s="1">
        <v>0</v>
      </c>
      <c r="I3012" s="1">
        <v>0</v>
      </c>
      <c r="J3012" t="b">
        <f t="shared" si="46"/>
        <v>1</v>
      </c>
      <c r="K3012" t="e">
        <f t="array" ref="K3012">INDEX($A$7:$F$3066,SMALL(IF(COUNTIF($L$5,$H$7:$H$3066)*COUNTIF($L$5,$I$7:$I$3066),MATCH(ROW($A$7:$A$3066),ROW($A$7:$A$3066)),""),ROWS($B$1:B3006)),COLUMNS($A$1:B3008))</f>
        <v>#NUM!</v>
      </c>
      <c r="L3012" t="e">
        <f t="array" ref="L3012">INDEX($A$7:$F$3066,SMALL(IF(COUNTIF($L$5,$H$7:$H$3066)*COUNTIF($L$5,$I$7:$I$3066),MATCH(ROW($A$7:$A$3066),ROW($A$7:$A$3066)),""),ROWS($B$1:C3006)),COLUMNS($A$1:C3008))</f>
        <v>#NUM!</v>
      </c>
      <c r="M3012" t="e">
        <f t="array" ref="M3012">INDEX($A$7:$F$3066,SMALL(IF(COUNTIF($L$5,$H$7:$H$3066)*COUNTIF($L$5,$I$7:$I$3066),MATCH(ROW($A$7:$A$3066),ROW($A$7:$A$3066)),""),ROWS($B$1:D3006)),COLUMNS($A$1:D3008))</f>
        <v>#NUM!</v>
      </c>
      <c r="N3012" t="e">
        <f t="array" ref="N3012">INDEX($A$7:$F$3066,SMALL(IF(COUNTIF($L$5,$H$7:$H$3066)*COUNTIF($L$5,$I$7:$I$3066),MATCH(ROW($A$7:$A$3066),ROW($A$7:$A$3066)),""),ROWS($B$1:E3006)),COLUMNS($A$1:E3008))</f>
        <v>#NUM!</v>
      </c>
      <c r="O3012" t="e">
        <f t="array" ref="O3012">INDEX($A$7:$F$3066,SMALL(IF(COUNTIF($L$5,$H$7:$H$3066)*COUNTIF($L$5,$I$7:$I$3066),MATCH(ROW($A$7:$A$3066),ROW($A$7:$A$3066)),""),ROWS($B$1:F3006)),COLUMNS($A$1:F3008))</f>
        <v>#NUM!</v>
      </c>
    </row>
    <row r="3013" spans="1:15">
      <c r="A3013" s="1">
        <f>'ScienceDirect - Initial'!A3016</f>
        <v>0</v>
      </c>
      <c r="B3013" s="1">
        <f>'ScienceDirect - Initial'!B3016</f>
        <v>2004</v>
      </c>
      <c r="C3013" s="1">
        <f>'ScienceDirect - Initial'!C3016</f>
        <v>0</v>
      </c>
      <c r="D3013" s="1" t="str">
        <f>'ScienceDirect - Initial'!D3016</f>
        <v>Abstracts cont.</v>
      </c>
      <c r="E3013" s="1" t="str">
        <f>'ScienceDirect - Initial'!E3016</f>
        <v>Clinical Microbiology and Infection</v>
      </c>
      <c r="F3013" s="1">
        <f>'ScienceDirect - Initial'!F3016</f>
        <v>0</v>
      </c>
      <c r="H3013" s="1">
        <v>0</v>
      </c>
      <c r="I3013" s="1">
        <v>0</v>
      </c>
      <c r="J3013" t="b">
        <f t="shared" si="46"/>
        <v>1</v>
      </c>
      <c r="K3013" t="e">
        <f t="array" ref="K3013">INDEX($A$7:$F$3066,SMALL(IF(COUNTIF($L$5,$H$7:$H$3066)*COUNTIF($L$5,$I$7:$I$3066),MATCH(ROW($A$7:$A$3066),ROW($A$7:$A$3066)),""),ROWS($B$1:B3007)),COLUMNS($A$1:B3009))</f>
        <v>#NUM!</v>
      </c>
      <c r="L3013" t="e">
        <f t="array" ref="L3013">INDEX($A$7:$F$3066,SMALL(IF(COUNTIF($L$5,$H$7:$H$3066)*COUNTIF($L$5,$I$7:$I$3066),MATCH(ROW($A$7:$A$3066),ROW($A$7:$A$3066)),""),ROWS($B$1:C3007)),COLUMNS($A$1:C3009))</f>
        <v>#NUM!</v>
      </c>
      <c r="M3013" t="e">
        <f t="array" ref="M3013">INDEX($A$7:$F$3066,SMALL(IF(COUNTIF($L$5,$H$7:$H$3066)*COUNTIF($L$5,$I$7:$I$3066),MATCH(ROW($A$7:$A$3066),ROW($A$7:$A$3066)),""),ROWS($B$1:D3007)),COLUMNS($A$1:D3009))</f>
        <v>#NUM!</v>
      </c>
      <c r="N3013" t="e">
        <f t="array" ref="N3013">INDEX($A$7:$F$3066,SMALL(IF(COUNTIF($L$5,$H$7:$H$3066)*COUNTIF($L$5,$I$7:$I$3066),MATCH(ROW($A$7:$A$3066),ROW($A$7:$A$3066)),""),ROWS($B$1:E3007)),COLUMNS($A$1:E3009))</f>
        <v>#NUM!</v>
      </c>
      <c r="O3013" t="e">
        <f t="array" ref="O3013">INDEX($A$7:$F$3066,SMALL(IF(COUNTIF($L$5,$H$7:$H$3066)*COUNTIF($L$5,$I$7:$I$3066),MATCH(ROW($A$7:$A$3066),ROW($A$7:$A$3066)),""),ROWS($B$1:F3007)),COLUMNS($A$1:F3009))</f>
        <v>#NUM!</v>
      </c>
    </row>
    <row r="3014" spans="1:15">
      <c r="A3014" s="1">
        <f>'ScienceDirect - Initial'!A3017</f>
        <v>0</v>
      </c>
      <c r="B3014" s="1">
        <f>'ScienceDirect - Initial'!B3017</f>
        <v>2010</v>
      </c>
      <c r="C3014" s="1">
        <f>'ScienceDirect - Initial'!C3017</f>
        <v>0</v>
      </c>
      <c r="D3014" s="1" t="str">
        <f>'ScienceDirect - Initial'!D3017</f>
        <v>Poster Session 6 (PO6-01 to PO6-171)</v>
      </c>
      <c r="E3014" s="1" t="str">
        <f>'ScienceDirect - Initial'!E3017</f>
        <v>Heart Rhythm 2010</v>
      </c>
      <c r="F3014" s="1">
        <f>'ScienceDirect - Initial'!F3017</f>
        <v>0</v>
      </c>
      <c r="H3014" s="1">
        <v>0</v>
      </c>
      <c r="I3014" s="1">
        <v>0</v>
      </c>
      <c r="J3014" t="b">
        <f t="shared" si="46"/>
        <v>1</v>
      </c>
      <c r="K3014" t="e">
        <f t="array" ref="K3014">INDEX($A$7:$F$3066,SMALL(IF(COUNTIF($L$5,$H$7:$H$3066)*COUNTIF($L$5,$I$7:$I$3066),MATCH(ROW($A$7:$A$3066),ROW($A$7:$A$3066)),""),ROWS($B$1:B3008)),COLUMNS($A$1:B3010))</f>
        <v>#NUM!</v>
      </c>
      <c r="L3014" t="e">
        <f t="array" ref="L3014">INDEX($A$7:$F$3066,SMALL(IF(COUNTIF($L$5,$H$7:$H$3066)*COUNTIF($L$5,$I$7:$I$3066),MATCH(ROW($A$7:$A$3066),ROW($A$7:$A$3066)),""),ROWS($B$1:C3008)),COLUMNS($A$1:C3010))</f>
        <v>#NUM!</v>
      </c>
      <c r="M3014" t="e">
        <f t="array" ref="M3014">INDEX($A$7:$F$3066,SMALL(IF(COUNTIF($L$5,$H$7:$H$3066)*COUNTIF($L$5,$I$7:$I$3066),MATCH(ROW($A$7:$A$3066),ROW($A$7:$A$3066)),""),ROWS($B$1:D3008)),COLUMNS($A$1:D3010))</f>
        <v>#NUM!</v>
      </c>
      <c r="N3014" t="e">
        <f t="array" ref="N3014">INDEX($A$7:$F$3066,SMALL(IF(COUNTIF($L$5,$H$7:$H$3066)*COUNTIF($L$5,$I$7:$I$3066),MATCH(ROW($A$7:$A$3066),ROW($A$7:$A$3066)),""),ROWS($B$1:E3008)),COLUMNS($A$1:E3010))</f>
        <v>#NUM!</v>
      </c>
      <c r="O3014" t="e">
        <f t="array" ref="O3014">INDEX($A$7:$F$3066,SMALL(IF(COUNTIF($L$5,$H$7:$H$3066)*COUNTIF($L$5,$I$7:$I$3066),MATCH(ROW($A$7:$A$3066),ROW($A$7:$A$3066)),""),ROWS($B$1:F3008)),COLUMNS($A$1:F3010))</f>
        <v>#NUM!</v>
      </c>
    </row>
    <row r="3015" spans="1:15">
      <c r="A3015" s="1">
        <f>'ScienceDirect - Initial'!A3018</f>
        <v>0</v>
      </c>
      <c r="B3015" s="1">
        <f>'ScienceDirect - Initial'!B3018</f>
        <v>1982</v>
      </c>
      <c r="C3015" s="1" t="str">
        <f>'ScienceDirect - Initial'!C3018</f>
        <v>Verter, Frances</v>
      </c>
      <c r="D3015" s="1" t="str">
        <f>'ScienceDirect - Initial'!D3018</f>
        <v>Cosmic gamma-ray bursts</v>
      </c>
      <c r="E3015" s="1" t="str">
        <f>'ScienceDirect - Initial'!E3018</f>
        <v>Physics Reports</v>
      </c>
      <c r="F3015" s="1">
        <f>'ScienceDirect - Initial'!F3018</f>
        <v>0</v>
      </c>
      <c r="H3015" s="1">
        <v>0</v>
      </c>
      <c r="I3015" s="1">
        <v>0</v>
      </c>
      <c r="J3015" t="b">
        <f t="shared" si="46"/>
        <v>1</v>
      </c>
      <c r="K3015" t="e">
        <f t="array" ref="K3015">INDEX($A$7:$F$3066,SMALL(IF(COUNTIF($L$5,$H$7:$H$3066)*COUNTIF($L$5,$I$7:$I$3066),MATCH(ROW($A$7:$A$3066),ROW($A$7:$A$3066)),""),ROWS($B$1:B3009)),COLUMNS($A$1:B3011))</f>
        <v>#NUM!</v>
      </c>
      <c r="L3015" t="e">
        <f t="array" ref="L3015">INDEX($A$7:$F$3066,SMALL(IF(COUNTIF($L$5,$H$7:$H$3066)*COUNTIF($L$5,$I$7:$I$3066),MATCH(ROW($A$7:$A$3066),ROW($A$7:$A$3066)),""),ROWS($B$1:C3009)),COLUMNS($A$1:C3011))</f>
        <v>#NUM!</v>
      </c>
      <c r="M3015" t="e">
        <f t="array" ref="M3015">INDEX($A$7:$F$3066,SMALL(IF(COUNTIF($L$5,$H$7:$H$3066)*COUNTIF($L$5,$I$7:$I$3066),MATCH(ROW($A$7:$A$3066),ROW($A$7:$A$3066)),""),ROWS($B$1:D3009)),COLUMNS($A$1:D3011))</f>
        <v>#NUM!</v>
      </c>
      <c r="N3015" t="e">
        <f t="array" ref="N3015">INDEX($A$7:$F$3066,SMALL(IF(COUNTIF($L$5,$H$7:$H$3066)*COUNTIF($L$5,$I$7:$I$3066),MATCH(ROW($A$7:$A$3066),ROW($A$7:$A$3066)),""),ROWS($B$1:E3009)),COLUMNS($A$1:E3011))</f>
        <v>#NUM!</v>
      </c>
      <c r="O3015" t="e">
        <f t="array" ref="O3015">INDEX($A$7:$F$3066,SMALL(IF(COUNTIF($L$5,$H$7:$H$3066)*COUNTIF($L$5,$I$7:$I$3066),MATCH(ROW($A$7:$A$3066),ROW($A$7:$A$3066)),""),ROWS($B$1:F3009)),COLUMNS($A$1:F3011))</f>
        <v>#NUM!</v>
      </c>
    </row>
    <row r="3016" spans="1:15">
      <c r="A3016" s="1">
        <f>'ScienceDirect - Initial'!A3019</f>
        <v>0</v>
      </c>
      <c r="B3016" s="1">
        <f>'ScienceDirect - Initial'!B3019</f>
        <v>2000</v>
      </c>
      <c r="C3016" s="1">
        <f>'ScienceDirect - Initial'!C3019</f>
        <v>0</v>
      </c>
      <c r="D3016" s="1" t="str">
        <f>'ScienceDirect - Initial'!D3019</f>
        <v>Centers for Disease Control and Prevention 4th Decennial International Conference on Nosocomial and Healthcare-Associated Infections</v>
      </c>
      <c r="E3016" s="1" t="str">
        <f>'ScienceDirect - Initial'!E3019</f>
        <v>American Journal of Infection Control</v>
      </c>
      <c r="F3016" s="1">
        <f>'ScienceDirect - Initial'!F3019</f>
        <v>0</v>
      </c>
      <c r="H3016" s="1">
        <v>0</v>
      </c>
      <c r="I3016" s="1">
        <v>0</v>
      </c>
      <c r="J3016" t="b">
        <f t="shared" ref="J3016:J3066" si="47">IF(ISBLANK(I3016),FALSE,IF(EXACT(H3016, I3016),TRUE,FALSE))</f>
        <v>1</v>
      </c>
      <c r="K3016" t="e">
        <f t="array" ref="K3016">INDEX($A$7:$F$3066,SMALL(IF(COUNTIF($L$5,$H$7:$H$3066)*COUNTIF($L$5,$I$7:$I$3066),MATCH(ROW($A$7:$A$3066),ROW($A$7:$A$3066)),""),ROWS($B$1:B3010)),COLUMNS($A$1:B3012))</f>
        <v>#NUM!</v>
      </c>
      <c r="L3016" t="e">
        <f t="array" ref="L3016">INDEX($A$7:$F$3066,SMALL(IF(COUNTIF($L$5,$H$7:$H$3066)*COUNTIF($L$5,$I$7:$I$3066),MATCH(ROW($A$7:$A$3066),ROW($A$7:$A$3066)),""),ROWS($B$1:C3010)),COLUMNS($A$1:C3012))</f>
        <v>#NUM!</v>
      </c>
      <c r="M3016" t="e">
        <f t="array" ref="M3016">INDEX($A$7:$F$3066,SMALL(IF(COUNTIF($L$5,$H$7:$H$3066)*COUNTIF($L$5,$I$7:$I$3066),MATCH(ROW($A$7:$A$3066),ROW($A$7:$A$3066)),""),ROWS($B$1:D3010)),COLUMNS($A$1:D3012))</f>
        <v>#NUM!</v>
      </c>
      <c r="N3016" t="e">
        <f t="array" ref="N3016">INDEX($A$7:$F$3066,SMALL(IF(COUNTIF($L$5,$H$7:$H$3066)*COUNTIF($L$5,$I$7:$I$3066),MATCH(ROW($A$7:$A$3066),ROW($A$7:$A$3066)),""),ROWS($B$1:E3010)),COLUMNS($A$1:E3012))</f>
        <v>#NUM!</v>
      </c>
      <c r="O3016" t="e">
        <f t="array" ref="O3016">INDEX($A$7:$F$3066,SMALL(IF(COUNTIF($L$5,$H$7:$H$3066)*COUNTIF($L$5,$I$7:$I$3066),MATCH(ROW($A$7:$A$3066),ROW($A$7:$A$3066)),""),ROWS($B$1:F3010)),COLUMNS($A$1:F3012))</f>
        <v>#NUM!</v>
      </c>
    </row>
    <row r="3017" spans="1:15">
      <c r="A3017" s="1">
        <f>'ScienceDirect - Initial'!A3020</f>
        <v>0</v>
      </c>
      <c r="B3017" s="1">
        <f>'ScienceDirect - Initial'!B3020</f>
        <v>1969</v>
      </c>
      <c r="C3017" s="1" t="str">
        <f>'ScienceDirect - Initial'!C3020</f>
        <v>Langford, Arthur N.; Buell, Murray F.</v>
      </c>
      <c r="D3017" s="1" t="str">
        <f>'ScienceDirect - Initial'!D3020</f>
        <v>Integration, Identity and Stability in the Plant Association</v>
      </c>
      <c r="E3017" s="1" t="str">
        <f>'ScienceDirect - Initial'!E3020</f>
        <v>Advances in Ecological Research</v>
      </c>
      <c r="F3017" s="1" t="str">
        <f>'ScienceDirect - Initial'!F3020</f>
        <v>0065-2504</v>
      </c>
      <c r="H3017" s="1">
        <v>0</v>
      </c>
      <c r="I3017" s="1">
        <v>0</v>
      </c>
      <c r="J3017" t="b">
        <f t="shared" si="47"/>
        <v>1</v>
      </c>
      <c r="K3017" t="e">
        <f t="array" ref="K3017">INDEX($A$7:$F$3066,SMALL(IF(COUNTIF($L$5,$H$7:$H$3066)*COUNTIF($L$5,$I$7:$I$3066),MATCH(ROW($A$7:$A$3066),ROW($A$7:$A$3066)),""),ROWS($B$1:B3011)),COLUMNS($A$1:B3013))</f>
        <v>#NUM!</v>
      </c>
      <c r="L3017" t="e">
        <f t="array" ref="L3017">INDEX($A$7:$F$3066,SMALL(IF(COUNTIF($L$5,$H$7:$H$3066)*COUNTIF($L$5,$I$7:$I$3066),MATCH(ROW($A$7:$A$3066),ROW($A$7:$A$3066)),""),ROWS($B$1:C3011)),COLUMNS($A$1:C3013))</f>
        <v>#NUM!</v>
      </c>
      <c r="M3017" t="e">
        <f t="array" ref="M3017">INDEX($A$7:$F$3066,SMALL(IF(COUNTIF($L$5,$H$7:$H$3066)*COUNTIF($L$5,$I$7:$I$3066),MATCH(ROW($A$7:$A$3066),ROW($A$7:$A$3066)),""),ROWS($B$1:D3011)),COLUMNS($A$1:D3013))</f>
        <v>#NUM!</v>
      </c>
      <c r="N3017" t="e">
        <f t="array" ref="N3017">INDEX($A$7:$F$3066,SMALL(IF(COUNTIF($L$5,$H$7:$H$3066)*COUNTIF($L$5,$I$7:$I$3066),MATCH(ROW($A$7:$A$3066),ROW($A$7:$A$3066)),""),ROWS($B$1:E3011)),COLUMNS($A$1:E3013))</f>
        <v>#NUM!</v>
      </c>
      <c r="O3017" t="e">
        <f t="array" ref="O3017">INDEX($A$7:$F$3066,SMALL(IF(COUNTIF($L$5,$H$7:$H$3066)*COUNTIF($L$5,$I$7:$I$3066),MATCH(ROW($A$7:$A$3066),ROW($A$7:$A$3066)),""),ROWS($B$1:F3011)),COLUMNS($A$1:F3013))</f>
        <v>#NUM!</v>
      </c>
    </row>
    <row r="3018" spans="1:15">
      <c r="A3018" s="1">
        <f>'ScienceDirect - Initial'!A3021</f>
        <v>0</v>
      </c>
      <c r="B3018" s="1">
        <f>'ScienceDirect - Initial'!B3021</f>
        <v>1972</v>
      </c>
      <c r="C3018" s="1" t="str">
        <f>'ScienceDirect - Initial'!C3021</f>
        <v>Wood, John A.</v>
      </c>
      <c r="D3018" s="1" t="str">
        <f>'ScienceDirect - Initial'!D3021</f>
        <v>Fragments of terra rock in the Apollo 12 soil samples and a structural model of the moon</v>
      </c>
      <c r="E3018" s="1" t="str">
        <f>'ScienceDirect - Initial'!E3021</f>
        <v>Icarus</v>
      </c>
      <c r="F3018" s="1">
        <f>'ScienceDirect - Initial'!F3021</f>
        <v>0</v>
      </c>
      <c r="H3018" s="1">
        <v>0</v>
      </c>
      <c r="I3018" s="1">
        <v>0</v>
      </c>
      <c r="J3018" t="b">
        <f t="shared" si="47"/>
        <v>1</v>
      </c>
      <c r="K3018" t="e">
        <f t="array" ref="K3018">INDEX($A$7:$F$3066,SMALL(IF(COUNTIF($L$5,$H$7:$H$3066)*COUNTIF($L$5,$I$7:$I$3066),MATCH(ROW($A$7:$A$3066),ROW($A$7:$A$3066)),""),ROWS($B$1:B3012)),COLUMNS($A$1:B3014))</f>
        <v>#NUM!</v>
      </c>
      <c r="L3018" t="e">
        <f t="array" ref="L3018">INDEX($A$7:$F$3066,SMALL(IF(COUNTIF($L$5,$H$7:$H$3066)*COUNTIF($L$5,$I$7:$I$3066),MATCH(ROW($A$7:$A$3066),ROW($A$7:$A$3066)),""),ROWS($B$1:C3012)),COLUMNS($A$1:C3014))</f>
        <v>#NUM!</v>
      </c>
      <c r="M3018" t="e">
        <f t="array" ref="M3018">INDEX($A$7:$F$3066,SMALL(IF(COUNTIF($L$5,$H$7:$H$3066)*COUNTIF($L$5,$I$7:$I$3066),MATCH(ROW($A$7:$A$3066),ROW($A$7:$A$3066)),""),ROWS($B$1:D3012)),COLUMNS($A$1:D3014))</f>
        <v>#NUM!</v>
      </c>
      <c r="N3018" t="e">
        <f t="array" ref="N3018">INDEX($A$7:$F$3066,SMALL(IF(COUNTIF($L$5,$H$7:$H$3066)*COUNTIF($L$5,$I$7:$I$3066),MATCH(ROW($A$7:$A$3066),ROW($A$7:$A$3066)),""),ROWS($B$1:E3012)),COLUMNS($A$1:E3014))</f>
        <v>#NUM!</v>
      </c>
      <c r="O3018" t="e">
        <f t="array" ref="O3018">INDEX($A$7:$F$3066,SMALL(IF(COUNTIF($L$5,$H$7:$H$3066)*COUNTIF($L$5,$I$7:$I$3066),MATCH(ROW($A$7:$A$3066),ROW($A$7:$A$3066)),""),ROWS($B$1:F3012)),COLUMNS($A$1:F3014))</f>
        <v>#NUM!</v>
      </c>
    </row>
    <row r="3019" spans="1:15">
      <c r="A3019" s="1">
        <f>'ScienceDirect - Initial'!A3022</f>
        <v>0</v>
      </c>
      <c r="B3019" s="1">
        <f>'ScienceDirect - Initial'!B3022</f>
        <v>1996</v>
      </c>
      <c r="C3019" s="1">
        <f>'ScienceDirect - Initial'!C3022</f>
        <v>0</v>
      </c>
      <c r="D3019" s="1" t="str">
        <f>'ScienceDirect - Initial'!D3022</f>
        <v>1996 Academy Annual Assembly Abstracts</v>
      </c>
      <c r="E3019" s="1" t="str">
        <f>'ScienceDirect - Initial'!E3022</f>
        <v>Archives of Physical Medicine and Rehabilitation</v>
      </c>
      <c r="F3019" s="1">
        <f>'ScienceDirect - Initial'!F3022</f>
        <v>0</v>
      </c>
      <c r="H3019" s="1">
        <v>0</v>
      </c>
      <c r="I3019" s="1">
        <v>0</v>
      </c>
      <c r="J3019" t="b">
        <f t="shared" si="47"/>
        <v>1</v>
      </c>
      <c r="K3019" t="e">
        <f t="array" ref="K3019">INDEX($A$7:$F$3066,SMALL(IF(COUNTIF($L$5,$H$7:$H$3066)*COUNTIF($L$5,$I$7:$I$3066),MATCH(ROW($A$7:$A$3066),ROW($A$7:$A$3066)),""),ROWS($B$1:B3013)),COLUMNS($A$1:B3015))</f>
        <v>#NUM!</v>
      </c>
      <c r="L3019" t="e">
        <f t="array" ref="L3019">INDEX($A$7:$F$3066,SMALL(IF(COUNTIF($L$5,$H$7:$H$3066)*COUNTIF($L$5,$I$7:$I$3066),MATCH(ROW($A$7:$A$3066),ROW($A$7:$A$3066)),""),ROWS($B$1:C3013)),COLUMNS($A$1:C3015))</f>
        <v>#NUM!</v>
      </c>
      <c r="M3019" t="e">
        <f t="array" ref="M3019">INDEX($A$7:$F$3066,SMALL(IF(COUNTIF($L$5,$H$7:$H$3066)*COUNTIF($L$5,$I$7:$I$3066),MATCH(ROW($A$7:$A$3066),ROW($A$7:$A$3066)),""),ROWS($B$1:D3013)),COLUMNS($A$1:D3015))</f>
        <v>#NUM!</v>
      </c>
      <c r="N3019" t="e">
        <f t="array" ref="N3019">INDEX($A$7:$F$3066,SMALL(IF(COUNTIF($L$5,$H$7:$H$3066)*COUNTIF($L$5,$I$7:$I$3066),MATCH(ROW($A$7:$A$3066),ROW($A$7:$A$3066)),""),ROWS($B$1:E3013)),COLUMNS($A$1:E3015))</f>
        <v>#NUM!</v>
      </c>
      <c r="O3019" t="e">
        <f t="array" ref="O3019">INDEX($A$7:$F$3066,SMALL(IF(COUNTIF($L$5,$H$7:$H$3066)*COUNTIF($L$5,$I$7:$I$3066),MATCH(ROW($A$7:$A$3066),ROW($A$7:$A$3066)),""),ROWS($B$1:F3013)),COLUMNS($A$1:F3015))</f>
        <v>#NUM!</v>
      </c>
    </row>
    <row r="3020" spans="1:15">
      <c r="A3020" s="1">
        <f>'ScienceDirect - Initial'!A3023</f>
        <v>0</v>
      </c>
      <c r="B3020" s="1">
        <f>'ScienceDirect - Initial'!B3023</f>
        <v>2004</v>
      </c>
      <c r="C3020" s="1">
        <f>'ScienceDirect - Initial'!C3023</f>
        <v>0</v>
      </c>
      <c r="D3020" s="1" t="str">
        <f>'ScienceDirect - Initial'!D3023</f>
        <v>Abstracts cont.</v>
      </c>
      <c r="E3020" s="1" t="str">
        <f>'ScienceDirect - Initial'!E3023</f>
        <v>Clinical Microbiology and Infection</v>
      </c>
      <c r="F3020" s="1">
        <f>'ScienceDirect - Initial'!F3023</f>
        <v>0</v>
      </c>
      <c r="H3020" s="1">
        <v>0</v>
      </c>
      <c r="I3020" s="1">
        <v>0</v>
      </c>
      <c r="J3020" t="b">
        <f t="shared" si="47"/>
        <v>1</v>
      </c>
      <c r="K3020" t="e">
        <f t="array" ref="K3020">INDEX($A$7:$F$3066,SMALL(IF(COUNTIF($L$5,$H$7:$H$3066)*COUNTIF($L$5,$I$7:$I$3066),MATCH(ROW($A$7:$A$3066),ROW($A$7:$A$3066)),""),ROWS($B$1:B3014)),COLUMNS($A$1:B3016))</f>
        <v>#NUM!</v>
      </c>
      <c r="L3020" t="e">
        <f t="array" ref="L3020">INDEX($A$7:$F$3066,SMALL(IF(COUNTIF($L$5,$H$7:$H$3066)*COUNTIF($L$5,$I$7:$I$3066),MATCH(ROW($A$7:$A$3066),ROW($A$7:$A$3066)),""),ROWS($B$1:C3014)),COLUMNS($A$1:C3016))</f>
        <v>#NUM!</v>
      </c>
      <c r="M3020" t="e">
        <f t="array" ref="M3020">INDEX($A$7:$F$3066,SMALL(IF(COUNTIF($L$5,$H$7:$H$3066)*COUNTIF($L$5,$I$7:$I$3066),MATCH(ROW($A$7:$A$3066),ROW($A$7:$A$3066)),""),ROWS($B$1:D3014)),COLUMNS($A$1:D3016))</f>
        <v>#NUM!</v>
      </c>
      <c r="N3020" t="e">
        <f t="array" ref="N3020">INDEX($A$7:$F$3066,SMALL(IF(COUNTIF($L$5,$H$7:$H$3066)*COUNTIF($L$5,$I$7:$I$3066),MATCH(ROW($A$7:$A$3066),ROW($A$7:$A$3066)),""),ROWS($B$1:E3014)),COLUMNS($A$1:E3016))</f>
        <v>#NUM!</v>
      </c>
      <c r="O3020" t="e">
        <f t="array" ref="O3020">INDEX($A$7:$F$3066,SMALL(IF(COUNTIF($L$5,$H$7:$H$3066)*COUNTIF($L$5,$I$7:$I$3066),MATCH(ROW($A$7:$A$3066),ROW($A$7:$A$3066)),""),ROWS($B$1:F3014)),COLUMNS($A$1:F3016))</f>
        <v>#NUM!</v>
      </c>
    </row>
    <row r="3021" spans="1:15">
      <c r="A3021" s="1">
        <f>'ScienceDirect - Initial'!A3024</f>
        <v>0</v>
      </c>
      <c r="B3021" s="1">
        <f>'ScienceDirect - Initial'!B3024</f>
        <v>1974</v>
      </c>
      <c r="C3021" s="1" t="str">
        <f>'ScienceDirect - Initial'!C3024</f>
        <v>Bolles, Robert C.</v>
      </c>
      <c r="D3021" s="1" t="str">
        <f>'ScienceDirect - Initial'!D3024</f>
        <v>Cognition and Motivation: Some Historical Trends</v>
      </c>
      <c r="E3021" s="1" t="str">
        <f>'ScienceDirect - Initial'!E3024</f>
        <v>Cognitive Views of Human Motivation</v>
      </c>
      <c r="F3021" s="1" t="str">
        <f>'ScienceDirect - Initial'!F3024</f>
        <v>978-0-12-741950-3</v>
      </c>
      <c r="H3021" s="1">
        <v>0</v>
      </c>
      <c r="I3021" s="1">
        <v>0</v>
      </c>
      <c r="J3021" t="b">
        <f t="shared" si="47"/>
        <v>1</v>
      </c>
      <c r="K3021" t="e">
        <f t="array" ref="K3021">INDEX($A$7:$F$3066,SMALL(IF(COUNTIF($L$5,$H$7:$H$3066)*COUNTIF($L$5,$I$7:$I$3066),MATCH(ROW($A$7:$A$3066),ROW($A$7:$A$3066)),""),ROWS($B$1:B3015)),COLUMNS($A$1:B3017))</f>
        <v>#NUM!</v>
      </c>
      <c r="L3021" t="e">
        <f t="array" ref="L3021">INDEX($A$7:$F$3066,SMALL(IF(COUNTIF($L$5,$H$7:$H$3066)*COUNTIF($L$5,$I$7:$I$3066),MATCH(ROW($A$7:$A$3066),ROW($A$7:$A$3066)),""),ROWS($B$1:C3015)),COLUMNS($A$1:C3017))</f>
        <v>#NUM!</v>
      </c>
      <c r="M3021" t="e">
        <f t="array" ref="M3021">INDEX($A$7:$F$3066,SMALL(IF(COUNTIF($L$5,$H$7:$H$3066)*COUNTIF($L$5,$I$7:$I$3066),MATCH(ROW($A$7:$A$3066),ROW($A$7:$A$3066)),""),ROWS($B$1:D3015)),COLUMNS($A$1:D3017))</f>
        <v>#NUM!</v>
      </c>
      <c r="N3021" t="e">
        <f t="array" ref="N3021">INDEX($A$7:$F$3066,SMALL(IF(COUNTIF($L$5,$H$7:$H$3066)*COUNTIF($L$5,$I$7:$I$3066),MATCH(ROW($A$7:$A$3066),ROW($A$7:$A$3066)),""),ROWS($B$1:E3015)),COLUMNS($A$1:E3017))</f>
        <v>#NUM!</v>
      </c>
      <c r="O3021" t="e">
        <f t="array" ref="O3021">INDEX($A$7:$F$3066,SMALL(IF(COUNTIF($L$5,$H$7:$H$3066)*COUNTIF($L$5,$I$7:$I$3066),MATCH(ROW($A$7:$A$3066),ROW($A$7:$A$3066)),""),ROWS($B$1:F3015)),COLUMNS($A$1:F3017))</f>
        <v>#NUM!</v>
      </c>
    </row>
    <row r="3022" spans="1:15">
      <c r="A3022" s="1">
        <f>'ScienceDirect - Initial'!A3025</f>
        <v>0</v>
      </c>
      <c r="B3022" s="1">
        <f>'ScienceDirect - Initial'!B3025</f>
        <v>1999</v>
      </c>
      <c r="C3022" s="1">
        <f>'ScienceDirect - Initial'!C3025</f>
        <v>0</v>
      </c>
      <c r="D3022" s="1" t="str">
        <f>'ScienceDirect - Initial'!D3025</f>
        <v>Subject Index</v>
      </c>
      <c r="E3022" s="1" t="str">
        <f>'ScienceDirect - Initial'!E3025</f>
        <v>Advances in Computers</v>
      </c>
      <c r="F3022" s="1" t="str">
        <f>'ScienceDirect - Initial'!F3025</f>
        <v>0065-2458</v>
      </c>
      <c r="H3022" s="1">
        <v>0</v>
      </c>
      <c r="I3022" s="1">
        <v>0</v>
      </c>
      <c r="J3022" t="b">
        <f t="shared" si="47"/>
        <v>1</v>
      </c>
      <c r="K3022" t="e">
        <f t="array" ref="K3022">INDEX($A$7:$F$3066,SMALL(IF(COUNTIF($L$5,$H$7:$H$3066)*COUNTIF($L$5,$I$7:$I$3066),MATCH(ROW($A$7:$A$3066),ROW($A$7:$A$3066)),""),ROWS($B$1:B3016)),COLUMNS($A$1:B3018))</f>
        <v>#NUM!</v>
      </c>
      <c r="L3022" t="e">
        <f t="array" ref="L3022">INDEX($A$7:$F$3066,SMALL(IF(COUNTIF($L$5,$H$7:$H$3066)*COUNTIF($L$5,$I$7:$I$3066),MATCH(ROW($A$7:$A$3066),ROW($A$7:$A$3066)),""),ROWS($B$1:C3016)),COLUMNS($A$1:C3018))</f>
        <v>#NUM!</v>
      </c>
      <c r="M3022" t="e">
        <f t="array" ref="M3022">INDEX($A$7:$F$3066,SMALL(IF(COUNTIF($L$5,$H$7:$H$3066)*COUNTIF($L$5,$I$7:$I$3066),MATCH(ROW($A$7:$A$3066),ROW($A$7:$A$3066)),""),ROWS($B$1:D3016)),COLUMNS($A$1:D3018))</f>
        <v>#NUM!</v>
      </c>
      <c r="N3022" t="e">
        <f t="array" ref="N3022">INDEX($A$7:$F$3066,SMALL(IF(COUNTIF($L$5,$H$7:$H$3066)*COUNTIF($L$5,$I$7:$I$3066),MATCH(ROW($A$7:$A$3066),ROW($A$7:$A$3066)),""),ROWS($B$1:E3016)),COLUMNS($A$1:E3018))</f>
        <v>#NUM!</v>
      </c>
      <c r="O3022" t="e">
        <f t="array" ref="O3022">INDEX($A$7:$F$3066,SMALL(IF(COUNTIF($L$5,$H$7:$H$3066)*COUNTIF($L$5,$I$7:$I$3066),MATCH(ROW($A$7:$A$3066),ROW($A$7:$A$3066)),""),ROWS($B$1:F3016)),COLUMNS($A$1:F3018))</f>
        <v>#NUM!</v>
      </c>
    </row>
    <row r="3023" spans="1:15">
      <c r="A3023" s="1">
        <f>'ScienceDirect - Initial'!A3026</f>
        <v>0</v>
      </c>
      <c r="B3023" s="1">
        <f>'ScienceDirect - Initial'!B3026</f>
        <v>1989</v>
      </c>
      <c r="C3023" s="1">
        <f>'ScienceDirect - Initial'!C3026</f>
        <v>0</v>
      </c>
      <c r="D3023" s="1" t="str">
        <f>'ScienceDirect - Initial'!D3026</f>
        <v>REFERENCES AND ABBREVIATIONS</v>
      </c>
      <c r="E3023" s="1" t="str">
        <f>'ScienceDirect - Initial'!E3026</f>
        <v>Originally published as Volume 2, Issue 8653</v>
      </c>
      <c r="F3023" s="1">
        <f>'ScienceDirect - Initial'!F3026</f>
        <v>0</v>
      </c>
      <c r="H3023" s="1">
        <v>0</v>
      </c>
      <c r="I3023" s="1">
        <v>0</v>
      </c>
      <c r="J3023" t="b">
        <f t="shared" si="47"/>
        <v>1</v>
      </c>
      <c r="K3023" t="e">
        <f t="array" ref="K3023">INDEX($A$7:$F$3066,SMALL(IF(COUNTIF($L$5,$H$7:$H$3066)*COUNTIF($L$5,$I$7:$I$3066),MATCH(ROW($A$7:$A$3066),ROW($A$7:$A$3066)),""),ROWS($B$1:B3017)),COLUMNS($A$1:B3019))</f>
        <v>#NUM!</v>
      </c>
      <c r="L3023" t="e">
        <f t="array" ref="L3023">INDEX($A$7:$F$3066,SMALL(IF(COUNTIF($L$5,$H$7:$H$3066)*COUNTIF($L$5,$I$7:$I$3066),MATCH(ROW($A$7:$A$3066),ROW($A$7:$A$3066)),""),ROWS($B$1:C3017)),COLUMNS($A$1:C3019))</f>
        <v>#NUM!</v>
      </c>
      <c r="M3023" t="e">
        <f t="array" ref="M3023">INDEX($A$7:$F$3066,SMALL(IF(COUNTIF($L$5,$H$7:$H$3066)*COUNTIF($L$5,$I$7:$I$3066),MATCH(ROW($A$7:$A$3066),ROW($A$7:$A$3066)),""),ROWS($B$1:D3017)),COLUMNS($A$1:D3019))</f>
        <v>#NUM!</v>
      </c>
      <c r="N3023" t="e">
        <f t="array" ref="N3023">INDEX($A$7:$F$3066,SMALL(IF(COUNTIF($L$5,$H$7:$H$3066)*COUNTIF($L$5,$I$7:$I$3066),MATCH(ROW($A$7:$A$3066),ROW($A$7:$A$3066)),""),ROWS($B$1:E3017)),COLUMNS($A$1:E3019))</f>
        <v>#NUM!</v>
      </c>
      <c r="O3023" t="e">
        <f t="array" ref="O3023">INDEX($A$7:$F$3066,SMALL(IF(COUNTIF($L$5,$H$7:$H$3066)*COUNTIF($L$5,$I$7:$I$3066),MATCH(ROW($A$7:$A$3066),ROW($A$7:$A$3066)),""),ROWS($B$1:F3017)),COLUMNS($A$1:F3019))</f>
        <v>#NUM!</v>
      </c>
    </row>
    <row r="3024" spans="1:15">
      <c r="A3024" s="1">
        <f>'ScienceDirect - Initial'!A3027</f>
        <v>0</v>
      </c>
      <c r="B3024" s="1">
        <f>'ScienceDirect - Initial'!B3027</f>
        <v>1969</v>
      </c>
      <c r="C3024" s="1" t="str">
        <f>'ScienceDirect - Initial'!C3027</f>
        <v>Law, David H.</v>
      </c>
      <c r="D3024" s="1" t="str">
        <f>'ScienceDirect - Initial'!D3027</f>
        <v>Regional Enteritis</v>
      </c>
      <c r="E3024" s="1" t="str">
        <f>'ScienceDirect - Initial'!E3027</f>
        <v>Gastroenterology</v>
      </c>
      <c r="F3024" s="1">
        <f>'ScienceDirect - Initial'!F3027</f>
        <v>0</v>
      </c>
      <c r="H3024" s="1">
        <v>0</v>
      </c>
      <c r="I3024" s="1">
        <v>0</v>
      </c>
      <c r="J3024" t="b">
        <f t="shared" si="47"/>
        <v>1</v>
      </c>
      <c r="K3024" t="e">
        <f t="array" ref="K3024">INDEX($A$7:$F$3066,SMALL(IF(COUNTIF($L$5,$H$7:$H$3066)*COUNTIF($L$5,$I$7:$I$3066),MATCH(ROW($A$7:$A$3066),ROW($A$7:$A$3066)),""),ROWS($B$1:B3018)),COLUMNS($A$1:B3020))</f>
        <v>#NUM!</v>
      </c>
      <c r="L3024" t="e">
        <f t="array" ref="L3024">INDEX($A$7:$F$3066,SMALL(IF(COUNTIF($L$5,$H$7:$H$3066)*COUNTIF($L$5,$I$7:$I$3066),MATCH(ROW($A$7:$A$3066),ROW($A$7:$A$3066)),""),ROWS($B$1:C3018)),COLUMNS($A$1:C3020))</f>
        <v>#NUM!</v>
      </c>
      <c r="M3024" t="e">
        <f t="array" ref="M3024">INDEX($A$7:$F$3066,SMALL(IF(COUNTIF($L$5,$H$7:$H$3066)*COUNTIF($L$5,$I$7:$I$3066),MATCH(ROW($A$7:$A$3066),ROW($A$7:$A$3066)),""),ROWS($B$1:D3018)),COLUMNS($A$1:D3020))</f>
        <v>#NUM!</v>
      </c>
      <c r="N3024" t="e">
        <f t="array" ref="N3024">INDEX($A$7:$F$3066,SMALL(IF(COUNTIF($L$5,$H$7:$H$3066)*COUNTIF($L$5,$I$7:$I$3066),MATCH(ROW($A$7:$A$3066),ROW($A$7:$A$3066)),""),ROWS($B$1:E3018)),COLUMNS($A$1:E3020))</f>
        <v>#NUM!</v>
      </c>
      <c r="O3024" t="e">
        <f t="array" ref="O3024">INDEX($A$7:$F$3066,SMALL(IF(COUNTIF($L$5,$H$7:$H$3066)*COUNTIF($L$5,$I$7:$I$3066),MATCH(ROW($A$7:$A$3066),ROW($A$7:$A$3066)),""),ROWS($B$1:F3018)),COLUMNS($A$1:F3020))</f>
        <v>#NUM!</v>
      </c>
    </row>
    <row r="3025" spans="1:15">
      <c r="A3025" s="1">
        <f>'ScienceDirect - Initial'!A3028</f>
        <v>0</v>
      </c>
      <c r="B3025" s="1">
        <f>'ScienceDirect - Initial'!B3028</f>
        <v>1952</v>
      </c>
      <c r="C3025" s="1" t="str">
        <f>'ScienceDirect - Initial'!C3028</f>
        <v>SELIKOFF, IRVING J.; ROBITZEK, EDWARD H.</v>
      </c>
      <c r="D3025" s="1" t="str">
        <f>'ScienceDirect - Initial'!D3028</f>
        <v>Tuberculosis Chemotherapy with Hydrazine Derivatives of Isonicotinic Acid</v>
      </c>
      <c r="E3025" s="1" t="str">
        <f>'ScienceDirect - Initial'!E3028</f>
        <v>Diseases of the Chest</v>
      </c>
      <c r="F3025" s="1">
        <f>'ScienceDirect - Initial'!F3028</f>
        <v>0</v>
      </c>
      <c r="H3025" s="1">
        <v>0</v>
      </c>
      <c r="I3025" s="1">
        <v>0</v>
      </c>
      <c r="J3025" t="b">
        <f t="shared" si="47"/>
        <v>1</v>
      </c>
      <c r="K3025" t="e">
        <f t="array" ref="K3025">INDEX($A$7:$F$3066,SMALL(IF(COUNTIF($L$5,$H$7:$H$3066)*COUNTIF($L$5,$I$7:$I$3066),MATCH(ROW($A$7:$A$3066),ROW($A$7:$A$3066)),""),ROWS($B$1:B3019)),COLUMNS($A$1:B3021))</f>
        <v>#NUM!</v>
      </c>
      <c r="L3025" t="e">
        <f t="array" ref="L3025">INDEX($A$7:$F$3066,SMALL(IF(COUNTIF($L$5,$H$7:$H$3066)*COUNTIF($L$5,$I$7:$I$3066),MATCH(ROW($A$7:$A$3066),ROW($A$7:$A$3066)),""),ROWS($B$1:C3019)),COLUMNS($A$1:C3021))</f>
        <v>#NUM!</v>
      </c>
      <c r="M3025" t="e">
        <f t="array" ref="M3025">INDEX($A$7:$F$3066,SMALL(IF(COUNTIF($L$5,$H$7:$H$3066)*COUNTIF($L$5,$I$7:$I$3066),MATCH(ROW($A$7:$A$3066),ROW($A$7:$A$3066)),""),ROWS($B$1:D3019)),COLUMNS($A$1:D3021))</f>
        <v>#NUM!</v>
      </c>
      <c r="N3025" t="e">
        <f t="array" ref="N3025">INDEX($A$7:$F$3066,SMALL(IF(COUNTIF($L$5,$H$7:$H$3066)*COUNTIF($L$5,$I$7:$I$3066),MATCH(ROW($A$7:$A$3066),ROW($A$7:$A$3066)),""),ROWS($B$1:E3019)),COLUMNS($A$1:E3021))</f>
        <v>#NUM!</v>
      </c>
      <c r="O3025" t="e">
        <f t="array" ref="O3025">INDEX($A$7:$F$3066,SMALL(IF(COUNTIF($L$5,$H$7:$H$3066)*COUNTIF($L$5,$I$7:$I$3066),MATCH(ROW($A$7:$A$3066),ROW($A$7:$A$3066)),""),ROWS($B$1:F3019)),COLUMNS($A$1:F3021))</f>
        <v>#NUM!</v>
      </c>
    </row>
    <row r="3026" spans="1:15">
      <c r="A3026" s="1">
        <f>'ScienceDirect - Initial'!A3029</f>
        <v>0</v>
      </c>
      <c r="B3026" s="1">
        <f>'ScienceDirect - Initial'!B3029</f>
        <v>2000</v>
      </c>
      <c r="C3026" s="1" t="str">
        <f>'ScienceDirect - Initial'!C3029</f>
        <v>World Health Organization</v>
      </c>
      <c r="D3026" s="1" t="str">
        <f>'ScienceDirect - Initial'!D3029</f>
        <v>Severe falciparum malaria</v>
      </c>
      <c r="E3026" s="1" t="str">
        <f>'ScienceDirect - Initial'!E3029</f>
        <v>Transactions of the Royal Society of Tropical Medicine and Hygiene</v>
      </c>
      <c r="F3026" s="1">
        <f>'ScienceDirect - Initial'!F3029</f>
        <v>0</v>
      </c>
      <c r="H3026" s="1">
        <v>0</v>
      </c>
      <c r="I3026" s="1">
        <v>0</v>
      </c>
      <c r="J3026" t="b">
        <f t="shared" si="47"/>
        <v>1</v>
      </c>
      <c r="K3026" t="e">
        <f t="array" ref="K3026">INDEX($A$7:$F$3066,SMALL(IF(COUNTIF($L$5,$H$7:$H$3066)*COUNTIF($L$5,$I$7:$I$3066),MATCH(ROW($A$7:$A$3066),ROW($A$7:$A$3066)),""),ROWS($B$1:B3020)),COLUMNS($A$1:B3022))</f>
        <v>#NUM!</v>
      </c>
      <c r="L3026" t="e">
        <f t="array" ref="L3026">INDEX($A$7:$F$3066,SMALL(IF(COUNTIF($L$5,$H$7:$H$3066)*COUNTIF($L$5,$I$7:$I$3066),MATCH(ROW($A$7:$A$3066),ROW($A$7:$A$3066)),""),ROWS($B$1:C3020)),COLUMNS($A$1:C3022))</f>
        <v>#NUM!</v>
      </c>
      <c r="M3026" t="e">
        <f t="array" ref="M3026">INDEX($A$7:$F$3066,SMALL(IF(COUNTIF($L$5,$H$7:$H$3066)*COUNTIF($L$5,$I$7:$I$3066),MATCH(ROW($A$7:$A$3066),ROW($A$7:$A$3066)),""),ROWS($B$1:D3020)),COLUMNS($A$1:D3022))</f>
        <v>#NUM!</v>
      </c>
      <c r="N3026" t="e">
        <f t="array" ref="N3026">INDEX($A$7:$F$3066,SMALL(IF(COUNTIF($L$5,$H$7:$H$3066)*COUNTIF($L$5,$I$7:$I$3066),MATCH(ROW($A$7:$A$3066),ROW($A$7:$A$3066)),""),ROWS($B$1:E3020)),COLUMNS($A$1:E3022))</f>
        <v>#NUM!</v>
      </c>
      <c r="O3026" t="e">
        <f t="array" ref="O3026">INDEX($A$7:$F$3066,SMALL(IF(COUNTIF($L$5,$H$7:$H$3066)*COUNTIF($L$5,$I$7:$I$3066),MATCH(ROW($A$7:$A$3066),ROW($A$7:$A$3066)),""),ROWS($B$1:F3020)),COLUMNS($A$1:F3022))</f>
        <v>#NUM!</v>
      </c>
    </row>
    <row r="3027" spans="1:15">
      <c r="A3027" s="1">
        <f>'ScienceDirect - Initial'!A3030</f>
        <v>0</v>
      </c>
      <c r="B3027" s="1">
        <f>'ScienceDirect - Initial'!B3030</f>
        <v>1963</v>
      </c>
      <c r="C3027" s="1" t="str">
        <f>'ScienceDirect - Initial'!C3030</f>
        <v>Donald, C.M.</v>
      </c>
      <c r="D3027" s="1" t="str">
        <f>'ScienceDirect - Initial'!D3030</f>
        <v>Competition Among Crop and Pasture Plants</v>
      </c>
      <c r="E3027" s="1" t="str">
        <f>'ScienceDirect - Initial'!E3030</f>
        <v>Advances in Agronomy</v>
      </c>
      <c r="F3027" s="1" t="str">
        <f>'ScienceDirect - Initial'!F3030</f>
        <v>0065-2113</v>
      </c>
      <c r="H3027" s="1">
        <v>0</v>
      </c>
      <c r="I3027" s="1">
        <v>0</v>
      </c>
      <c r="J3027" t="b">
        <f t="shared" si="47"/>
        <v>1</v>
      </c>
      <c r="K3027" t="e">
        <f t="array" ref="K3027">INDEX($A$7:$F$3066,SMALL(IF(COUNTIF($L$5,$H$7:$H$3066)*COUNTIF($L$5,$I$7:$I$3066),MATCH(ROW($A$7:$A$3066),ROW($A$7:$A$3066)),""),ROWS($B$1:B3021)),COLUMNS($A$1:B3023))</f>
        <v>#NUM!</v>
      </c>
      <c r="L3027" t="e">
        <f t="array" ref="L3027">INDEX($A$7:$F$3066,SMALL(IF(COUNTIF($L$5,$H$7:$H$3066)*COUNTIF($L$5,$I$7:$I$3066),MATCH(ROW($A$7:$A$3066),ROW($A$7:$A$3066)),""),ROWS($B$1:C3021)),COLUMNS($A$1:C3023))</f>
        <v>#NUM!</v>
      </c>
      <c r="M3027" t="e">
        <f t="array" ref="M3027">INDEX($A$7:$F$3066,SMALL(IF(COUNTIF($L$5,$H$7:$H$3066)*COUNTIF($L$5,$I$7:$I$3066),MATCH(ROW($A$7:$A$3066),ROW($A$7:$A$3066)),""),ROWS($B$1:D3021)),COLUMNS($A$1:D3023))</f>
        <v>#NUM!</v>
      </c>
      <c r="N3027" t="e">
        <f t="array" ref="N3027">INDEX($A$7:$F$3066,SMALL(IF(COUNTIF($L$5,$H$7:$H$3066)*COUNTIF($L$5,$I$7:$I$3066),MATCH(ROW($A$7:$A$3066),ROW($A$7:$A$3066)),""),ROWS($B$1:E3021)),COLUMNS($A$1:E3023))</f>
        <v>#NUM!</v>
      </c>
      <c r="O3027" t="e">
        <f t="array" ref="O3027">INDEX($A$7:$F$3066,SMALL(IF(COUNTIF($L$5,$H$7:$H$3066)*COUNTIF($L$5,$I$7:$I$3066),MATCH(ROW($A$7:$A$3066),ROW($A$7:$A$3066)),""),ROWS($B$1:F3021)),COLUMNS($A$1:F3023))</f>
        <v>#NUM!</v>
      </c>
    </row>
    <row r="3028" spans="1:15">
      <c r="A3028" s="1">
        <f>'ScienceDirect - Initial'!A3031</f>
        <v>0</v>
      </c>
      <c r="B3028" s="1">
        <f>'ScienceDirect - Initial'!B3031</f>
        <v>2006</v>
      </c>
      <c r="C3028" s="1">
        <f>'ScienceDirect - Initial'!C3031</f>
        <v>0</v>
      </c>
      <c r="D3028" s="1" t="str">
        <f>'ScienceDirect - Initial'!D3031</f>
        <v>Chapter 4 - R&amp;D Management</v>
      </c>
      <c r="E3028" s="1" t="str">
        <f>'ScienceDirect - Initial'!E3031</f>
        <v>Managing Innovation (Second Edition)</v>
      </c>
      <c r="F3028" s="1" t="str">
        <f>'ScienceDirect - Initial'!F3031</f>
        <v>978-0-7506-7895-7</v>
      </c>
      <c r="H3028" s="1">
        <v>0</v>
      </c>
      <c r="I3028" s="1">
        <v>0</v>
      </c>
      <c r="J3028" t="b">
        <f t="shared" si="47"/>
        <v>1</v>
      </c>
      <c r="K3028" t="e">
        <f t="array" ref="K3028">INDEX($A$7:$F$3066,SMALL(IF(COUNTIF($L$5,$H$7:$H$3066)*COUNTIF($L$5,$I$7:$I$3066),MATCH(ROW($A$7:$A$3066),ROW($A$7:$A$3066)),""),ROWS($B$1:B3022)),COLUMNS($A$1:B3024))</f>
        <v>#NUM!</v>
      </c>
      <c r="L3028" t="e">
        <f t="array" ref="L3028">INDEX($A$7:$F$3066,SMALL(IF(COUNTIF($L$5,$H$7:$H$3066)*COUNTIF($L$5,$I$7:$I$3066),MATCH(ROW($A$7:$A$3066),ROW($A$7:$A$3066)),""),ROWS($B$1:C3022)),COLUMNS($A$1:C3024))</f>
        <v>#NUM!</v>
      </c>
      <c r="M3028" t="e">
        <f t="array" ref="M3028">INDEX($A$7:$F$3066,SMALL(IF(COUNTIF($L$5,$H$7:$H$3066)*COUNTIF($L$5,$I$7:$I$3066),MATCH(ROW($A$7:$A$3066),ROW($A$7:$A$3066)),""),ROWS($B$1:D3022)),COLUMNS($A$1:D3024))</f>
        <v>#NUM!</v>
      </c>
      <c r="N3028" t="e">
        <f t="array" ref="N3028">INDEX($A$7:$F$3066,SMALL(IF(COUNTIF($L$5,$H$7:$H$3066)*COUNTIF($L$5,$I$7:$I$3066),MATCH(ROW($A$7:$A$3066),ROW($A$7:$A$3066)),""),ROWS($B$1:E3022)),COLUMNS($A$1:E3024))</f>
        <v>#NUM!</v>
      </c>
      <c r="O3028" t="e">
        <f t="array" ref="O3028">INDEX($A$7:$F$3066,SMALL(IF(COUNTIF($L$5,$H$7:$H$3066)*COUNTIF($L$5,$I$7:$I$3066),MATCH(ROW($A$7:$A$3066),ROW($A$7:$A$3066)),""),ROWS($B$1:F3022)),COLUMNS($A$1:F3024))</f>
        <v>#NUM!</v>
      </c>
    </row>
    <row r="3029" spans="1:15">
      <c r="A3029" s="1">
        <f>'ScienceDirect - Initial'!A3032</f>
        <v>0</v>
      </c>
      <c r="B3029" s="1">
        <f>'ScienceDirect - Initial'!B3032</f>
        <v>1996</v>
      </c>
      <c r="C3029" s="1" t="str">
        <f>'ScienceDirect - Initial'!C3032</f>
        <v>Allen, Edward P; Bayne, Stephen C; Donovan, Terence E; Hansson, Tore L; Klooster, Judson; Kois, John C</v>
      </c>
      <c r="D3029" s="1" t="str">
        <f>'ScienceDirect - Initial'!D3032</f>
        <v>Annual review of selected dental literature</v>
      </c>
      <c r="E3029" s="1" t="str">
        <f>'ScienceDirect - Initial'!E3032</f>
        <v>The Journal of Prosthetic Dentistry</v>
      </c>
      <c r="F3029" s="1">
        <f>'ScienceDirect - Initial'!F3032</f>
        <v>0</v>
      </c>
      <c r="H3029" s="1">
        <v>0</v>
      </c>
      <c r="I3029" s="1">
        <v>0</v>
      </c>
      <c r="J3029" t="b">
        <f t="shared" si="47"/>
        <v>1</v>
      </c>
      <c r="K3029" t="e">
        <f t="array" ref="K3029">INDEX($A$7:$F$3066,SMALL(IF(COUNTIF($L$5,$H$7:$H$3066)*COUNTIF($L$5,$I$7:$I$3066),MATCH(ROW($A$7:$A$3066),ROW($A$7:$A$3066)),""),ROWS($B$1:B3023)),COLUMNS($A$1:B3025))</f>
        <v>#NUM!</v>
      </c>
      <c r="L3029" t="e">
        <f t="array" ref="L3029">INDEX($A$7:$F$3066,SMALL(IF(COUNTIF($L$5,$H$7:$H$3066)*COUNTIF($L$5,$I$7:$I$3066),MATCH(ROW($A$7:$A$3066),ROW($A$7:$A$3066)),""),ROWS($B$1:C3023)),COLUMNS($A$1:C3025))</f>
        <v>#NUM!</v>
      </c>
      <c r="M3029" t="e">
        <f t="array" ref="M3029">INDEX($A$7:$F$3066,SMALL(IF(COUNTIF($L$5,$H$7:$H$3066)*COUNTIF($L$5,$I$7:$I$3066),MATCH(ROW($A$7:$A$3066),ROW($A$7:$A$3066)),""),ROWS($B$1:D3023)),COLUMNS($A$1:D3025))</f>
        <v>#NUM!</v>
      </c>
      <c r="N3029" t="e">
        <f t="array" ref="N3029">INDEX($A$7:$F$3066,SMALL(IF(COUNTIF($L$5,$H$7:$H$3066)*COUNTIF($L$5,$I$7:$I$3066),MATCH(ROW($A$7:$A$3066),ROW($A$7:$A$3066)),""),ROWS($B$1:E3023)),COLUMNS($A$1:E3025))</f>
        <v>#NUM!</v>
      </c>
      <c r="O3029" t="e">
        <f t="array" ref="O3029">INDEX($A$7:$F$3066,SMALL(IF(COUNTIF($L$5,$H$7:$H$3066)*COUNTIF($L$5,$I$7:$I$3066),MATCH(ROW($A$7:$A$3066),ROW($A$7:$A$3066)),""),ROWS($B$1:F3023)),COLUMNS($A$1:F3025))</f>
        <v>#NUM!</v>
      </c>
    </row>
    <row r="3030" spans="1:15">
      <c r="A3030" s="1">
        <f>'ScienceDirect - Initial'!A3033</f>
        <v>0</v>
      </c>
      <c r="B3030" s="1">
        <f>'ScienceDirect - Initial'!B3033</f>
        <v>2019</v>
      </c>
      <c r="C3030" s="1" t="str">
        <f>'ScienceDirect - Initial'!C3033</f>
        <v>Walsh, J.J.</v>
      </c>
      <c r="D3030" s="1" t="str">
        <f>'ScienceDirect - Initial'!D3033</f>
        <v>Chapter 1 - Introduction</v>
      </c>
      <c r="E3030" s="1" t="str">
        <f>'ScienceDirect - Initial'!E3033</f>
        <v>Wind-Borne Illness from Coastal Seas</v>
      </c>
      <c r="F3030" s="1" t="str">
        <f>'ScienceDirect - Initial'!F3033</f>
        <v>978-0-12-812131-3</v>
      </c>
      <c r="H3030" s="1">
        <v>0</v>
      </c>
      <c r="I3030" s="1">
        <v>0</v>
      </c>
      <c r="J3030" t="b">
        <f t="shared" si="47"/>
        <v>1</v>
      </c>
      <c r="K3030" t="e">
        <f t="array" ref="K3030">INDEX($A$7:$F$3066,SMALL(IF(COUNTIF($L$5,$H$7:$H$3066)*COUNTIF($L$5,$I$7:$I$3066),MATCH(ROW($A$7:$A$3066),ROW($A$7:$A$3066)),""),ROWS($B$1:B3024)),COLUMNS($A$1:B3026))</f>
        <v>#NUM!</v>
      </c>
      <c r="L3030" t="e">
        <f t="array" ref="L3030">INDEX($A$7:$F$3066,SMALL(IF(COUNTIF($L$5,$H$7:$H$3066)*COUNTIF($L$5,$I$7:$I$3066),MATCH(ROW($A$7:$A$3066),ROW($A$7:$A$3066)),""),ROWS($B$1:C3024)),COLUMNS($A$1:C3026))</f>
        <v>#NUM!</v>
      </c>
      <c r="M3030" t="e">
        <f t="array" ref="M3030">INDEX($A$7:$F$3066,SMALL(IF(COUNTIF($L$5,$H$7:$H$3066)*COUNTIF($L$5,$I$7:$I$3066),MATCH(ROW($A$7:$A$3066),ROW($A$7:$A$3066)),""),ROWS($B$1:D3024)),COLUMNS($A$1:D3026))</f>
        <v>#NUM!</v>
      </c>
      <c r="N3030" t="e">
        <f t="array" ref="N3030">INDEX($A$7:$F$3066,SMALL(IF(COUNTIF($L$5,$H$7:$H$3066)*COUNTIF($L$5,$I$7:$I$3066),MATCH(ROW($A$7:$A$3066),ROW($A$7:$A$3066)),""),ROWS($B$1:E3024)),COLUMNS($A$1:E3026))</f>
        <v>#NUM!</v>
      </c>
      <c r="O3030" t="e">
        <f t="array" ref="O3030">INDEX($A$7:$F$3066,SMALL(IF(COUNTIF($L$5,$H$7:$H$3066)*COUNTIF($L$5,$I$7:$I$3066),MATCH(ROW($A$7:$A$3066),ROW($A$7:$A$3066)),""),ROWS($B$1:F3024)),COLUMNS($A$1:F3026))</f>
        <v>#NUM!</v>
      </c>
    </row>
    <row r="3031" spans="1:15">
      <c r="A3031" s="1">
        <f>'ScienceDirect - Initial'!A3034</f>
        <v>0</v>
      </c>
      <c r="B3031" s="1">
        <f>'ScienceDirect - Initial'!B3034</f>
        <v>1977</v>
      </c>
      <c r="C3031" s="1" t="str">
        <f>'ScienceDirect - Initial'!C3034</f>
        <v>Wientzen, Raoul L.; McCracken, George H.</v>
      </c>
      <c r="D3031" s="1" t="str">
        <f>'ScienceDirect - Initial'!D3034</f>
        <v>Pathogenesis and management of neonatal sepsis and meningitis</v>
      </c>
      <c r="E3031" s="1" t="str">
        <f>'ScienceDirect - Initial'!E3034</f>
        <v>Current Problems in Pediatrics</v>
      </c>
      <c r="F3031" s="1">
        <f>'ScienceDirect - Initial'!F3034</f>
        <v>0</v>
      </c>
      <c r="H3031" s="1">
        <v>0</v>
      </c>
      <c r="I3031" s="1">
        <v>0</v>
      </c>
      <c r="J3031" t="b">
        <f t="shared" si="47"/>
        <v>1</v>
      </c>
      <c r="K3031" t="e">
        <f t="array" ref="K3031">INDEX($A$7:$F$3066,SMALL(IF(COUNTIF($L$5,$H$7:$H$3066)*COUNTIF($L$5,$I$7:$I$3066),MATCH(ROW($A$7:$A$3066),ROW($A$7:$A$3066)),""),ROWS($B$1:B3025)),COLUMNS($A$1:B3027))</f>
        <v>#NUM!</v>
      </c>
      <c r="L3031" t="e">
        <f t="array" ref="L3031">INDEX($A$7:$F$3066,SMALL(IF(COUNTIF($L$5,$H$7:$H$3066)*COUNTIF($L$5,$I$7:$I$3066),MATCH(ROW($A$7:$A$3066),ROW($A$7:$A$3066)),""),ROWS($B$1:C3025)),COLUMNS($A$1:C3027))</f>
        <v>#NUM!</v>
      </c>
      <c r="M3031" t="e">
        <f t="array" ref="M3031">INDEX($A$7:$F$3066,SMALL(IF(COUNTIF($L$5,$H$7:$H$3066)*COUNTIF($L$5,$I$7:$I$3066),MATCH(ROW($A$7:$A$3066),ROW($A$7:$A$3066)),""),ROWS($B$1:D3025)),COLUMNS($A$1:D3027))</f>
        <v>#NUM!</v>
      </c>
      <c r="N3031" t="e">
        <f t="array" ref="N3031">INDEX($A$7:$F$3066,SMALL(IF(COUNTIF($L$5,$H$7:$H$3066)*COUNTIF($L$5,$I$7:$I$3066),MATCH(ROW($A$7:$A$3066),ROW($A$7:$A$3066)),""),ROWS($B$1:E3025)),COLUMNS($A$1:E3027))</f>
        <v>#NUM!</v>
      </c>
      <c r="O3031" t="e">
        <f t="array" ref="O3031">INDEX($A$7:$F$3066,SMALL(IF(COUNTIF($L$5,$H$7:$H$3066)*COUNTIF($L$5,$I$7:$I$3066),MATCH(ROW($A$7:$A$3066),ROW($A$7:$A$3066)),""),ROWS($B$1:F3025)),COLUMNS($A$1:F3027))</f>
        <v>#NUM!</v>
      </c>
    </row>
    <row r="3032" spans="1:15">
      <c r="A3032" s="1">
        <f>'ScienceDirect - Initial'!A3035</f>
        <v>0</v>
      </c>
      <c r="B3032" s="1">
        <f>'ScienceDirect - Initial'!B3035</f>
        <v>2006</v>
      </c>
      <c r="C3032" s="1">
        <f>'ScienceDirect - Initial'!C3035</f>
        <v>0</v>
      </c>
      <c r="D3032" s="1" t="str">
        <f>'ScienceDirect - Initial'!D3035</f>
        <v>P679 – P940</v>
      </c>
      <c r="E3032" s="1" t="str">
        <f>'ScienceDirect - Initial'!E3035</f>
        <v>Clinical Microbiology and Infection</v>
      </c>
      <c r="F3032" s="1">
        <f>'ScienceDirect - Initial'!F3035</f>
        <v>0</v>
      </c>
      <c r="H3032" s="1">
        <v>0</v>
      </c>
      <c r="I3032" s="1">
        <v>0</v>
      </c>
      <c r="J3032" t="b">
        <f t="shared" si="47"/>
        <v>1</v>
      </c>
      <c r="K3032" t="e">
        <f t="array" ref="K3032">INDEX($A$7:$F$3066,SMALL(IF(COUNTIF($L$5,$H$7:$H$3066)*COUNTIF($L$5,$I$7:$I$3066),MATCH(ROW($A$7:$A$3066),ROW($A$7:$A$3066)),""),ROWS($B$1:B3026)),COLUMNS($A$1:B3028))</f>
        <v>#NUM!</v>
      </c>
      <c r="L3032" t="e">
        <f t="array" ref="L3032">INDEX($A$7:$F$3066,SMALL(IF(COUNTIF($L$5,$H$7:$H$3066)*COUNTIF($L$5,$I$7:$I$3066),MATCH(ROW($A$7:$A$3066),ROW($A$7:$A$3066)),""),ROWS($B$1:C3026)),COLUMNS($A$1:C3028))</f>
        <v>#NUM!</v>
      </c>
      <c r="M3032" t="e">
        <f t="array" ref="M3032">INDEX($A$7:$F$3066,SMALL(IF(COUNTIF($L$5,$H$7:$H$3066)*COUNTIF($L$5,$I$7:$I$3066),MATCH(ROW($A$7:$A$3066),ROW($A$7:$A$3066)),""),ROWS($B$1:D3026)),COLUMNS($A$1:D3028))</f>
        <v>#NUM!</v>
      </c>
      <c r="N3032" t="e">
        <f t="array" ref="N3032">INDEX($A$7:$F$3066,SMALL(IF(COUNTIF($L$5,$H$7:$H$3066)*COUNTIF($L$5,$I$7:$I$3066),MATCH(ROW($A$7:$A$3066),ROW($A$7:$A$3066)),""),ROWS($B$1:E3026)),COLUMNS($A$1:E3028))</f>
        <v>#NUM!</v>
      </c>
      <c r="O3032" t="e">
        <f t="array" ref="O3032">INDEX($A$7:$F$3066,SMALL(IF(COUNTIF($L$5,$H$7:$H$3066)*COUNTIF($L$5,$I$7:$I$3066),MATCH(ROW($A$7:$A$3066),ROW($A$7:$A$3066)),""),ROWS($B$1:F3026)),COLUMNS($A$1:F3028))</f>
        <v>#NUM!</v>
      </c>
    </row>
    <row r="3033" spans="1:15">
      <c r="A3033" s="1">
        <f>'ScienceDirect - Initial'!A3036</f>
        <v>0</v>
      </c>
      <c r="B3033" s="1">
        <f>'ScienceDirect - Initial'!B3036</f>
        <v>2003</v>
      </c>
      <c r="C3033" s="1" t="str">
        <f>'ScienceDirect - Initial'!C3036</f>
        <v>COOK, MICHAEL J.; CHAMBRIER, ISABELLE</v>
      </c>
      <c r="D3033" s="1" t="str">
        <f>'ScienceDirect - Initial'!D3036</f>
        <v>108 - Phthalocyanine Thin Films: Deposition and Structural Studies</v>
      </c>
      <c r="E3033" s="1" t="str">
        <f>'ScienceDirect - Initial'!E3036</f>
        <v>The Porphyrin Handbook</v>
      </c>
      <c r="F3033" s="1" t="str">
        <f>'ScienceDirect - Initial'!F3036</f>
        <v>978-0-08-092391-8</v>
      </c>
      <c r="H3033" s="1">
        <v>0</v>
      </c>
      <c r="I3033" s="1">
        <v>0</v>
      </c>
      <c r="J3033" t="b">
        <f t="shared" si="47"/>
        <v>1</v>
      </c>
      <c r="K3033" t="e">
        <f t="array" ref="K3033">INDEX($A$7:$F$3066,SMALL(IF(COUNTIF($L$5,$H$7:$H$3066)*COUNTIF($L$5,$I$7:$I$3066),MATCH(ROW($A$7:$A$3066),ROW($A$7:$A$3066)),""),ROWS($B$1:B3027)),COLUMNS($A$1:B3029))</f>
        <v>#NUM!</v>
      </c>
      <c r="L3033" t="e">
        <f t="array" ref="L3033">INDEX($A$7:$F$3066,SMALL(IF(COUNTIF($L$5,$H$7:$H$3066)*COUNTIF($L$5,$I$7:$I$3066),MATCH(ROW($A$7:$A$3066),ROW($A$7:$A$3066)),""),ROWS($B$1:C3027)),COLUMNS($A$1:C3029))</f>
        <v>#NUM!</v>
      </c>
      <c r="M3033" t="e">
        <f t="array" ref="M3033">INDEX($A$7:$F$3066,SMALL(IF(COUNTIF($L$5,$H$7:$H$3066)*COUNTIF($L$5,$I$7:$I$3066),MATCH(ROW($A$7:$A$3066),ROW($A$7:$A$3066)),""),ROWS($B$1:D3027)),COLUMNS($A$1:D3029))</f>
        <v>#NUM!</v>
      </c>
      <c r="N3033" t="e">
        <f t="array" ref="N3033">INDEX($A$7:$F$3066,SMALL(IF(COUNTIF($L$5,$H$7:$H$3066)*COUNTIF($L$5,$I$7:$I$3066),MATCH(ROW($A$7:$A$3066),ROW($A$7:$A$3066)),""),ROWS($B$1:E3027)),COLUMNS($A$1:E3029))</f>
        <v>#NUM!</v>
      </c>
      <c r="O3033" t="e">
        <f t="array" ref="O3033">INDEX($A$7:$F$3066,SMALL(IF(COUNTIF($L$5,$H$7:$H$3066)*COUNTIF($L$5,$I$7:$I$3066),MATCH(ROW($A$7:$A$3066),ROW($A$7:$A$3066)),""),ROWS($B$1:F3027)),COLUMNS($A$1:F3029))</f>
        <v>#NUM!</v>
      </c>
    </row>
    <row r="3034" spans="1:15">
      <c r="A3034" s="1">
        <f>'ScienceDirect - Initial'!A3037</f>
        <v>0</v>
      </c>
      <c r="B3034" s="1">
        <f>'ScienceDirect - Initial'!B3037</f>
        <v>2013</v>
      </c>
      <c r="C3034" s="1" t="str">
        <f>'ScienceDirect - Initial'!C3037</f>
        <v>Firestein, Gary S.</v>
      </c>
      <c r="D3034" s="1" t="str">
        <f>'ScienceDirect - Initial'!D3037</f>
        <v>69 - Etiology and Pathogenesis of Rheumatoid Arthritis</v>
      </c>
      <c r="E3034" s="1" t="str">
        <f>'ScienceDirect - Initial'!E3037</f>
        <v>Kelley's Textbook of Rheumatology (Ninth Edition)</v>
      </c>
      <c r="F3034" s="1" t="str">
        <f>'ScienceDirect - Initial'!F3037</f>
        <v>978-1-4377-1738-9</v>
      </c>
      <c r="H3034" s="1">
        <v>0</v>
      </c>
      <c r="I3034" s="1">
        <v>0</v>
      </c>
      <c r="J3034" t="b">
        <f t="shared" si="47"/>
        <v>1</v>
      </c>
      <c r="K3034" t="e">
        <f t="array" ref="K3034">INDEX($A$7:$F$3066,SMALL(IF(COUNTIF($L$5,$H$7:$H$3066)*COUNTIF($L$5,$I$7:$I$3066),MATCH(ROW($A$7:$A$3066),ROW($A$7:$A$3066)),""),ROWS($B$1:B3028)),COLUMNS($A$1:B3030))</f>
        <v>#NUM!</v>
      </c>
      <c r="L3034" t="e">
        <f t="array" ref="L3034">INDEX($A$7:$F$3066,SMALL(IF(COUNTIF($L$5,$H$7:$H$3066)*COUNTIF($L$5,$I$7:$I$3066),MATCH(ROW($A$7:$A$3066),ROW($A$7:$A$3066)),""),ROWS($B$1:C3028)),COLUMNS($A$1:C3030))</f>
        <v>#NUM!</v>
      </c>
      <c r="M3034" t="e">
        <f t="array" ref="M3034">INDEX($A$7:$F$3066,SMALL(IF(COUNTIF($L$5,$H$7:$H$3066)*COUNTIF($L$5,$I$7:$I$3066),MATCH(ROW($A$7:$A$3066),ROW($A$7:$A$3066)),""),ROWS($B$1:D3028)),COLUMNS($A$1:D3030))</f>
        <v>#NUM!</v>
      </c>
      <c r="N3034" t="e">
        <f t="array" ref="N3034">INDEX($A$7:$F$3066,SMALL(IF(COUNTIF($L$5,$H$7:$H$3066)*COUNTIF($L$5,$I$7:$I$3066),MATCH(ROW($A$7:$A$3066),ROW($A$7:$A$3066)),""),ROWS($B$1:E3028)),COLUMNS($A$1:E3030))</f>
        <v>#NUM!</v>
      </c>
      <c r="O3034" t="e">
        <f t="array" ref="O3034">INDEX($A$7:$F$3066,SMALL(IF(COUNTIF($L$5,$H$7:$H$3066)*COUNTIF($L$5,$I$7:$I$3066),MATCH(ROW($A$7:$A$3066),ROW($A$7:$A$3066)),""),ROWS($B$1:F3028)),COLUMNS($A$1:F3030))</f>
        <v>#NUM!</v>
      </c>
    </row>
    <row r="3035" spans="1:15">
      <c r="A3035" s="1">
        <f>'ScienceDirect - Initial'!A3038</f>
        <v>0</v>
      </c>
      <c r="B3035" s="1">
        <f>'ScienceDirect - Initial'!B3038</f>
        <v>1994</v>
      </c>
      <c r="C3035" s="1" t="str">
        <f>'ScienceDirect - Initial'!C3038</f>
        <v>Binner, Jon; Hogg, Paul; Murphy, John</v>
      </c>
      <c r="D3035" s="1" t="str">
        <f>'ScienceDirect - Initial'!D3038</f>
        <v>CHAPTER 2 - PLASTICS</v>
      </c>
      <c r="E3035" s="1" t="str">
        <f>'ScienceDirect - Initial'!E3038</f>
        <v>Advanced Materials Source Book</v>
      </c>
      <c r="F3035" s="1" t="str">
        <f>'ScienceDirect - Initial'!F3038</f>
        <v>978-1-4831-3581-6</v>
      </c>
      <c r="H3035" s="1">
        <v>0</v>
      </c>
      <c r="I3035" s="1">
        <v>0</v>
      </c>
      <c r="J3035" t="b">
        <f t="shared" si="47"/>
        <v>1</v>
      </c>
      <c r="K3035" t="e">
        <f t="array" ref="K3035">INDEX($A$7:$F$3066,SMALL(IF(COUNTIF($L$5,$H$7:$H$3066)*COUNTIF($L$5,$I$7:$I$3066),MATCH(ROW($A$7:$A$3066),ROW($A$7:$A$3066)),""),ROWS($B$1:B3029)),COLUMNS($A$1:B3031))</f>
        <v>#NUM!</v>
      </c>
      <c r="L3035" t="e">
        <f t="array" ref="L3035">INDEX($A$7:$F$3066,SMALL(IF(COUNTIF($L$5,$H$7:$H$3066)*COUNTIF($L$5,$I$7:$I$3066),MATCH(ROW($A$7:$A$3066),ROW($A$7:$A$3066)),""),ROWS($B$1:C3029)),COLUMNS($A$1:C3031))</f>
        <v>#NUM!</v>
      </c>
      <c r="M3035" t="e">
        <f t="array" ref="M3035">INDEX($A$7:$F$3066,SMALL(IF(COUNTIF($L$5,$H$7:$H$3066)*COUNTIF($L$5,$I$7:$I$3066),MATCH(ROW($A$7:$A$3066),ROW($A$7:$A$3066)),""),ROWS($B$1:D3029)),COLUMNS($A$1:D3031))</f>
        <v>#NUM!</v>
      </c>
      <c r="N3035" t="e">
        <f t="array" ref="N3035">INDEX($A$7:$F$3066,SMALL(IF(COUNTIF($L$5,$H$7:$H$3066)*COUNTIF($L$5,$I$7:$I$3066),MATCH(ROW($A$7:$A$3066),ROW($A$7:$A$3066)),""),ROWS($B$1:E3029)),COLUMNS($A$1:E3031))</f>
        <v>#NUM!</v>
      </c>
      <c r="O3035" t="e">
        <f t="array" ref="O3035">INDEX($A$7:$F$3066,SMALL(IF(COUNTIF($L$5,$H$7:$H$3066)*COUNTIF($L$5,$I$7:$I$3066),MATCH(ROW($A$7:$A$3066),ROW($A$7:$A$3066)),""),ROWS($B$1:F3029)),COLUMNS($A$1:F3031))</f>
        <v>#NUM!</v>
      </c>
    </row>
    <row r="3036" spans="1:15">
      <c r="A3036" s="1">
        <f>'ScienceDirect - Initial'!A3039</f>
        <v>0</v>
      </c>
      <c r="B3036" s="1">
        <f>'ScienceDirect - Initial'!B3039</f>
        <v>1988</v>
      </c>
      <c r="C3036" s="1">
        <f>'ScienceDirect - Initial'!C3039</f>
        <v>0</v>
      </c>
      <c r="D3036" s="1" t="str">
        <f>'ScienceDirect - Initial'!D3039</f>
        <v>Bibliography of the current world literature</v>
      </c>
      <c r="E3036" s="1" t="str">
        <f>'ScienceDirect - Initial'!E3039</f>
        <v>Current Opinion in Immunology</v>
      </c>
      <c r="F3036" s="1">
        <f>'ScienceDirect - Initial'!F3039</f>
        <v>0</v>
      </c>
      <c r="H3036" s="1">
        <v>0</v>
      </c>
      <c r="I3036" s="1">
        <v>0</v>
      </c>
      <c r="J3036" t="b">
        <f t="shared" si="47"/>
        <v>1</v>
      </c>
      <c r="K3036" t="e">
        <f t="array" ref="K3036">INDEX($A$7:$F$3066,SMALL(IF(COUNTIF($L$5,$H$7:$H$3066)*COUNTIF($L$5,$I$7:$I$3066),MATCH(ROW($A$7:$A$3066),ROW($A$7:$A$3066)),""),ROWS($B$1:B3030)),COLUMNS($A$1:B3032))</f>
        <v>#NUM!</v>
      </c>
      <c r="L3036" t="e">
        <f t="array" ref="L3036">INDEX($A$7:$F$3066,SMALL(IF(COUNTIF($L$5,$H$7:$H$3066)*COUNTIF($L$5,$I$7:$I$3066),MATCH(ROW($A$7:$A$3066),ROW($A$7:$A$3066)),""),ROWS($B$1:C3030)),COLUMNS($A$1:C3032))</f>
        <v>#NUM!</v>
      </c>
      <c r="M3036" t="e">
        <f t="array" ref="M3036">INDEX($A$7:$F$3066,SMALL(IF(COUNTIF($L$5,$H$7:$H$3066)*COUNTIF($L$5,$I$7:$I$3066),MATCH(ROW($A$7:$A$3066),ROW($A$7:$A$3066)),""),ROWS($B$1:D3030)),COLUMNS($A$1:D3032))</f>
        <v>#NUM!</v>
      </c>
      <c r="N3036" t="e">
        <f t="array" ref="N3036">INDEX($A$7:$F$3066,SMALL(IF(COUNTIF($L$5,$H$7:$H$3066)*COUNTIF($L$5,$I$7:$I$3066),MATCH(ROW($A$7:$A$3066),ROW($A$7:$A$3066)),""),ROWS($B$1:E3030)),COLUMNS($A$1:E3032))</f>
        <v>#NUM!</v>
      </c>
      <c r="O3036" t="e">
        <f t="array" ref="O3036">INDEX($A$7:$F$3066,SMALL(IF(COUNTIF($L$5,$H$7:$H$3066)*COUNTIF($L$5,$I$7:$I$3066),MATCH(ROW($A$7:$A$3066),ROW($A$7:$A$3066)),""),ROWS($B$1:F3030)),COLUMNS($A$1:F3032))</f>
        <v>#NUM!</v>
      </c>
    </row>
    <row r="3037" spans="1:15">
      <c r="A3037" s="1">
        <f>'ScienceDirect - Initial'!A3040</f>
        <v>0</v>
      </c>
      <c r="B3037" s="1">
        <f>'ScienceDirect - Initial'!B3040</f>
        <v>1999</v>
      </c>
      <c r="C3037" s="1">
        <f>'ScienceDirect - Initial'!C3040</f>
        <v>0</v>
      </c>
      <c r="D3037" s="1" t="str">
        <f>'ScienceDirect - Initial'!D3040</f>
        <v>Seventh International Conference on Surgery of the Shoulder: Sydney, Australia October 5–8, 1998</v>
      </c>
      <c r="E3037" s="1" t="str">
        <f>'ScienceDirect - Initial'!E3040</f>
        <v>Journal of Shoulder and Elbow Surgery</v>
      </c>
      <c r="F3037" s="1">
        <f>'ScienceDirect - Initial'!F3040</f>
        <v>0</v>
      </c>
      <c r="H3037" s="1">
        <v>0</v>
      </c>
      <c r="I3037" s="1">
        <v>0</v>
      </c>
      <c r="J3037" t="b">
        <f t="shared" si="47"/>
        <v>1</v>
      </c>
      <c r="K3037" t="e">
        <f t="array" ref="K3037">INDEX($A$7:$F$3066,SMALL(IF(COUNTIF($L$5,$H$7:$H$3066)*COUNTIF($L$5,$I$7:$I$3066),MATCH(ROW($A$7:$A$3066),ROW($A$7:$A$3066)),""),ROWS($B$1:B3031)),COLUMNS($A$1:B3033))</f>
        <v>#NUM!</v>
      </c>
      <c r="L3037" t="e">
        <f t="array" ref="L3037">INDEX($A$7:$F$3066,SMALL(IF(COUNTIF($L$5,$H$7:$H$3066)*COUNTIF($L$5,$I$7:$I$3066),MATCH(ROW($A$7:$A$3066),ROW($A$7:$A$3066)),""),ROWS($B$1:C3031)),COLUMNS($A$1:C3033))</f>
        <v>#NUM!</v>
      </c>
      <c r="M3037" t="e">
        <f t="array" ref="M3037">INDEX($A$7:$F$3066,SMALL(IF(COUNTIF($L$5,$H$7:$H$3066)*COUNTIF($L$5,$I$7:$I$3066),MATCH(ROW($A$7:$A$3066),ROW($A$7:$A$3066)),""),ROWS($B$1:D3031)),COLUMNS($A$1:D3033))</f>
        <v>#NUM!</v>
      </c>
      <c r="N3037" t="e">
        <f t="array" ref="N3037">INDEX($A$7:$F$3066,SMALL(IF(COUNTIF($L$5,$H$7:$H$3066)*COUNTIF($L$5,$I$7:$I$3066),MATCH(ROW($A$7:$A$3066),ROW($A$7:$A$3066)),""),ROWS($B$1:E3031)),COLUMNS($A$1:E3033))</f>
        <v>#NUM!</v>
      </c>
      <c r="O3037" t="e">
        <f t="array" ref="O3037">INDEX($A$7:$F$3066,SMALL(IF(COUNTIF($L$5,$H$7:$H$3066)*COUNTIF($L$5,$I$7:$I$3066),MATCH(ROW($A$7:$A$3066),ROW($A$7:$A$3066)),""),ROWS($B$1:F3031)),COLUMNS($A$1:F3033))</f>
        <v>#NUM!</v>
      </c>
    </row>
    <row r="3038" spans="1:15">
      <c r="A3038" s="1">
        <f>'ScienceDirect - Initial'!A3041</f>
        <v>0</v>
      </c>
      <c r="B3038" s="1">
        <f>'ScienceDirect - Initial'!B3041</f>
        <v>2006</v>
      </c>
      <c r="C3038" s="1" t="str">
        <f>'ScienceDirect - Initial'!C3041</f>
        <v>Benjamin, William J.; Borish, Irvin M.</v>
      </c>
      <c r="D3038" s="1" t="str">
        <f>'ScienceDirect - Initial'!D3041</f>
        <v>Chapter 28 - Correction of Presbyopia with Contact Lenses</v>
      </c>
      <c r="E3038" s="1" t="str">
        <f>'ScienceDirect - Initial'!E3041</f>
        <v>Borish's Clinical Refraction (Second Edition)</v>
      </c>
      <c r="F3038" s="1" t="str">
        <f>'ScienceDirect - Initial'!F3041</f>
        <v>978-0-7506-7524-6</v>
      </c>
      <c r="H3038" s="1">
        <v>0</v>
      </c>
      <c r="I3038" s="1">
        <v>0</v>
      </c>
      <c r="J3038" t="b">
        <f t="shared" si="47"/>
        <v>1</v>
      </c>
      <c r="K3038" t="e">
        <f t="array" ref="K3038">INDEX($A$7:$F$3066,SMALL(IF(COUNTIF($L$5,$H$7:$H$3066)*COUNTIF($L$5,$I$7:$I$3066),MATCH(ROW($A$7:$A$3066),ROW($A$7:$A$3066)),""),ROWS($B$1:B3032)),COLUMNS($A$1:B3034))</f>
        <v>#NUM!</v>
      </c>
      <c r="L3038" t="e">
        <f t="array" ref="L3038">INDEX($A$7:$F$3066,SMALL(IF(COUNTIF($L$5,$H$7:$H$3066)*COUNTIF($L$5,$I$7:$I$3066),MATCH(ROW($A$7:$A$3066),ROW($A$7:$A$3066)),""),ROWS($B$1:C3032)),COLUMNS($A$1:C3034))</f>
        <v>#NUM!</v>
      </c>
      <c r="M3038" t="e">
        <f t="array" ref="M3038">INDEX($A$7:$F$3066,SMALL(IF(COUNTIF($L$5,$H$7:$H$3066)*COUNTIF($L$5,$I$7:$I$3066),MATCH(ROW($A$7:$A$3066),ROW($A$7:$A$3066)),""),ROWS($B$1:D3032)),COLUMNS($A$1:D3034))</f>
        <v>#NUM!</v>
      </c>
      <c r="N3038" t="e">
        <f t="array" ref="N3038">INDEX($A$7:$F$3066,SMALL(IF(COUNTIF($L$5,$H$7:$H$3066)*COUNTIF($L$5,$I$7:$I$3066),MATCH(ROW($A$7:$A$3066),ROW($A$7:$A$3066)),""),ROWS($B$1:E3032)),COLUMNS($A$1:E3034))</f>
        <v>#NUM!</v>
      </c>
      <c r="O3038" t="e">
        <f t="array" ref="O3038">INDEX($A$7:$F$3066,SMALL(IF(COUNTIF($L$5,$H$7:$H$3066)*COUNTIF($L$5,$I$7:$I$3066),MATCH(ROW($A$7:$A$3066),ROW($A$7:$A$3066)),""),ROWS($B$1:F3032)),COLUMNS($A$1:F3034))</f>
        <v>#NUM!</v>
      </c>
    </row>
    <row r="3039" spans="1:15">
      <c r="A3039" s="1">
        <f>'ScienceDirect - Initial'!A3042</f>
        <v>0</v>
      </c>
      <c r="B3039" s="1">
        <f>'ScienceDirect - Initial'!B3042</f>
        <v>2016</v>
      </c>
      <c r="C3039" s="1" t="str">
        <f>'ScienceDirect - Initial'!C3042</f>
        <v>Matsumoto, Alvin M.; Bremner, William J.</v>
      </c>
      <c r="D3039" s="1" t="str">
        <f>'ScienceDirect - Initial'!D3042</f>
        <v>Chapter 19 - Testicular Disorders</v>
      </c>
      <c r="E3039" s="1" t="str">
        <f>'ScienceDirect - Initial'!E3042</f>
        <v>Williams Textbook of Endocrinology (Thirteenth Edition)</v>
      </c>
      <c r="F3039" s="1" t="str">
        <f>'ScienceDirect - Initial'!F3042</f>
        <v>978-0-323-29738-7</v>
      </c>
      <c r="H3039" s="1">
        <v>0</v>
      </c>
      <c r="I3039" s="1">
        <v>0</v>
      </c>
      <c r="J3039" t="b">
        <f t="shared" si="47"/>
        <v>1</v>
      </c>
      <c r="K3039" t="e">
        <f t="array" ref="K3039">INDEX($A$7:$F$3066,SMALL(IF(COUNTIF($L$5,$H$7:$H$3066)*COUNTIF($L$5,$I$7:$I$3066),MATCH(ROW($A$7:$A$3066),ROW($A$7:$A$3066)),""),ROWS($B$1:B3033)),COLUMNS($A$1:B3035))</f>
        <v>#NUM!</v>
      </c>
      <c r="L3039" t="e">
        <f t="array" ref="L3039">INDEX($A$7:$F$3066,SMALL(IF(COUNTIF($L$5,$H$7:$H$3066)*COUNTIF($L$5,$I$7:$I$3066),MATCH(ROW($A$7:$A$3066),ROW($A$7:$A$3066)),""),ROWS($B$1:C3033)),COLUMNS($A$1:C3035))</f>
        <v>#NUM!</v>
      </c>
      <c r="M3039" t="e">
        <f t="array" ref="M3039">INDEX($A$7:$F$3066,SMALL(IF(COUNTIF($L$5,$H$7:$H$3066)*COUNTIF($L$5,$I$7:$I$3066),MATCH(ROW($A$7:$A$3066),ROW($A$7:$A$3066)),""),ROWS($B$1:D3033)),COLUMNS($A$1:D3035))</f>
        <v>#NUM!</v>
      </c>
      <c r="N3039" t="e">
        <f t="array" ref="N3039">INDEX($A$7:$F$3066,SMALL(IF(COUNTIF($L$5,$H$7:$H$3066)*COUNTIF($L$5,$I$7:$I$3066),MATCH(ROW($A$7:$A$3066),ROW($A$7:$A$3066)),""),ROWS($B$1:E3033)),COLUMNS($A$1:E3035))</f>
        <v>#NUM!</v>
      </c>
      <c r="O3039" t="e">
        <f t="array" ref="O3039">INDEX($A$7:$F$3066,SMALL(IF(COUNTIF($L$5,$H$7:$H$3066)*COUNTIF($L$5,$I$7:$I$3066),MATCH(ROW($A$7:$A$3066),ROW($A$7:$A$3066)),""),ROWS($B$1:F3033)),COLUMNS($A$1:F3035))</f>
        <v>#NUM!</v>
      </c>
    </row>
    <row r="3040" spans="1:15">
      <c r="A3040" s="1">
        <f>'ScienceDirect - Initial'!A3043</f>
        <v>0</v>
      </c>
      <c r="B3040" s="1">
        <f>'ScienceDirect - Initial'!B3043</f>
        <v>1982</v>
      </c>
      <c r="C3040" s="1" t="str">
        <f>'ScienceDirect - Initial'!C3043</f>
        <v>Savory, Roger M.</v>
      </c>
      <c r="D3040" s="1" t="str">
        <f>'ScienceDirect - Initial'!D3043</f>
        <v>1 - The Religious Environment in the Middle East</v>
      </c>
      <c r="E3040" s="1" t="str">
        <f>'ScienceDirect - Initial'!E3043</f>
        <v>Business and the Middle East</v>
      </c>
      <c r="F3040" s="1" t="str">
        <f>'ScienceDirect - Initial'!F3043</f>
        <v>978-0-08-025992-5</v>
      </c>
      <c r="H3040" s="1">
        <v>0</v>
      </c>
      <c r="I3040" s="1">
        <v>0</v>
      </c>
      <c r="J3040" t="b">
        <f t="shared" si="47"/>
        <v>1</v>
      </c>
      <c r="K3040" t="e">
        <f t="array" ref="K3040">INDEX($A$7:$F$3066,SMALL(IF(COUNTIF($L$5,$H$7:$H$3066)*COUNTIF($L$5,$I$7:$I$3066),MATCH(ROW($A$7:$A$3066),ROW($A$7:$A$3066)),""),ROWS($B$1:B3034)),COLUMNS($A$1:B3036))</f>
        <v>#NUM!</v>
      </c>
      <c r="L3040" t="e">
        <f t="array" ref="L3040">INDEX($A$7:$F$3066,SMALL(IF(COUNTIF($L$5,$H$7:$H$3066)*COUNTIF($L$5,$I$7:$I$3066),MATCH(ROW($A$7:$A$3066),ROW($A$7:$A$3066)),""),ROWS($B$1:C3034)),COLUMNS($A$1:C3036))</f>
        <v>#NUM!</v>
      </c>
      <c r="M3040" t="e">
        <f t="array" ref="M3040">INDEX($A$7:$F$3066,SMALL(IF(COUNTIF($L$5,$H$7:$H$3066)*COUNTIF($L$5,$I$7:$I$3066),MATCH(ROW($A$7:$A$3066),ROW($A$7:$A$3066)),""),ROWS($B$1:D3034)),COLUMNS($A$1:D3036))</f>
        <v>#NUM!</v>
      </c>
      <c r="N3040" t="e">
        <f t="array" ref="N3040">INDEX($A$7:$F$3066,SMALL(IF(COUNTIF($L$5,$H$7:$H$3066)*COUNTIF($L$5,$I$7:$I$3066),MATCH(ROW($A$7:$A$3066),ROW($A$7:$A$3066)),""),ROWS($B$1:E3034)),COLUMNS($A$1:E3036))</f>
        <v>#NUM!</v>
      </c>
      <c r="O3040" t="e">
        <f t="array" ref="O3040">INDEX($A$7:$F$3066,SMALL(IF(COUNTIF($L$5,$H$7:$H$3066)*COUNTIF($L$5,$I$7:$I$3066),MATCH(ROW($A$7:$A$3066),ROW($A$7:$A$3066)),""),ROWS($B$1:F3034)),COLUMNS($A$1:F3036))</f>
        <v>#NUM!</v>
      </c>
    </row>
    <row r="3041" spans="1:15">
      <c r="A3041" s="1">
        <f>'ScienceDirect - Initial'!A3044</f>
        <v>0</v>
      </c>
      <c r="B3041" s="1">
        <f>'ScienceDirect - Initial'!B3044</f>
        <v>1998</v>
      </c>
      <c r="C3041" s="1" t="str">
        <f>'ScienceDirect - Initial'!C3044</f>
        <v>Bolyard, Elizabeth A.; Tablan, Ofelia C.; Williams, Watter W.; Pearson, Michele L.; Shapiro, Craig N.; Deitchman, Scott D.; The Hospital Infection Control Practices Advisory Committee</v>
      </c>
      <c r="D3041" s="1" t="str">
        <f>'ScienceDirect - Initial'!D3044</f>
        <v>Guideline for infection control in health care personnel, 1998</v>
      </c>
      <c r="E3041" s="1" t="str">
        <f>'ScienceDirect - Initial'!E3044</f>
        <v>American Journal of Infection Control</v>
      </c>
      <c r="F3041" s="1">
        <f>'ScienceDirect - Initial'!F3044</f>
        <v>0</v>
      </c>
      <c r="H3041" s="1">
        <v>0</v>
      </c>
      <c r="I3041" s="1">
        <v>0</v>
      </c>
      <c r="J3041" t="b">
        <f t="shared" si="47"/>
        <v>1</v>
      </c>
      <c r="K3041" t="e">
        <f t="array" ref="K3041">INDEX($A$7:$F$3066,SMALL(IF(COUNTIF($L$5,$H$7:$H$3066)*COUNTIF($L$5,$I$7:$I$3066),MATCH(ROW($A$7:$A$3066),ROW($A$7:$A$3066)),""),ROWS($B$1:B3035)),COLUMNS($A$1:B3037))</f>
        <v>#NUM!</v>
      </c>
      <c r="L3041" t="e">
        <f t="array" ref="L3041">INDEX($A$7:$F$3066,SMALL(IF(COUNTIF($L$5,$H$7:$H$3066)*COUNTIF($L$5,$I$7:$I$3066),MATCH(ROW($A$7:$A$3066),ROW($A$7:$A$3066)),""),ROWS($B$1:C3035)),COLUMNS($A$1:C3037))</f>
        <v>#NUM!</v>
      </c>
      <c r="M3041" t="e">
        <f t="array" ref="M3041">INDEX($A$7:$F$3066,SMALL(IF(COUNTIF($L$5,$H$7:$H$3066)*COUNTIF($L$5,$I$7:$I$3066),MATCH(ROW($A$7:$A$3066),ROW($A$7:$A$3066)),""),ROWS($B$1:D3035)),COLUMNS($A$1:D3037))</f>
        <v>#NUM!</v>
      </c>
      <c r="N3041" t="e">
        <f t="array" ref="N3041">INDEX($A$7:$F$3066,SMALL(IF(COUNTIF($L$5,$H$7:$H$3066)*COUNTIF($L$5,$I$7:$I$3066),MATCH(ROW($A$7:$A$3066),ROW($A$7:$A$3066)),""),ROWS($B$1:E3035)),COLUMNS($A$1:E3037))</f>
        <v>#NUM!</v>
      </c>
      <c r="O3041" t="e">
        <f t="array" ref="O3041">INDEX($A$7:$F$3066,SMALL(IF(COUNTIF($L$5,$H$7:$H$3066)*COUNTIF($L$5,$I$7:$I$3066),MATCH(ROW($A$7:$A$3066),ROW($A$7:$A$3066)),""),ROWS($B$1:F3035)),COLUMNS($A$1:F3037))</f>
        <v>#NUM!</v>
      </c>
    </row>
    <row r="3042" spans="1:15">
      <c r="A3042" s="1">
        <f>'ScienceDirect - Initial'!A3045</f>
        <v>0</v>
      </c>
      <c r="B3042" s="1">
        <f>'ScienceDirect - Initial'!B3045</f>
        <v>2010</v>
      </c>
      <c r="C3042" s="1" t="str">
        <f>'ScienceDirect - Initial'!C3045</f>
        <v>Rabinowitz, Peter M.; Conti, Lisa A.</v>
      </c>
      <c r="D3042" s="1" t="str">
        <f>'ScienceDirect - Initial'!D3045</f>
        <v>9 - Zoonoses</v>
      </c>
      <c r="E3042" s="1" t="str">
        <f>'ScienceDirect - Initial'!E3045</f>
        <v>Human-Animal Medicine</v>
      </c>
      <c r="F3042" s="1" t="str">
        <f>'ScienceDirect - Initial'!F3045</f>
        <v>978-1-4160-6837-2</v>
      </c>
      <c r="H3042" s="1">
        <v>0</v>
      </c>
      <c r="I3042" s="1">
        <v>0</v>
      </c>
      <c r="J3042" t="b">
        <f t="shared" si="47"/>
        <v>1</v>
      </c>
      <c r="K3042" t="e">
        <f t="array" ref="K3042">INDEX($A$7:$F$3066,SMALL(IF(COUNTIF($L$5,$H$7:$H$3066)*COUNTIF($L$5,$I$7:$I$3066),MATCH(ROW($A$7:$A$3066),ROW($A$7:$A$3066)),""),ROWS($B$1:B3036)),COLUMNS($A$1:B3038))</f>
        <v>#NUM!</v>
      </c>
      <c r="L3042" t="e">
        <f t="array" ref="L3042">INDEX($A$7:$F$3066,SMALL(IF(COUNTIF($L$5,$H$7:$H$3066)*COUNTIF($L$5,$I$7:$I$3066),MATCH(ROW($A$7:$A$3066),ROW($A$7:$A$3066)),""),ROWS($B$1:C3036)),COLUMNS($A$1:C3038))</f>
        <v>#NUM!</v>
      </c>
      <c r="M3042" t="e">
        <f t="array" ref="M3042">INDEX($A$7:$F$3066,SMALL(IF(COUNTIF($L$5,$H$7:$H$3066)*COUNTIF($L$5,$I$7:$I$3066),MATCH(ROW($A$7:$A$3066),ROW($A$7:$A$3066)),""),ROWS($B$1:D3036)),COLUMNS($A$1:D3038))</f>
        <v>#NUM!</v>
      </c>
      <c r="N3042" t="e">
        <f t="array" ref="N3042">INDEX($A$7:$F$3066,SMALL(IF(COUNTIF($L$5,$H$7:$H$3066)*COUNTIF($L$5,$I$7:$I$3066),MATCH(ROW($A$7:$A$3066),ROW($A$7:$A$3066)),""),ROWS($B$1:E3036)),COLUMNS($A$1:E3038))</f>
        <v>#NUM!</v>
      </c>
      <c r="O3042" t="e">
        <f t="array" ref="O3042">INDEX($A$7:$F$3066,SMALL(IF(COUNTIF($L$5,$H$7:$H$3066)*COUNTIF($L$5,$I$7:$I$3066),MATCH(ROW($A$7:$A$3066),ROW($A$7:$A$3066)),""),ROWS($B$1:F3036)),COLUMNS($A$1:F3038))</f>
        <v>#NUM!</v>
      </c>
    </row>
    <row r="3043" spans="1:15">
      <c r="A3043" s="1">
        <f>'ScienceDirect - Initial'!A3046</f>
        <v>0</v>
      </c>
      <c r="B3043" s="1">
        <f>'ScienceDirect - Initial'!B3046</f>
        <v>2017</v>
      </c>
      <c r="C3043" s="1">
        <f>'ScienceDirect - Initial'!C3046</f>
        <v>0</v>
      </c>
      <c r="D3043" s="1" t="str">
        <f>'ScienceDirect - Initial'!D3046</f>
        <v>16 - Diseases of the Skin, Eye, Conjunctiva, and External Ear</v>
      </c>
      <c r="E3043" s="1" t="str">
        <f>'ScienceDirect - Initial'!E3046</f>
        <v>Veterinary Medicine (Eleventh Edition)</v>
      </c>
      <c r="F3043" s="1" t="str">
        <f>'ScienceDirect - Initial'!F3046</f>
        <v>978-0-7020-5246-0</v>
      </c>
      <c r="H3043" s="1">
        <v>0</v>
      </c>
      <c r="I3043" s="1">
        <v>0</v>
      </c>
      <c r="J3043" t="b">
        <f t="shared" si="47"/>
        <v>1</v>
      </c>
      <c r="K3043" t="e">
        <f t="array" ref="K3043">INDEX($A$7:$F$3066,SMALL(IF(COUNTIF($L$5,$H$7:$H$3066)*COUNTIF($L$5,$I$7:$I$3066),MATCH(ROW($A$7:$A$3066),ROW($A$7:$A$3066)),""),ROWS($B$1:B3037)),COLUMNS($A$1:B3039))</f>
        <v>#NUM!</v>
      </c>
      <c r="L3043" t="e">
        <f t="array" ref="L3043">INDEX($A$7:$F$3066,SMALL(IF(COUNTIF($L$5,$H$7:$H$3066)*COUNTIF($L$5,$I$7:$I$3066),MATCH(ROW($A$7:$A$3066),ROW($A$7:$A$3066)),""),ROWS($B$1:C3037)),COLUMNS($A$1:C3039))</f>
        <v>#NUM!</v>
      </c>
      <c r="M3043" t="e">
        <f t="array" ref="M3043">INDEX($A$7:$F$3066,SMALL(IF(COUNTIF($L$5,$H$7:$H$3066)*COUNTIF($L$5,$I$7:$I$3066),MATCH(ROW($A$7:$A$3066),ROW($A$7:$A$3066)),""),ROWS($B$1:D3037)),COLUMNS($A$1:D3039))</f>
        <v>#NUM!</v>
      </c>
      <c r="N3043" t="e">
        <f t="array" ref="N3043">INDEX($A$7:$F$3066,SMALL(IF(COUNTIF($L$5,$H$7:$H$3066)*COUNTIF($L$5,$I$7:$I$3066),MATCH(ROW($A$7:$A$3066),ROW($A$7:$A$3066)),""),ROWS($B$1:E3037)),COLUMNS($A$1:E3039))</f>
        <v>#NUM!</v>
      </c>
      <c r="O3043" t="e">
        <f t="array" ref="O3043">INDEX($A$7:$F$3066,SMALL(IF(COUNTIF($L$5,$H$7:$H$3066)*COUNTIF($L$5,$I$7:$I$3066),MATCH(ROW($A$7:$A$3066),ROW($A$7:$A$3066)),""),ROWS($B$1:F3037)),COLUMNS($A$1:F3039))</f>
        <v>#NUM!</v>
      </c>
    </row>
    <row r="3044" spans="1:15">
      <c r="A3044" s="1">
        <f>'ScienceDirect - Initial'!A3047</f>
        <v>0</v>
      </c>
      <c r="B3044" s="1">
        <f>'ScienceDirect - Initial'!B3047</f>
        <v>1989</v>
      </c>
      <c r="C3044" s="1" t="str">
        <f>'ScienceDirect - Initial'!C3047</f>
        <v>Norman Cranin, A.</v>
      </c>
      <c r="D3044" s="1">
        <f>'ScienceDirect - Initial'!D3047</f>
        <v>0</v>
      </c>
      <c r="E3044" s="1" t="str">
        <f>'ScienceDirect - Initial'!E3047</f>
        <v>Journal of Oral and Maxillofacial Surgery</v>
      </c>
      <c r="F3044" s="1">
        <f>'ScienceDirect - Initial'!F3047</f>
        <v>0</v>
      </c>
      <c r="H3044" s="1">
        <v>0</v>
      </c>
      <c r="I3044" s="1">
        <v>0</v>
      </c>
      <c r="J3044" t="b">
        <f t="shared" si="47"/>
        <v>1</v>
      </c>
      <c r="K3044" t="e">
        <f t="array" ref="K3044">INDEX($A$7:$F$3066,SMALL(IF(COUNTIF($L$5,$H$7:$H$3066)*COUNTIF($L$5,$I$7:$I$3066),MATCH(ROW($A$7:$A$3066),ROW($A$7:$A$3066)),""),ROWS($B$1:B3038)),COLUMNS($A$1:B3040))</f>
        <v>#NUM!</v>
      </c>
      <c r="L3044" t="e">
        <f t="array" ref="L3044">INDEX($A$7:$F$3066,SMALL(IF(COUNTIF($L$5,$H$7:$H$3066)*COUNTIF($L$5,$I$7:$I$3066),MATCH(ROW($A$7:$A$3066),ROW($A$7:$A$3066)),""),ROWS($B$1:C3038)),COLUMNS($A$1:C3040))</f>
        <v>#NUM!</v>
      </c>
      <c r="M3044" t="e">
        <f t="array" ref="M3044">INDEX($A$7:$F$3066,SMALL(IF(COUNTIF($L$5,$H$7:$H$3066)*COUNTIF($L$5,$I$7:$I$3066),MATCH(ROW($A$7:$A$3066),ROW($A$7:$A$3066)),""),ROWS($B$1:D3038)),COLUMNS($A$1:D3040))</f>
        <v>#NUM!</v>
      </c>
      <c r="N3044" t="e">
        <f t="array" ref="N3044">INDEX($A$7:$F$3066,SMALL(IF(COUNTIF($L$5,$H$7:$H$3066)*COUNTIF($L$5,$I$7:$I$3066),MATCH(ROW($A$7:$A$3066),ROW($A$7:$A$3066)),""),ROWS($B$1:E3038)),COLUMNS($A$1:E3040))</f>
        <v>#NUM!</v>
      </c>
      <c r="O3044" t="e">
        <f t="array" ref="O3044">INDEX($A$7:$F$3066,SMALL(IF(COUNTIF($L$5,$H$7:$H$3066)*COUNTIF($L$5,$I$7:$I$3066),MATCH(ROW($A$7:$A$3066),ROW($A$7:$A$3066)),""),ROWS($B$1:F3038)),COLUMNS($A$1:F3040))</f>
        <v>#NUM!</v>
      </c>
    </row>
    <row r="3045" spans="1:15">
      <c r="A3045" s="1">
        <f>'ScienceDirect - Initial'!A3048</f>
        <v>0</v>
      </c>
      <c r="B3045" s="1">
        <f>'ScienceDirect - Initial'!B3048</f>
        <v>1993</v>
      </c>
      <c r="C3045" s="1" t="str">
        <f>'ScienceDirect - Initial'!C3048</f>
        <v>Thornalley, Paul J.</v>
      </c>
      <c r="D3045" s="1" t="str">
        <f>'ScienceDirect - Initial'!D3048</f>
        <v>The glyoxalase system in health and disease</v>
      </c>
      <c r="E3045" s="1" t="str">
        <f>'ScienceDirect - Initial'!E3048</f>
        <v>Molecular Aspects of Medicine</v>
      </c>
      <c r="F3045" s="1">
        <f>'ScienceDirect - Initial'!F3048</f>
        <v>0</v>
      </c>
      <c r="H3045" s="1">
        <v>0</v>
      </c>
      <c r="I3045" s="1">
        <v>0</v>
      </c>
      <c r="J3045" t="b">
        <f t="shared" si="47"/>
        <v>1</v>
      </c>
      <c r="K3045" t="e">
        <f t="array" ref="K3045">INDEX($A$7:$F$3066,SMALL(IF(COUNTIF($L$5,$H$7:$H$3066)*COUNTIF($L$5,$I$7:$I$3066),MATCH(ROW($A$7:$A$3066),ROW($A$7:$A$3066)),""),ROWS($B$1:B3039)),COLUMNS($A$1:B3041))</f>
        <v>#NUM!</v>
      </c>
      <c r="L3045" t="e">
        <f t="array" ref="L3045">INDEX($A$7:$F$3066,SMALL(IF(COUNTIF($L$5,$H$7:$H$3066)*COUNTIF($L$5,$I$7:$I$3066),MATCH(ROW($A$7:$A$3066),ROW($A$7:$A$3066)),""),ROWS($B$1:C3039)),COLUMNS($A$1:C3041))</f>
        <v>#NUM!</v>
      </c>
      <c r="M3045" t="e">
        <f t="array" ref="M3045">INDEX($A$7:$F$3066,SMALL(IF(COUNTIF($L$5,$H$7:$H$3066)*COUNTIF($L$5,$I$7:$I$3066),MATCH(ROW($A$7:$A$3066),ROW($A$7:$A$3066)),""),ROWS($B$1:D3039)),COLUMNS($A$1:D3041))</f>
        <v>#NUM!</v>
      </c>
      <c r="N3045" t="e">
        <f t="array" ref="N3045">INDEX($A$7:$F$3066,SMALL(IF(COUNTIF($L$5,$H$7:$H$3066)*COUNTIF($L$5,$I$7:$I$3066),MATCH(ROW($A$7:$A$3066),ROW($A$7:$A$3066)),""),ROWS($B$1:E3039)),COLUMNS($A$1:E3041))</f>
        <v>#NUM!</v>
      </c>
      <c r="O3045" t="e">
        <f t="array" ref="O3045">INDEX($A$7:$F$3066,SMALL(IF(COUNTIF($L$5,$H$7:$H$3066)*COUNTIF($L$5,$I$7:$I$3066),MATCH(ROW($A$7:$A$3066),ROW($A$7:$A$3066)),""),ROWS($B$1:F3039)),COLUMNS($A$1:F3041))</f>
        <v>#NUM!</v>
      </c>
    </row>
    <row r="3046" spans="1:15">
      <c r="A3046" s="1">
        <f>'ScienceDirect - Initial'!A3049</f>
        <v>0</v>
      </c>
      <c r="B3046" s="1">
        <f>'ScienceDirect - Initial'!B3049</f>
        <v>1999</v>
      </c>
      <c r="C3046" s="1" t="str">
        <f>'ScienceDirect - Initial'!C3049</f>
        <v>Basker, Michael</v>
      </c>
      <c r="D3046" s="1" t="str">
        <f>'ScienceDirect - Initial'!D3049</f>
        <v>“Fear and the Muse”: An Analysis and Contextual Interpretation of Anna Achmatova's ‘Voronež’</v>
      </c>
      <c r="E3046" s="1" t="str">
        <f>'ScienceDirect - Initial'!E3049</f>
        <v>Anna Achmatova</v>
      </c>
      <c r="F3046" s="1">
        <f>'ScienceDirect - Initial'!F3049</f>
        <v>0</v>
      </c>
      <c r="H3046" s="1">
        <v>0</v>
      </c>
      <c r="I3046" s="1">
        <v>0</v>
      </c>
      <c r="J3046" t="b">
        <f t="shared" si="47"/>
        <v>1</v>
      </c>
      <c r="K3046" t="e">
        <f t="array" ref="K3046">INDEX($A$7:$F$3066,SMALL(IF(COUNTIF($L$5,$H$7:$H$3066)*COUNTIF($L$5,$I$7:$I$3066),MATCH(ROW($A$7:$A$3066),ROW($A$7:$A$3066)),""),ROWS($B$1:B3040)),COLUMNS($A$1:B3042))</f>
        <v>#NUM!</v>
      </c>
      <c r="L3046" t="e">
        <f t="array" ref="L3046">INDEX($A$7:$F$3066,SMALL(IF(COUNTIF($L$5,$H$7:$H$3066)*COUNTIF($L$5,$I$7:$I$3066),MATCH(ROW($A$7:$A$3066),ROW($A$7:$A$3066)),""),ROWS($B$1:C3040)),COLUMNS($A$1:C3042))</f>
        <v>#NUM!</v>
      </c>
      <c r="M3046" t="e">
        <f t="array" ref="M3046">INDEX($A$7:$F$3066,SMALL(IF(COUNTIF($L$5,$H$7:$H$3066)*COUNTIF($L$5,$I$7:$I$3066),MATCH(ROW($A$7:$A$3066),ROW($A$7:$A$3066)),""),ROWS($B$1:D3040)),COLUMNS($A$1:D3042))</f>
        <v>#NUM!</v>
      </c>
      <c r="N3046" t="e">
        <f t="array" ref="N3046">INDEX($A$7:$F$3066,SMALL(IF(COUNTIF($L$5,$H$7:$H$3066)*COUNTIF($L$5,$I$7:$I$3066),MATCH(ROW($A$7:$A$3066),ROW($A$7:$A$3066)),""),ROWS($B$1:E3040)),COLUMNS($A$1:E3042))</f>
        <v>#NUM!</v>
      </c>
      <c r="O3046" t="e">
        <f t="array" ref="O3046">INDEX($A$7:$F$3066,SMALL(IF(COUNTIF($L$5,$H$7:$H$3066)*COUNTIF($L$5,$I$7:$I$3066),MATCH(ROW($A$7:$A$3066),ROW($A$7:$A$3066)),""),ROWS($B$1:F3040)),COLUMNS($A$1:F3042))</f>
        <v>#NUM!</v>
      </c>
    </row>
    <row r="3047" spans="1:15">
      <c r="A3047" s="1">
        <f>'ScienceDirect - Initial'!A3050</f>
        <v>0</v>
      </c>
      <c r="B3047" s="1">
        <f>'ScienceDirect - Initial'!B3050</f>
        <v>1998</v>
      </c>
      <c r="C3047" s="1" t="str">
        <f>'ScienceDirect - Initial'!C3050</f>
        <v>De Smet, Peter A.G.M.</v>
      </c>
      <c r="D3047" s="1" t="str">
        <f>'ScienceDirect - Initial'!D3050</f>
        <v>Traditional pharmacology and medicine in Africa: Ethnopharmacological themes in sub-Saharan art objects and utensils</v>
      </c>
      <c r="E3047" s="1" t="str">
        <f>'ScienceDirect - Initial'!E3050</f>
        <v>Journal of Ethnopharmacology</v>
      </c>
      <c r="F3047" s="1">
        <f>'ScienceDirect - Initial'!F3050</f>
        <v>0</v>
      </c>
      <c r="H3047" s="1">
        <v>0</v>
      </c>
      <c r="I3047" s="1">
        <v>0</v>
      </c>
      <c r="J3047" t="b">
        <f t="shared" si="47"/>
        <v>1</v>
      </c>
      <c r="K3047" t="e">
        <f t="array" ref="K3047">INDEX($A$7:$F$3066,SMALL(IF(COUNTIF($L$5,$H$7:$H$3066)*COUNTIF($L$5,$I$7:$I$3066),MATCH(ROW($A$7:$A$3066),ROW($A$7:$A$3066)),""),ROWS($B$1:B3041)),COLUMNS($A$1:B3043))</f>
        <v>#NUM!</v>
      </c>
      <c r="L3047" t="e">
        <f t="array" ref="L3047">INDEX($A$7:$F$3066,SMALL(IF(COUNTIF($L$5,$H$7:$H$3066)*COUNTIF($L$5,$I$7:$I$3066),MATCH(ROW($A$7:$A$3066),ROW($A$7:$A$3066)),""),ROWS($B$1:C3041)),COLUMNS($A$1:C3043))</f>
        <v>#NUM!</v>
      </c>
      <c r="M3047" t="e">
        <f t="array" ref="M3047">INDEX($A$7:$F$3066,SMALL(IF(COUNTIF($L$5,$H$7:$H$3066)*COUNTIF($L$5,$I$7:$I$3066),MATCH(ROW($A$7:$A$3066),ROW($A$7:$A$3066)),""),ROWS($B$1:D3041)),COLUMNS($A$1:D3043))</f>
        <v>#NUM!</v>
      </c>
      <c r="N3047" t="e">
        <f t="array" ref="N3047">INDEX($A$7:$F$3066,SMALL(IF(COUNTIF($L$5,$H$7:$H$3066)*COUNTIF($L$5,$I$7:$I$3066),MATCH(ROW($A$7:$A$3066),ROW($A$7:$A$3066)),""),ROWS($B$1:E3041)),COLUMNS($A$1:E3043))</f>
        <v>#NUM!</v>
      </c>
      <c r="O3047" t="e">
        <f t="array" ref="O3047">INDEX($A$7:$F$3066,SMALL(IF(COUNTIF($L$5,$H$7:$H$3066)*COUNTIF($L$5,$I$7:$I$3066),MATCH(ROW($A$7:$A$3066),ROW($A$7:$A$3066)),""),ROWS($B$1:F3041)),COLUMNS($A$1:F3043))</f>
        <v>#NUM!</v>
      </c>
    </row>
    <row r="3048" spans="1:15">
      <c r="A3048" s="1">
        <f>'ScienceDirect - Initial'!A3051</f>
        <v>0</v>
      </c>
      <c r="B3048" s="1">
        <f>'ScienceDirect - Initial'!B3051</f>
        <v>2013</v>
      </c>
      <c r="C3048" s="1">
        <f>'ScienceDirect - Initial'!C3051</f>
        <v>0</v>
      </c>
      <c r="D3048" s="1" t="str">
        <f>'ScienceDirect - Initial'!D3051</f>
        <v>Abstracts</v>
      </c>
      <c r="E3048" s="1" t="str">
        <f>'ScienceDirect - Initial'!E3051</f>
        <v>The Journal of Molecular Diagnostics</v>
      </c>
      <c r="F3048" s="1">
        <f>'ScienceDirect - Initial'!F3051</f>
        <v>0</v>
      </c>
      <c r="H3048" s="1">
        <v>0</v>
      </c>
      <c r="I3048" s="1">
        <v>0</v>
      </c>
      <c r="J3048" t="b">
        <f t="shared" si="47"/>
        <v>1</v>
      </c>
      <c r="K3048" t="e">
        <f t="array" ref="K3048">INDEX($A$7:$F$3066,SMALL(IF(COUNTIF($L$5,$H$7:$H$3066)*COUNTIF($L$5,$I$7:$I$3066),MATCH(ROW($A$7:$A$3066),ROW($A$7:$A$3066)),""),ROWS($B$1:B3042)),COLUMNS($A$1:B3044))</f>
        <v>#NUM!</v>
      </c>
      <c r="L3048" t="e">
        <f t="array" ref="L3048">INDEX($A$7:$F$3066,SMALL(IF(COUNTIF($L$5,$H$7:$H$3066)*COUNTIF($L$5,$I$7:$I$3066),MATCH(ROW($A$7:$A$3066),ROW($A$7:$A$3066)),""),ROWS($B$1:C3042)),COLUMNS($A$1:C3044))</f>
        <v>#NUM!</v>
      </c>
      <c r="M3048" t="e">
        <f t="array" ref="M3048">INDEX($A$7:$F$3066,SMALL(IF(COUNTIF($L$5,$H$7:$H$3066)*COUNTIF($L$5,$I$7:$I$3066),MATCH(ROW($A$7:$A$3066),ROW($A$7:$A$3066)),""),ROWS($B$1:D3042)),COLUMNS($A$1:D3044))</f>
        <v>#NUM!</v>
      </c>
      <c r="N3048" t="e">
        <f t="array" ref="N3048">INDEX($A$7:$F$3066,SMALL(IF(COUNTIF($L$5,$H$7:$H$3066)*COUNTIF($L$5,$I$7:$I$3066),MATCH(ROW($A$7:$A$3066),ROW($A$7:$A$3066)),""),ROWS($B$1:E3042)),COLUMNS($A$1:E3044))</f>
        <v>#NUM!</v>
      </c>
      <c r="O3048" t="e">
        <f t="array" ref="O3048">INDEX($A$7:$F$3066,SMALL(IF(COUNTIF($L$5,$H$7:$H$3066)*COUNTIF($L$5,$I$7:$I$3066),MATCH(ROW($A$7:$A$3066),ROW($A$7:$A$3066)),""),ROWS($B$1:F3042)),COLUMNS($A$1:F3044))</f>
        <v>#NUM!</v>
      </c>
    </row>
    <row r="3049" spans="1:15">
      <c r="A3049" s="1">
        <f>'ScienceDirect - Initial'!A3052</f>
        <v>0</v>
      </c>
      <c r="B3049" s="1">
        <f>'ScienceDirect - Initial'!B3052</f>
        <v>1983</v>
      </c>
      <c r="C3049" s="1" t="str">
        <f>'ScienceDirect - Initial'!C3052</f>
        <v>MORTON, BRIAN</v>
      </c>
      <c r="D3049" s="1" t="str">
        <f>'ScienceDirect - Initial'!D3052</f>
        <v>3 - Mangrove Bivalves</v>
      </c>
      <c r="E3049" s="1" t="str">
        <f>'ScienceDirect - Initial'!E3052</f>
        <v>Ecology</v>
      </c>
      <c r="F3049" s="1" t="str">
        <f>'ScienceDirect - Initial'!F3052</f>
        <v>978-0-12-751406-2</v>
      </c>
      <c r="H3049" s="1">
        <v>0</v>
      </c>
      <c r="I3049" s="1">
        <v>0</v>
      </c>
      <c r="J3049" t="b">
        <f t="shared" si="47"/>
        <v>1</v>
      </c>
      <c r="K3049" t="e">
        <f t="array" ref="K3049">INDEX($A$7:$F$3066,SMALL(IF(COUNTIF($L$5,$H$7:$H$3066)*COUNTIF($L$5,$I$7:$I$3066),MATCH(ROW($A$7:$A$3066),ROW($A$7:$A$3066)),""),ROWS($B$1:B3043)),COLUMNS($A$1:B3045))</f>
        <v>#NUM!</v>
      </c>
      <c r="L3049" t="e">
        <f t="array" ref="L3049">INDEX($A$7:$F$3066,SMALL(IF(COUNTIF($L$5,$H$7:$H$3066)*COUNTIF($L$5,$I$7:$I$3066),MATCH(ROW($A$7:$A$3066),ROW($A$7:$A$3066)),""),ROWS($B$1:C3043)),COLUMNS($A$1:C3045))</f>
        <v>#NUM!</v>
      </c>
      <c r="M3049" t="e">
        <f t="array" ref="M3049">INDEX($A$7:$F$3066,SMALL(IF(COUNTIF($L$5,$H$7:$H$3066)*COUNTIF($L$5,$I$7:$I$3066),MATCH(ROW($A$7:$A$3066),ROW($A$7:$A$3066)),""),ROWS($B$1:D3043)),COLUMNS($A$1:D3045))</f>
        <v>#NUM!</v>
      </c>
      <c r="N3049" t="e">
        <f t="array" ref="N3049">INDEX($A$7:$F$3066,SMALL(IF(COUNTIF($L$5,$H$7:$H$3066)*COUNTIF($L$5,$I$7:$I$3066),MATCH(ROW($A$7:$A$3066),ROW($A$7:$A$3066)),""),ROWS($B$1:E3043)),COLUMNS($A$1:E3045))</f>
        <v>#NUM!</v>
      </c>
      <c r="O3049" t="e">
        <f t="array" ref="O3049">INDEX($A$7:$F$3066,SMALL(IF(COUNTIF($L$5,$H$7:$H$3066)*COUNTIF($L$5,$I$7:$I$3066),MATCH(ROW($A$7:$A$3066),ROW($A$7:$A$3066)),""),ROWS($B$1:F3043)),COLUMNS($A$1:F3045))</f>
        <v>#NUM!</v>
      </c>
    </row>
    <row r="3050" spans="1:15">
      <c r="A3050" s="1">
        <f>'ScienceDirect - Initial'!A3053</f>
        <v>0</v>
      </c>
      <c r="B3050" s="1">
        <f>'ScienceDirect - Initial'!B3053</f>
        <v>2012</v>
      </c>
      <c r="C3050" s="1" t="str">
        <f>'ScienceDirect - Initial'!C3053</f>
        <v>Stewart, F.A.; Akleyev, A.V.; Hauer-Jensen, M.; Hendry, J.H.; Kleiman, N.J.; MacVittie, T.J.; Aleman, B.M.; Edgar, A.B.; Mabuchi, K.; Muirhead, C.R.; Shore, R.E.; Wallace, W.H.</v>
      </c>
      <c r="D3050" s="1" t="str">
        <f>'ScienceDirect - Initial'!D3053</f>
        <v>ICRP PUBLICATION 118: ICRP Statement on Tissue Reactions and Early and Late Effects of Radiation in Normal Tissues and Organs – Threshold Doses for Tissue Reactions in a Radiation Protection Context</v>
      </c>
      <c r="E3050" s="1" t="str">
        <f>'ScienceDirect - Initial'!E3053</f>
        <v>ICRP PUBLICATION 118:</v>
      </c>
      <c r="F3050" s="1">
        <f>'ScienceDirect - Initial'!F3053</f>
        <v>0</v>
      </c>
      <c r="H3050" s="1">
        <v>0</v>
      </c>
      <c r="I3050" s="1">
        <v>0</v>
      </c>
      <c r="J3050" t="b">
        <f t="shared" si="47"/>
        <v>1</v>
      </c>
      <c r="K3050" t="e">
        <f t="array" ref="K3050">INDEX($A$7:$F$3066,SMALL(IF(COUNTIF($L$5,$H$7:$H$3066)*COUNTIF($L$5,$I$7:$I$3066),MATCH(ROW($A$7:$A$3066),ROW($A$7:$A$3066)),""),ROWS($B$1:B3044)),COLUMNS($A$1:B3046))</f>
        <v>#NUM!</v>
      </c>
      <c r="L3050" t="e">
        <f t="array" ref="L3050">INDEX($A$7:$F$3066,SMALL(IF(COUNTIF($L$5,$H$7:$H$3066)*COUNTIF($L$5,$I$7:$I$3066),MATCH(ROW($A$7:$A$3066),ROW($A$7:$A$3066)),""),ROWS($B$1:C3044)),COLUMNS($A$1:C3046))</f>
        <v>#NUM!</v>
      </c>
      <c r="M3050" t="e">
        <f t="array" ref="M3050">INDEX($A$7:$F$3066,SMALL(IF(COUNTIF($L$5,$H$7:$H$3066)*COUNTIF($L$5,$I$7:$I$3066),MATCH(ROW($A$7:$A$3066),ROW($A$7:$A$3066)),""),ROWS($B$1:D3044)),COLUMNS($A$1:D3046))</f>
        <v>#NUM!</v>
      </c>
      <c r="N3050" t="e">
        <f t="array" ref="N3050">INDEX($A$7:$F$3066,SMALL(IF(COUNTIF($L$5,$H$7:$H$3066)*COUNTIF($L$5,$I$7:$I$3066),MATCH(ROW($A$7:$A$3066),ROW($A$7:$A$3066)),""),ROWS($B$1:E3044)),COLUMNS($A$1:E3046))</f>
        <v>#NUM!</v>
      </c>
      <c r="O3050" t="e">
        <f t="array" ref="O3050">INDEX($A$7:$F$3066,SMALL(IF(COUNTIF($L$5,$H$7:$H$3066)*COUNTIF($L$5,$I$7:$I$3066),MATCH(ROW($A$7:$A$3066),ROW($A$7:$A$3066)),""),ROWS($B$1:F3044)),COLUMNS($A$1:F3046))</f>
        <v>#NUM!</v>
      </c>
    </row>
    <row r="3051" spans="1:15">
      <c r="A3051" s="1">
        <f>'ScienceDirect - Initial'!A3054</f>
        <v>0</v>
      </c>
      <c r="B3051" s="1">
        <f>'ScienceDirect - Initial'!B3054</f>
        <v>2016</v>
      </c>
      <c r="C3051" s="1" t="str">
        <f>'ScienceDirect - Initial'!C3054</f>
        <v>Cullen, John M.; Stalker, Margaret J.</v>
      </c>
      <c r="D3051" s="1" t="str">
        <f>'ScienceDirect - Initial'!D3054</f>
        <v>Chapter 2 - Liver and Biliary System</v>
      </c>
      <c r="E3051" s="1" t="str">
        <f>'ScienceDirect - Initial'!E3054</f>
        <v>Jubb, Kennedy &amp; Palmer's Pathology of Domestic Animals: Volume 2 (Sixth Edition)</v>
      </c>
      <c r="F3051" s="1" t="str">
        <f>'ScienceDirect - Initial'!F3054</f>
        <v>978-0-7020-5318-4</v>
      </c>
      <c r="H3051" s="1">
        <v>0</v>
      </c>
      <c r="I3051" s="1">
        <v>0</v>
      </c>
      <c r="J3051" t="b">
        <f t="shared" si="47"/>
        <v>1</v>
      </c>
      <c r="K3051" t="e">
        <f t="array" ref="K3051">INDEX($A$7:$F$3066,SMALL(IF(COUNTIF($L$5,$H$7:$H$3066)*COUNTIF($L$5,$I$7:$I$3066),MATCH(ROW($A$7:$A$3066),ROW($A$7:$A$3066)),""),ROWS($B$1:B3045)),COLUMNS($A$1:B3047))</f>
        <v>#NUM!</v>
      </c>
      <c r="L3051" t="e">
        <f t="array" ref="L3051">INDEX($A$7:$F$3066,SMALL(IF(COUNTIF($L$5,$H$7:$H$3066)*COUNTIF($L$5,$I$7:$I$3066),MATCH(ROW($A$7:$A$3066),ROW($A$7:$A$3066)),""),ROWS($B$1:C3045)),COLUMNS($A$1:C3047))</f>
        <v>#NUM!</v>
      </c>
      <c r="M3051" t="e">
        <f t="array" ref="M3051">INDEX($A$7:$F$3066,SMALL(IF(COUNTIF($L$5,$H$7:$H$3066)*COUNTIF($L$5,$I$7:$I$3066),MATCH(ROW($A$7:$A$3066),ROW($A$7:$A$3066)),""),ROWS($B$1:D3045)),COLUMNS($A$1:D3047))</f>
        <v>#NUM!</v>
      </c>
      <c r="N3051" t="e">
        <f t="array" ref="N3051">INDEX($A$7:$F$3066,SMALL(IF(COUNTIF($L$5,$H$7:$H$3066)*COUNTIF($L$5,$I$7:$I$3066),MATCH(ROW($A$7:$A$3066),ROW($A$7:$A$3066)),""),ROWS($B$1:E3045)),COLUMNS($A$1:E3047))</f>
        <v>#NUM!</v>
      </c>
      <c r="O3051" t="e">
        <f t="array" ref="O3051">INDEX($A$7:$F$3066,SMALL(IF(COUNTIF($L$5,$H$7:$H$3066)*COUNTIF($L$5,$I$7:$I$3066),MATCH(ROW($A$7:$A$3066),ROW($A$7:$A$3066)),""),ROWS($B$1:F3045)),COLUMNS($A$1:F3047))</f>
        <v>#NUM!</v>
      </c>
    </row>
    <row r="3052" spans="1:15">
      <c r="A3052" s="1">
        <f>'ScienceDirect - Initial'!A3055</f>
        <v>0</v>
      </c>
      <c r="B3052" s="1">
        <f>'ScienceDirect - Initial'!B3055</f>
        <v>2013</v>
      </c>
      <c r="C3052" s="1" t="str">
        <f>'ScienceDirect - Initial'!C3055</f>
        <v>Monath, Thomas P.; Gershman, Mark; Erin Staples, J.; Barrett, Alan D.T.</v>
      </c>
      <c r="D3052" s="1" t="str">
        <f>'ScienceDirect - Initial'!D3055</f>
        <v>38 - Yellow fever vaccine</v>
      </c>
      <c r="E3052" s="1" t="str">
        <f>'ScienceDirect - Initial'!E3055</f>
        <v>Vaccines (Sixth Edition)</v>
      </c>
      <c r="F3052" s="1" t="str">
        <f>'ScienceDirect - Initial'!F3055</f>
        <v>978-1-4557-0090-5</v>
      </c>
      <c r="H3052" s="1">
        <v>0</v>
      </c>
      <c r="I3052" s="1">
        <v>0</v>
      </c>
      <c r="J3052" t="b">
        <f t="shared" si="47"/>
        <v>1</v>
      </c>
      <c r="K3052" t="e">
        <f t="array" ref="K3052">INDEX($A$7:$F$3066,SMALL(IF(COUNTIF($L$5,$H$7:$H$3066)*COUNTIF($L$5,$I$7:$I$3066),MATCH(ROW($A$7:$A$3066),ROW($A$7:$A$3066)),""),ROWS($B$1:B3046)),COLUMNS($A$1:B3048))</f>
        <v>#NUM!</v>
      </c>
      <c r="L3052" t="e">
        <f t="array" ref="L3052">INDEX($A$7:$F$3066,SMALL(IF(COUNTIF($L$5,$H$7:$H$3066)*COUNTIF($L$5,$I$7:$I$3066),MATCH(ROW($A$7:$A$3066),ROW($A$7:$A$3066)),""),ROWS($B$1:C3046)),COLUMNS($A$1:C3048))</f>
        <v>#NUM!</v>
      </c>
      <c r="M3052" t="e">
        <f t="array" ref="M3052">INDEX($A$7:$F$3066,SMALL(IF(COUNTIF($L$5,$H$7:$H$3066)*COUNTIF($L$5,$I$7:$I$3066),MATCH(ROW($A$7:$A$3066),ROW($A$7:$A$3066)),""),ROWS($B$1:D3046)),COLUMNS($A$1:D3048))</f>
        <v>#NUM!</v>
      </c>
      <c r="N3052" t="e">
        <f t="array" ref="N3052">INDEX($A$7:$F$3066,SMALL(IF(COUNTIF($L$5,$H$7:$H$3066)*COUNTIF($L$5,$I$7:$I$3066),MATCH(ROW($A$7:$A$3066),ROW($A$7:$A$3066)),""),ROWS($B$1:E3046)),COLUMNS($A$1:E3048))</f>
        <v>#NUM!</v>
      </c>
      <c r="O3052" t="e">
        <f t="array" ref="O3052">INDEX($A$7:$F$3066,SMALL(IF(COUNTIF($L$5,$H$7:$H$3066)*COUNTIF($L$5,$I$7:$I$3066),MATCH(ROW($A$7:$A$3066),ROW($A$7:$A$3066)),""),ROWS($B$1:F3046)),COLUMNS($A$1:F3048))</f>
        <v>#NUM!</v>
      </c>
    </row>
    <row r="3053" spans="1:15">
      <c r="A3053" s="1">
        <f>'ScienceDirect - Initial'!A3056</f>
        <v>0</v>
      </c>
      <c r="B3053" s="1">
        <f>'ScienceDirect - Initial'!B3056</f>
        <v>2005</v>
      </c>
      <c r="C3053" s="1">
        <f>'ScienceDirect - Initial'!C3056</f>
        <v>0</v>
      </c>
      <c r="D3053" s="1" t="str">
        <f>'ScienceDirect - Initial'!D3056</f>
        <v>Abstracts cont.</v>
      </c>
      <c r="E3053" s="1" t="str">
        <f>'ScienceDirect - Initial'!E3056</f>
        <v>Clinical Microbiology and Infection</v>
      </c>
      <c r="F3053" s="1">
        <f>'ScienceDirect - Initial'!F3056</f>
        <v>0</v>
      </c>
      <c r="H3053" s="1">
        <v>0</v>
      </c>
      <c r="I3053" s="1">
        <v>0</v>
      </c>
      <c r="J3053" t="b">
        <f t="shared" si="47"/>
        <v>1</v>
      </c>
      <c r="K3053" t="e">
        <f t="array" ref="K3053">INDEX($A$7:$F$3066,SMALL(IF(COUNTIF($L$5,$H$7:$H$3066)*COUNTIF($L$5,$I$7:$I$3066),MATCH(ROW($A$7:$A$3066),ROW($A$7:$A$3066)),""),ROWS($B$1:B3047)),COLUMNS($A$1:B3049))</f>
        <v>#NUM!</v>
      </c>
      <c r="L3053" t="e">
        <f t="array" ref="L3053">INDEX($A$7:$F$3066,SMALL(IF(COUNTIF($L$5,$H$7:$H$3066)*COUNTIF($L$5,$I$7:$I$3066),MATCH(ROW($A$7:$A$3066),ROW($A$7:$A$3066)),""),ROWS($B$1:C3047)),COLUMNS($A$1:C3049))</f>
        <v>#NUM!</v>
      </c>
      <c r="M3053" t="e">
        <f t="array" ref="M3053">INDEX($A$7:$F$3066,SMALL(IF(COUNTIF($L$5,$H$7:$H$3066)*COUNTIF($L$5,$I$7:$I$3066),MATCH(ROW($A$7:$A$3066),ROW($A$7:$A$3066)),""),ROWS($B$1:D3047)),COLUMNS($A$1:D3049))</f>
        <v>#NUM!</v>
      </c>
      <c r="N3053" t="e">
        <f t="array" ref="N3053">INDEX($A$7:$F$3066,SMALL(IF(COUNTIF($L$5,$H$7:$H$3066)*COUNTIF($L$5,$I$7:$I$3066),MATCH(ROW($A$7:$A$3066),ROW($A$7:$A$3066)),""),ROWS($B$1:E3047)),COLUMNS($A$1:E3049))</f>
        <v>#NUM!</v>
      </c>
      <c r="O3053" t="e">
        <f t="array" ref="O3053">INDEX($A$7:$F$3066,SMALL(IF(COUNTIF($L$5,$H$7:$H$3066)*COUNTIF($L$5,$I$7:$I$3066),MATCH(ROW($A$7:$A$3066),ROW($A$7:$A$3066)),""),ROWS($B$1:F3047)),COLUMNS($A$1:F3049))</f>
        <v>#NUM!</v>
      </c>
    </row>
    <row r="3054" spans="1:15">
      <c r="A3054" s="1">
        <f>'ScienceDirect - Initial'!A3057</f>
        <v>0</v>
      </c>
      <c r="B3054" s="1">
        <f>'ScienceDirect - Initial'!B3057</f>
        <v>1961</v>
      </c>
      <c r="C3054" s="1">
        <f>'ScienceDirect - Initial'!C3057</f>
        <v>0</v>
      </c>
      <c r="D3054" s="1" t="str">
        <f>'ScienceDirect - Initial'!D3057</f>
        <v>Thermoelectricity abstracts</v>
      </c>
      <c r="E3054" s="1" t="str">
        <f>'ScienceDirect - Initial'!E3057</f>
        <v>Advanced Energy Conversion</v>
      </c>
      <c r="F3054" s="1">
        <f>'ScienceDirect - Initial'!F3057</f>
        <v>0</v>
      </c>
      <c r="H3054" s="1">
        <v>0</v>
      </c>
      <c r="I3054" s="1">
        <v>0</v>
      </c>
      <c r="J3054" t="b">
        <f t="shared" si="47"/>
        <v>1</v>
      </c>
      <c r="K3054" t="e">
        <f t="array" ref="K3054">INDEX($A$7:$F$3066,SMALL(IF(COUNTIF($L$5,$H$7:$H$3066)*COUNTIF($L$5,$I$7:$I$3066),MATCH(ROW($A$7:$A$3066),ROW($A$7:$A$3066)),""),ROWS($B$1:B3048)),COLUMNS($A$1:B3050))</f>
        <v>#NUM!</v>
      </c>
      <c r="L3054" t="e">
        <f t="array" ref="L3054">INDEX($A$7:$F$3066,SMALL(IF(COUNTIF($L$5,$H$7:$H$3066)*COUNTIF($L$5,$I$7:$I$3066),MATCH(ROW($A$7:$A$3066),ROW($A$7:$A$3066)),""),ROWS($B$1:C3048)),COLUMNS($A$1:C3050))</f>
        <v>#NUM!</v>
      </c>
      <c r="M3054" t="e">
        <f t="array" ref="M3054">INDEX($A$7:$F$3066,SMALL(IF(COUNTIF($L$5,$H$7:$H$3066)*COUNTIF($L$5,$I$7:$I$3066),MATCH(ROW($A$7:$A$3066),ROW($A$7:$A$3066)),""),ROWS($B$1:D3048)),COLUMNS($A$1:D3050))</f>
        <v>#NUM!</v>
      </c>
      <c r="N3054" t="e">
        <f t="array" ref="N3054">INDEX($A$7:$F$3066,SMALL(IF(COUNTIF($L$5,$H$7:$H$3066)*COUNTIF($L$5,$I$7:$I$3066),MATCH(ROW($A$7:$A$3066),ROW($A$7:$A$3066)),""),ROWS($B$1:E3048)),COLUMNS($A$1:E3050))</f>
        <v>#NUM!</v>
      </c>
      <c r="O3054" t="e">
        <f t="array" ref="O3054">INDEX($A$7:$F$3066,SMALL(IF(COUNTIF($L$5,$H$7:$H$3066)*COUNTIF($L$5,$I$7:$I$3066),MATCH(ROW($A$7:$A$3066),ROW($A$7:$A$3066)),""),ROWS($B$1:F3048)),COLUMNS($A$1:F3050))</f>
        <v>#NUM!</v>
      </c>
    </row>
    <row r="3055" spans="1:15">
      <c r="A3055" s="1">
        <f>'ScienceDirect - Initial'!A3058</f>
        <v>0</v>
      </c>
      <c r="B3055" s="1">
        <f>'ScienceDirect - Initial'!B3058</f>
        <v>1985</v>
      </c>
      <c r="C3055" s="1" t="str">
        <f>'ScienceDirect - Initial'!C3058</f>
        <v>Mader, Detlef; Yardley, Michael John</v>
      </c>
      <c r="D3055" s="1" t="str">
        <f>'ScienceDirect - Initial'!D3058</f>
        <v>Migration, modification and merging in aeolian systems and the significance of the depositional mechanisms in Permian and Triassic dune sands of Europe and North America</v>
      </c>
      <c r="E3055" s="1" t="str">
        <f>'ScienceDirect - Initial'!E3058</f>
        <v>Sedimentary Geology</v>
      </c>
      <c r="F3055" s="1">
        <f>'ScienceDirect - Initial'!F3058</f>
        <v>0</v>
      </c>
      <c r="H3055" s="1">
        <v>0</v>
      </c>
      <c r="I3055" s="1">
        <v>0</v>
      </c>
      <c r="J3055" t="b">
        <f t="shared" si="47"/>
        <v>1</v>
      </c>
      <c r="K3055" t="e">
        <f t="array" ref="K3055">INDEX($A$7:$F$3066,SMALL(IF(COUNTIF($L$5,$H$7:$H$3066)*COUNTIF($L$5,$I$7:$I$3066),MATCH(ROW($A$7:$A$3066),ROW($A$7:$A$3066)),""),ROWS($B$1:B3049)),COLUMNS($A$1:B3051))</f>
        <v>#NUM!</v>
      </c>
      <c r="L3055" t="e">
        <f t="array" ref="L3055">INDEX($A$7:$F$3066,SMALL(IF(COUNTIF($L$5,$H$7:$H$3066)*COUNTIF($L$5,$I$7:$I$3066),MATCH(ROW($A$7:$A$3066),ROW($A$7:$A$3066)),""),ROWS($B$1:C3049)),COLUMNS($A$1:C3051))</f>
        <v>#NUM!</v>
      </c>
      <c r="M3055" t="e">
        <f t="array" ref="M3055">INDEX($A$7:$F$3066,SMALL(IF(COUNTIF($L$5,$H$7:$H$3066)*COUNTIF($L$5,$I$7:$I$3066),MATCH(ROW($A$7:$A$3066),ROW($A$7:$A$3066)),""),ROWS($B$1:D3049)),COLUMNS($A$1:D3051))</f>
        <v>#NUM!</v>
      </c>
      <c r="N3055" t="e">
        <f t="array" ref="N3055">INDEX($A$7:$F$3066,SMALL(IF(COUNTIF($L$5,$H$7:$H$3066)*COUNTIF($L$5,$I$7:$I$3066),MATCH(ROW($A$7:$A$3066),ROW($A$7:$A$3066)),""),ROWS($B$1:E3049)),COLUMNS($A$1:E3051))</f>
        <v>#NUM!</v>
      </c>
      <c r="O3055" t="e">
        <f t="array" ref="O3055">INDEX($A$7:$F$3066,SMALL(IF(COUNTIF($L$5,$H$7:$H$3066)*COUNTIF($L$5,$I$7:$I$3066),MATCH(ROW($A$7:$A$3066),ROW($A$7:$A$3066)),""),ROWS($B$1:F3049)),COLUMNS($A$1:F3051))</f>
        <v>#NUM!</v>
      </c>
    </row>
    <row r="3056" spans="1:15">
      <c r="A3056" s="1">
        <f>'ScienceDirect - Initial'!A3059</f>
        <v>0</v>
      </c>
      <c r="B3056" s="1">
        <f>'ScienceDirect - Initial'!B3059</f>
        <v>1971</v>
      </c>
      <c r="C3056" s="1" t="str">
        <f>'ScienceDirect - Initial'!C3059</f>
        <v>RUSSELL, A.D.</v>
      </c>
      <c r="D3056" s="1" t="str">
        <f>'ScienceDirect - Initial'!D3059</f>
        <v>Chapter 11 - The Destruction of Bacterial Spores</v>
      </c>
      <c r="E3056" s="1" t="str">
        <f>'ScienceDirect - Initial'!E3059</f>
        <v>Inhibition and Destruction of the Microbial Cell</v>
      </c>
      <c r="F3056" s="1" t="str">
        <f>'ScienceDirect - Initial'!F3059</f>
        <v>978-0-12-361150-5</v>
      </c>
      <c r="H3056" s="1">
        <v>0</v>
      </c>
      <c r="I3056" s="1">
        <v>0</v>
      </c>
      <c r="J3056" t="b">
        <f t="shared" si="47"/>
        <v>1</v>
      </c>
      <c r="K3056" t="e">
        <f t="array" ref="K3056">INDEX($A$7:$F$3066,SMALL(IF(COUNTIF($L$5,$H$7:$H$3066)*COUNTIF($L$5,$I$7:$I$3066),MATCH(ROW($A$7:$A$3066),ROW($A$7:$A$3066)),""),ROWS($B$1:B3050)),COLUMNS($A$1:B3052))</f>
        <v>#NUM!</v>
      </c>
      <c r="L3056" t="e">
        <f t="array" ref="L3056">INDEX($A$7:$F$3066,SMALL(IF(COUNTIF($L$5,$H$7:$H$3066)*COUNTIF($L$5,$I$7:$I$3066),MATCH(ROW($A$7:$A$3066),ROW($A$7:$A$3066)),""),ROWS($B$1:C3050)),COLUMNS($A$1:C3052))</f>
        <v>#NUM!</v>
      </c>
      <c r="M3056" t="e">
        <f t="array" ref="M3056">INDEX($A$7:$F$3066,SMALL(IF(COUNTIF($L$5,$H$7:$H$3066)*COUNTIF($L$5,$I$7:$I$3066),MATCH(ROW($A$7:$A$3066),ROW($A$7:$A$3066)),""),ROWS($B$1:D3050)),COLUMNS($A$1:D3052))</f>
        <v>#NUM!</v>
      </c>
      <c r="N3056" t="e">
        <f t="array" ref="N3056">INDEX($A$7:$F$3066,SMALL(IF(COUNTIF($L$5,$H$7:$H$3066)*COUNTIF($L$5,$I$7:$I$3066),MATCH(ROW($A$7:$A$3066),ROW($A$7:$A$3066)),""),ROWS($B$1:E3050)),COLUMNS($A$1:E3052))</f>
        <v>#NUM!</v>
      </c>
      <c r="O3056" t="e">
        <f t="array" ref="O3056">INDEX($A$7:$F$3066,SMALL(IF(COUNTIF($L$5,$H$7:$H$3066)*COUNTIF($L$5,$I$7:$I$3066),MATCH(ROW($A$7:$A$3066),ROW($A$7:$A$3066)),""),ROWS($B$1:F3050)),COLUMNS($A$1:F3052))</f>
        <v>#NUM!</v>
      </c>
    </row>
    <row r="3057" spans="1:15">
      <c r="A3057" s="1">
        <f>'ScienceDirect - Initial'!A3060</f>
        <v>0</v>
      </c>
      <c r="B3057" s="1">
        <f>'ScienceDirect - Initial'!B3060</f>
        <v>2002</v>
      </c>
      <c r="C3057" s="1" t="str">
        <f>'ScienceDirect - Initial'!C3060</f>
        <v>J. Foster, Timothy</v>
      </c>
      <c r="D3057" s="1" t="str">
        <f>'ScienceDirect - Initial'!D3060</f>
        <v>39 - Staphylococcus aureus</v>
      </c>
      <c r="E3057" s="1" t="str">
        <f>'ScienceDirect - Initial'!E3060</f>
        <v>Molecular Medical Microbiology</v>
      </c>
      <c r="F3057" s="1" t="str">
        <f>'ScienceDirect - Initial'!F3060</f>
        <v>978-0-12-677530-3</v>
      </c>
      <c r="H3057" s="1">
        <v>0</v>
      </c>
      <c r="I3057" s="1">
        <v>0</v>
      </c>
      <c r="J3057" t="b">
        <f t="shared" si="47"/>
        <v>1</v>
      </c>
      <c r="K3057" t="e">
        <f t="array" ref="K3057">INDEX($A$7:$F$3066,SMALL(IF(COUNTIF($L$5,$H$7:$H$3066)*COUNTIF($L$5,$I$7:$I$3066),MATCH(ROW($A$7:$A$3066),ROW($A$7:$A$3066)),""),ROWS($B$1:B3051)),COLUMNS($A$1:B3053))</f>
        <v>#NUM!</v>
      </c>
      <c r="L3057" t="e">
        <f t="array" ref="L3057">INDEX($A$7:$F$3066,SMALL(IF(COUNTIF($L$5,$H$7:$H$3066)*COUNTIF($L$5,$I$7:$I$3066),MATCH(ROW($A$7:$A$3066),ROW($A$7:$A$3066)),""),ROWS($B$1:C3051)),COLUMNS($A$1:C3053))</f>
        <v>#NUM!</v>
      </c>
      <c r="M3057" t="e">
        <f t="array" ref="M3057">INDEX($A$7:$F$3066,SMALL(IF(COUNTIF($L$5,$H$7:$H$3066)*COUNTIF($L$5,$I$7:$I$3066),MATCH(ROW($A$7:$A$3066),ROW($A$7:$A$3066)),""),ROWS($B$1:D3051)),COLUMNS($A$1:D3053))</f>
        <v>#NUM!</v>
      </c>
      <c r="N3057" t="e">
        <f t="array" ref="N3057">INDEX($A$7:$F$3066,SMALL(IF(COUNTIF($L$5,$H$7:$H$3066)*COUNTIF($L$5,$I$7:$I$3066),MATCH(ROW($A$7:$A$3066),ROW($A$7:$A$3066)),""),ROWS($B$1:E3051)),COLUMNS($A$1:E3053))</f>
        <v>#NUM!</v>
      </c>
      <c r="O3057" t="e">
        <f t="array" ref="O3057">INDEX($A$7:$F$3066,SMALL(IF(COUNTIF($L$5,$H$7:$H$3066)*COUNTIF($L$5,$I$7:$I$3066),MATCH(ROW($A$7:$A$3066),ROW($A$7:$A$3066)),""),ROWS($B$1:F3051)),COLUMNS($A$1:F3053))</f>
        <v>#NUM!</v>
      </c>
    </row>
    <row r="3058" spans="1:15">
      <c r="A3058" s="1">
        <f>'ScienceDirect - Initial'!A3061</f>
        <v>0</v>
      </c>
      <c r="B3058" s="1">
        <f>'ScienceDirect - Initial'!B3061</f>
        <v>1977</v>
      </c>
      <c r="C3058" s="1">
        <f>'ScienceDirect - Initial'!C3061</f>
        <v>0</v>
      </c>
      <c r="D3058" s="1" t="str">
        <f>'ScienceDirect - Initial'!D3061</f>
        <v>Copyright</v>
      </c>
      <c r="E3058" s="1" t="str">
        <f>'ScienceDirect - Initial'!E3061</f>
        <v>Advances in Physiology, Biochemistry, and Function</v>
      </c>
      <c r="F3058" s="1" t="str">
        <f>'ScienceDirect - Initial'!F3061</f>
        <v>978-0-12-386604-2</v>
      </c>
      <c r="H3058" s="1">
        <v>0</v>
      </c>
      <c r="I3058" s="1">
        <v>0</v>
      </c>
      <c r="J3058" t="b">
        <f t="shared" si="47"/>
        <v>1</v>
      </c>
      <c r="K3058" t="e">
        <f t="array" ref="K3058">INDEX($A$7:$F$3066,SMALL(IF(COUNTIF($L$5,$H$7:$H$3066)*COUNTIF($L$5,$I$7:$I$3066),MATCH(ROW($A$7:$A$3066),ROW($A$7:$A$3066)),""),ROWS($B$1:B3052)),COLUMNS($A$1:B3054))</f>
        <v>#NUM!</v>
      </c>
      <c r="L3058" t="e">
        <f t="array" ref="L3058">INDEX($A$7:$F$3066,SMALL(IF(COUNTIF($L$5,$H$7:$H$3066)*COUNTIF($L$5,$I$7:$I$3066),MATCH(ROW($A$7:$A$3066),ROW($A$7:$A$3066)),""),ROWS($B$1:C3052)),COLUMNS($A$1:C3054))</f>
        <v>#NUM!</v>
      </c>
      <c r="M3058" t="e">
        <f t="array" ref="M3058">INDEX($A$7:$F$3066,SMALL(IF(COUNTIF($L$5,$H$7:$H$3066)*COUNTIF($L$5,$I$7:$I$3066),MATCH(ROW($A$7:$A$3066),ROW($A$7:$A$3066)),""),ROWS($B$1:D3052)),COLUMNS($A$1:D3054))</f>
        <v>#NUM!</v>
      </c>
      <c r="N3058" t="e">
        <f t="array" ref="N3058">INDEX($A$7:$F$3066,SMALL(IF(COUNTIF($L$5,$H$7:$H$3066)*COUNTIF($L$5,$I$7:$I$3066),MATCH(ROW($A$7:$A$3066),ROW($A$7:$A$3066)),""),ROWS($B$1:E3052)),COLUMNS($A$1:E3054))</f>
        <v>#NUM!</v>
      </c>
      <c r="O3058" t="e">
        <f t="array" ref="O3058">INDEX($A$7:$F$3066,SMALL(IF(COUNTIF($L$5,$H$7:$H$3066)*COUNTIF($L$5,$I$7:$I$3066),MATCH(ROW($A$7:$A$3066),ROW($A$7:$A$3066)),""),ROWS($B$1:F3052)),COLUMNS($A$1:F3054))</f>
        <v>#NUM!</v>
      </c>
    </row>
    <row r="3059" spans="1:15">
      <c r="A3059" s="1">
        <f>'ScienceDirect - Initial'!A3062</f>
        <v>0</v>
      </c>
      <c r="B3059" s="1">
        <f>'ScienceDirect - Initial'!B3062</f>
        <v>2018</v>
      </c>
      <c r="C3059" s="1" t="str">
        <f>'ScienceDirect - Initial'!C3062</f>
        <v>Staples, J. Erin; Monath, Thomas P.; Gershman, Mark D.; Barrett, Alan D.T.</v>
      </c>
      <c r="D3059" s="1" t="str">
        <f>'ScienceDirect - Initial'!D3062</f>
        <v>63 - Yellow Fever Vaccines</v>
      </c>
      <c r="E3059" s="1" t="str">
        <f>'ScienceDirect - Initial'!E3062</f>
        <v>Plotkin's Vaccines (Seventh Edition)</v>
      </c>
      <c r="F3059" s="1" t="str">
        <f>'ScienceDirect - Initial'!F3062</f>
        <v>978-0-323-35761-6</v>
      </c>
      <c r="H3059" s="1">
        <v>0</v>
      </c>
      <c r="I3059" s="1">
        <v>0</v>
      </c>
      <c r="J3059" t="b">
        <f t="shared" si="47"/>
        <v>1</v>
      </c>
      <c r="K3059" t="e">
        <f t="array" ref="K3059">INDEX($A$7:$F$3066,SMALL(IF(COUNTIF($L$5,$H$7:$H$3066)*COUNTIF($L$5,$I$7:$I$3066),MATCH(ROW($A$7:$A$3066),ROW($A$7:$A$3066)),""),ROWS($B$1:B3053)),COLUMNS($A$1:B3055))</f>
        <v>#NUM!</v>
      </c>
      <c r="L3059" t="e">
        <f t="array" ref="L3059">INDEX($A$7:$F$3066,SMALL(IF(COUNTIF($L$5,$H$7:$H$3066)*COUNTIF($L$5,$I$7:$I$3066),MATCH(ROW($A$7:$A$3066),ROW($A$7:$A$3066)),""),ROWS($B$1:C3053)),COLUMNS($A$1:C3055))</f>
        <v>#NUM!</v>
      </c>
      <c r="M3059" t="e">
        <f t="array" ref="M3059">INDEX($A$7:$F$3066,SMALL(IF(COUNTIF($L$5,$H$7:$H$3066)*COUNTIF($L$5,$I$7:$I$3066),MATCH(ROW($A$7:$A$3066),ROW($A$7:$A$3066)),""),ROWS($B$1:D3053)),COLUMNS($A$1:D3055))</f>
        <v>#NUM!</v>
      </c>
      <c r="N3059" t="e">
        <f t="array" ref="N3059">INDEX($A$7:$F$3066,SMALL(IF(COUNTIF($L$5,$H$7:$H$3066)*COUNTIF($L$5,$I$7:$I$3066),MATCH(ROW($A$7:$A$3066),ROW($A$7:$A$3066)),""),ROWS($B$1:E3053)),COLUMNS($A$1:E3055))</f>
        <v>#NUM!</v>
      </c>
      <c r="O3059" t="e">
        <f t="array" ref="O3059">INDEX($A$7:$F$3066,SMALL(IF(COUNTIF($L$5,$H$7:$H$3066)*COUNTIF($L$5,$I$7:$I$3066),MATCH(ROW($A$7:$A$3066),ROW($A$7:$A$3066)),""),ROWS($B$1:F3053)),COLUMNS($A$1:F3055))</f>
        <v>#NUM!</v>
      </c>
    </row>
    <row r="3060" spans="1:15">
      <c r="A3060" s="1">
        <f>'ScienceDirect - Initial'!A3063</f>
        <v>0</v>
      </c>
      <c r="B3060" s="1">
        <f>'ScienceDirect - Initial'!B3063</f>
        <v>2009</v>
      </c>
      <c r="C3060" s="1">
        <f>'ScienceDirect - Initial'!C3063</f>
        <v>0</v>
      </c>
      <c r="D3060" s="1" t="str">
        <f>'ScienceDirect - Initial'!D3063</f>
        <v>Communications orales</v>
      </c>
      <c r="E3060" s="1" t="str">
        <f>'ScienceDirect - Initial'!E3063</f>
        <v>Hors-Série 1 - Journées dermatologiques de Paris 2009</v>
      </c>
      <c r="F3060" s="1">
        <f>'ScienceDirect - Initial'!F3063</f>
        <v>0</v>
      </c>
      <c r="H3060" s="1">
        <v>0</v>
      </c>
      <c r="I3060" s="1">
        <v>0</v>
      </c>
      <c r="J3060" t="b">
        <f t="shared" si="47"/>
        <v>1</v>
      </c>
      <c r="K3060" t="e">
        <f t="array" ref="K3060">INDEX($A$7:$F$3066,SMALL(IF(COUNTIF($L$5,$H$7:$H$3066)*COUNTIF($L$5,$I$7:$I$3066),MATCH(ROW($A$7:$A$3066),ROW($A$7:$A$3066)),""),ROWS($B$1:B3054)),COLUMNS($A$1:B3056))</f>
        <v>#NUM!</v>
      </c>
      <c r="L3060" t="e">
        <f t="array" ref="L3060">INDEX($A$7:$F$3066,SMALL(IF(COUNTIF($L$5,$H$7:$H$3066)*COUNTIF($L$5,$I$7:$I$3066),MATCH(ROW($A$7:$A$3066),ROW($A$7:$A$3066)),""),ROWS($B$1:C3054)),COLUMNS($A$1:C3056))</f>
        <v>#NUM!</v>
      </c>
      <c r="M3060" t="e">
        <f t="array" ref="M3060">INDEX($A$7:$F$3066,SMALL(IF(COUNTIF($L$5,$H$7:$H$3066)*COUNTIF($L$5,$I$7:$I$3066),MATCH(ROW($A$7:$A$3066),ROW($A$7:$A$3066)),""),ROWS($B$1:D3054)),COLUMNS($A$1:D3056))</f>
        <v>#NUM!</v>
      </c>
      <c r="N3060" t="e">
        <f t="array" ref="N3060">INDEX($A$7:$F$3066,SMALL(IF(COUNTIF($L$5,$H$7:$H$3066)*COUNTIF($L$5,$I$7:$I$3066),MATCH(ROW($A$7:$A$3066),ROW($A$7:$A$3066)),""),ROWS($B$1:E3054)),COLUMNS($A$1:E3056))</f>
        <v>#NUM!</v>
      </c>
      <c r="O3060" t="e">
        <f t="array" ref="O3060">INDEX($A$7:$F$3066,SMALL(IF(COUNTIF($L$5,$H$7:$H$3066)*COUNTIF($L$5,$I$7:$I$3066),MATCH(ROW($A$7:$A$3066),ROW($A$7:$A$3066)),""),ROWS($B$1:F3054)),COLUMNS($A$1:F3056))</f>
        <v>#NUM!</v>
      </c>
    </row>
    <row r="3061" spans="1:15">
      <c r="A3061" s="1">
        <f>'ScienceDirect - Initial'!A3064</f>
        <v>0</v>
      </c>
      <c r="B3061" s="1">
        <f>'ScienceDirect - Initial'!B3064</f>
        <v>1986</v>
      </c>
      <c r="C3061" s="1" t="str">
        <f>'ScienceDirect - Initial'!C3064</f>
        <v>GOLDSTEIN, IRWIN J.; PORETZ, RONALD D.</v>
      </c>
      <c r="D3061" s="1" t="str">
        <f>'ScienceDirect - Initial'!D3064</f>
        <v>2 - Isolation, Physicochemical Characterization, and Carbohydrate-Binding Specificity of Lectins</v>
      </c>
      <c r="E3061" s="1" t="str">
        <f>'ScienceDirect - Initial'!E3064</f>
        <v>The Lectins</v>
      </c>
      <c r="F3061" s="1" t="str">
        <f>'ScienceDirect - Initial'!F3064</f>
        <v>978-0-12-449945-4</v>
      </c>
      <c r="H3061" s="1">
        <v>0</v>
      </c>
      <c r="I3061" s="1">
        <v>0</v>
      </c>
      <c r="J3061" t="b">
        <f t="shared" si="47"/>
        <v>1</v>
      </c>
      <c r="K3061" t="e">
        <f t="array" ref="K3061">INDEX($A$7:$F$3066,SMALL(IF(COUNTIF($L$5,$H$7:$H$3066)*COUNTIF($L$5,$I$7:$I$3066),MATCH(ROW($A$7:$A$3066),ROW($A$7:$A$3066)),""),ROWS($B$1:B3055)),COLUMNS($A$1:B3057))</f>
        <v>#NUM!</v>
      </c>
      <c r="L3061" t="e">
        <f t="array" ref="L3061">INDEX($A$7:$F$3066,SMALL(IF(COUNTIF($L$5,$H$7:$H$3066)*COUNTIF($L$5,$I$7:$I$3066),MATCH(ROW($A$7:$A$3066),ROW($A$7:$A$3066)),""),ROWS($B$1:C3055)),COLUMNS($A$1:C3057))</f>
        <v>#NUM!</v>
      </c>
      <c r="M3061" t="e">
        <f t="array" ref="M3061">INDEX($A$7:$F$3066,SMALL(IF(COUNTIF($L$5,$H$7:$H$3066)*COUNTIF($L$5,$I$7:$I$3066),MATCH(ROW($A$7:$A$3066),ROW($A$7:$A$3066)),""),ROWS($B$1:D3055)),COLUMNS($A$1:D3057))</f>
        <v>#NUM!</v>
      </c>
      <c r="N3061" t="e">
        <f t="array" ref="N3061">INDEX($A$7:$F$3066,SMALL(IF(COUNTIF($L$5,$H$7:$H$3066)*COUNTIF($L$5,$I$7:$I$3066),MATCH(ROW($A$7:$A$3066),ROW($A$7:$A$3066)),""),ROWS($B$1:E3055)),COLUMNS($A$1:E3057))</f>
        <v>#NUM!</v>
      </c>
      <c r="O3061" t="e">
        <f t="array" ref="O3061">INDEX($A$7:$F$3066,SMALL(IF(COUNTIF($L$5,$H$7:$H$3066)*COUNTIF($L$5,$I$7:$I$3066),MATCH(ROW($A$7:$A$3066),ROW($A$7:$A$3066)),""),ROWS($B$1:F3055)),COLUMNS($A$1:F3057))</f>
        <v>#NUM!</v>
      </c>
    </row>
    <row r="3062" spans="1:15">
      <c r="A3062" s="1">
        <f>'ScienceDirect - Initial'!A3065</f>
        <v>0</v>
      </c>
      <c r="B3062" s="1">
        <f>'ScienceDirect - Initial'!B3065</f>
        <v>1983</v>
      </c>
      <c r="C3062" s="1">
        <f>'ScienceDirect - Initial'!C3065</f>
        <v>0</v>
      </c>
      <c r="D3062" s="1" t="str">
        <f>'ScienceDirect - Initial'!D3065</f>
        <v>Main Body : abstracts received before deadline I, alphabetically ordered to speaking author (= key author)</v>
      </c>
      <c r="E3062" s="1" t="str">
        <f>'ScienceDirect - Initial'!E3065</f>
        <v>Spectrochimica Acta Part B: Atomic Spectroscopy</v>
      </c>
      <c r="F3062" s="1">
        <f>'ScienceDirect - Initial'!F3065</f>
        <v>0</v>
      </c>
      <c r="H3062" s="1">
        <v>0</v>
      </c>
      <c r="I3062" s="1">
        <v>0</v>
      </c>
      <c r="J3062" t="b">
        <f t="shared" si="47"/>
        <v>1</v>
      </c>
      <c r="K3062" t="e">
        <f t="array" ref="K3062">INDEX($A$7:$F$3066,SMALL(IF(COUNTIF($L$5,$H$7:$H$3066)*COUNTIF($L$5,$I$7:$I$3066),MATCH(ROW($A$7:$A$3066),ROW($A$7:$A$3066)),""),ROWS($B$1:B3056)),COLUMNS($A$1:B3058))</f>
        <v>#NUM!</v>
      </c>
      <c r="L3062" t="e">
        <f t="array" ref="L3062">INDEX($A$7:$F$3066,SMALL(IF(COUNTIF($L$5,$H$7:$H$3066)*COUNTIF($L$5,$I$7:$I$3066),MATCH(ROW($A$7:$A$3066),ROW($A$7:$A$3066)),""),ROWS($B$1:C3056)),COLUMNS($A$1:C3058))</f>
        <v>#NUM!</v>
      </c>
      <c r="M3062" t="e">
        <f t="array" ref="M3062">INDEX($A$7:$F$3066,SMALL(IF(COUNTIF($L$5,$H$7:$H$3066)*COUNTIF($L$5,$I$7:$I$3066),MATCH(ROW($A$7:$A$3066),ROW($A$7:$A$3066)),""),ROWS($B$1:D3056)),COLUMNS($A$1:D3058))</f>
        <v>#NUM!</v>
      </c>
      <c r="N3062" t="e">
        <f t="array" ref="N3062">INDEX($A$7:$F$3066,SMALL(IF(COUNTIF($L$5,$H$7:$H$3066)*COUNTIF($L$5,$I$7:$I$3066),MATCH(ROW($A$7:$A$3066),ROW($A$7:$A$3066)),""),ROWS($B$1:E3056)),COLUMNS($A$1:E3058))</f>
        <v>#NUM!</v>
      </c>
      <c r="O3062" t="e">
        <f t="array" ref="O3062">INDEX($A$7:$F$3066,SMALL(IF(COUNTIF($L$5,$H$7:$H$3066)*COUNTIF($L$5,$I$7:$I$3066),MATCH(ROW($A$7:$A$3066),ROW($A$7:$A$3066)),""),ROWS($B$1:F3056)),COLUMNS($A$1:F3058))</f>
        <v>#NUM!</v>
      </c>
    </row>
    <row r="3063" spans="1:15">
      <c r="A3063" s="1">
        <f>'ScienceDirect - Initial'!A3066</f>
        <v>0</v>
      </c>
      <c r="B3063" s="1">
        <f>'ScienceDirect - Initial'!B3066</f>
        <v>1990</v>
      </c>
      <c r="C3063" s="1" t="str">
        <f>'ScienceDirect - Initial'!C3066</f>
        <v>Celaˆl Şengör, A.M.</v>
      </c>
      <c r="D3063" s="1" t="str">
        <f>'ScienceDirect - Initial'!D3066</f>
        <v>Plate tectonics and orogenic research after 25 years: A Tethyan perspective</v>
      </c>
      <c r="E3063" s="1" t="str">
        <f>'ScienceDirect - Initial'!E3066</f>
        <v>Earth-Science Reviews</v>
      </c>
      <c r="F3063" s="1">
        <f>'ScienceDirect - Initial'!F3066</f>
        <v>0</v>
      </c>
      <c r="H3063" s="1">
        <v>0</v>
      </c>
      <c r="I3063" s="1">
        <v>0</v>
      </c>
      <c r="J3063" t="b">
        <f t="shared" si="47"/>
        <v>1</v>
      </c>
      <c r="K3063" t="e">
        <f t="array" ref="K3063">INDEX($A$7:$F$3066,SMALL(IF(COUNTIF($L$5,$H$7:$H$3066)*COUNTIF($L$5,$I$7:$I$3066),MATCH(ROW($A$7:$A$3066),ROW($A$7:$A$3066)),""),ROWS($B$1:B3057)),COLUMNS($A$1:B3059))</f>
        <v>#NUM!</v>
      </c>
      <c r="L3063" t="e">
        <f t="array" ref="L3063">INDEX($A$7:$F$3066,SMALL(IF(COUNTIF($L$5,$H$7:$H$3066)*COUNTIF($L$5,$I$7:$I$3066),MATCH(ROW($A$7:$A$3066),ROW($A$7:$A$3066)),""),ROWS($B$1:C3057)),COLUMNS($A$1:C3059))</f>
        <v>#NUM!</v>
      </c>
      <c r="M3063" t="e">
        <f t="array" ref="M3063">INDEX($A$7:$F$3066,SMALL(IF(COUNTIF($L$5,$H$7:$H$3066)*COUNTIF($L$5,$I$7:$I$3066),MATCH(ROW($A$7:$A$3066),ROW($A$7:$A$3066)),""),ROWS($B$1:D3057)),COLUMNS($A$1:D3059))</f>
        <v>#NUM!</v>
      </c>
      <c r="N3063" t="e">
        <f t="array" ref="N3063">INDEX($A$7:$F$3066,SMALL(IF(COUNTIF($L$5,$H$7:$H$3066)*COUNTIF($L$5,$I$7:$I$3066),MATCH(ROW($A$7:$A$3066),ROW($A$7:$A$3066)),""),ROWS($B$1:E3057)),COLUMNS($A$1:E3059))</f>
        <v>#NUM!</v>
      </c>
      <c r="O3063" t="e">
        <f t="array" ref="O3063">INDEX($A$7:$F$3066,SMALL(IF(COUNTIF($L$5,$H$7:$H$3066)*COUNTIF($L$5,$I$7:$I$3066),MATCH(ROW($A$7:$A$3066),ROW($A$7:$A$3066)),""),ROWS($B$1:F3057)),COLUMNS($A$1:F3059))</f>
        <v>#NUM!</v>
      </c>
    </row>
    <row r="3064" spans="1:15">
      <c r="A3064" s="1">
        <f>'ScienceDirect - Initial'!A3067</f>
        <v>0</v>
      </c>
      <c r="B3064" s="1">
        <f>'ScienceDirect - Initial'!B3067</f>
        <v>1965</v>
      </c>
      <c r="C3064" s="1" t="str">
        <f>'ScienceDirect - Initial'!C3067</f>
        <v>Potts, Albert M.</v>
      </c>
      <c r="D3064" s="1" t="str">
        <f>'ScienceDirect - Initial'!D3067</f>
        <v>IV - The Effects of Drugs upon the Eye</v>
      </c>
      <c r="E3064" s="1" t="str">
        <f>'ScienceDirect - Initial'!E3067</f>
        <v>The Nervous System</v>
      </c>
      <c r="F3064" s="1" t="str">
        <f>'ScienceDirect - Initial'!F3067</f>
        <v>978-1-4832-2771-9</v>
      </c>
      <c r="H3064" s="1">
        <v>0</v>
      </c>
      <c r="I3064" s="1">
        <v>0</v>
      </c>
      <c r="J3064" t="b">
        <f t="shared" si="47"/>
        <v>1</v>
      </c>
      <c r="K3064" t="e">
        <f t="array" ref="K3064">INDEX($A$7:$F$3066,SMALL(IF(COUNTIF($L$5,$H$7:$H$3066)*COUNTIF($L$5,$I$7:$I$3066),MATCH(ROW($A$7:$A$3066),ROW($A$7:$A$3066)),""),ROWS($B$1:B3058)),COLUMNS($A$1:B3060))</f>
        <v>#NUM!</v>
      </c>
      <c r="L3064" t="e">
        <f t="array" ref="L3064">INDEX($A$7:$F$3066,SMALL(IF(COUNTIF($L$5,$H$7:$H$3066)*COUNTIF($L$5,$I$7:$I$3066),MATCH(ROW($A$7:$A$3066),ROW($A$7:$A$3066)),""),ROWS($B$1:C3058)),COLUMNS($A$1:C3060))</f>
        <v>#NUM!</v>
      </c>
      <c r="M3064" t="e">
        <f t="array" ref="M3064">INDEX($A$7:$F$3066,SMALL(IF(COUNTIF($L$5,$H$7:$H$3066)*COUNTIF($L$5,$I$7:$I$3066),MATCH(ROW($A$7:$A$3066),ROW($A$7:$A$3066)),""),ROWS($B$1:D3058)),COLUMNS($A$1:D3060))</f>
        <v>#NUM!</v>
      </c>
      <c r="N3064" t="e">
        <f t="array" ref="N3064">INDEX($A$7:$F$3066,SMALL(IF(COUNTIF($L$5,$H$7:$H$3066)*COUNTIF($L$5,$I$7:$I$3066),MATCH(ROW($A$7:$A$3066),ROW($A$7:$A$3066)),""),ROWS($B$1:E3058)),COLUMNS($A$1:E3060))</f>
        <v>#NUM!</v>
      </c>
      <c r="O3064" t="e">
        <f t="array" ref="O3064">INDEX($A$7:$F$3066,SMALL(IF(COUNTIF($L$5,$H$7:$H$3066)*COUNTIF($L$5,$I$7:$I$3066),MATCH(ROW($A$7:$A$3066),ROW($A$7:$A$3066)),""),ROWS($B$1:F3058)),COLUMNS($A$1:F3060))</f>
        <v>#NUM!</v>
      </c>
    </row>
    <row r="3065" spans="1:15">
      <c r="A3065" s="1">
        <f>'ScienceDirect - Initial'!A3068</f>
        <v>0</v>
      </c>
      <c r="B3065" s="1">
        <f>'ScienceDirect - Initial'!B3068</f>
        <v>2000</v>
      </c>
      <c r="C3065" s="1">
        <f>'ScienceDirect - Initial'!C3068</f>
        <v>0</v>
      </c>
      <c r="D3065" s="1" t="str">
        <f>'ScienceDirect - Initial'!D3068</f>
        <v>Abstracts</v>
      </c>
      <c r="E3065" s="1" t="str">
        <f>'ScienceDirect - Initial'!E3068</f>
        <v>Immunology Letters</v>
      </c>
      <c r="F3065" s="1">
        <f>'ScienceDirect - Initial'!F3068</f>
        <v>0</v>
      </c>
      <c r="H3065" s="1">
        <v>0</v>
      </c>
      <c r="I3065" s="1">
        <v>0</v>
      </c>
      <c r="J3065" t="b">
        <f t="shared" si="47"/>
        <v>1</v>
      </c>
      <c r="K3065" t="e">
        <f t="array" ref="K3065">INDEX($A$7:$F$3066,SMALL(IF(COUNTIF($L$5,$H$7:$H$3066)*COUNTIF($L$5,$I$7:$I$3066),MATCH(ROW($A$7:$A$3066),ROW($A$7:$A$3066)),""),ROWS($B$1:B3059)),COLUMNS($A$1:B3061))</f>
        <v>#NUM!</v>
      </c>
      <c r="L3065" t="e">
        <f t="array" ref="L3065">INDEX($A$7:$F$3066,SMALL(IF(COUNTIF($L$5,$H$7:$H$3066)*COUNTIF($L$5,$I$7:$I$3066),MATCH(ROW($A$7:$A$3066),ROW($A$7:$A$3066)),""),ROWS($B$1:C3059)),COLUMNS($A$1:C3061))</f>
        <v>#NUM!</v>
      </c>
      <c r="M3065" t="e">
        <f t="array" ref="M3065">INDEX($A$7:$F$3066,SMALL(IF(COUNTIF($L$5,$H$7:$H$3066)*COUNTIF($L$5,$I$7:$I$3066),MATCH(ROW($A$7:$A$3066),ROW($A$7:$A$3066)),""),ROWS($B$1:D3059)),COLUMNS($A$1:D3061))</f>
        <v>#NUM!</v>
      </c>
      <c r="N3065" t="e">
        <f t="array" ref="N3065">INDEX($A$7:$F$3066,SMALL(IF(COUNTIF($L$5,$H$7:$H$3066)*COUNTIF($L$5,$I$7:$I$3066),MATCH(ROW($A$7:$A$3066),ROW($A$7:$A$3066)),""),ROWS($B$1:E3059)),COLUMNS($A$1:E3061))</f>
        <v>#NUM!</v>
      </c>
      <c r="O3065" t="e">
        <f t="array" ref="O3065">INDEX($A$7:$F$3066,SMALL(IF(COUNTIF($L$5,$H$7:$H$3066)*COUNTIF($L$5,$I$7:$I$3066),MATCH(ROW($A$7:$A$3066),ROW($A$7:$A$3066)),""),ROWS($B$1:F3059)),COLUMNS($A$1:F3061))</f>
        <v>#NUM!</v>
      </c>
    </row>
    <row r="3066" spans="1:15">
      <c r="A3066" s="1">
        <f>'ScienceDirect - Initial'!A3069</f>
        <v>0</v>
      </c>
      <c r="B3066" s="1">
        <f>'ScienceDirect - Initial'!B3069</f>
        <v>1986</v>
      </c>
      <c r="C3066" s="1" t="str">
        <f>'ScienceDirect - Initial'!C3069</f>
        <v>Levenson, Stanley M.; Trexler, Philip C.; van der Waaij, Dirk</v>
      </c>
      <c r="D3066" s="1" t="str">
        <f>'ScienceDirect - Initial'!D3069</f>
        <v>Nosocomial infection: Prevention by special cleanair, ultraviolet light, and barrier (isolator) techniques</v>
      </c>
      <c r="E3066" s="1" t="str">
        <f>'ScienceDirect - Initial'!E3069</f>
        <v>Current Problems in Surgery</v>
      </c>
      <c r="F3066" s="1">
        <f>'ScienceDirect - Initial'!F3069</f>
        <v>0</v>
      </c>
      <c r="H3066" s="1">
        <v>0</v>
      </c>
      <c r="I3066" s="1">
        <v>0</v>
      </c>
      <c r="J3066" t="b">
        <f t="shared" si="47"/>
        <v>1</v>
      </c>
      <c r="K3066" t="e">
        <f t="array" ref="K3066">INDEX($A$7:$F$3066,SMALL(IF(COUNTIF($L$5,$H$7:$H$3066)*COUNTIF($L$5,$I$7:$I$3066),MATCH(ROW($A$7:$A$3066),ROW($A$7:$A$3066)),""),ROWS($B$1:B3060)),COLUMNS($A$1:B3062))</f>
        <v>#NUM!</v>
      </c>
      <c r="L3066" t="e">
        <f t="array" ref="L3066">INDEX($A$7:$F$3066,SMALL(IF(COUNTIF($L$5,$H$7:$H$3066)*COUNTIF($L$5,$I$7:$I$3066),MATCH(ROW($A$7:$A$3066),ROW($A$7:$A$3066)),""),ROWS($B$1:C3060)),COLUMNS($A$1:C3062))</f>
        <v>#NUM!</v>
      </c>
      <c r="M3066" t="e">
        <f t="array" ref="M3066">INDEX($A$7:$F$3066,SMALL(IF(COUNTIF($L$5,$H$7:$H$3066)*COUNTIF($L$5,$I$7:$I$3066),MATCH(ROW($A$7:$A$3066),ROW($A$7:$A$3066)),""),ROWS($B$1:D3060)),COLUMNS($A$1:D3062))</f>
        <v>#NUM!</v>
      </c>
      <c r="N3066" t="e">
        <f t="array" ref="N3066">INDEX($A$7:$F$3066,SMALL(IF(COUNTIF($L$5,$H$7:$H$3066)*COUNTIF($L$5,$I$7:$I$3066),MATCH(ROW($A$7:$A$3066),ROW($A$7:$A$3066)),""),ROWS($B$1:E3060)),COLUMNS($A$1:E3062))</f>
        <v>#NUM!</v>
      </c>
      <c r="O3066" t="e">
        <f t="array" ref="O3066">INDEX($A$7:$F$3066,SMALL(IF(COUNTIF($L$5,$H$7:$H$3066)*COUNTIF($L$5,$I$7:$I$3066),MATCH(ROW($A$7:$A$3066),ROW($A$7:$A$3066)),""),ROWS($B$1:F3060)),COLUMNS($A$1:F3062))</f>
        <v>#NUM!</v>
      </c>
    </row>
    <row r="3067" spans="1:15">
      <c r="A3067" s="1"/>
      <c r="B3067" s="1"/>
      <c r="C3067" s="1"/>
      <c r="D3067" s="1"/>
      <c r="E3067" s="1"/>
      <c r="F3067" s="1"/>
      <c r="H3067" s="23" t="s">
        <v>95</v>
      </c>
      <c r="I3067" s="24">
        <f>SUM(I7:I3066)</f>
        <v>355</v>
      </c>
    </row>
    <row r="3068" spans="1:15">
      <c r="H3068" s="1"/>
    </row>
    <row r="3069" spans="1:15">
      <c r="H3069" s="1"/>
    </row>
    <row r="3070" spans="1:15">
      <c r="H3070" s="1"/>
    </row>
    <row r="3071" spans="1:15">
      <c r="H3071" s="1"/>
    </row>
    <row r="3072" spans="1:15">
      <c r="H3072" s="1"/>
    </row>
    <row r="3073" spans="8:8">
      <c r="H3073" s="1"/>
    </row>
    <row r="3074" spans="8:8">
      <c r="H3074" s="1"/>
    </row>
    <row r="3075" spans="8:8">
      <c r="H3075" s="1"/>
    </row>
    <row r="3076" spans="8:8">
      <c r="H3076" s="1"/>
    </row>
    <row r="3077" spans="8:8">
      <c r="H3077" s="1"/>
    </row>
    <row r="3078" spans="8:8">
      <c r="H3078" s="1"/>
    </row>
    <row r="3079" spans="8:8">
      <c r="H3079" s="1"/>
    </row>
    <row r="3080" spans="8:8">
      <c r="H3080" s="1"/>
    </row>
    <row r="3081" spans="8:8">
      <c r="H3081" s="1"/>
    </row>
    <row r="3082" spans="8:8">
      <c r="H3082" s="1"/>
    </row>
    <row r="3083" spans="8:8">
      <c r="H3083" s="1"/>
    </row>
    <row r="3084" spans="8:8">
      <c r="H3084" s="1"/>
    </row>
    <row r="3085" spans="8:8">
      <c r="H3085" s="1"/>
    </row>
    <row r="3086" spans="8:8">
      <c r="H3086" s="1"/>
    </row>
    <row r="3087" spans="8:8">
      <c r="H3087" s="1"/>
    </row>
    <row r="3088" spans="8:8">
      <c r="H3088" s="1"/>
    </row>
    <row r="3089" spans="8:8">
      <c r="H3089" s="1"/>
    </row>
    <row r="3090" spans="8:8">
      <c r="H3090" s="1"/>
    </row>
    <row r="3091" spans="8:8">
      <c r="H3091" s="1"/>
    </row>
    <row r="3092" spans="8:8">
      <c r="H3092" s="1"/>
    </row>
    <row r="3093" spans="8:8">
      <c r="H3093" s="1"/>
    </row>
    <row r="3094" spans="8:8">
      <c r="H3094" s="1"/>
    </row>
    <row r="3095" spans="8:8">
      <c r="H3095" s="1"/>
    </row>
    <row r="3096" spans="8:8">
      <c r="H3096" s="1"/>
    </row>
    <row r="3097" spans="8:8">
      <c r="H3097" s="1"/>
    </row>
    <row r="3098" spans="8:8">
      <c r="H3098" s="1"/>
    </row>
    <row r="3099" spans="8:8">
      <c r="H3099" s="1"/>
    </row>
    <row r="3100" spans="8:8">
      <c r="H3100" s="1"/>
    </row>
    <row r="3101" spans="8:8">
      <c r="H3101" s="1"/>
    </row>
    <row r="3102" spans="8:8">
      <c r="H3102" s="1"/>
    </row>
    <row r="3103" spans="8:8">
      <c r="H3103" s="1"/>
    </row>
    <row r="3104" spans="8:8">
      <c r="H3104" s="1"/>
    </row>
    <row r="3105" spans="8:8">
      <c r="H3105" s="1"/>
    </row>
    <row r="3106" spans="8:8">
      <c r="H3106" s="1"/>
    </row>
    <row r="3107" spans="8:8">
      <c r="H3107" s="1"/>
    </row>
    <row r="3108" spans="8:8">
      <c r="H3108" s="1"/>
    </row>
    <row r="3109" spans="8:8">
      <c r="H3109" s="1"/>
    </row>
    <row r="3110" spans="8:8">
      <c r="H3110" s="1"/>
    </row>
    <row r="3111" spans="8:8">
      <c r="H3111" s="1"/>
    </row>
    <row r="3112" spans="8:8">
      <c r="H3112" s="1"/>
    </row>
    <row r="3113" spans="8:8">
      <c r="H3113" s="1"/>
    </row>
    <row r="3114" spans="8:8">
      <c r="H3114" s="1"/>
    </row>
    <row r="3115" spans="8:8">
      <c r="H3115" s="1"/>
    </row>
    <row r="3116" spans="8:8">
      <c r="H3116" s="1"/>
    </row>
    <row r="3117" spans="8:8">
      <c r="H3117" s="1"/>
    </row>
    <row r="3118" spans="8:8">
      <c r="H3118" s="1"/>
    </row>
    <row r="3119" spans="8:8">
      <c r="H3119" s="1"/>
    </row>
    <row r="3120" spans="8:8">
      <c r="H3120" s="1"/>
    </row>
    <row r="3121" spans="8:8">
      <c r="H3121" s="1"/>
    </row>
    <row r="3122" spans="8:8">
      <c r="H3122" s="1"/>
    </row>
    <row r="3123" spans="8:8">
      <c r="H3123" s="1"/>
    </row>
    <row r="3124" spans="8:8">
      <c r="H3124" s="1"/>
    </row>
    <row r="3125" spans="8:8">
      <c r="H3125" s="1"/>
    </row>
    <row r="3126" spans="8:8">
      <c r="H3126" s="1"/>
    </row>
    <row r="3127" spans="8:8">
      <c r="H3127" s="1"/>
    </row>
    <row r="3128" spans="8:8">
      <c r="H3128" s="1"/>
    </row>
    <row r="3129" spans="8:8">
      <c r="H3129" s="1"/>
    </row>
    <row r="3130" spans="8:8">
      <c r="H3130" s="1"/>
    </row>
    <row r="3131" spans="8:8">
      <c r="H3131" s="1"/>
    </row>
    <row r="3132" spans="8:8">
      <c r="H3132" s="1"/>
    </row>
    <row r="3133" spans="8:8">
      <c r="H3133" s="1"/>
    </row>
    <row r="3134" spans="8:8">
      <c r="H3134" s="1"/>
    </row>
    <row r="3135" spans="8:8">
      <c r="H3135" s="1"/>
    </row>
    <row r="3136" spans="8:8">
      <c r="H3136" s="1"/>
    </row>
    <row r="3137" spans="8:8">
      <c r="H3137" s="1"/>
    </row>
    <row r="3138" spans="8:8">
      <c r="H3138" s="1"/>
    </row>
    <row r="3139" spans="8:8">
      <c r="H3139" s="1"/>
    </row>
    <row r="3140" spans="8:8">
      <c r="H3140" s="1"/>
    </row>
    <row r="3141" spans="8:8">
      <c r="H3141" s="1"/>
    </row>
    <row r="3142" spans="8:8">
      <c r="H3142" s="1"/>
    </row>
    <row r="3143" spans="8:8">
      <c r="H3143" s="1"/>
    </row>
    <row r="3144" spans="8:8">
      <c r="H3144" s="1"/>
    </row>
    <row r="3145" spans="8:8">
      <c r="H3145" s="1"/>
    </row>
    <row r="3146" spans="8:8">
      <c r="H3146" s="1"/>
    </row>
    <row r="3147" spans="8:8">
      <c r="H3147" s="1"/>
    </row>
    <row r="3148" spans="8:8">
      <c r="H3148" s="1"/>
    </row>
    <row r="3149" spans="8:8">
      <c r="H3149" s="1"/>
    </row>
    <row r="3150" spans="8:8">
      <c r="H3150" s="1"/>
    </row>
    <row r="3151" spans="8:8">
      <c r="H3151" s="1"/>
    </row>
    <row r="3152" spans="8:8">
      <c r="H3152" s="1"/>
    </row>
    <row r="3153" spans="8:8">
      <c r="H3153" s="1"/>
    </row>
    <row r="3154" spans="8:8">
      <c r="H3154" s="1"/>
    </row>
    <row r="3155" spans="8:8">
      <c r="H3155" s="1"/>
    </row>
    <row r="3156" spans="8:8">
      <c r="H3156" s="1"/>
    </row>
    <row r="3157" spans="8:8">
      <c r="H3157" s="1"/>
    </row>
    <row r="3158" spans="8:8">
      <c r="H3158" s="1"/>
    </row>
    <row r="3159" spans="8:8">
      <c r="H3159" s="1"/>
    </row>
    <row r="3160" spans="8:8">
      <c r="H3160" s="1"/>
    </row>
    <row r="3161" spans="8:8">
      <c r="H3161" s="1"/>
    </row>
    <row r="3162" spans="8:8">
      <c r="H3162" s="1"/>
    </row>
    <row r="3163" spans="8:8">
      <c r="H3163" s="1"/>
    </row>
    <row r="3164" spans="8:8">
      <c r="H3164" s="1"/>
    </row>
    <row r="3165" spans="8:8">
      <c r="H3165" s="1"/>
    </row>
    <row r="3166" spans="8:8">
      <c r="H3166" s="1"/>
    </row>
    <row r="3167" spans="8:8">
      <c r="H3167" s="1"/>
    </row>
    <row r="3168" spans="8:8">
      <c r="H3168" s="1"/>
    </row>
    <row r="3169" spans="8:8">
      <c r="H3169" s="1"/>
    </row>
    <row r="3170" spans="8:8">
      <c r="H3170" s="1"/>
    </row>
    <row r="3171" spans="8:8">
      <c r="H3171" s="1"/>
    </row>
    <row r="3172" spans="8:8">
      <c r="H3172" s="1"/>
    </row>
    <row r="3173" spans="8:8">
      <c r="H3173" s="1"/>
    </row>
    <row r="3174" spans="8:8">
      <c r="H3174" s="1"/>
    </row>
    <row r="3175" spans="8:8">
      <c r="H3175" s="1"/>
    </row>
    <row r="3176" spans="8:8">
      <c r="H3176" s="1"/>
    </row>
    <row r="3177" spans="8:8">
      <c r="H3177" s="1"/>
    </row>
    <row r="3178" spans="8:8">
      <c r="H3178" s="1"/>
    </row>
    <row r="3179" spans="8:8">
      <c r="H3179" s="1"/>
    </row>
    <row r="3180" spans="8:8">
      <c r="H3180" s="1"/>
    </row>
    <row r="3181" spans="8:8">
      <c r="H3181" s="1"/>
    </row>
    <row r="3182" spans="8:8">
      <c r="H3182" s="1"/>
    </row>
    <row r="3183" spans="8:8">
      <c r="H3183" s="1"/>
    </row>
    <row r="3184" spans="8:8">
      <c r="H3184" s="1"/>
    </row>
    <row r="3185" spans="8:8">
      <c r="H3185" s="1"/>
    </row>
    <row r="3186" spans="8:8">
      <c r="H3186" s="1"/>
    </row>
    <row r="3187" spans="8:8">
      <c r="H3187" s="1"/>
    </row>
    <row r="3188" spans="8:8">
      <c r="H3188" s="1"/>
    </row>
    <row r="3189" spans="8:8">
      <c r="H3189" s="1"/>
    </row>
    <row r="3190" spans="8:8">
      <c r="H3190" s="1"/>
    </row>
    <row r="3191" spans="8:8">
      <c r="H3191" s="1"/>
    </row>
    <row r="3192" spans="8:8">
      <c r="H3192" s="1"/>
    </row>
    <row r="3193" spans="8:8">
      <c r="H3193" s="1"/>
    </row>
    <row r="3194" spans="8:8">
      <c r="H3194" s="1"/>
    </row>
    <row r="3195" spans="8:8">
      <c r="H3195" s="1"/>
    </row>
    <row r="3196" spans="8:8">
      <c r="H3196" s="1"/>
    </row>
    <row r="3197" spans="8:8">
      <c r="H3197" s="1"/>
    </row>
    <row r="3198" spans="8:8">
      <c r="H3198" s="1"/>
    </row>
    <row r="3199" spans="8:8">
      <c r="H3199" s="1"/>
    </row>
    <row r="3200" spans="8:8">
      <c r="H3200" s="1"/>
    </row>
    <row r="3201" spans="8:8">
      <c r="H3201" s="1"/>
    </row>
    <row r="3202" spans="8:8">
      <c r="H3202" s="1"/>
    </row>
    <row r="3203" spans="8:8">
      <c r="H3203" s="1"/>
    </row>
    <row r="3204" spans="8:8">
      <c r="H3204" s="1"/>
    </row>
    <row r="3205" spans="8:8">
      <c r="H3205" s="1"/>
    </row>
    <row r="3206" spans="8:8">
      <c r="H3206" s="1"/>
    </row>
    <row r="3207" spans="8:8">
      <c r="H3207" s="1"/>
    </row>
    <row r="3208" spans="8:8">
      <c r="H3208" s="1"/>
    </row>
    <row r="3209" spans="8:8">
      <c r="H3209" s="1"/>
    </row>
    <row r="3210" spans="8:8">
      <c r="H3210" s="1"/>
    </row>
    <row r="3211" spans="8:8">
      <c r="H3211" s="1"/>
    </row>
    <row r="3212" spans="8:8">
      <c r="H3212" s="1"/>
    </row>
    <row r="3213" spans="8:8">
      <c r="H3213" s="1"/>
    </row>
    <row r="3214" spans="8:8">
      <c r="H3214" s="1"/>
    </row>
    <row r="3215" spans="8:8">
      <c r="H3215" s="1"/>
    </row>
    <row r="3216" spans="8:8">
      <c r="H3216" s="1"/>
    </row>
    <row r="3217" spans="8:8">
      <c r="H3217" s="1"/>
    </row>
    <row r="3218" spans="8:8">
      <c r="H3218" s="1"/>
    </row>
    <row r="3219" spans="8:8">
      <c r="H3219" s="1"/>
    </row>
    <row r="3220" spans="8:8">
      <c r="H3220" s="1"/>
    </row>
    <row r="3221" spans="8:8">
      <c r="H3221" s="1"/>
    </row>
    <row r="3222" spans="8:8">
      <c r="H3222" s="1"/>
    </row>
    <row r="3223" spans="8:8">
      <c r="H3223" s="1"/>
    </row>
    <row r="3224" spans="8:8">
      <c r="H3224" s="1"/>
    </row>
    <row r="3225" spans="8:8">
      <c r="H3225" s="1"/>
    </row>
    <row r="3226" spans="8:8">
      <c r="H3226" s="1"/>
    </row>
    <row r="3227" spans="8:8">
      <c r="H3227" s="1"/>
    </row>
    <row r="3228" spans="8:8">
      <c r="H3228" s="1"/>
    </row>
    <row r="3229" spans="8:8">
      <c r="H3229" s="1"/>
    </row>
    <row r="3230" spans="8:8">
      <c r="H3230" s="1"/>
    </row>
    <row r="3231" spans="8:8">
      <c r="H3231" s="1"/>
    </row>
    <row r="3232" spans="8:8">
      <c r="H3232" s="1"/>
    </row>
    <row r="3233" spans="8:8">
      <c r="H3233" s="1"/>
    </row>
    <row r="3234" spans="8:8">
      <c r="H3234" s="1"/>
    </row>
    <row r="3235" spans="8:8">
      <c r="H3235" s="1"/>
    </row>
    <row r="3236" spans="8:8">
      <c r="H3236" s="1"/>
    </row>
    <row r="3237" spans="8:8">
      <c r="H3237" s="1"/>
    </row>
    <row r="3238" spans="8:8">
      <c r="H3238" s="1"/>
    </row>
    <row r="3239" spans="8:8">
      <c r="H3239" s="1"/>
    </row>
    <row r="3240" spans="8:8">
      <c r="H3240" s="1"/>
    </row>
    <row r="3241" spans="8:8">
      <c r="H3241" s="1"/>
    </row>
    <row r="3242" spans="8:8">
      <c r="H3242" s="1"/>
    </row>
    <row r="3243" spans="8:8">
      <c r="H3243" s="1"/>
    </row>
    <row r="3244" spans="8:8">
      <c r="H3244" s="1"/>
    </row>
    <row r="3245" spans="8:8">
      <c r="H3245" s="1"/>
    </row>
    <row r="3246" spans="8:8">
      <c r="H3246" s="1"/>
    </row>
    <row r="3247" spans="8:8">
      <c r="H3247" s="1"/>
    </row>
    <row r="3248" spans="8:8">
      <c r="H3248" s="1"/>
    </row>
    <row r="3249" spans="8:8">
      <c r="H3249" s="1"/>
    </row>
    <row r="3250" spans="8:8">
      <c r="H3250" s="1"/>
    </row>
    <row r="3251" spans="8:8">
      <c r="H3251" s="1"/>
    </row>
    <row r="3252" spans="8:8">
      <c r="H3252" s="1"/>
    </row>
    <row r="3253" spans="8:8">
      <c r="H3253" s="1"/>
    </row>
    <row r="3254" spans="8:8">
      <c r="H3254" s="1"/>
    </row>
    <row r="3255" spans="8:8">
      <c r="H3255" s="1"/>
    </row>
    <row r="3256" spans="8:8">
      <c r="H3256" s="1"/>
    </row>
    <row r="3257" spans="8:8">
      <c r="H3257" s="1"/>
    </row>
    <row r="3258" spans="8:8">
      <c r="H3258" s="1"/>
    </row>
    <row r="3259" spans="8:8">
      <c r="H3259" s="1"/>
    </row>
    <row r="3260" spans="8:8">
      <c r="H3260" s="1"/>
    </row>
    <row r="3261" spans="8:8">
      <c r="H3261" s="1"/>
    </row>
    <row r="3262" spans="8:8">
      <c r="H3262" s="1"/>
    </row>
    <row r="3263" spans="8:8">
      <c r="H3263" s="1"/>
    </row>
    <row r="3264" spans="8:8">
      <c r="H3264" s="1"/>
    </row>
    <row r="3265" spans="8:8">
      <c r="H3265" s="1"/>
    </row>
    <row r="3266" spans="8:8">
      <c r="H3266" s="1"/>
    </row>
    <row r="3267" spans="8:8">
      <c r="H3267" s="1"/>
    </row>
    <row r="3268" spans="8:8">
      <c r="H3268" s="1"/>
    </row>
    <row r="3269" spans="8:8">
      <c r="H3269" s="1"/>
    </row>
    <row r="3270" spans="8:8">
      <c r="H3270" s="1"/>
    </row>
    <row r="3271" spans="8:8">
      <c r="H3271" s="1"/>
    </row>
    <row r="3272" spans="8:8">
      <c r="H3272" s="1"/>
    </row>
    <row r="3273" spans="8:8">
      <c r="H3273" s="1"/>
    </row>
    <row r="3274" spans="8:8">
      <c r="H3274" s="1"/>
    </row>
    <row r="3275" spans="8:8">
      <c r="H3275" s="1"/>
    </row>
    <row r="3276" spans="8:8">
      <c r="H3276" s="1"/>
    </row>
    <row r="3277" spans="8:8">
      <c r="H3277" s="1"/>
    </row>
    <row r="3278" spans="8:8">
      <c r="H3278" s="1"/>
    </row>
    <row r="3279" spans="8:8">
      <c r="H3279" s="1"/>
    </row>
    <row r="3280" spans="8:8">
      <c r="H3280" s="1"/>
    </row>
    <row r="3281" spans="8:8">
      <c r="H3281" s="1"/>
    </row>
    <row r="3282" spans="8:8">
      <c r="H3282" s="1"/>
    </row>
    <row r="3283" spans="8:8">
      <c r="H3283" s="1"/>
    </row>
    <row r="3284" spans="8:8">
      <c r="H3284" s="1"/>
    </row>
    <row r="3285" spans="8:8">
      <c r="H3285" s="1"/>
    </row>
    <row r="3286" spans="8:8">
      <c r="H3286" s="1"/>
    </row>
    <row r="3287" spans="8:8">
      <c r="H3287" s="1"/>
    </row>
    <row r="3288" spans="8:8">
      <c r="H3288" s="1"/>
    </row>
    <row r="3289" spans="8:8">
      <c r="H3289" s="1"/>
    </row>
    <row r="3290" spans="8:8">
      <c r="H3290" s="1"/>
    </row>
    <row r="3291" spans="8:8">
      <c r="H3291" s="1"/>
    </row>
    <row r="3292" spans="8:8">
      <c r="H3292" s="1"/>
    </row>
    <row r="3293" spans="8:8">
      <c r="H3293" s="1"/>
    </row>
    <row r="3294" spans="8:8">
      <c r="H3294" s="1"/>
    </row>
    <row r="3295" spans="8:8">
      <c r="H3295" s="1"/>
    </row>
    <row r="3296" spans="8:8">
      <c r="H3296" s="1"/>
    </row>
    <row r="3297" spans="8:8">
      <c r="H3297" s="1"/>
    </row>
    <row r="3298" spans="8:8">
      <c r="H3298" s="1"/>
    </row>
    <row r="3299" spans="8:8">
      <c r="H3299" s="1"/>
    </row>
    <row r="3300" spans="8:8">
      <c r="H3300" s="1"/>
    </row>
    <row r="3301" spans="8:8">
      <c r="H3301" s="1"/>
    </row>
    <row r="3302" spans="8:8">
      <c r="H3302" s="1"/>
    </row>
    <row r="3303" spans="8:8">
      <c r="H3303" s="1"/>
    </row>
    <row r="3304" spans="8:8">
      <c r="H3304" s="1"/>
    </row>
    <row r="3305" spans="8:8">
      <c r="H3305" s="1"/>
    </row>
    <row r="3306" spans="8:8">
      <c r="H3306" s="1"/>
    </row>
    <row r="3307" spans="8:8">
      <c r="H3307" s="1"/>
    </row>
    <row r="3308" spans="8:8">
      <c r="H3308" s="1"/>
    </row>
    <row r="3309" spans="8:8">
      <c r="H3309" s="1"/>
    </row>
    <row r="3310" spans="8:8">
      <c r="H3310" s="1"/>
    </row>
    <row r="3311" spans="8:8">
      <c r="H3311" s="1"/>
    </row>
    <row r="3312" spans="8:8">
      <c r="H3312" s="1"/>
    </row>
    <row r="3313" spans="8:8">
      <c r="H3313" s="1"/>
    </row>
    <row r="3314" spans="8:8">
      <c r="H3314" s="1"/>
    </row>
    <row r="3315" spans="8:8">
      <c r="H3315" s="1"/>
    </row>
    <row r="3316" spans="8:8">
      <c r="H3316" s="1"/>
    </row>
    <row r="3317" spans="8:8">
      <c r="H3317" s="1"/>
    </row>
    <row r="3318" spans="8:8">
      <c r="H3318" s="1"/>
    </row>
    <row r="3319" spans="8:8">
      <c r="H3319" s="1"/>
    </row>
    <row r="3320" spans="8:8">
      <c r="H3320" s="1"/>
    </row>
    <row r="3321" spans="8:8">
      <c r="H3321" s="1"/>
    </row>
    <row r="3322" spans="8:8">
      <c r="H3322" s="1"/>
    </row>
    <row r="3323" spans="8:8">
      <c r="H3323" s="1"/>
    </row>
    <row r="3324" spans="8:8">
      <c r="H3324" s="1"/>
    </row>
    <row r="3325" spans="8:8">
      <c r="H3325" s="1"/>
    </row>
    <row r="3326" spans="8:8">
      <c r="H3326" s="1"/>
    </row>
    <row r="3327" spans="8:8">
      <c r="H3327" s="1"/>
    </row>
    <row r="3328" spans="8:8">
      <c r="H3328" s="1"/>
    </row>
    <row r="3329" spans="8:8">
      <c r="H3329" s="1"/>
    </row>
    <row r="3330" spans="8:8">
      <c r="H3330" s="1"/>
    </row>
    <row r="3331" spans="8:8">
      <c r="H3331" s="1"/>
    </row>
    <row r="3332" spans="8:8">
      <c r="H3332" s="1"/>
    </row>
    <row r="3333" spans="8:8">
      <c r="H3333" s="1"/>
    </row>
    <row r="3334" spans="8:8">
      <c r="H3334" s="1"/>
    </row>
    <row r="3335" spans="8:8">
      <c r="H3335" s="1"/>
    </row>
    <row r="3336" spans="8:8">
      <c r="H3336" s="1"/>
    </row>
    <row r="3337" spans="8:8">
      <c r="H3337" s="1"/>
    </row>
    <row r="3338" spans="8:8">
      <c r="H3338" s="1"/>
    </row>
    <row r="3339" spans="8:8">
      <c r="H3339" s="1"/>
    </row>
    <row r="3340" spans="8:8">
      <c r="H3340" s="1"/>
    </row>
    <row r="3341" spans="8:8">
      <c r="H3341" s="1"/>
    </row>
    <row r="3342" spans="8:8">
      <c r="H3342" s="1"/>
    </row>
    <row r="3343" spans="8:8">
      <c r="H3343" s="1"/>
    </row>
    <row r="3344" spans="8:8">
      <c r="H3344" s="1"/>
    </row>
    <row r="3345" spans="8:8">
      <c r="H3345" s="1"/>
    </row>
    <row r="3346" spans="8:8">
      <c r="H3346" s="1"/>
    </row>
    <row r="3347" spans="8:8">
      <c r="H3347" s="1"/>
    </row>
    <row r="3348" spans="8:8">
      <c r="H3348" s="1"/>
    </row>
    <row r="3349" spans="8:8">
      <c r="H3349" s="1"/>
    </row>
    <row r="3350" spans="8:8">
      <c r="H3350" s="1"/>
    </row>
    <row r="3351" spans="8:8">
      <c r="H3351" s="1"/>
    </row>
    <row r="3352" spans="8:8">
      <c r="H3352" s="1"/>
    </row>
    <row r="3353" spans="8:8">
      <c r="H3353" s="1"/>
    </row>
    <row r="3354" spans="8:8">
      <c r="H3354" s="1"/>
    </row>
    <row r="3355" spans="8:8">
      <c r="H3355" s="1"/>
    </row>
    <row r="3356" spans="8:8">
      <c r="H3356" s="1"/>
    </row>
    <row r="3357" spans="8:8">
      <c r="H3357" s="1"/>
    </row>
    <row r="3358" spans="8:8">
      <c r="H3358" s="1"/>
    </row>
    <row r="3359" spans="8:8">
      <c r="H3359" s="1"/>
    </row>
    <row r="3360" spans="8:8">
      <c r="H3360" s="1"/>
    </row>
    <row r="3361" spans="8:8">
      <c r="H3361" s="1"/>
    </row>
    <row r="3362" spans="8:8">
      <c r="H3362" s="1"/>
    </row>
    <row r="3363" spans="8:8">
      <c r="H3363" s="1"/>
    </row>
    <row r="3364" spans="8:8">
      <c r="H3364" s="1"/>
    </row>
    <row r="3365" spans="8:8">
      <c r="H3365" s="1"/>
    </row>
    <row r="3366" spans="8:8">
      <c r="H3366" s="1"/>
    </row>
    <row r="3367" spans="8:8">
      <c r="H3367" s="1"/>
    </row>
    <row r="3368" spans="8:8">
      <c r="H3368" s="1"/>
    </row>
    <row r="3369" spans="8:8">
      <c r="H3369" s="1"/>
    </row>
    <row r="3370" spans="8:8">
      <c r="H3370" s="1"/>
    </row>
    <row r="3371" spans="8:8">
      <c r="H3371" s="1"/>
    </row>
    <row r="3372" spans="8:8">
      <c r="H3372" s="1"/>
    </row>
    <row r="3373" spans="8:8">
      <c r="H3373" s="1"/>
    </row>
    <row r="3374" spans="8:8">
      <c r="H3374" s="1"/>
    </row>
    <row r="3375" spans="8:8">
      <c r="H3375" s="1"/>
    </row>
    <row r="3376" spans="8:8">
      <c r="H3376" s="1"/>
    </row>
    <row r="3377" spans="8:8">
      <c r="H3377" s="1"/>
    </row>
    <row r="3378" spans="8:8">
      <c r="H3378" s="1"/>
    </row>
    <row r="3379" spans="8:8">
      <c r="H3379" s="1"/>
    </row>
    <row r="3380" spans="8:8">
      <c r="H3380" s="1"/>
    </row>
    <row r="3381" spans="8:8">
      <c r="H3381" s="1"/>
    </row>
    <row r="3382" spans="8:8">
      <c r="H3382" s="1"/>
    </row>
    <row r="3383" spans="8:8">
      <c r="H3383" s="1"/>
    </row>
    <row r="3384" spans="8:8">
      <c r="H3384" s="1"/>
    </row>
    <row r="3385" spans="8:8">
      <c r="H3385" s="1"/>
    </row>
    <row r="3386" spans="8:8">
      <c r="H3386" s="1"/>
    </row>
    <row r="3387" spans="8:8">
      <c r="H3387" s="1"/>
    </row>
    <row r="3388" spans="8:8">
      <c r="H3388" s="1"/>
    </row>
    <row r="3389" spans="8:8">
      <c r="H3389" s="1"/>
    </row>
    <row r="3390" spans="8:8">
      <c r="H3390" s="1"/>
    </row>
    <row r="3391" spans="8:8">
      <c r="H3391" s="1"/>
    </row>
    <row r="3392" spans="8:8">
      <c r="H3392" s="1"/>
    </row>
    <row r="3393" spans="8:8">
      <c r="H3393" s="1"/>
    </row>
    <row r="3394" spans="8:8">
      <c r="H3394" s="1"/>
    </row>
    <row r="3395" spans="8:8">
      <c r="H3395" s="1"/>
    </row>
    <row r="3396" spans="8:8">
      <c r="H3396" s="1"/>
    </row>
    <row r="3397" spans="8:8">
      <c r="H3397" s="1"/>
    </row>
    <row r="3398" spans="8:8">
      <c r="H3398" s="1"/>
    </row>
    <row r="3399" spans="8:8">
      <c r="H3399" s="1"/>
    </row>
    <row r="3400" spans="8:8">
      <c r="H3400" s="1"/>
    </row>
    <row r="3401" spans="8:8">
      <c r="H3401" s="1"/>
    </row>
    <row r="3402" spans="8:8">
      <c r="H3402" s="1"/>
    </row>
    <row r="3403" spans="8:8">
      <c r="H3403" s="1"/>
    </row>
    <row r="3404" spans="8:8">
      <c r="H3404" s="1"/>
    </row>
    <row r="3405" spans="8:8">
      <c r="H3405" s="1"/>
    </row>
    <row r="3406" spans="8:8">
      <c r="H3406" s="1"/>
    </row>
    <row r="3407" spans="8:8">
      <c r="H3407" s="1"/>
    </row>
    <row r="3408" spans="8:8">
      <c r="H3408" s="1"/>
    </row>
    <row r="3409" spans="8:8">
      <c r="H3409" s="1"/>
    </row>
    <row r="3410" spans="8:8">
      <c r="H3410" s="1"/>
    </row>
    <row r="3411" spans="8:8">
      <c r="H3411" s="1"/>
    </row>
    <row r="3412" spans="8:8">
      <c r="H3412" s="1"/>
    </row>
    <row r="3413" spans="8:8">
      <c r="H3413" s="1"/>
    </row>
    <row r="3414" spans="8:8">
      <c r="H3414" s="1"/>
    </row>
    <row r="3415" spans="8:8">
      <c r="H3415" s="1"/>
    </row>
    <row r="3416" spans="8:8">
      <c r="H3416" s="1"/>
    </row>
    <row r="3417" spans="8:8">
      <c r="H3417" s="1"/>
    </row>
    <row r="3418" spans="8:8">
      <c r="H3418" s="1"/>
    </row>
    <row r="3419" spans="8:8">
      <c r="H3419" s="1"/>
    </row>
    <row r="3420" spans="8:8">
      <c r="H3420" s="1"/>
    </row>
    <row r="3421" spans="8:8">
      <c r="H3421" s="1"/>
    </row>
    <row r="3422" spans="8:8">
      <c r="H3422" s="1"/>
    </row>
    <row r="3423" spans="8:8">
      <c r="H3423" s="1"/>
    </row>
    <row r="3424" spans="8:8">
      <c r="H3424" s="1"/>
    </row>
    <row r="3425" spans="8:8">
      <c r="H3425" s="1"/>
    </row>
    <row r="3426" spans="8:8">
      <c r="H3426" s="1"/>
    </row>
    <row r="3427" spans="8:8">
      <c r="H3427" s="1"/>
    </row>
    <row r="3428" spans="8:8">
      <c r="H3428" s="1"/>
    </row>
    <row r="3429" spans="8:8">
      <c r="H3429" s="1"/>
    </row>
    <row r="3430" spans="8:8">
      <c r="H3430" s="1"/>
    </row>
    <row r="3431" spans="8:8">
      <c r="H3431" s="1"/>
    </row>
    <row r="3432" spans="8:8">
      <c r="H3432" s="1"/>
    </row>
    <row r="3433" spans="8:8">
      <c r="H3433" s="1"/>
    </row>
    <row r="3434" spans="8:8">
      <c r="H3434" s="1"/>
    </row>
    <row r="3435" spans="8:8">
      <c r="H3435" s="1"/>
    </row>
    <row r="3436" spans="8:8">
      <c r="H3436" s="1"/>
    </row>
    <row r="3437" spans="8:8">
      <c r="H3437" s="1"/>
    </row>
    <row r="3438" spans="8:8">
      <c r="H3438" s="1"/>
    </row>
    <row r="3439" spans="8:8">
      <c r="H3439" s="1"/>
    </row>
    <row r="3440" spans="8:8">
      <c r="H3440" s="1"/>
    </row>
    <row r="3441" spans="8:8">
      <c r="H3441" s="1"/>
    </row>
    <row r="3442" spans="8:8">
      <c r="H3442" s="1"/>
    </row>
    <row r="3443" spans="8:8">
      <c r="H3443" s="1"/>
    </row>
    <row r="3444" spans="8:8">
      <c r="H3444" s="1"/>
    </row>
    <row r="3445" spans="8:8">
      <c r="H3445" s="1"/>
    </row>
    <row r="3446" spans="8:8">
      <c r="H3446" s="1"/>
    </row>
    <row r="3447" spans="8:8">
      <c r="H3447" s="1"/>
    </row>
    <row r="3448" spans="8:8">
      <c r="H3448" s="1"/>
    </row>
    <row r="3449" spans="8:8">
      <c r="H3449" s="1"/>
    </row>
    <row r="3450" spans="8:8">
      <c r="H3450" s="1"/>
    </row>
    <row r="3451" spans="8:8">
      <c r="H3451" s="1"/>
    </row>
    <row r="3452" spans="8:8">
      <c r="H3452" s="1"/>
    </row>
    <row r="3453" spans="8:8">
      <c r="H3453" s="1"/>
    </row>
    <row r="3454" spans="8:8">
      <c r="H3454" s="1"/>
    </row>
    <row r="3455" spans="8:8">
      <c r="H3455" s="1"/>
    </row>
    <row r="3456" spans="8:8">
      <c r="H3456" s="1"/>
    </row>
    <row r="3457" spans="8:8">
      <c r="H3457" s="1"/>
    </row>
    <row r="3458" spans="8:8">
      <c r="H3458" s="1"/>
    </row>
    <row r="3459" spans="8:8">
      <c r="H3459" s="1"/>
    </row>
    <row r="3460" spans="8:8">
      <c r="H3460" s="1"/>
    </row>
    <row r="3461" spans="8:8">
      <c r="H3461" s="1"/>
    </row>
    <row r="3462" spans="8:8">
      <c r="H3462" s="1"/>
    </row>
    <row r="3463" spans="8:8">
      <c r="H3463" s="1"/>
    </row>
    <row r="3464" spans="8:8">
      <c r="H3464" s="1"/>
    </row>
    <row r="3465" spans="8:8">
      <c r="H3465" s="1"/>
    </row>
    <row r="3466" spans="8:8">
      <c r="H3466" s="1"/>
    </row>
    <row r="3467" spans="8:8">
      <c r="H3467" s="1"/>
    </row>
    <row r="3468" spans="8:8">
      <c r="H3468" s="1"/>
    </row>
    <row r="3469" spans="8:8">
      <c r="H3469" s="1"/>
    </row>
    <row r="3470" spans="8:8">
      <c r="H3470" s="1"/>
    </row>
    <row r="3471" spans="8:8">
      <c r="H3471" s="1"/>
    </row>
    <row r="3472" spans="8:8">
      <c r="H3472" s="1"/>
    </row>
    <row r="3473" spans="8:8">
      <c r="H3473" s="1"/>
    </row>
    <row r="3474" spans="8:8">
      <c r="H3474" s="1"/>
    </row>
    <row r="3475" spans="8:8">
      <c r="H3475" s="1"/>
    </row>
    <row r="3476" spans="8:8">
      <c r="H3476" s="1"/>
    </row>
    <row r="3477" spans="8:8">
      <c r="H3477" s="1"/>
    </row>
    <row r="3478" spans="8:8">
      <c r="H3478" s="1"/>
    </row>
    <row r="3479" spans="8:8">
      <c r="H3479" s="1"/>
    </row>
    <row r="3480" spans="8:8">
      <c r="H3480" s="1"/>
    </row>
    <row r="3481" spans="8:8">
      <c r="H3481" s="1"/>
    </row>
    <row r="3482" spans="8:8">
      <c r="H3482" s="1"/>
    </row>
    <row r="3483" spans="8:8">
      <c r="H3483" s="1"/>
    </row>
    <row r="3484" spans="8:8">
      <c r="H3484" s="1"/>
    </row>
    <row r="3485" spans="8:8">
      <c r="H3485" s="1"/>
    </row>
    <row r="3486" spans="8:8">
      <c r="H3486" s="1"/>
    </row>
    <row r="3487" spans="8:8">
      <c r="H3487" s="1"/>
    </row>
    <row r="3488" spans="8:8">
      <c r="H3488" s="1"/>
    </row>
    <row r="3489" spans="8:8">
      <c r="H3489" s="1"/>
    </row>
    <row r="3490" spans="8:8">
      <c r="H3490" s="1"/>
    </row>
    <row r="3491" spans="8:8">
      <c r="H3491" s="1"/>
    </row>
    <row r="3492" spans="8:8">
      <c r="H3492" s="1"/>
    </row>
    <row r="3493" spans="8:8">
      <c r="H3493" s="1"/>
    </row>
    <row r="3494" spans="8:8">
      <c r="H3494" s="1"/>
    </row>
    <row r="3495" spans="8:8">
      <c r="H3495" s="1"/>
    </row>
    <row r="3496" spans="8:8">
      <c r="H3496" s="1"/>
    </row>
    <row r="3497" spans="8:8">
      <c r="H3497" s="1"/>
    </row>
    <row r="3498" spans="8:8">
      <c r="H3498" s="1"/>
    </row>
    <row r="3499" spans="8:8">
      <c r="H3499" s="1"/>
    </row>
    <row r="3500" spans="8:8">
      <c r="H3500" s="1"/>
    </row>
    <row r="3501" spans="8:8">
      <c r="H3501" s="1"/>
    </row>
    <row r="3502" spans="8:8">
      <c r="H3502" s="1"/>
    </row>
    <row r="3503" spans="8:8">
      <c r="H3503" s="1"/>
    </row>
    <row r="3504" spans="8:8">
      <c r="H3504" s="1"/>
    </row>
    <row r="3505" spans="8:8">
      <c r="H3505" s="1"/>
    </row>
    <row r="3506" spans="8:8">
      <c r="H3506" s="1"/>
    </row>
    <row r="3507" spans="8:8">
      <c r="H3507" s="1"/>
    </row>
    <row r="3508" spans="8:8">
      <c r="H3508" s="1"/>
    </row>
    <row r="3509" spans="8:8">
      <c r="H3509" s="1"/>
    </row>
    <row r="3510" spans="8:8">
      <c r="H3510" s="1"/>
    </row>
    <row r="3511" spans="8:8">
      <c r="H3511" s="1"/>
    </row>
    <row r="3512" spans="8:8">
      <c r="H3512" s="1"/>
    </row>
    <row r="3513" spans="8:8">
      <c r="H3513" s="1"/>
    </row>
    <row r="3514" spans="8:8">
      <c r="H3514" s="1"/>
    </row>
    <row r="3515" spans="8:8">
      <c r="H3515" s="1"/>
    </row>
    <row r="3516" spans="8:8">
      <c r="H3516" s="1"/>
    </row>
    <row r="3517" spans="8:8">
      <c r="H3517" s="1"/>
    </row>
    <row r="3518" spans="8:8">
      <c r="H3518" s="1"/>
    </row>
    <row r="3519" spans="8:8">
      <c r="H3519" s="1"/>
    </row>
    <row r="3520" spans="8:8">
      <c r="H3520" s="1"/>
    </row>
    <row r="3521" spans="8:8">
      <c r="H3521" s="1"/>
    </row>
    <row r="3522" spans="8:8">
      <c r="H3522" s="1"/>
    </row>
    <row r="3523" spans="8:8">
      <c r="H3523" s="1"/>
    </row>
    <row r="3524" spans="8:8">
      <c r="H3524" s="1"/>
    </row>
    <row r="3525" spans="8:8">
      <c r="H3525" s="1"/>
    </row>
    <row r="3526" spans="8:8">
      <c r="H3526" s="1"/>
    </row>
    <row r="3527" spans="8:8">
      <c r="H3527" s="1"/>
    </row>
    <row r="3528" spans="8:8">
      <c r="H3528" s="1"/>
    </row>
    <row r="3529" spans="8:8">
      <c r="H3529" s="1"/>
    </row>
    <row r="3530" spans="8:8">
      <c r="H3530" s="1"/>
    </row>
    <row r="3531" spans="8:8">
      <c r="H3531" s="1"/>
    </row>
    <row r="3532" spans="8:8">
      <c r="H3532" s="1"/>
    </row>
    <row r="3533" spans="8:8">
      <c r="H3533" s="1"/>
    </row>
    <row r="3534" spans="8:8">
      <c r="H3534" s="1"/>
    </row>
    <row r="3535" spans="8:8">
      <c r="H3535" s="1"/>
    </row>
    <row r="3536" spans="8:8">
      <c r="H3536" s="1"/>
    </row>
    <row r="3537" spans="8:8">
      <c r="H3537" s="1"/>
    </row>
    <row r="3538" spans="8:8">
      <c r="H3538" s="1"/>
    </row>
    <row r="3539" spans="8:8">
      <c r="H3539" s="1"/>
    </row>
    <row r="3540" spans="8:8">
      <c r="H3540" s="1"/>
    </row>
    <row r="3541" spans="8:8">
      <c r="H3541" s="1"/>
    </row>
    <row r="3542" spans="8:8">
      <c r="H3542" s="1"/>
    </row>
    <row r="3543" spans="8:8">
      <c r="H3543" s="1"/>
    </row>
    <row r="3544" spans="8:8">
      <c r="H3544" s="1"/>
    </row>
    <row r="3545" spans="8:8">
      <c r="H3545" s="1"/>
    </row>
    <row r="3546" spans="8:8">
      <c r="H3546" s="1"/>
    </row>
    <row r="3547" spans="8:8">
      <c r="H3547" s="1"/>
    </row>
    <row r="3548" spans="8:8">
      <c r="H3548" s="1"/>
    </row>
    <row r="3549" spans="8:8">
      <c r="H3549" s="1"/>
    </row>
    <row r="3550" spans="8:8">
      <c r="H3550" s="1"/>
    </row>
    <row r="3551" spans="8:8">
      <c r="H3551" s="1"/>
    </row>
    <row r="3552" spans="8:8">
      <c r="H3552" s="1"/>
    </row>
    <row r="3553" spans="8:8">
      <c r="H3553" s="1"/>
    </row>
    <row r="3554" spans="8:8">
      <c r="H3554" s="1"/>
    </row>
    <row r="3555" spans="8:8">
      <c r="H3555" s="1"/>
    </row>
    <row r="3556" spans="8:8">
      <c r="H3556" s="1"/>
    </row>
    <row r="3557" spans="8:8">
      <c r="H3557" s="1"/>
    </row>
    <row r="3558" spans="8:8">
      <c r="H3558" s="1"/>
    </row>
    <row r="3559" spans="8:8">
      <c r="H3559" s="1"/>
    </row>
    <row r="3560" spans="8:8">
      <c r="H3560" s="1"/>
    </row>
    <row r="3561" spans="8:8">
      <c r="H3561" s="1"/>
    </row>
    <row r="3562" spans="8:8">
      <c r="H3562" s="1"/>
    </row>
    <row r="3563" spans="8:8">
      <c r="H3563" s="1"/>
    </row>
    <row r="3564" spans="8:8">
      <c r="H3564" s="1"/>
    </row>
    <row r="3565" spans="8:8">
      <c r="H3565" s="1"/>
    </row>
    <row r="3566" spans="8:8">
      <c r="H3566" s="1"/>
    </row>
    <row r="3567" spans="8:8">
      <c r="H3567" s="1"/>
    </row>
    <row r="3568" spans="8:8">
      <c r="H3568" s="1"/>
    </row>
    <row r="3569" spans="8:8">
      <c r="H3569" s="1"/>
    </row>
    <row r="3570" spans="8:8">
      <c r="H3570" s="1"/>
    </row>
    <row r="3571" spans="8:8">
      <c r="H3571" s="1"/>
    </row>
    <row r="3572" spans="8:8">
      <c r="H3572" s="1"/>
    </row>
    <row r="3573" spans="8:8">
      <c r="H3573" s="1"/>
    </row>
    <row r="3574" spans="8:8">
      <c r="H3574" s="1"/>
    </row>
    <row r="3575" spans="8:8">
      <c r="H3575" s="1"/>
    </row>
    <row r="3576" spans="8:8">
      <c r="H3576" s="1"/>
    </row>
    <row r="3577" spans="8:8">
      <c r="H3577" s="1"/>
    </row>
    <row r="3578" spans="8:8">
      <c r="H3578" s="1"/>
    </row>
    <row r="3579" spans="8:8">
      <c r="H3579" s="1"/>
    </row>
    <row r="3580" spans="8:8">
      <c r="H3580" s="1"/>
    </row>
    <row r="3581" spans="8:8">
      <c r="H3581" s="1"/>
    </row>
    <row r="3582" spans="8:8">
      <c r="H3582" s="1"/>
    </row>
    <row r="3583" spans="8:8">
      <c r="H3583" s="1"/>
    </row>
    <row r="3584" spans="8:8">
      <c r="H3584" s="1"/>
    </row>
    <row r="3585" spans="8:8">
      <c r="H3585" s="1"/>
    </row>
    <row r="3586" spans="8:8">
      <c r="H3586" s="1"/>
    </row>
    <row r="3587" spans="8:8">
      <c r="H3587" s="1"/>
    </row>
    <row r="3588" spans="8:8">
      <c r="H3588" s="1"/>
    </row>
    <row r="3589" spans="8:8">
      <c r="H3589" s="1"/>
    </row>
    <row r="3590" spans="8:8">
      <c r="H3590" s="1"/>
    </row>
    <row r="3591" spans="8:8">
      <c r="H3591" s="1"/>
    </row>
    <row r="3592" spans="8:8">
      <c r="H3592" s="1"/>
    </row>
    <row r="3593" spans="8:8">
      <c r="H3593" s="1"/>
    </row>
    <row r="3594" spans="8:8">
      <c r="H3594" s="1"/>
    </row>
    <row r="3595" spans="8:8">
      <c r="H3595" s="1"/>
    </row>
    <row r="3596" spans="8:8">
      <c r="H3596" s="1"/>
    </row>
    <row r="3597" spans="8:8">
      <c r="H3597" s="1"/>
    </row>
    <row r="3598" spans="8:8">
      <c r="H3598" s="1"/>
    </row>
    <row r="3599" spans="8:8">
      <c r="H3599" s="1"/>
    </row>
    <row r="3600" spans="8:8">
      <c r="H3600" s="1"/>
    </row>
    <row r="3601" spans="8:8">
      <c r="H3601" s="1"/>
    </row>
    <row r="3602" spans="8:8">
      <c r="H3602" s="1"/>
    </row>
    <row r="3603" spans="8:8">
      <c r="H3603" s="1"/>
    </row>
    <row r="3604" spans="8:8">
      <c r="H3604" s="1"/>
    </row>
    <row r="3605" spans="8:8">
      <c r="H3605" s="1"/>
    </row>
    <row r="3606" spans="8:8">
      <c r="H3606" s="1"/>
    </row>
    <row r="3607" spans="8:8">
      <c r="H3607" s="1"/>
    </row>
    <row r="3608" spans="8:8">
      <c r="H3608" s="1"/>
    </row>
    <row r="3609" spans="8:8">
      <c r="H3609" s="1"/>
    </row>
    <row r="3610" spans="8:8">
      <c r="H3610" s="1"/>
    </row>
    <row r="3611" spans="8:8">
      <c r="H3611" s="1"/>
    </row>
    <row r="3612" spans="8:8">
      <c r="H3612" s="1"/>
    </row>
    <row r="3613" spans="8:8">
      <c r="H3613" s="1"/>
    </row>
    <row r="3614" spans="8:8">
      <c r="H3614" s="1"/>
    </row>
    <row r="3615" spans="8:8">
      <c r="H3615" s="1"/>
    </row>
    <row r="3616" spans="8:8">
      <c r="H3616" s="1"/>
    </row>
    <row r="3617" spans="8:8">
      <c r="H3617" s="1"/>
    </row>
    <row r="3618" spans="8:8">
      <c r="H3618" s="1"/>
    </row>
    <row r="3619" spans="8:8">
      <c r="H3619" s="1"/>
    </row>
    <row r="3620" spans="8:8">
      <c r="H3620" s="1"/>
    </row>
    <row r="3621" spans="8:8">
      <c r="H3621" s="1"/>
    </row>
    <row r="3622" spans="8:8">
      <c r="H3622" s="1"/>
    </row>
    <row r="3623" spans="8:8">
      <c r="H3623" s="1"/>
    </row>
    <row r="3624" spans="8:8">
      <c r="H3624" s="1"/>
    </row>
    <row r="3625" spans="8:8">
      <c r="H3625" s="1"/>
    </row>
    <row r="3626" spans="8:8">
      <c r="H3626" s="1"/>
    </row>
    <row r="3627" spans="8:8">
      <c r="H3627" s="1"/>
    </row>
    <row r="3628" spans="8:8">
      <c r="H3628" s="1"/>
    </row>
    <row r="3629" spans="8:8">
      <c r="H3629" s="1"/>
    </row>
    <row r="3630" spans="8:8">
      <c r="H3630" s="1"/>
    </row>
    <row r="3631" spans="8:8">
      <c r="H3631" s="1"/>
    </row>
    <row r="3632" spans="8:8">
      <c r="H3632" s="1"/>
    </row>
    <row r="3633" spans="8:8">
      <c r="H3633" s="1"/>
    </row>
    <row r="3634" spans="8:8">
      <c r="H3634" s="1"/>
    </row>
    <row r="3635" spans="8:8">
      <c r="H3635" s="1"/>
    </row>
    <row r="3636" spans="8:8">
      <c r="H3636" s="1"/>
    </row>
    <row r="3637" spans="8:8">
      <c r="H3637" s="1"/>
    </row>
    <row r="3638" spans="8:8">
      <c r="H3638" s="1"/>
    </row>
    <row r="3639" spans="8:8">
      <c r="H3639" s="1"/>
    </row>
    <row r="3640" spans="8:8">
      <c r="H3640" s="1"/>
    </row>
    <row r="3641" spans="8:8">
      <c r="H3641" s="1"/>
    </row>
    <row r="3642" spans="8:8">
      <c r="H3642" s="1"/>
    </row>
    <row r="3643" spans="8:8">
      <c r="H3643" s="1"/>
    </row>
    <row r="3644" spans="8:8">
      <c r="H3644" s="1"/>
    </row>
    <row r="3645" spans="8:8">
      <c r="H3645" s="1"/>
    </row>
    <row r="3646" spans="8:8">
      <c r="H3646" s="1"/>
    </row>
    <row r="3647" spans="8:8">
      <c r="H3647" s="1"/>
    </row>
    <row r="3648" spans="8:8">
      <c r="H3648" s="1"/>
    </row>
    <row r="3649" spans="8:8">
      <c r="H3649" s="1"/>
    </row>
  </sheetData>
  <conditionalFormatting sqref="J8:J3066">
    <cfRule type="cellIs" dxfId="663" priority="3" operator="equal">
      <formula>TRUE</formula>
    </cfRule>
  </conditionalFormatting>
  <conditionalFormatting sqref="J8:J3066">
    <cfRule type="cellIs" dxfId="662" priority="2" operator="equal">
      <formula>TRUE</formula>
    </cfRule>
  </conditionalFormatting>
  <conditionalFormatting sqref="J7:J3066">
    <cfRule type="cellIs" dxfId="661" priority="1" operator="equal">
      <formula>TRUE</formula>
    </cfRule>
  </conditionalFormatting>
  <dataValidations count="1">
    <dataValidation type="list" allowBlank="1" showInputMessage="1" showErrorMessage="1" sqref="I7:I3066 H7:H3066 H3068:H3649" xr:uid="{B617D624-F81B-408E-BDB5-8180DD5C54E6}">
      <formula1>"0,1"</formula1>
    </dataValidation>
  </dataValidation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CFDC62-61D6-47C4-819D-09BE3A0C3731}">
  <dimension ref="A1:D813"/>
  <sheetViews>
    <sheetView workbookViewId="0">
      <selection activeCell="G11" sqref="G11"/>
    </sheetView>
  </sheetViews>
  <sheetFormatPr defaultColWidth="8.85546875" defaultRowHeight="15"/>
  <cols>
    <col min="3" max="3" width="13.28515625" customWidth="1"/>
    <col min="4" max="4" width="32.140625" customWidth="1"/>
  </cols>
  <sheetData>
    <row r="1" spans="1:4">
      <c r="A1" t="s">
        <v>13605</v>
      </c>
    </row>
    <row r="2" spans="1:4">
      <c r="A2">
        <f>COUNTA(A5:A813)</f>
        <v>809</v>
      </c>
    </row>
    <row r="4" spans="1:4">
      <c r="A4" s="1" t="s">
        <v>12194</v>
      </c>
      <c r="B4" s="1" t="s">
        <v>21</v>
      </c>
      <c r="C4" s="1" t="s">
        <v>93</v>
      </c>
      <c r="D4" s="1" t="s">
        <v>18</v>
      </c>
    </row>
    <row r="5" spans="1:4">
      <c r="A5" t="s">
        <v>13606</v>
      </c>
      <c r="B5">
        <v>2016</v>
      </c>
      <c r="C5" t="s">
        <v>42</v>
      </c>
      <c r="D5" t="s">
        <v>43</v>
      </c>
    </row>
    <row r="6" spans="1:4">
      <c r="A6" t="s">
        <v>13607</v>
      </c>
      <c r="B6">
        <v>2017</v>
      </c>
      <c r="C6" t="s">
        <v>918</v>
      </c>
      <c r="D6" t="s">
        <v>1497</v>
      </c>
    </row>
    <row r="7" spans="1:4">
      <c r="A7" t="s">
        <v>13607</v>
      </c>
      <c r="B7">
        <v>2008</v>
      </c>
      <c r="C7" t="s">
        <v>1594</v>
      </c>
      <c r="D7" t="s">
        <v>1595</v>
      </c>
    </row>
    <row r="8" spans="1:4">
      <c r="A8" t="s">
        <v>13608</v>
      </c>
      <c r="B8">
        <v>2015</v>
      </c>
      <c r="C8" t="s">
        <v>627</v>
      </c>
      <c r="D8" t="s">
        <v>628</v>
      </c>
    </row>
    <row r="9" spans="1:4">
      <c r="A9" t="s">
        <v>13607</v>
      </c>
      <c r="B9">
        <v>2015</v>
      </c>
      <c r="C9" t="s">
        <v>627</v>
      </c>
      <c r="D9" t="s">
        <v>628</v>
      </c>
    </row>
    <row r="10" spans="1:4">
      <c r="A10" t="s">
        <v>13606</v>
      </c>
      <c r="B10">
        <v>2011</v>
      </c>
      <c r="C10" t="s">
        <v>68</v>
      </c>
      <c r="D10" t="s">
        <v>69</v>
      </c>
    </row>
    <row r="11" spans="1:4">
      <c r="A11" t="s">
        <v>13609</v>
      </c>
      <c r="B11">
        <v>2011</v>
      </c>
      <c r="C11" t="s">
        <v>68</v>
      </c>
      <c r="D11" t="s">
        <v>69</v>
      </c>
    </row>
    <row r="12" spans="1:4">
      <c r="A12" t="s">
        <v>13608</v>
      </c>
      <c r="B12">
        <v>2011</v>
      </c>
      <c r="C12" t="s">
        <v>68</v>
      </c>
      <c r="D12" t="s">
        <v>69</v>
      </c>
    </row>
    <row r="13" spans="1:4">
      <c r="A13" t="s">
        <v>13608</v>
      </c>
      <c r="B13">
        <v>2011</v>
      </c>
      <c r="C13" t="s">
        <v>637</v>
      </c>
      <c r="D13" t="s">
        <v>638</v>
      </c>
    </row>
    <row r="14" spans="1:4">
      <c r="A14" t="s">
        <v>13607</v>
      </c>
      <c r="B14">
        <v>2011</v>
      </c>
      <c r="C14" t="s">
        <v>68</v>
      </c>
      <c r="D14" t="s">
        <v>69</v>
      </c>
    </row>
    <row r="15" spans="1:4">
      <c r="A15" t="s">
        <v>13607</v>
      </c>
      <c r="B15">
        <v>2011</v>
      </c>
      <c r="C15" t="s">
        <v>637</v>
      </c>
      <c r="D15" t="s">
        <v>638</v>
      </c>
    </row>
    <row r="16" spans="1:4">
      <c r="A16" t="s">
        <v>13609</v>
      </c>
      <c r="B16">
        <v>2011</v>
      </c>
      <c r="C16" t="s">
        <v>102</v>
      </c>
      <c r="D16" t="s">
        <v>103</v>
      </c>
    </row>
    <row r="17" spans="1:4">
      <c r="A17" t="s">
        <v>13608</v>
      </c>
      <c r="B17">
        <v>2011</v>
      </c>
      <c r="C17" t="s">
        <v>102</v>
      </c>
      <c r="D17" t="s">
        <v>103</v>
      </c>
    </row>
    <row r="18" spans="1:4">
      <c r="A18" t="s">
        <v>13607</v>
      </c>
      <c r="B18">
        <v>2011</v>
      </c>
      <c r="C18" t="s">
        <v>102</v>
      </c>
      <c r="D18" t="s">
        <v>103</v>
      </c>
    </row>
    <row r="19" spans="1:4">
      <c r="A19" t="s">
        <v>13608</v>
      </c>
      <c r="B19">
        <v>2020</v>
      </c>
      <c r="C19" t="s">
        <v>641</v>
      </c>
      <c r="D19" t="s">
        <v>642</v>
      </c>
    </row>
    <row r="20" spans="1:4">
      <c r="A20" t="s">
        <v>13607</v>
      </c>
      <c r="B20">
        <v>2020</v>
      </c>
      <c r="C20" t="s">
        <v>641</v>
      </c>
      <c r="D20" t="s">
        <v>642</v>
      </c>
    </row>
    <row r="21" spans="1:4">
      <c r="A21" t="s">
        <v>13609</v>
      </c>
      <c r="B21">
        <v>2020</v>
      </c>
      <c r="C21" t="s">
        <v>108</v>
      </c>
      <c r="D21" t="s">
        <v>109</v>
      </c>
    </row>
    <row r="22" spans="1:4">
      <c r="A22" t="s">
        <v>13608</v>
      </c>
      <c r="B22">
        <v>2020</v>
      </c>
      <c r="C22" t="s">
        <v>108</v>
      </c>
      <c r="D22" t="s">
        <v>109</v>
      </c>
    </row>
    <row r="23" spans="1:4">
      <c r="A23" t="s">
        <v>13607</v>
      </c>
      <c r="B23">
        <v>2020</v>
      </c>
      <c r="C23" t="s">
        <v>108</v>
      </c>
      <c r="D23" t="s">
        <v>109</v>
      </c>
    </row>
    <row r="24" spans="1:4">
      <c r="A24" t="s">
        <v>13609</v>
      </c>
      <c r="B24">
        <v>2016</v>
      </c>
      <c r="C24" t="s">
        <v>42</v>
      </c>
      <c r="D24" t="s">
        <v>96</v>
      </c>
    </row>
    <row r="25" spans="1:4">
      <c r="A25" t="s">
        <v>13608</v>
      </c>
      <c r="B25">
        <v>2016</v>
      </c>
      <c r="C25" t="s">
        <v>42</v>
      </c>
      <c r="D25" t="s">
        <v>96</v>
      </c>
    </row>
    <row r="26" spans="1:4">
      <c r="A26" t="s">
        <v>13608</v>
      </c>
      <c r="B26">
        <v>2016</v>
      </c>
      <c r="C26" t="s">
        <v>644</v>
      </c>
      <c r="D26" t="s">
        <v>645</v>
      </c>
    </row>
    <row r="27" spans="1:4">
      <c r="A27" t="s">
        <v>13607</v>
      </c>
      <c r="B27">
        <v>2016</v>
      </c>
      <c r="C27" t="s">
        <v>42</v>
      </c>
      <c r="D27" t="s">
        <v>96</v>
      </c>
    </row>
    <row r="28" spans="1:4">
      <c r="A28" t="s">
        <v>13607</v>
      </c>
      <c r="B28">
        <v>2016</v>
      </c>
      <c r="C28" t="s">
        <v>644</v>
      </c>
      <c r="D28" t="s">
        <v>645</v>
      </c>
    </row>
    <row r="29" spans="1:4">
      <c r="A29" t="s">
        <v>13609</v>
      </c>
      <c r="B29">
        <v>2016</v>
      </c>
      <c r="C29" t="s">
        <v>112</v>
      </c>
      <c r="D29" t="s">
        <v>113</v>
      </c>
    </row>
    <row r="30" spans="1:4">
      <c r="A30" t="s">
        <v>13608</v>
      </c>
      <c r="B30">
        <v>2016</v>
      </c>
      <c r="C30" t="s">
        <v>112</v>
      </c>
      <c r="D30" t="s">
        <v>113</v>
      </c>
    </row>
    <row r="31" spans="1:4">
      <c r="A31" t="s">
        <v>13607</v>
      </c>
      <c r="B31">
        <v>2016</v>
      </c>
      <c r="C31" t="s">
        <v>112</v>
      </c>
      <c r="D31" t="s">
        <v>113</v>
      </c>
    </row>
    <row r="32" spans="1:4">
      <c r="A32" t="s">
        <v>13608</v>
      </c>
      <c r="B32">
        <v>2017</v>
      </c>
      <c r="C32" t="s">
        <v>648</v>
      </c>
      <c r="D32" t="s">
        <v>649</v>
      </c>
    </row>
    <row r="33" spans="1:4">
      <c r="A33" t="s">
        <v>13607</v>
      </c>
      <c r="B33">
        <v>2017</v>
      </c>
      <c r="C33" t="s">
        <v>648</v>
      </c>
      <c r="D33" t="s">
        <v>649</v>
      </c>
    </row>
    <row r="34" spans="1:4">
      <c r="A34" t="s">
        <v>13607</v>
      </c>
      <c r="B34">
        <v>2019</v>
      </c>
      <c r="C34" t="s">
        <v>1637</v>
      </c>
      <c r="D34" t="s">
        <v>1638</v>
      </c>
    </row>
    <row r="35" spans="1:4">
      <c r="A35" t="s">
        <v>13608</v>
      </c>
      <c r="B35">
        <v>2019</v>
      </c>
      <c r="C35" t="s">
        <v>664</v>
      </c>
      <c r="D35" t="s">
        <v>665</v>
      </c>
    </row>
    <row r="36" spans="1:4">
      <c r="A36" t="s">
        <v>13607</v>
      </c>
      <c r="B36">
        <v>2019</v>
      </c>
      <c r="C36" t="s">
        <v>664</v>
      </c>
      <c r="D36" t="s">
        <v>665</v>
      </c>
    </row>
    <row r="37" spans="1:4">
      <c r="A37" t="s">
        <v>13606</v>
      </c>
      <c r="B37">
        <v>2005</v>
      </c>
      <c r="C37" t="s">
        <v>48</v>
      </c>
      <c r="D37" t="s">
        <v>49</v>
      </c>
    </row>
    <row r="38" spans="1:4">
      <c r="A38" t="s">
        <v>13609</v>
      </c>
      <c r="B38">
        <v>2005</v>
      </c>
      <c r="C38" t="s">
        <v>48</v>
      </c>
      <c r="D38" t="s">
        <v>49</v>
      </c>
    </row>
    <row r="39" spans="1:4">
      <c r="A39" t="s">
        <v>13608</v>
      </c>
      <c r="B39">
        <v>2005</v>
      </c>
      <c r="C39" t="s">
        <v>48</v>
      </c>
      <c r="D39" t="s">
        <v>49</v>
      </c>
    </row>
    <row r="40" spans="1:4">
      <c r="A40" t="s">
        <v>13608</v>
      </c>
      <c r="B40">
        <v>2005</v>
      </c>
      <c r="C40" t="s">
        <v>668</v>
      </c>
      <c r="D40" t="s">
        <v>669</v>
      </c>
    </row>
    <row r="41" spans="1:4">
      <c r="A41" t="s">
        <v>13607</v>
      </c>
      <c r="B41">
        <v>2005</v>
      </c>
      <c r="C41" t="s">
        <v>48</v>
      </c>
      <c r="D41" t="s">
        <v>49</v>
      </c>
    </row>
    <row r="42" spans="1:4">
      <c r="A42" t="s">
        <v>13607</v>
      </c>
      <c r="B42">
        <v>2005</v>
      </c>
      <c r="C42" t="s">
        <v>668</v>
      </c>
      <c r="D42" t="s">
        <v>669</v>
      </c>
    </row>
    <row r="43" spans="1:4">
      <c r="A43" t="s">
        <v>13608</v>
      </c>
      <c r="B43">
        <v>2017</v>
      </c>
      <c r="C43" t="s">
        <v>673</v>
      </c>
      <c r="D43" t="s">
        <v>674</v>
      </c>
    </row>
    <row r="44" spans="1:4">
      <c r="A44" t="s">
        <v>13607</v>
      </c>
      <c r="B44">
        <v>2017</v>
      </c>
      <c r="C44" t="s">
        <v>673</v>
      </c>
      <c r="D44" t="s">
        <v>674</v>
      </c>
    </row>
    <row r="45" spans="1:4">
      <c r="A45" t="s">
        <v>13607</v>
      </c>
      <c r="B45">
        <v>2017</v>
      </c>
      <c r="C45" t="s">
        <v>673</v>
      </c>
      <c r="D45" t="s">
        <v>674</v>
      </c>
    </row>
    <row r="46" spans="1:4">
      <c r="A46" t="s">
        <v>13608</v>
      </c>
      <c r="B46">
        <v>2008</v>
      </c>
      <c r="C46" t="s">
        <v>678</v>
      </c>
      <c r="D46" t="s">
        <v>679</v>
      </c>
    </row>
    <row r="47" spans="1:4">
      <c r="A47" t="s">
        <v>13607</v>
      </c>
      <c r="B47">
        <v>2008</v>
      </c>
      <c r="C47" t="s">
        <v>678</v>
      </c>
      <c r="D47" t="s">
        <v>679</v>
      </c>
    </row>
    <row r="48" spans="1:4">
      <c r="A48" t="s">
        <v>13608</v>
      </c>
      <c r="B48">
        <v>2016</v>
      </c>
      <c r="C48" t="s">
        <v>681</v>
      </c>
      <c r="D48" t="s">
        <v>682</v>
      </c>
    </row>
    <row r="49" spans="1:4">
      <c r="A49" t="s">
        <v>13607</v>
      </c>
      <c r="B49">
        <v>2016</v>
      </c>
      <c r="C49" t="s">
        <v>681</v>
      </c>
      <c r="D49" t="s">
        <v>682</v>
      </c>
    </row>
    <row r="50" spans="1:4">
      <c r="A50" t="s">
        <v>13608</v>
      </c>
      <c r="B50">
        <v>2017</v>
      </c>
      <c r="C50" t="s">
        <v>684</v>
      </c>
      <c r="D50" t="s">
        <v>685</v>
      </c>
    </row>
    <row r="51" spans="1:4">
      <c r="A51" t="s">
        <v>13607</v>
      </c>
      <c r="B51">
        <v>2017</v>
      </c>
      <c r="C51" t="s">
        <v>684</v>
      </c>
      <c r="D51" t="s">
        <v>685</v>
      </c>
    </row>
    <row r="52" spans="1:4">
      <c r="A52" t="s">
        <v>13609</v>
      </c>
      <c r="B52">
        <v>2017</v>
      </c>
      <c r="C52" t="s">
        <v>124</v>
      </c>
      <c r="D52" t="s">
        <v>125</v>
      </c>
    </row>
    <row r="53" spans="1:4">
      <c r="A53" t="s">
        <v>13608</v>
      </c>
      <c r="B53">
        <v>2017</v>
      </c>
      <c r="C53" t="s">
        <v>124</v>
      </c>
      <c r="D53" t="s">
        <v>125</v>
      </c>
    </row>
    <row r="54" spans="1:4">
      <c r="A54" t="s">
        <v>13607</v>
      </c>
      <c r="B54">
        <v>2017</v>
      </c>
      <c r="C54" t="s">
        <v>124</v>
      </c>
      <c r="D54" t="s">
        <v>125</v>
      </c>
    </row>
    <row r="55" spans="1:4">
      <c r="A55" t="s">
        <v>13606</v>
      </c>
      <c r="B55">
        <v>2013</v>
      </c>
      <c r="C55" t="s">
        <v>78</v>
      </c>
      <c r="D55" t="s">
        <v>79</v>
      </c>
    </row>
    <row r="56" spans="1:4">
      <c r="A56" t="s">
        <v>13609</v>
      </c>
      <c r="B56">
        <v>2013</v>
      </c>
      <c r="C56" t="s">
        <v>78</v>
      </c>
      <c r="D56" t="s">
        <v>79</v>
      </c>
    </row>
    <row r="57" spans="1:4">
      <c r="A57" t="s">
        <v>13608</v>
      </c>
      <c r="B57">
        <v>2013</v>
      </c>
      <c r="C57" t="s">
        <v>78</v>
      </c>
      <c r="D57" t="s">
        <v>79</v>
      </c>
    </row>
    <row r="58" spans="1:4">
      <c r="A58" t="s">
        <v>13608</v>
      </c>
      <c r="B58">
        <v>2013</v>
      </c>
      <c r="C58" t="s">
        <v>687</v>
      </c>
      <c r="D58" t="s">
        <v>688</v>
      </c>
    </row>
    <row r="59" spans="1:4">
      <c r="A59" t="s">
        <v>13607</v>
      </c>
      <c r="B59">
        <v>2013</v>
      </c>
      <c r="C59" t="s">
        <v>78</v>
      </c>
      <c r="D59" t="s">
        <v>79</v>
      </c>
    </row>
    <row r="60" spans="1:4">
      <c r="A60" t="s">
        <v>13607</v>
      </c>
      <c r="B60">
        <v>2013</v>
      </c>
      <c r="C60" t="s">
        <v>687</v>
      </c>
      <c r="D60" t="s">
        <v>688</v>
      </c>
    </row>
    <row r="61" spans="1:4">
      <c r="A61" t="s">
        <v>13606</v>
      </c>
      <c r="B61">
        <v>2009</v>
      </c>
      <c r="C61" t="s">
        <v>76</v>
      </c>
      <c r="D61" t="s">
        <v>77</v>
      </c>
    </row>
    <row r="62" spans="1:4">
      <c r="A62" t="s">
        <v>13609</v>
      </c>
      <c r="B62">
        <v>2009</v>
      </c>
      <c r="C62" t="s">
        <v>76</v>
      </c>
      <c r="D62" t="s">
        <v>77</v>
      </c>
    </row>
    <row r="63" spans="1:4">
      <c r="A63" t="s">
        <v>13608</v>
      </c>
      <c r="B63">
        <v>2009</v>
      </c>
      <c r="C63" t="s">
        <v>76</v>
      </c>
      <c r="D63" t="s">
        <v>77</v>
      </c>
    </row>
    <row r="64" spans="1:4">
      <c r="A64" t="s">
        <v>13608</v>
      </c>
      <c r="B64">
        <v>2009</v>
      </c>
      <c r="C64" t="s">
        <v>692</v>
      </c>
      <c r="D64" t="s">
        <v>693</v>
      </c>
    </row>
    <row r="65" spans="1:4">
      <c r="A65" t="s">
        <v>13607</v>
      </c>
      <c r="B65">
        <v>2009</v>
      </c>
      <c r="C65" t="s">
        <v>76</v>
      </c>
      <c r="D65" t="s">
        <v>77</v>
      </c>
    </row>
    <row r="66" spans="1:4">
      <c r="A66" t="s">
        <v>13607</v>
      </c>
      <c r="B66">
        <v>2009</v>
      </c>
      <c r="C66" t="s">
        <v>692</v>
      </c>
      <c r="D66" t="s">
        <v>693</v>
      </c>
    </row>
    <row r="67" spans="1:4">
      <c r="A67" t="s">
        <v>13609</v>
      </c>
      <c r="B67">
        <v>2009</v>
      </c>
      <c r="C67" t="s">
        <v>128</v>
      </c>
      <c r="D67" t="s">
        <v>129</v>
      </c>
    </row>
    <row r="68" spans="1:4">
      <c r="A68" t="s">
        <v>13608</v>
      </c>
      <c r="B68">
        <v>2009</v>
      </c>
      <c r="C68" t="s">
        <v>128</v>
      </c>
      <c r="D68" t="s">
        <v>129</v>
      </c>
    </row>
    <row r="69" spans="1:4">
      <c r="A69" t="s">
        <v>13607</v>
      </c>
      <c r="B69">
        <v>2009</v>
      </c>
      <c r="C69" t="s">
        <v>128</v>
      </c>
      <c r="D69" t="s">
        <v>129</v>
      </c>
    </row>
    <row r="70" spans="1:4">
      <c r="A70" t="s">
        <v>13608</v>
      </c>
      <c r="B70">
        <v>2020</v>
      </c>
      <c r="C70" t="s">
        <v>695</v>
      </c>
      <c r="D70" t="s">
        <v>696</v>
      </c>
    </row>
    <row r="71" spans="1:4">
      <c r="A71" t="s">
        <v>13607</v>
      </c>
      <c r="B71">
        <v>2020</v>
      </c>
      <c r="C71" t="s">
        <v>695</v>
      </c>
      <c r="D71" t="s">
        <v>696</v>
      </c>
    </row>
    <row r="72" spans="1:4">
      <c r="A72" t="s">
        <v>13609</v>
      </c>
      <c r="B72">
        <v>2020</v>
      </c>
      <c r="C72" t="s">
        <v>132</v>
      </c>
      <c r="D72" t="s">
        <v>133</v>
      </c>
    </row>
    <row r="73" spans="1:4">
      <c r="A73" t="s">
        <v>13608</v>
      </c>
      <c r="B73">
        <v>2020</v>
      </c>
      <c r="C73" t="s">
        <v>132</v>
      </c>
      <c r="D73" t="s">
        <v>133</v>
      </c>
    </row>
    <row r="74" spans="1:4">
      <c r="A74" t="s">
        <v>13607</v>
      </c>
      <c r="B74">
        <v>2020</v>
      </c>
      <c r="C74" t="s">
        <v>132</v>
      </c>
      <c r="D74" t="s">
        <v>133</v>
      </c>
    </row>
    <row r="75" spans="1:4">
      <c r="A75" t="s">
        <v>13608</v>
      </c>
      <c r="B75">
        <v>2014</v>
      </c>
      <c r="C75" t="s">
        <v>698</v>
      </c>
      <c r="D75" t="s">
        <v>699</v>
      </c>
    </row>
    <row r="76" spans="1:4">
      <c r="A76" t="s">
        <v>13607</v>
      </c>
      <c r="B76">
        <v>2014</v>
      </c>
      <c r="C76" t="s">
        <v>698</v>
      </c>
      <c r="D76" t="s">
        <v>699</v>
      </c>
    </row>
    <row r="77" spans="1:4">
      <c r="A77" t="s">
        <v>13609</v>
      </c>
      <c r="B77">
        <v>2014</v>
      </c>
      <c r="C77" t="s">
        <v>136</v>
      </c>
      <c r="D77" t="s">
        <v>137</v>
      </c>
    </row>
    <row r="78" spans="1:4">
      <c r="A78" t="s">
        <v>13608</v>
      </c>
      <c r="B78">
        <v>2014</v>
      </c>
      <c r="C78" t="s">
        <v>136</v>
      </c>
      <c r="D78" t="s">
        <v>137</v>
      </c>
    </row>
    <row r="79" spans="1:4">
      <c r="A79" t="s">
        <v>13607</v>
      </c>
      <c r="B79">
        <v>2014</v>
      </c>
      <c r="C79" t="s">
        <v>136</v>
      </c>
      <c r="D79" t="s">
        <v>137</v>
      </c>
    </row>
    <row r="80" spans="1:4">
      <c r="A80" t="s">
        <v>13607</v>
      </c>
      <c r="B80">
        <v>2018</v>
      </c>
      <c r="C80" t="s">
        <v>1538</v>
      </c>
      <c r="D80" t="s">
        <v>1539</v>
      </c>
    </row>
    <row r="81" spans="1:4">
      <c r="A81" t="s">
        <v>13609</v>
      </c>
      <c r="B81">
        <v>2016</v>
      </c>
      <c r="C81" t="s">
        <v>140</v>
      </c>
      <c r="D81" t="s">
        <v>141</v>
      </c>
    </row>
    <row r="82" spans="1:4">
      <c r="A82" t="s">
        <v>13608</v>
      </c>
      <c r="B82">
        <v>2016</v>
      </c>
      <c r="C82" t="s">
        <v>140</v>
      </c>
      <c r="D82" t="s">
        <v>141</v>
      </c>
    </row>
    <row r="83" spans="1:4">
      <c r="A83" t="s">
        <v>13607</v>
      </c>
      <c r="B83">
        <v>2016</v>
      </c>
      <c r="C83" t="s">
        <v>140</v>
      </c>
      <c r="D83" t="s">
        <v>141</v>
      </c>
    </row>
    <row r="84" spans="1:4">
      <c r="A84" t="s">
        <v>13608</v>
      </c>
      <c r="B84">
        <v>2018</v>
      </c>
      <c r="C84" t="s">
        <v>701</v>
      </c>
      <c r="D84" t="s">
        <v>702</v>
      </c>
    </row>
    <row r="85" spans="1:4">
      <c r="A85" t="s">
        <v>13607</v>
      </c>
      <c r="B85">
        <v>2018</v>
      </c>
      <c r="C85" t="s">
        <v>701</v>
      </c>
      <c r="D85" t="s">
        <v>702</v>
      </c>
    </row>
    <row r="86" spans="1:4">
      <c r="A86" t="s">
        <v>13609</v>
      </c>
      <c r="B86">
        <v>2018</v>
      </c>
      <c r="C86" t="s">
        <v>146</v>
      </c>
      <c r="D86" t="s">
        <v>147</v>
      </c>
    </row>
    <row r="87" spans="1:4">
      <c r="A87" t="s">
        <v>13608</v>
      </c>
      <c r="B87">
        <v>2018</v>
      </c>
      <c r="C87" t="s">
        <v>146</v>
      </c>
      <c r="D87" t="s">
        <v>147</v>
      </c>
    </row>
    <row r="88" spans="1:4">
      <c r="A88" t="s">
        <v>13607</v>
      </c>
      <c r="B88">
        <v>2018</v>
      </c>
      <c r="C88" t="s">
        <v>146</v>
      </c>
      <c r="D88" t="s">
        <v>147</v>
      </c>
    </row>
    <row r="89" spans="1:4">
      <c r="A89" t="s">
        <v>13608</v>
      </c>
      <c r="B89">
        <v>2018</v>
      </c>
      <c r="C89" t="s">
        <v>704</v>
      </c>
      <c r="D89" t="s">
        <v>705</v>
      </c>
    </row>
    <row r="90" spans="1:4">
      <c r="A90" t="s">
        <v>13607</v>
      </c>
      <c r="B90">
        <v>2018</v>
      </c>
      <c r="C90" t="s">
        <v>704</v>
      </c>
      <c r="D90" t="s">
        <v>705</v>
      </c>
    </row>
    <row r="91" spans="1:4">
      <c r="A91" t="s">
        <v>13609</v>
      </c>
      <c r="B91">
        <v>2018</v>
      </c>
      <c r="C91" t="s">
        <v>150</v>
      </c>
      <c r="D91" t="s">
        <v>151</v>
      </c>
    </row>
    <row r="92" spans="1:4">
      <c r="A92" t="s">
        <v>13608</v>
      </c>
      <c r="B92">
        <v>2018</v>
      </c>
      <c r="C92" t="s">
        <v>150</v>
      </c>
      <c r="D92" t="s">
        <v>151</v>
      </c>
    </row>
    <row r="93" spans="1:4">
      <c r="A93" t="s">
        <v>13607</v>
      </c>
      <c r="B93">
        <v>2018</v>
      </c>
      <c r="C93" t="s">
        <v>150</v>
      </c>
      <c r="D93" t="s">
        <v>151</v>
      </c>
    </row>
    <row r="94" spans="1:4">
      <c r="A94" t="s">
        <v>13608</v>
      </c>
      <c r="B94">
        <v>2019</v>
      </c>
      <c r="C94" t="s">
        <v>707</v>
      </c>
      <c r="D94" t="s">
        <v>708</v>
      </c>
    </row>
    <row r="95" spans="1:4">
      <c r="A95" t="s">
        <v>13607</v>
      </c>
      <c r="B95">
        <v>2019</v>
      </c>
      <c r="C95" t="s">
        <v>707</v>
      </c>
      <c r="D95" t="s">
        <v>708</v>
      </c>
    </row>
    <row r="96" spans="1:4">
      <c r="A96" t="s">
        <v>13609</v>
      </c>
      <c r="B96">
        <v>2019</v>
      </c>
      <c r="C96" t="s">
        <v>154</v>
      </c>
      <c r="D96" t="s">
        <v>155</v>
      </c>
    </row>
    <row r="97" spans="1:4">
      <c r="A97" t="s">
        <v>13608</v>
      </c>
      <c r="B97">
        <v>2019</v>
      </c>
      <c r="C97" t="s">
        <v>154</v>
      </c>
      <c r="D97" t="s">
        <v>155</v>
      </c>
    </row>
    <row r="98" spans="1:4">
      <c r="A98" t="s">
        <v>13607</v>
      </c>
      <c r="B98">
        <v>2019</v>
      </c>
      <c r="C98" t="s">
        <v>154</v>
      </c>
      <c r="D98" t="s">
        <v>155</v>
      </c>
    </row>
    <row r="99" spans="1:4">
      <c r="A99" t="s">
        <v>13607</v>
      </c>
      <c r="B99">
        <v>2017</v>
      </c>
      <c r="C99" t="s">
        <v>1629</v>
      </c>
      <c r="D99" t="s">
        <v>1630</v>
      </c>
    </row>
    <row r="100" spans="1:4">
      <c r="A100" t="s">
        <v>13607</v>
      </c>
      <c r="B100">
        <v>2014</v>
      </c>
      <c r="C100" t="s">
        <v>1428</v>
      </c>
      <c r="D100" t="s">
        <v>1429</v>
      </c>
    </row>
    <row r="101" spans="1:4">
      <c r="A101" t="s">
        <v>13608</v>
      </c>
      <c r="B101">
        <v>2009</v>
      </c>
      <c r="C101" t="s">
        <v>710</v>
      </c>
      <c r="D101" t="s">
        <v>711</v>
      </c>
    </row>
    <row r="102" spans="1:4">
      <c r="A102" t="s">
        <v>13607</v>
      </c>
      <c r="B102">
        <v>2009</v>
      </c>
      <c r="C102" t="s">
        <v>710</v>
      </c>
      <c r="D102" t="s">
        <v>711</v>
      </c>
    </row>
    <row r="103" spans="1:4">
      <c r="A103" t="s">
        <v>13609</v>
      </c>
      <c r="B103">
        <v>2009</v>
      </c>
      <c r="C103" t="s">
        <v>158</v>
      </c>
      <c r="D103" t="s">
        <v>159</v>
      </c>
    </row>
    <row r="104" spans="1:4">
      <c r="A104" t="s">
        <v>13608</v>
      </c>
      <c r="B104">
        <v>2009</v>
      </c>
      <c r="C104" t="s">
        <v>158</v>
      </c>
      <c r="D104" t="s">
        <v>159</v>
      </c>
    </row>
    <row r="105" spans="1:4">
      <c r="A105" t="s">
        <v>13607</v>
      </c>
      <c r="B105">
        <v>2009</v>
      </c>
      <c r="C105" t="s">
        <v>158</v>
      </c>
      <c r="D105" t="s">
        <v>159</v>
      </c>
    </row>
    <row r="106" spans="1:4">
      <c r="A106" t="s">
        <v>13608</v>
      </c>
      <c r="B106">
        <v>2013</v>
      </c>
      <c r="C106" t="s">
        <v>714</v>
      </c>
      <c r="D106" t="s">
        <v>715</v>
      </c>
    </row>
    <row r="107" spans="1:4">
      <c r="A107" t="s">
        <v>13607</v>
      </c>
      <c r="B107">
        <v>2013</v>
      </c>
      <c r="C107" t="s">
        <v>714</v>
      </c>
      <c r="D107" t="s">
        <v>715</v>
      </c>
    </row>
    <row r="108" spans="1:4">
      <c r="A108" t="s">
        <v>13608</v>
      </c>
      <c r="B108">
        <v>2016</v>
      </c>
      <c r="C108" t="s">
        <v>718</v>
      </c>
      <c r="D108" t="s">
        <v>719</v>
      </c>
    </row>
    <row r="109" spans="1:4">
      <c r="A109" t="s">
        <v>13607</v>
      </c>
      <c r="B109">
        <v>2016</v>
      </c>
      <c r="C109" t="s">
        <v>718</v>
      </c>
      <c r="D109" t="s">
        <v>719</v>
      </c>
    </row>
    <row r="110" spans="1:4">
      <c r="A110" t="s">
        <v>13609</v>
      </c>
      <c r="B110">
        <v>2016</v>
      </c>
      <c r="C110" t="s">
        <v>164</v>
      </c>
      <c r="D110" t="s">
        <v>165</v>
      </c>
    </row>
    <row r="111" spans="1:4">
      <c r="A111" t="s">
        <v>13608</v>
      </c>
      <c r="B111">
        <v>2016</v>
      </c>
      <c r="C111" t="s">
        <v>164</v>
      </c>
      <c r="D111" t="s">
        <v>165</v>
      </c>
    </row>
    <row r="112" spans="1:4">
      <c r="A112" t="s">
        <v>13607</v>
      </c>
      <c r="B112">
        <v>2016</v>
      </c>
      <c r="C112" t="s">
        <v>164</v>
      </c>
      <c r="D112" t="s">
        <v>165</v>
      </c>
    </row>
    <row r="113" spans="1:4">
      <c r="A113" t="s">
        <v>13608</v>
      </c>
      <c r="B113">
        <v>2016</v>
      </c>
      <c r="C113" t="s">
        <v>721</v>
      </c>
      <c r="D113" t="s">
        <v>722</v>
      </c>
    </row>
    <row r="114" spans="1:4">
      <c r="A114" t="s">
        <v>13607</v>
      </c>
      <c r="B114">
        <v>2016</v>
      </c>
      <c r="C114" t="s">
        <v>721</v>
      </c>
      <c r="D114" t="s">
        <v>722</v>
      </c>
    </row>
    <row r="115" spans="1:4">
      <c r="A115" t="s">
        <v>13606</v>
      </c>
      <c r="B115">
        <v>2011</v>
      </c>
      <c r="C115" t="s">
        <v>60</v>
      </c>
      <c r="D115" t="s">
        <v>61</v>
      </c>
    </row>
    <row r="116" spans="1:4">
      <c r="A116" t="s">
        <v>13609</v>
      </c>
      <c r="B116">
        <v>2011</v>
      </c>
      <c r="C116" t="s">
        <v>60</v>
      </c>
      <c r="D116" t="s">
        <v>61</v>
      </c>
    </row>
    <row r="117" spans="1:4">
      <c r="A117" t="s">
        <v>13608</v>
      </c>
      <c r="B117">
        <v>2011</v>
      </c>
      <c r="C117" t="s">
        <v>60</v>
      </c>
      <c r="D117" t="s">
        <v>61</v>
      </c>
    </row>
    <row r="118" spans="1:4">
      <c r="A118" t="s">
        <v>13608</v>
      </c>
      <c r="B118">
        <v>2011</v>
      </c>
      <c r="C118" t="s">
        <v>727</v>
      </c>
      <c r="D118" t="s">
        <v>728</v>
      </c>
    </row>
    <row r="119" spans="1:4">
      <c r="A119" t="s">
        <v>13607</v>
      </c>
      <c r="B119">
        <v>2011</v>
      </c>
      <c r="C119" t="s">
        <v>60</v>
      </c>
      <c r="D119" t="s">
        <v>61</v>
      </c>
    </row>
    <row r="120" spans="1:4">
      <c r="A120" t="s">
        <v>13607</v>
      </c>
      <c r="B120">
        <v>2011</v>
      </c>
      <c r="C120" t="s">
        <v>727</v>
      </c>
      <c r="D120" t="s">
        <v>728</v>
      </c>
    </row>
    <row r="121" spans="1:4">
      <c r="A121" t="s">
        <v>13609</v>
      </c>
      <c r="B121">
        <v>2011</v>
      </c>
      <c r="C121" t="s">
        <v>168</v>
      </c>
      <c r="D121" t="s">
        <v>169</v>
      </c>
    </row>
    <row r="122" spans="1:4">
      <c r="A122" t="s">
        <v>13608</v>
      </c>
      <c r="B122">
        <v>2011</v>
      </c>
      <c r="C122" t="s">
        <v>168</v>
      </c>
      <c r="D122" t="s">
        <v>169</v>
      </c>
    </row>
    <row r="123" spans="1:4">
      <c r="A123" t="s">
        <v>13607</v>
      </c>
      <c r="B123">
        <v>2011</v>
      </c>
      <c r="C123" t="s">
        <v>168</v>
      </c>
      <c r="D123" t="s">
        <v>169</v>
      </c>
    </row>
    <row r="124" spans="1:4">
      <c r="A124" t="s">
        <v>13608</v>
      </c>
      <c r="B124">
        <v>2015</v>
      </c>
      <c r="C124" t="s">
        <v>733</v>
      </c>
      <c r="D124" t="s">
        <v>734</v>
      </c>
    </row>
    <row r="125" spans="1:4">
      <c r="A125" t="s">
        <v>13607</v>
      </c>
      <c r="B125">
        <v>2015</v>
      </c>
      <c r="C125" t="s">
        <v>733</v>
      </c>
      <c r="D125" t="s">
        <v>734</v>
      </c>
    </row>
    <row r="126" spans="1:4">
      <c r="A126" t="s">
        <v>13607</v>
      </c>
      <c r="B126">
        <v>2019</v>
      </c>
      <c r="C126" t="s">
        <v>1422</v>
      </c>
      <c r="D126" t="s">
        <v>1423</v>
      </c>
    </row>
    <row r="127" spans="1:4">
      <c r="A127" t="s">
        <v>13608</v>
      </c>
      <c r="B127">
        <v>2018</v>
      </c>
      <c r="C127" t="s">
        <v>743</v>
      </c>
      <c r="D127" t="s">
        <v>744</v>
      </c>
    </row>
    <row r="128" spans="1:4">
      <c r="A128" t="s">
        <v>13607</v>
      </c>
      <c r="B128">
        <v>2018</v>
      </c>
      <c r="C128" t="s">
        <v>743</v>
      </c>
      <c r="D128" t="s">
        <v>744</v>
      </c>
    </row>
    <row r="129" spans="1:4">
      <c r="A129" t="s">
        <v>13609</v>
      </c>
      <c r="B129">
        <v>2018</v>
      </c>
      <c r="C129" t="s">
        <v>172</v>
      </c>
      <c r="D129" t="s">
        <v>173</v>
      </c>
    </row>
    <row r="130" spans="1:4">
      <c r="A130" t="s">
        <v>13608</v>
      </c>
      <c r="B130">
        <v>2018</v>
      </c>
      <c r="C130" t="s">
        <v>172</v>
      </c>
      <c r="D130" t="s">
        <v>173</v>
      </c>
    </row>
    <row r="131" spans="1:4">
      <c r="A131" t="s">
        <v>13607</v>
      </c>
      <c r="B131">
        <v>2018</v>
      </c>
      <c r="C131" t="s">
        <v>172</v>
      </c>
      <c r="D131" t="s">
        <v>173</v>
      </c>
    </row>
    <row r="132" spans="1:4">
      <c r="A132" t="s">
        <v>13608</v>
      </c>
      <c r="B132">
        <v>2020</v>
      </c>
      <c r="C132" t="s">
        <v>746</v>
      </c>
      <c r="D132" t="s">
        <v>747</v>
      </c>
    </row>
    <row r="133" spans="1:4">
      <c r="A133" t="s">
        <v>13607</v>
      </c>
      <c r="B133">
        <v>2020</v>
      </c>
      <c r="C133" t="s">
        <v>746</v>
      </c>
      <c r="D133" t="s">
        <v>747</v>
      </c>
    </row>
    <row r="134" spans="1:4">
      <c r="A134" t="s">
        <v>13609</v>
      </c>
      <c r="B134">
        <v>2020</v>
      </c>
      <c r="C134" t="s">
        <v>176</v>
      </c>
      <c r="D134" t="s">
        <v>177</v>
      </c>
    </row>
    <row r="135" spans="1:4">
      <c r="A135" t="s">
        <v>13608</v>
      </c>
      <c r="B135">
        <v>2020</v>
      </c>
      <c r="C135" t="s">
        <v>176</v>
      </c>
      <c r="D135" t="s">
        <v>177</v>
      </c>
    </row>
    <row r="136" spans="1:4">
      <c r="A136" t="s">
        <v>13607</v>
      </c>
      <c r="B136">
        <v>2020</v>
      </c>
      <c r="C136" t="s">
        <v>176</v>
      </c>
      <c r="D136" t="s">
        <v>177</v>
      </c>
    </row>
    <row r="137" spans="1:4">
      <c r="A137" t="s">
        <v>13607</v>
      </c>
      <c r="B137">
        <v>2016</v>
      </c>
      <c r="C137" t="s">
        <v>140</v>
      </c>
      <c r="D137" t="s">
        <v>1383</v>
      </c>
    </row>
    <row r="138" spans="1:4">
      <c r="A138" t="s">
        <v>13607</v>
      </c>
      <c r="B138">
        <v>2013</v>
      </c>
      <c r="C138" t="s">
        <v>1608</v>
      </c>
      <c r="D138" t="s">
        <v>1609</v>
      </c>
    </row>
    <row r="139" spans="1:4">
      <c r="A139" t="s">
        <v>13608</v>
      </c>
      <c r="B139">
        <v>2014</v>
      </c>
      <c r="C139" t="s">
        <v>751</v>
      </c>
      <c r="D139" t="s">
        <v>752</v>
      </c>
    </row>
    <row r="140" spans="1:4">
      <c r="A140" t="s">
        <v>13607</v>
      </c>
      <c r="B140">
        <v>2014</v>
      </c>
      <c r="C140" t="s">
        <v>751</v>
      </c>
      <c r="D140" t="s">
        <v>752</v>
      </c>
    </row>
    <row r="141" spans="1:4">
      <c r="A141" t="s">
        <v>13609</v>
      </c>
      <c r="B141">
        <v>2014</v>
      </c>
      <c r="C141" t="s">
        <v>182</v>
      </c>
      <c r="D141" t="s">
        <v>183</v>
      </c>
    </row>
    <row r="142" spans="1:4">
      <c r="A142" t="s">
        <v>13608</v>
      </c>
      <c r="B142">
        <v>2014</v>
      </c>
      <c r="C142" t="s">
        <v>182</v>
      </c>
      <c r="D142" t="s">
        <v>183</v>
      </c>
    </row>
    <row r="143" spans="1:4">
      <c r="A143" t="s">
        <v>13607</v>
      </c>
      <c r="B143">
        <v>2014</v>
      </c>
      <c r="C143" t="s">
        <v>182</v>
      </c>
      <c r="D143" t="s">
        <v>183</v>
      </c>
    </row>
    <row r="144" spans="1:4">
      <c r="A144" t="s">
        <v>13606</v>
      </c>
      <c r="B144">
        <v>2008</v>
      </c>
      <c r="C144" t="s">
        <v>72</v>
      </c>
      <c r="D144" t="s">
        <v>73</v>
      </c>
    </row>
    <row r="145" spans="1:4">
      <c r="A145" t="s">
        <v>13609</v>
      </c>
      <c r="B145">
        <v>2008</v>
      </c>
      <c r="C145" t="s">
        <v>72</v>
      </c>
      <c r="D145" t="s">
        <v>73</v>
      </c>
    </row>
    <row r="146" spans="1:4">
      <c r="A146" t="s">
        <v>13608</v>
      </c>
      <c r="B146">
        <v>2008</v>
      </c>
      <c r="C146" t="s">
        <v>72</v>
      </c>
      <c r="D146" t="s">
        <v>73</v>
      </c>
    </row>
    <row r="147" spans="1:4">
      <c r="A147" t="s">
        <v>13608</v>
      </c>
      <c r="B147">
        <v>2008</v>
      </c>
      <c r="C147" t="s">
        <v>754</v>
      </c>
      <c r="D147" t="s">
        <v>755</v>
      </c>
    </row>
    <row r="148" spans="1:4">
      <c r="A148" t="s">
        <v>13607</v>
      </c>
      <c r="B148">
        <v>2008</v>
      </c>
      <c r="C148" t="s">
        <v>72</v>
      </c>
      <c r="D148" t="s">
        <v>73</v>
      </c>
    </row>
    <row r="149" spans="1:4">
      <c r="A149" t="s">
        <v>13607</v>
      </c>
      <c r="B149">
        <v>2008</v>
      </c>
      <c r="C149" t="s">
        <v>754</v>
      </c>
      <c r="D149" t="s">
        <v>755</v>
      </c>
    </row>
    <row r="150" spans="1:4">
      <c r="A150" t="s">
        <v>13609</v>
      </c>
      <c r="B150">
        <v>2008</v>
      </c>
      <c r="C150" t="s">
        <v>192</v>
      </c>
      <c r="D150" t="s">
        <v>193</v>
      </c>
    </row>
    <row r="151" spans="1:4">
      <c r="A151" t="s">
        <v>13608</v>
      </c>
      <c r="B151">
        <v>2008</v>
      </c>
      <c r="C151" t="s">
        <v>192</v>
      </c>
      <c r="D151" t="s">
        <v>193</v>
      </c>
    </row>
    <row r="152" spans="1:4">
      <c r="A152" t="s">
        <v>13607</v>
      </c>
      <c r="B152">
        <v>2008</v>
      </c>
      <c r="C152" t="s">
        <v>192</v>
      </c>
      <c r="D152" t="s">
        <v>193</v>
      </c>
    </row>
    <row r="153" spans="1:4">
      <c r="A153" t="s">
        <v>13606</v>
      </c>
      <c r="B153">
        <v>2017</v>
      </c>
      <c r="C153" t="s">
        <v>62</v>
      </c>
      <c r="D153" t="s">
        <v>63</v>
      </c>
    </row>
    <row r="154" spans="1:4">
      <c r="A154" t="s">
        <v>13609</v>
      </c>
      <c r="B154">
        <v>2017</v>
      </c>
      <c r="C154" t="s">
        <v>62</v>
      </c>
      <c r="D154" t="s">
        <v>63</v>
      </c>
    </row>
    <row r="155" spans="1:4">
      <c r="A155" t="s">
        <v>13608</v>
      </c>
      <c r="B155">
        <v>2017</v>
      </c>
      <c r="C155" t="s">
        <v>62</v>
      </c>
      <c r="D155" t="s">
        <v>63</v>
      </c>
    </row>
    <row r="156" spans="1:4">
      <c r="A156" t="s">
        <v>13607</v>
      </c>
      <c r="B156">
        <v>2017</v>
      </c>
      <c r="C156" t="s">
        <v>62</v>
      </c>
      <c r="D156" t="s">
        <v>63</v>
      </c>
    </row>
    <row r="157" spans="1:4">
      <c r="A157" t="s">
        <v>13608</v>
      </c>
      <c r="B157">
        <v>2017</v>
      </c>
      <c r="C157" t="s">
        <v>758</v>
      </c>
      <c r="D157" t="s">
        <v>759</v>
      </c>
    </row>
    <row r="158" spans="1:4">
      <c r="A158" t="s">
        <v>13607</v>
      </c>
      <c r="B158">
        <v>2017</v>
      </c>
      <c r="C158" t="s">
        <v>758</v>
      </c>
      <c r="D158" t="s">
        <v>759</v>
      </c>
    </row>
    <row r="159" spans="1:4">
      <c r="A159" t="s">
        <v>13608</v>
      </c>
      <c r="B159">
        <v>2020</v>
      </c>
      <c r="C159" t="s">
        <v>764</v>
      </c>
      <c r="D159" t="s">
        <v>765</v>
      </c>
    </row>
    <row r="160" spans="1:4">
      <c r="A160" t="s">
        <v>13607</v>
      </c>
      <c r="B160">
        <v>2020</v>
      </c>
      <c r="C160" t="s">
        <v>764</v>
      </c>
      <c r="D160" t="s">
        <v>765</v>
      </c>
    </row>
    <row r="161" spans="1:4">
      <c r="A161" t="s">
        <v>13607</v>
      </c>
      <c r="B161">
        <v>2020</v>
      </c>
      <c r="C161" t="s">
        <v>1690</v>
      </c>
      <c r="D161" t="s">
        <v>765</v>
      </c>
    </row>
    <row r="162" spans="1:4">
      <c r="A162" t="s">
        <v>13609</v>
      </c>
      <c r="B162">
        <v>2020</v>
      </c>
      <c r="C162" t="s">
        <v>196</v>
      </c>
      <c r="D162" t="s">
        <v>197</v>
      </c>
    </row>
    <row r="163" spans="1:4">
      <c r="A163" t="s">
        <v>13608</v>
      </c>
      <c r="B163">
        <v>2020</v>
      </c>
      <c r="C163" t="s">
        <v>196</v>
      </c>
      <c r="D163" t="s">
        <v>197</v>
      </c>
    </row>
    <row r="164" spans="1:4">
      <c r="A164" t="s">
        <v>13607</v>
      </c>
      <c r="B164">
        <v>2020</v>
      </c>
      <c r="C164" t="s">
        <v>196</v>
      </c>
      <c r="D164" t="s">
        <v>197</v>
      </c>
    </row>
    <row r="165" spans="1:4">
      <c r="A165" t="s">
        <v>13608</v>
      </c>
      <c r="B165">
        <v>2015</v>
      </c>
      <c r="C165" t="s">
        <v>768</v>
      </c>
      <c r="D165" t="s">
        <v>769</v>
      </c>
    </row>
    <row r="166" spans="1:4">
      <c r="A166" t="s">
        <v>13607</v>
      </c>
      <c r="B166">
        <v>2015</v>
      </c>
      <c r="C166" t="s">
        <v>768</v>
      </c>
      <c r="D166" t="s">
        <v>769</v>
      </c>
    </row>
    <row r="167" spans="1:4">
      <c r="A167" t="s">
        <v>13609</v>
      </c>
      <c r="B167">
        <v>2015</v>
      </c>
      <c r="C167" t="s">
        <v>202</v>
      </c>
      <c r="D167" t="s">
        <v>203</v>
      </c>
    </row>
    <row r="168" spans="1:4">
      <c r="A168" t="s">
        <v>13608</v>
      </c>
      <c r="B168">
        <v>2015</v>
      </c>
      <c r="C168" t="s">
        <v>202</v>
      </c>
      <c r="D168" t="s">
        <v>203</v>
      </c>
    </row>
    <row r="169" spans="1:4">
      <c r="A169" t="s">
        <v>13607</v>
      </c>
      <c r="B169">
        <v>2015</v>
      </c>
      <c r="C169" t="s">
        <v>202</v>
      </c>
      <c r="D169" t="s">
        <v>203</v>
      </c>
    </row>
    <row r="170" spans="1:4">
      <c r="A170" t="s">
        <v>13608</v>
      </c>
      <c r="B170">
        <v>2016</v>
      </c>
      <c r="C170" t="s">
        <v>771</v>
      </c>
      <c r="D170" t="s">
        <v>772</v>
      </c>
    </row>
    <row r="171" spans="1:4">
      <c r="A171" t="s">
        <v>13608</v>
      </c>
      <c r="B171">
        <v>2016</v>
      </c>
      <c r="C171" t="s">
        <v>774</v>
      </c>
      <c r="D171" t="s">
        <v>775</v>
      </c>
    </row>
    <row r="172" spans="1:4">
      <c r="A172" t="s">
        <v>13607</v>
      </c>
      <c r="B172">
        <v>2016</v>
      </c>
      <c r="C172" t="s">
        <v>774</v>
      </c>
      <c r="D172" t="s">
        <v>775</v>
      </c>
    </row>
    <row r="173" spans="1:4">
      <c r="A173" t="s">
        <v>13608</v>
      </c>
      <c r="B173">
        <v>2016</v>
      </c>
      <c r="C173" t="s">
        <v>207</v>
      </c>
      <c r="D173" t="s">
        <v>208</v>
      </c>
    </row>
    <row r="174" spans="1:4">
      <c r="A174" t="s">
        <v>13607</v>
      </c>
      <c r="B174">
        <v>2016</v>
      </c>
      <c r="C174" t="s">
        <v>207</v>
      </c>
      <c r="D174" t="s">
        <v>208</v>
      </c>
    </row>
    <row r="175" spans="1:4">
      <c r="A175" t="s">
        <v>13609</v>
      </c>
      <c r="B175">
        <v>2018</v>
      </c>
      <c r="C175" t="s">
        <v>211</v>
      </c>
      <c r="D175" t="s">
        <v>212</v>
      </c>
    </row>
    <row r="176" spans="1:4">
      <c r="A176" t="s">
        <v>13608</v>
      </c>
      <c r="B176">
        <v>2018</v>
      </c>
      <c r="C176" t="s">
        <v>211</v>
      </c>
      <c r="D176" t="s">
        <v>212</v>
      </c>
    </row>
    <row r="177" spans="1:4">
      <c r="A177" t="s">
        <v>13607</v>
      </c>
      <c r="B177">
        <v>2018</v>
      </c>
      <c r="C177" t="s">
        <v>211</v>
      </c>
      <c r="D177" t="s">
        <v>212</v>
      </c>
    </row>
    <row r="178" spans="1:4">
      <c r="A178" t="s">
        <v>13608</v>
      </c>
      <c r="B178">
        <v>2018</v>
      </c>
      <c r="C178" t="s">
        <v>217</v>
      </c>
      <c r="D178" t="s">
        <v>777</v>
      </c>
    </row>
    <row r="179" spans="1:4">
      <c r="A179" t="s">
        <v>13607</v>
      </c>
      <c r="B179">
        <v>2018</v>
      </c>
      <c r="C179" t="s">
        <v>217</v>
      </c>
      <c r="D179" t="s">
        <v>777</v>
      </c>
    </row>
    <row r="180" spans="1:4">
      <c r="A180" t="s">
        <v>13608</v>
      </c>
      <c r="B180">
        <v>2019</v>
      </c>
      <c r="C180" t="s">
        <v>217</v>
      </c>
      <c r="D180" t="s">
        <v>779</v>
      </c>
    </row>
    <row r="181" spans="1:4">
      <c r="A181" t="s">
        <v>13607</v>
      </c>
      <c r="B181">
        <v>2019</v>
      </c>
      <c r="C181" t="s">
        <v>217</v>
      </c>
      <c r="D181" t="s">
        <v>779</v>
      </c>
    </row>
    <row r="182" spans="1:4">
      <c r="A182" t="s">
        <v>13609</v>
      </c>
      <c r="B182">
        <v>2019</v>
      </c>
      <c r="C182" t="s">
        <v>217</v>
      </c>
      <c r="D182" t="s">
        <v>218</v>
      </c>
    </row>
    <row r="183" spans="1:4">
      <c r="A183" t="s">
        <v>13608</v>
      </c>
      <c r="B183">
        <v>2019</v>
      </c>
      <c r="C183" t="s">
        <v>217</v>
      </c>
      <c r="D183" t="s">
        <v>218</v>
      </c>
    </row>
    <row r="184" spans="1:4">
      <c r="A184" t="s">
        <v>13607</v>
      </c>
      <c r="B184">
        <v>2019</v>
      </c>
      <c r="C184" t="s">
        <v>217</v>
      </c>
      <c r="D184" t="s">
        <v>218</v>
      </c>
    </row>
    <row r="185" spans="1:4">
      <c r="A185" t="s">
        <v>13607</v>
      </c>
      <c r="B185">
        <v>2014</v>
      </c>
      <c r="C185" t="s">
        <v>1723</v>
      </c>
      <c r="D185" t="s">
        <v>1724</v>
      </c>
    </row>
    <row r="186" spans="1:4">
      <c r="A186" t="s">
        <v>13608</v>
      </c>
      <c r="B186">
        <v>2018</v>
      </c>
      <c r="C186" t="s">
        <v>781</v>
      </c>
      <c r="D186" t="s">
        <v>782</v>
      </c>
    </row>
    <row r="187" spans="1:4">
      <c r="A187" t="s">
        <v>13607</v>
      </c>
      <c r="B187">
        <v>2018</v>
      </c>
      <c r="C187" t="s">
        <v>781</v>
      </c>
      <c r="D187" t="s">
        <v>782</v>
      </c>
    </row>
    <row r="188" spans="1:4">
      <c r="A188" t="s">
        <v>13609</v>
      </c>
      <c r="B188">
        <v>2018</v>
      </c>
      <c r="C188" t="s">
        <v>222</v>
      </c>
      <c r="D188" t="s">
        <v>223</v>
      </c>
    </row>
    <row r="189" spans="1:4">
      <c r="A189" t="s">
        <v>13608</v>
      </c>
      <c r="B189">
        <v>2018</v>
      </c>
      <c r="C189" t="s">
        <v>222</v>
      </c>
      <c r="D189" t="s">
        <v>223</v>
      </c>
    </row>
    <row r="190" spans="1:4">
      <c r="A190" t="s">
        <v>13607</v>
      </c>
      <c r="B190">
        <v>2018</v>
      </c>
      <c r="C190" t="s">
        <v>222</v>
      </c>
      <c r="D190" t="s">
        <v>223</v>
      </c>
    </row>
    <row r="191" spans="1:4">
      <c r="A191" t="s">
        <v>13608</v>
      </c>
      <c r="B191">
        <v>2017</v>
      </c>
      <c r="C191" t="s">
        <v>787</v>
      </c>
      <c r="D191" t="s">
        <v>788</v>
      </c>
    </row>
    <row r="192" spans="1:4">
      <c r="A192" t="s">
        <v>13607</v>
      </c>
      <c r="B192">
        <v>2017</v>
      </c>
      <c r="C192" t="s">
        <v>787</v>
      </c>
      <c r="D192" t="s">
        <v>788</v>
      </c>
    </row>
    <row r="193" spans="1:4">
      <c r="A193" t="s">
        <v>13608</v>
      </c>
      <c r="B193">
        <v>2007</v>
      </c>
      <c r="C193" t="s">
        <v>791</v>
      </c>
      <c r="D193" t="s">
        <v>792</v>
      </c>
    </row>
    <row r="194" spans="1:4">
      <c r="A194" t="s">
        <v>13607</v>
      </c>
      <c r="B194">
        <v>2007</v>
      </c>
      <c r="C194" t="s">
        <v>791</v>
      </c>
      <c r="D194" t="s">
        <v>792</v>
      </c>
    </row>
    <row r="195" spans="1:4">
      <c r="A195" t="s">
        <v>13607</v>
      </c>
      <c r="B195">
        <v>2007</v>
      </c>
      <c r="C195" t="s">
        <v>791</v>
      </c>
      <c r="D195" t="s">
        <v>792</v>
      </c>
    </row>
    <row r="196" spans="1:4">
      <c r="A196" t="s">
        <v>13609</v>
      </c>
      <c r="B196">
        <v>2007</v>
      </c>
      <c r="C196" t="s">
        <v>230</v>
      </c>
      <c r="D196" t="s">
        <v>231</v>
      </c>
    </row>
    <row r="197" spans="1:4">
      <c r="A197" t="s">
        <v>13608</v>
      </c>
      <c r="B197">
        <v>2007</v>
      </c>
      <c r="C197" t="s">
        <v>230</v>
      </c>
      <c r="D197" t="s">
        <v>231</v>
      </c>
    </row>
    <row r="198" spans="1:4">
      <c r="A198" t="s">
        <v>13607</v>
      </c>
      <c r="B198">
        <v>2007</v>
      </c>
      <c r="C198" t="s">
        <v>230</v>
      </c>
      <c r="D198" t="s">
        <v>231</v>
      </c>
    </row>
    <row r="199" spans="1:4">
      <c r="A199" t="s">
        <v>13608</v>
      </c>
      <c r="B199">
        <v>2016</v>
      </c>
      <c r="C199" t="s">
        <v>795</v>
      </c>
      <c r="D199" t="s">
        <v>796</v>
      </c>
    </row>
    <row r="200" spans="1:4">
      <c r="A200" t="s">
        <v>13607</v>
      </c>
      <c r="B200">
        <v>2016</v>
      </c>
      <c r="C200" t="s">
        <v>795</v>
      </c>
      <c r="D200" t="s">
        <v>796</v>
      </c>
    </row>
    <row r="201" spans="1:4">
      <c r="A201" t="s">
        <v>13609</v>
      </c>
      <c r="B201">
        <v>2016</v>
      </c>
      <c r="C201" t="s">
        <v>234</v>
      </c>
      <c r="D201" t="s">
        <v>235</v>
      </c>
    </row>
    <row r="202" spans="1:4">
      <c r="A202" t="s">
        <v>13608</v>
      </c>
      <c r="B202">
        <v>2016</v>
      </c>
      <c r="C202" t="s">
        <v>234</v>
      </c>
      <c r="D202" t="s">
        <v>235</v>
      </c>
    </row>
    <row r="203" spans="1:4">
      <c r="A203" t="s">
        <v>13607</v>
      </c>
      <c r="B203">
        <v>2016</v>
      </c>
      <c r="C203" t="s">
        <v>234</v>
      </c>
      <c r="D203" t="s">
        <v>235</v>
      </c>
    </row>
    <row r="204" spans="1:4">
      <c r="A204" t="s">
        <v>13609</v>
      </c>
      <c r="B204">
        <v>2020</v>
      </c>
      <c r="C204" t="s">
        <v>238</v>
      </c>
      <c r="D204" t="s">
        <v>239</v>
      </c>
    </row>
    <row r="205" spans="1:4">
      <c r="A205" t="s">
        <v>13608</v>
      </c>
      <c r="B205">
        <v>2020</v>
      </c>
      <c r="C205" t="s">
        <v>238</v>
      </c>
      <c r="D205" t="s">
        <v>239</v>
      </c>
    </row>
    <row r="206" spans="1:4">
      <c r="A206" t="s">
        <v>13607</v>
      </c>
      <c r="B206">
        <v>2020</v>
      </c>
      <c r="C206" t="s">
        <v>238</v>
      </c>
      <c r="D206" t="s">
        <v>239</v>
      </c>
    </row>
    <row r="207" spans="1:4">
      <c r="A207" t="s">
        <v>13608</v>
      </c>
      <c r="B207">
        <v>2011</v>
      </c>
      <c r="C207" t="s">
        <v>798</v>
      </c>
      <c r="D207" t="s">
        <v>799</v>
      </c>
    </row>
    <row r="208" spans="1:4">
      <c r="A208" t="s">
        <v>13607</v>
      </c>
      <c r="B208">
        <v>2011</v>
      </c>
      <c r="C208" t="s">
        <v>798</v>
      </c>
      <c r="D208" t="s">
        <v>799</v>
      </c>
    </row>
    <row r="209" spans="1:4">
      <c r="A209" t="s">
        <v>13608</v>
      </c>
      <c r="B209">
        <v>2017</v>
      </c>
      <c r="C209" t="s">
        <v>802</v>
      </c>
      <c r="D209" t="s">
        <v>803</v>
      </c>
    </row>
    <row r="210" spans="1:4">
      <c r="A210" t="s">
        <v>13607</v>
      </c>
      <c r="B210">
        <v>2017</v>
      </c>
      <c r="C210" t="s">
        <v>802</v>
      </c>
      <c r="D210" t="s">
        <v>803</v>
      </c>
    </row>
    <row r="211" spans="1:4">
      <c r="A211" t="s">
        <v>13609</v>
      </c>
      <c r="B211">
        <v>2017</v>
      </c>
      <c r="C211" t="s">
        <v>242</v>
      </c>
      <c r="D211" t="s">
        <v>243</v>
      </c>
    </row>
    <row r="212" spans="1:4">
      <c r="A212" t="s">
        <v>13608</v>
      </c>
      <c r="B212">
        <v>2017</v>
      </c>
      <c r="C212" t="s">
        <v>242</v>
      </c>
      <c r="D212" t="s">
        <v>243</v>
      </c>
    </row>
    <row r="213" spans="1:4">
      <c r="A213" t="s">
        <v>13607</v>
      </c>
      <c r="B213">
        <v>2017</v>
      </c>
      <c r="C213" t="s">
        <v>242</v>
      </c>
      <c r="D213" t="s">
        <v>243</v>
      </c>
    </row>
    <row r="214" spans="1:4">
      <c r="A214" t="s">
        <v>13608</v>
      </c>
      <c r="B214">
        <v>2014</v>
      </c>
      <c r="C214" t="s">
        <v>805</v>
      </c>
      <c r="D214" t="s">
        <v>806</v>
      </c>
    </row>
    <row r="215" spans="1:4">
      <c r="A215" t="s">
        <v>13607</v>
      </c>
      <c r="B215">
        <v>2014</v>
      </c>
      <c r="C215" t="s">
        <v>805</v>
      </c>
      <c r="D215" t="s">
        <v>806</v>
      </c>
    </row>
    <row r="216" spans="1:4">
      <c r="A216" t="s">
        <v>13609</v>
      </c>
      <c r="B216">
        <v>2014</v>
      </c>
      <c r="C216" t="s">
        <v>246</v>
      </c>
      <c r="D216" t="s">
        <v>247</v>
      </c>
    </row>
    <row r="217" spans="1:4">
      <c r="A217" t="s">
        <v>13608</v>
      </c>
      <c r="B217">
        <v>2014</v>
      </c>
      <c r="C217" t="s">
        <v>246</v>
      </c>
      <c r="D217" t="s">
        <v>247</v>
      </c>
    </row>
    <row r="218" spans="1:4">
      <c r="A218" t="s">
        <v>13607</v>
      </c>
      <c r="B218">
        <v>2014</v>
      </c>
      <c r="C218" t="s">
        <v>246</v>
      </c>
      <c r="D218" t="s">
        <v>247</v>
      </c>
    </row>
    <row r="219" spans="1:4">
      <c r="A219" t="s">
        <v>13608</v>
      </c>
      <c r="B219">
        <v>2013</v>
      </c>
      <c r="C219" t="s">
        <v>714</v>
      </c>
      <c r="D219" t="s">
        <v>808</v>
      </c>
    </row>
    <row r="220" spans="1:4">
      <c r="A220" t="s">
        <v>13607</v>
      </c>
      <c r="B220">
        <v>2013</v>
      </c>
      <c r="C220" t="s">
        <v>714</v>
      </c>
      <c r="D220" t="s">
        <v>808</v>
      </c>
    </row>
    <row r="221" spans="1:4">
      <c r="A221" t="s">
        <v>13609</v>
      </c>
      <c r="B221">
        <v>2013</v>
      </c>
      <c r="C221" t="s">
        <v>250</v>
      </c>
      <c r="D221" t="s">
        <v>251</v>
      </c>
    </row>
    <row r="222" spans="1:4">
      <c r="A222" t="s">
        <v>13608</v>
      </c>
      <c r="B222">
        <v>2013</v>
      </c>
      <c r="C222" t="s">
        <v>250</v>
      </c>
      <c r="D222" t="s">
        <v>251</v>
      </c>
    </row>
    <row r="223" spans="1:4">
      <c r="A223" t="s">
        <v>13607</v>
      </c>
      <c r="B223">
        <v>2013</v>
      </c>
      <c r="C223" t="s">
        <v>250</v>
      </c>
      <c r="D223" t="s">
        <v>251</v>
      </c>
    </row>
    <row r="224" spans="1:4">
      <c r="A224" t="s">
        <v>13608</v>
      </c>
      <c r="B224">
        <v>2019</v>
      </c>
      <c r="C224" t="s">
        <v>810</v>
      </c>
      <c r="D224" t="s">
        <v>811</v>
      </c>
    </row>
    <row r="225" spans="1:4">
      <c r="A225" t="s">
        <v>13607</v>
      </c>
      <c r="B225">
        <v>2019</v>
      </c>
      <c r="C225" t="s">
        <v>810</v>
      </c>
      <c r="D225" t="s">
        <v>811</v>
      </c>
    </row>
    <row r="226" spans="1:4">
      <c r="A226" t="s">
        <v>13608</v>
      </c>
      <c r="B226">
        <v>2016</v>
      </c>
      <c r="C226" t="s">
        <v>813</v>
      </c>
      <c r="D226" t="s">
        <v>814</v>
      </c>
    </row>
    <row r="227" spans="1:4">
      <c r="A227" t="s">
        <v>13607</v>
      </c>
      <c r="B227">
        <v>2016</v>
      </c>
      <c r="C227" t="s">
        <v>813</v>
      </c>
      <c r="D227" t="s">
        <v>814</v>
      </c>
    </row>
    <row r="228" spans="1:4">
      <c r="A228" t="s">
        <v>13608</v>
      </c>
      <c r="B228">
        <v>2015</v>
      </c>
      <c r="C228" t="s">
        <v>817</v>
      </c>
      <c r="D228" t="s">
        <v>818</v>
      </c>
    </row>
    <row r="229" spans="1:4">
      <c r="A229" t="s">
        <v>13607</v>
      </c>
      <c r="B229">
        <v>2015</v>
      </c>
      <c r="C229" t="s">
        <v>817</v>
      </c>
      <c r="D229" t="s">
        <v>818</v>
      </c>
    </row>
    <row r="230" spans="1:4">
      <c r="A230" t="s">
        <v>13609</v>
      </c>
      <c r="B230">
        <v>2015</v>
      </c>
      <c r="C230" t="s">
        <v>254</v>
      </c>
      <c r="D230" t="s">
        <v>255</v>
      </c>
    </row>
    <row r="231" spans="1:4">
      <c r="A231" t="s">
        <v>13608</v>
      </c>
      <c r="B231">
        <v>2015</v>
      </c>
      <c r="C231" t="s">
        <v>254</v>
      </c>
      <c r="D231" t="s">
        <v>255</v>
      </c>
    </row>
    <row r="232" spans="1:4">
      <c r="A232" t="s">
        <v>13607</v>
      </c>
      <c r="B232">
        <v>2015</v>
      </c>
      <c r="C232" t="s">
        <v>254</v>
      </c>
      <c r="D232" t="s">
        <v>255</v>
      </c>
    </row>
    <row r="233" spans="1:4">
      <c r="A233" t="s">
        <v>13608</v>
      </c>
      <c r="B233">
        <v>2017</v>
      </c>
      <c r="C233" t="s">
        <v>817</v>
      </c>
      <c r="D233" t="s">
        <v>822</v>
      </c>
    </row>
    <row r="234" spans="1:4">
      <c r="A234" t="s">
        <v>13608</v>
      </c>
      <c r="B234">
        <v>2015</v>
      </c>
      <c r="C234" t="s">
        <v>825</v>
      </c>
      <c r="D234" t="s">
        <v>826</v>
      </c>
    </row>
    <row r="235" spans="1:4">
      <c r="A235" t="s">
        <v>13607</v>
      </c>
      <c r="B235">
        <v>2015</v>
      </c>
      <c r="C235" t="s">
        <v>825</v>
      </c>
      <c r="D235" t="s">
        <v>826</v>
      </c>
    </row>
    <row r="236" spans="1:4">
      <c r="A236" t="s">
        <v>13608</v>
      </c>
      <c r="B236">
        <v>2016</v>
      </c>
      <c r="C236" t="s">
        <v>828</v>
      </c>
      <c r="D236" t="s">
        <v>829</v>
      </c>
    </row>
    <row r="237" spans="1:4">
      <c r="A237" t="s">
        <v>13607</v>
      </c>
      <c r="B237">
        <v>2016</v>
      </c>
      <c r="C237" t="s">
        <v>828</v>
      </c>
      <c r="D237" t="s">
        <v>829</v>
      </c>
    </row>
    <row r="238" spans="1:4">
      <c r="A238" t="s">
        <v>13609</v>
      </c>
      <c r="B238">
        <v>2016</v>
      </c>
      <c r="C238" t="s">
        <v>260</v>
      </c>
      <c r="D238" t="s">
        <v>261</v>
      </c>
    </row>
    <row r="239" spans="1:4">
      <c r="A239" t="s">
        <v>13608</v>
      </c>
      <c r="B239">
        <v>2016</v>
      </c>
      <c r="C239" t="s">
        <v>260</v>
      </c>
      <c r="D239" t="s">
        <v>261</v>
      </c>
    </row>
    <row r="240" spans="1:4">
      <c r="A240" t="s">
        <v>13607</v>
      </c>
      <c r="B240">
        <v>2016</v>
      </c>
      <c r="C240" t="s">
        <v>260</v>
      </c>
      <c r="D240" t="s">
        <v>261</v>
      </c>
    </row>
    <row r="241" spans="1:4">
      <c r="A241" t="s">
        <v>13608</v>
      </c>
      <c r="B241">
        <v>2016</v>
      </c>
      <c r="C241" t="s">
        <v>831</v>
      </c>
      <c r="D241" t="s">
        <v>832</v>
      </c>
    </row>
    <row r="242" spans="1:4">
      <c r="A242" t="s">
        <v>13607</v>
      </c>
      <c r="B242">
        <v>2016</v>
      </c>
      <c r="C242" t="s">
        <v>831</v>
      </c>
      <c r="D242" t="s">
        <v>832</v>
      </c>
    </row>
    <row r="243" spans="1:4">
      <c r="A243" t="s">
        <v>13609</v>
      </c>
      <c r="B243">
        <v>2016</v>
      </c>
      <c r="C243" t="s">
        <v>264</v>
      </c>
      <c r="D243" t="s">
        <v>265</v>
      </c>
    </row>
    <row r="244" spans="1:4">
      <c r="A244" t="s">
        <v>13608</v>
      </c>
      <c r="B244">
        <v>2016</v>
      </c>
      <c r="C244" t="s">
        <v>264</v>
      </c>
      <c r="D244" t="s">
        <v>265</v>
      </c>
    </row>
    <row r="245" spans="1:4">
      <c r="A245" t="s">
        <v>13607</v>
      </c>
      <c r="B245">
        <v>2016</v>
      </c>
      <c r="C245" t="s">
        <v>264</v>
      </c>
      <c r="D245" t="s">
        <v>265</v>
      </c>
    </row>
    <row r="246" spans="1:4">
      <c r="A246" t="s">
        <v>13608</v>
      </c>
      <c r="B246">
        <v>2012</v>
      </c>
      <c r="C246" t="s">
        <v>834</v>
      </c>
      <c r="D246" t="s">
        <v>835</v>
      </c>
    </row>
    <row r="247" spans="1:4">
      <c r="A247" t="s">
        <v>13607</v>
      </c>
      <c r="B247">
        <v>2012</v>
      </c>
      <c r="C247" t="s">
        <v>834</v>
      </c>
      <c r="D247" t="s">
        <v>835</v>
      </c>
    </row>
    <row r="248" spans="1:4">
      <c r="A248" t="s">
        <v>13609</v>
      </c>
      <c r="B248">
        <v>2012</v>
      </c>
      <c r="C248" t="s">
        <v>268</v>
      </c>
      <c r="D248" t="s">
        <v>269</v>
      </c>
    </row>
    <row r="249" spans="1:4">
      <c r="A249" t="s">
        <v>13608</v>
      </c>
      <c r="B249">
        <v>2012</v>
      </c>
      <c r="C249" t="s">
        <v>268</v>
      </c>
      <c r="D249" t="s">
        <v>269</v>
      </c>
    </row>
    <row r="250" spans="1:4">
      <c r="A250" t="s">
        <v>13607</v>
      </c>
      <c r="B250">
        <v>2012</v>
      </c>
      <c r="C250" t="s">
        <v>268</v>
      </c>
      <c r="D250" t="s">
        <v>269</v>
      </c>
    </row>
    <row r="251" spans="1:4">
      <c r="A251" t="s">
        <v>13608</v>
      </c>
      <c r="B251">
        <v>2010</v>
      </c>
      <c r="C251" t="s">
        <v>839</v>
      </c>
      <c r="D251" t="s">
        <v>840</v>
      </c>
    </row>
    <row r="252" spans="1:4">
      <c r="A252" t="s">
        <v>13607</v>
      </c>
      <c r="B252">
        <v>2010</v>
      </c>
      <c r="C252" t="s">
        <v>839</v>
      </c>
      <c r="D252" t="s">
        <v>840</v>
      </c>
    </row>
    <row r="253" spans="1:4">
      <c r="A253" t="s">
        <v>13607</v>
      </c>
      <c r="B253">
        <v>2010</v>
      </c>
      <c r="C253" t="s">
        <v>839</v>
      </c>
      <c r="D253" t="s">
        <v>840</v>
      </c>
    </row>
    <row r="254" spans="1:4">
      <c r="A254" t="s">
        <v>13608</v>
      </c>
      <c r="B254">
        <v>2019</v>
      </c>
      <c r="C254" t="s">
        <v>843</v>
      </c>
      <c r="D254" t="s">
        <v>844</v>
      </c>
    </row>
    <row r="255" spans="1:4">
      <c r="A255" t="s">
        <v>13607</v>
      </c>
      <c r="B255">
        <v>2019</v>
      </c>
      <c r="C255" t="s">
        <v>843</v>
      </c>
      <c r="D255" t="s">
        <v>844</v>
      </c>
    </row>
    <row r="256" spans="1:4">
      <c r="A256" t="s">
        <v>13608</v>
      </c>
      <c r="B256">
        <v>2017</v>
      </c>
      <c r="C256" t="s">
        <v>846</v>
      </c>
      <c r="D256" t="s">
        <v>847</v>
      </c>
    </row>
    <row r="257" spans="1:4">
      <c r="A257" t="s">
        <v>13607</v>
      </c>
      <c r="B257">
        <v>2017</v>
      </c>
      <c r="C257" t="s">
        <v>846</v>
      </c>
      <c r="D257" t="s">
        <v>847</v>
      </c>
    </row>
    <row r="258" spans="1:4">
      <c r="A258" t="s">
        <v>13607</v>
      </c>
      <c r="B258">
        <v>2017</v>
      </c>
      <c r="C258" t="s">
        <v>846</v>
      </c>
      <c r="D258" t="s">
        <v>847</v>
      </c>
    </row>
    <row r="259" spans="1:4">
      <c r="A259" t="s">
        <v>13609</v>
      </c>
      <c r="B259">
        <v>2017</v>
      </c>
      <c r="C259" t="s">
        <v>274</v>
      </c>
      <c r="D259" t="s">
        <v>275</v>
      </c>
    </row>
    <row r="260" spans="1:4">
      <c r="A260" t="s">
        <v>13608</v>
      </c>
      <c r="B260">
        <v>2017</v>
      </c>
      <c r="C260" t="s">
        <v>274</v>
      </c>
      <c r="D260" t="s">
        <v>275</v>
      </c>
    </row>
    <row r="261" spans="1:4">
      <c r="A261" t="s">
        <v>13607</v>
      </c>
      <c r="B261">
        <v>2017</v>
      </c>
      <c r="C261" t="s">
        <v>274</v>
      </c>
      <c r="D261" t="s">
        <v>275</v>
      </c>
    </row>
    <row r="262" spans="1:4">
      <c r="A262" t="s">
        <v>13608</v>
      </c>
      <c r="B262">
        <v>2019</v>
      </c>
      <c r="C262" t="s">
        <v>849</v>
      </c>
      <c r="D262" t="s">
        <v>850</v>
      </c>
    </row>
    <row r="263" spans="1:4">
      <c r="A263" t="s">
        <v>13607</v>
      </c>
      <c r="B263">
        <v>2019</v>
      </c>
      <c r="C263" t="s">
        <v>849</v>
      </c>
      <c r="D263" t="s">
        <v>850</v>
      </c>
    </row>
    <row r="264" spans="1:4">
      <c r="A264" t="s">
        <v>13608</v>
      </c>
      <c r="B264">
        <v>2016</v>
      </c>
      <c r="C264" t="s">
        <v>853</v>
      </c>
      <c r="D264" t="s">
        <v>854</v>
      </c>
    </row>
    <row r="265" spans="1:4">
      <c r="A265" t="s">
        <v>13607</v>
      </c>
      <c r="B265">
        <v>2016</v>
      </c>
      <c r="C265" t="s">
        <v>853</v>
      </c>
      <c r="D265" t="s">
        <v>854</v>
      </c>
    </row>
    <row r="266" spans="1:4">
      <c r="A266" t="s">
        <v>13609</v>
      </c>
      <c r="B266">
        <v>2016</v>
      </c>
      <c r="C266" t="s">
        <v>278</v>
      </c>
      <c r="D266" t="s">
        <v>279</v>
      </c>
    </row>
    <row r="267" spans="1:4">
      <c r="A267" t="s">
        <v>13608</v>
      </c>
      <c r="B267">
        <v>2016</v>
      </c>
      <c r="C267" t="s">
        <v>278</v>
      </c>
      <c r="D267" t="s">
        <v>279</v>
      </c>
    </row>
    <row r="268" spans="1:4">
      <c r="A268" t="s">
        <v>13607</v>
      </c>
      <c r="B268">
        <v>2016</v>
      </c>
      <c r="C268" t="s">
        <v>278</v>
      </c>
      <c r="D268" t="s">
        <v>279</v>
      </c>
    </row>
    <row r="269" spans="1:4">
      <c r="A269" t="s">
        <v>13607</v>
      </c>
      <c r="B269">
        <v>2014</v>
      </c>
      <c r="C269" t="s">
        <v>856</v>
      </c>
      <c r="D269" t="s">
        <v>1341</v>
      </c>
    </row>
    <row r="270" spans="1:4">
      <c r="A270" t="s">
        <v>13608</v>
      </c>
      <c r="B270">
        <v>2014</v>
      </c>
      <c r="C270" t="s">
        <v>856</v>
      </c>
      <c r="D270" t="s">
        <v>857</v>
      </c>
    </row>
    <row r="271" spans="1:4">
      <c r="A271" t="s">
        <v>13607</v>
      </c>
      <c r="B271">
        <v>2014</v>
      </c>
      <c r="C271" t="s">
        <v>856</v>
      </c>
      <c r="D271" t="s">
        <v>857</v>
      </c>
    </row>
    <row r="272" spans="1:4">
      <c r="A272" t="s">
        <v>13609</v>
      </c>
      <c r="B272">
        <v>2014</v>
      </c>
      <c r="C272" t="s">
        <v>282</v>
      </c>
      <c r="D272" t="s">
        <v>283</v>
      </c>
    </row>
    <row r="273" spans="1:4">
      <c r="A273" t="s">
        <v>13608</v>
      </c>
      <c r="B273">
        <v>2014</v>
      </c>
      <c r="C273" t="s">
        <v>282</v>
      </c>
      <c r="D273" t="s">
        <v>283</v>
      </c>
    </row>
    <row r="274" spans="1:4">
      <c r="A274" t="s">
        <v>13607</v>
      </c>
      <c r="B274">
        <v>2014</v>
      </c>
      <c r="C274" t="s">
        <v>282</v>
      </c>
      <c r="D274" t="s">
        <v>283</v>
      </c>
    </row>
    <row r="275" spans="1:4">
      <c r="A275" t="s">
        <v>13608</v>
      </c>
      <c r="B275">
        <v>2020</v>
      </c>
      <c r="C275" t="s">
        <v>861</v>
      </c>
      <c r="D275" t="s">
        <v>862</v>
      </c>
    </row>
    <row r="276" spans="1:4">
      <c r="A276" t="s">
        <v>13607</v>
      </c>
      <c r="B276">
        <v>2020</v>
      </c>
      <c r="C276" t="s">
        <v>861</v>
      </c>
      <c r="D276" t="s">
        <v>862</v>
      </c>
    </row>
    <row r="277" spans="1:4">
      <c r="A277" t="s">
        <v>13609</v>
      </c>
      <c r="B277">
        <v>2020</v>
      </c>
      <c r="C277" t="s">
        <v>288</v>
      </c>
      <c r="D277" t="s">
        <v>289</v>
      </c>
    </row>
    <row r="278" spans="1:4">
      <c r="A278" t="s">
        <v>13608</v>
      </c>
      <c r="B278">
        <v>2020</v>
      </c>
      <c r="C278" t="s">
        <v>288</v>
      </c>
      <c r="D278" t="s">
        <v>289</v>
      </c>
    </row>
    <row r="279" spans="1:4">
      <c r="A279" t="s">
        <v>13607</v>
      </c>
      <c r="B279">
        <v>2020</v>
      </c>
      <c r="C279" t="s">
        <v>288</v>
      </c>
      <c r="D279" t="s">
        <v>289</v>
      </c>
    </row>
    <row r="280" spans="1:4">
      <c r="A280" t="s">
        <v>13608</v>
      </c>
      <c r="B280">
        <v>2010</v>
      </c>
      <c r="C280" t="s">
        <v>710</v>
      </c>
      <c r="D280" t="s">
        <v>864</v>
      </c>
    </row>
    <row r="281" spans="1:4">
      <c r="A281" t="s">
        <v>13607</v>
      </c>
      <c r="B281">
        <v>2010</v>
      </c>
      <c r="C281" t="s">
        <v>710</v>
      </c>
      <c r="D281" t="s">
        <v>864</v>
      </c>
    </row>
    <row r="282" spans="1:4">
      <c r="A282" t="s">
        <v>13607</v>
      </c>
      <c r="B282">
        <v>2010</v>
      </c>
      <c r="C282" t="s">
        <v>710</v>
      </c>
      <c r="D282" t="s">
        <v>864</v>
      </c>
    </row>
    <row r="283" spans="1:4">
      <c r="A283" t="s">
        <v>13609</v>
      </c>
      <c r="B283">
        <v>2010</v>
      </c>
      <c r="C283" t="s">
        <v>158</v>
      </c>
      <c r="D283" t="s">
        <v>292</v>
      </c>
    </row>
    <row r="284" spans="1:4">
      <c r="A284" t="s">
        <v>13608</v>
      </c>
      <c r="B284">
        <v>2010</v>
      </c>
      <c r="C284" t="s">
        <v>158</v>
      </c>
      <c r="D284" t="s">
        <v>292</v>
      </c>
    </row>
    <row r="285" spans="1:4">
      <c r="A285" t="s">
        <v>13607</v>
      </c>
      <c r="B285">
        <v>2010</v>
      </c>
      <c r="C285" t="s">
        <v>158</v>
      </c>
      <c r="D285" t="s">
        <v>292</v>
      </c>
    </row>
    <row r="286" spans="1:4">
      <c r="A286" t="s">
        <v>13606</v>
      </c>
      <c r="B286">
        <v>2008</v>
      </c>
      <c r="C286" t="s">
        <v>38</v>
      </c>
      <c r="D286" t="s">
        <v>39</v>
      </c>
    </row>
    <row r="287" spans="1:4">
      <c r="A287" t="s">
        <v>13609</v>
      </c>
      <c r="B287">
        <v>2008</v>
      </c>
      <c r="C287" t="s">
        <v>38</v>
      </c>
      <c r="D287" t="s">
        <v>39</v>
      </c>
    </row>
    <row r="288" spans="1:4">
      <c r="A288" t="s">
        <v>13608</v>
      </c>
      <c r="B288">
        <v>2008</v>
      </c>
      <c r="C288" t="s">
        <v>38</v>
      </c>
      <c r="D288" t="s">
        <v>39</v>
      </c>
    </row>
    <row r="289" spans="1:4">
      <c r="A289" t="s">
        <v>13608</v>
      </c>
      <c r="B289">
        <v>2008</v>
      </c>
      <c r="C289" t="s">
        <v>866</v>
      </c>
      <c r="D289" t="s">
        <v>867</v>
      </c>
    </row>
    <row r="290" spans="1:4">
      <c r="A290" t="s">
        <v>13607</v>
      </c>
      <c r="B290">
        <v>2008</v>
      </c>
      <c r="C290" t="s">
        <v>38</v>
      </c>
      <c r="D290" t="s">
        <v>39</v>
      </c>
    </row>
    <row r="291" spans="1:4">
      <c r="A291" t="s">
        <v>13607</v>
      </c>
      <c r="B291">
        <v>2008</v>
      </c>
      <c r="C291" t="s">
        <v>866</v>
      </c>
      <c r="D291" t="s">
        <v>867</v>
      </c>
    </row>
    <row r="292" spans="1:4">
      <c r="A292" t="s">
        <v>13608</v>
      </c>
      <c r="B292">
        <v>1985</v>
      </c>
      <c r="C292" t="s">
        <v>872</v>
      </c>
      <c r="D292" t="s">
        <v>873</v>
      </c>
    </row>
    <row r="293" spans="1:4">
      <c r="A293" t="s">
        <v>13607</v>
      </c>
      <c r="B293">
        <v>1985</v>
      </c>
      <c r="C293" t="s">
        <v>872</v>
      </c>
      <c r="D293" t="s">
        <v>873</v>
      </c>
    </row>
    <row r="294" spans="1:4">
      <c r="A294" t="s">
        <v>13607</v>
      </c>
      <c r="B294">
        <v>2012</v>
      </c>
      <c r="C294" t="s">
        <v>1625</v>
      </c>
      <c r="D294" t="s">
        <v>1626</v>
      </c>
    </row>
    <row r="295" spans="1:4">
      <c r="A295" t="s">
        <v>13608</v>
      </c>
      <c r="B295">
        <v>2018</v>
      </c>
      <c r="C295" t="s">
        <v>875</v>
      </c>
      <c r="D295" t="s">
        <v>876</v>
      </c>
    </row>
    <row r="296" spans="1:4">
      <c r="A296" t="s">
        <v>13607</v>
      </c>
      <c r="B296">
        <v>2018</v>
      </c>
      <c r="C296" t="s">
        <v>875</v>
      </c>
      <c r="D296" t="s">
        <v>876</v>
      </c>
    </row>
    <row r="297" spans="1:4">
      <c r="A297" t="s">
        <v>13609</v>
      </c>
      <c r="B297">
        <v>2018</v>
      </c>
      <c r="C297" t="s">
        <v>295</v>
      </c>
      <c r="D297" t="s">
        <v>296</v>
      </c>
    </row>
    <row r="298" spans="1:4">
      <c r="A298" t="s">
        <v>13608</v>
      </c>
      <c r="B298">
        <v>2018</v>
      </c>
      <c r="C298" t="s">
        <v>295</v>
      </c>
      <c r="D298" t="s">
        <v>296</v>
      </c>
    </row>
    <row r="299" spans="1:4">
      <c r="A299" t="s">
        <v>13607</v>
      </c>
      <c r="B299">
        <v>2018</v>
      </c>
      <c r="C299" t="s">
        <v>295</v>
      </c>
      <c r="D299" t="s">
        <v>296</v>
      </c>
    </row>
    <row r="300" spans="1:4">
      <c r="A300" t="s">
        <v>13608</v>
      </c>
      <c r="B300">
        <v>2014</v>
      </c>
      <c r="C300" t="s">
        <v>878</v>
      </c>
      <c r="D300" t="s">
        <v>879</v>
      </c>
    </row>
    <row r="301" spans="1:4">
      <c r="A301" t="s">
        <v>13607</v>
      </c>
      <c r="B301">
        <v>2014</v>
      </c>
      <c r="C301" t="s">
        <v>878</v>
      </c>
      <c r="D301" t="s">
        <v>879</v>
      </c>
    </row>
    <row r="302" spans="1:4">
      <c r="A302" t="s">
        <v>13609</v>
      </c>
      <c r="B302">
        <v>2014</v>
      </c>
      <c r="C302" t="s">
        <v>299</v>
      </c>
      <c r="D302" t="s">
        <v>300</v>
      </c>
    </row>
    <row r="303" spans="1:4">
      <c r="A303" t="s">
        <v>13608</v>
      </c>
      <c r="B303">
        <v>2014</v>
      </c>
      <c r="C303" t="s">
        <v>299</v>
      </c>
      <c r="D303" t="s">
        <v>300</v>
      </c>
    </row>
    <row r="304" spans="1:4">
      <c r="A304" t="s">
        <v>13607</v>
      </c>
      <c r="B304">
        <v>2014</v>
      </c>
      <c r="C304" t="s">
        <v>299</v>
      </c>
      <c r="D304" t="s">
        <v>300</v>
      </c>
    </row>
    <row r="305" spans="1:4">
      <c r="A305" t="s">
        <v>13607</v>
      </c>
      <c r="B305">
        <v>2018</v>
      </c>
      <c r="C305" t="s">
        <v>1344</v>
      </c>
      <c r="D305" t="s">
        <v>1572</v>
      </c>
    </row>
    <row r="306" spans="1:4">
      <c r="A306" t="s">
        <v>13608</v>
      </c>
      <c r="B306">
        <v>2014</v>
      </c>
      <c r="C306" t="s">
        <v>303</v>
      </c>
      <c r="D306" t="s">
        <v>304</v>
      </c>
    </row>
    <row r="307" spans="1:4">
      <c r="A307" t="s">
        <v>13607</v>
      </c>
      <c r="B307">
        <v>2014</v>
      </c>
      <c r="C307" t="s">
        <v>303</v>
      </c>
      <c r="D307" t="s">
        <v>304</v>
      </c>
    </row>
    <row r="308" spans="1:4">
      <c r="A308" t="s">
        <v>13608</v>
      </c>
      <c r="B308">
        <v>2019</v>
      </c>
      <c r="C308" t="s">
        <v>886</v>
      </c>
      <c r="D308" t="s">
        <v>887</v>
      </c>
    </row>
    <row r="309" spans="1:4">
      <c r="A309" t="s">
        <v>13607</v>
      </c>
      <c r="B309">
        <v>2019</v>
      </c>
      <c r="C309" t="s">
        <v>886</v>
      </c>
      <c r="D309" t="s">
        <v>887</v>
      </c>
    </row>
    <row r="310" spans="1:4">
      <c r="A310" t="s">
        <v>13608</v>
      </c>
      <c r="B310">
        <v>2016</v>
      </c>
      <c r="C310" t="s">
        <v>890</v>
      </c>
      <c r="D310" t="s">
        <v>891</v>
      </c>
    </row>
    <row r="311" spans="1:4">
      <c r="A311" t="s">
        <v>13607</v>
      </c>
      <c r="B311">
        <v>2016</v>
      </c>
      <c r="C311" t="s">
        <v>890</v>
      </c>
      <c r="D311" t="s">
        <v>891</v>
      </c>
    </row>
    <row r="312" spans="1:4">
      <c r="A312" t="s">
        <v>13607</v>
      </c>
      <c r="B312">
        <v>2016</v>
      </c>
      <c r="C312" t="s">
        <v>890</v>
      </c>
      <c r="D312" t="s">
        <v>891</v>
      </c>
    </row>
    <row r="313" spans="1:4">
      <c r="A313" t="s">
        <v>13609</v>
      </c>
      <c r="B313">
        <v>2016</v>
      </c>
      <c r="C313" t="s">
        <v>313</v>
      </c>
      <c r="D313" t="s">
        <v>314</v>
      </c>
    </row>
    <row r="314" spans="1:4">
      <c r="A314" t="s">
        <v>13608</v>
      </c>
      <c r="B314">
        <v>2016</v>
      </c>
      <c r="C314" t="s">
        <v>313</v>
      </c>
      <c r="D314" t="s">
        <v>314</v>
      </c>
    </row>
    <row r="315" spans="1:4">
      <c r="A315" t="s">
        <v>13607</v>
      </c>
      <c r="B315">
        <v>2016</v>
      </c>
      <c r="C315" t="s">
        <v>313</v>
      </c>
      <c r="D315" t="s">
        <v>314</v>
      </c>
    </row>
    <row r="316" spans="1:4">
      <c r="A316" t="s">
        <v>13608</v>
      </c>
      <c r="B316">
        <v>2011</v>
      </c>
      <c r="C316" t="s">
        <v>317</v>
      </c>
      <c r="D316" t="s">
        <v>893</v>
      </c>
    </row>
    <row r="317" spans="1:4">
      <c r="A317" t="s">
        <v>13607</v>
      </c>
      <c r="B317">
        <v>2011</v>
      </c>
      <c r="C317" t="s">
        <v>317</v>
      </c>
      <c r="D317" t="s">
        <v>893</v>
      </c>
    </row>
    <row r="318" spans="1:4">
      <c r="A318" t="s">
        <v>13609</v>
      </c>
      <c r="B318">
        <v>2011</v>
      </c>
      <c r="C318" t="s">
        <v>317</v>
      </c>
      <c r="D318" t="s">
        <v>318</v>
      </c>
    </row>
    <row r="319" spans="1:4">
      <c r="A319" t="s">
        <v>13608</v>
      </c>
      <c r="B319">
        <v>2011</v>
      </c>
      <c r="C319" t="s">
        <v>317</v>
      </c>
      <c r="D319" t="s">
        <v>318</v>
      </c>
    </row>
    <row r="320" spans="1:4">
      <c r="A320" t="s">
        <v>13607</v>
      </c>
      <c r="B320">
        <v>2011</v>
      </c>
      <c r="C320" t="s">
        <v>317</v>
      </c>
      <c r="D320" t="s">
        <v>318</v>
      </c>
    </row>
    <row r="321" spans="1:4">
      <c r="A321" t="s">
        <v>13608</v>
      </c>
      <c r="B321">
        <v>2015</v>
      </c>
      <c r="C321" t="s">
        <v>897</v>
      </c>
      <c r="D321" t="s">
        <v>898</v>
      </c>
    </row>
    <row r="322" spans="1:4">
      <c r="A322" t="s">
        <v>13607</v>
      </c>
      <c r="B322">
        <v>2015</v>
      </c>
      <c r="C322" t="s">
        <v>897</v>
      </c>
      <c r="D322" t="s">
        <v>898</v>
      </c>
    </row>
    <row r="323" spans="1:4">
      <c r="A323" t="s">
        <v>13609</v>
      </c>
      <c r="B323">
        <v>2015</v>
      </c>
      <c r="C323" t="s">
        <v>325</v>
      </c>
      <c r="D323" t="s">
        <v>326</v>
      </c>
    </row>
    <row r="324" spans="1:4">
      <c r="A324" t="s">
        <v>13608</v>
      </c>
      <c r="B324">
        <v>2015</v>
      </c>
      <c r="C324" t="s">
        <v>325</v>
      </c>
      <c r="D324" t="s">
        <v>326</v>
      </c>
    </row>
    <row r="325" spans="1:4">
      <c r="A325" t="s">
        <v>13607</v>
      </c>
      <c r="B325">
        <v>2015</v>
      </c>
      <c r="C325" t="s">
        <v>325</v>
      </c>
      <c r="D325" t="s">
        <v>326</v>
      </c>
    </row>
    <row r="326" spans="1:4">
      <c r="A326" t="s">
        <v>13607</v>
      </c>
      <c r="B326">
        <v>2015</v>
      </c>
      <c r="C326" t="s">
        <v>1373</v>
      </c>
      <c r="D326" t="s">
        <v>1374</v>
      </c>
    </row>
    <row r="327" spans="1:4">
      <c r="A327" t="s">
        <v>13609</v>
      </c>
      <c r="B327">
        <v>2020</v>
      </c>
      <c r="C327" t="s">
        <v>329</v>
      </c>
      <c r="D327" t="s">
        <v>330</v>
      </c>
    </row>
    <row r="328" spans="1:4">
      <c r="A328" t="s">
        <v>13608</v>
      </c>
      <c r="B328">
        <v>2020</v>
      </c>
      <c r="C328" t="s">
        <v>329</v>
      </c>
      <c r="D328" t="s">
        <v>330</v>
      </c>
    </row>
    <row r="329" spans="1:4">
      <c r="A329" t="s">
        <v>13607</v>
      </c>
      <c r="B329">
        <v>2020</v>
      </c>
      <c r="C329" t="s">
        <v>329</v>
      </c>
      <c r="D329" t="s">
        <v>330</v>
      </c>
    </row>
    <row r="330" spans="1:4">
      <c r="A330" t="s">
        <v>13606</v>
      </c>
      <c r="B330">
        <v>2017</v>
      </c>
      <c r="C330" t="s">
        <v>52</v>
      </c>
      <c r="D330" t="s">
        <v>53</v>
      </c>
    </row>
    <row r="331" spans="1:4">
      <c r="A331" t="s">
        <v>13609</v>
      </c>
      <c r="B331">
        <v>2017</v>
      </c>
      <c r="C331" t="s">
        <v>52</v>
      </c>
      <c r="D331" t="s">
        <v>53</v>
      </c>
    </row>
    <row r="332" spans="1:4">
      <c r="A332" t="s">
        <v>13608</v>
      </c>
      <c r="B332">
        <v>2017</v>
      </c>
      <c r="C332" t="s">
        <v>52</v>
      </c>
      <c r="D332" t="s">
        <v>53</v>
      </c>
    </row>
    <row r="333" spans="1:4">
      <c r="A333" t="s">
        <v>13608</v>
      </c>
      <c r="B333">
        <v>2017</v>
      </c>
      <c r="C333" t="s">
        <v>900</v>
      </c>
      <c r="D333" t="s">
        <v>901</v>
      </c>
    </row>
    <row r="334" spans="1:4">
      <c r="A334" t="s">
        <v>13607</v>
      </c>
      <c r="B334">
        <v>2017</v>
      </c>
      <c r="C334" t="s">
        <v>52</v>
      </c>
      <c r="D334" t="s">
        <v>53</v>
      </c>
    </row>
    <row r="335" spans="1:4">
      <c r="A335" t="s">
        <v>13607</v>
      </c>
      <c r="B335">
        <v>2017</v>
      </c>
      <c r="C335" t="s">
        <v>900</v>
      </c>
      <c r="D335" t="s">
        <v>901</v>
      </c>
    </row>
    <row r="336" spans="1:4">
      <c r="A336" t="s">
        <v>13608</v>
      </c>
      <c r="B336">
        <v>2019</v>
      </c>
      <c r="C336" t="s">
        <v>904</v>
      </c>
      <c r="D336" t="s">
        <v>905</v>
      </c>
    </row>
    <row r="337" spans="1:4">
      <c r="A337" t="s">
        <v>13607</v>
      </c>
      <c r="B337">
        <v>2019</v>
      </c>
      <c r="C337" t="s">
        <v>904</v>
      </c>
      <c r="D337" t="s">
        <v>905</v>
      </c>
    </row>
    <row r="338" spans="1:4">
      <c r="A338" t="s">
        <v>13608</v>
      </c>
      <c r="B338">
        <v>2018</v>
      </c>
      <c r="C338" t="s">
        <v>909</v>
      </c>
      <c r="D338" t="s">
        <v>910</v>
      </c>
    </row>
    <row r="339" spans="1:4">
      <c r="A339" t="s">
        <v>13607</v>
      </c>
      <c r="B339">
        <v>2018</v>
      </c>
      <c r="C339" t="s">
        <v>909</v>
      </c>
      <c r="D339" t="s">
        <v>910</v>
      </c>
    </row>
    <row r="340" spans="1:4">
      <c r="A340" t="s">
        <v>13608</v>
      </c>
      <c r="B340">
        <v>2018</v>
      </c>
      <c r="C340" t="s">
        <v>913</v>
      </c>
      <c r="D340" t="s">
        <v>914</v>
      </c>
    </row>
    <row r="341" spans="1:4">
      <c r="A341" t="s">
        <v>13607</v>
      </c>
      <c r="B341">
        <v>2018</v>
      </c>
      <c r="C341" t="s">
        <v>913</v>
      </c>
      <c r="D341" t="s">
        <v>914</v>
      </c>
    </row>
    <row r="342" spans="1:4">
      <c r="A342" t="s">
        <v>13609</v>
      </c>
      <c r="B342">
        <v>2018</v>
      </c>
      <c r="C342" t="s">
        <v>333</v>
      </c>
      <c r="D342" t="s">
        <v>334</v>
      </c>
    </row>
    <row r="343" spans="1:4">
      <c r="A343" t="s">
        <v>13608</v>
      </c>
      <c r="B343">
        <v>2018</v>
      </c>
      <c r="C343" t="s">
        <v>333</v>
      </c>
      <c r="D343" t="s">
        <v>334</v>
      </c>
    </row>
    <row r="344" spans="1:4">
      <c r="A344" t="s">
        <v>13607</v>
      </c>
      <c r="B344">
        <v>2018</v>
      </c>
      <c r="C344" t="s">
        <v>333</v>
      </c>
      <c r="D344" t="s">
        <v>334</v>
      </c>
    </row>
    <row r="345" spans="1:4">
      <c r="A345" t="s">
        <v>13608</v>
      </c>
      <c r="B345">
        <v>2011</v>
      </c>
      <c r="C345" t="s">
        <v>918</v>
      </c>
      <c r="D345" t="s">
        <v>919</v>
      </c>
    </row>
    <row r="346" spans="1:4">
      <c r="A346" t="s">
        <v>13607</v>
      </c>
      <c r="B346">
        <v>2011</v>
      </c>
      <c r="C346" t="s">
        <v>918</v>
      </c>
      <c r="D346" t="s">
        <v>919</v>
      </c>
    </row>
    <row r="347" spans="1:4">
      <c r="A347" t="s">
        <v>13607</v>
      </c>
      <c r="B347">
        <v>2011</v>
      </c>
      <c r="C347" t="s">
        <v>918</v>
      </c>
      <c r="D347" t="s">
        <v>919</v>
      </c>
    </row>
    <row r="348" spans="1:4">
      <c r="A348" t="s">
        <v>13609</v>
      </c>
      <c r="B348">
        <v>2011</v>
      </c>
      <c r="C348" t="s">
        <v>339</v>
      </c>
      <c r="D348" t="s">
        <v>340</v>
      </c>
    </row>
    <row r="349" spans="1:4">
      <c r="A349" t="s">
        <v>13608</v>
      </c>
      <c r="B349">
        <v>2011</v>
      </c>
      <c r="C349" t="s">
        <v>339</v>
      </c>
      <c r="D349" t="s">
        <v>340</v>
      </c>
    </row>
    <row r="350" spans="1:4">
      <c r="A350" t="s">
        <v>13607</v>
      </c>
      <c r="B350">
        <v>2011</v>
      </c>
      <c r="C350" t="s">
        <v>339</v>
      </c>
      <c r="D350" t="s">
        <v>340</v>
      </c>
    </row>
    <row r="351" spans="1:4">
      <c r="A351" t="s">
        <v>13608</v>
      </c>
      <c r="B351">
        <v>2018</v>
      </c>
      <c r="C351" t="s">
        <v>923</v>
      </c>
      <c r="D351" t="s">
        <v>924</v>
      </c>
    </row>
    <row r="352" spans="1:4">
      <c r="A352" t="s">
        <v>13607</v>
      </c>
      <c r="B352">
        <v>2018</v>
      </c>
      <c r="C352" t="s">
        <v>923</v>
      </c>
      <c r="D352" t="s">
        <v>924</v>
      </c>
    </row>
    <row r="353" spans="1:4">
      <c r="A353" t="s">
        <v>13607</v>
      </c>
      <c r="B353">
        <v>2018</v>
      </c>
      <c r="C353" t="s">
        <v>923</v>
      </c>
      <c r="D353" t="s">
        <v>924</v>
      </c>
    </row>
    <row r="354" spans="1:4">
      <c r="A354" t="s">
        <v>13609</v>
      </c>
      <c r="B354">
        <v>2018</v>
      </c>
      <c r="C354" t="s">
        <v>345</v>
      </c>
      <c r="D354" t="s">
        <v>346</v>
      </c>
    </row>
    <row r="355" spans="1:4">
      <c r="A355" t="s">
        <v>13608</v>
      </c>
      <c r="B355">
        <v>2018</v>
      </c>
      <c r="C355" t="s">
        <v>345</v>
      </c>
      <c r="D355" t="s">
        <v>346</v>
      </c>
    </row>
    <row r="356" spans="1:4">
      <c r="A356" t="s">
        <v>13607</v>
      </c>
      <c r="B356">
        <v>2018</v>
      </c>
      <c r="C356" t="s">
        <v>345</v>
      </c>
      <c r="D356" t="s">
        <v>346</v>
      </c>
    </row>
    <row r="357" spans="1:4">
      <c r="A357" t="s">
        <v>13609</v>
      </c>
      <c r="B357">
        <v>2011</v>
      </c>
      <c r="C357" t="s">
        <v>349</v>
      </c>
      <c r="D357" t="s">
        <v>350</v>
      </c>
    </row>
    <row r="358" spans="1:4">
      <c r="A358" t="s">
        <v>13608</v>
      </c>
      <c r="B358">
        <v>2011</v>
      </c>
      <c r="C358" t="s">
        <v>349</v>
      </c>
      <c r="D358" t="s">
        <v>350</v>
      </c>
    </row>
    <row r="359" spans="1:4">
      <c r="A359" t="s">
        <v>13607</v>
      </c>
      <c r="B359">
        <v>2011</v>
      </c>
      <c r="C359" t="s">
        <v>349</v>
      </c>
      <c r="D359" t="s">
        <v>350</v>
      </c>
    </row>
    <row r="360" spans="1:4">
      <c r="A360" t="s">
        <v>13608</v>
      </c>
      <c r="B360">
        <v>2011</v>
      </c>
      <c r="C360" t="s">
        <v>926</v>
      </c>
      <c r="D360" t="s">
        <v>927</v>
      </c>
    </row>
    <row r="361" spans="1:4">
      <c r="A361" t="s">
        <v>13607</v>
      </c>
      <c r="B361">
        <v>2011</v>
      </c>
      <c r="C361" t="s">
        <v>926</v>
      </c>
      <c r="D361" t="s">
        <v>927</v>
      </c>
    </row>
    <row r="362" spans="1:4">
      <c r="A362" t="s">
        <v>13608</v>
      </c>
      <c r="B362">
        <v>2013</v>
      </c>
      <c r="C362" t="s">
        <v>856</v>
      </c>
      <c r="D362" t="s">
        <v>931</v>
      </c>
    </row>
    <row r="363" spans="1:4">
      <c r="A363" t="s">
        <v>13607</v>
      </c>
      <c r="B363">
        <v>2013</v>
      </c>
      <c r="C363" t="s">
        <v>856</v>
      </c>
      <c r="D363" t="s">
        <v>931</v>
      </c>
    </row>
    <row r="364" spans="1:4">
      <c r="A364" t="s">
        <v>13609</v>
      </c>
      <c r="B364">
        <v>2013</v>
      </c>
      <c r="C364" t="s">
        <v>282</v>
      </c>
      <c r="D364" t="s">
        <v>355</v>
      </c>
    </row>
    <row r="365" spans="1:4">
      <c r="A365" t="s">
        <v>13608</v>
      </c>
      <c r="B365">
        <v>2013</v>
      </c>
      <c r="C365" t="s">
        <v>282</v>
      </c>
      <c r="D365" t="s">
        <v>355</v>
      </c>
    </row>
    <row r="366" spans="1:4">
      <c r="A366" t="s">
        <v>13607</v>
      </c>
      <c r="B366">
        <v>2013</v>
      </c>
      <c r="C366" t="s">
        <v>282</v>
      </c>
      <c r="D366" t="s">
        <v>355</v>
      </c>
    </row>
    <row r="367" spans="1:4">
      <c r="A367" t="s">
        <v>13608</v>
      </c>
      <c r="B367">
        <v>2020</v>
      </c>
      <c r="C367" t="s">
        <v>934</v>
      </c>
      <c r="D367" t="s">
        <v>935</v>
      </c>
    </row>
    <row r="368" spans="1:4">
      <c r="A368" t="s">
        <v>13607</v>
      </c>
      <c r="B368">
        <v>2020</v>
      </c>
      <c r="C368" t="s">
        <v>934</v>
      </c>
      <c r="D368" t="s">
        <v>935</v>
      </c>
    </row>
    <row r="369" spans="1:4">
      <c r="A369" t="s">
        <v>13609</v>
      </c>
      <c r="B369">
        <v>2020</v>
      </c>
      <c r="C369" t="s">
        <v>360</v>
      </c>
      <c r="D369" t="s">
        <v>361</v>
      </c>
    </row>
    <row r="370" spans="1:4">
      <c r="A370" t="s">
        <v>13608</v>
      </c>
      <c r="B370">
        <v>2020</v>
      </c>
      <c r="C370" t="s">
        <v>360</v>
      </c>
      <c r="D370" t="s">
        <v>361</v>
      </c>
    </row>
    <row r="371" spans="1:4">
      <c r="A371" t="s">
        <v>13607</v>
      </c>
      <c r="B371">
        <v>2020</v>
      </c>
      <c r="C371" t="s">
        <v>360</v>
      </c>
      <c r="D371" t="s">
        <v>361</v>
      </c>
    </row>
    <row r="372" spans="1:4">
      <c r="A372" t="s">
        <v>13606</v>
      </c>
      <c r="B372">
        <v>2011</v>
      </c>
      <c r="C372" t="s">
        <v>80</v>
      </c>
      <c r="D372" t="s">
        <v>81</v>
      </c>
    </row>
    <row r="373" spans="1:4">
      <c r="A373" t="s">
        <v>13609</v>
      </c>
      <c r="B373">
        <v>2011</v>
      </c>
      <c r="C373" t="s">
        <v>80</v>
      </c>
      <c r="D373" t="s">
        <v>81</v>
      </c>
    </row>
    <row r="374" spans="1:4">
      <c r="A374" t="s">
        <v>13608</v>
      </c>
      <c r="B374">
        <v>2011</v>
      </c>
      <c r="C374" t="s">
        <v>80</v>
      </c>
      <c r="D374" t="s">
        <v>81</v>
      </c>
    </row>
    <row r="375" spans="1:4">
      <c r="A375" t="s">
        <v>13608</v>
      </c>
      <c r="B375">
        <v>2011</v>
      </c>
      <c r="C375" t="s">
        <v>834</v>
      </c>
      <c r="D375" t="s">
        <v>937</v>
      </c>
    </row>
    <row r="376" spans="1:4">
      <c r="A376" t="s">
        <v>13607</v>
      </c>
      <c r="B376">
        <v>2011</v>
      </c>
      <c r="C376" t="s">
        <v>80</v>
      </c>
      <c r="D376" t="s">
        <v>81</v>
      </c>
    </row>
    <row r="377" spans="1:4">
      <c r="A377" t="s">
        <v>13607</v>
      </c>
      <c r="B377">
        <v>2011</v>
      </c>
      <c r="C377" t="s">
        <v>834</v>
      </c>
      <c r="D377" t="s">
        <v>937</v>
      </c>
    </row>
    <row r="378" spans="1:4">
      <c r="A378" t="s">
        <v>13607</v>
      </c>
      <c r="B378">
        <v>2011</v>
      </c>
      <c r="C378" t="s">
        <v>834</v>
      </c>
      <c r="D378" t="s">
        <v>937</v>
      </c>
    </row>
    <row r="379" spans="1:4">
      <c r="A379" t="s">
        <v>13609</v>
      </c>
      <c r="B379">
        <v>2011</v>
      </c>
      <c r="C379" t="s">
        <v>268</v>
      </c>
      <c r="D379" t="s">
        <v>370</v>
      </c>
    </row>
    <row r="380" spans="1:4">
      <c r="A380" t="s">
        <v>13608</v>
      </c>
      <c r="B380">
        <v>2011</v>
      </c>
      <c r="C380" t="s">
        <v>268</v>
      </c>
      <c r="D380" t="s">
        <v>370</v>
      </c>
    </row>
    <row r="381" spans="1:4">
      <c r="A381" t="s">
        <v>13607</v>
      </c>
      <c r="B381">
        <v>2011</v>
      </c>
      <c r="C381" t="s">
        <v>268</v>
      </c>
      <c r="D381" t="s">
        <v>370</v>
      </c>
    </row>
    <row r="382" spans="1:4">
      <c r="A382" t="s">
        <v>13608</v>
      </c>
      <c r="B382">
        <v>2010</v>
      </c>
      <c r="C382" t="s">
        <v>834</v>
      </c>
      <c r="D382" t="s">
        <v>940</v>
      </c>
    </row>
    <row r="383" spans="1:4">
      <c r="A383" t="s">
        <v>13607</v>
      </c>
      <c r="B383">
        <v>2010</v>
      </c>
      <c r="C383" t="s">
        <v>834</v>
      </c>
      <c r="D383" t="s">
        <v>940</v>
      </c>
    </row>
    <row r="384" spans="1:4">
      <c r="A384" t="s">
        <v>13609</v>
      </c>
      <c r="B384">
        <v>2010</v>
      </c>
      <c r="C384" t="s">
        <v>268</v>
      </c>
      <c r="D384" t="s">
        <v>374</v>
      </c>
    </row>
    <row r="385" spans="1:4">
      <c r="A385" t="s">
        <v>13608</v>
      </c>
      <c r="B385">
        <v>2010</v>
      </c>
      <c r="C385" t="s">
        <v>268</v>
      </c>
      <c r="D385" t="s">
        <v>374</v>
      </c>
    </row>
    <row r="386" spans="1:4">
      <c r="A386" t="s">
        <v>13607</v>
      </c>
      <c r="B386">
        <v>2010</v>
      </c>
      <c r="C386" t="s">
        <v>268</v>
      </c>
      <c r="D386" t="s">
        <v>374</v>
      </c>
    </row>
    <row r="387" spans="1:4">
      <c r="A387" t="s">
        <v>13606</v>
      </c>
      <c r="B387">
        <v>2018</v>
      </c>
      <c r="C387" t="s">
        <v>40</v>
      </c>
      <c r="D387" t="s">
        <v>41</v>
      </c>
    </row>
    <row r="388" spans="1:4">
      <c r="A388" t="s">
        <v>13609</v>
      </c>
      <c r="B388">
        <v>2018</v>
      </c>
      <c r="C388" t="s">
        <v>40</v>
      </c>
      <c r="D388" t="s">
        <v>41</v>
      </c>
    </row>
    <row r="389" spans="1:4">
      <c r="A389" t="s">
        <v>13608</v>
      </c>
      <c r="B389">
        <v>2018</v>
      </c>
      <c r="C389" t="s">
        <v>40</v>
      </c>
      <c r="D389" t="s">
        <v>41</v>
      </c>
    </row>
    <row r="390" spans="1:4">
      <c r="A390" t="s">
        <v>13608</v>
      </c>
      <c r="B390">
        <v>2018</v>
      </c>
      <c r="C390" t="s">
        <v>942</v>
      </c>
      <c r="D390" t="s">
        <v>943</v>
      </c>
    </row>
    <row r="391" spans="1:4">
      <c r="A391" t="s">
        <v>13607</v>
      </c>
      <c r="B391">
        <v>2018</v>
      </c>
      <c r="C391" t="s">
        <v>40</v>
      </c>
      <c r="D391" t="s">
        <v>41</v>
      </c>
    </row>
    <row r="392" spans="1:4">
      <c r="A392" t="s">
        <v>13607</v>
      </c>
      <c r="B392">
        <v>2018</v>
      </c>
      <c r="C392" t="s">
        <v>942</v>
      </c>
      <c r="D392" t="s">
        <v>943</v>
      </c>
    </row>
    <row r="393" spans="1:4">
      <c r="A393" t="s">
        <v>13609</v>
      </c>
      <c r="B393">
        <v>2018</v>
      </c>
      <c r="C393" t="s">
        <v>377</v>
      </c>
      <c r="D393" t="s">
        <v>378</v>
      </c>
    </row>
    <row r="394" spans="1:4">
      <c r="A394" t="s">
        <v>13608</v>
      </c>
      <c r="B394">
        <v>2018</v>
      </c>
      <c r="C394" t="s">
        <v>377</v>
      </c>
      <c r="D394" t="s">
        <v>378</v>
      </c>
    </row>
    <row r="395" spans="1:4">
      <c r="A395" t="s">
        <v>13607</v>
      </c>
      <c r="B395">
        <v>2018</v>
      </c>
      <c r="C395" t="s">
        <v>377</v>
      </c>
      <c r="D395" t="s">
        <v>378</v>
      </c>
    </row>
    <row r="396" spans="1:4">
      <c r="A396" t="s">
        <v>13608</v>
      </c>
      <c r="B396">
        <v>2020</v>
      </c>
      <c r="C396" t="s">
        <v>945</v>
      </c>
      <c r="D396" t="s">
        <v>946</v>
      </c>
    </row>
    <row r="397" spans="1:4">
      <c r="A397" t="s">
        <v>13607</v>
      </c>
      <c r="B397">
        <v>2020</v>
      </c>
      <c r="C397" t="s">
        <v>945</v>
      </c>
      <c r="D397" t="s">
        <v>946</v>
      </c>
    </row>
    <row r="398" spans="1:4">
      <c r="A398" t="s">
        <v>13609</v>
      </c>
      <c r="B398">
        <v>2020</v>
      </c>
      <c r="C398" t="s">
        <v>381</v>
      </c>
      <c r="D398" t="s">
        <v>382</v>
      </c>
    </row>
    <row r="399" spans="1:4">
      <c r="A399" t="s">
        <v>13608</v>
      </c>
      <c r="B399">
        <v>2020</v>
      </c>
      <c r="C399" t="s">
        <v>381</v>
      </c>
      <c r="D399" t="s">
        <v>382</v>
      </c>
    </row>
    <row r="400" spans="1:4">
      <c r="A400" t="s">
        <v>13607</v>
      </c>
      <c r="B400">
        <v>2020</v>
      </c>
      <c r="C400" t="s">
        <v>381</v>
      </c>
      <c r="D400" t="s">
        <v>382</v>
      </c>
    </row>
    <row r="401" spans="1:4">
      <c r="A401" t="s">
        <v>13608</v>
      </c>
      <c r="B401">
        <v>2019</v>
      </c>
      <c r="C401" t="s">
        <v>948</v>
      </c>
      <c r="D401" t="s">
        <v>949</v>
      </c>
    </row>
    <row r="402" spans="1:4">
      <c r="A402" t="s">
        <v>13607</v>
      </c>
      <c r="B402">
        <v>2019</v>
      </c>
      <c r="C402" t="s">
        <v>948</v>
      </c>
      <c r="D402" t="s">
        <v>949</v>
      </c>
    </row>
    <row r="403" spans="1:4">
      <c r="A403" t="s">
        <v>13607</v>
      </c>
      <c r="B403">
        <v>2019</v>
      </c>
      <c r="C403" t="s">
        <v>948</v>
      </c>
      <c r="D403" t="s">
        <v>949</v>
      </c>
    </row>
    <row r="404" spans="1:4">
      <c r="A404" t="s">
        <v>13609</v>
      </c>
      <c r="B404">
        <v>2019</v>
      </c>
      <c r="C404" t="s">
        <v>385</v>
      </c>
      <c r="D404" t="s">
        <v>386</v>
      </c>
    </row>
    <row r="405" spans="1:4">
      <c r="A405" t="s">
        <v>13608</v>
      </c>
      <c r="B405">
        <v>2019</v>
      </c>
      <c r="C405" t="s">
        <v>385</v>
      </c>
      <c r="D405" t="s">
        <v>386</v>
      </c>
    </row>
    <row r="406" spans="1:4">
      <c r="A406" t="s">
        <v>13607</v>
      </c>
      <c r="B406">
        <v>2019</v>
      </c>
      <c r="C406" t="s">
        <v>385</v>
      </c>
      <c r="D406" t="s">
        <v>386</v>
      </c>
    </row>
    <row r="407" spans="1:4">
      <c r="A407" t="s">
        <v>13608</v>
      </c>
      <c r="B407">
        <v>2016</v>
      </c>
      <c r="C407" t="s">
        <v>951</v>
      </c>
      <c r="D407" t="s">
        <v>952</v>
      </c>
    </row>
    <row r="408" spans="1:4">
      <c r="A408" t="s">
        <v>13607</v>
      </c>
      <c r="B408">
        <v>2016</v>
      </c>
      <c r="C408" t="s">
        <v>951</v>
      </c>
      <c r="D408" t="s">
        <v>952</v>
      </c>
    </row>
    <row r="409" spans="1:4">
      <c r="A409" t="s">
        <v>13609</v>
      </c>
      <c r="B409">
        <v>2016</v>
      </c>
      <c r="C409" t="s">
        <v>389</v>
      </c>
      <c r="D409" t="s">
        <v>390</v>
      </c>
    </row>
    <row r="410" spans="1:4">
      <c r="A410" t="s">
        <v>13608</v>
      </c>
      <c r="B410">
        <v>2016</v>
      </c>
      <c r="C410" t="s">
        <v>389</v>
      </c>
      <c r="D410" t="s">
        <v>390</v>
      </c>
    </row>
    <row r="411" spans="1:4">
      <c r="A411" t="s">
        <v>13607</v>
      </c>
      <c r="B411">
        <v>2016</v>
      </c>
      <c r="C411" t="s">
        <v>389</v>
      </c>
      <c r="D411" t="s">
        <v>390</v>
      </c>
    </row>
    <row r="412" spans="1:4">
      <c r="A412" t="s">
        <v>13607</v>
      </c>
      <c r="B412">
        <v>2017</v>
      </c>
      <c r="C412" t="s">
        <v>1368</v>
      </c>
      <c r="D412" t="s">
        <v>1369</v>
      </c>
    </row>
    <row r="413" spans="1:4">
      <c r="A413" t="s">
        <v>13608</v>
      </c>
      <c r="B413">
        <v>2017</v>
      </c>
      <c r="C413" t="s">
        <v>961</v>
      </c>
      <c r="D413" t="s">
        <v>962</v>
      </c>
    </row>
    <row r="414" spans="1:4">
      <c r="A414" t="s">
        <v>13607</v>
      </c>
      <c r="B414">
        <v>2017</v>
      </c>
      <c r="C414" t="s">
        <v>961</v>
      </c>
      <c r="D414" t="s">
        <v>962</v>
      </c>
    </row>
    <row r="415" spans="1:4">
      <c r="A415" t="s">
        <v>13608</v>
      </c>
      <c r="B415">
        <v>2017</v>
      </c>
      <c r="C415" t="s">
        <v>965</v>
      </c>
      <c r="D415" t="s">
        <v>966</v>
      </c>
    </row>
    <row r="416" spans="1:4">
      <c r="A416" t="s">
        <v>13607</v>
      </c>
      <c r="B416">
        <v>2017</v>
      </c>
      <c r="C416" t="s">
        <v>965</v>
      </c>
      <c r="D416" t="s">
        <v>966</v>
      </c>
    </row>
    <row r="417" spans="1:4">
      <c r="A417" t="s">
        <v>13607</v>
      </c>
      <c r="B417">
        <v>2017</v>
      </c>
      <c r="C417" t="s">
        <v>1579</v>
      </c>
      <c r="D417" t="s">
        <v>966</v>
      </c>
    </row>
    <row r="418" spans="1:4">
      <c r="A418" t="s">
        <v>13609</v>
      </c>
      <c r="B418">
        <v>2017</v>
      </c>
      <c r="C418" t="s">
        <v>392</v>
      </c>
      <c r="D418" t="s">
        <v>393</v>
      </c>
    </row>
    <row r="419" spans="1:4">
      <c r="A419" t="s">
        <v>13608</v>
      </c>
      <c r="B419">
        <v>2017</v>
      </c>
      <c r="C419" t="s">
        <v>392</v>
      </c>
      <c r="D419" t="s">
        <v>393</v>
      </c>
    </row>
    <row r="420" spans="1:4">
      <c r="A420" t="s">
        <v>13607</v>
      </c>
      <c r="B420">
        <v>2017</v>
      </c>
      <c r="C420" t="s">
        <v>392</v>
      </c>
      <c r="D420" t="s">
        <v>393</v>
      </c>
    </row>
    <row r="421" spans="1:4">
      <c r="A421" t="s">
        <v>13607</v>
      </c>
      <c r="B421">
        <v>2014</v>
      </c>
      <c r="C421" t="s">
        <v>872</v>
      </c>
      <c r="D421" t="s">
        <v>1434</v>
      </c>
    </row>
    <row r="422" spans="1:4">
      <c r="A422" t="s">
        <v>13608</v>
      </c>
      <c r="B422">
        <v>2018</v>
      </c>
      <c r="C422" t="s">
        <v>968</v>
      </c>
      <c r="D422" t="s">
        <v>969</v>
      </c>
    </row>
    <row r="423" spans="1:4">
      <c r="A423" t="s">
        <v>13607</v>
      </c>
      <c r="B423">
        <v>2018</v>
      </c>
      <c r="C423" t="s">
        <v>968</v>
      </c>
      <c r="D423" t="s">
        <v>969</v>
      </c>
    </row>
    <row r="424" spans="1:4">
      <c r="A424" t="s">
        <v>13609</v>
      </c>
      <c r="B424">
        <v>2018</v>
      </c>
      <c r="C424" t="s">
        <v>396</v>
      </c>
      <c r="D424" t="s">
        <v>397</v>
      </c>
    </row>
    <row r="425" spans="1:4">
      <c r="A425" t="s">
        <v>13608</v>
      </c>
      <c r="B425">
        <v>2018</v>
      </c>
      <c r="C425" t="s">
        <v>396</v>
      </c>
      <c r="D425" t="s">
        <v>397</v>
      </c>
    </row>
    <row r="426" spans="1:4">
      <c r="A426" t="s">
        <v>13607</v>
      </c>
      <c r="B426">
        <v>2018</v>
      </c>
      <c r="C426" t="s">
        <v>396</v>
      </c>
      <c r="D426" t="s">
        <v>397</v>
      </c>
    </row>
    <row r="427" spans="1:4">
      <c r="A427" t="s">
        <v>13608</v>
      </c>
      <c r="B427">
        <v>2015</v>
      </c>
      <c r="C427" t="s">
        <v>872</v>
      </c>
      <c r="D427" t="s">
        <v>971</v>
      </c>
    </row>
    <row r="428" spans="1:4">
      <c r="A428" t="s">
        <v>13607</v>
      </c>
      <c r="B428">
        <v>2015</v>
      </c>
      <c r="C428" t="s">
        <v>872</v>
      </c>
      <c r="D428" t="s">
        <v>971</v>
      </c>
    </row>
    <row r="429" spans="1:4">
      <c r="A429" t="s">
        <v>13608</v>
      </c>
      <c r="B429">
        <v>2017</v>
      </c>
      <c r="C429" t="s">
        <v>973</v>
      </c>
      <c r="D429" t="s">
        <v>974</v>
      </c>
    </row>
    <row r="430" spans="1:4">
      <c r="A430" t="s">
        <v>13607</v>
      </c>
      <c r="B430">
        <v>2017</v>
      </c>
      <c r="C430" t="s">
        <v>973</v>
      </c>
      <c r="D430" t="s">
        <v>974</v>
      </c>
    </row>
    <row r="431" spans="1:4">
      <c r="A431" t="s">
        <v>13607</v>
      </c>
      <c r="B431">
        <v>2017</v>
      </c>
      <c r="C431" t="s">
        <v>1495</v>
      </c>
      <c r="D431" t="s">
        <v>974</v>
      </c>
    </row>
    <row r="432" spans="1:4">
      <c r="A432" t="s">
        <v>13609</v>
      </c>
      <c r="B432">
        <v>2017</v>
      </c>
      <c r="C432" t="s">
        <v>400</v>
      </c>
      <c r="D432" t="s">
        <v>401</v>
      </c>
    </row>
    <row r="433" spans="1:4">
      <c r="A433" t="s">
        <v>13608</v>
      </c>
      <c r="B433">
        <v>2017</v>
      </c>
      <c r="C433" t="s">
        <v>400</v>
      </c>
      <c r="D433" t="s">
        <v>401</v>
      </c>
    </row>
    <row r="434" spans="1:4">
      <c r="A434" t="s">
        <v>13607</v>
      </c>
      <c r="B434">
        <v>2017</v>
      </c>
      <c r="C434" t="s">
        <v>400</v>
      </c>
      <c r="D434" t="s">
        <v>401</v>
      </c>
    </row>
    <row r="435" spans="1:4">
      <c r="A435" t="s">
        <v>13608</v>
      </c>
      <c r="B435">
        <v>2018</v>
      </c>
      <c r="C435" t="s">
        <v>976</v>
      </c>
      <c r="D435" t="s">
        <v>977</v>
      </c>
    </row>
    <row r="436" spans="1:4">
      <c r="A436" t="s">
        <v>13607</v>
      </c>
      <c r="B436">
        <v>2018</v>
      </c>
      <c r="C436" t="s">
        <v>976</v>
      </c>
      <c r="D436" t="s">
        <v>977</v>
      </c>
    </row>
    <row r="437" spans="1:4">
      <c r="A437" t="s">
        <v>13609</v>
      </c>
      <c r="B437">
        <v>2018</v>
      </c>
      <c r="C437" t="s">
        <v>409</v>
      </c>
      <c r="D437" t="s">
        <v>410</v>
      </c>
    </row>
    <row r="438" spans="1:4">
      <c r="A438" t="s">
        <v>13608</v>
      </c>
      <c r="B438">
        <v>2018</v>
      </c>
      <c r="C438" t="s">
        <v>409</v>
      </c>
      <c r="D438" t="s">
        <v>410</v>
      </c>
    </row>
    <row r="439" spans="1:4">
      <c r="A439" t="s">
        <v>13607</v>
      </c>
      <c r="B439">
        <v>2018</v>
      </c>
      <c r="C439" t="s">
        <v>409</v>
      </c>
      <c r="D439" t="s">
        <v>410</v>
      </c>
    </row>
    <row r="440" spans="1:4">
      <c r="A440" t="s">
        <v>13608</v>
      </c>
      <c r="B440">
        <v>2017</v>
      </c>
      <c r="C440" t="s">
        <v>979</v>
      </c>
      <c r="D440" t="s">
        <v>980</v>
      </c>
    </row>
    <row r="441" spans="1:4">
      <c r="A441" t="s">
        <v>13607</v>
      </c>
      <c r="B441">
        <v>2017</v>
      </c>
      <c r="C441" t="s">
        <v>979</v>
      </c>
      <c r="D441" t="s">
        <v>980</v>
      </c>
    </row>
    <row r="442" spans="1:4">
      <c r="A442" t="s">
        <v>13609</v>
      </c>
      <c r="B442">
        <v>2017</v>
      </c>
      <c r="C442" t="s">
        <v>413</v>
      </c>
      <c r="D442" t="s">
        <v>414</v>
      </c>
    </row>
    <row r="443" spans="1:4">
      <c r="A443" t="s">
        <v>13608</v>
      </c>
      <c r="B443">
        <v>2017</v>
      </c>
      <c r="C443" t="s">
        <v>413</v>
      </c>
      <c r="D443" t="s">
        <v>414</v>
      </c>
    </row>
    <row r="444" spans="1:4">
      <c r="A444" t="s">
        <v>13607</v>
      </c>
      <c r="B444">
        <v>2017</v>
      </c>
      <c r="C444" t="s">
        <v>413</v>
      </c>
      <c r="D444" t="s">
        <v>414</v>
      </c>
    </row>
    <row r="445" spans="1:4">
      <c r="A445" t="s">
        <v>13608</v>
      </c>
      <c r="B445">
        <v>2016</v>
      </c>
      <c r="C445" t="s">
        <v>982</v>
      </c>
      <c r="D445" t="s">
        <v>983</v>
      </c>
    </row>
    <row r="446" spans="1:4">
      <c r="A446" t="s">
        <v>13607</v>
      </c>
      <c r="B446">
        <v>2016</v>
      </c>
      <c r="C446" t="s">
        <v>982</v>
      </c>
      <c r="D446" t="s">
        <v>983</v>
      </c>
    </row>
    <row r="447" spans="1:4">
      <c r="A447" t="s">
        <v>13606</v>
      </c>
      <c r="B447">
        <v>2018</v>
      </c>
      <c r="C447" t="s">
        <v>30</v>
      </c>
      <c r="D447" t="s">
        <v>31</v>
      </c>
    </row>
    <row r="448" spans="1:4">
      <c r="A448" t="s">
        <v>13609</v>
      </c>
      <c r="B448">
        <v>2018</v>
      </c>
      <c r="C448" t="s">
        <v>30</v>
      </c>
      <c r="D448" t="s">
        <v>31</v>
      </c>
    </row>
    <row r="449" spans="1:4">
      <c r="A449" t="s">
        <v>13608</v>
      </c>
      <c r="B449">
        <v>2018</v>
      </c>
      <c r="C449" t="s">
        <v>30</v>
      </c>
      <c r="D449" t="s">
        <v>31</v>
      </c>
    </row>
    <row r="450" spans="1:4">
      <c r="A450" t="s">
        <v>13608</v>
      </c>
      <c r="B450">
        <v>2018</v>
      </c>
      <c r="C450" t="s">
        <v>985</v>
      </c>
      <c r="D450" t="s">
        <v>986</v>
      </c>
    </row>
    <row r="451" spans="1:4">
      <c r="A451" t="s">
        <v>13607</v>
      </c>
      <c r="B451">
        <v>2018</v>
      </c>
      <c r="C451" t="s">
        <v>30</v>
      </c>
      <c r="D451" t="s">
        <v>31</v>
      </c>
    </row>
    <row r="452" spans="1:4">
      <c r="A452" t="s">
        <v>13607</v>
      </c>
      <c r="B452">
        <v>2018</v>
      </c>
      <c r="C452" t="s">
        <v>985</v>
      </c>
      <c r="D452" t="s">
        <v>986</v>
      </c>
    </row>
    <row r="453" spans="1:4">
      <c r="A453" t="s">
        <v>13609</v>
      </c>
      <c r="B453">
        <v>2018</v>
      </c>
      <c r="C453" t="s">
        <v>423</v>
      </c>
      <c r="D453" t="s">
        <v>424</v>
      </c>
    </row>
    <row r="454" spans="1:4">
      <c r="A454" t="s">
        <v>13608</v>
      </c>
      <c r="B454">
        <v>2018</v>
      </c>
      <c r="C454" t="s">
        <v>423</v>
      </c>
      <c r="D454" t="s">
        <v>424</v>
      </c>
    </row>
    <row r="455" spans="1:4">
      <c r="A455" t="s">
        <v>13607</v>
      </c>
      <c r="B455">
        <v>2018</v>
      </c>
      <c r="C455" t="s">
        <v>423</v>
      </c>
      <c r="D455" t="s">
        <v>424</v>
      </c>
    </row>
    <row r="456" spans="1:4">
      <c r="A456" t="s">
        <v>13608</v>
      </c>
      <c r="B456">
        <v>2017</v>
      </c>
      <c r="C456" t="s">
        <v>988</v>
      </c>
      <c r="D456" t="s">
        <v>989</v>
      </c>
    </row>
    <row r="457" spans="1:4">
      <c r="A457" t="s">
        <v>13607</v>
      </c>
      <c r="B457">
        <v>2017</v>
      </c>
      <c r="C457" t="s">
        <v>988</v>
      </c>
      <c r="D457" t="s">
        <v>989</v>
      </c>
    </row>
    <row r="458" spans="1:4">
      <c r="A458" t="s">
        <v>13607</v>
      </c>
      <c r="B458">
        <v>2017</v>
      </c>
      <c r="C458" t="s">
        <v>988</v>
      </c>
      <c r="D458" t="s">
        <v>989</v>
      </c>
    </row>
    <row r="459" spans="1:4">
      <c r="A459" t="s">
        <v>13609</v>
      </c>
      <c r="B459">
        <v>2017</v>
      </c>
      <c r="C459" t="s">
        <v>427</v>
      </c>
      <c r="D459" t="s">
        <v>428</v>
      </c>
    </row>
    <row r="460" spans="1:4">
      <c r="A460" t="s">
        <v>13608</v>
      </c>
      <c r="B460">
        <v>2017</v>
      </c>
      <c r="C460" t="s">
        <v>427</v>
      </c>
      <c r="D460" t="s">
        <v>428</v>
      </c>
    </row>
    <row r="461" spans="1:4">
      <c r="A461" t="s">
        <v>13607</v>
      </c>
      <c r="B461">
        <v>2017</v>
      </c>
      <c r="C461" t="s">
        <v>427</v>
      </c>
      <c r="D461" t="s">
        <v>428</v>
      </c>
    </row>
    <row r="462" spans="1:4">
      <c r="A462" t="s">
        <v>13608</v>
      </c>
      <c r="B462">
        <v>2018</v>
      </c>
      <c r="C462" t="s">
        <v>991</v>
      </c>
      <c r="D462" t="s">
        <v>992</v>
      </c>
    </row>
    <row r="463" spans="1:4">
      <c r="A463" t="s">
        <v>13607</v>
      </c>
      <c r="B463">
        <v>2018</v>
      </c>
      <c r="C463" t="s">
        <v>991</v>
      </c>
      <c r="D463" t="s">
        <v>992</v>
      </c>
    </row>
    <row r="464" spans="1:4">
      <c r="A464" t="s">
        <v>13609</v>
      </c>
      <c r="B464">
        <v>2018</v>
      </c>
      <c r="C464" t="s">
        <v>431</v>
      </c>
      <c r="D464" t="s">
        <v>432</v>
      </c>
    </row>
    <row r="465" spans="1:4">
      <c r="A465" t="s">
        <v>13608</v>
      </c>
      <c r="B465">
        <v>2018</v>
      </c>
      <c r="C465" t="s">
        <v>431</v>
      </c>
      <c r="D465" t="s">
        <v>432</v>
      </c>
    </row>
    <row r="466" spans="1:4">
      <c r="A466" t="s">
        <v>13607</v>
      </c>
      <c r="B466">
        <v>2018</v>
      </c>
      <c r="C466" t="s">
        <v>431</v>
      </c>
      <c r="D466" t="s">
        <v>432</v>
      </c>
    </row>
    <row r="467" spans="1:4">
      <c r="A467" t="s">
        <v>13608</v>
      </c>
      <c r="B467">
        <v>2017</v>
      </c>
      <c r="C467" t="s">
        <v>994</v>
      </c>
      <c r="D467" t="s">
        <v>995</v>
      </c>
    </row>
    <row r="468" spans="1:4">
      <c r="A468" t="s">
        <v>13607</v>
      </c>
      <c r="B468">
        <v>2017</v>
      </c>
      <c r="C468" t="s">
        <v>994</v>
      </c>
      <c r="D468" t="s">
        <v>995</v>
      </c>
    </row>
    <row r="469" spans="1:4">
      <c r="A469" t="s">
        <v>13609</v>
      </c>
      <c r="B469">
        <v>2017</v>
      </c>
      <c r="C469" t="s">
        <v>435</v>
      </c>
      <c r="D469" t="s">
        <v>436</v>
      </c>
    </row>
    <row r="470" spans="1:4">
      <c r="A470" t="s">
        <v>13608</v>
      </c>
      <c r="B470">
        <v>2017</v>
      </c>
      <c r="C470" t="s">
        <v>435</v>
      </c>
      <c r="D470" t="s">
        <v>436</v>
      </c>
    </row>
    <row r="471" spans="1:4">
      <c r="A471" t="s">
        <v>13607</v>
      </c>
      <c r="B471">
        <v>2017</v>
      </c>
      <c r="C471" t="s">
        <v>435</v>
      </c>
      <c r="D471" t="s">
        <v>436</v>
      </c>
    </row>
    <row r="472" spans="1:4">
      <c r="A472" t="s">
        <v>13608</v>
      </c>
      <c r="B472">
        <v>2017</v>
      </c>
      <c r="C472" t="s">
        <v>997</v>
      </c>
      <c r="D472" t="s">
        <v>998</v>
      </c>
    </row>
    <row r="473" spans="1:4">
      <c r="A473" t="s">
        <v>13607</v>
      </c>
      <c r="B473">
        <v>2017</v>
      </c>
      <c r="C473" t="s">
        <v>997</v>
      </c>
      <c r="D473" t="s">
        <v>998</v>
      </c>
    </row>
    <row r="474" spans="1:4">
      <c r="A474" t="s">
        <v>13607</v>
      </c>
      <c r="B474">
        <v>2017</v>
      </c>
      <c r="C474" t="s">
        <v>997</v>
      </c>
      <c r="D474" t="s">
        <v>998</v>
      </c>
    </row>
    <row r="475" spans="1:4">
      <c r="A475" t="s">
        <v>13609</v>
      </c>
      <c r="B475">
        <v>2017</v>
      </c>
      <c r="C475" t="s">
        <v>439</v>
      </c>
      <c r="D475" t="s">
        <v>440</v>
      </c>
    </row>
    <row r="476" spans="1:4">
      <c r="A476" t="s">
        <v>13608</v>
      </c>
      <c r="B476">
        <v>2017</v>
      </c>
      <c r="C476" t="s">
        <v>439</v>
      </c>
      <c r="D476" t="s">
        <v>440</v>
      </c>
    </row>
    <row r="477" spans="1:4">
      <c r="A477" t="s">
        <v>13607</v>
      </c>
      <c r="B477">
        <v>2017</v>
      </c>
      <c r="C477" t="s">
        <v>439</v>
      </c>
      <c r="D477" t="s">
        <v>440</v>
      </c>
    </row>
    <row r="478" spans="1:4">
      <c r="A478" t="s">
        <v>13608</v>
      </c>
      <c r="B478">
        <v>2003</v>
      </c>
      <c r="C478" t="s">
        <v>1000</v>
      </c>
      <c r="D478" t="s">
        <v>1001</v>
      </c>
    </row>
    <row r="479" spans="1:4">
      <c r="A479" t="s">
        <v>13607</v>
      </c>
      <c r="B479">
        <v>2003</v>
      </c>
      <c r="C479" t="s">
        <v>1000</v>
      </c>
      <c r="D479" t="s">
        <v>1001</v>
      </c>
    </row>
    <row r="480" spans="1:4">
      <c r="A480" t="s">
        <v>13609</v>
      </c>
      <c r="B480">
        <v>2003</v>
      </c>
      <c r="C480" t="s">
        <v>443</v>
      </c>
      <c r="D480" t="s">
        <v>444</v>
      </c>
    </row>
    <row r="481" spans="1:4">
      <c r="A481" t="s">
        <v>13608</v>
      </c>
      <c r="B481">
        <v>2003</v>
      </c>
      <c r="C481" t="s">
        <v>443</v>
      </c>
      <c r="D481" t="s">
        <v>444</v>
      </c>
    </row>
    <row r="482" spans="1:4">
      <c r="A482" t="s">
        <v>13607</v>
      </c>
      <c r="B482">
        <v>2003</v>
      </c>
      <c r="C482" t="s">
        <v>443</v>
      </c>
      <c r="D482" t="s">
        <v>444</v>
      </c>
    </row>
    <row r="483" spans="1:4">
      <c r="A483" t="s">
        <v>13608</v>
      </c>
      <c r="B483">
        <v>2013</v>
      </c>
      <c r="C483" t="s">
        <v>1004</v>
      </c>
      <c r="D483" t="s">
        <v>1005</v>
      </c>
    </row>
    <row r="484" spans="1:4">
      <c r="A484" t="s">
        <v>13607</v>
      </c>
      <c r="B484">
        <v>2013</v>
      </c>
      <c r="C484" t="s">
        <v>1004</v>
      </c>
      <c r="D484" t="s">
        <v>1005</v>
      </c>
    </row>
    <row r="485" spans="1:4">
      <c r="A485" t="s">
        <v>13607</v>
      </c>
      <c r="B485">
        <v>2013</v>
      </c>
      <c r="C485" t="s">
        <v>446</v>
      </c>
      <c r="D485" t="s">
        <v>1005</v>
      </c>
    </row>
    <row r="486" spans="1:4">
      <c r="A486" t="s">
        <v>13609</v>
      </c>
      <c r="B486">
        <v>2013</v>
      </c>
      <c r="C486" t="s">
        <v>446</v>
      </c>
      <c r="D486" t="s">
        <v>447</v>
      </c>
    </row>
    <row r="487" spans="1:4">
      <c r="A487" t="s">
        <v>13608</v>
      </c>
      <c r="B487">
        <v>2013</v>
      </c>
      <c r="C487" t="s">
        <v>446</v>
      </c>
      <c r="D487" t="s">
        <v>447</v>
      </c>
    </row>
    <row r="488" spans="1:4">
      <c r="A488" t="s">
        <v>13607</v>
      </c>
      <c r="B488">
        <v>2013</v>
      </c>
      <c r="C488" t="s">
        <v>446</v>
      </c>
      <c r="D488" t="s">
        <v>447</v>
      </c>
    </row>
    <row r="489" spans="1:4">
      <c r="A489" t="s">
        <v>13606</v>
      </c>
      <c r="B489">
        <v>2018</v>
      </c>
      <c r="C489" t="s">
        <v>44</v>
      </c>
      <c r="D489" t="s">
        <v>45</v>
      </c>
    </row>
    <row r="490" spans="1:4">
      <c r="A490" t="s">
        <v>13609</v>
      </c>
      <c r="B490">
        <v>2018</v>
      </c>
      <c r="C490" t="s">
        <v>44</v>
      </c>
      <c r="D490" t="s">
        <v>45</v>
      </c>
    </row>
    <row r="491" spans="1:4">
      <c r="A491" t="s">
        <v>13608</v>
      </c>
      <c r="B491">
        <v>2018</v>
      </c>
      <c r="C491" t="s">
        <v>44</v>
      </c>
      <c r="D491" t="s">
        <v>45</v>
      </c>
    </row>
    <row r="492" spans="1:4">
      <c r="A492" t="s">
        <v>13608</v>
      </c>
      <c r="B492">
        <v>2018</v>
      </c>
      <c r="C492" t="s">
        <v>1013</v>
      </c>
      <c r="D492" t="s">
        <v>1014</v>
      </c>
    </row>
    <row r="493" spans="1:4">
      <c r="A493" t="s">
        <v>13607</v>
      </c>
      <c r="B493">
        <v>2018</v>
      </c>
      <c r="C493" t="s">
        <v>44</v>
      </c>
      <c r="D493" t="s">
        <v>45</v>
      </c>
    </row>
    <row r="494" spans="1:4">
      <c r="A494" t="s">
        <v>13607</v>
      </c>
      <c r="B494">
        <v>2018</v>
      </c>
      <c r="C494" t="s">
        <v>1013</v>
      </c>
      <c r="D494" t="s">
        <v>1014</v>
      </c>
    </row>
    <row r="495" spans="1:4">
      <c r="A495" t="s">
        <v>13609</v>
      </c>
      <c r="B495">
        <v>2018</v>
      </c>
      <c r="C495" t="s">
        <v>455</v>
      </c>
      <c r="D495" t="s">
        <v>456</v>
      </c>
    </row>
    <row r="496" spans="1:4">
      <c r="A496" t="s">
        <v>13608</v>
      </c>
      <c r="B496">
        <v>2018</v>
      </c>
      <c r="C496" t="s">
        <v>455</v>
      </c>
      <c r="D496" t="s">
        <v>456</v>
      </c>
    </row>
    <row r="497" spans="1:4">
      <c r="A497" t="s">
        <v>13607</v>
      </c>
      <c r="B497">
        <v>2018</v>
      </c>
      <c r="C497" t="s">
        <v>455</v>
      </c>
      <c r="D497" t="s">
        <v>456</v>
      </c>
    </row>
    <row r="498" spans="1:4">
      <c r="A498" t="s">
        <v>13608</v>
      </c>
      <c r="B498">
        <v>2006</v>
      </c>
      <c r="C498" t="s">
        <v>1016</v>
      </c>
      <c r="D498" t="s">
        <v>1017</v>
      </c>
    </row>
    <row r="499" spans="1:4">
      <c r="A499" t="s">
        <v>13607</v>
      </c>
      <c r="B499">
        <v>2006</v>
      </c>
      <c r="C499" t="s">
        <v>1016</v>
      </c>
      <c r="D499" t="s">
        <v>1017</v>
      </c>
    </row>
    <row r="500" spans="1:4">
      <c r="A500" t="s">
        <v>13607</v>
      </c>
      <c r="B500">
        <v>2013</v>
      </c>
      <c r="C500" t="s">
        <v>1344</v>
      </c>
      <c r="D500" t="s">
        <v>1345</v>
      </c>
    </row>
    <row r="501" spans="1:4">
      <c r="A501" t="s">
        <v>13608</v>
      </c>
      <c r="B501">
        <v>2018</v>
      </c>
      <c r="C501" t="s">
        <v>1022</v>
      </c>
      <c r="D501" t="s">
        <v>1023</v>
      </c>
    </row>
    <row r="502" spans="1:4">
      <c r="A502" t="s">
        <v>13607</v>
      </c>
      <c r="B502">
        <v>2018</v>
      </c>
      <c r="C502" t="s">
        <v>1022</v>
      </c>
      <c r="D502" t="s">
        <v>1023</v>
      </c>
    </row>
    <row r="503" spans="1:4">
      <c r="A503" t="s">
        <v>13608</v>
      </c>
      <c r="B503">
        <v>2012</v>
      </c>
      <c r="C503" t="s">
        <v>1026</v>
      </c>
      <c r="D503" t="s">
        <v>1027</v>
      </c>
    </row>
    <row r="504" spans="1:4">
      <c r="A504" t="s">
        <v>13607</v>
      </c>
      <c r="B504">
        <v>2012</v>
      </c>
      <c r="C504" t="s">
        <v>1026</v>
      </c>
      <c r="D504" t="s">
        <v>1027</v>
      </c>
    </row>
    <row r="505" spans="1:4">
      <c r="A505" t="s">
        <v>13607</v>
      </c>
      <c r="B505">
        <v>2012</v>
      </c>
      <c r="C505" t="s">
        <v>1026</v>
      </c>
      <c r="D505" t="s">
        <v>1027</v>
      </c>
    </row>
    <row r="506" spans="1:4">
      <c r="A506" t="s">
        <v>13609</v>
      </c>
      <c r="B506">
        <v>2012</v>
      </c>
      <c r="C506" t="s">
        <v>459</v>
      </c>
      <c r="D506" t="s">
        <v>460</v>
      </c>
    </row>
    <row r="507" spans="1:4">
      <c r="A507" t="s">
        <v>13608</v>
      </c>
      <c r="B507">
        <v>2012</v>
      </c>
      <c r="C507" t="s">
        <v>459</v>
      </c>
      <c r="D507" t="s">
        <v>460</v>
      </c>
    </row>
    <row r="508" spans="1:4">
      <c r="A508" t="s">
        <v>13607</v>
      </c>
      <c r="B508">
        <v>2012</v>
      </c>
      <c r="C508" t="s">
        <v>459</v>
      </c>
      <c r="D508" t="s">
        <v>460</v>
      </c>
    </row>
    <row r="509" spans="1:4">
      <c r="A509" t="s">
        <v>13608</v>
      </c>
      <c r="B509">
        <v>2020</v>
      </c>
      <c r="C509" t="s">
        <v>1029</v>
      </c>
      <c r="D509" t="s">
        <v>1030</v>
      </c>
    </row>
    <row r="510" spans="1:4">
      <c r="A510" t="s">
        <v>13607</v>
      </c>
      <c r="B510">
        <v>2020</v>
      </c>
      <c r="C510" t="s">
        <v>1029</v>
      </c>
      <c r="D510" t="s">
        <v>1030</v>
      </c>
    </row>
    <row r="511" spans="1:4">
      <c r="A511" t="s">
        <v>13608</v>
      </c>
      <c r="B511">
        <v>2020</v>
      </c>
      <c r="C511" t="s">
        <v>1033</v>
      </c>
      <c r="D511" t="s">
        <v>1034</v>
      </c>
    </row>
    <row r="512" spans="1:4">
      <c r="A512" t="s">
        <v>13607</v>
      </c>
      <c r="B512">
        <v>2020</v>
      </c>
      <c r="C512" t="s">
        <v>1033</v>
      </c>
      <c r="D512" t="s">
        <v>1034</v>
      </c>
    </row>
    <row r="513" spans="1:4">
      <c r="A513" t="s">
        <v>13608</v>
      </c>
      <c r="B513">
        <v>2015</v>
      </c>
      <c r="C513" t="s">
        <v>714</v>
      </c>
      <c r="D513" t="s">
        <v>1037</v>
      </c>
    </row>
    <row r="514" spans="1:4">
      <c r="A514" t="s">
        <v>13607</v>
      </c>
      <c r="B514">
        <v>2015</v>
      </c>
      <c r="C514" t="s">
        <v>714</v>
      </c>
      <c r="D514" t="s">
        <v>1037</v>
      </c>
    </row>
    <row r="515" spans="1:4">
      <c r="A515" t="s">
        <v>13607</v>
      </c>
      <c r="B515">
        <v>2015</v>
      </c>
      <c r="C515" t="s">
        <v>714</v>
      </c>
      <c r="D515" t="s">
        <v>1037</v>
      </c>
    </row>
    <row r="516" spans="1:4">
      <c r="A516" t="s">
        <v>13609</v>
      </c>
      <c r="B516">
        <v>2015</v>
      </c>
      <c r="C516" t="s">
        <v>250</v>
      </c>
      <c r="D516" t="s">
        <v>463</v>
      </c>
    </row>
    <row r="517" spans="1:4">
      <c r="A517" t="s">
        <v>13608</v>
      </c>
      <c r="B517">
        <v>2015</v>
      </c>
      <c r="C517" t="s">
        <v>250</v>
      </c>
      <c r="D517" t="s">
        <v>463</v>
      </c>
    </row>
    <row r="518" spans="1:4">
      <c r="A518" t="s">
        <v>13607</v>
      </c>
      <c r="B518">
        <v>2015</v>
      </c>
      <c r="C518" t="s">
        <v>250</v>
      </c>
      <c r="D518" t="s">
        <v>463</v>
      </c>
    </row>
    <row r="519" spans="1:4">
      <c r="A519" t="s">
        <v>13607</v>
      </c>
      <c r="B519">
        <v>2020</v>
      </c>
      <c r="C519" t="s">
        <v>1621</v>
      </c>
      <c r="D519" t="s">
        <v>1622</v>
      </c>
    </row>
    <row r="520" spans="1:4">
      <c r="A520" t="s">
        <v>13608</v>
      </c>
      <c r="B520">
        <v>2019</v>
      </c>
      <c r="C520" t="s">
        <v>1039</v>
      </c>
      <c r="D520" t="s">
        <v>1040</v>
      </c>
    </row>
    <row r="521" spans="1:4">
      <c r="A521" t="s">
        <v>13607</v>
      </c>
      <c r="B521">
        <v>2019</v>
      </c>
      <c r="C521" t="s">
        <v>1039</v>
      </c>
      <c r="D521" t="s">
        <v>1040</v>
      </c>
    </row>
    <row r="522" spans="1:4">
      <c r="A522" t="s">
        <v>13606</v>
      </c>
      <c r="B522">
        <v>2012</v>
      </c>
      <c r="C522" t="s">
        <v>74</v>
      </c>
      <c r="D522" t="s">
        <v>75</v>
      </c>
    </row>
    <row r="523" spans="1:4">
      <c r="A523" t="s">
        <v>13609</v>
      </c>
      <c r="B523">
        <v>2012</v>
      </c>
      <c r="C523" t="s">
        <v>74</v>
      </c>
      <c r="D523" t="s">
        <v>75</v>
      </c>
    </row>
    <row r="524" spans="1:4">
      <c r="A524" t="s">
        <v>13608</v>
      </c>
      <c r="B524">
        <v>2012</v>
      </c>
      <c r="C524" t="s">
        <v>74</v>
      </c>
      <c r="D524" t="s">
        <v>75</v>
      </c>
    </row>
    <row r="525" spans="1:4">
      <c r="A525" t="s">
        <v>13608</v>
      </c>
      <c r="B525">
        <v>2012</v>
      </c>
      <c r="C525" t="s">
        <v>1043</v>
      </c>
      <c r="D525" t="s">
        <v>1044</v>
      </c>
    </row>
    <row r="526" spans="1:4">
      <c r="A526" t="s">
        <v>13607</v>
      </c>
      <c r="B526">
        <v>2012</v>
      </c>
      <c r="C526" t="s">
        <v>74</v>
      </c>
      <c r="D526" t="s">
        <v>75</v>
      </c>
    </row>
    <row r="527" spans="1:4">
      <c r="A527" t="s">
        <v>13607</v>
      </c>
      <c r="B527">
        <v>2012</v>
      </c>
      <c r="C527" t="s">
        <v>1043</v>
      </c>
      <c r="D527" t="s">
        <v>1044</v>
      </c>
    </row>
    <row r="528" spans="1:4">
      <c r="A528" t="s">
        <v>13609</v>
      </c>
      <c r="B528">
        <v>2012</v>
      </c>
      <c r="C528" t="s">
        <v>470</v>
      </c>
      <c r="D528" t="s">
        <v>471</v>
      </c>
    </row>
    <row r="529" spans="1:4">
      <c r="A529" t="s">
        <v>13608</v>
      </c>
      <c r="B529">
        <v>2012</v>
      </c>
      <c r="C529" t="s">
        <v>470</v>
      </c>
      <c r="D529" t="s">
        <v>471</v>
      </c>
    </row>
    <row r="530" spans="1:4">
      <c r="A530" t="s">
        <v>13607</v>
      </c>
      <c r="B530">
        <v>2012</v>
      </c>
      <c r="C530" t="s">
        <v>470</v>
      </c>
      <c r="D530" t="s">
        <v>471</v>
      </c>
    </row>
    <row r="531" spans="1:4">
      <c r="A531" t="s">
        <v>13607</v>
      </c>
      <c r="B531">
        <v>2016</v>
      </c>
      <c r="C531" t="s">
        <v>1479</v>
      </c>
      <c r="D531" t="s">
        <v>1480</v>
      </c>
    </row>
    <row r="532" spans="1:4">
      <c r="A532" t="s">
        <v>13608</v>
      </c>
      <c r="B532">
        <v>2013</v>
      </c>
      <c r="C532" t="s">
        <v>1049</v>
      </c>
      <c r="D532" t="s">
        <v>1047</v>
      </c>
    </row>
    <row r="533" spans="1:4">
      <c r="A533" t="s">
        <v>13607</v>
      </c>
      <c r="B533">
        <v>2013</v>
      </c>
      <c r="C533" t="s">
        <v>1049</v>
      </c>
      <c r="D533" t="s">
        <v>1047</v>
      </c>
    </row>
    <row r="534" spans="1:4">
      <c r="A534" t="s">
        <v>13607</v>
      </c>
      <c r="B534">
        <v>2013</v>
      </c>
      <c r="C534" t="s">
        <v>1471</v>
      </c>
      <c r="D534" t="s">
        <v>1047</v>
      </c>
    </row>
    <row r="535" spans="1:4">
      <c r="A535" t="s">
        <v>13609</v>
      </c>
      <c r="B535">
        <v>2013</v>
      </c>
      <c r="C535" t="s">
        <v>474</v>
      </c>
      <c r="D535" t="s">
        <v>475</v>
      </c>
    </row>
    <row r="536" spans="1:4">
      <c r="A536" t="s">
        <v>13608</v>
      </c>
      <c r="B536">
        <v>2013</v>
      </c>
      <c r="C536" t="s">
        <v>474</v>
      </c>
      <c r="D536" t="s">
        <v>475</v>
      </c>
    </row>
    <row r="537" spans="1:4">
      <c r="A537" t="s">
        <v>13607</v>
      </c>
      <c r="B537">
        <v>2013</v>
      </c>
      <c r="C537" t="s">
        <v>474</v>
      </c>
      <c r="D537" t="s">
        <v>475</v>
      </c>
    </row>
    <row r="538" spans="1:4">
      <c r="A538" t="s">
        <v>13606</v>
      </c>
      <c r="B538">
        <v>2004</v>
      </c>
      <c r="C538" t="s">
        <v>54</v>
      </c>
      <c r="D538" t="s">
        <v>55</v>
      </c>
    </row>
    <row r="539" spans="1:4">
      <c r="A539" t="s">
        <v>13609</v>
      </c>
      <c r="B539">
        <v>2004</v>
      </c>
      <c r="C539" t="s">
        <v>54</v>
      </c>
      <c r="D539" t="s">
        <v>55</v>
      </c>
    </row>
    <row r="540" spans="1:4">
      <c r="A540" t="s">
        <v>13608</v>
      </c>
      <c r="B540">
        <v>2004</v>
      </c>
      <c r="C540" t="s">
        <v>54</v>
      </c>
      <c r="D540" t="s">
        <v>55</v>
      </c>
    </row>
    <row r="541" spans="1:4">
      <c r="A541" t="s">
        <v>13608</v>
      </c>
      <c r="B541">
        <v>2004</v>
      </c>
      <c r="C541" t="s">
        <v>1051</v>
      </c>
      <c r="D541" t="s">
        <v>1052</v>
      </c>
    </row>
    <row r="542" spans="1:4">
      <c r="A542" t="s">
        <v>13607</v>
      </c>
      <c r="B542">
        <v>2004</v>
      </c>
      <c r="C542" t="s">
        <v>54</v>
      </c>
      <c r="D542" t="s">
        <v>55</v>
      </c>
    </row>
    <row r="543" spans="1:4">
      <c r="A543" t="s">
        <v>13607</v>
      </c>
      <c r="B543">
        <v>2004</v>
      </c>
      <c r="C543" t="s">
        <v>1051</v>
      </c>
      <c r="D543" t="s">
        <v>1052</v>
      </c>
    </row>
    <row r="544" spans="1:4">
      <c r="A544" t="s">
        <v>13608</v>
      </c>
      <c r="B544">
        <v>2015</v>
      </c>
      <c r="C544" t="s">
        <v>1054</v>
      </c>
      <c r="D544" t="s">
        <v>1055</v>
      </c>
    </row>
    <row r="545" spans="1:4">
      <c r="A545" t="s">
        <v>13607</v>
      </c>
      <c r="B545">
        <v>2015</v>
      </c>
      <c r="C545" t="s">
        <v>1054</v>
      </c>
      <c r="D545" t="s">
        <v>1055</v>
      </c>
    </row>
    <row r="546" spans="1:4">
      <c r="A546" t="s">
        <v>13608</v>
      </c>
      <c r="B546">
        <v>2017</v>
      </c>
      <c r="C546" t="s">
        <v>1057</v>
      </c>
      <c r="D546" t="s">
        <v>1058</v>
      </c>
    </row>
    <row r="547" spans="1:4">
      <c r="A547" t="s">
        <v>13607</v>
      </c>
      <c r="B547">
        <v>2017</v>
      </c>
      <c r="C547" t="s">
        <v>1057</v>
      </c>
      <c r="D547" t="s">
        <v>1058</v>
      </c>
    </row>
    <row r="548" spans="1:4">
      <c r="A548" t="s">
        <v>13609</v>
      </c>
      <c r="B548">
        <v>2017</v>
      </c>
      <c r="C548" t="s">
        <v>478</v>
      </c>
      <c r="D548" t="s">
        <v>479</v>
      </c>
    </row>
    <row r="549" spans="1:4">
      <c r="A549" t="s">
        <v>13608</v>
      </c>
      <c r="B549">
        <v>2017</v>
      </c>
      <c r="C549" t="s">
        <v>478</v>
      </c>
      <c r="D549" t="s">
        <v>479</v>
      </c>
    </row>
    <row r="550" spans="1:4">
      <c r="A550" t="s">
        <v>13607</v>
      </c>
      <c r="B550">
        <v>2017</v>
      </c>
      <c r="C550" t="s">
        <v>478</v>
      </c>
      <c r="D550" t="s">
        <v>479</v>
      </c>
    </row>
    <row r="551" spans="1:4">
      <c r="A551" t="s">
        <v>13608</v>
      </c>
      <c r="B551">
        <v>2017</v>
      </c>
      <c r="C551" t="s">
        <v>1063</v>
      </c>
      <c r="D551" t="s">
        <v>1064</v>
      </c>
    </row>
    <row r="552" spans="1:4">
      <c r="A552" t="s">
        <v>13607</v>
      </c>
      <c r="B552">
        <v>2017</v>
      </c>
      <c r="C552" t="s">
        <v>1063</v>
      </c>
      <c r="D552" t="s">
        <v>1064</v>
      </c>
    </row>
    <row r="553" spans="1:4">
      <c r="A553" t="s">
        <v>13607</v>
      </c>
      <c r="B553">
        <v>2017</v>
      </c>
      <c r="C553" t="s">
        <v>1063</v>
      </c>
      <c r="D553" t="s">
        <v>1520</v>
      </c>
    </row>
    <row r="554" spans="1:4">
      <c r="A554" t="s">
        <v>13608</v>
      </c>
      <c r="B554">
        <v>2020</v>
      </c>
      <c r="C554" t="s">
        <v>1060</v>
      </c>
      <c r="D554" t="s">
        <v>1061</v>
      </c>
    </row>
    <row r="555" spans="1:4">
      <c r="A555" t="s">
        <v>13607</v>
      </c>
      <c r="B555">
        <v>2020</v>
      </c>
      <c r="C555" t="s">
        <v>1060</v>
      </c>
      <c r="D555" t="s">
        <v>1061</v>
      </c>
    </row>
    <row r="556" spans="1:4">
      <c r="A556" t="s">
        <v>13609</v>
      </c>
      <c r="B556">
        <v>2020</v>
      </c>
      <c r="C556" t="s">
        <v>482</v>
      </c>
      <c r="D556" t="s">
        <v>483</v>
      </c>
    </row>
    <row r="557" spans="1:4">
      <c r="A557" t="s">
        <v>13608</v>
      </c>
      <c r="B557">
        <v>2020</v>
      </c>
      <c r="C557" t="s">
        <v>482</v>
      </c>
      <c r="D557" t="s">
        <v>483</v>
      </c>
    </row>
    <row r="558" spans="1:4">
      <c r="A558" t="s">
        <v>13607</v>
      </c>
      <c r="B558">
        <v>2020</v>
      </c>
      <c r="C558" t="s">
        <v>482</v>
      </c>
      <c r="D558" t="s">
        <v>483</v>
      </c>
    </row>
    <row r="559" spans="1:4">
      <c r="A559" t="s">
        <v>13609</v>
      </c>
      <c r="B559">
        <v>2017</v>
      </c>
      <c r="C559" t="s">
        <v>486</v>
      </c>
      <c r="D559" t="s">
        <v>487</v>
      </c>
    </row>
    <row r="560" spans="1:4">
      <c r="A560" t="s">
        <v>13608</v>
      </c>
      <c r="B560">
        <v>2017</v>
      </c>
      <c r="C560" t="s">
        <v>486</v>
      </c>
      <c r="D560" t="s">
        <v>487</v>
      </c>
    </row>
    <row r="561" spans="1:4">
      <c r="A561" t="s">
        <v>13607</v>
      </c>
      <c r="B561">
        <v>2017</v>
      </c>
      <c r="C561" t="s">
        <v>486</v>
      </c>
      <c r="D561" t="s">
        <v>487</v>
      </c>
    </row>
    <row r="562" spans="1:4">
      <c r="A562" t="s">
        <v>13608</v>
      </c>
      <c r="B562">
        <v>2019</v>
      </c>
      <c r="C562" t="s">
        <v>1066</v>
      </c>
      <c r="D562" t="s">
        <v>1067</v>
      </c>
    </row>
    <row r="563" spans="1:4">
      <c r="A563" t="s">
        <v>13607</v>
      </c>
      <c r="B563">
        <v>2019</v>
      </c>
      <c r="C563" t="s">
        <v>1066</v>
      </c>
      <c r="D563" t="s">
        <v>1067</v>
      </c>
    </row>
    <row r="564" spans="1:4">
      <c r="A564" t="s">
        <v>13609</v>
      </c>
      <c r="B564">
        <v>2019</v>
      </c>
      <c r="C564" t="s">
        <v>490</v>
      </c>
      <c r="D564" t="s">
        <v>491</v>
      </c>
    </row>
    <row r="565" spans="1:4">
      <c r="A565" t="s">
        <v>13608</v>
      </c>
      <c r="B565">
        <v>2019</v>
      </c>
      <c r="C565" t="s">
        <v>490</v>
      </c>
      <c r="D565" t="s">
        <v>491</v>
      </c>
    </row>
    <row r="566" spans="1:4">
      <c r="A566" t="s">
        <v>13607</v>
      </c>
      <c r="B566">
        <v>2019</v>
      </c>
      <c r="C566" t="s">
        <v>490</v>
      </c>
      <c r="D566" t="s">
        <v>491</v>
      </c>
    </row>
    <row r="567" spans="1:4">
      <c r="A567" t="s">
        <v>13608</v>
      </c>
      <c r="B567">
        <v>2012</v>
      </c>
      <c r="C567" t="s">
        <v>805</v>
      </c>
      <c r="D567" t="s">
        <v>1069</v>
      </c>
    </row>
    <row r="568" spans="1:4">
      <c r="A568" t="s">
        <v>13607</v>
      </c>
      <c r="B568">
        <v>2012</v>
      </c>
      <c r="C568" t="s">
        <v>805</v>
      </c>
      <c r="D568" t="s">
        <v>1069</v>
      </c>
    </row>
    <row r="569" spans="1:4">
      <c r="A569" t="s">
        <v>13608</v>
      </c>
      <c r="B569">
        <v>2020</v>
      </c>
      <c r="C569" t="s">
        <v>1071</v>
      </c>
      <c r="D569" t="s">
        <v>1072</v>
      </c>
    </row>
    <row r="570" spans="1:4">
      <c r="A570" t="s">
        <v>13607</v>
      </c>
      <c r="B570">
        <v>2020</v>
      </c>
      <c r="C570" t="s">
        <v>1071</v>
      </c>
      <c r="D570" t="s">
        <v>1072</v>
      </c>
    </row>
    <row r="571" spans="1:4">
      <c r="A571" t="s">
        <v>13609</v>
      </c>
      <c r="B571">
        <v>2020</v>
      </c>
      <c r="C571" t="s">
        <v>494</v>
      </c>
      <c r="D571" t="s">
        <v>495</v>
      </c>
    </row>
    <row r="572" spans="1:4">
      <c r="A572" t="s">
        <v>13608</v>
      </c>
      <c r="B572">
        <v>2020</v>
      </c>
      <c r="C572" t="s">
        <v>494</v>
      </c>
      <c r="D572" t="s">
        <v>495</v>
      </c>
    </row>
    <row r="573" spans="1:4">
      <c r="A573" t="s">
        <v>13607</v>
      </c>
      <c r="B573">
        <v>2020</v>
      </c>
      <c r="C573" t="s">
        <v>494</v>
      </c>
      <c r="D573" t="s">
        <v>495</v>
      </c>
    </row>
    <row r="574" spans="1:4">
      <c r="A574" t="s">
        <v>13608</v>
      </c>
      <c r="B574">
        <v>2018</v>
      </c>
      <c r="C574" t="s">
        <v>1074</v>
      </c>
      <c r="D574" t="s">
        <v>1075</v>
      </c>
    </row>
    <row r="575" spans="1:4">
      <c r="A575" t="s">
        <v>13607</v>
      </c>
      <c r="B575">
        <v>2018</v>
      </c>
      <c r="C575" t="s">
        <v>1074</v>
      </c>
      <c r="D575" t="s">
        <v>1075</v>
      </c>
    </row>
    <row r="576" spans="1:4">
      <c r="A576" t="s">
        <v>13608</v>
      </c>
      <c r="B576">
        <v>2019</v>
      </c>
      <c r="C576" t="s">
        <v>1078</v>
      </c>
      <c r="D576" t="s">
        <v>1079</v>
      </c>
    </row>
    <row r="577" spans="1:4">
      <c r="A577" t="s">
        <v>13607</v>
      </c>
      <c r="B577">
        <v>2019</v>
      </c>
      <c r="C577" t="s">
        <v>1078</v>
      </c>
      <c r="D577" t="s">
        <v>1079</v>
      </c>
    </row>
    <row r="578" spans="1:4">
      <c r="A578" t="s">
        <v>13608</v>
      </c>
      <c r="B578">
        <v>2014</v>
      </c>
      <c r="C578" t="s">
        <v>1082</v>
      </c>
      <c r="D578" t="s">
        <v>1083</v>
      </c>
    </row>
    <row r="579" spans="1:4">
      <c r="A579" t="s">
        <v>13607</v>
      </c>
      <c r="B579">
        <v>2014</v>
      </c>
      <c r="C579" t="s">
        <v>1082</v>
      </c>
      <c r="D579" t="s">
        <v>1083</v>
      </c>
    </row>
    <row r="580" spans="1:4">
      <c r="A580" t="s">
        <v>13607</v>
      </c>
      <c r="B580">
        <v>2014</v>
      </c>
      <c r="C580" t="s">
        <v>1613</v>
      </c>
      <c r="D580" t="s">
        <v>1083</v>
      </c>
    </row>
    <row r="581" spans="1:4">
      <c r="A581" t="s">
        <v>13609</v>
      </c>
      <c r="B581">
        <v>2014</v>
      </c>
      <c r="C581" t="s">
        <v>498</v>
      </c>
      <c r="D581" t="s">
        <v>499</v>
      </c>
    </row>
    <row r="582" spans="1:4">
      <c r="A582" t="s">
        <v>13608</v>
      </c>
      <c r="B582">
        <v>2014</v>
      </c>
      <c r="C582" t="s">
        <v>498</v>
      </c>
      <c r="D582" t="s">
        <v>499</v>
      </c>
    </row>
    <row r="583" spans="1:4">
      <c r="A583" t="s">
        <v>13607</v>
      </c>
      <c r="B583">
        <v>2014</v>
      </c>
      <c r="C583" t="s">
        <v>498</v>
      </c>
      <c r="D583" t="s">
        <v>499</v>
      </c>
    </row>
    <row r="584" spans="1:4">
      <c r="A584" t="s">
        <v>13608</v>
      </c>
      <c r="B584">
        <v>2019</v>
      </c>
      <c r="C584" t="s">
        <v>1085</v>
      </c>
      <c r="D584" t="s">
        <v>1086</v>
      </c>
    </row>
    <row r="585" spans="1:4">
      <c r="A585" t="s">
        <v>13607</v>
      </c>
      <c r="B585">
        <v>2019</v>
      </c>
      <c r="C585" t="s">
        <v>1085</v>
      </c>
      <c r="D585" t="s">
        <v>1086</v>
      </c>
    </row>
    <row r="586" spans="1:4">
      <c r="A586" t="s">
        <v>13609</v>
      </c>
      <c r="B586">
        <v>2019</v>
      </c>
      <c r="C586" t="s">
        <v>502</v>
      </c>
      <c r="D586" t="s">
        <v>503</v>
      </c>
    </row>
    <row r="587" spans="1:4">
      <c r="A587" t="s">
        <v>13608</v>
      </c>
      <c r="B587">
        <v>2019</v>
      </c>
      <c r="C587" t="s">
        <v>502</v>
      </c>
      <c r="D587" t="s">
        <v>503</v>
      </c>
    </row>
    <row r="588" spans="1:4">
      <c r="A588" t="s">
        <v>13607</v>
      </c>
      <c r="B588">
        <v>2019</v>
      </c>
      <c r="C588" t="s">
        <v>502</v>
      </c>
      <c r="D588" t="s">
        <v>503</v>
      </c>
    </row>
    <row r="589" spans="1:4">
      <c r="A589" t="s">
        <v>13608</v>
      </c>
      <c r="B589">
        <v>2019</v>
      </c>
      <c r="C589" t="s">
        <v>1088</v>
      </c>
      <c r="D589" t="s">
        <v>1089</v>
      </c>
    </row>
    <row r="590" spans="1:4">
      <c r="A590" t="s">
        <v>13607</v>
      </c>
      <c r="B590">
        <v>2019</v>
      </c>
      <c r="C590" t="s">
        <v>1088</v>
      </c>
      <c r="D590" t="s">
        <v>1089</v>
      </c>
    </row>
    <row r="591" spans="1:4">
      <c r="A591" t="s">
        <v>13607</v>
      </c>
      <c r="B591">
        <v>2019</v>
      </c>
      <c r="C591" t="s">
        <v>1088</v>
      </c>
      <c r="D591" t="s">
        <v>1089</v>
      </c>
    </row>
    <row r="592" spans="1:4">
      <c r="A592" t="s">
        <v>13609</v>
      </c>
      <c r="B592">
        <v>2019</v>
      </c>
      <c r="C592" t="s">
        <v>506</v>
      </c>
      <c r="D592" t="s">
        <v>507</v>
      </c>
    </row>
    <row r="593" spans="1:4">
      <c r="A593" t="s">
        <v>13608</v>
      </c>
      <c r="B593">
        <v>2019</v>
      </c>
      <c r="C593" t="s">
        <v>506</v>
      </c>
      <c r="D593" t="s">
        <v>507</v>
      </c>
    </row>
    <row r="594" spans="1:4">
      <c r="A594" t="s">
        <v>13607</v>
      </c>
      <c r="B594">
        <v>2019</v>
      </c>
      <c r="C594" t="s">
        <v>506</v>
      </c>
      <c r="D594" t="s">
        <v>507</v>
      </c>
    </row>
    <row r="595" spans="1:4">
      <c r="A595" t="s">
        <v>13608</v>
      </c>
      <c r="B595">
        <v>2006</v>
      </c>
      <c r="C595" t="s">
        <v>1091</v>
      </c>
      <c r="D595" t="s">
        <v>1092</v>
      </c>
    </row>
    <row r="596" spans="1:4">
      <c r="A596" t="s">
        <v>13607</v>
      </c>
      <c r="B596">
        <v>2006</v>
      </c>
      <c r="C596" t="s">
        <v>1091</v>
      </c>
      <c r="D596" t="s">
        <v>1092</v>
      </c>
    </row>
    <row r="597" spans="1:4">
      <c r="A597" t="s">
        <v>13609</v>
      </c>
      <c r="B597">
        <v>2006</v>
      </c>
      <c r="C597" t="s">
        <v>510</v>
      </c>
      <c r="D597" t="s">
        <v>511</v>
      </c>
    </row>
    <row r="598" spans="1:4">
      <c r="A598" t="s">
        <v>13608</v>
      </c>
      <c r="B598">
        <v>2006</v>
      </c>
      <c r="C598" t="s">
        <v>510</v>
      </c>
      <c r="D598" t="s">
        <v>511</v>
      </c>
    </row>
    <row r="599" spans="1:4">
      <c r="A599" t="s">
        <v>13607</v>
      </c>
      <c r="B599">
        <v>2006</v>
      </c>
      <c r="C599" t="s">
        <v>510</v>
      </c>
      <c r="D599" t="s">
        <v>511</v>
      </c>
    </row>
    <row r="600" spans="1:4">
      <c r="A600" t="s">
        <v>13608</v>
      </c>
      <c r="B600">
        <v>2001</v>
      </c>
      <c r="C600" t="s">
        <v>1095</v>
      </c>
      <c r="D600" t="s">
        <v>1096</v>
      </c>
    </row>
    <row r="601" spans="1:4">
      <c r="A601" t="s">
        <v>13607</v>
      </c>
      <c r="B601">
        <v>2001</v>
      </c>
      <c r="C601" t="s">
        <v>1095</v>
      </c>
      <c r="D601" t="s">
        <v>1096</v>
      </c>
    </row>
    <row r="602" spans="1:4">
      <c r="A602" t="s">
        <v>13608</v>
      </c>
      <c r="B602">
        <v>2007</v>
      </c>
      <c r="C602" t="s">
        <v>1101</v>
      </c>
      <c r="D602" t="s">
        <v>1102</v>
      </c>
    </row>
    <row r="603" spans="1:4">
      <c r="A603" t="s">
        <v>13607</v>
      </c>
      <c r="B603">
        <v>2007</v>
      </c>
      <c r="C603" t="s">
        <v>1101</v>
      </c>
      <c r="D603" t="s">
        <v>1102</v>
      </c>
    </row>
    <row r="604" spans="1:4">
      <c r="A604" t="s">
        <v>13609</v>
      </c>
      <c r="B604">
        <v>2007</v>
      </c>
      <c r="C604" t="s">
        <v>514</v>
      </c>
      <c r="D604" t="s">
        <v>515</v>
      </c>
    </row>
    <row r="605" spans="1:4">
      <c r="A605" t="s">
        <v>13608</v>
      </c>
      <c r="B605">
        <v>2007</v>
      </c>
      <c r="C605" t="s">
        <v>514</v>
      </c>
      <c r="D605" t="s">
        <v>515</v>
      </c>
    </row>
    <row r="606" spans="1:4">
      <c r="A606" t="s">
        <v>13607</v>
      </c>
      <c r="B606">
        <v>2007</v>
      </c>
      <c r="C606" t="s">
        <v>514</v>
      </c>
      <c r="D606" t="s">
        <v>515</v>
      </c>
    </row>
    <row r="607" spans="1:4">
      <c r="A607" t="s">
        <v>13608</v>
      </c>
      <c r="B607">
        <v>2019</v>
      </c>
      <c r="C607" t="s">
        <v>1105</v>
      </c>
      <c r="D607" t="s">
        <v>1106</v>
      </c>
    </row>
    <row r="608" spans="1:4">
      <c r="A608" t="s">
        <v>13607</v>
      </c>
      <c r="B608">
        <v>2019</v>
      </c>
      <c r="C608" t="s">
        <v>1105</v>
      </c>
      <c r="D608" t="s">
        <v>1106</v>
      </c>
    </row>
    <row r="609" spans="1:4">
      <c r="A609" t="s">
        <v>13608</v>
      </c>
      <c r="B609">
        <v>2015</v>
      </c>
      <c r="C609" t="s">
        <v>1111</v>
      </c>
      <c r="D609" t="s">
        <v>1112</v>
      </c>
    </row>
    <row r="610" spans="1:4">
      <c r="A610" t="s">
        <v>13607</v>
      </c>
      <c r="B610">
        <v>2015</v>
      </c>
      <c r="C610" t="s">
        <v>1111</v>
      </c>
      <c r="D610" t="s">
        <v>1112</v>
      </c>
    </row>
    <row r="611" spans="1:4">
      <c r="A611" t="s">
        <v>13608</v>
      </c>
      <c r="B611">
        <v>2020</v>
      </c>
      <c r="C611" t="s">
        <v>1114</v>
      </c>
      <c r="D611" t="s">
        <v>1115</v>
      </c>
    </row>
    <row r="612" spans="1:4">
      <c r="A612" t="s">
        <v>13607</v>
      </c>
      <c r="B612">
        <v>2020</v>
      </c>
      <c r="C612" t="s">
        <v>1114</v>
      </c>
      <c r="D612" t="s">
        <v>1115</v>
      </c>
    </row>
    <row r="613" spans="1:4">
      <c r="A613" t="s">
        <v>13608</v>
      </c>
      <c r="B613">
        <v>1996</v>
      </c>
      <c r="C613" t="s">
        <v>1117</v>
      </c>
      <c r="D613" t="s">
        <v>1118</v>
      </c>
    </row>
    <row r="614" spans="1:4">
      <c r="A614" t="s">
        <v>13607</v>
      </c>
      <c r="B614">
        <v>1996</v>
      </c>
      <c r="C614" t="s">
        <v>1117</v>
      </c>
      <c r="D614" t="s">
        <v>1118</v>
      </c>
    </row>
    <row r="615" spans="1:4">
      <c r="A615" t="s">
        <v>13609</v>
      </c>
      <c r="B615">
        <v>1996</v>
      </c>
      <c r="C615" t="s">
        <v>517</v>
      </c>
      <c r="D615" t="s">
        <v>518</v>
      </c>
    </row>
    <row r="616" spans="1:4">
      <c r="A616" t="s">
        <v>13608</v>
      </c>
      <c r="B616">
        <v>1996</v>
      </c>
      <c r="C616" t="s">
        <v>517</v>
      </c>
      <c r="D616" t="s">
        <v>518</v>
      </c>
    </row>
    <row r="617" spans="1:4">
      <c r="A617" t="s">
        <v>13607</v>
      </c>
      <c r="B617">
        <v>1996</v>
      </c>
      <c r="C617" t="s">
        <v>517</v>
      </c>
      <c r="D617" t="s">
        <v>518</v>
      </c>
    </row>
    <row r="618" spans="1:4">
      <c r="A618" t="s">
        <v>13607</v>
      </c>
      <c r="B618">
        <v>2011</v>
      </c>
      <c r="C618" t="s">
        <v>1633</v>
      </c>
      <c r="D618" t="s">
        <v>1634</v>
      </c>
    </row>
    <row r="619" spans="1:4">
      <c r="A619" t="s">
        <v>13608</v>
      </c>
      <c r="B619">
        <v>2003</v>
      </c>
      <c r="C619" t="s">
        <v>1127</v>
      </c>
      <c r="D619" t="s">
        <v>1128</v>
      </c>
    </row>
    <row r="620" spans="1:4">
      <c r="A620" t="s">
        <v>13607</v>
      </c>
      <c r="B620">
        <v>2003</v>
      </c>
      <c r="C620" t="s">
        <v>1127</v>
      </c>
      <c r="D620" t="s">
        <v>1128</v>
      </c>
    </row>
    <row r="621" spans="1:4">
      <c r="A621" t="s">
        <v>13606</v>
      </c>
      <c r="B621">
        <v>2009</v>
      </c>
      <c r="C621" t="s">
        <v>32</v>
      </c>
      <c r="D621" t="s">
        <v>33</v>
      </c>
    </row>
    <row r="622" spans="1:4">
      <c r="A622" t="s">
        <v>13609</v>
      </c>
      <c r="B622">
        <v>2009</v>
      </c>
      <c r="C622" t="s">
        <v>32</v>
      </c>
      <c r="D622" t="s">
        <v>33</v>
      </c>
    </row>
    <row r="623" spans="1:4">
      <c r="A623" t="s">
        <v>13608</v>
      </c>
      <c r="B623">
        <v>2009</v>
      </c>
      <c r="C623" t="s">
        <v>32</v>
      </c>
      <c r="D623" t="s">
        <v>33</v>
      </c>
    </row>
    <row r="624" spans="1:4">
      <c r="A624" t="s">
        <v>13608</v>
      </c>
      <c r="B624">
        <v>2009</v>
      </c>
      <c r="C624" t="s">
        <v>1130</v>
      </c>
      <c r="D624" t="s">
        <v>1131</v>
      </c>
    </row>
    <row r="625" spans="1:4">
      <c r="A625" t="s">
        <v>13607</v>
      </c>
      <c r="B625">
        <v>2009</v>
      </c>
      <c r="C625" t="s">
        <v>32</v>
      </c>
      <c r="D625" t="s">
        <v>33</v>
      </c>
    </row>
    <row r="626" spans="1:4">
      <c r="A626" t="s">
        <v>13607</v>
      </c>
      <c r="B626">
        <v>2009</v>
      </c>
      <c r="C626" t="s">
        <v>1130</v>
      </c>
      <c r="D626" t="s">
        <v>1131</v>
      </c>
    </row>
    <row r="627" spans="1:4">
      <c r="A627" t="s">
        <v>13608</v>
      </c>
      <c r="B627">
        <v>2014</v>
      </c>
      <c r="C627" t="s">
        <v>1134</v>
      </c>
      <c r="D627" t="s">
        <v>1135</v>
      </c>
    </row>
    <row r="628" spans="1:4">
      <c r="A628" t="s">
        <v>13607</v>
      </c>
      <c r="B628">
        <v>2014</v>
      </c>
      <c r="C628" t="s">
        <v>1134</v>
      </c>
      <c r="D628" t="s">
        <v>1135</v>
      </c>
    </row>
    <row r="629" spans="1:4">
      <c r="A629" t="s">
        <v>13609</v>
      </c>
      <c r="B629">
        <v>2014</v>
      </c>
      <c r="C629" t="s">
        <v>520</v>
      </c>
      <c r="D629" t="s">
        <v>521</v>
      </c>
    </row>
    <row r="630" spans="1:4">
      <c r="A630" t="s">
        <v>13608</v>
      </c>
      <c r="B630">
        <v>2014</v>
      </c>
      <c r="C630" t="s">
        <v>520</v>
      </c>
      <c r="D630" t="s">
        <v>521</v>
      </c>
    </row>
    <row r="631" spans="1:4">
      <c r="A631" t="s">
        <v>13607</v>
      </c>
      <c r="B631">
        <v>2014</v>
      </c>
      <c r="C631" t="s">
        <v>520</v>
      </c>
      <c r="D631" t="s">
        <v>521</v>
      </c>
    </row>
    <row r="632" spans="1:4">
      <c r="A632" t="s">
        <v>13606</v>
      </c>
      <c r="B632">
        <v>2007</v>
      </c>
      <c r="C632" t="s">
        <v>56</v>
      </c>
      <c r="D632" t="s">
        <v>57</v>
      </c>
    </row>
    <row r="633" spans="1:4">
      <c r="A633" t="s">
        <v>13609</v>
      </c>
      <c r="B633">
        <v>2007</v>
      </c>
      <c r="C633" t="s">
        <v>56</v>
      </c>
      <c r="D633" t="s">
        <v>57</v>
      </c>
    </row>
    <row r="634" spans="1:4">
      <c r="A634" t="s">
        <v>13608</v>
      </c>
      <c r="B634">
        <v>2007</v>
      </c>
      <c r="C634" t="s">
        <v>56</v>
      </c>
      <c r="D634" t="s">
        <v>57</v>
      </c>
    </row>
    <row r="635" spans="1:4">
      <c r="A635" t="s">
        <v>13608</v>
      </c>
      <c r="B635">
        <v>2007</v>
      </c>
      <c r="C635" t="s">
        <v>1137</v>
      </c>
      <c r="D635" t="s">
        <v>1138</v>
      </c>
    </row>
    <row r="636" spans="1:4">
      <c r="A636" t="s">
        <v>13607</v>
      </c>
      <c r="B636">
        <v>2007</v>
      </c>
      <c r="C636" t="s">
        <v>56</v>
      </c>
      <c r="D636" t="s">
        <v>57</v>
      </c>
    </row>
    <row r="637" spans="1:4">
      <c r="A637" t="s">
        <v>13607</v>
      </c>
      <c r="B637">
        <v>2007</v>
      </c>
      <c r="C637" t="s">
        <v>1137</v>
      </c>
      <c r="D637" t="s">
        <v>1138</v>
      </c>
    </row>
    <row r="638" spans="1:4">
      <c r="A638" t="s">
        <v>13609</v>
      </c>
      <c r="B638">
        <v>2007</v>
      </c>
      <c r="C638" t="s">
        <v>524</v>
      </c>
      <c r="D638" t="s">
        <v>525</v>
      </c>
    </row>
    <row r="639" spans="1:4">
      <c r="A639" t="s">
        <v>13608</v>
      </c>
      <c r="B639">
        <v>2007</v>
      </c>
      <c r="C639" t="s">
        <v>524</v>
      </c>
      <c r="D639" t="s">
        <v>525</v>
      </c>
    </row>
    <row r="640" spans="1:4">
      <c r="A640" t="s">
        <v>13607</v>
      </c>
      <c r="B640">
        <v>2007</v>
      </c>
      <c r="C640" t="s">
        <v>524</v>
      </c>
      <c r="D640" t="s">
        <v>525</v>
      </c>
    </row>
    <row r="641" spans="1:4">
      <c r="A641" t="s">
        <v>13608</v>
      </c>
      <c r="B641">
        <v>2015</v>
      </c>
      <c r="C641" t="s">
        <v>1141</v>
      </c>
      <c r="D641" t="s">
        <v>1142</v>
      </c>
    </row>
    <row r="642" spans="1:4">
      <c r="A642" t="s">
        <v>13607</v>
      </c>
      <c r="B642">
        <v>2015</v>
      </c>
      <c r="C642" t="s">
        <v>1141</v>
      </c>
      <c r="D642" t="s">
        <v>1142</v>
      </c>
    </row>
    <row r="643" spans="1:4">
      <c r="A643" t="s">
        <v>13609</v>
      </c>
      <c r="B643">
        <v>2015</v>
      </c>
      <c r="C643" t="s">
        <v>527</v>
      </c>
      <c r="D643" t="s">
        <v>528</v>
      </c>
    </row>
    <row r="644" spans="1:4">
      <c r="A644" t="s">
        <v>13608</v>
      </c>
      <c r="B644">
        <v>2015</v>
      </c>
      <c r="C644" t="s">
        <v>527</v>
      </c>
      <c r="D644" t="s">
        <v>528</v>
      </c>
    </row>
    <row r="645" spans="1:4">
      <c r="A645" t="s">
        <v>13607</v>
      </c>
      <c r="B645">
        <v>2015</v>
      </c>
      <c r="C645" t="s">
        <v>527</v>
      </c>
      <c r="D645" t="s">
        <v>528</v>
      </c>
    </row>
    <row r="646" spans="1:4">
      <c r="A646" t="s">
        <v>13608</v>
      </c>
      <c r="B646">
        <v>2016</v>
      </c>
      <c r="C646" t="s">
        <v>1144</v>
      </c>
      <c r="D646" t="s">
        <v>1145</v>
      </c>
    </row>
    <row r="647" spans="1:4">
      <c r="A647" t="s">
        <v>13607</v>
      </c>
      <c r="B647">
        <v>2016</v>
      </c>
      <c r="C647" t="s">
        <v>1144</v>
      </c>
      <c r="D647" t="s">
        <v>1145</v>
      </c>
    </row>
    <row r="648" spans="1:4">
      <c r="A648" t="s">
        <v>13608</v>
      </c>
      <c r="B648">
        <v>1983</v>
      </c>
      <c r="C648" t="s">
        <v>872</v>
      </c>
      <c r="D648" t="s">
        <v>1147</v>
      </c>
    </row>
    <row r="649" spans="1:4">
      <c r="A649" t="s">
        <v>13607</v>
      </c>
      <c r="B649">
        <v>1983</v>
      </c>
      <c r="C649" t="s">
        <v>872</v>
      </c>
      <c r="D649" t="s">
        <v>1147</v>
      </c>
    </row>
    <row r="650" spans="1:4">
      <c r="A650" t="s">
        <v>13608</v>
      </c>
      <c r="B650">
        <v>2009</v>
      </c>
      <c r="C650" t="s">
        <v>1151</v>
      </c>
      <c r="D650" t="s">
        <v>1152</v>
      </c>
    </row>
    <row r="651" spans="1:4">
      <c r="A651" t="s">
        <v>13607</v>
      </c>
      <c r="B651">
        <v>2009</v>
      </c>
      <c r="C651" t="s">
        <v>1151</v>
      </c>
      <c r="D651" t="s">
        <v>1152</v>
      </c>
    </row>
    <row r="652" spans="1:4">
      <c r="A652" t="s">
        <v>13608</v>
      </c>
      <c r="B652">
        <v>2020</v>
      </c>
      <c r="C652" t="s">
        <v>1155</v>
      </c>
      <c r="D652" t="s">
        <v>1156</v>
      </c>
    </row>
    <row r="653" spans="1:4">
      <c r="A653" t="s">
        <v>13607</v>
      </c>
      <c r="B653">
        <v>2020</v>
      </c>
      <c r="C653" t="s">
        <v>1155</v>
      </c>
      <c r="D653" t="s">
        <v>1156</v>
      </c>
    </row>
    <row r="654" spans="1:4">
      <c r="A654" t="s">
        <v>13609</v>
      </c>
      <c r="B654">
        <v>2020</v>
      </c>
      <c r="C654" t="s">
        <v>530</v>
      </c>
      <c r="D654" t="s">
        <v>531</v>
      </c>
    </row>
    <row r="655" spans="1:4">
      <c r="A655" t="s">
        <v>13608</v>
      </c>
      <c r="B655">
        <v>2020</v>
      </c>
      <c r="C655" t="s">
        <v>530</v>
      </c>
      <c r="D655" t="s">
        <v>531</v>
      </c>
    </row>
    <row r="656" spans="1:4">
      <c r="A656" t="s">
        <v>13607</v>
      </c>
      <c r="B656">
        <v>2020</v>
      </c>
      <c r="C656" t="s">
        <v>530</v>
      </c>
      <c r="D656" t="s">
        <v>531</v>
      </c>
    </row>
    <row r="657" spans="1:4">
      <c r="A657" t="s">
        <v>13608</v>
      </c>
      <c r="B657">
        <v>2020</v>
      </c>
      <c r="C657" t="s">
        <v>1158</v>
      </c>
      <c r="D657" t="s">
        <v>1159</v>
      </c>
    </row>
    <row r="658" spans="1:4">
      <c r="A658" t="s">
        <v>13607</v>
      </c>
      <c r="B658">
        <v>2020</v>
      </c>
      <c r="C658" t="s">
        <v>1158</v>
      </c>
      <c r="D658" t="s">
        <v>1159</v>
      </c>
    </row>
    <row r="659" spans="1:4">
      <c r="A659" t="s">
        <v>13609</v>
      </c>
      <c r="B659">
        <v>2019</v>
      </c>
      <c r="C659" t="s">
        <v>534</v>
      </c>
      <c r="D659" t="s">
        <v>535</v>
      </c>
    </row>
    <row r="660" spans="1:4">
      <c r="A660" t="s">
        <v>13608</v>
      </c>
      <c r="B660">
        <v>2019</v>
      </c>
      <c r="C660" t="s">
        <v>534</v>
      </c>
      <c r="D660" t="s">
        <v>535</v>
      </c>
    </row>
    <row r="661" spans="1:4">
      <c r="A661" t="s">
        <v>13607</v>
      </c>
      <c r="B661">
        <v>2019</v>
      </c>
      <c r="C661" t="s">
        <v>534</v>
      </c>
      <c r="D661" t="s">
        <v>535</v>
      </c>
    </row>
    <row r="662" spans="1:4">
      <c r="A662" t="s">
        <v>13609</v>
      </c>
      <c r="B662">
        <v>1980</v>
      </c>
      <c r="C662" t="s">
        <v>540</v>
      </c>
      <c r="D662" t="s">
        <v>541</v>
      </c>
    </row>
    <row r="663" spans="1:4">
      <c r="A663" t="s">
        <v>13608</v>
      </c>
      <c r="B663">
        <v>1980</v>
      </c>
      <c r="C663" t="s">
        <v>540</v>
      </c>
      <c r="D663" t="s">
        <v>541</v>
      </c>
    </row>
    <row r="664" spans="1:4">
      <c r="A664" t="s">
        <v>13607</v>
      </c>
      <c r="B664">
        <v>1980</v>
      </c>
      <c r="C664" t="s">
        <v>540</v>
      </c>
      <c r="D664" t="s">
        <v>541</v>
      </c>
    </row>
    <row r="665" spans="1:4">
      <c r="A665" t="s">
        <v>13607</v>
      </c>
      <c r="B665">
        <v>2017</v>
      </c>
      <c r="C665" t="s">
        <v>1692</v>
      </c>
      <c r="D665" t="s">
        <v>1693</v>
      </c>
    </row>
    <row r="666" spans="1:4">
      <c r="A666" t="s">
        <v>13606</v>
      </c>
      <c r="B666">
        <v>2006</v>
      </c>
      <c r="C666" t="s">
        <v>64</v>
      </c>
      <c r="D666" t="s">
        <v>65</v>
      </c>
    </row>
    <row r="667" spans="1:4">
      <c r="A667" t="s">
        <v>13609</v>
      </c>
      <c r="B667">
        <v>2006</v>
      </c>
      <c r="C667" t="s">
        <v>64</v>
      </c>
      <c r="D667" t="s">
        <v>65</v>
      </c>
    </row>
    <row r="668" spans="1:4">
      <c r="A668" t="s">
        <v>13608</v>
      </c>
      <c r="B668">
        <v>2006</v>
      </c>
      <c r="C668" t="s">
        <v>64</v>
      </c>
      <c r="D668" t="s">
        <v>65</v>
      </c>
    </row>
    <row r="669" spans="1:4">
      <c r="A669" t="s">
        <v>13608</v>
      </c>
      <c r="B669">
        <v>2006</v>
      </c>
      <c r="C669" t="s">
        <v>1101</v>
      </c>
      <c r="D669" t="s">
        <v>1163</v>
      </c>
    </row>
    <row r="670" spans="1:4">
      <c r="A670" t="s">
        <v>13607</v>
      </c>
      <c r="B670">
        <v>2006</v>
      </c>
      <c r="C670" t="s">
        <v>64</v>
      </c>
      <c r="D670" t="s">
        <v>65</v>
      </c>
    </row>
    <row r="671" spans="1:4">
      <c r="A671" t="s">
        <v>13607</v>
      </c>
      <c r="B671">
        <v>2006</v>
      </c>
      <c r="C671" t="s">
        <v>1101</v>
      </c>
      <c r="D671" t="s">
        <v>1163</v>
      </c>
    </row>
    <row r="672" spans="1:4">
      <c r="A672" t="s">
        <v>13609</v>
      </c>
      <c r="B672">
        <v>2006</v>
      </c>
      <c r="C672" t="s">
        <v>514</v>
      </c>
      <c r="D672" t="s">
        <v>545</v>
      </c>
    </row>
    <row r="673" spans="1:4">
      <c r="A673" t="s">
        <v>13608</v>
      </c>
      <c r="B673">
        <v>2006</v>
      </c>
      <c r="C673" t="s">
        <v>514</v>
      </c>
      <c r="D673" t="s">
        <v>545</v>
      </c>
    </row>
    <row r="674" spans="1:4">
      <c r="A674" t="s">
        <v>13607</v>
      </c>
      <c r="B674">
        <v>2006</v>
      </c>
      <c r="C674" t="s">
        <v>514</v>
      </c>
      <c r="D674" t="s">
        <v>545</v>
      </c>
    </row>
    <row r="675" spans="1:4">
      <c r="A675" t="s">
        <v>13608</v>
      </c>
      <c r="B675">
        <v>2015</v>
      </c>
      <c r="C675" t="s">
        <v>1166</v>
      </c>
      <c r="D675" t="s">
        <v>1167</v>
      </c>
    </row>
    <row r="676" spans="1:4">
      <c r="A676" t="s">
        <v>13607</v>
      </c>
      <c r="B676">
        <v>2015</v>
      </c>
      <c r="C676" t="s">
        <v>1166</v>
      </c>
      <c r="D676" t="s">
        <v>1167</v>
      </c>
    </row>
    <row r="677" spans="1:4">
      <c r="A677" t="s">
        <v>13607</v>
      </c>
      <c r="B677">
        <v>2015</v>
      </c>
      <c r="C677" t="s">
        <v>1420</v>
      </c>
      <c r="D677" t="s">
        <v>1167</v>
      </c>
    </row>
    <row r="678" spans="1:4">
      <c r="A678" t="s">
        <v>13609</v>
      </c>
      <c r="B678">
        <v>2015</v>
      </c>
      <c r="C678" t="s">
        <v>547</v>
      </c>
      <c r="D678" t="s">
        <v>548</v>
      </c>
    </row>
    <row r="679" spans="1:4">
      <c r="A679" t="s">
        <v>13608</v>
      </c>
      <c r="B679">
        <v>2015</v>
      </c>
      <c r="C679" t="s">
        <v>547</v>
      </c>
      <c r="D679" t="s">
        <v>548</v>
      </c>
    </row>
    <row r="680" spans="1:4">
      <c r="A680" t="s">
        <v>13607</v>
      </c>
      <c r="B680">
        <v>2015</v>
      </c>
      <c r="C680" t="s">
        <v>547</v>
      </c>
      <c r="D680" t="s">
        <v>548</v>
      </c>
    </row>
    <row r="681" spans="1:4">
      <c r="A681" t="s">
        <v>13607</v>
      </c>
      <c r="B681">
        <v>2016</v>
      </c>
      <c r="C681" t="s">
        <v>714</v>
      </c>
      <c r="D681" t="s">
        <v>1359</v>
      </c>
    </row>
    <row r="682" spans="1:4">
      <c r="A682" t="s">
        <v>13609</v>
      </c>
      <c r="B682">
        <v>2016</v>
      </c>
      <c r="C682" t="s">
        <v>250</v>
      </c>
      <c r="D682" t="s">
        <v>551</v>
      </c>
    </row>
    <row r="683" spans="1:4">
      <c r="A683" t="s">
        <v>13608</v>
      </c>
      <c r="B683">
        <v>2016</v>
      </c>
      <c r="C683" t="s">
        <v>250</v>
      </c>
      <c r="D683" t="s">
        <v>551</v>
      </c>
    </row>
    <row r="684" spans="1:4">
      <c r="A684" t="s">
        <v>13607</v>
      </c>
      <c r="B684">
        <v>2016</v>
      </c>
      <c r="C684" t="s">
        <v>250</v>
      </c>
      <c r="D684" t="s">
        <v>551</v>
      </c>
    </row>
    <row r="685" spans="1:4">
      <c r="A685" t="s">
        <v>13606</v>
      </c>
      <c r="B685">
        <v>2011</v>
      </c>
      <c r="C685" t="s">
        <v>34</v>
      </c>
      <c r="D685" t="s">
        <v>35</v>
      </c>
    </row>
    <row r="686" spans="1:4">
      <c r="A686" t="s">
        <v>13609</v>
      </c>
      <c r="B686">
        <v>2011</v>
      </c>
      <c r="C686" t="s">
        <v>34</v>
      </c>
      <c r="D686" t="s">
        <v>35</v>
      </c>
    </row>
    <row r="687" spans="1:4">
      <c r="A687" t="s">
        <v>13608</v>
      </c>
      <c r="B687">
        <v>2011</v>
      </c>
      <c r="C687" t="s">
        <v>34</v>
      </c>
      <c r="D687" t="s">
        <v>35</v>
      </c>
    </row>
    <row r="688" spans="1:4">
      <c r="A688" t="s">
        <v>13608</v>
      </c>
      <c r="B688">
        <v>2011</v>
      </c>
      <c r="C688" t="s">
        <v>1049</v>
      </c>
      <c r="D688" t="s">
        <v>1169</v>
      </c>
    </row>
    <row r="689" spans="1:4">
      <c r="A689" t="s">
        <v>13607</v>
      </c>
      <c r="B689">
        <v>2011</v>
      </c>
      <c r="C689" t="s">
        <v>34</v>
      </c>
      <c r="D689" t="s">
        <v>35</v>
      </c>
    </row>
    <row r="690" spans="1:4">
      <c r="A690" t="s">
        <v>13607</v>
      </c>
      <c r="B690">
        <v>2011</v>
      </c>
      <c r="C690" t="s">
        <v>1049</v>
      </c>
      <c r="D690" t="s">
        <v>1169</v>
      </c>
    </row>
    <row r="691" spans="1:4">
      <c r="A691" t="s">
        <v>13608</v>
      </c>
      <c r="B691">
        <v>2005</v>
      </c>
      <c r="C691" t="s">
        <v>1172</v>
      </c>
      <c r="D691" t="s">
        <v>1173</v>
      </c>
    </row>
    <row r="692" spans="1:4">
      <c r="A692" t="s">
        <v>13607</v>
      </c>
      <c r="B692">
        <v>2005</v>
      </c>
      <c r="C692" t="s">
        <v>1172</v>
      </c>
      <c r="D692" t="s">
        <v>1173</v>
      </c>
    </row>
    <row r="693" spans="1:4">
      <c r="A693" t="s">
        <v>13608</v>
      </c>
      <c r="B693">
        <v>2018</v>
      </c>
      <c r="C693" t="s">
        <v>1175</v>
      </c>
      <c r="D693" t="s">
        <v>1176</v>
      </c>
    </row>
    <row r="694" spans="1:4">
      <c r="A694" t="s">
        <v>13607</v>
      </c>
      <c r="B694">
        <v>2018</v>
      </c>
      <c r="C694" t="s">
        <v>1175</v>
      </c>
      <c r="D694" t="s">
        <v>1176</v>
      </c>
    </row>
    <row r="695" spans="1:4">
      <c r="A695" t="s">
        <v>13609</v>
      </c>
      <c r="B695">
        <v>2018</v>
      </c>
      <c r="C695" t="s">
        <v>554</v>
      </c>
      <c r="D695" t="s">
        <v>555</v>
      </c>
    </row>
    <row r="696" spans="1:4">
      <c r="A696" t="s">
        <v>13608</v>
      </c>
      <c r="B696">
        <v>2018</v>
      </c>
      <c r="C696" t="s">
        <v>554</v>
      </c>
      <c r="D696" t="s">
        <v>555</v>
      </c>
    </row>
    <row r="697" spans="1:4">
      <c r="A697" t="s">
        <v>13607</v>
      </c>
      <c r="B697">
        <v>2018</v>
      </c>
      <c r="C697" t="s">
        <v>554</v>
      </c>
      <c r="D697" t="s">
        <v>555</v>
      </c>
    </row>
    <row r="698" spans="1:4">
      <c r="A698" t="s">
        <v>13608</v>
      </c>
      <c r="B698">
        <v>2018</v>
      </c>
      <c r="C698" t="s">
        <v>1178</v>
      </c>
      <c r="D698" t="s">
        <v>1179</v>
      </c>
    </row>
    <row r="699" spans="1:4">
      <c r="A699" t="s">
        <v>13607</v>
      </c>
      <c r="B699">
        <v>2018</v>
      </c>
      <c r="C699" t="s">
        <v>1178</v>
      </c>
      <c r="D699" t="s">
        <v>1179</v>
      </c>
    </row>
    <row r="700" spans="1:4">
      <c r="A700" t="s">
        <v>13609</v>
      </c>
      <c r="B700">
        <v>2018</v>
      </c>
      <c r="C700" t="s">
        <v>558</v>
      </c>
      <c r="D700" t="s">
        <v>559</v>
      </c>
    </row>
    <row r="701" spans="1:4">
      <c r="A701" t="s">
        <v>13608</v>
      </c>
      <c r="B701">
        <v>2018</v>
      </c>
      <c r="C701" t="s">
        <v>558</v>
      </c>
      <c r="D701" t="s">
        <v>559</v>
      </c>
    </row>
    <row r="702" spans="1:4">
      <c r="A702" t="s">
        <v>13607</v>
      </c>
      <c r="B702">
        <v>2018</v>
      </c>
      <c r="C702" t="s">
        <v>558</v>
      </c>
      <c r="D702" t="s">
        <v>559</v>
      </c>
    </row>
    <row r="703" spans="1:4">
      <c r="A703" t="s">
        <v>13608</v>
      </c>
      <c r="B703">
        <v>2014</v>
      </c>
      <c r="C703" t="s">
        <v>1181</v>
      </c>
      <c r="D703" t="s">
        <v>1182</v>
      </c>
    </row>
    <row r="704" spans="1:4">
      <c r="A704" t="s">
        <v>13607</v>
      </c>
      <c r="B704">
        <v>2014</v>
      </c>
      <c r="C704" t="s">
        <v>1181</v>
      </c>
      <c r="D704" t="s">
        <v>1182</v>
      </c>
    </row>
    <row r="705" spans="1:4">
      <c r="A705" t="s">
        <v>13608</v>
      </c>
      <c r="B705">
        <v>2000</v>
      </c>
      <c r="C705" t="s">
        <v>1185</v>
      </c>
      <c r="D705" t="s">
        <v>1186</v>
      </c>
    </row>
    <row r="706" spans="1:4">
      <c r="A706" t="s">
        <v>13607</v>
      </c>
      <c r="B706">
        <v>2000</v>
      </c>
      <c r="C706" t="s">
        <v>1185</v>
      </c>
      <c r="D706" t="s">
        <v>1186</v>
      </c>
    </row>
    <row r="707" spans="1:4">
      <c r="A707" t="s">
        <v>13607</v>
      </c>
      <c r="B707">
        <v>2000</v>
      </c>
      <c r="C707" t="s">
        <v>1401</v>
      </c>
      <c r="D707" t="s">
        <v>1402</v>
      </c>
    </row>
    <row r="708" spans="1:4">
      <c r="A708" t="s">
        <v>13606</v>
      </c>
      <c r="B708">
        <v>2017</v>
      </c>
      <c r="C708" t="s">
        <v>66</v>
      </c>
      <c r="D708" t="s">
        <v>67</v>
      </c>
    </row>
    <row r="709" spans="1:4">
      <c r="A709" t="s">
        <v>13609</v>
      </c>
      <c r="B709">
        <v>2017</v>
      </c>
      <c r="C709" t="s">
        <v>66</v>
      </c>
      <c r="D709" t="s">
        <v>67</v>
      </c>
    </row>
    <row r="710" spans="1:4">
      <c r="A710" t="s">
        <v>13608</v>
      </c>
      <c r="B710">
        <v>2017</v>
      </c>
      <c r="C710" t="s">
        <v>66</v>
      </c>
      <c r="D710" t="s">
        <v>67</v>
      </c>
    </row>
    <row r="711" spans="1:4">
      <c r="A711" t="s">
        <v>13607</v>
      </c>
      <c r="B711">
        <v>2017</v>
      </c>
      <c r="C711" t="s">
        <v>66</v>
      </c>
      <c r="D711" t="s">
        <v>67</v>
      </c>
    </row>
    <row r="712" spans="1:4">
      <c r="A712" t="s">
        <v>13608</v>
      </c>
      <c r="B712">
        <v>2008</v>
      </c>
      <c r="C712" t="s">
        <v>1189</v>
      </c>
      <c r="D712" t="s">
        <v>1190</v>
      </c>
    </row>
    <row r="713" spans="1:4">
      <c r="A713" t="s">
        <v>13607</v>
      </c>
      <c r="B713">
        <v>2008</v>
      </c>
      <c r="C713" t="s">
        <v>1189</v>
      </c>
      <c r="D713" t="s">
        <v>1190</v>
      </c>
    </row>
    <row r="714" spans="1:4">
      <c r="A714" t="s">
        <v>13608</v>
      </c>
      <c r="B714">
        <v>2017</v>
      </c>
      <c r="C714" t="s">
        <v>973</v>
      </c>
      <c r="D714" t="s">
        <v>1194</v>
      </c>
    </row>
    <row r="715" spans="1:4">
      <c r="A715" t="s">
        <v>13607</v>
      </c>
      <c r="B715">
        <v>2017</v>
      </c>
      <c r="C715" t="s">
        <v>973</v>
      </c>
      <c r="D715" t="s">
        <v>1194</v>
      </c>
    </row>
    <row r="716" spans="1:4">
      <c r="A716" t="s">
        <v>13607</v>
      </c>
      <c r="B716">
        <v>2017</v>
      </c>
      <c r="C716" t="s">
        <v>1495</v>
      </c>
      <c r="D716" t="s">
        <v>1194</v>
      </c>
    </row>
    <row r="717" spans="1:4">
      <c r="A717" t="s">
        <v>13609</v>
      </c>
      <c r="B717">
        <v>2017</v>
      </c>
      <c r="C717" t="s">
        <v>400</v>
      </c>
      <c r="D717" t="s">
        <v>562</v>
      </c>
    </row>
    <row r="718" spans="1:4">
      <c r="A718" t="s">
        <v>13608</v>
      </c>
      <c r="B718">
        <v>2017</v>
      </c>
      <c r="C718" t="s">
        <v>400</v>
      </c>
      <c r="D718" t="s">
        <v>562</v>
      </c>
    </row>
    <row r="719" spans="1:4">
      <c r="A719" t="s">
        <v>13607</v>
      </c>
      <c r="B719">
        <v>2017</v>
      </c>
      <c r="C719" t="s">
        <v>400</v>
      </c>
      <c r="D719" t="s">
        <v>562</v>
      </c>
    </row>
    <row r="720" spans="1:4">
      <c r="A720" t="s">
        <v>13608</v>
      </c>
      <c r="B720">
        <v>2016</v>
      </c>
      <c r="C720" t="s">
        <v>1196</v>
      </c>
      <c r="D720" t="s">
        <v>1197</v>
      </c>
    </row>
    <row r="721" spans="1:4">
      <c r="A721" t="s">
        <v>13607</v>
      </c>
      <c r="B721">
        <v>2016</v>
      </c>
      <c r="C721" t="s">
        <v>1196</v>
      </c>
      <c r="D721" t="s">
        <v>1197</v>
      </c>
    </row>
    <row r="722" spans="1:4">
      <c r="A722" t="s">
        <v>13609</v>
      </c>
      <c r="B722">
        <v>2016</v>
      </c>
      <c r="C722" t="s">
        <v>565</v>
      </c>
      <c r="D722" t="s">
        <v>566</v>
      </c>
    </row>
    <row r="723" spans="1:4">
      <c r="A723" t="s">
        <v>13608</v>
      </c>
      <c r="B723">
        <v>2016</v>
      </c>
      <c r="C723" t="s">
        <v>565</v>
      </c>
      <c r="D723" t="s">
        <v>566</v>
      </c>
    </row>
    <row r="724" spans="1:4">
      <c r="A724" t="s">
        <v>13607</v>
      </c>
      <c r="B724">
        <v>2016</v>
      </c>
      <c r="C724" t="s">
        <v>565</v>
      </c>
      <c r="D724" t="s">
        <v>566</v>
      </c>
    </row>
    <row r="725" spans="1:4">
      <c r="A725" t="s">
        <v>13608</v>
      </c>
      <c r="B725">
        <v>2014</v>
      </c>
      <c r="C725" t="s">
        <v>1199</v>
      </c>
      <c r="D725" t="s">
        <v>1200</v>
      </c>
    </row>
    <row r="726" spans="1:4">
      <c r="A726" t="s">
        <v>13607</v>
      </c>
      <c r="B726">
        <v>2014</v>
      </c>
      <c r="C726" t="s">
        <v>1199</v>
      </c>
      <c r="D726" t="s">
        <v>1200</v>
      </c>
    </row>
    <row r="727" spans="1:4">
      <c r="A727" t="s">
        <v>13608</v>
      </c>
      <c r="B727">
        <v>2015</v>
      </c>
      <c r="C727" t="s">
        <v>1202</v>
      </c>
      <c r="D727" t="s">
        <v>1203</v>
      </c>
    </row>
    <row r="728" spans="1:4">
      <c r="A728" t="s">
        <v>13607</v>
      </c>
      <c r="B728">
        <v>2015</v>
      </c>
      <c r="C728" t="s">
        <v>1202</v>
      </c>
      <c r="D728" t="s">
        <v>1203</v>
      </c>
    </row>
    <row r="729" spans="1:4">
      <c r="A729" t="s">
        <v>13609</v>
      </c>
      <c r="B729">
        <v>2015</v>
      </c>
      <c r="C729" t="s">
        <v>569</v>
      </c>
      <c r="D729" t="s">
        <v>570</v>
      </c>
    </row>
    <row r="730" spans="1:4">
      <c r="A730" t="s">
        <v>13608</v>
      </c>
      <c r="B730">
        <v>2015</v>
      </c>
      <c r="C730" t="s">
        <v>569</v>
      </c>
      <c r="D730" t="s">
        <v>570</v>
      </c>
    </row>
    <row r="731" spans="1:4">
      <c r="A731" t="s">
        <v>13607</v>
      </c>
      <c r="B731">
        <v>2015</v>
      </c>
      <c r="C731" t="s">
        <v>569</v>
      </c>
      <c r="D731" t="s">
        <v>570</v>
      </c>
    </row>
    <row r="732" spans="1:4">
      <c r="A732" t="s">
        <v>13608</v>
      </c>
      <c r="B732">
        <v>2019</v>
      </c>
      <c r="C732" t="s">
        <v>1205</v>
      </c>
      <c r="D732" t="s">
        <v>1206</v>
      </c>
    </row>
    <row r="733" spans="1:4">
      <c r="A733" t="s">
        <v>13607</v>
      </c>
      <c r="B733">
        <v>2019</v>
      </c>
      <c r="C733" t="s">
        <v>1205</v>
      </c>
      <c r="D733" t="s">
        <v>1206</v>
      </c>
    </row>
    <row r="734" spans="1:4">
      <c r="A734" t="s">
        <v>13608</v>
      </c>
      <c r="B734">
        <v>2017</v>
      </c>
      <c r="C734" t="s">
        <v>1208</v>
      </c>
      <c r="D734" t="s">
        <v>1209</v>
      </c>
    </row>
    <row r="735" spans="1:4">
      <c r="A735" t="s">
        <v>13607</v>
      </c>
      <c r="B735">
        <v>2017</v>
      </c>
      <c r="C735" t="s">
        <v>1208</v>
      </c>
      <c r="D735" t="s">
        <v>1209</v>
      </c>
    </row>
    <row r="736" spans="1:4">
      <c r="A736" t="s">
        <v>13609</v>
      </c>
      <c r="B736">
        <v>2018</v>
      </c>
      <c r="C736" t="s">
        <v>46</v>
      </c>
      <c r="D736" t="s">
        <v>47</v>
      </c>
    </row>
    <row r="737" spans="1:4">
      <c r="A737" t="s">
        <v>13608</v>
      </c>
      <c r="B737">
        <v>2018</v>
      </c>
      <c r="C737" t="s">
        <v>46</v>
      </c>
      <c r="D737" t="s">
        <v>47</v>
      </c>
    </row>
    <row r="738" spans="1:4">
      <c r="A738" t="s">
        <v>13608</v>
      </c>
      <c r="B738">
        <v>2018</v>
      </c>
      <c r="C738" t="s">
        <v>578</v>
      </c>
      <c r="D738" t="s">
        <v>579</v>
      </c>
    </row>
    <row r="739" spans="1:4">
      <c r="A739" t="s">
        <v>13607</v>
      </c>
      <c r="B739">
        <v>2018</v>
      </c>
      <c r="C739" t="s">
        <v>578</v>
      </c>
      <c r="D739" t="s">
        <v>579</v>
      </c>
    </row>
    <row r="740" spans="1:4">
      <c r="A740" t="s">
        <v>13608</v>
      </c>
      <c r="B740">
        <v>2015</v>
      </c>
      <c r="C740" t="s">
        <v>1214</v>
      </c>
      <c r="D740" t="s">
        <v>1215</v>
      </c>
    </row>
    <row r="741" spans="1:4">
      <c r="A741" t="s">
        <v>13607</v>
      </c>
      <c r="B741">
        <v>2015</v>
      </c>
      <c r="C741" t="s">
        <v>1214</v>
      </c>
      <c r="D741" t="s">
        <v>1215</v>
      </c>
    </row>
    <row r="742" spans="1:4">
      <c r="A742" t="s">
        <v>13606</v>
      </c>
      <c r="B742">
        <v>2013</v>
      </c>
      <c r="C742" t="s">
        <v>82</v>
      </c>
      <c r="D742" t="s">
        <v>83</v>
      </c>
    </row>
    <row r="743" spans="1:4">
      <c r="A743" t="s">
        <v>13609</v>
      </c>
      <c r="B743">
        <v>2013</v>
      </c>
      <c r="C743" t="s">
        <v>82</v>
      </c>
      <c r="D743" t="s">
        <v>83</v>
      </c>
    </row>
    <row r="744" spans="1:4">
      <c r="A744" t="s">
        <v>13608</v>
      </c>
      <c r="B744">
        <v>2013</v>
      </c>
      <c r="C744" t="s">
        <v>82</v>
      </c>
      <c r="D744" t="s">
        <v>83</v>
      </c>
    </row>
    <row r="745" spans="1:4">
      <c r="A745" t="s">
        <v>13608</v>
      </c>
      <c r="B745">
        <v>2013</v>
      </c>
      <c r="C745" t="s">
        <v>1217</v>
      </c>
      <c r="D745" t="s">
        <v>1218</v>
      </c>
    </row>
    <row r="746" spans="1:4">
      <c r="A746" t="s">
        <v>13607</v>
      </c>
      <c r="B746">
        <v>2013</v>
      </c>
      <c r="C746" t="s">
        <v>82</v>
      </c>
      <c r="D746" t="s">
        <v>83</v>
      </c>
    </row>
    <row r="747" spans="1:4">
      <c r="A747" t="s">
        <v>13607</v>
      </c>
      <c r="B747">
        <v>2013</v>
      </c>
      <c r="C747" t="s">
        <v>1217</v>
      </c>
      <c r="D747" t="s">
        <v>1218</v>
      </c>
    </row>
    <row r="748" spans="1:4">
      <c r="A748" t="s">
        <v>13607</v>
      </c>
      <c r="B748">
        <v>2013</v>
      </c>
      <c r="C748" t="s">
        <v>1217</v>
      </c>
      <c r="D748" t="s">
        <v>1218</v>
      </c>
    </row>
    <row r="749" spans="1:4">
      <c r="A749" t="s">
        <v>13609</v>
      </c>
      <c r="B749">
        <v>2013</v>
      </c>
      <c r="C749" t="s">
        <v>582</v>
      </c>
      <c r="D749" t="s">
        <v>583</v>
      </c>
    </row>
    <row r="750" spans="1:4">
      <c r="A750" t="s">
        <v>13608</v>
      </c>
      <c r="B750">
        <v>2013</v>
      </c>
      <c r="C750" t="s">
        <v>582</v>
      </c>
      <c r="D750" t="s">
        <v>583</v>
      </c>
    </row>
    <row r="751" spans="1:4">
      <c r="A751" t="s">
        <v>13607</v>
      </c>
      <c r="B751">
        <v>2013</v>
      </c>
      <c r="C751" t="s">
        <v>582</v>
      </c>
      <c r="D751" t="s">
        <v>583</v>
      </c>
    </row>
    <row r="752" spans="1:4">
      <c r="A752" t="s">
        <v>13607</v>
      </c>
      <c r="B752">
        <v>2017</v>
      </c>
      <c r="C752" t="s">
        <v>1325</v>
      </c>
      <c r="D752" t="s">
        <v>1326</v>
      </c>
    </row>
    <row r="753" spans="1:4">
      <c r="A753" t="s">
        <v>13607</v>
      </c>
      <c r="B753">
        <v>2017</v>
      </c>
      <c r="C753" t="s">
        <v>1575</v>
      </c>
      <c r="D753" t="s">
        <v>1576</v>
      </c>
    </row>
    <row r="754" spans="1:4">
      <c r="A754" t="s">
        <v>13608</v>
      </c>
      <c r="B754">
        <v>2017</v>
      </c>
      <c r="C754" t="s">
        <v>1226</v>
      </c>
      <c r="D754" t="s">
        <v>1227</v>
      </c>
    </row>
    <row r="755" spans="1:4">
      <c r="A755" t="s">
        <v>13607</v>
      </c>
      <c r="B755">
        <v>2017</v>
      </c>
      <c r="C755" t="s">
        <v>1226</v>
      </c>
      <c r="D755" t="s">
        <v>1227</v>
      </c>
    </row>
    <row r="756" spans="1:4">
      <c r="A756" t="s">
        <v>13609</v>
      </c>
      <c r="B756">
        <v>2017</v>
      </c>
      <c r="C756" t="s">
        <v>591</v>
      </c>
      <c r="D756" t="s">
        <v>592</v>
      </c>
    </row>
    <row r="757" spans="1:4">
      <c r="A757" t="s">
        <v>13608</v>
      </c>
      <c r="B757">
        <v>2017</v>
      </c>
      <c r="C757" t="s">
        <v>591</v>
      </c>
      <c r="D757" t="s">
        <v>592</v>
      </c>
    </row>
    <row r="758" spans="1:4">
      <c r="A758" t="s">
        <v>13607</v>
      </c>
      <c r="B758">
        <v>2017</v>
      </c>
      <c r="C758" t="s">
        <v>591</v>
      </c>
      <c r="D758" t="s">
        <v>592</v>
      </c>
    </row>
    <row r="759" spans="1:4">
      <c r="A759" t="s">
        <v>13608</v>
      </c>
      <c r="B759">
        <v>2018</v>
      </c>
      <c r="C759" t="s">
        <v>1229</v>
      </c>
      <c r="D759" t="s">
        <v>1230</v>
      </c>
    </row>
    <row r="760" spans="1:4">
      <c r="A760" t="s">
        <v>13607</v>
      </c>
      <c r="B760">
        <v>2018</v>
      </c>
      <c r="C760" t="s">
        <v>1229</v>
      </c>
      <c r="D760" t="s">
        <v>1230</v>
      </c>
    </row>
    <row r="761" spans="1:4">
      <c r="A761" t="s">
        <v>13608</v>
      </c>
      <c r="B761">
        <v>2015</v>
      </c>
      <c r="C761" t="s">
        <v>1233</v>
      </c>
      <c r="D761" t="s">
        <v>1234</v>
      </c>
    </row>
    <row r="762" spans="1:4">
      <c r="A762" t="s">
        <v>13607</v>
      </c>
      <c r="B762">
        <v>2015</v>
      </c>
      <c r="C762" t="s">
        <v>1233</v>
      </c>
      <c r="D762" t="s">
        <v>1234</v>
      </c>
    </row>
    <row r="763" spans="1:4">
      <c r="A763" t="s">
        <v>13607</v>
      </c>
      <c r="B763">
        <v>2015</v>
      </c>
      <c r="C763" t="s">
        <v>1233</v>
      </c>
      <c r="D763" t="s">
        <v>1234</v>
      </c>
    </row>
    <row r="764" spans="1:4">
      <c r="A764" t="s">
        <v>13609</v>
      </c>
      <c r="B764">
        <v>2015</v>
      </c>
      <c r="C764" t="s">
        <v>595</v>
      </c>
      <c r="D764" t="s">
        <v>596</v>
      </c>
    </row>
    <row r="765" spans="1:4">
      <c r="A765" t="s">
        <v>13608</v>
      </c>
      <c r="B765">
        <v>2015</v>
      </c>
      <c r="C765" t="s">
        <v>595</v>
      </c>
      <c r="D765" t="s">
        <v>596</v>
      </c>
    </row>
    <row r="766" spans="1:4">
      <c r="A766" t="s">
        <v>13607</v>
      </c>
      <c r="B766">
        <v>2015</v>
      </c>
      <c r="C766" t="s">
        <v>595</v>
      </c>
      <c r="D766" t="s">
        <v>596</v>
      </c>
    </row>
    <row r="767" spans="1:4">
      <c r="A767" t="s">
        <v>13607</v>
      </c>
      <c r="B767">
        <v>2007</v>
      </c>
      <c r="C767" t="s">
        <v>1499</v>
      </c>
      <c r="D767" t="s">
        <v>1500</v>
      </c>
    </row>
    <row r="768" spans="1:4">
      <c r="A768" t="s">
        <v>13608</v>
      </c>
      <c r="B768">
        <v>2016</v>
      </c>
      <c r="C768" t="s">
        <v>1236</v>
      </c>
      <c r="D768" t="s">
        <v>1237</v>
      </c>
    </row>
    <row r="769" spans="1:4">
      <c r="A769" t="s">
        <v>13607</v>
      </c>
      <c r="B769">
        <v>2016</v>
      </c>
      <c r="C769" t="s">
        <v>1236</v>
      </c>
      <c r="D769" t="s">
        <v>1237</v>
      </c>
    </row>
    <row r="770" spans="1:4">
      <c r="A770" t="s">
        <v>13608</v>
      </c>
      <c r="B770">
        <v>2020</v>
      </c>
      <c r="C770" t="s">
        <v>1239</v>
      </c>
      <c r="D770" t="s">
        <v>1240</v>
      </c>
    </row>
    <row r="771" spans="1:4">
      <c r="A771" t="s">
        <v>13607</v>
      </c>
      <c r="B771">
        <v>2020</v>
      </c>
      <c r="C771" t="s">
        <v>1239</v>
      </c>
      <c r="D771" t="s">
        <v>1240</v>
      </c>
    </row>
    <row r="772" spans="1:4">
      <c r="A772" t="s">
        <v>13608</v>
      </c>
      <c r="B772">
        <v>2012</v>
      </c>
      <c r="C772" t="s">
        <v>599</v>
      </c>
      <c r="D772" t="s">
        <v>1243</v>
      </c>
    </row>
    <row r="773" spans="1:4">
      <c r="A773" t="s">
        <v>13607</v>
      </c>
      <c r="B773">
        <v>2012</v>
      </c>
      <c r="C773" t="s">
        <v>599</v>
      </c>
      <c r="D773" t="s">
        <v>1243</v>
      </c>
    </row>
    <row r="774" spans="1:4">
      <c r="A774" t="s">
        <v>13609</v>
      </c>
      <c r="B774">
        <v>2012</v>
      </c>
      <c r="C774" t="s">
        <v>599</v>
      </c>
      <c r="D774" t="s">
        <v>600</v>
      </c>
    </row>
    <row r="775" spans="1:4">
      <c r="A775" t="s">
        <v>13608</v>
      </c>
      <c r="B775">
        <v>2012</v>
      </c>
      <c r="C775" t="s">
        <v>599</v>
      </c>
      <c r="D775" t="s">
        <v>600</v>
      </c>
    </row>
    <row r="776" spans="1:4">
      <c r="A776" t="s">
        <v>13607</v>
      </c>
      <c r="B776">
        <v>2012</v>
      </c>
      <c r="C776" t="s">
        <v>599</v>
      </c>
      <c r="D776" t="s">
        <v>600</v>
      </c>
    </row>
    <row r="777" spans="1:4">
      <c r="A777" t="s">
        <v>13608</v>
      </c>
      <c r="B777">
        <v>2011</v>
      </c>
      <c r="C777" t="s">
        <v>1249</v>
      </c>
      <c r="D777" t="s">
        <v>1250</v>
      </c>
    </row>
    <row r="778" spans="1:4">
      <c r="A778" t="s">
        <v>13607</v>
      </c>
      <c r="B778">
        <v>2011</v>
      </c>
      <c r="C778" t="s">
        <v>1249</v>
      </c>
      <c r="D778" t="s">
        <v>1250</v>
      </c>
    </row>
    <row r="779" spans="1:4">
      <c r="A779" t="s">
        <v>13608</v>
      </c>
      <c r="B779">
        <v>2015</v>
      </c>
      <c r="C779" t="s">
        <v>1252</v>
      </c>
      <c r="D779" t="s">
        <v>1253</v>
      </c>
    </row>
    <row r="780" spans="1:4">
      <c r="A780" t="s">
        <v>13607</v>
      </c>
      <c r="B780">
        <v>2015</v>
      </c>
      <c r="C780" t="s">
        <v>1252</v>
      </c>
      <c r="D780" t="s">
        <v>1253</v>
      </c>
    </row>
    <row r="781" spans="1:4">
      <c r="A781" t="s">
        <v>13608</v>
      </c>
      <c r="B781">
        <v>2013</v>
      </c>
      <c r="C781" t="s">
        <v>1256</v>
      </c>
      <c r="D781" t="s">
        <v>1257</v>
      </c>
    </row>
    <row r="782" spans="1:4">
      <c r="A782" t="s">
        <v>13607</v>
      </c>
      <c r="B782">
        <v>2013</v>
      </c>
      <c r="C782" t="s">
        <v>1256</v>
      </c>
      <c r="D782" t="s">
        <v>1257</v>
      </c>
    </row>
    <row r="783" spans="1:4">
      <c r="A783" t="s">
        <v>13608</v>
      </c>
      <c r="B783">
        <v>2016</v>
      </c>
      <c r="C783" t="s">
        <v>1259</v>
      </c>
      <c r="D783" t="s">
        <v>1260</v>
      </c>
    </row>
    <row r="784" spans="1:4">
      <c r="A784" t="s">
        <v>13607</v>
      </c>
      <c r="B784">
        <v>2016</v>
      </c>
      <c r="C784" t="s">
        <v>1259</v>
      </c>
      <c r="D784" t="s">
        <v>1260</v>
      </c>
    </row>
    <row r="785" spans="1:4">
      <c r="A785" t="s">
        <v>13608</v>
      </c>
      <c r="B785">
        <v>1988</v>
      </c>
      <c r="C785" t="s">
        <v>1262</v>
      </c>
      <c r="D785" t="s">
        <v>1263</v>
      </c>
    </row>
    <row r="786" spans="1:4">
      <c r="A786" t="s">
        <v>13607</v>
      </c>
      <c r="B786">
        <v>1988</v>
      </c>
      <c r="C786" t="s">
        <v>1262</v>
      </c>
      <c r="D786" t="s">
        <v>1263</v>
      </c>
    </row>
    <row r="787" spans="1:4">
      <c r="A787" t="s">
        <v>13607</v>
      </c>
      <c r="B787">
        <v>1988</v>
      </c>
      <c r="C787" t="s">
        <v>1262</v>
      </c>
      <c r="D787" t="s">
        <v>1263</v>
      </c>
    </row>
    <row r="788" spans="1:4">
      <c r="A788" t="s">
        <v>13608</v>
      </c>
      <c r="B788">
        <v>2015</v>
      </c>
      <c r="C788" t="s">
        <v>1266</v>
      </c>
      <c r="D788" t="s">
        <v>1267</v>
      </c>
    </row>
    <row r="789" spans="1:4">
      <c r="A789" t="s">
        <v>13607</v>
      </c>
      <c r="B789">
        <v>2015</v>
      </c>
      <c r="C789" t="s">
        <v>1266</v>
      </c>
      <c r="D789" t="s">
        <v>1267</v>
      </c>
    </row>
    <row r="790" spans="1:4">
      <c r="A790" t="s">
        <v>13609</v>
      </c>
      <c r="B790">
        <v>2015</v>
      </c>
      <c r="C790" t="s">
        <v>607</v>
      </c>
      <c r="D790" t="s">
        <v>608</v>
      </c>
    </row>
    <row r="791" spans="1:4">
      <c r="A791" t="s">
        <v>13608</v>
      </c>
      <c r="B791">
        <v>2015</v>
      </c>
      <c r="C791" t="s">
        <v>607</v>
      </c>
      <c r="D791" t="s">
        <v>608</v>
      </c>
    </row>
    <row r="792" spans="1:4">
      <c r="A792" t="s">
        <v>13607</v>
      </c>
      <c r="B792">
        <v>2015</v>
      </c>
      <c r="C792" t="s">
        <v>607</v>
      </c>
      <c r="D792" t="s">
        <v>608</v>
      </c>
    </row>
    <row r="793" spans="1:4">
      <c r="A793" t="s">
        <v>13608</v>
      </c>
      <c r="B793">
        <v>2017</v>
      </c>
      <c r="C793" t="s">
        <v>1279</v>
      </c>
      <c r="D793" t="s">
        <v>1280</v>
      </c>
    </row>
    <row r="794" spans="1:4">
      <c r="A794" t="s">
        <v>13607</v>
      </c>
      <c r="B794">
        <v>2017</v>
      </c>
      <c r="C794" t="s">
        <v>1279</v>
      </c>
      <c r="D794" t="s">
        <v>1280</v>
      </c>
    </row>
    <row r="795" spans="1:4">
      <c r="A795" t="s">
        <v>13608</v>
      </c>
      <c r="B795">
        <v>2015</v>
      </c>
      <c r="C795" t="s">
        <v>1181</v>
      </c>
      <c r="D795" t="s">
        <v>1303</v>
      </c>
    </row>
    <row r="796" spans="1:4">
      <c r="A796" t="s">
        <v>13607</v>
      </c>
      <c r="B796">
        <v>2015</v>
      </c>
      <c r="C796" t="s">
        <v>1181</v>
      </c>
      <c r="D796" t="s">
        <v>1303</v>
      </c>
    </row>
    <row r="797" spans="1:4">
      <c r="A797" t="s">
        <v>13608</v>
      </c>
      <c r="B797">
        <v>2014</v>
      </c>
      <c r="C797" t="s">
        <v>1305</v>
      </c>
      <c r="D797" t="s">
        <v>1306</v>
      </c>
    </row>
    <row r="798" spans="1:4">
      <c r="A798" t="s">
        <v>13607</v>
      </c>
      <c r="B798">
        <v>2014</v>
      </c>
      <c r="C798" t="s">
        <v>1305</v>
      </c>
      <c r="D798" t="s">
        <v>1306</v>
      </c>
    </row>
    <row r="799" spans="1:4">
      <c r="A799" t="s">
        <v>13609</v>
      </c>
      <c r="B799">
        <v>2014</v>
      </c>
      <c r="C799" t="s">
        <v>617</v>
      </c>
      <c r="D799" t="s">
        <v>618</v>
      </c>
    </row>
    <row r="800" spans="1:4">
      <c r="A800" t="s">
        <v>13608</v>
      </c>
      <c r="B800">
        <v>2014</v>
      </c>
      <c r="C800" t="s">
        <v>617</v>
      </c>
      <c r="D800" t="s">
        <v>618</v>
      </c>
    </row>
    <row r="801" spans="1:4">
      <c r="A801" t="s">
        <v>13607</v>
      </c>
      <c r="B801">
        <v>2014</v>
      </c>
      <c r="C801" t="s">
        <v>617</v>
      </c>
      <c r="D801" t="s">
        <v>618</v>
      </c>
    </row>
    <row r="802" spans="1:4">
      <c r="A802" t="s">
        <v>13608</v>
      </c>
      <c r="B802">
        <v>2020</v>
      </c>
      <c r="C802" t="s">
        <v>1308</v>
      </c>
      <c r="D802" t="s">
        <v>1309</v>
      </c>
    </row>
    <row r="803" spans="1:4">
      <c r="A803" t="s">
        <v>13607</v>
      </c>
      <c r="B803">
        <v>2020</v>
      </c>
      <c r="C803" t="s">
        <v>1308</v>
      </c>
      <c r="D803" t="s">
        <v>1309</v>
      </c>
    </row>
    <row r="804" spans="1:4">
      <c r="A804" t="s">
        <v>13608</v>
      </c>
      <c r="B804">
        <v>2017</v>
      </c>
      <c r="C804" t="s">
        <v>1311</v>
      </c>
      <c r="D804" t="s">
        <v>1312</v>
      </c>
    </row>
    <row r="805" spans="1:4">
      <c r="A805" t="s">
        <v>13607</v>
      </c>
      <c r="B805">
        <v>2017</v>
      </c>
      <c r="C805" t="s">
        <v>1311</v>
      </c>
      <c r="D805" t="s">
        <v>1312</v>
      </c>
    </row>
    <row r="806" spans="1:4">
      <c r="A806" t="s">
        <v>13608</v>
      </c>
      <c r="B806">
        <v>1997</v>
      </c>
      <c r="C806" t="s">
        <v>1314</v>
      </c>
      <c r="D806" t="s">
        <v>1315</v>
      </c>
    </row>
    <row r="807" spans="1:4">
      <c r="A807" t="s">
        <v>13607</v>
      </c>
      <c r="B807">
        <v>1997</v>
      </c>
      <c r="C807" t="s">
        <v>1314</v>
      </c>
      <c r="D807" t="s">
        <v>1315</v>
      </c>
    </row>
    <row r="808" spans="1:4">
      <c r="A808" t="s">
        <v>13608</v>
      </c>
      <c r="B808">
        <v>2014</v>
      </c>
      <c r="C808" t="s">
        <v>918</v>
      </c>
      <c r="D808" t="s">
        <v>1317</v>
      </c>
    </row>
    <row r="809" spans="1:4">
      <c r="A809" t="s">
        <v>13607</v>
      </c>
      <c r="B809">
        <v>2014</v>
      </c>
      <c r="C809" t="s">
        <v>918</v>
      </c>
      <c r="D809" t="s">
        <v>1317</v>
      </c>
    </row>
    <row r="810" spans="1:4">
      <c r="A810" t="s">
        <v>13607</v>
      </c>
      <c r="B810">
        <v>2014</v>
      </c>
      <c r="C810" t="s">
        <v>918</v>
      </c>
      <c r="D810" t="s">
        <v>1317</v>
      </c>
    </row>
    <row r="811" spans="1:4">
      <c r="A811" t="s">
        <v>13609</v>
      </c>
      <c r="B811">
        <v>2014</v>
      </c>
      <c r="C811" t="s">
        <v>339</v>
      </c>
      <c r="D811" t="s">
        <v>621</v>
      </c>
    </row>
    <row r="812" spans="1:4">
      <c r="A812" t="s">
        <v>13608</v>
      </c>
      <c r="B812">
        <v>2014</v>
      </c>
      <c r="C812" t="s">
        <v>339</v>
      </c>
      <c r="D812" t="s">
        <v>621</v>
      </c>
    </row>
    <row r="813" spans="1:4">
      <c r="A813" t="s">
        <v>13607</v>
      </c>
      <c r="B813">
        <v>2014</v>
      </c>
      <c r="C813" t="s">
        <v>339</v>
      </c>
      <c r="D813" t="s">
        <v>621</v>
      </c>
    </row>
  </sheetData>
  <sortState xmlns:xlrd2="http://schemas.microsoft.com/office/spreadsheetml/2017/richdata2" ref="A5:D813">
    <sortCondition ref="D5:D813"/>
  </sortState>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C88C1B-9A07-456A-87CE-F2F2E55100D8}">
  <dimension ref="B1:N120"/>
  <sheetViews>
    <sheetView workbookViewId="0">
      <selection activeCell="F6" sqref="F6"/>
    </sheetView>
  </sheetViews>
  <sheetFormatPr defaultColWidth="8.85546875" defaultRowHeight="15"/>
  <cols>
    <col min="2" max="2" width="15" customWidth="1"/>
    <col min="3" max="3" width="14.42578125" customWidth="1"/>
    <col min="4" max="4" width="21" customWidth="1"/>
    <col min="5" max="5" width="18" customWidth="1"/>
    <col min="6" max="6" width="17.7109375" customWidth="1"/>
    <col min="7" max="7" width="18.42578125" customWidth="1"/>
    <col min="8" max="8" width="21.140625" customWidth="1"/>
  </cols>
  <sheetData>
    <row r="1" spans="2:14">
      <c r="C1" t="s">
        <v>13610</v>
      </c>
      <c r="D1" t="s">
        <v>13611</v>
      </c>
      <c r="E1" t="s">
        <v>13612</v>
      </c>
      <c r="F1" t="s">
        <v>13613</v>
      </c>
      <c r="G1" t="s">
        <v>13614</v>
      </c>
      <c r="H1" t="s">
        <v>13615</v>
      </c>
      <c r="L1" t="s">
        <v>13616</v>
      </c>
    </row>
    <row r="2" spans="2:14">
      <c r="B2" t="s">
        <v>13606</v>
      </c>
      <c r="C2">
        <f>ROWS('ERIC - Initial '!A10:A36)</f>
        <v>27</v>
      </c>
      <c r="D2">
        <f>SUM('ERIC - Title '!H7:H33)</f>
        <v>22</v>
      </c>
      <c r="L2" t="e">
        <f t="array" ref="L2:L120">_xlfn.UNIQUE(#REF!)</f>
        <v>#REF!</v>
      </c>
      <c r="M2" t="s">
        <v>13617</v>
      </c>
      <c r="N2">
        <f>COUNTA(L2:L113)</f>
        <v>112</v>
      </c>
    </row>
    <row r="3" spans="2:14">
      <c r="B3" t="s">
        <v>13609</v>
      </c>
      <c r="C3">
        <f>ROWS('MEDLINE - Initial'!D10:D159)</f>
        <v>150</v>
      </c>
      <c r="D3">
        <f>SUM('MEDLINE - Title'!H7:H156)</f>
        <v>128</v>
      </c>
      <c r="L3" t="e">
        <v>#REF!</v>
      </c>
    </row>
    <row r="4" spans="2:14">
      <c r="B4" t="s">
        <v>13608</v>
      </c>
      <c r="C4">
        <f>ROWS('PsycInfo - Initial'!C10:C352)</f>
        <v>343</v>
      </c>
      <c r="D4">
        <f>SUM('PsycInfo - Title'!H7:H349)</f>
        <v>304</v>
      </c>
      <c r="L4" t="e">
        <v>#REF!</v>
      </c>
    </row>
    <row r="5" spans="2:14">
      <c r="B5" t="s">
        <v>13607</v>
      </c>
      <c r="C5">
        <f>ROWS('ScienceDirect - Initial'!E10:E3069)</f>
        <v>3060</v>
      </c>
      <c r="D5">
        <f>SUM('ScienceDirect - Title'!H7:H3066)</f>
        <v>355</v>
      </c>
      <c r="L5" t="e">
        <v>#REF!</v>
      </c>
    </row>
    <row r="6" spans="2:14">
      <c r="C6">
        <f>SUM(C2:C5)</f>
        <v>3580</v>
      </c>
      <c r="D6">
        <f>SUM(D2:D5)</f>
        <v>809</v>
      </c>
      <c r="E6">
        <f>ROWS('Phase I - Post Duplicate Screen'!A5:A205)</f>
        <v>201</v>
      </c>
      <c r="F6">
        <f>COUNTIF('Phase 1 - Criteria - Chris'!N15:N215,TRUE)</f>
        <v>138</v>
      </c>
      <c r="G6">
        <f>COUNTIF('Phase 2 - Ancestral - Chris'!O12:O45,TRUE)</f>
        <v>27</v>
      </c>
      <c r="H6">
        <f>COUNTA('Phase 3 - Hand Search - Chris'!O17:O25)</f>
        <v>9</v>
      </c>
      <c r="L6" t="e">
        <v>#REF!</v>
      </c>
    </row>
    <row r="7" spans="2:14">
      <c r="D7">
        <f>D6/C6</f>
        <v>0.22597765363128491</v>
      </c>
      <c r="G7">
        <f>G6+F6</f>
        <v>165</v>
      </c>
      <c r="H7">
        <f>G6+F6+H6</f>
        <v>174</v>
      </c>
      <c r="L7" t="e">
        <v>#REF!</v>
      </c>
    </row>
    <row r="8" spans="2:14">
      <c r="E8">
        <f>D6-E6</f>
        <v>608</v>
      </c>
      <c r="F8">
        <f>F6/E6</f>
        <v>0.68656716417910446</v>
      </c>
      <c r="L8" t="e">
        <v>#REF!</v>
      </c>
    </row>
    <row r="9" spans="2:14">
      <c r="E9">
        <f>E6/D6</f>
        <v>0.2484548825710754</v>
      </c>
      <c r="L9" t="e">
        <v>#REF!</v>
      </c>
    </row>
    <row r="10" spans="2:14">
      <c r="L10" t="e">
        <v>#REF!</v>
      </c>
    </row>
    <row r="11" spans="2:14">
      <c r="B11" t="s">
        <v>13618</v>
      </c>
      <c r="C11">
        <f>ROWS('Phase I - Pre Duplicate Screen'!B5:B813)</f>
        <v>809</v>
      </c>
      <c r="L11" t="e">
        <v>#REF!</v>
      </c>
    </row>
    <row r="12" spans="2:14">
      <c r="B12" t="s">
        <v>13619</v>
      </c>
      <c r="C12">
        <f>ROWS('Phase I - Post Duplicate Screen'!B5:B205)</f>
        <v>201</v>
      </c>
      <c r="L12" t="e">
        <v>#REF!</v>
      </c>
    </row>
    <row r="13" spans="2:14">
      <c r="L13" t="e">
        <v>#REF!</v>
      </c>
    </row>
    <row r="14" spans="2:14">
      <c r="L14" t="e">
        <v>#REF!</v>
      </c>
    </row>
    <row r="15" spans="2:14">
      <c r="L15" t="e">
        <v>#REF!</v>
      </c>
    </row>
    <row r="16" spans="2:14">
      <c r="L16" t="e">
        <v>#REF!</v>
      </c>
    </row>
    <row r="17" spans="12:12">
      <c r="L17" t="e">
        <v>#REF!</v>
      </c>
    </row>
    <row r="18" spans="12:12">
      <c r="L18" t="e">
        <v>#REF!</v>
      </c>
    </row>
    <row r="19" spans="12:12">
      <c r="L19" t="e">
        <v>#REF!</v>
      </c>
    </row>
    <row r="20" spans="12:12">
      <c r="L20" t="e">
        <v>#REF!</v>
      </c>
    </row>
    <row r="21" spans="12:12">
      <c r="L21" t="e">
        <v>#REF!</v>
      </c>
    </row>
    <row r="22" spans="12:12">
      <c r="L22" t="e">
        <v>#REF!</v>
      </c>
    </row>
    <row r="23" spans="12:12">
      <c r="L23" t="e">
        <v>#REF!</v>
      </c>
    </row>
    <row r="24" spans="12:12">
      <c r="L24" t="e">
        <v>#REF!</v>
      </c>
    </row>
    <row r="25" spans="12:12">
      <c r="L25" t="e">
        <v>#REF!</v>
      </c>
    </row>
    <row r="26" spans="12:12">
      <c r="L26" t="e">
        <v>#REF!</v>
      </c>
    </row>
    <row r="27" spans="12:12">
      <c r="L27" t="e">
        <v>#REF!</v>
      </c>
    </row>
    <row r="28" spans="12:12">
      <c r="L28" t="e">
        <v>#REF!</v>
      </c>
    </row>
    <row r="29" spans="12:12">
      <c r="L29" t="e">
        <v>#REF!</v>
      </c>
    </row>
    <row r="30" spans="12:12">
      <c r="L30" t="e">
        <v>#REF!</v>
      </c>
    </row>
    <row r="31" spans="12:12">
      <c r="L31" t="e">
        <v>#REF!</v>
      </c>
    </row>
    <row r="32" spans="12:12">
      <c r="L32" t="e">
        <v>#REF!</v>
      </c>
    </row>
    <row r="33" spans="12:12">
      <c r="L33" t="e">
        <v>#REF!</v>
      </c>
    </row>
    <row r="34" spans="12:12">
      <c r="L34" t="e">
        <v>#REF!</v>
      </c>
    </row>
    <row r="35" spans="12:12">
      <c r="L35" t="e">
        <v>#REF!</v>
      </c>
    </row>
    <row r="36" spans="12:12">
      <c r="L36" t="e">
        <v>#REF!</v>
      </c>
    </row>
    <row r="37" spans="12:12">
      <c r="L37" t="e">
        <v>#REF!</v>
      </c>
    </row>
    <row r="38" spans="12:12">
      <c r="L38" t="e">
        <v>#REF!</v>
      </c>
    </row>
    <row r="39" spans="12:12">
      <c r="L39" t="e">
        <v>#REF!</v>
      </c>
    </row>
    <row r="40" spans="12:12">
      <c r="L40" t="e">
        <v>#REF!</v>
      </c>
    </row>
    <row r="41" spans="12:12">
      <c r="L41" t="e">
        <v>#REF!</v>
      </c>
    </row>
    <row r="42" spans="12:12">
      <c r="L42" t="e">
        <v>#REF!</v>
      </c>
    </row>
    <row r="43" spans="12:12">
      <c r="L43" t="e">
        <v>#REF!</v>
      </c>
    </row>
    <row r="44" spans="12:12">
      <c r="L44" t="e">
        <v>#REF!</v>
      </c>
    </row>
    <row r="45" spans="12:12">
      <c r="L45" t="e">
        <v>#REF!</v>
      </c>
    </row>
    <row r="46" spans="12:12">
      <c r="L46" t="e">
        <v>#REF!</v>
      </c>
    </row>
    <row r="47" spans="12:12">
      <c r="L47" t="e">
        <v>#REF!</v>
      </c>
    </row>
    <row r="48" spans="12:12">
      <c r="L48" t="e">
        <v>#REF!</v>
      </c>
    </row>
    <row r="49" spans="12:12">
      <c r="L49" t="e">
        <v>#REF!</v>
      </c>
    </row>
    <row r="50" spans="12:12">
      <c r="L50" t="e">
        <v>#REF!</v>
      </c>
    </row>
    <row r="51" spans="12:12">
      <c r="L51" t="e">
        <v>#REF!</v>
      </c>
    </row>
    <row r="52" spans="12:12">
      <c r="L52" t="e">
        <v>#REF!</v>
      </c>
    </row>
    <row r="53" spans="12:12">
      <c r="L53" t="e">
        <v>#REF!</v>
      </c>
    </row>
    <row r="54" spans="12:12">
      <c r="L54" t="e">
        <v>#REF!</v>
      </c>
    </row>
    <row r="55" spans="12:12">
      <c r="L55" t="e">
        <v>#REF!</v>
      </c>
    </row>
    <row r="56" spans="12:12">
      <c r="L56" t="e">
        <v>#REF!</v>
      </c>
    </row>
    <row r="57" spans="12:12">
      <c r="L57" t="e">
        <v>#REF!</v>
      </c>
    </row>
    <row r="58" spans="12:12">
      <c r="L58" t="e">
        <v>#REF!</v>
      </c>
    </row>
    <row r="59" spans="12:12">
      <c r="L59" t="e">
        <v>#REF!</v>
      </c>
    </row>
    <row r="60" spans="12:12">
      <c r="L60" t="e">
        <v>#REF!</v>
      </c>
    </row>
    <row r="61" spans="12:12">
      <c r="L61" t="e">
        <v>#REF!</v>
      </c>
    </row>
    <row r="62" spans="12:12">
      <c r="L62" t="e">
        <v>#REF!</v>
      </c>
    </row>
    <row r="63" spans="12:12">
      <c r="L63" t="e">
        <v>#REF!</v>
      </c>
    </row>
    <row r="64" spans="12:12">
      <c r="L64" t="e">
        <v>#REF!</v>
      </c>
    </row>
    <row r="65" spans="12:12">
      <c r="L65" t="e">
        <v>#REF!</v>
      </c>
    </row>
    <row r="66" spans="12:12">
      <c r="L66" t="e">
        <v>#REF!</v>
      </c>
    </row>
    <row r="67" spans="12:12">
      <c r="L67" t="e">
        <v>#REF!</v>
      </c>
    </row>
    <row r="68" spans="12:12">
      <c r="L68" t="e">
        <v>#REF!</v>
      </c>
    </row>
    <row r="69" spans="12:12">
      <c r="L69" t="e">
        <v>#REF!</v>
      </c>
    </row>
    <row r="70" spans="12:12">
      <c r="L70" t="e">
        <v>#REF!</v>
      </c>
    </row>
    <row r="71" spans="12:12">
      <c r="L71" t="e">
        <v>#REF!</v>
      </c>
    </row>
    <row r="72" spans="12:12">
      <c r="L72" t="e">
        <v>#REF!</v>
      </c>
    </row>
    <row r="73" spans="12:12">
      <c r="L73" t="e">
        <v>#REF!</v>
      </c>
    </row>
    <row r="74" spans="12:12">
      <c r="L74" t="e">
        <v>#REF!</v>
      </c>
    </row>
    <row r="75" spans="12:12">
      <c r="L75" t="e">
        <v>#REF!</v>
      </c>
    </row>
    <row r="76" spans="12:12">
      <c r="L76" t="e">
        <v>#REF!</v>
      </c>
    </row>
    <row r="77" spans="12:12">
      <c r="L77" t="e">
        <v>#REF!</v>
      </c>
    </row>
    <row r="78" spans="12:12">
      <c r="L78" t="e">
        <v>#REF!</v>
      </c>
    </row>
    <row r="79" spans="12:12">
      <c r="L79" t="e">
        <v>#REF!</v>
      </c>
    </row>
    <row r="80" spans="12:12">
      <c r="L80" t="e">
        <v>#REF!</v>
      </c>
    </row>
    <row r="81" spans="12:12">
      <c r="L81" t="e">
        <v>#REF!</v>
      </c>
    </row>
    <row r="82" spans="12:12">
      <c r="L82" t="e">
        <v>#REF!</v>
      </c>
    </row>
    <row r="83" spans="12:12">
      <c r="L83" t="e">
        <v>#REF!</v>
      </c>
    </row>
    <row r="84" spans="12:12">
      <c r="L84" t="e">
        <v>#REF!</v>
      </c>
    </row>
    <row r="85" spans="12:12">
      <c r="L85" t="e">
        <v>#REF!</v>
      </c>
    </row>
    <row r="86" spans="12:12">
      <c r="L86" t="e">
        <v>#REF!</v>
      </c>
    </row>
    <row r="87" spans="12:12">
      <c r="L87" t="e">
        <v>#REF!</v>
      </c>
    </row>
    <row r="88" spans="12:12">
      <c r="L88" t="e">
        <v>#REF!</v>
      </c>
    </row>
    <row r="89" spans="12:12">
      <c r="L89" t="e">
        <v>#REF!</v>
      </c>
    </row>
    <row r="90" spans="12:12">
      <c r="L90" t="e">
        <v>#REF!</v>
      </c>
    </row>
    <row r="91" spans="12:12">
      <c r="L91" t="e">
        <v>#REF!</v>
      </c>
    </row>
    <row r="92" spans="12:12">
      <c r="L92" t="e">
        <v>#REF!</v>
      </c>
    </row>
    <row r="93" spans="12:12">
      <c r="L93" t="e">
        <v>#REF!</v>
      </c>
    </row>
    <row r="94" spans="12:12">
      <c r="L94" t="e">
        <v>#REF!</v>
      </c>
    </row>
    <row r="95" spans="12:12">
      <c r="L95" t="e">
        <v>#REF!</v>
      </c>
    </row>
    <row r="96" spans="12:12">
      <c r="L96" t="e">
        <v>#REF!</v>
      </c>
    </row>
    <row r="97" spans="12:12">
      <c r="L97" t="e">
        <v>#REF!</v>
      </c>
    </row>
    <row r="98" spans="12:12">
      <c r="L98" t="e">
        <v>#REF!</v>
      </c>
    </row>
    <row r="99" spans="12:12">
      <c r="L99" t="e">
        <v>#REF!</v>
      </c>
    </row>
    <row r="100" spans="12:12">
      <c r="L100" t="e">
        <v>#REF!</v>
      </c>
    </row>
    <row r="101" spans="12:12">
      <c r="L101" t="e">
        <v>#REF!</v>
      </c>
    </row>
    <row r="102" spans="12:12">
      <c r="L102" t="e">
        <v>#REF!</v>
      </c>
    </row>
    <row r="103" spans="12:12">
      <c r="L103" t="e">
        <v>#REF!</v>
      </c>
    </row>
    <row r="104" spans="12:12">
      <c r="L104" t="e">
        <v>#REF!</v>
      </c>
    </row>
    <row r="105" spans="12:12">
      <c r="L105" t="e">
        <v>#REF!</v>
      </c>
    </row>
    <row r="106" spans="12:12">
      <c r="L106" t="e">
        <v>#REF!</v>
      </c>
    </row>
    <row r="107" spans="12:12">
      <c r="L107" t="e">
        <v>#REF!</v>
      </c>
    </row>
    <row r="108" spans="12:12">
      <c r="L108" t="e">
        <v>#REF!</v>
      </c>
    </row>
    <row r="109" spans="12:12">
      <c r="L109" t="e">
        <v>#REF!</v>
      </c>
    </row>
    <row r="110" spans="12:12">
      <c r="L110" t="e">
        <v>#REF!</v>
      </c>
    </row>
    <row r="111" spans="12:12">
      <c r="L111" t="e">
        <v>#REF!</v>
      </c>
    </row>
    <row r="112" spans="12:12">
      <c r="L112" t="e">
        <v>#REF!</v>
      </c>
    </row>
    <row r="113" spans="12:12">
      <c r="L113" t="e">
        <v>#REF!</v>
      </c>
    </row>
    <row r="114" spans="12:12">
      <c r="L114" t="e">
        <v>#REF!</v>
      </c>
    </row>
    <row r="115" spans="12:12">
      <c r="L115" t="e">
        <v>#REF!</v>
      </c>
    </row>
    <row r="116" spans="12:12">
      <c r="L116" t="e">
        <v>#REF!</v>
      </c>
    </row>
    <row r="117" spans="12:12">
      <c r="L117" t="e">
        <v>#REF!</v>
      </c>
    </row>
    <row r="118" spans="12:12">
      <c r="L118" t="e">
        <v>#REF!</v>
      </c>
    </row>
    <row r="119" spans="12:12">
      <c r="L119" t="e">
        <v>#REF!</v>
      </c>
    </row>
    <row r="120" spans="12:12">
      <c r="L120" t="e">
        <v>#REF!</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DF920A-E827-45D9-B4FB-208294739DAD}">
  <dimension ref="A1:D205"/>
  <sheetViews>
    <sheetView workbookViewId="0">
      <selection activeCell="D55" sqref="D55"/>
    </sheetView>
  </sheetViews>
  <sheetFormatPr defaultColWidth="8.85546875" defaultRowHeight="15"/>
  <cols>
    <col min="1" max="1" width="5.7109375" customWidth="1"/>
    <col min="2" max="2" width="5.42578125" customWidth="1"/>
    <col min="3" max="3" width="53.85546875" customWidth="1"/>
    <col min="4" max="4" width="32.140625" customWidth="1"/>
  </cols>
  <sheetData>
    <row r="1" spans="1:4">
      <c r="A1" t="s">
        <v>13605</v>
      </c>
    </row>
    <row r="2" spans="1:4">
      <c r="A2">
        <f>COUNTA(A5:A674)</f>
        <v>201</v>
      </c>
    </row>
    <row r="4" spans="1:4">
      <c r="A4" t="str">
        <f>'Phase 1 - Criteria - Carolyn'!A14</f>
        <v>ID</v>
      </c>
      <c r="B4" s="1" t="s">
        <v>21</v>
      </c>
      <c r="C4" s="1" t="s">
        <v>93</v>
      </c>
      <c r="D4" s="1" t="s">
        <v>18</v>
      </c>
    </row>
    <row r="5" spans="1:4">
      <c r="A5">
        <f>'Phase 1 - Criteria - Carolyn'!A15</f>
        <v>1</v>
      </c>
      <c r="B5">
        <v>1980</v>
      </c>
      <c r="C5" t="s">
        <v>540</v>
      </c>
      <c r="D5" t="s">
        <v>541</v>
      </c>
    </row>
    <row r="6" spans="1:4">
      <c r="A6">
        <f>'Phase 1 - Criteria - Carolyn'!A16</f>
        <v>2</v>
      </c>
      <c r="B6">
        <v>1983</v>
      </c>
      <c r="C6" t="s">
        <v>872</v>
      </c>
      <c r="D6" t="s">
        <v>1147</v>
      </c>
    </row>
    <row r="7" spans="1:4">
      <c r="A7">
        <f>'Phase 1 - Criteria - Carolyn'!A17</f>
        <v>3</v>
      </c>
      <c r="B7">
        <v>1985</v>
      </c>
      <c r="C7" t="s">
        <v>872</v>
      </c>
      <c r="D7" t="s">
        <v>873</v>
      </c>
    </row>
    <row r="8" spans="1:4">
      <c r="A8">
        <f>'Phase 1 - Criteria - Carolyn'!A18</f>
        <v>4</v>
      </c>
      <c r="B8">
        <v>1988</v>
      </c>
      <c r="C8" t="s">
        <v>1262</v>
      </c>
      <c r="D8" t="s">
        <v>1263</v>
      </c>
    </row>
    <row r="9" spans="1:4">
      <c r="A9">
        <f>'Phase 1 - Criteria - Carolyn'!A19</f>
        <v>5</v>
      </c>
      <c r="B9">
        <v>1996</v>
      </c>
      <c r="C9" t="s">
        <v>517</v>
      </c>
      <c r="D9" t="s">
        <v>518</v>
      </c>
    </row>
    <row r="10" spans="1:4">
      <c r="A10">
        <f>'Phase 1 - Criteria - Carolyn'!A20</f>
        <v>7</v>
      </c>
      <c r="B10">
        <v>1997</v>
      </c>
      <c r="C10" t="s">
        <v>1314</v>
      </c>
      <c r="D10" t="s">
        <v>1315</v>
      </c>
    </row>
    <row r="11" spans="1:4">
      <c r="A11">
        <f>'Phase 1 - Criteria - Carolyn'!A21</f>
        <v>8</v>
      </c>
      <c r="B11">
        <v>2000</v>
      </c>
      <c r="C11" t="s">
        <v>1185</v>
      </c>
      <c r="D11" t="s">
        <v>1186</v>
      </c>
    </row>
    <row r="12" spans="1:4">
      <c r="A12">
        <f>'Phase 1 - Criteria - Carolyn'!A22</f>
        <v>10</v>
      </c>
      <c r="B12">
        <v>2001</v>
      </c>
      <c r="C12" t="s">
        <v>1095</v>
      </c>
      <c r="D12" t="s">
        <v>1096</v>
      </c>
    </row>
    <row r="13" spans="1:4">
      <c r="A13">
        <f>'Phase 1 - Criteria - Carolyn'!A23</f>
        <v>11</v>
      </c>
      <c r="B13">
        <v>2003</v>
      </c>
      <c r="C13" t="s">
        <v>443</v>
      </c>
      <c r="D13" t="s">
        <v>444</v>
      </c>
    </row>
    <row r="14" spans="1:4">
      <c r="A14">
        <f>'Phase 1 - Criteria - Carolyn'!A24</f>
        <v>13</v>
      </c>
      <c r="B14">
        <v>2003</v>
      </c>
      <c r="C14" t="s">
        <v>1127</v>
      </c>
      <c r="D14" t="s">
        <v>1128</v>
      </c>
    </row>
    <row r="15" spans="1:4">
      <c r="A15">
        <f>'Phase 1 - Criteria - Carolyn'!A25</f>
        <v>14</v>
      </c>
      <c r="B15">
        <v>2004</v>
      </c>
      <c r="C15" t="s">
        <v>54</v>
      </c>
      <c r="D15" t="s">
        <v>55</v>
      </c>
    </row>
    <row r="16" spans="1:4">
      <c r="A16">
        <f>'Phase 1 - Criteria - Carolyn'!A26</f>
        <v>16</v>
      </c>
      <c r="B16">
        <v>2005</v>
      </c>
      <c r="C16" t="s">
        <v>48</v>
      </c>
      <c r="D16" t="s">
        <v>49</v>
      </c>
    </row>
    <row r="17" spans="1:4">
      <c r="A17">
        <f>'Phase 1 - Criteria - Carolyn'!A27</f>
        <v>18</v>
      </c>
      <c r="B17">
        <v>2005</v>
      </c>
      <c r="C17" t="s">
        <v>1172</v>
      </c>
      <c r="D17" t="s">
        <v>1173</v>
      </c>
    </row>
    <row r="18" spans="1:4">
      <c r="A18">
        <f>'Phase 1 - Criteria - Carolyn'!A28</f>
        <v>19</v>
      </c>
      <c r="B18">
        <v>2006</v>
      </c>
      <c r="C18" t="s">
        <v>64</v>
      </c>
      <c r="D18" t="s">
        <v>65</v>
      </c>
    </row>
    <row r="19" spans="1:4">
      <c r="A19">
        <f>'Phase 1 - Criteria - Carolyn'!A29</f>
        <v>20</v>
      </c>
      <c r="B19">
        <v>2006</v>
      </c>
      <c r="C19" t="s">
        <v>510</v>
      </c>
      <c r="D19" t="s">
        <v>511</v>
      </c>
    </row>
    <row r="20" spans="1:4">
      <c r="A20">
        <f>'Phase 1 - Criteria - Carolyn'!A30</f>
        <v>22</v>
      </c>
      <c r="B20">
        <v>2006</v>
      </c>
      <c r="C20" t="s">
        <v>1016</v>
      </c>
      <c r="D20" t="s">
        <v>1017</v>
      </c>
    </row>
    <row r="21" spans="1:4">
      <c r="A21">
        <f>'Phase 1 - Criteria - Carolyn'!A31</f>
        <v>26</v>
      </c>
      <c r="B21">
        <v>2007</v>
      </c>
      <c r="C21" t="s">
        <v>230</v>
      </c>
      <c r="D21" t="s">
        <v>231</v>
      </c>
    </row>
    <row r="22" spans="1:4">
      <c r="A22">
        <f>'Phase 1 - Criteria - Carolyn'!A32</f>
        <v>27</v>
      </c>
      <c r="B22">
        <v>2007</v>
      </c>
      <c r="C22" t="s">
        <v>514</v>
      </c>
      <c r="D22" t="s">
        <v>515</v>
      </c>
    </row>
    <row r="23" spans="1:4">
      <c r="A23">
        <f>'Phase 1 - Criteria - Carolyn'!A33</f>
        <v>28</v>
      </c>
      <c r="B23">
        <v>2007</v>
      </c>
      <c r="C23" t="s">
        <v>524</v>
      </c>
      <c r="D23" t="s">
        <v>525</v>
      </c>
    </row>
    <row r="24" spans="1:4">
      <c r="A24">
        <f>'Phase 1 - Criteria - Carolyn'!A34</f>
        <v>32</v>
      </c>
      <c r="B24">
        <v>2007</v>
      </c>
      <c r="C24" t="s">
        <v>1499</v>
      </c>
      <c r="D24" t="s">
        <v>1500</v>
      </c>
    </row>
    <row r="25" spans="1:4">
      <c r="A25">
        <f>'Phase 1 - Criteria - Carolyn'!A35</f>
        <v>33</v>
      </c>
      <c r="B25">
        <v>2008</v>
      </c>
      <c r="C25" t="s">
        <v>38</v>
      </c>
      <c r="D25" t="s">
        <v>39</v>
      </c>
    </row>
    <row r="26" spans="1:4">
      <c r="A26">
        <f>'Phase 1 - Criteria - Carolyn'!A36</f>
        <v>34</v>
      </c>
      <c r="B26">
        <v>2008</v>
      </c>
      <c r="C26" t="s">
        <v>72</v>
      </c>
      <c r="D26" t="s">
        <v>73</v>
      </c>
    </row>
    <row r="27" spans="1:4">
      <c r="A27">
        <f>'Phase 1 - Criteria - Carolyn'!A37</f>
        <v>36</v>
      </c>
      <c r="B27">
        <v>2008</v>
      </c>
      <c r="C27" t="s">
        <v>678</v>
      </c>
      <c r="D27" t="s">
        <v>679</v>
      </c>
    </row>
    <row r="28" spans="1:4">
      <c r="A28">
        <f>'Phase 1 - Criteria - Carolyn'!A38</f>
        <v>39</v>
      </c>
      <c r="B28">
        <v>2008</v>
      </c>
      <c r="C28" t="s">
        <v>1189</v>
      </c>
      <c r="D28" t="s">
        <v>1190</v>
      </c>
    </row>
    <row r="29" spans="1:4">
      <c r="A29">
        <f>'Phase 1 - Criteria - Carolyn'!A39</f>
        <v>40</v>
      </c>
      <c r="B29">
        <v>2008</v>
      </c>
      <c r="C29" t="s">
        <v>1594</v>
      </c>
      <c r="D29" t="s">
        <v>1595</v>
      </c>
    </row>
    <row r="30" spans="1:4">
      <c r="A30">
        <f>'Phase 1 - Criteria - Carolyn'!A40</f>
        <v>41</v>
      </c>
      <c r="B30">
        <v>2009</v>
      </c>
      <c r="C30" t="s">
        <v>32</v>
      </c>
      <c r="D30" t="s">
        <v>33</v>
      </c>
    </row>
    <row r="31" spans="1:4">
      <c r="A31">
        <f>'Phase 1 - Criteria - Carolyn'!A41</f>
        <v>42</v>
      </c>
      <c r="B31">
        <v>2009</v>
      </c>
      <c r="C31" t="s">
        <v>76</v>
      </c>
      <c r="D31" t="s">
        <v>77</v>
      </c>
    </row>
    <row r="32" spans="1:4">
      <c r="A32">
        <f>'Phase 1 - Criteria - Carolyn'!A42</f>
        <v>44</v>
      </c>
      <c r="B32">
        <v>2009</v>
      </c>
      <c r="C32" t="s">
        <v>158</v>
      </c>
      <c r="D32" t="s">
        <v>159</v>
      </c>
    </row>
    <row r="33" spans="1:4">
      <c r="A33">
        <f>'Phase 1 - Criteria - Carolyn'!A43</f>
        <v>48</v>
      </c>
      <c r="B33">
        <v>2009</v>
      </c>
      <c r="C33" t="s">
        <v>1151</v>
      </c>
      <c r="D33" t="s">
        <v>1152</v>
      </c>
    </row>
    <row r="34" spans="1:4">
      <c r="A34">
        <f>'Phase 1 - Criteria - Carolyn'!A44</f>
        <v>49</v>
      </c>
      <c r="B34">
        <v>2010</v>
      </c>
      <c r="C34" t="s">
        <v>158</v>
      </c>
      <c r="D34" t="s">
        <v>292</v>
      </c>
    </row>
    <row r="35" spans="1:4">
      <c r="A35">
        <f>'Phase 1 - Criteria - Carolyn'!A45</f>
        <v>50</v>
      </c>
      <c r="B35">
        <v>2010</v>
      </c>
      <c r="C35" t="s">
        <v>268</v>
      </c>
      <c r="D35" t="s">
        <v>374</v>
      </c>
    </row>
    <row r="36" spans="1:4">
      <c r="A36">
        <f>'Phase 1 - Criteria - Carolyn'!A46</f>
        <v>51</v>
      </c>
      <c r="B36">
        <v>2010</v>
      </c>
      <c r="C36" t="s">
        <v>839</v>
      </c>
      <c r="D36" t="s">
        <v>840</v>
      </c>
    </row>
    <row r="37" spans="1:4">
      <c r="A37">
        <f>'Phase 1 - Criteria - Carolyn'!A47</f>
        <v>54</v>
      </c>
      <c r="B37">
        <v>2011</v>
      </c>
      <c r="C37" t="s">
        <v>34</v>
      </c>
      <c r="D37" t="s">
        <v>35</v>
      </c>
    </row>
    <row r="38" spans="1:4">
      <c r="A38">
        <f>'Phase 1 - Criteria - Carolyn'!A48</f>
        <v>55</v>
      </c>
      <c r="B38">
        <v>2011</v>
      </c>
      <c r="C38" t="s">
        <v>60</v>
      </c>
      <c r="D38" t="s">
        <v>61</v>
      </c>
    </row>
    <row r="39" spans="1:4">
      <c r="A39">
        <f>'Phase 1 - Criteria - Carolyn'!A49</f>
        <v>56</v>
      </c>
      <c r="B39">
        <v>2011</v>
      </c>
      <c r="C39" t="s">
        <v>68</v>
      </c>
      <c r="D39" t="s">
        <v>69</v>
      </c>
    </row>
    <row r="40" spans="1:4">
      <c r="A40">
        <f>'Phase 1 - Criteria - Carolyn'!A50</f>
        <v>57</v>
      </c>
      <c r="B40">
        <v>2011</v>
      </c>
      <c r="C40" t="s">
        <v>80</v>
      </c>
      <c r="D40" t="s">
        <v>81</v>
      </c>
    </row>
    <row r="41" spans="1:4">
      <c r="A41">
        <f>'Phase 1 - Criteria - Carolyn'!A51</f>
        <v>60</v>
      </c>
      <c r="B41">
        <v>2011</v>
      </c>
      <c r="C41" t="s">
        <v>317</v>
      </c>
      <c r="D41" t="s">
        <v>318</v>
      </c>
    </row>
    <row r="42" spans="1:4">
      <c r="A42">
        <f>'Phase 1 - Criteria - Carolyn'!A52</f>
        <v>61</v>
      </c>
      <c r="B42">
        <v>2011</v>
      </c>
      <c r="C42" t="s">
        <v>339</v>
      </c>
      <c r="D42" t="s">
        <v>340</v>
      </c>
    </row>
    <row r="43" spans="1:4">
      <c r="A43">
        <f>'Phase 1 - Criteria - Carolyn'!A53</f>
        <v>62</v>
      </c>
      <c r="B43">
        <v>2011</v>
      </c>
      <c r="C43" t="s">
        <v>349</v>
      </c>
      <c r="D43" t="s">
        <v>350</v>
      </c>
    </row>
    <row r="44" spans="1:4">
      <c r="A44">
        <f>'Phase 1 - Criteria - Carolyn'!A54</f>
        <v>66</v>
      </c>
      <c r="B44">
        <v>2011</v>
      </c>
      <c r="C44" t="s">
        <v>798</v>
      </c>
      <c r="D44" t="s">
        <v>799</v>
      </c>
    </row>
    <row r="45" spans="1:4">
      <c r="A45">
        <f>'Phase 1 - Criteria - Carolyn'!A55</f>
        <v>72</v>
      </c>
      <c r="B45">
        <v>2011</v>
      </c>
      <c r="C45" t="s">
        <v>1249</v>
      </c>
      <c r="D45" t="s">
        <v>1250</v>
      </c>
    </row>
    <row r="46" spans="1:4">
      <c r="A46">
        <f>'Phase 1 - Criteria - Carolyn'!A56</f>
        <v>73</v>
      </c>
      <c r="B46">
        <v>2011</v>
      </c>
      <c r="C46" t="s">
        <v>1633</v>
      </c>
      <c r="D46" t="s">
        <v>1634</v>
      </c>
    </row>
    <row r="47" spans="1:4">
      <c r="A47">
        <f>'Phase 1 - Criteria - Carolyn'!A57</f>
        <v>74</v>
      </c>
      <c r="B47">
        <v>2012</v>
      </c>
      <c r="C47" t="s">
        <v>74</v>
      </c>
      <c r="D47" t="s">
        <v>75</v>
      </c>
    </row>
    <row r="48" spans="1:4">
      <c r="A48">
        <f>'Phase 1 - Criteria - Carolyn'!A58</f>
        <v>75</v>
      </c>
      <c r="B48">
        <v>2012</v>
      </c>
      <c r="C48" t="s">
        <v>268</v>
      </c>
      <c r="D48" t="s">
        <v>269</v>
      </c>
    </row>
    <row r="49" spans="1:4">
      <c r="A49">
        <f>'Phase 1 - Criteria - Carolyn'!A59</f>
        <v>76</v>
      </c>
      <c r="B49">
        <v>2012</v>
      </c>
      <c r="C49" t="s">
        <v>459</v>
      </c>
      <c r="D49" t="s">
        <v>460</v>
      </c>
    </row>
    <row r="50" spans="1:4">
      <c r="A50">
        <f>'Phase 1 - Criteria - Carolyn'!A60</f>
        <v>78</v>
      </c>
      <c r="B50">
        <v>2012</v>
      </c>
      <c r="C50" t="s">
        <v>599</v>
      </c>
      <c r="D50" t="s">
        <v>600</v>
      </c>
    </row>
    <row r="51" spans="1:4">
      <c r="A51">
        <f>'Phase 1 - Criteria - Carolyn'!A61</f>
        <v>82</v>
      </c>
      <c r="B51">
        <v>2012</v>
      </c>
      <c r="C51" t="s">
        <v>805</v>
      </c>
      <c r="D51" t="s">
        <v>1069</v>
      </c>
    </row>
    <row r="52" spans="1:4">
      <c r="A52">
        <f>'Phase 1 - Criteria - Carolyn'!A62</f>
        <v>84</v>
      </c>
      <c r="B52">
        <v>2012</v>
      </c>
      <c r="C52" t="s">
        <v>1625</v>
      </c>
      <c r="D52" t="s">
        <v>1626</v>
      </c>
    </row>
    <row r="53" spans="1:4">
      <c r="A53">
        <f>'Phase 1 - Criteria - Carolyn'!A63</f>
        <v>85</v>
      </c>
      <c r="B53">
        <v>2013</v>
      </c>
      <c r="C53" t="s">
        <v>78</v>
      </c>
      <c r="D53" t="s">
        <v>79</v>
      </c>
    </row>
    <row r="54" spans="1:4">
      <c r="A54">
        <f>'Phase 1 - Criteria - Carolyn'!A64</f>
        <v>86</v>
      </c>
      <c r="B54">
        <v>2013</v>
      </c>
      <c r="C54" t="s">
        <v>82</v>
      </c>
      <c r="D54" t="s">
        <v>13620</v>
      </c>
    </row>
    <row r="55" spans="1:4">
      <c r="A55">
        <f>'Phase 1 - Criteria - Carolyn'!A65</f>
        <v>87</v>
      </c>
      <c r="B55">
        <v>2013</v>
      </c>
      <c r="C55" t="s">
        <v>250</v>
      </c>
      <c r="D55" t="s">
        <v>251</v>
      </c>
    </row>
    <row r="56" spans="1:4">
      <c r="A56">
        <f>'Phase 1 - Criteria - Carolyn'!A66</f>
        <v>88</v>
      </c>
      <c r="B56">
        <v>2013</v>
      </c>
      <c r="C56" t="s">
        <v>282</v>
      </c>
      <c r="D56" t="s">
        <v>355</v>
      </c>
    </row>
    <row r="57" spans="1:4">
      <c r="A57">
        <f>'Phase 1 - Criteria - Carolyn'!A67</f>
        <v>89</v>
      </c>
      <c r="B57">
        <v>2013</v>
      </c>
      <c r="C57" t="s">
        <v>446</v>
      </c>
      <c r="D57" t="s">
        <v>447</v>
      </c>
    </row>
    <row r="58" spans="1:4">
      <c r="A58">
        <f>'Phase 1 - Criteria - Carolyn'!A68</f>
        <v>90</v>
      </c>
      <c r="B58">
        <v>2013</v>
      </c>
      <c r="C58" t="s">
        <v>474</v>
      </c>
      <c r="D58" t="s">
        <v>475</v>
      </c>
    </row>
    <row r="59" spans="1:4">
      <c r="A59">
        <f>'Phase 1 - Criteria - Carolyn'!A69</f>
        <v>93</v>
      </c>
      <c r="B59">
        <v>2013</v>
      </c>
      <c r="C59" t="s">
        <v>714</v>
      </c>
      <c r="D59" t="s">
        <v>715</v>
      </c>
    </row>
    <row r="60" spans="1:4">
      <c r="A60">
        <f>'Phase 1 - Criteria - Carolyn'!A70</f>
        <v>99</v>
      </c>
      <c r="B60">
        <v>2013</v>
      </c>
      <c r="C60" t="s">
        <v>1256</v>
      </c>
      <c r="D60" t="s">
        <v>1257</v>
      </c>
    </row>
    <row r="61" spans="1:4">
      <c r="A61">
        <f>'Phase 1 - Criteria - Carolyn'!A71</f>
        <v>100</v>
      </c>
      <c r="B61">
        <v>2013</v>
      </c>
      <c r="C61" t="s">
        <v>1344</v>
      </c>
      <c r="D61" t="s">
        <v>1345</v>
      </c>
    </row>
    <row r="62" spans="1:4">
      <c r="A62">
        <f>'Phase 1 - Criteria - Carolyn'!A72</f>
        <v>102</v>
      </c>
      <c r="B62">
        <v>2013</v>
      </c>
      <c r="C62" t="s">
        <v>1608</v>
      </c>
      <c r="D62" t="s">
        <v>1609</v>
      </c>
    </row>
    <row r="63" spans="1:4">
      <c r="A63">
        <f>'Phase 1 - Criteria - Carolyn'!A73</f>
        <v>104</v>
      </c>
      <c r="B63">
        <v>2014</v>
      </c>
      <c r="C63" t="s">
        <v>136</v>
      </c>
      <c r="D63" t="s">
        <v>137</v>
      </c>
    </row>
    <row r="64" spans="1:4">
      <c r="A64">
        <f>'Phase 1 - Criteria - Carolyn'!A74</f>
        <v>105</v>
      </c>
      <c r="B64">
        <v>2014</v>
      </c>
      <c r="C64" t="s">
        <v>182</v>
      </c>
      <c r="D64" t="s">
        <v>183</v>
      </c>
    </row>
    <row r="65" spans="1:4">
      <c r="A65">
        <f>'Phase 1 - Criteria - Carolyn'!A75</f>
        <v>106</v>
      </c>
      <c r="B65">
        <v>2014</v>
      </c>
      <c r="C65" t="s">
        <v>246</v>
      </c>
      <c r="D65" t="s">
        <v>247</v>
      </c>
    </row>
    <row r="66" spans="1:4">
      <c r="A66">
        <f>'Phase 1 - Criteria - Carolyn'!A76</f>
        <v>107</v>
      </c>
      <c r="B66">
        <v>2014</v>
      </c>
      <c r="C66" t="s">
        <v>282</v>
      </c>
      <c r="D66" t="s">
        <v>283</v>
      </c>
    </row>
    <row r="67" spans="1:4">
      <c r="A67">
        <f>'Phase 1 - Criteria - Carolyn'!A77</f>
        <v>108</v>
      </c>
      <c r="B67">
        <v>2014</v>
      </c>
      <c r="C67" t="s">
        <v>299</v>
      </c>
      <c r="D67" t="s">
        <v>300</v>
      </c>
    </row>
    <row r="68" spans="1:4">
      <c r="A68">
        <f>'Phase 1 - Criteria - Carolyn'!A78</f>
        <v>109</v>
      </c>
      <c r="B68">
        <v>2014</v>
      </c>
      <c r="C68" t="s">
        <v>498</v>
      </c>
      <c r="D68" t="s">
        <v>499</v>
      </c>
    </row>
    <row r="69" spans="1:4">
      <c r="A69">
        <f>'Phase 1 - Criteria - Carolyn'!A79</f>
        <v>110</v>
      </c>
      <c r="B69">
        <v>2014</v>
      </c>
      <c r="C69" t="s">
        <v>520</v>
      </c>
      <c r="D69" t="s">
        <v>521</v>
      </c>
    </row>
    <row r="70" spans="1:4">
      <c r="A70">
        <f>'Phase 1 - Criteria - Carolyn'!A80</f>
        <v>111</v>
      </c>
      <c r="B70">
        <v>2014</v>
      </c>
      <c r="C70" t="s">
        <v>617</v>
      </c>
      <c r="D70" t="s">
        <v>618</v>
      </c>
    </row>
    <row r="71" spans="1:4">
      <c r="A71">
        <f>'Phase 1 - Criteria - Carolyn'!A81</f>
        <v>112</v>
      </c>
      <c r="B71">
        <v>2014</v>
      </c>
      <c r="C71" t="s">
        <v>339</v>
      </c>
      <c r="D71" t="s">
        <v>621</v>
      </c>
    </row>
    <row r="72" spans="1:4">
      <c r="A72">
        <f>'Phase 1 - Criteria - Carolyn'!A82</f>
        <v>113</v>
      </c>
      <c r="B72">
        <v>2014</v>
      </c>
      <c r="C72" t="s">
        <v>303</v>
      </c>
      <c r="D72" t="s">
        <v>304</v>
      </c>
    </row>
    <row r="73" spans="1:4">
      <c r="A73">
        <f>'Phase 1 - Criteria - Carolyn'!A83</f>
        <v>121</v>
      </c>
      <c r="B73">
        <v>2014</v>
      </c>
      <c r="C73" t="s">
        <v>1181</v>
      </c>
      <c r="D73" t="s">
        <v>1182</v>
      </c>
    </row>
    <row r="74" spans="1:4">
      <c r="A74">
        <f>'Phase 1 - Criteria - Carolyn'!A84</f>
        <v>122</v>
      </c>
      <c r="B74">
        <v>2014</v>
      </c>
      <c r="C74" t="s">
        <v>1199</v>
      </c>
      <c r="D74" t="s">
        <v>1200</v>
      </c>
    </row>
    <row r="75" spans="1:4">
      <c r="A75">
        <f>'Phase 1 - Criteria - Carolyn'!A85</f>
        <v>126</v>
      </c>
      <c r="B75">
        <v>2014</v>
      </c>
      <c r="C75" t="s">
        <v>1428</v>
      </c>
      <c r="D75" t="s">
        <v>1429</v>
      </c>
    </row>
    <row r="76" spans="1:4">
      <c r="A76">
        <f>'Phase 1 - Criteria - Carolyn'!A86</f>
        <v>127</v>
      </c>
      <c r="B76">
        <v>2014</v>
      </c>
      <c r="C76" t="s">
        <v>872</v>
      </c>
      <c r="D76" t="s">
        <v>1434</v>
      </c>
    </row>
    <row r="77" spans="1:4">
      <c r="A77">
        <f>'Phase 1 - Criteria - Carolyn'!A87</f>
        <v>129</v>
      </c>
      <c r="B77">
        <v>2014</v>
      </c>
      <c r="C77" t="s">
        <v>1723</v>
      </c>
      <c r="D77" t="s">
        <v>1724</v>
      </c>
    </row>
    <row r="78" spans="1:4">
      <c r="A78">
        <f>'Phase 1 - Criteria - Carolyn'!A88</f>
        <v>130</v>
      </c>
      <c r="B78">
        <v>2015</v>
      </c>
      <c r="C78" t="s">
        <v>202</v>
      </c>
      <c r="D78" t="s">
        <v>203</v>
      </c>
    </row>
    <row r="79" spans="1:4">
      <c r="A79">
        <f>'Phase 1 - Criteria - Carolyn'!A89</f>
        <v>131</v>
      </c>
      <c r="B79">
        <v>2015</v>
      </c>
      <c r="C79" t="s">
        <v>254</v>
      </c>
      <c r="D79" t="s">
        <v>255</v>
      </c>
    </row>
    <row r="80" spans="1:4">
      <c r="A80">
        <f>'Phase 1 - Criteria - Carolyn'!A90</f>
        <v>132</v>
      </c>
      <c r="B80">
        <v>2015</v>
      </c>
      <c r="C80" t="s">
        <v>325</v>
      </c>
      <c r="D80" t="s">
        <v>326</v>
      </c>
    </row>
    <row r="81" spans="1:4">
      <c r="A81">
        <f>'Phase 1 - Criteria - Carolyn'!A91</f>
        <v>133</v>
      </c>
      <c r="B81">
        <v>2015</v>
      </c>
      <c r="C81" t="s">
        <v>250</v>
      </c>
      <c r="D81" t="s">
        <v>463</v>
      </c>
    </row>
    <row r="82" spans="1:4">
      <c r="A82">
        <f>'Phase 1 - Criteria - Carolyn'!A92</f>
        <v>134</v>
      </c>
      <c r="B82">
        <v>2015</v>
      </c>
      <c r="C82" t="s">
        <v>527</v>
      </c>
      <c r="D82" t="s">
        <v>528</v>
      </c>
    </row>
    <row r="83" spans="1:4">
      <c r="A83">
        <f>'Phase 1 - Criteria - Carolyn'!A93</f>
        <v>135</v>
      </c>
      <c r="B83">
        <v>2015</v>
      </c>
      <c r="C83" t="s">
        <v>547</v>
      </c>
      <c r="D83" t="s">
        <v>548</v>
      </c>
    </row>
    <row r="84" spans="1:4">
      <c r="A84">
        <f>'Phase 1 - Criteria - Carolyn'!A94</f>
        <v>136</v>
      </c>
      <c r="B84">
        <v>2015</v>
      </c>
      <c r="C84" t="s">
        <v>569</v>
      </c>
      <c r="D84" t="s">
        <v>570</v>
      </c>
    </row>
    <row r="85" spans="1:4">
      <c r="A85">
        <f>'Phase 1 - Criteria - Carolyn'!A95</f>
        <v>137</v>
      </c>
      <c r="B85">
        <v>2015</v>
      </c>
      <c r="C85" t="s">
        <v>595</v>
      </c>
      <c r="D85" t="s">
        <v>596</v>
      </c>
    </row>
    <row r="86" spans="1:4">
      <c r="A86">
        <f>'Phase 1 - Criteria - Carolyn'!A96</f>
        <v>138</v>
      </c>
      <c r="B86">
        <v>2015</v>
      </c>
      <c r="C86" t="s">
        <v>607</v>
      </c>
      <c r="D86" t="s">
        <v>608</v>
      </c>
    </row>
    <row r="87" spans="1:4">
      <c r="A87">
        <f>'Phase 1 - Criteria - Carolyn'!A97</f>
        <v>139</v>
      </c>
      <c r="B87">
        <v>2015</v>
      </c>
      <c r="C87" t="s">
        <v>627</v>
      </c>
      <c r="D87" t="s">
        <v>628</v>
      </c>
    </row>
    <row r="88" spans="1:4">
      <c r="A88">
        <f>'Phase 1 - Criteria - Carolyn'!A98</f>
        <v>140</v>
      </c>
      <c r="B88">
        <v>2015</v>
      </c>
      <c r="C88" t="s">
        <v>733</v>
      </c>
      <c r="D88" t="s">
        <v>734</v>
      </c>
    </row>
    <row r="89" spans="1:4">
      <c r="A89">
        <f>'Phase 1 - Criteria - Carolyn'!A99</f>
        <v>143</v>
      </c>
      <c r="B89">
        <v>2015</v>
      </c>
      <c r="C89" t="s">
        <v>825</v>
      </c>
      <c r="D89" t="s">
        <v>826</v>
      </c>
    </row>
    <row r="90" spans="1:4">
      <c r="A90">
        <f>'Phase 1 - Criteria - Carolyn'!A100</f>
        <v>145</v>
      </c>
      <c r="B90">
        <v>2015</v>
      </c>
      <c r="C90" t="s">
        <v>872</v>
      </c>
      <c r="D90" t="s">
        <v>971</v>
      </c>
    </row>
    <row r="91" spans="1:4">
      <c r="A91">
        <f>'Phase 1 - Criteria - Carolyn'!A101</f>
        <v>147</v>
      </c>
      <c r="B91">
        <v>2015</v>
      </c>
      <c r="C91" t="s">
        <v>1054</v>
      </c>
      <c r="D91" t="s">
        <v>1055</v>
      </c>
    </row>
    <row r="92" spans="1:4">
      <c r="A92">
        <f>'Phase 1 - Criteria - Carolyn'!A102</f>
        <v>148</v>
      </c>
      <c r="B92">
        <v>2015</v>
      </c>
      <c r="C92" t="s">
        <v>1111</v>
      </c>
      <c r="D92" t="s">
        <v>1112</v>
      </c>
    </row>
    <row r="93" spans="1:4">
      <c r="A93">
        <f>'Phase 1 - Criteria - Carolyn'!A103</f>
        <v>152</v>
      </c>
      <c r="B93">
        <v>2015</v>
      </c>
      <c r="C93" t="s">
        <v>1214</v>
      </c>
      <c r="D93" t="s">
        <v>1215</v>
      </c>
    </row>
    <row r="94" spans="1:4">
      <c r="A94">
        <f>'Phase 1 - Criteria - Carolyn'!A104</f>
        <v>154</v>
      </c>
      <c r="B94">
        <v>2015</v>
      </c>
      <c r="C94" t="s">
        <v>1252</v>
      </c>
      <c r="D94" t="s">
        <v>1253</v>
      </c>
    </row>
    <row r="95" spans="1:4">
      <c r="A95">
        <f>'Phase 1 - Criteria - Carolyn'!A105</f>
        <v>156</v>
      </c>
      <c r="B95">
        <v>2015</v>
      </c>
      <c r="C95" t="s">
        <v>1181</v>
      </c>
      <c r="D95" t="s">
        <v>1303</v>
      </c>
    </row>
    <row r="96" spans="1:4">
      <c r="A96">
        <f>'Phase 1 - Criteria - Carolyn'!A106</f>
        <v>157</v>
      </c>
      <c r="B96">
        <v>2015</v>
      </c>
      <c r="C96" t="s">
        <v>1373</v>
      </c>
      <c r="D96" t="s">
        <v>1374</v>
      </c>
    </row>
    <row r="97" spans="1:4">
      <c r="A97">
        <f>'Phase 1 - Criteria - Carolyn'!A107</f>
        <v>159</v>
      </c>
      <c r="B97">
        <v>2016</v>
      </c>
      <c r="C97" t="s">
        <v>42</v>
      </c>
      <c r="D97" t="s">
        <v>43</v>
      </c>
    </row>
    <row r="98" spans="1:4">
      <c r="A98">
        <f>'Phase 1 - Criteria - Carolyn'!A108</f>
        <v>162</v>
      </c>
      <c r="B98">
        <v>2016</v>
      </c>
      <c r="C98" t="s">
        <v>140</v>
      </c>
      <c r="D98" t="s">
        <v>141</v>
      </c>
    </row>
    <row r="99" spans="1:4">
      <c r="A99">
        <f>'Phase 1 - Criteria - Carolyn'!A109</f>
        <v>163</v>
      </c>
      <c r="B99">
        <v>2016</v>
      </c>
      <c r="C99" t="s">
        <v>164</v>
      </c>
      <c r="D99" t="s">
        <v>165</v>
      </c>
    </row>
    <row r="100" spans="1:4">
      <c r="A100">
        <f>'Phase 1 - Criteria - Carolyn'!A110</f>
        <v>164</v>
      </c>
      <c r="B100">
        <v>2016</v>
      </c>
      <c r="C100" t="s">
        <v>234</v>
      </c>
      <c r="D100" t="s">
        <v>235</v>
      </c>
    </row>
    <row r="101" spans="1:4">
      <c r="A101">
        <f>'Phase 1 - Criteria - Carolyn'!A111</f>
        <v>165</v>
      </c>
      <c r="B101">
        <v>2016</v>
      </c>
      <c r="C101" t="s">
        <v>260</v>
      </c>
      <c r="D101" t="s">
        <v>261</v>
      </c>
    </row>
    <row r="102" spans="1:4">
      <c r="A102">
        <f>'Phase 1 - Criteria - Carolyn'!A112</f>
        <v>166</v>
      </c>
      <c r="B102">
        <v>2016</v>
      </c>
      <c r="C102" t="s">
        <v>264</v>
      </c>
      <c r="D102" t="s">
        <v>265</v>
      </c>
    </row>
    <row r="103" spans="1:4">
      <c r="A103">
        <f>'Phase 1 - Criteria - Carolyn'!A113</f>
        <v>167</v>
      </c>
      <c r="B103">
        <v>2016</v>
      </c>
      <c r="C103" t="s">
        <v>278</v>
      </c>
      <c r="D103" t="s">
        <v>279</v>
      </c>
    </row>
    <row r="104" spans="1:4">
      <c r="A104">
        <f>'Phase 1 - Criteria - Carolyn'!A114</f>
        <v>168</v>
      </c>
      <c r="B104">
        <v>2016</v>
      </c>
      <c r="C104" t="s">
        <v>313</v>
      </c>
      <c r="D104" t="s">
        <v>314</v>
      </c>
    </row>
    <row r="105" spans="1:4">
      <c r="A105">
        <f>'Phase 1 - Criteria - Carolyn'!A115</f>
        <v>169</v>
      </c>
      <c r="B105">
        <v>2016</v>
      </c>
      <c r="C105" t="s">
        <v>389</v>
      </c>
      <c r="D105" t="s">
        <v>390</v>
      </c>
    </row>
    <row r="106" spans="1:4">
      <c r="A106">
        <f>'Phase 1 - Criteria - Carolyn'!A116</f>
        <v>170</v>
      </c>
      <c r="B106">
        <v>2016</v>
      </c>
      <c r="C106" t="s">
        <v>250</v>
      </c>
      <c r="D106" t="s">
        <v>551</v>
      </c>
    </row>
    <row r="107" spans="1:4">
      <c r="A107">
        <f>'Phase 1 - Criteria - Carolyn'!A117</f>
        <v>171</v>
      </c>
      <c r="B107">
        <v>2016</v>
      </c>
      <c r="C107" t="s">
        <v>565</v>
      </c>
      <c r="D107" t="s">
        <v>566</v>
      </c>
    </row>
    <row r="108" spans="1:4">
      <c r="A108">
        <f>'Phase 1 - Criteria - Carolyn'!A118</f>
        <v>172</v>
      </c>
      <c r="B108">
        <v>2016</v>
      </c>
      <c r="C108" t="s">
        <v>207</v>
      </c>
      <c r="D108" t="s">
        <v>208</v>
      </c>
    </row>
    <row r="109" spans="1:4">
      <c r="A109">
        <f>'Phase 1 - Criteria - Carolyn'!A119</f>
        <v>174</v>
      </c>
      <c r="B109">
        <v>2016</v>
      </c>
      <c r="C109" t="s">
        <v>681</v>
      </c>
      <c r="D109" t="s">
        <v>682</v>
      </c>
    </row>
    <row r="110" spans="1:4">
      <c r="A110">
        <f>'Phase 1 - Criteria - Carolyn'!A120</f>
        <v>176</v>
      </c>
      <c r="B110">
        <v>2016</v>
      </c>
      <c r="C110" t="s">
        <v>721</v>
      </c>
      <c r="D110" t="s">
        <v>722</v>
      </c>
    </row>
    <row r="111" spans="1:4">
      <c r="A111">
        <f>'Phase 1 - Criteria - Carolyn'!A121</f>
        <v>177</v>
      </c>
      <c r="B111">
        <v>2016</v>
      </c>
      <c r="C111" t="s">
        <v>771</v>
      </c>
      <c r="D111" t="s">
        <v>772</v>
      </c>
    </row>
    <row r="112" spans="1:4">
      <c r="A112">
        <f>'Phase 1 - Criteria - Carolyn'!A122</f>
        <v>180</v>
      </c>
      <c r="B112">
        <v>2016</v>
      </c>
      <c r="C112" t="s">
        <v>813</v>
      </c>
      <c r="D112" t="s">
        <v>814</v>
      </c>
    </row>
    <row r="113" spans="1:4">
      <c r="A113">
        <f>'Phase 1 - Criteria - Carolyn'!A123</f>
        <v>186</v>
      </c>
      <c r="B113">
        <v>2016</v>
      </c>
      <c r="C113" t="s">
        <v>982</v>
      </c>
      <c r="D113" t="s">
        <v>983</v>
      </c>
    </row>
    <row r="114" spans="1:4">
      <c r="A114">
        <f>'Phase 1 - Criteria - Carolyn'!A124</f>
        <v>187</v>
      </c>
      <c r="B114">
        <v>2016</v>
      </c>
      <c r="C114" t="s">
        <v>1144</v>
      </c>
      <c r="D114" t="s">
        <v>1145</v>
      </c>
    </row>
    <row r="115" spans="1:4">
      <c r="A115">
        <f>'Phase 1 - Criteria - Carolyn'!A125</f>
        <v>189</v>
      </c>
      <c r="B115">
        <v>2016</v>
      </c>
      <c r="C115" t="s">
        <v>1236</v>
      </c>
      <c r="D115" t="s">
        <v>1237</v>
      </c>
    </row>
    <row r="116" spans="1:4">
      <c r="A116">
        <f>'Phase 1 - Criteria - Carolyn'!A126</f>
        <v>190</v>
      </c>
      <c r="B116">
        <v>2016</v>
      </c>
      <c r="C116" t="s">
        <v>1259</v>
      </c>
      <c r="D116" t="s">
        <v>1260</v>
      </c>
    </row>
    <row r="117" spans="1:4">
      <c r="A117">
        <f>'Phase 1 - Criteria - Carolyn'!A127</f>
        <v>193</v>
      </c>
      <c r="B117">
        <v>2016</v>
      </c>
      <c r="C117" t="s">
        <v>1479</v>
      </c>
      <c r="D117" t="s">
        <v>1480</v>
      </c>
    </row>
    <row r="118" spans="1:4">
      <c r="A118">
        <f>'Phase 1 - Criteria - Carolyn'!A128</f>
        <v>194</v>
      </c>
      <c r="B118">
        <v>2017</v>
      </c>
      <c r="C118" t="s">
        <v>52</v>
      </c>
      <c r="D118" t="s">
        <v>53</v>
      </c>
    </row>
    <row r="119" spans="1:4">
      <c r="A119">
        <f>'Phase 1 - Criteria - Carolyn'!A129</f>
        <v>195</v>
      </c>
      <c r="B119">
        <v>2017</v>
      </c>
      <c r="C119" t="s">
        <v>62</v>
      </c>
      <c r="D119" t="s">
        <v>63</v>
      </c>
    </row>
    <row r="120" spans="1:4">
      <c r="A120">
        <f>'Phase 1 - Criteria - Carolyn'!A130</f>
        <v>196</v>
      </c>
      <c r="B120">
        <v>2017</v>
      </c>
      <c r="C120" t="s">
        <v>66</v>
      </c>
      <c r="D120" t="s">
        <v>67</v>
      </c>
    </row>
    <row r="121" spans="1:4">
      <c r="A121">
        <f>'Phase 1 - Criteria - Carolyn'!A131</f>
        <v>197</v>
      </c>
      <c r="B121">
        <v>2017</v>
      </c>
      <c r="C121" t="s">
        <v>124</v>
      </c>
      <c r="D121" t="s">
        <v>125</v>
      </c>
    </row>
    <row r="122" spans="1:4">
      <c r="A122">
        <f>'Phase 1 - Criteria - Carolyn'!A132</f>
        <v>198</v>
      </c>
      <c r="B122">
        <v>2017</v>
      </c>
      <c r="C122" t="s">
        <v>242</v>
      </c>
      <c r="D122" t="s">
        <v>243</v>
      </c>
    </row>
    <row r="123" spans="1:4">
      <c r="A123">
        <f>'Phase 1 - Criteria - Carolyn'!A133</f>
        <v>199</v>
      </c>
      <c r="B123">
        <v>2017</v>
      </c>
      <c r="C123" t="s">
        <v>274</v>
      </c>
      <c r="D123" t="s">
        <v>275</v>
      </c>
    </row>
    <row r="124" spans="1:4">
      <c r="A124">
        <f>'Phase 1 - Criteria - Carolyn'!A134</f>
        <v>200</v>
      </c>
      <c r="B124">
        <v>2017</v>
      </c>
      <c r="C124" t="s">
        <v>392</v>
      </c>
      <c r="D124" t="s">
        <v>393</v>
      </c>
    </row>
    <row r="125" spans="1:4">
      <c r="A125">
        <f>'Phase 1 - Criteria - Carolyn'!A135</f>
        <v>201</v>
      </c>
      <c r="B125">
        <v>2017</v>
      </c>
      <c r="C125" t="s">
        <v>400</v>
      </c>
      <c r="D125" t="s">
        <v>401</v>
      </c>
    </row>
    <row r="126" spans="1:4">
      <c r="A126">
        <f>'Phase 1 - Criteria - Carolyn'!A136</f>
        <v>202</v>
      </c>
      <c r="B126">
        <v>2017</v>
      </c>
      <c r="C126" t="s">
        <v>413</v>
      </c>
      <c r="D126" t="s">
        <v>414</v>
      </c>
    </row>
    <row r="127" spans="1:4">
      <c r="A127">
        <f>'Phase 1 - Criteria - Carolyn'!A137</f>
        <v>205</v>
      </c>
      <c r="B127">
        <v>2017</v>
      </c>
      <c r="C127" t="s">
        <v>439</v>
      </c>
      <c r="D127" t="s">
        <v>440</v>
      </c>
    </row>
    <row r="128" spans="1:4">
      <c r="A128">
        <f>'Phase 1 - Criteria - Carolyn'!A138</f>
        <v>206</v>
      </c>
      <c r="B128">
        <v>2017</v>
      </c>
      <c r="C128" t="s">
        <v>478</v>
      </c>
      <c r="D128" t="s">
        <v>479</v>
      </c>
    </row>
    <row r="129" spans="1:4">
      <c r="A129">
        <f>'Phase 1 - Criteria - Carolyn'!A139</f>
        <v>207</v>
      </c>
      <c r="B129">
        <v>2017</v>
      </c>
      <c r="C129" t="s">
        <v>486</v>
      </c>
      <c r="D129" t="s">
        <v>487</v>
      </c>
    </row>
    <row r="130" spans="1:4">
      <c r="A130">
        <f>'Phase 1 - Criteria - Carolyn'!A140</f>
        <v>208</v>
      </c>
      <c r="B130">
        <v>2017</v>
      </c>
      <c r="C130" t="s">
        <v>400</v>
      </c>
      <c r="D130" t="s">
        <v>562</v>
      </c>
    </row>
    <row r="131" spans="1:4">
      <c r="A131">
        <f>'Phase 1 - Criteria - Carolyn'!A141</f>
        <v>209</v>
      </c>
      <c r="B131">
        <v>2017</v>
      </c>
      <c r="C131" t="s">
        <v>591</v>
      </c>
      <c r="D131" t="s">
        <v>592</v>
      </c>
    </row>
    <row r="132" spans="1:4">
      <c r="A132">
        <f>'Phase 1 - Criteria - Carolyn'!A142</f>
        <v>210</v>
      </c>
      <c r="B132">
        <v>2017</v>
      </c>
      <c r="C132" t="s">
        <v>648</v>
      </c>
      <c r="D132" t="s">
        <v>649</v>
      </c>
    </row>
    <row r="133" spans="1:4">
      <c r="A133">
        <f>'Phase 1 - Criteria - Carolyn'!A143</f>
        <v>211</v>
      </c>
      <c r="B133">
        <v>2017</v>
      </c>
      <c r="C133" t="s">
        <v>673</v>
      </c>
      <c r="D133" t="s">
        <v>674</v>
      </c>
    </row>
    <row r="134" spans="1:4">
      <c r="A134">
        <f>'Phase 1 - Criteria - Carolyn'!A144</f>
        <v>214</v>
      </c>
      <c r="B134">
        <v>2017</v>
      </c>
      <c r="C134" t="s">
        <v>787</v>
      </c>
      <c r="D134" t="s">
        <v>788</v>
      </c>
    </row>
    <row r="135" spans="1:4">
      <c r="A135">
        <f>'Phase 1 - Criteria - Carolyn'!A145</f>
        <v>219</v>
      </c>
      <c r="B135">
        <v>2017</v>
      </c>
      <c r="C135" t="s">
        <v>961</v>
      </c>
      <c r="D135" t="s">
        <v>962</v>
      </c>
    </row>
    <row r="136" spans="1:4">
      <c r="A136">
        <f>'Phase 1 - Criteria - Carolyn'!A146</f>
        <v>224</v>
      </c>
      <c r="B136">
        <v>2017</v>
      </c>
      <c r="C136" t="s">
        <v>994</v>
      </c>
      <c r="D136" t="s">
        <v>995</v>
      </c>
    </row>
    <row r="137" spans="1:4">
      <c r="A137">
        <f>'Phase 1 - Criteria - Carolyn'!A147</f>
        <v>229</v>
      </c>
      <c r="B137">
        <v>2017</v>
      </c>
      <c r="C137" t="s">
        <v>1208</v>
      </c>
      <c r="D137" t="s">
        <v>1209</v>
      </c>
    </row>
    <row r="138" spans="1:4">
      <c r="A138">
        <f>'Phase 1 - Criteria - Carolyn'!A148</f>
        <v>231</v>
      </c>
      <c r="B138">
        <v>2017</v>
      </c>
      <c r="C138" t="s">
        <v>1279</v>
      </c>
      <c r="D138" t="s">
        <v>1280</v>
      </c>
    </row>
    <row r="139" spans="1:4">
      <c r="A139">
        <f>'Phase 1 - Criteria - Carolyn'!A149</f>
        <v>232</v>
      </c>
      <c r="B139">
        <v>2017</v>
      </c>
      <c r="C139" t="s">
        <v>1311</v>
      </c>
      <c r="D139" t="s">
        <v>1312</v>
      </c>
    </row>
    <row r="140" spans="1:4">
      <c r="A140">
        <f>'Phase 1 - Criteria - Carolyn'!A150</f>
        <v>233</v>
      </c>
      <c r="B140">
        <v>2017</v>
      </c>
      <c r="C140" t="s">
        <v>1325</v>
      </c>
      <c r="D140" t="s">
        <v>1326</v>
      </c>
    </row>
    <row r="141" spans="1:4">
      <c r="A141">
        <f>'Phase 1 - Criteria - Carolyn'!A151</f>
        <v>236</v>
      </c>
      <c r="B141">
        <v>2017</v>
      </c>
      <c r="C141" t="s">
        <v>918</v>
      </c>
      <c r="D141" t="s">
        <v>1497</v>
      </c>
    </row>
    <row r="142" spans="1:4">
      <c r="A142">
        <f>'Phase 1 - Criteria - Carolyn'!A152</f>
        <v>237</v>
      </c>
      <c r="B142">
        <v>2017</v>
      </c>
      <c r="C142" t="s">
        <v>1575</v>
      </c>
      <c r="D142" t="s">
        <v>1576</v>
      </c>
    </row>
    <row r="143" spans="1:4">
      <c r="A143">
        <f>'Phase 1 - Criteria - Carolyn'!A153</f>
        <v>239</v>
      </c>
      <c r="B143">
        <v>2017</v>
      </c>
      <c r="C143" t="s">
        <v>1629</v>
      </c>
      <c r="D143" t="s">
        <v>1630</v>
      </c>
    </row>
    <row r="144" spans="1:4">
      <c r="A144">
        <f>'Phase 1 - Criteria - Carolyn'!A154</f>
        <v>241</v>
      </c>
      <c r="B144">
        <v>2017</v>
      </c>
      <c r="C144" t="s">
        <v>1692</v>
      </c>
      <c r="D144" t="s">
        <v>1693</v>
      </c>
    </row>
    <row r="145" spans="1:4">
      <c r="A145">
        <f>'Phase 1 - Criteria - Carolyn'!A155</f>
        <v>242</v>
      </c>
      <c r="B145">
        <v>2018</v>
      </c>
      <c r="C145" t="s">
        <v>30</v>
      </c>
      <c r="D145" t="s">
        <v>31</v>
      </c>
    </row>
    <row r="146" spans="1:4">
      <c r="A146">
        <f>'Phase 1 - Criteria - Carolyn'!A156</f>
        <v>243</v>
      </c>
      <c r="B146">
        <v>2018</v>
      </c>
      <c r="C146" t="s">
        <v>40</v>
      </c>
      <c r="D146" t="s">
        <v>41</v>
      </c>
    </row>
    <row r="147" spans="1:4">
      <c r="A147">
        <f>'Phase 1 - Criteria - Carolyn'!A157</f>
        <v>244</v>
      </c>
      <c r="B147">
        <v>2018</v>
      </c>
      <c r="C147" t="s">
        <v>44</v>
      </c>
      <c r="D147" t="s">
        <v>45</v>
      </c>
    </row>
    <row r="148" spans="1:4">
      <c r="A148">
        <f>'Phase 1 - Criteria - Carolyn'!A158</f>
        <v>245</v>
      </c>
      <c r="B148">
        <v>2018</v>
      </c>
      <c r="C148" t="s">
        <v>46</v>
      </c>
      <c r="D148" t="s">
        <v>47</v>
      </c>
    </row>
    <row r="149" spans="1:4">
      <c r="A149">
        <f>'Phase 1 - Criteria - Carolyn'!A159</f>
        <v>246</v>
      </c>
      <c r="B149">
        <v>2018</v>
      </c>
      <c r="C149" t="s">
        <v>146</v>
      </c>
      <c r="D149" t="s">
        <v>147</v>
      </c>
    </row>
    <row r="150" spans="1:4">
      <c r="A150">
        <f>'Phase 1 - Criteria - Carolyn'!A160</f>
        <v>247</v>
      </c>
      <c r="B150">
        <v>2018</v>
      </c>
      <c r="C150" t="s">
        <v>150</v>
      </c>
      <c r="D150" t="s">
        <v>151</v>
      </c>
    </row>
    <row r="151" spans="1:4">
      <c r="A151">
        <f>'Phase 1 - Criteria - Carolyn'!A161</f>
        <v>248</v>
      </c>
      <c r="B151">
        <v>2018</v>
      </c>
      <c r="C151" t="s">
        <v>172</v>
      </c>
      <c r="D151" t="s">
        <v>173</v>
      </c>
    </row>
    <row r="152" spans="1:4">
      <c r="A152">
        <f>'Phase 1 - Criteria - Carolyn'!A162</f>
        <v>249</v>
      </c>
      <c r="B152">
        <v>2018</v>
      </c>
      <c r="C152" t="s">
        <v>211</v>
      </c>
      <c r="D152" t="s">
        <v>212</v>
      </c>
    </row>
    <row r="153" spans="1:4">
      <c r="A153">
        <f>'Phase 1 - Criteria - Carolyn'!A163</f>
        <v>250</v>
      </c>
      <c r="B153">
        <v>2018</v>
      </c>
      <c r="C153" t="s">
        <v>222</v>
      </c>
      <c r="D153" t="s">
        <v>223</v>
      </c>
    </row>
    <row r="154" spans="1:4">
      <c r="A154">
        <f>'Phase 1 - Criteria - Carolyn'!A164</f>
        <v>251</v>
      </c>
      <c r="B154">
        <v>2018</v>
      </c>
      <c r="C154" t="s">
        <v>295</v>
      </c>
      <c r="D154" t="s">
        <v>296</v>
      </c>
    </row>
    <row r="155" spans="1:4">
      <c r="A155">
        <f>'Phase 1 - Criteria - Carolyn'!A165</f>
        <v>252</v>
      </c>
      <c r="B155">
        <v>2018</v>
      </c>
      <c r="C155" t="s">
        <v>333</v>
      </c>
      <c r="D155" t="s">
        <v>334</v>
      </c>
    </row>
    <row r="156" spans="1:4">
      <c r="A156">
        <f>'Phase 1 - Criteria - Carolyn'!A166</f>
        <v>253</v>
      </c>
      <c r="B156">
        <v>2018</v>
      </c>
      <c r="C156" t="s">
        <v>345</v>
      </c>
      <c r="D156" t="s">
        <v>346</v>
      </c>
    </row>
    <row r="157" spans="1:4">
      <c r="A157">
        <f>'Phase 1 - Criteria - Carolyn'!A167</f>
        <v>255</v>
      </c>
      <c r="B157">
        <v>2018</v>
      </c>
      <c r="C157" t="s">
        <v>396</v>
      </c>
      <c r="D157" t="s">
        <v>397</v>
      </c>
    </row>
    <row r="158" spans="1:4">
      <c r="A158">
        <f>'Phase 1 - Criteria - Carolyn'!A168</f>
        <v>256</v>
      </c>
      <c r="B158">
        <v>2018</v>
      </c>
      <c r="C158" t="s">
        <v>409</v>
      </c>
      <c r="D158" t="s">
        <v>410</v>
      </c>
    </row>
    <row r="159" spans="1:4">
      <c r="A159">
        <f>'Phase 1 - Criteria - Carolyn'!A169</f>
        <v>258</v>
      </c>
      <c r="B159">
        <v>2018</v>
      </c>
      <c r="C159" t="s">
        <v>431</v>
      </c>
      <c r="D159" t="s">
        <v>432</v>
      </c>
    </row>
    <row r="160" spans="1:4">
      <c r="A160">
        <f>'Phase 1 - Criteria - Carolyn'!A170</f>
        <v>260</v>
      </c>
      <c r="B160">
        <v>2018</v>
      </c>
      <c r="C160" t="s">
        <v>554</v>
      </c>
      <c r="D160" t="s">
        <v>555</v>
      </c>
    </row>
    <row r="161" spans="1:4">
      <c r="A161">
        <f>'Phase 1 - Criteria - Carolyn'!A171</f>
        <v>261</v>
      </c>
      <c r="B161">
        <v>2018</v>
      </c>
      <c r="C161" t="s">
        <v>558</v>
      </c>
      <c r="D161" t="s">
        <v>559</v>
      </c>
    </row>
    <row r="162" spans="1:4">
      <c r="A162">
        <f>'Phase 1 - Criteria - Carolyn'!A172</f>
        <v>269</v>
      </c>
      <c r="B162">
        <v>2018</v>
      </c>
      <c r="C162" t="s">
        <v>909</v>
      </c>
      <c r="D162" t="s">
        <v>910</v>
      </c>
    </row>
    <row r="163" spans="1:4">
      <c r="A163">
        <f>'Phase 1 - Criteria - Carolyn'!A173</f>
        <v>278</v>
      </c>
      <c r="B163">
        <v>2018</v>
      </c>
      <c r="C163" t="s">
        <v>1022</v>
      </c>
      <c r="D163" t="s">
        <v>1023</v>
      </c>
    </row>
    <row r="164" spans="1:4">
      <c r="A164">
        <f>'Phase 1 - Criteria - Carolyn'!A174</f>
        <v>279</v>
      </c>
      <c r="B164">
        <v>2018</v>
      </c>
      <c r="C164" t="s">
        <v>1074</v>
      </c>
      <c r="D164" t="s">
        <v>1075</v>
      </c>
    </row>
    <row r="165" spans="1:4">
      <c r="A165">
        <f>'Phase 1 - Criteria - Carolyn'!A175</f>
        <v>282</v>
      </c>
      <c r="B165">
        <v>2018</v>
      </c>
      <c r="C165" t="s">
        <v>1229</v>
      </c>
      <c r="D165" t="s">
        <v>1230</v>
      </c>
    </row>
    <row r="166" spans="1:4">
      <c r="A166">
        <f>'Phase 1 - Criteria - Carolyn'!A176</f>
        <v>283</v>
      </c>
      <c r="B166">
        <v>2018</v>
      </c>
      <c r="C166" t="s">
        <v>1538</v>
      </c>
      <c r="D166" t="s">
        <v>1539</v>
      </c>
    </row>
    <row r="167" spans="1:4">
      <c r="A167">
        <f>'Phase 1 - Criteria - Carolyn'!A177</f>
        <v>284</v>
      </c>
      <c r="B167">
        <v>2018</v>
      </c>
      <c r="C167" t="s">
        <v>1344</v>
      </c>
      <c r="D167" t="s">
        <v>1572</v>
      </c>
    </row>
    <row r="168" spans="1:4">
      <c r="A168">
        <f>'Phase 1 - Criteria - Carolyn'!A178</f>
        <v>285</v>
      </c>
      <c r="B168">
        <v>2019</v>
      </c>
      <c r="C168" t="s">
        <v>154</v>
      </c>
      <c r="D168" t="s">
        <v>155</v>
      </c>
    </row>
    <row r="169" spans="1:4">
      <c r="A169">
        <f>'Phase 1 - Criteria - Carolyn'!A179</f>
        <v>286</v>
      </c>
      <c r="B169">
        <v>2019</v>
      </c>
      <c r="C169" t="s">
        <v>217</v>
      </c>
      <c r="D169" t="s">
        <v>218</v>
      </c>
    </row>
    <row r="170" spans="1:4">
      <c r="A170">
        <f>'Phase 1 - Criteria - Carolyn'!A180</f>
        <v>287</v>
      </c>
      <c r="B170">
        <v>2019</v>
      </c>
      <c r="C170" t="s">
        <v>385</v>
      </c>
      <c r="D170" t="s">
        <v>386</v>
      </c>
    </row>
    <row r="171" spans="1:4">
      <c r="A171">
        <f>'Phase 1 - Criteria - Carolyn'!A181</f>
        <v>288</v>
      </c>
      <c r="B171">
        <v>2019</v>
      </c>
      <c r="C171" t="s">
        <v>490</v>
      </c>
      <c r="D171" t="s">
        <v>491</v>
      </c>
    </row>
    <row r="172" spans="1:4">
      <c r="A172">
        <f>'Phase 1 - Criteria - Carolyn'!A182</f>
        <v>289</v>
      </c>
      <c r="B172">
        <v>2019</v>
      </c>
      <c r="C172" t="s">
        <v>502</v>
      </c>
      <c r="D172" t="s">
        <v>503</v>
      </c>
    </row>
    <row r="173" spans="1:4">
      <c r="A173">
        <f>'Phase 1 - Criteria - Carolyn'!A183</f>
        <v>290</v>
      </c>
      <c r="B173">
        <v>2019</v>
      </c>
      <c r="C173" t="s">
        <v>506</v>
      </c>
      <c r="D173" t="s">
        <v>507</v>
      </c>
    </row>
    <row r="174" spans="1:4">
      <c r="A174">
        <f>'Phase 1 - Criteria - Carolyn'!A184</f>
        <v>292</v>
      </c>
      <c r="B174">
        <v>2019</v>
      </c>
      <c r="C174" t="s">
        <v>664</v>
      </c>
      <c r="D174" t="s">
        <v>665</v>
      </c>
    </row>
    <row r="175" spans="1:4">
      <c r="A175">
        <f>'Phase 1 - Criteria - Carolyn'!A185</f>
        <v>295</v>
      </c>
      <c r="B175">
        <v>2019</v>
      </c>
      <c r="C175" t="s">
        <v>810</v>
      </c>
      <c r="D175" t="s">
        <v>811</v>
      </c>
    </row>
    <row r="176" spans="1:4">
      <c r="A176">
        <f>'Phase 1 - Criteria - Carolyn'!A186</f>
        <v>296</v>
      </c>
      <c r="B176">
        <v>2019</v>
      </c>
      <c r="C176" t="s">
        <v>843</v>
      </c>
      <c r="D176" t="s">
        <v>844</v>
      </c>
    </row>
    <row r="177" spans="1:4">
      <c r="A177">
        <f>'Phase 1 - Criteria - Carolyn'!A187</f>
        <v>297</v>
      </c>
      <c r="B177">
        <v>2019</v>
      </c>
      <c r="C177" t="s">
        <v>849</v>
      </c>
      <c r="D177" t="s">
        <v>850</v>
      </c>
    </row>
    <row r="178" spans="1:4">
      <c r="A178">
        <f>'Phase 1 - Criteria - Carolyn'!A188</f>
        <v>298</v>
      </c>
      <c r="B178">
        <v>2019</v>
      </c>
      <c r="C178" t="s">
        <v>886</v>
      </c>
      <c r="D178" t="s">
        <v>887</v>
      </c>
    </row>
    <row r="179" spans="1:4">
      <c r="A179">
        <f>'Phase 1 - Criteria - Carolyn'!A189</f>
        <v>299</v>
      </c>
      <c r="B179">
        <v>2019</v>
      </c>
      <c r="C179" t="s">
        <v>904</v>
      </c>
      <c r="D179" t="s">
        <v>905</v>
      </c>
    </row>
    <row r="180" spans="1:4">
      <c r="A180">
        <f>'Phase 1 - Criteria - Carolyn'!A190</f>
        <v>301</v>
      </c>
      <c r="B180">
        <v>2019</v>
      </c>
      <c r="C180" t="s">
        <v>1039</v>
      </c>
      <c r="D180" t="s">
        <v>1040</v>
      </c>
    </row>
    <row r="181" spans="1:4">
      <c r="A181">
        <f>'Phase 1 - Criteria - Carolyn'!A191</f>
        <v>303</v>
      </c>
      <c r="B181">
        <v>2019</v>
      </c>
      <c r="C181" t="s">
        <v>1078</v>
      </c>
      <c r="D181" t="s">
        <v>1079</v>
      </c>
    </row>
    <row r="182" spans="1:4">
      <c r="A182">
        <f>'Phase 1 - Criteria - Carolyn'!A192</f>
        <v>306</v>
      </c>
      <c r="B182">
        <v>2019</v>
      </c>
      <c r="C182" t="s">
        <v>1105</v>
      </c>
      <c r="D182" t="s">
        <v>1106</v>
      </c>
    </row>
    <row r="183" spans="1:4">
      <c r="A183">
        <f>'Phase 1 - Criteria - Carolyn'!A193</f>
        <v>307</v>
      </c>
      <c r="B183">
        <v>2019</v>
      </c>
      <c r="C183" t="s">
        <v>1205</v>
      </c>
      <c r="D183" t="s">
        <v>1206</v>
      </c>
    </row>
    <row r="184" spans="1:4">
      <c r="A184">
        <f>'Phase 1 - Criteria - Carolyn'!A194</f>
        <v>308</v>
      </c>
      <c r="B184">
        <v>2019</v>
      </c>
      <c r="C184" t="s">
        <v>1422</v>
      </c>
      <c r="D184" t="s">
        <v>1423</v>
      </c>
    </row>
    <row r="185" spans="1:4">
      <c r="A185">
        <f>'Phase 1 - Criteria - Carolyn'!A195</f>
        <v>309</v>
      </c>
      <c r="B185">
        <v>2019</v>
      </c>
      <c r="C185" t="s">
        <v>1637</v>
      </c>
      <c r="D185" t="s">
        <v>1638</v>
      </c>
    </row>
    <row r="186" spans="1:4">
      <c r="A186">
        <f>'Phase 1 - Criteria - Carolyn'!A196</f>
        <v>310</v>
      </c>
      <c r="B186">
        <v>2020</v>
      </c>
      <c r="C186" t="s">
        <v>108</v>
      </c>
      <c r="D186" t="s">
        <v>109</v>
      </c>
    </row>
    <row r="187" spans="1:4">
      <c r="A187">
        <f>'Phase 1 - Criteria - Carolyn'!A197</f>
        <v>311</v>
      </c>
      <c r="B187">
        <v>2020</v>
      </c>
      <c r="C187" t="s">
        <v>132</v>
      </c>
      <c r="D187" t="s">
        <v>133</v>
      </c>
    </row>
    <row r="188" spans="1:4">
      <c r="A188">
        <f>'Phase 1 - Criteria - Carolyn'!A198</f>
        <v>312</v>
      </c>
      <c r="B188">
        <v>2020</v>
      </c>
      <c r="C188" t="s">
        <v>176</v>
      </c>
      <c r="D188" t="s">
        <v>177</v>
      </c>
    </row>
    <row r="189" spans="1:4">
      <c r="A189">
        <f>'Phase 1 - Criteria - Carolyn'!A199</f>
        <v>313</v>
      </c>
      <c r="B189">
        <v>2020</v>
      </c>
      <c r="C189" t="s">
        <v>196</v>
      </c>
      <c r="D189" t="s">
        <v>197</v>
      </c>
    </row>
    <row r="190" spans="1:4">
      <c r="A190">
        <f>'Phase 1 - Criteria - Carolyn'!A200</f>
        <v>314</v>
      </c>
      <c r="B190">
        <v>2020</v>
      </c>
      <c r="C190" t="s">
        <v>238</v>
      </c>
      <c r="D190" t="s">
        <v>239</v>
      </c>
    </row>
    <row r="191" spans="1:4">
      <c r="A191">
        <f>'Phase 1 - Criteria - Carolyn'!A201</f>
        <v>315</v>
      </c>
      <c r="B191">
        <v>2020</v>
      </c>
      <c r="C191" t="s">
        <v>288</v>
      </c>
      <c r="D191" t="s">
        <v>289</v>
      </c>
    </row>
    <row r="192" spans="1:4">
      <c r="A192">
        <f>'Phase 1 - Criteria - Carolyn'!A202</f>
        <v>316</v>
      </c>
      <c r="B192">
        <v>2020</v>
      </c>
      <c r="C192" t="s">
        <v>329</v>
      </c>
      <c r="D192" t="s">
        <v>330</v>
      </c>
    </row>
    <row r="193" spans="1:4">
      <c r="A193">
        <f>'Phase 1 - Criteria - Carolyn'!A203</f>
        <v>317</v>
      </c>
      <c r="B193">
        <v>2020</v>
      </c>
      <c r="C193" t="s">
        <v>360</v>
      </c>
      <c r="D193" t="s">
        <v>361</v>
      </c>
    </row>
    <row r="194" spans="1:4">
      <c r="A194">
        <f>'Phase 1 - Criteria - Carolyn'!A204</f>
        <v>318</v>
      </c>
      <c r="B194">
        <v>2020</v>
      </c>
      <c r="C194" t="s">
        <v>381</v>
      </c>
      <c r="D194" t="s">
        <v>382</v>
      </c>
    </row>
    <row r="195" spans="1:4">
      <c r="A195">
        <f>'Phase 1 - Criteria - Carolyn'!A205</f>
        <v>319</v>
      </c>
      <c r="B195">
        <v>2020</v>
      </c>
      <c r="C195" t="s">
        <v>482</v>
      </c>
      <c r="D195" t="s">
        <v>483</v>
      </c>
    </row>
    <row r="196" spans="1:4">
      <c r="A196">
        <f>'Phase 1 - Criteria - Carolyn'!A206</f>
        <v>320</v>
      </c>
      <c r="B196">
        <v>2020</v>
      </c>
      <c r="C196" t="s">
        <v>494</v>
      </c>
      <c r="D196" t="s">
        <v>495</v>
      </c>
    </row>
    <row r="197" spans="1:4">
      <c r="A197">
        <f>'Phase 1 - Criteria - Carolyn'!A207</f>
        <v>321</v>
      </c>
      <c r="B197">
        <v>2020</v>
      </c>
      <c r="C197" t="s">
        <v>530</v>
      </c>
      <c r="D197" t="s">
        <v>531</v>
      </c>
    </row>
    <row r="198" spans="1:4">
      <c r="A198">
        <f>'Phase 1 - Criteria - Carolyn'!A208</f>
        <v>329</v>
      </c>
      <c r="B198">
        <v>2020</v>
      </c>
      <c r="C198" t="s">
        <v>1029</v>
      </c>
      <c r="D198" t="s">
        <v>1030</v>
      </c>
    </row>
    <row r="199" spans="1:4">
      <c r="A199">
        <f>'Phase 1 - Criteria - Carolyn'!A209</f>
        <v>330</v>
      </c>
      <c r="B199">
        <v>2020</v>
      </c>
      <c r="C199" t="s">
        <v>1033</v>
      </c>
      <c r="D199" t="s">
        <v>1034</v>
      </c>
    </row>
    <row r="200" spans="1:4">
      <c r="A200">
        <f>'Phase 1 - Criteria - Carolyn'!A210</f>
        <v>333</v>
      </c>
      <c r="B200">
        <v>2020</v>
      </c>
      <c r="C200" t="s">
        <v>1114</v>
      </c>
      <c r="D200" t="s">
        <v>1115</v>
      </c>
    </row>
    <row r="201" spans="1:4">
      <c r="A201">
        <f>'Phase 1 - Criteria - Carolyn'!A211</f>
        <v>335</v>
      </c>
      <c r="B201">
        <v>2020</v>
      </c>
      <c r="C201" t="s">
        <v>1158</v>
      </c>
      <c r="D201" t="s">
        <v>1159</v>
      </c>
    </row>
    <row r="202" spans="1:4">
      <c r="A202">
        <f>'Phase 1 - Criteria - Carolyn'!A212</f>
        <v>336</v>
      </c>
      <c r="B202">
        <v>2020</v>
      </c>
      <c r="C202" t="s">
        <v>1239</v>
      </c>
      <c r="D202" t="s">
        <v>1240</v>
      </c>
    </row>
    <row r="203" spans="1:4">
      <c r="A203">
        <f>'Phase 1 - Criteria - Carolyn'!A213</f>
        <v>337</v>
      </c>
      <c r="B203">
        <v>2020</v>
      </c>
      <c r="C203" t="s">
        <v>1308</v>
      </c>
      <c r="D203" t="s">
        <v>1309</v>
      </c>
    </row>
    <row r="204" spans="1:4">
      <c r="A204">
        <f>'Phase 1 - Criteria - Carolyn'!A214</f>
        <v>338</v>
      </c>
      <c r="B204">
        <v>2020</v>
      </c>
      <c r="C204" t="s">
        <v>1621</v>
      </c>
      <c r="D204" t="s">
        <v>1622</v>
      </c>
    </row>
    <row r="205" spans="1:4">
      <c r="A205">
        <v>339</v>
      </c>
      <c r="B205">
        <v>2017</v>
      </c>
      <c r="C205" t="s">
        <v>427</v>
      </c>
      <c r="D205" t="s">
        <v>428</v>
      </c>
    </row>
  </sheetData>
  <sortState xmlns:xlrd2="http://schemas.microsoft.com/office/spreadsheetml/2017/richdata2" ref="B5:D204">
    <sortCondition ref="B5"/>
  </sortState>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5309AE-A14B-41AF-BBCF-D3FF9011BF6B}">
  <dimension ref="A1:R493"/>
  <sheetViews>
    <sheetView topLeftCell="A8" workbookViewId="0">
      <pane ySplit="7" topLeftCell="A187" activePane="bottomLeft" state="frozen"/>
      <selection pane="bottomLeft" activeCell="C216" sqref="C216"/>
      <selection activeCell="A8" sqref="A8"/>
    </sheetView>
  </sheetViews>
  <sheetFormatPr defaultColWidth="8.85546875" defaultRowHeight="15"/>
  <cols>
    <col min="1" max="1" width="4.42578125" customWidth="1"/>
    <col min="2" max="2" width="6.42578125" customWidth="1"/>
    <col min="3" max="3" width="37.28515625" customWidth="1"/>
    <col min="4" max="4" width="38.85546875" customWidth="1"/>
    <col min="5" max="5" width="2.140625" customWidth="1"/>
    <col min="6" max="6" width="4" customWidth="1"/>
    <col min="7" max="14" width="10.7109375" customWidth="1"/>
    <col min="15" max="15" width="4.85546875" customWidth="1"/>
  </cols>
  <sheetData>
    <row r="1" spans="1:17">
      <c r="A1" t="s">
        <v>13621</v>
      </c>
    </row>
    <row r="2" spans="1:17">
      <c r="A2" t="s">
        <v>13622</v>
      </c>
    </row>
    <row r="3" spans="1:17">
      <c r="A3" t="s">
        <v>13623</v>
      </c>
    </row>
    <row r="5" spans="1:17">
      <c r="A5" s="1" t="s">
        <v>14</v>
      </c>
      <c r="B5" s="1"/>
      <c r="C5" s="1"/>
      <c r="D5" s="1"/>
      <c r="E5" s="1"/>
      <c r="F5" s="1"/>
      <c r="G5" s="1"/>
      <c r="H5" s="1"/>
      <c r="I5" s="1"/>
      <c r="J5" s="1"/>
      <c r="K5" s="1"/>
      <c r="L5" s="1"/>
    </row>
    <row r="6" spans="1:17">
      <c r="A6" s="1" t="s">
        <v>13624</v>
      </c>
      <c r="B6" s="1" t="s">
        <v>13625</v>
      </c>
      <c r="C6" s="1" t="s">
        <v>13626</v>
      </c>
      <c r="D6" s="1"/>
      <c r="E6" s="1"/>
      <c r="F6" s="1"/>
      <c r="G6" s="1"/>
      <c r="H6" s="1"/>
      <c r="I6" s="1"/>
      <c r="J6" s="1"/>
      <c r="K6" s="1"/>
      <c r="L6" s="1"/>
    </row>
    <row r="7" spans="1:17">
      <c r="A7" s="1"/>
      <c r="B7" s="1" t="s">
        <v>13627</v>
      </c>
      <c r="C7" s="1" t="s">
        <v>13628</v>
      </c>
      <c r="D7" s="1"/>
      <c r="E7" s="1"/>
      <c r="F7" s="1"/>
      <c r="G7" s="1"/>
      <c r="H7" s="1"/>
      <c r="I7" s="1"/>
      <c r="J7" s="1"/>
      <c r="K7" s="1"/>
      <c r="L7" s="1"/>
    </row>
    <row r="8" spans="1:17">
      <c r="A8" s="1"/>
      <c r="B8" s="1" t="s">
        <v>13629</v>
      </c>
      <c r="C8" s="1" t="s">
        <v>13630</v>
      </c>
      <c r="D8" s="1"/>
      <c r="E8" s="1"/>
      <c r="F8" s="1"/>
      <c r="G8" s="1"/>
      <c r="H8" s="1"/>
      <c r="I8" s="1"/>
      <c r="J8" s="1"/>
      <c r="K8" s="1"/>
      <c r="L8" s="1"/>
    </row>
    <row r="9" spans="1:17">
      <c r="A9" s="1"/>
      <c r="B9" s="1" t="s">
        <v>13631</v>
      </c>
      <c r="C9" s="1" t="s">
        <v>13632</v>
      </c>
      <c r="D9" s="1"/>
      <c r="E9" s="1"/>
      <c r="F9" s="1"/>
      <c r="G9" s="1"/>
      <c r="H9" s="1"/>
      <c r="I9" s="1"/>
      <c r="J9" s="1"/>
    </row>
    <row r="10" spans="1:17">
      <c r="A10" s="1"/>
      <c r="B10" s="1" t="s">
        <v>13633</v>
      </c>
      <c r="C10" s="1" t="s">
        <v>13634</v>
      </c>
      <c r="D10" s="1"/>
      <c r="E10" s="1"/>
      <c r="F10" s="1"/>
      <c r="G10" s="1"/>
      <c r="H10" s="1"/>
      <c r="I10" s="1"/>
      <c r="J10" s="1"/>
    </row>
    <row r="11" spans="1:17">
      <c r="A11" s="1"/>
      <c r="B11" s="1" t="s">
        <v>13635</v>
      </c>
      <c r="C11" s="1" t="s">
        <v>13636</v>
      </c>
      <c r="D11" s="1"/>
      <c r="E11" s="1"/>
      <c r="F11" s="1"/>
      <c r="G11" s="1"/>
      <c r="H11" s="1"/>
      <c r="I11" s="1"/>
      <c r="J11" s="1"/>
    </row>
    <row r="12" spans="1:17">
      <c r="A12" s="1"/>
      <c r="B12" s="1" t="s">
        <v>13637</v>
      </c>
      <c r="C12" s="1" t="s">
        <v>13638</v>
      </c>
      <c r="D12" s="1"/>
      <c r="E12" s="1"/>
      <c r="F12" s="1"/>
      <c r="G12" s="1"/>
      <c r="H12" s="1"/>
      <c r="I12" s="1"/>
      <c r="J12" s="1"/>
    </row>
    <row r="13" spans="1:17">
      <c r="A13" s="1"/>
      <c r="B13" s="1"/>
      <c r="C13" s="1"/>
      <c r="D13" s="1"/>
      <c r="E13" s="1"/>
      <c r="F13" s="1"/>
      <c r="G13" s="1"/>
      <c r="H13" s="1"/>
      <c r="I13" s="1"/>
      <c r="J13" s="1"/>
    </row>
    <row r="14" spans="1:17" ht="43.5" customHeight="1">
      <c r="A14" t="s">
        <v>15</v>
      </c>
      <c r="B14" s="1" t="s">
        <v>21</v>
      </c>
      <c r="C14" s="1" t="s">
        <v>17</v>
      </c>
      <c r="D14" s="1" t="s">
        <v>19</v>
      </c>
      <c r="E14" s="1" t="s">
        <v>13639</v>
      </c>
      <c r="F14" s="1" t="s">
        <v>20</v>
      </c>
      <c r="G14" s="16" t="s">
        <v>13626</v>
      </c>
      <c r="H14" s="16" t="s">
        <v>13640</v>
      </c>
      <c r="I14" s="16" t="s">
        <v>13641</v>
      </c>
      <c r="J14" s="16" t="s">
        <v>13632</v>
      </c>
      <c r="K14" s="16" t="s">
        <v>13634</v>
      </c>
      <c r="L14" s="16" t="s">
        <v>13642</v>
      </c>
      <c r="M14" s="16" t="s">
        <v>13638</v>
      </c>
      <c r="N14" s="12" t="s">
        <v>13643</v>
      </c>
      <c r="O14" s="12"/>
      <c r="Q14" t="s">
        <v>92</v>
      </c>
    </row>
    <row r="15" spans="1:17">
      <c r="A15" s="1">
        <f>'Phase 1 - Criteria - Carolyn'!A15</f>
        <v>1</v>
      </c>
      <c r="B15" s="1">
        <f>'Phase 1 - Criteria - Carolyn'!B15</f>
        <v>1980</v>
      </c>
      <c r="C15" s="1" t="str">
        <f>'Phase 1 - Criteria - Carolyn'!C15</f>
        <v>Epstein, R; Skinner, B F</v>
      </c>
      <c r="D15" s="1" t="str">
        <f>'Phase 1 - Criteria - Carolyn'!D15</f>
        <v>Resurgence of responding after the cessation of response-independent reinforcement.</v>
      </c>
      <c r="E15" s="1" t="str">
        <f>'Phase 1 - Criteria - Carolyn'!E15</f>
        <v>Proceedings of the National Academy of Sciences of the United States of America</v>
      </c>
      <c r="F15" s="1" t="str">
        <f>'Phase 1 - Criteria - Carolyn'!F15</f>
        <v>https://www.doi.org/10.1073/pnas.77.10.6251.</v>
      </c>
      <c r="G15" s="1" t="s">
        <v>13644</v>
      </c>
      <c r="H15" s="1" t="s">
        <v>13645</v>
      </c>
      <c r="I15" s="1" t="s">
        <v>13644</v>
      </c>
      <c r="J15" s="1" t="s">
        <v>13644</v>
      </c>
      <c r="K15" s="1" t="s">
        <v>13644</v>
      </c>
      <c r="L15" s="1" t="s">
        <v>13644</v>
      </c>
      <c r="M15" s="1" t="s">
        <v>13644</v>
      </c>
      <c r="N15" t="b">
        <f t="shared" ref="N15:N78" si="0">IF(COUNTIF(G15:M15,"No") &gt; 0, FALSE, IF(COUNTIF(G15:M15,"Yes") &gt; 6, TRUE, ""))</f>
        <v>0</v>
      </c>
      <c r="Q15" t="str">
        <f>IF(N15='Phase 1 - Criteria - Carolyn'!N15, "TRUE", "FALSE")</f>
        <v>TRUE</v>
      </c>
    </row>
    <row r="16" spans="1:17">
      <c r="A16" s="1">
        <f>'Phase 1 - Criteria - Carolyn'!A16</f>
        <v>2</v>
      </c>
      <c r="B16" s="1">
        <f>'Phase 1 - Criteria - Carolyn'!B16</f>
        <v>1983</v>
      </c>
      <c r="C16" s="1" t="str">
        <f>'Phase 1 - Criteria - Carolyn'!C16</f>
        <v>Epstein, Robert</v>
      </c>
      <c r="D16" s="1" t="str">
        <f>'Phase 1 - Criteria - Carolyn'!D16</f>
        <v>Resurgence of previously reinforced behavior during extinction</v>
      </c>
      <c r="E16" s="1" t="str">
        <f>'Phase 1 - Criteria - Carolyn'!E16</f>
        <v>Behaviour Analysis Letters</v>
      </c>
      <c r="F16" s="1" t="str">
        <f>'Phase 1 - Criteria - Carolyn'!F16</f>
        <v>*</v>
      </c>
      <c r="G16" s="1" t="s">
        <v>13644</v>
      </c>
      <c r="H16" s="1" t="s">
        <v>13644</v>
      </c>
      <c r="I16" s="1" t="s">
        <v>13644</v>
      </c>
      <c r="J16" s="1" t="s">
        <v>13644</v>
      </c>
      <c r="K16" s="1" t="s">
        <v>13644</v>
      </c>
      <c r="L16" s="1" t="s">
        <v>13644</v>
      </c>
      <c r="M16" s="1" t="s">
        <v>13644</v>
      </c>
      <c r="N16" t="b">
        <f t="shared" si="0"/>
        <v>1</v>
      </c>
      <c r="Q16" t="str">
        <f>IF(N16='Phase 1 - Criteria - Carolyn'!N16, "TRUE", "FALSE")</f>
        <v>TRUE</v>
      </c>
    </row>
    <row r="17" spans="1:17">
      <c r="A17" s="1">
        <f>'Phase 1 - Criteria - Carolyn'!A17</f>
        <v>3</v>
      </c>
      <c r="B17" s="1">
        <f>'Phase 1 - Criteria - Carolyn'!B17</f>
        <v>1985</v>
      </c>
      <c r="C17" s="1" t="str">
        <f>'Phase 1 - Criteria - Carolyn'!C17</f>
        <v>Epstein, Robert</v>
      </c>
      <c r="D17" s="1" t="str">
        <f>'Phase 1 - Criteria - Carolyn'!D17</f>
        <v>Extinction-induced resurgence: Preliminary investigations and possible applications</v>
      </c>
      <c r="E17" s="1" t="str">
        <f>'Phase 1 - Criteria - Carolyn'!E17</f>
        <v>The Psychological Record</v>
      </c>
      <c r="F17" s="1" t="str">
        <f>'Phase 1 - Criteria - Carolyn'!F17</f>
        <v>https://doi.org/10.1007/BF03394918</v>
      </c>
      <c r="G17" s="1" t="s">
        <v>13644</v>
      </c>
      <c r="H17" s="1" t="s">
        <v>13644</v>
      </c>
      <c r="I17" s="1" t="s">
        <v>13644</v>
      </c>
      <c r="J17" s="1" t="s">
        <v>13644</v>
      </c>
      <c r="K17" s="1" t="s">
        <v>13644</v>
      </c>
      <c r="L17" s="1" t="s">
        <v>13644</v>
      </c>
      <c r="M17" s="1" t="s">
        <v>13644</v>
      </c>
      <c r="N17" t="b">
        <f t="shared" si="0"/>
        <v>1</v>
      </c>
      <c r="P17" t="s">
        <v>13646</v>
      </c>
      <c r="Q17" t="str">
        <f>IF(N17='Phase 1 - Criteria - Carolyn'!N17, "TRUE", "FALSE")</f>
        <v>TRUE</v>
      </c>
    </row>
    <row r="18" spans="1:17">
      <c r="A18" s="1">
        <f>'Phase 1 - Criteria - Carolyn'!A18</f>
        <v>4</v>
      </c>
      <c r="B18" s="1">
        <f>'Phase 1 - Criteria - Carolyn'!B18</f>
        <v>1988</v>
      </c>
      <c r="C18" s="1" t="str">
        <f>'Phase 1 - Criteria - Carolyn'!C18</f>
        <v>Pittenger, David J.; Pavlik, William B.; Flora, Steve R.; Kontos, Julie M.</v>
      </c>
      <c r="D18" s="1" t="str">
        <f>'Phase 1 - Criteria - Carolyn'!D18</f>
        <v>The persistence of learned behaviors in humans as a function of changes in reinforcement schedule and response</v>
      </c>
      <c r="E18" s="1" t="str">
        <f>'Phase 1 - Criteria - Carolyn'!E18</f>
        <v>Learning and Motivation</v>
      </c>
      <c r="F18" s="1" t="str">
        <f>'Phase 1 - Criteria - Carolyn'!F18</f>
        <v>https://doi.org/10.1016/0023-9690(88)90007-0</v>
      </c>
      <c r="G18" s="1" t="s">
        <v>13644</v>
      </c>
      <c r="H18" s="1" t="s">
        <v>13644</v>
      </c>
      <c r="I18" s="1" t="s">
        <v>13644</v>
      </c>
      <c r="J18" s="1" t="s">
        <v>13644</v>
      </c>
      <c r="K18" s="1" t="s">
        <v>13644</v>
      </c>
      <c r="L18" s="1" t="s">
        <v>13644</v>
      </c>
      <c r="M18" s="1" t="s">
        <v>13644</v>
      </c>
      <c r="N18" t="b">
        <f t="shared" si="0"/>
        <v>1</v>
      </c>
      <c r="Q18" t="str">
        <f>IF(N18='Phase 1 - Criteria - Carolyn'!N18, "TRUE", "FALSE")</f>
        <v>TRUE</v>
      </c>
    </row>
    <row r="19" spans="1:17">
      <c r="A19" s="1">
        <f>'Phase 1 - Criteria - Carolyn'!A19</f>
        <v>5</v>
      </c>
      <c r="B19" s="1">
        <f>'Phase 1 - Criteria - Carolyn'!B19</f>
        <v>1996</v>
      </c>
      <c r="C19" s="1" t="str">
        <f>'Phase 1 - Criteria - Carolyn'!C19</f>
        <v>Wilson, K G; Hayes, S C</v>
      </c>
      <c r="D19" s="1" t="str">
        <f>'Phase 1 - Criteria - Carolyn'!D19</f>
        <v>Resurgence of derived stimulus relations.</v>
      </c>
      <c r="E19" s="1" t="str">
        <f>'Phase 1 - Criteria - Carolyn'!E19</f>
        <v>Journal of the Experimental Analysis of Behavior</v>
      </c>
      <c r="F19" s="1" t="str">
        <f>'Phase 1 - Criteria - Carolyn'!F19</f>
        <v>https://www.doi.org/10.1901/jeab.1996.66-267</v>
      </c>
      <c r="G19" s="1" t="s">
        <v>13644</v>
      </c>
      <c r="H19" s="1" t="s">
        <v>13644</v>
      </c>
      <c r="I19" s="1" t="s">
        <v>13644</v>
      </c>
      <c r="J19" s="1" t="s">
        <v>13644</v>
      </c>
      <c r="K19" s="1" t="s">
        <v>13644</v>
      </c>
      <c r="L19" s="1" t="s">
        <v>13644</v>
      </c>
      <c r="M19" s="1" t="s">
        <v>13644</v>
      </c>
      <c r="N19" t="b">
        <f t="shared" si="0"/>
        <v>1</v>
      </c>
      <c r="Q19" t="str">
        <f>IF(N19='Phase 1 - Criteria - Carolyn'!N19, "TRUE", "FALSE")</f>
        <v>TRUE</v>
      </c>
    </row>
    <row r="20" spans="1:17">
      <c r="A20" s="1">
        <f>'Phase 1 - Criteria - Carolyn'!A20</f>
        <v>7</v>
      </c>
      <c r="B20" s="1">
        <f>'Phase 1 - Criteria - Carolyn'!B20</f>
        <v>1997</v>
      </c>
      <c r="C20" s="1" t="str">
        <f>'Phase 1 - Criteria - Carolyn'!C20</f>
        <v>Mechner, Francis; Hyten, Cloyd; Field, Douglas P.; Madden, Gregory J.</v>
      </c>
      <c r="D20" s="1" t="str">
        <f>'Phase 1 - Criteria - Carolyn'!D20</f>
        <v>Using revealed operants to study the structure and properties of human operant behavior</v>
      </c>
      <c r="E20" s="1" t="str">
        <f>'Phase 1 - Criteria - Carolyn'!E20</f>
        <v>The Psychological Record</v>
      </c>
      <c r="F20" s="1" t="str">
        <f>'Phase 1 - Criteria - Carolyn'!F20</f>
        <v>https://doi.org/10.1007/BF03395212</v>
      </c>
      <c r="G20" s="1" t="s">
        <v>13644</v>
      </c>
      <c r="H20" s="1" t="s">
        <v>13644</v>
      </c>
      <c r="I20" s="1" t="s">
        <v>13644</v>
      </c>
      <c r="J20" s="1" t="s">
        <v>13644</v>
      </c>
      <c r="K20" s="1" t="s">
        <v>13644</v>
      </c>
      <c r="L20" s="1" t="s">
        <v>13644</v>
      </c>
      <c r="M20" s="1" t="s">
        <v>13644</v>
      </c>
      <c r="N20" t="b">
        <f t="shared" si="0"/>
        <v>1</v>
      </c>
      <c r="Q20" t="str">
        <f>IF(N20='Phase 1 - Criteria - Carolyn'!N20, "TRUE", "FALSE")</f>
        <v>TRUE</v>
      </c>
    </row>
    <row r="21" spans="1:17">
      <c r="A21" s="1">
        <f>'Phase 1 - Criteria - Carolyn'!A21</f>
        <v>8</v>
      </c>
      <c r="B21" s="1">
        <f>'Phase 1 - Criteria - Carolyn'!B21</f>
        <v>2000</v>
      </c>
      <c r="C21" s="1" t="str">
        <f>'Phase 1 - Criteria - Carolyn'!C21</f>
        <v>Cleland, Bryce S.; Foster, T. M.; Temple, W.</v>
      </c>
      <c r="D21" s="1" t="str">
        <f>'Phase 1 - Criteria - Carolyn'!D21</f>
        <v>Resurgence: The role of extinction</v>
      </c>
      <c r="E21" s="1" t="str">
        <f>'Phase 1 - Criteria - Carolyn'!E21</f>
        <v>Behavioural Processes</v>
      </c>
      <c r="F21" s="1" t="str">
        <f>'Phase 1 - Criteria - Carolyn'!F21</f>
        <v>https://www.doi.org/10.1016/s0376-6357(00)00131-5.</v>
      </c>
      <c r="G21" s="1" t="s">
        <v>13644</v>
      </c>
      <c r="H21" s="1" t="s">
        <v>13644</v>
      </c>
      <c r="I21" s="1" t="s">
        <v>13644</v>
      </c>
      <c r="J21" s="1" t="s">
        <v>13644</v>
      </c>
      <c r="K21" s="1" t="s">
        <v>13644</v>
      </c>
      <c r="L21" s="1" t="s">
        <v>13644</v>
      </c>
      <c r="M21" s="1" t="s">
        <v>13644</v>
      </c>
      <c r="N21" t="b">
        <f t="shared" si="0"/>
        <v>1</v>
      </c>
      <c r="Q21" t="str">
        <f>IF(N21='Phase 1 - Criteria - Carolyn'!N21, "TRUE", "FALSE")</f>
        <v>TRUE</v>
      </c>
    </row>
    <row r="22" spans="1:17">
      <c r="A22" s="1">
        <f>'Phase 1 - Criteria - Carolyn'!A22</f>
        <v>10</v>
      </c>
      <c r="B22" s="1">
        <f>'Phase 1 - Criteria - Carolyn'!B22</f>
        <v>2001</v>
      </c>
      <c r="C22" s="1" t="str">
        <f>'Phase 1 - Criteria - Carolyn'!C22</f>
        <v>Sutton, Carole</v>
      </c>
      <c r="D22" s="1" t="str">
        <f>'Phase 1 - Criteria - Carolyn'!D22</f>
        <v>Resurgence of attachment (behaviours) within a cognitive behavioural intervention: Evidence from research</v>
      </c>
      <c r="E22" s="1" t="str">
        <f>'Phase 1 - Criteria - Carolyn'!E22</f>
        <v>Behavioural and Cognitive Psychotherapy</v>
      </c>
      <c r="F22" s="1" t="str">
        <f>'Phase 1 - Criteria - Carolyn'!F22</f>
        <v xml:space="preserve">http://dx.doi.org.spot.lib.auburn.edu/10.1017/S1352465801003083 </v>
      </c>
      <c r="G22" s="1" t="s">
        <v>13645</v>
      </c>
      <c r="H22" s="1" t="s">
        <v>13645</v>
      </c>
      <c r="I22" s="1" t="s">
        <v>13644</v>
      </c>
      <c r="J22" s="1" t="s">
        <v>13644</v>
      </c>
      <c r="K22" s="1" t="s">
        <v>13644</v>
      </c>
      <c r="L22" s="1" t="s">
        <v>13644</v>
      </c>
      <c r="M22" s="1" t="s">
        <v>13645</v>
      </c>
      <c r="N22" t="b">
        <f t="shared" si="0"/>
        <v>0</v>
      </c>
      <c r="Q22" t="str">
        <f>IF(N22='Phase 1 - Criteria - Carolyn'!N22, "TRUE", "FALSE")</f>
        <v>TRUE</v>
      </c>
    </row>
    <row r="23" spans="1:17">
      <c r="A23" s="1">
        <f>'Phase 1 - Criteria - Carolyn'!A23</f>
        <v>11</v>
      </c>
      <c r="B23" s="1">
        <f>'Phase 1 - Criteria - Carolyn'!B23</f>
        <v>2003</v>
      </c>
      <c r="C23" s="1" t="str">
        <f>'Phase 1 - Criteria - Carolyn'!C23</f>
        <v>Lieving, Gregory A; Lattal, Kennon A</v>
      </c>
      <c r="D23" s="1" t="str">
        <f>'Phase 1 - Criteria - Carolyn'!D23</f>
        <v>Recency, repeatability, and reinforcer retrenchment: an experimental analysis of resurgence.</v>
      </c>
      <c r="E23" s="1" t="str">
        <f>'Phase 1 - Criteria - Carolyn'!E23</f>
        <v>Journal of the Experimental Analysis of Behavior</v>
      </c>
      <c r="F23" s="1" t="str">
        <f>'Phase 1 - Criteria - Carolyn'!F23</f>
        <v>https://www.doi.org/10.1901/jeab.2003.80-217</v>
      </c>
      <c r="G23" s="1" t="s">
        <v>13644</v>
      </c>
      <c r="H23" s="1" t="s">
        <v>13644</v>
      </c>
      <c r="I23" s="1" t="s">
        <v>13644</v>
      </c>
      <c r="J23" s="1" t="s">
        <v>13644</v>
      </c>
      <c r="K23" s="1" t="s">
        <v>13644</v>
      </c>
      <c r="L23" s="1" t="s">
        <v>13644</v>
      </c>
      <c r="M23" s="1" t="s">
        <v>13644</v>
      </c>
      <c r="N23" t="b">
        <f t="shared" si="0"/>
        <v>1</v>
      </c>
      <c r="Q23" t="str">
        <f>IF(N23='Phase 1 - Criteria - Carolyn'!N23, "TRUE", "FALSE")</f>
        <v>TRUE</v>
      </c>
    </row>
    <row r="24" spans="1:17">
      <c r="A24" s="1">
        <f>'Phase 1 - Criteria - Carolyn'!A24</f>
        <v>13</v>
      </c>
      <c r="B24" s="1">
        <f>'Phase 1 - Criteria - Carolyn'!B24</f>
        <v>2003</v>
      </c>
      <c r="C24" s="1" t="str">
        <f>'Phase 1 - Criteria - Carolyn'!C24</f>
        <v>Aguilera, Carolina</v>
      </c>
      <c r="D24" s="1" t="str">
        <f>'Phase 1 - Criteria - Carolyn'!D24</f>
        <v>Resurgence of inaccurately instructed behavior</v>
      </c>
      <c r="E24" s="1" t="str">
        <f>'Phase 1 - Criteria - Carolyn'!E24</f>
        <v>Unpublished dissertation</v>
      </c>
      <c r="F24" s="1" t="str">
        <f>'Phase 1 - Criteria - Carolyn'!F24</f>
        <v>https://doi.org/10.33915/etd.1821</v>
      </c>
      <c r="G24" s="1" t="s">
        <v>13644</v>
      </c>
      <c r="H24" s="1" t="s">
        <v>13644</v>
      </c>
      <c r="I24" s="1" t="s">
        <v>13644</v>
      </c>
      <c r="J24" s="1" t="s">
        <v>13644</v>
      </c>
      <c r="K24" s="1" t="s">
        <v>13645</v>
      </c>
      <c r="L24" s="1" t="s">
        <v>13644</v>
      </c>
      <c r="M24" s="1" t="s">
        <v>13644</v>
      </c>
      <c r="N24" t="b">
        <f t="shared" si="0"/>
        <v>0</v>
      </c>
      <c r="P24" t="s">
        <v>13647</v>
      </c>
      <c r="Q24" t="str">
        <f>IF(N24='Phase 1 - Criteria - Carolyn'!N24, "TRUE", "FALSE")</f>
        <v>TRUE</v>
      </c>
    </row>
    <row r="25" spans="1:17">
      <c r="A25" s="1">
        <f>'Phase 1 - Criteria - Carolyn'!A25</f>
        <v>14</v>
      </c>
      <c r="B25" s="1">
        <f>'Phase 1 - Criteria - Carolyn'!B25</f>
        <v>2004</v>
      </c>
      <c r="C25" s="1" t="str">
        <f>'Phase 1 - Criteria - Carolyn'!C25</f>
        <v>Lieving; Gregory A; Hagopian; Louis P; Long; Ethan S; O'Connor; Julia</v>
      </c>
      <c r="D25" s="1" t="str">
        <f>'Phase 1 - Criteria - Carolyn'!D25</f>
        <v>response-Class Hierarchies and Resurgence of severe problem Behavior</v>
      </c>
      <c r="E25" s="1" t="str">
        <f>'Phase 1 - Criteria - Carolyn'!E25</f>
        <v>The Psychological Record</v>
      </c>
      <c r="F25" s="1" t="str">
        <f>'Phase 1 - Criteria - Carolyn'!F25</f>
        <v>https://doi.org/10.1007/BF03395495</v>
      </c>
      <c r="G25" s="1" t="s">
        <v>13644</v>
      </c>
      <c r="H25" s="1" t="s">
        <v>13644</v>
      </c>
      <c r="I25" s="1" t="s">
        <v>13644</v>
      </c>
      <c r="J25" s="1" t="s">
        <v>13644</v>
      </c>
      <c r="K25" s="1" t="s">
        <v>13644</v>
      </c>
      <c r="L25" s="1" t="s">
        <v>13644</v>
      </c>
      <c r="M25" s="1" t="s">
        <v>13645</v>
      </c>
      <c r="N25" t="b">
        <f t="shared" si="0"/>
        <v>0</v>
      </c>
      <c r="Q25" t="str">
        <f>IF(N25='Phase 1 - Criteria - Carolyn'!N25, "TRUE", "FALSE")</f>
        <v>TRUE</v>
      </c>
    </row>
    <row r="26" spans="1:17">
      <c r="A26" s="1">
        <f>'Phase 1 - Criteria - Carolyn'!A26</f>
        <v>16</v>
      </c>
      <c r="B26" s="1">
        <f>'Phase 1 - Criteria - Carolyn'!B26</f>
        <v>2005</v>
      </c>
      <c r="C26" s="1" t="str">
        <f>'Phase 1 - Criteria - Carolyn'!C26</f>
        <v>Houmanfar; R; Hayes; L. J; Herbst; S. A</v>
      </c>
      <c r="D26" s="1" t="str">
        <f>'Phase 1 - Criteria - Carolyn'!D26</f>
        <v>an Analog study of First Language Dominance and Interference over Second Language</v>
      </c>
      <c r="E26" s="1" t="str">
        <f>'Phase 1 - Criteria - Carolyn'!E26</f>
        <v>Analysis of Verbal Behavior</v>
      </c>
      <c r="F26" s="1" t="str">
        <f>'Phase 1 - Criteria - Carolyn'!F26</f>
        <v>https://www.doi.org/10.1007/BF03393011</v>
      </c>
      <c r="G26" s="1" t="s">
        <v>13644</v>
      </c>
      <c r="H26" s="1" t="s">
        <v>13644</v>
      </c>
      <c r="I26" s="1" t="s">
        <v>13644</v>
      </c>
      <c r="J26" s="1" t="s">
        <v>13644</v>
      </c>
      <c r="K26" s="1" t="s">
        <v>13644</v>
      </c>
      <c r="L26" s="1" t="s">
        <v>13644</v>
      </c>
      <c r="M26" s="1" t="s">
        <v>13644</v>
      </c>
      <c r="N26" t="b">
        <f t="shared" si="0"/>
        <v>1</v>
      </c>
      <c r="Q26" t="str">
        <f>IF(N26='Phase 1 - Criteria - Carolyn'!N26, "TRUE", "FALSE")</f>
        <v>TRUE</v>
      </c>
    </row>
    <row r="27" spans="1:17">
      <c r="A27" s="1">
        <f>'Phase 1 - Criteria - Carolyn'!A27</f>
        <v>18</v>
      </c>
      <c r="B27" s="1">
        <f>'Phase 1 - Criteria - Carolyn'!B27</f>
        <v>2005</v>
      </c>
      <c r="C27" s="1" t="str">
        <f>'Phase 1 - Criteria - Carolyn'!C27</f>
        <v>Sánchez-Carrasco, Livia; Nieto, Javier</v>
      </c>
      <c r="D27" s="1" t="str">
        <f>'Phase 1 - Criteria - Carolyn'!D27</f>
        <v>Resurgence of Three-Response Sequences in Rats = Resurgimiento de secuencias de tres respuestas</v>
      </c>
      <c r="E27" s="1" t="str">
        <f>'Phase 1 - Criteria - Carolyn'!E27</f>
        <v>Revista Mexicana de Análisis de la Conducta</v>
      </c>
      <c r="F27" s="1" t="str">
        <f>'Phase 1 - Criteria - Carolyn'!F27</f>
        <v>http://dx.doi.org/10.5514/rmac.v31.i2.23246</v>
      </c>
      <c r="G27" s="1" t="s">
        <v>13644</v>
      </c>
      <c r="H27" s="1" t="s">
        <v>13644</v>
      </c>
      <c r="I27" s="1" t="s">
        <v>13644</v>
      </c>
      <c r="J27" s="1" t="s">
        <v>13644</v>
      </c>
      <c r="K27" s="1" t="s">
        <v>13644</v>
      </c>
      <c r="L27" s="1" t="s">
        <v>13644</v>
      </c>
      <c r="M27" s="1" t="s">
        <v>13644</v>
      </c>
      <c r="N27" t="b">
        <f t="shared" si="0"/>
        <v>1</v>
      </c>
      <c r="Q27" t="str">
        <f>IF(N27='Phase 1 - Criteria - Carolyn'!N27, "TRUE", "FALSE")</f>
        <v>TRUE</v>
      </c>
    </row>
    <row r="28" spans="1:17">
      <c r="A28" s="1">
        <f>'Phase 1 - Criteria - Carolyn'!A28</f>
        <v>19</v>
      </c>
      <c r="B28" s="1">
        <f>'Phase 1 - Criteria - Carolyn'!B28</f>
        <v>2006</v>
      </c>
      <c r="C28" s="1" t="str">
        <f>'Phase 1 - Criteria - Carolyn'!C28</f>
        <v>Reed; Phil; Morgan; Theresa A</v>
      </c>
      <c r="D28" s="1" t="str">
        <f>'Phase 1 - Criteria - Carolyn'!D28</f>
        <v>Resurgence of response sequences during extinction in rats Shows a Primacy effect</v>
      </c>
      <c r="E28" s="1" t="str">
        <f>'Phase 1 - Criteria - Carolyn'!E28</f>
        <v>Journal of the Experimental Analysis of Behavior</v>
      </c>
      <c r="F28" s="1" t="str">
        <f>'Phase 1 - Criteria - Carolyn'!F28</f>
        <v xml:space="preserve">http://dx.doi.org.spot.lib.auburn.edu/10.1901/jeab.2006.20-05 </v>
      </c>
      <c r="G28" s="1" t="s">
        <v>13644</v>
      </c>
      <c r="H28" s="1" t="s">
        <v>13644</v>
      </c>
      <c r="I28" s="1" t="s">
        <v>13644</v>
      </c>
      <c r="J28" s="1" t="s">
        <v>13644</v>
      </c>
      <c r="K28" s="1" t="s">
        <v>13644</v>
      </c>
      <c r="L28" s="1" t="s">
        <v>13644</v>
      </c>
      <c r="M28" s="1" t="s">
        <v>13644</v>
      </c>
      <c r="N28" t="b">
        <f t="shared" si="0"/>
        <v>1</v>
      </c>
      <c r="Q28" t="str">
        <f>IF(N28='Phase 1 - Criteria - Carolyn'!N28, "TRUE", "FALSE")</f>
        <v>TRUE</v>
      </c>
    </row>
    <row r="29" spans="1:17">
      <c r="A29" s="1">
        <f>'Phase 1 - Criteria - Carolyn'!A29</f>
        <v>20</v>
      </c>
      <c r="B29" s="1">
        <f>'Phase 1 - Criteria - Carolyn'!B29</f>
        <v>2006</v>
      </c>
      <c r="C29" s="1" t="str">
        <f>'Phase 1 - Criteria - Carolyn'!C29</f>
        <v>Podlesnik, Christopher A; Jimenez-Gomez, Corina; Shahan, Timothy A</v>
      </c>
      <c r="D29" s="1" t="str">
        <f>'Phase 1 - Criteria - Carolyn'!D29</f>
        <v>Resurgence of alcohol seeking produced by discontinuing non-drug reinforcement as an animal model of drug relapse.</v>
      </c>
      <c r="E29" s="1" t="str">
        <f>'Phase 1 - Criteria - Carolyn'!E29</f>
        <v>Behavioural Pharmacology</v>
      </c>
      <c r="F29" s="1" t="str">
        <f>'Phase 1 - Criteria - Carolyn'!F29</f>
        <v>https://www.doi.org/10.1097/01.fbp.0000224385.09486.ba.</v>
      </c>
      <c r="G29" s="1" t="s">
        <v>13644</v>
      </c>
      <c r="H29" s="1" t="s">
        <v>13644</v>
      </c>
      <c r="I29" s="1" t="s">
        <v>13644</v>
      </c>
      <c r="J29" s="1" t="s">
        <v>13644</v>
      </c>
      <c r="K29" s="1" t="s">
        <v>13644</v>
      </c>
      <c r="L29" s="1" t="s">
        <v>13644</v>
      </c>
      <c r="M29" s="1" t="s">
        <v>13644</v>
      </c>
      <c r="N29" t="b">
        <f t="shared" si="0"/>
        <v>1</v>
      </c>
      <c r="Q29" t="str">
        <f>IF(N29='Phase 1 - Criteria - Carolyn'!N29, "TRUE", "FALSE")</f>
        <v>TRUE</v>
      </c>
    </row>
    <row r="30" spans="1:17">
      <c r="A30" s="1">
        <f>'Phase 1 - Criteria - Carolyn'!A30</f>
        <v>22</v>
      </c>
      <c r="B30" s="1">
        <f>'Phase 1 - Criteria - Carolyn'!B30</f>
        <v>2006</v>
      </c>
      <c r="C30" s="1" t="str">
        <f>'Phase 1 - Criteria - Carolyn'!C30</f>
        <v>Shiffman, Saul</v>
      </c>
      <c r="D30" s="1" t="str">
        <f>'Phase 1 - Criteria - Carolyn'!D30</f>
        <v>Reflections on smoking relapse research</v>
      </c>
      <c r="E30" s="1" t="str">
        <f>'Phase 1 - Criteria - Carolyn'!E30</f>
        <v>Drug and Alcohol Review</v>
      </c>
      <c r="F30" s="1" t="str">
        <f>'Phase 1 - Criteria - Carolyn'!F30</f>
        <v>https://www.doi.org/10.1080/09595230500459479</v>
      </c>
      <c r="G30" s="1" t="s">
        <v>13645</v>
      </c>
      <c r="H30" s="1" t="s">
        <v>13645</v>
      </c>
      <c r="I30" s="1" t="s">
        <v>13644</v>
      </c>
      <c r="J30" s="1" t="s">
        <v>13644</v>
      </c>
      <c r="K30" s="1" t="s">
        <v>13644</v>
      </c>
      <c r="L30" s="1" t="s">
        <v>13644</v>
      </c>
      <c r="M30" s="1" t="s">
        <v>13644</v>
      </c>
      <c r="N30" t="b">
        <f t="shared" si="0"/>
        <v>0</v>
      </c>
      <c r="Q30" t="str">
        <f>IF(N30='Phase 1 - Criteria - Carolyn'!N30, "TRUE", "FALSE")</f>
        <v>TRUE</v>
      </c>
    </row>
    <row r="31" spans="1:17">
      <c r="A31" s="1">
        <f>'Phase 1 - Criteria - Carolyn'!A31</f>
        <v>26</v>
      </c>
      <c r="B31" s="1">
        <f>'Phase 1 - Criteria - Carolyn'!B31</f>
        <v>2007</v>
      </c>
      <c r="C31" s="1" t="str">
        <f>'Phase 1 - Criteria - Carolyn'!C31</f>
        <v>Doughty, Adam H; da Silva, Stephanie P; Lattal, Kennon A</v>
      </c>
      <c r="D31" s="1" t="str">
        <f>'Phase 1 - Criteria - Carolyn'!D31</f>
        <v>Differential resurgence and response elimination.</v>
      </c>
      <c r="E31" s="1" t="str">
        <f>'Phase 1 - Criteria - Carolyn'!E31</f>
        <v>Behavioural Processes</v>
      </c>
      <c r="F31" s="1" t="str">
        <f>'Phase 1 - Criteria - Carolyn'!F31</f>
        <v>https://www.doi.org/10.1016/j.beproc.2007.02.025</v>
      </c>
      <c r="G31" s="1" t="s">
        <v>13644</v>
      </c>
      <c r="H31" s="1" t="s">
        <v>13644</v>
      </c>
      <c r="I31" s="1" t="s">
        <v>13644</v>
      </c>
      <c r="J31" s="1" t="s">
        <v>13644</v>
      </c>
      <c r="K31" s="1" t="s">
        <v>13644</v>
      </c>
      <c r="L31" s="1" t="s">
        <v>13644</v>
      </c>
      <c r="M31" s="1" t="s">
        <v>13644</v>
      </c>
      <c r="N31" t="b">
        <f t="shared" si="0"/>
        <v>1</v>
      </c>
      <c r="Q31" t="str">
        <f>IF(N31='Phase 1 - Criteria - Carolyn'!N31, "TRUE", "FALSE")</f>
        <v>TRUE</v>
      </c>
    </row>
    <row r="32" spans="1:17">
      <c r="A32" s="1">
        <f>'Phase 1 - Criteria - Carolyn'!A32</f>
        <v>27</v>
      </c>
      <c r="B32" s="1">
        <f>'Phase 1 - Criteria - Carolyn'!B32</f>
        <v>2007</v>
      </c>
      <c r="C32" s="1" t="str">
        <f>'Phase 1 - Criteria - Carolyn'!C32</f>
        <v>Reed, Phil; Morgan, Theresa A</v>
      </c>
      <c r="D32" s="1" t="str">
        <f>'Phase 1 - Criteria - Carolyn'!D32</f>
        <v>Resurgence of behavior during extinction depends on previous rate of response.</v>
      </c>
      <c r="E32" s="1" t="str">
        <f>'Phase 1 - Criteria - Carolyn'!E32</f>
        <v>Learning &amp; Behavior</v>
      </c>
      <c r="F32" s="1" t="str">
        <f>'Phase 1 - Criteria - Carolyn'!F32</f>
        <v>https://doi.org/10.3758/BF03193045</v>
      </c>
      <c r="G32" s="1" t="s">
        <v>13644</v>
      </c>
      <c r="H32" s="1" t="s">
        <v>13644</v>
      </c>
      <c r="I32" s="1" t="s">
        <v>13644</v>
      </c>
      <c r="J32" s="1" t="s">
        <v>13644</v>
      </c>
      <c r="K32" s="1" t="s">
        <v>13644</v>
      </c>
      <c r="L32" s="1" t="s">
        <v>13644</v>
      </c>
      <c r="M32" s="1" t="s">
        <v>13644</v>
      </c>
      <c r="N32" t="b">
        <f t="shared" si="0"/>
        <v>1</v>
      </c>
      <c r="Q32" t="str">
        <f>IF(N32='Phase 1 - Criteria - Carolyn'!N32, "TRUE", "FALSE")</f>
        <v>TRUE</v>
      </c>
    </row>
    <row r="33" spans="1:17">
      <c r="A33" s="1">
        <f>'Phase 1 - Criteria - Carolyn'!A33</f>
        <v>28</v>
      </c>
      <c r="B33" s="1">
        <f>'Phase 1 - Criteria - Carolyn'!B33</f>
        <v>2007</v>
      </c>
      <c r="C33" s="1" t="str">
        <f>'Phase 1 - Criteria - Carolyn'!C33</f>
        <v>Bachá-Méndez, Gustavo; Reid, Alliston K; Mendoza-Soylovna, Adela</v>
      </c>
      <c r="D33" s="1" t="str">
        <f>'Phase 1 - Criteria - Carolyn'!D33</f>
        <v>Resurgence of integrated behavioral units.</v>
      </c>
      <c r="E33" s="1" t="str">
        <f>'Phase 1 - Criteria - Carolyn'!E33</f>
        <v>Journal of the Experimental Analysis of Behavior</v>
      </c>
      <c r="F33" s="1" t="str">
        <f>'Phase 1 - Criteria - Carolyn'!F33</f>
        <v>https://doi.org/10.1901/jeab.2007.55-05</v>
      </c>
      <c r="G33" s="1" t="s">
        <v>13644</v>
      </c>
      <c r="H33" s="1" t="s">
        <v>13644</v>
      </c>
      <c r="I33" s="1" t="s">
        <v>13644</v>
      </c>
      <c r="J33" s="1" t="s">
        <v>13644</v>
      </c>
      <c r="K33" s="1" t="s">
        <v>13644</v>
      </c>
      <c r="L33" s="1" t="s">
        <v>13644</v>
      </c>
      <c r="M33" s="1" t="s">
        <v>13644</v>
      </c>
      <c r="N33" t="b">
        <f t="shared" si="0"/>
        <v>1</v>
      </c>
      <c r="Q33" t="str">
        <f>IF(N33='Phase 1 - Criteria - Carolyn'!N33, "TRUE", "FALSE")</f>
        <v>TRUE</v>
      </c>
    </row>
    <row r="34" spans="1:17">
      <c r="A34" s="1">
        <f>'Phase 1 - Criteria - Carolyn'!A34</f>
        <v>32</v>
      </c>
      <c r="B34" s="1">
        <f>'Phase 1 - Criteria - Carolyn'!B34</f>
        <v>2007</v>
      </c>
      <c r="C34" s="1" t="str">
        <f>'Phase 1 - Criteria - Carolyn'!C34</f>
        <v>Sanabria, Federico; Killeen, Peter R.</v>
      </c>
      <c r="D34" s="1" t="str">
        <f>'Phase 1 - Criteria - Carolyn'!D34</f>
        <v>Temporal generalization accounts for response resurgence in the peak procedure</v>
      </c>
      <c r="E34" s="1" t="str">
        <f>'Phase 1 - Criteria - Carolyn'!E34</f>
        <v>Behavioural Processes</v>
      </c>
      <c r="F34" s="1" t="str">
        <f>'Phase 1 - Criteria - Carolyn'!F34</f>
        <v>https://www.doi.org/10.1016/j.beproc.2006.10.012</v>
      </c>
      <c r="G34" s="1" t="s">
        <v>13645</v>
      </c>
      <c r="H34" s="1" t="s">
        <v>13644</v>
      </c>
      <c r="I34" s="1" t="s">
        <v>13644</v>
      </c>
      <c r="J34" s="1" t="s">
        <v>13644</v>
      </c>
      <c r="K34" s="1" t="s">
        <v>13644</v>
      </c>
      <c r="L34" s="1" t="s">
        <v>13644</v>
      </c>
      <c r="M34" s="1" t="s">
        <v>13644</v>
      </c>
      <c r="N34" t="b">
        <f t="shared" si="0"/>
        <v>0</v>
      </c>
      <c r="Q34" t="str">
        <f>IF(N34='Phase 1 - Criteria - Carolyn'!N34, "TRUE", "FALSE")</f>
        <v>TRUE</v>
      </c>
    </row>
    <row r="35" spans="1:17">
      <c r="A35" s="1">
        <f>'Phase 1 - Criteria - Carolyn'!A35</f>
        <v>33</v>
      </c>
      <c r="B35" s="1">
        <f>'Phase 1 - Criteria - Carolyn'!B35</f>
        <v>2008</v>
      </c>
      <c r="C35" s="1" t="str">
        <f>'Phase 1 - Criteria - Carolyn'!C35</f>
        <v>Doughty; Adam H; Oken; Gabriella</v>
      </c>
      <c r="D35" s="1" t="str">
        <f>'Phase 1 - Criteria - Carolyn'!D35</f>
        <v>extinction-Induced response Resurgence: a Selective Review</v>
      </c>
      <c r="E35" s="1" t="str">
        <f>'Phase 1 - Criteria - Carolyn'!E35</f>
        <v>The Behavior Analyst Today</v>
      </c>
      <c r="F35" s="1" t="str">
        <f>'Phase 1 - Criteria - Carolyn'!F35</f>
        <v>http://dx.doi.org/10.1037/h0100644</v>
      </c>
      <c r="G35" s="1" t="s">
        <v>13644</v>
      </c>
      <c r="H35" s="1" t="s">
        <v>13644</v>
      </c>
      <c r="I35" s="1" t="s">
        <v>13644</v>
      </c>
      <c r="J35" s="1" t="s">
        <v>13644</v>
      </c>
      <c r="K35" s="1" t="s">
        <v>13644</v>
      </c>
      <c r="L35" s="1" t="s">
        <v>13644</v>
      </c>
      <c r="M35" s="1" t="s">
        <v>13644</v>
      </c>
      <c r="N35" t="b">
        <f t="shared" si="0"/>
        <v>1</v>
      </c>
      <c r="P35" t="s">
        <v>13646</v>
      </c>
      <c r="Q35" t="str">
        <f>IF(N35='Phase 1 - Criteria - Carolyn'!N35, "TRUE", "FALSE")</f>
        <v>TRUE</v>
      </c>
    </row>
    <row r="36" spans="1:17">
      <c r="A36" s="1">
        <f>'Phase 1 - Criteria - Carolyn'!A36</f>
        <v>34</v>
      </c>
      <c r="B36" s="1">
        <f>'Phase 1 - Criteria - Carolyn'!B36</f>
        <v>2008</v>
      </c>
      <c r="C36" s="1" t="str">
        <f>'Phase 1 - Criteria - Carolyn'!C36</f>
        <v>da Silva; Stephanie P; Maxwell; Megan E; Lattal; Kennon A</v>
      </c>
      <c r="D36" s="1" t="str">
        <f>'Phase 1 - Criteria - Carolyn'!D36</f>
        <v>Concurrent Resurgence and Behavioral history</v>
      </c>
      <c r="E36" s="1" t="str">
        <f>'Phase 1 - Criteria - Carolyn'!E36</f>
        <v>Journal of the Experimental Analysis of Behavior</v>
      </c>
      <c r="F36" s="1" t="str">
        <f>'Phase 1 - Criteria - Carolyn'!F36</f>
        <v>https://www.doi.org/10.1901/jeab.2008.90-313</v>
      </c>
      <c r="G36" s="1" t="s">
        <v>13644</v>
      </c>
      <c r="H36" s="1" t="s">
        <v>13644</v>
      </c>
      <c r="I36" s="1" t="s">
        <v>13644</v>
      </c>
      <c r="J36" s="1" t="s">
        <v>13644</v>
      </c>
      <c r="K36" s="1" t="s">
        <v>13644</v>
      </c>
      <c r="L36" s="1" t="s">
        <v>13644</v>
      </c>
      <c r="M36" s="1" t="s">
        <v>13644</v>
      </c>
      <c r="N36" t="b">
        <f t="shared" si="0"/>
        <v>1</v>
      </c>
      <c r="Q36" t="str">
        <f>IF(N36='Phase 1 - Criteria - Carolyn'!N36, "TRUE", "FALSE")</f>
        <v>TRUE</v>
      </c>
    </row>
    <row r="37" spans="1:17">
      <c r="A37" s="1">
        <f>'Phase 1 - Criteria - Carolyn'!A37</f>
        <v>36</v>
      </c>
      <c r="B37" s="1">
        <f>'Phase 1 - Criteria - Carolyn'!B37</f>
        <v>2008</v>
      </c>
      <c r="C37" s="1" t="str">
        <f>'Phase 1 - Criteria - Carolyn'!C37</f>
        <v>Volkert, Valerie M.</v>
      </c>
      <c r="D37" s="1" t="str">
        <f>'Phase 1 - Criteria - Carolyn'!D37</f>
        <v>An applied evaluation of resurgence: Functional communication training (FCT) and treatment relapse</v>
      </c>
      <c r="E37" s="1" t="str">
        <f>'Phase 1 - Criteria - Carolyn'!E37</f>
        <v>Unpublished dissertation</v>
      </c>
      <c r="F37" s="1" t="str">
        <f>'Phase 1 - Criteria - Carolyn'!F37</f>
        <v>https://digitalcommons.lsu.edu/gradschool_dissertations/30</v>
      </c>
      <c r="G37" s="1" t="s">
        <v>13644</v>
      </c>
      <c r="H37" s="1" t="s">
        <v>13644</v>
      </c>
      <c r="I37" s="1" t="s">
        <v>13644</v>
      </c>
      <c r="J37" s="1" t="s">
        <v>13644</v>
      </c>
      <c r="K37" s="1" t="s">
        <v>13645</v>
      </c>
      <c r="L37" s="1" t="s">
        <v>13644</v>
      </c>
      <c r="M37" s="1" t="s">
        <v>13644</v>
      </c>
      <c r="N37" t="b">
        <f t="shared" si="0"/>
        <v>0</v>
      </c>
      <c r="P37" t="s">
        <v>13647</v>
      </c>
      <c r="Q37" t="str">
        <f>IF(N37='Phase 1 - Criteria - Carolyn'!N37, "TRUE", "FALSE")</f>
        <v>TRUE</v>
      </c>
    </row>
    <row r="38" spans="1:17">
      <c r="A38" s="1">
        <f>'Phase 1 - Criteria - Carolyn'!A38</f>
        <v>39</v>
      </c>
      <c r="B38" s="1">
        <f>'Phase 1 - Criteria - Carolyn'!B38</f>
        <v>2008</v>
      </c>
      <c r="C38" s="1" t="str">
        <f>'Phase 1 - Criteria - Carolyn'!C38</f>
        <v>Hernández, Aldo; Medina, Iván Felipe; Erazo, Leydy Aleen</v>
      </c>
      <c r="D38" s="1" t="str">
        <f>'Phase 1 - Criteria - Carolyn'!D38</f>
        <v>Resurgencia de conductas simbólicas: Una aproximación experimental = Resurgence of symbolic behavior: An experimental approach</v>
      </c>
      <c r="E38" s="1" t="str">
        <f>'Phase 1 - Criteria - Carolyn'!E38</f>
        <v>Acta Colombiana de Psicología</v>
      </c>
      <c r="F38" s="1" t="str">
        <f>'Phase 1 - Criteria - Carolyn'!F38</f>
        <v>http://www.scielo.org.co/scielo.php?script=sci_arttext&amp;pid=S0123-91552008000200013</v>
      </c>
      <c r="G38" s="1" t="s">
        <v>13644</v>
      </c>
      <c r="H38" s="1" t="s">
        <v>13644</v>
      </c>
      <c r="I38" s="1" t="s">
        <v>13645</v>
      </c>
      <c r="J38" s="1" t="s">
        <v>13645</v>
      </c>
      <c r="K38" s="1" t="s">
        <v>13644</v>
      </c>
      <c r="L38" s="1" t="s">
        <v>13644</v>
      </c>
      <c r="M38" s="1" t="s">
        <v>13644</v>
      </c>
      <c r="N38" t="b">
        <f t="shared" si="0"/>
        <v>0</v>
      </c>
      <c r="Q38" t="str">
        <f>IF(N38='Phase 1 - Criteria - Carolyn'!N38, "TRUE", "FALSE")</f>
        <v>TRUE</v>
      </c>
    </row>
    <row r="39" spans="1:17">
      <c r="A39" s="1">
        <f>'Phase 1 - Criteria - Carolyn'!A39</f>
        <v>40</v>
      </c>
      <c r="B39" s="1">
        <f>'Phase 1 - Criteria - Carolyn'!B39</f>
        <v>2008</v>
      </c>
      <c r="C39" s="1" t="str">
        <f>'Phase 1 - Criteria - Carolyn'!C39</f>
        <v>Bouton, M.E.; Woods, A.M.</v>
      </c>
      <c r="D39" s="1" t="str">
        <f>'Phase 1 - Criteria - Carolyn'!D39</f>
        <v>1.09 - Extinction: Behavioral Mechanisms and Their Implications</v>
      </c>
      <c r="E39" s="1" t="str">
        <f>'Phase 1 - Criteria - Carolyn'!E39</f>
        <v>Learning and Memory: A Comprehensive Reference</v>
      </c>
      <c r="F39" s="1" t="str">
        <f>'Phase 1 - Criteria - Carolyn'!F39</f>
        <v>https://www.doi.org/10.1016/B978-0-12-809324-5.21006-7</v>
      </c>
      <c r="G39" s="1" t="s">
        <v>13644</v>
      </c>
      <c r="H39" s="1" t="s">
        <v>13644</v>
      </c>
      <c r="I39" s="1" t="s">
        <v>13645</v>
      </c>
      <c r="J39" s="1" t="s">
        <v>13644</v>
      </c>
      <c r="K39" s="1" t="s">
        <v>13644</v>
      </c>
      <c r="L39" s="1" t="s">
        <v>13644</v>
      </c>
      <c r="M39" s="1" t="s">
        <v>13644</v>
      </c>
      <c r="N39" t="b">
        <f t="shared" si="0"/>
        <v>0</v>
      </c>
      <c r="P39" t="s">
        <v>13646</v>
      </c>
      <c r="Q39" t="str">
        <f>IF(N39='Phase 1 - Criteria - Carolyn'!N39, "TRUE", "FALSE")</f>
        <v>TRUE</v>
      </c>
    </row>
    <row r="40" spans="1:17">
      <c r="A40" s="1">
        <f>'Phase 1 - Criteria - Carolyn'!A40</f>
        <v>41</v>
      </c>
      <c r="B40" s="1">
        <f>'Phase 1 - Criteria - Carolyn'!B40</f>
        <v>2009</v>
      </c>
      <c r="C40" s="1" t="str">
        <f>'Phase 1 - Criteria - Carolyn'!C40</f>
        <v>Bruzek; Jennifer L; Thompson; Rachel H; Peters; Lindsay C</v>
      </c>
      <c r="D40" s="1" t="str">
        <f>'Phase 1 - Criteria - Carolyn'!D40</f>
        <v>Resurgence of Infant Caregiving Responses</v>
      </c>
      <c r="E40" s="1" t="str">
        <f>'Phase 1 - Criteria - Carolyn'!E40</f>
        <v>Journal of the Experimental Analysis of Behavior</v>
      </c>
      <c r="F40" s="1" t="str">
        <f>'Phase 1 - Criteria - Carolyn'!F40</f>
        <v>https://www.doi.org/10/1901.jeab.2009-92-327</v>
      </c>
      <c r="G40" s="1" t="s">
        <v>13644</v>
      </c>
      <c r="H40" s="1" t="s">
        <v>13644</v>
      </c>
      <c r="I40" s="1" t="s">
        <v>13644</v>
      </c>
      <c r="J40" s="1" t="s">
        <v>13644</v>
      </c>
      <c r="K40" s="1" t="s">
        <v>13644</v>
      </c>
      <c r="L40" s="1" t="s">
        <v>13644</v>
      </c>
      <c r="M40" s="1" t="s">
        <v>13644</v>
      </c>
      <c r="N40" t="b">
        <f t="shared" si="0"/>
        <v>1</v>
      </c>
      <c r="Q40" t="str">
        <f>IF(N40='Phase 1 - Criteria - Carolyn'!N40, "TRUE", "FALSE")</f>
        <v>TRUE</v>
      </c>
    </row>
    <row r="41" spans="1:17">
      <c r="A41" s="1">
        <f>'Phase 1 - Criteria - Carolyn'!A41</f>
        <v>42</v>
      </c>
      <c r="B41" s="1">
        <f>'Phase 1 - Criteria - Carolyn'!B41</f>
        <v>2009</v>
      </c>
      <c r="C41" s="1" t="str">
        <f>'Phase 1 - Criteria - Carolyn'!C41</f>
        <v>Volkert; Valerie M; Lerman; Dorothea C; Call; Nathan A; Trosclair Lasserre; Nicole</v>
      </c>
      <c r="D41" s="1" t="str">
        <f>'Phase 1 - Criteria - Carolyn'!D41</f>
        <v>an Evaluation of Resurgence during treatment with Functional Communication Training</v>
      </c>
      <c r="E41" s="1" t="str">
        <f>'Phase 1 - Criteria - Carolyn'!E41</f>
        <v>Journal of Applied Behavior Analysis</v>
      </c>
      <c r="F41" s="1" t="str">
        <f>'Phase 1 - Criteria - Carolyn'!F41</f>
        <v>https://www.doi.org/10.1901/jaba.2009.42-145</v>
      </c>
      <c r="G41" s="1" t="s">
        <v>13644</v>
      </c>
      <c r="H41" s="1" t="s">
        <v>13644</v>
      </c>
      <c r="I41" s="1" t="s">
        <v>13644</v>
      </c>
      <c r="J41" s="1" t="s">
        <v>13644</v>
      </c>
      <c r="K41" s="1" t="s">
        <v>13644</v>
      </c>
      <c r="L41" s="1" t="s">
        <v>13644</v>
      </c>
      <c r="M41" s="1" t="s">
        <v>13645</v>
      </c>
      <c r="N41" t="b">
        <f t="shared" si="0"/>
        <v>0</v>
      </c>
      <c r="Q41" t="str">
        <f>IF(N41='Phase 1 - Criteria - Carolyn'!N41, "TRUE", "FALSE")</f>
        <v>TRUE</v>
      </c>
    </row>
    <row r="42" spans="1:17">
      <c r="A42" s="1">
        <f>'Phase 1 - Criteria - Carolyn'!A42</f>
        <v>44</v>
      </c>
      <c r="B42" s="1">
        <f>'Phase 1 - Criteria - Carolyn'!B42</f>
        <v>2009</v>
      </c>
      <c r="C42" s="1" t="str">
        <f>'Phase 1 - Criteria - Carolyn'!C42</f>
        <v>Podlesnik, Christopher A; Shahan, Timothy A</v>
      </c>
      <c r="D42" s="1" t="str">
        <f>'Phase 1 - Criteria - Carolyn'!D42</f>
        <v>Behavioral momentum and relapse of extinguished operant responding.</v>
      </c>
      <c r="E42" s="1" t="str">
        <f>'Phase 1 - Criteria - Carolyn'!E42</f>
        <v>Learning &amp; Behavior</v>
      </c>
      <c r="F42" s="1" t="str">
        <f>'Phase 1 - Criteria - Carolyn'!F42</f>
        <v>https://www.doi.org/10.3758/LB.37.4.357</v>
      </c>
      <c r="G42" s="1" t="s">
        <v>13644</v>
      </c>
      <c r="H42" s="1" t="s">
        <v>13644</v>
      </c>
      <c r="I42" s="1" t="s">
        <v>13644</v>
      </c>
      <c r="J42" s="1" t="s">
        <v>13644</v>
      </c>
      <c r="K42" s="1" t="s">
        <v>13644</v>
      </c>
      <c r="L42" s="1" t="s">
        <v>13644</v>
      </c>
      <c r="M42" s="1" t="s">
        <v>13644</v>
      </c>
      <c r="N42" t="b">
        <f t="shared" si="0"/>
        <v>1</v>
      </c>
      <c r="Q42" t="str">
        <f>IF(N42='Phase 1 - Criteria - Carolyn'!N42, "TRUE", "FALSE")</f>
        <v>TRUE</v>
      </c>
    </row>
    <row r="43" spans="1:17">
      <c r="A43" s="1">
        <f>'Phase 1 - Criteria - Carolyn'!A43</f>
        <v>48</v>
      </c>
      <c r="B43" s="1">
        <f>'Phase 1 - Criteria - Carolyn'!B43</f>
        <v>2009</v>
      </c>
      <c r="C43" s="1" t="str">
        <f>'Phase 1 - Criteria - Carolyn'!C43</f>
        <v>Lattal, Kennon A.; St. Peter Pipkin, Claire</v>
      </c>
      <c r="D43" s="1" t="str">
        <f>'Phase 1 - Criteria - Carolyn'!D43</f>
        <v>Resurgence of previously reinforced responding: Research and application</v>
      </c>
      <c r="E43" s="1" t="str">
        <f>'Phase 1 - Criteria - Carolyn'!E43</f>
        <v>The Behavior Analyst Today</v>
      </c>
      <c r="F43" s="1" t="str">
        <f>'Phase 1 - Criteria - Carolyn'!F43</f>
        <v>http://dx.doi.org/10.1037/h0100669</v>
      </c>
      <c r="G43" s="1" t="s">
        <v>13644</v>
      </c>
      <c r="H43" s="1" t="s">
        <v>13644</v>
      </c>
      <c r="I43" s="1" t="s">
        <v>13644</v>
      </c>
      <c r="J43" s="1" t="s">
        <v>13644</v>
      </c>
      <c r="K43" s="1" t="s">
        <v>13644</v>
      </c>
      <c r="L43" s="1" t="s">
        <v>13644</v>
      </c>
      <c r="M43" s="1" t="s">
        <v>13644</v>
      </c>
      <c r="N43" t="b">
        <f t="shared" si="0"/>
        <v>1</v>
      </c>
      <c r="P43" t="s">
        <v>13646</v>
      </c>
      <c r="Q43" t="str">
        <f>IF(N43='Phase 1 - Criteria - Carolyn'!N43, "TRUE", "FALSE")</f>
        <v>TRUE</v>
      </c>
    </row>
    <row r="44" spans="1:17">
      <c r="A44" s="1">
        <f>'Phase 1 - Criteria - Carolyn'!A44</f>
        <v>49</v>
      </c>
      <c r="B44" s="1">
        <f>'Phase 1 - Criteria - Carolyn'!B44</f>
        <v>2010</v>
      </c>
      <c r="C44" s="1" t="str">
        <f>'Phase 1 - Criteria - Carolyn'!C44</f>
        <v>Podlesnik, Christopher A; Shahan, Timothy A</v>
      </c>
      <c r="D44" s="1" t="str">
        <f>'Phase 1 - Criteria - Carolyn'!D44</f>
        <v>Extinction, relapse, and behavioral momentum.</v>
      </c>
      <c r="E44" s="1" t="str">
        <f>'Phase 1 - Criteria - Carolyn'!E44</f>
        <v>Behavioural Processes</v>
      </c>
      <c r="F44" s="1" t="str">
        <f>'Phase 1 - Criteria - Carolyn'!F44</f>
        <v>https://www.doi.org/10.1016/j.beproc.2010.02.001</v>
      </c>
      <c r="G44" s="1" t="s">
        <v>13644</v>
      </c>
      <c r="H44" s="1" t="s">
        <v>13644</v>
      </c>
      <c r="I44" s="1" t="s">
        <v>13644</v>
      </c>
      <c r="J44" s="1" t="s">
        <v>13644</v>
      </c>
      <c r="K44" s="1" t="s">
        <v>13644</v>
      </c>
      <c r="L44" s="1" t="s">
        <v>13644</v>
      </c>
      <c r="M44" s="1" t="s">
        <v>13644</v>
      </c>
      <c r="N44" t="b">
        <f t="shared" si="0"/>
        <v>1</v>
      </c>
      <c r="Q44" t="str">
        <f>IF(N44='Phase 1 - Criteria - Carolyn'!N44, "TRUE", "FALSE")</f>
        <v>TRUE</v>
      </c>
    </row>
    <row r="45" spans="1:17">
      <c r="A45" s="1">
        <f>'Phase 1 - Criteria - Carolyn'!A45</f>
        <v>50</v>
      </c>
      <c r="B45" s="1">
        <f>'Phase 1 - Criteria - Carolyn'!B45</f>
        <v>2010</v>
      </c>
      <c r="C45" s="1" t="str">
        <f>'Phase 1 - Criteria - Carolyn'!C45</f>
        <v>Winterbauer, Neil E; Bouton, Mark E</v>
      </c>
      <c r="D45" s="1" t="str">
        <f>'Phase 1 - Criteria - Carolyn'!D45</f>
        <v>Mechanisms of resurgence of an extinguished instrumental behavior.</v>
      </c>
      <c r="E45" s="1" t="str">
        <f>'Phase 1 - Criteria - Carolyn'!E45</f>
        <v>Journal of Experimental Psychology: Animal Behavior Processes</v>
      </c>
      <c r="F45" s="1" t="str">
        <f>'Phase 1 - Criteria - Carolyn'!F45</f>
        <v>https://www.doi.org/10.1037/a0017365</v>
      </c>
      <c r="G45" s="1" t="s">
        <v>13644</v>
      </c>
      <c r="H45" s="1" t="s">
        <v>13644</v>
      </c>
      <c r="I45" s="1" t="s">
        <v>13644</v>
      </c>
      <c r="J45" s="1" t="s">
        <v>13644</v>
      </c>
      <c r="K45" s="1" t="s">
        <v>13644</v>
      </c>
      <c r="L45" s="1" t="s">
        <v>13644</v>
      </c>
      <c r="M45" s="1" t="s">
        <v>13644</v>
      </c>
      <c r="N45" t="b">
        <f t="shared" si="0"/>
        <v>1</v>
      </c>
      <c r="Q45" t="str">
        <f>IF(N45='Phase 1 - Criteria - Carolyn'!N45, "TRUE", "FALSE")</f>
        <v>TRUE</v>
      </c>
    </row>
    <row r="46" spans="1:17">
      <c r="A46" s="1">
        <f>'Phase 1 - Criteria - Carolyn'!A46</f>
        <v>51</v>
      </c>
      <c r="B46" s="1">
        <f>'Phase 1 - Criteria - Carolyn'!B46</f>
        <v>2010</v>
      </c>
      <c r="C46" s="1" t="str">
        <f>'Phase 1 - Criteria - Carolyn'!C46</f>
        <v>Doughty, Adam H.; Cash, Jeffrey D.; Finch, Elizabeth A.; Holloway, Chrisey; Wallington, Laura K.</v>
      </c>
      <c r="D46" s="1" t="str">
        <f>'Phase 1 - Criteria - Carolyn'!D46</f>
        <v>Effects of training history on resurgence in humans</v>
      </c>
      <c r="E46" s="1" t="str">
        <f>'Phase 1 - Criteria - Carolyn'!E46</f>
        <v>Behavioural Processes</v>
      </c>
      <c r="F46" s="1" t="str">
        <f>'Phase 1 - Criteria - Carolyn'!F46</f>
        <v>https://www.doi.org/10.1016/j.beproc.2009.12.001</v>
      </c>
      <c r="G46" s="1" t="s">
        <v>13644</v>
      </c>
      <c r="H46" s="1" t="s">
        <v>13644</v>
      </c>
      <c r="I46" s="1" t="s">
        <v>13644</v>
      </c>
      <c r="J46" s="1" t="s">
        <v>13644</v>
      </c>
      <c r="K46" s="1" t="s">
        <v>13644</v>
      </c>
      <c r="L46" s="1" t="s">
        <v>13644</v>
      </c>
      <c r="M46" s="1" t="s">
        <v>13644</v>
      </c>
      <c r="N46" t="b">
        <f t="shared" si="0"/>
        <v>1</v>
      </c>
      <c r="Q46" t="str">
        <f>IF(N46='Phase 1 - Criteria - Carolyn'!N46, "TRUE", "FALSE")</f>
        <v>TRUE</v>
      </c>
    </row>
    <row r="47" spans="1:17">
      <c r="A47" s="1">
        <f>'Phase 1 - Criteria - Carolyn'!A47</f>
        <v>54</v>
      </c>
      <c r="B47" s="1">
        <f>'Phase 1 - Criteria - Carolyn'!B47</f>
        <v>2011</v>
      </c>
      <c r="C47" s="1" t="str">
        <f>'Phase 1 - Criteria - Carolyn'!C47</f>
        <v>Cancado; Carlos R. X; Lattal; Kennon A</v>
      </c>
      <c r="D47" s="1" t="str">
        <f>'Phase 1 - Criteria - Carolyn'!D47</f>
        <v>Resurgence of Temporal Patterns of Responding</v>
      </c>
      <c r="E47" s="1" t="str">
        <f>'Phase 1 - Criteria - Carolyn'!E47</f>
        <v>Journal of the Experimental Analysis of Behavior</v>
      </c>
      <c r="F47" s="1" t="str">
        <f>'Phase 1 - Criteria - Carolyn'!F47</f>
        <v>https://www.doi.org/10.1901/jeab.2011.95-271</v>
      </c>
      <c r="G47" s="1" t="s">
        <v>13644</v>
      </c>
      <c r="H47" s="1" t="s">
        <v>13644</v>
      </c>
      <c r="I47" s="1" t="s">
        <v>13644</v>
      </c>
      <c r="J47" s="1" t="s">
        <v>13644</v>
      </c>
      <c r="K47" s="1" t="s">
        <v>13644</v>
      </c>
      <c r="L47" s="1" t="s">
        <v>13644</v>
      </c>
      <c r="M47" s="1" t="s">
        <v>13644</v>
      </c>
      <c r="N47" t="b">
        <f t="shared" si="0"/>
        <v>1</v>
      </c>
      <c r="Q47" t="str">
        <f>IF(N47='Phase 1 - Criteria - Carolyn'!N47, "TRUE", "FALSE")</f>
        <v>TRUE</v>
      </c>
    </row>
    <row r="48" spans="1:17">
      <c r="A48" s="1">
        <f>'Phase 1 - Criteria - Carolyn'!A48</f>
        <v>55</v>
      </c>
      <c r="B48" s="1">
        <f>'Phase 1 - Criteria - Carolyn'!B48</f>
        <v>2011</v>
      </c>
      <c r="C48" s="1" t="str">
        <f>'Phase 1 - Criteria - Carolyn'!C48</f>
        <v>Nevin; John A; Shahan; Timothy A</v>
      </c>
      <c r="D48" s="1" t="str">
        <f>'Phase 1 - Criteria - Carolyn'!D48</f>
        <v>Behavioral Momentum Theory: Equations and Applications</v>
      </c>
      <c r="E48" s="1" t="str">
        <f>'Phase 1 - Criteria - Carolyn'!E48</f>
        <v>Journal of Applied Behavior Analysis</v>
      </c>
      <c r="F48" s="1" t="str">
        <f>'Phase 1 - Criteria - Carolyn'!F48</f>
        <v>https://www.doi.org/10.1901/jaba.2011.44-877</v>
      </c>
      <c r="G48" s="1" t="s">
        <v>13644</v>
      </c>
      <c r="H48" s="1" t="s">
        <v>13644</v>
      </c>
      <c r="I48" s="1" t="s">
        <v>13644</v>
      </c>
      <c r="J48" s="1" t="s">
        <v>13644</v>
      </c>
      <c r="K48" s="1" t="s">
        <v>13644</v>
      </c>
      <c r="L48" s="1" t="s">
        <v>13644</v>
      </c>
      <c r="M48" s="1" t="s">
        <v>13644</v>
      </c>
      <c r="N48" t="b">
        <f t="shared" si="0"/>
        <v>1</v>
      </c>
      <c r="P48" t="s">
        <v>13646</v>
      </c>
      <c r="Q48" t="str">
        <f>IF(N48='Phase 1 - Criteria - Carolyn'!N48, "TRUE", "FALSE")</f>
        <v>TRUE</v>
      </c>
    </row>
    <row r="49" spans="1:17">
      <c r="A49" s="1">
        <f>'Phase 1 - Criteria - Carolyn'!A49</f>
        <v>56</v>
      </c>
      <c r="B49" s="1">
        <f>'Phase 1 - Criteria - Carolyn'!B49</f>
        <v>2011</v>
      </c>
      <c r="C49" s="1" t="str">
        <f>'Phase 1 - Criteria - Carolyn'!C49</f>
        <v>Shahan; Timothy A; Sweeney; Mary M</v>
      </c>
      <c r="D49" s="1" t="str">
        <f>'Phase 1 - Criteria - Carolyn'!D49</f>
        <v>a model of Resurgence Based on Behavioral Momentum Theory</v>
      </c>
      <c r="E49" s="1" t="str">
        <f>'Phase 1 - Criteria - Carolyn'!E49</f>
        <v>Journal of the Experimental Analysis of Behavior</v>
      </c>
      <c r="F49" s="1" t="str">
        <f>'Phase 1 - Criteria - Carolyn'!F49</f>
        <v>https://www.doi.org/10.1901/jeab.2011.95-91</v>
      </c>
      <c r="G49" s="1" t="s">
        <v>13644</v>
      </c>
      <c r="H49" s="1" t="s">
        <v>13644</v>
      </c>
      <c r="I49" s="1" t="s">
        <v>13644</v>
      </c>
      <c r="J49" s="1" t="s">
        <v>13644</v>
      </c>
      <c r="K49" s="1" t="s">
        <v>13644</v>
      </c>
      <c r="L49" s="1" t="s">
        <v>13644</v>
      </c>
      <c r="M49" s="1" t="s">
        <v>13644</v>
      </c>
      <c r="N49" t="b">
        <f t="shared" si="0"/>
        <v>1</v>
      </c>
      <c r="P49" t="s">
        <v>13646</v>
      </c>
      <c r="Q49" t="str">
        <f>IF(N49='Phase 1 - Criteria - Carolyn'!N49, "TRUE", "FALSE")</f>
        <v>TRUE</v>
      </c>
    </row>
    <row r="50" spans="1:17">
      <c r="A50" s="1">
        <f>'Phase 1 - Criteria - Carolyn'!A50</f>
        <v>57</v>
      </c>
      <c r="B50" s="1">
        <f>'Phase 1 - Criteria - Carolyn'!B50</f>
        <v>2011</v>
      </c>
      <c r="C50" s="1" t="str">
        <f>'Phase 1 - Criteria - Carolyn'!C50</f>
        <v>Winterbauer; Neil E; Bouton; Mark E</v>
      </c>
      <c r="D50" s="1" t="str">
        <f>'Phase 1 - Criteria - Carolyn'!D50</f>
        <v>Mechanisms of Resurgence II: response-contingent reinforcers can Reinstate a Second extinguished Behavior</v>
      </c>
      <c r="E50" s="1" t="str">
        <f>'Phase 1 - Criteria - Carolyn'!E50</f>
        <v>Learning and Motivation</v>
      </c>
      <c r="F50" s="1" t="str">
        <f>'Phase 1 - Criteria - Carolyn'!F50</f>
        <v>https://www.doi.org/10.1016/j.lmot.2011.01.002</v>
      </c>
      <c r="G50" s="1" t="s">
        <v>13644</v>
      </c>
      <c r="H50" s="1" t="s">
        <v>13644</v>
      </c>
      <c r="I50" s="1" t="s">
        <v>13644</v>
      </c>
      <c r="J50" s="1" t="s">
        <v>13644</v>
      </c>
      <c r="K50" s="1" t="s">
        <v>13644</v>
      </c>
      <c r="L50" s="1" t="s">
        <v>13644</v>
      </c>
      <c r="M50" s="1" t="s">
        <v>13644</v>
      </c>
      <c r="N50" t="b">
        <f t="shared" si="0"/>
        <v>1</v>
      </c>
      <c r="Q50" t="str">
        <f>IF(N50='Phase 1 - Criteria - Carolyn'!N50, "TRUE", "FALSE")</f>
        <v>TRUE</v>
      </c>
    </row>
    <row r="51" spans="1:17">
      <c r="A51" s="1">
        <f>'Phase 1 - Criteria - Carolyn'!A51</f>
        <v>60</v>
      </c>
      <c r="B51" s="1">
        <f>'Phase 1 - Criteria - Carolyn'!B51</f>
        <v>2011</v>
      </c>
      <c r="C51" s="1" t="str">
        <f>'Phase 1 - Criteria - Carolyn'!C51</f>
        <v>Reed, Phil; Clark, Charlotte</v>
      </c>
      <c r="D51" s="1" t="str">
        <f>'Phase 1 - Criteria - Carolyn'!D51</f>
        <v>Impact of intervening learning on resurgence in humans with Autism Spectrum Disorders.</v>
      </c>
      <c r="E51" s="1" t="str">
        <f>'Phase 1 - Criteria - Carolyn'!E51</f>
        <v>Learning &amp; Behavior</v>
      </c>
      <c r="F51" s="1" t="str">
        <f>'Phase 1 - Criteria - Carolyn'!F51</f>
        <v>https://www.doi.org/10.3758/s13420-010-0014-2</v>
      </c>
      <c r="G51" s="1" t="s">
        <v>13644</v>
      </c>
      <c r="H51" s="1" t="s">
        <v>13644</v>
      </c>
      <c r="I51" s="1" t="s">
        <v>13644</v>
      </c>
      <c r="J51" s="1" t="s">
        <v>13644</v>
      </c>
      <c r="K51" s="1" t="s">
        <v>13644</v>
      </c>
      <c r="L51" s="1" t="s">
        <v>13644</v>
      </c>
      <c r="M51" s="1" t="s">
        <v>13644</v>
      </c>
      <c r="N51" t="b">
        <f t="shared" si="0"/>
        <v>1</v>
      </c>
      <c r="Q51" t="str">
        <f>IF(N51='Phase 1 - Criteria - Carolyn'!N51, "TRUE", "FALSE")</f>
        <v>TRUE</v>
      </c>
    </row>
    <row r="52" spans="1:17">
      <c r="A52" s="1">
        <f>'Phase 1 - Criteria - Carolyn'!A52</f>
        <v>61</v>
      </c>
      <c r="B52" s="1">
        <f>'Phase 1 - Criteria - Carolyn'!B52</f>
        <v>2011</v>
      </c>
      <c r="C52" s="1" t="str">
        <f>'Phase 1 - Criteria - Carolyn'!C52</f>
        <v>Bouton, Mark E</v>
      </c>
      <c r="D52" s="1" t="str">
        <f>'Phase 1 - Criteria - Carolyn'!D52</f>
        <v>Learning and the persistence of appetite: extinction and the motivation to eat and overeat.</v>
      </c>
      <c r="E52" s="1" t="str">
        <f>'Phase 1 - Criteria - Carolyn'!E52</f>
        <v>Physiology &amp; Behavior</v>
      </c>
      <c r="F52" s="1" t="str">
        <f>'Phase 1 - Criteria - Carolyn'!F52</f>
        <v>https://www.doi.org/10.1016/j.physbeh.2010.11.025</v>
      </c>
      <c r="G52" s="1" t="s">
        <v>13644</v>
      </c>
      <c r="H52" s="1" t="s">
        <v>13644</v>
      </c>
      <c r="I52" s="1" t="s">
        <v>13644</v>
      </c>
      <c r="J52" s="1" t="s">
        <v>13644</v>
      </c>
      <c r="K52" s="1" t="s">
        <v>13644</v>
      </c>
      <c r="L52" s="1" t="s">
        <v>13644</v>
      </c>
      <c r="M52" s="1" t="s">
        <v>13644</v>
      </c>
      <c r="N52" t="b">
        <f t="shared" si="0"/>
        <v>1</v>
      </c>
      <c r="P52" t="s">
        <v>13646</v>
      </c>
      <c r="Q52" t="str">
        <f>IF(N52='Phase 1 - Criteria - Carolyn'!N52, "TRUE", "FALSE")</f>
        <v>TRUE</v>
      </c>
    </row>
    <row r="53" spans="1:17">
      <c r="A53" s="1">
        <f>'Phase 1 - Criteria - Carolyn'!A53</f>
        <v>62</v>
      </c>
      <c r="B53" s="1">
        <f>'Phase 1 - Criteria - Carolyn'!B53</f>
        <v>2011</v>
      </c>
      <c r="C53" s="1" t="str">
        <f>'Phase 1 - Criteria - Carolyn'!C53</f>
        <v>Quick, Stacey L; Pyszczynski, Adam D; Colston, Kelli A; Shahan, Timothy A</v>
      </c>
      <c r="D53" s="1" t="str">
        <f>'Phase 1 - Criteria - Carolyn'!D53</f>
        <v>Loss of alternative non-drug reinforcement induces relapse of cocaine-seeking in rats: role of dopamine D(1) receptors.</v>
      </c>
      <c r="E53" s="1" t="str">
        <f>'Phase 1 - Criteria - Carolyn'!E53</f>
        <v xml:space="preserve">Neuropsychopharmacology </v>
      </c>
      <c r="F53" s="1" t="str">
        <f>'Phase 1 - Criteria - Carolyn'!F53</f>
        <v>https://www.doi.org/10.1038/npp.2010.239</v>
      </c>
      <c r="G53" s="1" t="s">
        <v>13644</v>
      </c>
      <c r="H53" s="1" t="s">
        <v>13644</v>
      </c>
      <c r="I53" s="1" t="s">
        <v>13644</v>
      </c>
      <c r="J53" s="1" t="s">
        <v>13644</v>
      </c>
      <c r="K53" s="1" t="s">
        <v>13644</v>
      </c>
      <c r="L53" s="1" t="s">
        <v>13644</v>
      </c>
      <c r="M53" s="1" t="s">
        <v>13644</v>
      </c>
      <c r="N53" t="b">
        <f t="shared" si="0"/>
        <v>1</v>
      </c>
      <c r="Q53" t="str">
        <f>IF(N53='Phase 1 - Criteria - Carolyn'!N53, "TRUE", "FALSE")</f>
        <v>TRUE</v>
      </c>
    </row>
    <row r="54" spans="1:17">
      <c r="A54" s="1">
        <f>'Phase 1 - Criteria - Carolyn'!A54</f>
        <v>66</v>
      </c>
      <c r="B54" s="1">
        <f>'Phase 1 - Criteria - Carolyn'!B54</f>
        <v>2011</v>
      </c>
      <c r="C54" s="1" t="str">
        <f>'Phase 1 - Criteria - Carolyn'!C54</f>
        <v>Mechner, Francis; Jones, Laurilyn</v>
      </c>
      <c r="D54" s="1" t="str">
        <f>'Phase 1 - Criteria - Carolyn'!D54</f>
        <v>Efectos de los aspectos secuenciales de la historia de aprendizaje = Effects of sequential aspects of learning history</v>
      </c>
      <c r="E54" s="1" t="str">
        <f>'Phase 1 - Criteria - Carolyn'!E54</f>
        <v>Revista Mexicana de Análisis de la Conducta</v>
      </c>
      <c r="F54" s="1" t="str">
        <f>'Phase 1 - Criteria - Carolyn'!F54</f>
        <v>https://www.doi.org/10.5514/rmac.v37.i1.24688</v>
      </c>
      <c r="G54" s="1" t="s">
        <v>13644</v>
      </c>
      <c r="H54" s="1" t="s">
        <v>13644</v>
      </c>
      <c r="I54" s="1" t="s">
        <v>13644</v>
      </c>
      <c r="J54" s="1" t="s">
        <v>13644</v>
      </c>
      <c r="K54" s="1" t="s">
        <v>13644</v>
      </c>
      <c r="L54" s="1" t="s">
        <v>13644</v>
      </c>
      <c r="M54" s="1" t="s">
        <v>13644</v>
      </c>
      <c r="N54" t="b">
        <f t="shared" si="0"/>
        <v>1</v>
      </c>
      <c r="Q54" t="str">
        <f>IF(N54='Phase 1 - Criteria - Carolyn'!N54, "TRUE", "FALSE")</f>
        <v>TRUE</v>
      </c>
    </row>
    <row r="55" spans="1:17">
      <c r="A55" s="1">
        <f>'Phase 1 - Criteria - Carolyn'!A55</f>
        <v>72</v>
      </c>
      <c r="B55" s="1">
        <f>'Phase 1 - Criteria - Carolyn'!B55</f>
        <v>2011</v>
      </c>
      <c r="C55" s="1" t="str">
        <f>'Phase 1 - Criteria - Carolyn'!C55</f>
        <v>Weeden, Marc Alden</v>
      </c>
      <c r="D55" s="1" t="str">
        <f>'Phase 1 - Criteria - Carolyn'!D55</f>
        <v>The effects of chlordiazepoxide on resurgence in male rats: A preliminary investigation</v>
      </c>
      <c r="E55" s="1" t="str">
        <f>'Phase 1 - Criteria - Carolyn'!E55</f>
        <v>Unpublished dissertation</v>
      </c>
      <c r="F55" s="1" t="str">
        <f>'Phase 1 - Criteria - Carolyn'!F55</f>
        <v>https://scholarworks.wmich.edu/dissertations/636</v>
      </c>
      <c r="G55" s="1" t="s">
        <v>13644</v>
      </c>
      <c r="H55" s="1" t="s">
        <v>13644</v>
      </c>
      <c r="I55" s="1" t="s">
        <v>13644</v>
      </c>
      <c r="J55" s="1" t="s">
        <v>13644</v>
      </c>
      <c r="K55" s="1" t="s">
        <v>13645</v>
      </c>
      <c r="L55" s="1" t="s">
        <v>13644</v>
      </c>
      <c r="M55" s="1" t="s">
        <v>13644</v>
      </c>
      <c r="N55" t="b">
        <f t="shared" si="0"/>
        <v>0</v>
      </c>
      <c r="P55" t="s">
        <v>13647</v>
      </c>
      <c r="Q55" t="str">
        <f>IF(N55='Phase 1 - Criteria - Carolyn'!N55, "TRUE", "FALSE")</f>
        <v>TRUE</v>
      </c>
    </row>
    <row r="56" spans="1:17">
      <c r="A56" s="1">
        <f>'Phase 1 - Criteria - Carolyn'!A56</f>
        <v>73</v>
      </c>
      <c r="B56" s="1">
        <f>'Phase 1 - Criteria - Carolyn'!B56</f>
        <v>2011</v>
      </c>
      <c r="C56" s="1" t="str">
        <f>'Phase 1 - Criteria - Carolyn'!C56</f>
        <v>Doughty, Adam H.; Kastner, Rebecca M.; Bismark, Bryan D.</v>
      </c>
      <c r="D56" s="1" t="str">
        <f>'Phase 1 - Criteria - Carolyn'!D56</f>
        <v>Resurgence of derived stimulus relations: Replication and extensions</v>
      </c>
      <c r="E56" s="1" t="str">
        <f>'Phase 1 - Criteria - Carolyn'!E56</f>
        <v>Behavioural Processes</v>
      </c>
      <c r="F56" s="1" t="str">
        <f>'Phase 1 - Criteria - Carolyn'!F56</f>
        <v>https://www.doi.org/10.1016/j.beproc.2010.08.006</v>
      </c>
      <c r="G56" s="1" t="s">
        <v>13644</v>
      </c>
      <c r="H56" s="1" t="s">
        <v>13644</v>
      </c>
      <c r="I56" s="1" t="s">
        <v>13644</v>
      </c>
      <c r="J56" s="1" t="s">
        <v>13644</v>
      </c>
      <c r="K56" s="1" t="s">
        <v>13644</v>
      </c>
      <c r="L56" s="1" t="s">
        <v>13644</v>
      </c>
      <c r="M56" s="1" t="s">
        <v>13644</v>
      </c>
      <c r="N56" t="b">
        <f t="shared" si="0"/>
        <v>1</v>
      </c>
      <c r="Q56" t="str">
        <f>IF(N56='Phase 1 - Criteria - Carolyn'!N56, "TRUE", "FALSE")</f>
        <v>TRUE</v>
      </c>
    </row>
    <row r="57" spans="1:17">
      <c r="A57" s="1">
        <f>'Phase 1 - Criteria - Carolyn'!A57</f>
        <v>74</v>
      </c>
      <c r="B57" s="1">
        <f>'Phase 1 - Criteria - Carolyn'!B57</f>
        <v>2012</v>
      </c>
      <c r="C57" s="1" t="str">
        <f>'Phase 1 - Criteria - Carolyn'!C57</f>
        <v>Thrailkill; Eric A; Shahan; Timothy A</v>
      </c>
      <c r="D57" s="1" t="str">
        <f>'Phase 1 - Criteria - Carolyn'!D57</f>
        <v>resistance to change and relapse of Observing</v>
      </c>
      <c r="E57" s="1" t="str">
        <f>'Phase 1 - Criteria - Carolyn'!E57</f>
        <v>Journal of the Experimental Analysis of Behavior</v>
      </c>
      <c r="F57" s="1" t="str">
        <f>'Phase 1 - Criteria - Carolyn'!F57</f>
        <v>https://www.doi.org/10.1901/jeab.2012.97-281</v>
      </c>
      <c r="G57" s="1" t="s">
        <v>13644</v>
      </c>
      <c r="H57" s="1" t="s">
        <v>13644</v>
      </c>
      <c r="I57" s="1" t="s">
        <v>13644</v>
      </c>
      <c r="J57" s="1" t="s">
        <v>13644</v>
      </c>
      <c r="K57" s="1" t="s">
        <v>13644</v>
      </c>
      <c r="L57" s="1" t="s">
        <v>13644</v>
      </c>
      <c r="M57" s="1" t="s">
        <v>13644</v>
      </c>
      <c r="N57" t="b">
        <f t="shared" si="0"/>
        <v>1</v>
      </c>
      <c r="Q57" t="str">
        <f>IF(N57='Phase 1 - Criteria - Carolyn'!N57, "TRUE", "FALSE")</f>
        <v>TRUE</v>
      </c>
    </row>
    <row r="58" spans="1:17">
      <c r="A58" s="1">
        <f>'Phase 1 - Criteria - Carolyn'!A58</f>
        <v>75</v>
      </c>
      <c r="B58" s="1">
        <f>'Phase 1 - Criteria - Carolyn'!B58</f>
        <v>2012</v>
      </c>
      <c r="C58" s="1" t="str">
        <f>'Phase 1 - Criteria - Carolyn'!C58</f>
        <v>Winterbauer, Neil E; Bouton, Mark E</v>
      </c>
      <c r="D58" s="1" t="str">
        <f>'Phase 1 - Criteria - Carolyn'!D58</f>
        <v>Effects of thinning the rate at which the alternative behavior is reinforced on resurgence of an extinguished instrumental response.</v>
      </c>
      <c r="E58" s="1" t="str">
        <f>'Phase 1 - Criteria - Carolyn'!E58</f>
        <v>Journal of Experimental Psychology: Animal Behavior Processes</v>
      </c>
      <c r="F58" s="1" t="str">
        <f>'Phase 1 - Criteria - Carolyn'!F58</f>
        <v>https://www.doi.org/10.1037/a0028853</v>
      </c>
      <c r="G58" s="1" t="s">
        <v>13644</v>
      </c>
      <c r="H58" s="1" t="s">
        <v>13644</v>
      </c>
      <c r="I58" s="1" t="s">
        <v>13644</v>
      </c>
      <c r="J58" s="1" t="s">
        <v>13644</v>
      </c>
      <c r="K58" s="1" t="s">
        <v>13644</v>
      </c>
      <c r="L58" s="1" t="s">
        <v>13644</v>
      </c>
      <c r="M58" s="1" t="s">
        <v>13644</v>
      </c>
      <c r="N58" t="b">
        <f t="shared" si="0"/>
        <v>1</v>
      </c>
      <c r="Q58" t="str">
        <f>IF(N58='Phase 1 - Criteria - Carolyn'!N58, "TRUE", "FALSE")</f>
        <v>TRUE</v>
      </c>
    </row>
    <row r="59" spans="1:17">
      <c r="A59" s="1">
        <f>'Phase 1 - Criteria - Carolyn'!A59</f>
        <v>76</v>
      </c>
      <c r="B59" s="1">
        <f>'Phase 1 - Criteria - Carolyn'!B59</f>
        <v>2012</v>
      </c>
      <c r="C59" s="1" t="str">
        <f>'Phase 1 - Criteria - Carolyn'!C59</f>
        <v>Bouton, Mark E; Winterbauer, Neil E; Todd, Travis P</v>
      </c>
      <c r="D59" s="1" t="str">
        <f>'Phase 1 - Criteria - Carolyn'!D59</f>
        <v>Relapse processes after the extinction of instrumental learning: renewal, resurgence, and reacquisition.</v>
      </c>
      <c r="E59" s="1" t="str">
        <f>'Phase 1 - Criteria - Carolyn'!E59</f>
        <v>Behavioural Processes</v>
      </c>
      <c r="F59" s="1" t="str">
        <f>'Phase 1 - Criteria - Carolyn'!F59</f>
        <v>https://www.doi.org/10.1016/j.beproc.2012.03.004</v>
      </c>
      <c r="G59" s="1" t="s">
        <v>13644</v>
      </c>
      <c r="H59" s="1" t="s">
        <v>13644</v>
      </c>
      <c r="I59" s="1" t="s">
        <v>13644</v>
      </c>
      <c r="J59" s="1" t="s">
        <v>13644</v>
      </c>
      <c r="K59" s="1" t="s">
        <v>13644</v>
      </c>
      <c r="L59" s="1" t="s">
        <v>13644</v>
      </c>
      <c r="M59" s="1" t="s">
        <v>13644</v>
      </c>
      <c r="N59" t="b">
        <f t="shared" si="0"/>
        <v>1</v>
      </c>
      <c r="P59" t="s">
        <v>13646</v>
      </c>
      <c r="Q59" t="str">
        <f>IF(N59='Phase 1 - Criteria - Carolyn'!N59, "TRUE", "FALSE")</f>
        <v>TRUE</v>
      </c>
    </row>
    <row r="60" spans="1:17">
      <c r="A60" s="1">
        <f>'Phase 1 - Criteria - Carolyn'!A60</f>
        <v>78</v>
      </c>
      <c r="B60" s="1">
        <f>'Phase 1 - Criteria - Carolyn'!B60</f>
        <v>2012</v>
      </c>
      <c r="C60" s="1" t="str">
        <f>'Phase 1 - Criteria - Carolyn'!C60</f>
        <v>McHugh, Louise; Procter, Jonathan; Herzog, Michaela; Schock, Anne-Kathrin; Reed, Phil</v>
      </c>
      <c r="D60" s="1" t="str">
        <f>'Phase 1 - Criteria - Carolyn'!D60</f>
        <v>The effect of mindfulness on extinction and behavioral resurgence.</v>
      </c>
      <c r="E60" s="1" t="str">
        <f>'Phase 1 - Criteria - Carolyn'!E60</f>
        <v>Learning &amp; Behavior</v>
      </c>
      <c r="F60" s="1" t="str">
        <f>'Phase 1 - Criteria - Carolyn'!F60</f>
        <v>https://www.doi.org/10.3758/s13420-011-0062-2</v>
      </c>
      <c r="G60" s="1" t="s">
        <v>13644</v>
      </c>
      <c r="H60" s="1" t="s">
        <v>13644</v>
      </c>
      <c r="I60" s="1" t="s">
        <v>13644</v>
      </c>
      <c r="J60" s="1" t="s">
        <v>13644</v>
      </c>
      <c r="K60" s="1" t="s">
        <v>13644</v>
      </c>
      <c r="L60" s="1" t="s">
        <v>13644</v>
      </c>
      <c r="M60" s="1" t="s">
        <v>13644</v>
      </c>
      <c r="N60" t="b">
        <f t="shared" si="0"/>
        <v>1</v>
      </c>
      <c r="Q60" t="str">
        <f>IF(N60='Phase 1 - Criteria - Carolyn'!N60, "TRUE", "FALSE")</f>
        <v>TRUE</v>
      </c>
    </row>
    <row r="61" spans="1:17">
      <c r="A61" s="1">
        <f>'Phase 1 - Criteria - Carolyn'!A61</f>
        <v>82</v>
      </c>
      <c r="B61" s="1">
        <f>'Phase 1 - Criteria - Carolyn'!B61</f>
        <v>2012</v>
      </c>
      <c r="C61" s="1" t="str">
        <f>'Phase 1 - Criteria - Carolyn'!C61</f>
        <v>Marsteller, Tonya M.; St. Peter, Claire C.</v>
      </c>
      <c r="D61" s="1" t="str">
        <f>'Phase 1 - Criteria - Carolyn'!D61</f>
        <v>Resurgence during treatment challenges</v>
      </c>
      <c r="E61" s="1" t="str">
        <f>'Phase 1 - Criteria - Carolyn'!E61</f>
        <v>Revista Mexicana de Análisis de la Conducta</v>
      </c>
      <c r="F61" s="1" t="str">
        <f>'Phase 1 - Criteria - Carolyn'!F61</f>
        <v>http://rmac-mx.org/resurgence-during-treatment-challenges/</v>
      </c>
      <c r="G61" s="1" t="s">
        <v>13644</v>
      </c>
      <c r="H61" s="1" t="s">
        <v>13644</v>
      </c>
      <c r="I61" s="1" t="s">
        <v>13644</v>
      </c>
      <c r="J61" s="1" t="s">
        <v>13644</v>
      </c>
      <c r="K61" s="1" t="s">
        <v>13644</v>
      </c>
      <c r="L61" s="1" t="s">
        <v>13644</v>
      </c>
      <c r="M61" s="1" t="s">
        <v>13644</v>
      </c>
      <c r="N61" t="b">
        <f t="shared" si="0"/>
        <v>1</v>
      </c>
      <c r="Q61" t="str">
        <f>IF(N61='Phase 1 - Criteria - Carolyn'!N61, "TRUE", "FALSE")</f>
        <v>TRUE</v>
      </c>
    </row>
    <row r="62" spans="1:17">
      <c r="A62" s="1">
        <f>'Phase 1 - Criteria - Carolyn'!A62</f>
        <v>84</v>
      </c>
      <c r="B62" s="1">
        <f>'Phase 1 - Criteria - Carolyn'!B62</f>
        <v>2012</v>
      </c>
      <c r="C62" s="1" t="str">
        <f>'Phase 1 - Criteria - Carolyn'!C62</f>
        <v>Lattal, K. Matthew; Lattal, Kennon A.</v>
      </c>
      <c r="D62" s="1" t="str">
        <f>'Phase 1 - Criteria - Carolyn'!D62</f>
        <v>Facets of Pavlovian and operant extinction</v>
      </c>
      <c r="E62" s="1" t="str">
        <f>'Phase 1 - Criteria - Carolyn'!E62</f>
        <v>Behavioural Processes</v>
      </c>
      <c r="F62" s="1" t="str">
        <f>'Phase 1 - Criteria - Carolyn'!F62</f>
        <v>https://doi.org/10.1016/j.beproc.2012.03.009</v>
      </c>
      <c r="G62" s="1" t="s">
        <v>13644</v>
      </c>
      <c r="H62" s="1" t="s">
        <v>13644</v>
      </c>
      <c r="I62" s="1" t="s">
        <v>13644</v>
      </c>
      <c r="J62" s="1" t="s">
        <v>13644</v>
      </c>
      <c r="K62" s="1" t="s">
        <v>13644</v>
      </c>
      <c r="L62" s="1" t="s">
        <v>13644</v>
      </c>
      <c r="M62" s="1" t="s">
        <v>13644</v>
      </c>
      <c r="N62" t="b">
        <f t="shared" si="0"/>
        <v>1</v>
      </c>
      <c r="P62" t="s">
        <v>13646</v>
      </c>
      <c r="Q62" t="str">
        <f>IF(N62='Phase 1 - Criteria - Carolyn'!N62, "TRUE", "FALSE")</f>
        <v>TRUE</v>
      </c>
    </row>
    <row r="63" spans="1:17">
      <c r="A63" s="1">
        <f>'Phase 1 - Criteria - Carolyn'!A63</f>
        <v>85</v>
      </c>
      <c r="B63" s="1">
        <f>'Phase 1 - Criteria - Carolyn'!B63</f>
        <v>2013</v>
      </c>
      <c r="C63" s="1" t="str">
        <f>'Phase 1 - Criteria - Carolyn'!C63</f>
        <v>Wacker; David P; Harding; Jay W; Morgan; Theresa A; Berg; Wendy K; Schieltz; Kelly M; Lee; John F; Padilla; Yaniz C</v>
      </c>
      <c r="D63" s="1" t="str">
        <f>'Phase 1 - Criteria - Carolyn'!D63</f>
        <v>an Evaluation of Resurgence during Functional Communication Training</v>
      </c>
      <c r="E63" s="1" t="str">
        <f>'Phase 1 - Criteria - Carolyn'!E63</f>
        <v>The Psychological Record</v>
      </c>
      <c r="F63" s="1" t="str">
        <f>'Phase 1 - Criteria - Carolyn'!F63</f>
        <v>https://doi.org/10.11133/j.tpr.2013.63.1.001</v>
      </c>
      <c r="G63" s="1" t="s">
        <v>13644</v>
      </c>
      <c r="H63" s="1" t="s">
        <v>13644</v>
      </c>
      <c r="I63" s="1" t="s">
        <v>13644</v>
      </c>
      <c r="J63" s="1" t="s">
        <v>13644</v>
      </c>
      <c r="K63" s="1" t="s">
        <v>13644</v>
      </c>
      <c r="L63" s="1" t="s">
        <v>13644</v>
      </c>
      <c r="M63" s="1" t="s">
        <v>13645</v>
      </c>
      <c r="N63" t="b">
        <f t="shared" si="0"/>
        <v>0</v>
      </c>
      <c r="Q63" t="str">
        <f>IF(N63='Phase 1 - Criteria - Carolyn'!N63, "TRUE", "FALSE")</f>
        <v>TRUE</v>
      </c>
    </row>
    <row r="64" spans="1:17">
      <c r="A64" s="1">
        <f>'Phase 1 - Criteria - Carolyn'!A64</f>
        <v>86</v>
      </c>
      <c r="B64" s="1">
        <f>'Phase 1 - Criteria - Carolyn'!B64</f>
        <v>2013</v>
      </c>
      <c r="C64" s="1" t="str">
        <f>'Phase 1 - Criteria - Carolyn'!C64</f>
        <v>Winterbauer; Neil E; Lucke; Sara; Bouton; Mark E</v>
      </c>
      <c r="D64" s="1" t="str">
        <f>'Phase 1 - Criteria - Carolyn'!D64</f>
        <v>Some Factors Modulating the strength of Resurgence After extinction of an instrumental Behavior</v>
      </c>
      <c r="E64" s="1" t="str">
        <f>'Phase 1 - Criteria - Carolyn'!E64</f>
        <v>Learning and Motivation</v>
      </c>
      <c r="F64" s="1" t="str">
        <f>'Phase 1 - Criteria - Carolyn'!F64</f>
        <v>http://dx.doi.org/10.1016/j.lmot.2012.03.003</v>
      </c>
      <c r="G64" s="1" t="s">
        <v>13644</v>
      </c>
      <c r="H64" s="1" t="s">
        <v>13644</v>
      </c>
      <c r="I64" s="1" t="s">
        <v>13644</v>
      </c>
      <c r="J64" s="1" t="s">
        <v>13644</v>
      </c>
      <c r="K64" s="1" t="s">
        <v>13644</v>
      </c>
      <c r="L64" s="1" t="s">
        <v>13644</v>
      </c>
      <c r="M64" s="1" t="s">
        <v>13644</v>
      </c>
      <c r="N64" t="b">
        <f t="shared" si="0"/>
        <v>1</v>
      </c>
      <c r="Q64" t="str">
        <f>IF(N64='Phase 1 - Criteria - Carolyn'!N64, "TRUE", "FALSE")</f>
        <v>TRUE</v>
      </c>
    </row>
    <row r="65" spans="1:17">
      <c r="A65" s="1">
        <f>'Phase 1 - Criteria - Carolyn'!A65</f>
        <v>87</v>
      </c>
      <c r="B65" s="1">
        <f>'Phase 1 - Criteria - Carolyn'!B65</f>
        <v>2013</v>
      </c>
      <c r="C65" s="1" t="str">
        <f>'Phase 1 - Criteria - Carolyn'!C65</f>
        <v>Sweeney, Mary M; Shahan, Timothy A</v>
      </c>
      <c r="D65" s="1" t="str">
        <f>'Phase 1 - Criteria - Carolyn'!D65</f>
        <v>Effects of high, low, and thinning rates of alternative reinforcement on response elimination and resurgence.</v>
      </c>
      <c r="E65" s="1" t="str">
        <f>'Phase 1 - Criteria - Carolyn'!E65</f>
        <v>Journal of the Experimental Analysis of Behavior</v>
      </c>
      <c r="F65" s="1" t="str">
        <f>'Phase 1 - Criteria - Carolyn'!F65</f>
        <v>https://www.doi.org/10.1002/jeab.26</v>
      </c>
      <c r="G65" s="1" t="s">
        <v>13644</v>
      </c>
      <c r="H65" s="1" t="s">
        <v>13644</v>
      </c>
      <c r="I65" s="1" t="s">
        <v>13644</v>
      </c>
      <c r="J65" s="1" t="s">
        <v>13644</v>
      </c>
      <c r="K65" s="1" t="s">
        <v>13644</v>
      </c>
      <c r="L65" s="1" t="s">
        <v>13644</v>
      </c>
      <c r="M65" s="1" t="s">
        <v>13644</v>
      </c>
      <c r="N65" t="b">
        <f t="shared" si="0"/>
        <v>1</v>
      </c>
      <c r="Q65" t="str">
        <f>IF(N65='Phase 1 - Criteria - Carolyn'!N65, "TRUE", "FALSE")</f>
        <v>TRUE</v>
      </c>
    </row>
    <row r="66" spans="1:17">
      <c r="A66" s="1">
        <f>'Phase 1 - Criteria - Carolyn'!A66</f>
        <v>88</v>
      </c>
      <c r="B66" s="1">
        <f>'Phase 1 - Criteria - Carolyn'!B66</f>
        <v>2013</v>
      </c>
      <c r="C66" s="1" t="str">
        <f>'Phase 1 - Criteria - Carolyn'!C66</f>
        <v>Pyszczynski, Adam D; Shahan, Timothy A</v>
      </c>
      <c r="D66" s="1" t="str">
        <f>'Phase 1 - Criteria - Carolyn'!D66</f>
        <v>Loss of nondrug reinforcement in one context produces alcohol seeking in another context.</v>
      </c>
      <c r="E66" s="1" t="str">
        <f>'Phase 1 - Criteria - Carolyn'!E66</f>
        <v>Behavioural Pharmacology</v>
      </c>
      <c r="F66" s="1" t="str">
        <f>'Phase 1 - Criteria - Carolyn'!F66</f>
        <v>https://www.doi.org/10.1097/FBP.0b013e328364502a</v>
      </c>
      <c r="G66" s="1" t="s">
        <v>13644</v>
      </c>
      <c r="H66" s="1" t="s">
        <v>13644</v>
      </c>
      <c r="I66" s="1" t="s">
        <v>13644</v>
      </c>
      <c r="J66" s="1" t="s">
        <v>13644</v>
      </c>
      <c r="K66" s="1" t="s">
        <v>13644</v>
      </c>
      <c r="L66" s="1" t="s">
        <v>13644</v>
      </c>
      <c r="M66" s="1" t="s">
        <v>13644</v>
      </c>
      <c r="N66" t="b">
        <f t="shared" si="0"/>
        <v>1</v>
      </c>
      <c r="Q66" t="str">
        <f>IF(N66='Phase 1 - Criteria - Carolyn'!N66, "TRUE", "FALSE")</f>
        <v>TRUE</v>
      </c>
    </row>
    <row r="67" spans="1:17">
      <c r="A67" s="1">
        <f>'Phase 1 - Criteria - Carolyn'!A67</f>
        <v>89</v>
      </c>
      <c r="B67" s="1">
        <f>'Phase 1 - Criteria - Carolyn'!B67</f>
        <v>2013</v>
      </c>
      <c r="C67" s="1" t="str">
        <f>'Phase 1 - Criteria - Carolyn'!C67</f>
        <v>Marchant, Nathan J; Li, Xuan; Shaham, Yavin</v>
      </c>
      <c r="D67" s="1" t="str">
        <f>'Phase 1 - Criteria - Carolyn'!D67</f>
        <v>Recent developments in animal models of drug relapse.</v>
      </c>
      <c r="E67" s="1" t="str">
        <f>'Phase 1 - Criteria - Carolyn'!E67</f>
        <v>Current Opinion in Neurobiology</v>
      </c>
      <c r="F67" s="1" t="str">
        <f>'Phase 1 - Criteria - Carolyn'!F67</f>
        <v>http://dx.doi.org/10.1016/j.conb.2013.01.003</v>
      </c>
      <c r="G67" s="1" t="s">
        <v>13644</v>
      </c>
      <c r="H67" s="1" t="s">
        <v>13644</v>
      </c>
      <c r="I67" s="1" t="s">
        <v>13644</v>
      </c>
      <c r="J67" s="1" t="s">
        <v>13644</v>
      </c>
      <c r="K67" s="1" t="s">
        <v>13644</v>
      </c>
      <c r="L67" s="1" t="s">
        <v>13644</v>
      </c>
      <c r="M67" s="1" t="s">
        <v>13644</v>
      </c>
      <c r="N67" t="b">
        <f t="shared" si="0"/>
        <v>1</v>
      </c>
      <c r="P67" t="s">
        <v>13646</v>
      </c>
      <c r="Q67" t="str">
        <f>IF(N67='Phase 1 - Criteria - Carolyn'!N67, "TRUE", "FALSE")</f>
        <v>TRUE</v>
      </c>
    </row>
    <row r="68" spans="1:17">
      <c r="A68" s="1">
        <f>'Phase 1 - Criteria - Carolyn'!A68</f>
        <v>90</v>
      </c>
      <c r="B68" s="1">
        <f>'Phase 1 - Criteria - Carolyn'!B68</f>
        <v>2013</v>
      </c>
      <c r="C68" s="1" t="str">
        <f>'Phase 1 - Criteria - Carolyn'!C68</f>
        <v>Cançado, Carlos R X; Lattal, Kennon A</v>
      </c>
      <c r="D68" s="1" t="str">
        <f>'Phase 1 - Criteria - Carolyn'!D68</f>
        <v>Response elimination, reinforcement rate and resurgence of operant behavior.</v>
      </c>
      <c r="E68" s="1" t="str">
        <f>'Phase 1 - Criteria - Carolyn'!E68</f>
        <v>Behavioural Processes</v>
      </c>
      <c r="F68" s="1" t="str">
        <f>'Phase 1 - Criteria - Carolyn'!F68</f>
        <v>http://dx.doi.org/10.1016/j.beproc.2013.07.027</v>
      </c>
      <c r="G68" s="1" t="s">
        <v>13644</v>
      </c>
      <c r="H68" s="1" t="s">
        <v>13644</v>
      </c>
      <c r="I68" s="1" t="s">
        <v>13644</v>
      </c>
      <c r="J68" s="1" t="s">
        <v>13644</v>
      </c>
      <c r="K68" s="1" t="s">
        <v>13644</v>
      </c>
      <c r="L68" s="1" t="s">
        <v>13644</v>
      </c>
      <c r="M68" s="1" t="s">
        <v>13644</v>
      </c>
      <c r="N68" t="b">
        <f t="shared" si="0"/>
        <v>1</v>
      </c>
      <c r="Q68" t="str">
        <f>IF(N68='Phase 1 - Criteria - Carolyn'!N68, "TRUE", "FALSE")</f>
        <v>TRUE</v>
      </c>
    </row>
    <row r="69" spans="1:17">
      <c r="A69" s="1">
        <f>'Phase 1 - Criteria - Carolyn'!A69</f>
        <v>93</v>
      </c>
      <c r="B69" s="1">
        <f>'Phase 1 - Criteria - Carolyn'!B69</f>
        <v>2013</v>
      </c>
      <c r="C69" s="1" t="str">
        <f>'Phase 1 - Criteria - Carolyn'!C69</f>
        <v>Sweeney, Mary M.; Shahan, Timothy A.</v>
      </c>
      <c r="D69" s="1" t="str">
        <f>'Phase 1 - Criteria - Carolyn'!D69</f>
        <v>Behavioral momentum and resurgence: Effects of time in extinction and repeated resurgence tests</v>
      </c>
      <c r="E69" s="1" t="str">
        <f>'Phase 1 - Criteria - Carolyn'!E69</f>
        <v>Learning &amp; Behavior</v>
      </c>
      <c r="F69" s="1" t="str">
        <f>'Phase 1 - Criteria - Carolyn'!F69</f>
        <v>https://www.doi.org/10.3758/s13420-013-0116-8</v>
      </c>
      <c r="G69" s="1" t="s">
        <v>13644</v>
      </c>
      <c r="H69" s="1" t="s">
        <v>13644</v>
      </c>
      <c r="I69" s="1" t="s">
        <v>13644</v>
      </c>
      <c r="J69" s="1" t="s">
        <v>13644</v>
      </c>
      <c r="K69" s="1" t="s">
        <v>13644</v>
      </c>
      <c r="L69" s="1" t="s">
        <v>13644</v>
      </c>
      <c r="M69" s="1" t="s">
        <v>13644</v>
      </c>
      <c r="N69" t="b">
        <f t="shared" si="0"/>
        <v>1</v>
      </c>
      <c r="Q69" t="str">
        <f>IF(N69='Phase 1 - Criteria - Carolyn'!N69, "TRUE", "FALSE")</f>
        <v>TRUE</v>
      </c>
    </row>
    <row r="70" spans="1:17">
      <c r="A70" s="1">
        <f>'Phase 1 - Criteria - Carolyn'!A70</f>
        <v>99</v>
      </c>
      <c r="B70" s="1">
        <f>'Phase 1 - Criteria - Carolyn'!B70</f>
        <v>2013</v>
      </c>
      <c r="C70" s="1" t="str">
        <f>'Phase 1 - Criteria - Carolyn'!C70</f>
        <v>Redner, Ryan Nathaniel</v>
      </c>
      <c r="D70" s="1" t="str">
        <f>'Phase 1 - Criteria - Carolyn'!D70</f>
        <v>The effects of repeated resurgence conditions on the magnitude of resurgence</v>
      </c>
      <c r="E70" s="1" t="str">
        <f>'Phase 1 - Criteria - Carolyn'!E70</f>
        <v>Unpublished dissertation</v>
      </c>
      <c r="F70" s="1" t="str">
        <f>'Phase 1 - Criteria - Carolyn'!F70</f>
        <v>https://scholarworks.wmich.edu/dissertations/71</v>
      </c>
      <c r="G70" s="1" t="s">
        <v>13644</v>
      </c>
      <c r="H70" s="1" t="s">
        <v>13644</v>
      </c>
      <c r="I70" s="1" t="s">
        <v>13644</v>
      </c>
      <c r="J70" s="1" t="s">
        <v>13644</v>
      </c>
      <c r="K70" s="1" t="s">
        <v>13645</v>
      </c>
      <c r="L70" s="1" t="s">
        <v>13644</v>
      </c>
      <c r="M70" s="1" t="s">
        <v>13644</v>
      </c>
      <c r="N70" t="b">
        <f t="shared" si="0"/>
        <v>0</v>
      </c>
      <c r="P70" t="s">
        <v>13647</v>
      </c>
      <c r="Q70" t="str">
        <f>IF(N70='Phase 1 - Criteria - Carolyn'!N70, "TRUE", "FALSE")</f>
        <v>TRUE</v>
      </c>
    </row>
    <row r="71" spans="1:17">
      <c r="A71" s="1">
        <f>'Phase 1 - Criteria - Carolyn'!A71</f>
        <v>100</v>
      </c>
      <c r="B71" s="1">
        <f>'Phase 1 - Criteria - Carolyn'!B71</f>
        <v>2013</v>
      </c>
      <c r="C71" s="1" t="str">
        <f>'Phase 1 - Criteria - Carolyn'!C71</f>
        <v>Ginsburg, Brett C.; Lamb, R.J.</v>
      </c>
      <c r="D71" s="1" t="str">
        <f>'Phase 1 - Criteria - Carolyn'!D71</f>
        <v>Reinforcement of an alternative behavior as a model of recovery and relapse in the rat</v>
      </c>
      <c r="E71" s="1" t="str">
        <f>'Phase 1 - Criteria - Carolyn'!E71</f>
        <v>Behavioural Processes</v>
      </c>
      <c r="F71" s="1" t="str">
        <f>'Phase 1 - Criteria - Carolyn'!F71</f>
        <v>https://doi.org/10.1016/j.beproc.2012.12.004</v>
      </c>
      <c r="G71" s="1" t="s">
        <v>13644</v>
      </c>
      <c r="H71" s="1" t="s">
        <v>13644</v>
      </c>
      <c r="I71" s="1" t="s">
        <v>13644</v>
      </c>
      <c r="J71" s="1" t="s">
        <v>13644</v>
      </c>
      <c r="K71" s="1" t="s">
        <v>13644</v>
      </c>
      <c r="L71" s="1" t="s">
        <v>13645</v>
      </c>
      <c r="M71" s="1" t="s">
        <v>13644</v>
      </c>
      <c r="N71" t="b">
        <f t="shared" si="0"/>
        <v>0</v>
      </c>
      <c r="Q71" t="str">
        <f>IF(N71='Phase 1 - Criteria - Carolyn'!N71, "TRUE", "FALSE")</f>
        <v>TRUE</v>
      </c>
    </row>
    <row r="72" spans="1:17">
      <c r="A72" s="1">
        <f>'Phase 1 - Criteria - Carolyn'!A72</f>
        <v>102</v>
      </c>
      <c r="B72" s="1">
        <f>'Phase 1 - Criteria - Carolyn'!B72</f>
        <v>2013</v>
      </c>
      <c r="C72" s="1" t="str">
        <f>'Phase 1 - Criteria - Carolyn'!C72</f>
        <v>DeLeon, Iser G.; Gregory, Meagan K.; St. Peter, Claire C.</v>
      </c>
      <c r="D72" s="1" t="str">
        <f>'Phase 1 - Criteria - Carolyn'!D72</f>
        <v>Chapter Seven - Recent Developments in Behavioral Intervention Informed by Basic Research</v>
      </c>
      <c r="E72" s="1" t="str">
        <f>'Phase 1 - Criteria - Carolyn'!E72</f>
        <v>International Review of Research in Developmental Disabilities</v>
      </c>
      <c r="F72" s="1" t="str">
        <f>'Phase 1 - Criteria - Carolyn'!F72</f>
        <v>http://dx.doi.org/10.1016/B978-0-12-401662-0.00007-5</v>
      </c>
      <c r="G72" s="1" t="s">
        <v>13644</v>
      </c>
      <c r="H72" s="1" t="s">
        <v>13644</v>
      </c>
      <c r="I72" s="1" t="s">
        <v>13644</v>
      </c>
      <c r="J72" s="1" t="s">
        <v>13644</v>
      </c>
      <c r="K72" s="1" t="s">
        <v>13644</v>
      </c>
      <c r="L72" s="1" t="s">
        <v>13644</v>
      </c>
      <c r="M72" s="1" t="s">
        <v>13644</v>
      </c>
      <c r="N72" t="b">
        <f t="shared" si="0"/>
        <v>1</v>
      </c>
      <c r="P72" t="s">
        <v>13646</v>
      </c>
      <c r="Q72" t="str">
        <f>IF(N72='Phase 1 - Criteria - Carolyn'!N72, "TRUE", "FALSE")</f>
        <v>TRUE</v>
      </c>
    </row>
    <row r="73" spans="1:17">
      <c r="A73" s="1">
        <f>'Phase 1 - Criteria - Carolyn'!A73</f>
        <v>104</v>
      </c>
      <c r="B73" s="1">
        <f>'Phase 1 - Criteria - Carolyn'!B73</f>
        <v>2014</v>
      </c>
      <c r="C73" s="1" t="str">
        <f>'Phase 1 - Criteria - Carolyn'!C73</f>
        <v>Hoffman, Katherine; Falcomata, Terry S</v>
      </c>
      <c r="D73" s="1" t="str">
        <f>'Phase 1 - Criteria - Carolyn'!D73</f>
        <v>An evaluation of resurgence of appropriate communication in individuals with autism who exhibit severe problem behavior.</v>
      </c>
      <c r="E73" s="1" t="str">
        <f>'Phase 1 - Criteria - Carolyn'!E73</f>
        <v>Journal of Applied Behavior Analysis</v>
      </c>
      <c r="F73" s="1" t="str">
        <f>'Phase 1 - Criteria - Carolyn'!F73</f>
        <v>https://www.doi.org/10.1002/jaba.144</v>
      </c>
      <c r="G73" s="1" t="s">
        <v>13644</v>
      </c>
      <c r="H73" s="1" t="s">
        <v>13644</v>
      </c>
      <c r="I73" s="1" t="s">
        <v>13644</v>
      </c>
      <c r="J73" s="1" t="s">
        <v>13644</v>
      </c>
      <c r="K73" s="1" t="s">
        <v>13644</v>
      </c>
      <c r="L73" s="1" t="s">
        <v>13644</v>
      </c>
      <c r="M73" s="1" t="s">
        <v>13645</v>
      </c>
      <c r="N73" t="b">
        <f t="shared" si="0"/>
        <v>0</v>
      </c>
      <c r="Q73" t="str">
        <f>IF(N73='Phase 1 - Criteria - Carolyn'!N73, "TRUE", "FALSE")</f>
        <v>TRUE</v>
      </c>
    </row>
    <row r="74" spans="1:17">
      <c r="A74" s="1">
        <f>'Phase 1 - Criteria - Carolyn'!A74</f>
        <v>105</v>
      </c>
      <c r="B74" s="1">
        <f>'Phase 1 - Criteria - Carolyn'!B74</f>
        <v>2014</v>
      </c>
      <c r="C74" s="1" t="str">
        <f>'Phase 1 - Criteria - Carolyn'!C74</f>
        <v>Pritchard, Duncan; Hoerger, Marguerite; Mace, F Charles; Penney, Heather; Harris, Brian</v>
      </c>
      <c r="D74" s="1" t="str">
        <f>'Phase 1 - Criteria - Carolyn'!D74</f>
        <v>Clinical translation of animal models of treatment relapse.</v>
      </c>
      <c r="E74" s="1" t="str">
        <f>'Phase 1 - Criteria - Carolyn'!E74</f>
        <v>Journal of the Experimental Analysis of Behavior</v>
      </c>
      <c r="F74" s="1" t="str">
        <f>'Phase 1 - Criteria - Carolyn'!F74</f>
        <v>https://www.doi.org/10.1002/jeab.87</v>
      </c>
      <c r="G74" s="1" t="s">
        <v>13645</v>
      </c>
      <c r="H74" s="1" t="s">
        <v>13644</v>
      </c>
      <c r="I74" s="1" t="s">
        <v>13644</v>
      </c>
      <c r="J74" s="1" t="s">
        <v>13644</v>
      </c>
      <c r="K74" s="1" t="s">
        <v>13644</v>
      </c>
      <c r="L74" s="1" t="s">
        <v>13644</v>
      </c>
      <c r="M74" s="1" t="s">
        <v>13644</v>
      </c>
      <c r="N74" t="b">
        <f t="shared" si="0"/>
        <v>0</v>
      </c>
      <c r="Q74" t="str">
        <f>IF(N74='Phase 1 - Criteria - Carolyn'!N74, "TRUE", "FALSE")</f>
        <v>TRUE</v>
      </c>
    </row>
    <row r="75" spans="1:17">
      <c r="A75" s="1">
        <f>'Phase 1 - Criteria - Carolyn'!A75</f>
        <v>106</v>
      </c>
      <c r="B75" s="1">
        <f>'Phase 1 - Criteria - Carolyn'!B75</f>
        <v>2014</v>
      </c>
      <c r="C75" s="1" t="str">
        <f>'Phase 1 - Criteria - Carolyn'!C75</f>
        <v>Marsteller, Tonya M; St Peter, Claire C</v>
      </c>
      <c r="D75" s="1" t="str">
        <f>'Phase 1 - Criteria - Carolyn'!D75</f>
        <v>Effects of fixed-time reinforcement schedules on resurgence of problem behavior.</v>
      </c>
      <c r="E75" s="1" t="str">
        <f>'Phase 1 - Criteria - Carolyn'!E75</f>
        <v>Journal of Applied Behavior Analysis</v>
      </c>
      <c r="F75" s="1" t="str">
        <f>'Phase 1 - Criteria - Carolyn'!F75</f>
        <v>https://www.doi.org/10.1002/jaba.134</v>
      </c>
      <c r="G75" s="1" t="s">
        <v>13644</v>
      </c>
      <c r="H75" s="1" t="s">
        <v>13644</v>
      </c>
      <c r="I75" s="1" t="s">
        <v>13644</v>
      </c>
      <c r="J75" s="1" t="s">
        <v>13644</v>
      </c>
      <c r="K75" s="1" t="s">
        <v>13644</v>
      </c>
      <c r="L75" s="1" t="s">
        <v>13644</v>
      </c>
      <c r="M75" s="1" t="s">
        <v>13645</v>
      </c>
      <c r="N75" t="b">
        <f t="shared" si="0"/>
        <v>0</v>
      </c>
      <c r="Q75" t="str">
        <f>IF(N75='Phase 1 - Criteria - Carolyn'!N75, "TRUE", "FALSE")</f>
        <v>TRUE</v>
      </c>
    </row>
    <row r="76" spans="1:17">
      <c r="A76" s="1">
        <f>'Phase 1 - Criteria - Carolyn'!A76</f>
        <v>107</v>
      </c>
      <c r="B76" s="1">
        <f>'Phase 1 - Criteria - Carolyn'!B76</f>
        <v>2014</v>
      </c>
      <c r="C76" s="1" t="str">
        <f>'Phase 1 - Criteria - Carolyn'!C76</f>
        <v>Pyszczynski, Adam D; Shahan, Timothy A</v>
      </c>
      <c r="D76" s="1" t="str">
        <f>'Phase 1 - Criteria - Carolyn'!D76</f>
        <v>Examination of the role of dopamine D₂ and adrenergic α₂ receptors in resurgence of food seeking.</v>
      </c>
      <c r="E76" s="1" t="str">
        <f>'Phase 1 - Criteria - Carolyn'!E76</f>
        <v>Behavioural Brain Research</v>
      </c>
      <c r="F76" s="1" t="str">
        <f>'Phase 1 - Criteria - Carolyn'!F76</f>
        <v>http://dx.doi.org/10.1016/j.bbr.2014.06.004</v>
      </c>
      <c r="G76" s="1" t="s">
        <v>13644</v>
      </c>
      <c r="H76" s="1" t="s">
        <v>13644</v>
      </c>
      <c r="I76" s="1" t="s">
        <v>13644</v>
      </c>
      <c r="J76" s="1" t="s">
        <v>13644</v>
      </c>
      <c r="K76" s="1" t="s">
        <v>13644</v>
      </c>
      <c r="L76" s="1" t="s">
        <v>13644</v>
      </c>
      <c r="M76" s="1" t="s">
        <v>13644</v>
      </c>
      <c r="N76" t="b">
        <f t="shared" si="0"/>
        <v>1</v>
      </c>
      <c r="Q76" t="str">
        <f>IF(N76='Phase 1 - Criteria - Carolyn'!N76, "TRUE", "FALSE")</f>
        <v>TRUE</v>
      </c>
    </row>
    <row r="77" spans="1:17">
      <c r="A77" s="1">
        <f>'Phase 1 - Criteria - Carolyn'!A77</f>
        <v>108</v>
      </c>
      <c r="B77" s="1">
        <f>'Phase 1 - Criteria - Carolyn'!B77</f>
        <v>2014</v>
      </c>
      <c r="C77" s="1" t="str">
        <f>'Phase 1 - Criteria - Carolyn'!C77</f>
        <v>Doughty, Adam H; Leake, Lesley W; Stoudemire, M Lee</v>
      </c>
      <c r="D77" s="1" t="str">
        <f>'Phase 1 - Criteria - Carolyn'!D77</f>
        <v>Failure to observe untested derived stimulus relations in extinction: implications for understanding stimulus-equivalence formation.</v>
      </c>
      <c r="E77" s="1" t="str">
        <f>'Phase 1 - Criteria - Carolyn'!E77</f>
        <v>Journal of the Experimental Analysis of Behavior</v>
      </c>
      <c r="F77" s="1" t="str">
        <f>'Phase 1 - Criteria - Carolyn'!F77</f>
        <v>https://www.doi.org/10.1002/jeab.111</v>
      </c>
      <c r="G77" s="1" t="s">
        <v>13644</v>
      </c>
      <c r="H77" s="1" t="s">
        <v>13644</v>
      </c>
      <c r="I77" s="1" t="s">
        <v>13644</v>
      </c>
      <c r="J77" s="1" t="s">
        <v>13644</v>
      </c>
      <c r="K77" s="1" t="s">
        <v>13644</v>
      </c>
      <c r="L77" s="1" t="s">
        <v>13644</v>
      </c>
      <c r="M77" s="1" t="s">
        <v>13644</v>
      </c>
      <c r="N77" t="b">
        <f t="shared" si="0"/>
        <v>1</v>
      </c>
      <c r="Q77" t="str">
        <f>IF(N77='Phase 1 - Criteria - Carolyn'!N77, "TRUE", "FALSE")</f>
        <v>TRUE</v>
      </c>
    </row>
    <row r="78" spans="1:17">
      <c r="A78" s="1">
        <f>'Phase 1 - Criteria - Carolyn'!A78</f>
        <v>109</v>
      </c>
      <c r="B78" s="1">
        <f>'Phase 1 - Criteria - Carolyn'!B78</f>
        <v>2014</v>
      </c>
      <c r="C78" s="1" t="str">
        <f>'Phase 1 - Criteria - Carolyn'!C78</f>
        <v>da Silva, Stephanie P; Cançado, Carlos R X; Lattal, Kennon A</v>
      </c>
      <c r="D78" s="1" t="str">
        <f>'Phase 1 - Criteria - Carolyn'!D78</f>
        <v>Resurgence in Siamese fighting fish, Betta splendens.</v>
      </c>
      <c r="E78" s="1" t="str">
        <f>'Phase 1 - Criteria - Carolyn'!E78</f>
        <v>Behavioural Processes</v>
      </c>
      <c r="F78" s="1" t="str">
        <f>'Phase 1 - Criteria - Carolyn'!F78</f>
        <v>http://dx.doi.org/10.1016/j.beproc.2014.01.004</v>
      </c>
      <c r="G78" s="1" t="s">
        <v>13644</v>
      </c>
      <c r="H78" s="1" t="s">
        <v>13644</v>
      </c>
      <c r="I78" s="1" t="s">
        <v>13644</v>
      </c>
      <c r="J78" s="1" t="s">
        <v>13644</v>
      </c>
      <c r="K78" s="1" t="s">
        <v>13644</v>
      </c>
      <c r="L78" s="1" t="s">
        <v>13644</v>
      </c>
      <c r="M78" s="1" t="s">
        <v>13644</v>
      </c>
      <c r="N78" t="b">
        <f t="shared" si="0"/>
        <v>1</v>
      </c>
      <c r="Q78" t="str">
        <f>IF(N78='Phase 1 - Criteria - Carolyn'!N78, "TRUE", "FALSE")</f>
        <v>TRUE</v>
      </c>
    </row>
    <row r="79" spans="1:17">
      <c r="A79" s="1">
        <f>'Phase 1 - Criteria - Carolyn'!A79</f>
        <v>110</v>
      </c>
      <c r="B79" s="1">
        <f>'Phase 1 - Criteria - Carolyn'!B79</f>
        <v>2014</v>
      </c>
      <c r="C79" s="1" t="str">
        <f>'Phase 1 - Criteria - Carolyn'!C79</f>
        <v>Bouton, Mark E; Schepers, Scott T</v>
      </c>
      <c r="D79" s="1" t="str">
        <f>'Phase 1 - Criteria - Carolyn'!D79</f>
        <v>Resurgence of instrumental behavior after an abstinence contingency.</v>
      </c>
      <c r="E79" s="1" t="str">
        <f>'Phase 1 - Criteria - Carolyn'!E79</f>
        <v>Learning &amp; Behavior</v>
      </c>
      <c r="F79" s="1" t="str">
        <f>'Phase 1 - Criteria - Carolyn'!F79</f>
        <v>https://www.doi.org/10.3758/s13420-013-0130-x</v>
      </c>
      <c r="G79" s="1" t="s">
        <v>13644</v>
      </c>
      <c r="H79" s="1" t="s">
        <v>13644</v>
      </c>
      <c r="I79" s="1" t="s">
        <v>13644</v>
      </c>
      <c r="J79" s="1" t="s">
        <v>13644</v>
      </c>
      <c r="K79" s="1" t="s">
        <v>13644</v>
      </c>
      <c r="L79" s="1" t="s">
        <v>13644</v>
      </c>
      <c r="M79" s="1" t="s">
        <v>13644</v>
      </c>
      <c r="N79" t="b">
        <f t="shared" ref="N79:N142" si="1">IF(COUNTIF(G79:M79,"No") &gt; 0, FALSE, IF(COUNTIF(G79:M79,"Yes") &gt; 6, TRUE, ""))</f>
        <v>1</v>
      </c>
      <c r="Q79" t="str">
        <f>IF(N79='Phase 1 - Criteria - Carolyn'!N79, "TRUE", "FALSE")</f>
        <v>TRUE</v>
      </c>
    </row>
    <row r="80" spans="1:17">
      <c r="A80" s="1">
        <f>'Phase 1 - Criteria - Carolyn'!A80</f>
        <v>111</v>
      </c>
      <c r="B80" s="1">
        <f>'Phase 1 - Criteria - Carolyn'!B80</f>
        <v>2014</v>
      </c>
      <c r="C80" s="1" t="str">
        <f>'Phase 1 - Criteria - Carolyn'!C80</f>
        <v>Pritchard, Duncan; Hoerger, Marguerite; Mace, F Charles</v>
      </c>
      <c r="D80" s="1" t="str">
        <f>'Phase 1 - Criteria - Carolyn'!D80</f>
        <v>Treatment relapse and behavioral momentum theory.</v>
      </c>
      <c r="E80" s="1" t="str">
        <f>'Phase 1 - Criteria - Carolyn'!E80</f>
        <v>Journal of Applied Behavior Analysis</v>
      </c>
      <c r="F80" s="1" t="str">
        <f>'Phase 1 - Criteria - Carolyn'!F80</f>
        <v xml:space="preserve">http://dx.doi.org.spot.lib.auburn.edu/10.1002/jaba.163 </v>
      </c>
      <c r="G80" s="1" t="s">
        <v>13644</v>
      </c>
      <c r="H80" s="1" t="s">
        <v>13644</v>
      </c>
      <c r="I80" s="1" t="s">
        <v>13644</v>
      </c>
      <c r="J80" s="1" t="s">
        <v>13644</v>
      </c>
      <c r="K80" s="1" t="s">
        <v>13644</v>
      </c>
      <c r="L80" s="1" t="s">
        <v>13644</v>
      </c>
      <c r="M80" s="1" t="s">
        <v>13644</v>
      </c>
      <c r="N80" t="b">
        <f t="shared" si="1"/>
        <v>1</v>
      </c>
      <c r="P80" t="s">
        <v>13646</v>
      </c>
      <c r="Q80" t="str">
        <f>IF(N80='Phase 1 - Criteria - Carolyn'!N80, "TRUE", "FALSE")</f>
        <v>TRUE</v>
      </c>
    </row>
    <row r="81" spans="1:17">
      <c r="A81" s="1">
        <f>'Phase 1 - Criteria - Carolyn'!A81</f>
        <v>112</v>
      </c>
      <c r="B81" s="1">
        <f>'Phase 1 - Criteria - Carolyn'!B81</f>
        <v>2014</v>
      </c>
      <c r="C81" s="1" t="str">
        <f>'Phase 1 - Criteria - Carolyn'!C81</f>
        <v>Bouton, Mark E</v>
      </c>
      <c r="D81" s="1" t="str">
        <f>'Phase 1 - Criteria - Carolyn'!D81</f>
        <v>Why behavior change is difficult to sustain.</v>
      </c>
      <c r="E81" s="1" t="str">
        <f>'Phase 1 - Criteria - Carolyn'!E81</f>
        <v>Preventive Medicine</v>
      </c>
      <c r="F81" s="1" t="str">
        <f>'Phase 1 - Criteria - Carolyn'!F81</f>
        <v>http://dx.doi.org/10.1016/j.ypmed.2014.06.010</v>
      </c>
      <c r="G81" s="1" t="s">
        <v>13644</v>
      </c>
      <c r="H81" s="1" t="s">
        <v>13644</v>
      </c>
      <c r="I81" s="1" t="s">
        <v>13644</v>
      </c>
      <c r="J81" s="1" t="s">
        <v>13644</v>
      </c>
      <c r="K81" s="1" t="s">
        <v>13644</v>
      </c>
      <c r="L81" s="1" t="s">
        <v>13644</v>
      </c>
      <c r="M81" s="1" t="s">
        <v>13644</v>
      </c>
      <c r="N81" t="b">
        <f t="shared" si="1"/>
        <v>1</v>
      </c>
      <c r="P81" t="s">
        <v>13646</v>
      </c>
      <c r="Q81" t="str">
        <f>IF(N81='Phase 1 - Criteria - Carolyn'!N81, "TRUE", "FALSE")</f>
        <v>TRUE</v>
      </c>
    </row>
    <row r="82" spans="1:17">
      <c r="A82" s="1">
        <f>'Phase 1 - Criteria - Carolyn'!A82</f>
        <v>113</v>
      </c>
      <c r="B82" s="1">
        <f>'Phase 1 - Criteria - Carolyn'!B82</f>
        <v>2014</v>
      </c>
      <c r="C82" s="1" t="str">
        <f>'Phase 1 - Criteria - Carolyn'!C82</f>
        <v>Rispoli, Mandy; Camargo, Síglia; Machalicek, Wendy; Lang, Russell; Sigafoos, Jeff</v>
      </c>
      <c r="D82" s="1" t="str">
        <f>'Phase 1 - Criteria - Carolyn'!D82</f>
        <v>Functional communication training in the treatment of problem behavior maintained by access to rituals.</v>
      </c>
      <c r="E82" s="1" t="str">
        <f>'Phase 1 - Criteria - Carolyn'!E82</f>
        <v>Journal of Applied Behavior Analysis</v>
      </c>
      <c r="F82" s="1" t="str">
        <f>'Phase 1 - Criteria - Carolyn'!F82</f>
        <v>https://www.doi.org/10.1002/jaba.130</v>
      </c>
      <c r="G82" s="1" t="s">
        <v>13644</v>
      </c>
      <c r="H82" s="1" t="s">
        <v>13644</v>
      </c>
      <c r="I82" s="1" t="s">
        <v>13644</v>
      </c>
      <c r="J82" s="1" t="s">
        <v>13644</v>
      </c>
      <c r="K82" s="1" t="s">
        <v>13644</v>
      </c>
      <c r="L82" s="1" t="s">
        <v>13644</v>
      </c>
      <c r="M82" s="1" t="s">
        <v>13645</v>
      </c>
      <c r="N82" t="b">
        <f t="shared" si="1"/>
        <v>0</v>
      </c>
      <c r="Q82" t="str">
        <f>IF(N82='Phase 1 - Criteria - Carolyn'!N82, "TRUE", "FALSE")</f>
        <v>TRUE</v>
      </c>
    </row>
    <row r="83" spans="1:17">
      <c r="A83" s="1">
        <f>'Phase 1 - Criteria - Carolyn'!A83</f>
        <v>121</v>
      </c>
      <c r="B83" s="1">
        <f>'Phase 1 - Criteria - Carolyn'!B83</f>
        <v>2014</v>
      </c>
      <c r="C83" s="1" t="str">
        <f>'Phase 1 - Criteria - Carolyn'!C83</f>
        <v>Podlesnik, Christopher A.; Kelley, Michael E.</v>
      </c>
      <c r="D83" s="1" t="str">
        <f>'Phase 1 - Criteria - Carolyn'!D83</f>
        <v>Resurgence: Response competition, stimulus control, and reinforcer control</v>
      </c>
      <c r="E83" s="1" t="str">
        <f>'Phase 1 - Criteria - Carolyn'!E83</f>
        <v>Journal of the Experimental Analysis of Behavior</v>
      </c>
      <c r="F83" s="1" t="str">
        <f>'Phase 1 - Criteria - Carolyn'!F83</f>
        <v>https://doi-org.spot.lib.auburn.edu/10.1002/jeab.102</v>
      </c>
      <c r="G83" s="1" t="s">
        <v>13644</v>
      </c>
      <c r="H83" s="1" t="s">
        <v>13644</v>
      </c>
      <c r="I83" s="1" t="s">
        <v>13644</v>
      </c>
      <c r="J83" s="1" t="s">
        <v>13644</v>
      </c>
      <c r="K83" s="1" t="s">
        <v>13644</v>
      </c>
      <c r="L83" s="1" t="s">
        <v>13644</v>
      </c>
      <c r="M83" s="1" t="s">
        <v>13644</v>
      </c>
      <c r="N83" t="b">
        <f t="shared" si="1"/>
        <v>1</v>
      </c>
      <c r="Q83" t="str">
        <f>IF(N83='Phase 1 - Criteria - Carolyn'!N83, "TRUE", "FALSE")</f>
        <v>TRUE</v>
      </c>
    </row>
    <row r="84" spans="1:17">
      <c r="A84" s="1">
        <f>'Phase 1 - Criteria - Carolyn'!A84</f>
        <v>122</v>
      </c>
      <c r="B84" s="1">
        <f>'Phase 1 - Criteria - Carolyn'!B84</f>
        <v>2014</v>
      </c>
      <c r="C84" s="1" t="str">
        <f>'Phase 1 - Criteria - Carolyn'!C84</f>
        <v>Pyszczynski, Adam D.</v>
      </c>
      <c r="D84" s="1" t="str">
        <f>'Phase 1 - Criteria - Carolyn'!D84</f>
        <v>Selected neuropharmacology of resurgence</v>
      </c>
      <c r="E84" s="1" t="str">
        <f>'Phase 1 - Criteria - Carolyn'!E84</f>
        <v>Unpublished dissertation</v>
      </c>
      <c r="F84" s="1" t="str">
        <f>'Phase 1 - Criteria - Carolyn'!F84</f>
        <v>https://digitalcommons.usu.edu/etd/1750</v>
      </c>
      <c r="G84" s="1" t="s">
        <v>13644</v>
      </c>
      <c r="H84" s="1" t="s">
        <v>13644</v>
      </c>
      <c r="I84" s="1" t="s">
        <v>13644</v>
      </c>
      <c r="J84" s="1" t="s">
        <v>13644</v>
      </c>
      <c r="K84" s="1" t="s">
        <v>13645</v>
      </c>
      <c r="L84" s="1" t="s">
        <v>13644</v>
      </c>
      <c r="M84" s="1" t="s">
        <v>13644</v>
      </c>
      <c r="N84" t="b">
        <f t="shared" si="1"/>
        <v>0</v>
      </c>
      <c r="P84" t="s">
        <v>13647</v>
      </c>
      <c r="Q84" t="str">
        <f>IF(N84='Phase 1 - Criteria - Carolyn'!N84, "TRUE", "FALSE")</f>
        <v>TRUE</v>
      </c>
    </row>
    <row r="85" spans="1:17">
      <c r="A85" s="1">
        <f>'Phase 1 - Criteria - Carolyn'!A85</f>
        <v>126</v>
      </c>
      <c r="B85" s="1">
        <f>'Phase 1 - Criteria - Carolyn'!B85</f>
        <v>2014</v>
      </c>
      <c r="C85" s="1" t="str">
        <f>'Phase 1 - Criteria - Carolyn'!C85</f>
        <v>Todd, Travis P.; Vurbic, Drina; Bouton, Mark E.</v>
      </c>
      <c r="D85" s="1" t="str">
        <f>'Phase 1 - Criteria - Carolyn'!D85</f>
        <v>Behavioral and neurobiological mechanisms of extinction in Pavlovian and instrumental learning</v>
      </c>
      <c r="E85" s="1" t="str">
        <f>'Phase 1 - Criteria - Carolyn'!E85</f>
        <v>Neurobiology of Learning and Memory</v>
      </c>
      <c r="F85" s="1" t="str">
        <f>'Phase 1 - Criteria - Carolyn'!F85</f>
        <v>https://doi.org/10.1016/j.nlm.2013.08.012</v>
      </c>
      <c r="G85" s="1" t="s">
        <v>13644</v>
      </c>
      <c r="H85" s="1" t="s">
        <v>13644</v>
      </c>
      <c r="I85" s="1" t="s">
        <v>13644</v>
      </c>
      <c r="J85" s="1" t="s">
        <v>13644</v>
      </c>
      <c r="K85" s="1" t="s">
        <v>13644</v>
      </c>
      <c r="L85" s="1" t="s">
        <v>13644</v>
      </c>
      <c r="M85" s="1" t="s">
        <v>13644</v>
      </c>
      <c r="N85" t="b">
        <f t="shared" si="1"/>
        <v>1</v>
      </c>
      <c r="P85" t="s">
        <v>13646</v>
      </c>
      <c r="Q85" t="str">
        <f>IF(N85='Phase 1 - Criteria - Carolyn'!N85, "TRUE", "FALSE")</f>
        <v>TRUE</v>
      </c>
    </row>
    <row r="86" spans="1:17">
      <c r="A86" s="1">
        <f>'Phase 1 - Criteria - Carolyn'!A86</f>
        <v>127</v>
      </c>
      <c r="B86" s="1">
        <f>'Phase 1 - Criteria - Carolyn'!B86</f>
        <v>2014</v>
      </c>
      <c r="C86" s="1" t="str">
        <f>'Phase 1 - Criteria - Carolyn'!C86</f>
        <v>Epstein, Robert</v>
      </c>
      <c r="D86" s="1" t="str">
        <f>'Phase 1 - Criteria - Carolyn'!D86</f>
        <v>On the orderliness of behavioral variability: Insights from generativity theory</v>
      </c>
      <c r="E86" s="1" t="str">
        <f>'Phase 1 - Criteria - Carolyn'!E86</f>
        <v>Journal of Contextual Behavioral Science</v>
      </c>
      <c r="F86" s="1" t="str">
        <f>'Phase 1 - Criteria - Carolyn'!F86</f>
        <v>https://doi.org/10.1016/j.jcbs.2014.08.004</v>
      </c>
      <c r="G86" s="1" t="s">
        <v>13644</v>
      </c>
      <c r="H86" s="1" t="s">
        <v>13644</v>
      </c>
      <c r="I86" s="1" t="s">
        <v>13644</v>
      </c>
      <c r="J86" s="1" t="s">
        <v>13644</v>
      </c>
      <c r="K86" s="1" t="s">
        <v>13644</v>
      </c>
      <c r="L86" s="1" t="s">
        <v>13644</v>
      </c>
      <c r="M86" s="1" t="s">
        <v>13644</v>
      </c>
      <c r="N86" t="b">
        <f t="shared" si="1"/>
        <v>1</v>
      </c>
      <c r="P86" t="s">
        <v>13646</v>
      </c>
      <c r="Q86" t="str">
        <f>IF(N86='Phase 1 - Criteria - Carolyn'!N86, "TRUE", "FALSE")</f>
        <v>TRUE</v>
      </c>
    </row>
    <row r="87" spans="1:17">
      <c r="A87" s="1">
        <f>'Phase 1 - Criteria - Carolyn'!A87</f>
        <v>129</v>
      </c>
      <c r="B87" s="1">
        <f>'Phase 1 - Criteria - Carolyn'!B87</f>
        <v>2014</v>
      </c>
      <c r="C87" s="1" t="str">
        <f>'Phase 1 - Criteria - Carolyn'!C87</f>
        <v>Fisher, Wayne W.; Greer, Brian D.; Querim, Angie C.; DeRosa, Nicole</v>
      </c>
      <c r="D87" s="1" t="str">
        <f>'Phase 1 - Criteria - Carolyn'!D87</f>
        <v>Decreasing excessive functional communication responses while treating destructive behavior using response restriction</v>
      </c>
      <c r="E87" s="1" t="str">
        <f>'Phase 1 - Criteria - Carolyn'!E87</f>
        <v>Research in Developmental Disabilities</v>
      </c>
      <c r="F87" s="1" t="str">
        <f>'Phase 1 - Criteria - Carolyn'!F87</f>
        <v>https://doi.org/10.1016/j.ridd.2014.06.024</v>
      </c>
      <c r="G87" s="1" t="s">
        <v>13645</v>
      </c>
      <c r="H87" s="1" t="s">
        <v>13644</v>
      </c>
      <c r="I87" s="1" t="s">
        <v>13644</v>
      </c>
      <c r="J87" s="1" t="s">
        <v>13644</v>
      </c>
      <c r="K87" s="1" t="s">
        <v>13644</v>
      </c>
      <c r="L87" s="1" t="s">
        <v>13644</v>
      </c>
      <c r="M87" s="1" t="s">
        <v>13644</v>
      </c>
      <c r="N87" t="b">
        <f t="shared" si="1"/>
        <v>0</v>
      </c>
      <c r="Q87" t="str">
        <f>IF(N87='Phase 1 - Criteria - Carolyn'!N87, "TRUE", "FALSE")</f>
        <v>TRUE</v>
      </c>
    </row>
    <row r="88" spans="1:17">
      <c r="A88" s="1">
        <f>'Phase 1 - Criteria - Carolyn'!A88</f>
        <v>130</v>
      </c>
      <c r="B88" s="1">
        <f>'Phase 1 - Criteria - Carolyn'!B88</f>
        <v>2015</v>
      </c>
      <c r="C88" s="1" t="str">
        <f>'Phase 1 - Criteria - Carolyn'!C88</f>
        <v>Trask, Sydney; Schepers, Scott T; Bouton, Mark E</v>
      </c>
      <c r="D88" s="1" t="str">
        <f>'Phase 1 - Criteria - Carolyn'!D88</f>
        <v>Context change explains resurgence after the extinction of operant behavior.</v>
      </c>
      <c r="E88" s="1" t="str">
        <f>'Phase 1 - Criteria - Carolyn'!E88</f>
        <v>Revista Mexicana de Análisis de la Conducta</v>
      </c>
      <c r="F88" s="1" t="str">
        <f>'Phase 1 - Criteria - Carolyn'!F88</f>
        <v>https://www.doi.org/10.5514/rmac.v41.i2.63772</v>
      </c>
      <c r="G88" s="1" t="s">
        <v>13644</v>
      </c>
      <c r="H88" s="1" t="s">
        <v>13644</v>
      </c>
      <c r="I88" s="1" t="s">
        <v>13644</v>
      </c>
      <c r="J88" s="1" t="s">
        <v>13644</v>
      </c>
      <c r="K88" s="1" t="s">
        <v>13644</v>
      </c>
      <c r="L88" s="1" t="s">
        <v>13644</v>
      </c>
      <c r="M88" s="1" t="s">
        <v>13644</v>
      </c>
      <c r="N88" t="b">
        <f t="shared" si="1"/>
        <v>1</v>
      </c>
      <c r="P88" t="s">
        <v>13646</v>
      </c>
      <c r="Q88" t="str">
        <f>IF(N88='Phase 1 - Criteria - Carolyn'!N88, "TRUE", "FALSE")</f>
        <v>TRUE</v>
      </c>
    </row>
    <row r="89" spans="1:17">
      <c r="A89" s="1">
        <f>'Phase 1 - Criteria - Carolyn'!A89</f>
        <v>131</v>
      </c>
      <c r="B89" s="1">
        <f>'Phase 1 - Criteria - Carolyn'!B89</f>
        <v>2015</v>
      </c>
      <c r="C89" s="1" t="str">
        <f>'Phase 1 - Criteria - Carolyn'!C89</f>
        <v>Schepers, Scott T; Bouton, Mark E</v>
      </c>
      <c r="D89" s="1" t="str">
        <f>'Phase 1 - Criteria - Carolyn'!D89</f>
        <v>Effects of reinforcer distribution during response elimination on resurgence of an instrumental behavior.</v>
      </c>
      <c r="E89" s="1" t="str">
        <f>'Phase 1 - Criteria - Carolyn'!E89</f>
        <v>Journal of Experimental Psychology: Animal Learning and Cognition</v>
      </c>
      <c r="F89" s="1" t="str">
        <f>'Phase 1 - Criteria - Carolyn'!F89</f>
        <v>http://dx.doi.org/10.1037/xan0000061</v>
      </c>
      <c r="G89" s="1" t="s">
        <v>13644</v>
      </c>
      <c r="H89" s="1" t="s">
        <v>13644</v>
      </c>
      <c r="I89" s="1" t="s">
        <v>13644</v>
      </c>
      <c r="J89" s="1" t="s">
        <v>13644</v>
      </c>
      <c r="K89" s="1" t="s">
        <v>13644</v>
      </c>
      <c r="L89" s="1" t="s">
        <v>13644</v>
      </c>
      <c r="M89" s="1" t="s">
        <v>13644</v>
      </c>
      <c r="N89" t="b">
        <f t="shared" si="1"/>
        <v>1</v>
      </c>
      <c r="Q89" t="str">
        <f>IF(N89='Phase 1 - Criteria - Carolyn'!N89, "TRUE", "FALSE")</f>
        <v>TRUE</v>
      </c>
    </row>
    <row r="90" spans="1:17">
      <c r="A90" s="1">
        <f>'Phase 1 - Criteria - Carolyn'!A90</f>
        <v>132</v>
      </c>
      <c r="B90" s="1">
        <f>'Phase 1 - Criteria - Carolyn'!B90</f>
        <v>2015</v>
      </c>
      <c r="C90" s="1" t="str">
        <f>'Phase 1 - Criteria - Carolyn'!C90</f>
        <v>Bloom, Sarah E; Lambert, Joseph M</v>
      </c>
      <c r="D90" s="1" t="str">
        <f>'Phase 1 - Criteria - Carolyn'!D90</f>
        <v>Implications for practice: Resurgence and differential reinforcement of alternative responding.</v>
      </c>
      <c r="E90" s="1" t="str">
        <f>'Phase 1 - Criteria - Carolyn'!E90</f>
        <v>Journal of Applied Behavior Analysis</v>
      </c>
      <c r="F90" s="1" t="str">
        <f>'Phase 1 - Criteria - Carolyn'!F90</f>
        <v>https://doi.org/10.1002/jaba.266</v>
      </c>
      <c r="G90" s="1" t="s">
        <v>13644</v>
      </c>
      <c r="H90" s="1" t="s">
        <v>13644</v>
      </c>
      <c r="I90" s="1" t="s">
        <v>13644</v>
      </c>
      <c r="J90" s="1" t="s">
        <v>13644</v>
      </c>
      <c r="K90" s="1" t="s">
        <v>13644</v>
      </c>
      <c r="L90" s="1" t="s">
        <v>13644</v>
      </c>
      <c r="M90" s="1" t="s">
        <v>13644</v>
      </c>
      <c r="N90" t="b">
        <f t="shared" si="1"/>
        <v>1</v>
      </c>
      <c r="P90" t="s">
        <v>13646</v>
      </c>
      <c r="Q90" t="str">
        <f>IF(N90='Phase 1 - Criteria - Carolyn'!N90, "TRUE", "FALSE")</f>
        <v>TRUE</v>
      </c>
    </row>
    <row r="91" spans="1:17">
      <c r="A91" s="1">
        <f>'Phase 1 - Criteria - Carolyn'!A91</f>
        <v>133</v>
      </c>
      <c r="B91" s="1">
        <f>'Phase 1 - Criteria - Carolyn'!B91</f>
        <v>2015</v>
      </c>
      <c r="C91" s="1" t="str">
        <f>'Phase 1 - Criteria - Carolyn'!C91</f>
        <v>Sweeney, Mary M; Shahan, Timothy A</v>
      </c>
      <c r="D91" s="1" t="str">
        <f>'Phase 1 - Criteria - Carolyn'!D91</f>
        <v>Renewal, resurgence, and alternative reinforcement context.</v>
      </c>
      <c r="E91" s="1" t="str">
        <f>'Phase 1 - Criteria - Carolyn'!E91</f>
        <v>Behavioural Processes</v>
      </c>
      <c r="F91" s="1" t="str">
        <f>'Phase 1 - Criteria - Carolyn'!F91</f>
        <v>http://dx.doi.org/10.1016/j.beproc.2015.04.015</v>
      </c>
      <c r="G91" s="1" t="s">
        <v>13644</v>
      </c>
      <c r="H91" s="1" t="s">
        <v>13644</v>
      </c>
      <c r="I91" s="1" t="s">
        <v>13644</v>
      </c>
      <c r="J91" s="1" t="s">
        <v>13644</v>
      </c>
      <c r="K91" s="1" t="s">
        <v>13644</v>
      </c>
      <c r="L91" s="1" t="s">
        <v>13644</v>
      </c>
      <c r="M91" s="1" t="s">
        <v>13644</v>
      </c>
      <c r="N91" t="b">
        <f t="shared" si="1"/>
        <v>1</v>
      </c>
      <c r="Q91" t="str">
        <f>IF(N91='Phase 1 - Criteria - Carolyn'!N91, "TRUE", "FALSE")</f>
        <v>TRUE</v>
      </c>
    </row>
    <row r="92" spans="1:17">
      <c r="A92" s="1">
        <f>'Phase 1 - Criteria - Carolyn'!A92</f>
        <v>134</v>
      </c>
      <c r="B92" s="1">
        <f>'Phase 1 - Criteria - Carolyn'!B92</f>
        <v>2015</v>
      </c>
      <c r="C92" s="1" t="str">
        <f>'Phase 1 - Criteria - Carolyn'!C92</f>
        <v>Berg, Wendy K; Ringdahl, Joel E; Ryan, Stephen E; Ing, Anna D; Lustig, Nicole; Romani, Patrick; Wacker, David P; Andersen, Jennifer K; Durako, Emily</v>
      </c>
      <c r="D92" s="1" t="str">
        <f>'Phase 1 - Criteria - Carolyn'!D92</f>
        <v>RESURGENCE OF MANDS FOLLOWING FUNCTIONAL COMMUNICATION TRAINING.</v>
      </c>
      <c r="E92" s="1" t="str">
        <f>'Phase 1 - Criteria - Carolyn'!E92</f>
        <v>Revista Mexicana de Análisis de la Conducta</v>
      </c>
      <c r="F92" s="1" t="str">
        <f>'Phase 1 - Criteria - Carolyn'!F92</f>
        <v>https://www.doi.org/10.5514/rmac.v41.i2.63747</v>
      </c>
      <c r="G92" s="1" t="s">
        <v>13644</v>
      </c>
      <c r="H92" s="1" t="s">
        <v>13644</v>
      </c>
      <c r="I92" s="1" t="s">
        <v>13644</v>
      </c>
      <c r="J92" s="1" t="s">
        <v>13644</v>
      </c>
      <c r="K92" s="1" t="s">
        <v>13644</v>
      </c>
      <c r="L92" s="1" t="s">
        <v>13644</v>
      </c>
      <c r="M92" s="1" t="s">
        <v>13645</v>
      </c>
      <c r="N92" t="b">
        <f t="shared" si="1"/>
        <v>0</v>
      </c>
      <c r="Q92" t="str">
        <f>IF(N92='Phase 1 - Criteria - Carolyn'!N92, "TRUE", "FALSE")</f>
        <v>TRUE</v>
      </c>
    </row>
    <row r="93" spans="1:17">
      <c r="A93" s="1">
        <f>'Phase 1 - Criteria - Carolyn'!A93</f>
        <v>135</v>
      </c>
      <c r="B93" s="1">
        <f>'Phase 1 - Criteria - Carolyn'!B93</f>
        <v>2015</v>
      </c>
      <c r="C93" s="1" t="str">
        <f>'Phase 1 - Criteria - Carolyn'!C93</f>
        <v>Shahan, Timothy A; Craig, Andrew R; Sweeney, Mary M</v>
      </c>
      <c r="D93" s="1" t="str">
        <f>'Phase 1 - Criteria - Carolyn'!D93</f>
        <v>Resurgence of sucrose and cocaine seeking in free-feeding rats.</v>
      </c>
      <c r="E93" s="1" t="str">
        <f>'Phase 1 - Criteria - Carolyn'!E93</f>
        <v>Behavioural Brain Research</v>
      </c>
      <c r="F93" s="1" t="str">
        <f>'Phase 1 - Criteria - Carolyn'!F93</f>
        <v>http://dx.doi.org/10.1016/j.bbr.2014.10.048</v>
      </c>
      <c r="G93" s="1" t="s">
        <v>13644</v>
      </c>
      <c r="H93" s="1" t="s">
        <v>13644</v>
      </c>
      <c r="I93" s="1" t="s">
        <v>13644</v>
      </c>
      <c r="J93" s="1" t="s">
        <v>13644</v>
      </c>
      <c r="K93" s="1" t="s">
        <v>13644</v>
      </c>
      <c r="L93" s="1" t="s">
        <v>13644</v>
      </c>
      <c r="M93" s="1" t="s">
        <v>13644</v>
      </c>
      <c r="N93" t="b">
        <f t="shared" si="1"/>
        <v>1</v>
      </c>
      <c r="Q93" t="str">
        <f>IF(N93='Phase 1 - Criteria - Carolyn'!N93, "TRUE", "FALSE")</f>
        <v>TRUE</v>
      </c>
    </row>
    <row r="94" spans="1:17">
      <c r="A94" s="1">
        <f>'Phase 1 - Criteria - Carolyn'!A94</f>
        <v>136</v>
      </c>
      <c r="B94" s="1">
        <f>'Phase 1 - Criteria - Carolyn'!B94</f>
        <v>2015</v>
      </c>
      <c r="C94" s="1" t="str">
        <f>'Phase 1 - Criteria - Carolyn'!C94</f>
        <v>Lambert, Joseph M; Bloom, Sarah E; Samaha, Andrew L; Dayton, Elizabeth; Rodewald, Andrew M</v>
      </c>
      <c r="D94" s="1" t="str">
        <f>'Phase 1 - Criteria - Carolyn'!D94</f>
        <v>Serial alternative response training as intervention for target response resurgence.</v>
      </c>
      <c r="E94" s="1" t="str">
        <f>'Phase 1 - Criteria - Carolyn'!E94</f>
        <v>Journal of Applied Behavior Analysis</v>
      </c>
      <c r="F94" s="1" t="str">
        <f>'Phase 1 - Criteria - Carolyn'!F94</f>
        <v>https://www.doi.org/10.1002/jaba.253</v>
      </c>
      <c r="G94" s="1" t="s">
        <v>13644</v>
      </c>
      <c r="H94" s="1" t="s">
        <v>13644</v>
      </c>
      <c r="I94" s="1" t="s">
        <v>13644</v>
      </c>
      <c r="J94" s="1" t="s">
        <v>13644</v>
      </c>
      <c r="K94" s="1" t="s">
        <v>13644</v>
      </c>
      <c r="L94" s="1" t="s">
        <v>13644</v>
      </c>
      <c r="M94" s="1" t="s">
        <v>13644</v>
      </c>
      <c r="N94" t="b">
        <f t="shared" si="1"/>
        <v>1</v>
      </c>
      <c r="Q94" t="str">
        <f>IF(N94='Phase 1 - Criteria - Carolyn'!N94, "TRUE", "FALSE")</f>
        <v>TRUE</v>
      </c>
    </row>
    <row r="95" spans="1:17">
      <c r="A95" s="1">
        <f>'Phase 1 - Criteria - Carolyn'!A95</f>
        <v>137</v>
      </c>
      <c r="B95" s="1">
        <f>'Phase 1 - Criteria - Carolyn'!B95</f>
        <v>2015</v>
      </c>
      <c r="C95" s="1" t="str">
        <f>'Phase 1 - Criteria - Carolyn'!C95</f>
        <v>Kincaid, Stephanie L; Lattal, Kennon A; Spence, Jake</v>
      </c>
      <c r="D95" s="1" t="str">
        <f>'Phase 1 - Criteria - Carolyn'!D95</f>
        <v>Super-resurgence: ABA renewal increases resurgence.</v>
      </c>
      <c r="E95" s="1" t="str">
        <f>'Phase 1 - Criteria - Carolyn'!E95</f>
        <v>Behavioural Processes</v>
      </c>
      <c r="F95" s="1" t="str">
        <f>'Phase 1 - Criteria - Carolyn'!F95</f>
        <v>http://dx.doi.org/10.1016/j.beproc.2015.02.013</v>
      </c>
      <c r="G95" s="1" t="s">
        <v>13644</v>
      </c>
      <c r="H95" s="1" t="s">
        <v>13644</v>
      </c>
      <c r="I95" s="1" t="s">
        <v>13644</v>
      </c>
      <c r="J95" s="1" t="s">
        <v>13644</v>
      </c>
      <c r="K95" s="1" t="s">
        <v>13644</v>
      </c>
      <c r="L95" s="1" t="s">
        <v>13644</v>
      </c>
      <c r="M95" s="1" t="s">
        <v>13644</v>
      </c>
      <c r="N95" t="b">
        <f t="shared" si="1"/>
        <v>1</v>
      </c>
      <c r="Q95" t="str">
        <f>IF(N95='Phase 1 - Criteria - Carolyn'!N95, "TRUE", "FALSE")</f>
        <v>TRUE</v>
      </c>
    </row>
    <row r="96" spans="1:17">
      <c r="A96" s="1">
        <f>'Phase 1 - Criteria - Carolyn'!A96</f>
        <v>138</v>
      </c>
      <c r="B96" s="1">
        <f>'Phase 1 - Criteria - Carolyn'!B96</f>
        <v>2015</v>
      </c>
      <c r="C96" s="1" t="str">
        <f>'Phase 1 - Criteria - Carolyn'!C96</f>
        <v>Alessandri, Jérôme; Lattal, Kennon A; Cançado, Carlos R X</v>
      </c>
      <c r="D96" s="1" t="str">
        <f>'Phase 1 - Criteria - Carolyn'!D96</f>
        <v>The recurrence of negatively reinforced responding of humans.</v>
      </c>
      <c r="E96" s="1" t="str">
        <f>'Phase 1 - Criteria - Carolyn'!E96</f>
        <v>Journal of the Experimental Analysis of Behavior</v>
      </c>
      <c r="F96" s="1" t="str">
        <f>'Phase 1 - Criteria - Carolyn'!F96</f>
        <v>https://doi-org.spot.lib.auburn.edu/10.1002/jeab.178</v>
      </c>
      <c r="G96" s="1" t="s">
        <v>13644</v>
      </c>
      <c r="H96" s="1" t="s">
        <v>13644</v>
      </c>
      <c r="I96" s="1" t="s">
        <v>13644</v>
      </c>
      <c r="J96" s="1" t="s">
        <v>13644</v>
      </c>
      <c r="K96" s="1" t="s">
        <v>13644</v>
      </c>
      <c r="L96" s="1" t="s">
        <v>13644</v>
      </c>
      <c r="M96" s="1" t="s">
        <v>13644</v>
      </c>
      <c r="N96" t="b">
        <f t="shared" si="1"/>
        <v>1</v>
      </c>
      <c r="Q96" t="str">
        <f>IF(N96='Phase 1 - Criteria - Carolyn'!N96, "TRUE", "FALSE")</f>
        <v>TRUE</v>
      </c>
    </row>
    <row r="97" spans="1:17">
      <c r="A97" s="1">
        <f>'Phase 1 - Criteria - Carolyn'!A97</f>
        <v>139</v>
      </c>
      <c r="B97" s="1">
        <f>'Phase 1 - Criteria - Carolyn'!B97</f>
        <v>2015</v>
      </c>
      <c r="C97" s="1" t="str">
        <f>'Phase 1 - Criteria - Carolyn'!C97</f>
        <v>Fujimaki, Shun; Lattal, Kennon A.; Sakagami, Takayuki</v>
      </c>
      <c r="D97" s="1" t="str">
        <f>'Phase 1 - Criteria - Carolyn'!D97</f>
        <v>A further look at reinforcement rate and resurgence</v>
      </c>
      <c r="E97" s="1" t="str">
        <f>'Phase 1 - Criteria - Carolyn'!E97</f>
        <v>Revista Mexicana de Análisis de la Conducta</v>
      </c>
      <c r="F97" s="1" t="str">
        <f>'Phase 1 - Criteria - Carolyn'!F97</f>
        <v>https://www.doi.org/10.5514/rmac.v41.i2.63741</v>
      </c>
      <c r="G97" s="1" t="s">
        <v>13644</v>
      </c>
      <c r="H97" s="1" t="s">
        <v>13644</v>
      </c>
      <c r="I97" s="1" t="s">
        <v>13644</v>
      </c>
      <c r="J97" s="1" t="s">
        <v>13644</v>
      </c>
      <c r="K97" s="1" t="s">
        <v>13644</v>
      </c>
      <c r="L97" s="1" t="s">
        <v>13644</v>
      </c>
      <c r="M97" s="1" t="s">
        <v>13644</v>
      </c>
      <c r="N97" t="b">
        <f t="shared" si="1"/>
        <v>1</v>
      </c>
      <c r="Q97" t="str">
        <f>IF(N97='Phase 1 - Criteria - Carolyn'!N97, "TRUE", "FALSE")</f>
        <v>TRUE</v>
      </c>
    </row>
    <row r="98" spans="1:17">
      <c r="A98" s="1">
        <f>'Phase 1 - Criteria - Carolyn'!A98</f>
        <v>140</v>
      </c>
      <c r="B98" s="1">
        <f>'Phase 1 - Criteria - Carolyn'!B98</f>
        <v>2015</v>
      </c>
      <c r="C98" s="1" t="str">
        <f>'Phase 1 - Criteria - Carolyn'!C98</f>
        <v>Podlesnik, Christopher A.; DeLeon, Iser G.</v>
      </c>
      <c r="D98" s="1" t="str">
        <f>'Phase 1 - Criteria - Carolyn'!D98</f>
        <v>Behavioral momentum theory: Understanding persistence and improving treatment</v>
      </c>
      <c r="E98" s="1" t="str">
        <f>'Phase 1 - Criteria - Carolyn'!E98</f>
        <v>Autism service delivery: Bridging the gap between science and practice.</v>
      </c>
      <c r="F98" s="1" t="str">
        <f>'Phase 1 - Criteria - Carolyn'!F98</f>
        <v>https://doi.org/10.1007/978-1-4939-2656-5_12</v>
      </c>
      <c r="G98" s="1" t="s">
        <v>13644</v>
      </c>
      <c r="H98" s="1" t="s">
        <v>13644</v>
      </c>
      <c r="I98" s="1" t="s">
        <v>13644</v>
      </c>
      <c r="J98" s="1" t="s">
        <v>13644</v>
      </c>
      <c r="K98" s="1" t="s">
        <v>13644</v>
      </c>
      <c r="L98" s="1" t="s">
        <v>13644</v>
      </c>
      <c r="M98" s="1" t="s">
        <v>13644</v>
      </c>
      <c r="N98" t="b">
        <f t="shared" si="1"/>
        <v>1</v>
      </c>
      <c r="P98" t="s">
        <v>13646</v>
      </c>
      <c r="Q98" t="str">
        <f>IF(N98='Phase 1 - Criteria - Carolyn'!N98, "TRUE", "FALSE")</f>
        <v>TRUE</v>
      </c>
    </row>
    <row r="99" spans="1:17">
      <c r="A99" s="1">
        <f>'Phase 1 - Criteria - Carolyn'!A99</f>
        <v>143</v>
      </c>
      <c r="B99" s="1">
        <f>'Phase 1 - Criteria - Carolyn'!B99</f>
        <v>2015</v>
      </c>
      <c r="C99" s="1" t="str">
        <f>'Phase 1 - Criteria - Carolyn'!C99</f>
        <v>Mechner, Francis; Jones, Laurilyn D.</v>
      </c>
      <c r="D99" s="1" t="str">
        <f>'Phase 1 - Criteria - Carolyn'!D99</f>
        <v>Effects of repetition frequency on operant strength and resurgence of non-criterial features of operants</v>
      </c>
      <c r="E99" s="1" t="str">
        <f>'Phase 1 - Criteria - Carolyn'!E99</f>
        <v>Revista Mexicana de Análisis de la Conducta</v>
      </c>
      <c r="F99" s="1" t="str">
        <f>'Phase 1 - Criteria - Carolyn'!F99</f>
        <v>https://www.doi.org/10.5514/rmac.v41.i2.63729</v>
      </c>
      <c r="G99" s="1" t="s">
        <v>13644</v>
      </c>
      <c r="H99" s="1" t="s">
        <v>13644</v>
      </c>
      <c r="I99" s="1" t="s">
        <v>13644</v>
      </c>
      <c r="J99" s="1" t="s">
        <v>13644</v>
      </c>
      <c r="K99" s="1" t="s">
        <v>13644</v>
      </c>
      <c r="L99" s="1" t="s">
        <v>13644</v>
      </c>
      <c r="M99" s="1" t="s">
        <v>13644</v>
      </c>
      <c r="N99" t="b">
        <f t="shared" si="1"/>
        <v>1</v>
      </c>
      <c r="Q99" t="str">
        <f>IF(N99='Phase 1 - Criteria - Carolyn'!N99, "TRUE", "FALSE")</f>
        <v>TRUE</v>
      </c>
    </row>
    <row r="100" spans="1:17">
      <c r="A100" s="1">
        <f>'Phase 1 - Criteria - Carolyn'!A100</f>
        <v>145</v>
      </c>
      <c r="B100" s="1">
        <f>'Phase 1 - Criteria - Carolyn'!B100</f>
        <v>2015</v>
      </c>
      <c r="C100" s="1" t="str">
        <f>'Phase 1 - Criteria - Carolyn'!C100</f>
        <v>Epstein, Robert</v>
      </c>
      <c r="D100" s="1" t="str">
        <f>'Phase 1 - Criteria - Carolyn'!D100</f>
        <v>On the rediscovery of the principle of resurgence</v>
      </c>
      <c r="E100" s="1" t="str">
        <f>'Phase 1 - Criteria - Carolyn'!E100</f>
        <v>Revista Mexicana de Análisis de la Conducta</v>
      </c>
      <c r="F100" s="1" t="str">
        <f>'Phase 1 - Criteria - Carolyn'!F100</f>
        <v>https://www.doi.org/10.5514/rmac.v41.i2.63722</v>
      </c>
      <c r="G100" s="1" t="s">
        <v>13644</v>
      </c>
      <c r="H100" s="1" t="s">
        <v>13644</v>
      </c>
      <c r="I100" s="1" t="s">
        <v>13644</v>
      </c>
      <c r="J100" s="1" t="s">
        <v>13644</v>
      </c>
      <c r="K100" s="1" t="s">
        <v>13644</v>
      </c>
      <c r="L100" s="1" t="s">
        <v>13644</v>
      </c>
      <c r="M100" s="1" t="s">
        <v>13644</v>
      </c>
      <c r="N100" t="b">
        <f t="shared" si="1"/>
        <v>1</v>
      </c>
      <c r="P100" t="s">
        <v>13646</v>
      </c>
      <c r="Q100" t="str">
        <f>IF(N100='Phase 1 - Criteria - Carolyn'!N100, "TRUE", "FALSE")</f>
        <v>TRUE</v>
      </c>
    </row>
    <row r="101" spans="1:17">
      <c r="A101" s="1">
        <f>'Phase 1 - Criteria - Carolyn'!A101</f>
        <v>147</v>
      </c>
      <c r="B101" s="1">
        <f>'Phase 1 - Criteria - Carolyn'!B101</f>
        <v>2015</v>
      </c>
      <c r="C101" s="1" t="str">
        <f>'Phase 1 - Criteria - Carolyn'!C101</f>
        <v>Pontes, Thaíssa N. R.; Abreu-Rodrigues, Josele</v>
      </c>
      <c r="D101" s="1" t="str">
        <f>'Phase 1 - Criteria - Carolyn'!D101</f>
        <v>Ressurgência comportamental: Uma revisão = Behavioral resurgence: A review</v>
      </c>
      <c r="E101" s="1" t="str">
        <f>'Phase 1 - Criteria - Carolyn'!E101</f>
        <v>Acta Comportamentalia</v>
      </c>
      <c r="F101" s="1" t="str">
        <f>'Phase 1 - Criteria - Carolyn'!F101</f>
        <v>https://www.redalyc.org/pdf/2745/274541187008.pdf</v>
      </c>
      <c r="G101" s="1" t="s">
        <v>13644</v>
      </c>
      <c r="H101" s="1" t="s">
        <v>13644</v>
      </c>
      <c r="I101" s="1" t="s">
        <v>13644</v>
      </c>
      <c r="J101" s="1" t="s">
        <v>13645</v>
      </c>
      <c r="K101" s="1" t="s">
        <v>13644</v>
      </c>
      <c r="L101" s="1" t="s">
        <v>13644</v>
      </c>
      <c r="M101" s="1" t="s">
        <v>13644</v>
      </c>
      <c r="N101" t="b">
        <f t="shared" si="1"/>
        <v>0</v>
      </c>
      <c r="P101" t="s">
        <v>13646</v>
      </c>
      <c r="Q101" t="str">
        <f>IF(N101='Phase 1 - Criteria - Carolyn'!N101, "TRUE", "FALSE")</f>
        <v>TRUE</v>
      </c>
    </row>
    <row r="102" spans="1:17">
      <c r="A102" s="1">
        <f>'Phase 1 - Criteria - Carolyn'!A102</f>
        <v>148</v>
      </c>
      <c r="B102" s="1">
        <f>'Phase 1 - Criteria - Carolyn'!B102</f>
        <v>2015</v>
      </c>
      <c r="C102" s="1" t="str">
        <f>'Phase 1 - Criteria - Carolyn'!C102</f>
        <v>Moriyama, Tetsumi; Kazama, Lisa; Obata, Satoshi; Nakamura, Tatsuhiro</v>
      </c>
      <c r="D102" s="1" t="str">
        <f>'Phase 1 - Criteria - Carolyn'!D102</f>
        <v>Resurgence of chicks’ key-peck responding with an imprinted stimulus or food as reinforcer</v>
      </c>
      <c r="E102" s="1" t="str">
        <f>'Phase 1 - Criteria - Carolyn'!E102</f>
        <v>Revista Mexicana de Análisis de la Conducta</v>
      </c>
      <c r="F102" s="1" t="str">
        <f>'Phase 1 - Criteria - Carolyn'!F102</f>
        <v>https://www.doi.org/10.5514/rmac.v41.i2.63725</v>
      </c>
      <c r="G102" s="1" t="s">
        <v>13644</v>
      </c>
      <c r="H102" s="1" t="s">
        <v>13644</v>
      </c>
      <c r="I102" s="1" t="s">
        <v>13644</v>
      </c>
      <c r="J102" s="1" t="s">
        <v>13644</v>
      </c>
      <c r="K102" s="1" t="s">
        <v>13644</v>
      </c>
      <c r="L102" s="1" t="s">
        <v>13644</v>
      </c>
      <c r="M102" s="1" t="s">
        <v>13644</v>
      </c>
      <c r="N102" t="b">
        <f t="shared" si="1"/>
        <v>1</v>
      </c>
      <c r="Q102" t="str">
        <f>IF(N102='Phase 1 - Criteria - Carolyn'!N102, "TRUE", "FALSE")</f>
        <v>TRUE</v>
      </c>
    </row>
    <row r="103" spans="1:17">
      <c r="A103" s="1">
        <f>'Phase 1 - Criteria - Carolyn'!A103</f>
        <v>152</v>
      </c>
      <c r="B103" s="1">
        <f>'Phase 1 - Criteria - Carolyn'!B103</f>
        <v>2015</v>
      </c>
      <c r="C103" s="1" t="str">
        <f>'Phase 1 - Criteria - Carolyn'!C103</f>
        <v>St. Peter, Claire C.</v>
      </c>
      <c r="D103" s="1" t="str">
        <f>'Phase 1 - Criteria - Carolyn'!D103</f>
        <v>Six reasons why applied behavior analysts should know about resurgence</v>
      </c>
      <c r="E103" s="1" t="str">
        <f>'Phase 1 - Criteria - Carolyn'!E103</f>
        <v>Revista Mexicana de Análisis de la Conducta</v>
      </c>
      <c r="F103" s="1" t="str">
        <f>'Phase 1 - Criteria - Carolyn'!F103</f>
        <v>https://www.doi.org/10.5514/rmac.v41.i2.63775</v>
      </c>
      <c r="G103" s="1" t="s">
        <v>13644</v>
      </c>
      <c r="H103" s="1" t="s">
        <v>13644</v>
      </c>
      <c r="I103" s="1" t="s">
        <v>13644</v>
      </c>
      <c r="J103" s="1" t="s">
        <v>13644</v>
      </c>
      <c r="K103" s="1" t="s">
        <v>13644</v>
      </c>
      <c r="L103" s="1" t="s">
        <v>13644</v>
      </c>
      <c r="M103" s="1" t="s">
        <v>13644</v>
      </c>
      <c r="N103" t="b">
        <f t="shared" si="1"/>
        <v>1</v>
      </c>
      <c r="P103" t="s">
        <v>13646</v>
      </c>
      <c r="Q103" t="str">
        <f>IF(N103='Phase 1 - Criteria - Carolyn'!N103, "TRUE", "FALSE")</f>
        <v>TRUE</v>
      </c>
    </row>
    <row r="104" spans="1:17">
      <c r="A104" s="1">
        <f>'Phase 1 - Criteria - Carolyn'!A104</f>
        <v>154</v>
      </c>
      <c r="B104" s="1">
        <f>'Phase 1 - Criteria - Carolyn'!B104</f>
        <v>2015</v>
      </c>
      <c r="C104" s="1" t="str">
        <f>'Phase 1 - Criteria - Carolyn'!C104</f>
        <v>Kestner, Katie; Redner, Ryan; Watkins, Erin E.; Poling, Alan</v>
      </c>
      <c r="D104" s="1" t="str">
        <f>'Phase 1 - Criteria - Carolyn'!D104</f>
        <v>The effects of punishment on resurgence in laboratory rats</v>
      </c>
      <c r="E104" s="1" t="str">
        <f>'Phase 1 - Criteria - Carolyn'!E104</f>
        <v>The Psychological Record</v>
      </c>
      <c r="F104" s="1" t="str">
        <f>'Phase 1 - Criteria - Carolyn'!F104</f>
        <v>https://www.doi.org/10.1007/s40732-014-0107-y</v>
      </c>
      <c r="G104" s="1" t="s">
        <v>13644</v>
      </c>
      <c r="H104" s="1" t="s">
        <v>13644</v>
      </c>
      <c r="I104" s="1" t="s">
        <v>13644</v>
      </c>
      <c r="J104" s="1" t="s">
        <v>13644</v>
      </c>
      <c r="K104" s="1" t="s">
        <v>13644</v>
      </c>
      <c r="L104" s="1" t="s">
        <v>13644</v>
      </c>
      <c r="M104" s="1" t="s">
        <v>13644</v>
      </c>
      <c r="N104" t="b">
        <f t="shared" si="1"/>
        <v>1</v>
      </c>
      <c r="Q104" t="str">
        <f>IF(N104='Phase 1 - Criteria - Carolyn'!N104, "TRUE", "FALSE")</f>
        <v>TRUE</v>
      </c>
    </row>
    <row r="105" spans="1:17">
      <c r="A105" s="1">
        <f>'Phase 1 - Criteria - Carolyn'!A105</f>
        <v>156</v>
      </c>
      <c r="B105" s="1">
        <f>'Phase 1 - Criteria - Carolyn'!B105</f>
        <v>2015</v>
      </c>
      <c r="C105" s="1" t="str">
        <f>'Phase 1 - Criteria - Carolyn'!C105</f>
        <v>Podlesnik, Christopher A.; Kelley, Michael E.</v>
      </c>
      <c r="D105" s="1" t="str">
        <f>'Phase 1 - Criteria - Carolyn'!D105</f>
        <v>Translational research on the relapse of operant behavior</v>
      </c>
      <c r="E105" s="1" t="str">
        <f>'Phase 1 - Criteria - Carolyn'!E105</f>
        <v>Revista Mexicana de Análisis de la Conducta</v>
      </c>
      <c r="F105" s="1" t="str">
        <f>'Phase 1 - Criteria - Carolyn'!F105</f>
        <v>https://www.doi.org/10.5514/rmac.v41.i2.63774</v>
      </c>
      <c r="G105" s="1" t="s">
        <v>13644</v>
      </c>
      <c r="H105" s="1" t="s">
        <v>13644</v>
      </c>
      <c r="I105" s="1" t="s">
        <v>13644</v>
      </c>
      <c r="J105" s="1" t="s">
        <v>13644</v>
      </c>
      <c r="K105" s="1" t="s">
        <v>13644</v>
      </c>
      <c r="L105" s="1" t="s">
        <v>13644</v>
      </c>
      <c r="M105" s="1" t="s">
        <v>13644</v>
      </c>
      <c r="N105" t="b">
        <f t="shared" si="1"/>
        <v>1</v>
      </c>
      <c r="P105" t="s">
        <v>13646</v>
      </c>
      <c r="Q105" t="str">
        <f>IF(N105='Phase 1 - Criteria - Carolyn'!N105, "TRUE", "FALSE")</f>
        <v>TRUE</v>
      </c>
    </row>
    <row r="106" spans="1:17">
      <c r="A106" s="1">
        <f>'Phase 1 - Criteria - Carolyn'!A106</f>
        <v>157</v>
      </c>
      <c r="B106" s="1">
        <f>'Phase 1 - Criteria - Carolyn'!B106</f>
        <v>2015</v>
      </c>
      <c r="C106" s="1" t="str">
        <f>'Phase 1 - Criteria - Carolyn'!C106</f>
        <v>Boutelle, Kerri N.; Bouton, Mark E.</v>
      </c>
      <c r="D106" s="1" t="str">
        <f>'Phase 1 - Criteria - Carolyn'!D106</f>
        <v>Implications of learning theory for developing programs to decrease overeating</v>
      </c>
      <c r="E106" s="1" t="str">
        <f>'Phase 1 - Criteria - Carolyn'!E106</f>
        <v>Appetite</v>
      </c>
      <c r="F106" s="1" t="str">
        <f>'Phase 1 - Criteria - Carolyn'!F106</f>
        <v>https://doi.org/10.1016/j.appet.2015.05.013</v>
      </c>
      <c r="G106" s="1" t="s">
        <v>13645</v>
      </c>
      <c r="H106" s="1" t="s">
        <v>13644</v>
      </c>
      <c r="I106" s="1" t="s">
        <v>13644</v>
      </c>
      <c r="J106" s="1" t="s">
        <v>13644</v>
      </c>
      <c r="K106" s="1" t="s">
        <v>13644</v>
      </c>
      <c r="L106" s="1" t="s">
        <v>13644</v>
      </c>
      <c r="M106" s="1" t="s">
        <v>13644</v>
      </c>
      <c r="N106" t="b">
        <f t="shared" si="1"/>
        <v>0</v>
      </c>
      <c r="P106" t="s">
        <v>13646</v>
      </c>
      <c r="Q106" t="str">
        <f>IF(N106='Phase 1 - Criteria - Carolyn'!N106, "TRUE", "FALSE")</f>
        <v>TRUE</v>
      </c>
    </row>
    <row r="107" spans="1:17">
      <c r="A107" s="1">
        <f>'Phase 1 - Criteria - Carolyn'!A107</f>
        <v>159</v>
      </c>
      <c r="B107" s="1">
        <f>'Phase 1 - Criteria - Carolyn'!B107</f>
        <v>2016</v>
      </c>
      <c r="C107" s="1" t="str">
        <f>'Phase 1 - Criteria - Carolyn'!C107</f>
        <v>Fuhrman; Ashley M; Fisher; Wayne W; Greer; Brian D</v>
      </c>
      <c r="D107" s="1" t="str">
        <f>'Phase 1 - Criteria - Carolyn'!D107</f>
        <v xml:space="preserve"> a Preliminary Investigation on Improving Functional Communication Training by Mitigating Resurgence of Destructive Behavior</v>
      </c>
      <c r="E107" s="1" t="str">
        <f>'Phase 1 - Criteria - Carolyn'!E107</f>
        <v>Journal of Applied Behavior Analysis</v>
      </c>
      <c r="F107" s="1" t="str">
        <f>'Phase 1 - Criteria - Carolyn'!F107</f>
        <v>https://www.doi.org/10.1002/jaba.338</v>
      </c>
      <c r="G107" s="1" t="s">
        <v>13644</v>
      </c>
      <c r="H107" s="1" t="s">
        <v>13644</v>
      </c>
      <c r="I107" s="1" t="s">
        <v>13644</v>
      </c>
      <c r="J107" s="1" t="s">
        <v>13644</v>
      </c>
      <c r="K107" s="1" t="s">
        <v>13644</v>
      </c>
      <c r="L107" s="1" t="s">
        <v>13644</v>
      </c>
      <c r="M107" s="1" t="s">
        <v>13645</v>
      </c>
      <c r="N107" t="b">
        <f t="shared" si="1"/>
        <v>0</v>
      </c>
      <c r="Q107" t="str">
        <f>IF(N107='Phase 1 - Criteria - Carolyn'!N107, "TRUE", "FALSE")</f>
        <v>TRUE</v>
      </c>
    </row>
    <row r="108" spans="1:17">
      <c r="A108" s="1">
        <f>'Phase 1 - Criteria - Carolyn'!A108</f>
        <v>162</v>
      </c>
      <c r="B108" s="1">
        <f>'Phase 1 - Criteria - Carolyn'!B108</f>
        <v>2016</v>
      </c>
      <c r="C108" s="1" t="str">
        <f>'Phase 1 - Criteria - Carolyn'!C108</f>
        <v>Venniro, Marco; Caprioli, Daniele; Shaham, Yavin</v>
      </c>
      <c r="D108" s="1" t="str">
        <f>'Phase 1 - Criteria - Carolyn'!D108</f>
        <v>Animal models of drug relapse and craving: From drug priming-induced reinstatement to incubation of craving after voluntary abstinence.</v>
      </c>
      <c r="E108" s="1" t="str">
        <f>'Phase 1 - Criteria - Carolyn'!E108</f>
        <v>Progress in Brain Research</v>
      </c>
      <c r="F108" s="1" t="str">
        <f>'Phase 1 - Criteria - Carolyn'!F108</f>
        <v>https://www.doi.org/10.1016/bs.pbr.2015.08.004</v>
      </c>
      <c r="G108" s="1" t="s">
        <v>13644</v>
      </c>
      <c r="H108" s="1" t="s">
        <v>13644</v>
      </c>
      <c r="I108" s="1" t="s">
        <v>13644</v>
      </c>
      <c r="J108" s="1" t="s">
        <v>13644</v>
      </c>
      <c r="K108" s="1" t="s">
        <v>13644</v>
      </c>
      <c r="L108" s="1" t="s">
        <v>13644</v>
      </c>
      <c r="M108" s="1" t="s">
        <v>13644</v>
      </c>
      <c r="N108" t="b">
        <f t="shared" si="1"/>
        <v>1</v>
      </c>
      <c r="P108" t="s">
        <v>13646</v>
      </c>
      <c r="Q108" t="str">
        <f>IF(N108='Phase 1 - Criteria - Carolyn'!N108, "TRUE", "FALSE")</f>
        <v>TRUE</v>
      </c>
    </row>
    <row r="109" spans="1:17">
      <c r="A109" s="1">
        <f>'Phase 1 - Criteria - Carolyn'!A109</f>
        <v>163</v>
      </c>
      <c r="B109" s="1">
        <f>'Phase 1 - Criteria - Carolyn'!B109</f>
        <v>2016</v>
      </c>
      <c r="C109" s="1" t="str">
        <f>'Phase 1 - Criteria - Carolyn'!C109</f>
        <v>Craig, Andrew R; Shahan, Timothy A</v>
      </c>
      <c r="D109" s="1" t="str">
        <f>'Phase 1 - Criteria - Carolyn'!D109</f>
        <v>Behavioral momentum theory fails to account for the effects of reinforcement rate on resurgence.</v>
      </c>
      <c r="E109" s="1" t="str">
        <f>'Phase 1 - Criteria - Carolyn'!E109</f>
        <v>Journal of the Experimental Analysis of Behavior</v>
      </c>
      <c r="F109" s="1" t="str">
        <f>'Phase 1 - Criteria - Carolyn'!F109</f>
        <v>https://www.doi.org/10.1002/jeab.207</v>
      </c>
      <c r="G109" s="1" t="s">
        <v>13644</v>
      </c>
      <c r="H109" s="1" t="s">
        <v>13644</v>
      </c>
      <c r="I109" s="1" t="s">
        <v>13644</v>
      </c>
      <c r="J109" s="1" t="s">
        <v>13644</v>
      </c>
      <c r="K109" s="1" t="s">
        <v>13644</v>
      </c>
      <c r="L109" s="1" t="s">
        <v>13644</v>
      </c>
      <c r="M109" s="1" t="s">
        <v>13644</v>
      </c>
      <c r="N109" t="b">
        <f t="shared" si="1"/>
        <v>1</v>
      </c>
      <c r="Q109" t="str">
        <f>IF(N109='Phase 1 - Criteria - Carolyn'!N109, "TRUE", "FALSE")</f>
        <v>TRUE</v>
      </c>
    </row>
    <row r="110" spans="1:17">
      <c r="A110" s="1">
        <f>'Phase 1 - Criteria - Carolyn'!A110</f>
        <v>164</v>
      </c>
      <c r="B110" s="1">
        <f>'Phase 1 - Criteria - Carolyn'!B110</f>
        <v>2016</v>
      </c>
      <c r="C110" s="1" t="str">
        <f>'Phase 1 - Criteria - Carolyn'!C110</f>
        <v>Trask, Sydney; Bouton, Mark E</v>
      </c>
      <c r="D110" s="1" t="str">
        <f>'Phase 1 - Criteria - Carolyn'!D110</f>
        <v>Discriminative properties of the reinforcer can be used to attenuate the renewal of extinguished operant behavior.</v>
      </c>
      <c r="E110" s="1" t="str">
        <f>'Phase 1 - Criteria - Carolyn'!E110</f>
        <v>Learning &amp; Behavior</v>
      </c>
      <c r="F110" s="1" t="str">
        <f>'Phase 1 - Criteria - Carolyn'!F110</f>
        <v>https://www.doi.org/10.3758/s13420-015-0195-9</v>
      </c>
      <c r="G110" s="1" t="s">
        <v>13644</v>
      </c>
      <c r="H110" s="1" t="s">
        <v>13644</v>
      </c>
      <c r="I110" s="1" t="s">
        <v>13644</v>
      </c>
      <c r="J110" s="1" t="s">
        <v>13644</v>
      </c>
      <c r="K110" s="1" t="s">
        <v>13644</v>
      </c>
      <c r="L110" s="1" t="s">
        <v>13645</v>
      </c>
      <c r="M110" s="1" t="s">
        <v>13644</v>
      </c>
      <c r="N110" t="b">
        <f t="shared" si="1"/>
        <v>0</v>
      </c>
      <c r="Q110" t="str">
        <f>IF(N110='Phase 1 - Criteria - Carolyn'!N110, "TRUE", "FALSE")</f>
        <v>TRUE</v>
      </c>
    </row>
    <row r="111" spans="1:17">
      <c r="A111" s="1">
        <f>'Phase 1 - Criteria - Carolyn'!A111</f>
        <v>165</v>
      </c>
      <c r="B111" s="1">
        <f>'Phase 1 - Criteria - Carolyn'!B111</f>
        <v>2016</v>
      </c>
      <c r="C111" s="1" t="str">
        <f>'Phase 1 - Criteria - Carolyn'!C111</f>
        <v>Wilson, Alyssa N; Glassford, Tyler S; Koerkenmeier, Sarah M</v>
      </c>
      <c r="D111" s="1" t="str">
        <f>'Phase 1 - Criteria - Carolyn'!D111</f>
        <v>Effects of Response Effort on Resurgence.</v>
      </c>
      <c r="E111" s="1" t="str">
        <f>'Phase 1 - Criteria - Carolyn'!E111</f>
        <v>Behavior Analysis in Practice</v>
      </c>
      <c r="F111" s="1" t="str">
        <f>'Phase 1 - Criteria - Carolyn'!F111</f>
        <v>https://www.doi.org/10.1007/s40617-016-0122-3</v>
      </c>
      <c r="G111" s="1" t="s">
        <v>13644</v>
      </c>
      <c r="H111" s="1" t="s">
        <v>13644</v>
      </c>
      <c r="I111" s="1" t="s">
        <v>13644</v>
      </c>
      <c r="J111" s="1" t="s">
        <v>13644</v>
      </c>
      <c r="K111" s="1" t="s">
        <v>13644</v>
      </c>
      <c r="L111" s="1" t="s">
        <v>13644</v>
      </c>
      <c r="M111" s="1" t="s">
        <v>13644</v>
      </c>
      <c r="N111" t="b">
        <f t="shared" si="1"/>
        <v>1</v>
      </c>
      <c r="Q111" t="str">
        <f>IF(N111='Phase 1 - Criteria - Carolyn'!N111, "TRUE", "FALSE")</f>
        <v>TRUE</v>
      </c>
    </row>
    <row r="112" spans="1:17">
      <c r="A112" s="1">
        <f>'Phase 1 - Criteria - Carolyn'!A112</f>
        <v>166</v>
      </c>
      <c r="B112" s="1">
        <f>'Phase 1 - Criteria - Carolyn'!B112</f>
        <v>2016</v>
      </c>
      <c r="C112" s="1" t="str">
        <f>'Phase 1 - Criteria - Carolyn'!C112</f>
        <v>Nevin, John A; Mace, F Charles; DeLeon, Iser G; Shahan, Timothy A; Shamlian, Kenneth D; Lit, Keith; Sheehan, Tara; Frank-Crawford, Michelle A; Trauschke, Stephanie L; Sweeney, Mary M; Tarver, Danielle R; Craig, Andrew R</v>
      </c>
      <c r="D112" s="1" t="str">
        <f>'Phase 1 - Criteria - Carolyn'!D112</f>
        <v>Effects of signaled and unsignaled alternative reinforcement on persistence and relapse in children and pigeons.</v>
      </c>
      <c r="E112" s="1" t="str">
        <f>'Phase 1 - Criteria - Carolyn'!E112</f>
        <v>Journal of the Experimental Analysis of Behavior</v>
      </c>
      <c r="F112" s="1" t="str">
        <f>'Phase 1 - Criteria - Carolyn'!F112</f>
        <v>https://doi-org.spot.lib.auburn.edu/10.1002/jeab.213</v>
      </c>
      <c r="G112" s="1" t="s">
        <v>13644</v>
      </c>
      <c r="H112" s="1" t="s">
        <v>13644</v>
      </c>
      <c r="I112" s="1" t="s">
        <v>13644</v>
      </c>
      <c r="J112" s="1" t="s">
        <v>13644</v>
      </c>
      <c r="K112" s="1" t="s">
        <v>13644</v>
      </c>
      <c r="L112" s="1" t="s">
        <v>13644</v>
      </c>
      <c r="M112" s="1" t="s">
        <v>13644</v>
      </c>
      <c r="N112" t="b">
        <f t="shared" si="1"/>
        <v>1</v>
      </c>
      <c r="Q112" t="str">
        <f>IF(N112='Phase 1 - Criteria - Carolyn'!N112, "TRUE", "FALSE")</f>
        <v>TRUE</v>
      </c>
    </row>
    <row r="113" spans="1:17">
      <c r="A113" s="1">
        <f>'Phase 1 - Criteria - Carolyn'!A113</f>
        <v>167</v>
      </c>
      <c r="B113" s="1">
        <f>'Phase 1 - Criteria - Carolyn'!B113</f>
        <v>2016</v>
      </c>
      <c r="C113" s="1" t="str">
        <f>'Phase 1 - Criteria - Carolyn'!C113</f>
        <v>Shamlian, Kenneth D; Fisher, Wayne W; Steege, Mark W; Cavanaugh, Brenna M; Samour, Kristina; Querim, Angie C</v>
      </c>
      <c r="D113" s="1" t="str">
        <f>'Phase 1 - Criteria - Carolyn'!D113</f>
        <v>Evaluation of multiple schedules with naturally occurring and therapist-arranged discriminative stimuli following functional communication training.</v>
      </c>
      <c r="E113" s="1" t="str">
        <f>'Phase 1 - Criteria - Carolyn'!E113</f>
        <v>Journal of Applied Behavior Analysis</v>
      </c>
      <c r="F113" s="1" t="str">
        <f>'Phase 1 - Criteria - Carolyn'!F113</f>
        <v>https://doi-org.spot.lib.auburn.edu/10.1002/jaba.293</v>
      </c>
      <c r="G113" s="1" t="s">
        <v>13645</v>
      </c>
      <c r="H113" s="1" t="s">
        <v>13644</v>
      </c>
      <c r="I113" s="1" t="s">
        <v>13644</v>
      </c>
      <c r="J113" s="1" t="s">
        <v>13644</v>
      </c>
      <c r="K113" s="1" t="s">
        <v>13644</v>
      </c>
      <c r="L113" s="1" t="s">
        <v>13644</v>
      </c>
      <c r="M113" s="1" t="s">
        <v>13644</v>
      </c>
      <c r="N113" t="b">
        <f t="shared" si="1"/>
        <v>0</v>
      </c>
      <c r="Q113" t="str">
        <f>IF(N113='Phase 1 - Criteria - Carolyn'!N113, "TRUE", "FALSE")</f>
        <v>TRUE</v>
      </c>
    </row>
    <row r="114" spans="1:17">
      <c r="A114" s="1">
        <f>'Phase 1 - Criteria - Carolyn'!A114</f>
        <v>168</v>
      </c>
      <c r="B114" s="1">
        <f>'Phase 1 - Criteria - Carolyn'!B114</f>
        <v>2016</v>
      </c>
      <c r="C114" s="1" t="str">
        <f>'Phase 1 - Criteria - Carolyn'!C114</f>
        <v>Craig, Andrew R; Nall, Rusty W; Madden, Gregory J; Shahan, Timothy A</v>
      </c>
      <c r="D114" s="1" t="str">
        <f>'Phase 1 - Criteria - Carolyn'!D114</f>
        <v>Higher rate alternative non-drug reinforcement produces faster suppression of cocaine seeking but more resurgence when removed.</v>
      </c>
      <c r="E114" s="1" t="str">
        <f>'Phase 1 - Criteria - Carolyn'!E114</f>
        <v>Behavioural Brain Research</v>
      </c>
      <c r="F114" s="1" t="str">
        <f>'Phase 1 - Criteria - Carolyn'!F114</f>
        <v>http://dx.doi.org/10.1016/j.bbr.2016.03.026</v>
      </c>
      <c r="G114" s="1" t="s">
        <v>13644</v>
      </c>
      <c r="H114" s="1" t="s">
        <v>13644</v>
      </c>
      <c r="I114" s="1" t="s">
        <v>13644</v>
      </c>
      <c r="J114" s="1" t="s">
        <v>13644</v>
      </c>
      <c r="K114" s="1" t="s">
        <v>13644</v>
      </c>
      <c r="L114" s="1" t="s">
        <v>13644</v>
      </c>
      <c r="M114" s="1" t="s">
        <v>13644</v>
      </c>
      <c r="N114" t="b">
        <f t="shared" si="1"/>
        <v>1</v>
      </c>
      <c r="Q114" t="str">
        <f>IF(N114='Phase 1 - Criteria - Carolyn'!N114, "TRUE", "FALSE")</f>
        <v>TRUE</v>
      </c>
    </row>
    <row r="115" spans="1:17">
      <c r="A115" s="1">
        <f>'Phase 1 - Criteria - Carolyn'!A115</f>
        <v>169</v>
      </c>
      <c r="B115" s="1">
        <f>'Phase 1 - Criteria - Carolyn'!B115</f>
        <v>2016</v>
      </c>
      <c r="C115" s="1" t="str">
        <f>'Phase 1 - Criteria - Carolyn'!C115</f>
        <v>Chezan, Laura C; Drasgow, Erik; Martin, Christian A; Halle, James W</v>
      </c>
      <c r="D115" s="1" t="str">
        <f>'Phase 1 - Criteria - Carolyn'!D115</f>
        <v>Negatively-Reinforced Mands: An Examination of Resurgence to Existing Mands in Two Children With Autism and Language Delays.</v>
      </c>
      <c r="E115" s="1" t="str">
        <f>'Phase 1 - Criteria - Carolyn'!E115</f>
        <v>Behavior Modification</v>
      </c>
      <c r="F115" s="1" t="str">
        <f>'Phase 1 - Criteria - Carolyn'!F115</f>
        <v>https://www.doi.org/10.1177/0145445516648664</v>
      </c>
      <c r="G115" s="1" t="s">
        <v>13644</v>
      </c>
      <c r="H115" s="1" t="s">
        <v>13644</v>
      </c>
      <c r="I115" s="1" t="s">
        <v>13644</v>
      </c>
      <c r="J115" s="1" t="s">
        <v>13644</v>
      </c>
      <c r="K115" s="1" t="s">
        <v>13644</v>
      </c>
      <c r="L115" s="1" t="s">
        <v>13644</v>
      </c>
      <c r="M115" s="1" t="s">
        <v>13645</v>
      </c>
      <c r="N115" t="b">
        <f t="shared" si="1"/>
        <v>0</v>
      </c>
      <c r="Q115" t="str">
        <f>IF(N115='Phase 1 - Criteria - Carolyn'!N115, "TRUE", "FALSE")</f>
        <v>TRUE</v>
      </c>
    </row>
    <row r="116" spans="1:17">
      <c r="A116" s="1">
        <f>'Phase 1 - Criteria - Carolyn'!A116</f>
        <v>170</v>
      </c>
      <c r="B116" s="1">
        <f>'Phase 1 - Criteria - Carolyn'!B116</f>
        <v>2016</v>
      </c>
      <c r="C116" s="1" t="str">
        <f>'Phase 1 - Criteria - Carolyn'!C116</f>
        <v>Sweeney, Mary M; Shahan, Timothy A</v>
      </c>
      <c r="D116" s="1" t="str">
        <f>'Phase 1 - Criteria - Carolyn'!D116</f>
        <v>Resurgence of target responding does not exceed increases in inactive responding in a forced-choice alternative reinforcement procedure in humans.</v>
      </c>
      <c r="E116" s="1" t="str">
        <f>'Phase 1 - Criteria - Carolyn'!E116</f>
        <v>Behavioural Processes</v>
      </c>
      <c r="F116" s="1" t="str">
        <f>'Phase 1 - Criteria - Carolyn'!F116</f>
        <v>http://dx.doi.org/10.1016/j.beproc.2015.12.007</v>
      </c>
      <c r="G116" s="1" t="s">
        <v>13644</v>
      </c>
      <c r="H116" s="1" t="s">
        <v>13644</v>
      </c>
      <c r="I116" s="1" t="s">
        <v>13644</v>
      </c>
      <c r="J116" s="1" t="s">
        <v>13644</v>
      </c>
      <c r="K116" s="1" t="s">
        <v>13644</v>
      </c>
      <c r="L116" s="1" t="s">
        <v>13644</v>
      </c>
      <c r="M116" s="1" t="s">
        <v>13644</v>
      </c>
      <c r="N116" t="b">
        <f t="shared" si="1"/>
        <v>1</v>
      </c>
      <c r="Q116" t="str">
        <f>IF(N116='Phase 1 - Criteria - Carolyn'!N116, "TRUE", "FALSE")</f>
        <v>TRUE</v>
      </c>
    </row>
    <row r="117" spans="1:17">
      <c r="A117" s="1">
        <f>'Phase 1 - Criteria - Carolyn'!A117</f>
        <v>171</v>
      </c>
      <c r="B117" s="1">
        <f>'Phase 1 - Criteria - Carolyn'!B117</f>
        <v>2016</v>
      </c>
      <c r="C117" s="1" t="str">
        <f>'Phase 1 - Criteria - Carolyn'!C117</f>
        <v>Bouton, Mark E; Trask, Sydney</v>
      </c>
      <c r="D117" s="1" t="str">
        <f>'Phase 1 - Criteria - Carolyn'!D117</f>
        <v>Role of the discriminative properties of the reinforcer in resurgence.</v>
      </c>
      <c r="E117" s="1" t="str">
        <f>'Phase 1 - Criteria - Carolyn'!E117</f>
        <v>Learning &amp; Behavior</v>
      </c>
      <c r="F117" s="1" t="str">
        <f>'Phase 1 - Criteria - Carolyn'!F117</f>
        <v>https://www.doi.org/10.3758/s13420-015-0197-7</v>
      </c>
      <c r="G117" s="1" t="s">
        <v>13644</v>
      </c>
      <c r="H117" s="1" t="s">
        <v>13644</v>
      </c>
      <c r="I117" s="1" t="s">
        <v>13644</v>
      </c>
      <c r="J117" s="1" t="s">
        <v>13644</v>
      </c>
      <c r="K117" s="1" t="s">
        <v>13644</v>
      </c>
      <c r="L117" s="1" t="s">
        <v>13644</v>
      </c>
      <c r="M117" s="1" t="s">
        <v>13644</v>
      </c>
      <c r="N117" t="b">
        <f t="shared" si="1"/>
        <v>1</v>
      </c>
      <c r="Q117" t="str">
        <f>IF(N117='Phase 1 - Criteria - Carolyn'!N117, "TRUE", "FALSE")</f>
        <v>TRUE</v>
      </c>
    </row>
    <row r="118" spans="1:17">
      <c r="A118" s="1">
        <f>'Phase 1 - Criteria - Carolyn'!A118</f>
        <v>172</v>
      </c>
      <c r="B118" s="1">
        <f>'Phase 1 - Criteria - Carolyn'!B118</f>
        <v>2016</v>
      </c>
      <c r="C118" s="1" t="str">
        <f>'Phase 1 - Criteria - Carolyn'!C118</f>
        <v>Ghaemmaghami, Mahshid; Hanley, Gregory P; Jessel, Joshua</v>
      </c>
      <c r="D118" s="1" t="str">
        <f>'Phase 1 - Criteria - Carolyn'!D118</f>
        <v>Contingencies promote delay tolerance.</v>
      </c>
      <c r="E118" s="1" t="str">
        <f>'Phase 1 - Criteria - Carolyn'!E118</f>
        <v>Journal of Applied Behavior Analysis</v>
      </c>
      <c r="F118" s="1" t="str">
        <f>'Phase 1 - Criteria - Carolyn'!F118</f>
        <v>https://doi-org.spot.lib.auburn.edu/10.1002/jaba.333</v>
      </c>
      <c r="G118" s="1" t="s">
        <v>13644</v>
      </c>
      <c r="H118" s="1" t="s">
        <v>13644</v>
      </c>
      <c r="I118" s="1" t="s">
        <v>13644</v>
      </c>
      <c r="J118" s="1" t="s">
        <v>13644</v>
      </c>
      <c r="K118" s="1" t="s">
        <v>13644</v>
      </c>
      <c r="L118" s="1" t="s">
        <v>13644</v>
      </c>
      <c r="M118" s="1" t="s">
        <v>13645</v>
      </c>
      <c r="N118" t="b">
        <f t="shared" si="1"/>
        <v>0</v>
      </c>
      <c r="Q118" t="str">
        <f>IF(N118='Phase 1 - Criteria - Carolyn'!N118, "TRUE", "FALSE")</f>
        <v>TRUE</v>
      </c>
    </row>
    <row r="119" spans="1:17">
      <c r="A119" s="1">
        <f>'Phase 1 - Criteria - Carolyn'!A119</f>
        <v>174</v>
      </c>
      <c r="B119" s="1">
        <f>'Phase 1 - Criteria - Carolyn'!B119</f>
        <v>2016</v>
      </c>
      <c r="C119" s="1" t="str">
        <f>'Phase 1 - Criteria - Carolyn'!C119</f>
        <v>Suess, Alyssa Nicole</v>
      </c>
      <c r="D119" s="1" t="str">
        <f>'Phase 1 - Criteria - Carolyn'!D119</f>
        <v>An evaluation of generalization, renewal, and resurgence during functional communication training conducted via telehealth</v>
      </c>
      <c r="E119" s="1" t="str">
        <f>'Phase 1 - Criteria - Carolyn'!E119</f>
        <v>Unpublished dissertation</v>
      </c>
      <c r="F119" s="1" t="str">
        <f>'Phase 1 - Criteria - Carolyn'!F119</f>
        <v>https://doi.org/10.17077/etd.ysq8ulmy</v>
      </c>
      <c r="G119" s="1" t="s">
        <v>13644</v>
      </c>
      <c r="H119" s="1" t="s">
        <v>13644</v>
      </c>
      <c r="I119" s="1" t="s">
        <v>13644</v>
      </c>
      <c r="J119" s="1" t="s">
        <v>13644</v>
      </c>
      <c r="K119" s="1" t="s">
        <v>13645</v>
      </c>
      <c r="L119" s="1" t="s">
        <v>13644</v>
      </c>
      <c r="M119" s="1" t="s">
        <v>13644</v>
      </c>
      <c r="N119" t="b">
        <f t="shared" si="1"/>
        <v>0</v>
      </c>
      <c r="P119" t="s">
        <v>13647</v>
      </c>
      <c r="Q119" t="str">
        <f>IF(N119='Phase 1 - Criteria - Carolyn'!N119, "TRUE", "FALSE")</f>
        <v>TRUE</v>
      </c>
    </row>
    <row r="120" spans="1:17">
      <c r="A120" s="1">
        <f>'Phase 1 - Criteria - Carolyn'!A120</f>
        <v>176</v>
      </c>
      <c r="B120" s="1">
        <f>'Phase 1 - Criteria - Carolyn'!B120</f>
        <v>2016</v>
      </c>
      <c r="C120" s="1" t="str">
        <f>'Phase 1 - Criteria - Carolyn'!C120</f>
        <v>Greer, Brian D.; Fisher, Wayne W.; Romani, Patrick W.; Saini, Valdeep</v>
      </c>
      <c r="D120" s="1" t="str">
        <f>'Phase 1 - Criteria - Carolyn'!D120</f>
        <v>Behavioral momentum theory: A tutorial on response persistence</v>
      </c>
      <c r="E120" s="1" t="str">
        <f>'Phase 1 - Criteria - Carolyn'!E120</f>
        <v>The Behavior Analyst</v>
      </c>
      <c r="F120" s="1" t="str">
        <f>'Phase 1 - Criteria - Carolyn'!F120</f>
        <v>https://www.doi.org/10.1007/s40614-016-0050-0</v>
      </c>
      <c r="G120" s="1" t="s">
        <v>13644</v>
      </c>
      <c r="H120" s="1" t="s">
        <v>13644</v>
      </c>
      <c r="I120" s="1" t="s">
        <v>13644</v>
      </c>
      <c r="J120" s="1" t="s">
        <v>13644</v>
      </c>
      <c r="K120" s="1" t="s">
        <v>13644</v>
      </c>
      <c r="L120" s="1" t="s">
        <v>13644</v>
      </c>
      <c r="M120" s="1" t="s">
        <v>13644</v>
      </c>
      <c r="N120" t="b">
        <f t="shared" si="1"/>
        <v>1</v>
      </c>
      <c r="P120" t="s">
        <v>13646</v>
      </c>
      <c r="Q120" t="str">
        <f>IF(N120='Phase 1 - Criteria - Carolyn'!N120, "TRUE", "FALSE")</f>
        <v>TRUE</v>
      </c>
    </row>
    <row r="121" spans="1:17">
      <c r="A121" s="1">
        <f>'Phase 1 - Criteria - Carolyn'!A121</f>
        <v>177</v>
      </c>
      <c r="B121" s="1">
        <f>'Phase 1 - Criteria - Carolyn'!B121</f>
        <v>2016</v>
      </c>
      <c r="C121" s="1" t="str">
        <f>'Phase 1 - Criteria - Carolyn'!C121</f>
        <v>Ghaemmaghami, Mahshid</v>
      </c>
      <c r="D121" s="1" t="str">
        <f>'Phase 1 - Criteria - Carolyn'!D121</f>
        <v>Contingencies are necessary for promoting delay tolerance</v>
      </c>
      <c r="E121" s="1" t="str">
        <f>'Phase 1 - Criteria - Carolyn'!E121</f>
        <v>Unpublished dissertation</v>
      </c>
      <c r="F121" s="1" t="str">
        <f>'Phase 1 - Criteria - Carolyn'!F121</f>
        <v>https://search.proquest.com/openview/6fba111101148d20f48a7cb6ef5c7be8/1?pq-origsite=gscholar&amp;cbl=18750&amp;diss=y</v>
      </c>
      <c r="G121" s="1" t="s">
        <v>13644</v>
      </c>
      <c r="H121" s="1" t="s">
        <v>13644</v>
      </c>
      <c r="I121" s="1" t="s">
        <v>13644</v>
      </c>
      <c r="J121" s="1" t="s">
        <v>13644</v>
      </c>
      <c r="K121" s="1" t="s">
        <v>13645</v>
      </c>
      <c r="L121" s="1" t="s">
        <v>13644</v>
      </c>
      <c r="M121" s="1" t="s">
        <v>13645</v>
      </c>
      <c r="N121" t="b">
        <f t="shared" si="1"/>
        <v>0</v>
      </c>
      <c r="Q121" t="str">
        <f>IF(N121='Phase 1 - Criteria - Carolyn'!N121, "TRUE", "FALSE")</f>
        <v>TRUE</v>
      </c>
    </row>
    <row r="122" spans="1:17">
      <c r="A122" s="1">
        <f>'Phase 1 - Criteria - Carolyn'!A122</f>
        <v>180</v>
      </c>
      <c r="B122" s="1">
        <f>'Phase 1 - Criteria - Carolyn'!B122</f>
        <v>2016</v>
      </c>
      <c r="C122" s="1" t="str">
        <f>'Phase 1 - Criteria - Carolyn'!C122</f>
        <v>Lambert, Joseph M.; Bloom, Sarah E.; Samaha, Andrew L.; Dayton, Elizabeth; Kunnavatana, S. Shanun</v>
      </c>
      <c r="D122" s="1" t="str">
        <f>'Phase 1 - Criteria - Carolyn'!D122</f>
        <v>Effects of noncontingent reinforcement on the persistence and resurgence of mild aggression</v>
      </c>
      <c r="E122" s="1" t="str">
        <f>'Phase 1 - Criteria - Carolyn'!E122</f>
        <v>The Psychological Record</v>
      </c>
      <c r="F122" s="1" t="str">
        <f>'Phase 1 - Criteria - Carolyn'!F122</f>
        <v>https://www.doi.org/10.1007/s40732-016-0170-7</v>
      </c>
      <c r="G122" s="1" t="s">
        <v>13644</v>
      </c>
      <c r="H122" s="1" t="s">
        <v>13644</v>
      </c>
      <c r="I122" s="1" t="s">
        <v>13644</v>
      </c>
      <c r="J122" s="1" t="s">
        <v>13644</v>
      </c>
      <c r="K122" s="1" t="s">
        <v>13644</v>
      </c>
      <c r="L122" s="1" t="s">
        <v>13644</v>
      </c>
      <c r="M122" s="1" t="s">
        <v>13645</v>
      </c>
      <c r="N122" t="b">
        <f>IF(COUNTIF(G122:M122,"No") &gt; 0, FALSE, IF(COUNTIF(G122:M122,"Yes") &gt; 6, TRUE, ""))</f>
        <v>0</v>
      </c>
      <c r="Q122" t="str">
        <f>IF(N122='Phase 1 - Criteria - Carolyn'!N122, "TRUE", "FALSE")</f>
        <v>TRUE</v>
      </c>
    </row>
    <row r="123" spans="1:17">
      <c r="A123" s="1">
        <f>'Phase 1 - Criteria - Carolyn'!A123</f>
        <v>186</v>
      </c>
      <c r="B123" s="1">
        <f>'Phase 1 - Criteria - Carolyn'!B123</f>
        <v>2016</v>
      </c>
      <c r="C123" s="1" t="str">
        <f>'Phase 1 - Criteria - Carolyn'!C123</f>
        <v>Sweeney, Mary M.</v>
      </c>
      <c r="D123" s="1" t="str">
        <f>'Phase 1 - Criteria - Carolyn'!D123</f>
        <v>Predictors of persistence and resurgence: Evaluation of a behavioral momentum-based approach</v>
      </c>
      <c r="E123" s="1" t="str">
        <f>'Phase 1 - Criteria - Carolyn'!E123</f>
        <v>Unpublished dissertation</v>
      </c>
      <c r="F123" s="1" t="str">
        <f>'Phase 1 - Criteria - Carolyn'!F123</f>
        <v>https://digitalcommons.usu.edu/etd/2182</v>
      </c>
      <c r="G123" s="1" t="s">
        <v>13644</v>
      </c>
      <c r="H123" s="1" t="s">
        <v>13644</v>
      </c>
      <c r="I123" s="1" t="s">
        <v>13644</v>
      </c>
      <c r="J123" s="1" t="s">
        <v>13644</v>
      </c>
      <c r="K123" s="1" t="s">
        <v>13645</v>
      </c>
      <c r="L123" s="1" t="s">
        <v>13644</v>
      </c>
      <c r="M123" s="1" t="s">
        <v>13644</v>
      </c>
      <c r="N123" t="b">
        <f t="shared" si="1"/>
        <v>0</v>
      </c>
      <c r="P123" t="s">
        <v>13647</v>
      </c>
      <c r="Q123" t="str">
        <f>IF(N123='Phase 1 - Criteria - Carolyn'!N123, "TRUE", "FALSE")</f>
        <v>TRUE</v>
      </c>
    </row>
    <row r="124" spans="1:17">
      <c r="A124" s="1">
        <f>'Phase 1 - Criteria - Carolyn'!A124</f>
        <v>187</v>
      </c>
      <c r="B124" s="1">
        <f>'Phase 1 - Criteria - Carolyn'!B124</f>
        <v>2016</v>
      </c>
      <c r="C124" s="1" t="str">
        <f>'Phase 1 - Criteria - Carolyn'!C124</f>
        <v>Garner, Joshua</v>
      </c>
      <c r="D124" s="1" t="str">
        <f>'Phase 1 - Criteria - Carolyn'!D124</f>
        <v>Resurgence of phonetic responding</v>
      </c>
      <c r="E124" s="1" t="str">
        <f>'Phase 1 - Criteria - Carolyn'!E124</f>
        <v>Unpublished dissertation</v>
      </c>
      <c r="F124" s="1" t="str">
        <f>'Phase 1 - Criteria - Carolyn'!F124</f>
        <v>http://rave.ohiolink.edu/etdc/view?acc_num=osu1437733053</v>
      </c>
      <c r="G124" s="1" t="s">
        <v>13644</v>
      </c>
      <c r="H124" s="1" t="s">
        <v>13644</v>
      </c>
      <c r="I124" s="1" t="s">
        <v>13644</v>
      </c>
      <c r="J124" s="1" t="s">
        <v>13644</v>
      </c>
      <c r="K124" s="1" t="s">
        <v>13645</v>
      </c>
      <c r="L124" s="1" t="s">
        <v>13644</v>
      </c>
      <c r="M124" s="1" t="s">
        <v>13644</v>
      </c>
      <c r="N124" t="b">
        <f t="shared" si="1"/>
        <v>0</v>
      </c>
      <c r="P124" t="s">
        <v>13647</v>
      </c>
      <c r="Q124" t="str">
        <f>IF(N124='Phase 1 - Criteria - Carolyn'!N124, "TRUE", "FALSE")</f>
        <v>TRUE</v>
      </c>
    </row>
    <row r="125" spans="1:17">
      <c r="A125" s="1">
        <f>'Phase 1 - Criteria - Carolyn'!A125</f>
        <v>189</v>
      </c>
      <c r="B125" s="1">
        <f>'Phase 1 - Criteria - Carolyn'!B125</f>
        <v>2016</v>
      </c>
      <c r="C125" s="1" t="str">
        <f>'Phase 1 - Criteria - Carolyn'!C125</f>
        <v>Kincaid, Stephanie L.</v>
      </c>
      <c r="D125" s="1" t="str">
        <f>'Phase 1 - Criteria - Carolyn'!D125</f>
        <v>Testing for recurrence of ratio-strained behavior with reinstatement, resurgence, and renewal</v>
      </c>
      <c r="E125" s="1" t="str">
        <f>'Phase 1 - Criteria - Carolyn'!E125</f>
        <v>Unpublished dissertation</v>
      </c>
      <c r="F125" s="1" t="str">
        <f>'Phase 1 - Criteria - Carolyn'!F125</f>
        <v>https://researchrepository.wvu.edu/etd/5975</v>
      </c>
      <c r="G125" s="1" t="s">
        <v>13644</v>
      </c>
      <c r="H125" s="1" t="s">
        <v>13644</v>
      </c>
      <c r="I125" s="1" t="s">
        <v>13644</v>
      </c>
      <c r="J125" s="1" t="s">
        <v>13644</v>
      </c>
      <c r="K125" s="1" t="s">
        <v>13645</v>
      </c>
      <c r="L125" s="1" t="s">
        <v>13644</v>
      </c>
      <c r="M125" s="1" t="s">
        <v>13644</v>
      </c>
      <c r="N125" t="b">
        <f t="shared" si="1"/>
        <v>0</v>
      </c>
      <c r="P125" t="s">
        <v>13647</v>
      </c>
      <c r="Q125" t="str">
        <f>IF(N125='Phase 1 - Criteria - Carolyn'!N125, "TRUE", "FALSE")</f>
        <v>TRUE</v>
      </c>
    </row>
    <row r="126" spans="1:17">
      <c r="A126" s="1">
        <f>'Phase 1 - Criteria - Carolyn'!A126</f>
        <v>190</v>
      </c>
      <c r="B126" s="1">
        <f>'Phase 1 - Criteria - Carolyn'!B126</f>
        <v>2016</v>
      </c>
      <c r="C126" s="1" t="str">
        <f>'Phase 1 - Criteria - Carolyn'!C126</f>
        <v>Kestner, Kathryn M.</v>
      </c>
      <c r="D126" s="1" t="str">
        <f>'Phase 1 - Criteria - Carolyn'!D126</f>
        <v>The effects of schedule density of reinforcement for alternative behavior on resurgence</v>
      </c>
      <c r="E126" s="1" t="str">
        <f>'Phase 1 - Criteria - Carolyn'!E126</f>
        <v>Unpublished dissertation</v>
      </c>
      <c r="F126" s="1" t="str">
        <f>'Phase 1 - Criteria - Carolyn'!F126</f>
        <v>https://scholarworks.wmich.edu/dissertations/588</v>
      </c>
      <c r="G126" s="1" t="s">
        <v>13644</v>
      </c>
      <c r="H126" s="1" t="s">
        <v>13644</v>
      </c>
      <c r="I126" s="1" t="s">
        <v>13644</v>
      </c>
      <c r="J126" s="1" t="s">
        <v>13644</v>
      </c>
      <c r="K126" s="1" t="s">
        <v>13645</v>
      </c>
      <c r="L126" s="1" t="s">
        <v>13644</v>
      </c>
      <c r="M126" s="1" t="s">
        <v>13644</v>
      </c>
      <c r="N126" t="b">
        <f t="shared" si="1"/>
        <v>0</v>
      </c>
      <c r="P126" t="s">
        <v>13647</v>
      </c>
      <c r="Q126" t="str">
        <f>IF(N126='Phase 1 - Criteria - Carolyn'!N126, "TRUE", "FALSE")</f>
        <v>TRUE</v>
      </c>
    </row>
    <row r="127" spans="1:17">
      <c r="A127" s="1">
        <f>'Phase 1 - Criteria - Carolyn'!A127</f>
        <v>193</v>
      </c>
      <c r="B127" s="1">
        <f>'Phase 1 - Criteria - Carolyn'!B127</f>
        <v>2016</v>
      </c>
      <c r="C127" s="1" t="str">
        <f>'Phase 1 - Criteria - Carolyn'!C127</f>
        <v>Kuroda, Toshikazu; Cançado, Carlos R.X.; Podlesnik, Christopher A.</v>
      </c>
      <c r="D127" s="1" t="str">
        <f>'Phase 1 - Criteria - Carolyn'!D127</f>
        <v>Resistance to change and resurgence in humans engaging in a computer task</v>
      </c>
      <c r="E127" s="1" t="str">
        <f>'Phase 1 - Criteria - Carolyn'!E127</f>
        <v>Behavioural Processes</v>
      </c>
      <c r="F127" s="1" t="str">
        <f>'Phase 1 - Criteria - Carolyn'!F127</f>
        <v>http://dx.doi.org/10.1016/j.beproc.2016.01.010</v>
      </c>
      <c r="G127" s="1" t="s">
        <v>13644</v>
      </c>
      <c r="H127" s="1" t="s">
        <v>13644</v>
      </c>
      <c r="I127" s="1" t="s">
        <v>13644</v>
      </c>
      <c r="J127" s="1" t="s">
        <v>13644</v>
      </c>
      <c r="K127" s="1" t="s">
        <v>13644</v>
      </c>
      <c r="L127" s="1" t="s">
        <v>13644</v>
      </c>
      <c r="M127" s="1" t="s">
        <v>13644</v>
      </c>
      <c r="N127" t="b">
        <f t="shared" si="1"/>
        <v>1</v>
      </c>
      <c r="Q127" t="str">
        <f>IF(N127='Phase 1 - Criteria - Carolyn'!N127, "TRUE", "FALSE")</f>
        <v>TRUE</v>
      </c>
    </row>
    <row r="128" spans="1:17">
      <c r="A128" s="1">
        <f>'Phase 1 - Criteria - Carolyn'!A128</f>
        <v>194</v>
      </c>
      <c r="B128" s="1">
        <f>'Phase 1 - Criteria - Carolyn'!B128</f>
        <v>2017</v>
      </c>
      <c r="C128" s="1" t="str">
        <f>'Phase 1 - Criteria - Carolyn'!C128</f>
        <v>Kestner; Kathryn M; Peterson; Stephanie M; Wacker; David P</v>
      </c>
      <c r="D128" s="1" t="str">
        <f>'Phase 1 - Criteria - Carolyn'!D128</f>
        <v>Introduction to the Special Section on Resurgence</v>
      </c>
      <c r="E128" s="1" t="str">
        <f>'Phase 1 - Criteria - Carolyn'!E128</f>
        <v>Education and Treatment of Children</v>
      </c>
      <c r="F128" s="1" t="str">
        <f>'Phase 1 - Criteria - Carolyn'!F128</f>
        <v>https://www.doi.org/10.1353/etc.2017.0000</v>
      </c>
      <c r="G128" s="1" t="s">
        <v>13644</v>
      </c>
      <c r="H128" s="1" t="s">
        <v>13644</v>
      </c>
      <c r="I128" s="1" t="s">
        <v>13644</v>
      </c>
      <c r="J128" s="1" t="s">
        <v>13644</v>
      </c>
      <c r="K128" s="1" t="s">
        <v>13644</v>
      </c>
      <c r="L128" s="1" t="s">
        <v>13644</v>
      </c>
      <c r="M128" s="1" t="s">
        <v>13644</v>
      </c>
      <c r="N128" t="b">
        <f t="shared" si="1"/>
        <v>1</v>
      </c>
      <c r="P128" t="s">
        <v>13646</v>
      </c>
      <c r="Q128" t="str">
        <f>IF(N128='Phase 1 - Criteria - Carolyn'!N128, "TRUE", "FALSE")</f>
        <v>TRUE</v>
      </c>
    </row>
    <row r="129" spans="1:17">
      <c r="A129" s="1">
        <f>'Phase 1 - Criteria - Carolyn'!A129</f>
        <v>195</v>
      </c>
      <c r="B129" s="1">
        <f>'Phase 1 - Criteria - Carolyn'!B129</f>
        <v>2017</v>
      </c>
      <c r="C129" s="1" t="str">
        <f>'Phase 1 - Criteria - Carolyn'!C129</f>
        <v>Peterson; Stephanie M; Frieder; Jessica E; Quigley; Shawn P; Kestner; Kathryn M; Goyal; Manish; Smith; Shilo L; Dayton; Elizabeth; Brower Breitwieser; Carrie</v>
      </c>
      <c r="D129" s="1" t="str">
        <f>'Phase 1 - Criteria - Carolyn'!D129</f>
        <v>Concurrent Schedules of Reinforcement as "Challenges" to Maintenance</v>
      </c>
      <c r="E129" s="1" t="str">
        <f>'Phase 1 - Criteria - Carolyn'!E129</f>
        <v>Education and Treatment of Children</v>
      </c>
      <c r="F129" s="1" t="str">
        <f>'Phase 1 - Criteria - Carolyn'!F129</f>
        <v>https://www.doi.org/10.1353/etc.2017.0004</v>
      </c>
      <c r="G129" s="1" t="s">
        <v>13644</v>
      </c>
      <c r="H129" s="1" t="s">
        <v>13644</v>
      </c>
      <c r="I129" s="1" t="s">
        <v>13644</v>
      </c>
      <c r="J129" s="1" t="s">
        <v>13644</v>
      </c>
      <c r="K129" s="1" t="s">
        <v>13644</v>
      </c>
      <c r="L129" s="1" t="s">
        <v>13644</v>
      </c>
      <c r="M129" s="1" t="s">
        <v>13645</v>
      </c>
      <c r="N129" t="b">
        <f t="shared" si="1"/>
        <v>0</v>
      </c>
      <c r="Q129" t="str">
        <f>IF(N129='Phase 1 - Criteria - Carolyn'!N129, "TRUE", "FALSE")</f>
        <v>TRUE</v>
      </c>
    </row>
    <row r="130" spans="1:17">
      <c r="A130" s="1">
        <f>'Phase 1 - Criteria - Carolyn'!A130</f>
        <v>196</v>
      </c>
      <c r="B130" s="1">
        <f>'Phase 1 - Criteria - Carolyn'!B130</f>
        <v>2017</v>
      </c>
      <c r="C130" s="1" t="str">
        <f>'Phase 1 - Criteria - Carolyn'!C130</f>
        <v>Ringdahl; Joel E; St Peter; Claire</v>
      </c>
      <c r="D130" s="1" t="str">
        <f>'Phase 1 - Criteria - Carolyn'!D130</f>
        <v>Resurgence: the Unintended Maintenance of problem Behavior</v>
      </c>
      <c r="E130" s="1" t="str">
        <f>'Phase 1 - Criteria - Carolyn'!E130</f>
        <v>Education and Treatment of Children</v>
      </c>
      <c r="F130" s="1" t="str">
        <f>'Phase 1 - Criteria - Carolyn'!F130</f>
        <v>https://www.doi.org/10.1353/etc.2017.0002</v>
      </c>
      <c r="G130" s="1" t="s">
        <v>13644</v>
      </c>
      <c r="H130" s="1" t="s">
        <v>13644</v>
      </c>
      <c r="I130" s="1" t="s">
        <v>13644</v>
      </c>
      <c r="J130" s="1" t="s">
        <v>13644</v>
      </c>
      <c r="K130" s="1" t="s">
        <v>13644</v>
      </c>
      <c r="L130" s="1" t="s">
        <v>13644</v>
      </c>
      <c r="M130" s="1" t="s">
        <v>13644</v>
      </c>
      <c r="N130" t="b">
        <f t="shared" si="1"/>
        <v>1</v>
      </c>
      <c r="P130" t="s">
        <v>13646</v>
      </c>
      <c r="Q130" t="str">
        <f>IF(N130='Phase 1 - Criteria - Carolyn'!N130, "TRUE", "FALSE")</f>
        <v>TRUE</v>
      </c>
    </row>
    <row r="131" spans="1:17">
      <c r="A131" s="1">
        <f>'Phase 1 - Criteria - Carolyn'!A131</f>
        <v>197</v>
      </c>
      <c r="B131" s="1">
        <f>'Phase 1 - Criteria - Carolyn'!B131</f>
        <v>2017</v>
      </c>
      <c r="C131" s="1" t="str">
        <f>'Phase 1 - Criteria - Carolyn'!C131</f>
        <v>Adami, Summer; Falcomata, Terry S; Muething, Colin S; Hoffman, Katherine</v>
      </c>
      <c r="D131" s="1" t="str">
        <f>'Phase 1 - Criteria - Carolyn'!D131</f>
        <v>An Evaluation of Lag Schedules of Reinforcement During Functional Communication Training: Effects on Varied Mand Responding and Challenging Behavior.</v>
      </c>
      <c r="E131" s="1" t="str">
        <f>'Phase 1 - Criteria - Carolyn'!E131</f>
        <v>Behavior Analysis in Practice</v>
      </c>
      <c r="F131" s="1" t="str">
        <f>'Phase 1 - Criteria - Carolyn'!F131</f>
        <v>https://www.doi.org/10.1007/s40617-017-0179-7</v>
      </c>
      <c r="G131" s="1" t="s">
        <v>13644</v>
      </c>
      <c r="H131" s="1" t="s">
        <v>13644</v>
      </c>
      <c r="I131" s="1" t="s">
        <v>13644</v>
      </c>
      <c r="J131" s="1" t="s">
        <v>13644</v>
      </c>
      <c r="K131" s="1" t="s">
        <v>13644</v>
      </c>
      <c r="L131" s="1" t="s">
        <v>13644</v>
      </c>
      <c r="M131" s="1" t="s">
        <v>13645</v>
      </c>
      <c r="N131" t="b">
        <f t="shared" si="1"/>
        <v>0</v>
      </c>
      <c r="Q131" t="str">
        <f>IF(N131='Phase 1 - Criteria - Carolyn'!N131, "TRUE", "FALSE")</f>
        <v>TRUE</v>
      </c>
    </row>
    <row r="132" spans="1:17">
      <c r="A132" s="1">
        <f>'Phase 1 - Criteria - Carolyn'!A132</f>
        <v>198</v>
      </c>
      <c r="B132" s="1">
        <f>'Phase 1 - Criteria - Carolyn'!B132</f>
        <v>2017</v>
      </c>
      <c r="C132" s="1" t="str">
        <f>'Phase 1 - Criteria - Carolyn'!C132</f>
        <v>Smith, Brooke M; Smith, Gregory S; Shahan, Timothy A; Madden, Gregory J; Twohig, Michael P</v>
      </c>
      <c r="D132" s="1" t="str">
        <f>'Phase 1 - Criteria - Carolyn'!D132</f>
        <v>Effects of differential rates of alternative reinforcement on resurgence of human behavior.</v>
      </c>
      <c r="E132" s="1" t="str">
        <f>'Phase 1 - Criteria - Carolyn'!E132</f>
        <v>Journal of the Experimental Analysis of Behavior</v>
      </c>
      <c r="F132" s="1" t="str">
        <f>'Phase 1 - Criteria - Carolyn'!F132</f>
        <v>https://www.doi.org/10.1002/jeab.241</v>
      </c>
      <c r="G132" s="1" t="s">
        <v>13644</v>
      </c>
      <c r="H132" s="1" t="s">
        <v>13644</v>
      </c>
      <c r="I132" s="1" t="s">
        <v>13644</v>
      </c>
      <c r="J132" s="1" t="s">
        <v>13644</v>
      </c>
      <c r="K132" s="1" t="s">
        <v>13644</v>
      </c>
      <c r="L132" s="1" t="s">
        <v>13644</v>
      </c>
      <c r="M132" s="1" t="s">
        <v>13644</v>
      </c>
      <c r="N132" t="b">
        <f t="shared" si="1"/>
        <v>1</v>
      </c>
      <c r="Q132" t="str">
        <f>IF(N132='Phase 1 - Criteria - Carolyn'!N132, "TRUE", "FALSE")</f>
        <v>TRUE</v>
      </c>
    </row>
    <row r="133" spans="1:17">
      <c r="A133" s="1">
        <f>'Phase 1 - Criteria - Carolyn'!A133</f>
        <v>199</v>
      </c>
      <c r="B133" s="1">
        <f>'Phase 1 - Criteria - Carolyn'!B133</f>
        <v>2017</v>
      </c>
      <c r="C133" s="1" t="str">
        <f>'Phase 1 - Criteria - Carolyn'!C133</f>
        <v>Bolívar, Hypatia A; Cox, David J; Barlow, Molly A; Dallery, Jesse</v>
      </c>
      <c r="D133" s="1" t="str">
        <f>'Phase 1 - Criteria - Carolyn'!D133</f>
        <v>Evaluating resurgence procedures in a human operant laboratory.</v>
      </c>
      <c r="E133" s="1" t="str">
        <f>'Phase 1 - Criteria - Carolyn'!E133</f>
        <v>Behavioural Processes</v>
      </c>
      <c r="F133" s="1" t="str">
        <f>'Phase 1 - Criteria - Carolyn'!F133</f>
        <v>https://doi.org/10.1016/j.beproc.2017.05.004</v>
      </c>
      <c r="G133" s="1" t="s">
        <v>13644</v>
      </c>
      <c r="H133" s="1" t="s">
        <v>13644</v>
      </c>
      <c r="I133" s="1" t="s">
        <v>13644</v>
      </c>
      <c r="J133" s="1" t="s">
        <v>13644</v>
      </c>
      <c r="K133" s="1" t="s">
        <v>13644</v>
      </c>
      <c r="L133" s="1" t="s">
        <v>13644</v>
      </c>
      <c r="M133" s="1" t="s">
        <v>13644</v>
      </c>
      <c r="N133" t="b">
        <f t="shared" si="1"/>
        <v>1</v>
      </c>
      <c r="Q133" t="str">
        <f>IF(N133='Phase 1 - Criteria - Carolyn'!N133, "TRUE", "FALSE")</f>
        <v>TRUE</v>
      </c>
    </row>
    <row r="134" spans="1:17">
      <c r="A134" s="1">
        <f>'Phase 1 - Criteria - Carolyn'!A134</f>
        <v>200</v>
      </c>
      <c r="B134" s="1">
        <f>'Phase 1 - Criteria - Carolyn'!B134</f>
        <v>2017</v>
      </c>
      <c r="C134" s="1" t="str">
        <f>'Phase 1 - Criteria - Carolyn'!C134</f>
        <v>Lattal, Kennon A; Cançado, Carlos R X; Cook, James E; Kincaid, Stephanie L; Nighbor, Tyler D; Oliver, Anthony C</v>
      </c>
      <c r="D134" s="1" t="str">
        <f>'Phase 1 - Criteria - Carolyn'!D134</f>
        <v>On defining resurgence.</v>
      </c>
      <c r="E134" s="1" t="str">
        <f>'Phase 1 - Criteria - Carolyn'!E134</f>
        <v>Behavioural Processes</v>
      </c>
      <c r="F134" s="1" t="str">
        <f>'Phase 1 - Criteria - Carolyn'!F134</f>
        <v>https://doi.org/10.1016/j.beproc.2017.04.018</v>
      </c>
      <c r="G134" s="1" t="s">
        <v>13644</v>
      </c>
      <c r="H134" s="1" t="s">
        <v>13644</v>
      </c>
      <c r="I134" s="1" t="s">
        <v>13644</v>
      </c>
      <c r="J134" s="1" t="s">
        <v>13644</v>
      </c>
      <c r="K134" s="1" t="s">
        <v>13644</v>
      </c>
      <c r="L134" s="1" t="s">
        <v>13644</v>
      </c>
      <c r="M134" s="1" t="s">
        <v>13644</v>
      </c>
      <c r="N134" t="b">
        <f t="shared" si="1"/>
        <v>1</v>
      </c>
      <c r="P134" t="s">
        <v>13646</v>
      </c>
      <c r="Q134" t="str">
        <f>IF(N134='Phase 1 - Criteria - Carolyn'!N134, "TRUE", "FALSE")</f>
        <v>TRUE</v>
      </c>
    </row>
    <row r="135" spans="1:17">
      <c r="A135" s="1">
        <f>'Phase 1 - Criteria - Carolyn'!A135</f>
        <v>201</v>
      </c>
      <c r="B135" s="1">
        <f>'Phase 1 - Criteria - Carolyn'!B135</f>
        <v>2017</v>
      </c>
      <c r="C135" s="1" t="str">
        <f>'Phase 1 - Criteria - Carolyn'!C135</f>
        <v>Kuroda, Toshikazu; Mizutani, Yuto; Cançado, Carlos R X; Podlesnik, Christopher A</v>
      </c>
      <c r="D135" s="1" t="str">
        <f>'Phase 1 - Criteria - Carolyn'!D135</f>
        <v>Operant models of relapse in zebrafish (Danio rerio): Resurgence, renewal, and reinstatement.</v>
      </c>
      <c r="E135" s="1" t="str">
        <f>'Phase 1 - Criteria - Carolyn'!E135</f>
        <v>Behavioural Brain Research</v>
      </c>
      <c r="F135" s="1" t="str">
        <f>'Phase 1 - Criteria - Carolyn'!F135</f>
        <v>https://doi.org/10.1016/j.bbr.2017.08.023</v>
      </c>
      <c r="G135" s="1" t="s">
        <v>13644</v>
      </c>
      <c r="H135" s="1" t="s">
        <v>13644</v>
      </c>
      <c r="I135" s="1" t="s">
        <v>13644</v>
      </c>
      <c r="J135" s="1" t="s">
        <v>13644</v>
      </c>
      <c r="K135" s="1" t="s">
        <v>13644</v>
      </c>
      <c r="L135" s="1" t="s">
        <v>13644</v>
      </c>
      <c r="M135" s="1" t="s">
        <v>13644</v>
      </c>
      <c r="N135" t="b">
        <f t="shared" si="1"/>
        <v>1</v>
      </c>
      <c r="Q135" t="str">
        <f>IF(N135='Phase 1 - Criteria - Carolyn'!N135, "TRUE", "FALSE")</f>
        <v>TRUE</v>
      </c>
    </row>
    <row r="136" spans="1:17">
      <c r="A136" s="1">
        <f>'Phase 1 - Criteria - Carolyn'!A136</f>
        <v>202</v>
      </c>
      <c r="B136" s="1">
        <f>'Phase 1 - Criteria - Carolyn'!B136</f>
        <v>2017</v>
      </c>
      <c r="C136" s="1" t="str">
        <f>'Phase 1 - Criteria - Carolyn'!C136</f>
        <v>Saini, Valdeep; Fisher, Wayne W; Pisman, Maegan D</v>
      </c>
      <c r="D136" s="1" t="str">
        <f>'Phase 1 - Criteria - Carolyn'!D136</f>
        <v>Persistence during and resurgence following noncontingent reinforcement implemented with and without extinction.</v>
      </c>
      <c r="E136" s="1" t="str">
        <f>'Phase 1 - Criteria - Carolyn'!E136</f>
        <v>Journal of Applied Behavior Analysis</v>
      </c>
      <c r="F136" s="1" t="str">
        <f>'Phase 1 - Criteria - Carolyn'!F136</f>
        <v>https://www.doi.org/10.1002/jaba.380</v>
      </c>
      <c r="G136" s="1" t="s">
        <v>13644</v>
      </c>
      <c r="H136" s="1" t="s">
        <v>13644</v>
      </c>
      <c r="I136" s="1" t="s">
        <v>13644</v>
      </c>
      <c r="J136" s="1" t="s">
        <v>13644</v>
      </c>
      <c r="K136" s="1" t="s">
        <v>13644</v>
      </c>
      <c r="L136" s="1" t="s">
        <v>13644</v>
      </c>
      <c r="M136" s="1" t="s">
        <v>13645</v>
      </c>
      <c r="N136" t="b">
        <f t="shared" si="1"/>
        <v>0</v>
      </c>
      <c r="Q136" t="str">
        <f>IF(N136='Phase 1 - Criteria - Carolyn'!N136, "TRUE", "FALSE")</f>
        <v>TRUE</v>
      </c>
    </row>
    <row r="137" spans="1:17">
      <c r="A137" s="1">
        <f>'Phase 1 - Criteria - Carolyn'!A137</f>
        <v>205</v>
      </c>
      <c r="B137" s="1">
        <f>'Phase 1 - Criteria - Carolyn'!B137</f>
        <v>2017</v>
      </c>
      <c r="C137" s="1" t="str">
        <f>'Phase 1 - Criteria - Carolyn'!C137</f>
        <v>Nevin, John A; Craig, Andrew R; Cunningham, Paul J; Podlesnik, Christopher A; Shahan, Timothy A; Sweeney, Mary M</v>
      </c>
      <c r="D137" s="1" t="str">
        <f>'Phase 1 - Criteria - Carolyn'!D137</f>
        <v>Quantitative models of persistence and relapse from the perspective of behavioral momentum theory: Fits and misfits.</v>
      </c>
      <c r="E137" s="1" t="str">
        <f>'Phase 1 - Criteria - Carolyn'!E137</f>
        <v>Behavioural Processes</v>
      </c>
      <c r="F137" s="1" t="str">
        <f>'Phase 1 - Criteria - Carolyn'!F137</f>
        <v>https://doi.org/10.1016/j.beproc.2017.04.016</v>
      </c>
      <c r="G137" s="1" t="s">
        <v>13644</v>
      </c>
      <c r="H137" s="1" t="s">
        <v>13644</v>
      </c>
      <c r="I137" s="1" t="s">
        <v>13644</v>
      </c>
      <c r="J137" s="1" t="s">
        <v>13644</v>
      </c>
      <c r="K137" s="1" t="s">
        <v>13644</v>
      </c>
      <c r="L137" s="1" t="s">
        <v>13644</v>
      </c>
      <c r="M137" s="1" t="s">
        <v>13644</v>
      </c>
      <c r="N137" t="b">
        <f t="shared" si="1"/>
        <v>1</v>
      </c>
      <c r="P137" t="s">
        <v>13646</v>
      </c>
      <c r="Q137" t="str">
        <f>IF(N137='Phase 1 - Criteria - Carolyn'!N137, "TRUE", "FALSE")</f>
        <v>TRUE</v>
      </c>
    </row>
    <row r="138" spans="1:17">
      <c r="A138" s="1">
        <f>'Phase 1 - Criteria - Carolyn'!A138</f>
        <v>206</v>
      </c>
      <c r="B138" s="1">
        <f>'Phase 1 - Criteria - Carolyn'!B138</f>
        <v>2017</v>
      </c>
      <c r="C138" s="1" t="str">
        <f>'Phase 1 - Criteria - Carolyn'!C138</f>
        <v>Craig, Andrew R; Browning, Kaitlyn O; Nall, Rusty W; Marshall, Ciara M; Shahan, Timothy A</v>
      </c>
      <c r="D138" s="1" t="str">
        <f>'Phase 1 - Criteria - Carolyn'!D138</f>
        <v>Resurgence and alternative-reinforcer magnitude.</v>
      </c>
      <c r="E138" s="1" t="str">
        <f>'Phase 1 - Criteria - Carolyn'!E138</f>
        <v>Journal of the Experimental Analysis of Behavior</v>
      </c>
      <c r="F138" s="1" t="str">
        <f>'Phase 1 - Criteria - Carolyn'!F138</f>
        <v>https://www.doi.org/10.1002/jeab.245</v>
      </c>
      <c r="G138" s="1" t="s">
        <v>13644</v>
      </c>
      <c r="H138" s="1" t="s">
        <v>13644</v>
      </c>
      <c r="I138" s="1" t="s">
        <v>13644</v>
      </c>
      <c r="J138" s="1" t="s">
        <v>13644</v>
      </c>
      <c r="K138" s="1" t="s">
        <v>13644</v>
      </c>
      <c r="L138" s="1" t="s">
        <v>13644</v>
      </c>
      <c r="M138" s="1" t="s">
        <v>13644</v>
      </c>
      <c r="N138" t="b">
        <f t="shared" si="1"/>
        <v>1</v>
      </c>
      <c r="Q138" t="str">
        <f>IF(N138='Phase 1 - Criteria - Carolyn'!N138, "TRUE", "FALSE")</f>
        <v>TRUE</v>
      </c>
    </row>
    <row r="139" spans="1:17">
      <c r="A139" s="1">
        <f>'Phase 1 - Criteria - Carolyn'!A139</f>
        <v>207</v>
      </c>
      <c r="B139" s="1">
        <f>'Phase 1 - Criteria - Carolyn'!B139</f>
        <v>2017</v>
      </c>
      <c r="C139" s="1" t="str">
        <f>'Phase 1 - Criteria - Carolyn'!C139</f>
        <v>Shahan, Timothy A; Craig, Andrew R</v>
      </c>
      <c r="D139" s="1" t="str">
        <f>'Phase 1 - Criteria - Carolyn'!D139</f>
        <v>Resurgence as Choice.</v>
      </c>
      <c r="E139" s="1" t="str">
        <f>'Phase 1 - Criteria - Carolyn'!E139</f>
        <v>Behavioural Processes</v>
      </c>
      <c r="F139" s="1" t="str">
        <f>'Phase 1 - Criteria - Carolyn'!F139</f>
        <v>http://dx.doi.org/10.1016/j.beproc.2016.10.006</v>
      </c>
      <c r="G139" s="1" t="s">
        <v>13644</v>
      </c>
      <c r="H139" s="1" t="s">
        <v>13644</v>
      </c>
      <c r="I139" s="1" t="s">
        <v>13644</v>
      </c>
      <c r="J139" s="1" t="s">
        <v>13644</v>
      </c>
      <c r="K139" s="1" t="s">
        <v>13644</v>
      </c>
      <c r="L139" s="1" t="s">
        <v>13644</v>
      </c>
      <c r="M139" s="1" t="s">
        <v>13644</v>
      </c>
      <c r="N139" t="b">
        <f t="shared" si="1"/>
        <v>1</v>
      </c>
      <c r="P139" t="s">
        <v>13646</v>
      </c>
      <c r="Q139" t="str">
        <f>IF(N139='Phase 1 - Criteria - Carolyn'!N139, "TRUE", "FALSE")</f>
        <v>TRUE</v>
      </c>
    </row>
    <row r="140" spans="1:17">
      <c r="A140" s="1">
        <f>'Phase 1 - Criteria - Carolyn'!A140</f>
        <v>208</v>
      </c>
      <c r="B140" s="1">
        <f>'Phase 1 - Criteria - Carolyn'!B140</f>
        <v>2017</v>
      </c>
      <c r="C140" s="1" t="str">
        <f>'Phase 1 - Criteria - Carolyn'!C140</f>
        <v>Kuroda, Toshikazu; Mizutani, Yuto; Cançado, Carlos R X; Podlesnik, Christopher A</v>
      </c>
      <c r="D140" s="1" t="str">
        <f>'Phase 1 - Criteria - Carolyn'!D140</f>
        <v>Reversal learning and resurgence of operant behavior in zebrafish (Danio rerio).</v>
      </c>
      <c r="E140" s="1" t="str">
        <f>'Phase 1 - Criteria - Carolyn'!E140</f>
        <v>Behavioural Processes</v>
      </c>
      <c r="F140" s="1" t="str">
        <f>'Phase 1 - Criteria - Carolyn'!F140</f>
        <v>https://doi.org/10.1016/j.beproc.2017.06.004</v>
      </c>
      <c r="G140" s="1" t="s">
        <v>13644</v>
      </c>
      <c r="H140" s="1" t="s">
        <v>13644</v>
      </c>
      <c r="I140" s="1" t="s">
        <v>13644</v>
      </c>
      <c r="J140" s="1" t="s">
        <v>13644</v>
      </c>
      <c r="K140" s="1" t="s">
        <v>13644</v>
      </c>
      <c r="L140" s="1" t="s">
        <v>13644</v>
      </c>
      <c r="M140" s="1" t="s">
        <v>13644</v>
      </c>
      <c r="N140" t="b">
        <f t="shared" si="1"/>
        <v>1</v>
      </c>
      <c r="Q140" t="str">
        <f>IF(N140='Phase 1 - Criteria - Carolyn'!N140, "TRUE", "FALSE")</f>
        <v>TRUE</v>
      </c>
    </row>
    <row r="141" spans="1:17">
      <c r="A141" s="1">
        <f>'Phase 1 - Criteria - Carolyn'!A141</f>
        <v>209</v>
      </c>
      <c r="B141" s="1">
        <f>'Phase 1 - Criteria - Carolyn'!B141</f>
        <v>2017</v>
      </c>
      <c r="C141" s="1" t="str">
        <f>'Phase 1 - Criteria - Carolyn'!C141</f>
        <v>Craig, Andrew R; Browning, Kaitlyn O; Shahan, Timothy A</v>
      </c>
      <c r="D141" s="1" t="str">
        <f>'Phase 1 - Criteria - Carolyn'!D141</f>
        <v>Stimuli previously associated with reinforcement mitigate resurgence.</v>
      </c>
      <c r="E141" s="1" t="str">
        <f>'Phase 1 - Criteria - Carolyn'!E141</f>
        <v>Journal of the Experimental Analysis of Behavior</v>
      </c>
      <c r="F141" s="1" t="str">
        <f>'Phase 1 - Criteria - Carolyn'!F141</f>
        <v>https://www.doi.org/10.1002/jeab.278</v>
      </c>
      <c r="G141" s="1" t="s">
        <v>13644</v>
      </c>
      <c r="H141" s="1" t="s">
        <v>13644</v>
      </c>
      <c r="I141" s="1" t="s">
        <v>13644</v>
      </c>
      <c r="J141" s="1" t="s">
        <v>13644</v>
      </c>
      <c r="K141" s="1" t="s">
        <v>13644</v>
      </c>
      <c r="L141" s="1" t="s">
        <v>13644</v>
      </c>
      <c r="M141" s="1" t="s">
        <v>13644</v>
      </c>
      <c r="N141" t="b">
        <f t="shared" si="1"/>
        <v>1</v>
      </c>
      <c r="Q141" t="str">
        <f>IF(N141='Phase 1 - Criteria - Carolyn'!N141, "TRUE", "FALSE")</f>
        <v>TRUE</v>
      </c>
    </row>
    <row r="142" spans="1:17">
      <c r="A142" s="1">
        <f>'Phase 1 - Criteria - Carolyn'!A142</f>
        <v>210</v>
      </c>
      <c r="B142" s="1">
        <f>'Phase 1 - Criteria - Carolyn'!B142</f>
        <v>2017</v>
      </c>
      <c r="C142" s="1" t="str">
        <f>'Phase 1 - Criteria - Carolyn'!C142</f>
        <v>Kestner, Kathryn M.; Peterson, Stephanie M.</v>
      </c>
      <c r="D142" s="1" t="str">
        <f>'Phase 1 - Criteria - Carolyn'!D142</f>
        <v>A review of resurgence literature with human participants</v>
      </c>
      <c r="E142" s="1" t="str">
        <f>'Phase 1 - Criteria - Carolyn'!E142</f>
        <v>Behavior Analysis: Research and Practice</v>
      </c>
      <c r="F142" s="1" t="str">
        <f>'Phase 1 - Criteria - Carolyn'!F142</f>
        <v>http://dx.doi.org/10.1037/bar0000039</v>
      </c>
      <c r="G142" s="1" t="s">
        <v>13644</v>
      </c>
      <c r="H142" s="1" t="s">
        <v>13644</v>
      </c>
      <c r="I142" s="1" t="s">
        <v>13644</v>
      </c>
      <c r="J142" s="1" t="s">
        <v>13644</v>
      </c>
      <c r="K142" s="1" t="s">
        <v>13644</v>
      </c>
      <c r="L142" s="1" t="s">
        <v>13644</v>
      </c>
      <c r="M142" s="1" t="s">
        <v>13644</v>
      </c>
      <c r="N142" t="b">
        <f t="shared" si="1"/>
        <v>1</v>
      </c>
      <c r="P142" t="s">
        <v>13646</v>
      </c>
      <c r="Q142" t="str">
        <f>IF(N142='Phase 1 - Criteria - Carolyn'!N142, "TRUE", "FALSE")</f>
        <v>TRUE</v>
      </c>
    </row>
    <row r="143" spans="1:17">
      <c r="A143" s="1">
        <f>'Phase 1 - Criteria - Carolyn'!A143</f>
        <v>211</v>
      </c>
      <c r="B143" s="1">
        <f>'Phase 1 - Criteria - Carolyn'!B143</f>
        <v>2017</v>
      </c>
      <c r="C143" s="1" t="str">
        <f>'Phase 1 - Criteria - Carolyn'!C143</f>
        <v>Liddon, Clare J.; Kelley, Michael E.; Podlesnik, Christopher A.</v>
      </c>
      <c r="D143" s="1" t="str">
        <f>'Phase 1 - Criteria - Carolyn'!D143</f>
        <v>An animal model of differential reinforcement of alternative behavior</v>
      </c>
      <c r="E143" s="1" t="str">
        <f>'Phase 1 - Criteria - Carolyn'!E143</f>
        <v>Learning and Motivation</v>
      </c>
      <c r="F143" s="1" t="str">
        <f>'Phase 1 - Criteria - Carolyn'!F143</f>
        <v>https://doi.org/10.1016/j.lmot.2017.04.001</v>
      </c>
      <c r="G143" s="1" t="s">
        <v>13644</v>
      </c>
      <c r="H143" s="1" t="s">
        <v>13644</v>
      </c>
      <c r="I143" s="1" t="s">
        <v>13644</v>
      </c>
      <c r="J143" s="1" t="s">
        <v>13644</v>
      </c>
      <c r="K143" s="1" t="s">
        <v>13644</v>
      </c>
      <c r="L143" s="1" t="s">
        <v>13644</v>
      </c>
      <c r="M143" s="1" t="s">
        <v>13644</v>
      </c>
      <c r="N143" t="b">
        <f t="shared" ref="N143:N204" si="2">IF(COUNTIF(G143:M143,"No") &gt; 0, FALSE, IF(COUNTIF(G143:M143,"Yes") &gt; 6, TRUE, ""))</f>
        <v>1</v>
      </c>
      <c r="Q143" t="str">
        <f>IF(N143='Phase 1 - Criteria - Carolyn'!N143, "TRUE", "FALSE")</f>
        <v>TRUE</v>
      </c>
    </row>
    <row r="144" spans="1:17">
      <c r="A144" s="1">
        <f>'Phase 1 - Criteria - Carolyn'!A144</f>
        <v>214</v>
      </c>
      <c r="B144" s="1">
        <f>'Phase 1 - Criteria - Carolyn'!B144</f>
        <v>2017</v>
      </c>
      <c r="C144" s="1" t="str">
        <f>'Phase 1 - Criteria - Carolyn'!C144</f>
        <v>Garner, Joshua; Brown, Chelsey; Levy, Sonia</v>
      </c>
      <c r="D144" s="1" t="str">
        <f>'Phase 1 - Criteria - Carolyn'!D144</f>
        <v>Diet and exercise failures: A theoretical extension of relapse</v>
      </c>
      <c r="E144" s="1" t="str">
        <f>'Phase 1 - Criteria - Carolyn'!E144</f>
        <v>The Psychological Record</v>
      </c>
      <c r="F144" s="1" t="str">
        <f>'Phase 1 - Criteria - Carolyn'!F144</f>
        <v>https://www.doi.org/10.1007/s40732-017-0234-3</v>
      </c>
      <c r="G144" s="1" t="s">
        <v>13644</v>
      </c>
      <c r="H144" s="1" t="s">
        <v>13644</v>
      </c>
      <c r="I144" s="1" t="s">
        <v>13644</v>
      </c>
      <c r="J144" s="1" t="s">
        <v>13644</v>
      </c>
      <c r="K144" s="1" t="s">
        <v>13644</v>
      </c>
      <c r="L144" s="1" t="s">
        <v>13644</v>
      </c>
      <c r="M144" s="1" t="s">
        <v>13644</v>
      </c>
      <c r="N144" t="b">
        <f t="shared" si="2"/>
        <v>1</v>
      </c>
      <c r="P144" t="s">
        <v>13646</v>
      </c>
      <c r="Q144" t="str">
        <f>IF(N144='Phase 1 - Criteria - Carolyn'!N144, "TRUE", "FALSE")</f>
        <v>TRUE</v>
      </c>
    </row>
    <row r="145" spans="1:18">
      <c r="A145" s="1">
        <f>'Phase 1 - Criteria - Carolyn'!A145</f>
        <v>219</v>
      </c>
      <c r="B145" s="1">
        <f>'Phase 1 - Criteria - Carolyn'!B145</f>
        <v>2017</v>
      </c>
      <c r="C145" s="1" t="str">
        <f>'Phase 1 - Criteria - Carolyn'!C145</f>
        <v>Romano, Lucie M.; St. Peter, Claire C.</v>
      </c>
      <c r="D145" s="1" t="str">
        <f>'Phase 1 - Criteria - Carolyn'!D145</f>
        <v>Omission training results in more resurgence than alternative reinforcement</v>
      </c>
      <c r="E145" s="1" t="str">
        <f>'Phase 1 - Criteria - Carolyn'!E145</f>
        <v>The Psychological Record</v>
      </c>
      <c r="F145" s="1" t="str">
        <f>'Phase 1 - Criteria - Carolyn'!F145</f>
        <v>https://www.doi.org/10.1007/s40732-016-0214-z</v>
      </c>
      <c r="G145" s="1" t="s">
        <v>13644</v>
      </c>
      <c r="H145" s="1" t="s">
        <v>13644</v>
      </c>
      <c r="I145" s="1" t="s">
        <v>13644</v>
      </c>
      <c r="J145" s="1" t="s">
        <v>13644</v>
      </c>
      <c r="K145" s="1" t="s">
        <v>13644</v>
      </c>
      <c r="L145" s="1" t="s">
        <v>13644</v>
      </c>
      <c r="M145" s="1" t="s">
        <v>13644</v>
      </c>
      <c r="N145" t="b">
        <f t="shared" si="2"/>
        <v>1</v>
      </c>
      <c r="Q145" t="str">
        <f>IF(N145='Phase 1 - Criteria - Carolyn'!N145, "TRUE", "FALSE")</f>
        <v>TRUE</v>
      </c>
    </row>
    <row r="146" spans="1:18">
      <c r="A146" s="1">
        <f>'Phase 1 - Criteria - Carolyn'!A146</f>
        <v>224</v>
      </c>
      <c r="B146" s="1">
        <f>'Phase 1 - Criteria - Carolyn'!B146</f>
        <v>2017</v>
      </c>
      <c r="C146" s="1" t="str">
        <f>'Phase 1 - Criteria - Carolyn'!C146</f>
        <v>Bai, John Y. H.; Cowie, Sarah; Podlesnik, Christopher A.</v>
      </c>
      <c r="D146" s="1" t="str">
        <f>'Phase 1 - Criteria - Carolyn'!D146</f>
        <v>Quantitative analysis of local-level resurgence</v>
      </c>
      <c r="E146" s="1" t="str">
        <f>'Phase 1 - Criteria - Carolyn'!E146</f>
        <v>Learning &amp; Behavior</v>
      </c>
      <c r="F146" s="1" t="str">
        <f>'Phase 1 - Criteria - Carolyn'!F146</f>
        <v>https://doi.org/10.3758/s13420-016-0242-1</v>
      </c>
      <c r="G146" s="1" t="s">
        <v>13644</v>
      </c>
      <c r="H146" s="1" t="s">
        <v>13644</v>
      </c>
      <c r="I146" s="1" t="s">
        <v>13644</v>
      </c>
      <c r="J146" s="1" t="s">
        <v>13644</v>
      </c>
      <c r="K146" s="1" t="s">
        <v>13644</v>
      </c>
      <c r="L146" s="1" t="s">
        <v>13644</v>
      </c>
      <c r="M146" s="1" t="s">
        <v>13644</v>
      </c>
      <c r="N146" t="b">
        <f t="shared" si="2"/>
        <v>1</v>
      </c>
      <c r="Q146" t="str">
        <f>IF(N146='Phase 1 - Criteria - Carolyn'!N146, "TRUE", "FALSE")</f>
        <v>TRUE</v>
      </c>
    </row>
    <row r="147" spans="1:18">
      <c r="A147" s="1">
        <f>'Phase 1 - Criteria - Carolyn'!A147</f>
        <v>229</v>
      </c>
      <c r="B147" s="1">
        <f>'Phase 1 - Criteria - Carolyn'!B147</f>
        <v>2017</v>
      </c>
      <c r="C147" s="1" t="str">
        <f>'Phase 1 - Criteria - Carolyn'!C147</f>
        <v>Lambert, Joseph M.; Bloom, Sarah E.; Samaha, Andrew L.; Dayton, Elizabeth</v>
      </c>
      <c r="D147" s="1" t="str">
        <f>'Phase 1 - Criteria - Carolyn'!D147</f>
        <v>Serial functional communication training: Extending serial DRA to mands and problem behavior</v>
      </c>
      <c r="E147" s="1" t="str">
        <f>'Phase 1 - Criteria - Carolyn'!E147</f>
        <v>Behavioral Interventions</v>
      </c>
      <c r="F147" s="1" t="str">
        <f>'Phase 1 - Criteria - Carolyn'!F147</f>
        <v>https://www.doi.org/10.1002/bin.1493</v>
      </c>
      <c r="G147" s="1" t="s">
        <v>13644</v>
      </c>
      <c r="H147" s="1" t="s">
        <v>13644</v>
      </c>
      <c r="I147" s="1" t="s">
        <v>13644</v>
      </c>
      <c r="J147" s="1" t="s">
        <v>13644</v>
      </c>
      <c r="K147" s="1" t="s">
        <v>13644</v>
      </c>
      <c r="L147" s="1" t="s">
        <v>13644</v>
      </c>
      <c r="M147" s="1" t="s">
        <v>13645</v>
      </c>
      <c r="N147" t="b">
        <f t="shared" si="2"/>
        <v>0</v>
      </c>
      <c r="Q147" t="str">
        <f>IF(N147='Phase 1 - Criteria - Carolyn'!N147, "TRUE", "FALSE")</f>
        <v>TRUE</v>
      </c>
    </row>
    <row r="148" spans="1:18">
      <c r="A148" s="1">
        <f>'Phase 1 - Criteria - Carolyn'!A148</f>
        <v>231</v>
      </c>
      <c r="B148" s="1">
        <f>'Phase 1 - Criteria - Carolyn'!B148</f>
        <v>2017</v>
      </c>
      <c r="C148" s="1" t="str">
        <f>'Phase 1 - Criteria - Carolyn'!C148</f>
        <v>Dube, William V.; Thompson, Brooks; Silveira, Marcelo V.; Nevin, John A.</v>
      </c>
      <c r="D148" s="1" t="str">
        <f>'Phase 1 - Criteria - Carolyn'!D148</f>
        <v>The role of contingencies and stimuli in a human laboratory model of treatment of problem behavior</v>
      </c>
      <c r="E148" s="1" t="str">
        <f>'Phase 1 - Criteria - Carolyn'!E148</f>
        <v>The Psychological Record</v>
      </c>
      <c r="F148" s="1" t="str">
        <f>'Phase 1 - Criteria - Carolyn'!F148</f>
        <v>https://www.doi.org/10.1007/s40732-017-0248-x</v>
      </c>
      <c r="G148" s="1" t="s">
        <v>13644</v>
      </c>
      <c r="H148" s="1" t="s">
        <v>13644</v>
      </c>
      <c r="I148" s="1" t="s">
        <v>13644</v>
      </c>
      <c r="J148" s="1" t="s">
        <v>13644</v>
      </c>
      <c r="K148" s="1" t="s">
        <v>13644</v>
      </c>
      <c r="L148" s="1" t="s">
        <v>13644</v>
      </c>
      <c r="M148" s="1" t="s">
        <v>13644</v>
      </c>
      <c r="N148" t="b">
        <f t="shared" si="2"/>
        <v>1</v>
      </c>
      <c r="Q148" t="str">
        <f>IF(N148='Phase 1 - Criteria - Carolyn'!N148, "TRUE", "FALSE")</f>
        <v>TRUE</v>
      </c>
    </row>
    <row r="149" spans="1:18">
      <c r="A149" s="1">
        <f>'Phase 1 - Criteria - Carolyn'!A149</f>
        <v>232</v>
      </c>
      <c r="B149" s="1">
        <f>'Phase 1 - Criteria - Carolyn'!B149</f>
        <v>2017</v>
      </c>
      <c r="C149" s="1" t="str">
        <f>'Phase 1 - Criteria - Carolyn'!C149</f>
        <v>Haq, Shaji Syed</v>
      </c>
      <c r="D149" s="1" t="str">
        <f>'Phase 1 - Criteria - Carolyn'!D149</f>
        <v>Using competing stimuli to minimize resurgence of challenging behavior during fixed-lean schedules of reinforcement following functional communication training for children with intellectual and developmental disabilities</v>
      </c>
      <c r="E149" s="1" t="str">
        <f>'Phase 1 - Criteria - Carolyn'!E149</f>
        <v>Unpublished dissertation</v>
      </c>
      <c r="F149" s="1" t="str">
        <f>'Phase 1 - Criteria - Carolyn'!F149</f>
        <v>https://scholarsbank.uoregon.edu/xmlui/handle/1794/20448</v>
      </c>
      <c r="G149" s="1" t="s">
        <v>13644</v>
      </c>
      <c r="H149" s="1" t="s">
        <v>13644</v>
      </c>
      <c r="I149" s="1" t="s">
        <v>13644</v>
      </c>
      <c r="J149" s="1" t="s">
        <v>13644</v>
      </c>
      <c r="K149" s="1" t="s">
        <v>13645</v>
      </c>
      <c r="L149" s="1" t="s">
        <v>13644</v>
      </c>
      <c r="M149" s="1" t="s">
        <v>13644</v>
      </c>
      <c r="N149" t="b">
        <f t="shared" si="2"/>
        <v>0</v>
      </c>
      <c r="P149" t="s">
        <v>13647</v>
      </c>
      <c r="Q149" t="str">
        <f>IF(N149='Phase 1 - Criteria - Carolyn'!N149, "TRUE", "FALSE")</f>
        <v>TRUE</v>
      </c>
    </row>
    <row r="150" spans="1:18">
      <c r="A150" s="1">
        <f>'Phase 1 - Criteria - Carolyn'!A150</f>
        <v>233</v>
      </c>
      <c r="B150" s="1">
        <f>'Phase 1 - Criteria - Carolyn'!B150</f>
        <v>2017</v>
      </c>
      <c r="C150" s="1" t="str">
        <f>'Phase 1 - Criteria - Carolyn'!C150</f>
        <v>Podlesnik, Christopher A.; Sanabria, Federico</v>
      </c>
      <c r="D150" s="1" t="str">
        <f>'Phase 1 - Criteria - Carolyn'!D150</f>
        <v>SQAB 2016: Persistence and relapse</v>
      </c>
      <c r="E150" s="1" t="str">
        <f>'Phase 1 - Criteria - Carolyn'!E150</f>
        <v>Behavioural Processes</v>
      </c>
      <c r="F150" s="1" t="str">
        <f>'Phase 1 - Criteria - Carolyn'!F150</f>
        <v>http://dx.doi.org/10.1016/j.beproc.2017.05.001</v>
      </c>
      <c r="G150" s="1" t="s">
        <v>13645</v>
      </c>
      <c r="H150" s="1" t="s">
        <v>13644</v>
      </c>
      <c r="I150" s="1" t="s">
        <v>13644</v>
      </c>
      <c r="J150" s="1" t="s">
        <v>13644</v>
      </c>
      <c r="K150" s="1" t="s">
        <v>13644</v>
      </c>
      <c r="L150" s="1" t="s">
        <v>13644</v>
      </c>
      <c r="M150" s="1" t="s">
        <v>13644</v>
      </c>
      <c r="N150" t="b">
        <f t="shared" si="2"/>
        <v>0</v>
      </c>
      <c r="P150" t="s">
        <v>13646</v>
      </c>
      <c r="Q150" t="str">
        <f>IF(N150='Phase 1 - Criteria - Carolyn'!N150, "TRUE", "FALSE")</f>
        <v>TRUE</v>
      </c>
    </row>
    <row r="151" spans="1:18">
      <c r="A151" s="1">
        <f>'Phase 1 - Criteria - Carolyn'!A151</f>
        <v>236</v>
      </c>
      <c r="B151" s="1">
        <f>'Phase 1 - Criteria - Carolyn'!B151</f>
        <v>2017</v>
      </c>
      <c r="C151" s="1" t="str">
        <f>'Phase 1 - Criteria - Carolyn'!C151</f>
        <v>Bouton, Mark E.</v>
      </c>
      <c r="D151" s="1" t="str">
        <f>'Phase 1 - Criteria - Carolyn'!D151</f>
        <v>1.05 - Extinction: Behavioral Mechanisms and Their Implications☆</v>
      </c>
      <c r="E151" s="1" t="str">
        <f>'Phase 1 - Criteria - Carolyn'!E151</f>
        <v>Learning and Memory: A Comprehensive Reference</v>
      </c>
      <c r="F151" s="1" t="str">
        <f>'Phase 1 - Criteria - Carolyn'!F151</f>
        <v>https://www.doi.org/10.1016/B978-0-12-809324-5.21006-7</v>
      </c>
      <c r="G151" s="1" t="s">
        <v>13644</v>
      </c>
      <c r="H151" s="1" t="s">
        <v>13644</v>
      </c>
      <c r="I151" s="1" t="s">
        <v>13644</v>
      </c>
      <c r="J151" s="1" t="s">
        <v>13644</v>
      </c>
      <c r="K151" s="1" t="s">
        <v>13644</v>
      </c>
      <c r="L151" s="1" t="s">
        <v>13644</v>
      </c>
      <c r="M151" s="1" t="s">
        <v>13644</v>
      </c>
      <c r="N151" t="b">
        <f t="shared" si="2"/>
        <v>1</v>
      </c>
      <c r="P151" t="s">
        <v>13646</v>
      </c>
      <c r="Q151" t="str">
        <f>IF(N151='Phase 1 - Criteria - Carolyn'!N151, "TRUE", "FALSE")</f>
        <v>TRUE</v>
      </c>
      <c r="R151" s="13" t="s">
        <v>13648</v>
      </c>
    </row>
    <row r="152" spans="1:18">
      <c r="A152" s="1">
        <f>'Phase 1 - Criteria - Carolyn'!A152</f>
        <v>237</v>
      </c>
      <c r="B152" s="1">
        <f>'Phase 1 - Criteria - Carolyn'!B152</f>
        <v>2017</v>
      </c>
      <c r="C152" s="1" t="str">
        <f>'Phase 1 - Criteria - Carolyn'!C152</f>
        <v>Polack, Cody W.; Jozefowiez, Jérémie; Miller, Ralph R.</v>
      </c>
      <c r="D152" s="1" t="str">
        <f>'Phase 1 - Criteria - Carolyn'!D152</f>
        <v>Stepping back from ‘persistence and relapse’ to see the forest: Associative interference</v>
      </c>
      <c r="E152" s="1" t="str">
        <f>'Phase 1 - Criteria - Carolyn'!E152</f>
        <v>Behavioural Processes</v>
      </c>
      <c r="F152" s="1" t="str">
        <f>'Phase 1 - Criteria - Carolyn'!F152</f>
        <v>http://dx.doi.org/10.1016/j.beproc.2017.03.014</v>
      </c>
      <c r="G152" s="1" t="s">
        <v>13645</v>
      </c>
      <c r="H152" s="1" t="s">
        <v>13644</v>
      </c>
      <c r="I152" s="1" t="s">
        <v>13644</v>
      </c>
      <c r="J152" s="1" t="s">
        <v>13644</v>
      </c>
      <c r="K152" s="1" t="s">
        <v>13644</v>
      </c>
      <c r="L152" s="1" t="s">
        <v>13644</v>
      </c>
      <c r="M152" s="1" t="s">
        <v>13644</v>
      </c>
      <c r="N152" t="b">
        <f t="shared" si="2"/>
        <v>0</v>
      </c>
      <c r="P152" t="s">
        <v>13646</v>
      </c>
      <c r="Q152" t="str">
        <f>IF(N152='Phase 1 - Criteria - Carolyn'!N152, "TRUE", "FALSE")</f>
        <v>TRUE</v>
      </c>
    </row>
    <row r="153" spans="1:18">
      <c r="A153" s="1">
        <f>'Phase 1 - Criteria - Carolyn'!A153</f>
        <v>239</v>
      </c>
      <c r="B153" s="1">
        <f>'Phase 1 - Criteria - Carolyn'!B153</f>
        <v>2017</v>
      </c>
      <c r="C153" s="1" t="str">
        <f>'Phase 1 - Criteria - Carolyn'!C153</f>
        <v>Schieltz, Kelly M.; Wacker, David P.; Ringdahl, Joel E.; Berg, Wendy K.</v>
      </c>
      <c r="D153" s="1" t="str">
        <f>'Phase 1 - Criteria - Carolyn'!D153</f>
        <v>Basing assessment and treatment of problem behavior on behavioral momentum theory: Analyses of behavioral persistence</v>
      </c>
      <c r="E153" s="1" t="str">
        <f>'Phase 1 - Criteria - Carolyn'!E153</f>
        <v>Behavioural Processes</v>
      </c>
      <c r="F153" s="1" t="str">
        <f>'Phase 1 - Criteria - Carolyn'!F153</f>
        <v>http://dx.doi.org/10.1016/j.beproc.2017.02.013</v>
      </c>
      <c r="G153" s="1" t="s">
        <v>13644</v>
      </c>
      <c r="H153" s="1" t="s">
        <v>13644</v>
      </c>
      <c r="I153" s="1" t="s">
        <v>13644</v>
      </c>
      <c r="J153" s="1" t="s">
        <v>13644</v>
      </c>
      <c r="K153" s="1" t="s">
        <v>13644</v>
      </c>
      <c r="L153" s="1" t="s">
        <v>13644</v>
      </c>
      <c r="M153" s="1" t="s">
        <v>13644</v>
      </c>
      <c r="N153" t="b">
        <f t="shared" si="2"/>
        <v>1</v>
      </c>
      <c r="P153" t="s">
        <v>13646</v>
      </c>
      <c r="Q153" t="str">
        <f>IF(N153='Phase 1 - Criteria - Carolyn'!N153, "TRUE", "FALSE")</f>
        <v>TRUE</v>
      </c>
    </row>
    <row r="154" spans="1:18">
      <c r="A154" s="1">
        <f>'Phase 1 - Criteria - Carolyn'!A154</f>
        <v>241</v>
      </c>
      <c r="B154" s="1">
        <f>'Phase 1 - Criteria - Carolyn'!B154</f>
        <v>2017</v>
      </c>
      <c r="C154" s="1" t="str">
        <f>'Phase 1 - Criteria - Carolyn'!C154</f>
        <v>Benavides, Rodrigo; Escobar, Rogelio</v>
      </c>
      <c r="D154" s="1" t="str">
        <f>'Phase 1 - Criteria - Carolyn'!D154</f>
        <v>Resurgence of response duration in human participants</v>
      </c>
      <c r="E154" s="1" t="str">
        <f>'Phase 1 - Criteria - Carolyn'!E154</f>
        <v>Behavioural Processes</v>
      </c>
      <c r="F154" s="1" t="str">
        <f>'Phase 1 - Criteria - Carolyn'!F154</f>
        <v>http://dx.doi.org/10.1016/j.beproc.2017.06.010</v>
      </c>
      <c r="G154" s="1" t="s">
        <v>13644</v>
      </c>
      <c r="H154" s="1" t="s">
        <v>13644</v>
      </c>
      <c r="I154" s="1" t="s">
        <v>13644</v>
      </c>
      <c r="J154" s="1" t="s">
        <v>13644</v>
      </c>
      <c r="K154" s="1" t="s">
        <v>13644</v>
      </c>
      <c r="L154" s="1" t="s">
        <v>13644</v>
      </c>
      <c r="M154" s="1" t="s">
        <v>13644</v>
      </c>
      <c r="N154" t="b">
        <f t="shared" si="2"/>
        <v>1</v>
      </c>
      <c r="Q154" t="str">
        <f>IF(N154='Phase 1 - Criteria - Carolyn'!N154, "TRUE", "FALSE")</f>
        <v>TRUE</v>
      </c>
    </row>
    <row r="155" spans="1:18">
      <c r="A155" s="1">
        <f>'Phase 1 - Criteria - Carolyn'!A155</f>
        <v>242</v>
      </c>
      <c r="B155" s="1">
        <f>'Phase 1 - Criteria - Carolyn'!B155</f>
        <v>2018</v>
      </c>
      <c r="C155" s="1" t="str">
        <f>'Phase 1 - Criteria - Carolyn'!C155</f>
        <v>Briggs; Adam M; Fisher; Wayne W; Greer; Brian D; Kimball; Ryan T</v>
      </c>
      <c r="D155" s="1" t="str">
        <f>'Phase 1 - Criteria - Carolyn'!D155</f>
        <v>Prevalence of Resurgence of Destructive Behavior When Thinning Reinforcement Schedules during Functional Communication Training</v>
      </c>
      <c r="E155" s="1" t="str">
        <f>'Phase 1 - Criteria - Carolyn'!E155</f>
        <v>Journal of Applied Behavior Analysis</v>
      </c>
      <c r="F155" s="1" t="str">
        <f>'Phase 1 - Criteria - Carolyn'!F155</f>
        <v>https://www.doi.org/10.1002/jaba.472</v>
      </c>
      <c r="G155" s="1" t="s">
        <v>13644</v>
      </c>
      <c r="H155" s="1" t="s">
        <v>13644</v>
      </c>
      <c r="I155" s="1" t="s">
        <v>13644</v>
      </c>
      <c r="J155" s="1" t="s">
        <v>13644</v>
      </c>
      <c r="K155" s="1" t="s">
        <v>13644</v>
      </c>
      <c r="L155" s="1" t="s">
        <v>13644</v>
      </c>
      <c r="M155" s="1" t="s">
        <v>13645</v>
      </c>
      <c r="N155" t="b">
        <f t="shared" si="2"/>
        <v>0</v>
      </c>
      <c r="Q155" t="str">
        <f>IF(N155='Phase 1 - Criteria - Carolyn'!N155, "TRUE", "FALSE")</f>
        <v>TRUE</v>
      </c>
    </row>
    <row r="156" spans="1:18">
      <c r="A156" s="1">
        <f>'Phase 1 - Criteria - Carolyn'!A156</f>
        <v>243</v>
      </c>
      <c r="B156" s="1">
        <f>'Phase 1 - Criteria - Carolyn'!B156</f>
        <v>2018</v>
      </c>
      <c r="C156" s="1" t="str">
        <f>'Phase 1 - Criteria - Carolyn'!C156</f>
        <v>Fisher; Wayne W; Greer; Brian D; Fuhrman; Ashley M; Saini; Valdeep; Simmons; Christina A</v>
      </c>
      <c r="D156" s="1" t="str">
        <f>'Phase 1 - Criteria - Carolyn'!D156</f>
        <v>Minimizing Resurgence of Destructive Behavior Using Behavioral Momentum Theory</v>
      </c>
      <c r="E156" s="1" t="str">
        <f>'Phase 1 - Criteria - Carolyn'!E156</f>
        <v>Journal of Applied Behavior Analysis</v>
      </c>
      <c r="F156" s="1" t="str">
        <f>'Phase 1 - Criteria - Carolyn'!F156</f>
        <v>https://www.doi.org/10.1002/jaba.499</v>
      </c>
      <c r="G156" s="1" t="s">
        <v>13644</v>
      </c>
      <c r="H156" s="1" t="s">
        <v>13644</v>
      </c>
      <c r="I156" s="1" t="s">
        <v>13644</v>
      </c>
      <c r="J156" s="1" t="s">
        <v>13644</v>
      </c>
      <c r="K156" s="1" t="s">
        <v>13644</v>
      </c>
      <c r="L156" s="1" t="s">
        <v>13644</v>
      </c>
      <c r="M156" s="1" t="s">
        <v>13645</v>
      </c>
      <c r="N156" t="b">
        <f t="shared" si="2"/>
        <v>0</v>
      </c>
      <c r="Q156" t="str">
        <f>IF(N156='Phase 1 - Criteria - Carolyn'!N156, "TRUE", "FALSE")</f>
        <v>TRUE</v>
      </c>
    </row>
    <row r="157" spans="1:18">
      <c r="A157" s="1">
        <f>'Phase 1 - Criteria - Carolyn'!A157</f>
        <v>244</v>
      </c>
      <c r="B157" s="1">
        <f>'Phase 1 - Criteria - Carolyn'!B157</f>
        <v>2018</v>
      </c>
      <c r="C157" s="1" t="str">
        <f>'Phase 1 - Criteria - Carolyn'!C157</f>
        <v>Garner; Joshua; Neef; Nancy A; Gardner; Ralph</v>
      </c>
      <c r="D157" s="1" t="str">
        <f>'Phase 1 - Criteria - Carolyn'!D157</f>
        <v>Recurrence of Phonetic Responding</v>
      </c>
      <c r="E157" s="1" t="str">
        <f>'Phase 1 - Criteria - Carolyn'!E157</f>
        <v>Journal of Applied Behavior Analysis</v>
      </c>
      <c r="F157" s="1" t="str">
        <f>'Phase 1 - Criteria - Carolyn'!F157</f>
        <v>https://www.doi.org/10.1002/jaba.465</v>
      </c>
      <c r="G157" s="1" t="s">
        <v>13644</v>
      </c>
      <c r="H157" s="1" t="s">
        <v>13644</v>
      </c>
      <c r="I157" s="1" t="s">
        <v>13644</v>
      </c>
      <c r="J157" s="1" t="s">
        <v>13644</v>
      </c>
      <c r="K157" s="1" t="s">
        <v>13644</v>
      </c>
      <c r="L157" s="1" t="s">
        <v>13644</v>
      </c>
      <c r="M157" s="1" t="s">
        <v>13644</v>
      </c>
      <c r="N157" t="b">
        <f t="shared" si="2"/>
        <v>1</v>
      </c>
      <c r="Q157" t="str">
        <f>IF(N157='Phase 1 - Criteria - Carolyn'!N157, "TRUE", "FALSE")</f>
        <v>TRUE</v>
      </c>
    </row>
    <row r="158" spans="1:18">
      <c r="A158" s="1">
        <f>'Phase 1 - Criteria - Carolyn'!A158</f>
        <v>245</v>
      </c>
      <c r="B158" s="1">
        <f>'Phase 1 - Criteria - Carolyn'!B158</f>
        <v>2018</v>
      </c>
      <c r="C158" s="1" t="str">
        <f>'Phase 1 - Criteria - Carolyn'!C158</f>
        <v>Ghaemmaghami; Mahshid; Hanley; Gregory P; Jessel; Joshua; Landa; Robin</v>
      </c>
      <c r="D158" s="1" t="str">
        <f>'Phase 1 - Criteria - Carolyn'!D158</f>
        <v>Shaping Complex Functional Communication Responses</v>
      </c>
      <c r="E158" s="1" t="str">
        <f>'Phase 1 - Criteria - Carolyn'!E158</f>
        <v>Journal of Applied Behavior Analysis</v>
      </c>
      <c r="F158" s="1" t="str">
        <f>'Phase 1 - Criteria - Carolyn'!F158</f>
        <v>https://www.doi.org/10.1002/jaba.468</v>
      </c>
      <c r="G158" s="1" t="s">
        <v>13645</v>
      </c>
      <c r="H158" s="1" t="s">
        <v>13644</v>
      </c>
      <c r="I158" s="1" t="s">
        <v>13644</v>
      </c>
      <c r="J158" s="1" t="s">
        <v>13644</v>
      </c>
      <c r="K158" s="1" t="s">
        <v>13644</v>
      </c>
      <c r="L158" s="1" t="s">
        <v>13644</v>
      </c>
      <c r="M158" s="1" t="s">
        <v>13644</v>
      </c>
      <c r="N158" t="b">
        <f t="shared" si="2"/>
        <v>0</v>
      </c>
      <c r="P158" t="s">
        <v>13649</v>
      </c>
      <c r="Q158" t="str">
        <f>IF(N158='Phase 1 - Criteria - Carolyn'!N158, "TRUE", "FALSE")</f>
        <v>TRUE</v>
      </c>
    </row>
    <row r="159" spans="1:18">
      <c r="A159" s="1">
        <f>'Phase 1 - Criteria - Carolyn'!A159</f>
        <v>246</v>
      </c>
      <c r="B159" s="1">
        <f>'Phase 1 - Criteria - Carolyn'!B159</f>
        <v>2018</v>
      </c>
      <c r="C159" s="1" t="str">
        <f>'Phase 1 - Criteria - Carolyn'!C159</f>
        <v>Liggett, Ashley P; Nastri, Regina; Podlesnik, Christopher A</v>
      </c>
      <c r="D159" s="1" t="str">
        <f>'Phase 1 - Criteria - Carolyn'!D159</f>
        <v>Assessing the combined effects of resurgence and reinstatement in children diagnosed with autism spectrum disorder.</v>
      </c>
      <c r="E159" s="1" t="str">
        <f>'Phase 1 - Criteria - Carolyn'!E159</f>
        <v>Journal of the Experimental Analysis of Behavior</v>
      </c>
      <c r="F159" s="1" t="str">
        <f>'Phase 1 - Criteria - Carolyn'!F159</f>
        <v>https://www.doi.org/10.1002/jeab.315</v>
      </c>
      <c r="G159" s="1" t="s">
        <v>13644</v>
      </c>
      <c r="H159" s="1" t="s">
        <v>13644</v>
      </c>
      <c r="I159" s="1" t="s">
        <v>13644</v>
      </c>
      <c r="J159" s="1" t="s">
        <v>13644</v>
      </c>
      <c r="K159" s="1" t="s">
        <v>13644</v>
      </c>
      <c r="L159" s="1" t="s">
        <v>13644</v>
      </c>
      <c r="M159" s="1" t="s">
        <v>13644</v>
      </c>
      <c r="N159" t="b">
        <f t="shared" si="2"/>
        <v>1</v>
      </c>
      <c r="Q159" t="str">
        <f>IF(N159='Phase 1 - Criteria - Carolyn'!N159, "TRUE", "FALSE")</f>
        <v>TRUE</v>
      </c>
    </row>
    <row r="160" spans="1:18">
      <c r="A160" s="1">
        <f>'Phase 1 - Criteria - Carolyn'!A160</f>
        <v>247</v>
      </c>
      <c r="B160" s="1">
        <f>'Phase 1 - Criteria - Carolyn'!B160</f>
        <v>2018</v>
      </c>
      <c r="C160" s="1" t="str">
        <f>'Phase 1 - Criteria - Carolyn'!C160</f>
        <v>Kestner, Kathryn M; Diaz-Salvat, Claudia C; St Peter, Claire C; Peterson, Stephanie M</v>
      </c>
      <c r="D160" s="1" t="str">
        <f>'Phase 1 - Criteria - Carolyn'!D160</f>
        <v>Assessing the repeatability of resurgence in humans: Implications for the use of within-subject designs.</v>
      </c>
      <c r="E160" s="1" t="str">
        <f>'Phase 1 - Criteria - Carolyn'!E160</f>
        <v>Journal of the Experimental Analysis of Behavior</v>
      </c>
      <c r="F160" s="1" t="str">
        <f>'Phase 1 - Criteria - Carolyn'!F160</f>
        <v>https://www.doi.org/10.1002/jeab.477</v>
      </c>
      <c r="G160" s="1" t="s">
        <v>13644</v>
      </c>
      <c r="H160" s="1" t="s">
        <v>13644</v>
      </c>
      <c r="I160" s="1" t="s">
        <v>13644</v>
      </c>
      <c r="J160" s="1" t="s">
        <v>13644</v>
      </c>
      <c r="K160" s="1" t="s">
        <v>13644</v>
      </c>
      <c r="L160" s="1" t="s">
        <v>13644</v>
      </c>
      <c r="M160" s="1" t="s">
        <v>13644</v>
      </c>
      <c r="N160" t="b">
        <f t="shared" si="2"/>
        <v>1</v>
      </c>
      <c r="Q160" t="str">
        <f>IF(N160='Phase 1 - Criteria - Carolyn'!N160, "TRUE", "FALSE")</f>
        <v>TRUE</v>
      </c>
    </row>
    <row r="161" spans="1:17">
      <c r="A161" s="1">
        <f>'Phase 1 - Criteria - Carolyn'!A161</f>
        <v>248</v>
      </c>
      <c r="B161" s="1">
        <f>'Phase 1 - Criteria - Carolyn'!B161</f>
        <v>2018</v>
      </c>
      <c r="C161" s="1" t="str">
        <f>'Phase 1 - Criteria - Carolyn'!C161</f>
        <v>Kincaid, Stephanie L; Lattal, Kennon A</v>
      </c>
      <c r="D161" s="1" t="str">
        <f>'Phase 1 - Criteria - Carolyn'!D161</f>
        <v>Beyond the breakpoint: reinstatement, renewal, and resurgence of ratio-strained behavior.</v>
      </c>
      <c r="E161" s="1" t="str">
        <f>'Phase 1 - Criteria - Carolyn'!E161</f>
        <v>Journal of the Experimental Analysis of Behavior</v>
      </c>
      <c r="F161" s="1" t="str">
        <f>'Phase 1 - Criteria - Carolyn'!F161</f>
        <v>https://doi-org.spot.lib.auburn.edu/10.1002/jeab.433</v>
      </c>
      <c r="G161" s="1" t="s">
        <v>13644</v>
      </c>
      <c r="H161" s="1" t="s">
        <v>13644</v>
      </c>
      <c r="I161" s="1" t="s">
        <v>13644</v>
      </c>
      <c r="J161" s="1" t="s">
        <v>13644</v>
      </c>
      <c r="K161" s="1" t="s">
        <v>13644</v>
      </c>
      <c r="L161" s="1" t="s">
        <v>13644</v>
      </c>
      <c r="M161" s="1" t="s">
        <v>13644</v>
      </c>
      <c r="N161" t="b">
        <f t="shared" si="2"/>
        <v>1</v>
      </c>
      <c r="Q161" t="str">
        <f>IF(N161='Phase 1 - Criteria - Carolyn'!N161, "TRUE", "FALSE")</f>
        <v>TRUE</v>
      </c>
    </row>
    <row r="162" spans="1:17">
      <c r="A162" s="1">
        <f>'Phase 1 - Criteria - Carolyn'!A162</f>
        <v>249</v>
      </c>
      <c r="B162" s="1">
        <f>'Phase 1 - Criteria - Carolyn'!B162</f>
        <v>2018</v>
      </c>
      <c r="C162" s="1" t="str">
        <f>'Phase 1 - Criteria - Carolyn'!C162</f>
        <v>Frye, Charles C J; Rung, Jillian M; Nall, Rusty W; Galizio, Ann; Haynes, Jeremy M; Odum, Amy L</v>
      </c>
      <c r="D162" s="1" t="str">
        <f>'Phase 1 - Criteria - Carolyn'!D162</f>
        <v>Continuous nicotine exposure does not affect resurgence of alcohol seeking in rats.</v>
      </c>
      <c r="E162" s="1" t="str">
        <f>'Phase 1 - Criteria - Carolyn'!E162</f>
        <v>PLoS ONE</v>
      </c>
      <c r="F162" s="1" t="str">
        <f>'Phase 1 - Criteria - Carolyn'!F162</f>
        <v>https://doi.org/10.1371/journal.pone.0202230</v>
      </c>
      <c r="G162" s="1" t="s">
        <v>13644</v>
      </c>
      <c r="H162" s="1" t="s">
        <v>13644</v>
      </c>
      <c r="I162" s="1" t="s">
        <v>13644</v>
      </c>
      <c r="J162" s="1" t="s">
        <v>13644</v>
      </c>
      <c r="K162" s="1" t="s">
        <v>13644</v>
      </c>
      <c r="L162" s="1" t="s">
        <v>13644</v>
      </c>
      <c r="M162" s="1" t="s">
        <v>13644</v>
      </c>
      <c r="N162" t="b">
        <f t="shared" si="2"/>
        <v>1</v>
      </c>
      <c r="Q162" t="str">
        <f>IF(N162='Phase 1 - Criteria - Carolyn'!N162, "TRUE", "FALSE")</f>
        <v>TRUE</v>
      </c>
    </row>
    <row r="163" spans="1:17">
      <c r="A163" s="1">
        <f>'Phase 1 - Criteria - Carolyn'!A163</f>
        <v>250</v>
      </c>
      <c r="B163" s="1">
        <f>'Phase 1 - Criteria - Carolyn'!B163</f>
        <v>2018</v>
      </c>
      <c r="C163" s="1" t="str">
        <f>'Phase 1 - Criteria - Carolyn'!C163</f>
        <v>Craig, Andrew R; Cunningham, Paul J; Sweeney, Mary M; Shahan, Timothy A; Nevin, John A</v>
      </c>
      <c r="D163" s="1" t="str">
        <f>'Phase 1 - Criteria - Carolyn'!D163</f>
        <v>Delivering alternative reinforcement in a distinct context reduces its counter-therapeutic effects on relapse.</v>
      </c>
      <c r="E163" s="1" t="str">
        <f>'Phase 1 - Criteria - Carolyn'!E163</f>
        <v>Journal of the Experimental Analysis of Behavior</v>
      </c>
      <c r="F163" s="1" t="str">
        <f>'Phase 1 - Criteria - Carolyn'!F163</f>
        <v>https://www.doi.org/10.1002/jeab.431</v>
      </c>
      <c r="G163" s="1" t="s">
        <v>13644</v>
      </c>
      <c r="H163" s="1" t="s">
        <v>13644</v>
      </c>
      <c r="I163" s="1" t="s">
        <v>13644</v>
      </c>
      <c r="J163" s="1" t="s">
        <v>13644</v>
      </c>
      <c r="K163" s="1" t="s">
        <v>13644</v>
      </c>
      <c r="L163" s="1" t="s">
        <v>13644</v>
      </c>
      <c r="M163" s="1" t="s">
        <v>13644</v>
      </c>
      <c r="N163" t="b">
        <f t="shared" si="2"/>
        <v>1</v>
      </c>
      <c r="Q163" t="str">
        <f>IF(N163='Phase 1 - Criteria - Carolyn'!N163, "TRUE", "FALSE")</f>
        <v>TRUE</v>
      </c>
    </row>
    <row r="164" spans="1:17">
      <c r="A164" s="1">
        <f>'Phase 1 - Criteria - Carolyn'!A164</f>
        <v>251</v>
      </c>
      <c r="B164" s="1">
        <f>'Phase 1 - Criteria - Carolyn'!B164</f>
        <v>2018</v>
      </c>
      <c r="C164" s="1" t="str">
        <f>'Phase 1 - Criteria - Carolyn'!C164</f>
        <v>Trask, Sydney; Keim, Christopher L; Bouton, Mark E</v>
      </c>
      <c r="D164" s="1" t="str">
        <f>'Phase 1 - Criteria - Carolyn'!D164</f>
        <v>Factors that encourage generalization from extinction to test reduce resurgence of an extinguished operant response.</v>
      </c>
      <c r="E164" s="1" t="str">
        <f>'Phase 1 - Criteria - Carolyn'!E164</f>
        <v>Journal of the Experimental Analysis of Behavior</v>
      </c>
      <c r="F164" s="1" t="str">
        <f>'Phase 1 - Criteria - Carolyn'!F164</f>
        <v>https://www.doi.org/10.1002/jeab.446</v>
      </c>
      <c r="G164" s="1" t="s">
        <v>13644</v>
      </c>
      <c r="H164" s="1" t="s">
        <v>13644</v>
      </c>
      <c r="I164" s="1" t="s">
        <v>13644</v>
      </c>
      <c r="J164" s="1" t="s">
        <v>13644</v>
      </c>
      <c r="K164" s="1" t="s">
        <v>13644</v>
      </c>
      <c r="L164" s="1" t="s">
        <v>13644</v>
      </c>
      <c r="M164" s="1" t="s">
        <v>13644</v>
      </c>
      <c r="N164" t="b">
        <f t="shared" si="2"/>
        <v>1</v>
      </c>
      <c r="Q164" t="str">
        <f>IF(N164='Phase 1 - Criteria - Carolyn'!N164, "TRUE", "FALSE")</f>
        <v>TRUE</v>
      </c>
    </row>
    <row r="165" spans="1:17">
      <c r="A165" s="1">
        <f>'Phase 1 - Criteria - Carolyn'!A165</f>
        <v>252</v>
      </c>
      <c r="B165" s="1">
        <f>'Phase 1 - Criteria - Carolyn'!B165</f>
        <v>2018</v>
      </c>
      <c r="C165" s="1" t="str">
        <f>'Phase 1 - Criteria - Carolyn'!C165</f>
        <v>Falcomata, Terry S; Muething, Colin S; Silbaugh, Bryant C; Adami, Summer; Hoffman, Katherine; Shpall, Cayenne; Ringdahl, Joel E</v>
      </c>
      <c r="D165" s="1" t="str">
        <f>'Phase 1 - Criteria - Carolyn'!D165</f>
        <v>Lag Schedules and Functional Communication Training: Persistence of Mands and Relapse of Problem Behavior.</v>
      </c>
      <c r="E165" s="1" t="str">
        <f>'Phase 1 - Criteria - Carolyn'!E165</f>
        <v>Behavior Modification</v>
      </c>
      <c r="F165" s="1" t="str">
        <f>'Phase 1 - Criteria - Carolyn'!F165</f>
        <v>https://www.doi.org/10.1177/0145445517741475</v>
      </c>
      <c r="G165" s="1" t="s">
        <v>13644</v>
      </c>
      <c r="H165" s="1" t="s">
        <v>13644</v>
      </c>
      <c r="I165" s="1" t="s">
        <v>13644</v>
      </c>
      <c r="J165" s="1" t="s">
        <v>13644</v>
      </c>
      <c r="K165" s="1" t="s">
        <v>13644</v>
      </c>
      <c r="L165" s="1" t="s">
        <v>13644</v>
      </c>
      <c r="M165" s="1" t="s">
        <v>13645</v>
      </c>
      <c r="N165" t="b">
        <f t="shared" si="2"/>
        <v>0</v>
      </c>
      <c r="Q165" t="str">
        <f>IF(N165='Phase 1 - Criteria - Carolyn'!N165, "TRUE", "FALSE")</f>
        <v>TRUE</v>
      </c>
    </row>
    <row r="166" spans="1:17">
      <c r="A166" s="1">
        <f>'Phase 1 - Criteria - Carolyn'!A166</f>
        <v>253</v>
      </c>
      <c r="B166" s="1">
        <f>'Phase 1 - Criteria - Carolyn'!B166</f>
        <v>2018</v>
      </c>
      <c r="C166" s="1" t="str">
        <f>'Phase 1 - Criteria - Carolyn'!C166</f>
        <v>Nall, Rusty W; Craig, Andrew R; Browning, Kaitlyn O; Shahan, Timothy A</v>
      </c>
      <c r="D166" s="1" t="str">
        <f>'Phase 1 - Criteria - Carolyn'!D166</f>
        <v>Longer treatment with alternative non-drug reinforcement fails to reduce resurgence of cocaine or alcohol seeking in rats.</v>
      </c>
      <c r="E166" s="1" t="str">
        <f>'Phase 1 - Criteria - Carolyn'!E166</f>
        <v>Behavioural Brain Research</v>
      </c>
      <c r="F166" s="1" t="str">
        <f>'Phase 1 - Criteria - Carolyn'!F166</f>
        <v>https://doi.org/10.1016/j.bbr.2017.12.020</v>
      </c>
      <c r="G166" s="1" t="s">
        <v>13644</v>
      </c>
      <c r="H166" s="1" t="s">
        <v>13644</v>
      </c>
      <c r="I166" s="1" t="s">
        <v>13644</v>
      </c>
      <c r="J166" s="1" t="s">
        <v>13644</v>
      </c>
      <c r="K166" s="1" t="s">
        <v>13644</v>
      </c>
      <c r="L166" s="1" t="s">
        <v>13644</v>
      </c>
      <c r="M166" s="1" t="s">
        <v>13644</v>
      </c>
      <c r="N166" t="b">
        <f t="shared" si="2"/>
        <v>1</v>
      </c>
      <c r="Q166" t="str">
        <f>IF(N166='Phase 1 - Criteria - Carolyn'!N166, "TRUE", "FALSE")</f>
        <v>TRUE</v>
      </c>
    </row>
    <row r="167" spans="1:17">
      <c r="A167" s="1">
        <f>'Phase 1 - Criteria - Carolyn'!A167</f>
        <v>255</v>
      </c>
      <c r="B167" s="1">
        <f>'Phase 1 - Criteria - Carolyn'!B167</f>
        <v>2018</v>
      </c>
      <c r="C167" s="1" t="str">
        <f>'Phase 1 - Criteria - Carolyn'!C167</f>
        <v>Fisher, Wayne W; Greer, Brian D; Craig, Andrew R; Retzlaff, Billie J; Fuhrman, Ashley M; Lichtblau, Katherine R; Saini, Valdeep</v>
      </c>
      <c r="D167" s="1" t="str">
        <f>'Phase 1 - Criteria - Carolyn'!D167</f>
        <v>On the predictive validity of behavioral momentum theory for mitigating resurgence of problem behavior.</v>
      </c>
      <c r="E167" s="1" t="str">
        <f>'Phase 1 - Criteria - Carolyn'!E167</f>
        <v>Journal of the Experimental Analysis of Behavior</v>
      </c>
      <c r="F167" s="1" t="str">
        <f>'Phase 1 - Criteria - Carolyn'!F167</f>
        <v>https://doi-org.spot.lib.auburn.edu/10.1002/jeab.303</v>
      </c>
      <c r="G167" s="1" t="s">
        <v>13644</v>
      </c>
      <c r="H167" s="1" t="s">
        <v>13644</v>
      </c>
      <c r="I167" s="1" t="s">
        <v>13644</v>
      </c>
      <c r="J167" s="1" t="s">
        <v>13644</v>
      </c>
      <c r="K167" s="1" t="s">
        <v>13644</v>
      </c>
      <c r="L167" s="1" t="s">
        <v>13644</v>
      </c>
      <c r="M167" s="1" t="s">
        <v>13644</v>
      </c>
      <c r="N167" t="b">
        <f t="shared" si="2"/>
        <v>1</v>
      </c>
      <c r="P167" t="s">
        <v>13646</v>
      </c>
      <c r="Q167" t="str">
        <f>IF(N167='Phase 1 - Criteria - Carolyn'!N167, "TRUE", "FALSE")</f>
        <v>TRUE</v>
      </c>
    </row>
    <row r="168" spans="1:17">
      <c r="A168" s="1">
        <f>'Phase 1 - Criteria - Carolyn'!A168</f>
        <v>256</v>
      </c>
      <c r="B168" s="1">
        <f>'Phase 1 - Criteria - Carolyn'!B168</f>
        <v>2018</v>
      </c>
      <c r="C168" s="1" t="str">
        <f>'Phase 1 - Criteria - Carolyn'!C168</f>
        <v>Galizio, Ann; Frye, Charles C J; Haynes, Jeremy M; Friedel, Jonathan E; Smith, Brooke M; Odum, Amy L</v>
      </c>
      <c r="D168" s="1" t="str">
        <f>'Phase 1 - Criteria - Carolyn'!D168</f>
        <v>Persistence and relapse of reinforced behavioral variability.</v>
      </c>
      <c r="E168" s="1" t="str">
        <f>'Phase 1 - Criteria - Carolyn'!E168</f>
        <v>Journal of the Experimental Analysis of Behavior</v>
      </c>
      <c r="F168" s="1" t="str">
        <f>'Phase 1 - Criteria - Carolyn'!F168</f>
        <v>https://doi-org.spot.lib.auburn.edu/10.1002/jeab.309</v>
      </c>
      <c r="G168" s="1" t="s">
        <v>13644</v>
      </c>
      <c r="H168" s="1" t="s">
        <v>13644</v>
      </c>
      <c r="I168" s="1" t="s">
        <v>13644</v>
      </c>
      <c r="J168" s="1" t="s">
        <v>13644</v>
      </c>
      <c r="K168" s="1" t="s">
        <v>13644</v>
      </c>
      <c r="L168" s="1" t="s">
        <v>13644</v>
      </c>
      <c r="M168" s="1" t="s">
        <v>13644</v>
      </c>
      <c r="N168" t="b">
        <f t="shared" si="2"/>
        <v>1</v>
      </c>
      <c r="Q168" t="str">
        <f>IF(N168='Phase 1 - Criteria - Carolyn'!N168, "TRUE", "FALSE")</f>
        <v>TRUE</v>
      </c>
    </row>
    <row r="169" spans="1:17">
      <c r="A169" s="1">
        <f>'Phase 1 - Criteria - Carolyn'!A169</f>
        <v>258</v>
      </c>
      <c r="B169" s="1">
        <f>'Phase 1 - Criteria - Carolyn'!B169</f>
        <v>2018</v>
      </c>
      <c r="C169" s="1" t="str">
        <f>'Phase 1 - Criteria - Carolyn'!C169</f>
        <v>Fontes, Rafaela M; Todorov, João C; Shahan, Timothy A</v>
      </c>
      <c r="D169" s="1" t="str">
        <f>'Phase 1 - Criteria - Carolyn'!D169</f>
        <v>Punishment of an alternative behavior generates resurgence of a previously extinguished target behavior.</v>
      </c>
      <c r="E169" s="1" t="str">
        <f>'Phase 1 - Criteria - Carolyn'!E169</f>
        <v>Journal of the Experimental Analysis of Behavior</v>
      </c>
      <c r="F169" s="1" t="str">
        <f>'Phase 1 - Criteria - Carolyn'!F169</f>
        <v>https://doi-org.spot.lib.auburn.edu/10.1002/jeab.465</v>
      </c>
      <c r="G169" s="1" t="s">
        <v>13644</v>
      </c>
      <c r="H169" s="1" t="s">
        <v>13644</v>
      </c>
      <c r="I169" s="1" t="s">
        <v>13644</v>
      </c>
      <c r="J169" s="1" t="s">
        <v>13644</v>
      </c>
      <c r="K169" s="1" t="s">
        <v>13644</v>
      </c>
      <c r="L169" s="1" t="s">
        <v>13644</v>
      </c>
      <c r="M169" s="1" t="s">
        <v>13644</v>
      </c>
      <c r="N169" t="b">
        <f t="shared" si="2"/>
        <v>1</v>
      </c>
      <c r="Q169" t="str">
        <f>IF(N169='Phase 1 - Criteria - Carolyn'!N169, "TRUE", "FALSE")</f>
        <v>TRUE</v>
      </c>
    </row>
    <row r="170" spans="1:17">
      <c r="A170" s="1">
        <f>'Phase 1 - Criteria - Carolyn'!A170</f>
        <v>260</v>
      </c>
      <c r="B170" s="1">
        <f>'Phase 1 - Criteria - Carolyn'!B170</f>
        <v>2018</v>
      </c>
      <c r="C170" s="1" t="str">
        <f>'Phase 1 - Criteria - Carolyn'!C170</f>
        <v>Ho, Thuong; Bai, John Y H; Keevy, Madeleine; Podlesnik, Christopher A</v>
      </c>
      <c r="D170" s="1" t="str">
        <f>'Phase 1 - Criteria - Carolyn'!D170</f>
        <v>Resurgence when challenging alternative behavior with progressive ratios in children and pigeons.</v>
      </c>
      <c r="E170" s="1" t="str">
        <f>'Phase 1 - Criteria - Carolyn'!E170</f>
        <v>Journal of the Experimental Analysis of Behavior</v>
      </c>
      <c r="F170" s="1" t="str">
        <f>'Phase 1 - Criteria - Carolyn'!F170</f>
        <v>https://doi-org.spot.lib.auburn.edu/10.1002/jeab.474</v>
      </c>
      <c r="G170" s="1" t="s">
        <v>13644</v>
      </c>
      <c r="H170" s="1" t="s">
        <v>13644</v>
      </c>
      <c r="I170" s="1" t="s">
        <v>13644</v>
      </c>
      <c r="J170" s="1" t="s">
        <v>13644</v>
      </c>
      <c r="K170" s="1" t="s">
        <v>13644</v>
      </c>
      <c r="L170" s="1" t="s">
        <v>13644</v>
      </c>
      <c r="M170" s="1" t="s">
        <v>13644</v>
      </c>
      <c r="N170" t="b">
        <f t="shared" si="2"/>
        <v>1</v>
      </c>
      <c r="Q170" t="str">
        <f>IF(N170='Phase 1 - Criteria - Carolyn'!N170, "TRUE", "FALSE")</f>
        <v>TRUE</v>
      </c>
    </row>
    <row r="171" spans="1:17">
      <c r="A171" s="1">
        <f>'Phase 1 - Criteria - Carolyn'!A171</f>
        <v>261</v>
      </c>
      <c r="B171" s="1">
        <f>'Phase 1 - Criteria - Carolyn'!B171</f>
        <v>2018</v>
      </c>
      <c r="C171" s="1" t="str">
        <f>'Phase 1 - Criteria - Carolyn'!C171</f>
        <v>Kimball, Ryan T; Kelley, Michael E; Podlesnik, Christopher A; Forton, Alex; Hinkle, Brandy</v>
      </c>
      <c r="D171" s="1" t="str">
        <f>'Phase 1 - Criteria - Carolyn'!D171</f>
        <v>Resurgence with and without an alternative response.</v>
      </c>
      <c r="E171" s="1" t="str">
        <f>'Phase 1 - Criteria - Carolyn'!E171</f>
        <v>Journal of Applied Behavior Analysis</v>
      </c>
      <c r="F171" s="1" t="str">
        <f>'Phase 1 - Criteria - Carolyn'!F171</f>
        <v>https://doi-org.spot.lib.auburn.edu/10.1002/jaba.466</v>
      </c>
      <c r="G171" s="1" t="s">
        <v>13644</v>
      </c>
      <c r="H171" s="1" t="s">
        <v>13644</v>
      </c>
      <c r="I171" s="1" t="s">
        <v>13644</v>
      </c>
      <c r="J171" s="1" t="s">
        <v>13644</v>
      </c>
      <c r="K171" s="1" t="s">
        <v>13644</v>
      </c>
      <c r="L171" s="1" t="s">
        <v>13644</v>
      </c>
      <c r="M171" s="1" t="s">
        <v>13644</v>
      </c>
      <c r="N171" t="b">
        <f t="shared" si="2"/>
        <v>1</v>
      </c>
      <c r="Q171" t="str">
        <f>IF(N171='Phase 1 - Criteria - Carolyn'!N171, "TRUE", "FALSE")</f>
        <v>TRUE</v>
      </c>
    </row>
    <row r="172" spans="1:17">
      <c r="A172" s="1">
        <f>'Phase 1 - Criteria - Carolyn'!A172</f>
        <v>269</v>
      </c>
      <c r="B172" s="1">
        <f>'Phase 1 - Criteria - Carolyn'!B172</f>
        <v>2018</v>
      </c>
      <c r="C172" s="1" t="str">
        <f>'Phase 1 - Criteria - Carolyn'!C172</f>
        <v>Wathen, Stephanie N.; Podlesnik, Christopher A.</v>
      </c>
      <c r="D172" s="1" t="str">
        <f>'Phase 1 - Criteria - Carolyn'!D172</f>
        <v>Laboratory models of treatment relapse and mitigation techniques</v>
      </c>
      <c r="E172" s="1" t="str">
        <f>'Phase 1 - Criteria - Carolyn'!E172</f>
        <v>Behavior Analysis: Research and Practice</v>
      </c>
      <c r="F172" s="1" t="str">
        <f>'Phase 1 - Criteria - Carolyn'!F172</f>
        <v>http://dx.doi.org/10.1037/bar0000119</v>
      </c>
      <c r="G172" s="1" t="s">
        <v>13644</v>
      </c>
      <c r="H172" s="1" t="s">
        <v>13644</v>
      </c>
      <c r="I172" s="1" t="s">
        <v>13644</v>
      </c>
      <c r="J172" s="1" t="s">
        <v>13644</v>
      </c>
      <c r="K172" s="1" t="s">
        <v>13644</v>
      </c>
      <c r="L172" s="1" t="s">
        <v>13644</v>
      </c>
      <c r="M172" s="1" t="s">
        <v>13644</v>
      </c>
      <c r="N172" t="b">
        <f t="shared" si="2"/>
        <v>1</v>
      </c>
      <c r="P172" t="s">
        <v>13646</v>
      </c>
      <c r="Q172" t="str">
        <f>IF(N172='Phase 1 - Criteria - Carolyn'!N172, "TRUE", "FALSE")</f>
        <v>TRUE</v>
      </c>
    </row>
    <row r="173" spans="1:17">
      <c r="A173" s="1">
        <f>'Phase 1 - Criteria - Carolyn'!A173</f>
        <v>278</v>
      </c>
      <c r="B173" s="1">
        <f>'Phase 1 - Criteria - Carolyn'!B173</f>
        <v>2018</v>
      </c>
      <c r="C173" s="1" t="str">
        <f>'Phase 1 - Criteria - Carolyn'!C173</f>
        <v>Oliver, Anthony C.; Nighbor, Tyler D.; Lattal, Kennon A.</v>
      </c>
      <c r="D173" s="1" t="str">
        <f>'Phase 1 - Criteria - Carolyn'!D173</f>
        <v>Reinforcer magnitude and resurgence</v>
      </c>
      <c r="E173" s="1" t="str">
        <f>'Phase 1 - Criteria - Carolyn'!E173</f>
        <v>Journal of the Experimental Analysis of Behavior</v>
      </c>
      <c r="F173" s="1" t="str">
        <f>'Phase 1 - Criteria - Carolyn'!F173</f>
        <v>https://doi-org.spot.lib.auburn.edu/10.1002/jeab.481</v>
      </c>
      <c r="G173" s="1" t="s">
        <v>13644</v>
      </c>
      <c r="H173" s="1" t="s">
        <v>13644</v>
      </c>
      <c r="I173" s="1" t="s">
        <v>13644</v>
      </c>
      <c r="J173" s="1" t="s">
        <v>13644</v>
      </c>
      <c r="K173" s="1" t="s">
        <v>13644</v>
      </c>
      <c r="L173" s="1" t="s">
        <v>13644</v>
      </c>
      <c r="M173" s="1" t="s">
        <v>13644</v>
      </c>
      <c r="N173" t="b">
        <f t="shared" si="2"/>
        <v>1</v>
      </c>
      <c r="Q173" t="str">
        <f>IF(N173='Phase 1 - Criteria - Carolyn'!N173, "TRUE", "FALSE")</f>
        <v>TRUE</v>
      </c>
    </row>
    <row r="174" spans="1:17">
      <c r="A174" s="1">
        <f>'Phase 1 - Criteria - Carolyn'!A174</f>
        <v>279</v>
      </c>
      <c r="B174" s="1">
        <f>'Phase 1 - Criteria - Carolyn'!B174</f>
        <v>2018</v>
      </c>
      <c r="C174" s="1" t="str">
        <f>'Phase 1 - Criteria - Carolyn'!C174</f>
        <v>Kestner, Kathryn M.; Romano, Lucie M.; St. Peter, Claire C.; Mesches, Gabrielle A.</v>
      </c>
      <c r="D174" s="1" t="str">
        <f>'Phase 1 - Criteria - Carolyn'!D174</f>
        <v>Resurgence following response cost in a human-operant procedure</v>
      </c>
      <c r="E174" s="1" t="str">
        <f>'Phase 1 - Criteria - Carolyn'!E174</f>
        <v>The Psychological Record</v>
      </c>
      <c r="F174" s="1" t="str">
        <f>'Phase 1 - Criteria - Carolyn'!F174</f>
        <v>https://doi.org/10.1007/s40732-018-0270-7</v>
      </c>
      <c r="G174" s="1" t="s">
        <v>13644</v>
      </c>
      <c r="H174" s="1" t="s">
        <v>13644</v>
      </c>
      <c r="I174" s="1" t="s">
        <v>13644</v>
      </c>
      <c r="J174" s="1" t="s">
        <v>13644</v>
      </c>
      <c r="K174" s="1" t="s">
        <v>13644</v>
      </c>
      <c r="L174" s="1" t="s">
        <v>13644</v>
      </c>
      <c r="M174" s="1" t="s">
        <v>13644</v>
      </c>
      <c r="N174" t="b">
        <f t="shared" si="2"/>
        <v>1</v>
      </c>
      <c r="Q174" t="str">
        <f>IF(N174='Phase 1 - Criteria - Carolyn'!N174, "TRUE", "FALSE")</f>
        <v>TRUE</v>
      </c>
    </row>
    <row r="175" spans="1:17">
      <c r="A175" s="1">
        <f>'Phase 1 - Criteria - Carolyn'!A175</f>
        <v>282</v>
      </c>
      <c r="B175" s="1">
        <f>'Phase 1 - Criteria - Carolyn'!B175</f>
        <v>2018</v>
      </c>
      <c r="C175" s="1" t="str">
        <f>'Phase 1 - Criteria - Carolyn'!C175</f>
        <v>Nighbor, Tyler D.; Kincaid, Stephanie L.; O'Hearn, Christopher M.; Lattal, Kennon A.</v>
      </c>
      <c r="D175" s="1" t="str">
        <f>'Phase 1 - Criteria - Carolyn'!D175</f>
        <v>Stimulus contributions to operant resurgence</v>
      </c>
      <c r="E175" s="1" t="str">
        <f>'Phase 1 - Criteria - Carolyn'!E175</f>
        <v>Journal of the Experimental Analysis of Behavior</v>
      </c>
      <c r="F175" s="1" t="str">
        <f>'Phase 1 - Criteria - Carolyn'!F175</f>
        <v>https://doi-org.spot.lib.auburn.edu/10.1002/jeab.463</v>
      </c>
      <c r="G175" s="1" t="s">
        <v>13644</v>
      </c>
      <c r="H175" s="1" t="s">
        <v>13644</v>
      </c>
      <c r="I175" s="1" t="s">
        <v>13644</v>
      </c>
      <c r="J175" s="1" t="s">
        <v>13644</v>
      </c>
      <c r="K175" s="1" t="s">
        <v>13644</v>
      </c>
      <c r="L175" s="1" t="s">
        <v>13644</v>
      </c>
      <c r="M175" s="1" t="s">
        <v>13644</v>
      </c>
      <c r="N175" t="b">
        <f t="shared" si="2"/>
        <v>1</v>
      </c>
      <c r="Q175" t="str">
        <f>IF(N175='Phase 1 - Criteria - Carolyn'!N175, "TRUE", "FALSE")</f>
        <v>TRUE</v>
      </c>
    </row>
    <row r="176" spans="1:17">
      <c r="A176" s="1">
        <f>'Phase 1 - Criteria - Carolyn'!A176</f>
        <v>283</v>
      </c>
      <c r="B176" s="1">
        <f>'Phase 1 - Criteria - Carolyn'!B176</f>
        <v>2018</v>
      </c>
      <c r="C176" s="1" t="str">
        <f>'Phase 1 - Criteria - Carolyn'!C176</f>
        <v>Call, Nathan A.; Clark, Seth B.; Mevers, Joanna Lomas; Parks, Natalie A.; Volkert, Valerie M.; Scheithauer, Mindy C.</v>
      </c>
      <c r="D176" s="1" t="str">
        <f>'Phase 1 - Criteria - Carolyn'!D176</f>
        <v>An individualized method for establishing and thinning multiple schedules of reinforcement following functional communication training</v>
      </c>
      <c r="E176" s="1" t="str">
        <f>'Phase 1 - Criteria - Carolyn'!E176</f>
        <v>Learning and Motivation</v>
      </c>
      <c r="F176" s="1" t="str">
        <f>'Phase 1 - Criteria - Carolyn'!F176</f>
        <v>https://doi.org/10.1016/j.lmot.2017.03.006</v>
      </c>
      <c r="G176" s="1" t="s">
        <v>13644</v>
      </c>
      <c r="H176" s="1" t="s">
        <v>13644</v>
      </c>
      <c r="I176" s="1" t="s">
        <v>13644</v>
      </c>
      <c r="J176" s="1" t="s">
        <v>13644</v>
      </c>
      <c r="K176" s="1" t="s">
        <v>13644</v>
      </c>
      <c r="L176" s="1" t="s">
        <v>13644</v>
      </c>
      <c r="M176" s="1" t="s">
        <v>13645</v>
      </c>
      <c r="N176" t="b">
        <f t="shared" si="2"/>
        <v>0</v>
      </c>
      <c r="Q176" t="str">
        <f>IF(N176='Phase 1 - Criteria - Carolyn'!N176, "TRUE", "FALSE")</f>
        <v>TRUE</v>
      </c>
    </row>
    <row r="177" spans="1:17">
      <c r="A177" s="1">
        <f>'Phase 1 - Criteria - Carolyn'!A177</f>
        <v>284</v>
      </c>
      <c r="B177" s="1">
        <f>'Phase 1 - Criteria - Carolyn'!B177</f>
        <v>2018</v>
      </c>
      <c r="C177" s="1" t="str">
        <f>'Phase 1 - Criteria - Carolyn'!C177</f>
        <v>Ginsburg, Brett C.; Lamb, R.J.</v>
      </c>
      <c r="D177" s="1" t="str">
        <f>'Phase 1 - Criteria - Carolyn'!D177</f>
        <v>Frustration stress (unexpected loss of alternative reinforcement) increases opioid self-administration in a model of recovery</v>
      </c>
      <c r="E177" s="1" t="str">
        <f>'Phase 1 - Criteria - Carolyn'!E177</f>
        <v>Drug and Alcohol Dependence</v>
      </c>
      <c r="F177" s="1" t="str">
        <f>'Phase 1 - Criteria - Carolyn'!F177</f>
        <v>https://doi.org/10.1016/j.drugalcdep.2017.09.016</v>
      </c>
      <c r="G177" s="1" t="s">
        <v>13645</v>
      </c>
      <c r="H177" s="1" t="s">
        <v>13644</v>
      </c>
      <c r="I177" s="1" t="s">
        <v>13644</v>
      </c>
      <c r="J177" s="1" t="s">
        <v>13644</v>
      </c>
      <c r="K177" s="1" t="s">
        <v>13644</v>
      </c>
      <c r="L177" s="1" t="s">
        <v>13644</v>
      </c>
      <c r="M177" s="1" t="s">
        <v>13644</v>
      </c>
      <c r="N177" t="b">
        <f t="shared" si="2"/>
        <v>0</v>
      </c>
      <c r="P177" s="18"/>
      <c r="Q177" t="str">
        <f>IF(N177='Phase 1 - Criteria - Carolyn'!N177, "TRUE", "FALSE")</f>
        <v>TRUE</v>
      </c>
    </row>
    <row r="178" spans="1:17">
      <c r="A178" s="1">
        <f>'Phase 1 - Criteria - Carolyn'!A178</f>
        <v>285</v>
      </c>
      <c r="B178" s="1">
        <f>'Phase 1 - Criteria - Carolyn'!B178</f>
        <v>2019</v>
      </c>
      <c r="C178" s="1" t="str">
        <f>'Phase 1 - Criteria - Carolyn'!C178</f>
        <v>Fisher, Wayne W; Saini, Valdeep; Greer, Brian D; Sullivan, William E; Roane, Henry S; Fuhrman, Ashley M; Craig, Andrew R; Kimball, Ryan T</v>
      </c>
      <c r="D178" s="1" t="str">
        <f>'Phase 1 - Criteria - Carolyn'!D178</f>
        <v>Baseline reinforcement rate and resurgence of destructive behavior.</v>
      </c>
      <c r="E178" s="1" t="str">
        <f>'Phase 1 - Criteria - Carolyn'!E178</f>
        <v>Journal of the Experimental Analysis of Behavior</v>
      </c>
      <c r="F178" s="1" t="str">
        <f>'Phase 1 - Criteria - Carolyn'!F178</f>
        <v>https://www.doi.org/10.1002/jeab.488</v>
      </c>
      <c r="G178" s="1" t="s">
        <v>13644</v>
      </c>
      <c r="H178" s="1" t="s">
        <v>13644</v>
      </c>
      <c r="I178" s="1" t="s">
        <v>13644</v>
      </c>
      <c r="J178" s="1" t="s">
        <v>13644</v>
      </c>
      <c r="K178" s="1" t="s">
        <v>13644</v>
      </c>
      <c r="L178" s="1" t="s">
        <v>13644</v>
      </c>
      <c r="M178" s="1" t="s">
        <v>13645</v>
      </c>
      <c r="N178" t="b">
        <f t="shared" si="2"/>
        <v>0</v>
      </c>
      <c r="Q178" t="str">
        <f>IF(N178='Phase 1 - Criteria - Carolyn'!N178, "TRUE", "FALSE")</f>
        <v>TRUE</v>
      </c>
    </row>
    <row r="179" spans="1:17">
      <c r="A179" s="1">
        <f>'Phase 1 - Criteria - Carolyn'!A179</f>
        <v>286</v>
      </c>
      <c r="B179" s="1">
        <f>'Phase 1 - Criteria - Carolyn'!B179</f>
        <v>2019</v>
      </c>
      <c r="C179" s="1" t="str">
        <f>'Phase 1 - Criteria - Carolyn'!C179</f>
        <v>Trask, Sydney</v>
      </c>
      <c r="D179" s="1" t="str">
        <f>'Phase 1 - Criteria - Carolyn'!D179</f>
        <v>Cues Associated with Alternative Reinforcement During Extinction Can Attenuate Resurgence of an Extinguished Instrumental Response.</v>
      </c>
      <c r="E179" s="1" t="str">
        <f>'Phase 1 - Criteria - Carolyn'!E179</f>
        <v>Learning &amp; Behavior</v>
      </c>
      <c r="F179" s="1" t="str">
        <f>'Phase 1 - Criteria - Carolyn'!F179</f>
        <v>https://doi.org/10.3758/s13420-018-0339-9</v>
      </c>
      <c r="G179" s="1" t="s">
        <v>13644</v>
      </c>
      <c r="H179" s="1" t="s">
        <v>13644</v>
      </c>
      <c r="I179" s="1" t="s">
        <v>13644</v>
      </c>
      <c r="J179" s="1" t="s">
        <v>13644</v>
      </c>
      <c r="K179" s="1" t="s">
        <v>13644</v>
      </c>
      <c r="L179" s="1" t="s">
        <v>13644</v>
      </c>
      <c r="M179" s="1" t="s">
        <v>13644</v>
      </c>
      <c r="N179" t="b">
        <f t="shared" si="2"/>
        <v>1</v>
      </c>
      <c r="Q179" t="str">
        <f>IF(N179='Phase 1 - Criteria - Carolyn'!N179, "TRUE", "FALSE")</f>
        <v>TRUE</v>
      </c>
    </row>
    <row r="180" spans="1:17">
      <c r="A180" s="1">
        <f>'Phase 1 - Criteria - Carolyn'!A180</f>
        <v>287</v>
      </c>
      <c r="B180" s="1">
        <f>'Phase 1 - Criteria - Carolyn'!B180</f>
        <v>2019</v>
      </c>
      <c r="C180" s="1" t="str">
        <f>'Phase 1 - Criteria - Carolyn'!C180</f>
        <v>Cox, David J; Bolívar, Hypatia A; Barlow, Molly A</v>
      </c>
      <c r="D180" s="1" t="str">
        <f>'Phase 1 - Criteria - Carolyn'!D180</f>
        <v>Multiple control responses and resurgence of human behavior.</v>
      </c>
      <c r="E180" s="1" t="str">
        <f>'Phase 1 - Criteria - Carolyn'!E180</f>
        <v>Behavioural Processes</v>
      </c>
      <c r="F180" s="1" t="str">
        <f>'Phase 1 - Criteria - Carolyn'!F180</f>
        <v>https://doi.org/10.1016/j.beproc.2018.12.003</v>
      </c>
      <c r="G180" s="1" t="s">
        <v>13644</v>
      </c>
      <c r="H180" s="1" t="s">
        <v>13644</v>
      </c>
      <c r="I180" s="1" t="s">
        <v>13644</v>
      </c>
      <c r="J180" s="1" t="s">
        <v>13644</v>
      </c>
      <c r="K180" s="1" t="s">
        <v>13644</v>
      </c>
      <c r="L180" s="1" t="s">
        <v>13644</v>
      </c>
      <c r="M180" s="1" t="s">
        <v>13644</v>
      </c>
      <c r="N180" t="b">
        <f t="shared" si="2"/>
        <v>1</v>
      </c>
      <c r="Q180" t="str">
        <f>IF(N180='Phase 1 - Criteria - Carolyn'!N180, "TRUE", "FALSE")</f>
        <v>TRUE</v>
      </c>
    </row>
    <row r="181" spans="1:17">
      <c r="A181" s="1">
        <f>'Phase 1 - Criteria - Carolyn'!A181</f>
        <v>288</v>
      </c>
      <c r="B181" s="1">
        <f>'Phase 1 - Criteria - Carolyn'!B181</f>
        <v>2019</v>
      </c>
      <c r="C181" s="1" t="str">
        <f>'Phase 1 - Criteria - Carolyn'!C181</f>
        <v>Greer, Brian D; Shahan, Timothy A</v>
      </c>
      <c r="D181" s="1" t="str">
        <f>'Phase 1 - Criteria - Carolyn'!D181</f>
        <v>Resurgence as Choice: Implications for promoting durable behavior change.</v>
      </c>
      <c r="E181" s="1" t="str">
        <f>'Phase 1 - Criteria - Carolyn'!E181</f>
        <v>Journal of Applied Behavior Analysis</v>
      </c>
      <c r="F181" s="1" t="str">
        <f>'Phase 1 - Criteria - Carolyn'!F181</f>
        <v>https://www.doi.org/10.1002/jaba.573</v>
      </c>
      <c r="G181" s="1" t="s">
        <v>13644</v>
      </c>
      <c r="H181" s="1" t="s">
        <v>13644</v>
      </c>
      <c r="I181" s="1" t="s">
        <v>13644</v>
      </c>
      <c r="J181" s="1" t="s">
        <v>13644</v>
      </c>
      <c r="K181" s="1" t="s">
        <v>13644</v>
      </c>
      <c r="L181" s="1" t="s">
        <v>13644</v>
      </c>
      <c r="M181" s="1" t="s">
        <v>13644</v>
      </c>
      <c r="N181" t="b">
        <f t="shared" si="2"/>
        <v>1</v>
      </c>
      <c r="P181" t="s">
        <v>13646</v>
      </c>
      <c r="Q181" t="str">
        <f>IF(N181='Phase 1 - Criteria - Carolyn'!N181, "TRUE", "FALSE")</f>
        <v>TRUE</v>
      </c>
    </row>
    <row r="182" spans="1:17">
      <c r="A182" s="1">
        <f>'Phase 1 - Criteria - Carolyn'!A182</f>
        <v>289</v>
      </c>
      <c r="B182" s="1">
        <f>'Phase 1 - Criteria - Carolyn'!B182</f>
        <v>2019</v>
      </c>
      <c r="C182" s="1" t="str">
        <f>'Phase 1 - Criteria - Carolyn'!C182</f>
        <v>Podlesnik, Christopher A; Kuroda, Toshikazu; Jimenez-Gomez, Corina; Abreu-Rodrigues, Josele; Cançado, Carlos R X; Blackman, Abigail L; Silverman, Karli; Villegas-Barker, Jamie; Galbato, Melinda; Teixeira, Italo S C</v>
      </c>
      <c r="D182" s="1" t="str">
        <f>'Phase 1 - Criteria - Carolyn'!D182</f>
        <v>Resurgence is greater following a return to the training context than remaining in the extinction context.</v>
      </c>
      <c r="E182" s="1" t="str">
        <f>'Phase 1 - Criteria - Carolyn'!E182</f>
        <v>Journal of the Experimental Analysis of Behavior</v>
      </c>
      <c r="F182" s="1" t="str">
        <f>'Phase 1 - Criteria - Carolyn'!F182</f>
        <v>https://www.doi.org/10.1002/jeab.505</v>
      </c>
      <c r="G182" s="1" t="s">
        <v>13644</v>
      </c>
      <c r="H182" s="1" t="s">
        <v>13644</v>
      </c>
      <c r="I182" s="1" t="s">
        <v>13644</v>
      </c>
      <c r="J182" s="1" t="s">
        <v>13644</v>
      </c>
      <c r="K182" s="1" t="s">
        <v>13644</v>
      </c>
      <c r="L182" s="1" t="s">
        <v>13645</v>
      </c>
      <c r="M182" s="1" t="s">
        <v>13644</v>
      </c>
      <c r="N182" t="b">
        <f t="shared" si="2"/>
        <v>0</v>
      </c>
      <c r="Q182" t="str">
        <f>IF(N182='Phase 1 - Criteria - Carolyn'!N182, "TRUE", "FALSE")</f>
        <v>TRUE</v>
      </c>
    </row>
    <row r="183" spans="1:17">
      <c r="A183" s="1">
        <f>'Phase 1 - Criteria - Carolyn'!A183</f>
        <v>290</v>
      </c>
      <c r="B183" s="1">
        <f>'Phase 1 - Criteria - Carolyn'!B183</f>
        <v>2019</v>
      </c>
      <c r="C183" s="1" t="str">
        <f>'Phase 1 - Criteria - Carolyn'!C183</f>
        <v>Nall, Rusty W; Rung, Jillian M; Shahan, Timothy A</v>
      </c>
      <c r="D183" s="1" t="str">
        <f>'Phase 1 - Criteria - Carolyn'!D183</f>
        <v>Resurgence of a target behavior suppressed by a combination of punishment and alternative reinforcement.</v>
      </c>
      <c r="E183" s="1" t="str">
        <f>'Phase 1 - Criteria - Carolyn'!E183</f>
        <v>Behavioural Processes</v>
      </c>
      <c r="F183" s="1" t="str">
        <f>'Phase 1 - Criteria - Carolyn'!F183</f>
        <v>https://doi.org/10.1016/j.beproc.2019.03.004</v>
      </c>
      <c r="G183" s="1" t="s">
        <v>13644</v>
      </c>
      <c r="H183" s="1" t="s">
        <v>13644</v>
      </c>
      <c r="I183" s="1" t="s">
        <v>13644</v>
      </c>
      <c r="J183" s="1" t="s">
        <v>13644</v>
      </c>
      <c r="K183" s="1" t="s">
        <v>13644</v>
      </c>
      <c r="L183" s="1" t="s">
        <v>13644</v>
      </c>
      <c r="M183" s="1" t="s">
        <v>13644</v>
      </c>
      <c r="N183" t="b">
        <f t="shared" si="2"/>
        <v>1</v>
      </c>
      <c r="Q183" t="str">
        <f>IF(N183='Phase 1 - Criteria - Carolyn'!N183, "TRUE", "FALSE")</f>
        <v>TRUE</v>
      </c>
    </row>
    <row r="184" spans="1:17">
      <c r="A184" s="1">
        <f>'Phase 1 - Criteria - Carolyn'!A184</f>
        <v>292</v>
      </c>
      <c r="B184" s="1">
        <f>'Phase 1 - Criteria - Carolyn'!B184</f>
        <v>2019</v>
      </c>
      <c r="C184" s="1" t="str">
        <f>'Phase 1 - Criteria - Carolyn'!C184</f>
        <v>Friedel, Jonathan E.; Galizio, Ann; Berry, Meredith S.; Sweeney, Mary M.; Odum, Amy L.</v>
      </c>
      <c r="D184" s="1" t="str">
        <f>'Phase 1 - Criteria - Carolyn'!D184</f>
        <v>An alternative approach to relapse analysis: Using Monte Carlo methods and proportional rates of response</v>
      </c>
      <c r="E184" s="1" t="str">
        <f>'Phase 1 - Criteria - Carolyn'!E184</f>
        <v>Journal of the Experimental Analysis of Behavior</v>
      </c>
      <c r="F184" s="1" t="str">
        <f>'Phase 1 - Criteria - Carolyn'!F184</f>
        <v>https://www.doi.org/10.1002/jeab.489</v>
      </c>
      <c r="G184" s="1" t="s">
        <v>13644</v>
      </c>
      <c r="H184" s="1" t="s">
        <v>13644</v>
      </c>
      <c r="I184" s="1" t="s">
        <v>13644</v>
      </c>
      <c r="J184" s="1" t="s">
        <v>13644</v>
      </c>
      <c r="K184" s="1" t="s">
        <v>13644</v>
      </c>
      <c r="L184" s="1" t="s">
        <v>13644</v>
      </c>
      <c r="M184" s="1" t="s">
        <v>13644</v>
      </c>
      <c r="N184" t="b">
        <f t="shared" si="2"/>
        <v>1</v>
      </c>
      <c r="P184" t="s">
        <v>13646</v>
      </c>
      <c r="Q184" t="str">
        <f>IF(N184='Phase 1 - Criteria - Carolyn'!N184, "TRUE", "FALSE")</f>
        <v>TRUE</v>
      </c>
    </row>
    <row r="185" spans="1:17">
      <c r="A185" s="1">
        <f>'Phase 1 - Criteria - Carolyn'!A185</f>
        <v>295</v>
      </c>
      <c r="B185" s="1">
        <f>'Phase 1 - Criteria - Carolyn'!B185</f>
        <v>2017</v>
      </c>
      <c r="C185" s="1" t="str">
        <f>'Phase 1 - Criteria - Carolyn'!C185</f>
        <v>Silbaugh, Bryant Cashious</v>
      </c>
      <c r="D185" s="1" t="str">
        <f>'Phase 1 - Criteria - Carolyn'!D185</f>
        <v>Effects of lag schedules on vocal mand variability and challenging behavior during functional communication training</v>
      </c>
      <c r="E185" s="1" t="str">
        <f>'Phase 1 - Criteria - Carolyn'!E185</f>
        <v>Unpublished dissertation</v>
      </c>
      <c r="F185" s="1" t="str">
        <f>'Phase 1 - Criteria - Carolyn'!F185</f>
        <v>http://hdl.handle.net/2152/47389</v>
      </c>
      <c r="G185" s="1" t="s">
        <v>13644</v>
      </c>
      <c r="H185" s="1" t="s">
        <v>13644</v>
      </c>
      <c r="I185" s="1" t="s">
        <v>13644</v>
      </c>
      <c r="J185" s="1" t="s">
        <v>13644</v>
      </c>
      <c r="K185" s="1" t="s">
        <v>13645</v>
      </c>
      <c r="L185" s="1" t="s">
        <v>13644</v>
      </c>
      <c r="M185" s="1" t="s">
        <v>13644</v>
      </c>
      <c r="N185" t="b">
        <f t="shared" si="2"/>
        <v>0</v>
      </c>
      <c r="P185" t="s">
        <v>13647</v>
      </c>
      <c r="Q185" t="str">
        <f>IF(N185='Phase 1 - Criteria - Carolyn'!N185, "TRUE", "FALSE")</f>
        <v>TRUE</v>
      </c>
    </row>
    <row r="186" spans="1:17">
      <c r="A186" s="1">
        <f>'Phase 1 - Criteria - Carolyn'!A186</f>
        <v>296</v>
      </c>
      <c r="B186" s="1">
        <f>'Phase 1 - Criteria - Carolyn'!B186</f>
        <v>2019</v>
      </c>
      <c r="C186" s="1" t="str">
        <f>'Phase 1 - Criteria - Carolyn'!C186</f>
        <v>Mullane, Michael P.</v>
      </c>
      <c r="D186" s="1" t="str">
        <f>'Phase 1 - Criteria - Carolyn'!D186</f>
        <v>Effects of variable reinforcement delays on children's use of Mands: An application of risky choice to functional communication training</v>
      </c>
      <c r="E186" s="1" t="str">
        <f>'Phase 1 - Criteria - Carolyn'!E186</f>
        <v>Unpublished dissertation</v>
      </c>
      <c r="F186" s="1" t="str">
        <f>'Phase 1 - Criteria - Carolyn'!F186</f>
        <v>https://surface.syr.edu/etd/928</v>
      </c>
      <c r="G186" s="1" t="s">
        <v>13644</v>
      </c>
      <c r="H186" s="1" t="s">
        <v>13644</v>
      </c>
      <c r="I186" s="1" t="s">
        <v>13644</v>
      </c>
      <c r="J186" s="1" t="s">
        <v>13644</v>
      </c>
      <c r="K186" s="1" t="s">
        <v>13645</v>
      </c>
      <c r="L186" s="1" t="s">
        <v>13644</v>
      </c>
      <c r="M186" s="1" t="s">
        <v>13644</v>
      </c>
      <c r="N186" t="b">
        <f t="shared" si="2"/>
        <v>0</v>
      </c>
      <c r="P186" t="s">
        <v>13647</v>
      </c>
      <c r="Q186" t="str">
        <f>IF(N186='Phase 1 - Criteria - Carolyn'!N186, "TRUE", "FALSE")</f>
        <v>TRUE</v>
      </c>
    </row>
    <row r="187" spans="1:17">
      <c r="A187" s="1">
        <f>'Phase 1 - Criteria - Carolyn'!A187</f>
        <v>297</v>
      </c>
      <c r="B187" s="1">
        <f>'Phase 1 - Criteria - Carolyn'!B187</f>
        <v>2019</v>
      </c>
      <c r="C187" s="1" t="str">
        <f>'Phase 1 - Criteria - Carolyn'!C187</f>
        <v>Gratz, Olivia Hansen; Wilson, Alyssa N.; Glassford, Tyler</v>
      </c>
      <c r="D187" s="1" t="str">
        <f>'Phase 1 - Criteria - Carolyn'!D187</f>
        <v>Evaluating the resurgence of problem behavior with three functionally equivalent discriminated operants</v>
      </c>
      <c r="E187" s="1" t="str">
        <f>'Phase 1 - Criteria - Carolyn'!E187</f>
        <v>The Psychological Record</v>
      </c>
      <c r="F187" s="1" t="str">
        <f>'Phase 1 - Criteria - Carolyn'!F187</f>
        <v>https://doi.org/10.1007/s40732-018-0305-0</v>
      </c>
      <c r="G187" s="1" t="s">
        <v>13644</v>
      </c>
      <c r="H187" s="1" t="s">
        <v>13644</v>
      </c>
      <c r="I187" s="1" t="s">
        <v>13644</v>
      </c>
      <c r="J187" s="1" t="s">
        <v>13644</v>
      </c>
      <c r="K187" s="1" t="s">
        <v>13644</v>
      </c>
      <c r="L187" s="1" t="s">
        <v>13644</v>
      </c>
      <c r="M187" s="1" t="s">
        <v>13645</v>
      </c>
      <c r="N187" t="b">
        <f t="shared" si="2"/>
        <v>0</v>
      </c>
      <c r="Q187" t="str">
        <f>IF(N187='Phase 1 - Criteria - Carolyn'!N187, "TRUE", "FALSE")</f>
        <v>TRUE</v>
      </c>
    </row>
    <row r="188" spans="1:17">
      <c r="A188" s="1">
        <f>'Phase 1 - Criteria - Carolyn'!A188</f>
        <v>298</v>
      </c>
      <c r="B188" s="1">
        <f>'Phase 1 - Criteria - Carolyn'!B188</f>
        <v>2019</v>
      </c>
      <c r="C188" s="1" t="str">
        <f>'Phase 1 - Criteria - Carolyn'!C188</f>
        <v>Lattal, Kennon A.; Solley, Elizabeth A.; Cançado, Carlos R. X.; Oliver, Anthony C.</v>
      </c>
      <c r="D188" s="1" t="str">
        <f>'Phase 1 - Criteria - Carolyn'!D188</f>
        <v>Hierarchical resurgence</v>
      </c>
      <c r="E188" s="1" t="str">
        <f>'Phase 1 - Criteria - Carolyn'!E188</f>
        <v>Journal of the Experimental Analysis of Behavior</v>
      </c>
      <c r="F188" s="1" t="str">
        <f>'Phase 1 - Criteria - Carolyn'!F188</f>
        <v>https://www.doi.org/10.1002/jeab.547</v>
      </c>
      <c r="G188" s="1" t="s">
        <v>13644</v>
      </c>
      <c r="H188" s="1" t="s">
        <v>13644</v>
      </c>
      <c r="I188" s="1" t="s">
        <v>13644</v>
      </c>
      <c r="J188" s="1" t="s">
        <v>13644</v>
      </c>
      <c r="K188" s="1" t="s">
        <v>13644</v>
      </c>
      <c r="L188" s="1" t="s">
        <v>13644</v>
      </c>
      <c r="M188" s="1" t="s">
        <v>13644</v>
      </c>
      <c r="N188" t="b">
        <f t="shared" si="2"/>
        <v>1</v>
      </c>
      <c r="Q188" t="str">
        <f>IF(N188='Phase 1 - Criteria - Carolyn'!N188, "TRUE", "FALSE")</f>
        <v>TRUE</v>
      </c>
    </row>
    <row r="189" spans="1:17">
      <c r="A189" s="1">
        <f>'Phase 1 - Criteria - Carolyn'!A189</f>
        <v>299</v>
      </c>
      <c r="B189" s="1">
        <f>'Phase 1 - Criteria - Carolyn'!B189</f>
        <v>2019</v>
      </c>
      <c r="C189" s="1" t="str">
        <f>'Phase 1 - Criteria - Carolyn'!C189</f>
        <v>Diaz, Juan A.; Bruner, Carlos A.; Flores, R. Andrea</v>
      </c>
      <c r="D189" s="1" t="str">
        <f>'Phase 1 - Criteria - Carolyn'!D189</f>
        <v>La Resurgencia de Conducta Inducida = The resurgence of induced behavior</v>
      </c>
      <c r="E189" s="1" t="str">
        <f>'Phase 1 - Criteria - Carolyn'!E189</f>
        <v>ACTA COMPORTAMENTALIA</v>
      </c>
      <c r="F189" s="1" t="str">
        <f>'Phase 1 - Criteria - Carolyn'!F189</f>
        <v>*</v>
      </c>
      <c r="G189" s="1" t="s">
        <v>13644</v>
      </c>
      <c r="H189" s="1" t="s">
        <v>13644</v>
      </c>
      <c r="I189" s="1" t="s">
        <v>13644</v>
      </c>
      <c r="J189" s="1" t="s">
        <v>13645</v>
      </c>
      <c r="K189" s="1" t="s">
        <v>13644</v>
      </c>
      <c r="L189" s="1" t="s">
        <v>13644</v>
      </c>
      <c r="M189" s="1" t="s">
        <v>13644</v>
      </c>
      <c r="N189" t="b">
        <f t="shared" si="2"/>
        <v>0</v>
      </c>
      <c r="Q189" t="str">
        <f>IF(N189='Phase 1 - Criteria - Carolyn'!N189, "TRUE", "FALSE")</f>
        <v>TRUE</v>
      </c>
    </row>
    <row r="190" spans="1:17">
      <c r="A190" s="1">
        <f>'Phase 1 - Criteria - Carolyn'!A190</f>
        <v>301</v>
      </c>
      <c r="B190" s="1">
        <f>'Phase 1 - Criteria - Carolyn'!B190</f>
        <v>2019</v>
      </c>
      <c r="C190" s="1" t="str">
        <f>'Phase 1 - Criteria - Carolyn'!C190</f>
        <v>Cook, James E.; Lattal, Kennon A.</v>
      </c>
      <c r="D190" s="1" t="str">
        <f>'Phase 1 - Criteria - Carolyn'!D190</f>
        <v>Repeated, within‐session resurgence</v>
      </c>
      <c r="E190" s="1" t="str">
        <f>'Phase 1 - Criteria - Carolyn'!E190</f>
        <v>Journal of the Experimental Analysis of Behavior</v>
      </c>
      <c r="F190" s="1" t="str">
        <f>'Phase 1 - Criteria - Carolyn'!F190</f>
        <v>https://www.doi.org/10.1002/jeab.496</v>
      </c>
      <c r="G190" s="1" t="s">
        <v>13644</v>
      </c>
      <c r="H190" s="1" t="s">
        <v>13644</v>
      </c>
      <c r="I190" s="1" t="s">
        <v>13644</v>
      </c>
      <c r="J190" s="1" t="s">
        <v>13644</v>
      </c>
      <c r="K190" s="1" t="s">
        <v>13644</v>
      </c>
      <c r="L190" s="1" t="s">
        <v>13644</v>
      </c>
      <c r="M190" s="1" t="s">
        <v>13644</v>
      </c>
      <c r="N190" t="b">
        <f t="shared" si="2"/>
        <v>1</v>
      </c>
      <c r="Q190" t="str">
        <f>IF(N190='Phase 1 - Criteria - Carolyn'!N190, "TRUE", "FALSE")</f>
        <v>TRUE</v>
      </c>
    </row>
    <row r="191" spans="1:17">
      <c r="A191" s="1">
        <f>'Phase 1 - Criteria - Carolyn'!A191</f>
        <v>303</v>
      </c>
      <c r="B191" s="1">
        <f>'Phase 1 - Criteria - Carolyn'!B191</f>
        <v>2019</v>
      </c>
      <c r="C191" s="1" t="str">
        <f>'Phase 1 - Criteria - Carolyn'!C191</f>
        <v>Thrailkill, Eric A.; Ameden, Wesley C.; Bouton, Mark E.</v>
      </c>
      <c r="D191" s="1" t="str">
        <f>'Phase 1 - Criteria - Carolyn'!D191</f>
        <v>Resurgence in humans: Reducing relapse by increasing generalization between treatment and testing</v>
      </c>
      <c r="E191" s="1" t="str">
        <f>'Phase 1 - Criteria - Carolyn'!E191</f>
        <v>Journal of Experimental Psychology: Animal Learning and Cognition</v>
      </c>
      <c r="F191" s="1" t="str">
        <f>'Phase 1 - Criteria - Carolyn'!F191</f>
        <v>http://dx.doi.org/10.1037/xan0000209</v>
      </c>
      <c r="G191" s="1" t="s">
        <v>13644</v>
      </c>
      <c r="H191" s="1" t="s">
        <v>13644</v>
      </c>
      <c r="I191" s="1" t="s">
        <v>13644</v>
      </c>
      <c r="J191" s="1" t="s">
        <v>13644</v>
      </c>
      <c r="K191" s="1" t="s">
        <v>13644</v>
      </c>
      <c r="L191" s="1" t="s">
        <v>13644</v>
      </c>
      <c r="M191" s="1" t="s">
        <v>13644</v>
      </c>
      <c r="N191" t="b">
        <f t="shared" si="2"/>
        <v>1</v>
      </c>
      <c r="Q191" t="str">
        <f>IF(N191='Phase 1 - Criteria - Carolyn'!N191, "TRUE", "FALSE")</f>
        <v>TRUE</v>
      </c>
    </row>
    <row r="192" spans="1:17">
      <c r="A192" s="1">
        <f>'Phase 1 - Criteria - Carolyn'!A192</f>
        <v>306</v>
      </c>
      <c r="B192" s="1">
        <f>'Phase 1 - Criteria - Carolyn'!B192</f>
        <v>2019</v>
      </c>
      <c r="C192" s="1" t="str">
        <f>'Phase 1 - Criteria - Carolyn'!C192</f>
        <v>Radhakrishnan, Supriya; Gerow, Stephanie; Weston, Regan</v>
      </c>
      <c r="D192" s="1" t="str">
        <f>'Phase 1 - Criteria - Carolyn'!D192</f>
        <v>Resurgence of challenging behavior following functional communication training for children with disabilities: A literature review</v>
      </c>
      <c r="E192" s="1" t="str">
        <f>'Phase 1 - Criteria - Carolyn'!E192</f>
        <v>Journal of Developmental and Physical Disabilities</v>
      </c>
      <c r="F192" s="1" t="str">
        <f>'Phase 1 - Criteria - Carolyn'!F192</f>
        <v>https://doi.org/10.1007/s10882-019-09685-1</v>
      </c>
      <c r="G192" s="1" t="s">
        <v>13644</v>
      </c>
      <c r="H192" s="1" t="s">
        <v>13644</v>
      </c>
      <c r="I192" s="1" t="s">
        <v>13644</v>
      </c>
      <c r="J192" s="1" t="s">
        <v>13644</v>
      </c>
      <c r="K192" s="1" t="s">
        <v>13644</v>
      </c>
      <c r="L192" s="1" t="s">
        <v>13644</v>
      </c>
      <c r="M192" s="1" t="s">
        <v>13644</v>
      </c>
      <c r="N192" t="b">
        <f t="shared" si="2"/>
        <v>1</v>
      </c>
      <c r="P192" t="s">
        <v>13646</v>
      </c>
      <c r="Q192" t="str">
        <f>IF(N192='Phase 1 - Criteria - Carolyn'!N192, "TRUE", "FALSE")</f>
        <v>TRUE</v>
      </c>
    </row>
    <row r="193" spans="1:17">
      <c r="A193" s="1">
        <f>'Phase 1 - Criteria - Carolyn'!A193</f>
        <v>307</v>
      </c>
      <c r="B193" s="1">
        <f>'Phase 1 - Criteria - Carolyn'!B193</f>
        <v>2019</v>
      </c>
      <c r="C193" s="1" t="str">
        <f>'Phase 1 - Criteria - Carolyn'!C193</f>
        <v>Kranak, Michael P.</v>
      </c>
      <c r="D193" s="1" t="str">
        <f>'Phase 1 - Criteria - Carolyn'!D193</f>
        <v>Serial and concurrent response presentation: Their effects on resurgence</v>
      </c>
      <c r="E193" s="1" t="str">
        <f>'Phase 1 - Criteria - Carolyn'!E193</f>
        <v>Unpublished dissertation</v>
      </c>
      <c r="F193" s="1" t="str">
        <f>'Phase 1 - Criteria - Carolyn'!F193</f>
        <v>https://scholarworks.wmich.edu/dissertations/3416</v>
      </c>
      <c r="G193" s="1" t="s">
        <v>13644</v>
      </c>
      <c r="H193" s="1" t="s">
        <v>13644</v>
      </c>
      <c r="I193" s="1" t="s">
        <v>13644</v>
      </c>
      <c r="J193" s="1" t="s">
        <v>13644</v>
      </c>
      <c r="K193" s="1" t="s">
        <v>13645</v>
      </c>
      <c r="L193" s="1" t="s">
        <v>13644</v>
      </c>
      <c r="M193" s="1" t="s">
        <v>13644</v>
      </c>
      <c r="N193" t="b">
        <f t="shared" si="2"/>
        <v>0</v>
      </c>
      <c r="Q193" t="str">
        <f>IF(N193='Phase 1 - Criteria - Carolyn'!N193, "TRUE", "FALSE")</f>
        <v>TRUE</v>
      </c>
    </row>
    <row r="194" spans="1:17">
      <c r="A194" s="1">
        <f>'Phase 1 - Criteria - Carolyn'!A194</f>
        <v>308</v>
      </c>
      <c r="B194" s="1">
        <f>'Phase 1 - Criteria - Carolyn'!B194</f>
        <v>2019</v>
      </c>
      <c r="C194" s="1" t="str">
        <f>'Phase 1 - Criteria - Carolyn'!C194</f>
        <v>Reed, Phil</v>
      </c>
      <c r="D194" s="1" t="str">
        <f>'Phase 1 - Criteria - Carolyn'!D194</f>
        <v>Behavioral resurgence in individuals varying in depression, anxiety, and autism-associated tendencies</v>
      </c>
      <c r="E194" s="1" t="str">
        <f>'Phase 1 - Criteria - Carolyn'!E194</f>
        <v>Heliyon</v>
      </c>
      <c r="F194" s="1" t="str">
        <f>'Phase 1 - Criteria - Carolyn'!F194</f>
        <v>https://doi.org/10.1016/j.heliyon.2019.e02457</v>
      </c>
      <c r="G194" s="1" t="s">
        <v>13644</v>
      </c>
      <c r="H194" s="1" t="s">
        <v>13644</v>
      </c>
      <c r="I194" s="1" t="s">
        <v>13644</v>
      </c>
      <c r="J194" s="1" t="s">
        <v>13644</v>
      </c>
      <c r="K194" s="1" t="s">
        <v>13644</v>
      </c>
      <c r="L194" s="1" t="s">
        <v>13644</v>
      </c>
      <c r="M194" s="1" t="s">
        <v>13644</v>
      </c>
      <c r="N194" t="b">
        <f t="shared" si="2"/>
        <v>1</v>
      </c>
      <c r="Q194" t="str">
        <f>IF(N194='Phase 1 - Criteria - Carolyn'!N194, "TRUE", "FALSE")</f>
        <v>TRUE</v>
      </c>
    </row>
    <row r="195" spans="1:17">
      <c r="A195" s="1">
        <f>'Phase 1 - Criteria - Carolyn'!A195</f>
        <v>309</v>
      </c>
      <c r="B195" s="1">
        <f>'Phase 1 - Criteria - Carolyn'!B195</f>
        <v>2019</v>
      </c>
      <c r="C195" s="1" t="str">
        <f>'Phase 1 - Criteria - Carolyn'!C195</f>
        <v>Goltseker, Koral; Hopf, Frederic W.; Barak, Segev</v>
      </c>
      <c r="D195" s="1" t="str">
        <f>'Phase 1 - Criteria - Carolyn'!D195</f>
        <v>Advances in behavioral animal models of alcohol use disorder</v>
      </c>
      <c r="E195" s="1" t="str">
        <f>'Phase 1 - Criteria - Carolyn'!E195</f>
        <v>Alcohol</v>
      </c>
      <c r="F195" s="1" t="str">
        <f>'Phase 1 - Criteria - Carolyn'!F195</f>
        <v>https://doi.org/10.1016/j.alcohol.2018.05.014</v>
      </c>
      <c r="G195" s="1" t="s">
        <v>13644</v>
      </c>
      <c r="H195" s="1" t="s">
        <v>13644</v>
      </c>
      <c r="I195" s="1" t="s">
        <v>13644</v>
      </c>
      <c r="J195" s="1" t="s">
        <v>13644</v>
      </c>
      <c r="K195" s="1" t="s">
        <v>13644</v>
      </c>
      <c r="L195" s="1" t="s">
        <v>13644</v>
      </c>
      <c r="M195" s="1" t="s">
        <v>13644</v>
      </c>
      <c r="N195" t="b">
        <f t="shared" si="2"/>
        <v>1</v>
      </c>
      <c r="P195" t="s">
        <v>13646</v>
      </c>
      <c r="Q195" t="str">
        <f>IF(N195='Phase 1 - Criteria - Carolyn'!N195, "TRUE", "FALSE")</f>
        <v>TRUE</v>
      </c>
    </row>
    <row r="196" spans="1:17">
      <c r="A196" s="1">
        <f>'Phase 1 - Criteria - Carolyn'!A196</f>
        <v>310</v>
      </c>
      <c r="B196" s="1">
        <f>'Phase 1 - Criteria - Carolyn'!B196</f>
        <v>2020</v>
      </c>
      <c r="C196" s="1" t="str">
        <f>'Phase 1 - Criteria - Carolyn'!C196</f>
        <v>Greer, Brian D; Fisher, Wayne W; Retzlaff, Billie J; Fuhrman, Ashley M</v>
      </c>
      <c r="D196" s="1" t="str">
        <f>'Phase 1 - Criteria - Carolyn'!D196</f>
        <v>A preliminary evaluation of treatment duration on the resurgence of destructive behavior.</v>
      </c>
      <c r="E196" s="1" t="str">
        <f>'Phase 1 - Criteria - Carolyn'!E196</f>
        <v>Journal of the Experimental Analysis of Behavior</v>
      </c>
      <c r="F196" s="1" t="str">
        <f>'Phase 1 - Criteria - Carolyn'!F196</f>
        <v>https://www.doi.org/10.1002/jeab.567</v>
      </c>
      <c r="G196" s="1" t="s">
        <v>13644</v>
      </c>
      <c r="H196" s="1" t="s">
        <v>13644</v>
      </c>
      <c r="I196" s="1" t="s">
        <v>13644</v>
      </c>
      <c r="J196" s="1" t="s">
        <v>13644</v>
      </c>
      <c r="K196" s="1" t="s">
        <v>13644</v>
      </c>
      <c r="L196" s="1" t="s">
        <v>13644</v>
      </c>
      <c r="M196" s="1" t="s">
        <v>13645</v>
      </c>
      <c r="N196" t="b">
        <f t="shared" si="2"/>
        <v>0</v>
      </c>
      <c r="Q196" t="str">
        <f>IF(N196='Phase 1 - Criteria - Carolyn'!N196, "TRUE", "FALSE")</f>
        <v>TRUE</v>
      </c>
    </row>
    <row r="197" spans="1:17">
      <c r="A197" s="1">
        <f>'Phase 1 - Criteria - Carolyn'!A197</f>
        <v>311</v>
      </c>
      <c r="B197" s="1">
        <f>'Phase 1 - Criteria - Carolyn'!B197</f>
        <v>2020</v>
      </c>
      <c r="C197" s="1" t="str">
        <f>'Phase 1 - Criteria - Carolyn'!C197</f>
        <v>Suess, Alyssa N; Schieltz, Kelly M; Wacker, David P; Detrick, Jessica; Podlesnik, Christopher A</v>
      </c>
      <c r="D197" s="1" t="str">
        <f>'Phase 1 - Criteria - Carolyn'!D197</f>
        <v>An evaluation of resurgence following functional communication training conducted in alternative antecedent contexts via telehealth.</v>
      </c>
      <c r="E197" s="1" t="str">
        <f>'Phase 1 - Criteria - Carolyn'!E197</f>
        <v>Journal of the Experimental Analysis of Behavior</v>
      </c>
      <c r="F197" s="1" t="str">
        <f>'Phase 1 - Criteria - Carolyn'!F197</f>
        <v>https://www.doi.org/10.1002/jeab.551</v>
      </c>
      <c r="G197" s="1" t="s">
        <v>13644</v>
      </c>
      <c r="H197" s="1" t="s">
        <v>13644</v>
      </c>
      <c r="I197" s="1" t="s">
        <v>13644</v>
      </c>
      <c r="J197" s="1" t="s">
        <v>13644</v>
      </c>
      <c r="K197" s="1" t="s">
        <v>13644</v>
      </c>
      <c r="L197" s="1" t="s">
        <v>13644</v>
      </c>
      <c r="M197" s="1" t="s">
        <v>13645</v>
      </c>
      <c r="N197" t="b">
        <f t="shared" si="2"/>
        <v>0</v>
      </c>
      <c r="Q197" t="str">
        <f>IF(N197='Phase 1 - Criteria - Carolyn'!N197, "TRUE", "FALSE")</f>
        <v>TRUE</v>
      </c>
    </row>
    <row r="198" spans="1:17">
      <c r="A198" s="1">
        <f>'Phase 1 - Criteria - Carolyn'!A198</f>
        <v>312</v>
      </c>
      <c r="B198" s="1">
        <f>'Phase 1 - Criteria - Carolyn'!B198</f>
        <v>2020</v>
      </c>
      <c r="C198" s="1" t="str">
        <f>'Phase 1 - Criteria - Carolyn'!C198</f>
        <v>Cook, Jemma E; Chandler, Cassie; Rüedi-Bettschen, Daniela; Taylor, Ian; Patterson, Sean; Platt, Donna M</v>
      </c>
      <c r="D198" s="1" t="str">
        <f>'Phase 1 - Criteria - Carolyn'!D198</f>
        <v>Changes in the elimination and resurgence of alcohol-maintained behavior in rats and the effects of naltrexone.</v>
      </c>
      <c r="E198" s="1" t="str">
        <f>'Phase 1 - Criteria - Carolyn'!E198</f>
        <v>Psychology of Addictive Behaviors</v>
      </c>
      <c r="F198" s="1" t="str">
        <f>'Phase 1 - Criteria - Carolyn'!F198</f>
        <v>http://dx.doi.org/10.1037/adb0000525</v>
      </c>
      <c r="G198" s="1" t="s">
        <v>13644</v>
      </c>
      <c r="H198" s="1" t="s">
        <v>13644</v>
      </c>
      <c r="I198" s="1" t="s">
        <v>13644</v>
      </c>
      <c r="J198" s="1" t="s">
        <v>13644</v>
      </c>
      <c r="K198" s="1" t="s">
        <v>13644</v>
      </c>
      <c r="L198" s="1" t="s">
        <v>13644</v>
      </c>
      <c r="M198" s="1" t="s">
        <v>13644</v>
      </c>
      <c r="N198" t="b">
        <f t="shared" si="2"/>
        <v>1</v>
      </c>
      <c r="Q198" t="str">
        <f>IF(N198='Phase 1 - Criteria - Carolyn'!N198, "TRUE", "FALSE")</f>
        <v>TRUE</v>
      </c>
    </row>
    <row r="199" spans="1:17">
      <c r="A199" s="1">
        <f>'Phase 1 - Criteria - Carolyn'!A199</f>
        <v>313</v>
      </c>
      <c r="B199" s="1">
        <f>'Phase 1 - Criteria - Carolyn'!B199</f>
        <v>2020</v>
      </c>
      <c r="C199" s="1" t="str">
        <f>'Phase 1 - Criteria - Carolyn'!C199</f>
        <v>Alessandri, Jérôme; Cançado, Carlos R X</v>
      </c>
      <c r="D199" s="1" t="str">
        <f>'Phase 1 - Criteria - Carolyn'!D199</f>
        <v>Context affects resurgence of negatively reinforced human behavior.</v>
      </c>
      <c r="E199" s="1" t="str">
        <f>'Phase 1 - Criteria - Carolyn'!E199</f>
        <v>Behavioural Processes</v>
      </c>
      <c r="F199" s="1" t="str">
        <f>'Phase 1 - Criteria - Carolyn'!F199</f>
        <v>https://doi.org/10.1016/j.beproc.2019.104018</v>
      </c>
      <c r="G199" s="1" t="s">
        <v>13644</v>
      </c>
      <c r="H199" s="1" t="s">
        <v>13644</v>
      </c>
      <c r="I199" s="1" t="s">
        <v>13644</v>
      </c>
      <c r="J199" s="1" t="s">
        <v>13644</v>
      </c>
      <c r="K199" s="1" t="s">
        <v>13644</v>
      </c>
      <c r="L199" s="1" t="s">
        <v>13644</v>
      </c>
      <c r="M199" s="1" t="s">
        <v>13644</v>
      </c>
      <c r="N199" t="b">
        <f t="shared" si="2"/>
        <v>1</v>
      </c>
      <c r="Q199" t="str">
        <f>IF(N199='Phase 1 - Criteria - Carolyn'!N199, "TRUE", "FALSE")</f>
        <v>TRUE</v>
      </c>
    </row>
    <row r="200" spans="1:17">
      <c r="A200" s="1">
        <f>'Phase 1 - Criteria - Carolyn'!A200</f>
        <v>314</v>
      </c>
      <c r="B200" s="1">
        <f>'Phase 1 - Criteria - Carolyn'!B200</f>
        <v>2020</v>
      </c>
      <c r="C200" s="1" t="str">
        <f>'Phase 1 - Criteria - Carolyn'!C200</f>
        <v>Drifke, Melissa A; Tiger, Jeffrey H; Lillie, Madelynn A</v>
      </c>
      <c r="D200" s="1" t="str">
        <f>'Phase 1 - Criteria - Carolyn'!D200</f>
        <v>DRA contingencies promote improved tolerance to delayed reinforcement during FCT Compared to DRO and fixed-time schedules.</v>
      </c>
      <c r="E200" s="1" t="str">
        <f>'Phase 1 - Criteria - Carolyn'!E200</f>
        <v>Journal of Applied Behavior Analysis</v>
      </c>
      <c r="F200" s="1" t="str">
        <f>'Phase 1 - Criteria - Carolyn'!F200</f>
        <v>https://doi-org.spot.lib.auburn.edu/10.1002/jaba.704</v>
      </c>
      <c r="G200" s="1" t="s">
        <v>13644</v>
      </c>
      <c r="H200" s="1" t="s">
        <v>13644</v>
      </c>
      <c r="I200" s="1" t="s">
        <v>13644</v>
      </c>
      <c r="J200" s="1" t="s">
        <v>13644</v>
      </c>
      <c r="K200" s="1" t="s">
        <v>13644</v>
      </c>
      <c r="L200" s="1" t="s">
        <v>13644</v>
      </c>
      <c r="M200" s="1" t="s">
        <v>13645</v>
      </c>
      <c r="N200" t="b">
        <f t="shared" si="2"/>
        <v>0</v>
      </c>
      <c r="Q200" t="str">
        <f>IF(N200='Phase 1 - Criteria - Carolyn'!N200, "TRUE", "FALSE")</f>
        <v>TRUE</v>
      </c>
    </row>
    <row r="201" spans="1:17">
      <c r="A201" s="1">
        <f>'Phase 1 - Criteria - Carolyn'!A201</f>
        <v>315</v>
      </c>
      <c r="B201" s="1">
        <f>'Phase 1 - Criteria - Carolyn'!B201</f>
        <v>2020</v>
      </c>
      <c r="C201" s="1" t="str">
        <f>'Phase 1 - Criteria - Carolyn'!C201</f>
        <v>Shvarts, Samuel; Jimenez-Gomez, Corina; Bai, John Y H; Thomas, Rachel R; Oskam, James J; Podlesnik, Christopher A</v>
      </c>
      <c r="D201" s="1" t="str">
        <f>'Phase 1 - Criteria - Carolyn'!D201</f>
        <v>Examining stimuli paired with alternative reinforcement to mitigate resurgence in children diagnosed with autism spectrum disorder and pigeons.</v>
      </c>
      <c r="E201" s="1" t="str">
        <f>'Phase 1 - Criteria - Carolyn'!E201</f>
        <v>Journal of the Experimental Analysis of Behavior</v>
      </c>
      <c r="F201" s="1" t="str">
        <f>'Phase 1 - Criteria - Carolyn'!F201</f>
        <v>https://doi-org.spot.lib.auburn.edu/10.1002/jeab.575</v>
      </c>
      <c r="G201" s="1" t="s">
        <v>13644</v>
      </c>
      <c r="H201" s="1" t="s">
        <v>13644</v>
      </c>
      <c r="I201" s="1" t="s">
        <v>13644</v>
      </c>
      <c r="J201" s="1" t="s">
        <v>13644</v>
      </c>
      <c r="K201" s="1" t="s">
        <v>13644</v>
      </c>
      <c r="L201" s="1" t="s">
        <v>13644</v>
      </c>
      <c r="M201" s="1" t="s">
        <v>13644</v>
      </c>
      <c r="N201" t="b">
        <f t="shared" si="2"/>
        <v>1</v>
      </c>
      <c r="Q201" t="str">
        <f>IF(N201='Phase 1 - Criteria - Carolyn'!N201, "TRUE", "FALSE")</f>
        <v>TRUE</v>
      </c>
    </row>
    <row r="202" spans="1:17">
      <c r="A202" s="1">
        <f>'Phase 1 - Criteria - Carolyn'!A202</f>
        <v>316</v>
      </c>
      <c r="B202" s="1">
        <f>'Phase 1 - Criteria - Carolyn'!B202</f>
        <v>2020</v>
      </c>
      <c r="C202" s="1" t="str">
        <f>'Phase 1 - Criteria - Carolyn'!C202</f>
        <v>Diaz-Salvat, Claudia C; St Peter, Claire C; Shuler, Natalie J</v>
      </c>
      <c r="D202" s="1" t="str">
        <f>'Phase 1 - Criteria - Carolyn'!D202</f>
        <v>Increased number of responses may account for reduced resurgence following serial training.</v>
      </c>
      <c r="E202" s="1" t="str">
        <f>'Phase 1 - Criteria - Carolyn'!E202</f>
        <v>Journal of Applied Behavior Analysis</v>
      </c>
      <c r="F202" s="1" t="str">
        <f>'Phase 1 - Criteria - Carolyn'!F202</f>
        <v>https://www.doi.org/10.1002/jaba.686</v>
      </c>
      <c r="G202" s="1" t="s">
        <v>13644</v>
      </c>
      <c r="H202" s="1" t="s">
        <v>13644</v>
      </c>
      <c r="I202" s="1" t="s">
        <v>13644</v>
      </c>
      <c r="J202" s="1" t="s">
        <v>13644</v>
      </c>
      <c r="K202" s="1" t="s">
        <v>13644</v>
      </c>
      <c r="L202" s="1" t="s">
        <v>13644</v>
      </c>
      <c r="M202" s="1" t="s">
        <v>13644</v>
      </c>
      <c r="N202" t="b">
        <f t="shared" si="2"/>
        <v>1</v>
      </c>
      <c r="Q202" t="str">
        <f>IF(N202='Phase 1 - Criteria - Carolyn'!N202, "TRUE", "FALSE")</f>
        <v>TRUE</v>
      </c>
    </row>
    <row r="203" spans="1:17">
      <c r="A203" s="1">
        <f>'Phase 1 - Criteria - Carolyn'!A203</f>
        <v>317</v>
      </c>
      <c r="B203" s="1">
        <f>'Phase 1 - Criteria - Carolyn'!B203</f>
        <v>2020</v>
      </c>
      <c r="C203" s="1" t="str">
        <f>'Phase 1 - Criteria - Carolyn'!C203</f>
        <v>Sullivan, William E; Saini, Valdeep; DeRosa, Nicole M; Craig, Andrew R; Ringdahl, Joel E; Roane, Henry S</v>
      </c>
      <c r="D203" s="1" t="str">
        <f>'Phase 1 - Criteria - Carolyn'!D203</f>
        <v>Measurement of nontargeted problem behavior during investigations of resurgence.</v>
      </c>
      <c r="E203" s="1" t="str">
        <f>'Phase 1 - Criteria - Carolyn'!E203</f>
        <v>Journal of Applied Behavior Analysis</v>
      </c>
      <c r="F203" s="1" t="str">
        <f>'Phase 1 - Criteria - Carolyn'!F203</f>
        <v>https://www.doi.org/10.1002/jaba.589</v>
      </c>
      <c r="G203" s="1" t="s">
        <v>13644</v>
      </c>
      <c r="H203" s="1" t="s">
        <v>13644</v>
      </c>
      <c r="I203" s="1" t="s">
        <v>13644</v>
      </c>
      <c r="J203" s="1" t="s">
        <v>13644</v>
      </c>
      <c r="K203" s="1" t="s">
        <v>13644</v>
      </c>
      <c r="L203" s="1" t="s">
        <v>13644</v>
      </c>
      <c r="M203" s="1" t="s">
        <v>13645</v>
      </c>
      <c r="N203" t="b">
        <f t="shared" si="2"/>
        <v>0</v>
      </c>
      <c r="Q203" t="str">
        <f>IF(N203='Phase 1 - Criteria - Carolyn'!N203, "TRUE", "FALSE")</f>
        <v>TRUE</v>
      </c>
    </row>
    <row r="204" spans="1:17">
      <c r="A204" s="1">
        <f>'Phase 1 - Criteria - Carolyn'!A204</f>
        <v>318</v>
      </c>
      <c r="B204" s="1">
        <f>'Phase 1 - Criteria - Carolyn'!B204</f>
        <v>2020</v>
      </c>
      <c r="C204" s="1" t="str">
        <f>'Phase 1 - Criteria - Carolyn'!C204</f>
        <v>Fisher, Wayne W; Fuhrman, Ashley M; Greer, Brian D; Mitteer, Daniel R; Piazza, Cathleen C</v>
      </c>
      <c r="D204" s="1" t="str">
        <f>'Phase 1 - Criteria - Carolyn'!D204</f>
        <v>Mitigating resurgence of destructive behavior using the discriminative stimuli of a multiple schedule.</v>
      </c>
      <c r="E204" s="1" t="str">
        <f>'Phase 1 - Criteria - Carolyn'!E204</f>
        <v>Journal of the Experimental Analysis of Behavior</v>
      </c>
      <c r="F204" s="1" t="str">
        <f>'Phase 1 - Criteria - Carolyn'!F204</f>
        <v>https://www.doi.org/10.1002/jeab.552</v>
      </c>
      <c r="G204" s="1" t="s">
        <v>13644</v>
      </c>
      <c r="H204" s="1" t="s">
        <v>13644</v>
      </c>
      <c r="I204" s="1" t="s">
        <v>13644</v>
      </c>
      <c r="J204" s="1" t="s">
        <v>13644</v>
      </c>
      <c r="K204" s="1" t="s">
        <v>13644</v>
      </c>
      <c r="L204" s="1" t="s">
        <v>13644</v>
      </c>
      <c r="M204" s="1" t="s">
        <v>13645</v>
      </c>
      <c r="N204" t="b">
        <f t="shared" si="2"/>
        <v>0</v>
      </c>
      <c r="Q204" t="str">
        <f>IF(N204='Phase 1 - Criteria - Carolyn'!N204, "TRUE", "FALSE")</f>
        <v>TRUE</v>
      </c>
    </row>
    <row r="205" spans="1:17">
      <c r="A205" s="1">
        <f>'Phase 1 - Criteria - Carolyn'!A205</f>
        <v>319</v>
      </c>
      <c r="B205" s="1">
        <f>'Phase 1 - Criteria - Carolyn'!B205</f>
        <v>2020</v>
      </c>
      <c r="C205" s="1" t="str">
        <f>'Phase 1 - Criteria - Carolyn'!C205</f>
        <v>Shahan, Timothy A; Browning, Kaitlyn O; Nall, Rusty W</v>
      </c>
      <c r="D205" s="1" t="str">
        <f>'Phase 1 - Criteria - Carolyn'!D205</f>
        <v>Resurgence as Choice in Context: Treatment duration and on/off alternative reinforcement.</v>
      </c>
      <c r="E205" s="1" t="str">
        <f>'Phase 1 - Criteria - Carolyn'!E205</f>
        <v>Journal of the Experimental Analysis of Behavior</v>
      </c>
      <c r="F205" s="1" t="str">
        <f>'Phase 1 - Criteria - Carolyn'!F205</f>
        <v>https://www.doi.org/10.1002/jeab.563</v>
      </c>
      <c r="G205" s="1" t="s">
        <v>13644</v>
      </c>
      <c r="H205" s="1" t="s">
        <v>13644</v>
      </c>
      <c r="I205" s="1" t="s">
        <v>13644</v>
      </c>
      <c r="J205" s="1" t="s">
        <v>13644</v>
      </c>
      <c r="K205" s="1" t="s">
        <v>13644</v>
      </c>
      <c r="L205" s="1" t="s">
        <v>13644</v>
      </c>
      <c r="M205" s="1" t="s">
        <v>13644</v>
      </c>
      <c r="N205" t="b">
        <f t="shared" ref="N205:N268" si="3">IF(COUNTIF(G205:M205,"No") &gt; 0, FALSE, IF(COUNTIF(G205:M205,"Yes") &gt; 6, TRUE, ""))</f>
        <v>1</v>
      </c>
      <c r="Q205" t="str">
        <f>IF(N205='Phase 1 - Criteria - Carolyn'!N205, "TRUE", "FALSE")</f>
        <v>TRUE</v>
      </c>
    </row>
    <row r="206" spans="1:17">
      <c r="A206" s="1">
        <f>'Phase 1 - Criteria - Carolyn'!A206</f>
        <v>320</v>
      </c>
      <c r="B206" s="1">
        <f>'Phase 1 - Criteria - Carolyn'!B206</f>
        <v>2020</v>
      </c>
      <c r="C206" s="1" t="str">
        <f>'Phase 1 - Criteria - Carolyn'!C206</f>
        <v>Brown, Katherine R; Greer, Brian D; Craig, Andrew R; Sullivan, William E; Fisher, Wayne W; Roane, Henry S</v>
      </c>
      <c r="D206" s="1" t="str">
        <f>'Phase 1 - Criteria - Carolyn'!D206</f>
        <v>Resurgence following differential reinforcement of alternative behavior implemented with and without extinction.</v>
      </c>
      <c r="E206" s="1" t="str">
        <f>'Phase 1 - Criteria - Carolyn'!E206</f>
        <v>Journal of the Experimental Analysis of Behavior</v>
      </c>
      <c r="F206" s="1" t="str">
        <f>'Phase 1 - Criteria - Carolyn'!F206</f>
        <v>https://www.doi.org/10.1002/jeab.588</v>
      </c>
      <c r="G206" s="1" t="s">
        <v>13644</v>
      </c>
      <c r="H206" s="1" t="s">
        <v>13644</v>
      </c>
      <c r="I206" s="1" t="s">
        <v>13644</v>
      </c>
      <c r="J206" s="1" t="s">
        <v>13644</v>
      </c>
      <c r="K206" s="1" t="s">
        <v>13644</v>
      </c>
      <c r="L206" s="1" t="s">
        <v>13644</v>
      </c>
      <c r="M206" s="1" t="s">
        <v>13644</v>
      </c>
      <c r="N206" t="b">
        <f t="shared" si="3"/>
        <v>1</v>
      </c>
      <c r="Q206" t="str">
        <f>IF(N206='Phase 1 - Criteria - Carolyn'!N206, "TRUE", "FALSE")</f>
        <v>TRUE</v>
      </c>
    </row>
    <row r="207" spans="1:17">
      <c r="A207" s="1">
        <f>'Phase 1 - Criteria - Carolyn'!A207</f>
        <v>321</v>
      </c>
      <c r="B207" s="1">
        <f>'Phase 1 - Criteria - Carolyn'!B207</f>
        <v>2020</v>
      </c>
      <c r="C207" s="1" t="str">
        <f>'Phase 1 - Criteria - Carolyn'!C207</f>
        <v>Williams, Catherine L; St Peter, Claire C</v>
      </c>
      <c r="D207" s="1" t="str">
        <f>'Phase 1 - Criteria - Carolyn'!D207</f>
        <v>Resurgence of previously taught academic responses.</v>
      </c>
      <c r="E207" s="1" t="str">
        <f>'Phase 1 - Criteria - Carolyn'!E207</f>
        <v>Journal of the Experimental Analysis of Behavior</v>
      </c>
      <c r="F207" s="1" t="str">
        <f>'Phase 1 - Criteria - Carolyn'!F207</f>
        <v>https://www.doi.org/10.1002/jeab.572</v>
      </c>
      <c r="G207" s="1" t="s">
        <v>13644</v>
      </c>
      <c r="H207" s="1" t="s">
        <v>13644</v>
      </c>
      <c r="I207" s="1" t="s">
        <v>13644</v>
      </c>
      <c r="J207" s="1" t="s">
        <v>13644</v>
      </c>
      <c r="K207" s="1" t="s">
        <v>13644</v>
      </c>
      <c r="L207" s="1" t="s">
        <v>13644</v>
      </c>
      <c r="M207" s="1" t="s">
        <v>13644</v>
      </c>
      <c r="N207" t="b">
        <f t="shared" si="3"/>
        <v>1</v>
      </c>
      <c r="Q207" t="str">
        <f>IF(N207='Phase 1 - Criteria - Carolyn'!N207, "TRUE", "FALSE")</f>
        <v>TRUE</v>
      </c>
    </row>
    <row r="208" spans="1:17">
      <c r="A208" s="1">
        <f>'Phase 1 - Criteria - Carolyn'!A208</f>
        <v>329</v>
      </c>
      <c r="B208" s="1">
        <f>'Phase 1 - Criteria - Carolyn'!B208</f>
        <v>2020</v>
      </c>
      <c r="C208" s="1" t="str">
        <f>'Phase 1 - Criteria - Carolyn'!C208</f>
        <v>Shahan, Timothy A.</v>
      </c>
      <c r="D208" s="1" t="str">
        <f>'Phase 1 - Criteria - Carolyn'!D208</f>
        <v>Relapse: An introduction</v>
      </c>
      <c r="E208" s="1" t="str">
        <f>'Phase 1 - Criteria - Carolyn'!E208</f>
        <v>Journal of the Experimental Analysis of Behavior</v>
      </c>
      <c r="F208" s="1" t="str">
        <f>'Phase 1 - Criteria - Carolyn'!F208</f>
        <v>https://www.doi.org/10.1002/jeab.578</v>
      </c>
      <c r="G208" s="1" t="s">
        <v>13644</v>
      </c>
      <c r="H208" s="1" t="s">
        <v>13644</v>
      </c>
      <c r="I208" s="1" t="s">
        <v>13644</v>
      </c>
      <c r="J208" s="1" t="s">
        <v>13644</v>
      </c>
      <c r="K208" s="1" t="s">
        <v>13644</v>
      </c>
      <c r="L208" s="1" t="s">
        <v>13644</v>
      </c>
      <c r="M208" s="1" t="s">
        <v>13644</v>
      </c>
      <c r="N208" t="b">
        <f t="shared" si="3"/>
        <v>1</v>
      </c>
      <c r="P208" t="s">
        <v>13646</v>
      </c>
      <c r="Q208" t="str">
        <f>IF(N208='Phase 1 - Criteria - Carolyn'!N208, "TRUE", "FALSE")</f>
        <v>TRUE</v>
      </c>
    </row>
    <row r="209" spans="1:17">
      <c r="A209" s="1">
        <f>'Phase 1 - Criteria - Carolyn'!A209</f>
        <v>330</v>
      </c>
      <c r="B209" s="1">
        <f>'Phase 1 - Criteria - Carolyn'!B209</f>
        <v>2020</v>
      </c>
      <c r="C209" s="1" t="str">
        <f>'Phase 1 - Criteria - Carolyn'!C209</f>
        <v>Robinson, Théo P.; Kelley, Michael E.</v>
      </c>
      <c r="D209" s="1" t="str">
        <f>'Phase 1 - Criteria - Carolyn'!D209</f>
        <v>Renewal and resurgence phenomena generalize to Amazon's Mechanical Turk</v>
      </c>
      <c r="E209" s="1" t="str">
        <f>'Phase 1 - Criteria - Carolyn'!E209</f>
        <v>Journal of the Experimental Analysis of Behavior</v>
      </c>
      <c r="F209" s="1" t="str">
        <f>'Phase 1 - Criteria - Carolyn'!F209</f>
        <v>https://www.doi.org/10.1002/jeab.576</v>
      </c>
      <c r="G209" s="1" t="s">
        <v>13644</v>
      </c>
      <c r="H209" s="1" t="s">
        <v>13644</v>
      </c>
      <c r="I209" s="1" t="s">
        <v>13644</v>
      </c>
      <c r="J209" s="1" t="s">
        <v>13644</v>
      </c>
      <c r="K209" s="1" t="s">
        <v>13644</v>
      </c>
      <c r="L209" s="1" t="s">
        <v>13644</v>
      </c>
      <c r="M209" s="1" t="s">
        <v>13644</v>
      </c>
      <c r="N209" t="b">
        <f t="shared" si="3"/>
        <v>1</v>
      </c>
      <c r="Q209" t="str">
        <f>IF(N209='Phase 1 - Criteria - Carolyn'!N209, "TRUE", "FALSE")</f>
        <v>TRUE</v>
      </c>
    </row>
    <row r="210" spans="1:17">
      <c r="A210" s="1">
        <f>'Phase 1 - Criteria - Carolyn'!A210</f>
        <v>333</v>
      </c>
      <c r="B210" s="1">
        <f>'Phase 1 - Criteria - Carolyn'!B210</f>
        <v>2020</v>
      </c>
      <c r="C210" s="1" t="str">
        <f>'Phase 1 - Criteria - Carolyn'!C210</f>
        <v>Nall, Rusty W.</v>
      </c>
      <c r="D210" s="1" t="str">
        <f>'Phase 1 - Criteria - Carolyn'!D210</f>
        <v>Resurgence of cocaine-seeking in rats following long access and punishment</v>
      </c>
      <c r="E210" s="1" t="str">
        <f>'Phase 1 - Criteria - Carolyn'!E210</f>
        <v>Unpublished dissertation</v>
      </c>
      <c r="F210" s="1" t="str">
        <f>'Phase 1 - Criteria - Carolyn'!F210</f>
        <v>https://digitalcommons.usu.edu/etd/7558</v>
      </c>
      <c r="G210" s="1" t="s">
        <v>13644</v>
      </c>
      <c r="H210" s="1" t="s">
        <v>13644</v>
      </c>
      <c r="I210" s="1" t="s">
        <v>13644</v>
      </c>
      <c r="J210" s="1" t="s">
        <v>13644</v>
      </c>
      <c r="K210" s="1" t="s">
        <v>13645</v>
      </c>
      <c r="L210" s="1" t="s">
        <v>13644</v>
      </c>
      <c r="M210" s="1" t="s">
        <v>13644</v>
      </c>
      <c r="N210" t="b">
        <f t="shared" si="3"/>
        <v>0</v>
      </c>
      <c r="P210" t="s">
        <v>13647</v>
      </c>
      <c r="Q210" t="str">
        <f>IF(N210='Phase 1 - Criteria - Carolyn'!N210, "TRUE", "FALSE")</f>
        <v>TRUE</v>
      </c>
    </row>
    <row r="211" spans="1:17">
      <c r="A211" s="1">
        <f>'Phase 1 - Criteria - Carolyn'!A211</f>
        <v>335</v>
      </c>
      <c r="B211" s="1">
        <f>'Phase 1 - Criteria - Carolyn'!B211</f>
        <v>2020</v>
      </c>
      <c r="C211" s="1" t="str">
        <f>'Phase 1 - Criteria - Carolyn'!C211</f>
        <v>Nall, Rusty W.; Shahan, Timothy A.</v>
      </c>
      <c r="D211" s="1" t="str">
        <f>'Phase 1 - Criteria - Carolyn'!D211</f>
        <v>Resurgence of punishment-suppressed cocaine seeking in rats</v>
      </c>
      <c r="E211" s="1" t="str">
        <f>'Phase 1 - Criteria - Carolyn'!E211</f>
        <v>Experimental and Clinical Psychopharmacology</v>
      </c>
      <c r="F211" s="1" t="str">
        <f>'Phase 1 - Criteria - Carolyn'!F211</f>
        <v>http://dx.doi.org/10.1037/pha0000317</v>
      </c>
      <c r="G211" s="1" t="s">
        <v>13644</v>
      </c>
      <c r="H211" s="1" t="s">
        <v>13644</v>
      </c>
      <c r="I211" s="1" t="s">
        <v>13644</v>
      </c>
      <c r="J211" s="1" t="s">
        <v>13644</v>
      </c>
      <c r="K211" s="1" t="s">
        <v>13644</v>
      </c>
      <c r="L211" s="1" t="s">
        <v>13644</v>
      </c>
      <c r="M211" s="1" t="s">
        <v>13644</v>
      </c>
      <c r="N211" t="b">
        <f t="shared" si="3"/>
        <v>1</v>
      </c>
      <c r="Q211" t="str">
        <f>IF(N211='Phase 1 - Criteria - Carolyn'!N211, "TRUE", "FALSE")</f>
        <v>TRUE</v>
      </c>
    </row>
    <row r="212" spans="1:17">
      <c r="A212" s="1">
        <f>'Phase 1 - Criteria - Carolyn'!A212</f>
        <v>336</v>
      </c>
      <c r="B212" s="1">
        <f>'Phase 1 - Criteria - Carolyn'!B212</f>
        <v>2020</v>
      </c>
      <c r="C212" s="1" t="str">
        <f>'Phase 1 - Criteria - Carolyn'!C212</f>
        <v>Lattal, Kennon A.; Oliver, Anthony C.</v>
      </c>
      <c r="D212" s="1" t="str">
        <f>'Phase 1 - Criteria - Carolyn'!D212</f>
        <v>The control response in assessing resurgence: Useful or compromised tool?</v>
      </c>
      <c r="E212" s="1" t="str">
        <f>'Phase 1 - Criteria - Carolyn'!E212</f>
        <v>Journal of the Experimental Analysis of Behavior</v>
      </c>
      <c r="F212" s="1" t="str">
        <f>'Phase 1 - Criteria - Carolyn'!F212</f>
        <v>https://www.doi.org/10.1002/jeab.570</v>
      </c>
      <c r="G212" s="1" t="s">
        <v>13644</v>
      </c>
      <c r="H212" s="1" t="s">
        <v>13644</v>
      </c>
      <c r="I212" s="1" t="s">
        <v>13644</v>
      </c>
      <c r="J212" s="1" t="s">
        <v>13644</v>
      </c>
      <c r="K212" s="1" t="s">
        <v>13644</v>
      </c>
      <c r="L212" s="1" t="s">
        <v>13644</v>
      </c>
      <c r="M212" s="1" t="s">
        <v>13644</v>
      </c>
      <c r="N212" t="b">
        <f t="shared" si="3"/>
        <v>1</v>
      </c>
      <c r="P212" t="s">
        <v>13646</v>
      </c>
      <c r="Q212" t="str">
        <f>IF(N212='Phase 1 - Criteria - Carolyn'!N212, "TRUE", "FALSE")</f>
        <v>TRUE</v>
      </c>
    </row>
    <row r="213" spans="1:17">
      <c r="A213" s="1">
        <f>'Phase 1 - Criteria - Carolyn'!A213</f>
        <v>337</v>
      </c>
      <c r="B213" s="1">
        <f>'Phase 1 - Criteria - Carolyn'!B213</f>
        <v>2020</v>
      </c>
      <c r="C213" s="1" t="str">
        <f>'Phase 1 - Criteria - Carolyn'!C213</f>
        <v>Strouse, Glenn</v>
      </c>
      <c r="D213" s="1" t="str">
        <f>'Phase 1 - Criteria - Carolyn'!D213</f>
        <v>Using a serial DRA to foster resurgence</v>
      </c>
      <c r="E213" s="1" t="str">
        <f>'Phase 1 - Criteria - Carolyn'!E213</f>
        <v>Unpublished dissertation</v>
      </c>
      <c r="F213" s="1" t="str">
        <f>'Phase 1 - Criteria - Carolyn'!F213</f>
        <v>https://search.proquest.com/openview/95a052279eb4d0a17efe65ebe96a5e2d/1.pdf?pq-origsite=gscholar&amp;cbl=18750&amp;diss=y</v>
      </c>
      <c r="G213" s="1" t="s">
        <v>13644</v>
      </c>
      <c r="H213" s="1" t="s">
        <v>13644</v>
      </c>
      <c r="I213" s="1" t="s">
        <v>13644</v>
      </c>
      <c r="J213" s="1" t="s">
        <v>13644</v>
      </c>
      <c r="K213" s="1" t="s">
        <v>13645</v>
      </c>
      <c r="L213" s="1" t="s">
        <v>13644</v>
      </c>
      <c r="M213" s="1" t="s">
        <v>13644</v>
      </c>
      <c r="N213" t="b">
        <f t="shared" si="3"/>
        <v>0</v>
      </c>
      <c r="P213" t="s">
        <v>13647</v>
      </c>
      <c r="Q213" t="str">
        <f>IF(N213='Phase 1 - Criteria - Carolyn'!N213, "TRUE", "FALSE")</f>
        <v>TRUE</v>
      </c>
    </row>
    <row r="214" spans="1:17">
      <c r="A214" s="1">
        <f>'Phase 1 - Criteria - Carolyn'!A214</f>
        <v>338</v>
      </c>
      <c r="B214" s="1">
        <f>'Phase 1 - Criteria - Carolyn'!B214</f>
        <v>2020</v>
      </c>
      <c r="C214" s="1" t="str">
        <f>'Phase 1 - Criteria - Carolyn'!C214</f>
        <v>Podlesnik, Christopher A.; Ritchey, Carolyn M.; Kuroda, Toshikazu</v>
      </c>
      <c r="D214" s="1" t="str">
        <f>'Phase 1 - Criteria - Carolyn'!D214</f>
        <v>Repeated resurgence with and without a context change</v>
      </c>
      <c r="E214" s="1" t="str">
        <f>'Phase 1 - Criteria - Carolyn'!E214</f>
        <v>Behavioural Processes</v>
      </c>
      <c r="F214" s="1" t="str">
        <f>'Phase 1 - Criteria - Carolyn'!F214</f>
        <v>https://doi.org/10.1016/j.beproc.2020.104105</v>
      </c>
      <c r="G214" s="1" t="s">
        <v>13644</v>
      </c>
      <c r="H214" s="1" t="s">
        <v>13644</v>
      </c>
      <c r="I214" s="1" t="s">
        <v>13644</v>
      </c>
      <c r="J214" s="1" t="s">
        <v>13644</v>
      </c>
      <c r="K214" s="1" t="s">
        <v>13644</v>
      </c>
      <c r="L214" s="1" t="s">
        <v>13644</v>
      </c>
      <c r="M214" s="1" t="s">
        <v>13644</v>
      </c>
      <c r="N214" t="b">
        <f t="shared" si="3"/>
        <v>1</v>
      </c>
      <c r="Q214" t="str">
        <f>IF(N214='Phase 1 - Criteria - Carolyn'!N214, "TRUE", "FALSE")</f>
        <v>TRUE</v>
      </c>
    </row>
    <row r="215" spans="1:17">
      <c r="A215" s="1">
        <f>'Phase 1 - Criteria - Carolyn'!A215</f>
        <v>339</v>
      </c>
      <c r="B215" s="1">
        <f>'Phase 1 - Criteria - Carolyn'!B215</f>
        <v>2017</v>
      </c>
      <c r="C215" s="1" t="str">
        <f>'Phase 1 - Criteria - Carolyn'!C215</f>
        <v>Bouton, Mark E; Thrailkill, Eric A; Bergeria, Cecilia L; Davis, Danielle R</v>
      </c>
      <c r="D215" s="1" t="str">
        <f>'Phase 1 - Criteria - Carolyn'!D215</f>
        <v>Preventing relapse after incentivized choice treatment: A laboratory model.</v>
      </c>
      <c r="E215" s="1" t="str">
        <f>'Phase 1 - Criteria - Carolyn'!E215</f>
        <v>Behavioural Processes</v>
      </c>
      <c r="F215" s="1" t="str">
        <f>'Phase 1 - Criteria - Carolyn'!F215</f>
        <v>http://dx.doi.org/10.1016/j.beproc.2017.02.005</v>
      </c>
      <c r="G215" s="1" t="s">
        <v>13645</v>
      </c>
      <c r="H215" s="1" t="s">
        <v>13644</v>
      </c>
      <c r="I215" s="1" t="s">
        <v>13644</v>
      </c>
      <c r="J215" s="1" t="s">
        <v>13644</v>
      </c>
      <c r="K215" s="1" t="s">
        <v>13644</v>
      </c>
      <c r="L215" s="1" t="s">
        <v>13644</v>
      </c>
      <c r="M215" s="1" t="s">
        <v>13644</v>
      </c>
      <c r="N215" t="b">
        <f t="shared" si="3"/>
        <v>0</v>
      </c>
      <c r="Q215" t="str">
        <f>IF(N215='Phase 1 - Criteria - Carolyn'!N215, "TRUE", "FALSE")</f>
        <v>TRUE</v>
      </c>
    </row>
    <row r="216" spans="1:17">
      <c r="A216" s="1"/>
      <c r="B216" s="1"/>
      <c r="C216" s="1"/>
      <c r="D216" s="1"/>
      <c r="E216" s="1"/>
      <c r="F216" s="1"/>
      <c r="G216" s="1"/>
      <c r="H216" s="1"/>
      <c r="I216" s="1"/>
      <c r="J216" s="1"/>
      <c r="K216" s="1"/>
      <c r="L216" s="1"/>
      <c r="M216" s="23" t="s">
        <v>95</v>
      </c>
      <c r="N216" s="24">
        <f>COUNTIF(N15:N215, "TRUE")</f>
        <v>138</v>
      </c>
    </row>
    <row r="217" spans="1:17">
      <c r="A217" s="1"/>
      <c r="B217" s="1"/>
      <c r="C217" s="1"/>
      <c r="D217" s="1"/>
      <c r="E217" s="1"/>
      <c r="F217" s="1"/>
      <c r="G217" s="1"/>
      <c r="H217" s="1"/>
      <c r="I217" s="1"/>
      <c r="J217" s="1"/>
      <c r="K217" s="1"/>
      <c r="L217" s="1"/>
      <c r="M217" s="1"/>
      <c r="N217" t="str">
        <f t="shared" si="3"/>
        <v/>
      </c>
      <c r="P217">
        <f>COUNTIF(P15:P215,P208)</f>
        <v>44</v>
      </c>
    </row>
    <row r="218" spans="1:17">
      <c r="A218" s="1"/>
      <c r="B218" s="1"/>
      <c r="C218" s="1"/>
      <c r="D218" s="1"/>
      <c r="E218" s="1"/>
      <c r="F218" s="1"/>
      <c r="G218" s="1"/>
      <c r="H218" s="1"/>
      <c r="I218" s="1"/>
      <c r="J218" s="1"/>
      <c r="K218" s="1"/>
      <c r="L218" s="1"/>
      <c r="M218" s="1"/>
      <c r="N218" t="str">
        <f t="shared" si="3"/>
        <v/>
      </c>
    </row>
    <row r="219" spans="1:17">
      <c r="A219" s="1"/>
      <c r="B219" s="1"/>
      <c r="C219" s="1"/>
      <c r="D219" s="1"/>
      <c r="E219" s="1"/>
      <c r="F219" s="1"/>
      <c r="G219" s="1"/>
      <c r="H219" s="1"/>
      <c r="I219" s="1"/>
      <c r="J219" s="1"/>
      <c r="K219" s="1"/>
      <c r="L219" s="1"/>
      <c r="M219" s="1"/>
      <c r="N219" t="str">
        <f t="shared" si="3"/>
        <v/>
      </c>
    </row>
    <row r="220" spans="1:17">
      <c r="A220" s="1"/>
      <c r="B220" s="1"/>
      <c r="C220" s="1"/>
      <c r="D220" s="1"/>
      <c r="E220" s="1"/>
      <c r="F220" s="1"/>
      <c r="G220" s="1"/>
      <c r="H220" s="1"/>
      <c r="I220" s="1"/>
      <c r="J220" s="1"/>
      <c r="K220" s="1"/>
      <c r="L220" s="1"/>
      <c r="M220" s="1"/>
      <c r="N220" t="str">
        <f t="shared" si="3"/>
        <v/>
      </c>
    </row>
    <row r="221" spans="1:17">
      <c r="A221" s="1"/>
      <c r="B221" s="1"/>
      <c r="C221" s="1"/>
      <c r="D221" s="1"/>
      <c r="E221" s="1"/>
      <c r="F221" s="1"/>
      <c r="G221" s="1"/>
      <c r="H221" s="1"/>
      <c r="I221" s="1"/>
      <c r="J221" s="1"/>
      <c r="K221" s="1"/>
      <c r="L221" s="1"/>
      <c r="M221" s="1"/>
      <c r="N221" t="str">
        <f t="shared" si="3"/>
        <v/>
      </c>
    </row>
    <row r="222" spans="1:17">
      <c r="A222" s="1"/>
      <c r="B222" s="1"/>
      <c r="C222" s="1"/>
      <c r="D222" s="1"/>
      <c r="E222" s="1"/>
      <c r="F222" s="1"/>
      <c r="G222" s="1"/>
      <c r="H222" s="1"/>
      <c r="I222" s="1"/>
      <c r="J222" s="1"/>
      <c r="K222" s="1"/>
      <c r="L222" s="1"/>
      <c r="M222" s="1"/>
      <c r="N222" t="str">
        <f t="shared" si="3"/>
        <v/>
      </c>
    </row>
    <row r="223" spans="1:17">
      <c r="A223" s="1"/>
      <c r="B223" s="1"/>
      <c r="C223" s="1"/>
      <c r="D223" s="1"/>
      <c r="E223" s="1"/>
      <c r="F223" s="1"/>
      <c r="G223" s="1"/>
      <c r="H223" s="1"/>
      <c r="I223" s="1"/>
      <c r="J223" s="1"/>
      <c r="K223" s="1"/>
      <c r="L223" s="1"/>
      <c r="M223" s="1"/>
      <c r="N223" t="str">
        <f t="shared" si="3"/>
        <v/>
      </c>
    </row>
    <row r="224" spans="1:17">
      <c r="A224" s="1"/>
      <c r="B224" s="1"/>
      <c r="C224" s="1"/>
      <c r="D224" s="1"/>
      <c r="E224" s="1"/>
      <c r="F224" s="1"/>
      <c r="G224" s="1"/>
      <c r="H224" s="1"/>
      <c r="I224" s="1"/>
      <c r="J224" s="1"/>
      <c r="K224" s="1"/>
      <c r="L224" s="1"/>
      <c r="M224" s="1"/>
      <c r="N224" t="str">
        <f t="shared" si="3"/>
        <v/>
      </c>
    </row>
    <row r="225" spans="1:14">
      <c r="A225" s="1"/>
      <c r="B225" s="1"/>
      <c r="C225" s="1"/>
      <c r="D225" s="1"/>
      <c r="E225" s="1"/>
      <c r="F225" s="1"/>
      <c r="G225" s="1"/>
      <c r="H225" s="1"/>
      <c r="I225" s="1"/>
      <c r="J225" s="1"/>
      <c r="K225" s="1"/>
      <c r="L225" s="1"/>
      <c r="M225" s="1"/>
      <c r="N225" t="str">
        <f t="shared" si="3"/>
        <v/>
      </c>
    </row>
    <row r="226" spans="1:14">
      <c r="A226" s="1"/>
      <c r="B226" s="1"/>
      <c r="C226" s="1"/>
      <c r="D226" s="1"/>
      <c r="E226" s="1"/>
      <c r="F226" s="1"/>
      <c r="G226" s="1"/>
      <c r="H226" s="1"/>
      <c r="I226" s="1"/>
      <c r="J226" s="1"/>
      <c r="K226" s="1"/>
      <c r="L226" s="1"/>
      <c r="M226" s="1"/>
      <c r="N226" t="str">
        <f t="shared" si="3"/>
        <v/>
      </c>
    </row>
    <row r="227" spans="1:14">
      <c r="A227" s="1"/>
      <c r="B227" s="1"/>
      <c r="C227" s="1"/>
      <c r="D227" s="1"/>
      <c r="E227" s="1"/>
      <c r="F227" s="1"/>
      <c r="G227" s="1"/>
      <c r="H227" s="1"/>
      <c r="I227" s="1"/>
      <c r="J227" s="1"/>
      <c r="K227" s="1"/>
      <c r="L227" s="1"/>
      <c r="M227" s="1"/>
      <c r="N227" t="str">
        <f t="shared" si="3"/>
        <v/>
      </c>
    </row>
    <row r="228" spans="1:14">
      <c r="A228" s="1"/>
      <c r="B228" s="1"/>
      <c r="C228" s="1"/>
      <c r="D228" s="1"/>
      <c r="E228" s="1"/>
      <c r="F228" s="1"/>
      <c r="G228" s="1"/>
      <c r="H228" s="1"/>
      <c r="I228" s="1"/>
      <c r="J228" s="1"/>
      <c r="K228" s="1"/>
      <c r="L228" s="1"/>
      <c r="M228" s="1"/>
      <c r="N228" t="str">
        <f t="shared" si="3"/>
        <v/>
      </c>
    </row>
    <row r="229" spans="1:14">
      <c r="A229" s="1"/>
      <c r="B229" s="1"/>
      <c r="C229" s="1"/>
      <c r="D229" s="1"/>
      <c r="E229" s="1"/>
      <c r="F229" s="1"/>
      <c r="G229" s="1"/>
      <c r="H229" s="1"/>
      <c r="I229" s="1"/>
      <c r="J229" s="1"/>
      <c r="K229" s="1"/>
      <c r="L229" s="1"/>
      <c r="M229" s="1"/>
      <c r="N229" t="str">
        <f t="shared" si="3"/>
        <v/>
      </c>
    </row>
    <row r="230" spans="1:14">
      <c r="A230" s="1"/>
      <c r="B230" s="1"/>
      <c r="C230" s="1"/>
      <c r="D230" s="1"/>
      <c r="E230" s="1"/>
      <c r="F230" s="1"/>
      <c r="G230" s="1"/>
      <c r="H230" s="1"/>
      <c r="I230" s="1"/>
      <c r="J230" s="1"/>
      <c r="K230" s="1"/>
      <c r="L230" s="1"/>
      <c r="M230" s="1"/>
      <c r="N230" t="str">
        <f t="shared" si="3"/>
        <v/>
      </c>
    </row>
    <row r="231" spans="1:14">
      <c r="A231" s="1"/>
      <c r="B231" s="1"/>
      <c r="C231" s="1"/>
      <c r="D231" s="1"/>
      <c r="E231" s="1"/>
      <c r="F231" s="1"/>
      <c r="G231" s="1"/>
      <c r="H231" s="1"/>
      <c r="I231" s="1"/>
      <c r="J231" s="1"/>
      <c r="K231" s="1"/>
      <c r="L231" s="1"/>
      <c r="M231" s="1"/>
      <c r="N231" t="str">
        <f t="shared" si="3"/>
        <v/>
      </c>
    </row>
    <row r="232" spans="1:14">
      <c r="A232" s="1"/>
      <c r="B232" s="1"/>
      <c r="C232" s="1"/>
      <c r="D232" s="1"/>
      <c r="E232" s="1"/>
      <c r="F232" s="1"/>
      <c r="G232" s="1"/>
      <c r="H232" s="1"/>
      <c r="I232" s="1"/>
      <c r="J232" s="1"/>
      <c r="K232" s="1"/>
      <c r="L232" s="1"/>
      <c r="M232" s="1"/>
      <c r="N232" t="str">
        <f t="shared" si="3"/>
        <v/>
      </c>
    </row>
    <row r="233" spans="1:14">
      <c r="A233" s="1"/>
      <c r="B233" s="1"/>
      <c r="C233" s="1"/>
      <c r="D233" s="1"/>
      <c r="E233" s="1"/>
      <c r="F233" s="1"/>
      <c r="G233" s="1"/>
      <c r="H233" s="1"/>
      <c r="I233" s="1"/>
      <c r="J233" s="1"/>
      <c r="K233" s="1"/>
      <c r="L233" s="1"/>
      <c r="M233" s="1"/>
      <c r="N233" t="str">
        <f t="shared" si="3"/>
        <v/>
      </c>
    </row>
    <row r="234" spans="1:14">
      <c r="A234" s="1"/>
      <c r="B234" s="1"/>
      <c r="C234" s="1"/>
      <c r="D234" s="1"/>
      <c r="E234" s="1"/>
      <c r="F234" s="1"/>
      <c r="G234" s="1"/>
      <c r="H234" s="1"/>
      <c r="I234" s="1"/>
      <c r="J234" s="1"/>
      <c r="K234" s="1"/>
      <c r="L234" s="1"/>
      <c r="M234" s="1"/>
      <c r="N234" t="str">
        <f t="shared" si="3"/>
        <v/>
      </c>
    </row>
    <row r="235" spans="1:14">
      <c r="A235" s="1"/>
      <c r="B235" s="1"/>
      <c r="C235" s="1"/>
      <c r="D235" s="1"/>
      <c r="E235" s="1"/>
      <c r="F235" s="1"/>
      <c r="G235" s="1"/>
      <c r="H235" s="1"/>
      <c r="I235" s="1"/>
      <c r="J235" s="1"/>
      <c r="K235" s="1"/>
      <c r="L235" s="1"/>
      <c r="M235" s="1"/>
      <c r="N235" t="str">
        <f t="shared" si="3"/>
        <v/>
      </c>
    </row>
    <row r="236" spans="1:14">
      <c r="A236" s="1"/>
      <c r="B236" s="1"/>
      <c r="C236" s="1"/>
      <c r="D236" s="1"/>
      <c r="E236" s="1"/>
      <c r="F236" s="1"/>
      <c r="G236" s="1"/>
      <c r="H236" s="1"/>
      <c r="I236" s="1"/>
      <c r="J236" s="1"/>
      <c r="K236" s="1"/>
      <c r="L236" s="1"/>
      <c r="M236" s="1"/>
      <c r="N236" t="str">
        <f t="shared" si="3"/>
        <v/>
      </c>
    </row>
    <row r="237" spans="1:14">
      <c r="A237" s="1"/>
      <c r="B237" s="1"/>
      <c r="C237" s="1"/>
      <c r="D237" s="1"/>
      <c r="E237" s="1"/>
      <c r="F237" s="1"/>
      <c r="G237" s="1"/>
      <c r="H237" s="1"/>
      <c r="I237" s="1"/>
      <c r="J237" s="1"/>
      <c r="K237" s="1"/>
      <c r="L237" s="1"/>
      <c r="M237" s="1"/>
      <c r="N237" t="str">
        <f t="shared" si="3"/>
        <v/>
      </c>
    </row>
    <row r="238" spans="1:14">
      <c r="A238" s="1"/>
      <c r="B238" s="1"/>
      <c r="C238" s="1"/>
      <c r="D238" s="1"/>
      <c r="E238" s="1"/>
      <c r="F238" s="1"/>
      <c r="G238" s="1"/>
      <c r="H238" s="1"/>
      <c r="I238" s="1"/>
      <c r="J238" s="1"/>
      <c r="K238" s="1"/>
      <c r="L238" s="1"/>
      <c r="M238" s="1"/>
      <c r="N238" t="str">
        <f t="shared" si="3"/>
        <v/>
      </c>
    </row>
    <row r="239" spans="1:14">
      <c r="A239" s="1"/>
      <c r="B239" s="1"/>
      <c r="C239" s="1"/>
      <c r="D239" s="1"/>
      <c r="E239" s="1"/>
      <c r="F239" s="1"/>
      <c r="G239" s="1"/>
      <c r="H239" s="1"/>
      <c r="I239" s="1"/>
      <c r="J239" s="1"/>
      <c r="K239" s="1"/>
      <c r="L239" s="1"/>
      <c r="M239" s="1"/>
      <c r="N239" t="str">
        <f t="shared" si="3"/>
        <v/>
      </c>
    </row>
    <row r="240" spans="1:14">
      <c r="A240" s="1"/>
      <c r="B240" s="1"/>
      <c r="C240" s="1"/>
      <c r="D240" s="1"/>
      <c r="E240" s="1"/>
      <c r="F240" s="1"/>
      <c r="G240" s="1"/>
      <c r="H240" s="1"/>
      <c r="I240" s="1"/>
      <c r="J240" s="1"/>
      <c r="K240" s="1"/>
      <c r="L240" s="1"/>
      <c r="M240" s="1"/>
      <c r="N240" t="str">
        <f t="shared" si="3"/>
        <v/>
      </c>
    </row>
    <row r="241" spans="1:14">
      <c r="A241" s="1"/>
      <c r="B241" s="1"/>
      <c r="C241" s="1"/>
      <c r="D241" s="1"/>
      <c r="E241" s="1"/>
      <c r="F241" s="1"/>
      <c r="G241" s="1"/>
      <c r="H241" s="1"/>
      <c r="I241" s="1"/>
      <c r="J241" s="1"/>
      <c r="K241" s="1"/>
      <c r="L241" s="1"/>
      <c r="M241" s="1"/>
      <c r="N241" t="str">
        <f t="shared" si="3"/>
        <v/>
      </c>
    </row>
    <row r="242" spans="1:14">
      <c r="A242" s="1"/>
      <c r="B242" s="1"/>
      <c r="C242" s="1"/>
      <c r="D242" s="1"/>
      <c r="E242" s="1"/>
      <c r="F242" s="1"/>
      <c r="G242" s="1"/>
      <c r="H242" s="1"/>
      <c r="I242" s="1"/>
      <c r="J242" s="1"/>
      <c r="K242" s="1"/>
      <c r="L242" s="1"/>
      <c r="M242" s="1"/>
      <c r="N242" t="str">
        <f t="shared" si="3"/>
        <v/>
      </c>
    </row>
    <row r="243" spans="1:14">
      <c r="A243" s="1"/>
      <c r="B243" s="1"/>
      <c r="C243" s="1"/>
      <c r="D243" s="1"/>
      <c r="E243" s="1"/>
      <c r="F243" s="1"/>
      <c r="G243" s="1"/>
      <c r="H243" s="1"/>
      <c r="I243" s="1"/>
      <c r="J243" s="1"/>
      <c r="K243" s="1"/>
      <c r="L243" s="1"/>
      <c r="M243" s="1"/>
      <c r="N243" t="str">
        <f t="shared" si="3"/>
        <v/>
      </c>
    </row>
    <row r="244" spans="1:14">
      <c r="A244" s="1"/>
      <c r="B244" s="1"/>
      <c r="C244" s="1"/>
      <c r="D244" s="1"/>
      <c r="E244" s="1"/>
      <c r="F244" s="1"/>
      <c r="G244" s="1"/>
      <c r="H244" s="1"/>
      <c r="I244" s="1"/>
      <c r="J244" s="1"/>
      <c r="K244" s="1"/>
      <c r="L244" s="1"/>
      <c r="M244" s="1"/>
      <c r="N244" t="str">
        <f t="shared" si="3"/>
        <v/>
      </c>
    </row>
    <row r="245" spans="1:14">
      <c r="A245" s="1"/>
      <c r="B245" s="1"/>
      <c r="C245" s="1"/>
      <c r="D245" s="1"/>
      <c r="E245" s="1"/>
      <c r="F245" s="1"/>
      <c r="G245" s="1"/>
      <c r="H245" s="1"/>
      <c r="I245" s="1"/>
      <c r="J245" s="1"/>
      <c r="K245" s="1"/>
      <c r="L245" s="1"/>
      <c r="M245" s="1"/>
      <c r="N245" t="str">
        <f t="shared" si="3"/>
        <v/>
      </c>
    </row>
    <row r="246" spans="1:14">
      <c r="A246" s="1"/>
      <c r="B246" s="1"/>
      <c r="C246" s="1"/>
      <c r="D246" s="1"/>
      <c r="E246" s="1"/>
      <c r="F246" s="1"/>
      <c r="G246" s="1"/>
      <c r="H246" s="1"/>
      <c r="I246" s="1"/>
      <c r="J246" s="1"/>
      <c r="K246" s="1"/>
      <c r="L246" s="1"/>
      <c r="M246" s="1"/>
      <c r="N246" t="str">
        <f t="shared" si="3"/>
        <v/>
      </c>
    </row>
    <row r="247" spans="1:14">
      <c r="A247" s="1"/>
      <c r="B247" s="1"/>
      <c r="C247" s="1"/>
      <c r="D247" s="1"/>
      <c r="E247" s="1"/>
      <c r="F247" s="1"/>
      <c r="G247" s="1"/>
      <c r="H247" s="1"/>
      <c r="I247" s="1"/>
      <c r="J247" s="1"/>
      <c r="K247" s="1"/>
      <c r="L247" s="1"/>
      <c r="M247" s="1"/>
      <c r="N247" t="str">
        <f t="shared" si="3"/>
        <v/>
      </c>
    </row>
    <row r="248" spans="1:14">
      <c r="A248" s="1"/>
      <c r="B248" s="1"/>
      <c r="C248" s="1"/>
      <c r="D248" s="1"/>
      <c r="E248" s="1"/>
      <c r="F248" s="1"/>
      <c r="G248" s="1"/>
      <c r="H248" s="1"/>
      <c r="I248" s="1"/>
      <c r="J248" s="1"/>
      <c r="K248" s="1"/>
      <c r="L248" s="1"/>
      <c r="M248" s="1"/>
      <c r="N248" t="str">
        <f t="shared" si="3"/>
        <v/>
      </c>
    </row>
    <row r="249" spans="1:14">
      <c r="A249" s="1"/>
      <c r="B249" s="1"/>
      <c r="C249" s="1"/>
      <c r="D249" s="1"/>
      <c r="E249" s="1"/>
      <c r="F249" s="1"/>
      <c r="G249" s="1"/>
      <c r="H249" s="1"/>
      <c r="I249" s="1"/>
      <c r="J249" s="1"/>
      <c r="K249" s="1"/>
      <c r="L249" s="1"/>
      <c r="M249" s="1"/>
      <c r="N249" t="str">
        <f t="shared" si="3"/>
        <v/>
      </c>
    </row>
    <row r="250" spans="1:14">
      <c r="A250" s="1"/>
      <c r="B250" s="1"/>
      <c r="C250" s="1"/>
      <c r="D250" s="1"/>
      <c r="E250" s="1"/>
      <c r="F250" s="1"/>
      <c r="G250" s="1"/>
      <c r="H250" s="1"/>
      <c r="I250" s="1"/>
      <c r="J250" s="1"/>
      <c r="K250" s="1"/>
      <c r="L250" s="1"/>
      <c r="M250" s="1"/>
      <c r="N250" t="str">
        <f t="shared" si="3"/>
        <v/>
      </c>
    </row>
    <row r="251" spans="1:14">
      <c r="A251" s="1"/>
      <c r="B251" s="1"/>
      <c r="C251" s="1"/>
      <c r="D251" s="1"/>
      <c r="E251" s="1"/>
      <c r="F251" s="1"/>
      <c r="G251" s="1"/>
      <c r="H251" s="1"/>
      <c r="I251" s="1"/>
      <c r="J251" s="1"/>
      <c r="K251" s="1"/>
      <c r="L251" s="1"/>
      <c r="M251" s="1"/>
      <c r="N251" t="str">
        <f t="shared" si="3"/>
        <v/>
      </c>
    </row>
    <row r="252" spans="1:14">
      <c r="A252" s="1"/>
      <c r="B252" s="1"/>
      <c r="C252" s="1"/>
      <c r="D252" s="1"/>
      <c r="E252" s="1"/>
      <c r="F252" s="1"/>
      <c r="G252" s="1"/>
      <c r="H252" s="1"/>
      <c r="I252" s="1"/>
      <c r="J252" s="1"/>
      <c r="K252" s="1"/>
      <c r="L252" s="1"/>
      <c r="M252" s="1"/>
      <c r="N252" t="str">
        <f t="shared" si="3"/>
        <v/>
      </c>
    </row>
    <row r="253" spans="1:14">
      <c r="A253" s="1"/>
      <c r="B253" s="1"/>
      <c r="C253" s="1"/>
      <c r="D253" s="1"/>
      <c r="E253" s="1"/>
      <c r="F253" s="1"/>
      <c r="G253" s="1"/>
      <c r="H253" s="1"/>
      <c r="I253" s="1"/>
      <c r="J253" s="1"/>
      <c r="K253" s="1"/>
      <c r="L253" s="1"/>
      <c r="M253" s="1"/>
      <c r="N253" t="str">
        <f t="shared" si="3"/>
        <v/>
      </c>
    </row>
    <row r="254" spans="1:14">
      <c r="A254" s="1"/>
      <c r="B254" s="1"/>
      <c r="C254" s="1"/>
      <c r="D254" s="1"/>
      <c r="E254" s="1"/>
      <c r="F254" s="1"/>
      <c r="G254" s="1"/>
      <c r="H254" s="1"/>
      <c r="I254" s="1"/>
      <c r="J254" s="1"/>
      <c r="K254" s="1"/>
      <c r="L254" s="1"/>
      <c r="M254" s="1"/>
      <c r="N254" t="str">
        <f t="shared" si="3"/>
        <v/>
      </c>
    </row>
    <row r="255" spans="1:14">
      <c r="A255" s="1"/>
      <c r="B255" s="1"/>
      <c r="C255" s="1"/>
      <c r="D255" s="1"/>
      <c r="E255" s="1"/>
      <c r="F255" s="1"/>
      <c r="G255" s="1"/>
      <c r="H255" s="1"/>
      <c r="I255" s="1"/>
      <c r="J255" s="1"/>
      <c r="K255" s="1"/>
      <c r="L255" s="1"/>
      <c r="M255" s="1"/>
      <c r="N255" t="str">
        <f t="shared" si="3"/>
        <v/>
      </c>
    </row>
    <row r="256" spans="1:14">
      <c r="A256" s="1"/>
      <c r="B256" s="1"/>
      <c r="C256" s="1"/>
      <c r="D256" s="1"/>
      <c r="E256" s="1"/>
      <c r="F256" s="1"/>
      <c r="G256" s="1"/>
      <c r="H256" s="1"/>
      <c r="I256" s="1"/>
      <c r="J256" s="1"/>
      <c r="K256" s="1"/>
      <c r="L256" s="1"/>
      <c r="M256" s="1"/>
      <c r="N256" t="str">
        <f t="shared" si="3"/>
        <v/>
      </c>
    </row>
    <row r="257" spans="1:14">
      <c r="A257" s="1"/>
      <c r="B257" s="1"/>
      <c r="C257" s="1"/>
      <c r="D257" s="1"/>
      <c r="E257" s="1"/>
      <c r="F257" s="1"/>
      <c r="G257" s="1"/>
      <c r="H257" s="1"/>
      <c r="I257" s="1"/>
      <c r="J257" s="1"/>
      <c r="K257" s="1"/>
      <c r="L257" s="1"/>
      <c r="M257" s="1"/>
      <c r="N257" t="str">
        <f t="shared" si="3"/>
        <v/>
      </c>
    </row>
    <row r="258" spans="1:14">
      <c r="A258" s="1"/>
      <c r="B258" s="1"/>
      <c r="C258" s="1"/>
      <c r="D258" s="1"/>
      <c r="E258" s="1"/>
      <c r="F258" s="1"/>
      <c r="G258" s="1"/>
      <c r="H258" s="1"/>
      <c r="I258" s="1"/>
      <c r="J258" s="1"/>
      <c r="K258" s="1"/>
      <c r="L258" s="1"/>
      <c r="M258" s="1"/>
      <c r="N258" t="str">
        <f t="shared" si="3"/>
        <v/>
      </c>
    </row>
    <row r="259" spans="1:14">
      <c r="A259" s="1"/>
      <c r="B259" s="1"/>
      <c r="C259" s="1"/>
      <c r="D259" s="1"/>
      <c r="E259" s="1"/>
      <c r="F259" s="1"/>
      <c r="G259" s="1"/>
      <c r="H259" s="1"/>
      <c r="I259" s="1"/>
      <c r="J259" s="1"/>
      <c r="K259" s="1"/>
      <c r="L259" s="1"/>
      <c r="M259" s="1"/>
      <c r="N259" t="str">
        <f t="shared" si="3"/>
        <v/>
      </c>
    </row>
    <row r="260" spans="1:14">
      <c r="A260" s="1"/>
      <c r="B260" s="1"/>
      <c r="C260" s="1"/>
      <c r="D260" s="1"/>
      <c r="E260" s="1"/>
      <c r="F260" s="1"/>
      <c r="G260" s="1"/>
      <c r="H260" s="1"/>
      <c r="I260" s="1"/>
      <c r="J260" s="1"/>
      <c r="K260" s="1"/>
      <c r="L260" s="1"/>
      <c r="M260" s="1"/>
      <c r="N260" t="str">
        <f t="shared" si="3"/>
        <v/>
      </c>
    </row>
    <row r="261" spans="1:14">
      <c r="A261" s="1"/>
      <c r="B261" s="1"/>
      <c r="C261" s="1"/>
      <c r="D261" s="1"/>
      <c r="E261" s="1"/>
      <c r="F261" s="1"/>
      <c r="G261" s="1"/>
      <c r="H261" s="1"/>
      <c r="I261" s="1"/>
      <c r="J261" s="1"/>
      <c r="K261" s="1"/>
      <c r="L261" s="1"/>
      <c r="M261" s="1"/>
      <c r="N261" t="str">
        <f t="shared" si="3"/>
        <v/>
      </c>
    </row>
    <row r="262" spans="1:14">
      <c r="A262" s="1"/>
      <c r="B262" s="1"/>
      <c r="C262" s="1"/>
      <c r="D262" s="1"/>
      <c r="E262" s="1"/>
      <c r="F262" s="1"/>
      <c r="G262" s="1"/>
      <c r="H262" s="1"/>
      <c r="I262" s="1"/>
      <c r="J262" s="1"/>
      <c r="K262" s="1"/>
      <c r="L262" s="1"/>
      <c r="M262" s="1"/>
      <c r="N262" t="str">
        <f t="shared" si="3"/>
        <v/>
      </c>
    </row>
    <row r="263" spans="1:14">
      <c r="A263" s="1"/>
      <c r="B263" s="1"/>
      <c r="C263" s="1"/>
      <c r="D263" s="1"/>
      <c r="E263" s="1"/>
      <c r="F263" s="1"/>
      <c r="G263" s="1"/>
      <c r="H263" s="1"/>
      <c r="I263" s="1"/>
      <c r="J263" s="1"/>
      <c r="K263" s="1"/>
      <c r="L263" s="1"/>
      <c r="M263" s="1"/>
      <c r="N263" t="str">
        <f t="shared" si="3"/>
        <v/>
      </c>
    </row>
    <row r="264" spans="1:14">
      <c r="A264" s="1"/>
      <c r="B264" s="1"/>
      <c r="C264" s="1"/>
      <c r="D264" s="1"/>
      <c r="E264" s="1"/>
      <c r="F264" s="1"/>
      <c r="G264" s="1"/>
      <c r="H264" s="1"/>
      <c r="I264" s="1"/>
      <c r="J264" s="1"/>
      <c r="K264" s="1"/>
      <c r="L264" s="1"/>
      <c r="M264" s="1"/>
      <c r="N264" t="str">
        <f t="shared" si="3"/>
        <v/>
      </c>
    </row>
    <row r="265" spans="1:14">
      <c r="A265" s="1"/>
      <c r="B265" s="1"/>
      <c r="C265" s="1"/>
      <c r="D265" s="1"/>
      <c r="E265" s="1"/>
      <c r="F265" s="1"/>
      <c r="G265" s="1"/>
      <c r="H265" s="1"/>
      <c r="I265" s="1"/>
      <c r="J265" s="1"/>
      <c r="K265" s="1"/>
      <c r="L265" s="1"/>
      <c r="M265" s="1"/>
      <c r="N265" t="str">
        <f t="shared" si="3"/>
        <v/>
      </c>
    </row>
    <row r="266" spans="1:14">
      <c r="A266" s="1"/>
      <c r="B266" s="1"/>
      <c r="C266" s="1"/>
      <c r="D266" s="1"/>
      <c r="E266" s="1"/>
      <c r="F266" s="1"/>
      <c r="G266" s="1"/>
      <c r="H266" s="1"/>
      <c r="I266" s="1"/>
      <c r="J266" s="1"/>
      <c r="K266" s="1"/>
      <c r="L266" s="1"/>
      <c r="M266" s="1"/>
      <c r="N266" t="str">
        <f t="shared" si="3"/>
        <v/>
      </c>
    </row>
    <row r="267" spans="1:14">
      <c r="A267" s="1"/>
      <c r="B267" s="1"/>
      <c r="C267" s="1"/>
      <c r="D267" s="1"/>
      <c r="E267" s="1"/>
      <c r="F267" s="1"/>
      <c r="G267" s="1"/>
      <c r="H267" s="1"/>
      <c r="I267" s="1"/>
      <c r="J267" s="1"/>
      <c r="K267" s="1"/>
      <c r="L267" s="1"/>
      <c r="M267" s="1"/>
      <c r="N267" t="str">
        <f t="shared" si="3"/>
        <v/>
      </c>
    </row>
    <row r="268" spans="1:14">
      <c r="A268" s="1"/>
      <c r="B268" s="1"/>
      <c r="C268" s="1"/>
      <c r="D268" s="1"/>
      <c r="E268" s="1"/>
      <c r="F268" s="1"/>
      <c r="G268" s="1"/>
      <c r="H268" s="1"/>
      <c r="I268" s="1"/>
      <c r="J268" s="1"/>
      <c r="K268" s="1"/>
      <c r="L268" s="1"/>
      <c r="M268" s="1"/>
      <c r="N268" t="str">
        <f t="shared" si="3"/>
        <v/>
      </c>
    </row>
    <row r="269" spans="1:14">
      <c r="A269" s="1"/>
      <c r="B269" s="1"/>
      <c r="C269" s="1"/>
      <c r="D269" s="1"/>
      <c r="E269" s="1"/>
      <c r="F269" s="1"/>
      <c r="G269" s="1"/>
      <c r="H269" s="1"/>
      <c r="I269" s="1"/>
      <c r="J269" s="1"/>
      <c r="K269" s="1"/>
      <c r="L269" s="1"/>
      <c r="M269" s="1"/>
      <c r="N269" t="str">
        <f t="shared" ref="N269:N332" si="4">IF(COUNTIF(G269:M269,"No") &gt; 0, FALSE, IF(COUNTIF(G269:M269,"Yes") &gt; 6, TRUE, ""))</f>
        <v/>
      </c>
    </row>
    <row r="270" spans="1:14">
      <c r="A270" s="1"/>
      <c r="B270" s="1"/>
      <c r="C270" s="1"/>
      <c r="D270" s="1"/>
      <c r="E270" s="1"/>
      <c r="F270" s="1"/>
      <c r="G270" s="1"/>
      <c r="H270" s="1"/>
      <c r="I270" s="1"/>
      <c r="J270" s="1"/>
      <c r="K270" s="1"/>
      <c r="L270" s="1"/>
      <c r="M270" s="1"/>
      <c r="N270" t="str">
        <f t="shared" si="4"/>
        <v/>
      </c>
    </row>
    <row r="271" spans="1:14">
      <c r="A271" s="1"/>
      <c r="B271" s="1"/>
      <c r="C271" s="1"/>
      <c r="D271" s="1"/>
      <c r="E271" s="1"/>
      <c r="F271" s="1"/>
      <c r="G271" s="1"/>
      <c r="H271" s="1"/>
      <c r="I271" s="1"/>
      <c r="J271" s="1"/>
      <c r="K271" s="1"/>
      <c r="L271" s="1"/>
      <c r="M271" s="1"/>
      <c r="N271" t="str">
        <f t="shared" si="4"/>
        <v/>
      </c>
    </row>
    <row r="272" spans="1:14">
      <c r="A272" s="1"/>
      <c r="B272" s="1"/>
      <c r="C272" s="1"/>
      <c r="D272" s="1"/>
      <c r="E272" s="1"/>
      <c r="F272" s="1"/>
      <c r="G272" s="1"/>
      <c r="H272" s="1"/>
      <c r="I272" s="1"/>
      <c r="J272" s="1"/>
      <c r="K272" s="1"/>
      <c r="L272" s="1"/>
      <c r="M272" s="1"/>
      <c r="N272" t="str">
        <f t="shared" si="4"/>
        <v/>
      </c>
    </row>
    <row r="273" spans="1:14">
      <c r="A273" s="1"/>
      <c r="B273" s="1"/>
      <c r="C273" s="1"/>
      <c r="D273" s="1"/>
      <c r="E273" s="1"/>
      <c r="F273" s="1"/>
      <c r="G273" s="1"/>
      <c r="H273" s="1"/>
      <c r="I273" s="1"/>
      <c r="J273" s="1"/>
      <c r="K273" s="1"/>
      <c r="L273" s="1"/>
      <c r="M273" s="1"/>
      <c r="N273" t="str">
        <f t="shared" si="4"/>
        <v/>
      </c>
    </row>
    <row r="274" spans="1:14">
      <c r="A274" s="1"/>
      <c r="B274" s="1"/>
      <c r="C274" s="1"/>
      <c r="D274" s="1"/>
      <c r="E274" s="1"/>
      <c r="F274" s="1"/>
      <c r="G274" s="1"/>
      <c r="H274" s="1"/>
      <c r="I274" s="1"/>
      <c r="J274" s="1"/>
      <c r="K274" s="1"/>
      <c r="L274" s="1"/>
      <c r="M274" s="1"/>
      <c r="N274" t="str">
        <f t="shared" si="4"/>
        <v/>
      </c>
    </row>
    <row r="275" spans="1:14">
      <c r="A275" s="1"/>
      <c r="B275" s="1"/>
      <c r="C275" s="1"/>
      <c r="D275" s="1"/>
      <c r="E275" s="1"/>
      <c r="F275" s="1"/>
      <c r="G275" s="1"/>
      <c r="H275" s="1"/>
      <c r="I275" s="1"/>
      <c r="J275" s="1"/>
      <c r="K275" s="1"/>
      <c r="L275" s="1"/>
      <c r="M275" s="1"/>
      <c r="N275" t="str">
        <f t="shared" si="4"/>
        <v/>
      </c>
    </row>
    <row r="276" spans="1:14">
      <c r="A276" s="1"/>
      <c r="B276" s="1"/>
      <c r="C276" s="1"/>
      <c r="D276" s="1"/>
      <c r="E276" s="1"/>
      <c r="F276" s="1"/>
      <c r="G276" s="1"/>
      <c r="H276" s="1"/>
      <c r="I276" s="1"/>
      <c r="J276" s="1"/>
      <c r="K276" s="1"/>
      <c r="L276" s="1"/>
      <c r="M276" s="1"/>
      <c r="N276" t="str">
        <f t="shared" si="4"/>
        <v/>
      </c>
    </row>
    <row r="277" spans="1:14">
      <c r="A277" s="1"/>
      <c r="B277" s="1"/>
      <c r="C277" s="1"/>
      <c r="D277" s="1"/>
      <c r="E277" s="1"/>
      <c r="F277" s="1"/>
      <c r="G277" s="1"/>
      <c r="H277" s="1"/>
      <c r="I277" s="1"/>
      <c r="J277" s="1"/>
      <c r="K277" s="1"/>
      <c r="L277" s="1"/>
      <c r="M277" s="1"/>
      <c r="N277" t="str">
        <f t="shared" si="4"/>
        <v/>
      </c>
    </row>
    <row r="278" spans="1:14">
      <c r="A278" s="1"/>
      <c r="B278" s="1"/>
      <c r="C278" s="1"/>
      <c r="D278" s="1"/>
      <c r="E278" s="1"/>
      <c r="F278" s="1"/>
      <c r="G278" s="1"/>
      <c r="H278" s="1"/>
      <c r="I278" s="1"/>
      <c r="J278" s="1"/>
      <c r="K278" s="1"/>
      <c r="L278" s="1"/>
      <c r="M278" s="1"/>
      <c r="N278" t="str">
        <f t="shared" si="4"/>
        <v/>
      </c>
    </row>
    <row r="279" spans="1:14">
      <c r="A279" s="1"/>
      <c r="B279" s="1"/>
      <c r="C279" s="1"/>
      <c r="D279" s="1"/>
      <c r="E279" s="1"/>
      <c r="F279" s="1"/>
      <c r="G279" s="1"/>
      <c r="H279" s="1"/>
      <c r="I279" s="1"/>
      <c r="J279" s="1"/>
      <c r="K279" s="1"/>
      <c r="L279" s="1"/>
      <c r="M279" s="1"/>
      <c r="N279" t="str">
        <f t="shared" si="4"/>
        <v/>
      </c>
    </row>
    <row r="280" spans="1:14">
      <c r="A280" s="1"/>
      <c r="B280" s="1"/>
      <c r="C280" s="1"/>
      <c r="D280" s="1"/>
      <c r="E280" s="1"/>
      <c r="F280" s="1"/>
      <c r="G280" s="1"/>
      <c r="H280" s="1"/>
      <c r="I280" s="1"/>
      <c r="J280" s="1"/>
      <c r="K280" s="1"/>
      <c r="L280" s="1"/>
      <c r="M280" s="1"/>
      <c r="N280" t="str">
        <f t="shared" si="4"/>
        <v/>
      </c>
    </row>
    <row r="281" spans="1:14">
      <c r="A281" s="1"/>
      <c r="B281" s="1"/>
      <c r="C281" s="1"/>
      <c r="D281" s="1"/>
      <c r="E281" s="1"/>
      <c r="F281" s="1"/>
      <c r="G281" s="1"/>
      <c r="H281" s="1"/>
      <c r="I281" s="1"/>
      <c r="J281" s="1"/>
      <c r="K281" s="1"/>
      <c r="L281" s="1"/>
      <c r="M281" s="1"/>
      <c r="N281" t="str">
        <f t="shared" si="4"/>
        <v/>
      </c>
    </row>
    <row r="282" spans="1:14">
      <c r="A282" s="1"/>
      <c r="B282" s="1"/>
      <c r="C282" s="1"/>
      <c r="D282" s="1"/>
      <c r="E282" s="1"/>
      <c r="F282" s="1"/>
      <c r="G282" s="1"/>
      <c r="H282" s="1"/>
      <c r="I282" s="1"/>
      <c r="J282" s="1"/>
      <c r="K282" s="1"/>
      <c r="L282" s="1"/>
      <c r="M282" s="1"/>
      <c r="N282" t="str">
        <f t="shared" si="4"/>
        <v/>
      </c>
    </row>
    <row r="283" spans="1:14">
      <c r="A283" s="1"/>
      <c r="B283" s="1"/>
      <c r="C283" s="1"/>
      <c r="D283" s="1"/>
      <c r="E283" s="1"/>
      <c r="F283" s="1"/>
      <c r="G283" s="1"/>
      <c r="H283" s="1"/>
      <c r="I283" s="1"/>
      <c r="J283" s="1"/>
      <c r="K283" s="1"/>
      <c r="L283" s="1"/>
      <c r="M283" s="1"/>
      <c r="N283" t="str">
        <f t="shared" si="4"/>
        <v/>
      </c>
    </row>
    <row r="284" spans="1:14">
      <c r="A284" s="1"/>
      <c r="B284" s="1"/>
      <c r="C284" s="14"/>
      <c r="D284" s="1"/>
      <c r="E284" s="1"/>
      <c r="F284" s="1"/>
      <c r="G284" s="1"/>
      <c r="H284" s="1"/>
      <c r="I284" s="1"/>
      <c r="J284" s="1"/>
      <c r="K284" s="1"/>
      <c r="L284" s="1"/>
      <c r="M284" s="1"/>
      <c r="N284" t="str">
        <f t="shared" si="4"/>
        <v/>
      </c>
    </row>
    <row r="285" spans="1:14">
      <c r="A285" s="1"/>
      <c r="B285" s="1"/>
      <c r="C285" s="1"/>
      <c r="D285" s="1"/>
      <c r="E285" s="1"/>
      <c r="F285" s="1"/>
      <c r="G285" s="1"/>
      <c r="H285" s="1"/>
      <c r="I285" s="1"/>
      <c r="J285" s="1"/>
      <c r="K285" s="1"/>
      <c r="L285" s="1"/>
      <c r="M285" s="1"/>
      <c r="N285" t="str">
        <f t="shared" si="4"/>
        <v/>
      </c>
    </row>
    <row r="286" spans="1:14">
      <c r="A286" s="1"/>
      <c r="B286" s="1"/>
      <c r="C286" s="1"/>
      <c r="D286" s="1"/>
      <c r="E286" s="1"/>
      <c r="F286" s="1"/>
      <c r="G286" s="1"/>
      <c r="H286" s="1"/>
      <c r="I286" s="1"/>
      <c r="J286" s="1"/>
      <c r="K286" s="1"/>
      <c r="L286" s="1"/>
      <c r="M286" s="1"/>
      <c r="N286" t="str">
        <f t="shared" si="4"/>
        <v/>
      </c>
    </row>
    <row r="287" spans="1:14">
      <c r="A287" s="1"/>
      <c r="B287" s="1"/>
      <c r="C287" s="1"/>
      <c r="D287" s="1"/>
      <c r="E287" s="1"/>
      <c r="F287" s="1"/>
      <c r="G287" s="1"/>
      <c r="H287" s="1"/>
      <c r="I287" s="1"/>
      <c r="J287" s="1"/>
      <c r="K287" s="1"/>
      <c r="L287" s="1"/>
      <c r="M287" s="1"/>
      <c r="N287" t="str">
        <f t="shared" si="4"/>
        <v/>
      </c>
    </row>
    <row r="288" spans="1:14">
      <c r="A288" s="1"/>
      <c r="B288" s="1"/>
      <c r="C288" s="1"/>
      <c r="D288" s="1"/>
      <c r="E288" s="1"/>
      <c r="F288" s="1"/>
      <c r="G288" s="1"/>
      <c r="H288" s="1"/>
      <c r="I288" s="1"/>
      <c r="J288" s="1"/>
      <c r="K288" s="1"/>
      <c r="L288" s="1"/>
      <c r="M288" s="1"/>
      <c r="N288" t="str">
        <f t="shared" si="4"/>
        <v/>
      </c>
    </row>
    <row r="289" spans="1:14">
      <c r="A289" s="1"/>
      <c r="B289" s="1"/>
      <c r="C289" s="1"/>
      <c r="D289" s="1"/>
      <c r="E289" s="1"/>
      <c r="F289" s="1"/>
      <c r="G289" s="1"/>
      <c r="H289" s="1"/>
      <c r="I289" s="1"/>
      <c r="J289" s="1"/>
      <c r="K289" s="1"/>
      <c r="L289" s="1"/>
      <c r="M289" s="1"/>
      <c r="N289" t="str">
        <f t="shared" si="4"/>
        <v/>
      </c>
    </row>
    <row r="290" spans="1:14">
      <c r="A290" s="1"/>
      <c r="B290" s="1"/>
      <c r="C290" s="1"/>
      <c r="D290" s="1"/>
      <c r="E290" s="1"/>
      <c r="F290" s="1"/>
      <c r="G290" s="1"/>
      <c r="H290" s="1"/>
      <c r="I290" s="1"/>
      <c r="J290" s="1"/>
      <c r="K290" s="1"/>
      <c r="L290" s="1"/>
      <c r="M290" s="1"/>
      <c r="N290" t="str">
        <f t="shared" si="4"/>
        <v/>
      </c>
    </row>
    <row r="291" spans="1:14">
      <c r="A291" s="1"/>
      <c r="B291" s="1"/>
      <c r="C291" s="1"/>
      <c r="D291" s="1"/>
      <c r="E291" s="1"/>
      <c r="F291" s="1"/>
      <c r="G291" s="1"/>
      <c r="H291" s="1"/>
      <c r="I291" s="1"/>
      <c r="J291" s="1"/>
      <c r="K291" s="1"/>
      <c r="L291" s="1"/>
      <c r="M291" s="1"/>
      <c r="N291" t="str">
        <f t="shared" si="4"/>
        <v/>
      </c>
    </row>
    <row r="292" spans="1:14">
      <c r="A292" s="1"/>
      <c r="B292" s="1"/>
      <c r="C292" s="1"/>
      <c r="D292" s="1"/>
      <c r="E292" s="1"/>
      <c r="F292" s="1"/>
      <c r="G292" s="1"/>
      <c r="H292" s="1"/>
      <c r="I292" s="1"/>
      <c r="J292" s="1"/>
      <c r="K292" s="1"/>
      <c r="L292" s="1"/>
      <c r="M292" s="1"/>
      <c r="N292" t="str">
        <f t="shared" si="4"/>
        <v/>
      </c>
    </row>
    <row r="293" spans="1:14">
      <c r="A293" s="1"/>
      <c r="B293" s="1"/>
      <c r="C293" s="1"/>
      <c r="D293" s="1"/>
      <c r="E293" s="1"/>
      <c r="F293" s="1"/>
      <c r="G293" s="1"/>
      <c r="H293" s="1"/>
      <c r="I293" s="1"/>
      <c r="J293" s="1"/>
      <c r="K293" s="1"/>
      <c r="L293" s="1"/>
      <c r="M293" s="1"/>
      <c r="N293" t="str">
        <f t="shared" si="4"/>
        <v/>
      </c>
    </row>
    <row r="294" spans="1:14">
      <c r="A294" s="1"/>
      <c r="B294" s="1"/>
      <c r="C294" s="1"/>
      <c r="D294" s="1"/>
      <c r="E294" s="1"/>
      <c r="F294" s="1"/>
      <c r="G294" s="1"/>
      <c r="H294" s="1"/>
      <c r="I294" s="1"/>
      <c r="J294" s="1"/>
      <c r="K294" s="1"/>
      <c r="L294" s="1"/>
      <c r="M294" s="1"/>
      <c r="N294" t="str">
        <f t="shared" si="4"/>
        <v/>
      </c>
    </row>
    <row r="295" spans="1:14">
      <c r="A295" s="1"/>
      <c r="B295" s="1"/>
      <c r="C295" s="1"/>
      <c r="D295" s="1"/>
      <c r="E295" s="1"/>
      <c r="F295" s="1"/>
      <c r="G295" s="1"/>
      <c r="H295" s="1"/>
      <c r="I295" s="1"/>
      <c r="J295" s="1"/>
      <c r="K295" s="1"/>
      <c r="L295" s="1"/>
      <c r="M295" s="1"/>
      <c r="N295" t="str">
        <f t="shared" si="4"/>
        <v/>
      </c>
    </row>
    <row r="296" spans="1:14">
      <c r="A296" s="1"/>
      <c r="B296" s="1"/>
      <c r="C296" s="1"/>
      <c r="D296" s="1"/>
      <c r="E296" s="1"/>
      <c r="F296" s="1"/>
      <c r="G296" s="1"/>
      <c r="H296" s="1"/>
      <c r="I296" s="1"/>
      <c r="J296" s="1"/>
      <c r="K296" s="1"/>
      <c r="L296" s="1"/>
      <c r="M296" s="1"/>
      <c r="N296" t="str">
        <f t="shared" si="4"/>
        <v/>
      </c>
    </row>
    <row r="297" spans="1:14">
      <c r="A297" s="1"/>
      <c r="B297" s="1"/>
      <c r="C297" s="1"/>
      <c r="D297" s="1"/>
      <c r="E297" s="1"/>
      <c r="F297" s="1"/>
      <c r="G297" s="1"/>
      <c r="H297" s="1"/>
      <c r="I297" s="1"/>
      <c r="J297" s="1"/>
      <c r="K297" s="1"/>
      <c r="L297" s="1"/>
      <c r="M297" s="1"/>
      <c r="N297" t="str">
        <f t="shared" si="4"/>
        <v/>
      </c>
    </row>
    <row r="298" spans="1:14">
      <c r="A298" s="1"/>
      <c r="B298" s="1"/>
      <c r="C298" s="1"/>
      <c r="D298" s="1"/>
      <c r="E298" s="1"/>
      <c r="F298" s="1"/>
      <c r="G298" s="1"/>
      <c r="H298" s="1"/>
      <c r="I298" s="1"/>
      <c r="J298" s="1"/>
      <c r="K298" s="1"/>
      <c r="L298" s="1"/>
      <c r="M298" s="1"/>
      <c r="N298" t="str">
        <f t="shared" si="4"/>
        <v/>
      </c>
    </row>
    <row r="299" spans="1:14">
      <c r="A299" s="1"/>
      <c r="B299" s="1"/>
      <c r="C299" s="1"/>
      <c r="D299" s="1"/>
      <c r="E299" s="1"/>
      <c r="F299" s="1"/>
      <c r="G299" s="1"/>
      <c r="H299" s="1"/>
      <c r="I299" s="1"/>
      <c r="J299" s="1"/>
      <c r="K299" s="1"/>
      <c r="L299" s="1"/>
      <c r="M299" s="1"/>
      <c r="N299" t="str">
        <f t="shared" si="4"/>
        <v/>
      </c>
    </row>
    <row r="300" spans="1:14">
      <c r="A300" s="1"/>
      <c r="B300" s="1"/>
      <c r="C300" s="1"/>
      <c r="D300" s="1"/>
      <c r="E300" s="1"/>
      <c r="F300" s="1"/>
      <c r="G300" s="1"/>
      <c r="H300" s="1"/>
      <c r="I300" s="1"/>
      <c r="J300" s="1"/>
      <c r="K300" s="1"/>
      <c r="L300" s="1"/>
      <c r="M300" s="1"/>
      <c r="N300" t="str">
        <f t="shared" si="4"/>
        <v/>
      </c>
    </row>
    <row r="301" spans="1:14">
      <c r="A301" s="1"/>
      <c r="B301" s="1"/>
      <c r="C301" s="1"/>
      <c r="D301" s="1"/>
      <c r="E301" s="1"/>
      <c r="F301" s="1"/>
      <c r="G301" s="1"/>
      <c r="H301" s="1"/>
      <c r="I301" s="1"/>
      <c r="J301" s="1"/>
      <c r="K301" s="1"/>
      <c r="L301" s="1"/>
      <c r="M301" s="1"/>
      <c r="N301" t="str">
        <f t="shared" si="4"/>
        <v/>
      </c>
    </row>
    <row r="302" spans="1:14">
      <c r="A302" s="1"/>
      <c r="B302" s="1"/>
      <c r="C302" s="1"/>
      <c r="D302" s="1"/>
      <c r="E302" s="1"/>
      <c r="F302" s="1"/>
      <c r="G302" s="1"/>
      <c r="H302" s="1"/>
      <c r="I302" s="1"/>
      <c r="J302" s="1"/>
      <c r="K302" s="1"/>
      <c r="L302" s="1"/>
      <c r="M302" s="1"/>
      <c r="N302" t="str">
        <f t="shared" si="4"/>
        <v/>
      </c>
    </row>
    <row r="303" spans="1:14">
      <c r="A303" s="1"/>
      <c r="B303" s="1"/>
      <c r="C303" s="1"/>
      <c r="D303" s="1"/>
      <c r="E303" s="1"/>
      <c r="F303" s="1"/>
      <c r="G303" s="1"/>
      <c r="H303" s="1"/>
      <c r="I303" s="1"/>
      <c r="J303" s="1"/>
      <c r="K303" s="1"/>
      <c r="L303" s="1"/>
      <c r="M303" s="1"/>
      <c r="N303" t="str">
        <f t="shared" si="4"/>
        <v/>
      </c>
    </row>
    <row r="304" spans="1:14">
      <c r="A304" s="1"/>
      <c r="B304" s="1"/>
      <c r="C304" s="1"/>
      <c r="D304" s="1"/>
      <c r="E304" s="1"/>
      <c r="F304" s="1"/>
      <c r="G304" s="1"/>
      <c r="H304" s="1"/>
      <c r="I304" s="1"/>
      <c r="J304" s="1"/>
      <c r="K304" s="1"/>
      <c r="L304" s="1"/>
      <c r="M304" s="1"/>
      <c r="N304" t="str">
        <f t="shared" si="4"/>
        <v/>
      </c>
    </row>
    <row r="305" spans="1:14">
      <c r="A305" s="1"/>
      <c r="B305" s="1"/>
      <c r="C305" s="1"/>
      <c r="D305" s="1"/>
      <c r="E305" s="1"/>
      <c r="F305" s="1"/>
      <c r="G305" s="1"/>
      <c r="H305" s="1"/>
      <c r="I305" s="1"/>
      <c r="J305" s="1"/>
      <c r="K305" s="1"/>
      <c r="L305" s="1"/>
      <c r="M305" s="1"/>
      <c r="N305" t="str">
        <f t="shared" si="4"/>
        <v/>
      </c>
    </row>
    <row r="306" spans="1:14">
      <c r="A306" s="1"/>
      <c r="B306" s="1"/>
      <c r="C306" s="1"/>
      <c r="D306" s="1"/>
      <c r="E306" s="1"/>
      <c r="F306" s="1"/>
      <c r="G306" s="1"/>
      <c r="H306" s="1"/>
      <c r="I306" s="1"/>
      <c r="J306" s="1"/>
      <c r="K306" s="1"/>
      <c r="L306" s="1"/>
      <c r="M306" s="1"/>
      <c r="N306" t="str">
        <f t="shared" si="4"/>
        <v/>
      </c>
    </row>
    <row r="307" spans="1:14">
      <c r="A307" s="1"/>
      <c r="B307" s="1"/>
      <c r="C307" s="1"/>
      <c r="D307" s="1"/>
      <c r="E307" s="1"/>
      <c r="F307" s="1"/>
      <c r="G307" s="1"/>
      <c r="H307" s="1"/>
      <c r="I307" s="1"/>
      <c r="J307" s="1"/>
      <c r="K307" s="1"/>
      <c r="L307" s="1"/>
      <c r="M307" s="1"/>
      <c r="N307" t="str">
        <f t="shared" si="4"/>
        <v/>
      </c>
    </row>
    <row r="308" spans="1:14">
      <c r="A308" s="1"/>
      <c r="B308" s="1"/>
      <c r="C308" s="1"/>
      <c r="D308" s="1"/>
      <c r="E308" s="1"/>
      <c r="F308" s="1"/>
      <c r="G308" s="1"/>
      <c r="H308" s="1"/>
      <c r="I308" s="1"/>
      <c r="J308" s="1"/>
      <c r="K308" s="1"/>
      <c r="L308" s="1"/>
      <c r="M308" s="1"/>
      <c r="N308" t="str">
        <f t="shared" si="4"/>
        <v/>
      </c>
    </row>
    <row r="309" spans="1:14">
      <c r="A309" s="1"/>
      <c r="B309" s="1"/>
      <c r="C309" s="1"/>
      <c r="D309" s="1"/>
      <c r="E309" s="1"/>
      <c r="F309" s="1"/>
      <c r="G309" s="1"/>
      <c r="H309" s="1"/>
      <c r="I309" s="1"/>
      <c r="J309" s="1"/>
      <c r="K309" s="1"/>
      <c r="L309" s="1"/>
      <c r="M309" s="1"/>
      <c r="N309" t="str">
        <f t="shared" si="4"/>
        <v/>
      </c>
    </row>
    <row r="310" spans="1:14">
      <c r="A310" s="1"/>
      <c r="B310" s="1"/>
      <c r="C310" s="1"/>
      <c r="D310" s="1"/>
      <c r="E310" s="1"/>
      <c r="F310" s="1"/>
      <c r="G310" s="1"/>
      <c r="H310" s="1"/>
      <c r="I310" s="1"/>
      <c r="J310" s="1"/>
      <c r="K310" s="1"/>
      <c r="L310" s="1"/>
      <c r="M310" s="1"/>
      <c r="N310" t="str">
        <f t="shared" si="4"/>
        <v/>
      </c>
    </row>
    <row r="311" spans="1:14">
      <c r="A311" s="1"/>
      <c r="B311" s="1"/>
      <c r="C311" s="1"/>
      <c r="D311" s="1"/>
      <c r="E311" s="1"/>
      <c r="F311" s="1"/>
      <c r="G311" s="1"/>
      <c r="H311" s="1"/>
      <c r="I311" s="1"/>
      <c r="J311" s="1"/>
      <c r="K311" s="1"/>
      <c r="L311" s="1"/>
      <c r="M311" s="1"/>
      <c r="N311" t="str">
        <f t="shared" si="4"/>
        <v/>
      </c>
    </row>
    <row r="312" spans="1:14">
      <c r="A312" s="1"/>
      <c r="B312" s="1"/>
      <c r="C312" s="1"/>
      <c r="D312" s="1"/>
      <c r="E312" s="1"/>
      <c r="F312" s="1"/>
      <c r="G312" s="1"/>
      <c r="H312" s="1"/>
      <c r="I312" s="1"/>
      <c r="J312" s="1"/>
      <c r="K312" s="1"/>
      <c r="L312" s="1"/>
      <c r="M312" s="1"/>
      <c r="N312" t="str">
        <f t="shared" si="4"/>
        <v/>
      </c>
    </row>
    <row r="313" spans="1:14">
      <c r="A313" s="1"/>
      <c r="B313" s="1"/>
      <c r="C313" s="1"/>
      <c r="D313" s="1"/>
      <c r="E313" s="1"/>
      <c r="F313" s="1"/>
      <c r="G313" s="1"/>
      <c r="H313" s="1"/>
      <c r="I313" s="1"/>
      <c r="J313" s="1"/>
      <c r="K313" s="1"/>
      <c r="L313" s="1"/>
      <c r="M313" s="1"/>
      <c r="N313" t="str">
        <f t="shared" si="4"/>
        <v/>
      </c>
    </row>
    <row r="314" spans="1:14">
      <c r="A314" s="1"/>
      <c r="B314" s="1"/>
      <c r="C314" s="1"/>
      <c r="D314" s="1"/>
      <c r="E314" s="1"/>
      <c r="F314" s="1"/>
      <c r="G314" s="1"/>
      <c r="H314" s="1"/>
      <c r="I314" s="1"/>
      <c r="J314" s="1"/>
      <c r="K314" s="1"/>
      <c r="L314" s="1"/>
      <c r="M314" s="1"/>
      <c r="N314" t="str">
        <f t="shared" si="4"/>
        <v/>
      </c>
    </row>
    <row r="315" spans="1:14">
      <c r="A315" s="1"/>
      <c r="B315" s="1"/>
      <c r="C315" s="1"/>
      <c r="D315" s="1"/>
      <c r="E315" s="1"/>
      <c r="F315" s="1"/>
      <c r="G315" s="1"/>
      <c r="H315" s="1"/>
      <c r="I315" s="1"/>
      <c r="J315" s="1"/>
      <c r="K315" s="1"/>
      <c r="L315" s="1"/>
      <c r="M315" s="1"/>
      <c r="N315" t="str">
        <f t="shared" si="4"/>
        <v/>
      </c>
    </row>
    <row r="316" spans="1:14">
      <c r="A316" s="1"/>
      <c r="B316" s="1"/>
      <c r="C316" s="1"/>
      <c r="D316" s="1"/>
      <c r="E316" s="1"/>
      <c r="F316" s="1"/>
      <c r="G316" s="1"/>
      <c r="H316" s="1"/>
      <c r="I316" s="1"/>
      <c r="J316" s="1"/>
      <c r="K316" s="1"/>
      <c r="L316" s="1"/>
      <c r="M316" s="1"/>
      <c r="N316" t="str">
        <f t="shared" si="4"/>
        <v/>
      </c>
    </row>
    <row r="317" spans="1:14">
      <c r="A317" s="1"/>
      <c r="B317" s="1"/>
      <c r="C317" s="1"/>
      <c r="D317" s="1"/>
      <c r="E317" s="1"/>
      <c r="F317" s="1"/>
      <c r="G317" s="1"/>
      <c r="H317" s="1"/>
      <c r="I317" s="1"/>
      <c r="J317" s="1"/>
      <c r="K317" s="1"/>
      <c r="L317" s="1"/>
      <c r="M317" s="1"/>
      <c r="N317" t="str">
        <f t="shared" si="4"/>
        <v/>
      </c>
    </row>
    <row r="318" spans="1:14">
      <c r="A318" s="1"/>
      <c r="B318" s="1"/>
      <c r="C318" s="1"/>
      <c r="D318" s="1"/>
      <c r="E318" s="1"/>
      <c r="F318" s="1"/>
      <c r="G318" s="1"/>
      <c r="H318" s="1"/>
      <c r="I318" s="1"/>
      <c r="J318" s="1"/>
      <c r="K318" s="1"/>
      <c r="L318" s="1"/>
      <c r="M318" s="1"/>
      <c r="N318" t="str">
        <f t="shared" si="4"/>
        <v/>
      </c>
    </row>
    <row r="319" spans="1:14">
      <c r="A319" s="1"/>
      <c r="B319" s="1"/>
      <c r="C319" s="1"/>
      <c r="D319" s="1"/>
      <c r="E319" s="1"/>
      <c r="F319" s="1"/>
      <c r="G319" s="1"/>
      <c r="H319" s="1"/>
      <c r="I319" s="1"/>
      <c r="J319" s="1"/>
      <c r="K319" s="1"/>
      <c r="L319" s="1"/>
      <c r="M319" s="1"/>
      <c r="N319" t="str">
        <f t="shared" si="4"/>
        <v/>
      </c>
    </row>
    <row r="320" spans="1:14">
      <c r="A320" s="1"/>
      <c r="B320" s="1"/>
      <c r="C320" s="1"/>
      <c r="D320" s="1"/>
      <c r="E320" s="1"/>
      <c r="F320" s="1"/>
      <c r="G320" s="1"/>
      <c r="H320" s="1"/>
      <c r="I320" s="1"/>
      <c r="J320" s="1"/>
      <c r="K320" s="1"/>
      <c r="L320" s="1"/>
      <c r="M320" s="1"/>
      <c r="N320" t="str">
        <f t="shared" si="4"/>
        <v/>
      </c>
    </row>
    <row r="321" spans="1:14">
      <c r="A321" s="1"/>
      <c r="B321" s="1"/>
      <c r="C321" s="1"/>
      <c r="D321" s="1"/>
      <c r="E321" s="1"/>
      <c r="F321" s="1"/>
      <c r="G321" s="1"/>
      <c r="H321" s="1"/>
      <c r="I321" s="1"/>
      <c r="J321" s="1"/>
      <c r="K321" s="1"/>
      <c r="L321" s="1"/>
      <c r="M321" s="1"/>
      <c r="N321" t="str">
        <f t="shared" si="4"/>
        <v/>
      </c>
    </row>
    <row r="322" spans="1:14">
      <c r="A322" s="1"/>
      <c r="B322" s="1"/>
      <c r="C322" s="1"/>
      <c r="D322" s="1"/>
      <c r="E322" s="1"/>
      <c r="F322" s="1"/>
      <c r="G322" s="1"/>
      <c r="H322" s="1"/>
      <c r="I322" s="1"/>
      <c r="J322" s="1"/>
      <c r="K322" s="1"/>
      <c r="L322" s="1"/>
      <c r="M322" s="1"/>
      <c r="N322" t="str">
        <f t="shared" si="4"/>
        <v/>
      </c>
    </row>
    <row r="323" spans="1:14">
      <c r="A323" s="1"/>
      <c r="B323" s="1"/>
      <c r="C323" s="1"/>
      <c r="D323" s="1"/>
      <c r="E323" s="1"/>
      <c r="F323" s="1"/>
      <c r="G323" s="1"/>
      <c r="H323" s="1"/>
      <c r="I323" s="1"/>
      <c r="J323" s="1"/>
      <c r="K323" s="1"/>
      <c r="L323" s="1"/>
      <c r="M323" s="1"/>
      <c r="N323" t="str">
        <f t="shared" si="4"/>
        <v/>
      </c>
    </row>
    <row r="324" spans="1:14">
      <c r="A324" s="1"/>
      <c r="B324" s="1"/>
      <c r="C324" s="1"/>
      <c r="D324" s="1"/>
      <c r="E324" s="1"/>
      <c r="F324" s="1"/>
      <c r="G324" s="1"/>
      <c r="H324" s="1"/>
      <c r="I324" s="1"/>
      <c r="J324" s="1"/>
      <c r="K324" s="1"/>
      <c r="L324" s="1"/>
      <c r="M324" s="1"/>
      <c r="N324" t="str">
        <f t="shared" si="4"/>
        <v/>
      </c>
    </row>
    <row r="325" spans="1:14">
      <c r="A325" s="1"/>
      <c r="B325" s="1"/>
      <c r="C325" s="1"/>
      <c r="D325" s="1"/>
      <c r="E325" s="1"/>
      <c r="F325" s="1"/>
      <c r="G325" s="1"/>
      <c r="H325" s="1"/>
      <c r="I325" s="1"/>
      <c r="J325" s="1"/>
      <c r="K325" s="1"/>
      <c r="L325" s="1"/>
      <c r="M325" s="1"/>
      <c r="N325" t="str">
        <f t="shared" si="4"/>
        <v/>
      </c>
    </row>
    <row r="326" spans="1:14">
      <c r="A326" s="1"/>
      <c r="B326" s="1"/>
      <c r="C326" s="1"/>
      <c r="D326" s="1"/>
      <c r="E326" s="1"/>
      <c r="F326" s="1"/>
      <c r="G326" s="1"/>
      <c r="H326" s="1"/>
      <c r="I326" s="1"/>
      <c r="J326" s="1"/>
      <c r="K326" s="1"/>
      <c r="L326" s="1"/>
      <c r="M326" s="1"/>
      <c r="N326" t="str">
        <f t="shared" si="4"/>
        <v/>
      </c>
    </row>
    <row r="327" spans="1:14">
      <c r="A327" s="1"/>
      <c r="B327" s="1"/>
      <c r="C327" s="1"/>
      <c r="D327" s="1"/>
      <c r="E327" s="1"/>
      <c r="F327" s="1"/>
      <c r="G327" s="1"/>
      <c r="H327" s="1"/>
      <c r="I327" s="1"/>
      <c r="J327" s="1"/>
      <c r="K327" s="1"/>
      <c r="L327" s="1"/>
      <c r="M327" s="1"/>
      <c r="N327" t="str">
        <f t="shared" si="4"/>
        <v/>
      </c>
    </row>
    <row r="328" spans="1:14">
      <c r="A328" s="1"/>
      <c r="B328" s="1"/>
      <c r="C328" s="1"/>
      <c r="D328" s="1"/>
      <c r="E328" s="1"/>
      <c r="F328" s="1"/>
      <c r="G328" s="1"/>
      <c r="H328" s="1"/>
      <c r="I328" s="1"/>
      <c r="J328" s="1"/>
      <c r="K328" s="1"/>
      <c r="L328" s="1"/>
      <c r="M328" s="1"/>
      <c r="N328" t="str">
        <f t="shared" si="4"/>
        <v/>
      </c>
    </row>
    <row r="329" spans="1:14">
      <c r="A329" s="1"/>
      <c r="B329" s="1"/>
      <c r="C329" s="1"/>
      <c r="D329" s="1"/>
      <c r="E329" s="1"/>
      <c r="F329" s="1"/>
      <c r="G329" s="1"/>
      <c r="H329" s="1"/>
      <c r="I329" s="1"/>
      <c r="J329" s="1"/>
      <c r="K329" s="1"/>
      <c r="L329" s="1"/>
      <c r="M329" s="1"/>
      <c r="N329" t="str">
        <f t="shared" si="4"/>
        <v/>
      </c>
    </row>
    <row r="330" spans="1:14">
      <c r="A330" s="1"/>
      <c r="B330" s="1"/>
      <c r="C330" s="1"/>
      <c r="D330" s="1"/>
      <c r="E330" s="1"/>
      <c r="F330" s="1"/>
      <c r="G330" s="1"/>
      <c r="H330" s="1"/>
      <c r="I330" s="1"/>
      <c r="J330" s="1"/>
      <c r="K330" s="1"/>
      <c r="L330" s="1"/>
      <c r="M330" s="1"/>
      <c r="N330" t="str">
        <f t="shared" si="4"/>
        <v/>
      </c>
    </row>
    <row r="331" spans="1:14">
      <c r="A331" s="1"/>
      <c r="B331" s="1"/>
      <c r="C331" s="1"/>
      <c r="D331" s="1"/>
      <c r="E331" s="1"/>
      <c r="F331" s="1"/>
      <c r="G331" s="1"/>
      <c r="H331" s="1"/>
      <c r="I331" s="1"/>
      <c r="J331" s="1"/>
      <c r="K331" s="1"/>
      <c r="L331" s="1"/>
      <c r="M331" s="1"/>
      <c r="N331" t="str">
        <f t="shared" si="4"/>
        <v/>
      </c>
    </row>
    <row r="332" spans="1:14">
      <c r="A332" s="1"/>
      <c r="B332" s="1"/>
      <c r="C332" s="1"/>
      <c r="D332" s="1"/>
      <c r="E332" s="1"/>
      <c r="F332" s="1"/>
      <c r="G332" s="1"/>
      <c r="H332" s="1"/>
      <c r="I332" s="1"/>
      <c r="J332" s="1"/>
      <c r="K332" s="1"/>
      <c r="L332" s="1"/>
      <c r="M332" s="1"/>
      <c r="N332" t="str">
        <f t="shared" si="4"/>
        <v/>
      </c>
    </row>
    <row r="333" spans="1:14">
      <c r="A333" s="1"/>
      <c r="B333" s="1"/>
      <c r="C333" s="1"/>
      <c r="D333" s="1"/>
      <c r="E333" s="1"/>
      <c r="F333" s="1"/>
      <c r="G333" s="1"/>
      <c r="H333" s="1"/>
      <c r="I333" s="1"/>
      <c r="J333" s="1"/>
      <c r="K333" s="1"/>
      <c r="L333" s="1"/>
      <c r="M333" s="1"/>
      <c r="N333" t="str">
        <f t="shared" ref="N333:N396" si="5">IF(COUNTIF(G333:M333,"No") &gt; 0, FALSE, IF(COUNTIF(G333:M333,"Yes") &gt; 6, TRUE, ""))</f>
        <v/>
      </c>
    </row>
    <row r="334" spans="1:14">
      <c r="A334" s="1"/>
      <c r="B334" s="1"/>
      <c r="C334" s="1"/>
      <c r="D334" s="1"/>
      <c r="E334" s="1"/>
      <c r="F334" s="1"/>
      <c r="G334" s="1"/>
      <c r="H334" s="1"/>
      <c r="I334" s="1"/>
      <c r="J334" s="1"/>
      <c r="K334" s="1"/>
      <c r="L334" s="1"/>
      <c r="M334" s="1"/>
      <c r="N334" t="str">
        <f t="shared" si="5"/>
        <v/>
      </c>
    </row>
    <row r="335" spans="1:14">
      <c r="A335" s="1"/>
      <c r="B335" s="1"/>
      <c r="C335" s="1"/>
      <c r="D335" s="1"/>
      <c r="E335" s="1"/>
      <c r="F335" s="1"/>
      <c r="G335" s="1"/>
      <c r="H335" s="1"/>
      <c r="I335" s="1"/>
      <c r="J335" s="1"/>
      <c r="K335" s="1"/>
      <c r="L335" s="1"/>
      <c r="M335" s="1"/>
      <c r="N335" t="str">
        <f t="shared" si="5"/>
        <v/>
      </c>
    </row>
    <row r="336" spans="1:14">
      <c r="A336" s="1"/>
      <c r="B336" s="1"/>
      <c r="C336" s="1"/>
      <c r="D336" s="1"/>
      <c r="E336" s="1"/>
      <c r="F336" s="1"/>
      <c r="G336" s="1"/>
      <c r="H336" s="1"/>
      <c r="I336" s="1"/>
      <c r="J336" s="1"/>
      <c r="K336" s="1"/>
      <c r="L336" s="1"/>
      <c r="M336" s="1"/>
      <c r="N336" t="str">
        <f t="shared" si="5"/>
        <v/>
      </c>
    </row>
    <row r="337" spans="1:14">
      <c r="A337" s="1"/>
      <c r="B337" s="1"/>
      <c r="C337" s="1"/>
      <c r="D337" s="1"/>
      <c r="E337" s="1"/>
      <c r="F337" s="1"/>
      <c r="G337" s="1"/>
      <c r="H337" s="1"/>
      <c r="I337" s="1"/>
      <c r="J337" s="1"/>
      <c r="K337" s="1"/>
      <c r="L337" s="1"/>
      <c r="M337" s="1"/>
      <c r="N337" t="str">
        <f t="shared" si="5"/>
        <v/>
      </c>
    </row>
    <row r="338" spans="1:14">
      <c r="A338" s="1"/>
      <c r="B338" s="1"/>
      <c r="C338" s="1"/>
      <c r="D338" s="1"/>
      <c r="E338" s="1"/>
      <c r="F338" s="1"/>
      <c r="G338" s="1"/>
      <c r="H338" s="1"/>
      <c r="I338" s="1"/>
      <c r="J338" s="1"/>
      <c r="K338" s="1"/>
      <c r="L338" s="1"/>
      <c r="M338" s="1"/>
      <c r="N338" t="str">
        <f t="shared" si="5"/>
        <v/>
      </c>
    </row>
    <row r="339" spans="1:14">
      <c r="A339" s="1"/>
      <c r="B339" s="1"/>
      <c r="C339" s="1"/>
      <c r="D339" s="1"/>
      <c r="E339" s="1"/>
      <c r="F339" s="1"/>
      <c r="G339" s="1"/>
      <c r="H339" s="1"/>
      <c r="I339" s="1"/>
      <c r="J339" s="1"/>
      <c r="K339" s="1"/>
      <c r="L339" s="1"/>
      <c r="M339" s="1"/>
      <c r="N339" t="str">
        <f t="shared" si="5"/>
        <v/>
      </c>
    </row>
    <row r="340" spans="1:14">
      <c r="A340" s="1"/>
      <c r="B340" s="1"/>
      <c r="C340" s="1"/>
      <c r="D340" s="1"/>
      <c r="E340" s="1"/>
      <c r="F340" s="1"/>
      <c r="G340" s="1"/>
      <c r="H340" s="1"/>
      <c r="I340" s="1"/>
      <c r="J340" s="1"/>
      <c r="K340" s="1"/>
      <c r="L340" s="1"/>
      <c r="M340" s="1"/>
      <c r="N340" t="str">
        <f t="shared" si="5"/>
        <v/>
      </c>
    </row>
    <row r="341" spans="1:14">
      <c r="A341" s="1"/>
      <c r="B341" s="1"/>
      <c r="C341" s="1"/>
      <c r="D341" s="1"/>
      <c r="E341" s="1"/>
      <c r="F341" s="1"/>
      <c r="G341" s="1"/>
      <c r="H341" s="1"/>
      <c r="I341" s="1"/>
      <c r="J341" s="1"/>
      <c r="K341" s="1"/>
      <c r="L341" s="1"/>
      <c r="M341" s="1"/>
      <c r="N341" t="str">
        <f t="shared" si="5"/>
        <v/>
      </c>
    </row>
    <row r="342" spans="1:14">
      <c r="A342" s="1"/>
      <c r="B342" s="1"/>
      <c r="C342" s="1"/>
      <c r="D342" s="1"/>
      <c r="E342" s="1"/>
      <c r="F342" s="1"/>
      <c r="G342" s="1"/>
      <c r="H342" s="1"/>
      <c r="I342" s="1"/>
      <c r="J342" s="1"/>
      <c r="K342" s="1"/>
      <c r="L342" s="1"/>
      <c r="M342" s="1"/>
      <c r="N342" t="str">
        <f t="shared" si="5"/>
        <v/>
      </c>
    </row>
    <row r="343" spans="1:14">
      <c r="A343" s="1"/>
      <c r="B343" s="1"/>
      <c r="C343" s="1"/>
      <c r="D343" s="1"/>
      <c r="E343" s="1"/>
      <c r="F343" s="1"/>
      <c r="G343" s="1"/>
      <c r="H343" s="1"/>
      <c r="I343" s="1"/>
      <c r="J343" s="1"/>
      <c r="K343" s="1"/>
      <c r="L343" s="1"/>
      <c r="M343" s="1"/>
      <c r="N343" t="str">
        <f t="shared" si="5"/>
        <v/>
      </c>
    </row>
    <row r="344" spans="1:14">
      <c r="A344" s="1"/>
      <c r="B344" s="1"/>
      <c r="C344" s="1"/>
      <c r="D344" s="1"/>
      <c r="E344" s="1"/>
      <c r="F344" s="1"/>
      <c r="G344" s="1"/>
      <c r="H344" s="1"/>
      <c r="I344" s="1"/>
      <c r="J344" s="1"/>
      <c r="K344" s="1"/>
      <c r="L344" s="1"/>
      <c r="M344" s="1"/>
      <c r="N344" t="str">
        <f t="shared" si="5"/>
        <v/>
      </c>
    </row>
    <row r="345" spans="1:14">
      <c r="A345" s="1"/>
      <c r="B345" s="1"/>
      <c r="C345" s="1"/>
      <c r="D345" s="1"/>
      <c r="E345" s="1"/>
      <c r="F345" s="1"/>
      <c r="G345" s="1"/>
      <c r="H345" s="1"/>
      <c r="I345" s="1"/>
      <c r="J345" s="1"/>
      <c r="K345" s="1"/>
      <c r="L345" s="1"/>
      <c r="M345" s="1"/>
      <c r="N345" t="str">
        <f t="shared" si="5"/>
        <v/>
      </c>
    </row>
    <row r="346" spans="1:14">
      <c r="A346" s="1"/>
      <c r="B346" s="1"/>
      <c r="C346" s="1"/>
      <c r="D346" s="1"/>
      <c r="E346" s="1"/>
      <c r="F346" s="1"/>
      <c r="G346" s="1"/>
      <c r="H346" s="1"/>
      <c r="I346" s="1"/>
      <c r="J346" s="1"/>
      <c r="K346" s="1"/>
      <c r="L346" s="1"/>
      <c r="M346" s="1"/>
      <c r="N346" t="str">
        <f t="shared" si="5"/>
        <v/>
      </c>
    </row>
    <row r="347" spans="1:14">
      <c r="A347" s="1"/>
      <c r="B347" s="1"/>
      <c r="C347" s="1"/>
      <c r="D347" s="1"/>
      <c r="E347" s="1"/>
      <c r="F347" s="1"/>
      <c r="G347" s="1"/>
      <c r="H347" s="1"/>
      <c r="I347" s="1"/>
      <c r="J347" s="1"/>
      <c r="K347" s="1"/>
      <c r="L347" s="1"/>
      <c r="M347" s="1"/>
      <c r="N347" t="str">
        <f t="shared" si="5"/>
        <v/>
      </c>
    </row>
    <row r="348" spans="1:14">
      <c r="A348" s="1"/>
      <c r="N348" t="str">
        <f t="shared" si="5"/>
        <v/>
      </c>
    </row>
    <row r="349" spans="1:14">
      <c r="A349" s="1"/>
      <c r="N349" t="str">
        <f t="shared" si="5"/>
        <v/>
      </c>
    </row>
    <row r="350" spans="1:14">
      <c r="A350" s="1"/>
      <c r="N350" t="str">
        <f t="shared" si="5"/>
        <v/>
      </c>
    </row>
    <row r="351" spans="1:14">
      <c r="N351" t="str">
        <f t="shared" si="5"/>
        <v/>
      </c>
    </row>
    <row r="352" spans="1:14">
      <c r="N352" t="str">
        <f t="shared" si="5"/>
        <v/>
      </c>
    </row>
    <row r="353" spans="14:14">
      <c r="N353" t="str">
        <f t="shared" si="5"/>
        <v/>
      </c>
    </row>
    <row r="354" spans="14:14">
      <c r="N354" t="str">
        <f t="shared" si="5"/>
        <v/>
      </c>
    </row>
    <row r="355" spans="14:14">
      <c r="N355" t="str">
        <f t="shared" si="5"/>
        <v/>
      </c>
    </row>
    <row r="356" spans="14:14">
      <c r="N356" t="str">
        <f t="shared" si="5"/>
        <v/>
      </c>
    </row>
    <row r="357" spans="14:14">
      <c r="N357" t="str">
        <f t="shared" si="5"/>
        <v/>
      </c>
    </row>
    <row r="358" spans="14:14">
      <c r="N358" t="str">
        <f t="shared" si="5"/>
        <v/>
      </c>
    </row>
    <row r="359" spans="14:14">
      <c r="N359" t="str">
        <f t="shared" si="5"/>
        <v/>
      </c>
    </row>
    <row r="360" spans="14:14">
      <c r="N360" t="str">
        <f t="shared" si="5"/>
        <v/>
      </c>
    </row>
    <row r="361" spans="14:14">
      <c r="N361" t="str">
        <f t="shared" si="5"/>
        <v/>
      </c>
    </row>
    <row r="362" spans="14:14">
      <c r="N362" t="str">
        <f t="shared" si="5"/>
        <v/>
      </c>
    </row>
    <row r="363" spans="14:14">
      <c r="N363" t="str">
        <f t="shared" si="5"/>
        <v/>
      </c>
    </row>
    <row r="364" spans="14:14">
      <c r="N364" t="str">
        <f t="shared" si="5"/>
        <v/>
      </c>
    </row>
    <row r="365" spans="14:14">
      <c r="N365" t="str">
        <f t="shared" si="5"/>
        <v/>
      </c>
    </row>
    <row r="366" spans="14:14">
      <c r="N366" t="str">
        <f t="shared" si="5"/>
        <v/>
      </c>
    </row>
    <row r="367" spans="14:14">
      <c r="N367" t="str">
        <f t="shared" si="5"/>
        <v/>
      </c>
    </row>
    <row r="368" spans="14:14">
      <c r="N368" t="str">
        <f t="shared" si="5"/>
        <v/>
      </c>
    </row>
    <row r="369" spans="14:14">
      <c r="N369" t="str">
        <f t="shared" si="5"/>
        <v/>
      </c>
    </row>
    <row r="370" spans="14:14">
      <c r="N370" t="str">
        <f t="shared" si="5"/>
        <v/>
      </c>
    </row>
    <row r="371" spans="14:14">
      <c r="N371" t="str">
        <f t="shared" si="5"/>
        <v/>
      </c>
    </row>
    <row r="372" spans="14:14">
      <c r="N372" t="str">
        <f t="shared" si="5"/>
        <v/>
      </c>
    </row>
    <row r="373" spans="14:14">
      <c r="N373" t="str">
        <f t="shared" si="5"/>
        <v/>
      </c>
    </row>
    <row r="374" spans="14:14">
      <c r="N374" t="str">
        <f t="shared" si="5"/>
        <v/>
      </c>
    </row>
    <row r="375" spans="14:14">
      <c r="N375" t="str">
        <f t="shared" si="5"/>
        <v/>
      </c>
    </row>
    <row r="376" spans="14:14">
      <c r="N376" t="str">
        <f t="shared" si="5"/>
        <v/>
      </c>
    </row>
    <row r="377" spans="14:14">
      <c r="N377" t="str">
        <f t="shared" si="5"/>
        <v/>
      </c>
    </row>
    <row r="378" spans="14:14">
      <c r="N378" t="str">
        <f t="shared" si="5"/>
        <v/>
      </c>
    </row>
    <row r="379" spans="14:14">
      <c r="N379" t="str">
        <f t="shared" si="5"/>
        <v/>
      </c>
    </row>
    <row r="380" spans="14:14">
      <c r="N380" t="str">
        <f t="shared" si="5"/>
        <v/>
      </c>
    </row>
    <row r="381" spans="14:14">
      <c r="N381" t="str">
        <f t="shared" si="5"/>
        <v/>
      </c>
    </row>
    <row r="382" spans="14:14">
      <c r="N382" t="str">
        <f t="shared" si="5"/>
        <v/>
      </c>
    </row>
    <row r="383" spans="14:14">
      <c r="N383" t="str">
        <f t="shared" si="5"/>
        <v/>
      </c>
    </row>
    <row r="384" spans="14:14">
      <c r="N384" t="str">
        <f t="shared" si="5"/>
        <v/>
      </c>
    </row>
    <row r="385" spans="14:14">
      <c r="N385" t="str">
        <f t="shared" si="5"/>
        <v/>
      </c>
    </row>
    <row r="386" spans="14:14">
      <c r="N386" t="str">
        <f t="shared" si="5"/>
        <v/>
      </c>
    </row>
    <row r="387" spans="14:14">
      <c r="N387" t="str">
        <f t="shared" si="5"/>
        <v/>
      </c>
    </row>
    <row r="388" spans="14:14">
      <c r="N388" t="str">
        <f t="shared" si="5"/>
        <v/>
      </c>
    </row>
    <row r="389" spans="14:14">
      <c r="N389" t="str">
        <f t="shared" si="5"/>
        <v/>
      </c>
    </row>
    <row r="390" spans="14:14">
      <c r="N390" t="str">
        <f t="shared" si="5"/>
        <v/>
      </c>
    </row>
    <row r="391" spans="14:14">
      <c r="N391" t="str">
        <f t="shared" si="5"/>
        <v/>
      </c>
    </row>
    <row r="392" spans="14:14">
      <c r="N392" t="str">
        <f t="shared" si="5"/>
        <v/>
      </c>
    </row>
    <row r="393" spans="14:14">
      <c r="N393" t="str">
        <f t="shared" si="5"/>
        <v/>
      </c>
    </row>
    <row r="394" spans="14:14">
      <c r="N394" t="str">
        <f t="shared" si="5"/>
        <v/>
      </c>
    </row>
    <row r="395" spans="14:14">
      <c r="N395" t="str">
        <f t="shared" si="5"/>
        <v/>
      </c>
    </row>
    <row r="396" spans="14:14">
      <c r="N396" t="str">
        <f t="shared" si="5"/>
        <v/>
      </c>
    </row>
    <row r="397" spans="14:14">
      <c r="N397" t="str">
        <f t="shared" ref="N397:N402" si="6">IF(COUNTIF(G397:M397,"No") &gt; 0, FALSE, IF(COUNTIF(G397:M397,"Yes") &gt; 6, TRUE, ""))</f>
        <v/>
      </c>
    </row>
    <row r="398" spans="14:14">
      <c r="N398" t="str">
        <f t="shared" si="6"/>
        <v/>
      </c>
    </row>
    <row r="399" spans="14:14">
      <c r="N399" t="str">
        <f t="shared" si="6"/>
        <v/>
      </c>
    </row>
    <row r="400" spans="14:14">
      <c r="N400" t="str">
        <f t="shared" si="6"/>
        <v/>
      </c>
    </row>
    <row r="401" spans="14:14">
      <c r="N401" t="str">
        <f t="shared" si="6"/>
        <v/>
      </c>
    </row>
    <row r="402" spans="14:14">
      <c r="N402" t="str">
        <f t="shared" si="6"/>
        <v/>
      </c>
    </row>
    <row r="403" spans="14:14">
      <c r="N403" t="str">
        <f t="shared" ref="N403:N460" si="7">IF(COUNTIF(G403:M403,"No") &gt; 0, FALSE, IF(COUNTIF(G403:M403,"Yes") &gt; 6, TRUE, ""))</f>
        <v/>
      </c>
    </row>
    <row r="404" spans="14:14">
      <c r="N404" t="str">
        <f t="shared" si="7"/>
        <v/>
      </c>
    </row>
    <row r="405" spans="14:14">
      <c r="N405" t="str">
        <f t="shared" si="7"/>
        <v/>
      </c>
    </row>
    <row r="406" spans="14:14">
      <c r="N406" t="str">
        <f t="shared" si="7"/>
        <v/>
      </c>
    </row>
    <row r="407" spans="14:14">
      <c r="N407" t="str">
        <f t="shared" si="7"/>
        <v/>
      </c>
    </row>
    <row r="408" spans="14:14">
      <c r="N408" t="str">
        <f t="shared" si="7"/>
        <v/>
      </c>
    </row>
    <row r="409" spans="14:14">
      <c r="N409" t="str">
        <f t="shared" si="7"/>
        <v/>
      </c>
    </row>
    <row r="410" spans="14:14">
      <c r="N410" t="str">
        <f t="shared" si="7"/>
        <v/>
      </c>
    </row>
    <row r="411" spans="14:14">
      <c r="N411" t="str">
        <f t="shared" si="7"/>
        <v/>
      </c>
    </row>
    <row r="412" spans="14:14">
      <c r="N412" t="str">
        <f t="shared" si="7"/>
        <v/>
      </c>
    </row>
    <row r="413" spans="14:14">
      <c r="N413" t="str">
        <f t="shared" si="7"/>
        <v/>
      </c>
    </row>
    <row r="414" spans="14:14">
      <c r="N414" t="str">
        <f t="shared" si="7"/>
        <v/>
      </c>
    </row>
    <row r="415" spans="14:14">
      <c r="N415" t="str">
        <f t="shared" si="7"/>
        <v/>
      </c>
    </row>
    <row r="416" spans="14:14">
      <c r="N416" t="str">
        <f t="shared" si="7"/>
        <v/>
      </c>
    </row>
    <row r="417" spans="14:14">
      <c r="N417" t="str">
        <f t="shared" si="7"/>
        <v/>
      </c>
    </row>
    <row r="418" spans="14:14">
      <c r="N418" t="str">
        <f t="shared" si="7"/>
        <v/>
      </c>
    </row>
    <row r="419" spans="14:14">
      <c r="N419" t="str">
        <f t="shared" si="7"/>
        <v/>
      </c>
    </row>
    <row r="420" spans="14:14">
      <c r="N420" t="str">
        <f t="shared" si="7"/>
        <v/>
      </c>
    </row>
    <row r="421" spans="14:14">
      <c r="N421" t="str">
        <f t="shared" si="7"/>
        <v/>
      </c>
    </row>
    <row r="422" spans="14:14">
      <c r="N422" t="str">
        <f t="shared" si="7"/>
        <v/>
      </c>
    </row>
    <row r="423" spans="14:14">
      <c r="N423" t="str">
        <f t="shared" si="7"/>
        <v/>
      </c>
    </row>
    <row r="424" spans="14:14">
      <c r="N424" t="str">
        <f t="shared" si="7"/>
        <v/>
      </c>
    </row>
    <row r="425" spans="14:14">
      <c r="N425" t="str">
        <f t="shared" si="7"/>
        <v/>
      </c>
    </row>
    <row r="426" spans="14:14">
      <c r="N426" t="str">
        <f t="shared" si="7"/>
        <v/>
      </c>
    </row>
    <row r="427" spans="14:14">
      <c r="N427" t="str">
        <f t="shared" si="7"/>
        <v/>
      </c>
    </row>
    <row r="428" spans="14:14">
      <c r="N428" t="str">
        <f t="shared" si="7"/>
        <v/>
      </c>
    </row>
    <row r="429" spans="14:14">
      <c r="N429" t="str">
        <f t="shared" si="7"/>
        <v/>
      </c>
    </row>
    <row r="430" spans="14:14">
      <c r="N430" t="str">
        <f t="shared" si="7"/>
        <v/>
      </c>
    </row>
    <row r="431" spans="14:14">
      <c r="N431" t="str">
        <f t="shared" si="7"/>
        <v/>
      </c>
    </row>
    <row r="432" spans="14:14">
      <c r="N432" t="str">
        <f t="shared" si="7"/>
        <v/>
      </c>
    </row>
    <row r="433" spans="14:14">
      <c r="N433" t="str">
        <f t="shared" si="7"/>
        <v/>
      </c>
    </row>
    <row r="434" spans="14:14">
      <c r="N434" t="str">
        <f t="shared" si="7"/>
        <v/>
      </c>
    </row>
    <row r="435" spans="14:14">
      <c r="N435" t="str">
        <f t="shared" si="7"/>
        <v/>
      </c>
    </row>
    <row r="436" spans="14:14">
      <c r="N436" t="str">
        <f t="shared" si="7"/>
        <v/>
      </c>
    </row>
    <row r="437" spans="14:14">
      <c r="N437" t="str">
        <f t="shared" si="7"/>
        <v/>
      </c>
    </row>
    <row r="438" spans="14:14">
      <c r="N438" t="str">
        <f t="shared" si="7"/>
        <v/>
      </c>
    </row>
    <row r="439" spans="14:14">
      <c r="N439" t="str">
        <f t="shared" si="7"/>
        <v/>
      </c>
    </row>
    <row r="440" spans="14:14">
      <c r="N440" t="str">
        <f t="shared" si="7"/>
        <v/>
      </c>
    </row>
    <row r="441" spans="14:14">
      <c r="N441" t="str">
        <f t="shared" si="7"/>
        <v/>
      </c>
    </row>
    <row r="442" spans="14:14">
      <c r="N442" t="str">
        <f t="shared" si="7"/>
        <v/>
      </c>
    </row>
    <row r="443" spans="14:14">
      <c r="N443" t="str">
        <f t="shared" si="7"/>
        <v/>
      </c>
    </row>
    <row r="444" spans="14:14">
      <c r="N444" t="str">
        <f t="shared" si="7"/>
        <v/>
      </c>
    </row>
    <row r="445" spans="14:14">
      <c r="N445" t="str">
        <f t="shared" si="7"/>
        <v/>
      </c>
    </row>
    <row r="446" spans="14:14">
      <c r="N446" t="str">
        <f t="shared" si="7"/>
        <v/>
      </c>
    </row>
    <row r="447" spans="14:14">
      <c r="N447" t="str">
        <f t="shared" si="7"/>
        <v/>
      </c>
    </row>
    <row r="448" spans="14:14">
      <c r="N448" t="str">
        <f t="shared" si="7"/>
        <v/>
      </c>
    </row>
    <row r="449" spans="14:14">
      <c r="N449" t="str">
        <f t="shared" si="7"/>
        <v/>
      </c>
    </row>
    <row r="450" spans="14:14">
      <c r="N450" t="str">
        <f t="shared" si="7"/>
        <v/>
      </c>
    </row>
    <row r="451" spans="14:14">
      <c r="N451" t="str">
        <f t="shared" si="7"/>
        <v/>
      </c>
    </row>
    <row r="452" spans="14:14">
      <c r="N452" t="str">
        <f t="shared" si="7"/>
        <v/>
      </c>
    </row>
    <row r="453" spans="14:14">
      <c r="N453" t="str">
        <f t="shared" si="7"/>
        <v/>
      </c>
    </row>
    <row r="454" spans="14:14">
      <c r="N454" t="str">
        <f t="shared" si="7"/>
        <v/>
      </c>
    </row>
    <row r="455" spans="14:14">
      <c r="N455" t="str">
        <f t="shared" si="7"/>
        <v/>
      </c>
    </row>
    <row r="456" spans="14:14">
      <c r="N456" t="str">
        <f t="shared" si="7"/>
        <v/>
      </c>
    </row>
    <row r="457" spans="14:14">
      <c r="N457" t="str">
        <f t="shared" si="7"/>
        <v/>
      </c>
    </row>
    <row r="458" spans="14:14">
      <c r="N458" t="str">
        <f t="shared" si="7"/>
        <v/>
      </c>
    </row>
    <row r="459" spans="14:14">
      <c r="N459" t="str">
        <f t="shared" si="7"/>
        <v/>
      </c>
    </row>
    <row r="460" spans="14:14">
      <c r="N460" t="str">
        <f t="shared" si="7"/>
        <v/>
      </c>
    </row>
    <row r="461" spans="14:14">
      <c r="N461" t="str">
        <f t="shared" ref="N461:N493" si="8">IF(COUNTIF(G461:M461,"No") &gt; 0, FALSE, IF(COUNTIF(G461:M461,"Yes") &gt; 6, TRUE, ""))</f>
        <v/>
      </c>
    </row>
    <row r="462" spans="14:14">
      <c r="N462" t="str">
        <f t="shared" si="8"/>
        <v/>
      </c>
    </row>
    <row r="463" spans="14:14">
      <c r="N463" t="str">
        <f t="shared" si="8"/>
        <v/>
      </c>
    </row>
    <row r="464" spans="14:14">
      <c r="N464" t="str">
        <f t="shared" si="8"/>
        <v/>
      </c>
    </row>
    <row r="465" spans="14:14">
      <c r="N465" t="str">
        <f t="shared" si="8"/>
        <v/>
      </c>
    </row>
    <row r="466" spans="14:14">
      <c r="N466" t="str">
        <f t="shared" si="8"/>
        <v/>
      </c>
    </row>
    <row r="467" spans="14:14">
      <c r="N467" t="str">
        <f t="shared" si="8"/>
        <v/>
      </c>
    </row>
    <row r="468" spans="14:14">
      <c r="N468" t="str">
        <f t="shared" si="8"/>
        <v/>
      </c>
    </row>
    <row r="469" spans="14:14">
      <c r="N469" t="str">
        <f t="shared" si="8"/>
        <v/>
      </c>
    </row>
    <row r="470" spans="14:14">
      <c r="N470" t="str">
        <f t="shared" si="8"/>
        <v/>
      </c>
    </row>
    <row r="471" spans="14:14">
      <c r="N471" t="str">
        <f t="shared" si="8"/>
        <v/>
      </c>
    </row>
    <row r="472" spans="14:14">
      <c r="N472" t="str">
        <f t="shared" si="8"/>
        <v/>
      </c>
    </row>
    <row r="473" spans="14:14">
      <c r="N473" t="str">
        <f t="shared" si="8"/>
        <v/>
      </c>
    </row>
    <row r="474" spans="14:14">
      <c r="N474" t="str">
        <f t="shared" si="8"/>
        <v/>
      </c>
    </row>
    <row r="475" spans="14:14">
      <c r="N475" t="str">
        <f t="shared" si="8"/>
        <v/>
      </c>
    </row>
    <row r="476" spans="14:14">
      <c r="N476" t="str">
        <f t="shared" si="8"/>
        <v/>
      </c>
    </row>
    <row r="477" spans="14:14">
      <c r="N477" t="str">
        <f t="shared" si="8"/>
        <v/>
      </c>
    </row>
    <row r="478" spans="14:14">
      <c r="N478" t="str">
        <f t="shared" si="8"/>
        <v/>
      </c>
    </row>
    <row r="479" spans="14:14">
      <c r="N479" t="str">
        <f t="shared" si="8"/>
        <v/>
      </c>
    </row>
    <row r="480" spans="14:14">
      <c r="N480" t="str">
        <f t="shared" si="8"/>
        <v/>
      </c>
    </row>
    <row r="481" spans="14:14">
      <c r="N481" t="str">
        <f t="shared" si="8"/>
        <v/>
      </c>
    </row>
    <row r="482" spans="14:14">
      <c r="N482" t="str">
        <f t="shared" si="8"/>
        <v/>
      </c>
    </row>
    <row r="483" spans="14:14">
      <c r="N483" t="str">
        <f t="shared" si="8"/>
        <v/>
      </c>
    </row>
    <row r="484" spans="14:14">
      <c r="N484" t="str">
        <f t="shared" si="8"/>
        <v/>
      </c>
    </row>
    <row r="485" spans="14:14">
      <c r="N485" t="str">
        <f t="shared" si="8"/>
        <v/>
      </c>
    </row>
    <row r="486" spans="14:14">
      <c r="N486" t="str">
        <f t="shared" si="8"/>
        <v/>
      </c>
    </row>
    <row r="487" spans="14:14">
      <c r="N487" t="str">
        <f t="shared" si="8"/>
        <v/>
      </c>
    </row>
    <row r="488" spans="14:14">
      <c r="N488" t="str">
        <f t="shared" si="8"/>
        <v/>
      </c>
    </row>
    <row r="489" spans="14:14">
      <c r="N489" t="str">
        <f t="shared" si="8"/>
        <v/>
      </c>
    </row>
    <row r="490" spans="14:14">
      <c r="N490" t="str">
        <f t="shared" si="8"/>
        <v/>
      </c>
    </row>
    <row r="491" spans="14:14">
      <c r="N491" t="str">
        <f t="shared" si="8"/>
        <v/>
      </c>
    </row>
    <row r="492" spans="14:14">
      <c r="N492" t="str">
        <f t="shared" si="8"/>
        <v/>
      </c>
    </row>
    <row r="493" spans="14:14">
      <c r="N493" t="str">
        <f t="shared" si="8"/>
        <v/>
      </c>
    </row>
  </sheetData>
  <conditionalFormatting sqref="G16:M313">
    <cfRule type="cellIs" dxfId="660" priority="82" operator="equal">
      <formula>"No"</formula>
    </cfRule>
  </conditionalFormatting>
  <conditionalFormatting sqref="G16:M313">
    <cfRule type="cellIs" dxfId="659" priority="81" operator="equal">
      <formula>"Yes"</formula>
    </cfRule>
  </conditionalFormatting>
  <conditionalFormatting sqref="G314:M314">
    <cfRule type="cellIs" dxfId="658" priority="78" operator="equal">
      <formula>"No"</formula>
    </cfRule>
  </conditionalFormatting>
  <conditionalFormatting sqref="G314:M314">
    <cfRule type="cellIs" dxfId="657" priority="77" operator="equal">
      <formula>"Yes"</formula>
    </cfRule>
  </conditionalFormatting>
  <conditionalFormatting sqref="G315:M315">
    <cfRule type="cellIs" dxfId="656" priority="76" operator="equal">
      <formula>"No"</formula>
    </cfRule>
  </conditionalFormatting>
  <conditionalFormatting sqref="G315:M315">
    <cfRule type="cellIs" dxfId="655" priority="75" operator="equal">
      <formula>"Yes"</formula>
    </cfRule>
  </conditionalFormatting>
  <conditionalFormatting sqref="G316:M316">
    <cfRule type="cellIs" dxfId="654" priority="74" operator="equal">
      <formula>"No"</formula>
    </cfRule>
  </conditionalFormatting>
  <conditionalFormatting sqref="G316:M316">
    <cfRule type="cellIs" dxfId="653" priority="73" operator="equal">
      <formula>"Yes"</formula>
    </cfRule>
  </conditionalFormatting>
  <conditionalFormatting sqref="G317:M317">
    <cfRule type="cellIs" dxfId="652" priority="72" operator="equal">
      <formula>"No"</formula>
    </cfRule>
  </conditionalFormatting>
  <conditionalFormatting sqref="G317:M317">
    <cfRule type="cellIs" dxfId="651" priority="71" operator="equal">
      <formula>"Yes"</formula>
    </cfRule>
  </conditionalFormatting>
  <conditionalFormatting sqref="G318:M318">
    <cfRule type="cellIs" dxfId="650" priority="70" operator="equal">
      <formula>"No"</formula>
    </cfRule>
  </conditionalFormatting>
  <conditionalFormatting sqref="G318:M318">
    <cfRule type="cellIs" dxfId="649" priority="69" operator="equal">
      <formula>"Yes"</formula>
    </cfRule>
  </conditionalFormatting>
  <conditionalFormatting sqref="G319:M319">
    <cfRule type="cellIs" dxfId="648" priority="68" operator="equal">
      <formula>"No"</formula>
    </cfRule>
  </conditionalFormatting>
  <conditionalFormatting sqref="G319:M319">
    <cfRule type="cellIs" dxfId="647" priority="67" operator="equal">
      <formula>"Yes"</formula>
    </cfRule>
  </conditionalFormatting>
  <conditionalFormatting sqref="G320:M320">
    <cfRule type="cellIs" dxfId="646" priority="66" operator="equal">
      <formula>"No"</formula>
    </cfRule>
  </conditionalFormatting>
  <conditionalFormatting sqref="G320:M320">
    <cfRule type="cellIs" dxfId="645" priority="65" operator="equal">
      <formula>"Yes"</formula>
    </cfRule>
  </conditionalFormatting>
  <conditionalFormatting sqref="G321:M321">
    <cfRule type="cellIs" dxfId="644" priority="64" operator="equal">
      <formula>"No"</formula>
    </cfRule>
  </conditionalFormatting>
  <conditionalFormatting sqref="G321:M321">
    <cfRule type="cellIs" dxfId="643" priority="63" operator="equal">
      <formula>"Yes"</formula>
    </cfRule>
  </conditionalFormatting>
  <conditionalFormatting sqref="G322:M322">
    <cfRule type="cellIs" dxfId="642" priority="62" operator="equal">
      <formula>"No"</formula>
    </cfRule>
  </conditionalFormatting>
  <conditionalFormatting sqref="G322:M322">
    <cfRule type="cellIs" dxfId="641" priority="61" operator="equal">
      <formula>"Yes"</formula>
    </cfRule>
  </conditionalFormatting>
  <conditionalFormatting sqref="G323:M323">
    <cfRule type="cellIs" dxfId="640" priority="60" operator="equal">
      <formula>"No"</formula>
    </cfRule>
  </conditionalFormatting>
  <conditionalFormatting sqref="G323:M323">
    <cfRule type="cellIs" dxfId="639" priority="59" operator="equal">
      <formula>"Yes"</formula>
    </cfRule>
  </conditionalFormatting>
  <conditionalFormatting sqref="G324:M324">
    <cfRule type="cellIs" dxfId="638" priority="58" operator="equal">
      <formula>"No"</formula>
    </cfRule>
  </conditionalFormatting>
  <conditionalFormatting sqref="G324:M324">
    <cfRule type="cellIs" dxfId="637" priority="57" operator="equal">
      <formula>"Yes"</formula>
    </cfRule>
  </conditionalFormatting>
  <conditionalFormatting sqref="G325:M325">
    <cfRule type="cellIs" dxfId="636" priority="56" operator="equal">
      <formula>"No"</formula>
    </cfRule>
  </conditionalFormatting>
  <conditionalFormatting sqref="G325:M325">
    <cfRule type="cellIs" dxfId="635" priority="55" operator="equal">
      <formula>"Yes"</formula>
    </cfRule>
  </conditionalFormatting>
  <conditionalFormatting sqref="G326:M326">
    <cfRule type="cellIs" dxfId="634" priority="54" operator="equal">
      <formula>"No"</formula>
    </cfRule>
  </conditionalFormatting>
  <conditionalFormatting sqref="G326:M326">
    <cfRule type="cellIs" dxfId="633" priority="53" operator="equal">
      <formula>"Yes"</formula>
    </cfRule>
  </conditionalFormatting>
  <conditionalFormatting sqref="G327:M327">
    <cfRule type="cellIs" dxfId="632" priority="52" operator="equal">
      <formula>"No"</formula>
    </cfRule>
  </conditionalFormatting>
  <conditionalFormatting sqref="G327:M327">
    <cfRule type="cellIs" dxfId="631" priority="51" operator="equal">
      <formula>"Yes"</formula>
    </cfRule>
  </conditionalFormatting>
  <conditionalFormatting sqref="G328:M328">
    <cfRule type="cellIs" dxfId="630" priority="50" operator="equal">
      <formula>"No"</formula>
    </cfRule>
  </conditionalFormatting>
  <conditionalFormatting sqref="G328:M328">
    <cfRule type="cellIs" dxfId="629" priority="49" operator="equal">
      <formula>"Yes"</formula>
    </cfRule>
  </conditionalFormatting>
  <conditionalFormatting sqref="G329:M329">
    <cfRule type="cellIs" dxfId="628" priority="48" operator="equal">
      <formula>"No"</formula>
    </cfRule>
  </conditionalFormatting>
  <conditionalFormatting sqref="G329:M329">
    <cfRule type="cellIs" dxfId="627" priority="47" operator="equal">
      <formula>"Yes"</formula>
    </cfRule>
  </conditionalFormatting>
  <conditionalFormatting sqref="G330:M330">
    <cfRule type="cellIs" dxfId="626" priority="46" operator="equal">
      <formula>"No"</formula>
    </cfRule>
  </conditionalFormatting>
  <conditionalFormatting sqref="G330:M330">
    <cfRule type="cellIs" dxfId="625" priority="45" operator="equal">
      <formula>"Yes"</formula>
    </cfRule>
  </conditionalFormatting>
  <conditionalFormatting sqref="G331:M331">
    <cfRule type="cellIs" dxfId="624" priority="44" operator="equal">
      <formula>"No"</formula>
    </cfRule>
  </conditionalFormatting>
  <conditionalFormatting sqref="G331:M331">
    <cfRule type="cellIs" dxfId="623" priority="43" operator="equal">
      <formula>"Yes"</formula>
    </cfRule>
  </conditionalFormatting>
  <conditionalFormatting sqref="G332:M332">
    <cfRule type="cellIs" dxfId="622" priority="42" operator="equal">
      <formula>"No"</formula>
    </cfRule>
  </conditionalFormatting>
  <conditionalFormatting sqref="G332:M332">
    <cfRule type="cellIs" dxfId="621" priority="41" operator="equal">
      <formula>"Yes"</formula>
    </cfRule>
  </conditionalFormatting>
  <conditionalFormatting sqref="G333:M333">
    <cfRule type="cellIs" dxfId="620" priority="40" operator="equal">
      <formula>"No"</formula>
    </cfRule>
  </conditionalFormatting>
  <conditionalFormatting sqref="G333:M333">
    <cfRule type="cellIs" dxfId="619" priority="39" operator="equal">
      <formula>"Yes"</formula>
    </cfRule>
  </conditionalFormatting>
  <conditionalFormatting sqref="G334:M334">
    <cfRule type="cellIs" dxfId="618" priority="38" operator="equal">
      <formula>"No"</formula>
    </cfRule>
  </conditionalFormatting>
  <conditionalFormatting sqref="G334:M334">
    <cfRule type="cellIs" dxfId="617" priority="37" operator="equal">
      <formula>"Yes"</formula>
    </cfRule>
  </conditionalFormatting>
  <conditionalFormatting sqref="G335:M335">
    <cfRule type="cellIs" dxfId="616" priority="36" operator="equal">
      <formula>"No"</formula>
    </cfRule>
  </conditionalFormatting>
  <conditionalFormatting sqref="G335:M335">
    <cfRule type="cellIs" dxfId="615" priority="35" operator="equal">
      <formula>"Yes"</formula>
    </cfRule>
  </conditionalFormatting>
  <conditionalFormatting sqref="G336:M336">
    <cfRule type="cellIs" dxfId="614" priority="34" operator="equal">
      <formula>"No"</formula>
    </cfRule>
  </conditionalFormatting>
  <conditionalFormatting sqref="G336:M336">
    <cfRule type="cellIs" dxfId="613" priority="33" operator="equal">
      <formula>"Yes"</formula>
    </cfRule>
  </conditionalFormatting>
  <conditionalFormatting sqref="G337:M337">
    <cfRule type="cellIs" dxfId="612" priority="32" operator="equal">
      <formula>"No"</formula>
    </cfRule>
  </conditionalFormatting>
  <conditionalFormatting sqref="G337:M337">
    <cfRule type="cellIs" dxfId="611" priority="31" operator="equal">
      <formula>"Yes"</formula>
    </cfRule>
  </conditionalFormatting>
  <conditionalFormatting sqref="G338:M338">
    <cfRule type="cellIs" dxfId="610" priority="30" operator="equal">
      <formula>"No"</formula>
    </cfRule>
  </conditionalFormatting>
  <conditionalFormatting sqref="G338:M338">
    <cfRule type="cellIs" dxfId="609" priority="29" operator="equal">
      <formula>"Yes"</formula>
    </cfRule>
  </conditionalFormatting>
  <conditionalFormatting sqref="G339:M339">
    <cfRule type="cellIs" dxfId="608" priority="28" operator="equal">
      <formula>"No"</formula>
    </cfRule>
  </conditionalFormatting>
  <conditionalFormatting sqref="G339:M339">
    <cfRule type="cellIs" dxfId="607" priority="27" operator="equal">
      <formula>"Yes"</formula>
    </cfRule>
  </conditionalFormatting>
  <conditionalFormatting sqref="G340:M340">
    <cfRule type="cellIs" dxfId="606" priority="26" operator="equal">
      <formula>"No"</formula>
    </cfRule>
  </conditionalFormatting>
  <conditionalFormatting sqref="G340:M340">
    <cfRule type="cellIs" dxfId="605" priority="25" operator="equal">
      <formula>"Yes"</formula>
    </cfRule>
  </conditionalFormatting>
  <conditionalFormatting sqref="G341:M341">
    <cfRule type="cellIs" dxfId="604" priority="24" operator="equal">
      <formula>"No"</formula>
    </cfRule>
  </conditionalFormatting>
  <conditionalFormatting sqref="G341:M341">
    <cfRule type="cellIs" dxfId="603" priority="23" operator="equal">
      <formula>"Yes"</formula>
    </cfRule>
  </conditionalFormatting>
  <conditionalFormatting sqref="G342:M342">
    <cfRule type="cellIs" dxfId="602" priority="22" operator="equal">
      <formula>"No"</formula>
    </cfRule>
  </conditionalFormatting>
  <conditionalFormatting sqref="G342:M342">
    <cfRule type="cellIs" dxfId="601" priority="21" operator="equal">
      <formula>"Yes"</formula>
    </cfRule>
  </conditionalFormatting>
  <conditionalFormatting sqref="G343:M343">
    <cfRule type="cellIs" dxfId="600" priority="20" operator="equal">
      <formula>"No"</formula>
    </cfRule>
  </conditionalFormatting>
  <conditionalFormatting sqref="G343:M343">
    <cfRule type="cellIs" dxfId="599" priority="19" operator="equal">
      <formula>"Yes"</formula>
    </cfRule>
  </conditionalFormatting>
  <conditionalFormatting sqref="G344:M344">
    <cfRule type="cellIs" dxfId="598" priority="18" operator="equal">
      <formula>"No"</formula>
    </cfRule>
  </conditionalFormatting>
  <conditionalFormatting sqref="G344:M344">
    <cfRule type="cellIs" dxfId="597" priority="17" operator="equal">
      <formula>"Yes"</formula>
    </cfRule>
  </conditionalFormatting>
  <conditionalFormatting sqref="G345:M345">
    <cfRule type="cellIs" dxfId="596" priority="16" operator="equal">
      <formula>"No"</formula>
    </cfRule>
  </conditionalFormatting>
  <conditionalFormatting sqref="G345:M345">
    <cfRule type="cellIs" dxfId="595" priority="15" operator="equal">
      <formula>"Yes"</formula>
    </cfRule>
  </conditionalFormatting>
  <conditionalFormatting sqref="G346:M346">
    <cfRule type="cellIs" dxfId="594" priority="14" operator="equal">
      <formula>"No"</formula>
    </cfRule>
  </conditionalFormatting>
  <conditionalFormatting sqref="G346:M346">
    <cfRule type="cellIs" dxfId="593" priority="13" operator="equal">
      <formula>"Yes"</formula>
    </cfRule>
  </conditionalFormatting>
  <conditionalFormatting sqref="G347:M347">
    <cfRule type="cellIs" dxfId="592" priority="12" operator="equal">
      <formula>"No"</formula>
    </cfRule>
  </conditionalFormatting>
  <conditionalFormatting sqref="G347:M347">
    <cfRule type="cellIs" dxfId="591" priority="11" operator="equal">
      <formula>"Yes"</formula>
    </cfRule>
  </conditionalFormatting>
  <conditionalFormatting sqref="G15:M15">
    <cfRule type="cellIs" dxfId="590" priority="10" operator="equal">
      <formula>"No"</formula>
    </cfRule>
  </conditionalFormatting>
  <conditionalFormatting sqref="G15:M15">
    <cfRule type="cellIs" dxfId="589" priority="9" operator="equal">
      <formula>"Yes"</formula>
    </cfRule>
  </conditionalFormatting>
  <conditionalFormatting sqref="N15:N493">
    <cfRule type="cellIs" dxfId="588" priority="8" operator="equal">
      <formula>$D$6</formula>
    </cfRule>
  </conditionalFormatting>
  <conditionalFormatting sqref="N15:N402">
    <cfRule type="cellIs" dxfId="587" priority="3" operator="equal">
      <formula>TRUE</formula>
    </cfRule>
    <cfRule type="cellIs" dxfId="586" priority="4" operator="equal">
      <formula>FALSE</formula>
    </cfRule>
    <cfRule type="cellIs" dxfId="585" priority="7" operator="equal">
      <formula>"FALSE"</formula>
    </cfRule>
  </conditionalFormatting>
  <conditionalFormatting sqref="N15:N402">
    <cfRule type="cellIs" dxfId="584" priority="6" operator="equal">
      <formula>"FALSE"</formula>
    </cfRule>
  </conditionalFormatting>
  <conditionalFormatting sqref="Q15:Q215">
    <cfRule type="containsText" dxfId="583" priority="1" operator="containsText" text="TRUE">
      <formula>NOT(ISERROR(SEARCH("TRUE",Q15)))</formula>
    </cfRule>
    <cfRule type="containsText" dxfId="582" priority="2" operator="containsText" text="FALSE">
      <formula>NOT(ISERROR(SEARCH("FALSE",Q15)))</formula>
    </cfRule>
  </conditionalFormatting>
  <dataValidations count="1">
    <dataValidation type="list" allowBlank="1" showInputMessage="1" showErrorMessage="1" sqref="M217:M347 G15:L347 M15:M215" xr:uid="{46F44BA1-9E19-4ECB-9774-8CBEB8B83FE2}">
      <formula1>"Yes, No"</formula1>
    </dataValidation>
  </dataValidations>
  <hyperlinks>
    <hyperlink ref="R151" r:id="rId1" xr:uid="{99773D9C-207D-40D2-BF30-101FC8C740C9}"/>
  </hyperlink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CE02EA-4814-4141-AE1E-25D09D05DB16}">
  <dimension ref="A1:P217"/>
  <sheetViews>
    <sheetView topLeftCell="E129" workbookViewId="0">
      <selection activeCell="E15" sqref="E15"/>
    </sheetView>
  </sheetViews>
  <sheetFormatPr defaultColWidth="8.85546875" defaultRowHeight="15"/>
  <cols>
    <col min="2" max="2" width="6.140625" customWidth="1"/>
    <col min="3" max="3" width="24.85546875" customWidth="1"/>
    <col min="4" max="4" width="52.42578125" customWidth="1"/>
    <col min="5" max="5" width="18" customWidth="1"/>
    <col min="6" max="6" width="9.42578125" customWidth="1"/>
    <col min="7" max="7" width="26.42578125" customWidth="1"/>
    <col min="8" max="8" width="15.7109375" customWidth="1"/>
    <col min="9" max="9" width="17" bestFit="1" customWidth="1"/>
    <col min="10" max="10" width="14.42578125" bestFit="1" customWidth="1"/>
    <col min="11" max="11" width="29.28515625" bestFit="1" customWidth="1"/>
    <col min="12" max="12" width="40.42578125" bestFit="1" customWidth="1"/>
    <col min="13" max="13" width="21.7109375" customWidth="1"/>
  </cols>
  <sheetData>
    <row r="1" spans="1:16">
      <c r="A1" t="s">
        <v>13621</v>
      </c>
    </row>
    <row r="2" spans="1:16">
      <c r="A2" t="s">
        <v>13622</v>
      </c>
    </row>
    <row r="3" spans="1:16">
      <c r="A3" t="s">
        <v>13623</v>
      </c>
    </row>
    <row r="5" spans="1:16">
      <c r="A5" s="1" t="s">
        <v>14</v>
      </c>
      <c r="B5" s="1"/>
      <c r="C5" s="1"/>
      <c r="D5" s="1"/>
      <c r="E5" s="1"/>
      <c r="F5" s="1"/>
      <c r="G5" s="1"/>
      <c r="H5" s="1"/>
      <c r="I5" s="1"/>
      <c r="J5" s="1"/>
      <c r="K5" s="1"/>
      <c r="L5" s="1"/>
    </row>
    <row r="6" spans="1:16">
      <c r="A6" s="1" t="s">
        <v>13624</v>
      </c>
      <c r="B6" s="1" t="s">
        <v>13625</v>
      </c>
      <c r="C6" s="1" t="s">
        <v>13626</v>
      </c>
      <c r="D6" s="1" t="b">
        <v>0</v>
      </c>
      <c r="E6" s="1"/>
      <c r="F6" s="1"/>
      <c r="G6" s="1"/>
      <c r="H6" s="1"/>
      <c r="I6" s="1"/>
      <c r="J6" s="1"/>
      <c r="K6" s="1"/>
      <c r="L6" s="1"/>
    </row>
    <row r="7" spans="1:16">
      <c r="A7" s="1"/>
      <c r="B7" s="1" t="s">
        <v>13627</v>
      </c>
      <c r="C7" s="1" t="s">
        <v>13628</v>
      </c>
      <c r="D7" s="1"/>
      <c r="E7" s="1"/>
      <c r="F7" s="1"/>
      <c r="G7" s="1"/>
      <c r="H7" s="1"/>
      <c r="I7" s="1"/>
      <c r="J7" s="1"/>
      <c r="K7" s="1"/>
      <c r="L7" s="1"/>
    </row>
    <row r="8" spans="1:16">
      <c r="A8" s="1"/>
      <c r="B8" s="1" t="s">
        <v>13629</v>
      </c>
      <c r="C8" s="1" t="s">
        <v>13630</v>
      </c>
      <c r="D8" s="1"/>
      <c r="E8" s="1"/>
      <c r="F8" s="1"/>
      <c r="G8" s="1"/>
      <c r="H8" s="1"/>
      <c r="I8" s="1"/>
      <c r="J8" s="1"/>
      <c r="K8" s="1"/>
      <c r="L8" s="1"/>
    </row>
    <row r="9" spans="1:16">
      <c r="A9" s="1"/>
      <c r="B9" s="1" t="s">
        <v>13631</v>
      </c>
      <c r="C9" s="1" t="s">
        <v>13632</v>
      </c>
      <c r="D9" s="1"/>
      <c r="E9" s="1"/>
      <c r="F9" s="1"/>
      <c r="G9" s="1"/>
      <c r="H9" s="1"/>
      <c r="I9" s="1"/>
      <c r="J9" s="1"/>
    </row>
    <row r="10" spans="1:16">
      <c r="A10" s="1"/>
      <c r="B10" s="1" t="s">
        <v>13633</v>
      </c>
      <c r="C10" s="1" t="s">
        <v>13634</v>
      </c>
      <c r="D10" s="1"/>
      <c r="E10" s="1"/>
      <c r="F10" s="1"/>
      <c r="G10" s="1"/>
      <c r="H10" s="1"/>
      <c r="I10" s="1"/>
      <c r="J10" s="1"/>
    </row>
    <row r="11" spans="1:16">
      <c r="A11" s="1"/>
      <c r="B11" s="1" t="s">
        <v>13635</v>
      </c>
      <c r="C11" s="1" t="s">
        <v>13636</v>
      </c>
      <c r="D11" s="1"/>
      <c r="E11" s="1"/>
      <c r="F11" s="1"/>
      <c r="G11" s="1"/>
      <c r="H11" s="1"/>
      <c r="I11" s="1"/>
      <c r="J11" s="1"/>
    </row>
    <row r="12" spans="1:16">
      <c r="A12" s="1"/>
      <c r="B12" s="1" t="s">
        <v>13637</v>
      </c>
      <c r="C12" s="1" t="s">
        <v>13638</v>
      </c>
      <c r="D12" s="1"/>
      <c r="E12" s="1"/>
      <c r="F12" s="1"/>
      <c r="G12" s="1"/>
      <c r="H12" s="1"/>
      <c r="I12" s="1"/>
      <c r="J12" s="1"/>
    </row>
    <row r="13" spans="1:16">
      <c r="A13" s="1"/>
      <c r="B13" s="1"/>
      <c r="C13" s="1"/>
      <c r="D13" s="1"/>
      <c r="E13" s="1"/>
      <c r="F13" s="1"/>
      <c r="G13" s="1"/>
      <c r="H13" s="1"/>
      <c r="I13" s="1"/>
      <c r="J13" s="1"/>
    </row>
    <row r="14" spans="1:16" ht="43.5" customHeight="1">
      <c r="A14" t="s">
        <v>15</v>
      </c>
      <c r="B14" s="1" t="s">
        <v>21</v>
      </c>
      <c r="C14" s="1" t="s">
        <v>17</v>
      </c>
      <c r="D14" s="1" t="s">
        <v>19</v>
      </c>
      <c r="E14" s="1" t="s">
        <v>13639</v>
      </c>
      <c r="F14" s="1" t="s">
        <v>20</v>
      </c>
      <c r="G14" s="16" t="s">
        <v>13626</v>
      </c>
      <c r="H14" s="16" t="s">
        <v>13640</v>
      </c>
      <c r="I14" s="16" t="s">
        <v>13641</v>
      </c>
      <c r="J14" s="16" t="s">
        <v>13632</v>
      </c>
      <c r="K14" s="16" t="s">
        <v>13634</v>
      </c>
      <c r="L14" s="16" t="s">
        <v>13642</v>
      </c>
      <c r="M14" s="16" t="s">
        <v>13650</v>
      </c>
      <c r="N14" s="12" t="s">
        <v>13643</v>
      </c>
      <c r="O14" s="12"/>
      <c r="P14" s="16" t="s">
        <v>92</v>
      </c>
    </row>
    <row r="15" spans="1:16">
      <c r="A15">
        <v>1</v>
      </c>
      <c r="B15">
        <f>'Phase I - Post Duplicate Screen'!B5</f>
        <v>1980</v>
      </c>
      <c r="C15" t="str">
        <f>'Phase I - Post Duplicate Screen'!C5</f>
        <v>Epstein, R; Skinner, B F</v>
      </c>
      <c r="D15" t="str">
        <f>'Phase I - Post Duplicate Screen'!D5</f>
        <v>Resurgence of responding after the cessation of response-independent reinforcement.</v>
      </c>
      <c r="E15" s="1" t="s">
        <v>542</v>
      </c>
      <c r="F15" s="13" t="s">
        <v>13651</v>
      </c>
      <c r="G15" s="1" t="s">
        <v>13644</v>
      </c>
      <c r="H15" s="1" t="s">
        <v>13645</v>
      </c>
      <c r="I15" s="1" t="s">
        <v>13644</v>
      </c>
      <c r="J15" s="1" t="s">
        <v>13644</v>
      </c>
      <c r="K15" s="1" t="s">
        <v>13644</v>
      </c>
      <c r="L15" s="1"/>
      <c r="M15" s="1"/>
      <c r="N15" t="b">
        <f t="shared" ref="N15:N78" si="0">IF(COUNTIF(G15:M15,"No") &gt; 0, FALSE, IF(COUNTIF(G15:M15,"Yes") &gt; 6, TRUE, ""))</f>
        <v>0</v>
      </c>
      <c r="P15" t="str">
        <f>IF(N15='Phase 1 - Criteria - Chris'!N15, "TRUE", "FALSE")</f>
        <v>TRUE</v>
      </c>
    </row>
    <row r="16" spans="1:16">
      <c r="A16">
        <v>2</v>
      </c>
      <c r="B16">
        <f>'Phase I - Post Duplicate Screen'!B6</f>
        <v>1983</v>
      </c>
      <c r="C16" t="str">
        <f>'Phase I - Post Duplicate Screen'!C6</f>
        <v>Epstein, Robert</v>
      </c>
      <c r="D16" t="str">
        <f>'Phase I - Post Duplicate Screen'!D6</f>
        <v>Resurgence of previously reinforced behavior during extinction</v>
      </c>
      <c r="E16" s="1" t="s">
        <v>1148</v>
      </c>
      <c r="F16" s="15" t="s">
        <v>13652</v>
      </c>
      <c r="G16" s="1" t="s">
        <v>13644</v>
      </c>
      <c r="H16" s="1" t="s">
        <v>13644</v>
      </c>
      <c r="I16" s="1" t="s">
        <v>13644</v>
      </c>
      <c r="J16" s="1" t="s">
        <v>13644</v>
      </c>
      <c r="K16" s="1" t="s">
        <v>13644</v>
      </c>
      <c r="L16" s="1" t="s">
        <v>13644</v>
      </c>
      <c r="M16" s="1" t="s">
        <v>13644</v>
      </c>
      <c r="N16" t="b">
        <f t="shared" si="0"/>
        <v>1</v>
      </c>
      <c r="P16" t="str">
        <f>IF(N16='Phase 1 - Criteria - Chris'!N16, "TRUE", "FALSE")</f>
        <v>TRUE</v>
      </c>
    </row>
    <row r="17" spans="1:16">
      <c r="A17">
        <v>3</v>
      </c>
      <c r="B17">
        <f>'Phase I - Post Duplicate Screen'!B7</f>
        <v>1985</v>
      </c>
      <c r="C17" t="str">
        <f>'Phase I - Post Duplicate Screen'!C7</f>
        <v>Epstein, Robert</v>
      </c>
      <c r="D17" t="str">
        <f>'Phase I - Post Duplicate Screen'!D7</f>
        <v>Extinction-induced resurgence: Preliminary investigations and possible applications</v>
      </c>
      <c r="E17" s="1" t="s">
        <v>689</v>
      </c>
      <c r="F17" s="13" t="s">
        <v>13653</v>
      </c>
      <c r="G17" s="1" t="s">
        <v>13644</v>
      </c>
      <c r="H17" s="1" t="s">
        <v>13644</v>
      </c>
      <c r="I17" s="1" t="s">
        <v>13644</v>
      </c>
      <c r="J17" s="1" t="s">
        <v>13644</v>
      </c>
      <c r="K17" s="1" t="s">
        <v>13644</v>
      </c>
      <c r="L17" s="1" t="s">
        <v>13644</v>
      </c>
      <c r="M17" s="1" t="s">
        <v>13644</v>
      </c>
      <c r="N17" t="b">
        <f t="shared" si="0"/>
        <v>1</v>
      </c>
      <c r="O17" t="s">
        <v>13646</v>
      </c>
      <c r="P17" t="str">
        <f>IF(N17='Phase 1 - Criteria - Chris'!N17, "TRUE", "FALSE")</f>
        <v>TRUE</v>
      </c>
    </row>
    <row r="18" spans="1:16" s="18" customFormat="1">
      <c r="A18" s="18">
        <v>4</v>
      </c>
      <c r="B18" s="18">
        <f>'Phase I - Post Duplicate Screen'!B8</f>
        <v>1988</v>
      </c>
      <c r="C18" s="18" t="str">
        <f>'Phase I - Post Duplicate Screen'!C8</f>
        <v>Pittenger, David J.; Pavlik, William B.; Flora, Steve R.; Kontos, Julie M.</v>
      </c>
      <c r="D18" s="18" t="str">
        <f>'Phase I - Post Duplicate Screen'!D8</f>
        <v>The persistence of learned behaviors in humans as a function of changes in reinforcement schedule and response</v>
      </c>
      <c r="E18" s="14" t="s">
        <v>675</v>
      </c>
      <c r="F18" s="19" t="s">
        <v>13654</v>
      </c>
      <c r="G18" s="14" t="s">
        <v>13644</v>
      </c>
      <c r="H18" s="14" t="s">
        <v>13644</v>
      </c>
      <c r="I18" s="14" t="s">
        <v>13644</v>
      </c>
      <c r="J18" s="1" t="s">
        <v>13644</v>
      </c>
      <c r="K18" s="1" t="s">
        <v>13644</v>
      </c>
      <c r="L18" s="14" t="s">
        <v>13644</v>
      </c>
      <c r="M18" s="14" t="s">
        <v>13644</v>
      </c>
      <c r="N18" t="b">
        <f t="shared" si="0"/>
        <v>1</v>
      </c>
      <c r="P18" t="str">
        <f>IF(N18='Phase 1 - Criteria - Chris'!N18, "TRUE", "FALSE")</f>
        <v>TRUE</v>
      </c>
    </row>
    <row r="19" spans="1:16">
      <c r="A19">
        <v>5</v>
      </c>
      <c r="B19">
        <f>'Phase I - Post Duplicate Screen'!B9</f>
        <v>1996</v>
      </c>
      <c r="C19" t="str">
        <f>'Phase I - Post Duplicate Screen'!C9</f>
        <v>Wilson, K G; Hayes, S C</v>
      </c>
      <c r="D19" t="str">
        <f>'Phase I - Post Duplicate Screen'!D9</f>
        <v>Resurgence of derived stimulus relations.</v>
      </c>
      <c r="E19" s="1" t="s">
        <v>639</v>
      </c>
      <c r="F19" s="13" t="s">
        <v>13655</v>
      </c>
      <c r="G19" s="1" t="s">
        <v>13644</v>
      </c>
      <c r="H19" s="1" t="s">
        <v>13644</v>
      </c>
      <c r="I19" s="1" t="s">
        <v>13644</v>
      </c>
      <c r="J19" s="1" t="s">
        <v>13644</v>
      </c>
      <c r="K19" s="1" t="s">
        <v>13644</v>
      </c>
      <c r="L19" s="1" t="s">
        <v>13644</v>
      </c>
      <c r="M19" s="1" t="s">
        <v>13644</v>
      </c>
      <c r="N19" t="b">
        <f t="shared" si="0"/>
        <v>1</v>
      </c>
      <c r="P19" t="str">
        <f>IF(N19='Phase 1 - Criteria - Chris'!N19, "TRUE", "FALSE")</f>
        <v>TRUE</v>
      </c>
    </row>
    <row r="20" spans="1:16">
      <c r="A20">
        <v>7</v>
      </c>
      <c r="B20">
        <f>'Phase I - Post Duplicate Screen'!B10</f>
        <v>1997</v>
      </c>
      <c r="C20" t="str">
        <f>'Phase I - Post Duplicate Screen'!C10</f>
        <v>Mechner, Francis; Hyten, Cloyd; Field, Douglas P.; Madden, Gregory J.</v>
      </c>
      <c r="D20" t="str">
        <f>'Phase I - Post Duplicate Screen'!D10</f>
        <v>Using revealed operants to study the structure and properties of human operant behavior</v>
      </c>
      <c r="E20" s="1" t="s">
        <v>689</v>
      </c>
      <c r="F20" s="13" t="s">
        <v>13656</v>
      </c>
      <c r="G20" s="1" t="s">
        <v>13644</v>
      </c>
      <c r="H20" s="1" t="s">
        <v>13644</v>
      </c>
      <c r="I20" s="1" t="s">
        <v>13644</v>
      </c>
      <c r="J20" s="1" t="s">
        <v>13644</v>
      </c>
      <c r="K20" s="1" t="s">
        <v>13644</v>
      </c>
      <c r="L20" s="1" t="s">
        <v>13644</v>
      </c>
      <c r="M20" s="1" t="s">
        <v>13644</v>
      </c>
      <c r="N20" t="b">
        <f t="shared" si="0"/>
        <v>1</v>
      </c>
      <c r="P20" t="str">
        <f>IF(N20='Phase 1 - Criteria - Chris'!N20, "TRUE", "FALSE")</f>
        <v>TRUE</v>
      </c>
    </row>
    <row r="21" spans="1:16">
      <c r="A21">
        <v>8</v>
      </c>
      <c r="B21">
        <f>'Phase I - Post Duplicate Screen'!B11</f>
        <v>2000</v>
      </c>
      <c r="C21" t="str">
        <f>'Phase I - Post Duplicate Screen'!C11</f>
        <v>Cleland, Bryce S.; Foster, T. M.; Temple, W.</v>
      </c>
      <c r="D21" t="str">
        <f>'Phase I - Post Duplicate Screen'!D11</f>
        <v>Resurgence: The role of extinction</v>
      </c>
      <c r="E21" s="1" t="s">
        <v>766</v>
      </c>
      <c r="F21" s="13" t="s">
        <v>13657</v>
      </c>
      <c r="G21" s="1" t="s">
        <v>13644</v>
      </c>
      <c r="H21" s="1" t="s">
        <v>13644</v>
      </c>
      <c r="I21" s="1" t="s">
        <v>13644</v>
      </c>
      <c r="J21" s="1" t="s">
        <v>13644</v>
      </c>
      <c r="K21" s="1" t="s">
        <v>13644</v>
      </c>
      <c r="L21" s="1" t="s">
        <v>13644</v>
      </c>
      <c r="M21" s="1" t="s">
        <v>13644</v>
      </c>
      <c r="N21" t="b">
        <f t="shared" si="0"/>
        <v>1</v>
      </c>
      <c r="P21" t="str">
        <f>IF(N21='Phase 1 - Criteria - Chris'!N21, "TRUE", "FALSE")</f>
        <v>TRUE</v>
      </c>
    </row>
    <row r="22" spans="1:16">
      <c r="A22">
        <v>10</v>
      </c>
      <c r="B22">
        <f>'Phase I - Post Duplicate Screen'!B12</f>
        <v>2001</v>
      </c>
      <c r="C22" t="str">
        <f>'Phase I - Post Duplicate Screen'!C12</f>
        <v>Sutton, Carole</v>
      </c>
      <c r="D22" t="str">
        <f>'Phase I - Post Duplicate Screen'!D12</f>
        <v>Resurgence of attachment (behaviours) within a cognitive behavioural intervention: Evidence from research</v>
      </c>
      <c r="E22" s="1" t="s">
        <v>1097</v>
      </c>
      <c r="F22" s="13" t="s">
        <v>13658</v>
      </c>
      <c r="G22" s="1" t="s">
        <v>13645</v>
      </c>
      <c r="H22" s="1"/>
      <c r="I22" s="1" t="s">
        <v>13644</v>
      </c>
      <c r="J22" s="1" t="s">
        <v>13644</v>
      </c>
      <c r="K22" s="1" t="s">
        <v>13644</v>
      </c>
      <c r="L22" s="1"/>
      <c r="M22" s="1"/>
      <c r="N22" t="b">
        <f t="shared" si="0"/>
        <v>0</v>
      </c>
      <c r="P22" t="str">
        <f>IF(N22='Phase 1 - Criteria - Chris'!N22, "TRUE", "FALSE")</f>
        <v>TRUE</v>
      </c>
    </row>
    <row r="23" spans="1:16">
      <c r="A23">
        <v>11</v>
      </c>
      <c r="B23">
        <f>'Phase I - Post Duplicate Screen'!B13</f>
        <v>2003</v>
      </c>
      <c r="C23" t="str">
        <f>'Phase I - Post Duplicate Screen'!C13</f>
        <v>Lieving, Gregory A; Lattal, Kennon A</v>
      </c>
      <c r="D23" t="str">
        <f>'Phase I - Post Duplicate Screen'!D13</f>
        <v>Recency, repeatability, and reinforcer retrenchment: an experimental analysis of resurgence.</v>
      </c>
      <c r="E23" s="1" t="s">
        <v>639</v>
      </c>
      <c r="F23" s="13" t="s">
        <v>13659</v>
      </c>
      <c r="G23" s="1" t="s">
        <v>13644</v>
      </c>
      <c r="H23" s="1" t="s">
        <v>13644</v>
      </c>
      <c r="I23" s="1" t="s">
        <v>13644</v>
      </c>
      <c r="J23" s="1" t="s">
        <v>13644</v>
      </c>
      <c r="K23" s="1" t="s">
        <v>13644</v>
      </c>
      <c r="L23" s="1" t="s">
        <v>13644</v>
      </c>
      <c r="M23" s="1" t="s">
        <v>13644</v>
      </c>
      <c r="N23" t="b">
        <f t="shared" si="0"/>
        <v>1</v>
      </c>
      <c r="P23" t="str">
        <f>IF(N23='Phase 1 - Criteria - Chris'!N23, "TRUE", "FALSE")</f>
        <v>TRUE</v>
      </c>
    </row>
    <row r="24" spans="1:16">
      <c r="A24">
        <v>13</v>
      </c>
      <c r="B24">
        <f>'Phase I - Post Duplicate Screen'!B14</f>
        <v>2003</v>
      </c>
      <c r="C24" t="str">
        <f>'Phase I - Post Duplicate Screen'!C14</f>
        <v>Aguilera, Carolina</v>
      </c>
      <c r="D24" t="str">
        <f>'Phase I - Post Duplicate Screen'!D14</f>
        <v>Resurgence of inaccurately instructed behavior</v>
      </c>
      <c r="E24" s="1" t="s">
        <v>13660</v>
      </c>
      <c r="F24" s="13" t="s">
        <v>13661</v>
      </c>
      <c r="G24" s="1"/>
      <c r="H24" s="1"/>
      <c r="I24" s="1" t="s">
        <v>13644</v>
      </c>
      <c r="J24" s="1" t="s">
        <v>13644</v>
      </c>
      <c r="K24" s="1" t="s">
        <v>13645</v>
      </c>
      <c r="L24" s="1"/>
      <c r="M24" s="1"/>
      <c r="N24" t="b">
        <f t="shared" si="0"/>
        <v>0</v>
      </c>
      <c r="O24" t="s">
        <v>13647</v>
      </c>
      <c r="P24" t="str">
        <f>IF(N24='Phase 1 - Criteria - Chris'!N24, "TRUE", "FALSE")</f>
        <v>TRUE</v>
      </c>
    </row>
    <row r="25" spans="1:16" s="17" customFormat="1">
      <c r="A25" s="17">
        <v>14</v>
      </c>
      <c r="B25" s="17">
        <f>'Phase I - Post Duplicate Screen'!B15</f>
        <v>2004</v>
      </c>
      <c r="C25" s="17" t="str">
        <f>'Phase I - Post Duplicate Screen'!C15</f>
        <v>Lieving; Gregory A; Hagopian; Louis P; Long; Ethan S; O'Connor; Julia</v>
      </c>
      <c r="D25" s="17" t="str">
        <f>'Phase I - Post Duplicate Screen'!D15</f>
        <v>response-Class Hierarchies and Resurgence of severe problem Behavior</v>
      </c>
      <c r="E25" s="25" t="s">
        <v>689</v>
      </c>
      <c r="F25" s="26" t="s">
        <v>13662</v>
      </c>
      <c r="G25" s="25" t="s">
        <v>13644</v>
      </c>
      <c r="H25" s="25" t="s">
        <v>13644</v>
      </c>
      <c r="I25" s="25" t="s">
        <v>13644</v>
      </c>
      <c r="J25" s="25" t="s">
        <v>13644</v>
      </c>
      <c r="K25" s="25" t="s">
        <v>13644</v>
      </c>
      <c r="L25" s="25" t="s">
        <v>13644</v>
      </c>
      <c r="M25" s="25" t="s">
        <v>13645</v>
      </c>
      <c r="N25" s="17" t="b">
        <f t="shared" si="0"/>
        <v>0</v>
      </c>
      <c r="P25" s="17" t="str">
        <f>IF(N25='Phase 1 - Criteria - Chris'!N25, "TRUE", "FALSE")</f>
        <v>TRUE</v>
      </c>
    </row>
    <row r="26" spans="1:16">
      <c r="A26">
        <v>16</v>
      </c>
      <c r="B26">
        <f>'Phase I - Post Duplicate Screen'!B16</f>
        <v>2005</v>
      </c>
      <c r="C26" t="str">
        <f>'Phase I - Post Duplicate Screen'!C16</f>
        <v>Houmanfar; R; Hayes; L. J; Herbst; S. A</v>
      </c>
      <c r="D26" t="str">
        <f>'Phase I - Post Duplicate Screen'!D16</f>
        <v>an Analog study of First Language Dominance and Interference over Second Language</v>
      </c>
      <c r="E26" s="1" t="s">
        <v>670</v>
      </c>
      <c r="F26" s="13" t="s">
        <v>13663</v>
      </c>
      <c r="G26" s="1" t="s">
        <v>13644</v>
      </c>
      <c r="H26" s="1" t="s">
        <v>13644</v>
      </c>
      <c r="I26" s="1" t="s">
        <v>13644</v>
      </c>
      <c r="J26" s="1" t="s">
        <v>13644</v>
      </c>
      <c r="K26" s="1" t="s">
        <v>13644</v>
      </c>
      <c r="L26" s="1" t="s">
        <v>13644</v>
      </c>
      <c r="M26" s="1" t="s">
        <v>13644</v>
      </c>
      <c r="N26" t="b">
        <f t="shared" si="0"/>
        <v>1</v>
      </c>
      <c r="P26" t="str">
        <f>IF(N26='Phase 1 - Criteria - Chris'!N26, "TRUE", "FALSE")</f>
        <v>TRUE</v>
      </c>
    </row>
    <row r="27" spans="1:16">
      <c r="A27">
        <v>18</v>
      </c>
      <c r="B27">
        <f>'Phase I - Post Duplicate Screen'!B17</f>
        <v>2005</v>
      </c>
      <c r="C27" t="str">
        <f>'Phase I - Post Duplicate Screen'!C17</f>
        <v>Sánchez-Carrasco, Livia; Nieto, Javier</v>
      </c>
      <c r="D27" t="str">
        <f>'Phase I - Post Duplicate Screen'!D17</f>
        <v>Resurgence of Three-Response Sequences in Rats = Resurgimiento de secuencias de tres respuestas</v>
      </c>
      <c r="E27" s="1" t="s">
        <v>629</v>
      </c>
      <c r="F27" s="13" t="s">
        <v>13664</v>
      </c>
      <c r="G27" s="1" t="s">
        <v>13644</v>
      </c>
      <c r="H27" s="1" t="s">
        <v>13644</v>
      </c>
      <c r="I27" s="1" t="s">
        <v>13644</v>
      </c>
      <c r="J27" s="1" t="s">
        <v>13644</v>
      </c>
      <c r="K27" s="1" t="s">
        <v>13644</v>
      </c>
      <c r="L27" s="1" t="s">
        <v>13644</v>
      </c>
      <c r="M27" s="1" t="s">
        <v>13644</v>
      </c>
      <c r="N27" t="b">
        <f t="shared" si="0"/>
        <v>1</v>
      </c>
      <c r="P27" t="str">
        <f>IF(N27='Phase 1 - Criteria - Chris'!N27, "TRUE", "FALSE")</f>
        <v>TRUE</v>
      </c>
    </row>
    <row r="28" spans="1:16">
      <c r="A28">
        <v>19</v>
      </c>
      <c r="B28">
        <f>'Phase I - Post Duplicate Screen'!B18</f>
        <v>2006</v>
      </c>
      <c r="C28" t="str">
        <f>'Phase I - Post Duplicate Screen'!C18</f>
        <v>Reed; Phil; Morgan; Theresa A</v>
      </c>
      <c r="D28" t="str">
        <f>'Phase I - Post Duplicate Screen'!D18</f>
        <v>Resurgence of response sequences during extinction in rats Shows a Primacy effect</v>
      </c>
      <c r="E28" s="1" t="s">
        <v>639</v>
      </c>
      <c r="F28" s="13" t="s">
        <v>13665</v>
      </c>
      <c r="G28" s="1" t="s">
        <v>13644</v>
      </c>
      <c r="H28" s="1" t="s">
        <v>13644</v>
      </c>
      <c r="I28" s="1" t="s">
        <v>13644</v>
      </c>
      <c r="J28" s="1" t="s">
        <v>13644</v>
      </c>
      <c r="K28" s="1" t="s">
        <v>13644</v>
      </c>
      <c r="L28" s="1" t="s">
        <v>13644</v>
      </c>
      <c r="M28" s="1" t="s">
        <v>13644</v>
      </c>
      <c r="N28" t="b">
        <f t="shared" si="0"/>
        <v>1</v>
      </c>
      <c r="P28" t="str">
        <f>IF(N28='Phase 1 - Criteria - Chris'!N28, "TRUE", "FALSE")</f>
        <v>TRUE</v>
      </c>
    </row>
    <row r="29" spans="1:16">
      <c r="A29">
        <v>20</v>
      </c>
      <c r="B29">
        <f>'Phase I - Post Duplicate Screen'!B19</f>
        <v>2006</v>
      </c>
      <c r="C29" t="str">
        <f>'Phase I - Post Duplicate Screen'!C19</f>
        <v>Podlesnik, Christopher A; Jimenez-Gomez, Corina; Shahan, Timothy A</v>
      </c>
      <c r="D29" t="str">
        <f>'Phase I - Post Duplicate Screen'!D19</f>
        <v>Resurgence of alcohol seeking produced by discontinuing non-drug reinforcement as an animal model of drug relapse.</v>
      </c>
      <c r="E29" s="1" t="s">
        <v>932</v>
      </c>
      <c r="F29" s="13" t="s">
        <v>13666</v>
      </c>
      <c r="G29" s="1" t="s">
        <v>13644</v>
      </c>
      <c r="H29" s="1" t="s">
        <v>13644</v>
      </c>
      <c r="I29" s="1" t="s">
        <v>13644</v>
      </c>
      <c r="J29" s="1" t="s">
        <v>13644</v>
      </c>
      <c r="K29" s="1" t="s">
        <v>13644</v>
      </c>
      <c r="L29" s="1" t="s">
        <v>13644</v>
      </c>
      <c r="M29" s="1" t="s">
        <v>13644</v>
      </c>
      <c r="N29" t="b">
        <f t="shared" si="0"/>
        <v>1</v>
      </c>
      <c r="P29" t="str">
        <f>IF(N29='Phase 1 - Criteria - Chris'!N29, "TRUE", "FALSE")</f>
        <v>TRUE</v>
      </c>
    </row>
    <row r="30" spans="1:16">
      <c r="A30">
        <v>22</v>
      </c>
      <c r="B30">
        <f>'Phase I - Post Duplicate Screen'!B20</f>
        <v>2006</v>
      </c>
      <c r="C30" t="str">
        <f>'Phase I - Post Duplicate Screen'!C20</f>
        <v>Shiffman, Saul</v>
      </c>
      <c r="D30" t="str">
        <f>'Phase I - Post Duplicate Screen'!D20</f>
        <v>Reflections on smoking relapse research</v>
      </c>
      <c r="E30" s="1" t="s">
        <v>1018</v>
      </c>
      <c r="F30" s="13" t="s">
        <v>13667</v>
      </c>
      <c r="G30" s="1" t="s">
        <v>13645</v>
      </c>
      <c r="H30" s="1"/>
      <c r="I30" s="1" t="s">
        <v>13644</v>
      </c>
      <c r="J30" s="1" t="s">
        <v>13644</v>
      </c>
      <c r="K30" s="1" t="s">
        <v>13644</v>
      </c>
      <c r="L30" s="1"/>
      <c r="M30" s="1"/>
      <c r="N30" t="b">
        <f t="shared" si="0"/>
        <v>0</v>
      </c>
      <c r="P30" t="str">
        <f>IF(N30='Phase 1 - Criteria - Chris'!N30, "TRUE", "FALSE")</f>
        <v>TRUE</v>
      </c>
    </row>
    <row r="31" spans="1:16">
      <c r="A31">
        <v>26</v>
      </c>
      <c r="B31">
        <f>'Phase I - Post Duplicate Screen'!B21</f>
        <v>2007</v>
      </c>
      <c r="C31" t="str">
        <f>'Phase I - Post Duplicate Screen'!C21</f>
        <v>Doughty, Adam H; da Silva, Stephanie P; Lattal, Kennon A</v>
      </c>
      <c r="D31" t="str">
        <f>'Phase I - Post Duplicate Screen'!D21</f>
        <v>Differential resurgence and response elimination.</v>
      </c>
      <c r="E31" s="1" t="s">
        <v>766</v>
      </c>
      <c r="F31" s="13" t="s">
        <v>13668</v>
      </c>
      <c r="G31" s="1" t="s">
        <v>13644</v>
      </c>
      <c r="H31" s="1" t="s">
        <v>13644</v>
      </c>
      <c r="I31" s="1" t="s">
        <v>13644</v>
      </c>
      <c r="J31" s="1" t="s">
        <v>13644</v>
      </c>
      <c r="K31" s="1" t="s">
        <v>13644</v>
      </c>
      <c r="L31" s="1" t="s">
        <v>13644</v>
      </c>
      <c r="M31" s="1" t="s">
        <v>13644</v>
      </c>
      <c r="N31" t="b">
        <f t="shared" si="0"/>
        <v>1</v>
      </c>
      <c r="P31" t="str">
        <f>IF(N31='Phase 1 - Criteria - Chris'!N31, "TRUE", "FALSE")</f>
        <v>TRUE</v>
      </c>
    </row>
    <row r="32" spans="1:16">
      <c r="A32">
        <v>27</v>
      </c>
      <c r="B32">
        <f>'Phase I - Post Duplicate Screen'!B22</f>
        <v>2007</v>
      </c>
      <c r="C32" t="str">
        <f>'Phase I - Post Duplicate Screen'!C22</f>
        <v>Reed, Phil; Morgan, Theresa A</v>
      </c>
      <c r="D32" t="str">
        <f>'Phase I - Post Duplicate Screen'!D22</f>
        <v>Resurgence of behavior during extinction depends on previous rate of response.</v>
      </c>
      <c r="E32" s="1" t="s">
        <v>712</v>
      </c>
      <c r="F32" s="13" t="s">
        <v>13669</v>
      </c>
      <c r="G32" s="1" t="s">
        <v>13644</v>
      </c>
      <c r="H32" s="1" t="s">
        <v>13644</v>
      </c>
      <c r="I32" s="1" t="s">
        <v>13644</v>
      </c>
      <c r="J32" s="1" t="s">
        <v>13644</v>
      </c>
      <c r="K32" s="1" t="s">
        <v>13644</v>
      </c>
      <c r="L32" s="1" t="s">
        <v>13644</v>
      </c>
      <c r="M32" s="1" t="s">
        <v>13644</v>
      </c>
      <c r="N32" t="b">
        <f t="shared" si="0"/>
        <v>1</v>
      </c>
      <c r="P32" t="str">
        <f>IF(N32='Phase 1 - Criteria - Chris'!N32, "TRUE", "FALSE")</f>
        <v>TRUE</v>
      </c>
    </row>
    <row r="33" spans="1:16">
      <c r="A33">
        <v>28</v>
      </c>
      <c r="B33">
        <f>'Phase I - Post Duplicate Screen'!B23</f>
        <v>2007</v>
      </c>
      <c r="C33" t="str">
        <f>'Phase I - Post Duplicate Screen'!C23</f>
        <v>Bachá-Méndez, Gustavo; Reid, Alliston K; Mendoza-Soylovna, Adela</v>
      </c>
      <c r="D33" t="str">
        <f>'Phase I - Post Duplicate Screen'!D23</f>
        <v>Resurgence of integrated behavioral units.</v>
      </c>
      <c r="E33" s="1" t="s">
        <v>639</v>
      </c>
      <c r="F33" s="13" t="s">
        <v>13670</v>
      </c>
      <c r="G33" s="1" t="s">
        <v>13644</v>
      </c>
      <c r="H33" s="1" t="s">
        <v>13644</v>
      </c>
      <c r="I33" s="1" t="s">
        <v>13644</v>
      </c>
      <c r="J33" s="1" t="s">
        <v>13644</v>
      </c>
      <c r="K33" s="1" t="s">
        <v>13644</v>
      </c>
      <c r="L33" s="1" t="s">
        <v>13644</v>
      </c>
      <c r="M33" s="1" t="s">
        <v>13644</v>
      </c>
      <c r="N33" t="b">
        <f t="shared" si="0"/>
        <v>1</v>
      </c>
      <c r="P33" t="str">
        <f>IF(N33='Phase 1 - Criteria - Chris'!N33, "TRUE", "FALSE")</f>
        <v>TRUE</v>
      </c>
    </row>
    <row r="34" spans="1:16">
      <c r="A34">
        <v>32</v>
      </c>
      <c r="B34">
        <f>'Phase I - Post Duplicate Screen'!B24</f>
        <v>2007</v>
      </c>
      <c r="C34" t="str">
        <f>'Phase I - Post Duplicate Screen'!C24</f>
        <v>Sanabria, Federico; Killeen, Peter R.</v>
      </c>
      <c r="D34" t="str">
        <f>'Phase I - Post Duplicate Screen'!D24</f>
        <v>Temporal generalization accounts for response resurgence in the peak procedure</v>
      </c>
      <c r="E34" s="1" t="s">
        <v>766</v>
      </c>
      <c r="F34" s="13" t="s">
        <v>13671</v>
      </c>
      <c r="G34" s="1" t="s">
        <v>13644</v>
      </c>
      <c r="H34" s="1" t="s">
        <v>13644</v>
      </c>
      <c r="I34" s="1" t="s">
        <v>13644</v>
      </c>
      <c r="J34" s="1" t="s">
        <v>13644</v>
      </c>
      <c r="K34" s="1" t="s">
        <v>13644</v>
      </c>
      <c r="L34" s="1" t="s">
        <v>13645</v>
      </c>
      <c r="M34" s="1" t="s">
        <v>13644</v>
      </c>
      <c r="N34" t="b">
        <f t="shared" si="0"/>
        <v>0</v>
      </c>
      <c r="P34" t="str">
        <f>IF(N34='Phase 1 - Criteria - Chris'!N34, "TRUE", "FALSE")</f>
        <v>TRUE</v>
      </c>
    </row>
    <row r="35" spans="1:16">
      <c r="A35">
        <v>33</v>
      </c>
      <c r="B35">
        <f>'Phase I - Post Duplicate Screen'!B25</f>
        <v>2008</v>
      </c>
      <c r="C35" t="str">
        <f>'Phase I - Post Duplicate Screen'!C25</f>
        <v>Doughty; Adam H; Oken; Gabriella</v>
      </c>
      <c r="D35" t="str">
        <f>'Phase I - Post Duplicate Screen'!D25</f>
        <v>extinction-Induced response Resurgence: a Selective Review</v>
      </c>
      <c r="E35" s="1" t="s">
        <v>868</v>
      </c>
      <c r="F35" s="13" t="s">
        <v>13672</v>
      </c>
      <c r="G35" s="1" t="s">
        <v>13644</v>
      </c>
      <c r="H35" s="1" t="s">
        <v>13644</v>
      </c>
      <c r="I35" s="1" t="s">
        <v>13644</v>
      </c>
      <c r="J35" s="1" t="s">
        <v>13644</v>
      </c>
      <c r="K35" s="1" t="s">
        <v>13644</v>
      </c>
      <c r="L35" s="1" t="s">
        <v>13644</v>
      </c>
      <c r="M35" s="1" t="s">
        <v>13644</v>
      </c>
      <c r="N35" t="b">
        <f t="shared" si="0"/>
        <v>1</v>
      </c>
      <c r="O35" t="s">
        <v>13646</v>
      </c>
      <c r="P35" t="str">
        <f>IF(N35='Phase 1 - Criteria - Chris'!N35, "TRUE", "FALSE")</f>
        <v>TRUE</v>
      </c>
    </row>
    <row r="36" spans="1:16">
      <c r="A36">
        <v>34</v>
      </c>
      <c r="B36">
        <f>'Phase I - Post Duplicate Screen'!B26</f>
        <v>2008</v>
      </c>
      <c r="C36" t="str">
        <f>'Phase I - Post Duplicate Screen'!C26</f>
        <v>da Silva; Stephanie P; Maxwell; Megan E; Lattal; Kennon A</v>
      </c>
      <c r="D36" t="str">
        <f>'Phase I - Post Duplicate Screen'!D26</f>
        <v>Concurrent Resurgence and Behavioral history</v>
      </c>
      <c r="E36" s="1" t="s">
        <v>639</v>
      </c>
      <c r="F36" s="13" t="s">
        <v>13673</v>
      </c>
      <c r="G36" s="1" t="s">
        <v>13644</v>
      </c>
      <c r="H36" s="1" t="s">
        <v>13644</v>
      </c>
      <c r="I36" s="1" t="s">
        <v>13644</v>
      </c>
      <c r="J36" s="1" t="s">
        <v>13644</v>
      </c>
      <c r="K36" s="1" t="s">
        <v>13644</v>
      </c>
      <c r="L36" s="1" t="s">
        <v>13644</v>
      </c>
      <c r="M36" s="1" t="s">
        <v>13644</v>
      </c>
      <c r="N36" t="b">
        <f t="shared" si="0"/>
        <v>1</v>
      </c>
      <c r="P36" t="str">
        <f>IF(N36='Phase 1 - Criteria - Chris'!N36, "TRUE", "FALSE")</f>
        <v>TRUE</v>
      </c>
    </row>
    <row r="37" spans="1:16">
      <c r="A37">
        <v>36</v>
      </c>
      <c r="B37">
        <f>'Phase I - Post Duplicate Screen'!B27</f>
        <v>2008</v>
      </c>
      <c r="C37" t="str">
        <f>'Phase I - Post Duplicate Screen'!C27</f>
        <v>Volkert, Valerie M.</v>
      </c>
      <c r="D37" t="str">
        <f>'Phase I - Post Duplicate Screen'!D27</f>
        <v>An applied evaluation of resurgence: Functional communication training (FCT) and treatment relapse</v>
      </c>
      <c r="E37" s="1" t="s">
        <v>13660</v>
      </c>
      <c r="F37" s="13" t="s">
        <v>13674</v>
      </c>
      <c r="G37" s="1"/>
      <c r="H37" s="1"/>
      <c r="I37" s="1" t="s">
        <v>13644</v>
      </c>
      <c r="J37" s="1" t="s">
        <v>13644</v>
      </c>
      <c r="K37" s="1" t="s">
        <v>13645</v>
      </c>
      <c r="L37" s="1"/>
      <c r="M37" s="1"/>
      <c r="N37" t="b">
        <f t="shared" si="0"/>
        <v>0</v>
      </c>
      <c r="O37" t="s">
        <v>13647</v>
      </c>
      <c r="P37" t="str">
        <f>IF(N37='Phase 1 - Criteria - Chris'!N37, "TRUE", "FALSE")</f>
        <v>TRUE</v>
      </c>
    </row>
    <row r="38" spans="1:16">
      <c r="A38">
        <v>39</v>
      </c>
      <c r="B38">
        <f>'Phase I - Post Duplicate Screen'!B28</f>
        <v>2008</v>
      </c>
      <c r="C38" t="str">
        <f>'Phase I - Post Duplicate Screen'!C28</f>
        <v>Hernández, Aldo; Medina, Iván Felipe; Erazo, Leydy Aleen</v>
      </c>
      <c r="D38" t="str">
        <f>'Phase I - Post Duplicate Screen'!D28</f>
        <v>Resurgencia de conductas simbólicas: Una aproximación experimental = Resurgence of symbolic behavior: An experimental approach</v>
      </c>
      <c r="E38" s="1" t="s">
        <v>1191</v>
      </c>
      <c r="F38" s="13" t="s">
        <v>13675</v>
      </c>
      <c r="G38" s="1"/>
      <c r="H38" s="1"/>
      <c r="I38" s="1" t="s">
        <v>13644</v>
      </c>
      <c r="J38" s="1" t="s">
        <v>13645</v>
      </c>
      <c r="K38" s="1" t="s">
        <v>13644</v>
      </c>
      <c r="L38" s="1"/>
      <c r="M38" s="1"/>
      <c r="N38" t="b">
        <f t="shared" si="0"/>
        <v>0</v>
      </c>
      <c r="P38" t="str">
        <f>IF(N38='Phase 1 - Criteria - Chris'!N38, "TRUE", "FALSE")</f>
        <v>TRUE</v>
      </c>
    </row>
    <row r="39" spans="1:16" s="18" customFormat="1">
      <c r="A39" s="17">
        <v>40</v>
      </c>
      <c r="B39" s="18">
        <f>'Phase I - Post Duplicate Screen'!B29</f>
        <v>2008</v>
      </c>
      <c r="C39" s="18" t="str">
        <f>'Phase I - Post Duplicate Screen'!C29</f>
        <v>Bouton, M.E.; Woods, A.M.</v>
      </c>
      <c r="D39" s="18" t="str">
        <f>'Phase I - Post Duplicate Screen'!D29</f>
        <v>1.09 - Extinction: Behavioral Mechanisms and Their Implications</v>
      </c>
      <c r="E39" s="14" t="s">
        <v>1560</v>
      </c>
      <c r="F39" s="19" t="s">
        <v>13676</v>
      </c>
      <c r="G39" s="14"/>
      <c r="H39" s="14"/>
      <c r="I39" s="14" t="s">
        <v>13645</v>
      </c>
      <c r="J39" s="14" t="s">
        <v>13644</v>
      </c>
      <c r="K39" s="1" t="s">
        <v>13644</v>
      </c>
      <c r="L39" s="14"/>
      <c r="M39" s="14"/>
      <c r="N39" t="b">
        <f t="shared" si="0"/>
        <v>0</v>
      </c>
      <c r="P39" t="str">
        <f>IF(N39='Phase 1 - Criteria - Chris'!N39, "TRUE", "FALSE")</f>
        <v>TRUE</v>
      </c>
    </row>
    <row r="40" spans="1:16">
      <c r="A40">
        <v>41</v>
      </c>
      <c r="B40">
        <f>'Phase I - Post Duplicate Screen'!B30</f>
        <v>2009</v>
      </c>
      <c r="C40" t="str">
        <f>'Phase I - Post Duplicate Screen'!C30</f>
        <v>Bruzek; Jennifer L; Thompson; Rachel H; Peters; Lindsay C</v>
      </c>
      <c r="D40" t="str">
        <f>'Phase I - Post Duplicate Screen'!D30</f>
        <v>Resurgence of Infant Caregiving Responses</v>
      </c>
      <c r="E40" s="1" t="s">
        <v>639</v>
      </c>
      <c r="F40" s="13" t="s">
        <v>13677</v>
      </c>
      <c r="G40" s="1" t="s">
        <v>13644</v>
      </c>
      <c r="H40" s="1" t="s">
        <v>13644</v>
      </c>
      <c r="I40" s="1" t="s">
        <v>13644</v>
      </c>
      <c r="J40" s="1" t="s">
        <v>13644</v>
      </c>
      <c r="K40" s="1" t="s">
        <v>13644</v>
      </c>
      <c r="L40" s="1" t="s">
        <v>13644</v>
      </c>
      <c r="M40" s="1" t="s">
        <v>13644</v>
      </c>
      <c r="N40" t="b">
        <f t="shared" si="0"/>
        <v>1</v>
      </c>
      <c r="P40" t="str">
        <f>IF(N40='Phase 1 - Criteria - Chris'!N40, "TRUE", "FALSE")</f>
        <v>TRUE</v>
      </c>
    </row>
    <row r="41" spans="1:16" s="17" customFormat="1">
      <c r="A41" s="17">
        <v>42</v>
      </c>
      <c r="B41" s="17">
        <f>'Phase I - Post Duplicate Screen'!B31</f>
        <v>2009</v>
      </c>
      <c r="C41" s="17" t="str">
        <f>'Phase I - Post Duplicate Screen'!C31</f>
        <v>Volkert; Valerie M; Lerman; Dorothea C; Call; Nathan A; Trosclair Lasserre; Nicole</v>
      </c>
      <c r="D41" s="17" t="str">
        <f>'Phase I - Post Duplicate Screen'!D31</f>
        <v>an Evaluation of Resurgence during treatment with Functional Communication Training</v>
      </c>
      <c r="E41" s="25" t="s">
        <v>646</v>
      </c>
      <c r="F41" s="26" t="s">
        <v>13678</v>
      </c>
      <c r="G41" s="25" t="s">
        <v>13644</v>
      </c>
      <c r="H41" s="25" t="s">
        <v>13644</v>
      </c>
      <c r="I41" s="25" t="s">
        <v>13644</v>
      </c>
      <c r="J41" s="25" t="s">
        <v>13644</v>
      </c>
      <c r="K41" s="25" t="s">
        <v>13644</v>
      </c>
      <c r="L41" s="25" t="s">
        <v>13644</v>
      </c>
      <c r="M41" s="25" t="s">
        <v>13645</v>
      </c>
      <c r="N41" s="17" t="b">
        <f t="shared" si="0"/>
        <v>0</v>
      </c>
      <c r="P41" s="17" t="str">
        <f>IF(N41='Phase 1 - Criteria - Chris'!N41, "TRUE", "FALSE")</f>
        <v>TRUE</v>
      </c>
    </row>
    <row r="42" spans="1:16">
      <c r="A42">
        <v>44</v>
      </c>
      <c r="B42">
        <f>'Phase I - Post Duplicate Screen'!B32</f>
        <v>2009</v>
      </c>
      <c r="C42" t="str">
        <f>'Phase I - Post Duplicate Screen'!C32</f>
        <v>Podlesnik, Christopher A; Shahan, Timothy A</v>
      </c>
      <c r="D42" t="str">
        <f>'Phase I - Post Duplicate Screen'!D32</f>
        <v>Behavioral momentum and relapse of extinguished operant responding.</v>
      </c>
      <c r="E42" s="1" t="s">
        <v>712</v>
      </c>
      <c r="F42" s="13" t="s">
        <v>13679</v>
      </c>
      <c r="G42" s="1" t="s">
        <v>13644</v>
      </c>
      <c r="H42" s="1" t="s">
        <v>13644</v>
      </c>
      <c r="I42" s="1" t="s">
        <v>13644</v>
      </c>
      <c r="J42" s="1" t="s">
        <v>13644</v>
      </c>
      <c r="K42" s="1" t="s">
        <v>13644</v>
      </c>
      <c r="L42" s="1" t="s">
        <v>13644</v>
      </c>
      <c r="M42" s="1" t="s">
        <v>13644</v>
      </c>
      <c r="N42" t="b">
        <f t="shared" si="0"/>
        <v>1</v>
      </c>
      <c r="P42" t="str">
        <f>IF(N42='Phase 1 - Criteria - Chris'!N42, "TRUE", "FALSE")</f>
        <v>TRUE</v>
      </c>
    </row>
    <row r="43" spans="1:16">
      <c r="A43">
        <v>48</v>
      </c>
      <c r="B43">
        <f>'Phase I - Post Duplicate Screen'!B33</f>
        <v>2009</v>
      </c>
      <c r="C43" t="str">
        <f>'Phase I - Post Duplicate Screen'!C33</f>
        <v>Lattal, Kennon A.; St. Peter Pipkin, Claire</v>
      </c>
      <c r="D43" t="str">
        <f>'Phase I - Post Duplicate Screen'!D33</f>
        <v>Resurgence of previously reinforced responding: Research and application</v>
      </c>
      <c r="E43" s="1" t="s">
        <v>868</v>
      </c>
      <c r="F43" s="13" t="s">
        <v>13680</v>
      </c>
      <c r="G43" s="1" t="s">
        <v>13644</v>
      </c>
      <c r="H43" s="1" t="s">
        <v>13644</v>
      </c>
      <c r="I43" s="1" t="s">
        <v>13644</v>
      </c>
      <c r="J43" s="1" t="s">
        <v>13644</v>
      </c>
      <c r="K43" s="1" t="s">
        <v>13644</v>
      </c>
      <c r="L43" s="1" t="s">
        <v>13644</v>
      </c>
      <c r="M43" s="1" t="s">
        <v>13644</v>
      </c>
      <c r="N43" t="b">
        <f t="shared" si="0"/>
        <v>1</v>
      </c>
      <c r="O43" t="s">
        <v>13646</v>
      </c>
      <c r="P43" t="str">
        <f>IF(N43='Phase 1 - Criteria - Chris'!N43, "TRUE", "FALSE")</f>
        <v>TRUE</v>
      </c>
    </row>
    <row r="44" spans="1:16">
      <c r="A44">
        <v>49</v>
      </c>
      <c r="B44">
        <f>'Phase I - Post Duplicate Screen'!B34</f>
        <v>2010</v>
      </c>
      <c r="C44" t="str">
        <f>'Phase I - Post Duplicate Screen'!C34</f>
        <v>Podlesnik, Christopher A; Shahan, Timothy A</v>
      </c>
      <c r="D44" t="str">
        <f>'Phase I - Post Duplicate Screen'!D34</f>
        <v>Extinction, relapse, and behavioral momentum.</v>
      </c>
      <c r="E44" s="1" t="s">
        <v>766</v>
      </c>
      <c r="F44" s="13" t="s">
        <v>13681</v>
      </c>
      <c r="G44" s="1" t="s">
        <v>13644</v>
      </c>
      <c r="H44" s="1" t="s">
        <v>13644</v>
      </c>
      <c r="I44" s="1" t="s">
        <v>13644</v>
      </c>
      <c r="J44" s="1" t="s">
        <v>13644</v>
      </c>
      <c r="K44" s="1" t="s">
        <v>13644</v>
      </c>
      <c r="L44" s="1" t="s">
        <v>13644</v>
      </c>
      <c r="M44" s="1" t="s">
        <v>13644</v>
      </c>
      <c r="N44" t="b">
        <f t="shared" si="0"/>
        <v>1</v>
      </c>
      <c r="O44" t="s">
        <v>13646</v>
      </c>
      <c r="P44" t="str">
        <f>IF(N44='Phase 1 - Criteria - Chris'!N44, "TRUE", "FALSE")</f>
        <v>TRUE</v>
      </c>
    </row>
    <row r="45" spans="1:16">
      <c r="A45">
        <v>50</v>
      </c>
      <c r="B45">
        <f>'Phase I - Post Duplicate Screen'!B35</f>
        <v>2010</v>
      </c>
      <c r="C45" t="str">
        <f>'Phase I - Post Duplicate Screen'!C35</f>
        <v>Winterbauer, Neil E; Bouton, Mark E</v>
      </c>
      <c r="D45" t="str">
        <f>'Phase I - Post Duplicate Screen'!D35</f>
        <v>Mechanisms of resurgence of an extinguished instrumental behavior.</v>
      </c>
      <c r="E45" s="1" t="s">
        <v>836</v>
      </c>
      <c r="F45" s="13" t="s">
        <v>13682</v>
      </c>
      <c r="G45" s="1" t="s">
        <v>13644</v>
      </c>
      <c r="H45" s="1" t="s">
        <v>13644</v>
      </c>
      <c r="I45" s="1" t="s">
        <v>13644</v>
      </c>
      <c r="J45" s="1" t="s">
        <v>13644</v>
      </c>
      <c r="K45" s="1" t="s">
        <v>13644</v>
      </c>
      <c r="L45" s="1" t="s">
        <v>13644</v>
      </c>
      <c r="M45" s="1" t="s">
        <v>13644</v>
      </c>
      <c r="N45" t="b">
        <f t="shared" si="0"/>
        <v>1</v>
      </c>
      <c r="P45" t="str">
        <f>IF(N45='Phase 1 - Criteria - Chris'!N45, "TRUE", "FALSE")</f>
        <v>TRUE</v>
      </c>
    </row>
    <row r="46" spans="1:16">
      <c r="A46">
        <v>51</v>
      </c>
      <c r="B46">
        <f>'Phase I - Post Duplicate Screen'!B36</f>
        <v>2010</v>
      </c>
      <c r="C46" t="str">
        <f>'Phase I - Post Duplicate Screen'!C36</f>
        <v>Doughty, Adam H.; Cash, Jeffrey D.; Finch, Elizabeth A.; Holloway, Chrisey; Wallington, Laura K.</v>
      </c>
      <c r="D46" t="str">
        <f>'Phase I - Post Duplicate Screen'!D36</f>
        <v>Effects of training history on resurgence in humans</v>
      </c>
      <c r="E46" s="1" t="s">
        <v>766</v>
      </c>
      <c r="F46" s="13" t="s">
        <v>13683</v>
      </c>
      <c r="G46" s="1" t="s">
        <v>13644</v>
      </c>
      <c r="H46" s="1" t="s">
        <v>13644</v>
      </c>
      <c r="I46" s="1" t="s">
        <v>13644</v>
      </c>
      <c r="J46" s="1" t="s">
        <v>13644</v>
      </c>
      <c r="K46" s="1" t="s">
        <v>13644</v>
      </c>
      <c r="L46" s="1" t="s">
        <v>13644</v>
      </c>
      <c r="M46" s="1" t="s">
        <v>13644</v>
      </c>
      <c r="N46" t="b">
        <f t="shared" si="0"/>
        <v>1</v>
      </c>
      <c r="P46" t="str">
        <f>IF(N46='Phase 1 - Criteria - Chris'!N46, "TRUE", "FALSE")</f>
        <v>TRUE</v>
      </c>
    </row>
    <row r="47" spans="1:16">
      <c r="A47">
        <v>54</v>
      </c>
      <c r="B47">
        <f>'Phase I - Post Duplicate Screen'!B37</f>
        <v>2011</v>
      </c>
      <c r="C47" t="str">
        <f>'Phase I - Post Duplicate Screen'!C37</f>
        <v>Cancado; Carlos R. X; Lattal; Kennon A</v>
      </c>
      <c r="D47" t="str">
        <f>'Phase I - Post Duplicate Screen'!D37</f>
        <v>Resurgence of Temporal Patterns of Responding</v>
      </c>
      <c r="E47" s="1" t="s">
        <v>639</v>
      </c>
      <c r="F47" s="13" t="s">
        <v>13684</v>
      </c>
      <c r="G47" s="1" t="s">
        <v>13644</v>
      </c>
      <c r="H47" s="1" t="s">
        <v>13644</v>
      </c>
      <c r="I47" s="1" t="s">
        <v>13644</v>
      </c>
      <c r="J47" s="1" t="s">
        <v>13644</v>
      </c>
      <c r="K47" s="1" t="s">
        <v>13644</v>
      </c>
      <c r="L47" s="1" t="s">
        <v>13644</v>
      </c>
      <c r="M47" s="1" t="s">
        <v>13644</v>
      </c>
      <c r="N47" t="b">
        <f t="shared" si="0"/>
        <v>1</v>
      </c>
      <c r="P47" t="str">
        <f>IF(N47='Phase 1 - Criteria - Chris'!N47, "TRUE", "FALSE")</f>
        <v>TRUE</v>
      </c>
    </row>
    <row r="48" spans="1:16">
      <c r="A48">
        <v>55</v>
      </c>
      <c r="B48">
        <f>'Phase I - Post Duplicate Screen'!B38</f>
        <v>2011</v>
      </c>
      <c r="C48" t="str">
        <f>'Phase I - Post Duplicate Screen'!C38</f>
        <v>Nevin; John A; Shahan; Timothy A</v>
      </c>
      <c r="D48" t="str">
        <f>'Phase I - Post Duplicate Screen'!D38</f>
        <v>Behavioral Momentum Theory: Equations and Applications</v>
      </c>
      <c r="E48" s="1" t="s">
        <v>646</v>
      </c>
      <c r="F48" s="13" t="s">
        <v>13685</v>
      </c>
      <c r="G48" s="1" t="s">
        <v>13644</v>
      </c>
      <c r="H48" s="1" t="s">
        <v>13644</v>
      </c>
      <c r="I48" s="1" t="s">
        <v>13644</v>
      </c>
      <c r="J48" s="1" t="s">
        <v>13644</v>
      </c>
      <c r="K48" s="1" t="s">
        <v>13644</v>
      </c>
      <c r="L48" s="1" t="s">
        <v>13644</v>
      </c>
      <c r="M48" s="1" t="s">
        <v>13644</v>
      </c>
      <c r="N48" t="b">
        <f t="shared" si="0"/>
        <v>1</v>
      </c>
      <c r="P48" t="str">
        <f>IF(N48='Phase 1 - Criteria - Chris'!N48, "TRUE", "FALSE")</f>
        <v>TRUE</v>
      </c>
    </row>
    <row r="49" spans="1:16">
      <c r="A49">
        <v>56</v>
      </c>
      <c r="B49">
        <f>'Phase I - Post Duplicate Screen'!B39</f>
        <v>2011</v>
      </c>
      <c r="C49" t="str">
        <f>'Phase I - Post Duplicate Screen'!C39</f>
        <v>Shahan; Timothy A; Sweeney; Mary M</v>
      </c>
      <c r="D49" t="str">
        <f>'Phase I - Post Duplicate Screen'!D39</f>
        <v>a model of Resurgence Based on Behavioral Momentum Theory</v>
      </c>
      <c r="E49" s="1" t="s">
        <v>639</v>
      </c>
      <c r="F49" s="13" t="s">
        <v>13686</v>
      </c>
      <c r="G49" s="1" t="s">
        <v>13644</v>
      </c>
      <c r="H49" s="1" t="s">
        <v>13644</v>
      </c>
      <c r="I49" s="1" t="s">
        <v>13644</v>
      </c>
      <c r="J49" s="1" t="s">
        <v>13644</v>
      </c>
      <c r="K49" s="1" t="s">
        <v>13644</v>
      </c>
      <c r="L49" s="1" t="s">
        <v>13644</v>
      </c>
      <c r="M49" s="1" t="s">
        <v>13644</v>
      </c>
      <c r="N49" t="b">
        <f t="shared" si="0"/>
        <v>1</v>
      </c>
      <c r="O49" t="s">
        <v>13646</v>
      </c>
      <c r="P49" t="str">
        <f>IF(N49='Phase 1 - Criteria - Chris'!N49, "TRUE", "FALSE")</f>
        <v>TRUE</v>
      </c>
    </row>
    <row r="50" spans="1:16">
      <c r="A50">
        <v>57</v>
      </c>
      <c r="B50">
        <f>'Phase I - Post Duplicate Screen'!B40</f>
        <v>2011</v>
      </c>
      <c r="C50" t="str">
        <f>'Phase I - Post Duplicate Screen'!C40</f>
        <v>Winterbauer; Neil E; Bouton; Mark E</v>
      </c>
      <c r="D50" t="str">
        <f>'Phase I - Post Duplicate Screen'!D40</f>
        <v>Mechanisms of Resurgence II: response-contingent reinforcers can Reinstate a Second extinguished Behavior</v>
      </c>
      <c r="E50" s="1" t="s">
        <v>675</v>
      </c>
      <c r="F50" s="13" t="s">
        <v>13687</v>
      </c>
      <c r="G50" s="1" t="s">
        <v>13644</v>
      </c>
      <c r="H50" s="1" t="s">
        <v>13644</v>
      </c>
      <c r="I50" s="1" t="s">
        <v>13644</v>
      </c>
      <c r="J50" s="1" t="s">
        <v>13644</v>
      </c>
      <c r="K50" s="1" t="s">
        <v>13644</v>
      </c>
      <c r="L50" s="1" t="s">
        <v>13644</v>
      </c>
      <c r="M50" s="1" t="s">
        <v>13644</v>
      </c>
      <c r="N50" t="b">
        <f t="shared" si="0"/>
        <v>1</v>
      </c>
      <c r="P50" t="str">
        <f>IF(N50='Phase 1 - Criteria - Chris'!N50, "TRUE", "FALSE")</f>
        <v>TRUE</v>
      </c>
    </row>
    <row r="51" spans="1:16">
      <c r="A51">
        <v>60</v>
      </c>
      <c r="B51">
        <f>'Phase I - Post Duplicate Screen'!B41</f>
        <v>2011</v>
      </c>
      <c r="C51" t="str">
        <f>'Phase I - Post Duplicate Screen'!C41</f>
        <v>Reed, Phil; Clark, Charlotte</v>
      </c>
      <c r="D51" t="str">
        <f>'Phase I - Post Duplicate Screen'!D41</f>
        <v>Impact of intervening learning on resurgence in humans with Autism Spectrum Disorders.</v>
      </c>
      <c r="E51" s="21" t="s">
        <v>712</v>
      </c>
      <c r="F51" s="13" t="s">
        <v>13688</v>
      </c>
      <c r="G51" s="1" t="s">
        <v>13644</v>
      </c>
      <c r="H51" s="1" t="s">
        <v>13644</v>
      </c>
      <c r="I51" s="1" t="s">
        <v>13644</v>
      </c>
      <c r="J51" s="1" t="s">
        <v>13644</v>
      </c>
      <c r="K51" s="1" t="s">
        <v>13644</v>
      </c>
      <c r="L51" s="1" t="s">
        <v>13644</v>
      </c>
      <c r="M51" s="1" t="s">
        <v>13644</v>
      </c>
      <c r="N51" t="b">
        <f t="shared" si="0"/>
        <v>1</v>
      </c>
      <c r="P51" t="str">
        <f>IF(N51='Phase 1 - Criteria - Chris'!N51, "TRUE", "FALSE")</f>
        <v>TRUE</v>
      </c>
    </row>
    <row r="52" spans="1:16">
      <c r="A52">
        <v>61</v>
      </c>
      <c r="B52">
        <f>'Phase I - Post Duplicate Screen'!B42</f>
        <v>2011</v>
      </c>
      <c r="C52" t="str">
        <f>'Phase I - Post Duplicate Screen'!C42</f>
        <v>Bouton, Mark E</v>
      </c>
      <c r="D52" t="str">
        <f>'Phase I - Post Duplicate Screen'!D42</f>
        <v>Learning and the persistence of appetite: extinction and the motivation to eat and overeat.</v>
      </c>
      <c r="E52" s="1" t="s">
        <v>920</v>
      </c>
      <c r="F52" s="13" t="s">
        <v>13689</v>
      </c>
      <c r="G52" s="1" t="s">
        <v>13644</v>
      </c>
      <c r="H52" s="1" t="s">
        <v>13644</v>
      </c>
      <c r="I52" s="1" t="s">
        <v>13644</v>
      </c>
      <c r="J52" s="1" t="s">
        <v>13644</v>
      </c>
      <c r="K52" s="1" t="s">
        <v>13644</v>
      </c>
      <c r="L52" s="1" t="s">
        <v>13644</v>
      </c>
      <c r="M52" s="1" t="s">
        <v>13644</v>
      </c>
      <c r="N52" t="b">
        <f t="shared" si="0"/>
        <v>1</v>
      </c>
      <c r="O52" t="s">
        <v>13646</v>
      </c>
      <c r="P52" t="str">
        <f>IF(N52='Phase 1 - Criteria - Chris'!N52, "TRUE", "FALSE")</f>
        <v>TRUE</v>
      </c>
    </row>
    <row r="53" spans="1:16">
      <c r="A53">
        <v>62</v>
      </c>
      <c r="B53">
        <f>'Phase I - Post Duplicate Screen'!B43</f>
        <v>2011</v>
      </c>
      <c r="C53" t="str">
        <f>'Phase I - Post Duplicate Screen'!C43</f>
        <v>Quick, Stacey L; Pyszczynski, Adam D; Colston, Kelli A; Shahan, Timothy A</v>
      </c>
      <c r="D53" t="str">
        <f>'Phase I - Post Duplicate Screen'!D43</f>
        <v>Loss of alternative non-drug reinforcement induces relapse of cocaine-seeking in rats: role of dopamine D(1) receptors.</v>
      </c>
      <c r="E53" s="1" t="s">
        <v>13690</v>
      </c>
      <c r="F53" s="13" t="s">
        <v>13691</v>
      </c>
      <c r="G53" s="1" t="s">
        <v>13644</v>
      </c>
      <c r="H53" s="1" t="s">
        <v>13644</v>
      </c>
      <c r="I53" s="1" t="s">
        <v>13644</v>
      </c>
      <c r="J53" s="1" t="s">
        <v>13644</v>
      </c>
      <c r="K53" s="1" t="s">
        <v>13644</v>
      </c>
      <c r="L53" s="1" t="s">
        <v>13644</v>
      </c>
      <c r="M53" s="1" t="s">
        <v>13644</v>
      </c>
      <c r="N53" t="b">
        <f t="shared" si="0"/>
        <v>1</v>
      </c>
      <c r="P53" t="str">
        <f>IF(N53='Phase 1 - Criteria - Chris'!N53, "TRUE", "FALSE")</f>
        <v>TRUE</v>
      </c>
    </row>
    <row r="54" spans="1:16">
      <c r="A54">
        <v>66</v>
      </c>
      <c r="B54">
        <f>'Phase I - Post Duplicate Screen'!B44</f>
        <v>2011</v>
      </c>
      <c r="C54" t="str">
        <f>'Phase I - Post Duplicate Screen'!C44</f>
        <v>Mechner, Francis; Jones, Laurilyn</v>
      </c>
      <c r="D54" t="str">
        <f>'Phase I - Post Duplicate Screen'!D44</f>
        <v>Efectos de los aspectos secuenciales de la historia de aprendizaje = Effects of sequential aspects of learning history</v>
      </c>
      <c r="E54" s="1" t="s">
        <v>629</v>
      </c>
      <c r="F54" s="13" t="s">
        <v>13692</v>
      </c>
      <c r="G54" s="1" t="s">
        <v>13644</v>
      </c>
      <c r="H54" s="1" t="s">
        <v>13644</v>
      </c>
      <c r="I54" s="1" t="s">
        <v>13644</v>
      </c>
      <c r="J54" s="1" t="s">
        <v>13644</v>
      </c>
      <c r="K54" s="1" t="s">
        <v>13644</v>
      </c>
      <c r="L54" s="1" t="s">
        <v>13644</v>
      </c>
      <c r="M54" s="1" t="s">
        <v>13644</v>
      </c>
      <c r="N54" t="b">
        <f t="shared" si="0"/>
        <v>1</v>
      </c>
      <c r="P54" t="str">
        <f>IF(N54='Phase 1 - Criteria - Chris'!N54, "TRUE", "FALSE")</f>
        <v>TRUE</v>
      </c>
    </row>
    <row r="55" spans="1:16">
      <c r="A55">
        <v>72</v>
      </c>
      <c r="B55">
        <f>'Phase I - Post Duplicate Screen'!B45</f>
        <v>2011</v>
      </c>
      <c r="C55" t="str">
        <f>'Phase I - Post Duplicate Screen'!C45</f>
        <v>Weeden, Marc Alden</v>
      </c>
      <c r="D55" t="str">
        <f>'Phase I - Post Duplicate Screen'!D45</f>
        <v>The effects of chlordiazepoxide on resurgence in male rats: A preliminary investigation</v>
      </c>
      <c r="E55" s="1" t="s">
        <v>13660</v>
      </c>
      <c r="F55" s="13" t="s">
        <v>13693</v>
      </c>
      <c r="G55" s="1"/>
      <c r="H55" s="1"/>
      <c r="I55" s="1" t="s">
        <v>13644</v>
      </c>
      <c r="J55" s="1" t="s">
        <v>13644</v>
      </c>
      <c r="K55" s="1" t="s">
        <v>13645</v>
      </c>
      <c r="L55" s="1"/>
      <c r="M55" s="1"/>
      <c r="N55" t="b">
        <f t="shared" si="0"/>
        <v>0</v>
      </c>
      <c r="O55" t="s">
        <v>13647</v>
      </c>
      <c r="P55" t="str">
        <f>IF(N55='Phase 1 - Criteria - Chris'!N55, "TRUE", "FALSE")</f>
        <v>TRUE</v>
      </c>
    </row>
    <row r="56" spans="1:16">
      <c r="A56">
        <v>73</v>
      </c>
      <c r="B56">
        <f>'Phase I - Post Duplicate Screen'!B46</f>
        <v>2011</v>
      </c>
      <c r="C56" t="str">
        <f>'Phase I - Post Duplicate Screen'!C46</f>
        <v>Doughty, Adam H.; Kastner, Rebecca M.; Bismark, Bryan D.</v>
      </c>
      <c r="D56" t="str">
        <f>'Phase I - Post Duplicate Screen'!D46</f>
        <v>Resurgence of derived stimulus relations: Replication and extensions</v>
      </c>
      <c r="E56" s="1" t="s">
        <v>766</v>
      </c>
      <c r="F56" s="13" t="s">
        <v>13694</v>
      </c>
      <c r="G56" s="1" t="s">
        <v>13644</v>
      </c>
      <c r="H56" s="1" t="s">
        <v>13644</v>
      </c>
      <c r="I56" s="1" t="s">
        <v>13644</v>
      </c>
      <c r="J56" s="1" t="s">
        <v>13644</v>
      </c>
      <c r="K56" s="1" t="s">
        <v>13644</v>
      </c>
      <c r="L56" s="1" t="s">
        <v>13644</v>
      </c>
      <c r="M56" s="1" t="s">
        <v>13644</v>
      </c>
      <c r="N56" t="b">
        <f t="shared" si="0"/>
        <v>1</v>
      </c>
      <c r="P56" t="str">
        <f>IF(N56='Phase 1 - Criteria - Chris'!N56, "TRUE", "FALSE")</f>
        <v>TRUE</v>
      </c>
    </row>
    <row r="57" spans="1:16">
      <c r="A57">
        <v>74</v>
      </c>
      <c r="B57">
        <f>'Phase I - Post Duplicate Screen'!B47</f>
        <v>2012</v>
      </c>
      <c r="C57" t="str">
        <f>'Phase I - Post Duplicate Screen'!C47</f>
        <v>Thrailkill; Eric A; Shahan; Timothy A</v>
      </c>
      <c r="D57" t="str">
        <f>'Phase I - Post Duplicate Screen'!D47</f>
        <v>resistance to change and relapse of Observing</v>
      </c>
      <c r="E57" s="1" t="s">
        <v>639</v>
      </c>
      <c r="F57" s="13" t="s">
        <v>13695</v>
      </c>
      <c r="G57" s="1" t="s">
        <v>13644</v>
      </c>
      <c r="H57" s="1" t="s">
        <v>13644</v>
      </c>
      <c r="I57" s="1" t="s">
        <v>13644</v>
      </c>
      <c r="J57" s="1" t="s">
        <v>13644</v>
      </c>
      <c r="K57" s="1" t="s">
        <v>13644</v>
      </c>
      <c r="L57" s="1" t="s">
        <v>13644</v>
      </c>
      <c r="M57" s="1" t="s">
        <v>13644</v>
      </c>
      <c r="N57" t="b">
        <f t="shared" si="0"/>
        <v>1</v>
      </c>
      <c r="P57" t="str">
        <f>IF(N57='Phase 1 - Criteria - Chris'!N57, "TRUE", "FALSE")</f>
        <v>TRUE</v>
      </c>
    </row>
    <row r="58" spans="1:16">
      <c r="A58">
        <v>75</v>
      </c>
      <c r="B58">
        <f>'Phase I - Post Duplicate Screen'!B48</f>
        <v>2012</v>
      </c>
      <c r="C58" t="str">
        <f>'Phase I - Post Duplicate Screen'!C48</f>
        <v>Winterbauer, Neil E; Bouton, Mark E</v>
      </c>
      <c r="D58" t="str">
        <f>'Phase I - Post Duplicate Screen'!D48</f>
        <v>Effects of thinning the rate at which the alternative behavior is reinforced on resurgence of an extinguished instrumental response.</v>
      </c>
      <c r="E58" s="1" t="s">
        <v>836</v>
      </c>
      <c r="F58" s="13" t="s">
        <v>13696</v>
      </c>
      <c r="G58" s="1" t="s">
        <v>13644</v>
      </c>
      <c r="H58" s="1" t="s">
        <v>13644</v>
      </c>
      <c r="I58" s="1" t="s">
        <v>13644</v>
      </c>
      <c r="J58" s="1" t="s">
        <v>13644</v>
      </c>
      <c r="K58" s="1" t="s">
        <v>13644</v>
      </c>
      <c r="L58" s="1" t="s">
        <v>13644</v>
      </c>
      <c r="M58" s="1" t="s">
        <v>13644</v>
      </c>
      <c r="N58" t="b">
        <f t="shared" si="0"/>
        <v>1</v>
      </c>
      <c r="P58" t="str">
        <f>IF(N58='Phase 1 - Criteria - Chris'!N58, "TRUE", "FALSE")</f>
        <v>TRUE</v>
      </c>
    </row>
    <row r="59" spans="1:16">
      <c r="A59">
        <v>76</v>
      </c>
      <c r="B59">
        <f>'Phase I - Post Duplicate Screen'!B49</f>
        <v>2012</v>
      </c>
      <c r="C59" t="str">
        <f>'Phase I - Post Duplicate Screen'!C49</f>
        <v>Bouton, Mark E; Winterbauer, Neil E; Todd, Travis P</v>
      </c>
      <c r="D59" t="str">
        <f>'Phase I - Post Duplicate Screen'!D49</f>
        <v>Relapse processes after the extinction of instrumental learning: renewal, resurgence, and reacquisition.</v>
      </c>
      <c r="E59" s="1" t="s">
        <v>766</v>
      </c>
      <c r="F59" s="13" t="s">
        <v>13697</v>
      </c>
      <c r="G59" s="1" t="s">
        <v>13644</v>
      </c>
      <c r="H59" s="1" t="s">
        <v>13644</v>
      </c>
      <c r="I59" s="1" t="s">
        <v>13644</v>
      </c>
      <c r="J59" s="1" t="s">
        <v>13644</v>
      </c>
      <c r="K59" s="1" t="s">
        <v>13644</v>
      </c>
      <c r="L59" s="1" t="s">
        <v>13644</v>
      </c>
      <c r="M59" s="1" t="s">
        <v>13644</v>
      </c>
      <c r="N59" t="b">
        <f t="shared" si="0"/>
        <v>1</v>
      </c>
      <c r="O59" t="s">
        <v>13646</v>
      </c>
      <c r="P59" t="str">
        <f>IF(N59='Phase 1 - Criteria - Chris'!N59, "TRUE", "FALSE")</f>
        <v>TRUE</v>
      </c>
    </row>
    <row r="60" spans="1:16">
      <c r="A60">
        <v>78</v>
      </c>
      <c r="B60">
        <f>'Phase I - Post Duplicate Screen'!B50</f>
        <v>2012</v>
      </c>
      <c r="C60" t="str">
        <f>'Phase I - Post Duplicate Screen'!C50</f>
        <v>McHugh, Louise; Procter, Jonathan; Herzog, Michaela; Schock, Anne-Kathrin; Reed, Phil</v>
      </c>
      <c r="D60" t="str">
        <f>'Phase I - Post Duplicate Screen'!D50</f>
        <v>The effect of mindfulness on extinction and behavioral resurgence.</v>
      </c>
      <c r="E60" s="1" t="s">
        <v>712</v>
      </c>
      <c r="F60" s="13" t="s">
        <v>13698</v>
      </c>
      <c r="G60" s="1" t="s">
        <v>13644</v>
      </c>
      <c r="H60" s="1" t="s">
        <v>13644</v>
      </c>
      <c r="I60" s="1" t="s">
        <v>13644</v>
      </c>
      <c r="J60" s="1" t="s">
        <v>13644</v>
      </c>
      <c r="K60" s="1" t="s">
        <v>13644</v>
      </c>
      <c r="L60" s="1" t="s">
        <v>13644</v>
      </c>
      <c r="M60" s="1" t="s">
        <v>13644</v>
      </c>
      <c r="N60" t="b">
        <f t="shared" si="0"/>
        <v>1</v>
      </c>
      <c r="P60" t="str">
        <f>IF(N60='Phase 1 - Criteria - Chris'!N60, "TRUE", "FALSE")</f>
        <v>TRUE</v>
      </c>
    </row>
    <row r="61" spans="1:16">
      <c r="A61">
        <v>82</v>
      </c>
      <c r="B61">
        <f>'Phase I - Post Duplicate Screen'!B51</f>
        <v>2012</v>
      </c>
      <c r="C61" t="str">
        <f>'Phase I - Post Duplicate Screen'!C51</f>
        <v>Marsteller, Tonya M.; St. Peter, Claire C.</v>
      </c>
      <c r="D61" t="str">
        <f>'Phase I - Post Duplicate Screen'!D51</f>
        <v>Resurgence during treatment challenges</v>
      </c>
      <c r="E61" s="1" t="s">
        <v>629</v>
      </c>
      <c r="F61" s="15" t="s">
        <v>13699</v>
      </c>
      <c r="G61" s="1" t="s">
        <v>13644</v>
      </c>
      <c r="H61" s="1" t="s">
        <v>13644</v>
      </c>
      <c r="I61" s="1" t="s">
        <v>13644</v>
      </c>
      <c r="J61" s="1" t="s">
        <v>13644</v>
      </c>
      <c r="K61" s="1" t="s">
        <v>13644</v>
      </c>
      <c r="L61" s="1" t="s">
        <v>13644</v>
      </c>
      <c r="M61" s="1" t="s">
        <v>13644</v>
      </c>
      <c r="N61" t="b">
        <f t="shared" si="0"/>
        <v>1</v>
      </c>
      <c r="P61" t="str">
        <f>IF(N61='Phase 1 - Criteria - Chris'!N61, "TRUE", "FALSE")</f>
        <v>TRUE</v>
      </c>
    </row>
    <row r="62" spans="1:16">
      <c r="A62">
        <v>84</v>
      </c>
      <c r="B62">
        <f>'Phase I - Post Duplicate Screen'!B52</f>
        <v>2012</v>
      </c>
      <c r="C62" t="str">
        <f>'Phase I - Post Duplicate Screen'!C52</f>
        <v>Lattal, K. Matthew; Lattal, Kennon A.</v>
      </c>
      <c r="D62" t="str">
        <f>'Phase I - Post Duplicate Screen'!D52</f>
        <v>Facets of Pavlovian and operant extinction</v>
      </c>
      <c r="E62" s="1" t="s">
        <v>766</v>
      </c>
      <c r="F62" s="13" t="s">
        <v>13700</v>
      </c>
      <c r="G62" s="1" t="s">
        <v>13644</v>
      </c>
      <c r="H62" s="1" t="s">
        <v>13644</v>
      </c>
      <c r="I62" s="1" t="s">
        <v>13644</v>
      </c>
      <c r="J62" s="1" t="s">
        <v>13644</v>
      </c>
      <c r="K62" s="1" t="s">
        <v>13644</v>
      </c>
      <c r="L62" s="1" t="s">
        <v>13644</v>
      </c>
      <c r="M62" s="1" t="s">
        <v>13644</v>
      </c>
      <c r="N62" t="b">
        <f t="shared" si="0"/>
        <v>1</v>
      </c>
      <c r="O62" t="s">
        <v>13646</v>
      </c>
      <c r="P62" t="str">
        <f>IF(N62='Phase 1 - Criteria - Chris'!N62, "TRUE", "FALSE")</f>
        <v>TRUE</v>
      </c>
    </row>
    <row r="63" spans="1:16">
      <c r="A63">
        <v>85</v>
      </c>
      <c r="B63">
        <f>'Phase I - Post Duplicate Screen'!B53</f>
        <v>2013</v>
      </c>
      <c r="C63" t="str">
        <f>'Phase I - Post Duplicate Screen'!C53</f>
        <v>Wacker; David P; Harding; Jay W; Morgan; Theresa A; Berg; Wendy K; Schieltz; Kelly M; Lee; John F; Padilla; Yaniz C</v>
      </c>
      <c r="D63" t="str">
        <f>'Phase I - Post Duplicate Screen'!D53</f>
        <v>an Evaluation of Resurgence during Functional Communication Training</v>
      </c>
      <c r="E63" s="1" t="s">
        <v>689</v>
      </c>
      <c r="F63" s="13" t="s">
        <v>13701</v>
      </c>
      <c r="G63" s="1" t="s">
        <v>13644</v>
      </c>
      <c r="H63" s="1" t="s">
        <v>13644</v>
      </c>
      <c r="I63" s="1" t="s">
        <v>13644</v>
      </c>
      <c r="J63" s="1" t="s">
        <v>13644</v>
      </c>
      <c r="K63" s="1" t="s">
        <v>13644</v>
      </c>
      <c r="L63" s="1" t="s">
        <v>13644</v>
      </c>
      <c r="M63" s="1" t="s">
        <v>13645</v>
      </c>
      <c r="N63" t="b">
        <f t="shared" si="0"/>
        <v>0</v>
      </c>
      <c r="P63" t="str">
        <f>IF(N63='Phase 1 - Criteria - Chris'!N63, "TRUE", "FALSE")</f>
        <v>TRUE</v>
      </c>
    </row>
    <row r="64" spans="1:16">
      <c r="A64">
        <v>86</v>
      </c>
      <c r="B64">
        <f>'Phase I - Post Duplicate Screen'!B54</f>
        <v>2013</v>
      </c>
      <c r="C64" t="str">
        <f>'Phase I - Post Duplicate Screen'!C54</f>
        <v>Winterbauer; Neil E; Lucke; Sara; Bouton; Mark E</v>
      </c>
      <c r="D64" t="str">
        <f>'Phase I - Post Duplicate Screen'!D54</f>
        <v>Some Factors Modulating the strength of Resurgence After extinction of an instrumental Behavior</v>
      </c>
      <c r="E64" s="1" t="s">
        <v>675</v>
      </c>
      <c r="F64" s="13" t="s">
        <v>13702</v>
      </c>
      <c r="G64" s="1" t="s">
        <v>13644</v>
      </c>
      <c r="H64" s="1" t="s">
        <v>13644</v>
      </c>
      <c r="I64" s="1" t="s">
        <v>13644</v>
      </c>
      <c r="J64" s="1" t="s">
        <v>13644</v>
      </c>
      <c r="K64" s="1" t="s">
        <v>13644</v>
      </c>
      <c r="L64" s="1" t="s">
        <v>13644</v>
      </c>
      <c r="M64" s="1" t="s">
        <v>13644</v>
      </c>
      <c r="N64" t="b">
        <f t="shared" si="0"/>
        <v>1</v>
      </c>
      <c r="P64" t="str">
        <f>IF(N64='Phase 1 - Criteria - Chris'!N64, "TRUE", "FALSE")</f>
        <v>TRUE</v>
      </c>
    </row>
    <row r="65" spans="1:16">
      <c r="A65">
        <v>87</v>
      </c>
      <c r="B65">
        <f>'Phase I - Post Duplicate Screen'!B55</f>
        <v>2013</v>
      </c>
      <c r="C65" t="str">
        <f>'Phase I - Post Duplicate Screen'!C55</f>
        <v>Sweeney, Mary M; Shahan, Timothy A</v>
      </c>
      <c r="D65" t="str">
        <f>'Phase I - Post Duplicate Screen'!D55</f>
        <v>Effects of high, low, and thinning rates of alternative reinforcement on response elimination and resurgence.</v>
      </c>
      <c r="E65" s="1" t="s">
        <v>639</v>
      </c>
      <c r="F65" s="13" t="s">
        <v>13703</v>
      </c>
      <c r="G65" s="1" t="s">
        <v>13644</v>
      </c>
      <c r="H65" s="1" t="s">
        <v>13644</v>
      </c>
      <c r="I65" s="1" t="s">
        <v>13644</v>
      </c>
      <c r="J65" s="1" t="s">
        <v>13644</v>
      </c>
      <c r="K65" s="1" t="s">
        <v>13644</v>
      </c>
      <c r="L65" s="1" t="s">
        <v>13644</v>
      </c>
      <c r="M65" s="1" t="s">
        <v>13644</v>
      </c>
      <c r="N65" t="b">
        <f t="shared" si="0"/>
        <v>1</v>
      </c>
      <c r="P65" t="str">
        <f>IF(N65='Phase 1 - Criteria - Chris'!N65, "TRUE", "FALSE")</f>
        <v>TRUE</v>
      </c>
    </row>
    <row r="66" spans="1:16">
      <c r="A66">
        <v>88</v>
      </c>
      <c r="B66">
        <f>'Phase I - Post Duplicate Screen'!B56</f>
        <v>2013</v>
      </c>
      <c r="C66" t="str">
        <f>'Phase I - Post Duplicate Screen'!C56</f>
        <v>Pyszczynski, Adam D; Shahan, Timothy A</v>
      </c>
      <c r="D66" t="str">
        <f>'Phase I - Post Duplicate Screen'!D56</f>
        <v>Loss of nondrug reinforcement in one context produces alcohol seeking in another context.</v>
      </c>
      <c r="E66" s="1" t="s">
        <v>932</v>
      </c>
      <c r="F66" s="13" t="s">
        <v>13704</v>
      </c>
      <c r="G66" s="1" t="s">
        <v>13644</v>
      </c>
      <c r="H66" s="1" t="s">
        <v>13644</v>
      </c>
      <c r="I66" s="1" t="s">
        <v>13644</v>
      </c>
      <c r="J66" s="1" t="s">
        <v>13644</v>
      </c>
      <c r="K66" s="1" t="s">
        <v>13644</v>
      </c>
      <c r="L66" s="1" t="s">
        <v>13644</v>
      </c>
      <c r="M66" s="1" t="s">
        <v>13644</v>
      </c>
      <c r="N66" t="b">
        <f t="shared" si="0"/>
        <v>1</v>
      </c>
      <c r="P66" t="str">
        <f>IF(N66='Phase 1 - Criteria - Chris'!N66, "TRUE", "FALSE")</f>
        <v>TRUE</v>
      </c>
    </row>
    <row r="67" spans="1:16">
      <c r="A67">
        <v>89</v>
      </c>
      <c r="B67">
        <f>'Phase I - Post Duplicate Screen'!B57</f>
        <v>2013</v>
      </c>
      <c r="C67" t="str">
        <f>'Phase I - Post Duplicate Screen'!C57</f>
        <v>Marchant, Nathan J; Li, Xuan; Shaham, Yavin</v>
      </c>
      <c r="D67" t="str">
        <f>'Phase I - Post Duplicate Screen'!D57</f>
        <v>Recent developments in animal models of drug relapse.</v>
      </c>
      <c r="E67" s="1" t="s">
        <v>1006</v>
      </c>
      <c r="F67" s="13" t="s">
        <v>13705</v>
      </c>
      <c r="G67" s="1" t="s">
        <v>13644</v>
      </c>
      <c r="H67" s="1" t="s">
        <v>13644</v>
      </c>
      <c r="I67" s="1" t="s">
        <v>13644</v>
      </c>
      <c r="J67" s="1" t="s">
        <v>13644</v>
      </c>
      <c r="K67" s="1" t="s">
        <v>13644</v>
      </c>
      <c r="L67" s="1" t="s">
        <v>13644</v>
      </c>
      <c r="M67" s="1" t="s">
        <v>13644</v>
      </c>
      <c r="N67" t="b">
        <f t="shared" si="0"/>
        <v>1</v>
      </c>
      <c r="O67" t="s">
        <v>13646</v>
      </c>
      <c r="P67" t="str">
        <f>IF(N67='Phase 1 - Criteria - Chris'!N67, "TRUE", "FALSE")</f>
        <v>TRUE</v>
      </c>
    </row>
    <row r="68" spans="1:16">
      <c r="A68">
        <v>90</v>
      </c>
      <c r="B68">
        <f>'Phase I - Post Duplicate Screen'!B58</f>
        <v>2013</v>
      </c>
      <c r="C68" t="str">
        <f>'Phase I - Post Duplicate Screen'!C58</f>
        <v>Cançado, Carlos R X; Lattal, Kennon A</v>
      </c>
      <c r="D68" t="str">
        <f>'Phase I - Post Duplicate Screen'!D58</f>
        <v>Response elimination, reinforcement rate and resurgence of operant behavior.</v>
      </c>
      <c r="E68" s="1" t="s">
        <v>766</v>
      </c>
      <c r="F68" s="13" t="s">
        <v>13706</v>
      </c>
      <c r="G68" s="1" t="s">
        <v>13644</v>
      </c>
      <c r="H68" s="1" t="s">
        <v>13644</v>
      </c>
      <c r="I68" s="1" t="s">
        <v>13644</v>
      </c>
      <c r="J68" s="1" t="s">
        <v>13644</v>
      </c>
      <c r="K68" s="1" t="s">
        <v>13644</v>
      </c>
      <c r="L68" s="1" t="s">
        <v>13644</v>
      </c>
      <c r="M68" s="1" t="s">
        <v>13644</v>
      </c>
      <c r="N68" t="b">
        <f t="shared" si="0"/>
        <v>1</v>
      </c>
      <c r="P68" t="str">
        <f>IF(N68='Phase 1 - Criteria - Chris'!N68, "TRUE", "FALSE")</f>
        <v>TRUE</v>
      </c>
    </row>
    <row r="69" spans="1:16">
      <c r="A69">
        <v>93</v>
      </c>
      <c r="B69">
        <f>'Phase I - Post Duplicate Screen'!B59</f>
        <v>2013</v>
      </c>
      <c r="C69" t="str">
        <f>'Phase I - Post Duplicate Screen'!C59</f>
        <v>Sweeney, Mary M.; Shahan, Timothy A.</v>
      </c>
      <c r="D69" t="str">
        <f>'Phase I - Post Duplicate Screen'!D59</f>
        <v>Behavioral momentum and resurgence: Effects of time in extinction and repeated resurgence tests</v>
      </c>
      <c r="E69" s="1" t="s">
        <v>712</v>
      </c>
      <c r="F69" s="13" t="s">
        <v>13707</v>
      </c>
      <c r="G69" s="1" t="s">
        <v>13644</v>
      </c>
      <c r="H69" s="1" t="s">
        <v>13644</v>
      </c>
      <c r="I69" s="1" t="s">
        <v>13644</v>
      </c>
      <c r="J69" s="1" t="s">
        <v>13644</v>
      </c>
      <c r="K69" s="1" t="s">
        <v>13644</v>
      </c>
      <c r="L69" s="1" t="s">
        <v>13644</v>
      </c>
      <c r="M69" s="1" t="s">
        <v>13644</v>
      </c>
      <c r="N69" t="b">
        <f t="shared" si="0"/>
        <v>1</v>
      </c>
      <c r="P69" t="str">
        <f>IF(N69='Phase 1 - Criteria - Chris'!N69, "TRUE", "FALSE")</f>
        <v>TRUE</v>
      </c>
    </row>
    <row r="70" spans="1:16">
      <c r="A70">
        <v>99</v>
      </c>
      <c r="B70">
        <f>'Phase I - Post Duplicate Screen'!B60</f>
        <v>2013</v>
      </c>
      <c r="C70" t="str">
        <f>'Phase I - Post Duplicate Screen'!C60</f>
        <v>Redner, Ryan Nathaniel</v>
      </c>
      <c r="D70" t="str">
        <f>'Phase I - Post Duplicate Screen'!D60</f>
        <v>The effects of repeated resurgence conditions on the magnitude of resurgence</v>
      </c>
      <c r="E70" s="1" t="s">
        <v>13660</v>
      </c>
      <c r="F70" s="13" t="s">
        <v>13708</v>
      </c>
      <c r="G70" s="1"/>
      <c r="I70" s="1" t="s">
        <v>13644</v>
      </c>
      <c r="J70" s="1" t="s">
        <v>13644</v>
      </c>
      <c r="K70" s="1" t="s">
        <v>13645</v>
      </c>
      <c r="L70" s="1"/>
      <c r="M70" s="1"/>
      <c r="N70" t="b">
        <f t="shared" si="0"/>
        <v>0</v>
      </c>
      <c r="O70" t="s">
        <v>13647</v>
      </c>
      <c r="P70" t="str">
        <f>IF(N70='Phase 1 - Criteria - Chris'!N70, "TRUE", "FALSE")</f>
        <v>TRUE</v>
      </c>
    </row>
    <row r="71" spans="1:16">
      <c r="A71">
        <v>100</v>
      </c>
      <c r="B71">
        <f>'Phase I - Post Duplicate Screen'!B61</f>
        <v>2013</v>
      </c>
      <c r="C71" t="str">
        <f>'Phase I - Post Duplicate Screen'!C61</f>
        <v>Ginsburg, Brett C.; Lamb, R.J.</v>
      </c>
      <c r="D71" t="str">
        <f>'Phase I - Post Duplicate Screen'!D61</f>
        <v>Reinforcement of an alternative behavior as a model of recovery and relapse in the rat</v>
      </c>
      <c r="E71" s="1" t="s">
        <v>766</v>
      </c>
      <c r="F71" s="13" t="s">
        <v>13709</v>
      </c>
      <c r="G71" s="1" t="s">
        <v>13645</v>
      </c>
      <c r="I71" s="1" t="s">
        <v>13644</v>
      </c>
      <c r="J71" s="1" t="s">
        <v>13644</v>
      </c>
      <c r="K71" s="1" t="s">
        <v>13644</v>
      </c>
      <c r="L71" s="1"/>
      <c r="M71" s="1"/>
      <c r="N71" t="b">
        <f t="shared" si="0"/>
        <v>0</v>
      </c>
      <c r="P71" t="str">
        <f>IF(N71='Phase 1 - Criteria - Chris'!N71, "TRUE", "FALSE")</f>
        <v>TRUE</v>
      </c>
    </row>
    <row r="72" spans="1:16">
      <c r="A72">
        <v>102</v>
      </c>
      <c r="B72">
        <f>'Phase I - Post Duplicate Screen'!B62</f>
        <v>2013</v>
      </c>
      <c r="C72" t="str">
        <f>'Phase I - Post Duplicate Screen'!C62</f>
        <v>DeLeon, Iser G.; Gregory, Meagan K.; St. Peter, Claire C.</v>
      </c>
      <c r="D72" t="str">
        <f>'Phase I - Post Duplicate Screen'!D62</f>
        <v>Chapter Seven - Recent Developments in Behavioral Intervention Informed by Basic Research</v>
      </c>
      <c r="E72" s="1" t="s">
        <v>1610</v>
      </c>
      <c r="F72" s="13" t="s">
        <v>13710</v>
      </c>
      <c r="G72" s="1" t="s">
        <v>13644</v>
      </c>
      <c r="H72" s="1" t="s">
        <v>13644</v>
      </c>
      <c r="I72" s="1" t="s">
        <v>13644</v>
      </c>
      <c r="J72" s="1" t="s">
        <v>13644</v>
      </c>
      <c r="K72" s="1" t="s">
        <v>13644</v>
      </c>
      <c r="L72" s="1" t="s">
        <v>13644</v>
      </c>
      <c r="M72" s="1" t="s">
        <v>13644</v>
      </c>
      <c r="N72" t="b">
        <f t="shared" si="0"/>
        <v>1</v>
      </c>
      <c r="O72" t="s">
        <v>13646</v>
      </c>
      <c r="P72" t="str">
        <f>IF(N72='Phase 1 - Criteria - Chris'!N72, "TRUE", "FALSE")</f>
        <v>TRUE</v>
      </c>
    </row>
    <row r="73" spans="1:16" s="17" customFormat="1">
      <c r="A73" s="17">
        <v>104</v>
      </c>
      <c r="B73" s="17">
        <f>'Phase I - Post Duplicate Screen'!B63</f>
        <v>2014</v>
      </c>
      <c r="C73" s="17" t="str">
        <f>'Phase I - Post Duplicate Screen'!C63</f>
        <v>Hoffman, Katherine; Falcomata, Terry S</v>
      </c>
      <c r="D73" s="17" t="str">
        <f>'Phase I - Post Duplicate Screen'!D63</f>
        <v>An evaluation of resurgence of appropriate communication in individuals with autism who exhibit severe problem behavior.</v>
      </c>
      <c r="E73" s="25" t="s">
        <v>646</v>
      </c>
      <c r="F73" s="26" t="s">
        <v>13711</v>
      </c>
      <c r="G73" s="25" t="s">
        <v>13644</v>
      </c>
      <c r="H73" s="25" t="s">
        <v>13644</v>
      </c>
      <c r="I73" s="25" t="s">
        <v>13644</v>
      </c>
      <c r="J73" s="25" t="s">
        <v>13644</v>
      </c>
      <c r="K73" s="25" t="s">
        <v>13644</v>
      </c>
      <c r="L73" s="25" t="s">
        <v>13644</v>
      </c>
      <c r="M73" s="25" t="s">
        <v>13645</v>
      </c>
      <c r="N73" s="17" t="b">
        <f t="shared" si="0"/>
        <v>0</v>
      </c>
      <c r="P73" s="17" t="str">
        <f>IF(N73='Phase 1 - Criteria - Chris'!N73, "TRUE", "FALSE")</f>
        <v>TRUE</v>
      </c>
    </row>
    <row r="74" spans="1:16" s="17" customFormat="1">
      <c r="A74" s="17">
        <v>105</v>
      </c>
      <c r="B74" s="17">
        <f>'Phase I - Post Duplicate Screen'!B64</f>
        <v>2014</v>
      </c>
      <c r="C74" s="17" t="str">
        <f>'Phase I - Post Duplicate Screen'!C64</f>
        <v>Pritchard, Duncan; Hoerger, Marguerite; Mace, F Charles; Penney, Heather; Harris, Brian</v>
      </c>
      <c r="D74" s="17" t="str">
        <f>'Phase I - Post Duplicate Screen'!D64</f>
        <v>Clinical translation of animal models of treatment relapse.</v>
      </c>
      <c r="E74" s="25" t="s">
        <v>639</v>
      </c>
      <c r="F74" s="26" t="s">
        <v>13712</v>
      </c>
      <c r="G74" s="25" t="s">
        <v>13644</v>
      </c>
      <c r="H74" s="25" t="s">
        <v>13644</v>
      </c>
      <c r="I74" s="25" t="s">
        <v>13644</v>
      </c>
      <c r="J74" s="25" t="s">
        <v>13644</v>
      </c>
      <c r="K74" s="25" t="s">
        <v>13644</v>
      </c>
      <c r="L74" s="25" t="s">
        <v>13645</v>
      </c>
      <c r="M74" s="25" t="s">
        <v>13645</v>
      </c>
      <c r="N74" s="17" t="b">
        <f t="shared" si="0"/>
        <v>0</v>
      </c>
      <c r="P74" s="17" t="str">
        <f>IF(N74='Phase 1 - Criteria - Chris'!N74, "TRUE", "FALSE")</f>
        <v>TRUE</v>
      </c>
    </row>
    <row r="75" spans="1:16" s="17" customFormat="1">
      <c r="A75" s="17">
        <v>106</v>
      </c>
      <c r="B75" s="17">
        <f>'Phase I - Post Duplicate Screen'!B65</f>
        <v>2014</v>
      </c>
      <c r="C75" s="17" t="str">
        <f>'Phase I - Post Duplicate Screen'!C65</f>
        <v>Marsteller, Tonya M; St Peter, Claire C</v>
      </c>
      <c r="D75" s="17" t="str">
        <f>'Phase I - Post Duplicate Screen'!D65</f>
        <v>Effects of fixed-time reinforcement schedules on resurgence of problem behavior.</v>
      </c>
      <c r="E75" s="25" t="s">
        <v>646</v>
      </c>
      <c r="F75" s="26" t="s">
        <v>13713</v>
      </c>
      <c r="G75" s="25" t="s">
        <v>13644</v>
      </c>
      <c r="H75" s="25" t="s">
        <v>13644</v>
      </c>
      <c r="I75" s="25" t="s">
        <v>13644</v>
      </c>
      <c r="J75" s="25" t="s">
        <v>13644</v>
      </c>
      <c r="K75" s="25" t="s">
        <v>13644</v>
      </c>
      <c r="L75" s="25" t="s">
        <v>13644</v>
      </c>
      <c r="M75" s="25" t="s">
        <v>13645</v>
      </c>
      <c r="N75" s="17" t="b">
        <f t="shared" si="0"/>
        <v>0</v>
      </c>
      <c r="P75" s="17" t="str">
        <f>IF(N75='Phase 1 - Criteria - Chris'!N75, "TRUE", "FALSE")</f>
        <v>TRUE</v>
      </c>
    </row>
    <row r="76" spans="1:16">
      <c r="A76">
        <v>107</v>
      </c>
      <c r="B76">
        <f>'Phase I - Post Duplicate Screen'!B66</f>
        <v>2014</v>
      </c>
      <c r="C76" t="str">
        <f>'Phase I - Post Duplicate Screen'!C66</f>
        <v>Pyszczynski, Adam D; Shahan, Timothy A</v>
      </c>
      <c r="D76" t="str">
        <f>'Phase I - Post Duplicate Screen'!D66</f>
        <v>Examination of the role of dopamine D₂ and adrenergic α₂ receptors in resurgence of food seeking.</v>
      </c>
      <c r="E76" s="1" t="s">
        <v>858</v>
      </c>
      <c r="F76" s="13" t="s">
        <v>13714</v>
      </c>
      <c r="G76" s="1" t="s">
        <v>13644</v>
      </c>
      <c r="H76" s="1" t="s">
        <v>13644</v>
      </c>
      <c r="I76" s="1" t="s">
        <v>13644</v>
      </c>
      <c r="J76" s="1" t="s">
        <v>13644</v>
      </c>
      <c r="K76" s="1" t="s">
        <v>13644</v>
      </c>
      <c r="L76" s="1" t="s">
        <v>13644</v>
      </c>
      <c r="M76" s="1" t="s">
        <v>13644</v>
      </c>
      <c r="N76" t="b">
        <f t="shared" si="0"/>
        <v>1</v>
      </c>
      <c r="P76" t="str">
        <f>IF(N76='Phase 1 - Criteria - Chris'!N76, "TRUE", "FALSE")</f>
        <v>TRUE</v>
      </c>
    </row>
    <row r="77" spans="1:16">
      <c r="A77">
        <v>108</v>
      </c>
      <c r="B77">
        <f>'Phase I - Post Duplicate Screen'!B67</f>
        <v>2014</v>
      </c>
      <c r="C77" t="str">
        <f>'Phase I - Post Duplicate Screen'!C67</f>
        <v>Doughty, Adam H; Leake, Lesley W; Stoudemire, M Lee</v>
      </c>
      <c r="D77" t="str">
        <f>'Phase I - Post Duplicate Screen'!D67</f>
        <v>Failure to observe untested derived stimulus relations in extinction: implications for understanding stimulus-equivalence formation.</v>
      </c>
      <c r="E77" s="1" t="s">
        <v>639</v>
      </c>
      <c r="F77" s="13" t="s">
        <v>13715</v>
      </c>
      <c r="G77" s="1" t="s">
        <v>13644</v>
      </c>
      <c r="H77" s="1" t="s">
        <v>13644</v>
      </c>
      <c r="I77" s="1" t="s">
        <v>13644</v>
      </c>
      <c r="J77" s="1" t="s">
        <v>13644</v>
      </c>
      <c r="K77" s="1" t="s">
        <v>13644</v>
      </c>
      <c r="L77" s="1" t="s">
        <v>13644</v>
      </c>
      <c r="M77" s="1" t="s">
        <v>13644</v>
      </c>
      <c r="N77" t="b">
        <f t="shared" si="0"/>
        <v>1</v>
      </c>
      <c r="P77" t="str">
        <f>IF(N77='Phase 1 - Criteria - Chris'!N77, "TRUE", "FALSE")</f>
        <v>TRUE</v>
      </c>
    </row>
    <row r="78" spans="1:16">
      <c r="A78">
        <v>109</v>
      </c>
      <c r="B78">
        <f>'Phase I - Post Duplicate Screen'!B68</f>
        <v>2014</v>
      </c>
      <c r="C78" t="str">
        <f>'Phase I - Post Duplicate Screen'!C68</f>
        <v>da Silva, Stephanie P; Cançado, Carlos R X; Lattal, Kennon A</v>
      </c>
      <c r="D78" t="str">
        <f>'Phase I - Post Duplicate Screen'!D68</f>
        <v>Resurgence in Siamese fighting fish, Betta splendens.</v>
      </c>
      <c r="E78" s="1" t="s">
        <v>766</v>
      </c>
      <c r="F78" s="13" t="s">
        <v>13716</v>
      </c>
      <c r="G78" s="1" t="s">
        <v>13644</v>
      </c>
      <c r="H78" s="1" t="s">
        <v>13644</v>
      </c>
      <c r="I78" s="1" t="s">
        <v>13644</v>
      </c>
      <c r="J78" s="1" t="s">
        <v>13644</v>
      </c>
      <c r="K78" s="1" t="s">
        <v>13644</v>
      </c>
      <c r="L78" s="1" t="s">
        <v>13644</v>
      </c>
      <c r="M78" s="1" t="s">
        <v>13644</v>
      </c>
      <c r="N78" t="b">
        <f t="shared" si="0"/>
        <v>1</v>
      </c>
      <c r="P78" t="str">
        <f>IF(N78='Phase 1 - Criteria - Chris'!N78, "TRUE", "FALSE")</f>
        <v>TRUE</v>
      </c>
    </row>
    <row r="79" spans="1:16">
      <c r="A79">
        <v>110</v>
      </c>
      <c r="B79">
        <f>'Phase I - Post Duplicate Screen'!B69</f>
        <v>2014</v>
      </c>
      <c r="C79" t="str">
        <f>'Phase I - Post Duplicate Screen'!C69</f>
        <v>Bouton, Mark E; Schepers, Scott T</v>
      </c>
      <c r="D79" t="str">
        <f>'Phase I - Post Duplicate Screen'!D69</f>
        <v>Resurgence of instrumental behavior after an abstinence contingency.</v>
      </c>
      <c r="E79" s="1" t="s">
        <v>712</v>
      </c>
      <c r="F79" s="13" t="s">
        <v>13717</v>
      </c>
      <c r="G79" s="1" t="s">
        <v>13644</v>
      </c>
      <c r="H79" s="1" t="s">
        <v>13644</v>
      </c>
      <c r="I79" s="1" t="s">
        <v>13644</v>
      </c>
      <c r="J79" s="1" t="s">
        <v>13644</v>
      </c>
      <c r="K79" s="1" t="s">
        <v>13644</v>
      </c>
      <c r="L79" s="1" t="s">
        <v>13644</v>
      </c>
      <c r="M79" s="1" t="s">
        <v>13644</v>
      </c>
      <c r="N79" t="b">
        <f t="shared" ref="N79:N142" si="1">IF(COUNTIF(G79:M79,"No") &gt; 0, FALSE, IF(COUNTIF(G79:M79,"Yes") &gt; 6, TRUE, ""))</f>
        <v>1</v>
      </c>
      <c r="P79" t="str">
        <f>IF(N79='Phase 1 - Criteria - Chris'!N79, "TRUE", "FALSE")</f>
        <v>TRUE</v>
      </c>
    </row>
    <row r="80" spans="1:16">
      <c r="A80">
        <v>111</v>
      </c>
      <c r="B80">
        <f>'Phase I - Post Duplicate Screen'!B70</f>
        <v>2014</v>
      </c>
      <c r="C80" t="str">
        <f>'Phase I - Post Duplicate Screen'!C70</f>
        <v>Pritchard, Duncan; Hoerger, Marguerite; Mace, F Charles</v>
      </c>
      <c r="D80" t="str">
        <f>'Phase I - Post Duplicate Screen'!D70</f>
        <v>Treatment relapse and behavioral momentum theory.</v>
      </c>
      <c r="E80" s="1" t="s">
        <v>646</v>
      </c>
      <c r="F80" s="13" t="s">
        <v>13718</v>
      </c>
      <c r="G80" s="1" t="s">
        <v>13644</v>
      </c>
      <c r="H80" s="1" t="s">
        <v>13644</v>
      </c>
      <c r="I80" s="1" t="s">
        <v>13644</v>
      </c>
      <c r="J80" s="1" t="s">
        <v>13644</v>
      </c>
      <c r="K80" s="1" t="s">
        <v>13644</v>
      </c>
      <c r="L80" s="1" t="s">
        <v>13644</v>
      </c>
      <c r="M80" s="1" t="s">
        <v>13644</v>
      </c>
      <c r="N80" t="b">
        <f t="shared" si="1"/>
        <v>1</v>
      </c>
      <c r="O80" t="s">
        <v>13646</v>
      </c>
      <c r="P80" t="str">
        <f>IF(N80='Phase 1 - Criteria - Chris'!N80, "TRUE", "FALSE")</f>
        <v>TRUE</v>
      </c>
    </row>
    <row r="81" spans="1:16" ht="15.75" customHeight="1">
      <c r="A81">
        <v>112</v>
      </c>
      <c r="B81">
        <f>'Phase I - Post Duplicate Screen'!B71</f>
        <v>2014</v>
      </c>
      <c r="C81" t="str">
        <f>'Phase I - Post Duplicate Screen'!C71</f>
        <v>Bouton, Mark E</v>
      </c>
      <c r="D81" t="str">
        <f>'Phase I - Post Duplicate Screen'!D71</f>
        <v>Why behavior change is difficult to sustain.</v>
      </c>
      <c r="E81" s="1" t="s">
        <v>5218</v>
      </c>
      <c r="F81" s="20" t="s">
        <v>13719</v>
      </c>
      <c r="G81" s="1" t="s">
        <v>13644</v>
      </c>
      <c r="H81" s="1" t="s">
        <v>13644</v>
      </c>
      <c r="I81" s="1" t="s">
        <v>13644</v>
      </c>
      <c r="J81" s="1" t="s">
        <v>13644</v>
      </c>
      <c r="K81" s="1" t="s">
        <v>13644</v>
      </c>
      <c r="L81" s="1" t="s">
        <v>13644</v>
      </c>
      <c r="M81" s="1" t="s">
        <v>13644</v>
      </c>
      <c r="N81" t="b">
        <f t="shared" si="1"/>
        <v>1</v>
      </c>
      <c r="O81" t="s">
        <v>13646</v>
      </c>
      <c r="P81" t="str">
        <f>IF(N81='Phase 1 - Criteria - Chris'!N81, "TRUE", "FALSE")</f>
        <v>TRUE</v>
      </c>
    </row>
    <row r="82" spans="1:16" s="17" customFormat="1">
      <c r="A82" s="17">
        <v>113</v>
      </c>
      <c r="B82" s="17">
        <f>'Phase I - Post Duplicate Screen'!B72</f>
        <v>2014</v>
      </c>
      <c r="C82" s="17" t="str">
        <f>'Phase I - Post Duplicate Screen'!C72</f>
        <v>Rispoli, Mandy; Camargo, Síglia; Machalicek, Wendy; Lang, Russell; Sigafoos, Jeff</v>
      </c>
      <c r="D82" s="17" t="str">
        <f>'Phase I - Post Duplicate Screen'!D72</f>
        <v>Functional communication training in the treatment of problem behavior maintained by access to rituals.</v>
      </c>
      <c r="E82" s="25" t="s">
        <v>646</v>
      </c>
      <c r="F82" s="26" t="s">
        <v>13720</v>
      </c>
      <c r="G82" s="25" t="s">
        <v>13644</v>
      </c>
      <c r="H82" s="25" t="s">
        <v>13644</v>
      </c>
      <c r="I82" s="25" t="s">
        <v>13644</v>
      </c>
      <c r="J82" s="25" t="s">
        <v>13644</v>
      </c>
      <c r="K82" s="25" t="s">
        <v>13644</v>
      </c>
      <c r="L82" s="25" t="s">
        <v>13644</v>
      </c>
      <c r="M82" s="25" t="s">
        <v>13645</v>
      </c>
      <c r="N82" s="17" t="b">
        <f t="shared" si="1"/>
        <v>0</v>
      </c>
      <c r="P82" s="17" t="str">
        <f>IF(N82='Phase 1 - Criteria - Chris'!N82, "TRUE", "FALSE")</f>
        <v>TRUE</v>
      </c>
    </row>
    <row r="83" spans="1:16">
      <c r="A83">
        <v>121</v>
      </c>
      <c r="B83">
        <f>'Phase I - Post Duplicate Screen'!B73</f>
        <v>2014</v>
      </c>
      <c r="C83" t="str">
        <f>'Phase I - Post Duplicate Screen'!C73</f>
        <v>Podlesnik, Christopher A.; Kelley, Michael E.</v>
      </c>
      <c r="D83" t="str">
        <f>'Phase I - Post Duplicate Screen'!D73</f>
        <v>Resurgence: Response competition, stimulus control, and reinforcer control</v>
      </c>
      <c r="E83" s="1" t="s">
        <v>639</v>
      </c>
      <c r="F83" s="13" t="s">
        <v>13721</v>
      </c>
      <c r="G83" s="1" t="s">
        <v>13644</v>
      </c>
      <c r="H83" s="1" t="s">
        <v>13644</v>
      </c>
      <c r="I83" s="1" t="s">
        <v>13644</v>
      </c>
      <c r="J83" s="1" t="s">
        <v>13644</v>
      </c>
      <c r="K83" s="1" t="s">
        <v>13644</v>
      </c>
      <c r="L83" s="1" t="s">
        <v>13644</v>
      </c>
      <c r="M83" s="1" t="s">
        <v>13644</v>
      </c>
      <c r="N83" t="b">
        <f t="shared" si="1"/>
        <v>1</v>
      </c>
      <c r="P83" t="str">
        <f>IF(N83='Phase 1 - Criteria - Chris'!N83, "TRUE", "FALSE")</f>
        <v>TRUE</v>
      </c>
    </row>
    <row r="84" spans="1:16">
      <c r="A84">
        <v>122</v>
      </c>
      <c r="B84">
        <f>'Phase I - Post Duplicate Screen'!B74</f>
        <v>2014</v>
      </c>
      <c r="C84" t="str">
        <f>'Phase I - Post Duplicate Screen'!C74</f>
        <v>Pyszczynski, Adam D.</v>
      </c>
      <c r="D84" t="str">
        <f>'Phase I - Post Duplicate Screen'!D74</f>
        <v>Selected neuropharmacology of resurgence</v>
      </c>
      <c r="E84" s="1" t="s">
        <v>13660</v>
      </c>
      <c r="F84" s="13" t="s">
        <v>13722</v>
      </c>
      <c r="G84" s="1"/>
      <c r="I84" s="1" t="s">
        <v>13644</v>
      </c>
      <c r="J84" s="1" t="s">
        <v>13644</v>
      </c>
      <c r="K84" s="1" t="s">
        <v>13645</v>
      </c>
      <c r="L84" s="1"/>
      <c r="M84" s="1"/>
      <c r="N84" t="b">
        <f t="shared" si="1"/>
        <v>0</v>
      </c>
      <c r="O84" t="s">
        <v>13647</v>
      </c>
      <c r="P84" t="str">
        <f>IF(N84='Phase 1 - Criteria - Chris'!N84, "TRUE", "FALSE")</f>
        <v>TRUE</v>
      </c>
    </row>
    <row r="85" spans="1:16">
      <c r="A85">
        <v>126</v>
      </c>
      <c r="B85">
        <f>'Phase I - Post Duplicate Screen'!B75</f>
        <v>2014</v>
      </c>
      <c r="C85" t="str">
        <f>'Phase I - Post Duplicate Screen'!C75</f>
        <v>Todd, Travis P.; Vurbic, Drina; Bouton, Mark E.</v>
      </c>
      <c r="D85" t="str">
        <f>'Phase I - Post Duplicate Screen'!D75</f>
        <v>Behavioral and neurobiological mechanisms of extinction in Pavlovian and instrumental learning</v>
      </c>
      <c r="E85" s="1" t="s">
        <v>1363</v>
      </c>
      <c r="F85" s="13" t="s">
        <v>13723</v>
      </c>
      <c r="G85" s="1" t="s">
        <v>13644</v>
      </c>
      <c r="H85" s="1" t="s">
        <v>13644</v>
      </c>
      <c r="I85" s="1" t="s">
        <v>13644</v>
      </c>
      <c r="J85" s="1" t="s">
        <v>13644</v>
      </c>
      <c r="K85" s="1" t="s">
        <v>13644</v>
      </c>
      <c r="L85" s="1" t="s">
        <v>13644</v>
      </c>
      <c r="M85" s="1" t="s">
        <v>13644</v>
      </c>
      <c r="N85" t="b">
        <f t="shared" si="1"/>
        <v>1</v>
      </c>
      <c r="O85" t="s">
        <v>13646</v>
      </c>
      <c r="P85" t="str">
        <f>IF(N85='Phase 1 - Criteria - Chris'!N85, "TRUE", "FALSE")</f>
        <v>TRUE</v>
      </c>
    </row>
    <row r="86" spans="1:16">
      <c r="A86">
        <v>127</v>
      </c>
      <c r="B86">
        <f>'Phase I - Post Duplicate Screen'!B76</f>
        <v>2014</v>
      </c>
      <c r="C86" t="str">
        <f>'Phase I - Post Duplicate Screen'!C76</f>
        <v>Epstein, Robert</v>
      </c>
      <c r="D86" t="str">
        <f>'Phase I - Post Duplicate Screen'!D76</f>
        <v>On the orderliness of behavioral variability: Insights from generativity theory</v>
      </c>
      <c r="E86" s="1" t="s">
        <v>1435</v>
      </c>
      <c r="F86" s="13" t="s">
        <v>13724</v>
      </c>
      <c r="G86" s="1" t="s">
        <v>13644</v>
      </c>
      <c r="H86" s="1" t="s">
        <v>13644</v>
      </c>
      <c r="I86" s="1" t="s">
        <v>13644</v>
      </c>
      <c r="J86" s="1" t="s">
        <v>13644</v>
      </c>
      <c r="K86" s="1" t="s">
        <v>13644</v>
      </c>
      <c r="L86" s="1" t="s">
        <v>13644</v>
      </c>
      <c r="M86" s="1" t="s">
        <v>13644</v>
      </c>
      <c r="N86" t="b">
        <f t="shared" si="1"/>
        <v>1</v>
      </c>
      <c r="O86" t="s">
        <v>13646</v>
      </c>
      <c r="P86" t="str">
        <f>IF(N86='Phase 1 - Criteria - Chris'!N86, "TRUE", "FALSE")</f>
        <v>TRUE</v>
      </c>
    </row>
    <row r="87" spans="1:16" s="17" customFormat="1">
      <c r="A87" s="17">
        <v>129</v>
      </c>
      <c r="B87" s="17">
        <f>'Phase I - Post Duplicate Screen'!B77</f>
        <v>2014</v>
      </c>
      <c r="C87" s="17" t="str">
        <f>'Phase I - Post Duplicate Screen'!C77</f>
        <v>Fisher, Wayne W.; Greer, Brian D.; Querim, Angie C.; DeRosa, Nicole</v>
      </c>
      <c r="D87" s="17" t="str">
        <f>'Phase I - Post Duplicate Screen'!D77</f>
        <v>Decreasing excessive functional communication responses while treating destructive behavior using response restriction</v>
      </c>
      <c r="E87" s="25" t="s">
        <v>1725</v>
      </c>
      <c r="F87" s="26" t="s">
        <v>13725</v>
      </c>
      <c r="G87" s="25" t="s">
        <v>13645</v>
      </c>
      <c r="H87" s="25"/>
      <c r="I87" s="25" t="s">
        <v>13644</v>
      </c>
      <c r="J87" s="25" t="s">
        <v>13644</v>
      </c>
      <c r="K87" s="25" t="s">
        <v>13644</v>
      </c>
      <c r="L87" s="25"/>
      <c r="M87" s="25" t="s">
        <v>13645</v>
      </c>
      <c r="N87" s="17" t="b">
        <f t="shared" si="1"/>
        <v>0</v>
      </c>
      <c r="P87" s="17" t="str">
        <f>IF(N87='Phase 1 - Criteria - Chris'!N87, "TRUE", "FALSE")</f>
        <v>TRUE</v>
      </c>
    </row>
    <row r="88" spans="1:16">
      <c r="A88">
        <v>130</v>
      </c>
      <c r="B88">
        <f>'Phase I - Post Duplicate Screen'!B78</f>
        <v>2015</v>
      </c>
      <c r="C88" t="str">
        <f>'Phase I - Post Duplicate Screen'!C78</f>
        <v>Trask, Sydney; Schepers, Scott T; Bouton, Mark E</v>
      </c>
      <c r="D88" t="str">
        <f>'Phase I - Post Duplicate Screen'!D78</f>
        <v>Context change explains resurgence after the extinction of operant behavior.</v>
      </c>
      <c r="E88" s="1" t="s">
        <v>629</v>
      </c>
      <c r="F88" s="13" t="s">
        <v>13726</v>
      </c>
      <c r="G88" s="1" t="s">
        <v>13644</v>
      </c>
      <c r="H88" s="1" t="s">
        <v>13644</v>
      </c>
      <c r="I88" s="1" t="s">
        <v>13644</v>
      </c>
      <c r="J88" s="1" t="s">
        <v>13644</v>
      </c>
      <c r="K88" s="1" t="s">
        <v>13644</v>
      </c>
      <c r="L88" s="1" t="s">
        <v>13644</v>
      </c>
      <c r="M88" s="1" t="s">
        <v>13644</v>
      </c>
      <c r="N88" t="b">
        <f t="shared" si="1"/>
        <v>1</v>
      </c>
      <c r="P88" t="str">
        <f>IF(N88='Phase 1 - Criteria - Chris'!N88, "TRUE", "FALSE")</f>
        <v>TRUE</v>
      </c>
    </row>
    <row r="89" spans="1:16">
      <c r="A89">
        <v>131</v>
      </c>
      <c r="B89">
        <f>'Phase I - Post Duplicate Screen'!B79</f>
        <v>2015</v>
      </c>
      <c r="C89" t="str">
        <f>'Phase I - Post Duplicate Screen'!C79</f>
        <v>Schepers, Scott T; Bouton, Mark E</v>
      </c>
      <c r="D89" t="str">
        <f>'Phase I - Post Duplicate Screen'!D79</f>
        <v>Effects of reinforcer distribution during response elimination on resurgence of an instrumental behavior.</v>
      </c>
      <c r="E89" s="1" t="s">
        <v>819</v>
      </c>
      <c r="F89" s="13" t="s">
        <v>13727</v>
      </c>
      <c r="G89" s="1" t="s">
        <v>13644</v>
      </c>
      <c r="H89" s="1" t="s">
        <v>13644</v>
      </c>
      <c r="I89" s="1" t="s">
        <v>13644</v>
      </c>
      <c r="J89" s="1" t="s">
        <v>13644</v>
      </c>
      <c r="K89" s="1" t="s">
        <v>13644</v>
      </c>
      <c r="L89" s="1" t="s">
        <v>13644</v>
      </c>
      <c r="M89" s="1" t="s">
        <v>13644</v>
      </c>
      <c r="N89" t="b">
        <f t="shared" si="1"/>
        <v>1</v>
      </c>
      <c r="P89" t="str">
        <f>IF(N89='Phase 1 - Criteria - Chris'!N89, "TRUE", "FALSE")</f>
        <v>TRUE</v>
      </c>
    </row>
    <row r="90" spans="1:16">
      <c r="A90">
        <v>132</v>
      </c>
      <c r="B90">
        <f>'Phase I - Post Duplicate Screen'!B80</f>
        <v>2015</v>
      </c>
      <c r="C90" t="str">
        <f>'Phase I - Post Duplicate Screen'!C80</f>
        <v>Bloom, Sarah E; Lambert, Joseph M</v>
      </c>
      <c r="D90" t="str">
        <f>'Phase I - Post Duplicate Screen'!D80</f>
        <v>Implications for practice: Resurgence and differential reinforcement of alternative responding.</v>
      </c>
      <c r="E90" s="1" t="s">
        <v>646</v>
      </c>
      <c r="F90" s="13" t="s">
        <v>13728</v>
      </c>
      <c r="G90" s="1" t="s">
        <v>13644</v>
      </c>
      <c r="H90" s="1" t="s">
        <v>13644</v>
      </c>
      <c r="I90" s="1" t="s">
        <v>13644</v>
      </c>
      <c r="J90" s="1" t="s">
        <v>13644</v>
      </c>
      <c r="K90" s="1" t="s">
        <v>13644</v>
      </c>
      <c r="L90" s="1" t="s">
        <v>13644</v>
      </c>
      <c r="M90" s="1" t="s">
        <v>13644</v>
      </c>
      <c r="N90" t="b">
        <f t="shared" si="1"/>
        <v>1</v>
      </c>
      <c r="O90" t="s">
        <v>13646</v>
      </c>
      <c r="P90" t="str">
        <f>IF(N90='Phase 1 - Criteria - Chris'!N90, "TRUE", "FALSE")</f>
        <v>TRUE</v>
      </c>
    </row>
    <row r="91" spans="1:16">
      <c r="A91">
        <v>133</v>
      </c>
      <c r="B91">
        <f>'Phase I - Post Duplicate Screen'!B81</f>
        <v>2015</v>
      </c>
      <c r="C91" t="str">
        <f>'Phase I - Post Duplicate Screen'!C81</f>
        <v>Sweeney, Mary M; Shahan, Timothy A</v>
      </c>
      <c r="D91" t="str">
        <f>'Phase I - Post Duplicate Screen'!D81</f>
        <v>Renewal, resurgence, and alternative reinforcement context.</v>
      </c>
      <c r="E91" s="1" t="s">
        <v>766</v>
      </c>
      <c r="F91" s="13" t="s">
        <v>13729</v>
      </c>
      <c r="G91" s="1" t="s">
        <v>13644</v>
      </c>
      <c r="H91" s="1" t="s">
        <v>13644</v>
      </c>
      <c r="I91" s="1" t="s">
        <v>13644</v>
      </c>
      <c r="J91" s="1" t="s">
        <v>13644</v>
      </c>
      <c r="K91" s="1" t="s">
        <v>13644</v>
      </c>
      <c r="L91" s="1" t="s">
        <v>13644</v>
      </c>
      <c r="M91" s="1" t="s">
        <v>13644</v>
      </c>
      <c r="N91" t="b">
        <f t="shared" si="1"/>
        <v>1</v>
      </c>
      <c r="P91" t="str">
        <f>IF(N91='Phase 1 - Criteria - Chris'!N91, "TRUE", "FALSE")</f>
        <v>TRUE</v>
      </c>
    </row>
    <row r="92" spans="1:16" s="17" customFormat="1">
      <c r="A92" s="17">
        <v>134</v>
      </c>
      <c r="B92" s="17">
        <f>'Phase I - Post Duplicate Screen'!B82</f>
        <v>2015</v>
      </c>
      <c r="C92" s="17" t="str">
        <f>'Phase I - Post Duplicate Screen'!C82</f>
        <v>Berg, Wendy K; Ringdahl, Joel E; Ryan, Stephen E; Ing, Anna D; Lustig, Nicole; Romani, Patrick; Wacker, David P; Andersen, Jennifer K; Durako, Emily</v>
      </c>
      <c r="D92" s="17" t="str">
        <f>'Phase I - Post Duplicate Screen'!D82</f>
        <v>RESURGENCE OF MANDS FOLLOWING FUNCTIONAL COMMUNICATION TRAINING.</v>
      </c>
      <c r="E92" s="25" t="s">
        <v>629</v>
      </c>
      <c r="F92" s="26" t="s">
        <v>13730</v>
      </c>
      <c r="G92" s="25" t="s">
        <v>13644</v>
      </c>
      <c r="H92" s="25" t="s">
        <v>13644</v>
      </c>
      <c r="I92" s="25" t="s">
        <v>13644</v>
      </c>
      <c r="J92" s="25" t="s">
        <v>13644</v>
      </c>
      <c r="K92" s="25" t="s">
        <v>13644</v>
      </c>
      <c r="L92" s="25" t="s">
        <v>13644</v>
      </c>
      <c r="M92" s="25" t="s">
        <v>13645</v>
      </c>
      <c r="N92" s="17" t="b">
        <f t="shared" si="1"/>
        <v>0</v>
      </c>
      <c r="P92" s="17" t="str">
        <f>IF(N92='Phase 1 - Criteria - Chris'!N92, "TRUE", "FALSE")</f>
        <v>TRUE</v>
      </c>
    </row>
    <row r="93" spans="1:16">
      <c r="A93">
        <v>135</v>
      </c>
      <c r="B93">
        <f>'Phase I - Post Duplicate Screen'!B83</f>
        <v>2015</v>
      </c>
      <c r="C93" t="str">
        <f>'Phase I - Post Duplicate Screen'!C83</f>
        <v>Shahan, Timothy A; Craig, Andrew R; Sweeney, Mary M</v>
      </c>
      <c r="D93" t="str">
        <f>'Phase I - Post Duplicate Screen'!D83</f>
        <v>Resurgence of sucrose and cocaine seeking in free-feeding rats.</v>
      </c>
      <c r="E93" s="1" t="s">
        <v>858</v>
      </c>
      <c r="F93" s="13" t="s">
        <v>13731</v>
      </c>
      <c r="G93" s="1" t="s">
        <v>13644</v>
      </c>
      <c r="H93" s="1" t="s">
        <v>13644</v>
      </c>
      <c r="I93" s="1" t="s">
        <v>13644</v>
      </c>
      <c r="J93" s="1" t="s">
        <v>13644</v>
      </c>
      <c r="K93" s="1" t="s">
        <v>13644</v>
      </c>
      <c r="L93" s="1" t="s">
        <v>13644</v>
      </c>
      <c r="M93" s="1" t="s">
        <v>13644</v>
      </c>
      <c r="N93" t="b">
        <f t="shared" si="1"/>
        <v>1</v>
      </c>
      <c r="P93" t="str">
        <f>IF(N93='Phase 1 - Criteria - Chris'!N93, "TRUE", "FALSE")</f>
        <v>TRUE</v>
      </c>
    </row>
    <row r="94" spans="1:16">
      <c r="A94">
        <v>136</v>
      </c>
      <c r="B94">
        <f>'Phase I - Post Duplicate Screen'!B84</f>
        <v>2015</v>
      </c>
      <c r="C94" t="str">
        <f>'Phase I - Post Duplicate Screen'!C84</f>
        <v>Lambert, Joseph M; Bloom, Sarah E; Samaha, Andrew L; Dayton, Elizabeth; Rodewald, Andrew M</v>
      </c>
      <c r="D94" t="str">
        <f>'Phase I - Post Duplicate Screen'!D84</f>
        <v>Serial alternative response training as intervention for target response resurgence.</v>
      </c>
      <c r="E94" s="1" t="s">
        <v>646</v>
      </c>
      <c r="F94" s="13" t="s">
        <v>13732</v>
      </c>
      <c r="G94" s="1" t="s">
        <v>13644</v>
      </c>
      <c r="H94" s="1" t="s">
        <v>13644</v>
      </c>
      <c r="I94" s="1" t="s">
        <v>13644</v>
      </c>
      <c r="J94" s="1" t="s">
        <v>13644</v>
      </c>
      <c r="K94" s="1" t="s">
        <v>13644</v>
      </c>
      <c r="L94" s="1" t="s">
        <v>13644</v>
      </c>
      <c r="M94" s="1" t="s">
        <v>13644</v>
      </c>
      <c r="N94" t="b">
        <f t="shared" si="1"/>
        <v>1</v>
      </c>
      <c r="P94" t="str">
        <f>IF(N94='Phase 1 - Criteria - Chris'!N94, "TRUE", "FALSE")</f>
        <v>TRUE</v>
      </c>
    </row>
    <row r="95" spans="1:16">
      <c r="A95">
        <v>137</v>
      </c>
      <c r="B95">
        <f>'Phase I - Post Duplicate Screen'!B85</f>
        <v>2015</v>
      </c>
      <c r="C95" t="str">
        <f>'Phase I - Post Duplicate Screen'!C85</f>
        <v>Kincaid, Stephanie L; Lattal, Kennon A; Spence, Jake</v>
      </c>
      <c r="D95" t="str">
        <f>'Phase I - Post Duplicate Screen'!D85</f>
        <v>Super-resurgence: ABA renewal increases resurgence.</v>
      </c>
      <c r="E95" s="1" t="s">
        <v>766</v>
      </c>
      <c r="F95" s="13" t="s">
        <v>13733</v>
      </c>
      <c r="G95" s="1" t="s">
        <v>13644</v>
      </c>
      <c r="H95" s="1" t="s">
        <v>13644</v>
      </c>
      <c r="I95" s="1" t="s">
        <v>13644</v>
      </c>
      <c r="J95" s="1" t="s">
        <v>13644</v>
      </c>
      <c r="K95" s="1" t="s">
        <v>13644</v>
      </c>
      <c r="L95" s="1" t="s">
        <v>13644</v>
      </c>
      <c r="M95" s="1" t="s">
        <v>13644</v>
      </c>
      <c r="N95" t="b">
        <f t="shared" si="1"/>
        <v>1</v>
      </c>
      <c r="P95" t="str">
        <f>IF(N95='Phase 1 - Criteria - Chris'!N95, "TRUE", "FALSE")</f>
        <v>TRUE</v>
      </c>
    </row>
    <row r="96" spans="1:16">
      <c r="A96">
        <v>138</v>
      </c>
      <c r="B96">
        <f>'Phase I - Post Duplicate Screen'!B86</f>
        <v>2015</v>
      </c>
      <c r="C96" t="str">
        <f>'Phase I - Post Duplicate Screen'!C86</f>
        <v>Alessandri, Jérôme; Lattal, Kennon A; Cançado, Carlos R X</v>
      </c>
      <c r="D96" t="str">
        <f>'Phase I - Post Duplicate Screen'!D86</f>
        <v>The recurrence of negatively reinforced responding of humans.</v>
      </c>
      <c r="E96" s="1" t="s">
        <v>639</v>
      </c>
      <c r="F96" s="13" t="s">
        <v>13734</v>
      </c>
      <c r="G96" s="1" t="s">
        <v>13644</v>
      </c>
      <c r="H96" s="1" t="s">
        <v>13644</v>
      </c>
      <c r="I96" s="1" t="s">
        <v>13644</v>
      </c>
      <c r="J96" s="1" t="s">
        <v>13644</v>
      </c>
      <c r="K96" s="1" t="s">
        <v>13644</v>
      </c>
      <c r="L96" s="1" t="s">
        <v>13644</v>
      </c>
      <c r="M96" s="1" t="s">
        <v>13644</v>
      </c>
      <c r="N96" t="b">
        <f t="shared" si="1"/>
        <v>1</v>
      </c>
      <c r="P96" t="str">
        <f>IF(N96='Phase 1 - Criteria - Chris'!N96, "TRUE", "FALSE")</f>
        <v>TRUE</v>
      </c>
    </row>
    <row r="97" spans="1:16">
      <c r="A97">
        <v>139</v>
      </c>
      <c r="B97">
        <f>'Phase I - Post Duplicate Screen'!B87</f>
        <v>2015</v>
      </c>
      <c r="C97" t="str">
        <f>'Phase I - Post Duplicate Screen'!C87</f>
        <v>Fujimaki, Shun; Lattal, Kennon A.; Sakagami, Takayuki</v>
      </c>
      <c r="D97" t="str">
        <f>'Phase I - Post Duplicate Screen'!D87</f>
        <v>A further look at reinforcement rate and resurgence</v>
      </c>
      <c r="E97" s="1" t="s">
        <v>629</v>
      </c>
      <c r="F97" s="13" t="s">
        <v>13735</v>
      </c>
      <c r="G97" s="1" t="s">
        <v>13644</v>
      </c>
      <c r="H97" s="1" t="s">
        <v>13644</v>
      </c>
      <c r="I97" s="1" t="s">
        <v>13644</v>
      </c>
      <c r="J97" s="1" t="s">
        <v>13644</v>
      </c>
      <c r="K97" s="1" t="s">
        <v>13644</v>
      </c>
      <c r="L97" s="1" t="s">
        <v>13644</v>
      </c>
      <c r="M97" s="1" t="s">
        <v>13644</v>
      </c>
      <c r="N97" t="b">
        <f t="shared" si="1"/>
        <v>1</v>
      </c>
      <c r="P97" t="str">
        <f>IF(N97='Phase 1 - Criteria - Chris'!N97, "TRUE", "FALSE")</f>
        <v>TRUE</v>
      </c>
    </row>
    <row r="98" spans="1:16">
      <c r="A98">
        <v>140</v>
      </c>
      <c r="B98">
        <f>'Phase I - Post Duplicate Screen'!B88</f>
        <v>2015</v>
      </c>
      <c r="C98" t="str">
        <f>'Phase I - Post Duplicate Screen'!C88</f>
        <v>Podlesnik, Christopher A.; DeLeon, Iser G.</v>
      </c>
      <c r="D98" t="str">
        <f>'Phase I - Post Duplicate Screen'!D88</f>
        <v>Behavioral momentum theory: Understanding persistence and improving treatment</v>
      </c>
      <c r="E98" s="1" t="s">
        <v>735</v>
      </c>
      <c r="F98" s="13" t="s">
        <v>13736</v>
      </c>
      <c r="G98" s="1" t="s">
        <v>13644</v>
      </c>
      <c r="H98" s="1" t="s">
        <v>13644</v>
      </c>
      <c r="I98" s="1" t="s">
        <v>13644</v>
      </c>
      <c r="J98" s="1" t="s">
        <v>13644</v>
      </c>
      <c r="K98" s="1" t="s">
        <v>13644</v>
      </c>
      <c r="L98" s="1" t="s">
        <v>13644</v>
      </c>
      <c r="M98" s="1" t="s">
        <v>13644</v>
      </c>
      <c r="N98" t="b">
        <f t="shared" si="1"/>
        <v>1</v>
      </c>
      <c r="O98" t="s">
        <v>13646</v>
      </c>
      <c r="P98" t="str">
        <f>IF(N98='Phase 1 - Criteria - Chris'!N98, "TRUE", "FALSE")</f>
        <v>TRUE</v>
      </c>
    </row>
    <row r="99" spans="1:16">
      <c r="A99">
        <v>143</v>
      </c>
      <c r="B99">
        <f>'Phase I - Post Duplicate Screen'!B89</f>
        <v>2015</v>
      </c>
      <c r="C99" t="str">
        <f>'Phase I - Post Duplicate Screen'!C89</f>
        <v>Mechner, Francis; Jones, Laurilyn D.</v>
      </c>
      <c r="D99" t="str">
        <f>'Phase I - Post Duplicate Screen'!D89</f>
        <v>Effects of repetition frequency on operant strength and resurgence of non-criterial features of operants</v>
      </c>
      <c r="E99" s="1" t="s">
        <v>629</v>
      </c>
      <c r="F99" s="13" t="s">
        <v>13737</v>
      </c>
      <c r="G99" s="1" t="s">
        <v>13644</v>
      </c>
      <c r="H99" s="1" t="s">
        <v>13644</v>
      </c>
      <c r="I99" s="1" t="s">
        <v>13644</v>
      </c>
      <c r="J99" s="1" t="s">
        <v>13644</v>
      </c>
      <c r="K99" s="1" t="s">
        <v>13644</v>
      </c>
      <c r="L99" s="1" t="s">
        <v>13644</v>
      </c>
      <c r="M99" s="1" t="s">
        <v>13644</v>
      </c>
      <c r="N99" t="b">
        <f t="shared" si="1"/>
        <v>1</v>
      </c>
      <c r="P99" t="str">
        <f>IF(N99='Phase 1 - Criteria - Chris'!N99, "TRUE", "FALSE")</f>
        <v>TRUE</v>
      </c>
    </row>
    <row r="100" spans="1:16">
      <c r="A100">
        <v>145</v>
      </c>
      <c r="B100">
        <f>'Phase I - Post Duplicate Screen'!B90</f>
        <v>2015</v>
      </c>
      <c r="C100" t="str">
        <f>'Phase I - Post Duplicate Screen'!C90</f>
        <v>Epstein, Robert</v>
      </c>
      <c r="D100" t="str">
        <f>'Phase I - Post Duplicate Screen'!D90</f>
        <v>On the rediscovery of the principle of resurgence</v>
      </c>
      <c r="E100" s="1" t="s">
        <v>629</v>
      </c>
      <c r="F100" s="13" t="s">
        <v>13738</v>
      </c>
      <c r="G100" s="1" t="s">
        <v>13644</v>
      </c>
      <c r="H100" s="1" t="s">
        <v>13644</v>
      </c>
      <c r="I100" s="1" t="s">
        <v>13644</v>
      </c>
      <c r="J100" s="1" t="s">
        <v>13644</v>
      </c>
      <c r="K100" s="1" t="s">
        <v>13644</v>
      </c>
      <c r="L100" s="1" t="s">
        <v>13644</v>
      </c>
      <c r="M100" s="1" t="s">
        <v>13644</v>
      </c>
      <c r="N100" t="b">
        <f t="shared" si="1"/>
        <v>1</v>
      </c>
      <c r="O100" t="s">
        <v>13646</v>
      </c>
      <c r="P100" t="str">
        <f>IF(N100='Phase 1 - Criteria - Chris'!N100, "TRUE", "FALSE")</f>
        <v>TRUE</v>
      </c>
    </row>
    <row r="101" spans="1:16">
      <c r="A101">
        <v>147</v>
      </c>
      <c r="B101">
        <f>'Phase I - Post Duplicate Screen'!B91</f>
        <v>2015</v>
      </c>
      <c r="C101" t="str">
        <f>'Phase I - Post Duplicate Screen'!C91</f>
        <v>Pontes, Thaíssa N. R.; Abreu-Rodrigues, Josele</v>
      </c>
      <c r="D101" t="str">
        <f>'Phase I - Post Duplicate Screen'!D91</f>
        <v>Ressurgência comportamental: Uma revisão = Behavioral resurgence: A review</v>
      </c>
      <c r="E101" s="1" t="s">
        <v>906</v>
      </c>
      <c r="F101" s="13" t="s">
        <v>13739</v>
      </c>
      <c r="G101" s="1"/>
      <c r="H101" s="1"/>
      <c r="I101" s="1" t="s">
        <v>13644</v>
      </c>
      <c r="J101" s="1" t="s">
        <v>13645</v>
      </c>
      <c r="K101" s="1" t="s">
        <v>13644</v>
      </c>
      <c r="L101" s="1"/>
      <c r="M101" s="1"/>
      <c r="N101" t="b">
        <f t="shared" si="1"/>
        <v>0</v>
      </c>
      <c r="P101" t="str">
        <f>IF(N101='Phase 1 - Criteria - Chris'!N101, "TRUE", "FALSE")</f>
        <v>TRUE</v>
      </c>
    </row>
    <row r="102" spans="1:16">
      <c r="A102">
        <v>148</v>
      </c>
      <c r="B102">
        <f>'Phase I - Post Duplicate Screen'!B92</f>
        <v>2015</v>
      </c>
      <c r="C102" t="str">
        <f>'Phase I - Post Duplicate Screen'!C92</f>
        <v>Moriyama, Tetsumi; Kazama, Lisa; Obata, Satoshi; Nakamura, Tatsuhiro</v>
      </c>
      <c r="D102" t="str">
        <f>'Phase I - Post Duplicate Screen'!D92</f>
        <v>Resurgence of chicks’ key-peck responding with an imprinted stimulus or food as reinforcer</v>
      </c>
      <c r="E102" s="1" t="s">
        <v>629</v>
      </c>
      <c r="F102" s="13" t="s">
        <v>13740</v>
      </c>
      <c r="G102" s="1" t="s">
        <v>13644</v>
      </c>
      <c r="H102" s="1" t="s">
        <v>13644</v>
      </c>
      <c r="I102" s="1" t="s">
        <v>13644</v>
      </c>
      <c r="J102" s="1" t="s">
        <v>13644</v>
      </c>
      <c r="K102" s="1" t="s">
        <v>13644</v>
      </c>
      <c r="L102" s="1" t="s">
        <v>13644</v>
      </c>
      <c r="M102" s="1" t="s">
        <v>13644</v>
      </c>
      <c r="N102" t="b">
        <f t="shared" si="1"/>
        <v>1</v>
      </c>
      <c r="P102" t="str">
        <f>IF(N102='Phase 1 - Criteria - Chris'!N102, "TRUE", "FALSE")</f>
        <v>TRUE</v>
      </c>
    </row>
    <row r="103" spans="1:16">
      <c r="A103">
        <v>152</v>
      </c>
      <c r="B103">
        <f>'Phase I - Post Duplicate Screen'!B93</f>
        <v>2015</v>
      </c>
      <c r="C103" t="str">
        <f>'Phase I - Post Duplicate Screen'!C93</f>
        <v>St. Peter, Claire C.</v>
      </c>
      <c r="D103" t="str">
        <f>'Phase I - Post Duplicate Screen'!D93</f>
        <v>Six reasons why applied behavior analysts should know about resurgence</v>
      </c>
      <c r="E103" s="1" t="s">
        <v>629</v>
      </c>
      <c r="F103" s="13" t="s">
        <v>13741</v>
      </c>
      <c r="G103" s="1" t="s">
        <v>13644</v>
      </c>
      <c r="H103" s="1" t="s">
        <v>13644</v>
      </c>
      <c r="I103" s="1" t="s">
        <v>13644</v>
      </c>
      <c r="J103" s="1" t="s">
        <v>13644</v>
      </c>
      <c r="K103" s="1" t="s">
        <v>13644</v>
      </c>
      <c r="L103" s="1" t="s">
        <v>13644</v>
      </c>
      <c r="M103" s="1" t="s">
        <v>13644</v>
      </c>
      <c r="N103" t="b">
        <f t="shared" si="1"/>
        <v>1</v>
      </c>
      <c r="O103" t="s">
        <v>13646</v>
      </c>
      <c r="P103" t="str">
        <f>IF(N103='Phase 1 - Criteria - Chris'!N103, "TRUE", "FALSE")</f>
        <v>TRUE</v>
      </c>
    </row>
    <row r="104" spans="1:16">
      <c r="A104">
        <v>154</v>
      </c>
      <c r="B104">
        <f>'Phase I - Post Duplicate Screen'!B94</f>
        <v>2015</v>
      </c>
      <c r="C104" t="str">
        <f>'Phase I - Post Duplicate Screen'!C94</f>
        <v>Kestner, Katie; Redner, Ryan; Watkins, Erin E.; Poling, Alan</v>
      </c>
      <c r="D104" t="str">
        <f>'Phase I - Post Duplicate Screen'!D94</f>
        <v>The effects of punishment on resurgence in laboratory rats</v>
      </c>
      <c r="E104" s="1" t="s">
        <v>689</v>
      </c>
      <c r="F104" s="13" t="s">
        <v>13742</v>
      </c>
      <c r="G104" s="1" t="s">
        <v>13644</v>
      </c>
      <c r="H104" s="1" t="s">
        <v>13644</v>
      </c>
      <c r="I104" s="1" t="s">
        <v>13644</v>
      </c>
      <c r="J104" s="1" t="s">
        <v>13644</v>
      </c>
      <c r="K104" s="1" t="s">
        <v>13644</v>
      </c>
      <c r="L104" s="1" t="s">
        <v>13644</v>
      </c>
      <c r="M104" s="1" t="s">
        <v>13644</v>
      </c>
      <c r="N104" t="b">
        <f t="shared" si="1"/>
        <v>1</v>
      </c>
      <c r="P104" t="str">
        <f>IF(N104='Phase 1 - Criteria - Chris'!N104, "TRUE", "FALSE")</f>
        <v>TRUE</v>
      </c>
    </row>
    <row r="105" spans="1:16">
      <c r="A105">
        <v>156</v>
      </c>
      <c r="B105">
        <f>'Phase I - Post Duplicate Screen'!B95</f>
        <v>2015</v>
      </c>
      <c r="C105" t="str">
        <f>'Phase I - Post Duplicate Screen'!C95</f>
        <v>Podlesnik, Christopher A.; Kelley, Michael E.</v>
      </c>
      <c r="D105" t="str">
        <f>'Phase I - Post Duplicate Screen'!D95</f>
        <v>Translational research on the relapse of operant behavior</v>
      </c>
      <c r="E105" s="1" t="s">
        <v>629</v>
      </c>
      <c r="F105" s="13" t="s">
        <v>13743</v>
      </c>
      <c r="G105" s="1" t="s">
        <v>13644</v>
      </c>
      <c r="H105" s="1" t="s">
        <v>13644</v>
      </c>
      <c r="I105" s="1" t="s">
        <v>13644</v>
      </c>
      <c r="J105" s="1" t="s">
        <v>13644</v>
      </c>
      <c r="K105" s="1" t="s">
        <v>13644</v>
      </c>
      <c r="L105" s="1" t="s">
        <v>13644</v>
      </c>
      <c r="M105" s="1" t="s">
        <v>13644</v>
      </c>
      <c r="N105" t="b">
        <f t="shared" si="1"/>
        <v>1</v>
      </c>
      <c r="O105" t="s">
        <v>13646</v>
      </c>
      <c r="P105" t="str">
        <f>IF(N105='Phase 1 - Criteria - Chris'!N105, "TRUE", "FALSE")</f>
        <v>TRUE</v>
      </c>
    </row>
    <row r="106" spans="1:16">
      <c r="A106">
        <v>157</v>
      </c>
      <c r="B106">
        <f>'Phase I - Post Duplicate Screen'!B96</f>
        <v>2015</v>
      </c>
      <c r="C106" t="str">
        <f>'Phase I - Post Duplicate Screen'!C96</f>
        <v>Boutelle, Kerri N.; Bouton, Mark E.</v>
      </c>
      <c r="D106" t="str">
        <f>'Phase I - Post Duplicate Screen'!D96</f>
        <v>Implications of learning theory for developing programs to decrease overeating</v>
      </c>
      <c r="E106" s="1" t="s">
        <v>12024</v>
      </c>
      <c r="F106" s="13" t="s">
        <v>13744</v>
      </c>
      <c r="G106" s="1" t="s">
        <v>13645</v>
      </c>
      <c r="H106" s="1" t="s">
        <v>13644</v>
      </c>
      <c r="I106" s="1" t="s">
        <v>13644</v>
      </c>
      <c r="J106" s="1" t="s">
        <v>13644</v>
      </c>
      <c r="K106" s="1" t="s">
        <v>13644</v>
      </c>
      <c r="L106" s="1" t="s">
        <v>13644</v>
      </c>
      <c r="M106" s="1" t="s">
        <v>13644</v>
      </c>
      <c r="N106" t="b">
        <f t="shared" si="1"/>
        <v>0</v>
      </c>
      <c r="P106" t="str">
        <f>IF(N106='Phase 1 - Criteria - Chris'!N106, "TRUE", "FALSE")</f>
        <v>TRUE</v>
      </c>
    </row>
    <row r="107" spans="1:16" s="17" customFormat="1">
      <c r="A107" s="17">
        <v>159</v>
      </c>
      <c r="B107" s="17">
        <f>'Phase I - Post Duplicate Screen'!B97</f>
        <v>2016</v>
      </c>
      <c r="C107" s="17" t="str">
        <f>'Phase I - Post Duplicate Screen'!C97</f>
        <v>Fuhrman; Ashley M; Fisher; Wayne W; Greer; Brian D</v>
      </c>
      <c r="D107" s="17" t="str">
        <f>'Phase I - Post Duplicate Screen'!D97</f>
        <v xml:space="preserve"> a Preliminary Investigation on Improving Functional Communication Training by Mitigating Resurgence of Destructive Behavior</v>
      </c>
      <c r="E107" s="25" t="s">
        <v>646</v>
      </c>
      <c r="F107" s="26" t="s">
        <v>13745</v>
      </c>
      <c r="G107" s="25" t="s">
        <v>13644</v>
      </c>
      <c r="H107" s="25" t="s">
        <v>13644</v>
      </c>
      <c r="I107" s="25" t="s">
        <v>13644</v>
      </c>
      <c r="J107" s="25" t="s">
        <v>13644</v>
      </c>
      <c r="K107" s="25" t="s">
        <v>13644</v>
      </c>
      <c r="L107" s="25" t="s">
        <v>13644</v>
      </c>
      <c r="M107" s="25" t="s">
        <v>13645</v>
      </c>
      <c r="N107" s="17" t="b">
        <f t="shared" si="1"/>
        <v>0</v>
      </c>
      <c r="P107" s="17" t="str">
        <f>IF(N107='Phase 1 - Criteria - Chris'!N107, "TRUE", "FALSE")</f>
        <v>TRUE</v>
      </c>
    </row>
    <row r="108" spans="1:16">
      <c r="A108">
        <v>162</v>
      </c>
      <c r="B108">
        <f>'Phase I - Post Duplicate Screen'!B98</f>
        <v>2016</v>
      </c>
      <c r="C108" t="str">
        <f>'Phase I - Post Duplicate Screen'!C98</f>
        <v>Venniro, Marco; Caprioli, Daniele; Shaham, Yavin</v>
      </c>
      <c r="D108" t="str">
        <f>'Phase I - Post Duplicate Screen'!D98</f>
        <v>Animal models of drug relapse and craving: From drug priming-induced reinstatement to incubation of craving after voluntary abstinence.</v>
      </c>
      <c r="E108" s="1" t="s">
        <v>1384</v>
      </c>
      <c r="F108" s="13" t="s">
        <v>13746</v>
      </c>
      <c r="G108" s="1" t="s">
        <v>13644</v>
      </c>
      <c r="H108" s="1" t="s">
        <v>13644</v>
      </c>
      <c r="I108" s="1" t="s">
        <v>13644</v>
      </c>
      <c r="J108" s="1" t="s">
        <v>13644</v>
      </c>
      <c r="K108" s="1" t="s">
        <v>13644</v>
      </c>
      <c r="L108" s="1" t="s">
        <v>13644</v>
      </c>
      <c r="M108" s="1" t="s">
        <v>13644</v>
      </c>
      <c r="N108" t="b">
        <f t="shared" si="1"/>
        <v>1</v>
      </c>
      <c r="O108" t="s">
        <v>13646</v>
      </c>
      <c r="P108" t="str">
        <f>IF(N108='Phase 1 - Criteria - Chris'!N108, "TRUE", "FALSE")</f>
        <v>TRUE</v>
      </c>
    </row>
    <row r="109" spans="1:16">
      <c r="A109">
        <v>163</v>
      </c>
      <c r="B109">
        <f>'Phase I - Post Duplicate Screen'!B99</f>
        <v>2016</v>
      </c>
      <c r="C109" t="str">
        <f>'Phase I - Post Duplicate Screen'!C99</f>
        <v>Craig, Andrew R; Shahan, Timothy A</v>
      </c>
      <c r="D109" t="str">
        <f>'Phase I - Post Duplicate Screen'!D99</f>
        <v>Behavioral momentum theory fails to account for the effects of reinforcement rate on resurgence.</v>
      </c>
      <c r="E109" s="1" t="s">
        <v>639</v>
      </c>
      <c r="F109" s="13" t="s">
        <v>13747</v>
      </c>
      <c r="G109" s="1" t="s">
        <v>13644</v>
      </c>
      <c r="H109" s="1" t="s">
        <v>13644</v>
      </c>
      <c r="I109" s="1" t="s">
        <v>13644</v>
      </c>
      <c r="J109" s="1" t="s">
        <v>13644</v>
      </c>
      <c r="K109" s="1" t="s">
        <v>13644</v>
      </c>
      <c r="L109" s="1" t="s">
        <v>13644</v>
      </c>
      <c r="M109" s="1" t="s">
        <v>13644</v>
      </c>
      <c r="N109" t="b">
        <f t="shared" si="1"/>
        <v>1</v>
      </c>
      <c r="P109" t="str">
        <f>IF(N109='Phase 1 - Criteria - Chris'!N109, "TRUE", "FALSE")</f>
        <v>TRUE</v>
      </c>
    </row>
    <row r="110" spans="1:16">
      <c r="A110">
        <v>164</v>
      </c>
      <c r="B110">
        <f>'Phase I - Post Duplicate Screen'!B100</f>
        <v>2016</v>
      </c>
      <c r="C110" t="str">
        <f>'Phase I - Post Duplicate Screen'!C100</f>
        <v>Trask, Sydney; Bouton, Mark E</v>
      </c>
      <c r="D110" t="str">
        <f>'Phase I - Post Duplicate Screen'!D100</f>
        <v>Discriminative properties of the reinforcer can be used to attenuate the renewal of extinguished operant behavior.</v>
      </c>
      <c r="E110" s="1" t="s">
        <v>712</v>
      </c>
      <c r="F110" s="13" t="s">
        <v>13748</v>
      </c>
      <c r="G110" s="1" t="s">
        <v>13644</v>
      </c>
      <c r="H110" s="1" t="s">
        <v>13644</v>
      </c>
      <c r="I110" s="1" t="s">
        <v>13644</v>
      </c>
      <c r="J110" s="1" t="s">
        <v>13644</v>
      </c>
      <c r="K110" s="1" t="s">
        <v>13644</v>
      </c>
      <c r="L110" s="1" t="s">
        <v>13645</v>
      </c>
      <c r="M110" s="1" t="s">
        <v>13644</v>
      </c>
      <c r="N110" t="b">
        <f t="shared" si="1"/>
        <v>0</v>
      </c>
      <c r="P110" t="str">
        <f>IF(N110='Phase 1 - Criteria - Chris'!N110, "TRUE", "FALSE")</f>
        <v>TRUE</v>
      </c>
    </row>
    <row r="111" spans="1:16">
      <c r="A111">
        <v>165</v>
      </c>
      <c r="B111">
        <f>'Phase I - Post Duplicate Screen'!B101</f>
        <v>2016</v>
      </c>
      <c r="C111" t="str">
        <f>'Phase I - Post Duplicate Screen'!C101</f>
        <v>Wilson, Alyssa N; Glassford, Tyler S; Koerkenmeier, Sarah M</v>
      </c>
      <c r="D111" t="str">
        <f>'Phase I - Post Duplicate Screen'!D101</f>
        <v>Effects of Response Effort on Resurgence.</v>
      </c>
      <c r="E111" s="1" t="s">
        <v>656</v>
      </c>
      <c r="F111" s="13" t="s">
        <v>13749</v>
      </c>
      <c r="G111" s="1" t="s">
        <v>13644</v>
      </c>
      <c r="H111" s="1" t="s">
        <v>13644</v>
      </c>
      <c r="I111" s="1" t="s">
        <v>13644</v>
      </c>
      <c r="J111" s="1" t="s">
        <v>13644</v>
      </c>
      <c r="K111" s="1" t="s">
        <v>13644</v>
      </c>
      <c r="L111" s="1" t="s">
        <v>13644</v>
      </c>
      <c r="M111" s="1" t="s">
        <v>13644</v>
      </c>
      <c r="N111" t="b">
        <f t="shared" si="1"/>
        <v>1</v>
      </c>
      <c r="P111" t="str">
        <f>IF(N111='Phase 1 - Criteria - Chris'!N111, "TRUE", "FALSE")</f>
        <v>TRUE</v>
      </c>
    </row>
    <row r="112" spans="1:16">
      <c r="A112">
        <v>166</v>
      </c>
      <c r="B112">
        <f>'Phase I - Post Duplicate Screen'!B102</f>
        <v>2016</v>
      </c>
      <c r="C112" t="str">
        <f>'Phase I - Post Duplicate Screen'!C102</f>
        <v>Nevin, John A; Mace, F Charles; DeLeon, Iser G; Shahan, Timothy A; Shamlian, Kenneth D; Lit, Keith; Sheehan, Tara; Frank-Crawford, Michelle A; Trauschke, Stephanie L; Sweeney, Mary M; Tarver, Danielle R; Craig, Andrew R</v>
      </c>
      <c r="D112" t="str">
        <f>'Phase I - Post Duplicate Screen'!D102</f>
        <v>Effects of signaled and unsignaled alternative reinforcement on persistence and relapse in children and pigeons.</v>
      </c>
      <c r="E112" s="1" t="s">
        <v>639</v>
      </c>
      <c r="F112" s="13" t="s">
        <v>13750</v>
      </c>
      <c r="G112" s="1" t="s">
        <v>13644</v>
      </c>
      <c r="H112" s="1" t="s">
        <v>13644</v>
      </c>
      <c r="I112" s="1" t="s">
        <v>13644</v>
      </c>
      <c r="J112" s="1" t="s">
        <v>13644</v>
      </c>
      <c r="K112" s="1" t="s">
        <v>13644</v>
      </c>
      <c r="L112" s="1" t="s">
        <v>13644</v>
      </c>
      <c r="M112" s="1" t="s">
        <v>13644</v>
      </c>
      <c r="N112" t="b">
        <f t="shared" si="1"/>
        <v>1</v>
      </c>
      <c r="P112" t="str">
        <f>IF(N112='Phase 1 - Criteria - Chris'!N112, "TRUE", "FALSE")</f>
        <v>TRUE</v>
      </c>
    </row>
    <row r="113" spans="1:16" s="17" customFormat="1">
      <c r="A113" s="17">
        <v>167</v>
      </c>
      <c r="B113" s="17">
        <f>'Phase I - Post Duplicate Screen'!B103</f>
        <v>2016</v>
      </c>
      <c r="C113" s="17" t="str">
        <f>'Phase I - Post Duplicate Screen'!C103</f>
        <v>Shamlian, Kenneth D; Fisher, Wayne W; Steege, Mark W; Cavanaugh, Brenna M; Samour, Kristina; Querim, Angie C</v>
      </c>
      <c r="D113" s="17" t="str">
        <f>'Phase I - Post Duplicate Screen'!D103</f>
        <v>Evaluation of multiple schedules with naturally occurring and therapist-arranged discriminative stimuli following functional communication training.</v>
      </c>
      <c r="E113" s="25" t="s">
        <v>646</v>
      </c>
      <c r="F113" s="26" t="s">
        <v>13751</v>
      </c>
      <c r="G113" s="25" t="s">
        <v>13645</v>
      </c>
      <c r="H113" s="25" t="s">
        <v>13644</v>
      </c>
      <c r="I113" s="25" t="s">
        <v>13644</v>
      </c>
      <c r="J113" s="25" t="s">
        <v>13644</v>
      </c>
      <c r="K113" s="25" t="s">
        <v>13644</v>
      </c>
      <c r="L113" s="25" t="s">
        <v>13644</v>
      </c>
      <c r="M113" s="25" t="s">
        <v>13645</v>
      </c>
      <c r="N113" s="17" t="b">
        <f t="shared" si="1"/>
        <v>0</v>
      </c>
      <c r="P113" s="17" t="str">
        <f>IF(N113='Phase 1 - Criteria - Chris'!N113, "TRUE", "FALSE")</f>
        <v>TRUE</v>
      </c>
    </row>
    <row r="114" spans="1:16">
      <c r="A114">
        <v>168</v>
      </c>
      <c r="B114">
        <f>'Phase I - Post Duplicate Screen'!B104</f>
        <v>2016</v>
      </c>
      <c r="C114" t="str">
        <f>'Phase I - Post Duplicate Screen'!C104</f>
        <v>Craig, Andrew R; Nall, Rusty W; Madden, Gregory J; Shahan, Timothy A</v>
      </c>
      <c r="D114" t="str">
        <f>'Phase I - Post Duplicate Screen'!D104</f>
        <v>Higher rate alternative non-drug reinforcement produces faster suppression of cocaine seeking but more resurgence when removed.</v>
      </c>
      <c r="E114" s="1" t="s">
        <v>858</v>
      </c>
      <c r="F114" s="13" t="s">
        <v>13752</v>
      </c>
      <c r="G114" s="1" t="s">
        <v>13644</v>
      </c>
      <c r="H114" s="1" t="s">
        <v>13644</v>
      </c>
      <c r="I114" s="1" t="s">
        <v>13644</v>
      </c>
      <c r="J114" s="1" t="s">
        <v>13644</v>
      </c>
      <c r="K114" s="1" t="s">
        <v>13644</v>
      </c>
      <c r="L114" s="1" t="s">
        <v>13644</v>
      </c>
      <c r="M114" s="1" t="s">
        <v>13644</v>
      </c>
      <c r="N114" t="b">
        <f t="shared" si="1"/>
        <v>1</v>
      </c>
      <c r="P114" t="str">
        <f>IF(N114='Phase 1 - Criteria - Chris'!N114, "TRUE", "FALSE")</f>
        <v>TRUE</v>
      </c>
    </row>
    <row r="115" spans="1:16" s="17" customFormat="1">
      <c r="A115" s="17">
        <v>169</v>
      </c>
      <c r="B115" s="17">
        <f>'Phase I - Post Duplicate Screen'!B105</f>
        <v>2016</v>
      </c>
      <c r="C115" s="17" t="str">
        <f>'Phase I - Post Duplicate Screen'!C105</f>
        <v>Chezan, Laura C; Drasgow, Erik; Martin, Christian A; Halle, James W</v>
      </c>
      <c r="D115" s="17" t="str">
        <f>'Phase I - Post Duplicate Screen'!D105</f>
        <v>Negatively-Reinforced Mands: An Examination of Resurgence to Existing Mands in Two Children With Autism and Language Delays.</v>
      </c>
      <c r="E115" s="25" t="s">
        <v>915</v>
      </c>
      <c r="F115" s="26" t="s">
        <v>13753</v>
      </c>
      <c r="G115" s="25" t="s">
        <v>13644</v>
      </c>
      <c r="H115" s="25" t="s">
        <v>13644</v>
      </c>
      <c r="I115" s="25" t="s">
        <v>13644</v>
      </c>
      <c r="J115" s="25" t="s">
        <v>13644</v>
      </c>
      <c r="K115" s="25" t="s">
        <v>13644</v>
      </c>
      <c r="L115" s="25" t="s">
        <v>13644</v>
      </c>
      <c r="M115" s="25" t="s">
        <v>13645</v>
      </c>
      <c r="N115" s="17" t="b">
        <f t="shared" si="1"/>
        <v>0</v>
      </c>
      <c r="P115" s="17" t="str">
        <f>IF(N115='Phase 1 - Criteria - Chris'!N115, "TRUE", "FALSE")</f>
        <v>TRUE</v>
      </c>
    </row>
    <row r="116" spans="1:16">
      <c r="A116">
        <v>170</v>
      </c>
      <c r="B116">
        <f>'Phase I - Post Duplicate Screen'!B106</f>
        <v>2016</v>
      </c>
      <c r="C116" t="str">
        <f>'Phase I - Post Duplicate Screen'!C106</f>
        <v>Sweeney, Mary M; Shahan, Timothy A</v>
      </c>
      <c r="D116" t="str">
        <f>'Phase I - Post Duplicate Screen'!D106</f>
        <v>Resurgence of target responding does not exceed increases in inactive responding in a forced-choice alternative reinforcement procedure in humans.</v>
      </c>
      <c r="E116" s="1" t="s">
        <v>766</v>
      </c>
      <c r="F116" s="13" t="s">
        <v>13754</v>
      </c>
      <c r="G116" s="1" t="s">
        <v>13644</v>
      </c>
      <c r="H116" s="1" t="s">
        <v>13644</v>
      </c>
      <c r="I116" s="1" t="s">
        <v>13644</v>
      </c>
      <c r="J116" s="1" t="s">
        <v>13644</v>
      </c>
      <c r="K116" s="1" t="s">
        <v>13644</v>
      </c>
      <c r="L116" s="1" t="s">
        <v>13644</v>
      </c>
      <c r="M116" s="1" t="s">
        <v>13644</v>
      </c>
      <c r="N116" t="b">
        <f t="shared" si="1"/>
        <v>1</v>
      </c>
      <c r="P116" t="str">
        <f>IF(N116='Phase 1 - Criteria - Chris'!N116, "TRUE", "FALSE")</f>
        <v>TRUE</v>
      </c>
    </row>
    <row r="117" spans="1:16">
      <c r="A117">
        <v>171</v>
      </c>
      <c r="B117">
        <f>'Phase I - Post Duplicate Screen'!B107</f>
        <v>2016</v>
      </c>
      <c r="C117" t="str">
        <f>'Phase I - Post Duplicate Screen'!C107</f>
        <v>Bouton, Mark E; Trask, Sydney</v>
      </c>
      <c r="D117" t="str">
        <f>'Phase I - Post Duplicate Screen'!D107</f>
        <v>Role of the discriminative properties of the reinforcer in resurgence.</v>
      </c>
      <c r="E117" s="1" t="s">
        <v>712</v>
      </c>
      <c r="F117" s="13" t="s">
        <v>13755</v>
      </c>
      <c r="G117" s="1" t="s">
        <v>13644</v>
      </c>
      <c r="H117" s="1" t="s">
        <v>13644</v>
      </c>
      <c r="I117" s="1" t="s">
        <v>13644</v>
      </c>
      <c r="J117" s="1" t="s">
        <v>13644</v>
      </c>
      <c r="K117" s="1" t="s">
        <v>13644</v>
      </c>
      <c r="L117" s="1" t="s">
        <v>13644</v>
      </c>
      <c r="M117" s="1" t="s">
        <v>13644</v>
      </c>
      <c r="N117" t="b">
        <f t="shared" si="1"/>
        <v>1</v>
      </c>
      <c r="P117" t="str">
        <f>IF(N117='Phase 1 - Criteria - Chris'!N117, "TRUE", "FALSE")</f>
        <v>TRUE</v>
      </c>
    </row>
    <row r="118" spans="1:16" s="17" customFormat="1">
      <c r="A118" s="17">
        <v>172</v>
      </c>
      <c r="B118" s="17">
        <f>'Phase I - Post Duplicate Screen'!B108</f>
        <v>2016</v>
      </c>
      <c r="C118" s="17" t="str">
        <f>'Phase I - Post Duplicate Screen'!C108</f>
        <v>Ghaemmaghami, Mahshid; Hanley, Gregory P; Jessel, Joshua</v>
      </c>
      <c r="D118" s="17" t="str">
        <f>'Phase I - Post Duplicate Screen'!D108</f>
        <v>Contingencies promote delay tolerance.</v>
      </c>
      <c r="E118" s="25" t="s">
        <v>646</v>
      </c>
      <c r="F118" s="26" t="s">
        <v>13756</v>
      </c>
      <c r="G118" s="25" t="s">
        <v>13644</v>
      </c>
      <c r="H118" s="25" t="s">
        <v>13644</v>
      </c>
      <c r="I118" s="25" t="s">
        <v>13644</v>
      </c>
      <c r="J118" s="25" t="s">
        <v>13644</v>
      </c>
      <c r="K118" s="25" t="s">
        <v>13644</v>
      </c>
      <c r="L118" s="25" t="s">
        <v>13644</v>
      </c>
      <c r="M118" s="25" t="s">
        <v>13645</v>
      </c>
      <c r="N118" s="17" t="b">
        <f t="shared" si="1"/>
        <v>0</v>
      </c>
      <c r="P118" s="17" t="str">
        <f>IF(N118='Phase 1 - Criteria - Chris'!N118, "TRUE", "FALSE")</f>
        <v>TRUE</v>
      </c>
    </row>
    <row r="119" spans="1:16">
      <c r="A119">
        <v>174</v>
      </c>
      <c r="B119">
        <f>'Phase I - Post Duplicate Screen'!B109</f>
        <v>2016</v>
      </c>
      <c r="C119" t="str">
        <f>'Phase I - Post Duplicate Screen'!C109</f>
        <v>Suess, Alyssa Nicole</v>
      </c>
      <c r="D119" t="str">
        <f>'Phase I - Post Duplicate Screen'!D109</f>
        <v>An evaluation of generalization, renewal, and resurgence during functional communication training conducted via telehealth</v>
      </c>
      <c r="E119" s="1" t="s">
        <v>13660</v>
      </c>
      <c r="F119" s="13" t="s">
        <v>13757</v>
      </c>
      <c r="G119" s="1"/>
      <c r="H119" s="1"/>
      <c r="I119" s="1" t="s">
        <v>13644</v>
      </c>
      <c r="J119" s="1" t="s">
        <v>13644</v>
      </c>
      <c r="K119" s="1" t="s">
        <v>13645</v>
      </c>
      <c r="L119" s="1"/>
      <c r="M119" s="1"/>
      <c r="N119" t="b">
        <f t="shared" si="1"/>
        <v>0</v>
      </c>
      <c r="O119" t="s">
        <v>13647</v>
      </c>
      <c r="P119" t="str">
        <f>IF(N119='Phase 1 - Criteria - Chris'!N119, "TRUE", "FALSE")</f>
        <v>TRUE</v>
      </c>
    </row>
    <row r="120" spans="1:16">
      <c r="A120">
        <v>176</v>
      </c>
      <c r="B120">
        <f>'Phase I - Post Duplicate Screen'!B110</f>
        <v>2016</v>
      </c>
      <c r="C120" t="str">
        <f>'Phase I - Post Duplicate Screen'!C110</f>
        <v>Greer, Brian D.; Fisher, Wayne W.; Romani, Patrick W.; Saini, Valdeep</v>
      </c>
      <c r="D120" t="str">
        <f>'Phase I - Post Duplicate Screen'!D110</f>
        <v>Behavioral momentum theory: A tutorial on response persistence</v>
      </c>
      <c r="E120" s="1" t="s">
        <v>723</v>
      </c>
      <c r="F120" s="13" t="s">
        <v>13758</v>
      </c>
      <c r="G120" s="1" t="s">
        <v>13644</v>
      </c>
      <c r="H120" s="1" t="s">
        <v>13644</v>
      </c>
      <c r="I120" s="1" t="s">
        <v>13644</v>
      </c>
      <c r="J120" s="1" t="s">
        <v>13644</v>
      </c>
      <c r="K120" s="1" t="s">
        <v>13644</v>
      </c>
      <c r="L120" s="1" t="s">
        <v>13644</v>
      </c>
      <c r="M120" s="1" t="s">
        <v>13644</v>
      </c>
      <c r="N120" t="b">
        <f t="shared" si="1"/>
        <v>1</v>
      </c>
      <c r="O120" t="s">
        <v>13759</v>
      </c>
      <c r="P120" t="str">
        <f>IF(N120='Phase 1 - Criteria - Chris'!N120, "TRUE", "FALSE")</f>
        <v>TRUE</v>
      </c>
    </row>
    <row r="121" spans="1:16">
      <c r="A121">
        <v>177</v>
      </c>
      <c r="B121">
        <f>'Phase I - Post Duplicate Screen'!B111</f>
        <v>2016</v>
      </c>
      <c r="C121" t="str">
        <f>'Phase I - Post Duplicate Screen'!C111</f>
        <v>Ghaemmaghami, Mahshid</v>
      </c>
      <c r="D121" t="str">
        <f>'Phase I - Post Duplicate Screen'!D111</f>
        <v>Contingencies are necessary for promoting delay tolerance</v>
      </c>
      <c r="E121" s="1" t="s">
        <v>13660</v>
      </c>
      <c r="F121" s="13" t="s">
        <v>13760</v>
      </c>
      <c r="G121" s="1"/>
      <c r="H121" s="1"/>
      <c r="I121" s="1" t="s">
        <v>13644</v>
      </c>
      <c r="J121" s="1" t="s">
        <v>13644</v>
      </c>
      <c r="K121" s="1" t="s">
        <v>13645</v>
      </c>
      <c r="L121" s="1"/>
      <c r="M121" s="1"/>
      <c r="N121" t="b">
        <f t="shared" si="1"/>
        <v>0</v>
      </c>
      <c r="O121" t="s">
        <v>13647</v>
      </c>
      <c r="P121" t="str">
        <f>IF(N121='Phase 1 - Criteria - Chris'!N121, "TRUE", "FALSE")</f>
        <v>TRUE</v>
      </c>
    </row>
    <row r="122" spans="1:16" s="17" customFormat="1">
      <c r="A122" s="17">
        <v>180</v>
      </c>
      <c r="B122" s="17">
        <f>'Phase I - Post Duplicate Screen'!B112</f>
        <v>2016</v>
      </c>
      <c r="C122" s="17" t="str">
        <f>'Phase I - Post Duplicate Screen'!C112</f>
        <v>Lambert, Joseph M.; Bloom, Sarah E.; Samaha, Andrew L.; Dayton, Elizabeth; Kunnavatana, S. Shanun</v>
      </c>
      <c r="D122" s="17" t="str">
        <f>'Phase I - Post Duplicate Screen'!D112</f>
        <v>Effects of noncontingent reinforcement on the persistence and resurgence of mild aggression</v>
      </c>
      <c r="E122" s="25" t="s">
        <v>689</v>
      </c>
      <c r="F122" s="26" t="s">
        <v>13761</v>
      </c>
      <c r="G122" s="25" t="s">
        <v>13644</v>
      </c>
      <c r="H122" s="25" t="s">
        <v>13644</v>
      </c>
      <c r="I122" s="25" t="s">
        <v>13644</v>
      </c>
      <c r="J122" s="25" t="s">
        <v>13644</v>
      </c>
      <c r="K122" s="25" t="s">
        <v>13644</v>
      </c>
      <c r="L122" s="25" t="s">
        <v>13644</v>
      </c>
      <c r="M122" s="25" t="s">
        <v>13645</v>
      </c>
      <c r="N122" s="17" t="b">
        <f t="shared" si="1"/>
        <v>0</v>
      </c>
      <c r="P122" s="17" t="str">
        <f>IF(N122='Phase 1 - Criteria - Chris'!N122, "TRUE", "FALSE")</f>
        <v>TRUE</v>
      </c>
    </row>
    <row r="123" spans="1:16">
      <c r="A123">
        <v>186</v>
      </c>
      <c r="B123">
        <f>'Phase I - Post Duplicate Screen'!B113</f>
        <v>2016</v>
      </c>
      <c r="C123" t="str">
        <f>'Phase I - Post Duplicate Screen'!C113</f>
        <v>Sweeney, Mary M.</v>
      </c>
      <c r="D123" t="str">
        <f>'Phase I - Post Duplicate Screen'!D113</f>
        <v>Predictors of persistence and resurgence: Evaluation of a behavioral momentum-based approach</v>
      </c>
      <c r="E123" s="1" t="s">
        <v>13660</v>
      </c>
      <c r="F123" s="13" t="s">
        <v>13762</v>
      </c>
      <c r="G123" s="1"/>
      <c r="H123" s="1"/>
      <c r="I123" s="1" t="s">
        <v>13644</v>
      </c>
      <c r="J123" s="1" t="s">
        <v>13644</v>
      </c>
      <c r="K123" s="1" t="s">
        <v>13645</v>
      </c>
      <c r="L123" s="1"/>
      <c r="M123" s="1"/>
      <c r="N123" t="b">
        <f t="shared" si="1"/>
        <v>0</v>
      </c>
      <c r="O123" t="s">
        <v>13647</v>
      </c>
      <c r="P123" t="str">
        <f>IF(N123='Phase 1 - Criteria - Chris'!N123, "TRUE", "FALSE")</f>
        <v>TRUE</v>
      </c>
    </row>
    <row r="124" spans="1:16">
      <c r="A124">
        <v>187</v>
      </c>
      <c r="B124">
        <f>'Phase I - Post Duplicate Screen'!B114</f>
        <v>2016</v>
      </c>
      <c r="C124" t="str">
        <f>'Phase I - Post Duplicate Screen'!C114</f>
        <v>Garner, Joshua</v>
      </c>
      <c r="D124" t="str">
        <f>'Phase I - Post Duplicate Screen'!D114</f>
        <v>Resurgence of phonetic responding</v>
      </c>
      <c r="E124" s="1" t="s">
        <v>13660</v>
      </c>
      <c r="F124" s="13" t="s">
        <v>13763</v>
      </c>
      <c r="G124" s="1"/>
      <c r="H124" s="1"/>
      <c r="I124" s="1" t="s">
        <v>13644</v>
      </c>
      <c r="J124" s="1" t="s">
        <v>13644</v>
      </c>
      <c r="K124" s="1" t="s">
        <v>13645</v>
      </c>
      <c r="L124" s="1"/>
      <c r="M124" s="1"/>
      <c r="N124" t="b">
        <f t="shared" si="1"/>
        <v>0</v>
      </c>
      <c r="O124" t="s">
        <v>13647</v>
      </c>
      <c r="P124" t="str">
        <f>IF(N124='Phase 1 - Criteria - Chris'!N124, "TRUE", "FALSE")</f>
        <v>TRUE</v>
      </c>
    </row>
    <row r="125" spans="1:16">
      <c r="A125">
        <v>189</v>
      </c>
      <c r="B125">
        <f>'Phase I - Post Duplicate Screen'!B115</f>
        <v>2016</v>
      </c>
      <c r="C125" t="str">
        <f>'Phase I - Post Duplicate Screen'!C115</f>
        <v>Kincaid, Stephanie L.</v>
      </c>
      <c r="D125" t="str">
        <f>'Phase I - Post Duplicate Screen'!D115</f>
        <v>Testing for recurrence of ratio-strained behavior with reinstatement, resurgence, and renewal</v>
      </c>
      <c r="E125" s="1" t="s">
        <v>13660</v>
      </c>
      <c r="F125" s="13" t="s">
        <v>13764</v>
      </c>
      <c r="G125" s="1"/>
      <c r="H125" s="1"/>
      <c r="I125" s="1" t="s">
        <v>13644</v>
      </c>
      <c r="J125" s="1" t="s">
        <v>13644</v>
      </c>
      <c r="K125" s="1" t="s">
        <v>13645</v>
      </c>
      <c r="L125" s="1"/>
      <c r="M125" s="1"/>
      <c r="N125" t="b">
        <f t="shared" si="1"/>
        <v>0</v>
      </c>
      <c r="O125" t="s">
        <v>13647</v>
      </c>
      <c r="P125" t="str">
        <f>IF(N125='Phase 1 - Criteria - Chris'!N125, "TRUE", "FALSE")</f>
        <v>TRUE</v>
      </c>
    </row>
    <row r="126" spans="1:16">
      <c r="A126">
        <v>190</v>
      </c>
      <c r="B126">
        <f>'Phase I - Post Duplicate Screen'!B116</f>
        <v>2016</v>
      </c>
      <c r="C126" t="str">
        <f>'Phase I - Post Duplicate Screen'!C116</f>
        <v>Kestner, Kathryn M.</v>
      </c>
      <c r="D126" t="str">
        <f>'Phase I - Post Duplicate Screen'!D116</f>
        <v>The effects of schedule density of reinforcement for alternative behavior on resurgence</v>
      </c>
      <c r="E126" s="1" t="s">
        <v>13660</v>
      </c>
      <c r="F126" s="13" t="s">
        <v>13765</v>
      </c>
      <c r="G126" s="1"/>
      <c r="H126" s="1"/>
      <c r="I126" s="1" t="s">
        <v>13644</v>
      </c>
      <c r="J126" s="1" t="s">
        <v>13644</v>
      </c>
      <c r="K126" s="1" t="s">
        <v>13645</v>
      </c>
      <c r="L126" s="1"/>
      <c r="M126" s="1"/>
      <c r="N126" t="b">
        <f t="shared" si="1"/>
        <v>0</v>
      </c>
      <c r="O126" t="s">
        <v>13647</v>
      </c>
      <c r="P126" t="str">
        <f>IF(N126='Phase 1 - Criteria - Chris'!N126, "TRUE", "FALSE")</f>
        <v>TRUE</v>
      </c>
    </row>
    <row r="127" spans="1:16">
      <c r="A127">
        <v>193</v>
      </c>
      <c r="B127">
        <f>'Phase I - Post Duplicate Screen'!B117</f>
        <v>2016</v>
      </c>
      <c r="C127" t="str">
        <f>'Phase I - Post Duplicate Screen'!C117</f>
        <v>Kuroda, Toshikazu; Cançado, Carlos R.X.; Podlesnik, Christopher A.</v>
      </c>
      <c r="D127" t="str">
        <f>'Phase I - Post Duplicate Screen'!D117</f>
        <v>Resistance to change and resurgence in humans engaging in a computer task</v>
      </c>
      <c r="E127" s="1" t="s">
        <v>766</v>
      </c>
      <c r="F127" s="13" t="s">
        <v>13766</v>
      </c>
      <c r="G127" s="1" t="s">
        <v>13644</v>
      </c>
      <c r="H127" s="1" t="s">
        <v>13644</v>
      </c>
      <c r="I127" s="1" t="s">
        <v>13644</v>
      </c>
      <c r="J127" s="1" t="s">
        <v>13644</v>
      </c>
      <c r="K127" s="1" t="s">
        <v>13644</v>
      </c>
      <c r="L127" s="1" t="s">
        <v>13644</v>
      </c>
      <c r="M127" s="1" t="s">
        <v>13644</v>
      </c>
      <c r="N127" t="b">
        <f t="shared" si="1"/>
        <v>1</v>
      </c>
      <c r="P127" t="str">
        <f>IF(N127='Phase 1 - Criteria - Chris'!N127, "TRUE", "FALSE")</f>
        <v>TRUE</v>
      </c>
    </row>
    <row r="128" spans="1:16">
      <c r="A128">
        <v>194</v>
      </c>
      <c r="B128">
        <f>'Phase I - Post Duplicate Screen'!B118</f>
        <v>2017</v>
      </c>
      <c r="C128" t="str">
        <f>'Phase I - Post Duplicate Screen'!C118</f>
        <v>Kestner; Kathryn M; Peterson; Stephanie M; Wacker; David P</v>
      </c>
      <c r="D128" t="str">
        <f>'Phase I - Post Duplicate Screen'!D118</f>
        <v>Introduction to the Special Section on Resurgence</v>
      </c>
      <c r="E128" s="1" t="s">
        <v>13767</v>
      </c>
      <c r="F128" s="13" t="s">
        <v>13768</v>
      </c>
      <c r="G128" s="1" t="s">
        <v>13644</v>
      </c>
      <c r="H128" s="1" t="s">
        <v>13644</v>
      </c>
      <c r="I128" s="1" t="s">
        <v>13644</v>
      </c>
      <c r="J128" s="1" t="s">
        <v>13644</v>
      </c>
      <c r="K128" s="1" t="s">
        <v>13644</v>
      </c>
      <c r="L128" s="1" t="s">
        <v>13644</v>
      </c>
      <c r="M128" s="1" t="s">
        <v>13644</v>
      </c>
      <c r="N128" t="b">
        <f t="shared" si="1"/>
        <v>1</v>
      </c>
      <c r="O128" t="s">
        <v>13646</v>
      </c>
      <c r="P128" t="str">
        <f>IF(N128='Phase 1 - Criteria - Chris'!N128, "TRUE", "FALSE")</f>
        <v>TRUE</v>
      </c>
    </row>
    <row r="129" spans="1:16" s="17" customFormat="1">
      <c r="A129" s="17">
        <v>195</v>
      </c>
      <c r="B129" s="17">
        <f>'Phase I - Post Duplicate Screen'!B119</f>
        <v>2017</v>
      </c>
      <c r="C129" s="17" t="str">
        <f>'Phase I - Post Duplicate Screen'!C119</f>
        <v>Peterson; Stephanie M; Frieder; Jessica E; Quigley; Shawn P; Kestner; Kathryn M; Goyal; Manish; Smith; Shilo L; Dayton; Elizabeth; Brower Breitwieser; Carrie</v>
      </c>
      <c r="D129" s="17" t="str">
        <f>'Phase I - Post Duplicate Screen'!D119</f>
        <v>Concurrent Schedules of Reinforcement as "Challenges" to Maintenance</v>
      </c>
      <c r="E129" s="25" t="s">
        <v>13767</v>
      </c>
      <c r="F129" s="26" t="s">
        <v>13769</v>
      </c>
      <c r="G129" s="25" t="s">
        <v>13644</v>
      </c>
      <c r="H129" s="25" t="s">
        <v>13644</v>
      </c>
      <c r="I129" s="25" t="s">
        <v>13644</v>
      </c>
      <c r="J129" s="25" t="s">
        <v>13644</v>
      </c>
      <c r="K129" s="25" t="s">
        <v>13644</v>
      </c>
      <c r="L129" s="25" t="s">
        <v>13644</v>
      </c>
      <c r="M129" s="25" t="s">
        <v>13645</v>
      </c>
      <c r="N129" s="17" t="b">
        <f t="shared" si="1"/>
        <v>0</v>
      </c>
      <c r="P129" s="17" t="str">
        <f>IF(N129='Phase 1 - Criteria - Chris'!N129, "TRUE", "FALSE")</f>
        <v>TRUE</v>
      </c>
    </row>
    <row r="130" spans="1:16">
      <c r="A130">
        <v>196</v>
      </c>
      <c r="B130">
        <f>'Phase I - Post Duplicate Screen'!B120</f>
        <v>2017</v>
      </c>
      <c r="C130" t="str">
        <f>'Phase I - Post Duplicate Screen'!C120</f>
        <v>Ringdahl; Joel E; St Peter; Claire</v>
      </c>
      <c r="D130" t="str">
        <f>'Phase I - Post Duplicate Screen'!D120</f>
        <v>Resurgence: the Unintended Maintenance of problem Behavior</v>
      </c>
      <c r="E130" s="1" t="s">
        <v>13767</v>
      </c>
      <c r="F130" s="13" t="s">
        <v>13770</v>
      </c>
      <c r="G130" s="1" t="s">
        <v>13644</v>
      </c>
      <c r="H130" s="1" t="s">
        <v>13644</v>
      </c>
      <c r="I130" s="1" t="s">
        <v>13644</v>
      </c>
      <c r="J130" s="1" t="s">
        <v>13644</v>
      </c>
      <c r="K130" s="1" t="s">
        <v>13644</v>
      </c>
      <c r="L130" s="1" t="s">
        <v>13644</v>
      </c>
      <c r="M130" s="1" t="s">
        <v>13644</v>
      </c>
      <c r="N130" t="b">
        <f t="shared" si="1"/>
        <v>1</v>
      </c>
      <c r="O130" t="s">
        <v>13646</v>
      </c>
      <c r="P130" t="str">
        <f>IF(N130='Phase 1 - Criteria - Chris'!N130, "TRUE", "FALSE")</f>
        <v>TRUE</v>
      </c>
    </row>
    <row r="131" spans="1:16" s="17" customFormat="1">
      <c r="A131" s="17">
        <v>197</v>
      </c>
      <c r="B131" s="17">
        <f>'Phase I - Post Duplicate Screen'!B121</f>
        <v>2017</v>
      </c>
      <c r="C131" s="17" t="str">
        <f>'Phase I - Post Duplicate Screen'!C121</f>
        <v>Adami, Summer; Falcomata, Terry S; Muething, Colin S; Hoffman, Katherine</v>
      </c>
      <c r="D131" s="17" t="str">
        <f>'Phase I - Post Duplicate Screen'!D121</f>
        <v>An Evaluation of Lag Schedules of Reinforcement During Functional Communication Training: Effects on Varied Mand Responding and Challenging Behavior.</v>
      </c>
      <c r="E131" s="25" t="s">
        <v>656</v>
      </c>
      <c r="F131" s="26" t="s">
        <v>13771</v>
      </c>
      <c r="G131" s="25" t="s">
        <v>13644</v>
      </c>
      <c r="H131" s="25" t="s">
        <v>13644</v>
      </c>
      <c r="I131" s="25" t="s">
        <v>13644</v>
      </c>
      <c r="J131" s="25" t="s">
        <v>13644</v>
      </c>
      <c r="K131" s="25" t="s">
        <v>13644</v>
      </c>
      <c r="L131" s="25" t="s">
        <v>13644</v>
      </c>
      <c r="M131" s="25" t="s">
        <v>13645</v>
      </c>
      <c r="N131" s="17" t="b">
        <f t="shared" si="1"/>
        <v>0</v>
      </c>
      <c r="P131" s="17" t="str">
        <f>IF(N131='Phase 1 - Criteria - Chris'!N131, "TRUE", "FALSE")</f>
        <v>TRUE</v>
      </c>
    </row>
    <row r="132" spans="1:16">
      <c r="A132">
        <v>198</v>
      </c>
      <c r="B132">
        <f>'Phase I - Post Duplicate Screen'!B122</f>
        <v>2017</v>
      </c>
      <c r="C132" t="str">
        <f>'Phase I - Post Duplicate Screen'!C122</f>
        <v>Smith, Brooke M; Smith, Gregory S; Shahan, Timothy A; Madden, Gregory J; Twohig, Michael P</v>
      </c>
      <c r="D132" t="str">
        <f>'Phase I - Post Duplicate Screen'!D122</f>
        <v>Effects of differential rates of alternative reinforcement on resurgence of human behavior.</v>
      </c>
      <c r="E132" s="1" t="s">
        <v>639</v>
      </c>
      <c r="F132" s="13" t="s">
        <v>13772</v>
      </c>
      <c r="G132" s="1" t="s">
        <v>13644</v>
      </c>
      <c r="H132" s="1" t="s">
        <v>13644</v>
      </c>
      <c r="I132" s="1" t="s">
        <v>13644</v>
      </c>
      <c r="J132" s="1" t="s">
        <v>13644</v>
      </c>
      <c r="K132" s="1" t="s">
        <v>13644</v>
      </c>
      <c r="L132" s="1" t="s">
        <v>13644</v>
      </c>
      <c r="M132" s="1" t="s">
        <v>13644</v>
      </c>
      <c r="N132" t="b">
        <f t="shared" si="1"/>
        <v>1</v>
      </c>
      <c r="P132" t="str">
        <f>IF(N132='Phase 1 - Criteria - Chris'!N132, "TRUE", "FALSE")</f>
        <v>TRUE</v>
      </c>
    </row>
    <row r="133" spans="1:16">
      <c r="A133">
        <v>199</v>
      </c>
      <c r="B133">
        <f>'Phase I - Post Duplicate Screen'!B123</f>
        <v>2017</v>
      </c>
      <c r="C133" t="str">
        <f>'Phase I - Post Duplicate Screen'!C123</f>
        <v>Bolívar, Hypatia A; Cox, David J; Barlow, Molly A; Dallery, Jesse</v>
      </c>
      <c r="D133" t="str">
        <f>'Phase I - Post Duplicate Screen'!D123</f>
        <v>Evaluating resurgence procedures in a human operant laboratory.</v>
      </c>
      <c r="E133" s="1" t="s">
        <v>766</v>
      </c>
      <c r="F133" s="13" t="s">
        <v>13773</v>
      </c>
      <c r="G133" s="1" t="s">
        <v>13644</v>
      </c>
      <c r="H133" s="1" t="s">
        <v>13644</v>
      </c>
      <c r="I133" s="1" t="s">
        <v>13644</v>
      </c>
      <c r="J133" s="1" t="s">
        <v>13644</v>
      </c>
      <c r="K133" s="1" t="s">
        <v>13644</v>
      </c>
      <c r="L133" s="1" t="s">
        <v>13644</v>
      </c>
      <c r="M133" s="1" t="s">
        <v>13644</v>
      </c>
      <c r="N133" t="b">
        <f t="shared" si="1"/>
        <v>1</v>
      </c>
      <c r="P133" t="str">
        <f>IF(N133='Phase 1 - Criteria - Chris'!N133, "TRUE", "FALSE")</f>
        <v>TRUE</v>
      </c>
    </row>
    <row r="134" spans="1:16">
      <c r="A134">
        <v>200</v>
      </c>
      <c r="B134">
        <f>'Phase I - Post Duplicate Screen'!B124</f>
        <v>2017</v>
      </c>
      <c r="C134" t="str">
        <f>'Phase I - Post Duplicate Screen'!C124</f>
        <v>Lattal, Kennon A; Cançado, Carlos R X; Cook, James E; Kincaid, Stephanie L; Nighbor, Tyler D; Oliver, Anthony C</v>
      </c>
      <c r="D134" t="str">
        <f>'Phase I - Post Duplicate Screen'!D124</f>
        <v>On defining resurgence.</v>
      </c>
      <c r="E134" s="1" t="s">
        <v>766</v>
      </c>
      <c r="F134" s="13" t="s">
        <v>13774</v>
      </c>
      <c r="G134" s="1" t="s">
        <v>13644</v>
      </c>
      <c r="H134" s="1" t="s">
        <v>13644</v>
      </c>
      <c r="I134" s="1" t="s">
        <v>13644</v>
      </c>
      <c r="J134" s="1" t="s">
        <v>13644</v>
      </c>
      <c r="K134" s="1" t="s">
        <v>13644</v>
      </c>
      <c r="L134" s="1" t="s">
        <v>13644</v>
      </c>
      <c r="M134" s="1" t="s">
        <v>13644</v>
      </c>
      <c r="N134" t="b">
        <f t="shared" si="1"/>
        <v>1</v>
      </c>
      <c r="O134" t="s">
        <v>13646</v>
      </c>
      <c r="P134" t="str">
        <f>IF(N134='Phase 1 - Criteria - Chris'!N134, "TRUE", "FALSE")</f>
        <v>TRUE</v>
      </c>
    </row>
    <row r="135" spans="1:16">
      <c r="A135">
        <v>201</v>
      </c>
      <c r="B135">
        <f>'Phase I - Post Duplicate Screen'!B125</f>
        <v>2017</v>
      </c>
      <c r="C135" t="str">
        <f>'Phase I - Post Duplicate Screen'!C125</f>
        <v>Kuroda, Toshikazu; Mizutani, Yuto; Cançado, Carlos R X; Podlesnik, Christopher A</v>
      </c>
      <c r="D135" t="str">
        <f>'Phase I - Post Duplicate Screen'!D125</f>
        <v>Operant models of relapse in zebrafish (Danio rerio): Resurgence, renewal, and reinstatement.</v>
      </c>
      <c r="E135" s="1" t="s">
        <v>858</v>
      </c>
      <c r="F135" s="13" t="s">
        <v>13775</v>
      </c>
      <c r="G135" s="1" t="s">
        <v>13644</v>
      </c>
      <c r="H135" s="1" t="s">
        <v>13644</v>
      </c>
      <c r="I135" s="1" t="s">
        <v>13644</v>
      </c>
      <c r="J135" s="1" t="s">
        <v>13644</v>
      </c>
      <c r="K135" s="1" t="s">
        <v>13644</v>
      </c>
      <c r="L135" s="1" t="s">
        <v>13644</v>
      </c>
      <c r="M135" s="1" t="s">
        <v>13644</v>
      </c>
      <c r="N135" t="b">
        <f t="shared" si="1"/>
        <v>1</v>
      </c>
      <c r="P135" t="str">
        <f>IF(N135='Phase 1 - Criteria - Chris'!N135, "TRUE", "FALSE")</f>
        <v>TRUE</v>
      </c>
    </row>
    <row r="136" spans="1:16" s="17" customFormat="1">
      <c r="A136" s="17">
        <v>202</v>
      </c>
      <c r="B136" s="17">
        <f>'Phase I - Post Duplicate Screen'!B126</f>
        <v>2017</v>
      </c>
      <c r="C136" s="17" t="str">
        <f>'Phase I - Post Duplicate Screen'!C126</f>
        <v>Saini, Valdeep; Fisher, Wayne W; Pisman, Maegan D</v>
      </c>
      <c r="D136" s="17" t="str">
        <f>'Phase I - Post Duplicate Screen'!D126</f>
        <v>Persistence during and resurgence following noncontingent reinforcement implemented with and without extinction.</v>
      </c>
      <c r="E136" s="25" t="s">
        <v>646</v>
      </c>
      <c r="F136" s="26" t="s">
        <v>13776</v>
      </c>
      <c r="G136" s="25" t="s">
        <v>13644</v>
      </c>
      <c r="H136" s="25" t="s">
        <v>13644</v>
      </c>
      <c r="I136" s="25" t="s">
        <v>13644</v>
      </c>
      <c r="J136" s="25" t="s">
        <v>13644</v>
      </c>
      <c r="K136" s="25" t="s">
        <v>13644</v>
      </c>
      <c r="L136" s="25" t="s">
        <v>13644</v>
      </c>
      <c r="M136" s="25" t="s">
        <v>13645</v>
      </c>
      <c r="N136" s="17" t="b">
        <f t="shared" si="1"/>
        <v>0</v>
      </c>
      <c r="P136" s="17" t="str">
        <f>IF(N136='Phase 1 - Criteria - Chris'!N136, "TRUE", "FALSE")</f>
        <v>TRUE</v>
      </c>
    </row>
    <row r="137" spans="1:16">
      <c r="A137">
        <v>205</v>
      </c>
      <c r="B137">
        <f>'Phase I - Post Duplicate Screen'!B127</f>
        <v>2017</v>
      </c>
      <c r="C137" t="str">
        <f>'Phase I - Post Duplicate Screen'!C127</f>
        <v>Nevin, John A; Craig, Andrew R; Cunningham, Paul J; Podlesnik, Christopher A; Shahan, Timothy A; Sweeney, Mary M</v>
      </c>
      <c r="D137" t="str">
        <f>'Phase I - Post Duplicate Screen'!D127</f>
        <v>Quantitative models of persistence and relapse from the perspective of behavioral momentum theory: Fits and misfits.</v>
      </c>
      <c r="E137" s="1" t="s">
        <v>766</v>
      </c>
      <c r="F137" s="13" t="s">
        <v>13777</v>
      </c>
      <c r="G137" s="1" t="s">
        <v>13644</v>
      </c>
      <c r="H137" s="1" t="s">
        <v>13644</v>
      </c>
      <c r="I137" s="1" t="s">
        <v>13644</v>
      </c>
      <c r="J137" s="1" t="s">
        <v>13644</v>
      </c>
      <c r="K137" s="1" t="s">
        <v>13644</v>
      </c>
      <c r="L137" s="1" t="s">
        <v>13644</v>
      </c>
      <c r="M137" s="1" t="s">
        <v>13644</v>
      </c>
      <c r="N137" t="b">
        <f t="shared" si="1"/>
        <v>1</v>
      </c>
      <c r="P137" t="str">
        <f>IF(N137='Phase 1 - Criteria - Chris'!N137, "TRUE", "FALSE")</f>
        <v>TRUE</v>
      </c>
    </row>
    <row r="138" spans="1:16">
      <c r="A138">
        <v>206</v>
      </c>
      <c r="B138">
        <f>'Phase I - Post Duplicate Screen'!B128</f>
        <v>2017</v>
      </c>
      <c r="C138" t="str">
        <f>'Phase I - Post Duplicate Screen'!C128</f>
        <v>Craig, Andrew R; Browning, Kaitlyn O; Nall, Rusty W; Marshall, Ciara M; Shahan, Timothy A</v>
      </c>
      <c r="D138" t="str">
        <f>'Phase I - Post Duplicate Screen'!D128</f>
        <v>Resurgence and alternative-reinforcer magnitude.</v>
      </c>
      <c r="E138" s="1" t="s">
        <v>639</v>
      </c>
      <c r="F138" s="13" t="s">
        <v>13778</v>
      </c>
      <c r="G138" s="1" t="s">
        <v>13644</v>
      </c>
      <c r="H138" s="1" t="s">
        <v>13644</v>
      </c>
      <c r="I138" s="1" t="s">
        <v>13644</v>
      </c>
      <c r="J138" s="1" t="s">
        <v>13644</v>
      </c>
      <c r="K138" s="1" t="s">
        <v>13644</v>
      </c>
      <c r="L138" s="1" t="s">
        <v>13644</v>
      </c>
      <c r="M138" s="1" t="s">
        <v>13644</v>
      </c>
      <c r="N138" t="b">
        <f t="shared" si="1"/>
        <v>1</v>
      </c>
      <c r="P138" t="str">
        <f>IF(N138='Phase 1 - Criteria - Chris'!N138, "TRUE", "FALSE")</f>
        <v>TRUE</v>
      </c>
    </row>
    <row r="139" spans="1:16">
      <c r="A139">
        <v>207</v>
      </c>
      <c r="B139">
        <f>'Phase I - Post Duplicate Screen'!B129</f>
        <v>2017</v>
      </c>
      <c r="C139" t="str">
        <f>'Phase I - Post Duplicate Screen'!C129</f>
        <v>Shahan, Timothy A; Craig, Andrew R</v>
      </c>
      <c r="D139" t="str">
        <f>'Phase I - Post Duplicate Screen'!D129</f>
        <v>Resurgence as Choice.</v>
      </c>
      <c r="E139" s="1" t="s">
        <v>766</v>
      </c>
      <c r="F139" s="13" t="s">
        <v>13779</v>
      </c>
      <c r="G139" s="1" t="s">
        <v>13644</v>
      </c>
      <c r="H139" s="1" t="s">
        <v>13644</v>
      </c>
      <c r="I139" s="1" t="s">
        <v>13644</v>
      </c>
      <c r="J139" s="1" t="s">
        <v>13644</v>
      </c>
      <c r="K139" s="1" t="s">
        <v>13644</v>
      </c>
      <c r="L139" s="1" t="s">
        <v>13644</v>
      </c>
      <c r="M139" s="1" t="s">
        <v>13644</v>
      </c>
      <c r="N139" t="b">
        <f t="shared" si="1"/>
        <v>1</v>
      </c>
      <c r="O139" t="s">
        <v>13646</v>
      </c>
      <c r="P139" t="str">
        <f>IF(N139='Phase 1 - Criteria - Chris'!N139, "TRUE", "FALSE")</f>
        <v>TRUE</v>
      </c>
    </row>
    <row r="140" spans="1:16">
      <c r="A140">
        <v>208</v>
      </c>
      <c r="B140">
        <f>'Phase I - Post Duplicate Screen'!B130</f>
        <v>2017</v>
      </c>
      <c r="C140" t="str">
        <f>'Phase I - Post Duplicate Screen'!C130</f>
        <v>Kuroda, Toshikazu; Mizutani, Yuto; Cançado, Carlos R X; Podlesnik, Christopher A</v>
      </c>
      <c r="D140" t="str">
        <f>'Phase I - Post Duplicate Screen'!D130</f>
        <v>Reversal learning and resurgence of operant behavior in zebrafish (Danio rerio).</v>
      </c>
      <c r="E140" s="1" t="s">
        <v>766</v>
      </c>
      <c r="F140" s="13" t="s">
        <v>13780</v>
      </c>
      <c r="G140" s="1" t="s">
        <v>13644</v>
      </c>
      <c r="H140" s="1" t="s">
        <v>13644</v>
      </c>
      <c r="I140" s="1" t="s">
        <v>13644</v>
      </c>
      <c r="J140" s="1" t="s">
        <v>13644</v>
      </c>
      <c r="K140" s="1" t="s">
        <v>13644</v>
      </c>
      <c r="L140" s="1" t="s">
        <v>13644</v>
      </c>
      <c r="M140" s="1" t="s">
        <v>13644</v>
      </c>
      <c r="N140" t="b">
        <f t="shared" si="1"/>
        <v>1</v>
      </c>
      <c r="P140" t="str">
        <f>IF(N140='Phase 1 - Criteria - Chris'!N140, "TRUE", "FALSE")</f>
        <v>TRUE</v>
      </c>
    </row>
    <row r="141" spans="1:16">
      <c r="A141">
        <v>209</v>
      </c>
      <c r="B141">
        <f>'Phase I - Post Duplicate Screen'!B131</f>
        <v>2017</v>
      </c>
      <c r="C141" t="str">
        <f>'Phase I - Post Duplicate Screen'!C131</f>
        <v>Craig, Andrew R; Browning, Kaitlyn O; Shahan, Timothy A</v>
      </c>
      <c r="D141" t="str">
        <f>'Phase I - Post Duplicate Screen'!D131</f>
        <v>Stimuli previously associated with reinforcement mitigate resurgence.</v>
      </c>
      <c r="E141" s="1" t="s">
        <v>639</v>
      </c>
      <c r="F141" s="13" t="s">
        <v>13781</v>
      </c>
      <c r="G141" s="1" t="s">
        <v>13644</v>
      </c>
      <c r="H141" s="1" t="s">
        <v>13644</v>
      </c>
      <c r="I141" s="1" t="s">
        <v>13644</v>
      </c>
      <c r="J141" s="1" t="s">
        <v>13644</v>
      </c>
      <c r="K141" s="1" t="s">
        <v>13644</v>
      </c>
      <c r="L141" s="1" t="s">
        <v>13644</v>
      </c>
      <c r="M141" s="1" t="s">
        <v>13644</v>
      </c>
      <c r="N141" t="b">
        <f t="shared" si="1"/>
        <v>1</v>
      </c>
      <c r="P141" t="str">
        <f>IF(N141='Phase 1 - Criteria - Chris'!N141, "TRUE", "FALSE")</f>
        <v>TRUE</v>
      </c>
    </row>
    <row r="142" spans="1:16">
      <c r="A142">
        <v>210</v>
      </c>
      <c r="B142">
        <f>'Phase I - Post Duplicate Screen'!B132</f>
        <v>2017</v>
      </c>
      <c r="C142" t="str">
        <f>'Phase I - Post Duplicate Screen'!C132</f>
        <v>Kestner, Kathryn M.; Peterson, Stephanie M.</v>
      </c>
      <c r="D142" t="str">
        <f>'Phase I - Post Duplicate Screen'!D132</f>
        <v>A review of resurgence literature with human participants</v>
      </c>
      <c r="E142" s="1" t="s">
        <v>650</v>
      </c>
      <c r="F142" s="13" t="s">
        <v>13782</v>
      </c>
      <c r="G142" s="1" t="s">
        <v>13644</v>
      </c>
      <c r="H142" s="1" t="s">
        <v>13644</v>
      </c>
      <c r="I142" s="1" t="s">
        <v>13644</v>
      </c>
      <c r="J142" s="1" t="s">
        <v>13644</v>
      </c>
      <c r="K142" s="1" t="s">
        <v>13644</v>
      </c>
      <c r="L142" s="1" t="s">
        <v>13644</v>
      </c>
      <c r="M142" s="1" t="s">
        <v>13644</v>
      </c>
      <c r="N142" t="b">
        <f t="shared" si="1"/>
        <v>1</v>
      </c>
      <c r="P142" t="str">
        <f>IF(N142='Phase 1 - Criteria - Chris'!N142, "TRUE", "FALSE")</f>
        <v>TRUE</v>
      </c>
    </row>
    <row r="143" spans="1:16">
      <c r="A143">
        <v>211</v>
      </c>
      <c r="B143">
        <f>'Phase I - Post Duplicate Screen'!B133</f>
        <v>2017</v>
      </c>
      <c r="C143" t="str">
        <f>'Phase I - Post Duplicate Screen'!C133</f>
        <v>Liddon, Clare J.; Kelley, Michael E.; Podlesnik, Christopher A.</v>
      </c>
      <c r="D143" t="str">
        <f>'Phase I - Post Duplicate Screen'!D133</f>
        <v>An animal model of differential reinforcement of alternative behavior</v>
      </c>
      <c r="E143" s="1" t="s">
        <v>675</v>
      </c>
      <c r="F143" s="13" t="s">
        <v>13783</v>
      </c>
      <c r="G143" s="1" t="s">
        <v>13644</v>
      </c>
      <c r="H143" s="1" t="s">
        <v>13644</v>
      </c>
      <c r="I143" s="1" t="s">
        <v>13644</v>
      </c>
      <c r="J143" s="1" t="s">
        <v>13644</v>
      </c>
      <c r="K143" s="1" t="s">
        <v>13644</v>
      </c>
      <c r="L143" s="1" t="s">
        <v>13644</v>
      </c>
      <c r="M143" s="1" t="s">
        <v>13644</v>
      </c>
      <c r="N143" t="b">
        <f t="shared" ref="N143:N204" si="2">IF(COUNTIF(G143:M143,"No") &gt; 0, FALSE, IF(COUNTIF(G143:M143,"Yes") &gt; 6, TRUE, ""))</f>
        <v>1</v>
      </c>
      <c r="P143" t="str">
        <f>IF(N143='Phase 1 - Criteria - Chris'!N143, "TRUE", "FALSE")</f>
        <v>TRUE</v>
      </c>
    </row>
    <row r="144" spans="1:16">
      <c r="A144">
        <v>214</v>
      </c>
      <c r="B144">
        <f>'Phase I - Post Duplicate Screen'!B134</f>
        <v>2017</v>
      </c>
      <c r="C144" t="str">
        <f>'Phase I - Post Duplicate Screen'!C134</f>
        <v>Garner, Joshua; Brown, Chelsey; Levy, Sonia</v>
      </c>
      <c r="D144" t="str">
        <f>'Phase I - Post Duplicate Screen'!D134</f>
        <v>Diet and exercise failures: A theoretical extension of relapse</v>
      </c>
      <c r="E144" s="1" t="s">
        <v>689</v>
      </c>
      <c r="F144" s="13" t="s">
        <v>13784</v>
      </c>
      <c r="G144" s="1" t="s">
        <v>13644</v>
      </c>
      <c r="H144" s="1" t="s">
        <v>13644</v>
      </c>
      <c r="I144" s="1" t="s">
        <v>13644</v>
      </c>
      <c r="J144" s="1" t="s">
        <v>13644</v>
      </c>
      <c r="K144" s="1" t="s">
        <v>13644</v>
      </c>
      <c r="L144" s="1" t="s">
        <v>13644</v>
      </c>
      <c r="M144" s="1" t="s">
        <v>13644</v>
      </c>
      <c r="N144" t="b">
        <f t="shared" si="2"/>
        <v>1</v>
      </c>
      <c r="O144" t="s">
        <v>13646</v>
      </c>
      <c r="P144" t="str">
        <f>IF(N144='Phase 1 - Criteria - Chris'!N144, "TRUE", "FALSE")</f>
        <v>TRUE</v>
      </c>
    </row>
    <row r="145" spans="1:16">
      <c r="A145">
        <v>219</v>
      </c>
      <c r="B145">
        <f>'Phase I - Post Duplicate Screen'!B135</f>
        <v>2017</v>
      </c>
      <c r="C145" t="str">
        <f>'Phase I - Post Duplicate Screen'!C135</f>
        <v>Romano, Lucie M.; St. Peter, Claire C.</v>
      </c>
      <c r="D145" t="str">
        <f>'Phase I - Post Duplicate Screen'!D135</f>
        <v>Omission training results in more resurgence than alternative reinforcement</v>
      </c>
      <c r="E145" s="1" t="s">
        <v>689</v>
      </c>
      <c r="F145" s="13" t="s">
        <v>13785</v>
      </c>
      <c r="G145" s="1" t="s">
        <v>13644</v>
      </c>
      <c r="H145" s="1" t="s">
        <v>13644</v>
      </c>
      <c r="I145" s="1" t="s">
        <v>13644</v>
      </c>
      <c r="J145" s="1" t="s">
        <v>13644</v>
      </c>
      <c r="K145" s="1" t="s">
        <v>13644</v>
      </c>
      <c r="L145" s="1" t="s">
        <v>13644</v>
      </c>
      <c r="M145" s="1" t="s">
        <v>13644</v>
      </c>
      <c r="N145" t="b">
        <f t="shared" si="2"/>
        <v>1</v>
      </c>
      <c r="P145" t="str">
        <f>IF(N145='Phase 1 - Criteria - Chris'!N145, "TRUE", "FALSE")</f>
        <v>TRUE</v>
      </c>
    </row>
    <row r="146" spans="1:16">
      <c r="A146">
        <v>224</v>
      </c>
      <c r="B146">
        <f>'Phase I - Post Duplicate Screen'!B136</f>
        <v>2017</v>
      </c>
      <c r="C146" t="str">
        <f>'Phase I - Post Duplicate Screen'!C136</f>
        <v>Bai, John Y. H.; Cowie, Sarah; Podlesnik, Christopher A.</v>
      </c>
      <c r="D146" t="str">
        <f>'Phase I - Post Duplicate Screen'!D136</f>
        <v>Quantitative analysis of local-level resurgence</v>
      </c>
      <c r="E146" s="1" t="s">
        <v>712</v>
      </c>
      <c r="F146" s="13" t="s">
        <v>13786</v>
      </c>
      <c r="G146" s="1" t="s">
        <v>13644</v>
      </c>
      <c r="H146" s="1" t="s">
        <v>13644</v>
      </c>
      <c r="I146" s="1" t="s">
        <v>13644</v>
      </c>
      <c r="J146" s="1" t="s">
        <v>13644</v>
      </c>
      <c r="K146" s="1" t="s">
        <v>13644</v>
      </c>
      <c r="L146" s="1" t="s">
        <v>13644</v>
      </c>
      <c r="M146" s="1" t="s">
        <v>13644</v>
      </c>
      <c r="N146" t="b">
        <f t="shared" si="2"/>
        <v>1</v>
      </c>
      <c r="P146" t="str">
        <f>IF(N146='Phase 1 - Criteria - Chris'!N146, "TRUE", "FALSE")</f>
        <v>TRUE</v>
      </c>
    </row>
    <row r="147" spans="1:16" s="17" customFormat="1">
      <c r="A147" s="17">
        <v>229</v>
      </c>
      <c r="B147" s="17">
        <f>'Phase I - Post Duplicate Screen'!B137</f>
        <v>2017</v>
      </c>
      <c r="C147" s="17" t="str">
        <f>'Phase I - Post Duplicate Screen'!C137</f>
        <v>Lambert, Joseph M.; Bloom, Sarah E.; Samaha, Andrew L.; Dayton, Elizabeth</v>
      </c>
      <c r="D147" s="17" t="str">
        <f>'Phase I - Post Duplicate Screen'!D137</f>
        <v>Serial functional communication training: Extending serial DRA to mands and problem behavior</v>
      </c>
      <c r="E147" s="25" t="s">
        <v>1210</v>
      </c>
      <c r="F147" s="26" t="s">
        <v>13787</v>
      </c>
      <c r="G147" s="25" t="s">
        <v>13644</v>
      </c>
      <c r="H147" s="25" t="s">
        <v>13644</v>
      </c>
      <c r="I147" s="25" t="s">
        <v>13644</v>
      </c>
      <c r="J147" s="25" t="s">
        <v>13644</v>
      </c>
      <c r="K147" s="25" t="s">
        <v>13644</v>
      </c>
      <c r="L147" s="25" t="s">
        <v>13644</v>
      </c>
      <c r="M147" s="25" t="s">
        <v>13645</v>
      </c>
      <c r="N147" s="17" t="b">
        <f t="shared" si="2"/>
        <v>0</v>
      </c>
      <c r="P147" s="17" t="str">
        <f>IF(N147='Phase 1 - Criteria - Chris'!N147, "TRUE", "FALSE")</f>
        <v>TRUE</v>
      </c>
    </row>
    <row r="148" spans="1:16">
      <c r="A148">
        <v>231</v>
      </c>
      <c r="B148">
        <f>'Phase I - Post Duplicate Screen'!B138</f>
        <v>2017</v>
      </c>
      <c r="C148" t="str">
        <f>'Phase I - Post Duplicate Screen'!C138</f>
        <v>Dube, William V.; Thompson, Brooks; Silveira, Marcelo V.; Nevin, John A.</v>
      </c>
      <c r="D148" t="str">
        <f>'Phase I - Post Duplicate Screen'!D138</f>
        <v>The role of contingencies and stimuli in a human laboratory model of treatment of problem behavior</v>
      </c>
      <c r="E148" s="1" t="s">
        <v>689</v>
      </c>
      <c r="F148" s="13" t="s">
        <v>13788</v>
      </c>
      <c r="G148" s="1" t="s">
        <v>13644</v>
      </c>
      <c r="H148" s="1" t="s">
        <v>13644</v>
      </c>
      <c r="I148" s="1" t="s">
        <v>13644</v>
      </c>
      <c r="J148" s="1" t="s">
        <v>13644</v>
      </c>
      <c r="K148" s="1" t="s">
        <v>13644</v>
      </c>
      <c r="L148" s="1" t="s">
        <v>13644</v>
      </c>
      <c r="M148" s="1" t="s">
        <v>13644</v>
      </c>
      <c r="N148" t="b">
        <f t="shared" si="2"/>
        <v>1</v>
      </c>
      <c r="P148" t="str">
        <f>IF(N148='Phase 1 - Criteria - Chris'!N148, "TRUE", "FALSE")</f>
        <v>TRUE</v>
      </c>
    </row>
    <row r="149" spans="1:16">
      <c r="A149">
        <v>232</v>
      </c>
      <c r="B149">
        <f>'Phase I - Post Duplicate Screen'!B139</f>
        <v>2017</v>
      </c>
      <c r="C149" t="str">
        <f>'Phase I - Post Duplicate Screen'!C139</f>
        <v>Haq, Shaji Syed</v>
      </c>
      <c r="D149" t="str">
        <f>'Phase I - Post Duplicate Screen'!D139</f>
        <v>Using competing stimuli to minimize resurgence of challenging behavior during fixed-lean schedules of reinforcement following functional communication training for children with intellectual and developmental disabilities</v>
      </c>
      <c r="E149" s="1" t="s">
        <v>13660</v>
      </c>
      <c r="F149" s="13" t="s">
        <v>13789</v>
      </c>
      <c r="G149" s="1"/>
      <c r="H149" s="1"/>
      <c r="I149" s="1" t="s">
        <v>13644</v>
      </c>
      <c r="J149" s="1" t="s">
        <v>13644</v>
      </c>
      <c r="K149" s="1" t="s">
        <v>13645</v>
      </c>
      <c r="L149" s="1"/>
      <c r="M149" s="1"/>
      <c r="N149" t="b">
        <f t="shared" si="2"/>
        <v>0</v>
      </c>
      <c r="P149" t="str">
        <f>IF(N149='Phase 1 - Criteria - Chris'!N149, "TRUE", "FALSE")</f>
        <v>TRUE</v>
      </c>
    </row>
    <row r="150" spans="1:16">
      <c r="A150">
        <v>233</v>
      </c>
      <c r="B150">
        <f>'Phase I - Post Duplicate Screen'!B140</f>
        <v>2017</v>
      </c>
      <c r="C150" t="str">
        <f>'Phase I - Post Duplicate Screen'!C140</f>
        <v>Podlesnik, Christopher A.; Sanabria, Federico</v>
      </c>
      <c r="D150" t="str">
        <f>'Phase I - Post Duplicate Screen'!D140</f>
        <v>SQAB 2016: Persistence and relapse</v>
      </c>
      <c r="E150" s="1" t="s">
        <v>766</v>
      </c>
      <c r="F150" s="13" t="s">
        <v>13790</v>
      </c>
      <c r="G150" s="1" t="s">
        <v>13645</v>
      </c>
      <c r="H150" s="1"/>
      <c r="I150" s="1" t="s">
        <v>13644</v>
      </c>
      <c r="J150" s="1" t="s">
        <v>13644</v>
      </c>
      <c r="K150" s="1" t="s">
        <v>13644</v>
      </c>
      <c r="L150" s="1"/>
      <c r="M150" s="1"/>
      <c r="N150" t="b">
        <f t="shared" si="2"/>
        <v>0</v>
      </c>
      <c r="P150" t="str">
        <f>IF(N150='Phase 1 - Criteria - Chris'!N150, "TRUE", "FALSE")</f>
        <v>TRUE</v>
      </c>
    </row>
    <row r="151" spans="1:16">
      <c r="A151" s="17">
        <v>236</v>
      </c>
      <c r="B151">
        <f>'Phase I - Post Duplicate Screen'!B141</f>
        <v>2017</v>
      </c>
      <c r="C151" t="str">
        <f>'Phase I - Post Duplicate Screen'!C141</f>
        <v>Bouton, Mark E.</v>
      </c>
      <c r="D151" t="str">
        <f>'Phase I - Post Duplicate Screen'!D141</f>
        <v>1.05 - Extinction: Behavioral Mechanisms and Their Implications☆</v>
      </c>
      <c r="E151" s="1" t="s">
        <v>1560</v>
      </c>
      <c r="F151" s="13" t="s">
        <v>13676</v>
      </c>
      <c r="G151" s="1" t="s">
        <v>13644</v>
      </c>
      <c r="H151" s="1" t="s">
        <v>13644</v>
      </c>
      <c r="I151" s="1" t="s">
        <v>13644</v>
      </c>
      <c r="J151" s="1" t="s">
        <v>13644</v>
      </c>
      <c r="K151" s="1" t="s">
        <v>13644</v>
      </c>
      <c r="L151" s="1" t="s">
        <v>13644</v>
      </c>
      <c r="M151" s="1" t="s">
        <v>13644</v>
      </c>
      <c r="N151" t="b">
        <f t="shared" si="2"/>
        <v>1</v>
      </c>
      <c r="P151" t="str">
        <f>IF(N151='Phase 1 - Criteria - Chris'!N151, "TRUE", "FALSE")</f>
        <v>TRUE</v>
      </c>
    </row>
    <row r="152" spans="1:16">
      <c r="A152">
        <v>237</v>
      </c>
      <c r="B152">
        <f>'Phase I - Post Duplicate Screen'!B142</f>
        <v>2017</v>
      </c>
      <c r="C152" t="str">
        <f>'Phase I - Post Duplicate Screen'!C142</f>
        <v>Polack, Cody W.; Jozefowiez, Jérémie; Miller, Ralph R.</v>
      </c>
      <c r="D152" t="str">
        <f>'Phase I - Post Duplicate Screen'!D142</f>
        <v>Stepping back from ‘persistence and relapse’ to see the forest: Associative interference</v>
      </c>
      <c r="E152" s="1" t="s">
        <v>766</v>
      </c>
      <c r="F152" s="13" t="s">
        <v>13791</v>
      </c>
      <c r="G152" s="1" t="s">
        <v>13645</v>
      </c>
      <c r="H152" s="1" t="s">
        <v>13644</v>
      </c>
      <c r="I152" s="1" t="s">
        <v>13644</v>
      </c>
      <c r="J152" s="1" t="s">
        <v>13644</v>
      </c>
      <c r="K152" s="1" t="s">
        <v>13644</v>
      </c>
      <c r="L152" s="1" t="s">
        <v>13644</v>
      </c>
      <c r="M152" s="1" t="s">
        <v>13644</v>
      </c>
      <c r="N152" t="b">
        <f t="shared" si="2"/>
        <v>0</v>
      </c>
      <c r="P152" t="str">
        <f>IF(N152='Phase 1 - Criteria - Chris'!N152, "TRUE", "FALSE")</f>
        <v>TRUE</v>
      </c>
    </row>
    <row r="153" spans="1:16" s="17" customFormat="1">
      <c r="A153" s="17">
        <v>239</v>
      </c>
      <c r="B153" s="17">
        <f>'Phase I - Post Duplicate Screen'!B143</f>
        <v>2017</v>
      </c>
      <c r="C153" s="17" t="str">
        <f>'Phase I - Post Duplicate Screen'!C143</f>
        <v>Schieltz, Kelly M.; Wacker, David P.; Ringdahl, Joel E.; Berg, Wendy K.</v>
      </c>
      <c r="D153" s="17" t="str">
        <f>'Phase I - Post Duplicate Screen'!D143</f>
        <v>Basing assessment and treatment of problem behavior on behavioral momentum theory: Analyses of behavioral persistence</v>
      </c>
      <c r="E153" s="25" t="s">
        <v>766</v>
      </c>
      <c r="F153" s="26" t="s">
        <v>13792</v>
      </c>
      <c r="G153" s="25" t="s">
        <v>13644</v>
      </c>
      <c r="H153" s="25" t="s">
        <v>13644</v>
      </c>
      <c r="I153" s="25" t="s">
        <v>13644</v>
      </c>
      <c r="J153" s="25" t="s">
        <v>13644</v>
      </c>
      <c r="K153" s="25" t="s">
        <v>13644</v>
      </c>
      <c r="L153" s="25" t="s">
        <v>13644</v>
      </c>
      <c r="M153" s="25" t="s">
        <v>13644</v>
      </c>
      <c r="N153" s="17" t="b">
        <f t="shared" si="2"/>
        <v>1</v>
      </c>
      <c r="O153" s="17" t="s">
        <v>13646</v>
      </c>
      <c r="P153" s="17" t="str">
        <f>IF(N153='Phase 1 - Criteria - Chris'!N153, "TRUE", "FALSE")</f>
        <v>TRUE</v>
      </c>
    </row>
    <row r="154" spans="1:16">
      <c r="A154">
        <v>241</v>
      </c>
      <c r="B154">
        <f>'Phase I - Post Duplicate Screen'!B144</f>
        <v>2017</v>
      </c>
      <c r="C154" t="str">
        <f>'Phase I - Post Duplicate Screen'!C144</f>
        <v>Benavides, Rodrigo; Escobar, Rogelio</v>
      </c>
      <c r="D154" t="str">
        <f>'Phase I - Post Duplicate Screen'!D144</f>
        <v>Resurgence of response duration in human participants</v>
      </c>
      <c r="E154" s="1" t="s">
        <v>766</v>
      </c>
      <c r="F154" s="13" t="s">
        <v>13793</v>
      </c>
      <c r="G154" s="1" t="s">
        <v>13644</v>
      </c>
      <c r="H154" s="1" t="s">
        <v>13644</v>
      </c>
      <c r="I154" s="1" t="s">
        <v>13644</v>
      </c>
      <c r="J154" s="1" t="s">
        <v>13644</v>
      </c>
      <c r="K154" s="1" t="s">
        <v>13644</v>
      </c>
      <c r="L154" s="1" t="s">
        <v>13644</v>
      </c>
      <c r="M154" s="1" t="s">
        <v>13644</v>
      </c>
      <c r="N154" t="b">
        <f t="shared" si="2"/>
        <v>1</v>
      </c>
      <c r="P154" t="str">
        <f>IF(N154='Phase 1 - Criteria - Chris'!N154, "TRUE", "FALSE")</f>
        <v>TRUE</v>
      </c>
    </row>
    <row r="155" spans="1:16" s="17" customFormat="1">
      <c r="A155" s="17">
        <v>242</v>
      </c>
      <c r="B155" s="17">
        <f>'Phase I - Post Duplicate Screen'!B145</f>
        <v>2018</v>
      </c>
      <c r="C155" s="17" t="str">
        <f>'Phase I - Post Duplicate Screen'!C145</f>
        <v>Briggs; Adam M; Fisher; Wayne W; Greer; Brian D; Kimball; Ryan T</v>
      </c>
      <c r="D155" s="17" t="str">
        <f>'Phase I - Post Duplicate Screen'!D145</f>
        <v>Prevalence of Resurgence of Destructive Behavior When Thinning Reinforcement Schedules during Functional Communication Training</v>
      </c>
      <c r="E155" s="25" t="s">
        <v>646</v>
      </c>
      <c r="F155" s="26" t="s">
        <v>13794</v>
      </c>
      <c r="G155" s="25" t="s">
        <v>13644</v>
      </c>
      <c r="H155" s="25" t="s">
        <v>13644</v>
      </c>
      <c r="I155" s="25" t="s">
        <v>13644</v>
      </c>
      <c r="J155" s="25" t="s">
        <v>13644</v>
      </c>
      <c r="K155" s="25" t="s">
        <v>13644</v>
      </c>
      <c r="L155" s="25" t="s">
        <v>13644</v>
      </c>
      <c r="M155" s="25" t="s">
        <v>13645</v>
      </c>
      <c r="N155" s="17" t="b">
        <f t="shared" si="2"/>
        <v>0</v>
      </c>
      <c r="P155" s="17" t="str">
        <f>IF(N155='Phase 1 - Criteria - Chris'!N155, "TRUE", "FALSE")</f>
        <v>TRUE</v>
      </c>
    </row>
    <row r="156" spans="1:16" s="17" customFormat="1">
      <c r="A156" s="17">
        <v>243</v>
      </c>
      <c r="B156" s="17">
        <f>'Phase I - Post Duplicate Screen'!B146</f>
        <v>2018</v>
      </c>
      <c r="C156" s="17" t="str">
        <f>'Phase I - Post Duplicate Screen'!C146</f>
        <v>Fisher; Wayne W; Greer; Brian D; Fuhrman; Ashley M; Saini; Valdeep; Simmons; Christina A</v>
      </c>
      <c r="D156" s="17" t="str">
        <f>'Phase I - Post Duplicate Screen'!D146</f>
        <v>Minimizing Resurgence of Destructive Behavior Using Behavioral Momentum Theory</v>
      </c>
      <c r="E156" s="25" t="s">
        <v>646</v>
      </c>
      <c r="F156" s="26" t="s">
        <v>13795</v>
      </c>
      <c r="G156" s="25" t="s">
        <v>13644</v>
      </c>
      <c r="H156" s="25" t="s">
        <v>13644</v>
      </c>
      <c r="I156" s="25" t="s">
        <v>13644</v>
      </c>
      <c r="J156" s="25" t="s">
        <v>13644</v>
      </c>
      <c r="K156" s="25" t="s">
        <v>13644</v>
      </c>
      <c r="L156" s="25" t="s">
        <v>13644</v>
      </c>
      <c r="M156" s="25" t="s">
        <v>13645</v>
      </c>
      <c r="N156" s="17" t="b">
        <f t="shared" si="2"/>
        <v>0</v>
      </c>
      <c r="P156" s="17" t="str">
        <f>IF(N156='Phase 1 - Criteria - Chris'!N156, "TRUE", "FALSE")</f>
        <v>TRUE</v>
      </c>
    </row>
    <row r="157" spans="1:16">
      <c r="A157">
        <v>244</v>
      </c>
      <c r="B157">
        <f>'Phase I - Post Duplicate Screen'!B147</f>
        <v>2018</v>
      </c>
      <c r="C157" t="str">
        <f>'Phase I - Post Duplicate Screen'!C147</f>
        <v>Garner; Joshua; Neef; Nancy A; Gardner; Ralph</v>
      </c>
      <c r="D157" t="str">
        <f>'Phase I - Post Duplicate Screen'!D147</f>
        <v>Recurrence of Phonetic Responding</v>
      </c>
      <c r="E157" s="1" t="s">
        <v>646</v>
      </c>
      <c r="F157" s="13" t="s">
        <v>13796</v>
      </c>
      <c r="G157" s="1" t="s">
        <v>13644</v>
      </c>
      <c r="H157" s="1" t="s">
        <v>13644</v>
      </c>
      <c r="I157" s="1" t="s">
        <v>13644</v>
      </c>
      <c r="J157" s="1" t="s">
        <v>13644</v>
      </c>
      <c r="K157" s="1" t="s">
        <v>13644</v>
      </c>
      <c r="L157" s="1" t="s">
        <v>13644</v>
      </c>
      <c r="M157" s="1" t="s">
        <v>13644</v>
      </c>
      <c r="N157" t="b">
        <f t="shared" si="2"/>
        <v>1</v>
      </c>
      <c r="P157" t="str">
        <f>IF(N157='Phase 1 - Criteria - Chris'!N157, "TRUE", "FALSE")</f>
        <v>TRUE</v>
      </c>
    </row>
    <row r="158" spans="1:16">
      <c r="A158">
        <v>245</v>
      </c>
      <c r="B158">
        <f>'Phase I - Post Duplicate Screen'!B148</f>
        <v>2018</v>
      </c>
      <c r="C158" t="str">
        <f>'Phase I - Post Duplicate Screen'!C148</f>
        <v>Ghaemmaghami; Mahshid; Hanley; Gregory P; Jessel; Joshua; Landa; Robin</v>
      </c>
      <c r="D158" t="str">
        <f>'Phase I - Post Duplicate Screen'!D148</f>
        <v>Shaping Complex Functional Communication Responses</v>
      </c>
      <c r="E158" s="1" t="s">
        <v>646</v>
      </c>
      <c r="F158" s="13" t="s">
        <v>13797</v>
      </c>
      <c r="G158" s="1" t="s">
        <v>13645</v>
      </c>
      <c r="H158" s="1"/>
      <c r="I158" s="1" t="s">
        <v>13644</v>
      </c>
      <c r="J158" s="1" t="s">
        <v>13644</v>
      </c>
      <c r="K158" s="1" t="s">
        <v>13644</v>
      </c>
      <c r="L158" s="1"/>
      <c r="M158" s="1"/>
      <c r="N158" t="b">
        <f t="shared" si="2"/>
        <v>0</v>
      </c>
      <c r="P158" t="str">
        <f>IF(N158='Phase 1 - Criteria - Chris'!N158, "TRUE", "FALSE")</f>
        <v>TRUE</v>
      </c>
    </row>
    <row r="159" spans="1:16">
      <c r="A159">
        <v>246</v>
      </c>
      <c r="B159">
        <f>'Phase I - Post Duplicate Screen'!B149</f>
        <v>2018</v>
      </c>
      <c r="C159" t="str">
        <f>'Phase I - Post Duplicate Screen'!C149</f>
        <v>Liggett, Ashley P; Nastri, Regina; Podlesnik, Christopher A</v>
      </c>
      <c r="D159" t="str">
        <f>'Phase I - Post Duplicate Screen'!D149</f>
        <v>Assessing the combined effects of resurgence and reinstatement in children diagnosed with autism spectrum disorder.</v>
      </c>
      <c r="E159" s="1" t="s">
        <v>639</v>
      </c>
      <c r="F159" s="13" t="s">
        <v>13798</v>
      </c>
      <c r="G159" s="1" t="s">
        <v>13644</v>
      </c>
      <c r="H159" s="1" t="s">
        <v>13644</v>
      </c>
      <c r="I159" s="1" t="s">
        <v>13644</v>
      </c>
      <c r="J159" s="1" t="s">
        <v>13644</v>
      </c>
      <c r="K159" s="1" t="s">
        <v>13644</v>
      </c>
      <c r="L159" s="1" t="s">
        <v>13644</v>
      </c>
      <c r="M159" s="1" t="s">
        <v>13644</v>
      </c>
      <c r="N159" t="b">
        <f t="shared" si="2"/>
        <v>1</v>
      </c>
      <c r="P159" t="str">
        <f>IF(N159='Phase 1 - Criteria - Chris'!N159, "TRUE", "FALSE")</f>
        <v>TRUE</v>
      </c>
    </row>
    <row r="160" spans="1:16">
      <c r="A160">
        <v>247</v>
      </c>
      <c r="B160">
        <f>'Phase I - Post Duplicate Screen'!B150</f>
        <v>2018</v>
      </c>
      <c r="C160" t="str">
        <f>'Phase I - Post Duplicate Screen'!C150</f>
        <v>Kestner, Kathryn M; Diaz-Salvat, Claudia C; St Peter, Claire C; Peterson, Stephanie M</v>
      </c>
      <c r="D160" t="str">
        <f>'Phase I - Post Duplicate Screen'!D150</f>
        <v>Assessing the repeatability of resurgence in humans: Implications for the use of within-subject designs.</v>
      </c>
      <c r="E160" s="1" t="s">
        <v>639</v>
      </c>
      <c r="F160" s="13" t="s">
        <v>13799</v>
      </c>
      <c r="G160" s="1" t="s">
        <v>13644</v>
      </c>
      <c r="H160" s="1" t="s">
        <v>13644</v>
      </c>
      <c r="I160" s="1" t="s">
        <v>13644</v>
      </c>
      <c r="J160" s="1" t="s">
        <v>13644</v>
      </c>
      <c r="K160" s="1" t="s">
        <v>13644</v>
      </c>
      <c r="L160" s="1" t="s">
        <v>13644</v>
      </c>
      <c r="M160" s="1" t="s">
        <v>13644</v>
      </c>
      <c r="N160" t="b">
        <f t="shared" si="2"/>
        <v>1</v>
      </c>
      <c r="P160" t="str">
        <f>IF(N160='Phase 1 - Criteria - Chris'!N160, "TRUE", "FALSE")</f>
        <v>TRUE</v>
      </c>
    </row>
    <row r="161" spans="1:16">
      <c r="A161">
        <v>248</v>
      </c>
      <c r="B161">
        <f>'Phase I - Post Duplicate Screen'!B151</f>
        <v>2018</v>
      </c>
      <c r="C161" t="str">
        <f>'Phase I - Post Duplicate Screen'!C151</f>
        <v>Kincaid, Stephanie L; Lattal, Kennon A</v>
      </c>
      <c r="D161" t="str">
        <f>'Phase I - Post Duplicate Screen'!D151</f>
        <v>Beyond the breakpoint: reinstatement, renewal, and resurgence of ratio-strained behavior.</v>
      </c>
      <c r="E161" s="1" t="s">
        <v>639</v>
      </c>
      <c r="F161" s="13" t="s">
        <v>13800</v>
      </c>
      <c r="G161" s="1" t="s">
        <v>13644</v>
      </c>
      <c r="H161" s="1" t="s">
        <v>13644</v>
      </c>
      <c r="I161" s="1" t="s">
        <v>13644</v>
      </c>
      <c r="J161" s="1" t="s">
        <v>13644</v>
      </c>
      <c r="K161" s="1" t="s">
        <v>13644</v>
      </c>
      <c r="L161" s="1" t="s">
        <v>13644</v>
      </c>
      <c r="M161" s="1" t="s">
        <v>13644</v>
      </c>
      <c r="N161" t="b">
        <f t="shared" si="2"/>
        <v>1</v>
      </c>
      <c r="P161" t="str">
        <f>IF(N161='Phase 1 - Criteria - Chris'!N161, "TRUE", "FALSE")</f>
        <v>TRUE</v>
      </c>
    </row>
    <row r="162" spans="1:16">
      <c r="A162">
        <v>249</v>
      </c>
      <c r="B162">
        <f>'Phase I - Post Duplicate Screen'!B152</f>
        <v>2018</v>
      </c>
      <c r="C162" t="str">
        <f>'Phase I - Post Duplicate Screen'!C152</f>
        <v>Frye, Charles C J; Rung, Jillian M; Nall, Rusty W; Galizio, Ann; Haynes, Jeremy M; Odum, Amy L</v>
      </c>
      <c r="D162" t="str">
        <f>'Phase I - Post Duplicate Screen'!D152</f>
        <v>Continuous nicotine exposure does not affect resurgence of alcohol seeking in rats.</v>
      </c>
      <c r="E162" s="1" t="s">
        <v>13801</v>
      </c>
      <c r="F162" s="13" t="s">
        <v>13802</v>
      </c>
      <c r="G162" s="1" t="s">
        <v>13644</v>
      </c>
      <c r="H162" s="1" t="s">
        <v>13644</v>
      </c>
      <c r="I162" s="1" t="s">
        <v>13644</v>
      </c>
      <c r="J162" s="1" t="s">
        <v>13644</v>
      </c>
      <c r="K162" s="1" t="s">
        <v>13644</v>
      </c>
      <c r="L162" s="1" t="s">
        <v>13644</v>
      </c>
      <c r="M162" s="1" t="s">
        <v>13644</v>
      </c>
      <c r="N162" t="b">
        <f t="shared" si="2"/>
        <v>1</v>
      </c>
      <c r="P162" t="str">
        <f>IF(N162='Phase 1 - Criteria - Chris'!N162, "TRUE", "FALSE")</f>
        <v>TRUE</v>
      </c>
    </row>
    <row r="163" spans="1:16">
      <c r="A163">
        <v>250</v>
      </c>
      <c r="B163">
        <f>'Phase I - Post Duplicate Screen'!B153</f>
        <v>2018</v>
      </c>
      <c r="C163" t="str">
        <f>'Phase I - Post Duplicate Screen'!C153</f>
        <v>Craig, Andrew R; Cunningham, Paul J; Sweeney, Mary M; Shahan, Timothy A; Nevin, John A</v>
      </c>
      <c r="D163" t="str">
        <f>'Phase I - Post Duplicate Screen'!D153</f>
        <v>Delivering alternative reinforcement in a distinct context reduces its counter-therapeutic effects on relapse.</v>
      </c>
      <c r="E163" s="1" t="s">
        <v>639</v>
      </c>
      <c r="F163" s="13" t="s">
        <v>13803</v>
      </c>
      <c r="G163" s="1" t="s">
        <v>13644</v>
      </c>
      <c r="H163" s="1" t="s">
        <v>13644</v>
      </c>
      <c r="I163" s="1" t="s">
        <v>13644</v>
      </c>
      <c r="J163" s="1" t="s">
        <v>13644</v>
      </c>
      <c r="K163" s="1" t="s">
        <v>13644</v>
      </c>
      <c r="L163" s="1" t="s">
        <v>13644</v>
      </c>
      <c r="M163" s="1" t="s">
        <v>13644</v>
      </c>
      <c r="N163" t="b">
        <f t="shared" si="2"/>
        <v>1</v>
      </c>
      <c r="P163" t="str">
        <f>IF(N163='Phase 1 - Criteria - Chris'!N163, "TRUE", "FALSE")</f>
        <v>TRUE</v>
      </c>
    </row>
    <row r="164" spans="1:16">
      <c r="A164">
        <v>251</v>
      </c>
      <c r="B164">
        <f>'Phase I - Post Duplicate Screen'!B154</f>
        <v>2018</v>
      </c>
      <c r="C164" t="str">
        <f>'Phase I - Post Duplicate Screen'!C154</f>
        <v>Trask, Sydney; Keim, Christopher L; Bouton, Mark E</v>
      </c>
      <c r="D164" t="str">
        <f>'Phase I - Post Duplicate Screen'!D154</f>
        <v>Factors that encourage generalization from extinction to test reduce resurgence of an extinguished operant response.</v>
      </c>
      <c r="E164" s="1" t="s">
        <v>639</v>
      </c>
      <c r="F164" s="13" t="s">
        <v>13804</v>
      </c>
      <c r="G164" s="1" t="s">
        <v>13644</v>
      </c>
      <c r="H164" s="1" t="s">
        <v>13644</v>
      </c>
      <c r="I164" s="1" t="s">
        <v>13644</v>
      </c>
      <c r="J164" s="1" t="s">
        <v>13644</v>
      </c>
      <c r="K164" s="1" t="s">
        <v>13644</v>
      </c>
      <c r="L164" s="1" t="s">
        <v>13644</v>
      </c>
      <c r="M164" s="1" t="s">
        <v>13644</v>
      </c>
      <c r="N164" t="b">
        <f t="shared" si="2"/>
        <v>1</v>
      </c>
      <c r="P164" t="str">
        <f>IF(N164='Phase 1 - Criteria - Chris'!N164, "TRUE", "FALSE")</f>
        <v>TRUE</v>
      </c>
    </row>
    <row r="165" spans="1:16" s="17" customFormat="1">
      <c r="A165" s="17">
        <v>252</v>
      </c>
      <c r="B165" s="17">
        <f>'Phase I - Post Duplicate Screen'!B155</f>
        <v>2018</v>
      </c>
      <c r="C165" s="17" t="str">
        <f>'Phase I - Post Duplicate Screen'!C155</f>
        <v>Falcomata, Terry S; Muething, Colin S; Silbaugh, Bryant C; Adami, Summer; Hoffman, Katherine; Shpall, Cayenne; Ringdahl, Joel E</v>
      </c>
      <c r="D165" s="17" t="str">
        <f>'Phase I - Post Duplicate Screen'!D155</f>
        <v>Lag Schedules and Functional Communication Training: Persistence of Mands and Relapse of Problem Behavior.</v>
      </c>
      <c r="E165" s="25" t="s">
        <v>915</v>
      </c>
      <c r="F165" s="26" t="s">
        <v>13805</v>
      </c>
      <c r="G165" s="25" t="s">
        <v>13644</v>
      </c>
      <c r="H165" s="25" t="s">
        <v>13644</v>
      </c>
      <c r="I165" s="25" t="s">
        <v>13644</v>
      </c>
      <c r="J165" s="25" t="s">
        <v>13644</v>
      </c>
      <c r="K165" s="25" t="s">
        <v>13644</v>
      </c>
      <c r="L165" s="25" t="s">
        <v>13644</v>
      </c>
      <c r="M165" s="25" t="s">
        <v>13645</v>
      </c>
      <c r="N165" s="17" t="b">
        <f t="shared" si="2"/>
        <v>0</v>
      </c>
      <c r="P165" s="17" t="str">
        <f>IF(N165='Phase 1 - Criteria - Chris'!N165, "TRUE", "FALSE")</f>
        <v>TRUE</v>
      </c>
    </row>
    <row r="166" spans="1:16">
      <c r="A166">
        <v>253</v>
      </c>
      <c r="B166">
        <f>'Phase I - Post Duplicate Screen'!B156</f>
        <v>2018</v>
      </c>
      <c r="C166" t="str">
        <f>'Phase I - Post Duplicate Screen'!C156</f>
        <v>Nall, Rusty W; Craig, Andrew R; Browning, Kaitlyn O; Shahan, Timothy A</v>
      </c>
      <c r="D166" t="str">
        <f>'Phase I - Post Duplicate Screen'!D156</f>
        <v>Longer treatment with alternative non-drug reinforcement fails to reduce resurgence of cocaine or alcohol seeking in rats.</v>
      </c>
      <c r="E166" s="1" t="s">
        <v>858</v>
      </c>
      <c r="F166" s="13" t="s">
        <v>13806</v>
      </c>
      <c r="G166" s="1" t="s">
        <v>13644</v>
      </c>
      <c r="H166" s="1" t="s">
        <v>13644</v>
      </c>
      <c r="I166" s="1" t="s">
        <v>13644</v>
      </c>
      <c r="J166" s="1" t="s">
        <v>13644</v>
      </c>
      <c r="K166" s="1" t="s">
        <v>13644</v>
      </c>
      <c r="L166" s="1" t="s">
        <v>13644</v>
      </c>
      <c r="M166" s="1" t="s">
        <v>13644</v>
      </c>
      <c r="N166" t="b">
        <f t="shared" si="2"/>
        <v>1</v>
      </c>
      <c r="P166" t="str">
        <f>IF(N166='Phase 1 - Criteria - Chris'!N166, "TRUE", "FALSE")</f>
        <v>TRUE</v>
      </c>
    </row>
    <row r="167" spans="1:16">
      <c r="A167">
        <v>255</v>
      </c>
      <c r="B167">
        <f>'Phase I - Post Duplicate Screen'!B157</f>
        <v>2018</v>
      </c>
      <c r="C167" t="str">
        <f>'Phase I - Post Duplicate Screen'!C157</f>
        <v>Fisher, Wayne W; Greer, Brian D; Craig, Andrew R; Retzlaff, Billie J; Fuhrman, Ashley M; Lichtblau, Katherine R; Saini, Valdeep</v>
      </c>
      <c r="D167" t="str">
        <f>'Phase I - Post Duplicate Screen'!D157</f>
        <v>On the predictive validity of behavioral momentum theory for mitigating resurgence of problem behavior.</v>
      </c>
      <c r="E167" s="1" t="s">
        <v>639</v>
      </c>
      <c r="F167" s="13" t="s">
        <v>13807</v>
      </c>
      <c r="G167" s="1" t="s">
        <v>13644</v>
      </c>
      <c r="H167" s="1" t="s">
        <v>13644</v>
      </c>
      <c r="I167" s="1" t="s">
        <v>13644</v>
      </c>
      <c r="J167" s="1" t="s">
        <v>13644</v>
      </c>
      <c r="K167" s="1" t="s">
        <v>13644</v>
      </c>
      <c r="L167" s="1" t="s">
        <v>13644</v>
      </c>
      <c r="M167" s="1" t="s">
        <v>13644</v>
      </c>
      <c r="N167" t="b">
        <f t="shared" si="2"/>
        <v>1</v>
      </c>
      <c r="P167" t="str">
        <f>IF(N167='Phase 1 - Criteria - Chris'!N167, "TRUE", "FALSE")</f>
        <v>TRUE</v>
      </c>
    </row>
    <row r="168" spans="1:16">
      <c r="A168">
        <v>256</v>
      </c>
      <c r="B168">
        <f>'Phase I - Post Duplicate Screen'!B158</f>
        <v>2018</v>
      </c>
      <c r="C168" t="str">
        <f>'Phase I - Post Duplicate Screen'!C158</f>
        <v>Galizio, Ann; Frye, Charles C J; Haynes, Jeremy M; Friedel, Jonathan E; Smith, Brooke M; Odum, Amy L</v>
      </c>
      <c r="D168" t="str">
        <f>'Phase I - Post Duplicate Screen'!D158</f>
        <v>Persistence and relapse of reinforced behavioral variability.</v>
      </c>
      <c r="E168" s="1" t="s">
        <v>639</v>
      </c>
      <c r="F168" s="13" t="s">
        <v>13808</v>
      </c>
      <c r="G168" s="1" t="s">
        <v>13644</v>
      </c>
      <c r="H168" s="1" t="s">
        <v>13644</v>
      </c>
      <c r="I168" s="1" t="s">
        <v>13644</v>
      </c>
      <c r="J168" s="1" t="s">
        <v>13644</v>
      </c>
      <c r="K168" s="1" t="s">
        <v>13644</v>
      </c>
      <c r="L168" s="1" t="s">
        <v>13644</v>
      </c>
      <c r="M168" s="1" t="s">
        <v>13644</v>
      </c>
      <c r="N168" t="b">
        <f t="shared" si="2"/>
        <v>1</v>
      </c>
      <c r="P168" t="str">
        <f>IF(N168='Phase 1 - Criteria - Chris'!N168, "TRUE", "FALSE")</f>
        <v>TRUE</v>
      </c>
    </row>
    <row r="169" spans="1:16">
      <c r="A169">
        <v>258</v>
      </c>
      <c r="B169">
        <f>'Phase I - Post Duplicate Screen'!B159</f>
        <v>2018</v>
      </c>
      <c r="C169" t="str">
        <f>'Phase I - Post Duplicate Screen'!C159</f>
        <v>Fontes, Rafaela M; Todorov, João C; Shahan, Timothy A</v>
      </c>
      <c r="D169" t="str">
        <f>'Phase I - Post Duplicate Screen'!D159</f>
        <v>Punishment of an alternative behavior generates resurgence of a previously extinguished target behavior.</v>
      </c>
      <c r="E169" s="1" t="s">
        <v>639</v>
      </c>
      <c r="F169" s="13" t="s">
        <v>13809</v>
      </c>
      <c r="G169" s="1" t="s">
        <v>13644</v>
      </c>
      <c r="H169" s="1" t="s">
        <v>13644</v>
      </c>
      <c r="I169" s="1" t="s">
        <v>13644</v>
      </c>
      <c r="J169" s="1" t="s">
        <v>13644</v>
      </c>
      <c r="K169" s="1" t="s">
        <v>13644</v>
      </c>
      <c r="L169" s="1" t="s">
        <v>13644</v>
      </c>
      <c r="M169" s="1" t="s">
        <v>13644</v>
      </c>
      <c r="N169" t="b">
        <f t="shared" si="2"/>
        <v>1</v>
      </c>
      <c r="P169" t="str">
        <f>IF(N169='Phase 1 - Criteria - Chris'!N169, "TRUE", "FALSE")</f>
        <v>TRUE</v>
      </c>
    </row>
    <row r="170" spans="1:16">
      <c r="A170">
        <v>260</v>
      </c>
      <c r="B170">
        <f>'Phase I - Post Duplicate Screen'!B160</f>
        <v>2018</v>
      </c>
      <c r="C170" t="str">
        <f>'Phase I - Post Duplicate Screen'!C160</f>
        <v>Ho, Thuong; Bai, John Y H; Keevy, Madeleine; Podlesnik, Christopher A</v>
      </c>
      <c r="D170" t="str">
        <f>'Phase I - Post Duplicate Screen'!D160</f>
        <v>Resurgence when challenging alternative behavior with progressive ratios in children and pigeons.</v>
      </c>
      <c r="E170" s="1" t="s">
        <v>639</v>
      </c>
      <c r="F170" s="13" t="s">
        <v>13810</v>
      </c>
      <c r="G170" s="1" t="s">
        <v>13644</v>
      </c>
      <c r="H170" s="1" t="s">
        <v>13644</v>
      </c>
      <c r="I170" s="1" t="s">
        <v>13644</v>
      </c>
      <c r="J170" s="1" t="s">
        <v>13644</v>
      </c>
      <c r="K170" s="1" t="s">
        <v>13644</v>
      </c>
      <c r="L170" s="1" t="s">
        <v>13644</v>
      </c>
      <c r="M170" s="1" t="s">
        <v>13644</v>
      </c>
      <c r="N170" t="b">
        <f t="shared" si="2"/>
        <v>1</v>
      </c>
      <c r="P170" t="str">
        <f>IF(N170='Phase 1 - Criteria - Chris'!N170, "TRUE", "FALSE")</f>
        <v>TRUE</v>
      </c>
    </row>
    <row r="171" spans="1:16">
      <c r="A171">
        <v>261</v>
      </c>
      <c r="B171">
        <f>'Phase I - Post Duplicate Screen'!B161</f>
        <v>2018</v>
      </c>
      <c r="C171" t="str">
        <f>'Phase I - Post Duplicate Screen'!C161</f>
        <v>Kimball, Ryan T; Kelley, Michael E; Podlesnik, Christopher A; Forton, Alex; Hinkle, Brandy</v>
      </c>
      <c r="D171" t="str">
        <f>'Phase I - Post Duplicate Screen'!D161</f>
        <v>Resurgence with and without an alternative response.</v>
      </c>
      <c r="E171" s="1" t="s">
        <v>646</v>
      </c>
      <c r="F171" s="13" t="s">
        <v>13811</v>
      </c>
      <c r="G171" s="1" t="s">
        <v>13644</v>
      </c>
      <c r="H171" s="1" t="s">
        <v>13644</v>
      </c>
      <c r="I171" s="1" t="s">
        <v>13644</v>
      </c>
      <c r="J171" s="1" t="s">
        <v>13644</v>
      </c>
      <c r="K171" s="1" t="s">
        <v>13644</v>
      </c>
      <c r="L171" s="1" t="s">
        <v>13644</v>
      </c>
      <c r="M171" s="1" t="s">
        <v>13644</v>
      </c>
      <c r="N171" t="b">
        <f t="shared" si="2"/>
        <v>1</v>
      </c>
      <c r="P171" t="str">
        <f>IF(N171='Phase 1 - Criteria - Chris'!N171, "TRUE", "FALSE")</f>
        <v>TRUE</v>
      </c>
    </row>
    <row r="172" spans="1:16">
      <c r="A172">
        <v>269</v>
      </c>
      <c r="B172">
        <f>'Phase I - Post Duplicate Screen'!B162</f>
        <v>2018</v>
      </c>
      <c r="C172" t="str">
        <f>'Phase I - Post Duplicate Screen'!C162</f>
        <v>Wathen, Stephanie N.; Podlesnik, Christopher A.</v>
      </c>
      <c r="D172" t="str">
        <f>'Phase I - Post Duplicate Screen'!D162</f>
        <v>Laboratory models of treatment relapse and mitigation techniques</v>
      </c>
      <c r="E172" s="1" t="s">
        <v>650</v>
      </c>
      <c r="F172" s="13" t="s">
        <v>13812</v>
      </c>
      <c r="G172" s="1" t="s">
        <v>13644</v>
      </c>
      <c r="H172" s="1" t="s">
        <v>13644</v>
      </c>
      <c r="I172" s="1" t="s">
        <v>13644</v>
      </c>
      <c r="J172" s="1" t="s">
        <v>13644</v>
      </c>
      <c r="K172" s="1" t="s">
        <v>13644</v>
      </c>
      <c r="L172" s="1" t="s">
        <v>13644</v>
      </c>
      <c r="M172" s="1" t="s">
        <v>13644</v>
      </c>
      <c r="N172" t="b">
        <f t="shared" si="2"/>
        <v>1</v>
      </c>
      <c r="O172" t="s">
        <v>13646</v>
      </c>
      <c r="P172" t="str">
        <f>IF(N172='Phase 1 - Criteria - Chris'!N172, "TRUE", "FALSE")</f>
        <v>TRUE</v>
      </c>
    </row>
    <row r="173" spans="1:16">
      <c r="A173">
        <v>278</v>
      </c>
      <c r="B173">
        <f>'Phase I - Post Duplicate Screen'!B163</f>
        <v>2018</v>
      </c>
      <c r="C173" t="str">
        <f>'Phase I - Post Duplicate Screen'!C163</f>
        <v>Oliver, Anthony C.; Nighbor, Tyler D.; Lattal, Kennon A.</v>
      </c>
      <c r="D173" t="str">
        <f>'Phase I - Post Duplicate Screen'!D163</f>
        <v>Reinforcer magnitude and resurgence</v>
      </c>
      <c r="E173" s="1" t="s">
        <v>639</v>
      </c>
      <c r="F173" s="13" t="s">
        <v>13813</v>
      </c>
      <c r="G173" s="1" t="s">
        <v>13644</v>
      </c>
      <c r="H173" s="1" t="s">
        <v>13644</v>
      </c>
      <c r="I173" s="1" t="s">
        <v>13644</v>
      </c>
      <c r="J173" s="1" t="s">
        <v>13644</v>
      </c>
      <c r="K173" s="1" t="s">
        <v>13644</v>
      </c>
      <c r="L173" s="1" t="s">
        <v>13644</v>
      </c>
      <c r="M173" s="1" t="s">
        <v>13644</v>
      </c>
      <c r="N173" t="b">
        <f t="shared" si="2"/>
        <v>1</v>
      </c>
      <c r="P173" t="str">
        <f>IF(N173='Phase 1 - Criteria - Chris'!N173, "TRUE", "FALSE")</f>
        <v>TRUE</v>
      </c>
    </row>
    <row r="174" spans="1:16">
      <c r="A174">
        <v>279</v>
      </c>
      <c r="B174">
        <f>'Phase I - Post Duplicate Screen'!B164</f>
        <v>2018</v>
      </c>
      <c r="C174" t="str">
        <f>'Phase I - Post Duplicate Screen'!C164</f>
        <v>Kestner, Kathryn M.; Romano, Lucie M.; St. Peter, Claire C.; Mesches, Gabrielle A.</v>
      </c>
      <c r="D174" t="str">
        <f>'Phase I - Post Duplicate Screen'!D164</f>
        <v>Resurgence following response cost in a human-operant procedure</v>
      </c>
      <c r="E174" s="1" t="s">
        <v>689</v>
      </c>
      <c r="F174" s="13" t="s">
        <v>13814</v>
      </c>
      <c r="G174" s="1" t="s">
        <v>13644</v>
      </c>
      <c r="H174" s="1" t="s">
        <v>13644</v>
      </c>
      <c r="I174" s="1" t="s">
        <v>13644</v>
      </c>
      <c r="J174" s="1" t="s">
        <v>13644</v>
      </c>
      <c r="K174" s="1" t="s">
        <v>13644</v>
      </c>
      <c r="L174" s="1" t="s">
        <v>13644</v>
      </c>
      <c r="M174" s="1" t="s">
        <v>13644</v>
      </c>
      <c r="N174" t="b">
        <f t="shared" si="2"/>
        <v>1</v>
      </c>
      <c r="P174" t="str">
        <f>IF(N174='Phase 1 - Criteria - Chris'!N174, "TRUE", "FALSE")</f>
        <v>TRUE</v>
      </c>
    </row>
    <row r="175" spans="1:16">
      <c r="A175">
        <v>282</v>
      </c>
      <c r="B175">
        <f>'Phase I - Post Duplicate Screen'!B165</f>
        <v>2018</v>
      </c>
      <c r="C175" t="str">
        <f>'Phase I - Post Duplicate Screen'!C165</f>
        <v>Nighbor, Tyler D.; Kincaid, Stephanie L.; O'Hearn, Christopher M.; Lattal, Kennon A.</v>
      </c>
      <c r="D175" t="str">
        <f>'Phase I - Post Duplicate Screen'!D165</f>
        <v>Stimulus contributions to operant resurgence</v>
      </c>
      <c r="E175" s="1" t="s">
        <v>639</v>
      </c>
      <c r="F175" s="13" t="s">
        <v>13815</v>
      </c>
      <c r="G175" s="1" t="s">
        <v>13644</v>
      </c>
      <c r="H175" s="1" t="s">
        <v>13644</v>
      </c>
      <c r="I175" s="1" t="s">
        <v>13644</v>
      </c>
      <c r="J175" s="1" t="s">
        <v>13644</v>
      </c>
      <c r="K175" s="1" t="s">
        <v>13644</v>
      </c>
      <c r="L175" s="1" t="s">
        <v>13644</v>
      </c>
      <c r="M175" s="1" t="s">
        <v>13644</v>
      </c>
      <c r="N175" t="b">
        <f t="shared" si="2"/>
        <v>1</v>
      </c>
      <c r="P175" t="str">
        <f>IF(N175='Phase 1 - Criteria - Chris'!N175, "TRUE", "FALSE")</f>
        <v>TRUE</v>
      </c>
    </row>
    <row r="176" spans="1:16" s="17" customFormat="1">
      <c r="A176" s="17">
        <v>283</v>
      </c>
      <c r="B176" s="17">
        <f>'Phase I - Post Duplicate Screen'!B166</f>
        <v>2018</v>
      </c>
      <c r="C176" s="17" t="str">
        <f>'Phase I - Post Duplicate Screen'!C166</f>
        <v>Call, Nathan A.; Clark, Seth B.; Mevers, Joanna Lomas; Parks, Natalie A.; Volkert, Valerie M.; Scheithauer, Mindy C.</v>
      </c>
      <c r="D176" s="17" t="str">
        <f>'Phase I - Post Duplicate Screen'!D166</f>
        <v>An individualized method for establishing and thinning multiple schedules of reinforcement following functional communication training</v>
      </c>
      <c r="E176" s="25" t="s">
        <v>675</v>
      </c>
      <c r="F176" s="26" t="s">
        <v>13816</v>
      </c>
      <c r="G176" s="25" t="s">
        <v>13644</v>
      </c>
      <c r="H176" s="25" t="s">
        <v>13644</v>
      </c>
      <c r="I176" s="25" t="s">
        <v>13644</v>
      </c>
      <c r="J176" s="25" t="s">
        <v>13644</v>
      </c>
      <c r="K176" s="25" t="s">
        <v>13644</v>
      </c>
      <c r="L176" s="25" t="s">
        <v>13644</v>
      </c>
      <c r="M176" s="25" t="s">
        <v>13645</v>
      </c>
      <c r="N176" s="17" t="b">
        <f t="shared" si="2"/>
        <v>0</v>
      </c>
      <c r="P176" s="17" t="str">
        <f>IF(N176='Phase 1 - Criteria - Chris'!N176, "TRUE", "FALSE")</f>
        <v>TRUE</v>
      </c>
    </row>
    <row r="177" spans="1:16">
      <c r="A177">
        <v>284</v>
      </c>
      <c r="B177">
        <f>'Phase I - Post Duplicate Screen'!B167</f>
        <v>2018</v>
      </c>
      <c r="C177" t="str">
        <f>'Phase I - Post Duplicate Screen'!C167</f>
        <v>Ginsburg, Brett C.; Lamb, R.J.</v>
      </c>
      <c r="D177" t="str">
        <f>'Phase I - Post Duplicate Screen'!D167</f>
        <v>Frustration stress (unexpected loss of alternative reinforcement) increases opioid self-administration in a model of recovery</v>
      </c>
      <c r="E177" s="1" t="s">
        <v>660</v>
      </c>
      <c r="F177" s="13" t="s">
        <v>13817</v>
      </c>
      <c r="G177" s="1" t="s">
        <v>13645</v>
      </c>
      <c r="H177" s="1" t="s">
        <v>13644</v>
      </c>
      <c r="I177" s="1" t="s">
        <v>13644</v>
      </c>
      <c r="J177" s="1" t="s">
        <v>13644</v>
      </c>
      <c r="K177" s="1" t="s">
        <v>13644</v>
      </c>
      <c r="L177" s="1" t="s">
        <v>13644</v>
      </c>
      <c r="M177" s="1" t="s">
        <v>13644</v>
      </c>
      <c r="N177" t="b">
        <f t="shared" si="2"/>
        <v>0</v>
      </c>
      <c r="O177" t="s">
        <v>13818</v>
      </c>
      <c r="P177" t="str">
        <f>IF(N177='Phase 1 - Criteria - Chris'!N177, "TRUE", "FALSE")</f>
        <v>TRUE</v>
      </c>
    </row>
    <row r="178" spans="1:16" s="17" customFormat="1">
      <c r="A178" s="17">
        <v>285</v>
      </c>
      <c r="B178" s="17">
        <f>'Phase I - Post Duplicate Screen'!B168</f>
        <v>2019</v>
      </c>
      <c r="C178" s="17" t="str">
        <f>'Phase I - Post Duplicate Screen'!C168</f>
        <v>Fisher, Wayne W; Saini, Valdeep; Greer, Brian D; Sullivan, William E; Roane, Henry S; Fuhrman, Ashley M; Craig, Andrew R; Kimball, Ryan T</v>
      </c>
      <c r="D178" s="17" t="str">
        <f>'Phase I - Post Duplicate Screen'!D168</f>
        <v>Baseline reinforcement rate and resurgence of destructive behavior.</v>
      </c>
      <c r="E178" s="25" t="s">
        <v>639</v>
      </c>
      <c r="F178" s="26" t="s">
        <v>13819</v>
      </c>
      <c r="G178" s="25" t="s">
        <v>13644</v>
      </c>
      <c r="H178" s="25" t="s">
        <v>13644</v>
      </c>
      <c r="I178" s="25" t="s">
        <v>13644</v>
      </c>
      <c r="J178" s="25" t="s">
        <v>13644</v>
      </c>
      <c r="K178" s="25" t="s">
        <v>13644</v>
      </c>
      <c r="L178" s="25" t="s">
        <v>13644</v>
      </c>
      <c r="M178" s="25" t="s">
        <v>13645</v>
      </c>
      <c r="N178" s="17" t="b">
        <f t="shared" si="2"/>
        <v>0</v>
      </c>
      <c r="P178" s="17" t="str">
        <f>IF(N178='Phase 1 - Criteria - Chris'!N178, "TRUE", "FALSE")</f>
        <v>TRUE</v>
      </c>
    </row>
    <row r="179" spans="1:16">
      <c r="A179">
        <v>286</v>
      </c>
      <c r="B179">
        <f>'Phase I - Post Duplicate Screen'!B169</f>
        <v>2019</v>
      </c>
      <c r="C179" t="str">
        <f>'Phase I - Post Duplicate Screen'!C169</f>
        <v>Trask, Sydney</v>
      </c>
      <c r="D179" t="str">
        <f>'Phase I - Post Duplicate Screen'!D169</f>
        <v>Cues Associated with Alternative Reinforcement During Extinction Can Attenuate Resurgence of an Extinguished Instrumental Response.</v>
      </c>
      <c r="E179" s="1" t="s">
        <v>712</v>
      </c>
      <c r="F179" s="13" t="s">
        <v>13820</v>
      </c>
      <c r="G179" s="1" t="s">
        <v>13644</v>
      </c>
      <c r="H179" s="1" t="s">
        <v>13644</v>
      </c>
      <c r="I179" s="1" t="s">
        <v>13644</v>
      </c>
      <c r="J179" s="1" t="s">
        <v>13644</v>
      </c>
      <c r="K179" s="1" t="s">
        <v>13644</v>
      </c>
      <c r="L179" s="1" t="s">
        <v>13644</v>
      </c>
      <c r="M179" s="1" t="s">
        <v>13644</v>
      </c>
      <c r="N179" t="b">
        <f t="shared" si="2"/>
        <v>1</v>
      </c>
      <c r="P179" t="str">
        <f>IF(N179='Phase 1 - Criteria - Chris'!N179, "TRUE", "FALSE")</f>
        <v>TRUE</v>
      </c>
    </row>
    <row r="180" spans="1:16">
      <c r="A180">
        <v>287</v>
      </c>
      <c r="B180">
        <f>'Phase I - Post Duplicate Screen'!B170</f>
        <v>2019</v>
      </c>
      <c r="C180" t="str">
        <f>'Phase I - Post Duplicate Screen'!C170</f>
        <v>Cox, David J; Bolívar, Hypatia A; Barlow, Molly A</v>
      </c>
      <c r="D180" t="str">
        <f>'Phase I - Post Duplicate Screen'!D170</f>
        <v>Multiple control responses and resurgence of human behavior.</v>
      </c>
      <c r="E180" s="1" t="s">
        <v>766</v>
      </c>
      <c r="F180" s="13" t="s">
        <v>13821</v>
      </c>
      <c r="G180" s="1" t="s">
        <v>13644</v>
      </c>
      <c r="H180" s="1" t="s">
        <v>13644</v>
      </c>
      <c r="I180" s="1" t="s">
        <v>13644</v>
      </c>
      <c r="J180" s="1" t="s">
        <v>13644</v>
      </c>
      <c r="K180" s="1" t="s">
        <v>13644</v>
      </c>
      <c r="L180" s="1" t="s">
        <v>13644</v>
      </c>
      <c r="M180" s="1" t="s">
        <v>13644</v>
      </c>
      <c r="N180" t="b">
        <f t="shared" si="2"/>
        <v>1</v>
      </c>
      <c r="P180" t="str">
        <f>IF(N180='Phase 1 - Criteria - Chris'!N180, "TRUE", "FALSE")</f>
        <v>TRUE</v>
      </c>
    </row>
    <row r="181" spans="1:16">
      <c r="A181">
        <v>288</v>
      </c>
      <c r="B181">
        <f>'Phase I - Post Duplicate Screen'!B171</f>
        <v>2019</v>
      </c>
      <c r="C181" t="str">
        <f>'Phase I - Post Duplicate Screen'!C171</f>
        <v>Greer, Brian D; Shahan, Timothy A</v>
      </c>
      <c r="D181" t="str">
        <f>'Phase I - Post Duplicate Screen'!D171</f>
        <v>Resurgence as Choice: Implications for promoting durable behavior change.</v>
      </c>
      <c r="E181" s="1" t="s">
        <v>646</v>
      </c>
      <c r="F181" s="13" t="s">
        <v>13822</v>
      </c>
      <c r="G181" s="1" t="s">
        <v>13644</v>
      </c>
      <c r="H181" s="1" t="s">
        <v>13644</v>
      </c>
      <c r="I181" s="1" t="s">
        <v>13644</v>
      </c>
      <c r="J181" s="1" t="s">
        <v>13644</v>
      </c>
      <c r="K181" s="1" t="s">
        <v>13644</v>
      </c>
      <c r="L181" s="1" t="s">
        <v>13644</v>
      </c>
      <c r="M181" s="1" t="s">
        <v>13644</v>
      </c>
      <c r="N181" t="b">
        <f t="shared" si="2"/>
        <v>1</v>
      </c>
      <c r="O181" t="s">
        <v>13646</v>
      </c>
      <c r="P181" t="str">
        <f>IF(N181='Phase 1 - Criteria - Chris'!N181, "TRUE", "FALSE")</f>
        <v>TRUE</v>
      </c>
    </row>
    <row r="182" spans="1:16">
      <c r="A182">
        <v>289</v>
      </c>
      <c r="B182">
        <f>'Phase I - Post Duplicate Screen'!B172</f>
        <v>2019</v>
      </c>
      <c r="C182" t="str">
        <f>'Phase I - Post Duplicate Screen'!C172</f>
        <v>Podlesnik, Christopher A; Kuroda, Toshikazu; Jimenez-Gomez, Corina; Abreu-Rodrigues, Josele; Cançado, Carlos R X; Blackman, Abigail L; Silverman, Karli; Villegas-Barker, Jamie; Galbato, Melinda; Teixeira, Italo S C</v>
      </c>
      <c r="D182" t="str">
        <f>'Phase I - Post Duplicate Screen'!D172</f>
        <v>Resurgence is greater following a return to the training context than remaining in the extinction context.</v>
      </c>
      <c r="E182" s="1" t="s">
        <v>639</v>
      </c>
      <c r="F182" s="13" t="s">
        <v>13823</v>
      </c>
      <c r="G182" s="1" t="s">
        <v>13644</v>
      </c>
      <c r="H182" s="1" t="s">
        <v>13644</v>
      </c>
      <c r="I182" s="1" t="s">
        <v>13644</v>
      </c>
      <c r="J182" s="1" t="s">
        <v>13644</v>
      </c>
      <c r="K182" s="1" t="s">
        <v>13644</v>
      </c>
      <c r="L182" s="1" t="s">
        <v>13645</v>
      </c>
      <c r="M182" s="1" t="s">
        <v>13644</v>
      </c>
      <c r="N182" t="b">
        <f t="shared" si="2"/>
        <v>0</v>
      </c>
      <c r="P182" t="str">
        <f>IF(N182='Phase 1 - Criteria - Chris'!N182, "TRUE", "FALSE")</f>
        <v>TRUE</v>
      </c>
    </row>
    <row r="183" spans="1:16">
      <c r="A183">
        <v>290</v>
      </c>
      <c r="B183">
        <f>'Phase I - Post Duplicate Screen'!B173</f>
        <v>2019</v>
      </c>
      <c r="C183" t="str">
        <f>'Phase I - Post Duplicate Screen'!C173</f>
        <v>Nall, Rusty W; Rung, Jillian M; Shahan, Timothy A</v>
      </c>
      <c r="D183" t="str">
        <f>'Phase I - Post Duplicate Screen'!D173</f>
        <v>Resurgence of a target behavior suppressed by a combination of punishment and alternative reinforcement.</v>
      </c>
      <c r="E183" s="1" t="s">
        <v>766</v>
      </c>
      <c r="F183" s="13" t="s">
        <v>13824</v>
      </c>
      <c r="G183" s="1" t="s">
        <v>13644</v>
      </c>
      <c r="H183" s="1" t="s">
        <v>13644</v>
      </c>
      <c r="I183" s="1" t="s">
        <v>13644</v>
      </c>
      <c r="J183" s="1" t="s">
        <v>13644</v>
      </c>
      <c r="K183" s="1" t="s">
        <v>13644</v>
      </c>
      <c r="L183" s="1" t="s">
        <v>13644</v>
      </c>
      <c r="M183" s="1" t="s">
        <v>13644</v>
      </c>
      <c r="N183" t="b">
        <f t="shared" si="2"/>
        <v>1</v>
      </c>
      <c r="P183" t="str">
        <f>IF(N183='Phase 1 - Criteria - Chris'!N183, "TRUE", "FALSE")</f>
        <v>TRUE</v>
      </c>
    </row>
    <row r="184" spans="1:16">
      <c r="A184">
        <v>292</v>
      </c>
      <c r="B184">
        <f>'Phase I - Post Duplicate Screen'!B174</f>
        <v>2019</v>
      </c>
      <c r="C184" t="str">
        <f>'Phase I - Post Duplicate Screen'!C174</f>
        <v>Friedel, Jonathan E.; Galizio, Ann; Berry, Meredith S.; Sweeney, Mary M.; Odum, Amy L.</v>
      </c>
      <c r="D184" t="str">
        <f>'Phase I - Post Duplicate Screen'!D174</f>
        <v>An alternative approach to relapse analysis: Using Monte Carlo methods and proportional rates of response</v>
      </c>
      <c r="E184" s="1" t="s">
        <v>639</v>
      </c>
      <c r="F184" s="13" t="s">
        <v>13825</v>
      </c>
      <c r="G184" s="1" t="s">
        <v>13644</v>
      </c>
      <c r="H184" s="1" t="s">
        <v>13644</v>
      </c>
      <c r="I184" s="1" t="s">
        <v>13644</v>
      </c>
      <c r="J184" s="1" t="s">
        <v>13644</v>
      </c>
      <c r="K184" s="1" t="s">
        <v>13644</v>
      </c>
      <c r="L184" s="1" t="s">
        <v>13644</v>
      </c>
      <c r="M184" s="1" t="s">
        <v>13644</v>
      </c>
      <c r="N184" t="b">
        <f t="shared" si="2"/>
        <v>1</v>
      </c>
      <c r="O184" t="s">
        <v>13646</v>
      </c>
      <c r="P184" t="str">
        <f>IF(N184='Phase 1 - Criteria - Chris'!N184, "TRUE", "FALSE")</f>
        <v>TRUE</v>
      </c>
    </row>
    <row r="185" spans="1:16">
      <c r="A185">
        <v>295</v>
      </c>
      <c r="B185">
        <v>2017</v>
      </c>
      <c r="C185" t="str">
        <f>'Phase I - Post Duplicate Screen'!C175</f>
        <v>Silbaugh, Bryant Cashious</v>
      </c>
      <c r="D185" t="str">
        <f>'Phase I - Post Duplicate Screen'!D175</f>
        <v>Effects of lag schedules on vocal mand variability and challenging behavior during functional communication training</v>
      </c>
      <c r="E185" s="1" t="s">
        <v>13660</v>
      </c>
      <c r="F185" s="13" t="s">
        <v>13826</v>
      </c>
      <c r="G185" s="1"/>
      <c r="H185" s="1"/>
      <c r="I185" s="1" t="s">
        <v>13644</v>
      </c>
      <c r="J185" s="1" t="s">
        <v>13644</v>
      </c>
      <c r="K185" s="1" t="s">
        <v>13645</v>
      </c>
      <c r="L185" s="1"/>
      <c r="M185" s="1"/>
      <c r="N185" t="b">
        <f t="shared" si="2"/>
        <v>0</v>
      </c>
      <c r="O185" t="s">
        <v>13647</v>
      </c>
      <c r="P185" t="str">
        <f>IF(N185='Phase 1 - Criteria - Chris'!N185, "TRUE", "FALSE")</f>
        <v>TRUE</v>
      </c>
    </row>
    <row r="186" spans="1:16">
      <c r="A186">
        <v>296</v>
      </c>
      <c r="B186">
        <f>'Phase I - Post Duplicate Screen'!B176</f>
        <v>2019</v>
      </c>
      <c r="C186" t="str">
        <f>'Phase I - Post Duplicate Screen'!C176</f>
        <v>Mullane, Michael P.</v>
      </c>
      <c r="D186" t="str">
        <f>'Phase I - Post Duplicate Screen'!D176</f>
        <v>Effects of variable reinforcement delays on children's use of Mands: An application of risky choice to functional communication training</v>
      </c>
      <c r="E186" s="1" t="s">
        <v>13660</v>
      </c>
      <c r="F186" s="13" t="s">
        <v>13827</v>
      </c>
      <c r="G186" s="1"/>
      <c r="H186" s="1"/>
      <c r="I186" s="1" t="s">
        <v>13645</v>
      </c>
      <c r="J186" s="1" t="s">
        <v>13644</v>
      </c>
      <c r="K186" s="1" t="s">
        <v>13645</v>
      </c>
      <c r="L186" s="1"/>
      <c r="M186" s="1"/>
      <c r="N186" t="b">
        <f t="shared" si="2"/>
        <v>0</v>
      </c>
      <c r="O186" t="s">
        <v>13647</v>
      </c>
      <c r="P186" t="str">
        <f>IF(N186='Phase 1 - Criteria - Chris'!N186, "TRUE", "FALSE")</f>
        <v>TRUE</v>
      </c>
    </row>
    <row r="187" spans="1:16" s="17" customFormat="1">
      <c r="A187" s="17">
        <v>297</v>
      </c>
      <c r="B187" s="17">
        <f>'Phase I - Post Duplicate Screen'!B177</f>
        <v>2019</v>
      </c>
      <c r="C187" s="17" t="str">
        <f>'Phase I - Post Duplicate Screen'!C177</f>
        <v>Gratz, Olivia Hansen; Wilson, Alyssa N.; Glassford, Tyler</v>
      </c>
      <c r="D187" s="17" t="str">
        <f>'Phase I - Post Duplicate Screen'!D177</f>
        <v>Evaluating the resurgence of problem behavior with three functionally equivalent discriminated operants</v>
      </c>
      <c r="E187" s="25" t="s">
        <v>689</v>
      </c>
      <c r="F187" s="26" t="s">
        <v>13828</v>
      </c>
      <c r="G187" s="25" t="s">
        <v>13644</v>
      </c>
      <c r="H187" s="25" t="s">
        <v>13644</v>
      </c>
      <c r="I187" s="25" t="s">
        <v>13644</v>
      </c>
      <c r="J187" s="25" t="s">
        <v>13644</v>
      </c>
      <c r="K187" s="25" t="s">
        <v>13644</v>
      </c>
      <c r="L187" s="25" t="s">
        <v>13644</v>
      </c>
      <c r="M187" s="25" t="s">
        <v>13645</v>
      </c>
      <c r="N187" s="17" t="b">
        <f t="shared" si="2"/>
        <v>0</v>
      </c>
      <c r="P187" s="17" t="str">
        <f>IF(N187='Phase 1 - Criteria - Chris'!N187, "TRUE", "FALSE")</f>
        <v>TRUE</v>
      </c>
    </row>
    <row r="188" spans="1:16">
      <c r="A188">
        <v>298</v>
      </c>
      <c r="B188">
        <f>'Phase I - Post Duplicate Screen'!B178</f>
        <v>2019</v>
      </c>
      <c r="C188" t="str">
        <f>'Phase I - Post Duplicate Screen'!C178</f>
        <v>Lattal, Kennon A.; Solley, Elizabeth A.; Cançado, Carlos R. X.; Oliver, Anthony C.</v>
      </c>
      <c r="D188" t="str">
        <f>'Phase I - Post Duplicate Screen'!D178</f>
        <v>Hierarchical resurgence</v>
      </c>
      <c r="E188" s="1" t="s">
        <v>639</v>
      </c>
      <c r="F188" s="13" t="s">
        <v>13829</v>
      </c>
      <c r="G188" s="1" t="s">
        <v>13644</v>
      </c>
      <c r="H188" s="1" t="s">
        <v>13644</v>
      </c>
      <c r="I188" s="1" t="s">
        <v>13644</v>
      </c>
      <c r="J188" s="1" t="s">
        <v>13644</v>
      </c>
      <c r="K188" s="1" t="s">
        <v>13644</v>
      </c>
      <c r="L188" s="1" t="s">
        <v>13644</v>
      </c>
      <c r="M188" s="1" t="s">
        <v>13644</v>
      </c>
      <c r="N188" t="b">
        <f t="shared" si="2"/>
        <v>1</v>
      </c>
      <c r="P188" t="str">
        <f>IF(N188='Phase 1 - Criteria - Chris'!N188, "TRUE", "FALSE")</f>
        <v>TRUE</v>
      </c>
    </row>
    <row r="189" spans="1:16">
      <c r="A189">
        <v>299</v>
      </c>
      <c r="B189">
        <f>'Phase I - Post Duplicate Screen'!B179</f>
        <v>2019</v>
      </c>
      <c r="C189" t="str">
        <f>'Phase I - Post Duplicate Screen'!C179</f>
        <v>Diaz, Juan A.; Bruner, Carlos A.; Flores, R. Andrea</v>
      </c>
      <c r="D189" t="str">
        <f>'Phase I - Post Duplicate Screen'!D179</f>
        <v>La Resurgencia de Conducta Inducida = The resurgence of induced behavior</v>
      </c>
      <c r="E189" s="1" t="s">
        <v>13830</v>
      </c>
      <c r="F189" s="1" t="s">
        <v>13652</v>
      </c>
      <c r="G189" s="1" t="s">
        <v>13644</v>
      </c>
      <c r="H189" s="1" t="s">
        <v>13644</v>
      </c>
      <c r="I189" s="1" t="s">
        <v>13644</v>
      </c>
      <c r="J189" s="1" t="s">
        <v>13645</v>
      </c>
      <c r="K189" s="1" t="s">
        <v>13644</v>
      </c>
      <c r="L189" s="1" t="s">
        <v>13644</v>
      </c>
      <c r="M189" s="1" t="s">
        <v>13644</v>
      </c>
      <c r="N189" t="b">
        <f t="shared" si="2"/>
        <v>0</v>
      </c>
      <c r="P189" t="str">
        <f>IF(N189='Phase 1 - Criteria - Chris'!N189, "TRUE", "FALSE")</f>
        <v>TRUE</v>
      </c>
    </row>
    <row r="190" spans="1:16">
      <c r="A190">
        <v>301</v>
      </c>
      <c r="B190">
        <f>'Phase I - Post Duplicate Screen'!B180</f>
        <v>2019</v>
      </c>
      <c r="C190" t="str">
        <f>'Phase I - Post Duplicate Screen'!C180</f>
        <v>Cook, James E.; Lattal, Kennon A.</v>
      </c>
      <c r="D190" t="str">
        <f>'Phase I - Post Duplicate Screen'!D180</f>
        <v>Repeated, within‐session resurgence</v>
      </c>
      <c r="E190" s="1" t="s">
        <v>639</v>
      </c>
      <c r="F190" s="13" t="s">
        <v>13831</v>
      </c>
      <c r="G190" s="1" t="s">
        <v>13644</v>
      </c>
      <c r="H190" s="1" t="s">
        <v>13644</v>
      </c>
      <c r="I190" s="1" t="s">
        <v>13644</v>
      </c>
      <c r="J190" s="1" t="s">
        <v>13644</v>
      </c>
      <c r="K190" s="1" t="s">
        <v>13644</v>
      </c>
      <c r="L190" s="1" t="s">
        <v>13644</v>
      </c>
      <c r="M190" s="1" t="s">
        <v>13644</v>
      </c>
      <c r="N190" t="b">
        <f t="shared" si="2"/>
        <v>1</v>
      </c>
      <c r="P190" t="str">
        <f>IF(N190='Phase 1 - Criteria - Chris'!N190, "TRUE", "FALSE")</f>
        <v>TRUE</v>
      </c>
    </row>
    <row r="191" spans="1:16">
      <c r="A191">
        <v>303</v>
      </c>
      <c r="B191">
        <f>'Phase I - Post Duplicate Screen'!B181</f>
        <v>2019</v>
      </c>
      <c r="C191" t="str">
        <f>'Phase I - Post Duplicate Screen'!C181</f>
        <v>Thrailkill, Eric A.; Ameden, Wesley C.; Bouton, Mark E.</v>
      </c>
      <c r="D191" t="str">
        <f>'Phase I - Post Duplicate Screen'!D181</f>
        <v>Resurgence in humans: Reducing relapse by increasing generalization between treatment and testing</v>
      </c>
      <c r="E191" s="1" t="s">
        <v>819</v>
      </c>
      <c r="F191" s="13" t="s">
        <v>13832</v>
      </c>
      <c r="G191" s="1" t="s">
        <v>13644</v>
      </c>
      <c r="H191" s="1" t="s">
        <v>13644</v>
      </c>
      <c r="I191" s="1" t="s">
        <v>13644</v>
      </c>
      <c r="J191" s="1" t="s">
        <v>13644</v>
      </c>
      <c r="K191" s="1" t="s">
        <v>13644</v>
      </c>
      <c r="L191" s="1" t="s">
        <v>13644</v>
      </c>
      <c r="M191" s="1" t="s">
        <v>13644</v>
      </c>
      <c r="N191" t="b">
        <f t="shared" si="2"/>
        <v>1</v>
      </c>
      <c r="P191" t="str">
        <f>IF(N191='Phase 1 - Criteria - Chris'!N191, "TRUE", "FALSE")</f>
        <v>TRUE</v>
      </c>
    </row>
    <row r="192" spans="1:16">
      <c r="A192">
        <v>306</v>
      </c>
      <c r="B192">
        <f>'Phase I - Post Duplicate Screen'!B182</f>
        <v>2019</v>
      </c>
      <c r="C192" t="str">
        <f>'Phase I - Post Duplicate Screen'!C182</f>
        <v>Radhakrishnan, Supriya; Gerow, Stephanie; Weston, Regan</v>
      </c>
      <c r="D192" t="str">
        <f>'Phase I - Post Duplicate Screen'!D182</f>
        <v>Resurgence of challenging behavior following functional communication training for children with disabilities: A literature review</v>
      </c>
      <c r="E192" s="1" t="s">
        <v>1107</v>
      </c>
      <c r="F192" s="13" t="s">
        <v>13833</v>
      </c>
      <c r="G192" s="1" t="s">
        <v>13644</v>
      </c>
      <c r="H192" s="1" t="s">
        <v>13644</v>
      </c>
      <c r="I192" s="1" t="s">
        <v>13644</v>
      </c>
      <c r="J192" s="1" t="s">
        <v>13644</v>
      </c>
      <c r="K192" s="1" t="s">
        <v>13644</v>
      </c>
      <c r="L192" s="1" t="s">
        <v>13644</v>
      </c>
      <c r="M192" s="1" t="s">
        <v>13644</v>
      </c>
      <c r="N192" t="b">
        <f t="shared" si="2"/>
        <v>1</v>
      </c>
      <c r="O192" t="s">
        <v>13646</v>
      </c>
      <c r="P192" t="str">
        <f>IF(N192='Phase 1 - Criteria - Chris'!N192, "TRUE", "FALSE")</f>
        <v>TRUE</v>
      </c>
    </row>
    <row r="193" spans="1:16">
      <c r="A193">
        <v>307</v>
      </c>
      <c r="B193">
        <f>'Phase I - Post Duplicate Screen'!B183</f>
        <v>2019</v>
      </c>
      <c r="C193" t="str">
        <f>'Phase I - Post Duplicate Screen'!C183</f>
        <v>Kranak, Michael P.</v>
      </c>
      <c r="D193" t="str">
        <f>'Phase I - Post Duplicate Screen'!D183</f>
        <v>Serial and concurrent response presentation: Their effects on resurgence</v>
      </c>
      <c r="E193" s="1" t="s">
        <v>13660</v>
      </c>
      <c r="F193" s="13" t="s">
        <v>13834</v>
      </c>
      <c r="G193" s="1"/>
      <c r="H193" s="1"/>
      <c r="I193" s="1" t="s">
        <v>13644</v>
      </c>
      <c r="J193" s="1" t="s">
        <v>13644</v>
      </c>
      <c r="K193" s="1" t="s">
        <v>13645</v>
      </c>
      <c r="L193" s="1"/>
      <c r="M193" s="1"/>
      <c r="N193" t="b">
        <f t="shared" si="2"/>
        <v>0</v>
      </c>
      <c r="O193" t="s">
        <v>13647</v>
      </c>
      <c r="P193" t="str">
        <f>IF(N193='Phase 1 - Criteria - Chris'!N193, "TRUE", "FALSE")</f>
        <v>TRUE</v>
      </c>
    </row>
    <row r="194" spans="1:16">
      <c r="A194">
        <v>308</v>
      </c>
      <c r="B194">
        <f>'Phase I - Post Duplicate Screen'!B184</f>
        <v>2019</v>
      </c>
      <c r="C194" t="str">
        <f>'Phase I - Post Duplicate Screen'!C184</f>
        <v>Reed, Phil</v>
      </c>
      <c r="D194" t="str">
        <f>'Phase I - Post Duplicate Screen'!D184</f>
        <v>Behavioral resurgence in individuals varying in depression, anxiety, and autism-associated tendencies</v>
      </c>
      <c r="E194" s="1" t="s">
        <v>1424</v>
      </c>
      <c r="F194" s="13" t="s">
        <v>13835</v>
      </c>
      <c r="G194" s="1" t="s">
        <v>13644</v>
      </c>
      <c r="H194" s="1" t="s">
        <v>13644</v>
      </c>
      <c r="I194" s="1" t="s">
        <v>13644</v>
      </c>
      <c r="J194" s="1" t="s">
        <v>13644</v>
      </c>
      <c r="K194" s="1" t="s">
        <v>13644</v>
      </c>
      <c r="L194" s="1" t="s">
        <v>13644</v>
      </c>
      <c r="M194" s="1" t="s">
        <v>13644</v>
      </c>
      <c r="N194" t="b">
        <f t="shared" si="2"/>
        <v>1</v>
      </c>
      <c r="P194" t="str">
        <f>IF(N194='Phase 1 - Criteria - Chris'!N194, "TRUE", "FALSE")</f>
        <v>TRUE</v>
      </c>
    </row>
    <row r="195" spans="1:16">
      <c r="A195">
        <v>309</v>
      </c>
      <c r="B195">
        <f>'Phase I - Post Duplicate Screen'!B185</f>
        <v>2019</v>
      </c>
      <c r="C195" t="str">
        <f>'Phase I - Post Duplicate Screen'!C185</f>
        <v>Goltseker, Koral; Hopf, Frederic W.; Barak, Segev</v>
      </c>
      <c r="D195" t="str">
        <f>'Phase I - Post Duplicate Screen'!D185</f>
        <v>Advances in behavioral animal models of alcohol use disorder</v>
      </c>
      <c r="E195" s="1" t="s">
        <v>13836</v>
      </c>
      <c r="F195" s="13" t="s">
        <v>13837</v>
      </c>
      <c r="G195" s="1" t="s">
        <v>13644</v>
      </c>
      <c r="H195" s="1" t="s">
        <v>13644</v>
      </c>
      <c r="I195" s="1" t="s">
        <v>13644</v>
      </c>
      <c r="J195" s="1" t="s">
        <v>13644</v>
      </c>
      <c r="K195" s="1" t="s">
        <v>13644</v>
      </c>
      <c r="L195" s="1" t="s">
        <v>13644</v>
      </c>
      <c r="M195" s="1" t="s">
        <v>13644</v>
      </c>
      <c r="N195" t="b">
        <f t="shared" si="2"/>
        <v>1</v>
      </c>
      <c r="O195" t="s">
        <v>13646</v>
      </c>
      <c r="P195" t="str">
        <f>IF(N195='Phase 1 - Criteria - Chris'!N195, "TRUE", "FALSE")</f>
        <v>TRUE</v>
      </c>
    </row>
    <row r="196" spans="1:16" s="17" customFormat="1">
      <c r="A196" s="17">
        <v>310</v>
      </c>
      <c r="B196" s="17">
        <f>'Phase I - Post Duplicate Screen'!B186</f>
        <v>2020</v>
      </c>
      <c r="C196" s="17" t="str">
        <f>'Phase I - Post Duplicate Screen'!C186</f>
        <v>Greer, Brian D; Fisher, Wayne W; Retzlaff, Billie J; Fuhrman, Ashley M</v>
      </c>
      <c r="D196" s="17" t="str">
        <f>'Phase I - Post Duplicate Screen'!D186</f>
        <v>A preliminary evaluation of treatment duration on the resurgence of destructive behavior.</v>
      </c>
      <c r="E196" s="25" t="s">
        <v>639</v>
      </c>
      <c r="F196" s="26" t="s">
        <v>13838</v>
      </c>
      <c r="G196" s="25" t="s">
        <v>13644</v>
      </c>
      <c r="H196" s="25" t="s">
        <v>13644</v>
      </c>
      <c r="I196" s="25" t="s">
        <v>13644</v>
      </c>
      <c r="J196" s="25" t="s">
        <v>13644</v>
      </c>
      <c r="K196" s="25" t="s">
        <v>13644</v>
      </c>
      <c r="L196" s="25" t="s">
        <v>13644</v>
      </c>
      <c r="M196" s="25" t="s">
        <v>13645</v>
      </c>
      <c r="N196" s="17" t="b">
        <f t="shared" si="2"/>
        <v>0</v>
      </c>
      <c r="P196" s="17" t="str">
        <f>IF(N196='Phase 1 - Criteria - Chris'!N196, "TRUE", "FALSE")</f>
        <v>TRUE</v>
      </c>
    </row>
    <row r="197" spans="1:16" s="17" customFormat="1">
      <c r="A197" s="17">
        <v>311</v>
      </c>
      <c r="B197" s="17">
        <f>'Phase I - Post Duplicate Screen'!B187</f>
        <v>2020</v>
      </c>
      <c r="C197" s="17" t="str">
        <f>'Phase I - Post Duplicate Screen'!C187</f>
        <v>Suess, Alyssa N; Schieltz, Kelly M; Wacker, David P; Detrick, Jessica; Podlesnik, Christopher A</v>
      </c>
      <c r="D197" s="17" t="str">
        <f>'Phase I - Post Duplicate Screen'!D187</f>
        <v>An evaluation of resurgence following functional communication training conducted in alternative antecedent contexts via telehealth.</v>
      </c>
      <c r="E197" s="25" t="s">
        <v>639</v>
      </c>
      <c r="F197" s="26" t="s">
        <v>13839</v>
      </c>
      <c r="G197" s="25" t="s">
        <v>13644</v>
      </c>
      <c r="H197" s="25" t="s">
        <v>13644</v>
      </c>
      <c r="I197" s="25" t="s">
        <v>13644</v>
      </c>
      <c r="J197" s="25" t="s">
        <v>13644</v>
      </c>
      <c r="K197" s="25" t="s">
        <v>13644</v>
      </c>
      <c r="L197" s="25" t="s">
        <v>13644</v>
      </c>
      <c r="M197" s="25" t="s">
        <v>13645</v>
      </c>
      <c r="N197" s="17" t="b">
        <f t="shared" si="2"/>
        <v>0</v>
      </c>
      <c r="P197" s="17" t="str">
        <f>IF(N197='Phase 1 - Criteria - Chris'!N197, "TRUE", "FALSE")</f>
        <v>TRUE</v>
      </c>
    </row>
    <row r="198" spans="1:16">
      <c r="A198">
        <v>312</v>
      </c>
      <c r="B198">
        <f>'Phase I - Post Duplicate Screen'!B188</f>
        <v>2020</v>
      </c>
      <c r="C198" t="str">
        <f>'Phase I - Post Duplicate Screen'!C188</f>
        <v>Cook, Jemma E; Chandler, Cassie; Rüedi-Bettschen, Daniela; Taylor, Ian; Patterson, Sean; Platt, Donna M</v>
      </c>
      <c r="D198" t="str">
        <f>'Phase I - Post Duplicate Screen'!D188</f>
        <v>Changes in the elimination and resurgence of alcohol-maintained behavior in rats and the effects of naltrexone.</v>
      </c>
      <c r="E198" s="1" t="s">
        <v>748</v>
      </c>
      <c r="F198" s="13" t="s">
        <v>13840</v>
      </c>
      <c r="G198" s="1" t="s">
        <v>13644</v>
      </c>
      <c r="H198" s="1" t="s">
        <v>13644</v>
      </c>
      <c r="I198" s="1" t="s">
        <v>13644</v>
      </c>
      <c r="J198" s="1" t="s">
        <v>13644</v>
      </c>
      <c r="K198" s="1" t="s">
        <v>13644</v>
      </c>
      <c r="L198" s="1" t="s">
        <v>13644</v>
      </c>
      <c r="M198" s="1" t="s">
        <v>13644</v>
      </c>
      <c r="N198" t="b">
        <f t="shared" si="2"/>
        <v>1</v>
      </c>
      <c r="P198" t="str">
        <f>IF(N198='Phase 1 - Criteria - Chris'!N198, "TRUE", "FALSE")</f>
        <v>TRUE</v>
      </c>
    </row>
    <row r="199" spans="1:16">
      <c r="A199">
        <v>313</v>
      </c>
      <c r="B199">
        <f>'Phase I - Post Duplicate Screen'!B189</f>
        <v>2020</v>
      </c>
      <c r="C199" t="str">
        <f>'Phase I - Post Duplicate Screen'!C189</f>
        <v>Alessandri, Jérôme; Cançado, Carlos R X</v>
      </c>
      <c r="D199" t="str">
        <f>'Phase I - Post Duplicate Screen'!D189</f>
        <v>Context affects resurgence of negatively reinforced human behavior.</v>
      </c>
      <c r="E199" s="1" t="s">
        <v>766</v>
      </c>
      <c r="F199" s="13" t="s">
        <v>13841</v>
      </c>
      <c r="G199" s="1" t="s">
        <v>13644</v>
      </c>
      <c r="H199" s="1" t="s">
        <v>13644</v>
      </c>
      <c r="I199" s="1" t="s">
        <v>13644</v>
      </c>
      <c r="J199" s="1" t="s">
        <v>13644</v>
      </c>
      <c r="K199" s="1" t="s">
        <v>13644</v>
      </c>
      <c r="L199" s="1" t="s">
        <v>13644</v>
      </c>
      <c r="M199" s="1" t="s">
        <v>13644</v>
      </c>
      <c r="N199" t="b">
        <f t="shared" si="2"/>
        <v>1</v>
      </c>
      <c r="O199" t="s">
        <v>13842</v>
      </c>
      <c r="P199" t="str">
        <f>IF(N199='Phase 1 - Criteria - Chris'!N199, "TRUE", "FALSE")</f>
        <v>TRUE</v>
      </c>
    </row>
    <row r="200" spans="1:16" s="17" customFormat="1">
      <c r="A200" s="17">
        <v>314</v>
      </c>
      <c r="B200" s="17">
        <f>'Phase I - Post Duplicate Screen'!B190</f>
        <v>2020</v>
      </c>
      <c r="C200" s="17" t="str">
        <f>'Phase I - Post Duplicate Screen'!C190</f>
        <v>Drifke, Melissa A; Tiger, Jeffrey H; Lillie, Madelynn A</v>
      </c>
      <c r="D200" s="17" t="str">
        <f>'Phase I - Post Duplicate Screen'!D190</f>
        <v>DRA contingencies promote improved tolerance to delayed reinforcement during FCT Compared to DRO and fixed-time schedules.</v>
      </c>
      <c r="E200" s="25" t="s">
        <v>646</v>
      </c>
      <c r="F200" s="26" t="s">
        <v>13843</v>
      </c>
      <c r="G200" s="25" t="s">
        <v>13644</v>
      </c>
      <c r="H200" s="25" t="s">
        <v>13644</v>
      </c>
      <c r="I200" s="25" t="s">
        <v>13644</v>
      </c>
      <c r="J200" s="25" t="s">
        <v>13644</v>
      </c>
      <c r="K200" s="25" t="s">
        <v>13644</v>
      </c>
      <c r="L200" s="25" t="s">
        <v>13644</v>
      </c>
      <c r="M200" s="25" t="s">
        <v>13645</v>
      </c>
      <c r="N200" s="17" t="b">
        <f t="shared" si="2"/>
        <v>0</v>
      </c>
      <c r="P200" s="17" t="str">
        <f>IF(N200='Phase 1 - Criteria - Chris'!N200, "TRUE", "FALSE")</f>
        <v>TRUE</v>
      </c>
    </row>
    <row r="201" spans="1:16">
      <c r="A201">
        <v>315</v>
      </c>
      <c r="B201">
        <f>'Phase I - Post Duplicate Screen'!B191</f>
        <v>2020</v>
      </c>
      <c r="C201" t="str">
        <f>'Phase I - Post Duplicate Screen'!C191</f>
        <v>Shvarts, Samuel; Jimenez-Gomez, Corina; Bai, John Y H; Thomas, Rachel R; Oskam, James J; Podlesnik, Christopher A</v>
      </c>
      <c r="D201" t="str">
        <f>'Phase I - Post Duplicate Screen'!D191</f>
        <v>Examining stimuli paired with alternative reinforcement to mitigate resurgence in children diagnosed with autism spectrum disorder and pigeons.</v>
      </c>
      <c r="E201" s="1" t="s">
        <v>639</v>
      </c>
      <c r="F201" s="13" t="s">
        <v>13844</v>
      </c>
      <c r="G201" s="1" t="s">
        <v>13644</v>
      </c>
      <c r="H201" s="1" t="s">
        <v>13644</v>
      </c>
      <c r="I201" s="1" t="s">
        <v>13644</v>
      </c>
      <c r="J201" s="1" t="s">
        <v>13644</v>
      </c>
      <c r="K201" s="1" t="s">
        <v>13644</v>
      </c>
      <c r="L201" s="1" t="s">
        <v>13644</v>
      </c>
      <c r="M201" s="1" t="s">
        <v>13644</v>
      </c>
      <c r="N201" t="b">
        <f t="shared" si="2"/>
        <v>1</v>
      </c>
      <c r="P201" t="str">
        <f>IF(N201='Phase 1 - Criteria - Chris'!N201, "TRUE", "FALSE")</f>
        <v>TRUE</v>
      </c>
    </row>
    <row r="202" spans="1:16">
      <c r="A202">
        <v>316</v>
      </c>
      <c r="B202">
        <f>'Phase I - Post Duplicate Screen'!B192</f>
        <v>2020</v>
      </c>
      <c r="C202" t="str">
        <f>'Phase I - Post Duplicate Screen'!C192</f>
        <v>Diaz-Salvat, Claudia C; St Peter, Claire C; Shuler, Natalie J</v>
      </c>
      <c r="D202" t="str">
        <f>'Phase I - Post Duplicate Screen'!D192</f>
        <v>Increased number of responses may account for reduced resurgence following serial training.</v>
      </c>
      <c r="E202" s="1" t="s">
        <v>646</v>
      </c>
      <c r="F202" s="13" t="s">
        <v>13845</v>
      </c>
      <c r="G202" s="1" t="s">
        <v>13644</v>
      </c>
      <c r="H202" s="1" t="s">
        <v>13644</v>
      </c>
      <c r="I202" s="1" t="s">
        <v>13644</v>
      </c>
      <c r="J202" s="1" t="s">
        <v>13644</v>
      </c>
      <c r="K202" s="1" t="s">
        <v>13644</v>
      </c>
      <c r="L202" s="1" t="s">
        <v>13644</v>
      </c>
      <c r="M202" s="1" t="s">
        <v>13644</v>
      </c>
      <c r="N202" t="b">
        <f t="shared" si="2"/>
        <v>1</v>
      </c>
      <c r="P202" t="str">
        <f>IF(N202='Phase 1 - Criteria - Chris'!N202, "TRUE", "FALSE")</f>
        <v>TRUE</v>
      </c>
    </row>
    <row r="203" spans="1:16" s="17" customFormat="1">
      <c r="A203" s="17">
        <v>317</v>
      </c>
      <c r="B203" s="17">
        <f>'Phase I - Post Duplicate Screen'!B193</f>
        <v>2020</v>
      </c>
      <c r="C203" s="17" t="str">
        <f>'Phase I - Post Duplicate Screen'!C193</f>
        <v>Sullivan, William E; Saini, Valdeep; DeRosa, Nicole M; Craig, Andrew R; Ringdahl, Joel E; Roane, Henry S</v>
      </c>
      <c r="D203" s="17" t="str">
        <f>'Phase I - Post Duplicate Screen'!D193</f>
        <v>Measurement of nontargeted problem behavior during investigations of resurgence.</v>
      </c>
      <c r="E203" s="25" t="s">
        <v>646</v>
      </c>
      <c r="F203" s="26" t="s">
        <v>13846</v>
      </c>
      <c r="G203" s="25" t="s">
        <v>13644</v>
      </c>
      <c r="H203" s="25" t="s">
        <v>13644</v>
      </c>
      <c r="I203" s="25" t="s">
        <v>13644</v>
      </c>
      <c r="J203" s="25" t="s">
        <v>13644</v>
      </c>
      <c r="K203" s="25" t="s">
        <v>13644</v>
      </c>
      <c r="L203" s="25" t="s">
        <v>13644</v>
      </c>
      <c r="M203" s="25" t="s">
        <v>13645</v>
      </c>
      <c r="N203" s="17" t="b">
        <f t="shared" si="2"/>
        <v>0</v>
      </c>
      <c r="P203" s="17" t="str">
        <f>IF(N203='Phase 1 - Criteria - Chris'!N203, "TRUE", "FALSE")</f>
        <v>TRUE</v>
      </c>
    </row>
    <row r="204" spans="1:16" s="17" customFormat="1">
      <c r="A204" s="17">
        <v>318</v>
      </c>
      <c r="B204" s="17">
        <f>'Phase I - Post Duplicate Screen'!B194</f>
        <v>2020</v>
      </c>
      <c r="C204" s="17" t="str">
        <f>'Phase I - Post Duplicate Screen'!C194</f>
        <v>Fisher, Wayne W; Fuhrman, Ashley M; Greer, Brian D; Mitteer, Daniel R; Piazza, Cathleen C</v>
      </c>
      <c r="D204" s="17" t="str">
        <f>'Phase I - Post Duplicate Screen'!D194</f>
        <v>Mitigating resurgence of destructive behavior using the discriminative stimuli of a multiple schedule.</v>
      </c>
      <c r="E204" s="25" t="s">
        <v>639</v>
      </c>
      <c r="F204" s="26" t="s">
        <v>13847</v>
      </c>
      <c r="G204" s="25" t="s">
        <v>13644</v>
      </c>
      <c r="H204" s="25" t="s">
        <v>13644</v>
      </c>
      <c r="I204" s="25" t="s">
        <v>13644</v>
      </c>
      <c r="J204" s="25" t="s">
        <v>13644</v>
      </c>
      <c r="K204" s="25" t="s">
        <v>13644</v>
      </c>
      <c r="L204" s="25" t="s">
        <v>13644</v>
      </c>
      <c r="M204" s="25" t="s">
        <v>13645</v>
      </c>
      <c r="N204" s="17" t="b">
        <f t="shared" si="2"/>
        <v>0</v>
      </c>
      <c r="P204" s="17" t="str">
        <f>IF(N204='Phase 1 - Criteria - Chris'!N204, "TRUE", "FALSE")</f>
        <v>TRUE</v>
      </c>
    </row>
    <row r="205" spans="1:16">
      <c r="A205">
        <v>319</v>
      </c>
      <c r="B205">
        <f>'Phase I - Post Duplicate Screen'!B195</f>
        <v>2020</v>
      </c>
      <c r="C205" t="str">
        <f>'Phase I - Post Duplicate Screen'!C195</f>
        <v>Shahan, Timothy A; Browning, Kaitlyn O; Nall, Rusty W</v>
      </c>
      <c r="D205" t="str">
        <f>'Phase I - Post Duplicate Screen'!D195</f>
        <v>Resurgence as Choice in Context: Treatment duration and on/off alternative reinforcement.</v>
      </c>
      <c r="E205" s="1" t="s">
        <v>639</v>
      </c>
      <c r="F205" s="13" t="s">
        <v>13848</v>
      </c>
      <c r="G205" s="1" t="s">
        <v>13644</v>
      </c>
      <c r="H205" s="1" t="s">
        <v>13644</v>
      </c>
      <c r="I205" s="1" t="s">
        <v>13644</v>
      </c>
      <c r="J205" s="1" t="s">
        <v>13644</v>
      </c>
      <c r="K205" s="1" t="s">
        <v>13644</v>
      </c>
      <c r="L205" s="1" t="s">
        <v>13644</v>
      </c>
      <c r="M205" s="1" t="s">
        <v>13644</v>
      </c>
      <c r="N205" t="b">
        <f t="shared" ref="N205:N215" si="3">IF(COUNTIF(G205:M205,"No") &gt; 0, FALSE, IF(COUNTIF(G205:M205,"Yes") &gt; 6, TRUE, ""))</f>
        <v>1</v>
      </c>
      <c r="P205" t="str">
        <f>IF(N205='Phase 1 - Criteria - Chris'!N205, "TRUE", "FALSE")</f>
        <v>TRUE</v>
      </c>
    </row>
    <row r="206" spans="1:16">
      <c r="A206">
        <v>320</v>
      </c>
      <c r="B206">
        <f>'Phase I - Post Duplicate Screen'!B196</f>
        <v>2020</v>
      </c>
      <c r="C206" t="str">
        <f>'Phase I - Post Duplicate Screen'!C196</f>
        <v>Brown, Katherine R; Greer, Brian D; Craig, Andrew R; Sullivan, William E; Fisher, Wayne W; Roane, Henry S</v>
      </c>
      <c r="D206" t="str">
        <f>'Phase I - Post Duplicate Screen'!D196</f>
        <v>Resurgence following differential reinforcement of alternative behavior implemented with and without extinction.</v>
      </c>
      <c r="E206" s="1" t="s">
        <v>639</v>
      </c>
      <c r="F206" s="13" t="s">
        <v>13849</v>
      </c>
      <c r="G206" s="1" t="s">
        <v>13644</v>
      </c>
      <c r="H206" s="1" t="s">
        <v>13644</v>
      </c>
      <c r="I206" s="1" t="s">
        <v>13644</v>
      </c>
      <c r="J206" s="1" t="s">
        <v>13644</v>
      </c>
      <c r="K206" s="1" t="s">
        <v>13644</v>
      </c>
      <c r="L206" s="1" t="s">
        <v>13644</v>
      </c>
      <c r="M206" s="1" t="s">
        <v>13644</v>
      </c>
      <c r="N206" t="b">
        <f t="shared" si="3"/>
        <v>1</v>
      </c>
      <c r="P206" t="str">
        <f>IF(N206='Phase 1 - Criteria - Chris'!N206, "TRUE", "FALSE")</f>
        <v>TRUE</v>
      </c>
    </row>
    <row r="207" spans="1:16">
      <c r="A207">
        <v>321</v>
      </c>
      <c r="B207">
        <f>'Phase I - Post Duplicate Screen'!B197</f>
        <v>2020</v>
      </c>
      <c r="C207" t="str">
        <f>'Phase I - Post Duplicate Screen'!C197</f>
        <v>Williams, Catherine L; St Peter, Claire C</v>
      </c>
      <c r="D207" t="str">
        <f>'Phase I - Post Duplicate Screen'!D197</f>
        <v>Resurgence of previously taught academic responses.</v>
      </c>
      <c r="E207" s="1" t="s">
        <v>639</v>
      </c>
      <c r="F207" s="13" t="s">
        <v>13850</v>
      </c>
      <c r="G207" s="1" t="s">
        <v>13644</v>
      </c>
      <c r="H207" s="1" t="s">
        <v>13644</v>
      </c>
      <c r="I207" s="1" t="s">
        <v>13644</v>
      </c>
      <c r="J207" s="1" t="s">
        <v>13644</v>
      </c>
      <c r="K207" s="1" t="s">
        <v>13644</v>
      </c>
      <c r="L207" s="1" t="s">
        <v>13644</v>
      </c>
      <c r="M207" s="1" t="s">
        <v>13644</v>
      </c>
      <c r="N207" t="b">
        <f t="shared" si="3"/>
        <v>1</v>
      </c>
      <c r="P207" t="str">
        <f>IF(N207='Phase 1 - Criteria - Chris'!N207, "TRUE", "FALSE")</f>
        <v>TRUE</v>
      </c>
    </row>
    <row r="208" spans="1:16">
      <c r="A208">
        <v>329</v>
      </c>
      <c r="B208">
        <f>'Phase I - Post Duplicate Screen'!B198</f>
        <v>2020</v>
      </c>
      <c r="C208" t="str">
        <f>'Phase I - Post Duplicate Screen'!C198</f>
        <v>Shahan, Timothy A.</v>
      </c>
      <c r="D208" t="str">
        <f>'Phase I - Post Duplicate Screen'!D198</f>
        <v>Relapse: An introduction</v>
      </c>
      <c r="E208" s="1" t="s">
        <v>639</v>
      </c>
      <c r="F208" s="13" t="s">
        <v>13851</v>
      </c>
      <c r="G208" s="1" t="s">
        <v>13644</v>
      </c>
      <c r="H208" s="1" t="s">
        <v>13644</v>
      </c>
      <c r="I208" s="1" t="s">
        <v>13644</v>
      </c>
      <c r="J208" s="1" t="s">
        <v>13644</v>
      </c>
      <c r="K208" s="1" t="s">
        <v>13644</v>
      </c>
      <c r="L208" s="1" t="s">
        <v>13644</v>
      </c>
      <c r="M208" s="1" t="s">
        <v>13644</v>
      </c>
      <c r="N208" t="b">
        <f t="shared" si="3"/>
        <v>1</v>
      </c>
      <c r="O208" t="s">
        <v>13646</v>
      </c>
      <c r="P208" t="str">
        <f>IF(N208='Phase 1 - Criteria - Chris'!N208, "TRUE", "FALSE")</f>
        <v>TRUE</v>
      </c>
    </row>
    <row r="209" spans="1:16">
      <c r="A209">
        <v>330</v>
      </c>
      <c r="B209">
        <f>'Phase I - Post Duplicate Screen'!B199</f>
        <v>2020</v>
      </c>
      <c r="C209" t="str">
        <f>'Phase I - Post Duplicate Screen'!C199</f>
        <v>Robinson, Théo P.; Kelley, Michael E.</v>
      </c>
      <c r="D209" t="str">
        <f>'Phase I - Post Duplicate Screen'!D199</f>
        <v>Renewal and resurgence phenomena generalize to Amazon's Mechanical Turk</v>
      </c>
      <c r="E209" s="1" t="s">
        <v>639</v>
      </c>
      <c r="F209" s="13" t="s">
        <v>13852</v>
      </c>
      <c r="G209" s="1" t="s">
        <v>13644</v>
      </c>
      <c r="H209" s="1" t="s">
        <v>13644</v>
      </c>
      <c r="I209" s="1" t="s">
        <v>13644</v>
      </c>
      <c r="J209" s="1" t="s">
        <v>13644</v>
      </c>
      <c r="K209" s="1" t="s">
        <v>13644</v>
      </c>
      <c r="L209" s="1" t="s">
        <v>13644</v>
      </c>
      <c r="M209" s="1" t="s">
        <v>13644</v>
      </c>
      <c r="N209" t="b">
        <f t="shared" si="3"/>
        <v>1</v>
      </c>
      <c r="P209" t="str">
        <f>IF(N209='Phase 1 - Criteria - Chris'!N209, "TRUE", "FALSE")</f>
        <v>TRUE</v>
      </c>
    </row>
    <row r="210" spans="1:16">
      <c r="A210">
        <v>333</v>
      </c>
      <c r="B210">
        <f>'Phase I - Post Duplicate Screen'!B200</f>
        <v>2020</v>
      </c>
      <c r="C210" t="str">
        <f>'Phase I - Post Duplicate Screen'!C200</f>
        <v>Nall, Rusty W.</v>
      </c>
      <c r="D210" t="str">
        <f>'Phase I - Post Duplicate Screen'!D200</f>
        <v>Resurgence of cocaine-seeking in rats following long access and punishment</v>
      </c>
      <c r="E210" s="1" t="s">
        <v>13660</v>
      </c>
      <c r="F210" s="13" t="s">
        <v>13853</v>
      </c>
      <c r="G210" s="1"/>
      <c r="H210" s="1"/>
      <c r="I210" s="1" t="s">
        <v>13644</v>
      </c>
      <c r="J210" s="1" t="s">
        <v>13644</v>
      </c>
      <c r="K210" s="1" t="s">
        <v>13645</v>
      </c>
      <c r="L210" s="1"/>
      <c r="M210" s="1"/>
      <c r="N210" t="b">
        <f t="shared" si="3"/>
        <v>0</v>
      </c>
      <c r="O210" t="s">
        <v>13647</v>
      </c>
      <c r="P210" t="str">
        <f>IF(N210='Phase 1 - Criteria - Chris'!N210, "TRUE", "FALSE")</f>
        <v>TRUE</v>
      </c>
    </row>
    <row r="211" spans="1:16">
      <c r="A211">
        <v>335</v>
      </c>
      <c r="B211">
        <f>'Phase I - Post Duplicate Screen'!B201</f>
        <v>2020</v>
      </c>
      <c r="C211" t="str">
        <f>'Phase I - Post Duplicate Screen'!C201</f>
        <v>Nall, Rusty W.; Shahan, Timothy A.</v>
      </c>
      <c r="D211" t="str">
        <f>'Phase I - Post Duplicate Screen'!D201</f>
        <v>Resurgence of punishment-suppressed cocaine seeking in rats</v>
      </c>
      <c r="E211" s="1" t="s">
        <v>1160</v>
      </c>
      <c r="F211" s="13" t="s">
        <v>13854</v>
      </c>
      <c r="G211" s="1" t="s">
        <v>13644</v>
      </c>
      <c r="H211" s="1" t="s">
        <v>13644</v>
      </c>
      <c r="I211" s="1" t="s">
        <v>13644</v>
      </c>
      <c r="J211" s="1" t="s">
        <v>13644</v>
      </c>
      <c r="K211" s="1" t="s">
        <v>13644</v>
      </c>
      <c r="L211" s="1" t="s">
        <v>13644</v>
      </c>
      <c r="M211" s="1" t="s">
        <v>13644</v>
      </c>
      <c r="N211" t="b">
        <f t="shared" si="3"/>
        <v>1</v>
      </c>
      <c r="P211" t="str">
        <f>IF(N211='Phase 1 - Criteria - Chris'!N211, "TRUE", "FALSE")</f>
        <v>TRUE</v>
      </c>
    </row>
    <row r="212" spans="1:16">
      <c r="A212">
        <v>336</v>
      </c>
      <c r="B212">
        <f>'Phase I - Post Duplicate Screen'!B202</f>
        <v>2020</v>
      </c>
      <c r="C212" t="str">
        <f>'Phase I - Post Duplicate Screen'!C202</f>
        <v>Lattal, Kennon A.; Oliver, Anthony C.</v>
      </c>
      <c r="D212" t="str">
        <f>'Phase I - Post Duplicate Screen'!D202</f>
        <v>The control response in assessing resurgence: Useful or compromised tool?</v>
      </c>
      <c r="E212" s="1" t="s">
        <v>639</v>
      </c>
      <c r="F212" s="13" t="s">
        <v>13855</v>
      </c>
      <c r="G212" s="1" t="s">
        <v>13644</v>
      </c>
      <c r="H212" s="1" t="s">
        <v>13644</v>
      </c>
      <c r="I212" s="1" t="s">
        <v>13644</v>
      </c>
      <c r="J212" s="1" t="s">
        <v>13644</v>
      </c>
      <c r="K212" s="1" t="s">
        <v>13644</v>
      </c>
      <c r="L212" s="1" t="s">
        <v>13644</v>
      </c>
      <c r="M212" s="1" t="s">
        <v>13644</v>
      </c>
      <c r="N212" t="b">
        <f t="shared" si="3"/>
        <v>1</v>
      </c>
      <c r="O212" t="s">
        <v>13646</v>
      </c>
      <c r="P212" t="str">
        <f>IF(N212='Phase 1 - Criteria - Chris'!N212, "TRUE", "FALSE")</f>
        <v>TRUE</v>
      </c>
    </row>
    <row r="213" spans="1:16">
      <c r="A213">
        <v>337</v>
      </c>
      <c r="B213">
        <f>'Phase I - Post Duplicate Screen'!B203</f>
        <v>2020</v>
      </c>
      <c r="C213" t="str">
        <f>'Phase I - Post Duplicate Screen'!C203</f>
        <v>Strouse, Glenn</v>
      </c>
      <c r="D213" t="str">
        <f>'Phase I - Post Duplicate Screen'!D203</f>
        <v>Using a serial DRA to foster resurgence</v>
      </c>
      <c r="E213" s="1" t="s">
        <v>13660</v>
      </c>
      <c r="F213" s="13" t="s">
        <v>13856</v>
      </c>
      <c r="G213" s="1"/>
      <c r="H213" s="1"/>
      <c r="I213" s="1" t="s">
        <v>13644</v>
      </c>
      <c r="J213" s="1" t="s">
        <v>13644</v>
      </c>
      <c r="K213" s="1" t="s">
        <v>13645</v>
      </c>
      <c r="L213" s="1"/>
      <c r="M213" s="1"/>
      <c r="N213" t="b">
        <f t="shared" si="3"/>
        <v>0</v>
      </c>
      <c r="O213" t="s">
        <v>13647</v>
      </c>
      <c r="P213" t="str">
        <f>IF(N213='Phase 1 - Criteria - Chris'!N213, "TRUE", "FALSE")</f>
        <v>TRUE</v>
      </c>
    </row>
    <row r="214" spans="1:16">
      <c r="A214">
        <v>338</v>
      </c>
      <c r="B214">
        <f>'Phase I - Post Duplicate Screen'!B204</f>
        <v>2020</v>
      </c>
      <c r="C214" t="str">
        <f>'Phase I - Post Duplicate Screen'!C204</f>
        <v>Podlesnik, Christopher A.; Ritchey, Carolyn M.; Kuroda, Toshikazu</v>
      </c>
      <c r="D214" t="str">
        <f>'Phase I - Post Duplicate Screen'!D204</f>
        <v>Repeated resurgence with and without a context change</v>
      </c>
      <c r="E214" s="1" t="s">
        <v>766</v>
      </c>
      <c r="F214" s="13" t="s">
        <v>13857</v>
      </c>
      <c r="G214" s="1" t="s">
        <v>13644</v>
      </c>
      <c r="H214" s="1" t="s">
        <v>13644</v>
      </c>
      <c r="I214" s="1" t="s">
        <v>13644</v>
      </c>
      <c r="J214" s="1" t="s">
        <v>13644</v>
      </c>
      <c r="K214" s="1" t="s">
        <v>13644</v>
      </c>
      <c r="L214" s="1" t="s">
        <v>13644</v>
      </c>
      <c r="M214" s="1" t="s">
        <v>13644</v>
      </c>
      <c r="N214" t="b">
        <f t="shared" si="3"/>
        <v>1</v>
      </c>
      <c r="P214" t="str">
        <f>IF(N214='Phase 1 - Criteria - Chris'!N214, "TRUE", "FALSE")</f>
        <v>TRUE</v>
      </c>
    </row>
    <row r="215" spans="1:16">
      <c r="A215">
        <v>339</v>
      </c>
      <c r="B215">
        <f>'Phase I - Post Duplicate Screen'!B205</f>
        <v>2017</v>
      </c>
      <c r="C215" t="str">
        <f>'Phase I - Post Duplicate Screen'!C205</f>
        <v>Bouton, Mark E; Thrailkill, Eric A; Bergeria, Cecilia L; Davis, Danielle R</v>
      </c>
      <c r="D215" t="str">
        <f>'Phase I - Post Duplicate Screen'!D205</f>
        <v>Preventing relapse after incentivized choice treatment: A laboratory model.</v>
      </c>
      <c r="E215" s="1" t="s">
        <v>766</v>
      </c>
      <c r="F215" s="13" t="s">
        <v>13858</v>
      </c>
      <c r="G215" s="1" t="s">
        <v>13645</v>
      </c>
      <c r="H215" s="1" t="s">
        <v>13644</v>
      </c>
      <c r="I215" s="1" t="s">
        <v>13644</v>
      </c>
      <c r="J215" s="1" t="s">
        <v>13644</v>
      </c>
      <c r="K215" s="1" t="s">
        <v>13644</v>
      </c>
      <c r="L215" s="1" t="s">
        <v>13644</v>
      </c>
      <c r="M215" s="1" t="s">
        <v>13644</v>
      </c>
      <c r="N215" t="b">
        <f t="shared" si="3"/>
        <v>0</v>
      </c>
      <c r="P215" t="str">
        <f>IF(N215='Phase 1 - Criteria - Chris'!N215, "TRUE", "FALSE")</f>
        <v>TRUE</v>
      </c>
    </row>
    <row r="216" spans="1:16">
      <c r="A216" s="1"/>
      <c r="M216" s="23" t="s">
        <v>95</v>
      </c>
      <c r="N216" s="24">
        <f>COUNTIF(N15:N215, "TRUE")</f>
        <v>138</v>
      </c>
    </row>
    <row r="217" spans="1:16">
      <c r="A217" s="1"/>
    </row>
  </sheetData>
  <conditionalFormatting sqref="K194:K201 I62:K62 I67:K67 G70:G72 I70:M71 I77:K77 G84 I84:M84 K192 I192:J201 I203:K203 K207:K209 I207:J215 G59:M59 H72:K72 I74:K75 I80:K82 I85:K85 G189:M189 G15:M57 G86:M187">
    <cfRule type="cellIs" dxfId="581" priority="337" operator="equal">
      <formula>"No"</formula>
    </cfRule>
  </conditionalFormatting>
  <conditionalFormatting sqref="K194:K201 I62:K62 I67:K67 G70:G72 I70:M71 I77:K77 G84 I84:M84 K192 I192:J201 I203:K203 K207:K209 I207:J215 G59:M59 H72:K72 I74:K75 I80:K82 I85:K85 G189:M189 G15:M57 G86:M187">
    <cfRule type="cellIs" dxfId="580" priority="336" operator="equal">
      <formula>"Yes"</formula>
    </cfRule>
  </conditionalFormatting>
  <conditionalFormatting sqref="G193:H193 L193:M193">
    <cfRule type="cellIs" dxfId="579" priority="333" operator="equal">
      <formula>"No"</formula>
    </cfRule>
  </conditionalFormatting>
  <conditionalFormatting sqref="G193:H193 L193:M193">
    <cfRule type="cellIs" dxfId="578" priority="332" operator="equal">
      <formula>"Yes"</formula>
    </cfRule>
  </conditionalFormatting>
  <conditionalFormatting sqref="L199">
    <cfRule type="cellIs" dxfId="577" priority="321" operator="equal">
      <formula>"No"</formula>
    </cfRule>
  </conditionalFormatting>
  <conditionalFormatting sqref="L199">
    <cfRule type="cellIs" dxfId="576" priority="320" operator="equal">
      <formula>"Yes"</formula>
    </cfRule>
  </conditionalFormatting>
  <conditionalFormatting sqref="G210:H210 L210:M210">
    <cfRule type="cellIs" dxfId="575" priority="281" operator="equal">
      <formula>"No"</formula>
    </cfRule>
  </conditionalFormatting>
  <conditionalFormatting sqref="G210:H210 L210:M210">
    <cfRule type="cellIs" dxfId="574" priority="280" operator="equal">
      <formula>"Yes"</formula>
    </cfRule>
  </conditionalFormatting>
  <conditionalFormatting sqref="G213:H213 L213:M213">
    <cfRule type="cellIs" dxfId="573" priority="273" operator="equal">
      <formula>"No"</formula>
    </cfRule>
  </conditionalFormatting>
  <conditionalFormatting sqref="G213:H213 L213:M213">
    <cfRule type="cellIs" dxfId="572" priority="272" operator="equal">
      <formula>"Yes"</formula>
    </cfRule>
  </conditionalFormatting>
  <conditionalFormatting sqref="E15:F215">
    <cfRule type="containsBlanks" dxfId="571" priority="266">
      <formula>LEN(TRIM(E15))=0</formula>
    </cfRule>
  </conditionalFormatting>
  <conditionalFormatting sqref="N15:N215">
    <cfRule type="cellIs" dxfId="570" priority="265" operator="equal">
      <formula>$D$6</formula>
    </cfRule>
  </conditionalFormatting>
  <conditionalFormatting sqref="K193">
    <cfRule type="cellIs" dxfId="569" priority="264" operator="equal">
      <formula>"No"</formula>
    </cfRule>
  </conditionalFormatting>
  <conditionalFormatting sqref="K193">
    <cfRule type="cellIs" dxfId="568" priority="263" operator="equal">
      <formula>"Yes"</formula>
    </cfRule>
  </conditionalFormatting>
  <conditionalFormatting sqref="K210">
    <cfRule type="cellIs" dxfId="567" priority="262" operator="equal">
      <formula>"No"</formula>
    </cfRule>
  </conditionalFormatting>
  <conditionalFormatting sqref="K210">
    <cfRule type="cellIs" dxfId="566" priority="261" operator="equal">
      <formula>"Yes"</formula>
    </cfRule>
  </conditionalFormatting>
  <conditionalFormatting sqref="K213">
    <cfRule type="cellIs" dxfId="565" priority="260" operator="equal">
      <formula>"No"</formula>
    </cfRule>
  </conditionalFormatting>
  <conditionalFormatting sqref="K213">
    <cfRule type="cellIs" dxfId="564" priority="259" operator="equal">
      <formula>"Yes"</formula>
    </cfRule>
  </conditionalFormatting>
  <conditionalFormatting sqref="K211:K212">
    <cfRule type="cellIs" dxfId="563" priority="258" operator="equal">
      <formula>"No"</formula>
    </cfRule>
  </conditionalFormatting>
  <conditionalFormatting sqref="K211:K212">
    <cfRule type="cellIs" dxfId="562" priority="257" operator="equal">
      <formula>"Yes"</formula>
    </cfRule>
  </conditionalFormatting>
  <conditionalFormatting sqref="K214:K215">
    <cfRule type="cellIs" dxfId="561" priority="256" operator="equal">
      <formula>"No"</formula>
    </cfRule>
  </conditionalFormatting>
  <conditionalFormatting sqref="K214:K215">
    <cfRule type="cellIs" dxfId="560" priority="255" operator="equal">
      <formula>"Yes"</formula>
    </cfRule>
  </conditionalFormatting>
  <conditionalFormatting sqref="G58:M58">
    <cfRule type="cellIs" dxfId="559" priority="254" operator="equal">
      <formula>"No"</formula>
    </cfRule>
  </conditionalFormatting>
  <conditionalFormatting sqref="G58:M58">
    <cfRule type="cellIs" dxfId="558" priority="253" operator="equal">
      <formula>"Yes"</formula>
    </cfRule>
  </conditionalFormatting>
  <conditionalFormatting sqref="G60:M60">
    <cfRule type="cellIs" dxfId="557" priority="252" operator="equal">
      <formula>"No"</formula>
    </cfRule>
  </conditionalFormatting>
  <conditionalFormatting sqref="G60:M60">
    <cfRule type="cellIs" dxfId="556" priority="251" operator="equal">
      <formula>"Yes"</formula>
    </cfRule>
  </conditionalFormatting>
  <conditionalFormatting sqref="G61:M61">
    <cfRule type="cellIs" dxfId="555" priority="250" operator="equal">
      <formula>"No"</formula>
    </cfRule>
  </conditionalFormatting>
  <conditionalFormatting sqref="G61:M61">
    <cfRule type="cellIs" dxfId="554" priority="249" operator="equal">
      <formula>"Yes"</formula>
    </cfRule>
  </conditionalFormatting>
  <conditionalFormatting sqref="G63:M63">
    <cfRule type="cellIs" dxfId="553" priority="248" operator="equal">
      <formula>"No"</formula>
    </cfRule>
  </conditionalFormatting>
  <conditionalFormatting sqref="G63:M63">
    <cfRule type="cellIs" dxfId="552" priority="247" operator="equal">
      <formula>"Yes"</formula>
    </cfRule>
  </conditionalFormatting>
  <conditionalFormatting sqref="G64:M64">
    <cfRule type="cellIs" dxfId="551" priority="246" operator="equal">
      <formula>"No"</formula>
    </cfRule>
  </conditionalFormatting>
  <conditionalFormatting sqref="G64:M64">
    <cfRule type="cellIs" dxfId="550" priority="245" operator="equal">
      <formula>"Yes"</formula>
    </cfRule>
  </conditionalFormatting>
  <conditionalFormatting sqref="G65:M65">
    <cfRule type="cellIs" dxfId="549" priority="244" operator="equal">
      <formula>"No"</formula>
    </cfRule>
  </conditionalFormatting>
  <conditionalFormatting sqref="G65:M65">
    <cfRule type="cellIs" dxfId="548" priority="243" operator="equal">
      <formula>"Yes"</formula>
    </cfRule>
  </conditionalFormatting>
  <conditionalFormatting sqref="G66:M66">
    <cfRule type="cellIs" dxfId="547" priority="242" operator="equal">
      <formula>"No"</formula>
    </cfRule>
  </conditionalFormatting>
  <conditionalFormatting sqref="G66:M66">
    <cfRule type="cellIs" dxfId="546" priority="241" operator="equal">
      <formula>"Yes"</formula>
    </cfRule>
  </conditionalFormatting>
  <conditionalFormatting sqref="G68:M68">
    <cfRule type="cellIs" dxfId="545" priority="240" operator="equal">
      <formula>"No"</formula>
    </cfRule>
  </conditionalFormatting>
  <conditionalFormatting sqref="G68:M68">
    <cfRule type="cellIs" dxfId="544" priority="239" operator="equal">
      <formula>"Yes"</formula>
    </cfRule>
  </conditionalFormatting>
  <conditionalFormatting sqref="G69:M69">
    <cfRule type="cellIs" dxfId="543" priority="238" operator="equal">
      <formula>"No"</formula>
    </cfRule>
  </conditionalFormatting>
  <conditionalFormatting sqref="G69:M69">
    <cfRule type="cellIs" dxfId="542" priority="237" operator="equal">
      <formula>"Yes"</formula>
    </cfRule>
  </conditionalFormatting>
  <conditionalFormatting sqref="G73:L73">
    <cfRule type="cellIs" dxfId="541" priority="236" operator="equal">
      <formula>"No"</formula>
    </cfRule>
  </conditionalFormatting>
  <conditionalFormatting sqref="G73:L73">
    <cfRule type="cellIs" dxfId="540" priority="235" operator="equal">
      <formula>"Yes"</formula>
    </cfRule>
  </conditionalFormatting>
  <conditionalFormatting sqref="G76:M76">
    <cfRule type="cellIs" dxfId="539" priority="234" operator="equal">
      <formula>"No"</formula>
    </cfRule>
  </conditionalFormatting>
  <conditionalFormatting sqref="G76:M76">
    <cfRule type="cellIs" dxfId="538" priority="233" operator="equal">
      <formula>"Yes"</formula>
    </cfRule>
  </conditionalFormatting>
  <conditionalFormatting sqref="G78:M78">
    <cfRule type="cellIs" dxfId="537" priority="232" operator="equal">
      <formula>"No"</formula>
    </cfRule>
  </conditionalFormatting>
  <conditionalFormatting sqref="G78:M78">
    <cfRule type="cellIs" dxfId="536" priority="231" operator="equal">
      <formula>"Yes"</formula>
    </cfRule>
  </conditionalFormatting>
  <conditionalFormatting sqref="G79:M79">
    <cfRule type="cellIs" dxfId="535" priority="230" operator="equal">
      <formula>"No"</formula>
    </cfRule>
  </conditionalFormatting>
  <conditionalFormatting sqref="G79:M79">
    <cfRule type="cellIs" dxfId="534" priority="229" operator="equal">
      <formula>"Yes"</formula>
    </cfRule>
  </conditionalFormatting>
  <conditionalFormatting sqref="G83:M83">
    <cfRule type="cellIs" dxfId="533" priority="228" operator="equal">
      <formula>"No"</formula>
    </cfRule>
  </conditionalFormatting>
  <conditionalFormatting sqref="G83:M83">
    <cfRule type="cellIs" dxfId="532" priority="227" operator="equal">
      <formula>"Yes"</formula>
    </cfRule>
  </conditionalFormatting>
  <conditionalFormatting sqref="G188:M188">
    <cfRule type="cellIs" dxfId="531" priority="226" operator="equal">
      <formula>"No"</formula>
    </cfRule>
  </conditionalFormatting>
  <conditionalFormatting sqref="G188:M188">
    <cfRule type="cellIs" dxfId="530" priority="225" operator="equal">
      <formula>"Yes"</formula>
    </cfRule>
  </conditionalFormatting>
  <conditionalFormatting sqref="G190:M190">
    <cfRule type="cellIs" dxfId="529" priority="224" operator="equal">
      <formula>"No"</formula>
    </cfRule>
  </conditionalFormatting>
  <conditionalFormatting sqref="G190:M190">
    <cfRule type="cellIs" dxfId="528" priority="223" operator="equal">
      <formula>"Yes"</formula>
    </cfRule>
  </conditionalFormatting>
  <conditionalFormatting sqref="G191:M191">
    <cfRule type="cellIs" dxfId="527" priority="222" operator="equal">
      <formula>"No"</formula>
    </cfRule>
  </conditionalFormatting>
  <conditionalFormatting sqref="G191:M191">
    <cfRule type="cellIs" dxfId="526" priority="221" operator="equal">
      <formula>"Yes"</formula>
    </cfRule>
  </conditionalFormatting>
  <conditionalFormatting sqref="G202:M202">
    <cfRule type="cellIs" dxfId="525" priority="220" operator="equal">
      <formula>"No"</formula>
    </cfRule>
  </conditionalFormatting>
  <conditionalFormatting sqref="G202:M202">
    <cfRule type="cellIs" dxfId="524" priority="219" operator="equal">
      <formula>"Yes"</formula>
    </cfRule>
  </conditionalFormatting>
  <conditionalFormatting sqref="G204:L204">
    <cfRule type="cellIs" dxfId="523" priority="218" operator="equal">
      <formula>"No"</formula>
    </cfRule>
  </conditionalFormatting>
  <conditionalFormatting sqref="G204:L204">
    <cfRule type="cellIs" dxfId="522" priority="217" operator="equal">
      <formula>"Yes"</formula>
    </cfRule>
  </conditionalFormatting>
  <conditionalFormatting sqref="G205:M205">
    <cfRule type="cellIs" dxfId="521" priority="216" operator="equal">
      <formula>"No"</formula>
    </cfRule>
  </conditionalFormatting>
  <conditionalFormatting sqref="G205:M205">
    <cfRule type="cellIs" dxfId="520" priority="215" operator="equal">
      <formula>"Yes"</formula>
    </cfRule>
  </conditionalFormatting>
  <conditionalFormatting sqref="G206:M206">
    <cfRule type="cellIs" dxfId="519" priority="214" operator="equal">
      <formula>"No"</formula>
    </cfRule>
  </conditionalFormatting>
  <conditionalFormatting sqref="G206:M206">
    <cfRule type="cellIs" dxfId="518" priority="213" operator="equal">
      <formula>"Yes"</formula>
    </cfRule>
  </conditionalFormatting>
  <conditionalFormatting sqref="G62:H62">
    <cfRule type="cellIs" dxfId="517" priority="212" operator="equal">
      <formula>"No"</formula>
    </cfRule>
  </conditionalFormatting>
  <conditionalFormatting sqref="G62:H62">
    <cfRule type="cellIs" dxfId="516" priority="211" operator="equal">
      <formula>"Yes"</formula>
    </cfRule>
  </conditionalFormatting>
  <conditionalFormatting sqref="L62">
    <cfRule type="cellIs" dxfId="515" priority="210" operator="equal">
      <formula>"No"</formula>
    </cfRule>
  </conditionalFormatting>
  <conditionalFormatting sqref="L62">
    <cfRule type="cellIs" dxfId="514" priority="209" operator="equal">
      <formula>"Yes"</formula>
    </cfRule>
  </conditionalFormatting>
  <conditionalFormatting sqref="M62">
    <cfRule type="cellIs" dxfId="513" priority="208" operator="equal">
      <formula>"No"</formula>
    </cfRule>
  </conditionalFormatting>
  <conditionalFormatting sqref="M62">
    <cfRule type="cellIs" dxfId="512" priority="207" operator="equal">
      <formula>"Yes"</formula>
    </cfRule>
  </conditionalFormatting>
  <conditionalFormatting sqref="G67:H67">
    <cfRule type="cellIs" dxfId="511" priority="206" operator="equal">
      <formula>"No"</formula>
    </cfRule>
  </conditionalFormatting>
  <conditionalFormatting sqref="G67:H67">
    <cfRule type="cellIs" dxfId="510" priority="205" operator="equal">
      <formula>"Yes"</formula>
    </cfRule>
  </conditionalFormatting>
  <conditionalFormatting sqref="L67:M67">
    <cfRule type="cellIs" dxfId="509" priority="204" operator="equal">
      <formula>"No"</formula>
    </cfRule>
  </conditionalFormatting>
  <conditionalFormatting sqref="L67:M67">
    <cfRule type="cellIs" dxfId="508" priority="203" operator="equal">
      <formula>"Yes"</formula>
    </cfRule>
  </conditionalFormatting>
  <conditionalFormatting sqref="L72:M72">
    <cfRule type="cellIs" dxfId="507" priority="202" operator="equal">
      <formula>"No"</formula>
    </cfRule>
  </conditionalFormatting>
  <conditionalFormatting sqref="L72:M72">
    <cfRule type="cellIs" dxfId="506" priority="201" operator="equal">
      <formula>"Yes"</formula>
    </cfRule>
  </conditionalFormatting>
  <conditionalFormatting sqref="G74:H74">
    <cfRule type="cellIs" dxfId="505" priority="200" operator="equal">
      <formula>"No"</formula>
    </cfRule>
  </conditionalFormatting>
  <conditionalFormatting sqref="G74:H74">
    <cfRule type="cellIs" dxfId="504" priority="199" operator="equal">
      <formula>"Yes"</formula>
    </cfRule>
  </conditionalFormatting>
  <conditionalFormatting sqref="G75:H75">
    <cfRule type="cellIs" dxfId="503" priority="198" operator="equal">
      <formula>"No"</formula>
    </cfRule>
  </conditionalFormatting>
  <conditionalFormatting sqref="G75:H75">
    <cfRule type="cellIs" dxfId="502" priority="197" operator="equal">
      <formula>"Yes"</formula>
    </cfRule>
  </conditionalFormatting>
  <conditionalFormatting sqref="G77:H77">
    <cfRule type="cellIs" dxfId="501" priority="196" operator="equal">
      <formula>"No"</formula>
    </cfRule>
  </conditionalFormatting>
  <conditionalFormatting sqref="G77:H77">
    <cfRule type="cellIs" dxfId="500" priority="195" operator="equal">
      <formula>"Yes"</formula>
    </cfRule>
  </conditionalFormatting>
  <conditionalFormatting sqref="G80:H80">
    <cfRule type="cellIs" dxfId="499" priority="194" operator="equal">
      <formula>"No"</formula>
    </cfRule>
  </conditionalFormatting>
  <conditionalFormatting sqref="G80:H80">
    <cfRule type="cellIs" dxfId="498" priority="193" operator="equal">
      <formula>"Yes"</formula>
    </cfRule>
  </conditionalFormatting>
  <conditionalFormatting sqref="L74">
    <cfRule type="cellIs" dxfId="497" priority="192" operator="equal">
      <formula>"No"</formula>
    </cfRule>
  </conditionalFormatting>
  <conditionalFormatting sqref="L74">
    <cfRule type="cellIs" dxfId="496" priority="191" operator="equal">
      <formula>"Yes"</formula>
    </cfRule>
  </conditionalFormatting>
  <conditionalFormatting sqref="L75">
    <cfRule type="cellIs" dxfId="495" priority="190" operator="equal">
      <formula>"No"</formula>
    </cfRule>
  </conditionalFormatting>
  <conditionalFormatting sqref="L75">
    <cfRule type="cellIs" dxfId="494" priority="189" operator="equal">
      <formula>"Yes"</formula>
    </cfRule>
  </conditionalFormatting>
  <conditionalFormatting sqref="L77:M77">
    <cfRule type="cellIs" dxfId="493" priority="188" operator="equal">
      <formula>"No"</formula>
    </cfRule>
  </conditionalFormatting>
  <conditionalFormatting sqref="L77:M77">
    <cfRule type="cellIs" dxfId="492" priority="187" operator="equal">
      <formula>"Yes"</formula>
    </cfRule>
  </conditionalFormatting>
  <conditionalFormatting sqref="L80:M80">
    <cfRule type="cellIs" dxfId="491" priority="186" operator="equal">
      <formula>"No"</formula>
    </cfRule>
  </conditionalFormatting>
  <conditionalFormatting sqref="L80:M80">
    <cfRule type="cellIs" dxfId="490" priority="185" operator="equal">
      <formula>"Yes"</formula>
    </cfRule>
  </conditionalFormatting>
  <conditionalFormatting sqref="P15:P215">
    <cfRule type="cellIs" dxfId="489" priority="182" operator="equal">
      <formula>TRUE</formula>
    </cfRule>
    <cfRule type="cellIs" dxfId="488" priority="183" operator="equal">
      <formula>TRUE</formula>
    </cfRule>
    <cfRule type="cellIs" dxfId="487" priority="184" operator="equal">
      <formula>FALSE</formula>
    </cfRule>
  </conditionalFormatting>
  <conditionalFormatting sqref="P34">
    <cfRule type="containsText" dxfId="486" priority="179" operator="containsText" text="FALSE">
      <formula>NOT(ISERROR(SEARCH("FALSE",P34)))</formula>
    </cfRule>
    <cfRule type="containsText" dxfId="485" priority="180" operator="containsText" text="TRUE">
      <formula>NOT(ISERROR(SEARCH("TRUE",P34)))</formula>
    </cfRule>
    <cfRule type="cellIs" dxfId="484" priority="181" operator="equal">
      <formula>FALSE</formula>
    </cfRule>
  </conditionalFormatting>
  <conditionalFormatting sqref="P15:P215">
    <cfRule type="containsText" dxfId="483" priority="177" operator="containsText" text="TRUE">
      <formula>NOT(ISERROR(SEARCH("TRUE",P15)))</formula>
    </cfRule>
    <cfRule type="containsText" dxfId="482" priority="178" operator="containsText" text="FALSE">
      <formula>NOT(ISERROR(SEARCH("FALSE",P15)))</formula>
    </cfRule>
  </conditionalFormatting>
  <conditionalFormatting sqref="G82">
    <cfRule type="cellIs" dxfId="481" priority="176" operator="equal">
      <formula>"No"</formula>
    </cfRule>
  </conditionalFormatting>
  <conditionalFormatting sqref="G82">
    <cfRule type="cellIs" dxfId="480" priority="175" operator="equal">
      <formula>"Yes"</formula>
    </cfRule>
  </conditionalFormatting>
  <conditionalFormatting sqref="H82">
    <cfRule type="cellIs" dxfId="479" priority="174" operator="equal">
      <formula>"No"</formula>
    </cfRule>
  </conditionalFormatting>
  <conditionalFormatting sqref="H82">
    <cfRule type="cellIs" dxfId="478" priority="173" operator="equal">
      <formula>"Yes"</formula>
    </cfRule>
  </conditionalFormatting>
  <conditionalFormatting sqref="L82">
    <cfRule type="cellIs" dxfId="477" priority="172" operator="equal">
      <formula>"No"</formula>
    </cfRule>
  </conditionalFormatting>
  <conditionalFormatting sqref="L82">
    <cfRule type="cellIs" dxfId="476" priority="171" operator="equal">
      <formula>"Yes"</formula>
    </cfRule>
  </conditionalFormatting>
  <conditionalFormatting sqref="G81">
    <cfRule type="cellIs" dxfId="475" priority="168" operator="equal">
      <formula>"No"</formula>
    </cfRule>
  </conditionalFormatting>
  <conditionalFormatting sqref="G81">
    <cfRule type="cellIs" dxfId="474" priority="167" operator="equal">
      <formula>"Yes"</formula>
    </cfRule>
  </conditionalFormatting>
  <conditionalFormatting sqref="H81">
    <cfRule type="cellIs" dxfId="473" priority="166" operator="equal">
      <formula>"No"</formula>
    </cfRule>
  </conditionalFormatting>
  <conditionalFormatting sqref="H81">
    <cfRule type="cellIs" dxfId="472" priority="165" operator="equal">
      <formula>"Yes"</formula>
    </cfRule>
  </conditionalFormatting>
  <conditionalFormatting sqref="L81">
    <cfRule type="cellIs" dxfId="471" priority="164" operator="equal">
      <formula>"No"</formula>
    </cfRule>
  </conditionalFormatting>
  <conditionalFormatting sqref="L81">
    <cfRule type="cellIs" dxfId="470" priority="163" operator="equal">
      <formula>"Yes"</formula>
    </cfRule>
  </conditionalFormatting>
  <conditionalFormatting sqref="M81">
    <cfRule type="cellIs" dxfId="469" priority="162" operator="equal">
      <formula>"No"</formula>
    </cfRule>
  </conditionalFormatting>
  <conditionalFormatting sqref="M81">
    <cfRule type="cellIs" dxfId="468" priority="161" operator="equal">
      <formula>"Yes"</formula>
    </cfRule>
  </conditionalFormatting>
  <conditionalFormatting sqref="H85">
    <cfRule type="cellIs" dxfId="467" priority="160" operator="equal">
      <formula>"No"</formula>
    </cfRule>
  </conditionalFormatting>
  <conditionalFormatting sqref="H85">
    <cfRule type="cellIs" dxfId="466" priority="159" operator="equal">
      <formula>"Yes"</formula>
    </cfRule>
  </conditionalFormatting>
  <conditionalFormatting sqref="G85">
    <cfRule type="cellIs" dxfId="465" priority="158" operator="equal">
      <formula>"No"</formula>
    </cfRule>
  </conditionalFormatting>
  <conditionalFormatting sqref="G85">
    <cfRule type="cellIs" dxfId="464" priority="157" operator="equal">
      <formula>"Yes"</formula>
    </cfRule>
  </conditionalFormatting>
  <conditionalFormatting sqref="L85">
    <cfRule type="cellIs" dxfId="463" priority="156" operator="equal">
      <formula>"No"</formula>
    </cfRule>
  </conditionalFormatting>
  <conditionalFormatting sqref="L85">
    <cfRule type="cellIs" dxfId="462" priority="155" operator="equal">
      <formula>"Yes"</formula>
    </cfRule>
  </conditionalFormatting>
  <conditionalFormatting sqref="M85">
    <cfRule type="cellIs" dxfId="461" priority="154" operator="equal">
      <formula>"No"</formula>
    </cfRule>
  </conditionalFormatting>
  <conditionalFormatting sqref="M85">
    <cfRule type="cellIs" dxfId="460" priority="153" operator="equal">
      <formula>"Yes"</formula>
    </cfRule>
  </conditionalFormatting>
  <conditionalFormatting sqref="H207">
    <cfRule type="cellIs" dxfId="459" priority="152" operator="equal">
      <formula>"No"</formula>
    </cfRule>
  </conditionalFormatting>
  <conditionalFormatting sqref="H207">
    <cfRule type="cellIs" dxfId="458" priority="151" operator="equal">
      <formula>"Yes"</formula>
    </cfRule>
  </conditionalFormatting>
  <conditionalFormatting sqref="G207">
    <cfRule type="cellIs" dxfId="457" priority="150" operator="equal">
      <formula>"No"</formula>
    </cfRule>
  </conditionalFormatting>
  <conditionalFormatting sqref="G207">
    <cfRule type="cellIs" dxfId="456" priority="149" operator="equal">
      <formula>"Yes"</formula>
    </cfRule>
  </conditionalFormatting>
  <conditionalFormatting sqref="G208">
    <cfRule type="cellIs" dxfId="455" priority="148" operator="equal">
      <formula>"No"</formula>
    </cfRule>
  </conditionalFormatting>
  <conditionalFormatting sqref="G208">
    <cfRule type="cellIs" dxfId="454" priority="147" operator="equal">
      <formula>"Yes"</formula>
    </cfRule>
  </conditionalFormatting>
  <conditionalFormatting sqref="H208">
    <cfRule type="cellIs" dxfId="453" priority="146" operator="equal">
      <formula>"No"</formula>
    </cfRule>
  </conditionalFormatting>
  <conditionalFormatting sqref="H208">
    <cfRule type="cellIs" dxfId="452" priority="145" operator="equal">
      <formula>"Yes"</formula>
    </cfRule>
  </conditionalFormatting>
  <conditionalFormatting sqref="H209">
    <cfRule type="cellIs" dxfId="451" priority="144" operator="equal">
      <formula>"No"</formula>
    </cfRule>
  </conditionalFormatting>
  <conditionalFormatting sqref="H209">
    <cfRule type="cellIs" dxfId="450" priority="143" operator="equal">
      <formula>"Yes"</formula>
    </cfRule>
  </conditionalFormatting>
  <conditionalFormatting sqref="G209">
    <cfRule type="cellIs" dxfId="449" priority="142" operator="equal">
      <formula>"No"</formula>
    </cfRule>
  </conditionalFormatting>
  <conditionalFormatting sqref="G209">
    <cfRule type="cellIs" dxfId="448" priority="141" operator="equal">
      <formula>"Yes"</formula>
    </cfRule>
  </conditionalFormatting>
  <conditionalFormatting sqref="G211">
    <cfRule type="cellIs" dxfId="447" priority="140" operator="equal">
      <formula>"No"</formula>
    </cfRule>
  </conditionalFormatting>
  <conditionalFormatting sqref="G211">
    <cfRule type="cellIs" dxfId="446" priority="139" operator="equal">
      <formula>"Yes"</formula>
    </cfRule>
  </conditionalFormatting>
  <conditionalFormatting sqref="H211">
    <cfRule type="cellIs" dxfId="445" priority="138" operator="equal">
      <formula>"No"</formula>
    </cfRule>
  </conditionalFormatting>
  <conditionalFormatting sqref="H211">
    <cfRule type="cellIs" dxfId="444" priority="137" operator="equal">
      <formula>"Yes"</formula>
    </cfRule>
  </conditionalFormatting>
  <conditionalFormatting sqref="G212">
    <cfRule type="cellIs" dxfId="443" priority="136" operator="equal">
      <formula>"No"</formula>
    </cfRule>
  </conditionalFormatting>
  <conditionalFormatting sqref="G212">
    <cfRule type="cellIs" dxfId="442" priority="135" operator="equal">
      <formula>"Yes"</formula>
    </cfRule>
  </conditionalFormatting>
  <conditionalFormatting sqref="H212">
    <cfRule type="cellIs" dxfId="441" priority="134" operator="equal">
      <formula>"No"</formula>
    </cfRule>
  </conditionalFormatting>
  <conditionalFormatting sqref="H212">
    <cfRule type="cellIs" dxfId="440" priority="133" operator="equal">
      <formula>"Yes"</formula>
    </cfRule>
  </conditionalFormatting>
  <conditionalFormatting sqref="G214">
    <cfRule type="cellIs" dxfId="439" priority="132" operator="equal">
      <formula>"No"</formula>
    </cfRule>
  </conditionalFormatting>
  <conditionalFormatting sqref="G214">
    <cfRule type="cellIs" dxfId="438" priority="131" operator="equal">
      <formula>"Yes"</formula>
    </cfRule>
  </conditionalFormatting>
  <conditionalFormatting sqref="H214">
    <cfRule type="cellIs" dxfId="437" priority="130" operator="equal">
      <formula>"No"</formula>
    </cfRule>
  </conditionalFormatting>
  <conditionalFormatting sqref="H214">
    <cfRule type="cellIs" dxfId="436" priority="129" operator="equal">
      <formula>"Yes"</formula>
    </cfRule>
  </conditionalFormatting>
  <conditionalFormatting sqref="G215">
    <cfRule type="cellIs" dxfId="435" priority="128" operator="equal">
      <formula>"No"</formula>
    </cfRule>
  </conditionalFormatting>
  <conditionalFormatting sqref="G215">
    <cfRule type="cellIs" dxfId="434" priority="127" operator="equal">
      <formula>"Yes"</formula>
    </cfRule>
  </conditionalFormatting>
  <conditionalFormatting sqref="H215">
    <cfRule type="cellIs" dxfId="433" priority="126" operator="equal">
      <formula>"No"</formula>
    </cfRule>
  </conditionalFormatting>
  <conditionalFormatting sqref="H215">
    <cfRule type="cellIs" dxfId="432" priority="125" operator="equal">
      <formula>"Yes"</formula>
    </cfRule>
  </conditionalFormatting>
  <conditionalFormatting sqref="L215">
    <cfRule type="cellIs" dxfId="431" priority="124" operator="equal">
      <formula>"No"</formula>
    </cfRule>
  </conditionalFormatting>
  <conditionalFormatting sqref="L215">
    <cfRule type="cellIs" dxfId="430" priority="123" operator="equal">
      <formula>"Yes"</formula>
    </cfRule>
  </conditionalFormatting>
  <conditionalFormatting sqref="M214">
    <cfRule type="cellIs" dxfId="429" priority="122" operator="equal">
      <formula>"No"</formula>
    </cfRule>
  </conditionalFormatting>
  <conditionalFormatting sqref="M214">
    <cfRule type="cellIs" dxfId="428" priority="121" operator="equal">
      <formula>"Yes"</formula>
    </cfRule>
  </conditionalFormatting>
  <conditionalFormatting sqref="L214">
    <cfRule type="cellIs" dxfId="427" priority="120" operator="equal">
      <formula>"No"</formula>
    </cfRule>
  </conditionalFormatting>
  <conditionalFormatting sqref="L214">
    <cfRule type="cellIs" dxfId="426" priority="119" operator="equal">
      <formula>"Yes"</formula>
    </cfRule>
  </conditionalFormatting>
  <conditionalFormatting sqref="M215">
    <cfRule type="cellIs" dxfId="425" priority="118" operator="equal">
      <formula>"No"</formula>
    </cfRule>
  </conditionalFormatting>
  <conditionalFormatting sqref="M215">
    <cfRule type="cellIs" dxfId="424" priority="117" operator="equal">
      <formula>"Yes"</formula>
    </cfRule>
  </conditionalFormatting>
  <conditionalFormatting sqref="M212">
    <cfRule type="cellIs" dxfId="423" priority="116" operator="equal">
      <formula>"No"</formula>
    </cfRule>
  </conditionalFormatting>
  <conditionalFormatting sqref="M212">
    <cfRule type="cellIs" dxfId="422" priority="115" operator="equal">
      <formula>"Yes"</formula>
    </cfRule>
  </conditionalFormatting>
  <conditionalFormatting sqref="L212">
    <cfRule type="cellIs" dxfId="421" priority="114" operator="equal">
      <formula>"No"</formula>
    </cfRule>
  </conditionalFormatting>
  <conditionalFormatting sqref="L212">
    <cfRule type="cellIs" dxfId="420" priority="113" operator="equal">
      <formula>"Yes"</formula>
    </cfRule>
  </conditionalFormatting>
  <conditionalFormatting sqref="L211">
    <cfRule type="cellIs" dxfId="419" priority="112" operator="equal">
      <formula>"No"</formula>
    </cfRule>
  </conditionalFormatting>
  <conditionalFormatting sqref="L211">
    <cfRule type="cellIs" dxfId="418" priority="111" operator="equal">
      <formula>"Yes"</formula>
    </cfRule>
  </conditionalFormatting>
  <conditionalFormatting sqref="M211">
    <cfRule type="cellIs" dxfId="417" priority="110" operator="equal">
      <formula>"No"</formula>
    </cfRule>
  </conditionalFormatting>
  <conditionalFormatting sqref="M211">
    <cfRule type="cellIs" dxfId="416" priority="109" operator="equal">
      <formula>"Yes"</formula>
    </cfRule>
  </conditionalFormatting>
  <conditionalFormatting sqref="M209">
    <cfRule type="cellIs" dxfId="415" priority="108" operator="equal">
      <formula>"No"</formula>
    </cfRule>
  </conditionalFormatting>
  <conditionalFormatting sqref="M209">
    <cfRule type="cellIs" dxfId="414" priority="107" operator="equal">
      <formula>"Yes"</formula>
    </cfRule>
  </conditionalFormatting>
  <conditionalFormatting sqref="L209">
    <cfRule type="cellIs" dxfId="413" priority="106" operator="equal">
      <formula>"No"</formula>
    </cfRule>
  </conditionalFormatting>
  <conditionalFormatting sqref="L209">
    <cfRule type="cellIs" dxfId="412" priority="105" operator="equal">
      <formula>"Yes"</formula>
    </cfRule>
  </conditionalFormatting>
  <conditionalFormatting sqref="L208">
    <cfRule type="cellIs" dxfId="411" priority="104" operator="equal">
      <formula>"No"</formula>
    </cfRule>
  </conditionalFormatting>
  <conditionalFormatting sqref="L208">
    <cfRule type="cellIs" dxfId="410" priority="103" operator="equal">
      <formula>"Yes"</formula>
    </cfRule>
  </conditionalFormatting>
  <conditionalFormatting sqref="L207">
    <cfRule type="cellIs" dxfId="409" priority="102" operator="equal">
      <formula>"No"</formula>
    </cfRule>
  </conditionalFormatting>
  <conditionalFormatting sqref="L207">
    <cfRule type="cellIs" dxfId="408" priority="101" operator="equal">
      <formula>"Yes"</formula>
    </cfRule>
  </conditionalFormatting>
  <conditionalFormatting sqref="M207">
    <cfRule type="cellIs" dxfId="407" priority="100" operator="equal">
      <formula>"No"</formula>
    </cfRule>
  </conditionalFormatting>
  <conditionalFormatting sqref="M207">
    <cfRule type="cellIs" dxfId="406" priority="99" operator="equal">
      <formula>"Yes"</formula>
    </cfRule>
  </conditionalFormatting>
  <conditionalFormatting sqref="M208">
    <cfRule type="cellIs" dxfId="405" priority="98" operator="equal">
      <formula>"No"</formula>
    </cfRule>
  </conditionalFormatting>
  <conditionalFormatting sqref="M208">
    <cfRule type="cellIs" dxfId="404" priority="97" operator="equal">
      <formula>"Yes"</formula>
    </cfRule>
  </conditionalFormatting>
  <conditionalFormatting sqref="H203">
    <cfRule type="cellIs" dxfId="403" priority="96" operator="equal">
      <formula>"No"</formula>
    </cfRule>
  </conditionalFormatting>
  <conditionalFormatting sqref="H203">
    <cfRule type="cellIs" dxfId="402" priority="95" operator="equal">
      <formula>"Yes"</formula>
    </cfRule>
  </conditionalFormatting>
  <conditionalFormatting sqref="G203">
    <cfRule type="cellIs" dxfId="401" priority="94" operator="equal">
      <formula>"No"</formula>
    </cfRule>
  </conditionalFormatting>
  <conditionalFormatting sqref="G203">
    <cfRule type="cellIs" dxfId="400" priority="93" operator="equal">
      <formula>"Yes"</formula>
    </cfRule>
  </conditionalFormatting>
  <conditionalFormatting sqref="L203">
    <cfRule type="cellIs" dxfId="399" priority="92" operator="equal">
      <formula>"No"</formula>
    </cfRule>
  </conditionalFormatting>
  <conditionalFormatting sqref="L203">
    <cfRule type="cellIs" dxfId="398" priority="91" operator="equal">
      <formula>"Yes"</formula>
    </cfRule>
  </conditionalFormatting>
  <conditionalFormatting sqref="H197">
    <cfRule type="cellIs" dxfId="397" priority="88" operator="equal">
      <formula>"No"</formula>
    </cfRule>
  </conditionalFormatting>
  <conditionalFormatting sqref="H197">
    <cfRule type="cellIs" dxfId="396" priority="87" operator="equal">
      <formula>"Yes"</formula>
    </cfRule>
  </conditionalFormatting>
  <conditionalFormatting sqref="G197">
    <cfRule type="cellIs" dxfId="395" priority="86" operator="equal">
      <formula>"No"</formula>
    </cfRule>
  </conditionalFormatting>
  <conditionalFormatting sqref="G197">
    <cfRule type="cellIs" dxfId="394" priority="85" operator="equal">
      <formula>"Yes"</formula>
    </cfRule>
  </conditionalFormatting>
  <conditionalFormatting sqref="G198">
    <cfRule type="cellIs" dxfId="393" priority="84" operator="equal">
      <formula>"No"</formula>
    </cfRule>
  </conditionalFormatting>
  <conditionalFormatting sqref="G198">
    <cfRule type="cellIs" dxfId="392" priority="83" operator="equal">
      <formula>"Yes"</formula>
    </cfRule>
  </conditionalFormatting>
  <conditionalFormatting sqref="H198">
    <cfRule type="cellIs" dxfId="391" priority="82" operator="equal">
      <formula>"No"</formula>
    </cfRule>
  </conditionalFormatting>
  <conditionalFormatting sqref="H198">
    <cfRule type="cellIs" dxfId="390" priority="81" operator="equal">
      <formula>"Yes"</formula>
    </cfRule>
  </conditionalFormatting>
  <conditionalFormatting sqref="G201">
    <cfRule type="cellIs" dxfId="389" priority="80" operator="equal">
      <formula>"No"</formula>
    </cfRule>
  </conditionalFormatting>
  <conditionalFormatting sqref="G201">
    <cfRule type="cellIs" dxfId="388" priority="79" operator="equal">
      <formula>"Yes"</formula>
    </cfRule>
  </conditionalFormatting>
  <conditionalFormatting sqref="H201">
    <cfRule type="cellIs" dxfId="387" priority="78" operator="equal">
      <formula>"No"</formula>
    </cfRule>
  </conditionalFormatting>
  <conditionalFormatting sqref="H201">
    <cfRule type="cellIs" dxfId="386" priority="77" operator="equal">
      <formula>"Yes"</formula>
    </cfRule>
  </conditionalFormatting>
  <conditionalFormatting sqref="L201">
    <cfRule type="cellIs" dxfId="385" priority="76" operator="equal">
      <formula>"No"</formula>
    </cfRule>
  </conditionalFormatting>
  <conditionalFormatting sqref="L201">
    <cfRule type="cellIs" dxfId="384" priority="75" operator="equal">
      <formula>"Yes"</formula>
    </cfRule>
  </conditionalFormatting>
  <conditionalFormatting sqref="M201">
    <cfRule type="cellIs" dxfId="383" priority="74" operator="equal">
      <formula>"No"</formula>
    </cfRule>
  </conditionalFormatting>
  <conditionalFormatting sqref="M201">
    <cfRule type="cellIs" dxfId="382" priority="73" operator="equal">
      <formula>"Yes"</formula>
    </cfRule>
  </conditionalFormatting>
  <conditionalFormatting sqref="L197">
    <cfRule type="cellIs" dxfId="381" priority="72" operator="equal">
      <formula>"No"</formula>
    </cfRule>
  </conditionalFormatting>
  <conditionalFormatting sqref="L197">
    <cfRule type="cellIs" dxfId="380" priority="71" operator="equal">
      <formula>"Yes"</formula>
    </cfRule>
  </conditionalFormatting>
  <conditionalFormatting sqref="L198">
    <cfRule type="cellIs" dxfId="379" priority="70" operator="equal">
      <formula>"No"</formula>
    </cfRule>
  </conditionalFormatting>
  <conditionalFormatting sqref="L198">
    <cfRule type="cellIs" dxfId="378" priority="69" operator="equal">
      <formula>"Yes"</formula>
    </cfRule>
  </conditionalFormatting>
  <conditionalFormatting sqref="M198">
    <cfRule type="cellIs" dxfId="377" priority="66" operator="equal">
      <formula>"No"</formula>
    </cfRule>
  </conditionalFormatting>
  <conditionalFormatting sqref="M198">
    <cfRule type="cellIs" dxfId="376" priority="65" operator="equal">
      <formula>"Yes"</formula>
    </cfRule>
  </conditionalFormatting>
  <conditionalFormatting sqref="G192">
    <cfRule type="cellIs" dxfId="375" priority="64" operator="equal">
      <formula>"No"</formula>
    </cfRule>
  </conditionalFormatting>
  <conditionalFormatting sqref="G192">
    <cfRule type="cellIs" dxfId="374" priority="63" operator="equal">
      <formula>"Yes"</formula>
    </cfRule>
  </conditionalFormatting>
  <conditionalFormatting sqref="H192">
    <cfRule type="cellIs" dxfId="373" priority="62" operator="equal">
      <formula>"No"</formula>
    </cfRule>
  </conditionalFormatting>
  <conditionalFormatting sqref="H192">
    <cfRule type="cellIs" dxfId="372" priority="61" operator="equal">
      <formula>"Yes"</formula>
    </cfRule>
  </conditionalFormatting>
  <conditionalFormatting sqref="L192">
    <cfRule type="cellIs" dxfId="371" priority="60" operator="equal">
      <formula>"No"</formula>
    </cfRule>
  </conditionalFormatting>
  <conditionalFormatting sqref="L192">
    <cfRule type="cellIs" dxfId="370" priority="59" operator="equal">
      <formula>"Yes"</formula>
    </cfRule>
  </conditionalFormatting>
  <conditionalFormatting sqref="M192">
    <cfRule type="cellIs" dxfId="369" priority="58" operator="equal">
      <formula>"No"</formula>
    </cfRule>
  </conditionalFormatting>
  <conditionalFormatting sqref="M192">
    <cfRule type="cellIs" dxfId="368" priority="57" operator="equal">
      <formula>"Yes"</formula>
    </cfRule>
  </conditionalFormatting>
  <conditionalFormatting sqref="H194">
    <cfRule type="cellIs" dxfId="367" priority="56" operator="equal">
      <formula>"No"</formula>
    </cfRule>
  </conditionalFormatting>
  <conditionalFormatting sqref="H194">
    <cfRule type="cellIs" dxfId="366" priority="55" operator="equal">
      <formula>"Yes"</formula>
    </cfRule>
  </conditionalFormatting>
  <conditionalFormatting sqref="G194">
    <cfRule type="cellIs" dxfId="365" priority="54" operator="equal">
      <formula>"No"</formula>
    </cfRule>
  </conditionalFormatting>
  <conditionalFormatting sqref="G194">
    <cfRule type="cellIs" dxfId="364" priority="53" operator="equal">
      <formula>"Yes"</formula>
    </cfRule>
  </conditionalFormatting>
  <conditionalFormatting sqref="L194">
    <cfRule type="cellIs" dxfId="363" priority="52" operator="equal">
      <formula>"No"</formula>
    </cfRule>
  </conditionalFormatting>
  <conditionalFormatting sqref="L194">
    <cfRule type="cellIs" dxfId="362" priority="51" operator="equal">
      <formula>"Yes"</formula>
    </cfRule>
  </conditionalFormatting>
  <conditionalFormatting sqref="M194">
    <cfRule type="cellIs" dxfId="361" priority="50" operator="equal">
      <formula>"No"</formula>
    </cfRule>
  </conditionalFormatting>
  <conditionalFormatting sqref="M194">
    <cfRule type="cellIs" dxfId="360" priority="49" operator="equal">
      <formula>"Yes"</formula>
    </cfRule>
  </conditionalFormatting>
  <conditionalFormatting sqref="H195">
    <cfRule type="cellIs" dxfId="359" priority="48" operator="equal">
      <formula>"No"</formula>
    </cfRule>
  </conditionalFormatting>
  <conditionalFormatting sqref="H195">
    <cfRule type="cellIs" dxfId="358" priority="47" operator="equal">
      <formula>"Yes"</formula>
    </cfRule>
  </conditionalFormatting>
  <conditionalFormatting sqref="G195">
    <cfRule type="cellIs" dxfId="357" priority="46" operator="equal">
      <formula>"No"</formula>
    </cfRule>
  </conditionalFormatting>
  <conditionalFormatting sqref="G195">
    <cfRule type="cellIs" dxfId="356" priority="45" operator="equal">
      <formula>"Yes"</formula>
    </cfRule>
  </conditionalFormatting>
  <conditionalFormatting sqref="L195">
    <cfRule type="cellIs" dxfId="355" priority="44" operator="equal">
      <formula>"No"</formula>
    </cfRule>
  </conditionalFormatting>
  <conditionalFormatting sqref="L195">
    <cfRule type="cellIs" dxfId="354" priority="43" operator="equal">
      <formula>"Yes"</formula>
    </cfRule>
  </conditionalFormatting>
  <conditionalFormatting sqref="M195">
    <cfRule type="cellIs" dxfId="353" priority="42" operator="equal">
      <formula>"No"</formula>
    </cfRule>
  </conditionalFormatting>
  <conditionalFormatting sqref="M195">
    <cfRule type="cellIs" dxfId="352" priority="41" operator="equal">
      <formula>"Yes"</formula>
    </cfRule>
  </conditionalFormatting>
  <conditionalFormatting sqref="H196">
    <cfRule type="cellIs" dxfId="351" priority="40" operator="equal">
      <formula>"No"</formula>
    </cfRule>
  </conditionalFormatting>
  <conditionalFormatting sqref="H196">
    <cfRule type="cellIs" dxfId="350" priority="39" operator="equal">
      <formula>"Yes"</formula>
    </cfRule>
  </conditionalFormatting>
  <conditionalFormatting sqref="G196">
    <cfRule type="cellIs" dxfId="349" priority="38" operator="equal">
      <formula>"No"</formula>
    </cfRule>
  </conditionalFormatting>
  <conditionalFormatting sqref="G196">
    <cfRule type="cellIs" dxfId="348" priority="37" operator="equal">
      <formula>"Yes"</formula>
    </cfRule>
  </conditionalFormatting>
  <conditionalFormatting sqref="L196">
    <cfRule type="cellIs" dxfId="347" priority="36" operator="equal">
      <formula>"No"</formula>
    </cfRule>
  </conditionalFormatting>
  <conditionalFormatting sqref="L196">
    <cfRule type="cellIs" dxfId="346" priority="35" operator="equal">
      <formula>"Yes"</formula>
    </cfRule>
  </conditionalFormatting>
  <conditionalFormatting sqref="M199">
    <cfRule type="cellIs" dxfId="345" priority="32" operator="equal">
      <formula>"No"</formula>
    </cfRule>
  </conditionalFormatting>
  <conditionalFormatting sqref="M199">
    <cfRule type="cellIs" dxfId="344" priority="31" operator="equal">
      <formula>"Yes"</formula>
    </cfRule>
  </conditionalFormatting>
  <conditionalFormatting sqref="H199">
    <cfRule type="cellIs" dxfId="343" priority="30" operator="equal">
      <formula>"No"</formula>
    </cfRule>
  </conditionalFormatting>
  <conditionalFormatting sqref="H199">
    <cfRule type="cellIs" dxfId="342" priority="29" operator="equal">
      <formula>"Yes"</formula>
    </cfRule>
  </conditionalFormatting>
  <conditionalFormatting sqref="G199">
    <cfRule type="cellIs" dxfId="341" priority="28" operator="equal">
      <formula>"No"</formula>
    </cfRule>
  </conditionalFormatting>
  <conditionalFormatting sqref="G199">
    <cfRule type="cellIs" dxfId="340" priority="27" operator="equal">
      <formula>"Yes"</formula>
    </cfRule>
  </conditionalFormatting>
  <conditionalFormatting sqref="L200">
    <cfRule type="cellIs" dxfId="339" priority="24" operator="equal">
      <formula>"No"</formula>
    </cfRule>
  </conditionalFormatting>
  <conditionalFormatting sqref="L200">
    <cfRule type="cellIs" dxfId="338" priority="23" operator="equal">
      <formula>"Yes"</formula>
    </cfRule>
  </conditionalFormatting>
  <conditionalFormatting sqref="H200">
    <cfRule type="cellIs" dxfId="337" priority="22" operator="equal">
      <formula>"No"</formula>
    </cfRule>
  </conditionalFormatting>
  <conditionalFormatting sqref="H200">
    <cfRule type="cellIs" dxfId="336" priority="21" operator="equal">
      <formula>"Yes"</formula>
    </cfRule>
  </conditionalFormatting>
  <conditionalFormatting sqref="G200">
    <cfRule type="cellIs" dxfId="335" priority="20" operator="equal">
      <formula>"No"</formula>
    </cfRule>
  </conditionalFormatting>
  <conditionalFormatting sqref="G200">
    <cfRule type="cellIs" dxfId="334" priority="19" operator="equal">
      <formula>"Yes"</formula>
    </cfRule>
  </conditionalFormatting>
  <conditionalFormatting sqref="M73">
    <cfRule type="cellIs" dxfId="333" priority="18" operator="equal">
      <formula>"No"</formula>
    </cfRule>
  </conditionalFormatting>
  <conditionalFormatting sqref="M73">
    <cfRule type="cellIs" dxfId="332" priority="17" operator="equal">
      <formula>"Yes"</formula>
    </cfRule>
  </conditionalFormatting>
  <conditionalFormatting sqref="M75">
    <cfRule type="cellIs" dxfId="331" priority="16" operator="equal">
      <formula>"No"</formula>
    </cfRule>
  </conditionalFormatting>
  <conditionalFormatting sqref="M75">
    <cfRule type="cellIs" dxfId="330" priority="15" operator="equal">
      <formula>"Yes"</formula>
    </cfRule>
  </conditionalFormatting>
  <conditionalFormatting sqref="M82">
    <cfRule type="cellIs" dxfId="329" priority="14" operator="equal">
      <formula>"No"</formula>
    </cfRule>
  </conditionalFormatting>
  <conditionalFormatting sqref="M82">
    <cfRule type="cellIs" dxfId="328" priority="13" operator="equal">
      <formula>"Yes"</formula>
    </cfRule>
  </conditionalFormatting>
  <conditionalFormatting sqref="M74">
    <cfRule type="cellIs" dxfId="327" priority="12" operator="equal">
      <formula>"No"</formula>
    </cfRule>
  </conditionalFormatting>
  <conditionalFormatting sqref="M74">
    <cfRule type="cellIs" dxfId="326" priority="11" operator="equal">
      <formula>"Yes"</formula>
    </cfRule>
  </conditionalFormatting>
  <conditionalFormatting sqref="M196">
    <cfRule type="cellIs" dxfId="325" priority="10" operator="equal">
      <formula>"No"</formula>
    </cfRule>
  </conditionalFormatting>
  <conditionalFormatting sqref="M196">
    <cfRule type="cellIs" dxfId="324" priority="9" operator="equal">
      <formula>"Yes"</formula>
    </cfRule>
  </conditionalFormatting>
  <conditionalFormatting sqref="M197">
    <cfRule type="cellIs" dxfId="323" priority="8" operator="equal">
      <formula>"No"</formula>
    </cfRule>
  </conditionalFormatting>
  <conditionalFormatting sqref="M197">
    <cfRule type="cellIs" dxfId="322" priority="7" operator="equal">
      <formula>"Yes"</formula>
    </cfRule>
  </conditionalFormatting>
  <conditionalFormatting sqref="M200">
    <cfRule type="cellIs" dxfId="321" priority="6" operator="equal">
      <formula>"No"</formula>
    </cfRule>
  </conditionalFormatting>
  <conditionalFormatting sqref="M200">
    <cfRule type="cellIs" dxfId="320" priority="5" operator="equal">
      <formula>"Yes"</formula>
    </cfRule>
  </conditionalFormatting>
  <conditionalFormatting sqref="M203">
    <cfRule type="cellIs" dxfId="319" priority="4" operator="equal">
      <formula>"No"</formula>
    </cfRule>
  </conditionalFormatting>
  <conditionalFormatting sqref="M203">
    <cfRule type="cellIs" dxfId="318" priority="3" operator="equal">
      <formula>"Yes"</formula>
    </cfRule>
  </conditionalFormatting>
  <conditionalFormatting sqref="M204">
    <cfRule type="cellIs" dxfId="317" priority="2" operator="equal">
      <formula>"No"</formula>
    </cfRule>
  </conditionalFormatting>
  <conditionalFormatting sqref="M204">
    <cfRule type="cellIs" dxfId="316" priority="1" operator="equal">
      <formula>"Yes"</formula>
    </cfRule>
  </conditionalFormatting>
  <dataValidations count="1">
    <dataValidation type="list" allowBlank="1" showInputMessage="1" showErrorMessage="1" sqref="G15:G62 G63:J69 G70:G72 I70:J72 H72 I84:J87 G85:H87 H15:M52 H53:J62 G73:J83 G84 G88:J136 K53:M136 G137:M215" xr:uid="{A967261F-CB57-4C5F-ACE7-380738517614}">
      <formula1>"Yes, No"</formula1>
    </dataValidation>
  </dataValidations>
  <hyperlinks>
    <hyperlink ref="F24" r:id="rId1" xr:uid="{C1710235-6DFA-4E74-BD4E-2F3D84C5341E}"/>
    <hyperlink ref="F33" r:id="rId2" xr:uid="{88875C46-B581-4A6A-9BB2-5E2E03399254}"/>
    <hyperlink ref="F146" r:id="rId3" xr:uid="{700AE3EE-64C5-49AA-AB53-F0F4D1FCCA77}"/>
    <hyperlink ref="F154" r:id="rId4" xr:uid="{A48826C3-A82C-4675-8AD9-9E9A7BFF5A6C}"/>
    <hyperlink ref="F90" r:id="rId5" xr:uid="{3D15B190-7938-4703-AC95-91A7DDA16782}"/>
    <hyperlink ref="F133" r:id="rId6" xr:uid="{FD3A6207-09EF-4F1D-831D-5316F3525213}"/>
    <hyperlink ref="F79" r:id="rId7" xr:uid="{D2F9AAC1-DDC6-4EC3-9C05-1F9EE887887E}"/>
    <hyperlink ref="F117" r:id="rId8" xr:uid="{C0BA18B7-66EC-4395-9EF3-4F04B4A4BF25}"/>
    <hyperlink ref="F155" r:id="rId9" xr:uid="{E63D5510-E2CF-48F7-A234-46AF1830E17A}"/>
    <hyperlink ref="F206" r:id="rId10" xr:uid="{CB6AE85E-A502-4011-80A6-5BAB1E0BEDF1}"/>
    <hyperlink ref="F40" r:id="rId11" xr:uid="{19A2139D-E853-47B2-A8C9-64A89E5D7CE9}"/>
    <hyperlink ref="F47" r:id="rId12" xr:uid="{0FEDF796-8A07-439D-8059-D87232025D4F}"/>
    <hyperlink ref="F68" r:id="rId13" xr:uid="{EEBB5AE4-BE8E-47C0-B4E2-E4AD67130D30}"/>
    <hyperlink ref="F21" r:id="rId14" xr:uid="{EA4272F2-79F1-4316-B71E-E027784F0B1C}"/>
    <hyperlink ref="F190" r:id="rId15" xr:uid="{0C3B4D9D-9A48-4A04-A770-EF3CD9552E29}"/>
    <hyperlink ref="F180" r:id="rId16" xr:uid="{A35C7730-21EF-4C2F-A2C6-25C827EF8B69}"/>
    <hyperlink ref="F109" r:id="rId17" xr:uid="{73786181-A038-42AD-AB73-747940CC7951}"/>
    <hyperlink ref="F114" r:id="rId18" xr:uid="{61B39053-500A-4EF7-8692-AD4702F1FAD4}"/>
    <hyperlink ref="F141" r:id="rId19" xr:uid="{C84BC089-0E6B-4FC6-9E74-77DFD89CF7B7}"/>
    <hyperlink ref="F138" r:id="rId20" xr:uid="{D29A877C-3348-4513-BA88-65C2F88A17CF}"/>
    <hyperlink ref="F36" r:id="rId21" xr:uid="{583D4788-0DDF-44B1-A8C4-A12ECC31406E}"/>
    <hyperlink ref="F78" r:id="rId22" xr:uid="{4915CCD4-E2B0-467C-8311-F1F77890D8D3}"/>
    <hyperlink ref="F202" r:id="rId23" xr:uid="{DD7A9B7B-59DD-4AC0-ACD0-B41B91422735}"/>
    <hyperlink ref="F35" r:id="rId24" xr:uid="{73C58AEB-3618-49B9-A0A3-1DD05034343D}"/>
    <hyperlink ref="F31" r:id="rId25" xr:uid="{2D71B791-1D76-4A7B-B0DC-A144D403A320}"/>
    <hyperlink ref="F46" r:id="rId26" xr:uid="{405ED173-1E7E-460C-9442-E123730DA409}"/>
    <hyperlink ref="F56" r:id="rId27" xr:uid="{5D8C4EF4-C83B-49F9-AC29-41EC572EDF0A}"/>
    <hyperlink ref="F15" r:id="rId28" xr:uid="{3A485AB2-3BFD-458F-A3BB-4DDB88321757}"/>
    <hyperlink ref="F165" r:id="rId29" xr:uid="{EC7E976B-FFEE-439C-AD32-733429C84D52}"/>
    <hyperlink ref="F204" r:id="rId30" xr:uid="{DD0B19AB-9118-4F5C-B6FB-CFAC6EF772F6}"/>
    <hyperlink ref="F107" r:id="rId31" xr:uid="{86925522-4AB4-42E8-9A2B-774B6B6D6F5B}"/>
    <hyperlink ref="F18" r:id="rId32" xr:uid="{F0DA4A4C-6125-42A5-92AC-2C16FEF7AC4C}"/>
    <hyperlink ref="F17" r:id="rId33" xr:uid="{0C90EAF8-F070-4F06-BC8E-77035B503375}"/>
    <hyperlink ref="F97" r:id="rId34" xr:uid="{618FE244-094E-46E9-9A8E-E73E730989D6}"/>
    <hyperlink ref="F157" r:id="rId35" xr:uid="{C807852D-2F12-4FD3-BED3-E131DBC2325C}"/>
    <hyperlink ref="F177" r:id="rId36" xr:uid="{6AA2FE7F-151E-4868-8DEE-033949C354CA}"/>
    <hyperlink ref="F142" r:id="rId37" xr:uid="{01A0F5B2-37D1-44A7-A347-0EEE42C6FE0B}"/>
    <hyperlink ref="F104" r:id="rId38" xr:uid="{C79EED18-6C61-4DD7-BB75-D1C33B437E4C}"/>
    <hyperlink ref="F95" r:id="rId39" xr:uid="{0C5DD278-9C8A-4E1C-919F-7A3D26D039D7}"/>
    <hyperlink ref="F94" r:id="rId40" xr:uid="{C39C55AE-E7D7-454D-85BA-E9D99E9D7980}"/>
    <hyperlink ref="F147" r:id="rId41" xr:uid="{E213E1E9-0A3D-4212-99F9-1999F18A28C4}"/>
    <hyperlink ref="F43" r:id="rId42" xr:uid="{0A21B28C-E163-41FE-88B1-4CF8535EBA25}"/>
    <hyperlink ref="F188" r:id="rId43" xr:uid="{2015593B-6E82-4F93-A121-FC1C0108C878}"/>
    <hyperlink ref="F23" r:id="rId44" xr:uid="{FB7B765A-5A87-4720-A824-A23C4F60DB3E}"/>
    <hyperlink ref="F25" r:id="rId45" xr:uid="{26A8C7B3-7304-4D90-8001-FA51F25601D4}"/>
    <hyperlink ref="F75" r:id="rId46" xr:uid="{0486B164-6F36-48A5-8528-4F825B6E6DEA}"/>
    <hyperlink ref="F60" r:id="rId47" xr:uid="{713EA4D7-2563-4A5B-AE7A-F087FB681AA4}"/>
    <hyperlink ref="F29" r:id="rId48" xr:uid="{47978701-F78B-403D-80E1-B87236D409AB}"/>
    <hyperlink ref="F182" r:id="rId49" xr:uid="{715AC55A-85A6-4C95-9A9C-7E9AF490A5EA}"/>
    <hyperlink ref="F76" r:id="rId50" xr:uid="{77FA4E1D-DD3C-4966-9077-1BEBDB67D89B}"/>
    <hyperlink ref="F53" r:id="rId51" xr:uid="{8DB09B6C-9F8B-424A-A1D1-FF29AD311ACA}"/>
    <hyperlink ref="F66" r:id="rId52" xr:uid="{8B763EF6-83FB-4357-A9AC-9F51F2B3326D}"/>
    <hyperlink ref="F73" r:id="rId53" xr:uid="{FDB8C662-C6EC-4EB3-A6EE-3B5F2D7645AB}"/>
    <hyperlink ref="F181" r:id="rId54" xr:uid="{B1DEC5FB-718A-4F82-9E56-506A9938255A}"/>
    <hyperlink ref="F51" r:id="rId55" xr:uid="{2BA2FB16-E120-4A14-AACA-8110A75BF1D0}"/>
    <hyperlink ref="F32" r:id="rId56" xr:uid="{F01FEB24-846A-4B50-9C86-647272A29A95}"/>
    <hyperlink ref="F136" r:id="rId57" xr:uid="{3D546170-3E9E-4937-A2B6-FFDD656EBA40}"/>
    <hyperlink ref="F89" r:id="rId58" xr:uid="{734279C0-1AD0-4746-9D49-22E8F733BEC0}"/>
    <hyperlink ref="F139" r:id="rId59" xr:uid="{5BB8C4D6-EEC0-4AE2-ACAE-DE4676F7D2B6}"/>
    <hyperlink ref="F49" r:id="rId60" xr:uid="{8339CA6C-F474-4F40-B5E7-31D339E0AF2B}"/>
    <hyperlink ref="F93" r:id="rId61" xr:uid="{697B0E54-565B-4AC4-86C6-AA34C5FFF0E9}"/>
    <hyperlink ref="F205" r:id="rId62" xr:uid="{C55FB7D6-172D-4944-A5A4-9A7CE371A19F}"/>
    <hyperlink ref="F132" r:id="rId63" xr:uid="{98AD330C-D87F-42AA-945A-44F3AA25BC9B}"/>
    <hyperlink ref="F103" r:id="rId64" xr:uid="{DA37A239-AEBC-4E00-B593-5C9C8E0B62DE}"/>
    <hyperlink ref="F203" r:id="rId65" xr:uid="{B65E5831-B55B-481E-85E5-E890A993BF90}"/>
    <hyperlink ref="F65" r:id="rId66" xr:uid="{FE716856-BFF6-467B-A426-387BB23EA22E}"/>
    <hyperlink ref="F69" r:id="rId67" xr:uid="{408F2B93-C4C1-4C2A-98B3-2A2B364ABFD5}"/>
    <hyperlink ref="F91" r:id="rId68" xr:uid="{C3AB8E2D-420B-4EB6-A844-3700C2AF9797}"/>
    <hyperlink ref="F116" r:id="rId69" xr:uid="{9D145169-F87C-49C8-B9A8-0E97FDAB752F}"/>
    <hyperlink ref="F191" r:id="rId70" xr:uid="{7552AC8F-C34E-477A-BEFA-34ABCFEDCA3F}"/>
    <hyperlink ref="F110" r:id="rId71" xr:uid="{9D7D9E27-695D-44B8-9FF6-6D25C922768D}"/>
    <hyperlink ref="F179" r:id="rId72" xr:uid="{1FC65582-A520-4429-8743-EE7BD5CFCD13}"/>
    <hyperlink ref="F88" r:id="rId73" xr:uid="{9D95E271-DE3E-4DA6-A8C9-DCE72867F709}"/>
    <hyperlink ref="F164" r:id="rId74" xr:uid="{A56B07B6-357F-48E5-9FD4-BF7E2AA22B06}"/>
    <hyperlink ref="F41" r:id="rId75" xr:uid="{0C01618E-03E3-4D35-84D3-A5A3215A76FB}"/>
    <hyperlink ref="F63" r:id="rId76" xr:uid="{9E395C72-01AF-4DD0-9AF1-25018E2D9315}"/>
    <hyperlink ref="F19" r:id="rId77" xr:uid="{9741AD3E-3950-4049-A088-53E6A2DDA7D7}"/>
    <hyperlink ref="F111" r:id="rId78" xr:uid="{0B0E333C-31B5-42E7-BF57-7A908D0D4186}"/>
    <hyperlink ref="F45" r:id="rId79" xr:uid="{F32E07BC-50DD-43BE-BD75-94154102DCE2}"/>
    <hyperlink ref="F50" r:id="rId80" xr:uid="{FE03452F-0D66-4C98-B96F-64DB41771507}"/>
    <hyperlink ref="F58" r:id="rId81" xr:uid="{53BE5A21-51C5-4958-8402-3C63348C820B}"/>
    <hyperlink ref="F64" r:id="rId82" xr:uid="{6FFB57A9-0175-4FC2-AC25-34AE01459EBC}"/>
    <hyperlink ref="F20" r:id="rId83" xr:uid="{3E181FEC-BCB6-460E-8224-18A404C84220}"/>
    <hyperlink ref="F22" r:id="rId84" xr:uid="{8BB55989-F02B-40F1-83DF-AF1969DD91F7}"/>
    <hyperlink ref="F26" r:id="rId85" xr:uid="{37C4B882-DA29-49AD-9AA5-33C7DD70BEC7}"/>
    <hyperlink ref="F27" r:id="rId86" xr:uid="{C2A6BC4D-8852-444D-8D01-781521CE2958}"/>
    <hyperlink ref="F28" r:id="rId87" xr:uid="{5BDB20F6-EC1C-425F-A964-38AA4E3650AC}"/>
    <hyperlink ref="F30" r:id="rId88" xr:uid="{E450D771-945C-4835-82E8-BA256046F6D6}"/>
    <hyperlink ref="F34" r:id="rId89" xr:uid="{1F280588-DC51-47D3-83E8-63C24525A5FA}"/>
    <hyperlink ref="F37" r:id="rId90" xr:uid="{AE519A15-19FB-494E-8916-68C9C20C00B8}"/>
    <hyperlink ref="F42" r:id="rId91" xr:uid="{2993A5DE-019B-4092-AE70-4B71E9504A5D}"/>
    <hyperlink ref="F44" r:id="rId92" xr:uid="{955B2329-B8C5-4B38-A72C-58ACA085E2D9}"/>
    <hyperlink ref="F48" r:id="rId93" xr:uid="{296CF83D-6926-42F7-A5B3-D81443BBA827}"/>
    <hyperlink ref="F52" r:id="rId94" xr:uid="{96A79134-514C-4EBA-89DC-858CD4312016}"/>
    <hyperlink ref="F54" r:id="rId95" xr:uid="{17A4ECF0-51AA-48C3-BD66-A2F9E8934EC2}"/>
    <hyperlink ref="F55" r:id="rId96" xr:uid="{9E93BE04-EA33-41BC-98E1-E55F2F0D1929}"/>
    <hyperlink ref="F57" r:id="rId97" xr:uid="{BAFA07DA-52BD-48F1-AD99-C5DC883DE690}"/>
    <hyperlink ref="F59" r:id="rId98" xr:uid="{AD194A3D-CB8B-4CD7-895F-3FC5D01C933D}"/>
    <hyperlink ref="F62" r:id="rId99" xr:uid="{516063B7-FD17-4655-8393-B849B7608269}"/>
    <hyperlink ref="F67" r:id="rId100" xr:uid="{F197CDB9-761F-4C17-A4CA-0E69C0D0D1AA}"/>
    <hyperlink ref="F70" r:id="rId101" xr:uid="{F7CC0715-AC01-4BB0-9CEC-1A20B76354AC}"/>
    <hyperlink ref="F71" r:id="rId102" xr:uid="{43CDA68B-9DFF-43A2-AFE1-B8DC8690AC9D}"/>
    <hyperlink ref="F39" r:id="rId103" xr:uid="{234FF86D-0103-4DDB-9109-0E1EE5C7055B}"/>
    <hyperlink ref="F72" r:id="rId104" xr:uid="{A4DDC5A6-88C1-46E1-B95C-AD7068C6FD84}"/>
    <hyperlink ref="F74" r:id="rId105" xr:uid="{7F5E5389-F955-462F-82E7-058C6E4C0EB9}"/>
    <hyperlink ref="F77" r:id="rId106" xr:uid="{49BDDFB3-7155-4F6B-9985-BE4F97EFEEF0}"/>
    <hyperlink ref="F80" r:id="rId107" xr:uid="{3F4E1A91-26D4-4103-A99E-7D5CB2C90E38}"/>
    <hyperlink ref="F81" r:id="rId108" xr:uid="{76ADB09A-36D9-4A18-BEDA-C2DC90E37CD5}"/>
    <hyperlink ref="F82" r:id="rId109" xr:uid="{BA0B7EB9-739A-48D2-901B-C5B244947557}"/>
    <hyperlink ref="F210" r:id="rId110" xr:uid="{EA58215E-815C-4323-8705-F5643CBC993D}"/>
    <hyperlink ref="F211" r:id="rId111" xr:uid="{A6F4C787-5186-4006-B255-D855F309EE3E}"/>
    <hyperlink ref="F207" r:id="rId112" xr:uid="{0E84F3D9-9354-4788-858A-D3947EDE3DD0}"/>
    <hyperlink ref="F208" r:id="rId113" xr:uid="{E4F95B2E-749C-4AAF-8226-344979E75955}"/>
    <hyperlink ref="F209" r:id="rId114" xr:uid="{F2838754-D03C-40E3-8520-646D1CCA9B1B}"/>
    <hyperlink ref="F212" r:id="rId115" xr:uid="{413E1EF0-E543-4C75-B3D7-4A5593D94CA5}"/>
    <hyperlink ref="F214" r:id="rId116" xr:uid="{643EAE2C-AD9A-4CB9-A958-3D463FEE81EA}"/>
    <hyperlink ref="F215" r:id="rId117" xr:uid="{10F414A2-2E05-4A32-88A9-B7DDA8703EF6}"/>
    <hyperlink ref="F183" r:id="rId118" xr:uid="{6A83CAD9-C976-485E-B1A9-C2EC49B007BC}"/>
    <hyperlink ref="F178" r:id="rId119" xr:uid="{1DBA9482-28C6-4CC5-A4E1-1AFDBC27A541}"/>
    <hyperlink ref="F184" r:id="rId120" xr:uid="{5EDB8354-15F4-4A77-A067-51CA609FF16D}"/>
    <hyperlink ref="F185" r:id="rId121" xr:uid="{A8D359D9-18BD-40DE-8808-690E952A44BA}"/>
    <hyperlink ref="F186" r:id="rId122" xr:uid="{1B2DF608-5782-48A6-BBAD-98E99ADC5BD6}"/>
    <hyperlink ref="F187" r:id="rId123" xr:uid="{D7E894EF-3BB6-40C4-8AC1-BBB808D9F954}"/>
    <hyperlink ref="F192" r:id="rId124" xr:uid="{A1632B9F-7C30-42B0-B353-83E59162D800}"/>
    <hyperlink ref="F193" r:id="rId125" xr:uid="{33E39C00-FF6C-4EB5-8DC3-84898F1159A4}"/>
    <hyperlink ref="F194" r:id="rId126" xr:uid="{223E7FEE-16C9-4CE6-B86F-9F6C1B4B1A42}"/>
    <hyperlink ref="F195" r:id="rId127" xr:uid="{5C13C530-FB8D-44CE-A8CB-A86B723DAF58}"/>
    <hyperlink ref="F196" r:id="rId128" xr:uid="{772287D7-9DC3-418F-9266-4FF515A0D0C7}"/>
    <hyperlink ref="F197" r:id="rId129" xr:uid="{3F439CAE-B5BF-41B9-9CAA-EB51F2D63CAC}"/>
    <hyperlink ref="F198" r:id="rId130" xr:uid="{BF7A0313-922D-43A9-ADA2-EC5FEE91FB4B}"/>
    <hyperlink ref="F199" r:id="rId131" xr:uid="{86DFB754-B127-458E-A850-D07A46BFFBE6}"/>
    <hyperlink ref="F200" r:id="rId132" xr:uid="{4FF6640F-A291-4351-AE7E-7F5327C1EA60}"/>
    <hyperlink ref="F201" r:id="rId133" xr:uid="{281C4981-4D5A-4E41-9BD1-051467BFEEBC}"/>
    <hyperlink ref="F148" r:id="rId134" xr:uid="{668E381A-F5B1-40FC-8D3E-601EC0DFC08A}"/>
    <hyperlink ref="F149" r:id="rId135" xr:uid="{6251F473-9337-47AB-82E6-B7969EF4456C}"/>
    <hyperlink ref="F150" r:id="rId136" xr:uid="{662FFA56-9F29-4B0C-B2E9-C562FC461373}"/>
    <hyperlink ref="F151" r:id="rId137" xr:uid="{2D2CB083-8DA1-43BA-802C-02F25CCE0FE0}"/>
    <hyperlink ref="F152" r:id="rId138" xr:uid="{6CE71DA0-546F-4A1E-A64E-6A2DA61A25C3}"/>
    <hyperlink ref="F153" r:id="rId139" xr:uid="{C7AAB104-84C7-4E41-81DA-F484BB45C052}"/>
    <hyperlink ref="F156" r:id="rId140" xr:uid="{F1340735-7B54-4E88-946D-4E62B871270C}"/>
    <hyperlink ref="F158" r:id="rId141" xr:uid="{A2D54D73-D3D8-4FD6-AC2C-845FC2387F25}"/>
    <hyperlink ref="F159" r:id="rId142" xr:uid="{124191BD-3F17-4466-917C-35600AD70DDD}"/>
    <hyperlink ref="F160" r:id="rId143" xr:uid="{815957BD-2D77-4729-9359-CA5B863FFF86}"/>
    <hyperlink ref="F161" r:id="rId144" xr:uid="{87864F6A-FB1A-4752-96D1-E62597D86FAB}"/>
    <hyperlink ref="F162" r:id="rId145" xr:uid="{60B43ED3-904F-4AB1-80AF-BE5435789F22}"/>
    <hyperlink ref="F163" r:id="rId146" xr:uid="{2879C04A-E228-4329-BE8D-836F33236BFF}"/>
    <hyperlink ref="F118" r:id="rId147" xr:uid="{E48BB60A-895C-4428-9611-77AAE1148977}"/>
    <hyperlink ref="F119" r:id="rId148" xr:uid="{F40685D2-D0A6-4E58-A4AC-071DA1F1384B}"/>
    <hyperlink ref="F120" r:id="rId149" xr:uid="{5230CDC8-0C0B-4EBE-B6FE-03A0AE2F6A9C}"/>
    <hyperlink ref="F122" r:id="rId150" xr:uid="{72B26F34-15E6-437C-95DF-305EC2CCFBBA}"/>
    <hyperlink ref="F123" r:id="rId151" xr:uid="{9C61DB68-7DE3-49E7-8CCD-32AD0EB33AC1}"/>
    <hyperlink ref="F124" r:id="rId152" xr:uid="{CB25A2C0-271F-4E76-AC33-1139C9A4D397}"/>
    <hyperlink ref="F125" r:id="rId153" xr:uid="{B4376D5B-0270-4DC8-902C-CBD76CE1F45B}"/>
    <hyperlink ref="F126" r:id="rId154" xr:uid="{8C069883-A1C6-43CA-8529-3F097B75F59D}"/>
    <hyperlink ref="F127" r:id="rId155" xr:uid="{5E784402-EE6A-46A6-BDF6-D90B3D1F8B02}"/>
    <hyperlink ref="F128" r:id="rId156" xr:uid="{E8AEB27E-5010-4E3A-91E2-393509665F6C}"/>
    <hyperlink ref="F129" r:id="rId157" xr:uid="{F1BF9AAE-EBFB-47F7-8A0F-ED85E70466A7}"/>
    <hyperlink ref="F131" r:id="rId158" xr:uid="{DF29950B-453E-4353-9F5E-A8798F3934D7}"/>
    <hyperlink ref="F130" r:id="rId159" xr:uid="{34A7BA5D-C059-4AA9-B0BA-22EA4F990A19}"/>
    <hyperlink ref="F134" r:id="rId160" xr:uid="{6706C179-83E7-4043-8ACB-6C6CF5B1BD3B}"/>
    <hyperlink ref="F135" r:id="rId161" xr:uid="{52AACA07-5C3E-4CF3-A80E-6F5BEF40BEDC}"/>
    <hyperlink ref="F137" r:id="rId162" xr:uid="{7C9A92FC-9A51-49B0-A7DF-E1046206FBA0}"/>
    <hyperlink ref="F140" r:id="rId163" xr:uid="{610F6C21-40A2-4320-B76C-AD9FD0CDA6BC}"/>
    <hyperlink ref="F143" r:id="rId164" xr:uid="{A2D3F402-24D7-4C1B-AD13-364193233090}"/>
    <hyperlink ref="F144" r:id="rId165" xr:uid="{F88DC35D-3BDC-4319-871F-861E51CF51A8}"/>
    <hyperlink ref="F145" r:id="rId166" xr:uid="{6238EACF-11E0-4C58-8B2F-CA6716DA865B}"/>
    <hyperlink ref="F166" r:id="rId167" xr:uid="{CEA03A4F-920D-4266-9C89-36C2C1D1EED3}"/>
    <hyperlink ref="F167" r:id="rId168" xr:uid="{A83B5A4E-5340-4E8F-844A-567131CDE620}"/>
    <hyperlink ref="F168" r:id="rId169" xr:uid="{199725DA-2AE4-4E6E-99AF-96AB9F461C3A}"/>
    <hyperlink ref="F169" r:id="rId170" xr:uid="{A5706217-6151-4A83-B1E5-B1F333DEE67B}"/>
    <hyperlink ref="F170" r:id="rId171" xr:uid="{B471F242-B96E-41CA-BBB5-FB939E0A6CB0}"/>
    <hyperlink ref="F171" r:id="rId172" xr:uid="{344A2849-E0DA-441D-A200-529D986F8498}"/>
    <hyperlink ref="F172" r:id="rId173" xr:uid="{EA6DD730-BBCE-4584-8CC6-B0E0BD8E9FBA}"/>
    <hyperlink ref="F173" r:id="rId174" xr:uid="{EA0334EB-22D6-4A18-9DA1-5DB7C5729E3A}"/>
    <hyperlink ref="F174" r:id="rId175" xr:uid="{65453F79-7C83-4AA7-B7FA-FDFD72DE79EA}"/>
    <hyperlink ref="F175" r:id="rId176" xr:uid="{F425CCD6-CB44-468A-8AFD-E9000741881C}"/>
    <hyperlink ref="F176" r:id="rId177" xr:uid="{4FE39C7E-E9EC-4701-96D9-8D42B169E6CA}"/>
    <hyperlink ref="F99" r:id="rId178" xr:uid="{EA63DFE2-AFF7-43F6-945C-90F762956851}"/>
    <hyperlink ref="F100" r:id="rId179" xr:uid="{A02F444F-5396-4BE5-ABB4-8A4711BB0B89}"/>
    <hyperlink ref="F102" r:id="rId180" xr:uid="{F798ACC4-1DFE-4516-9C2D-C8321454748E}"/>
    <hyperlink ref="F83" r:id="rId181" xr:uid="{541863FE-64C3-4E74-9D0E-0338A70F64F6}"/>
    <hyperlink ref="F84" r:id="rId182" xr:uid="{13EA7481-C0CB-4230-AA22-3049424B9614}"/>
    <hyperlink ref="F85" r:id="rId183" xr:uid="{D22991DD-C63E-4B92-AFC6-3D5DBBE059AC}"/>
    <hyperlink ref="F86" r:id="rId184" xr:uid="{BE304B8F-4EA4-4F07-ABD9-C1B5B45E4199}"/>
    <hyperlink ref="F87" r:id="rId185" xr:uid="{53F609BA-9A08-4730-B791-A4DB5D28E8A2}"/>
    <hyperlink ref="F92" r:id="rId186" xr:uid="{7CFAA72C-E066-487C-8F3B-CC8E13E6DE69}"/>
    <hyperlink ref="F96" r:id="rId187" xr:uid="{B9713F42-11F8-4E15-AF6F-8AEE01E1FB4A}"/>
    <hyperlink ref="F105" r:id="rId188" xr:uid="{A44FA195-FAC2-4F03-9559-D163A3B2CE03}"/>
    <hyperlink ref="F106" r:id="rId189" xr:uid="{DBA1DC09-A717-42CA-AD87-3D77E1C2754C}"/>
    <hyperlink ref="F108" r:id="rId190" xr:uid="{2A8393F2-302E-4505-A63D-2B4FE57D008E}"/>
    <hyperlink ref="F112" r:id="rId191" xr:uid="{BE59AD54-1363-4875-9B70-8A4B4E88ADD0}"/>
    <hyperlink ref="F113" r:id="rId192" xr:uid="{D105020C-70D9-4AFA-B02F-8F4D5F99A8C1}"/>
    <hyperlink ref="F115" r:id="rId193" xr:uid="{7DB7C4CA-B6FC-45A5-B13B-930A3CD0F11E}"/>
    <hyperlink ref="F98" r:id="rId194" xr:uid="{A93DED85-6FC8-437A-BA9A-58B1C728A352}"/>
    <hyperlink ref="F121" r:id="rId195" xr:uid="{9B2191B0-9B9B-420F-A487-3FB09F333645}"/>
    <hyperlink ref="F213" r:id="rId196" xr:uid="{94BC27D7-6F9B-4404-96DA-9168113BBE1E}"/>
    <hyperlink ref="F61" r:id="rId197" xr:uid="{35DA5D60-F29E-4682-BF8D-BA2D36806683}"/>
    <hyperlink ref="F101" r:id="rId198" xr:uid="{352730EA-AC54-4E64-BBBC-FB3FBFC6EC32}"/>
    <hyperlink ref="F38" r:id="rId199" xr:uid="{4599D65E-6117-4E9B-9871-08F49F565E6E}"/>
  </hyperlink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C1B3DB-9D43-46EF-9C6A-7A76D6BC8ABD}">
  <dimension ref="A1:P332"/>
  <sheetViews>
    <sheetView workbookViewId="0">
      <pane ySplit="11" topLeftCell="A22" activePane="bottomLeft" state="frozen"/>
      <selection pane="bottomLeft" activeCell="B37" sqref="B37:G37"/>
    </sheetView>
  </sheetViews>
  <sheetFormatPr defaultColWidth="8.85546875" defaultRowHeight="15"/>
  <cols>
    <col min="2" max="2" width="4.42578125" customWidth="1"/>
    <col min="3" max="3" width="5.85546875" customWidth="1"/>
    <col min="4" max="4" width="22" customWidth="1"/>
    <col min="5" max="5" width="37" customWidth="1"/>
    <col min="6" max="6" width="27.85546875" customWidth="1"/>
    <col min="7" max="7" width="15.140625" customWidth="1"/>
    <col min="8" max="8" width="18.42578125" customWidth="1"/>
    <col min="9" max="9" width="14.85546875" customWidth="1"/>
    <col min="10" max="10" width="11.140625" customWidth="1"/>
    <col min="11" max="11" width="13.42578125" customWidth="1"/>
    <col min="12" max="12" width="11.28515625" customWidth="1"/>
    <col min="13" max="13" width="18.7109375" customWidth="1"/>
    <col min="14" max="14" width="17.7109375" customWidth="1"/>
  </cols>
  <sheetData>
    <row r="1" spans="1:15">
      <c r="A1" t="s">
        <v>13859</v>
      </c>
    </row>
    <row r="2" spans="1:15">
      <c r="A2" t="s">
        <v>13860</v>
      </c>
    </row>
    <row r="3" spans="1:15">
      <c r="A3" t="s">
        <v>13623</v>
      </c>
    </row>
    <row r="5" spans="1:15">
      <c r="A5" s="1" t="s">
        <v>14</v>
      </c>
      <c r="B5" s="1"/>
      <c r="C5" s="1"/>
      <c r="D5" s="1"/>
      <c r="E5" s="1"/>
      <c r="F5" s="1"/>
      <c r="G5" s="1"/>
      <c r="H5" s="1"/>
      <c r="I5" s="1"/>
      <c r="J5" s="1"/>
      <c r="K5" s="1"/>
      <c r="L5" s="1"/>
    </row>
    <row r="6" spans="1:15">
      <c r="A6" s="1" t="s">
        <v>13624</v>
      </c>
      <c r="B6" s="1" t="s">
        <v>13861</v>
      </c>
      <c r="C6" s="1"/>
      <c r="D6" s="1"/>
      <c r="E6" s="1"/>
      <c r="F6" s="1"/>
      <c r="G6" s="1"/>
      <c r="H6" s="1"/>
      <c r="I6" s="1"/>
      <c r="J6" s="1"/>
      <c r="K6" s="1"/>
      <c r="L6" s="1"/>
    </row>
    <row r="7" spans="1:15">
      <c r="A7" s="1"/>
      <c r="B7" s="1"/>
      <c r="C7" s="1"/>
      <c r="D7" s="1"/>
      <c r="E7" s="1"/>
      <c r="F7" s="1"/>
      <c r="G7" s="1"/>
      <c r="H7" s="1"/>
      <c r="I7" s="1"/>
      <c r="J7" s="1"/>
      <c r="K7" s="1"/>
      <c r="L7" s="1"/>
    </row>
    <row r="8" spans="1:15">
      <c r="A8" s="1" t="s">
        <v>13862</v>
      </c>
      <c r="B8" s="1" t="s">
        <v>15</v>
      </c>
      <c r="C8" s="1" t="s">
        <v>16</v>
      </c>
      <c r="D8" s="1" t="s">
        <v>17</v>
      </c>
      <c r="E8" s="1" t="s">
        <v>18</v>
      </c>
      <c r="F8" s="1" t="s">
        <v>19</v>
      </c>
      <c r="G8" s="1" t="s">
        <v>20</v>
      </c>
      <c r="H8" s="1"/>
      <c r="I8" s="1" t="s">
        <v>13625</v>
      </c>
      <c r="J8" s="1" t="s">
        <v>13627</v>
      </c>
      <c r="K8" s="1" t="s">
        <v>13629</v>
      </c>
      <c r="L8" s="1" t="s">
        <v>13631</v>
      </c>
      <c r="M8" s="1" t="s">
        <v>91</v>
      </c>
    </row>
    <row r="9" spans="1:15">
      <c r="A9" s="1">
        <v>1</v>
      </c>
      <c r="B9" s="1">
        <v>43</v>
      </c>
      <c r="C9" s="1" t="s">
        <v>21</v>
      </c>
      <c r="D9" s="1" t="s">
        <v>22</v>
      </c>
      <c r="E9" s="1" t="s">
        <v>23</v>
      </c>
      <c r="F9" s="1" t="s">
        <v>24</v>
      </c>
      <c r="G9" s="1" t="s">
        <v>25</v>
      </c>
      <c r="H9" s="1"/>
      <c r="I9" s="1" t="s">
        <v>13644</v>
      </c>
      <c r="J9" s="1" t="s">
        <v>13644</v>
      </c>
      <c r="K9" s="1" t="s">
        <v>13644</v>
      </c>
      <c r="L9" s="1" t="s">
        <v>13645</v>
      </c>
      <c r="M9" s="1">
        <f>IF(COUNTIF(I9:L9, "No")&gt;0, 0, 1)</f>
        <v>0</v>
      </c>
    </row>
    <row r="10" spans="1:15">
      <c r="A10" s="1"/>
      <c r="B10" s="1"/>
      <c r="C10" s="1"/>
      <c r="D10" s="1"/>
      <c r="E10" s="1"/>
      <c r="F10" s="1"/>
      <c r="G10" s="1"/>
      <c r="H10" s="1"/>
      <c r="I10" s="1"/>
      <c r="J10" s="1"/>
      <c r="K10" s="1"/>
      <c r="L10" s="1"/>
      <c r="M10" s="1"/>
    </row>
    <row r="11" spans="1:15" ht="32.1">
      <c r="A11" t="s">
        <v>13862</v>
      </c>
      <c r="B11" t="s">
        <v>15</v>
      </c>
      <c r="C11" s="1" t="s">
        <v>21</v>
      </c>
      <c r="D11" s="1" t="s">
        <v>17</v>
      </c>
      <c r="E11" s="1" t="s">
        <v>19</v>
      </c>
      <c r="F11" s="1" t="s">
        <v>13639</v>
      </c>
      <c r="G11" s="1" t="s">
        <v>20</v>
      </c>
      <c r="H11" s="16" t="s">
        <v>13626</v>
      </c>
      <c r="I11" s="16" t="s">
        <v>13640</v>
      </c>
      <c r="J11" s="16" t="s">
        <v>13641</v>
      </c>
      <c r="K11" s="16" t="s">
        <v>13632</v>
      </c>
      <c r="L11" s="16" t="s">
        <v>13634</v>
      </c>
      <c r="M11" s="16" t="s">
        <v>13642</v>
      </c>
      <c r="N11" s="16" t="s">
        <v>13638</v>
      </c>
      <c r="O11" s="12" t="s">
        <v>13643</v>
      </c>
    </row>
    <row r="12" spans="1:15">
      <c r="A12">
        <v>2</v>
      </c>
      <c r="B12">
        <v>340</v>
      </c>
      <c r="C12">
        <v>1970</v>
      </c>
      <c r="D12" t="s">
        <v>13863</v>
      </c>
      <c r="E12" t="s">
        <v>13864</v>
      </c>
      <c r="F12" t="s">
        <v>13865</v>
      </c>
      <c r="G12" s="13" t="s">
        <v>13866</v>
      </c>
      <c r="H12" s="1" t="s">
        <v>13644</v>
      </c>
      <c r="I12" s="1" t="s">
        <v>13644</v>
      </c>
      <c r="J12" s="1" t="s">
        <v>13644</v>
      </c>
      <c r="K12" s="1" t="s">
        <v>13644</v>
      </c>
      <c r="L12" s="1" t="s">
        <v>13644</v>
      </c>
      <c r="M12" s="1" t="s">
        <v>13644</v>
      </c>
      <c r="N12" s="1" t="s">
        <v>13644</v>
      </c>
      <c r="O12" t="b">
        <f>IF(COUNTIF(H12:N12,"No") &gt; 0, FALSE, IF(COUNTIF(H12:N12,"Yes") &gt; 6, TRUE, ""))</f>
        <v>1</v>
      </c>
    </row>
    <row r="13" spans="1:15">
      <c r="A13">
        <v>2</v>
      </c>
      <c r="B13">
        <v>341</v>
      </c>
      <c r="C13">
        <v>1977</v>
      </c>
      <c r="D13" t="s">
        <v>13867</v>
      </c>
      <c r="E13" t="s">
        <v>13868</v>
      </c>
      <c r="F13" t="s">
        <v>13869</v>
      </c>
      <c r="G13" s="13" t="s">
        <v>13870</v>
      </c>
      <c r="H13" s="1" t="s">
        <v>13644</v>
      </c>
      <c r="I13" s="1" t="s">
        <v>13644</v>
      </c>
      <c r="J13" s="1" t="s">
        <v>13644</v>
      </c>
      <c r="K13" s="1" t="s">
        <v>13644</v>
      </c>
      <c r="L13" s="1" t="s">
        <v>13644</v>
      </c>
      <c r="M13" s="1" t="s">
        <v>13644</v>
      </c>
      <c r="N13" s="1" t="s">
        <v>13644</v>
      </c>
      <c r="O13" t="b">
        <f t="shared" ref="O13:O75" si="0">IF(COUNTIF(H13:N13,"No") &gt; 0, FALSE, IF(COUNTIF(H13:N13,"Yes") &gt; 6, TRUE, ""))</f>
        <v>1</v>
      </c>
    </row>
    <row r="14" spans="1:15">
      <c r="A14">
        <v>4</v>
      </c>
      <c r="B14">
        <v>342</v>
      </c>
      <c r="C14">
        <v>1967</v>
      </c>
      <c r="D14" t="s">
        <v>13871</v>
      </c>
      <c r="E14" t="s">
        <v>13872</v>
      </c>
      <c r="F14" t="s">
        <v>13873</v>
      </c>
      <c r="G14" s="13" t="s">
        <v>13874</v>
      </c>
      <c r="H14" s="1" t="s">
        <v>13645</v>
      </c>
      <c r="I14" s="1" t="s">
        <v>13644</v>
      </c>
      <c r="J14" s="1" t="s">
        <v>13644</v>
      </c>
      <c r="K14" s="1" t="s">
        <v>13644</v>
      </c>
      <c r="L14" s="1" t="s">
        <v>13644</v>
      </c>
      <c r="M14" s="1" t="s">
        <v>13644</v>
      </c>
      <c r="N14" s="1" t="s">
        <v>13644</v>
      </c>
      <c r="O14" t="b">
        <f>IF(COUNTIF(G14:N14,"No") &gt; 0, FALSE, IF(COUNTIF(G14:N14,"Yes") &gt; 6, TRUE, ""))</f>
        <v>0</v>
      </c>
    </row>
    <row r="15" spans="1:15">
      <c r="A15">
        <v>4</v>
      </c>
      <c r="B15">
        <v>343</v>
      </c>
      <c r="C15">
        <v>1988</v>
      </c>
      <c r="D15" t="s">
        <v>13875</v>
      </c>
      <c r="E15" t="s">
        <v>13876</v>
      </c>
      <c r="F15" t="s">
        <v>13877</v>
      </c>
      <c r="G15" s="13" t="s">
        <v>13878</v>
      </c>
      <c r="H15" s="1" t="s">
        <v>13645</v>
      </c>
      <c r="I15" s="1" t="s">
        <v>13644</v>
      </c>
      <c r="J15" s="1" t="s">
        <v>13644</v>
      </c>
      <c r="K15" s="1" t="s">
        <v>13644</v>
      </c>
      <c r="L15" s="1" t="s">
        <v>13644</v>
      </c>
      <c r="M15" s="1" t="s">
        <v>13644</v>
      </c>
      <c r="N15" s="1" t="s">
        <v>13644</v>
      </c>
      <c r="O15" t="b">
        <f t="shared" si="0"/>
        <v>0</v>
      </c>
    </row>
    <row r="16" spans="1:15">
      <c r="A16">
        <v>8</v>
      </c>
      <c r="B16">
        <v>344</v>
      </c>
      <c r="C16">
        <v>1998</v>
      </c>
      <c r="D16" t="s">
        <v>13879</v>
      </c>
      <c r="E16" t="s">
        <v>13880</v>
      </c>
      <c r="F16" t="s">
        <v>689</v>
      </c>
      <c r="G16" s="15" t="s">
        <v>13881</v>
      </c>
      <c r="H16" s="1" t="s">
        <v>13644</v>
      </c>
      <c r="I16" s="1" t="s">
        <v>13644</v>
      </c>
      <c r="J16" s="1" t="s">
        <v>13644</v>
      </c>
      <c r="K16" s="1" t="s">
        <v>13644</v>
      </c>
      <c r="L16" s="1" t="s">
        <v>13644</v>
      </c>
      <c r="M16" s="1" t="s">
        <v>13644</v>
      </c>
      <c r="N16" s="1" t="s">
        <v>13644</v>
      </c>
      <c r="O16" t="b">
        <f t="shared" si="0"/>
        <v>1</v>
      </c>
    </row>
    <row r="17" spans="1:16">
      <c r="A17">
        <v>8</v>
      </c>
      <c r="B17">
        <v>345</v>
      </c>
      <c r="C17">
        <v>1975</v>
      </c>
      <c r="D17" t="s">
        <v>13882</v>
      </c>
      <c r="E17" t="s">
        <v>13883</v>
      </c>
      <c r="F17" t="s">
        <v>13884</v>
      </c>
      <c r="G17" s="13" t="s">
        <v>13885</v>
      </c>
      <c r="H17" s="1" t="s">
        <v>13644</v>
      </c>
      <c r="I17" s="1" t="s">
        <v>13644</v>
      </c>
      <c r="J17" s="1" t="s">
        <v>13644</v>
      </c>
      <c r="K17" s="1" t="s">
        <v>13644</v>
      </c>
      <c r="L17" s="1" t="s">
        <v>13644</v>
      </c>
      <c r="M17" s="1" t="s">
        <v>13644</v>
      </c>
      <c r="N17" s="1" t="s">
        <v>13644</v>
      </c>
      <c r="O17" t="b">
        <f t="shared" si="0"/>
        <v>1</v>
      </c>
    </row>
    <row r="18" spans="1:16">
      <c r="A18">
        <v>8</v>
      </c>
      <c r="B18">
        <v>346</v>
      </c>
      <c r="C18">
        <v>1976</v>
      </c>
      <c r="D18" t="s">
        <v>13886</v>
      </c>
      <c r="E18" t="s">
        <v>13887</v>
      </c>
      <c r="F18" t="s">
        <v>639</v>
      </c>
      <c r="G18" s="13" t="s">
        <v>13888</v>
      </c>
      <c r="H18" s="1" t="s">
        <v>13644</v>
      </c>
      <c r="I18" s="1" t="s">
        <v>13644</v>
      </c>
      <c r="J18" s="1" t="s">
        <v>13644</v>
      </c>
      <c r="K18" s="1" t="s">
        <v>13644</v>
      </c>
      <c r="L18" s="1" t="s">
        <v>13644</v>
      </c>
      <c r="M18" s="1" t="s">
        <v>13644</v>
      </c>
      <c r="N18" s="1" t="s">
        <v>13644</v>
      </c>
      <c r="O18" t="b">
        <f t="shared" si="0"/>
        <v>1</v>
      </c>
    </row>
    <row r="19" spans="1:16">
      <c r="A19">
        <v>26</v>
      </c>
      <c r="B19">
        <v>347</v>
      </c>
      <c r="C19">
        <v>1972</v>
      </c>
      <c r="D19" t="s">
        <v>13889</v>
      </c>
      <c r="E19" t="s">
        <v>13890</v>
      </c>
      <c r="F19" t="s">
        <v>13891</v>
      </c>
      <c r="G19" s="13" t="s">
        <v>13892</v>
      </c>
      <c r="H19" s="1" t="s">
        <v>13644</v>
      </c>
      <c r="I19" s="1" t="s">
        <v>13644</v>
      </c>
      <c r="J19" s="1" t="s">
        <v>13644</v>
      </c>
      <c r="K19" s="1" t="s">
        <v>13644</v>
      </c>
      <c r="L19" s="1" t="s">
        <v>13644</v>
      </c>
      <c r="M19" s="1" t="s">
        <v>13644</v>
      </c>
      <c r="N19" s="1" t="s">
        <v>13644</v>
      </c>
      <c r="O19" t="b">
        <f t="shared" si="0"/>
        <v>1</v>
      </c>
    </row>
    <row r="20" spans="1:16">
      <c r="A20">
        <v>28</v>
      </c>
      <c r="B20">
        <v>348</v>
      </c>
      <c r="C20">
        <v>2001</v>
      </c>
      <c r="D20" t="s">
        <v>13893</v>
      </c>
      <c r="E20" t="s">
        <v>13894</v>
      </c>
      <c r="F20" t="s">
        <v>723</v>
      </c>
      <c r="G20" s="13" t="s">
        <v>13895</v>
      </c>
      <c r="H20" s="1" t="s">
        <v>13644</v>
      </c>
      <c r="I20" s="1" t="s">
        <v>13644</v>
      </c>
      <c r="J20" s="1" t="s">
        <v>13644</v>
      </c>
      <c r="K20" s="1" t="s">
        <v>13644</v>
      </c>
      <c r="L20" s="1" t="s">
        <v>13644</v>
      </c>
      <c r="M20" s="1" t="s">
        <v>13644</v>
      </c>
      <c r="N20" s="1" t="s">
        <v>13644</v>
      </c>
      <c r="O20" t="b">
        <f t="shared" si="0"/>
        <v>1</v>
      </c>
      <c r="P20" t="s">
        <v>13646</v>
      </c>
    </row>
    <row r="21" spans="1:16">
      <c r="A21">
        <v>34</v>
      </c>
      <c r="B21">
        <v>349</v>
      </c>
      <c r="C21">
        <v>1997</v>
      </c>
      <c r="D21" t="s">
        <v>13896</v>
      </c>
      <c r="E21" t="s">
        <v>13897</v>
      </c>
      <c r="F21" t="s">
        <v>675</v>
      </c>
      <c r="G21" s="13" t="s">
        <v>13898</v>
      </c>
      <c r="H21" s="1" t="s">
        <v>13644</v>
      </c>
      <c r="I21" s="1" t="s">
        <v>13645</v>
      </c>
      <c r="J21" s="1" t="s">
        <v>13644</v>
      </c>
      <c r="K21" s="1" t="s">
        <v>13644</v>
      </c>
      <c r="L21" s="1" t="s">
        <v>13644</v>
      </c>
      <c r="M21" s="1" t="s">
        <v>13644</v>
      </c>
      <c r="N21" s="1" t="s">
        <v>13644</v>
      </c>
      <c r="O21" t="b">
        <f t="shared" si="0"/>
        <v>0</v>
      </c>
    </row>
    <row r="22" spans="1:16">
      <c r="A22">
        <v>34</v>
      </c>
      <c r="B22">
        <v>350</v>
      </c>
      <c r="C22">
        <v>1977</v>
      </c>
      <c r="D22" t="s">
        <v>13899</v>
      </c>
      <c r="E22" t="s">
        <v>13900</v>
      </c>
      <c r="F22" t="s">
        <v>675</v>
      </c>
      <c r="G22" s="15" t="s">
        <v>13901</v>
      </c>
      <c r="H22" s="1" t="s">
        <v>13644</v>
      </c>
      <c r="I22" s="1" t="s">
        <v>13644</v>
      </c>
      <c r="J22" s="1" t="s">
        <v>13644</v>
      </c>
      <c r="K22" s="1" t="s">
        <v>13644</v>
      </c>
      <c r="L22" s="1" t="s">
        <v>13644</v>
      </c>
      <c r="M22" s="1" t="s">
        <v>13644</v>
      </c>
      <c r="N22" s="1" t="s">
        <v>13644</v>
      </c>
      <c r="O22" t="b">
        <f t="shared" si="0"/>
        <v>1</v>
      </c>
    </row>
    <row r="23" spans="1:16">
      <c r="A23">
        <v>57</v>
      </c>
      <c r="B23">
        <v>351</v>
      </c>
      <c r="C23">
        <v>1991</v>
      </c>
      <c r="D23" t="s">
        <v>13902</v>
      </c>
      <c r="E23" t="s">
        <v>13903</v>
      </c>
      <c r="F23" t="s">
        <v>1776</v>
      </c>
      <c r="G23" s="13" t="s">
        <v>13904</v>
      </c>
      <c r="H23" s="1" t="s">
        <v>13644</v>
      </c>
      <c r="I23" s="1" t="s">
        <v>13644</v>
      </c>
      <c r="J23" s="1" t="s">
        <v>13644</v>
      </c>
      <c r="K23" s="1" t="s">
        <v>13644</v>
      </c>
      <c r="L23" s="1" t="s">
        <v>13644</v>
      </c>
      <c r="M23" s="1" t="s">
        <v>13644</v>
      </c>
      <c r="N23" s="1" t="s">
        <v>13644</v>
      </c>
      <c r="O23" t="b">
        <f t="shared" si="0"/>
        <v>1</v>
      </c>
      <c r="P23" t="s">
        <v>13646</v>
      </c>
    </row>
    <row r="24" spans="1:16">
      <c r="A24">
        <v>57</v>
      </c>
      <c r="B24">
        <v>352</v>
      </c>
      <c r="C24">
        <v>2013</v>
      </c>
      <c r="D24" t="s">
        <v>13905</v>
      </c>
      <c r="E24" t="s">
        <v>13906</v>
      </c>
      <c r="F24" t="s">
        <v>13907</v>
      </c>
      <c r="G24" s="13" t="s">
        <v>13908</v>
      </c>
      <c r="H24" s="1" t="s">
        <v>13644</v>
      </c>
      <c r="I24" s="1" t="s">
        <v>13644</v>
      </c>
      <c r="J24" s="1" t="s">
        <v>13644</v>
      </c>
      <c r="K24" s="1" t="s">
        <v>13644</v>
      </c>
      <c r="L24" s="1" t="s">
        <v>13644</v>
      </c>
      <c r="M24" s="1" t="s">
        <v>13644</v>
      </c>
      <c r="N24" s="1" t="s">
        <v>13644</v>
      </c>
      <c r="O24" t="b">
        <f t="shared" si="0"/>
        <v>1</v>
      </c>
      <c r="P24" t="s">
        <v>13646</v>
      </c>
    </row>
    <row r="25" spans="1:16">
      <c r="A25">
        <v>60</v>
      </c>
      <c r="B25">
        <v>353</v>
      </c>
      <c r="C25">
        <v>2002</v>
      </c>
      <c r="D25" t="s">
        <v>13909</v>
      </c>
      <c r="E25" t="s">
        <v>13910</v>
      </c>
      <c r="F25" t="s">
        <v>723</v>
      </c>
      <c r="G25" s="13" t="s">
        <v>13911</v>
      </c>
      <c r="H25" s="1" t="s">
        <v>13644</v>
      </c>
      <c r="I25" s="1" t="s">
        <v>13644</v>
      </c>
      <c r="J25" s="1" t="s">
        <v>13644</v>
      </c>
      <c r="K25" s="1" t="s">
        <v>13644</v>
      </c>
      <c r="L25" s="1" t="s">
        <v>13644</v>
      </c>
      <c r="M25" s="1" t="s">
        <v>13644</v>
      </c>
      <c r="N25" s="1" t="s">
        <v>13644</v>
      </c>
      <c r="O25" t="b">
        <f t="shared" si="0"/>
        <v>1</v>
      </c>
      <c r="P25" t="s">
        <v>13646</v>
      </c>
    </row>
    <row r="26" spans="1:16">
      <c r="A26">
        <v>85</v>
      </c>
      <c r="B26">
        <v>354</v>
      </c>
      <c r="C26">
        <v>2010</v>
      </c>
      <c r="D26" t="s">
        <v>13912</v>
      </c>
      <c r="E26" t="s">
        <v>13913</v>
      </c>
      <c r="F26" t="s">
        <v>646</v>
      </c>
      <c r="G26" s="13" t="s">
        <v>13914</v>
      </c>
      <c r="H26" s="1" t="s">
        <v>13644</v>
      </c>
      <c r="I26" s="1" t="s">
        <v>13644</v>
      </c>
      <c r="J26" s="1" t="s">
        <v>13644</v>
      </c>
      <c r="K26" s="1" t="s">
        <v>13644</v>
      </c>
      <c r="L26" s="1" t="s">
        <v>13644</v>
      </c>
      <c r="M26" s="1" t="s">
        <v>13644</v>
      </c>
      <c r="N26" s="1" t="s">
        <v>13644</v>
      </c>
      <c r="O26" t="b">
        <f t="shared" si="0"/>
        <v>1</v>
      </c>
    </row>
    <row r="27" spans="1:16">
      <c r="A27">
        <v>90</v>
      </c>
      <c r="B27">
        <v>356</v>
      </c>
      <c r="C27">
        <v>1951</v>
      </c>
      <c r="D27" t="s">
        <v>13915</v>
      </c>
      <c r="E27" t="s">
        <v>13916</v>
      </c>
      <c r="F27" t="s">
        <v>13917</v>
      </c>
      <c r="G27" s="13" t="s">
        <v>13918</v>
      </c>
      <c r="H27" s="1" t="s">
        <v>13644</v>
      </c>
      <c r="I27" s="1" t="s">
        <v>13644</v>
      </c>
      <c r="J27" s="1" t="s">
        <v>13645</v>
      </c>
      <c r="K27" s="1" t="s">
        <v>13644</v>
      </c>
      <c r="L27" s="1" t="s">
        <v>13644</v>
      </c>
      <c r="M27" s="1" t="s">
        <v>13644</v>
      </c>
      <c r="N27" s="1" t="s">
        <v>13644</v>
      </c>
      <c r="O27" t="b">
        <f t="shared" si="0"/>
        <v>0</v>
      </c>
    </row>
    <row r="28" spans="1:16">
      <c r="A28">
        <v>102</v>
      </c>
      <c r="B28">
        <v>358</v>
      </c>
      <c r="C28">
        <v>2013</v>
      </c>
      <c r="D28" t="s">
        <v>13919</v>
      </c>
      <c r="E28" t="s">
        <v>13920</v>
      </c>
      <c r="F28" t="s">
        <v>13921</v>
      </c>
      <c r="G28" s="13" t="s">
        <v>13922</v>
      </c>
      <c r="H28" s="1" t="s">
        <v>13644</v>
      </c>
      <c r="I28" s="1" t="s">
        <v>13644</v>
      </c>
      <c r="J28" s="1" t="s">
        <v>13644</v>
      </c>
      <c r="K28" s="1" t="s">
        <v>13644</v>
      </c>
      <c r="L28" s="1" t="s">
        <v>13644</v>
      </c>
      <c r="M28" s="1" t="s">
        <v>13644</v>
      </c>
      <c r="N28" s="1" t="s">
        <v>13644</v>
      </c>
      <c r="O28" t="b">
        <f t="shared" si="0"/>
        <v>1</v>
      </c>
      <c r="P28" t="s">
        <v>13646</v>
      </c>
    </row>
    <row r="29" spans="1:16">
      <c r="A29">
        <v>110</v>
      </c>
      <c r="B29">
        <v>359</v>
      </c>
      <c r="C29">
        <v>2014</v>
      </c>
      <c r="D29" t="s">
        <v>13923</v>
      </c>
      <c r="E29" t="s">
        <v>13924</v>
      </c>
      <c r="F29" t="s">
        <v>13925</v>
      </c>
      <c r="G29" s="13" t="s">
        <v>13926</v>
      </c>
      <c r="H29" s="1" t="s">
        <v>13644</v>
      </c>
      <c r="I29" s="1" t="s">
        <v>13644</v>
      </c>
      <c r="J29" s="1" t="s">
        <v>13644</v>
      </c>
      <c r="K29" s="1" t="s">
        <v>13644</v>
      </c>
      <c r="L29" s="1" t="s">
        <v>13644</v>
      </c>
      <c r="M29" s="1" t="s">
        <v>13644</v>
      </c>
      <c r="N29" s="1" t="s">
        <v>13644</v>
      </c>
      <c r="O29" t="b">
        <f t="shared" si="0"/>
        <v>1</v>
      </c>
      <c r="P29" t="s">
        <v>13646</v>
      </c>
    </row>
    <row r="30" spans="1:16">
      <c r="A30">
        <v>111</v>
      </c>
      <c r="B30">
        <v>360</v>
      </c>
      <c r="C30">
        <v>2017</v>
      </c>
      <c r="D30" t="s">
        <v>13927</v>
      </c>
      <c r="E30" t="s">
        <v>13928</v>
      </c>
      <c r="F30" t="s">
        <v>760</v>
      </c>
      <c r="G30" s="13" t="s">
        <v>13929</v>
      </c>
      <c r="H30" s="1" t="s">
        <v>13644</v>
      </c>
      <c r="I30" s="1" t="s">
        <v>13644</v>
      </c>
      <c r="J30" s="1" t="s">
        <v>13644</v>
      </c>
      <c r="K30" s="1" t="s">
        <v>13644</v>
      </c>
      <c r="L30" s="1" t="s">
        <v>13644</v>
      </c>
      <c r="M30" s="1" t="s">
        <v>13644</v>
      </c>
      <c r="N30" s="1" t="s">
        <v>13644</v>
      </c>
      <c r="O30" t="b">
        <f t="shared" si="0"/>
        <v>1</v>
      </c>
      <c r="P30" t="s">
        <v>13646</v>
      </c>
    </row>
    <row r="31" spans="1:16">
      <c r="A31">
        <v>133</v>
      </c>
      <c r="B31">
        <v>361</v>
      </c>
      <c r="C31">
        <v>2014</v>
      </c>
      <c r="D31" t="s">
        <v>13930</v>
      </c>
      <c r="E31" t="s">
        <v>13931</v>
      </c>
      <c r="F31" t="s">
        <v>1363</v>
      </c>
      <c r="G31" s="13" t="s">
        <v>13723</v>
      </c>
      <c r="H31" s="1" t="s">
        <v>13644</v>
      </c>
      <c r="I31" s="1" t="s">
        <v>13644</v>
      </c>
      <c r="J31" s="1" t="s">
        <v>13644</v>
      </c>
      <c r="K31" s="1" t="s">
        <v>13644</v>
      </c>
      <c r="L31" s="1" t="s">
        <v>13644</v>
      </c>
      <c r="M31" s="1" t="s">
        <v>13644</v>
      </c>
      <c r="N31" s="1" t="s">
        <v>13644</v>
      </c>
      <c r="O31" t="b">
        <f t="shared" si="0"/>
        <v>1</v>
      </c>
      <c r="P31" t="s">
        <v>13646</v>
      </c>
    </row>
    <row r="32" spans="1:16">
      <c r="A32">
        <v>154</v>
      </c>
      <c r="B32">
        <v>362</v>
      </c>
      <c r="C32">
        <v>1973</v>
      </c>
      <c r="D32" t="s">
        <v>13932</v>
      </c>
      <c r="E32" t="s">
        <v>13933</v>
      </c>
      <c r="F32" t="s">
        <v>13884</v>
      </c>
      <c r="G32" s="13" t="s">
        <v>13934</v>
      </c>
      <c r="H32" s="1" t="s">
        <v>13644</v>
      </c>
      <c r="I32" s="1" t="s">
        <v>13644</v>
      </c>
      <c r="J32" s="1" t="s">
        <v>13644</v>
      </c>
      <c r="K32" s="1" t="s">
        <v>13644</v>
      </c>
      <c r="L32" s="1" t="s">
        <v>13644</v>
      </c>
      <c r="M32" s="1" t="s">
        <v>13644</v>
      </c>
      <c r="N32" s="1" t="s">
        <v>13644</v>
      </c>
      <c r="O32" t="b">
        <f t="shared" si="0"/>
        <v>1</v>
      </c>
    </row>
    <row r="33" spans="1:16">
      <c r="A33">
        <v>163</v>
      </c>
      <c r="B33">
        <v>363</v>
      </c>
      <c r="C33">
        <v>2015</v>
      </c>
      <c r="D33" t="s">
        <v>13935</v>
      </c>
      <c r="E33" t="s">
        <v>13936</v>
      </c>
      <c r="F33" t="s">
        <v>13937</v>
      </c>
      <c r="G33" s="13" t="s">
        <v>13938</v>
      </c>
      <c r="H33" s="1" t="s">
        <v>13644</v>
      </c>
      <c r="I33" s="1" t="s">
        <v>13644</v>
      </c>
      <c r="J33" s="1" t="s">
        <v>13644</v>
      </c>
      <c r="K33" s="1" t="s">
        <v>13644</v>
      </c>
      <c r="L33" s="1" t="s">
        <v>13644</v>
      </c>
      <c r="M33" s="1" t="s">
        <v>13644</v>
      </c>
      <c r="N33" s="1" t="s">
        <v>13644</v>
      </c>
      <c r="O33" t="b">
        <f t="shared" si="0"/>
        <v>1</v>
      </c>
    </row>
    <row r="34" spans="1:16">
      <c r="A34">
        <v>163</v>
      </c>
      <c r="B34">
        <v>364</v>
      </c>
      <c r="C34">
        <v>2015</v>
      </c>
      <c r="D34" t="s">
        <v>13939</v>
      </c>
      <c r="E34" t="s">
        <v>13940</v>
      </c>
      <c r="F34" t="s">
        <v>13937</v>
      </c>
      <c r="G34" s="13" t="s">
        <v>13941</v>
      </c>
      <c r="H34" s="1" t="s">
        <v>13644</v>
      </c>
      <c r="I34" s="1" t="s">
        <v>13644</v>
      </c>
      <c r="J34" s="1" t="s">
        <v>13644</v>
      </c>
      <c r="K34" s="1" t="s">
        <v>13644</v>
      </c>
      <c r="L34" s="1" t="s">
        <v>13644</v>
      </c>
      <c r="M34" s="1" t="s">
        <v>13644</v>
      </c>
      <c r="N34" s="1" t="s">
        <v>13644</v>
      </c>
      <c r="O34" t="b">
        <f t="shared" si="0"/>
        <v>1</v>
      </c>
      <c r="P34" t="s">
        <v>13646</v>
      </c>
    </row>
    <row r="35" spans="1:16">
      <c r="A35">
        <v>198</v>
      </c>
      <c r="B35">
        <v>366</v>
      </c>
      <c r="C35">
        <v>2016</v>
      </c>
      <c r="D35" t="s">
        <v>13942</v>
      </c>
      <c r="E35" t="s">
        <v>13943</v>
      </c>
      <c r="F35" t="s">
        <v>689</v>
      </c>
      <c r="G35" s="13" t="s">
        <v>13944</v>
      </c>
      <c r="H35" s="1" t="s">
        <v>13644</v>
      </c>
      <c r="I35" s="1" t="s">
        <v>13644</v>
      </c>
      <c r="J35" s="1" t="s">
        <v>13644</v>
      </c>
      <c r="K35" s="1" t="s">
        <v>13644</v>
      </c>
      <c r="L35" s="1" t="s">
        <v>13644</v>
      </c>
      <c r="M35" s="1" t="s">
        <v>13644</v>
      </c>
      <c r="N35" s="1" t="s">
        <v>13644</v>
      </c>
      <c r="O35" t="b">
        <f t="shared" si="0"/>
        <v>1</v>
      </c>
    </row>
    <row r="36" spans="1:16">
      <c r="A36">
        <v>200</v>
      </c>
      <c r="B36">
        <v>367</v>
      </c>
      <c r="C36">
        <v>2016</v>
      </c>
      <c r="D36" t="s">
        <v>13945</v>
      </c>
      <c r="E36" t="s">
        <v>13946</v>
      </c>
      <c r="F36" t="s">
        <v>13937</v>
      </c>
      <c r="G36" s="13" t="s">
        <v>13947</v>
      </c>
      <c r="H36" s="1" t="s">
        <v>13644</v>
      </c>
      <c r="I36" s="1" t="s">
        <v>13644</v>
      </c>
      <c r="J36" s="1" t="s">
        <v>13644</v>
      </c>
      <c r="K36" s="1" t="s">
        <v>13644</v>
      </c>
      <c r="L36" s="1" t="s">
        <v>13644</v>
      </c>
      <c r="M36" s="1" t="s">
        <v>13644</v>
      </c>
      <c r="N36" s="1" t="s">
        <v>13644</v>
      </c>
      <c r="O36" t="b">
        <f t="shared" si="0"/>
        <v>1</v>
      </c>
      <c r="P36" t="s">
        <v>13646</v>
      </c>
    </row>
    <row r="37" spans="1:16">
      <c r="A37">
        <v>200</v>
      </c>
      <c r="B37">
        <v>368</v>
      </c>
      <c r="C37">
        <v>2014</v>
      </c>
      <c r="D37" t="s">
        <v>13948</v>
      </c>
      <c r="E37" t="s">
        <v>13949</v>
      </c>
      <c r="F37" t="s">
        <v>689</v>
      </c>
      <c r="G37" s="13" t="s">
        <v>13950</v>
      </c>
      <c r="H37" s="1" t="s">
        <v>13644</v>
      </c>
      <c r="I37" s="1" t="s">
        <v>13644</v>
      </c>
      <c r="J37" s="1" t="s">
        <v>13644</v>
      </c>
      <c r="K37" s="1" t="s">
        <v>13644</v>
      </c>
      <c r="L37" s="1" t="s">
        <v>13644</v>
      </c>
      <c r="M37" s="1" t="s">
        <v>13644</v>
      </c>
      <c r="N37" s="1" t="s">
        <v>13644</v>
      </c>
    </row>
    <row r="38" spans="1:16">
      <c r="A38">
        <v>214</v>
      </c>
      <c r="B38">
        <v>369</v>
      </c>
      <c r="C38">
        <v>2015</v>
      </c>
      <c r="D38" t="s">
        <v>13951</v>
      </c>
      <c r="E38" t="s">
        <v>13952</v>
      </c>
      <c r="F38" t="s">
        <v>689</v>
      </c>
      <c r="G38" s="13" t="s">
        <v>13953</v>
      </c>
      <c r="H38" s="1" t="s">
        <v>13644</v>
      </c>
      <c r="I38" s="1" t="s">
        <v>13644</v>
      </c>
      <c r="J38" s="1" t="s">
        <v>13644</v>
      </c>
      <c r="K38" s="1" t="s">
        <v>13644</v>
      </c>
      <c r="L38" s="1" t="s">
        <v>13644</v>
      </c>
      <c r="M38" s="1" t="s">
        <v>13644</v>
      </c>
      <c r="N38" s="1" t="s">
        <v>13644</v>
      </c>
      <c r="O38" t="b">
        <f t="shared" si="0"/>
        <v>1</v>
      </c>
      <c r="P38" t="s">
        <v>13646</v>
      </c>
    </row>
    <row r="39" spans="1:16">
      <c r="A39">
        <v>239</v>
      </c>
      <c r="B39">
        <v>370</v>
      </c>
      <c r="C39">
        <v>2009</v>
      </c>
      <c r="D39" t="s">
        <v>13954</v>
      </c>
      <c r="E39" t="s">
        <v>13955</v>
      </c>
      <c r="F39" t="s">
        <v>646</v>
      </c>
      <c r="G39" s="13" t="s">
        <v>13956</v>
      </c>
      <c r="H39" s="1" t="s">
        <v>13644</v>
      </c>
      <c r="I39" s="1" t="s">
        <v>13644</v>
      </c>
      <c r="J39" s="1" t="s">
        <v>13644</v>
      </c>
      <c r="K39" s="1" t="s">
        <v>13644</v>
      </c>
      <c r="L39" s="1" t="s">
        <v>13644</v>
      </c>
      <c r="M39" s="1" t="s">
        <v>13644</v>
      </c>
      <c r="N39" s="1" t="s">
        <v>13644</v>
      </c>
      <c r="O39" t="b">
        <f t="shared" si="0"/>
        <v>1</v>
      </c>
      <c r="P39" t="s">
        <v>13646</v>
      </c>
    </row>
    <row r="40" spans="1:16">
      <c r="A40">
        <v>247</v>
      </c>
      <c r="B40">
        <v>371</v>
      </c>
      <c r="C40">
        <v>2015</v>
      </c>
      <c r="D40" t="s">
        <v>13957</v>
      </c>
      <c r="E40" t="s">
        <v>13958</v>
      </c>
      <c r="F40" t="s">
        <v>13937</v>
      </c>
      <c r="G40" s="13" t="s">
        <v>13959</v>
      </c>
      <c r="H40" s="1" t="s">
        <v>13644</v>
      </c>
      <c r="I40" s="1" t="s">
        <v>13644</v>
      </c>
      <c r="J40" s="1" t="s">
        <v>13644</v>
      </c>
      <c r="K40" s="1" t="s">
        <v>13644</v>
      </c>
      <c r="L40" s="1" t="s">
        <v>13644</v>
      </c>
      <c r="M40" s="1" t="s">
        <v>13644</v>
      </c>
      <c r="N40" s="1" t="s">
        <v>13644</v>
      </c>
      <c r="O40" t="b">
        <f t="shared" si="0"/>
        <v>1</v>
      </c>
    </row>
    <row r="41" spans="1:16">
      <c r="A41">
        <v>250</v>
      </c>
      <c r="B41">
        <v>372</v>
      </c>
      <c r="C41">
        <v>2014</v>
      </c>
      <c r="D41" t="s">
        <v>13960</v>
      </c>
      <c r="E41" t="s">
        <v>13961</v>
      </c>
      <c r="F41" t="s">
        <v>639</v>
      </c>
      <c r="G41" s="13" t="s">
        <v>13962</v>
      </c>
      <c r="H41" s="1" t="s">
        <v>13644</v>
      </c>
      <c r="I41" s="1" t="s">
        <v>13644</v>
      </c>
      <c r="J41" s="1" t="s">
        <v>13644</v>
      </c>
      <c r="K41" s="1" t="s">
        <v>13644</v>
      </c>
      <c r="L41" s="1" t="s">
        <v>13644</v>
      </c>
      <c r="M41" s="1" t="s">
        <v>13644</v>
      </c>
      <c r="N41" s="1" t="s">
        <v>13644</v>
      </c>
      <c r="O41" t="b">
        <f t="shared" si="0"/>
        <v>1</v>
      </c>
    </row>
    <row r="42" spans="1:16">
      <c r="A42">
        <v>258</v>
      </c>
      <c r="B42">
        <v>373</v>
      </c>
      <c r="C42">
        <v>2018</v>
      </c>
      <c r="D42" t="s">
        <v>13963</v>
      </c>
      <c r="E42" t="s">
        <v>1075</v>
      </c>
      <c r="F42" t="s">
        <v>689</v>
      </c>
      <c r="G42" s="13" t="s">
        <v>13814</v>
      </c>
      <c r="H42" s="1" t="s">
        <v>13644</v>
      </c>
      <c r="I42" s="1" t="s">
        <v>13644</v>
      </c>
      <c r="J42" s="1" t="s">
        <v>13644</v>
      </c>
      <c r="K42" s="1" t="s">
        <v>13644</v>
      </c>
      <c r="L42" s="1" t="s">
        <v>13644</v>
      </c>
      <c r="M42" s="1" t="s">
        <v>13644</v>
      </c>
      <c r="N42" s="1" t="s">
        <v>13644</v>
      </c>
      <c r="O42" t="b">
        <f t="shared" si="0"/>
        <v>1</v>
      </c>
    </row>
    <row r="43" spans="1:16">
      <c r="A43">
        <v>288</v>
      </c>
      <c r="B43">
        <v>374</v>
      </c>
      <c r="C43">
        <v>2018</v>
      </c>
      <c r="D43" t="s">
        <v>13964</v>
      </c>
      <c r="E43" t="s">
        <v>13965</v>
      </c>
      <c r="F43" t="s">
        <v>646</v>
      </c>
      <c r="G43" s="13" t="s">
        <v>13966</v>
      </c>
      <c r="H43" s="1" t="s">
        <v>13644</v>
      </c>
      <c r="I43" s="1" t="s">
        <v>13644</v>
      </c>
      <c r="J43" s="1" t="s">
        <v>13644</v>
      </c>
      <c r="K43" s="1" t="s">
        <v>13644</v>
      </c>
      <c r="L43" s="1" t="s">
        <v>13644</v>
      </c>
      <c r="M43" s="1" t="s">
        <v>13645</v>
      </c>
      <c r="N43" s="1" t="s">
        <v>13644</v>
      </c>
      <c r="O43" t="b">
        <f t="shared" si="0"/>
        <v>0</v>
      </c>
    </row>
    <row r="44" spans="1:16">
      <c r="A44">
        <v>289</v>
      </c>
      <c r="B44">
        <v>375</v>
      </c>
      <c r="C44">
        <v>2017</v>
      </c>
      <c r="D44" t="s">
        <v>13967</v>
      </c>
      <c r="E44" t="s">
        <v>13968</v>
      </c>
      <c r="F44" t="s">
        <v>13969</v>
      </c>
      <c r="G44" s="13" t="s">
        <v>13970</v>
      </c>
      <c r="H44" s="1" t="s">
        <v>13644</v>
      </c>
      <c r="I44" s="1" t="s">
        <v>13644</v>
      </c>
      <c r="J44" s="1" t="s">
        <v>13644</v>
      </c>
      <c r="K44" s="1" t="s">
        <v>13644</v>
      </c>
      <c r="L44" s="1" t="s">
        <v>13644</v>
      </c>
      <c r="M44" s="1" t="s">
        <v>13644</v>
      </c>
      <c r="N44" s="1" t="s">
        <v>13644</v>
      </c>
      <c r="O44" t="b">
        <f t="shared" si="0"/>
        <v>1</v>
      </c>
      <c r="P44" t="s">
        <v>13646</v>
      </c>
    </row>
    <row r="45" spans="1:16">
      <c r="H45" s="1"/>
      <c r="I45" s="1"/>
      <c r="J45" s="1"/>
      <c r="K45" s="1"/>
      <c r="L45" s="1"/>
      <c r="M45" s="1"/>
      <c r="N45" s="1"/>
    </row>
    <row r="46" spans="1:16">
      <c r="H46" s="1"/>
      <c r="I46" s="1"/>
      <c r="J46" s="1"/>
      <c r="K46" s="1"/>
      <c r="L46" s="1"/>
      <c r="M46" s="1"/>
      <c r="N46" s="1"/>
      <c r="O46" t="str">
        <f t="shared" si="0"/>
        <v/>
      </c>
    </row>
    <row r="47" spans="1:16">
      <c r="H47" s="1"/>
      <c r="I47" s="1"/>
      <c r="J47" s="1"/>
      <c r="K47" s="1"/>
      <c r="L47" s="1"/>
      <c r="M47" s="1"/>
      <c r="N47" s="1"/>
      <c r="O47" t="str">
        <f t="shared" si="0"/>
        <v/>
      </c>
    </row>
    <row r="48" spans="1:16">
      <c r="H48" s="1"/>
      <c r="I48" s="1"/>
      <c r="J48" s="1"/>
      <c r="K48" s="1"/>
      <c r="L48" s="1"/>
      <c r="M48" s="1"/>
      <c r="N48" s="1"/>
      <c r="O48" t="str">
        <f t="shared" si="0"/>
        <v/>
      </c>
    </row>
    <row r="49" spans="8:15">
      <c r="H49" s="1"/>
      <c r="I49" s="1"/>
      <c r="J49" s="1"/>
      <c r="K49" s="1"/>
      <c r="L49" s="1"/>
      <c r="M49" s="1"/>
      <c r="N49" s="1"/>
      <c r="O49" t="str">
        <f t="shared" si="0"/>
        <v/>
      </c>
    </row>
    <row r="50" spans="8:15">
      <c r="H50" s="1"/>
      <c r="I50" s="1"/>
      <c r="J50" s="1"/>
      <c r="K50" s="1"/>
      <c r="L50" s="1"/>
      <c r="M50" s="1"/>
      <c r="N50" s="1"/>
      <c r="O50" t="str">
        <f t="shared" si="0"/>
        <v/>
      </c>
    </row>
    <row r="51" spans="8:15">
      <c r="H51" s="1"/>
      <c r="I51" s="1"/>
      <c r="J51" s="1"/>
      <c r="K51" s="1"/>
      <c r="L51" s="1"/>
      <c r="M51" s="1"/>
      <c r="N51" s="1"/>
      <c r="O51" t="str">
        <f t="shared" si="0"/>
        <v/>
      </c>
    </row>
    <row r="52" spans="8:15">
      <c r="H52" s="1"/>
      <c r="I52" s="1"/>
      <c r="J52" s="1"/>
      <c r="K52" s="1"/>
      <c r="L52" s="1"/>
      <c r="M52" s="1"/>
      <c r="N52" s="1"/>
      <c r="O52" t="str">
        <f t="shared" si="0"/>
        <v/>
      </c>
    </row>
    <row r="53" spans="8:15">
      <c r="H53" s="1"/>
      <c r="I53" s="1"/>
      <c r="J53" s="1"/>
      <c r="K53" s="1"/>
      <c r="L53" s="1"/>
      <c r="M53" s="1"/>
      <c r="N53" s="1"/>
      <c r="O53" t="str">
        <f t="shared" si="0"/>
        <v/>
      </c>
    </row>
    <row r="54" spans="8:15">
      <c r="H54" s="1"/>
      <c r="I54" s="1"/>
      <c r="J54" s="1"/>
      <c r="K54" s="1"/>
      <c r="L54" s="1"/>
      <c r="M54" s="1"/>
      <c r="N54" s="1"/>
      <c r="O54" t="str">
        <f t="shared" si="0"/>
        <v/>
      </c>
    </row>
    <row r="55" spans="8:15">
      <c r="H55" s="1"/>
      <c r="I55" s="1"/>
      <c r="J55" s="1"/>
      <c r="K55" s="1"/>
      <c r="L55" s="1"/>
      <c r="M55" s="1"/>
      <c r="N55" s="1"/>
      <c r="O55" t="str">
        <f t="shared" si="0"/>
        <v/>
      </c>
    </row>
    <row r="56" spans="8:15">
      <c r="H56" s="1"/>
      <c r="I56" s="1"/>
      <c r="J56" s="1"/>
      <c r="K56" s="1"/>
      <c r="L56" s="1"/>
      <c r="M56" s="1"/>
      <c r="N56" s="1"/>
      <c r="O56" t="str">
        <f t="shared" si="0"/>
        <v/>
      </c>
    </row>
    <row r="57" spans="8:15">
      <c r="H57" s="1"/>
      <c r="I57" s="1"/>
      <c r="J57" s="1"/>
      <c r="K57" s="1"/>
      <c r="L57" s="1"/>
      <c r="M57" s="1"/>
      <c r="N57" s="1"/>
      <c r="O57" t="str">
        <f t="shared" si="0"/>
        <v/>
      </c>
    </row>
    <row r="58" spans="8:15">
      <c r="H58" s="1"/>
      <c r="I58" s="1"/>
      <c r="J58" s="1"/>
      <c r="K58" s="1"/>
      <c r="L58" s="1"/>
      <c r="M58" s="1"/>
      <c r="N58" s="1"/>
      <c r="O58" t="str">
        <f t="shared" si="0"/>
        <v/>
      </c>
    </row>
    <row r="59" spans="8:15">
      <c r="H59" s="1"/>
      <c r="I59" s="1"/>
      <c r="J59" s="1"/>
      <c r="K59" s="1"/>
      <c r="L59" s="1"/>
      <c r="M59" s="1"/>
      <c r="N59" s="1"/>
      <c r="O59" t="str">
        <f t="shared" si="0"/>
        <v/>
      </c>
    </row>
    <row r="60" spans="8:15">
      <c r="H60" s="1"/>
      <c r="I60" s="1"/>
      <c r="J60" s="1"/>
      <c r="K60" s="1"/>
      <c r="L60" s="1"/>
      <c r="M60" s="1"/>
      <c r="N60" s="1"/>
      <c r="O60" t="str">
        <f t="shared" si="0"/>
        <v/>
      </c>
    </row>
    <row r="61" spans="8:15">
      <c r="H61" s="1"/>
      <c r="I61" s="1"/>
      <c r="J61" s="1"/>
      <c r="K61" s="1"/>
      <c r="L61" s="1"/>
      <c r="M61" s="1"/>
      <c r="N61" s="1"/>
      <c r="O61" t="str">
        <f t="shared" si="0"/>
        <v/>
      </c>
    </row>
    <row r="62" spans="8:15">
      <c r="H62" s="1"/>
      <c r="I62" s="1"/>
      <c r="J62" s="1"/>
      <c r="K62" s="1"/>
      <c r="L62" s="1"/>
      <c r="M62" s="1"/>
      <c r="N62" s="1"/>
      <c r="O62" t="str">
        <f t="shared" si="0"/>
        <v/>
      </c>
    </row>
    <row r="63" spans="8:15">
      <c r="H63" s="1"/>
      <c r="I63" s="1"/>
      <c r="J63" s="1"/>
      <c r="K63" s="1"/>
      <c r="L63" s="1"/>
      <c r="M63" s="1"/>
      <c r="N63" s="1"/>
      <c r="O63" t="str">
        <f t="shared" si="0"/>
        <v/>
      </c>
    </row>
    <row r="64" spans="8:15">
      <c r="H64" s="1"/>
      <c r="I64" s="1"/>
      <c r="J64" s="1"/>
      <c r="K64" s="1"/>
      <c r="L64" s="1"/>
      <c r="M64" s="1"/>
      <c r="N64" s="1"/>
      <c r="O64" t="str">
        <f t="shared" si="0"/>
        <v/>
      </c>
    </row>
    <row r="65" spans="8:15">
      <c r="H65" s="1"/>
      <c r="I65" s="1"/>
      <c r="J65" s="1"/>
      <c r="K65" s="1"/>
      <c r="L65" s="1"/>
      <c r="M65" s="1"/>
      <c r="N65" s="1"/>
      <c r="O65" t="str">
        <f t="shared" si="0"/>
        <v/>
      </c>
    </row>
    <row r="66" spans="8:15">
      <c r="H66" s="1"/>
      <c r="I66" s="1"/>
      <c r="J66" s="1"/>
      <c r="K66" s="1"/>
      <c r="L66" s="1"/>
      <c r="M66" s="1"/>
      <c r="N66" s="1"/>
      <c r="O66" t="str">
        <f t="shared" si="0"/>
        <v/>
      </c>
    </row>
    <row r="67" spans="8:15">
      <c r="H67" s="1"/>
      <c r="I67" s="1"/>
      <c r="J67" s="1"/>
      <c r="K67" s="1"/>
      <c r="L67" s="1"/>
      <c r="M67" s="1"/>
      <c r="N67" s="1"/>
      <c r="O67" t="str">
        <f t="shared" si="0"/>
        <v/>
      </c>
    </row>
    <row r="68" spans="8:15">
      <c r="H68" s="1"/>
      <c r="I68" s="1"/>
      <c r="J68" s="1"/>
      <c r="K68" s="1"/>
      <c r="L68" s="1"/>
      <c r="M68" s="1"/>
      <c r="N68" s="1"/>
      <c r="O68" t="str">
        <f t="shared" si="0"/>
        <v/>
      </c>
    </row>
    <row r="69" spans="8:15">
      <c r="H69" s="1"/>
      <c r="I69" s="1"/>
      <c r="J69" s="1"/>
      <c r="K69" s="1"/>
      <c r="L69" s="1"/>
      <c r="M69" s="1"/>
      <c r="N69" s="1"/>
      <c r="O69" t="str">
        <f t="shared" si="0"/>
        <v/>
      </c>
    </row>
    <row r="70" spans="8:15">
      <c r="H70" s="1"/>
      <c r="I70" s="1"/>
      <c r="J70" s="1"/>
      <c r="K70" s="1"/>
      <c r="L70" s="1"/>
      <c r="M70" s="1"/>
      <c r="N70" s="1"/>
      <c r="O70" t="str">
        <f t="shared" si="0"/>
        <v/>
      </c>
    </row>
    <row r="71" spans="8:15">
      <c r="H71" s="1"/>
      <c r="I71" s="1"/>
      <c r="J71" s="1"/>
      <c r="K71" s="1"/>
      <c r="L71" s="1"/>
      <c r="M71" s="1"/>
      <c r="N71" s="1"/>
      <c r="O71" t="str">
        <f t="shared" si="0"/>
        <v/>
      </c>
    </row>
    <row r="72" spans="8:15">
      <c r="H72" s="1"/>
      <c r="I72" s="1"/>
      <c r="J72" s="1"/>
      <c r="K72" s="1"/>
      <c r="L72" s="1"/>
      <c r="M72" s="1"/>
      <c r="N72" s="1"/>
      <c r="O72" t="str">
        <f t="shared" si="0"/>
        <v/>
      </c>
    </row>
    <row r="73" spans="8:15">
      <c r="H73" s="1"/>
      <c r="I73" s="1"/>
      <c r="J73" s="1"/>
      <c r="K73" s="1"/>
      <c r="L73" s="1"/>
      <c r="M73" s="1"/>
      <c r="N73" s="1"/>
      <c r="O73" t="str">
        <f t="shared" si="0"/>
        <v/>
      </c>
    </row>
    <row r="74" spans="8:15">
      <c r="H74" s="1"/>
      <c r="I74" s="1"/>
      <c r="J74" s="1"/>
      <c r="K74" s="1"/>
      <c r="L74" s="1"/>
      <c r="M74" s="1"/>
      <c r="N74" s="1"/>
      <c r="O74" t="str">
        <f t="shared" si="0"/>
        <v/>
      </c>
    </row>
    <row r="75" spans="8:15">
      <c r="H75" s="1"/>
      <c r="I75" s="1"/>
      <c r="J75" s="1"/>
      <c r="K75" s="1"/>
      <c r="L75" s="1"/>
      <c r="M75" s="1"/>
      <c r="N75" s="1"/>
      <c r="O75" t="str">
        <f t="shared" si="0"/>
        <v/>
      </c>
    </row>
    <row r="76" spans="8:15">
      <c r="H76" s="1"/>
      <c r="I76" s="1"/>
      <c r="J76" s="1"/>
      <c r="K76" s="1"/>
      <c r="L76" s="1"/>
      <c r="M76" s="1"/>
      <c r="N76" s="1"/>
      <c r="O76" t="str">
        <f t="shared" ref="O76:O139" si="1">IF(COUNTIF(H76:N76,"No") &gt; 0, FALSE, IF(COUNTIF(H76:N76,"Yes") &gt; 6, TRUE, ""))</f>
        <v/>
      </c>
    </row>
    <row r="77" spans="8:15">
      <c r="H77" s="1"/>
      <c r="I77" s="1"/>
      <c r="J77" s="1"/>
      <c r="K77" s="1"/>
      <c r="L77" s="1"/>
      <c r="M77" s="1"/>
      <c r="N77" s="1"/>
      <c r="O77" t="str">
        <f t="shared" si="1"/>
        <v/>
      </c>
    </row>
    <row r="78" spans="8:15">
      <c r="H78" s="1"/>
      <c r="I78" s="1"/>
      <c r="J78" s="1"/>
      <c r="K78" s="1"/>
      <c r="L78" s="1"/>
      <c r="M78" s="1"/>
      <c r="N78" s="1"/>
      <c r="O78" t="str">
        <f t="shared" si="1"/>
        <v/>
      </c>
    </row>
    <row r="79" spans="8:15">
      <c r="H79" s="1"/>
      <c r="I79" s="1"/>
      <c r="J79" s="1"/>
      <c r="K79" s="1"/>
      <c r="L79" s="1"/>
      <c r="M79" s="1"/>
      <c r="N79" s="1"/>
      <c r="O79" t="str">
        <f t="shared" si="1"/>
        <v/>
      </c>
    </row>
    <row r="80" spans="8:15">
      <c r="H80" s="1"/>
      <c r="I80" s="1"/>
      <c r="J80" s="1"/>
      <c r="K80" s="1"/>
      <c r="L80" s="1"/>
      <c r="M80" s="1"/>
      <c r="N80" s="1"/>
      <c r="O80" t="str">
        <f t="shared" si="1"/>
        <v/>
      </c>
    </row>
    <row r="81" spans="8:15">
      <c r="H81" s="1"/>
      <c r="I81" s="1"/>
      <c r="J81" s="1"/>
      <c r="K81" s="1"/>
      <c r="L81" s="1"/>
      <c r="M81" s="1"/>
      <c r="N81" s="1"/>
      <c r="O81" t="str">
        <f t="shared" si="1"/>
        <v/>
      </c>
    </row>
    <row r="82" spans="8:15">
      <c r="H82" s="1"/>
      <c r="I82" s="1"/>
      <c r="J82" s="1"/>
      <c r="K82" s="1"/>
      <c r="L82" s="1"/>
      <c r="M82" s="1"/>
      <c r="N82" s="1"/>
      <c r="O82" t="str">
        <f t="shared" si="1"/>
        <v/>
      </c>
    </row>
    <row r="83" spans="8:15">
      <c r="H83" s="1"/>
      <c r="I83" s="1"/>
      <c r="J83" s="1"/>
      <c r="K83" s="1"/>
      <c r="L83" s="1"/>
      <c r="M83" s="1"/>
      <c r="N83" s="1"/>
      <c r="O83" t="str">
        <f t="shared" si="1"/>
        <v/>
      </c>
    </row>
    <row r="84" spans="8:15">
      <c r="H84" s="1"/>
      <c r="I84" s="1"/>
      <c r="J84" s="1"/>
      <c r="K84" s="1"/>
      <c r="L84" s="1"/>
      <c r="M84" s="1"/>
      <c r="N84" s="1"/>
      <c r="O84" t="str">
        <f t="shared" si="1"/>
        <v/>
      </c>
    </row>
    <row r="85" spans="8:15">
      <c r="H85" s="1"/>
      <c r="I85" s="1"/>
      <c r="J85" s="1"/>
      <c r="K85" s="1"/>
      <c r="L85" s="1"/>
      <c r="M85" s="1"/>
      <c r="N85" s="1"/>
      <c r="O85" t="str">
        <f t="shared" si="1"/>
        <v/>
      </c>
    </row>
    <row r="86" spans="8:15">
      <c r="H86" s="1"/>
      <c r="I86" s="1"/>
      <c r="J86" s="1"/>
      <c r="K86" s="1"/>
      <c r="L86" s="1"/>
      <c r="M86" s="1"/>
      <c r="N86" s="1"/>
      <c r="O86" t="str">
        <f t="shared" si="1"/>
        <v/>
      </c>
    </row>
    <row r="87" spans="8:15">
      <c r="H87" s="1"/>
      <c r="I87" s="1"/>
      <c r="J87" s="1"/>
      <c r="K87" s="1"/>
      <c r="L87" s="1"/>
      <c r="M87" s="1"/>
      <c r="N87" s="1"/>
      <c r="O87" t="str">
        <f t="shared" si="1"/>
        <v/>
      </c>
    </row>
    <row r="88" spans="8:15">
      <c r="H88" s="1"/>
      <c r="I88" s="1"/>
      <c r="J88" s="1"/>
      <c r="K88" s="1"/>
      <c r="L88" s="1"/>
      <c r="M88" s="1"/>
      <c r="N88" s="1"/>
      <c r="O88" t="str">
        <f t="shared" si="1"/>
        <v/>
      </c>
    </row>
    <row r="89" spans="8:15">
      <c r="H89" s="1"/>
      <c r="I89" s="1"/>
      <c r="J89" s="1"/>
      <c r="K89" s="1"/>
      <c r="L89" s="1"/>
      <c r="M89" s="1"/>
      <c r="N89" s="1"/>
      <c r="O89" t="str">
        <f t="shared" si="1"/>
        <v/>
      </c>
    </row>
    <row r="90" spans="8:15">
      <c r="H90" s="1"/>
      <c r="I90" s="1"/>
      <c r="J90" s="1"/>
      <c r="K90" s="1"/>
      <c r="L90" s="1"/>
      <c r="M90" s="1"/>
      <c r="N90" s="1"/>
      <c r="O90" t="str">
        <f t="shared" si="1"/>
        <v/>
      </c>
    </row>
    <row r="91" spans="8:15">
      <c r="H91" s="1"/>
      <c r="I91" s="1"/>
      <c r="J91" s="1"/>
      <c r="K91" s="1"/>
      <c r="L91" s="1"/>
      <c r="M91" s="1"/>
      <c r="N91" s="1"/>
      <c r="O91" t="str">
        <f t="shared" si="1"/>
        <v/>
      </c>
    </row>
    <row r="92" spans="8:15">
      <c r="H92" s="1"/>
      <c r="I92" s="1"/>
      <c r="J92" s="1"/>
      <c r="K92" s="1"/>
      <c r="L92" s="1"/>
      <c r="M92" s="1"/>
      <c r="N92" s="1"/>
      <c r="O92" t="str">
        <f t="shared" si="1"/>
        <v/>
      </c>
    </row>
    <row r="93" spans="8:15">
      <c r="H93" s="1"/>
      <c r="I93" s="1"/>
      <c r="J93" s="1"/>
      <c r="K93" s="1"/>
      <c r="L93" s="1"/>
      <c r="M93" s="1"/>
      <c r="N93" s="1"/>
      <c r="O93" t="str">
        <f t="shared" si="1"/>
        <v/>
      </c>
    </row>
    <row r="94" spans="8:15">
      <c r="H94" s="1"/>
      <c r="I94" s="1"/>
      <c r="J94" s="1"/>
      <c r="K94" s="1"/>
      <c r="L94" s="1"/>
      <c r="M94" s="1"/>
      <c r="N94" s="1"/>
      <c r="O94" t="str">
        <f t="shared" si="1"/>
        <v/>
      </c>
    </row>
    <row r="95" spans="8:15">
      <c r="H95" s="1"/>
      <c r="I95" s="1"/>
      <c r="J95" s="1"/>
      <c r="K95" s="1"/>
      <c r="L95" s="1"/>
      <c r="M95" s="1"/>
      <c r="N95" s="1"/>
      <c r="O95" t="str">
        <f t="shared" si="1"/>
        <v/>
      </c>
    </row>
    <row r="96" spans="8:15">
      <c r="H96" s="1"/>
      <c r="I96" s="1"/>
      <c r="J96" s="1"/>
      <c r="K96" s="1"/>
      <c r="L96" s="1"/>
      <c r="M96" s="1"/>
      <c r="N96" s="1"/>
      <c r="O96" t="str">
        <f t="shared" si="1"/>
        <v/>
      </c>
    </row>
    <row r="97" spans="8:15">
      <c r="H97" s="1"/>
      <c r="I97" s="1"/>
      <c r="J97" s="1"/>
      <c r="K97" s="1"/>
      <c r="L97" s="1"/>
      <c r="M97" s="1"/>
      <c r="N97" s="1"/>
      <c r="O97" t="str">
        <f t="shared" si="1"/>
        <v/>
      </c>
    </row>
    <row r="98" spans="8:15">
      <c r="H98" s="1"/>
      <c r="I98" s="1"/>
      <c r="J98" s="1"/>
      <c r="K98" s="1"/>
      <c r="L98" s="1"/>
      <c r="M98" s="1"/>
      <c r="N98" s="1"/>
      <c r="O98" t="str">
        <f t="shared" si="1"/>
        <v/>
      </c>
    </row>
    <row r="99" spans="8:15">
      <c r="H99" s="1"/>
      <c r="I99" s="1"/>
      <c r="J99" s="1"/>
      <c r="K99" s="1"/>
      <c r="L99" s="1"/>
      <c r="M99" s="1"/>
      <c r="N99" s="1"/>
      <c r="O99" t="str">
        <f t="shared" si="1"/>
        <v/>
      </c>
    </row>
    <row r="100" spans="8:15">
      <c r="H100" s="1"/>
      <c r="I100" s="1"/>
      <c r="J100" s="1"/>
      <c r="K100" s="1"/>
      <c r="L100" s="1"/>
      <c r="M100" s="1"/>
      <c r="N100" s="1"/>
      <c r="O100" t="str">
        <f t="shared" si="1"/>
        <v/>
      </c>
    </row>
    <row r="101" spans="8:15">
      <c r="H101" s="1"/>
      <c r="I101" s="1"/>
      <c r="J101" s="1"/>
      <c r="K101" s="1"/>
      <c r="L101" s="1"/>
      <c r="M101" s="1"/>
      <c r="N101" s="1"/>
      <c r="O101" t="str">
        <f t="shared" si="1"/>
        <v/>
      </c>
    </row>
    <row r="102" spans="8:15">
      <c r="H102" s="1"/>
      <c r="I102" s="1"/>
      <c r="J102" s="1"/>
      <c r="K102" s="1"/>
      <c r="L102" s="1"/>
      <c r="M102" s="1"/>
      <c r="N102" s="1"/>
      <c r="O102" t="str">
        <f t="shared" si="1"/>
        <v/>
      </c>
    </row>
    <row r="103" spans="8:15">
      <c r="H103" s="1"/>
      <c r="I103" s="1"/>
      <c r="J103" s="1"/>
      <c r="K103" s="1"/>
      <c r="L103" s="1"/>
      <c r="M103" s="1"/>
      <c r="N103" s="1"/>
      <c r="O103" t="str">
        <f t="shared" si="1"/>
        <v/>
      </c>
    </row>
    <row r="104" spans="8:15">
      <c r="H104" s="1"/>
      <c r="I104" s="1"/>
      <c r="J104" s="1"/>
      <c r="K104" s="1"/>
      <c r="L104" s="1"/>
      <c r="M104" s="1"/>
      <c r="N104" s="1"/>
      <c r="O104" t="str">
        <f t="shared" si="1"/>
        <v/>
      </c>
    </row>
    <row r="105" spans="8:15">
      <c r="H105" s="1"/>
      <c r="I105" s="1"/>
      <c r="J105" s="1"/>
      <c r="K105" s="1"/>
      <c r="L105" s="1"/>
      <c r="M105" s="1"/>
      <c r="N105" s="1"/>
      <c r="O105" t="str">
        <f t="shared" si="1"/>
        <v/>
      </c>
    </row>
    <row r="106" spans="8:15">
      <c r="H106" s="1"/>
      <c r="I106" s="1"/>
      <c r="J106" s="1"/>
      <c r="K106" s="1"/>
      <c r="L106" s="1"/>
      <c r="M106" s="1"/>
      <c r="N106" s="1"/>
      <c r="O106" t="str">
        <f t="shared" si="1"/>
        <v/>
      </c>
    </row>
    <row r="107" spans="8:15">
      <c r="H107" s="1"/>
      <c r="I107" s="1"/>
      <c r="J107" s="1"/>
      <c r="K107" s="1"/>
      <c r="L107" s="1"/>
      <c r="M107" s="1"/>
      <c r="N107" s="1"/>
      <c r="O107" t="str">
        <f t="shared" si="1"/>
        <v/>
      </c>
    </row>
    <row r="108" spans="8:15">
      <c r="H108" s="1"/>
      <c r="I108" s="1"/>
      <c r="J108" s="1"/>
      <c r="K108" s="1"/>
      <c r="L108" s="1"/>
      <c r="M108" s="1"/>
      <c r="N108" s="1"/>
      <c r="O108" t="str">
        <f t="shared" si="1"/>
        <v/>
      </c>
    </row>
    <row r="109" spans="8:15">
      <c r="H109" s="1"/>
      <c r="I109" s="1"/>
      <c r="J109" s="1"/>
      <c r="K109" s="1"/>
      <c r="L109" s="1"/>
      <c r="M109" s="1"/>
      <c r="N109" s="1"/>
      <c r="O109" t="str">
        <f t="shared" si="1"/>
        <v/>
      </c>
    </row>
    <row r="110" spans="8:15">
      <c r="H110" s="1"/>
      <c r="I110" s="1"/>
      <c r="J110" s="1"/>
      <c r="K110" s="1"/>
      <c r="L110" s="1"/>
      <c r="M110" s="1"/>
      <c r="N110" s="1"/>
      <c r="O110" t="str">
        <f t="shared" si="1"/>
        <v/>
      </c>
    </row>
    <row r="111" spans="8:15">
      <c r="H111" s="1"/>
      <c r="I111" s="1"/>
      <c r="J111" s="1"/>
      <c r="K111" s="1"/>
      <c r="L111" s="1"/>
      <c r="M111" s="1"/>
      <c r="N111" s="1"/>
      <c r="O111" t="str">
        <f t="shared" si="1"/>
        <v/>
      </c>
    </row>
    <row r="112" spans="8:15">
      <c r="H112" s="1"/>
      <c r="I112" s="1"/>
      <c r="J112" s="1"/>
      <c r="K112" s="1"/>
      <c r="L112" s="1"/>
      <c r="M112" s="1"/>
      <c r="N112" s="1"/>
      <c r="O112" t="str">
        <f t="shared" si="1"/>
        <v/>
      </c>
    </row>
    <row r="113" spans="8:15">
      <c r="H113" s="1"/>
      <c r="I113" s="1"/>
      <c r="J113" s="1"/>
      <c r="K113" s="1"/>
      <c r="L113" s="1"/>
      <c r="M113" s="1"/>
      <c r="N113" s="1"/>
      <c r="O113" t="str">
        <f t="shared" si="1"/>
        <v/>
      </c>
    </row>
    <row r="114" spans="8:15">
      <c r="H114" s="1"/>
      <c r="I114" s="1"/>
      <c r="J114" s="1"/>
      <c r="K114" s="1"/>
      <c r="L114" s="1"/>
      <c r="M114" s="1"/>
      <c r="N114" s="1"/>
      <c r="O114" t="str">
        <f t="shared" si="1"/>
        <v/>
      </c>
    </row>
    <row r="115" spans="8:15">
      <c r="H115" s="1"/>
      <c r="I115" s="1"/>
      <c r="J115" s="1"/>
      <c r="K115" s="1"/>
      <c r="L115" s="1"/>
      <c r="M115" s="1"/>
      <c r="N115" s="1"/>
      <c r="O115" t="str">
        <f t="shared" si="1"/>
        <v/>
      </c>
    </row>
    <row r="116" spans="8:15">
      <c r="H116" s="1"/>
      <c r="I116" s="1"/>
      <c r="J116" s="1"/>
      <c r="K116" s="1"/>
      <c r="L116" s="1"/>
      <c r="M116" s="1"/>
      <c r="N116" s="1"/>
      <c r="O116" t="str">
        <f t="shared" si="1"/>
        <v/>
      </c>
    </row>
    <row r="117" spans="8:15">
      <c r="H117" s="1"/>
      <c r="I117" s="1"/>
      <c r="J117" s="1"/>
      <c r="K117" s="1"/>
      <c r="L117" s="1"/>
      <c r="M117" s="1"/>
      <c r="N117" s="1"/>
      <c r="O117" t="str">
        <f t="shared" si="1"/>
        <v/>
      </c>
    </row>
    <row r="118" spans="8:15">
      <c r="H118" s="1"/>
      <c r="I118" s="1"/>
      <c r="J118" s="1"/>
      <c r="K118" s="1"/>
      <c r="L118" s="1"/>
      <c r="M118" s="1"/>
      <c r="N118" s="1"/>
      <c r="O118" t="str">
        <f t="shared" si="1"/>
        <v/>
      </c>
    </row>
    <row r="119" spans="8:15">
      <c r="H119" s="1"/>
      <c r="I119" s="1"/>
      <c r="J119" s="1"/>
      <c r="K119" s="1"/>
      <c r="L119" s="1"/>
      <c r="M119" s="1"/>
      <c r="N119" s="1"/>
      <c r="O119" t="str">
        <f t="shared" si="1"/>
        <v/>
      </c>
    </row>
    <row r="120" spans="8:15">
      <c r="H120" s="1"/>
      <c r="I120" s="1"/>
      <c r="J120" s="1"/>
      <c r="K120" s="1"/>
      <c r="L120" s="1"/>
      <c r="M120" s="1"/>
      <c r="N120" s="1"/>
      <c r="O120" t="str">
        <f t="shared" si="1"/>
        <v/>
      </c>
    </row>
    <row r="121" spans="8:15">
      <c r="H121" s="1"/>
      <c r="I121" s="1"/>
      <c r="J121" s="1"/>
      <c r="K121" s="1"/>
      <c r="L121" s="1"/>
      <c r="M121" s="1"/>
      <c r="N121" s="1"/>
      <c r="O121" t="str">
        <f t="shared" si="1"/>
        <v/>
      </c>
    </row>
    <row r="122" spans="8:15">
      <c r="H122" s="1"/>
      <c r="I122" s="1"/>
      <c r="J122" s="1"/>
      <c r="K122" s="1"/>
      <c r="L122" s="1"/>
      <c r="M122" s="1"/>
      <c r="N122" s="1"/>
      <c r="O122" t="str">
        <f t="shared" si="1"/>
        <v/>
      </c>
    </row>
    <row r="123" spans="8:15">
      <c r="H123" s="1"/>
      <c r="I123" s="1"/>
      <c r="J123" s="1"/>
      <c r="K123" s="1"/>
      <c r="L123" s="1"/>
      <c r="M123" s="1"/>
      <c r="N123" s="1"/>
      <c r="O123" t="str">
        <f t="shared" si="1"/>
        <v/>
      </c>
    </row>
    <row r="124" spans="8:15">
      <c r="H124" s="1"/>
      <c r="I124" s="1"/>
      <c r="J124" s="1"/>
      <c r="K124" s="1"/>
      <c r="L124" s="1"/>
      <c r="M124" s="1"/>
      <c r="N124" s="1"/>
      <c r="O124" t="str">
        <f t="shared" si="1"/>
        <v/>
      </c>
    </row>
    <row r="125" spans="8:15">
      <c r="H125" s="1"/>
      <c r="I125" s="1"/>
      <c r="J125" s="1"/>
      <c r="K125" s="1"/>
      <c r="L125" s="1"/>
      <c r="M125" s="1"/>
      <c r="N125" s="1"/>
      <c r="O125" t="str">
        <f t="shared" si="1"/>
        <v/>
      </c>
    </row>
    <row r="126" spans="8:15">
      <c r="H126" s="1"/>
      <c r="I126" s="1"/>
      <c r="J126" s="1"/>
      <c r="K126" s="1"/>
      <c r="L126" s="1"/>
      <c r="M126" s="1"/>
      <c r="N126" s="1"/>
      <c r="O126" t="str">
        <f t="shared" si="1"/>
        <v/>
      </c>
    </row>
    <row r="127" spans="8:15">
      <c r="H127" s="1"/>
      <c r="I127" s="1"/>
      <c r="J127" s="1"/>
      <c r="K127" s="1"/>
      <c r="L127" s="1"/>
      <c r="M127" s="1"/>
      <c r="N127" s="1"/>
      <c r="O127" t="str">
        <f t="shared" si="1"/>
        <v/>
      </c>
    </row>
    <row r="128" spans="8:15">
      <c r="H128" s="1"/>
      <c r="I128" s="1"/>
      <c r="J128" s="1"/>
      <c r="K128" s="1"/>
      <c r="L128" s="1"/>
      <c r="M128" s="1"/>
      <c r="N128" s="1"/>
      <c r="O128" t="str">
        <f t="shared" si="1"/>
        <v/>
      </c>
    </row>
    <row r="129" spans="8:15">
      <c r="H129" s="1"/>
      <c r="I129" s="1"/>
      <c r="J129" s="1"/>
      <c r="K129" s="1"/>
      <c r="L129" s="1"/>
      <c r="M129" s="1"/>
      <c r="N129" s="1"/>
      <c r="O129" t="str">
        <f t="shared" si="1"/>
        <v/>
      </c>
    </row>
    <row r="130" spans="8:15">
      <c r="H130" s="1"/>
      <c r="I130" s="1"/>
      <c r="J130" s="1"/>
      <c r="K130" s="1"/>
      <c r="L130" s="1"/>
      <c r="M130" s="1"/>
      <c r="N130" s="1"/>
      <c r="O130" t="str">
        <f t="shared" si="1"/>
        <v/>
      </c>
    </row>
    <row r="131" spans="8:15">
      <c r="H131" s="1"/>
      <c r="I131" s="1"/>
      <c r="J131" s="1"/>
      <c r="K131" s="1"/>
      <c r="L131" s="1"/>
      <c r="M131" s="1"/>
      <c r="N131" s="1"/>
      <c r="O131" t="str">
        <f t="shared" si="1"/>
        <v/>
      </c>
    </row>
    <row r="132" spans="8:15">
      <c r="H132" s="1"/>
      <c r="I132" s="1"/>
      <c r="J132" s="1"/>
      <c r="K132" s="1"/>
      <c r="L132" s="1"/>
      <c r="M132" s="1"/>
      <c r="N132" s="1"/>
      <c r="O132" t="str">
        <f t="shared" si="1"/>
        <v/>
      </c>
    </row>
    <row r="133" spans="8:15">
      <c r="H133" s="1"/>
      <c r="I133" s="1"/>
      <c r="J133" s="1"/>
      <c r="K133" s="1"/>
      <c r="L133" s="1"/>
      <c r="M133" s="1"/>
      <c r="N133" s="1"/>
      <c r="O133" t="str">
        <f t="shared" si="1"/>
        <v/>
      </c>
    </row>
    <row r="134" spans="8:15">
      <c r="H134" s="1"/>
      <c r="I134" s="1"/>
      <c r="J134" s="1"/>
      <c r="K134" s="1"/>
      <c r="L134" s="1"/>
      <c r="M134" s="1"/>
      <c r="N134" s="1"/>
      <c r="O134" t="str">
        <f t="shared" si="1"/>
        <v/>
      </c>
    </row>
    <row r="135" spans="8:15">
      <c r="H135" s="1"/>
      <c r="I135" s="1"/>
      <c r="J135" s="1"/>
      <c r="K135" s="1"/>
      <c r="L135" s="1"/>
      <c r="M135" s="1"/>
      <c r="N135" s="1"/>
      <c r="O135" t="str">
        <f t="shared" si="1"/>
        <v/>
      </c>
    </row>
    <row r="136" spans="8:15">
      <c r="H136" s="1"/>
      <c r="I136" s="1"/>
      <c r="J136" s="1"/>
      <c r="K136" s="1"/>
      <c r="L136" s="1"/>
      <c r="M136" s="1"/>
      <c r="N136" s="1"/>
      <c r="O136" t="str">
        <f t="shared" si="1"/>
        <v/>
      </c>
    </row>
    <row r="137" spans="8:15">
      <c r="H137" s="1"/>
      <c r="I137" s="1"/>
      <c r="J137" s="1"/>
      <c r="K137" s="1"/>
      <c r="L137" s="1"/>
      <c r="M137" s="1"/>
      <c r="N137" s="1"/>
      <c r="O137" t="str">
        <f t="shared" si="1"/>
        <v/>
      </c>
    </row>
    <row r="138" spans="8:15">
      <c r="H138" s="1"/>
      <c r="I138" s="1"/>
      <c r="J138" s="1"/>
      <c r="K138" s="1"/>
      <c r="L138" s="1"/>
      <c r="M138" s="1"/>
      <c r="N138" s="1"/>
      <c r="O138" t="str">
        <f t="shared" si="1"/>
        <v/>
      </c>
    </row>
    <row r="139" spans="8:15">
      <c r="H139" s="1"/>
      <c r="I139" s="1"/>
      <c r="J139" s="1"/>
      <c r="K139" s="1"/>
      <c r="L139" s="1"/>
      <c r="M139" s="1"/>
      <c r="N139" s="1"/>
      <c r="O139" t="str">
        <f t="shared" si="1"/>
        <v/>
      </c>
    </row>
    <row r="140" spans="8:15">
      <c r="H140" s="1"/>
      <c r="I140" s="1"/>
      <c r="J140" s="1"/>
      <c r="K140" s="1"/>
      <c r="L140" s="1"/>
      <c r="M140" s="1"/>
      <c r="N140" s="1"/>
      <c r="O140" t="str">
        <f t="shared" ref="O140:O203" si="2">IF(COUNTIF(H140:N140,"No") &gt; 0, FALSE, IF(COUNTIF(H140:N140,"Yes") &gt; 6, TRUE, ""))</f>
        <v/>
      </c>
    </row>
    <row r="141" spans="8:15">
      <c r="H141" s="1"/>
      <c r="I141" s="1"/>
      <c r="J141" s="1"/>
      <c r="K141" s="1"/>
      <c r="L141" s="1"/>
      <c r="M141" s="1"/>
      <c r="N141" s="1"/>
      <c r="O141" t="str">
        <f t="shared" si="2"/>
        <v/>
      </c>
    </row>
    <row r="142" spans="8:15">
      <c r="H142" s="1"/>
      <c r="I142" s="1"/>
      <c r="J142" s="1"/>
      <c r="K142" s="1"/>
      <c r="L142" s="1"/>
      <c r="M142" s="1"/>
      <c r="N142" s="1"/>
      <c r="O142" t="str">
        <f t="shared" si="2"/>
        <v/>
      </c>
    </row>
    <row r="143" spans="8:15">
      <c r="H143" s="1"/>
      <c r="I143" s="1"/>
      <c r="J143" s="1"/>
      <c r="K143" s="1"/>
      <c r="L143" s="1"/>
      <c r="M143" s="1"/>
      <c r="N143" s="1"/>
      <c r="O143" t="str">
        <f t="shared" si="2"/>
        <v/>
      </c>
    </row>
    <row r="144" spans="8:15">
      <c r="H144" s="1"/>
      <c r="I144" s="1"/>
      <c r="J144" s="1"/>
      <c r="K144" s="1"/>
      <c r="L144" s="1"/>
      <c r="M144" s="1"/>
      <c r="N144" s="1"/>
      <c r="O144" t="str">
        <f t="shared" si="2"/>
        <v/>
      </c>
    </row>
    <row r="145" spans="8:15">
      <c r="H145" s="1"/>
      <c r="I145" s="1"/>
      <c r="J145" s="1"/>
      <c r="K145" s="1"/>
      <c r="L145" s="1"/>
      <c r="M145" s="1"/>
      <c r="N145" s="1"/>
      <c r="O145" t="str">
        <f t="shared" si="2"/>
        <v/>
      </c>
    </row>
    <row r="146" spans="8:15">
      <c r="H146" s="1"/>
      <c r="I146" s="1"/>
      <c r="J146" s="1"/>
      <c r="K146" s="1"/>
      <c r="L146" s="1"/>
      <c r="M146" s="1"/>
      <c r="N146" s="1"/>
      <c r="O146" t="str">
        <f t="shared" si="2"/>
        <v/>
      </c>
    </row>
    <row r="147" spans="8:15">
      <c r="H147" s="1"/>
      <c r="I147" s="1"/>
      <c r="J147" s="1"/>
      <c r="K147" s="1"/>
      <c r="L147" s="1"/>
      <c r="M147" s="1"/>
      <c r="N147" s="1"/>
      <c r="O147" t="str">
        <f t="shared" si="2"/>
        <v/>
      </c>
    </row>
    <row r="148" spans="8:15">
      <c r="H148" s="1"/>
      <c r="I148" s="1"/>
      <c r="J148" s="1"/>
      <c r="K148" s="1"/>
      <c r="L148" s="1"/>
      <c r="M148" s="1"/>
      <c r="N148" s="1"/>
      <c r="O148" t="str">
        <f t="shared" si="2"/>
        <v/>
      </c>
    </row>
    <row r="149" spans="8:15">
      <c r="H149" s="1"/>
      <c r="I149" s="1"/>
      <c r="J149" s="1"/>
      <c r="K149" s="1"/>
      <c r="L149" s="1"/>
      <c r="M149" s="1"/>
      <c r="N149" s="1"/>
      <c r="O149" t="str">
        <f t="shared" si="2"/>
        <v/>
      </c>
    </row>
    <row r="150" spans="8:15">
      <c r="H150" s="1"/>
      <c r="I150" s="1"/>
      <c r="J150" s="1"/>
      <c r="K150" s="1"/>
      <c r="L150" s="1"/>
      <c r="M150" s="1"/>
      <c r="N150" s="1"/>
      <c r="O150" t="str">
        <f t="shared" si="2"/>
        <v/>
      </c>
    </row>
    <row r="151" spans="8:15">
      <c r="H151" s="1"/>
      <c r="I151" s="1"/>
      <c r="J151" s="1"/>
      <c r="K151" s="1"/>
      <c r="L151" s="1"/>
      <c r="M151" s="1"/>
      <c r="N151" s="1"/>
      <c r="O151" t="str">
        <f t="shared" si="2"/>
        <v/>
      </c>
    </row>
    <row r="152" spans="8:15">
      <c r="H152" s="1"/>
      <c r="I152" s="1"/>
      <c r="J152" s="1"/>
      <c r="K152" s="1"/>
      <c r="L152" s="1"/>
      <c r="M152" s="1"/>
      <c r="N152" s="1"/>
      <c r="O152" t="str">
        <f t="shared" si="2"/>
        <v/>
      </c>
    </row>
    <row r="153" spans="8:15">
      <c r="H153" s="1"/>
      <c r="I153" s="1"/>
      <c r="J153" s="1"/>
      <c r="K153" s="1"/>
      <c r="L153" s="1"/>
      <c r="M153" s="1"/>
      <c r="N153" s="1"/>
      <c r="O153" t="str">
        <f t="shared" si="2"/>
        <v/>
      </c>
    </row>
    <row r="154" spans="8:15">
      <c r="H154" s="1"/>
      <c r="I154" s="1"/>
      <c r="J154" s="1"/>
      <c r="K154" s="1"/>
      <c r="L154" s="1"/>
      <c r="M154" s="1"/>
      <c r="N154" s="1"/>
      <c r="O154" t="str">
        <f t="shared" si="2"/>
        <v/>
      </c>
    </row>
    <row r="155" spans="8:15">
      <c r="H155" s="1"/>
      <c r="I155" s="1"/>
      <c r="J155" s="1"/>
      <c r="K155" s="1"/>
      <c r="L155" s="1"/>
      <c r="M155" s="1"/>
      <c r="N155" s="1"/>
      <c r="O155" t="str">
        <f t="shared" si="2"/>
        <v/>
      </c>
    </row>
    <row r="156" spans="8:15">
      <c r="H156" s="1"/>
      <c r="I156" s="1"/>
      <c r="J156" s="1"/>
      <c r="K156" s="1"/>
      <c r="L156" s="1"/>
      <c r="M156" s="1"/>
      <c r="N156" s="1"/>
      <c r="O156" t="str">
        <f t="shared" si="2"/>
        <v/>
      </c>
    </row>
    <row r="157" spans="8:15">
      <c r="H157" s="1"/>
      <c r="I157" s="1"/>
      <c r="J157" s="1"/>
      <c r="K157" s="1"/>
      <c r="L157" s="1"/>
      <c r="M157" s="1"/>
      <c r="N157" s="1"/>
      <c r="O157" t="str">
        <f t="shared" si="2"/>
        <v/>
      </c>
    </row>
    <row r="158" spans="8:15">
      <c r="H158" s="1"/>
      <c r="I158" s="1"/>
      <c r="J158" s="1"/>
      <c r="K158" s="1"/>
      <c r="L158" s="1"/>
      <c r="M158" s="1"/>
      <c r="N158" s="1"/>
      <c r="O158" t="str">
        <f t="shared" si="2"/>
        <v/>
      </c>
    </row>
    <row r="159" spans="8:15">
      <c r="H159" s="1"/>
      <c r="I159" s="1"/>
      <c r="J159" s="1"/>
      <c r="K159" s="1"/>
      <c r="L159" s="1"/>
      <c r="M159" s="1"/>
      <c r="N159" s="1"/>
      <c r="O159" t="str">
        <f t="shared" si="2"/>
        <v/>
      </c>
    </row>
    <row r="160" spans="8:15">
      <c r="H160" s="1"/>
      <c r="I160" s="1"/>
      <c r="J160" s="1"/>
      <c r="K160" s="1"/>
      <c r="L160" s="1"/>
      <c r="M160" s="1"/>
      <c r="N160" s="1"/>
      <c r="O160" t="str">
        <f t="shared" si="2"/>
        <v/>
      </c>
    </row>
    <row r="161" spans="8:15">
      <c r="H161" s="1"/>
      <c r="I161" s="1"/>
      <c r="J161" s="1"/>
      <c r="K161" s="1"/>
      <c r="L161" s="1"/>
      <c r="M161" s="1"/>
      <c r="N161" s="1"/>
      <c r="O161" t="str">
        <f t="shared" si="2"/>
        <v/>
      </c>
    </row>
    <row r="162" spans="8:15">
      <c r="H162" s="1"/>
      <c r="I162" s="1"/>
      <c r="J162" s="1"/>
      <c r="K162" s="1"/>
      <c r="L162" s="1"/>
      <c r="M162" s="1"/>
      <c r="N162" s="1"/>
      <c r="O162" t="str">
        <f t="shared" si="2"/>
        <v/>
      </c>
    </row>
    <row r="163" spans="8:15">
      <c r="H163" s="1"/>
      <c r="I163" s="1"/>
      <c r="J163" s="1"/>
      <c r="K163" s="1"/>
      <c r="L163" s="1"/>
      <c r="M163" s="1"/>
      <c r="N163" s="1"/>
      <c r="O163" t="str">
        <f t="shared" si="2"/>
        <v/>
      </c>
    </row>
    <row r="164" spans="8:15">
      <c r="H164" s="1"/>
      <c r="I164" s="1"/>
      <c r="J164" s="1"/>
      <c r="K164" s="1"/>
      <c r="L164" s="1"/>
      <c r="M164" s="1"/>
      <c r="N164" s="1"/>
      <c r="O164" t="str">
        <f t="shared" si="2"/>
        <v/>
      </c>
    </row>
    <row r="165" spans="8:15">
      <c r="H165" s="1"/>
      <c r="I165" s="1"/>
      <c r="J165" s="1"/>
      <c r="K165" s="1"/>
      <c r="L165" s="1"/>
      <c r="M165" s="1"/>
      <c r="N165" s="1"/>
      <c r="O165" t="str">
        <f t="shared" si="2"/>
        <v/>
      </c>
    </row>
    <row r="166" spans="8:15">
      <c r="H166" s="1"/>
      <c r="I166" s="1"/>
      <c r="J166" s="1"/>
      <c r="K166" s="1"/>
      <c r="L166" s="1"/>
      <c r="M166" s="1"/>
      <c r="N166" s="1"/>
      <c r="O166" t="str">
        <f t="shared" si="2"/>
        <v/>
      </c>
    </row>
    <row r="167" spans="8:15">
      <c r="H167" s="1"/>
      <c r="I167" s="1"/>
      <c r="J167" s="1"/>
      <c r="K167" s="1"/>
      <c r="L167" s="1"/>
      <c r="M167" s="1"/>
      <c r="N167" s="1"/>
      <c r="O167" t="str">
        <f t="shared" si="2"/>
        <v/>
      </c>
    </row>
    <row r="168" spans="8:15">
      <c r="H168" s="1"/>
      <c r="I168" s="1"/>
      <c r="J168" s="1"/>
      <c r="K168" s="1"/>
      <c r="L168" s="1"/>
      <c r="M168" s="1"/>
      <c r="N168" s="1"/>
      <c r="O168" t="str">
        <f t="shared" si="2"/>
        <v/>
      </c>
    </row>
    <row r="169" spans="8:15">
      <c r="H169" s="1"/>
      <c r="I169" s="1"/>
      <c r="J169" s="1"/>
      <c r="K169" s="1"/>
      <c r="L169" s="1"/>
      <c r="M169" s="1"/>
      <c r="N169" s="1"/>
      <c r="O169" t="str">
        <f t="shared" si="2"/>
        <v/>
      </c>
    </row>
    <row r="170" spans="8:15">
      <c r="H170" s="1"/>
      <c r="I170" s="1"/>
      <c r="J170" s="1"/>
      <c r="K170" s="1"/>
      <c r="L170" s="1"/>
      <c r="M170" s="1"/>
      <c r="N170" s="1"/>
      <c r="O170" t="str">
        <f t="shared" si="2"/>
        <v/>
      </c>
    </row>
    <row r="171" spans="8:15">
      <c r="H171" s="1"/>
      <c r="I171" s="1"/>
      <c r="J171" s="1"/>
      <c r="K171" s="1"/>
      <c r="L171" s="1"/>
      <c r="M171" s="1"/>
      <c r="N171" s="1"/>
      <c r="O171" t="str">
        <f t="shared" si="2"/>
        <v/>
      </c>
    </row>
    <row r="172" spans="8:15">
      <c r="H172" s="1"/>
      <c r="I172" s="1"/>
      <c r="J172" s="1"/>
      <c r="K172" s="1"/>
      <c r="L172" s="1"/>
      <c r="M172" s="1"/>
      <c r="N172" s="1"/>
      <c r="O172" t="str">
        <f t="shared" si="2"/>
        <v/>
      </c>
    </row>
    <row r="173" spans="8:15">
      <c r="H173" s="1"/>
      <c r="I173" s="1"/>
      <c r="J173" s="1"/>
      <c r="K173" s="1"/>
      <c r="L173" s="1"/>
      <c r="M173" s="1"/>
      <c r="N173" s="1"/>
      <c r="O173" t="str">
        <f t="shared" si="2"/>
        <v/>
      </c>
    </row>
    <row r="174" spans="8:15">
      <c r="H174" s="1"/>
      <c r="I174" s="1"/>
      <c r="J174" s="1"/>
      <c r="K174" s="1"/>
      <c r="L174" s="1"/>
      <c r="M174" s="1"/>
      <c r="N174" s="1"/>
      <c r="O174" t="str">
        <f t="shared" si="2"/>
        <v/>
      </c>
    </row>
    <row r="175" spans="8:15">
      <c r="H175" s="1"/>
      <c r="I175" s="1"/>
      <c r="J175" s="1"/>
      <c r="K175" s="1"/>
      <c r="L175" s="1"/>
      <c r="M175" s="1"/>
      <c r="N175" s="1"/>
      <c r="O175" t="str">
        <f t="shared" si="2"/>
        <v/>
      </c>
    </row>
    <row r="176" spans="8:15">
      <c r="H176" s="1"/>
      <c r="I176" s="1"/>
      <c r="J176" s="1"/>
      <c r="K176" s="1"/>
      <c r="L176" s="1"/>
      <c r="M176" s="1"/>
      <c r="N176" s="1"/>
      <c r="O176" t="str">
        <f t="shared" si="2"/>
        <v/>
      </c>
    </row>
    <row r="177" spans="8:15">
      <c r="H177" s="1"/>
      <c r="I177" s="1"/>
      <c r="J177" s="1"/>
      <c r="K177" s="1"/>
      <c r="L177" s="1"/>
      <c r="M177" s="1"/>
      <c r="N177" s="1"/>
      <c r="O177" t="str">
        <f t="shared" si="2"/>
        <v/>
      </c>
    </row>
    <row r="178" spans="8:15">
      <c r="H178" s="1"/>
      <c r="I178" s="1"/>
      <c r="J178" s="1"/>
      <c r="K178" s="1"/>
      <c r="L178" s="1"/>
      <c r="M178" s="1"/>
      <c r="N178" s="1"/>
      <c r="O178" t="str">
        <f t="shared" si="2"/>
        <v/>
      </c>
    </row>
    <row r="179" spans="8:15">
      <c r="H179" s="1"/>
      <c r="I179" s="1"/>
      <c r="J179" s="1"/>
      <c r="K179" s="1"/>
      <c r="L179" s="1"/>
      <c r="M179" s="1"/>
      <c r="N179" s="1"/>
      <c r="O179" t="str">
        <f t="shared" si="2"/>
        <v/>
      </c>
    </row>
    <row r="180" spans="8:15">
      <c r="H180" s="1"/>
      <c r="I180" s="1"/>
      <c r="J180" s="1"/>
      <c r="K180" s="1"/>
      <c r="L180" s="1"/>
      <c r="M180" s="1"/>
      <c r="N180" s="1"/>
      <c r="O180" t="str">
        <f t="shared" si="2"/>
        <v/>
      </c>
    </row>
    <row r="181" spans="8:15">
      <c r="H181" s="1"/>
      <c r="I181" s="1"/>
      <c r="J181" s="1"/>
      <c r="K181" s="1"/>
      <c r="L181" s="1"/>
      <c r="M181" s="1"/>
      <c r="N181" s="1"/>
      <c r="O181" t="str">
        <f t="shared" si="2"/>
        <v/>
      </c>
    </row>
    <row r="182" spans="8:15">
      <c r="H182" s="1"/>
      <c r="I182" s="1"/>
      <c r="J182" s="1"/>
      <c r="K182" s="1"/>
      <c r="L182" s="1"/>
      <c r="M182" s="1"/>
      <c r="N182" s="1"/>
      <c r="O182" t="str">
        <f t="shared" si="2"/>
        <v/>
      </c>
    </row>
    <row r="183" spans="8:15">
      <c r="H183" s="1"/>
      <c r="I183" s="1"/>
      <c r="J183" s="1"/>
      <c r="K183" s="1"/>
      <c r="L183" s="1"/>
      <c r="M183" s="1"/>
      <c r="N183" s="1"/>
      <c r="O183" t="str">
        <f t="shared" si="2"/>
        <v/>
      </c>
    </row>
    <row r="184" spans="8:15">
      <c r="H184" s="1"/>
      <c r="I184" s="1"/>
      <c r="J184" s="1"/>
      <c r="K184" s="1"/>
      <c r="L184" s="1"/>
      <c r="M184" s="1"/>
      <c r="N184" s="1"/>
      <c r="O184" t="str">
        <f t="shared" si="2"/>
        <v/>
      </c>
    </row>
    <row r="185" spans="8:15">
      <c r="H185" s="1"/>
      <c r="I185" s="1"/>
      <c r="J185" s="1"/>
      <c r="K185" s="1"/>
      <c r="L185" s="1"/>
      <c r="M185" s="1"/>
      <c r="N185" s="1"/>
      <c r="O185" t="str">
        <f t="shared" si="2"/>
        <v/>
      </c>
    </row>
    <row r="186" spans="8:15">
      <c r="H186" s="1"/>
      <c r="I186" s="1"/>
      <c r="J186" s="1"/>
      <c r="K186" s="1"/>
      <c r="L186" s="1"/>
      <c r="M186" s="1"/>
      <c r="N186" s="1"/>
      <c r="O186" t="str">
        <f t="shared" si="2"/>
        <v/>
      </c>
    </row>
    <row r="187" spans="8:15">
      <c r="H187" s="1"/>
      <c r="I187" s="1"/>
      <c r="J187" s="1"/>
      <c r="K187" s="1"/>
      <c r="L187" s="1"/>
      <c r="M187" s="1"/>
      <c r="N187" s="1"/>
      <c r="O187" t="str">
        <f t="shared" si="2"/>
        <v/>
      </c>
    </row>
    <row r="188" spans="8:15">
      <c r="H188" s="1"/>
      <c r="I188" s="1"/>
      <c r="J188" s="1"/>
      <c r="K188" s="1"/>
      <c r="L188" s="1"/>
      <c r="M188" s="1"/>
      <c r="N188" s="1"/>
      <c r="O188" t="str">
        <f t="shared" si="2"/>
        <v/>
      </c>
    </row>
    <row r="189" spans="8:15">
      <c r="H189" s="1"/>
      <c r="I189" s="1"/>
      <c r="J189" s="1"/>
      <c r="K189" s="1"/>
      <c r="L189" s="1"/>
      <c r="M189" s="1"/>
      <c r="N189" s="1"/>
      <c r="O189" t="str">
        <f t="shared" si="2"/>
        <v/>
      </c>
    </row>
    <row r="190" spans="8:15">
      <c r="H190" s="1"/>
      <c r="I190" s="1"/>
      <c r="J190" s="1"/>
      <c r="K190" s="1"/>
      <c r="L190" s="1"/>
      <c r="M190" s="1"/>
      <c r="N190" s="1"/>
      <c r="O190" t="str">
        <f t="shared" si="2"/>
        <v/>
      </c>
    </row>
    <row r="191" spans="8:15">
      <c r="H191" s="1"/>
      <c r="I191" s="1"/>
      <c r="J191" s="1"/>
      <c r="K191" s="1"/>
      <c r="L191" s="1"/>
      <c r="M191" s="1"/>
      <c r="N191" s="1"/>
      <c r="O191" t="str">
        <f t="shared" si="2"/>
        <v/>
      </c>
    </row>
    <row r="192" spans="8:15">
      <c r="H192" s="1"/>
      <c r="I192" s="1"/>
      <c r="J192" s="1"/>
      <c r="K192" s="1"/>
      <c r="L192" s="1"/>
      <c r="M192" s="1"/>
      <c r="N192" s="1"/>
      <c r="O192" t="str">
        <f t="shared" si="2"/>
        <v/>
      </c>
    </row>
    <row r="193" spans="8:15">
      <c r="H193" s="1"/>
      <c r="I193" s="1"/>
      <c r="J193" s="1"/>
      <c r="K193" s="1"/>
      <c r="L193" s="1"/>
      <c r="M193" s="1"/>
      <c r="N193" s="1"/>
      <c r="O193" t="str">
        <f t="shared" si="2"/>
        <v/>
      </c>
    </row>
    <row r="194" spans="8:15">
      <c r="H194" s="1"/>
      <c r="I194" s="1"/>
      <c r="J194" s="1"/>
      <c r="K194" s="1"/>
      <c r="L194" s="1"/>
      <c r="M194" s="1"/>
      <c r="N194" s="1"/>
      <c r="O194" t="str">
        <f t="shared" si="2"/>
        <v/>
      </c>
    </row>
    <row r="195" spans="8:15">
      <c r="H195" s="1"/>
      <c r="I195" s="1"/>
      <c r="J195" s="1"/>
      <c r="K195" s="1"/>
      <c r="L195" s="1"/>
      <c r="M195" s="1"/>
      <c r="N195" s="1"/>
      <c r="O195" t="str">
        <f t="shared" si="2"/>
        <v/>
      </c>
    </row>
    <row r="196" spans="8:15">
      <c r="H196" s="1"/>
      <c r="I196" s="1"/>
      <c r="J196" s="1"/>
      <c r="K196" s="1"/>
      <c r="L196" s="1"/>
      <c r="M196" s="1"/>
      <c r="N196" s="1"/>
      <c r="O196" t="str">
        <f t="shared" si="2"/>
        <v/>
      </c>
    </row>
    <row r="197" spans="8:15">
      <c r="H197" s="1"/>
      <c r="I197" s="1"/>
      <c r="J197" s="1"/>
      <c r="K197" s="1"/>
      <c r="L197" s="1"/>
      <c r="M197" s="1"/>
      <c r="N197" s="1"/>
      <c r="O197" t="str">
        <f t="shared" si="2"/>
        <v/>
      </c>
    </row>
    <row r="198" spans="8:15">
      <c r="H198" s="1"/>
      <c r="I198" s="1"/>
      <c r="J198" s="1"/>
      <c r="K198" s="1"/>
      <c r="L198" s="1"/>
      <c r="M198" s="1"/>
      <c r="N198" s="1"/>
      <c r="O198" t="str">
        <f t="shared" si="2"/>
        <v/>
      </c>
    </row>
    <row r="199" spans="8:15">
      <c r="H199" s="1"/>
      <c r="I199" s="1"/>
      <c r="J199" s="1"/>
      <c r="K199" s="1"/>
      <c r="L199" s="1"/>
      <c r="M199" s="1"/>
      <c r="N199" s="1"/>
      <c r="O199" t="str">
        <f t="shared" si="2"/>
        <v/>
      </c>
    </row>
    <row r="200" spans="8:15">
      <c r="H200" s="1"/>
      <c r="I200" s="1"/>
      <c r="J200" s="1"/>
      <c r="K200" s="1"/>
      <c r="L200" s="1"/>
      <c r="M200" s="1"/>
      <c r="N200" s="1"/>
      <c r="O200" t="str">
        <f t="shared" si="2"/>
        <v/>
      </c>
    </row>
    <row r="201" spans="8:15">
      <c r="H201" s="1"/>
      <c r="I201" s="1"/>
      <c r="J201" s="1"/>
      <c r="K201" s="1"/>
      <c r="L201" s="1"/>
      <c r="M201" s="1"/>
      <c r="N201" s="1"/>
      <c r="O201" t="str">
        <f t="shared" si="2"/>
        <v/>
      </c>
    </row>
    <row r="202" spans="8:15">
      <c r="H202" s="1"/>
      <c r="I202" s="1"/>
      <c r="J202" s="1"/>
      <c r="K202" s="1"/>
      <c r="L202" s="1"/>
      <c r="M202" s="1"/>
      <c r="N202" s="1"/>
      <c r="O202" t="str">
        <f t="shared" si="2"/>
        <v/>
      </c>
    </row>
    <row r="203" spans="8:15">
      <c r="H203" s="1"/>
      <c r="I203" s="1"/>
      <c r="J203" s="1"/>
      <c r="K203" s="1"/>
      <c r="L203" s="1"/>
      <c r="M203" s="1"/>
      <c r="N203" s="1"/>
      <c r="O203" t="str">
        <f t="shared" si="2"/>
        <v/>
      </c>
    </row>
    <row r="204" spans="8:15">
      <c r="H204" s="1"/>
      <c r="I204" s="1"/>
      <c r="J204" s="1"/>
      <c r="K204" s="1"/>
      <c r="L204" s="1"/>
      <c r="M204" s="1"/>
      <c r="N204" s="1"/>
      <c r="O204" t="str">
        <f t="shared" ref="O204:O267" si="3">IF(COUNTIF(H204:N204,"No") &gt; 0, FALSE, IF(COUNTIF(H204:N204,"Yes") &gt; 6, TRUE, ""))</f>
        <v/>
      </c>
    </row>
    <row r="205" spans="8:15">
      <c r="H205" s="1"/>
      <c r="I205" s="1"/>
      <c r="J205" s="1"/>
      <c r="K205" s="1"/>
      <c r="L205" s="1"/>
      <c r="M205" s="1"/>
      <c r="N205" s="1"/>
      <c r="O205" t="str">
        <f t="shared" si="3"/>
        <v/>
      </c>
    </row>
    <row r="206" spans="8:15">
      <c r="H206" s="1"/>
      <c r="I206" s="1"/>
      <c r="J206" s="1"/>
      <c r="K206" s="1"/>
      <c r="L206" s="1"/>
      <c r="M206" s="1"/>
      <c r="N206" s="1"/>
      <c r="O206" t="str">
        <f t="shared" si="3"/>
        <v/>
      </c>
    </row>
    <row r="207" spans="8:15">
      <c r="H207" s="1"/>
      <c r="I207" s="1"/>
      <c r="J207" s="1"/>
      <c r="K207" s="1"/>
      <c r="L207" s="1"/>
      <c r="M207" s="1"/>
      <c r="N207" s="1"/>
      <c r="O207" t="str">
        <f t="shared" si="3"/>
        <v/>
      </c>
    </row>
    <row r="208" spans="8:15">
      <c r="H208" s="1"/>
      <c r="I208" s="1"/>
      <c r="J208" s="1"/>
      <c r="K208" s="1"/>
      <c r="L208" s="1"/>
      <c r="M208" s="1"/>
      <c r="N208" s="1"/>
      <c r="O208" t="str">
        <f t="shared" si="3"/>
        <v/>
      </c>
    </row>
    <row r="209" spans="8:15">
      <c r="H209" s="1"/>
      <c r="I209" s="1"/>
      <c r="J209" s="1"/>
      <c r="K209" s="1"/>
      <c r="L209" s="1"/>
      <c r="M209" s="1"/>
      <c r="N209" s="1"/>
      <c r="O209" t="str">
        <f t="shared" si="3"/>
        <v/>
      </c>
    </row>
    <row r="210" spans="8:15">
      <c r="H210" s="1"/>
      <c r="I210" s="1"/>
      <c r="J210" s="1"/>
      <c r="K210" s="1"/>
      <c r="L210" s="1"/>
      <c r="M210" s="1"/>
      <c r="N210" s="1"/>
      <c r="O210" t="str">
        <f t="shared" si="3"/>
        <v/>
      </c>
    </row>
    <row r="211" spans="8:15">
      <c r="H211" s="1"/>
      <c r="I211" s="1"/>
      <c r="J211" s="1"/>
      <c r="K211" s="1"/>
      <c r="L211" s="1"/>
      <c r="M211" s="1"/>
      <c r="N211" s="1"/>
      <c r="O211" t="str">
        <f t="shared" si="3"/>
        <v/>
      </c>
    </row>
    <row r="212" spans="8:15">
      <c r="H212" s="1"/>
      <c r="I212" s="1"/>
      <c r="J212" s="1"/>
      <c r="K212" s="1"/>
      <c r="L212" s="1"/>
      <c r="M212" s="1"/>
      <c r="N212" s="1"/>
      <c r="O212" t="str">
        <f t="shared" si="3"/>
        <v/>
      </c>
    </row>
    <row r="213" spans="8:15">
      <c r="H213" s="1"/>
      <c r="I213" s="1"/>
      <c r="J213" s="1"/>
      <c r="K213" s="1"/>
      <c r="L213" s="1"/>
      <c r="M213" s="1"/>
      <c r="N213" s="1"/>
      <c r="O213" t="str">
        <f t="shared" si="3"/>
        <v/>
      </c>
    </row>
    <row r="214" spans="8:15">
      <c r="H214" s="1"/>
      <c r="I214" s="1"/>
      <c r="J214" s="1"/>
      <c r="K214" s="1"/>
      <c r="L214" s="1"/>
      <c r="M214" s="1"/>
      <c r="N214" s="1"/>
      <c r="O214" t="str">
        <f t="shared" si="3"/>
        <v/>
      </c>
    </row>
    <row r="215" spans="8:15">
      <c r="H215" s="1"/>
      <c r="I215" s="1"/>
      <c r="J215" s="1"/>
      <c r="K215" s="1"/>
      <c r="L215" s="1"/>
      <c r="M215" s="1"/>
      <c r="N215" s="1"/>
      <c r="O215" t="str">
        <f t="shared" si="3"/>
        <v/>
      </c>
    </row>
    <row r="216" spans="8:15">
      <c r="H216" s="1"/>
      <c r="I216" s="1"/>
      <c r="J216" s="1"/>
      <c r="K216" s="1"/>
      <c r="L216" s="1"/>
      <c r="M216" s="1"/>
      <c r="N216" s="1"/>
      <c r="O216" t="str">
        <f t="shared" si="3"/>
        <v/>
      </c>
    </row>
    <row r="217" spans="8:15">
      <c r="H217" s="1"/>
      <c r="I217" s="1"/>
      <c r="J217" s="1"/>
      <c r="K217" s="1"/>
      <c r="L217" s="1"/>
      <c r="M217" s="1"/>
      <c r="N217" s="1"/>
      <c r="O217" t="str">
        <f t="shared" si="3"/>
        <v/>
      </c>
    </row>
    <row r="218" spans="8:15">
      <c r="H218" s="1"/>
      <c r="I218" s="1"/>
      <c r="J218" s="1"/>
      <c r="K218" s="1"/>
      <c r="L218" s="1"/>
      <c r="M218" s="1"/>
      <c r="N218" s="1"/>
      <c r="O218" t="str">
        <f t="shared" si="3"/>
        <v/>
      </c>
    </row>
    <row r="219" spans="8:15">
      <c r="H219" s="1"/>
      <c r="I219" s="1"/>
      <c r="J219" s="1"/>
      <c r="K219" s="1"/>
      <c r="L219" s="1"/>
      <c r="M219" s="1"/>
      <c r="N219" s="1"/>
      <c r="O219" t="str">
        <f t="shared" si="3"/>
        <v/>
      </c>
    </row>
    <row r="220" spans="8:15">
      <c r="H220" s="1"/>
      <c r="I220" s="1"/>
      <c r="J220" s="1"/>
      <c r="K220" s="1"/>
      <c r="L220" s="1"/>
      <c r="M220" s="1"/>
      <c r="N220" s="1"/>
      <c r="O220" t="str">
        <f t="shared" si="3"/>
        <v/>
      </c>
    </row>
    <row r="221" spans="8:15">
      <c r="H221" s="1"/>
      <c r="I221" s="1"/>
      <c r="J221" s="1"/>
      <c r="K221" s="1"/>
      <c r="L221" s="1"/>
      <c r="M221" s="1"/>
      <c r="N221" s="1"/>
      <c r="O221" t="str">
        <f t="shared" si="3"/>
        <v/>
      </c>
    </row>
    <row r="222" spans="8:15">
      <c r="H222" s="1"/>
      <c r="I222" s="1"/>
      <c r="J222" s="1"/>
      <c r="K222" s="1"/>
      <c r="L222" s="1"/>
      <c r="M222" s="1"/>
      <c r="N222" s="1"/>
      <c r="O222" t="str">
        <f t="shared" si="3"/>
        <v/>
      </c>
    </row>
    <row r="223" spans="8:15">
      <c r="H223" s="1"/>
      <c r="I223" s="1"/>
      <c r="J223" s="1"/>
      <c r="K223" s="1"/>
      <c r="L223" s="1"/>
      <c r="M223" s="1"/>
      <c r="N223" s="1"/>
      <c r="O223" t="str">
        <f t="shared" si="3"/>
        <v/>
      </c>
    </row>
    <row r="224" spans="8:15">
      <c r="H224" s="1"/>
      <c r="I224" s="1"/>
      <c r="J224" s="1"/>
      <c r="K224" s="1"/>
      <c r="L224" s="1"/>
      <c r="M224" s="1"/>
      <c r="N224" s="1"/>
      <c r="O224" t="str">
        <f t="shared" si="3"/>
        <v/>
      </c>
    </row>
    <row r="225" spans="8:15">
      <c r="H225" s="1"/>
      <c r="I225" s="1"/>
      <c r="J225" s="1"/>
      <c r="K225" s="1"/>
      <c r="L225" s="1"/>
      <c r="M225" s="1"/>
      <c r="N225" s="1"/>
      <c r="O225" t="str">
        <f t="shared" si="3"/>
        <v/>
      </c>
    </row>
    <row r="226" spans="8:15">
      <c r="H226" s="1"/>
      <c r="I226" s="1"/>
      <c r="J226" s="1"/>
      <c r="K226" s="1"/>
      <c r="L226" s="1"/>
      <c r="M226" s="1"/>
      <c r="N226" s="1"/>
      <c r="O226" t="str">
        <f t="shared" si="3"/>
        <v/>
      </c>
    </row>
    <row r="227" spans="8:15">
      <c r="H227" s="1"/>
      <c r="I227" s="1"/>
      <c r="J227" s="1"/>
      <c r="K227" s="1"/>
      <c r="L227" s="1"/>
      <c r="M227" s="1"/>
      <c r="N227" s="1"/>
      <c r="O227" t="str">
        <f t="shared" si="3"/>
        <v/>
      </c>
    </row>
    <row r="228" spans="8:15">
      <c r="H228" s="1"/>
      <c r="I228" s="1"/>
      <c r="J228" s="1"/>
      <c r="K228" s="1"/>
      <c r="L228" s="1"/>
      <c r="M228" s="1"/>
      <c r="N228" s="1"/>
      <c r="O228" t="str">
        <f t="shared" si="3"/>
        <v/>
      </c>
    </row>
    <row r="229" spans="8:15">
      <c r="H229" s="1"/>
      <c r="I229" s="1"/>
      <c r="J229" s="1"/>
      <c r="K229" s="1"/>
      <c r="L229" s="1"/>
      <c r="M229" s="1"/>
      <c r="N229" s="1"/>
      <c r="O229" t="str">
        <f t="shared" si="3"/>
        <v/>
      </c>
    </row>
    <row r="230" spans="8:15">
      <c r="H230" s="1"/>
      <c r="I230" s="1"/>
      <c r="J230" s="1"/>
      <c r="K230" s="1"/>
      <c r="L230" s="1"/>
      <c r="M230" s="1"/>
      <c r="N230" s="1"/>
      <c r="O230" t="str">
        <f t="shared" si="3"/>
        <v/>
      </c>
    </row>
    <row r="231" spans="8:15">
      <c r="H231" s="1"/>
      <c r="I231" s="1"/>
      <c r="J231" s="1"/>
      <c r="K231" s="1"/>
      <c r="L231" s="1"/>
      <c r="M231" s="1"/>
      <c r="N231" s="1"/>
      <c r="O231" t="str">
        <f t="shared" si="3"/>
        <v/>
      </c>
    </row>
    <row r="232" spans="8:15">
      <c r="H232" s="1"/>
      <c r="I232" s="1"/>
      <c r="J232" s="1"/>
      <c r="K232" s="1"/>
      <c r="L232" s="1"/>
      <c r="M232" s="1"/>
      <c r="N232" s="1"/>
      <c r="O232" t="str">
        <f t="shared" si="3"/>
        <v/>
      </c>
    </row>
    <row r="233" spans="8:15">
      <c r="H233" s="1"/>
      <c r="I233" s="1"/>
      <c r="J233" s="1"/>
      <c r="K233" s="1"/>
      <c r="L233" s="1"/>
      <c r="M233" s="1"/>
      <c r="N233" s="1"/>
      <c r="O233" t="str">
        <f t="shared" si="3"/>
        <v/>
      </c>
    </row>
    <row r="234" spans="8:15">
      <c r="H234" s="1"/>
      <c r="I234" s="1"/>
      <c r="J234" s="1"/>
      <c r="K234" s="1"/>
      <c r="L234" s="1"/>
      <c r="M234" s="1"/>
      <c r="N234" s="1"/>
      <c r="O234" t="str">
        <f t="shared" si="3"/>
        <v/>
      </c>
    </row>
    <row r="235" spans="8:15">
      <c r="H235" s="1"/>
      <c r="I235" s="1"/>
      <c r="J235" s="1"/>
      <c r="K235" s="1"/>
      <c r="L235" s="1"/>
      <c r="M235" s="1"/>
      <c r="N235" s="1"/>
      <c r="O235" t="str">
        <f t="shared" si="3"/>
        <v/>
      </c>
    </row>
    <row r="236" spans="8:15">
      <c r="H236" s="1"/>
      <c r="I236" s="1"/>
      <c r="J236" s="1"/>
      <c r="K236" s="1"/>
      <c r="L236" s="1"/>
      <c r="M236" s="1"/>
      <c r="N236" s="1"/>
      <c r="O236" t="str">
        <f t="shared" si="3"/>
        <v/>
      </c>
    </row>
    <row r="237" spans="8:15">
      <c r="H237" s="1"/>
      <c r="I237" s="1"/>
      <c r="J237" s="1"/>
      <c r="K237" s="1"/>
      <c r="L237" s="1"/>
      <c r="M237" s="1"/>
      <c r="N237" s="1"/>
      <c r="O237" t="str">
        <f t="shared" si="3"/>
        <v/>
      </c>
    </row>
    <row r="238" spans="8:15">
      <c r="H238" s="1"/>
      <c r="I238" s="1"/>
      <c r="J238" s="1"/>
      <c r="K238" s="1"/>
      <c r="L238" s="1"/>
      <c r="M238" s="1"/>
      <c r="N238" s="1"/>
      <c r="O238" t="str">
        <f t="shared" si="3"/>
        <v/>
      </c>
    </row>
    <row r="239" spans="8:15">
      <c r="H239" s="1"/>
      <c r="I239" s="1"/>
      <c r="J239" s="1"/>
      <c r="K239" s="1"/>
      <c r="L239" s="1"/>
      <c r="M239" s="1"/>
      <c r="N239" s="1"/>
      <c r="O239" t="str">
        <f t="shared" si="3"/>
        <v/>
      </c>
    </row>
    <row r="240" spans="8:15">
      <c r="H240" s="1"/>
      <c r="I240" s="1"/>
      <c r="J240" s="1"/>
      <c r="K240" s="1"/>
      <c r="L240" s="1"/>
      <c r="M240" s="1"/>
      <c r="N240" s="1"/>
      <c r="O240" t="str">
        <f t="shared" si="3"/>
        <v/>
      </c>
    </row>
    <row r="241" spans="8:15">
      <c r="H241" s="1"/>
      <c r="I241" s="1"/>
      <c r="J241" s="1"/>
      <c r="K241" s="1"/>
      <c r="L241" s="1"/>
      <c r="M241" s="1"/>
      <c r="N241" s="1"/>
      <c r="O241" t="str">
        <f t="shared" si="3"/>
        <v/>
      </c>
    </row>
    <row r="242" spans="8:15">
      <c r="H242" s="1"/>
      <c r="I242" s="1"/>
      <c r="J242" s="1"/>
      <c r="K242" s="1"/>
      <c r="L242" s="1"/>
      <c r="M242" s="1"/>
      <c r="N242" s="1"/>
      <c r="O242" t="str">
        <f t="shared" si="3"/>
        <v/>
      </c>
    </row>
    <row r="243" spans="8:15">
      <c r="H243" s="1"/>
      <c r="I243" s="1"/>
      <c r="J243" s="1"/>
      <c r="K243" s="1"/>
      <c r="L243" s="1"/>
      <c r="M243" s="1"/>
      <c r="N243" s="1"/>
      <c r="O243" t="str">
        <f t="shared" si="3"/>
        <v/>
      </c>
    </row>
    <row r="244" spans="8:15">
      <c r="H244" s="1"/>
      <c r="I244" s="1"/>
      <c r="J244" s="1"/>
      <c r="K244" s="1"/>
      <c r="L244" s="1"/>
      <c r="M244" s="1"/>
      <c r="N244" s="1"/>
      <c r="O244" t="str">
        <f t="shared" si="3"/>
        <v/>
      </c>
    </row>
    <row r="245" spans="8:15">
      <c r="H245" s="1"/>
      <c r="I245" s="1"/>
      <c r="J245" s="1"/>
      <c r="K245" s="1"/>
      <c r="L245" s="1"/>
      <c r="M245" s="1"/>
      <c r="N245" s="1"/>
      <c r="O245" t="str">
        <f t="shared" si="3"/>
        <v/>
      </c>
    </row>
    <row r="246" spans="8:15">
      <c r="H246" s="1"/>
      <c r="I246" s="1"/>
      <c r="J246" s="1"/>
      <c r="K246" s="1"/>
      <c r="L246" s="1"/>
      <c r="M246" s="1"/>
      <c r="N246" s="1"/>
      <c r="O246" t="str">
        <f t="shared" si="3"/>
        <v/>
      </c>
    </row>
    <row r="247" spans="8:15">
      <c r="H247" s="1"/>
      <c r="I247" s="1"/>
      <c r="J247" s="1"/>
      <c r="K247" s="1"/>
      <c r="L247" s="1"/>
      <c r="M247" s="1"/>
      <c r="N247" s="1"/>
      <c r="O247" t="str">
        <f t="shared" si="3"/>
        <v/>
      </c>
    </row>
    <row r="248" spans="8:15">
      <c r="H248" s="1"/>
      <c r="I248" s="1"/>
      <c r="J248" s="1"/>
      <c r="K248" s="1"/>
      <c r="L248" s="1"/>
      <c r="M248" s="1"/>
      <c r="N248" s="1"/>
      <c r="O248" t="str">
        <f t="shared" si="3"/>
        <v/>
      </c>
    </row>
    <row r="249" spans="8:15">
      <c r="H249" s="1"/>
      <c r="I249" s="1"/>
      <c r="J249" s="1"/>
      <c r="K249" s="1"/>
      <c r="L249" s="1"/>
      <c r="M249" s="1"/>
      <c r="N249" s="1"/>
      <c r="O249" t="str">
        <f t="shared" si="3"/>
        <v/>
      </c>
    </row>
    <row r="250" spans="8:15">
      <c r="H250" s="1"/>
      <c r="I250" s="1"/>
      <c r="J250" s="1"/>
      <c r="K250" s="1"/>
      <c r="L250" s="1"/>
      <c r="M250" s="1"/>
      <c r="N250" s="1"/>
      <c r="O250" t="str">
        <f t="shared" si="3"/>
        <v/>
      </c>
    </row>
    <row r="251" spans="8:15">
      <c r="H251" s="1"/>
      <c r="I251" s="1"/>
      <c r="J251" s="1"/>
      <c r="K251" s="1"/>
      <c r="L251" s="1"/>
      <c r="M251" s="1"/>
      <c r="N251" s="1"/>
      <c r="O251" t="str">
        <f t="shared" si="3"/>
        <v/>
      </c>
    </row>
    <row r="252" spans="8:15">
      <c r="H252" s="1"/>
      <c r="I252" s="1"/>
      <c r="J252" s="1"/>
      <c r="K252" s="1"/>
      <c r="L252" s="1"/>
      <c r="M252" s="1"/>
      <c r="N252" s="1"/>
      <c r="O252" t="str">
        <f t="shared" si="3"/>
        <v/>
      </c>
    </row>
    <row r="253" spans="8:15">
      <c r="H253" s="1"/>
      <c r="I253" s="1"/>
      <c r="J253" s="1"/>
      <c r="K253" s="1"/>
      <c r="L253" s="1"/>
      <c r="M253" s="1"/>
      <c r="N253" s="1"/>
      <c r="O253" t="str">
        <f t="shared" si="3"/>
        <v/>
      </c>
    </row>
    <row r="254" spans="8:15">
      <c r="H254" s="1"/>
      <c r="I254" s="1"/>
      <c r="J254" s="1"/>
      <c r="K254" s="1"/>
      <c r="L254" s="1"/>
      <c r="M254" s="1"/>
      <c r="N254" s="1"/>
      <c r="O254" t="str">
        <f t="shared" si="3"/>
        <v/>
      </c>
    </row>
    <row r="255" spans="8:15">
      <c r="H255" s="1"/>
      <c r="I255" s="1"/>
      <c r="J255" s="1"/>
      <c r="K255" s="1"/>
      <c r="L255" s="1"/>
      <c r="M255" s="1"/>
      <c r="N255" s="1"/>
      <c r="O255" t="str">
        <f t="shared" si="3"/>
        <v/>
      </c>
    </row>
    <row r="256" spans="8:15">
      <c r="H256" s="1"/>
      <c r="I256" s="1"/>
      <c r="J256" s="1"/>
      <c r="K256" s="1"/>
      <c r="L256" s="1"/>
      <c r="M256" s="1"/>
      <c r="N256" s="1"/>
      <c r="O256" t="str">
        <f t="shared" si="3"/>
        <v/>
      </c>
    </row>
    <row r="257" spans="8:15">
      <c r="H257" s="1"/>
      <c r="I257" s="1"/>
      <c r="J257" s="1"/>
      <c r="K257" s="1"/>
      <c r="L257" s="1"/>
      <c r="M257" s="1"/>
      <c r="N257" s="1"/>
      <c r="O257" t="str">
        <f t="shared" si="3"/>
        <v/>
      </c>
    </row>
    <row r="258" spans="8:15">
      <c r="H258" s="1"/>
      <c r="I258" s="1"/>
      <c r="J258" s="1"/>
      <c r="K258" s="1"/>
      <c r="L258" s="1"/>
      <c r="M258" s="1"/>
      <c r="N258" s="1"/>
      <c r="O258" t="str">
        <f t="shared" si="3"/>
        <v/>
      </c>
    </row>
    <row r="259" spans="8:15">
      <c r="H259" s="1"/>
      <c r="I259" s="1"/>
      <c r="J259" s="1"/>
      <c r="K259" s="1"/>
      <c r="L259" s="1"/>
      <c r="M259" s="1"/>
      <c r="N259" s="1"/>
      <c r="O259" t="str">
        <f t="shared" si="3"/>
        <v/>
      </c>
    </row>
    <row r="260" spans="8:15">
      <c r="H260" s="1"/>
      <c r="I260" s="1"/>
      <c r="J260" s="1"/>
      <c r="K260" s="1"/>
      <c r="L260" s="1"/>
      <c r="M260" s="1"/>
      <c r="N260" s="1"/>
      <c r="O260" t="str">
        <f t="shared" si="3"/>
        <v/>
      </c>
    </row>
    <row r="261" spans="8:15">
      <c r="H261" s="1"/>
      <c r="I261" s="1"/>
      <c r="J261" s="1"/>
      <c r="K261" s="1"/>
      <c r="L261" s="1"/>
      <c r="M261" s="1"/>
      <c r="N261" s="1"/>
      <c r="O261" t="str">
        <f t="shared" si="3"/>
        <v/>
      </c>
    </row>
    <row r="262" spans="8:15">
      <c r="H262" s="1"/>
      <c r="I262" s="1"/>
      <c r="J262" s="1"/>
      <c r="K262" s="1"/>
      <c r="L262" s="1"/>
      <c r="M262" s="1"/>
      <c r="N262" s="1"/>
      <c r="O262" t="str">
        <f t="shared" si="3"/>
        <v/>
      </c>
    </row>
    <row r="263" spans="8:15">
      <c r="H263" s="1"/>
      <c r="I263" s="1"/>
      <c r="J263" s="1"/>
      <c r="K263" s="1"/>
      <c r="L263" s="1"/>
      <c r="M263" s="1"/>
      <c r="N263" s="1"/>
      <c r="O263" t="str">
        <f t="shared" si="3"/>
        <v/>
      </c>
    </row>
    <row r="264" spans="8:15">
      <c r="H264" s="1"/>
      <c r="I264" s="1"/>
      <c r="J264" s="1"/>
      <c r="K264" s="1"/>
      <c r="L264" s="1"/>
      <c r="M264" s="1"/>
      <c r="N264" s="1"/>
      <c r="O264" t="str">
        <f t="shared" si="3"/>
        <v/>
      </c>
    </row>
    <row r="265" spans="8:15">
      <c r="H265" s="1"/>
      <c r="I265" s="1"/>
      <c r="J265" s="1"/>
      <c r="K265" s="1"/>
      <c r="L265" s="1"/>
      <c r="M265" s="1"/>
      <c r="N265" s="1"/>
      <c r="O265" t="str">
        <f t="shared" si="3"/>
        <v/>
      </c>
    </row>
    <row r="266" spans="8:15">
      <c r="H266" s="1"/>
      <c r="I266" s="1"/>
      <c r="J266" s="1"/>
      <c r="K266" s="1"/>
      <c r="L266" s="1"/>
      <c r="M266" s="1"/>
      <c r="N266" s="1"/>
      <c r="O266" t="str">
        <f t="shared" si="3"/>
        <v/>
      </c>
    </row>
    <row r="267" spans="8:15">
      <c r="H267" s="1"/>
      <c r="I267" s="1"/>
      <c r="J267" s="1"/>
      <c r="K267" s="1"/>
      <c r="L267" s="1"/>
      <c r="M267" s="1"/>
      <c r="N267" s="1"/>
      <c r="O267" t="str">
        <f t="shared" si="3"/>
        <v/>
      </c>
    </row>
    <row r="268" spans="8:15">
      <c r="H268" s="1"/>
      <c r="I268" s="1"/>
      <c r="J268" s="1"/>
      <c r="K268" s="1"/>
      <c r="L268" s="1"/>
      <c r="M268" s="1"/>
      <c r="N268" s="1"/>
      <c r="O268" t="str">
        <f t="shared" ref="O268:O331" si="4">IF(COUNTIF(H268:N268,"No") &gt; 0, FALSE, IF(COUNTIF(H268:N268,"Yes") &gt; 6, TRUE, ""))</f>
        <v/>
      </c>
    </row>
    <row r="269" spans="8:15">
      <c r="H269" s="1"/>
      <c r="I269" s="1"/>
      <c r="J269" s="1"/>
      <c r="K269" s="1"/>
      <c r="L269" s="1"/>
      <c r="M269" s="1"/>
      <c r="N269" s="1"/>
      <c r="O269" t="str">
        <f t="shared" si="4"/>
        <v/>
      </c>
    </row>
    <row r="270" spans="8:15">
      <c r="H270" s="1"/>
      <c r="I270" s="1"/>
      <c r="J270" s="1"/>
      <c r="K270" s="1"/>
      <c r="L270" s="1"/>
      <c r="M270" s="1"/>
      <c r="N270" s="1"/>
      <c r="O270" t="str">
        <f t="shared" si="4"/>
        <v/>
      </c>
    </row>
    <row r="271" spans="8:15">
      <c r="H271" s="1"/>
      <c r="I271" s="1"/>
      <c r="J271" s="1"/>
      <c r="K271" s="1"/>
      <c r="L271" s="1"/>
      <c r="M271" s="1"/>
      <c r="N271" s="1"/>
      <c r="O271" t="str">
        <f t="shared" si="4"/>
        <v/>
      </c>
    </row>
    <row r="272" spans="8:15">
      <c r="H272" s="1"/>
      <c r="I272" s="1"/>
      <c r="J272" s="1"/>
      <c r="K272" s="1"/>
      <c r="L272" s="1"/>
      <c r="M272" s="1"/>
      <c r="N272" s="1"/>
      <c r="O272" t="str">
        <f t="shared" si="4"/>
        <v/>
      </c>
    </row>
    <row r="273" spans="8:15">
      <c r="H273" s="1"/>
      <c r="I273" s="1"/>
      <c r="J273" s="1"/>
      <c r="K273" s="1"/>
      <c r="L273" s="1"/>
      <c r="M273" s="1"/>
      <c r="N273" s="1"/>
      <c r="O273" t="str">
        <f t="shared" si="4"/>
        <v/>
      </c>
    </row>
    <row r="274" spans="8:15">
      <c r="H274" s="1"/>
      <c r="I274" s="1"/>
      <c r="J274" s="1"/>
      <c r="K274" s="1"/>
      <c r="L274" s="1"/>
      <c r="M274" s="1"/>
      <c r="N274" s="1"/>
      <c r="O274" t="str">
        <f t="shared" si="4"/>
        <v/>
      </c>
    </row>
    <row r="275" spans="8:15">
      <c r="H275" s="1"/>
      <c r="I275" s="1"/>
      <c r="J275" s="1"/>
      <c r="K275" s="1"/>
      <c r="L275" s="1"/>
      <c r="M275" s="1"/>
      <c r="N275" s="1"/>
      <c r="O275" t="str">
        <f t="shared" si="4"/>
        <v/>
      </c>
    </row>
    <row r="276" spans="8:15">
      <c r="H276" s="1"/>
      <c r="I276" s="1"/>
      <c r="J276" s="1"/>
      <c r="K276" s="1"/>
      <c r="L276" s="1"/>
      <c r="M276" s="1"/>
      <c r="N276" s="1"/>
      <c r="O276" t="str">
        <f t="shared" si="4"/>
        <v/>
      </c>
    </row>
    <row r="277" spans="8:15">
      <c r="H277" s="1"/>
      <c r="I277" s="1"/>
      <c r="J277" s="1"/>
      <c r="K277" s="1"/>
      <c r="L277" s="1"/>
      <c r="M277" s="1"/>
      <c r="N277" s="1"/>
      <c r="O277" t="str">
        <f t="shared" si="4"/>
        <v/>
      </c>
    </row>
    <row r="278" spans="8:15">
      <c r="H278" s="1"/>
      <c r="I278" s="1"/>
      <c r="J278" s="1"/>
      <c r="K278" s="1"/>
      <c r="L278" s="1"/>
      <c r="M278" s="1"/>
      <c r="N278" s="1"/>
      <c r="O278" t="str">
        <f t="shared" si="4"/>
        <v/>
      </c>
    </row>
    <row r="279" spans="8:15">
      <c r="H279" s="1"/>
      <c r="I279" s="1"/>
      <c r="J279" s="1"/>
      <c r="K279" s="1"/>
      <c r="L279" s="1"/>
      <c r="M279" s="1"/>
      <c r="N279" s="1"/>
      <c r="O279" t="str">
        <f t="shared" si="4"/>
        <v/>
      </c>
    </row>
    <row r="280" spans="8:15">
      <c r="H280" s="1"/>
      <c r="I280" s="1"/>
      <c r="J280" s="1"/>
      <c r="K280" s="1"/>
      <c r="L280" s="1"/>
      <c r="M280" s="1"/>
      <c r="N280" s="1"/>
      <c r="O280" t="str">
        <f t="shared" si="4"/>
        <v/>
      </c>
    </row>
    <row r="281" spans="8:15">
      <c r="H281" s="1"/>
      <c r="I281" s="1"/>
      <c r="J281" s="1"/>
      <c r="K281" s="1"/>
      <c r="L281" s="1"/>
      <c r="M281" s="1"/>
      <c r="N281" s="1"/>
      <c r="O281" t="str">
        <f t="shared" si="4"/>
        <v/>
      </c>
    </row>
    <row r="282" spans="8:15">
      <c r="H282" s="1"/>
      <c r="I282" s="1"/>
      <c r="J282" s="1"/>
      <c r="K282" s="1"/>
      <c r="L282" s="1"/>
      <c r="M282" s="1"/>
      <c r="N282" s="1"/>
      <c r="O282" t="str">
        <f t="shared" si="4"/>
        <v/>
      </c>
    </row>
    <row r="283" spans="8:15">
      <c r="H283" s="1"/>
      <c r="I283" s="1"/>
      <c r="J283" s="1"/>
      <c r="K283" s="1"/>
      <c r="L283" s="1"/>
      <c r="M283" s="1"/>
      <c r="N283" s="1"/>
      <c r="O283" t="str">
        <f t="shared" si="4"/>
        <v/>
      </c>
    </row>
    <row r="284" spans="8:15">
      <c r="H284" s="1"/>
      <c r="I284" s="1"/>
      <c r="J284" s="1"/>
      <c r="K284" s="1"/>
      <c r="L284" s="1"/>
      <c r="M284" s="1"/>
      <c r="N284" s="1"/>
      <c r="O284" t="str">
        <f t="shared" si="4"/>
        <v/>
      </c>
    </row>
    <row r="285" spans="8:15">
      <c r="H285" s="1"/>
      <c r="I285" s="1"/>
      <c r="J285" s="1"/>
      <c r="K285" s="1"/>
      <c r="L285" s="1"/>
      <c r="M285" s="1"/>
      <c r="N285" s="1"/>
      <c r="O285" t="str">
        <f t="shared" si="4"/>
        <v/>
      </c>
    </row>
    <row r="286" spans="8:15">
      <c r="H286" s="1"/>
      <c r="I286" s="1"/>
      <c r="J286" s="1"/>
      <c r="K286" s="1"/>
      <c r="L286" s="1"/>
      <c r="M286" s="1"/>
      <c r="N286" s="1"/>
      <c r="O286" t="str">
        <f t="shared" si="4"/>
        <v/>
      </c>
    </row>
    <row r="287" spans="8:15">
      <c r="H287" s="1"/>
      <c r="I287" s="1"/>
      <c r="J287" s="1"/>
      <c r="K287" s="1"/>
      <c r="L287" s="1"/>
      <c r="M287" s="1"/>
      <c r="N287" s="1"/>
      <c r="O287" t="str">
        <f t="shared" si="4"/>
        <v/>
      </c>
    </row>
    <row r="288" spans="8:15">
      <c r="H288" s="1"/>
      <c r="I288" s="1"/>
      <c r="J288" s="1"/>
      <c r="K288" s="1"/>
      <c r="L288" s="1"/>
      <c r="M288" s="1"/>
      <c r="N288" s="1"/>
      <c r="O288" t="str">
        <f t="shared" si="4"/>
        <v/>
      </c>
    </row>
    <row r="289" spans="8:15">
      <c r="H289" s="1"/>
      <c r="I289" s="1"/>
      <c r="J289" s="1"/>
      <c r="K289" s="1"/>
      <c r="L289" s="1"/>
      <c r="M289" s="1"/>
      <c r="N289" s="1"/>
      <c r="O289" t="str">
        <f t="shared" si="4"/>
        <v/>
      </c>
    </row>
    <row r="290" spans="8:15">
      <c r="H290" s="1"/>
      <c r="I290" s="1"/>
      <c r="J290" s="1"/>
      <c r="K290" s="1"/>
      <c r="L290" s="1"/>
      <c r="M290" s="1"/>
      <c r="N290" s="1"/>
      <c r="O290" t="str">
        <f t="shared" si="4"/>
        <v/>
      </c>
    </row>
    <row r="291" spans="8:15">
      <c r="H291" s="1"/>
      <c r="I291" s="1"/>
      <c r="J291" s="1"/>
      <c r="K291" s="1"/>
      <c r="L291" s="1"/>
      <c r="M291" s="1"/>
      <c r="N291" s="1"/>
      <c r="O291" t="str">
        <f t="shared" si="4"/>
        <v/>
      </c>
    </row>
    <row r="292" spans="8:15">
      <c r="H292" s="1"/>
      <c r="I292" s="1"/>
      <c r="J292" s="1"/>
      <c r="K292" s="1"/>
      <c r="L292" s="1"/>
      <c r="M292" s="1"/>
      <c r="N292" s="1"/>
      <c r="O292" t="str">
        <f t="shared" si="4"/>
        <v/>
      </c>
    </row>
    <row r="293" spans="8:15">
      <c r="H293" s="1"/>
      <c r="I293" s="1"/>
      <c r="J293" s="1"/>
      <c r="K293" s="1"/>
      <c r="L293" s="1"/>
      <c r="M293" s="1"/>
      <c r="N293" s="1"/>
      <c r="O293" t="str">
        <f t="shared" si="4"/>
        <v/>
      </c>
    </row>
    <row r="294" spans="8:15">
      <c r="H294" s="1"/>
      <c r="I294" s="1"/>
      <c r="J294" s="1"/>
      <c r="K294" s="1"/>
      <c r="L294" s="1"/>
      <c r="M294" s="1"/>
      <c r="N294" s="1"/>
      <c r="O294" t="str">
        <f t="shared" si="4"/>
        <v/>
      </c>
    </row>
    <row r="295" spans="8:15">
      <c r="H295" s="1"/>
      <c r="I295" s="1"/>
      <c r="J295" s="1"/>
      <c r="K295" s="1"/>
      <c r="L295" s="1"/>
      <c r="M295" s="1"/>
      <c r="N295" s="1"/>
      <c r="O295" t="str">
        <f t="shared" si="4"/>
        <v/>
      </c>
    </row>
    <row r="296" spans="8:15">
      <c r="H296" s="1"/>
      <c r="I296" s="1"/>
      <c r="J296" s="1"/>
      <c r="K296" s="1"/>
      <c r="L296" s="1"/>
      <c r="M296" s="1"/>
      <c r="N296" s="1"/>
      <c r="O296" t="str">
        <f t="shared" si="4"/>
        <v/>
      </c>
    </row>
    <row r="297" spans="8:15">
      <c r="H297" s="1"/>
      <c r="I297" s="1"/>
      <c r="J297" s="1"/>
      <c r="K297" s="1"/>
      <c r="L297" s="1"/>
      <c r="M297" s="1"/>
      <c r="N297" s="1"/>
      <c r="O297" t="str">
        <f t="shared" si="4"/>
        <v/>
      </c>
    </row>
    <row r="298" spans="8:15">
      <c r="H298" s="1"/>
      <c r="I298" s="1"/>
      <c r="J298" s="1"/>
      <c r="K298" s="1"/>
      <c r="L298" s="1"/>
      <c r="M298" s="1"/>
      <c r="N298" s="1"/>
      <c r="O298" t="str">
        <f t="shared" si="4"/>
        <v/>
      </c>
    </row>
    <row r="299" spans="8:15">
      <c r="H299" s="1"/>
      <c r="I299" s="1"/>
      <c r="J299" s="1"/>
      <c r="K299" s="1"/>
      <c r="L299" s="1"/>
      <c r="M299" s="1"/>
      <c r="N299" s="1"/>
      <c r="O299" t="str">
        <f t="shared" si="4"/>
        <v/>
      </c>
    </row>
    <row r="300" spans="8:15">
      <c r="H300" s="1"/>
      <c r="I300" s="1"/>
      <c r="J300" s="1"/>
      <c r="K300" s="1"/>
      <c r="L300" s="1"/>
      <c r="M300" s="1"/>
      <c r="N300" s="1"/>
      <c r="O300" t="str">
        <f t="shared" si="4"/>
        <v/>
      </c>
    </row>
    <row r="301" spans="8:15">
      <c r="H301" s="1"/>
      <c r="I301" s="1"/>
      <c r="J301" s="1"/>
      <c r="K301" s="1"/>
      <c r="L301" s="1"/>
      <c r="M301" s="1"/>
      <c r="N301" s="1"/>
      <c r="O301" t="str">
        <f t="shared" si="4"/>
        <v/>
      </c>
    </row>
    <row r="302" spans="8:15">
      <c r="H302" s="1"/>
      <c r="I302" s="1"/>
      <c r="J302" s="1"/>
      <c r="K302" s="1"/>
      <c r="L302" s="1"/>
      <c r="M302" s="1"/>
      <c r="N302" s="1"/>
      <c r="O302" t="str">
        <f t="shared" si="4"/>
        <v/>
      </c>
    </row>
    <row r="303" spans="8:15">
      <c r="H303" s="1"/>
      <c r="I303" s="1"/>
      <c r="J303" s="1"/>
      <c r="K303" s="1"/>
      <c r="L303" s="1"/>
      <c r="M303" s="1"/>
      <c r="N303" s="1"/>
      <c r="O303" t="str">
        <f t="shared" si="4"/>
        <v/>
      </c>
    </row>
    <row r="304" spans="8:15">
      <c r="H304" s="1"/>
      <c r="I304" s="1"/>
      <c r="J304" s="1"/>
      <c r="K304" s="1"/>
      <c r="L304" s="1"/>
      <c r="M304" s="1"/>
      <c r="N304" s="1"/>
      <c r="O304" t="str">
        <f t="shared" si="4"/>
        <v/>
      </c>
    </row>
    <row r="305" spans="8:15">
      <c r="H305" s="1"/>
      <c r="I305" s="1"/>
      <c r="J305" s="1"/>
      <c r="K305" s="1"/>
      <c r="L305" s="1"/>
      <c r="M305" s="1"/>
      <c r="N305" s="1"/>
      <c r="O305" t="str">
        <f t="shared" si="4"/>
        <v/>
      </c>
    </row>
    <row r="306" spans="8:15">
      <c r="H306" s="1"/>
      <c r="I306" s="1"/>
      <c r="J306" s="1"/>
      <c r="K306" s="1"/>
      <c r="L306" s="1"/>
      <c r="M306" s="1"/>
      <c r="N306" s="1"/>
      <c r="O306" t="str">
        <f t="shared" si="4"/>
        <v/>
      </c>
    </row>
    <row r="307" spans="8:15">
      <c r="H307" s="1"/>
      <c r="I307" s="1"/>
      <c r="J307" s="1"/>
      <c r="K307" s="1"/>
      <c r="L307" s="1"/>
      <c r="M307" s="1"/>
      <c r="N307" s="1"/>
      <c r="O307" t="str">
        <f t="shared" si="4"/>
        <v/>
      </c>
    </row>
    <row r="308" spans="8:15">
      <c r="H308" s="1"/>
      <c r="I308" s="1"/>
      <c r="J308" s="1"/>
      <c r="K308" s="1"/>
      <c r="L308" s="1"/>
      <c r="M308" s="1"/>
      <c r="N308" s="1"/>
      <c r="O308" t="str">
        <f t="shared" si="4"/>
        <v/>
      </c>
    </row>
    <row r="309" spans="8:15">
      <c r="H309" s="1"/>
      <c r="I309" s="1"/>
      <c r="J309" s="1"/>
      <c r="K309" s="1"/>
      <c r="L309" s="1"/>
      <c r="M309" s="1"/>
      <c r="N309" s="1"/>
      <c r="O309" t="str">
        <f t="shared" si="4"/>
        <v/>
      </c>
    </row>
    <row r="310" spans="8:15">
      <c r="H310" s="1"/>
      <c r="I310" s="1"/>
      <c r="J310" s="1"/>
      <c r="K310" s="1"/>
      <c r="L310" s="1"/>
      <c r="M310" s="1"/>
      <c r="N310" s="1"/>
      <c r="O310" t="str">
        <f t="shared" si="4"/>
        <v/>
      </c>
    </row>
    <row r="311" spans="8:15">
      <c r="H311" s="1"/>
      <c r="I311" s="1"/>
      <c r="J311" s="1"/>
      <c r="K311" s="1"/>
      <c r="L311" s="1"/>
      <c r="M311" s="1"/>
      <c r="N311" s="1"/>
      <c r="O311" t="str">
        <f t="shared" si="4"/>
        <v/>
      </c>
    </row>
    <row r="312" spans="8:15">
      <c r="H312" s="1"/>
      <c r="I312" s="1"/>
      <c r="J312" s="1"/>
      <c r="K312" s="1"/>
      <c r="L312" s="1"/>
      <c r="M312" s="1"/>
      <c r="N312" s="1"/>
      <c r="O312" t="str">
        <f t="shared" si="4"/>
        <v/>
      </c>
    </row>
    <row r="313" spans="8:15">
      <c r="H313" s="1"/>
      <c r="I313" s="1"/>
      <c r="J313" s="1"/>
      <c r="K313" s="1"/>
      <c r="L313" s="1"/>
      <c r="M313" s="1"/>
      <c r="N313" s="1"/>
      <c r="O313" t="str">
        <f t="shared" si="4"/>
        <v/>
      </c>
    </row>
    <row r="314" spans="8:15">
      <c r="H314" s="1"/>
      <c r="I314" s="1"/>
      <c r="J314" s="1"/>
      <c r="K314" s="1"/>
      <c r="L314" s="1"/>
      <c r="M314" s="1"/>
      <c r="N314" s="1"/>
      <c r="O314" t="str">
        <f t="shared" si="4"/>
        <v/>
      </c>
    </row>
    <row r="315" spans="8:15">
      <c r="H315" s="1"/>
      <c r="I315" s="1"/>
      <c r="J315" s="1"/>
      <c r="K315" s="1"/>
      <c r="L315" s="1"/>
      <c r="M315" s="1"/>
      <c r="N315" s="1"/>
      <c r="O315" t="str">
        <f t="shared" si="4"/>
        <v/>
      </c>
    </row>
    <row r="316" spans="8:15">
      <c r="H316" s="1"/>
      <c r="I316" s="1"/>
      <c r="J316" s="1"/>
      <c r="K316" s="1"/>
      <c r="L316" s="1"/>
      <c r="M316" s="1"/>
      <c r="N316" s="1"/>
      <c r="O316" t="str">
        <f t="shared" si="4"/>
        <v/>
      </c>
    </row>
    <row r="317" spans="8:15">
      <c r="H317" s="1"/>
      <c r="I317" s="1"/>
      <c r="J317" s="1"/>
      <c r="K317" s="1"/>
      <c r="L317" s="1"/>
      <c r="M317" s="1"/>
      <c r="N317" s="1"/>
      <c r="O317" t="str">
        <f t="shared" si="4"/>
        <v/>
      </c>
    </row>
    <row r="318" spans="8:15">
      <c r="H318" s="1"/>
      <c r="I318" s="1"/>
      <c r="J318" s="1"/>
      <c r="K318" s="1"/>
      <c r="L318" s="1"/>
      <c r="M318" s="1"/>
      <c r="N318" s="1"/>
      <c r="O318" t="str">
        <f t="shared" si="4"/>
        <v/>
      </c>
    </row>
    <row r="319" spans="8:15">
      <c r="H319" s="1"/>
      <c r="I319" s="1"/>
      <c r="J319" s="1"/>
      <c r="K319" s="1"/>
      <c r="L319" s="1"/>
      <c r="M319" s="1"/>
      <c r="N319" s="1"/>
      <c r="O319" t="str">
        <f t="shared" si="4"/>
        <v/>
      </c>
    </row>
    <row r="320" spans="8:15">
      <c r="H320" s="1"/>
      <c r="I320" s="1"/>
      <c r="J320" s="1"/>
      <c r="K320" s="1"/>
      <c r="L320" s="1"/>
      <c r="M320" s="1"/>
      <c r="N320" s="1"/>
      <c r="O320" t="str">
        <f t="shared" si="4"/>
        <v/>
      </c>
    </row>
    <row r="321" spans="8:15">
      <c r="H321" s="1"/>
      <c r="I321" s="1"/>
      <c r="J321" s="1"/>
      <c r="K321" s="1"/>
      <c r="L321" s="1"/>
      <c r="M321" s="1"/>
      <c r="N321" s="1"/>
      <c r="O321" t="str">
        <f t="shared" si="4"/>
        <v/>
      </c>
    </row>
    <row r="322" spans="8:15">
      <c r="H322" s="1"/>
      <c r="I322" s="1"/>
      <c r="J322" s="1"/>
      <c r="K322" s="1"/>
      <c r="L322" s="1"/>
      <c r="M322" s="1"/>
      <c r="N322" s="1"/>
      <c r="O322" t="str">
        <f t="shared" si="4"/>
        <v/>
      </c>
    </row>
    <row r="323" spans="8:15">
      <c r="H323" s="1"/>
      <c r="I323" s="1"/>
      <c r="J323" s="1"/>
      <c r="K323" s="1"/>
      <c r="L323" s="1"/>
      <c r="M323" s="1"/>
      <c r="N323" s="1"/>
      <c r="O323" t="str">
        <f t="shared" si="4"/>
        <v/>
      </c>
    </row>
    <row r="324" spans="8:15">
      <c r="H324" s="1"/>
      <c r="I324" s="1"/>
      <c r="J324" s="1"/>
      <c r="K324" s="1"/>
      <c r="L324" s="1"/>
      <c r="M324" s="1"/>
      <c r="N324" s="1"/>
      <c r="O324" t="str">
        <f t="shared" si="4"/>
        <v/>
      </c>
    </row>
    <row r="325" spans="8:15">
      <c r="H325" s="1"/>
      <c r="I325" s="1"/>
      <c r="J325" s="1"/>
      <c r="K325" s="1"/>
      <c r="L325" s="1"/>
      <c r="M325" s="1"/>
      <c r="N325" s="1"/>
      <c r="O325" t="str">
        <f t="shared" si="4"/>
        <v/>
      </c>
    </row>
    <row r="326" spans="8:15">
      <c r="H326" s="1"/>
      <c r="I326" s="1"/>
      <c r="J326" s="1"/>
      <c r="K326" s="1"/>
      <c r="L326" s="1"/>
      <c r="M326" s="1"/>
      <c r="N326" s="1"/>
      <c r="O326" t="str">
        <f t="shared" si="4"/>
        <v/>
      </c>
    </row>
    <row r="327" spans="8:15">
      <c r="H327" s="1"/>
      <c r="I327" s="1"/>
      <c r="J327" s="1"/>
      <c r="K327" s="1"/>
      <c r="L327" s="1"/>
      <c r="M327" s="1"/>
      <c r="N327" s="1"/>
      <c r="O327" t="str">
        <f t="shared" si="4"/>
        <v/>
      </c>
    </row>
    <row r="328" spans="8:15">
      <c r="H328" s="1"/>
      <c r="I328" s="1"/>
      <c r="J328" s="1"/>
      <c r="K328" s="1"/>
      <c r="L328" s="1"/>
      <c r="M328" s="1"/>
      <c r="N328" s="1"/>
      <c r="O328" t="str">
        <f t="shared" si="4"/>
        <v/>
      </c>
    </row>
    <row r="329" spans="8:15">
      <c r="H329" s="1"/>
      <c r="I329" s="1"/>
      <c r="J329" s="1"/>
      <c r="K329" s="1"/>
      <c r="L329" s="1"/>
      <c r="M329" s="1"/>
      <c r="N329" s="1"/>
      <c r="O329" t="str">
        <f t="shared" si="4"/>
        <v/>
      </c>
    </row>
    <row r="330" spans="8:15">
      <c r="H330" s="1"/>
      <c r="I330" s="1"/>
      <c r="J330" s="1"/>
      <c r="K330" s="1"/>
      <c r="L330" s="1"/>
      <c r="M330" s="1"/>
      <c r="N330" s="1"/>
      <c r="O330" t="str">
        <f t="shared" si="4"/>
        <v/>
      </c>
    </row>
    <row r="331" spans="8:15">
      <c r="H331" s="1"/>
      <c r="I331" s="1"/>
      <c r="J331" s="1"/>
      <c r="K331" s="1"/>
      <c r="L331" s="1"/>
      <c r="M331" s="1"/>
      <c r="N331" s="1"/>
      <c r="O331" t="str">
        <f t="shared" si="4"/>
        <v/>
      </c>
    </row>
    <row r="332" spans="8:15">
      <c r="H332" s="1"/>
      <c r="I332" s="1"/>
      <c r="J332" s="1"/>
      <c r="K332" s="1"/>
      <c r="L332" s="1"/>
      <c r="M332" s="1"/>
      <c r="N332" s="1"/>
      <c r="O332" t="str">
        <f>IF(COUNTIF(H332:N332,"No") &gt; 0, FALSE, IF(COUNTIF(H332:N332,"Yes") &gt; 6, TRUE, ""))</f>
        <v/>
      </c>
    </row>
  </sheetData>
  <conditionalFormatting sqref="I9:L10 G14 H12:N13 H15:N332">
    <cfRule type="cellIs" dxfId="315" priority="29" operator="equal">
      <formula>"No"</formula>
    </cfRule>
  </conditionalFormatting>
  <conditionalFormatting sqref="I9:L10 G14 H12:N13 H15:N332">
    <cfRule type="cellIs" dxfId="314" priority="28" operator="equal">
      <formula>"Yes"</formula>
    </cfRule>
  </conditionalFormatting>
  <conditionalFormatting sqref="M9">
    <cfRule type="cellIs" dxfId="313" priority="27" operator="equal">
      <formula>0</formula>
    </cfRule>
  </conditionalFormatting>
  <conditionalFormatting sqref="M10">
    <cfRule type="cellIs" dxfId="312" priority="26" operator="equal">
      <formula>1</formula>
    </cfRule>
  </conditionalFormatting>
  <conditionalFormatting sqref="O12:O332">
    <cfRule type="cellIs" dxfId="311" priority="8" operator="equal">
      <formula>$D$6</formula>
    </cfRule>
  </conditionalFormatting>
  <conditionalFormatting sqref="O12:O332">
    <cfRule type="cellIs" dxfId="310" priority="3" operator="equal">
      <formula>TRUE</formula>
    </cfRule>
    <cfRule type="cellIs" dxfId="309" priority="4" operator="equal">
      <formula>FALSE</formula>
    </cfRule>
    <cfRule type="cellIs" dxfId="308" priority="7" operator="equal">
      <formula>"FALSE"</formula>
    </cfRule>
  </conditionalFormatting>
  <conditionalFormatting sqref="O12:O332">
    <cfRule type="cellIs" dxfId="307" priority="6" operator="equal">
      <formula>"FALSE"</formula>
    </cfRule>
  </conditionalFormatting>
  <conditionalFormatting sqref="O12:O332">
    <cfRule type="cellIs" dxfId="306" priority="5" operator="equal">
      <formula>"FALSE"</formula>
    </cfRule>
  </conditionalFormatting>
  <conditionalFormatting sqref="H14:N14">
    <cfRule type="cellIs" dxfId="305" priority="2" operator="equal">
      <formula>"No"</formula>
    </cfRule>
  </conditionalFormatting>
  <conditionalFormatting sqref="H14:N14">
    <cfRule type="cellIs" dxfId="304" priority="1" operator="equal">
      <formula>"Yes"</formula>
    </cfRule>
  </conditionalFormatting>
  <dataValidations count="1">
    <dataValidation type="list" allowBlank="1" showInputMessage="1" showErrorMessage="1" sqref="I9:L10 G14:N14 H15:N332 H12:N13" xr:uid="{269FFC69-FC91-497D-ACBF-61E6B1BBB153}">
      <formula1>"Yes, No"</formula1>
    </dataValidation>
  </dataValidations>
  <hyperlinks>
    <hyperlink ref="G13" r:id="rId1" xr:uid="{ADAEC9A5-196B-44DB-9530-E01DDACA9883}"/>
    <hyperlink ref="G14" r:id="rId2" xr:uid="{2C75A94F-BF98-43B0-8911-714CECADA86F}"/>
    <hyperlink ref="G15" r:id="rId3" xr:uid="{6C9E72D3-9F66-4446-8169-B7257A1B1374}"/>
    <hyperlink ref="G16" r:id="rId4" xr:uid="{0FE140B3-A199-4546-B943-9A35CD67C3C1}"/>
    <hyperlink ref="G17" r:id="rId5" xr:uid="{B589BA44-0EE6-49DA-AD51-178B1CACDCD2}"/>
    <hyperlink ref="G18" r:id="rId6" xr:uid="{F28C572C-8F49-4488-A83F-B65D02527136}"/>
    <hyperlink ref="G19" r:id="rId7" xr:uid="{53530C50-7ACA-449F-8D14-E068D99EC97C}"/>
    <hyperlink ref="G20" r:id="rId8" xr:uid="{2D254144-2385-4A34-8CCD-FB0A2A837F37}"/>
    <hyperlink ref="G21" r:id="rId9" xr:uid="{B405CC4E-B6F1-4E36-917C-EE23897A20DB}"/>
    <hyperlink ref="G22" r:id="rId10" xr:uid="{687DCEBC-2F1C-41F7-80E2-6D5CE02170BD}"/>
    <hyperlink ref="G23" r:id="rId11" xr:uid="{F9BFEE3F-2405-4E2B-B53D-CCC303530ECC}"/>
    <hyperlink ref="G24" r:id="rId12" xr:uid="{5289738D-6BBB-46F4-B391-46104BE8F603}"/>
    <hyperlink ref="G25" r:id="rId13" xr:uid="{0908230D-D6E1-4C9E-A1D4-86628B828651}"/>
    <hyperlink ref="G26" r:id="rId14" xr:uid="{64B275B5-7EFB-4DC9-9E75-ACBA89AB7098}"/>
    <hyperlink ref="G27" r:id="rId15" xr:uid="{DAF68B27-3878-4DE3-9B13-5AE37016213E}"/>
    <hyperlink ref="G12" r:id="rId16" xr:uid="{E85E74D4-9270-49D0-9C77-D6E7808AE89B}"/>
    <hyperlink ref="G28" r:id="rId17" xr:uid="{8CD4DE32-99B5-465A-AC80-82D854E61230}"/>
    <hyperlink ref="G29" r:id="rId18" xr:uid="{30B550F1-7F22-4826-9065-AF14627FB43E}"/>
    <hyperlink ref="G30" r:id="rId19" xr:uid="{8228EB72-E640-4260-82AE-F790A0401CD5}"/>
    <hyperlink ref="G31" r:id="rId20" xr:uid="{35565EC5-DD48-4575-ABDF-9D9A5939C6EB}"/>
    <hyperlink ref="G32" r:id="rId21" xr:uid="{6B13D90A-7926-4121-A4F3-6A694FD21EC8}"/>
    <hyperlink ref="G33" r:id="rId22" xr:uid="{E036020E-4DFC-4B65-B556-D6C35D42410F}"/>
    <hyperlink ref="G34" r:id="rId23" xr:uid="{389E2859-5A01-4DF8-8239-FD3898BE2739}"/>
    <hyperlink ref="G35" r:id="rId24" xr:uid="{4DD9D086-4774-4DC1-8D7A-6F2CC15CEF1A}"/>
    <hyperlink ref="G36" r:id="rId25" xr:uid="{35E0C2C9-E2FB-4ED0-B6F2-C4F8F9A64848}"/>
    <hyperlink ref="G37" r:id="rId26" xr:uid="{F73CF1D7-F3D3-4C8F-A3AF-F219FA997A10}"/>
    <hyperlink ref="G38" r:id="rId27" xr:uid="{D70DAB60-BFBE-4407-BC3D-16746403699F}"/>
    <hyperlink ref="G39" r:id="rId28" xr:uid="{70325E5B-3174-4A4D-B16A-EF8277334B26}"/>
    <hyperlink ref="G40" r:id="rId29" xr:uid="{136C4C3C-9CFA-4930-BB2D-60CDBC8F295A}"/>
    <hyperlink ref="G41" r:id="rId30" xr:uid="{E723EB4D-0C45-4869-9EF8-F3D645D1FDC5}"/>
    <hyperlink ref="G42" r:id="rId31" xr:uid="{855683F7-7A4D-4241-BD1C-8D80E757B934}"/>
    <hyperlink ref="G43" r:id="rId32" xr:uid="{AF636C71-1AE3-4270-82F1-69E106813B2F}"/>
    <hyperlink ref="G44" r:id="rId33" xr:uid="{F90C53D9-9543-492E-857D-82B623A2A396}"/>
  </hyperlinks>
  <pageMargins left="0.7" right="0.7" top="0.75" bottom="0.75" header="0.3" footer="0.3"/>
  <pageSetup orientation="portrait" horizontalDpi="4294967293" verticalDpi="4294967293" r:id="rId34"/>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F52D57-6C0B-4091-8AA0-6746E658D603}">
  <dimension ref="A1:P46"/>
  <sheetViews>
    <sheetView topLeftCell="A11" workbookViewId="0">
      <selection activeCell="D17" sqref="D17"/>
    </sheetView>
  </sheetViews>
  <sheetFormatPr defaultColWidth="8.85546875" defaultRowHeight="15"/>
  <cols>
    <col min="4" max="4" width="38.28515625" bestFit="1" customWidth="1"/>
    <col min="5" max="5" width="52.42578125" bestFit="1" customWidth="1"/>
    <col min="6" max="6" width="23.42578125" customWidth="1"/>
  </cols>
  <sheetData>
    <row r="1" spans="1:15">
      <c r="A1" t="s">
        <v>13859</v>
      </c>
    </row>
    <row r="2" spans="1:15">
      <c r="A2" t="s">
        <v>13860</v>
      </c>
    </row>
    <row r="3" spans="1:15">
      <c r="A3" t="s">
        <v>13623</v>
      </c>
    </row>
    <row r="5" spans="1:15">
      <c r="A5" s="1" t="s">
        <v>14</v>
      </c>
      <c r="B5" s="1"/>
      <c r="C5" s="1"/>
      <c r="D5" s="1"/>
      <c r="E5" s="1"/>
      <c r="F5" s="1"/>
      <c r="G5" s="1"/>
      <c r="H5" s="1"/>
      <c r="I5" s="1"/>
      <c r="J5" s="1"/>
      <c r="K5" s="1"/>
      <c r="L5" s="1"/>
    </row>
    <row r="6" spans="1:15">
      <c r="A6" s="1" t="s">
        <v>13624</v>
      </c>
      <c r="B6" s="1" t="s">
        <v>13861</v>
      </c>
      <c r="C6" s="1"/>
      <c r="D6" s="1"/>
      <c r="E6" s="1"/>
      <c r="F6" s="1"/>
      <c r="G6" s="1"/>
      <c r="H6" s="1"/>
      <c r="I6" s="1"/>
      <c r="J6" s="1"/>
      <c r="K6" s="1"/>
      <c r="L6" s="1"/>
    </row>
    <row r="7" spans="1:15">
      <c r="A7" s="1"/>
      <c r="B7" s="1"/>
      <c r="C7" s="1"/>
      <c r="D7" s="1"/>
      <c r="E7" s="1"/>
      <c r="F7" s="1"/>
      <c r="G7" s="1"/>
      <c r="H7" s="1"/>
      <c r="I7" s="1"/>
      <c r="J7" s="1"/>
      <c r="K7" s="1"/>
      <c r="L7" s="1"/>
    </row>
    <row r="8" spans="1:15">
      <c r="A8" s="1" t="s">
        <v>13862</v>
      </c>
      <c r="B8" s="1" t="s">
        <v>15</v>
      </c>
      <c r="C8" s="1" t="s">
        <v>16</v>
      </c>
      <c r="D8" s="1" t="s">
        <v>17</v>
      </c>
      <c r="E8" s="1" t="s">
        <v>18</v>
      </c>
      <c r="F8" s="1" t="s">
        <v>19</v>
      </c>
      <c r="G8" s="1" t="s">
        <v>20</v>
      </c>
      <c r="H8" s="1"/>
      <c r="I8" s="1" t="s">
        <v>13625</v>
      </c>
      <c r="J8" s="1" t="s">
        <v>13627</v>
      </c>
      <c r="K8" s="1" t="s">
        <v>13629</v>
      </c>
      <c r="L8" s="1" t="s">
        <v>13631</v>
      </c>
      <c r="M8" s="1" t="s">
        <v>91</v>
      </c>
    </row>
    <row r="9" spans="1:15">
      <c r="A9" s="1">
        <v>1</v>
      </c>
      <c r="B9" s="1">
        <v>43</v>
      </c>
      <c r="C9" s="1" t="s">
        <v>21</v>
      </c>
      <c r="D9" s="1" t="s">
        <v>22</v>
      </c>
      <c r="E9" s="1" t="s">
        <v>23</v>
      </c>
      <c r="F9" s="1" t="s">
        <v>24</v>
      </c>
      <c r="G9" s="1" t="s">
        <v>25</v>
      </c>
      <c r="H9" s="1"/>
      <c r="I9" s="1" t="s">
        <v>13644</v>
      </c>
      <c r="J9" s="1" t="s">
        <v>13644</v>
      </c>
      <c r="K9" s="1" t="s">
        <v>13644</v>
      </c>
      <c r="L9" s="1" t="s">
        <v>13645</v>
      </c>
      <c r="M9" s="1">
        <f>IF(COUNTIF(I9:L9, "No")&gt;0, 0, 1)</f>
        <v>0</v>
      </c>
    </row>
    <row r="10" spans="1:15">
      <c r="A10" s="1"/>
      <c r="B10" s="1"/>
      <c r="C10" s="1"/>
      <c r="D10" s="1"/>
      <c r="E10" s="1"/>
      <c r="F10" s="1"/>
      <c r="G10" s="1"/>
      <c r="H10" s="1"/>
      <c r="I10" s="1"/>
      <c r="J10" s="1"/>
      <c r="K10" s="1"/>
      <c r="L10" s="1"/>
      <c r="M10" s="1"/>
    </row>
    <row r="11" spans="1:15" ht="96">
      <c r="A11" t="s">
        <v>13862</v>
      </c>
      <c r="B11" t="s">
        <v>15</v>
      </c>
      <c r="C11" s="1" t="s">
        <v>21</v>
      </c>
      <c r="D11" s="1" t="s">
        <v>17</v>
      </c>
      <c r="E11" s="1" t="s">
        <v>19</v>
      </c>
      <c r="F11" s="1" t="s">
        <v>13639</v>
      </c>
      <c r="G11" s="1" t="s">
        <v>20</v>
      </c>
      <c r="H11" s="16" t="s">
        <v>13626</v>
      </c>
      <c r="I11" s="16" t="s">
        <v>13640</v>
      </c>
      <c r="J11" s="16" t="s">
        <v>13641</v>
      </c>
      <c r="K11" s="16" t="s">
        <v>13632</v>
      </c>
      <c r="L11" s="16" t="s">
        <v>13634</v>
      </c>
      <c r="M11" s="16" t="s">
        <v>13642</v>
      </c>
      <c r="N11" s="16" t="s">
        <v>13638</v>
      </c>
      <c r="O11" s="12" t="s">
        <v>13643</v>
      </c>
    </row>
    <row r="12" spans="1:15">
      <c r="A12">
        <v>2</v>
      </c>
      <c r="B12">
        <v>340</v>
      </c>
      <c r="C12">
        <v>1970</v>
      </c>
      <c r="D12" t="s">
        <v>13971</v>
      </c>
      <c r="E12" t="s">
        <v>13972</v>
      </c>
      <c r="F12" t="s">
        <v>13973</v>
      </c>
      <c r="G12" s="13" t="s">
        <v>13866</v>
      </c>
      <c r="H12" s="1" t="s">
        <v>13644</v>
      </c>
      <c r="I12" s="1" t="s">
        <v>13644</v>
      </c>
      <c r="J12" s="1" t="s">
        <v>13644</v>
      </c>
      <c r="K12" s="1" t="s">
        <v>13644</v>
      </c>
      <c r="L12" s="1" t="s">
        <v>13644</v>
      </c>
      <c r="M12" s="1" t="s">
        <v>13644</v>
      </c>
      <c r="N12" s="1" t="s">
        <v>13644</v>
      </c>
      <c r="O12" t="b">
        <f>IF(COUNTIF(H12:N12,"No") &gt; 0, FALSE, IF(COUNTIF(H12:N12,"Yes") &gt; 6, TRUE, ""))</f>
        <v>1</v>
      </c>
    </row>
    <row r="13" spans="1:15">
      <c r="A13">
        <v>2</v>
      </c>
      <c r="B13">
        <v>341</v>
      </c>
      <c r="C13">
        <v>1977</v>
      </c>
      <c r="D13" t="s">
        <v>13974</v>
      </c>
      <c r="E13" t="s">
        <v>13975</v>
      </c>
      <c r="F13" t="s">
        <v>13976</v>
      </c>
      <c r="G13" s="13" t="s">
        <v>13870</v>
      </c>
      <c r="H13" s="1" t="s">
        <v>13644</v>
      </c>
      <c r="I13" s="1" t="s">
        <v>13644</v>
      </c>
      <c r="J13" s="1" t="s">
        <v>13644</v>
      </c>
      <c r="K13" s="1" t="s">
        <v>13644</v>
      </c>
      <c r="L13" s="1" t="s">
        <v>13644</v>
      </c>
      <c r="M13" s="1" t="s">
        <v>13644</v>
      </c>
      <c r="N13" s="1" t="s">
        <v>13644</v>
      </c>
      <c r="O13" t="b">
        <f t="shared" ref="O13:O34" si="0">IF(COUNTIF(H13:N13,"No") &gt; 0, FALSE, IF(COUNTIF(H13:N13,"Yes") &gt; 6, TRUE, ""))</f>
        <v>1</v>
      </c>
    </row>
    <row r="14" spans="1:15">
      <c r="A14">
        <v>8</v>
      </c>
      <c r="B14">
        <v>342</v>
      </c>
      <c r="C14">
        <v>1975</v>
      </c>
      <c r="D14" t="s">
        <v>13977</v>
      </c>
      <c r="E14" t="s">
        <v>13978</v>
      </c>
      <c r="F14" t="s">
        <v>13884</v>
      </c>
      <c r="G14" s="13" t="s">
        <v>13885</v>
      </c>
      <c r="H14" s="1" t="s">
        <v>13644</v>
      </c>
      <c r="I14" s="1" t="s">
        <v>13644</v>
      </c>
      <c r="J14" s="1" t="s">
        <v>13644</v>
      </c>
      <c r="K14" s="1" t="s">
        <v>13644</v>
      </c>
      <c r="L14" s="1" t="s">
        <v>13644</v>
      </c>
      <c r="M14" s="1" t="s">
        <v>13644</v>
      </c>
      <c r="N14" s="1" t="s">
        <v>13644</v>
      </c>
      <c r="O14" t="b">
        <f t="shared" si="0"/>
        <v>1</v>
      </c>
    </row>
    <row r="15" spans="1:15">
      <c r="A15">
        <v>8</v>
      </c>
      <c r="B15">
        <v>343</v>
      </c>
      <c r="C15">
        <v>1976</v>
      </c>
      <c r="D15" t="s">
        <v>13979</v>
      </c>
      <c r="E15" t="s">
        <v>13980</v>
      </c>
      <c r="F15" t="s">
        <v>639</v>
      </c>
      <c r="G15" s="13" t="s">
        <v>13888</v>
      </c>
      <c r="H15" s="1" t="s">
        <v>13644</v>
      </c>
      <c r="I15" s="1" t="s">
        <v>13644</v>
      </c>
      <c r="J15" s="1" t="s">
        <v>13644</v>
      </c>
      <c r="K15" s="1" t="s">
        <v>13644</v>
      </c>
      <c r="L15" s="1" t="s">
        <v>13644</v>
      </c>
      <c r="M15" s="1" t="s">
        <v>13644</v>
      </c>
      <c r="N15" s="1" t="s">
        <v>13644</v>
      </c>
      <c r="O15" t="b">
        <f t="shared" si="0"/>
        <v>1</v>
      </c>
    </row>
    <row r="16" spans="1:15">
      <c r="A16">
        <v>18</v>
      </c>
      <c r="B16">
        <v>344</v>
      </c>
      <c r="C16">
        <v>1998</v>
      </c>
      <c r="D16" t="s">
        <v>13981</v>
      </c>
      <c r="E16" t="s">
        <v>13982</v>
      </c>
      <c r="F16" t="s">
        <v>689</v>
      </c>
      <c r="G16" s="13" t="s">
        <v>13881</v>
      </c>
      <c r="H16" s="1" t="s">
        <v>13644</v>
      </c>
      <c r="I16" s="1" t="s">
        <v>13644</v>
      </c>
      <c r="J16" s="1" t="s">
        <v>13644</v>
      </c>
      <c r="K16" s="1" t="s">
        <v>13644</v>
      </c>
      <c r="L16" s="1" t="s">
        <v>13644</v>
      </c>
      <c r="M16" s="1" t="s">
        <v>13644</v>
      </c>
      <c r="N16" s="1" t="s">
        <v>13644</v>
      </c>
      <c r="O16" t="b">
        <f t="shared" si="0"/>
        <v>1</v>
      </c>
    </row>
    <row r="17" spans="1:16">
      <c r="A17">
        <v>26</v>
      </c>
      <c r="B17">
        <v>345</v>
      </c>
      <c r="C17">
        <v>1977</v>
      </c>
      <c r="D17" t="s">
        <v>13983</v>
      </c>
      <c r="E17" t="s">
        <v>13984</v>
      </c>
      <c r="F17" t="s">
        <v>675</v>
      </c>
      <c r="G17" s="13" t="s">
        <v>13901</v>
      </c>
      <c r="H17" s="1" t="s">
        <v>13644</v>
      </c>
      <c r="I17" s="1" t="s">
        <v>13644</v>
      </c>
      <c r="J17" s="1" t="s">
        <v>13644</v>
      </c>
      <c r="K17" s="1" t="s">
        <v>13644</v>
      </c>
      <c r="L17" s="1" t="s">
        <v>13644</v>
      </c>
      <c r="M17" s="1" t="s">
        <v>13644</v>
      </c>
      <c r="N17" s="1" t="s">
        <v>13644</v>
      </c>
      <c r="O17" t="b">
        <f t="shared" si="0"/>
        <v>1</v>
      </c>
    </row>
    <row r="18" spans="1:16">
      <c r="A18">
        <v>28</v>
      </c>
      <c r="B18">
        <v>346</v>
      </c>
      <c r="C18">
        <v>2001</v>
      </c>
      <c r="D18" t="s">
        <v>13985</v>
      </c>
      <c r="E18" t="s">
        <v>13986</v>
      </c>
      <c r="F18" t="s">
        <v>723</v>
      </c>
      <c r="G18" s="13" t="s">
        <v>13895</v>
      </c>
      <c r="H18" s="1" t="s">
        <v>13644</v>
      </c>
      <c r="I18" s="1" t="s">
        <v>13644</v>
      </c>
      <c r="J18" s="1" t="s">
        <v>13644</v>
      </c>
      <c r="K18" s="1" t="s">
        <v>13644</v>
      </c>
      <c r="L18" s="1" t="s">
        <v>13644</v>
      </c>
      <c r="M18" s="1" t="s">
        <v>13644</v>
      </c>
      <c r="N18" s="1" t="s">
        <v>13644</v>
      </c>
      <c r="O18" t="b">
        <f t="shared" si="0"/>
        <v>1</v>
      </c>
      <c r="P18" t="s">
        <v>13646</v>
      </c>
    </row>
    <row r="19" spans="1:16">
      <c r="A19">
        <v>49</v>
      </c>
      <c r="B19">
        <v>347</v>
      </c>
      <c r="C19">
        <v>1991</v>
      </c>
      <c r="D19" t="s">
        <v>13987</v>
      </c>
      <c r="E19" t="s">
        <v>13988</v>
      </c>
      <c r="F19" t="s">
        <v>1776</v>
      </c>
      <c r="G19" s="13" t="s">
        <v>13904</v>
      </c>
      <c r="H19" s="1" t="s">
        <v>13645</v>
      </c>
      <c r="I19" s="1" t="s">
        <v>13644</v>
      </c>
      <c r="J19" s="1" t="s">
        <v>13644</v>
      </c>
      <c r="K19" s="1" t="s">
        <v>13644</v>
      </c>
      <c r="L19" s="1" t="s">
        <v>13644</v>
      </c>
      <c r="M19" s="1" t="s">
        <v>13645</v>
      </c>
      <c r="N19" s="1" t="s">
        <v>13644</v>
      </c>
      <c r="O19" t="b">
        <f t="shared" si="0"/>
        <v>0</v>
      </c>
      <c r="P19" t="s">
        <v>13646</v>
      </c>
    </row>
    <row r="20" spans="1:16">
      <c r="A20">
        <v>60</v>
      </c>
      <c r="B20">
        <v>348</v>
      </c>
      <c r="C20">
        <v>2002</v>
      </c>
      <c r="D20" t="s">
        <v>13989</v>
      </c>
      <c r="E20" t="s">
        <v>13910</v>
      </c>
      <c r="F20" t="s">
        <v>723</v>
      </c>
      <c r="G20" s="13" t="s">
        <v>13911</v>
      </c>
      <c r="H20" s="1" t="s">
        <v>13644</v>
      </c>
      <c r="I20" s="1" t="s">
        <v>13644</v>
      </c>
      <c r="J20" s="1" t="s">
        <v>13644</v>
      </c>
      <c r="K20" s="1" t="s">
        <v>13644</v>
      </c>
      <c r="L20" s="1" t="s">
        <v>13644</v>
      </c>
      <c r="M20" s="1" t="s">
        <v>13644</v>
      </c>
      <c r="N20" s="1" t="s">
        <v>13644</v>
      </c>
      <c r="O20" t="b">
        <f t="shared" si="0"/>
        <v>1</v>
      </c>
      <c r="P20" t="s">
        <v>13646</v>
      </c>
    </row>
    <row r="21" spans="1:16">
      <c r="A21">
        <v>84</v>
      </c>
      <c r="B21">
        <v>349</v>
      </c>
      <c r="C21">
        <v>2013</v>
      </c>
      <c r="D21" t="s">
        <v>13919</v>
      </c>
      <c r="E21" t="s">
        <v>13920</v>
      </c>
      <c r="F21" t="s">
        <v>13990</v>
      </c>
      <c r="G21" s="13" t="s">
        <v>13922</v>
      </c>
      <c r="H21" s="1" t="s">
        <v>13644</v>
      </c>
      <c r="I21" s="1" t="s">
        <v>13644</v>
      </c>
      <c r="J21" s="1" t="s">
        <v>13644</v>
      </c>
      <c r="K21" s="1" t="s">
        <v>13644</v>
      </c>
      <c r="L21" s="1" t="s">
        <v>13644</v>
      </c>
      <c r="M21" s="1" t="s">
        <v>13644</v>
      </c>
      <c r="N21" s="1" t="s">
        <v>13644</v>
      </c>
      <c r="O21" t="b">
        <f t="shared" si="0"/>
        <v>1</v>
      </c>
      <c r="P21" t="s">
        <v>13646</v>
      </c>
    </row>
    <row r="22" spans="1:16">
      <c r="A22">
        <v>90</v>
      </c>
      <c r="B22">
        <v>350</v>
      </c>
      <c r="C22">
        <v>1951</v>
      </c>
      <c r="D22" t="s">
        <v>13991</v>
      </c>
      <c r="E22" t="s">
        <v>13992</v>
      </c>
      <c r="F22" t="s">
        <v>13917</v>
      </c>
      <c r="G22" s="13" t="s">
        <v>13918</v>
      </c>
      <c r="H22" s="1" t="s">
        <v>13644</v>
      </c>
      <c r="I22" s="1" t="s">
        <v>13644</v>
      </c>
      <c r="J22" s="1" t="s">
        <v>13644</v>
      </c>
      <c r="K22" s="1" t="s">
        <v>13644</v>
      </c>
      <c r="L22" s="1" t="s">
        <v>13644</v>
      </c>
      <c r="M22" s="1" t="s">
        <v>13644</v>
      </c>
      <c r="N22" s="1" t="s">
        <v>13644</v>
      </c>
      <c r="O22" t="b">
        <f t="shared" si="0"/>
        <v>1</v>
      </c>
    </row>
    <row r="23" spans="1:16">
      <c r="A23">
        <v>111</v>
      </c>
      <c r="B23">
        <v>351</v>
      </c>
      <c r="C23">
        <v>2017</v>
      </c>
      <c r="D23" t="s">
        <v>13993</v>
      </c>
      <c r="E23" t="s">
        <v>13994</v>
      </c>
      <c r="F23" t="s">
        <v>760</v>
      </c>
      <c r="G23" s="13" t="s">
        <v>13929</v>
      </c>
      <c r="H23" s="1" t="s">
        <v>13644</v>
      </c>
      <c r="I23" s="1" t="s">
        <v>13644</v>
      </c>
      <c r="J23" s="1" t="s">
        <v>13644</v>
      </c>
      <c r="K23" s="1" t="s">
        <v>13644</v>
      </c>
      <c r="L23" s="1" t="s">
        <v>13644</v>
      </c>
      <c r="M23" s="1" t="s">
        <v>13644</v>
      </c>
      <c r="N23" s="1" t="s">
        <v>13644</v>
      </c>
      <c r="O23" t="b">
        <f t="shared" si="0"/>
        <v>1</v>
      </c>
      <c r="P23" t="s">
        <v>13646</v>
      </c>
    </row>
    <row r="24" spans="1:16">
      <c r="A24">
        <v>152</v>
      </c>
      <c r="B24">
        <v>352</v>
      </c>
      <c r="C24">
        <v>2015</v>
      </c>
      <c r="D24" t="s">
        <v>13995</v>
      </c>
      <c r="E24" t="s">
        <v>13996</v>
      </c>
      <c r="F24" t="s">
        <v>629</v>
      </c>
      <c r="G24" s="13" t="s">
        <v>13938</v>
      </c>
      <c r="H24" s="1" t="s">
        <v>13644</v>
      </c>
      <c r="I24" s="1" t="s">
        <v>13644</v>
      </c>
      <c r="J24" s="1" t="s">
        <v>13644</v>
      </c>
      <c r="K24" s="1" t="s">
        <v>13644</v>
      </c>
      <c r="L24" s="1" t="s">
        <v>13644</v>
      </c>
      <c r="M24" s="1" t="s">
        <v>13644</v>
      </c>
      <c r="N24" s="1" t="s">
        <v>13644</v>
      </c>
      <c r="O24" t="b">
        <f t="shared" si="0"/>
        <v>1</v>
      </c>
    </row>
    <row r="25" spans="1:16">
      <c r="A25" s="18">
        <v>163</v>
      </c>
      <c r="B25">
        <v>353</v>
      </c>
      <c r="C25" s="27">
        <v>2015</v>
      </c>
      <c r="D25" t="s">
        <v>13939</v>
      </c>
      <c r="E25" t="s">
        <v>13940</v>
      </c>
      <c r="F25" t="s">
        <v>629</v>
      </c>
      <c r="G25" s="13" t="s">
        <v>13941</v>
      </c>
      <c r="H25" s="1" t="s">
        <v>13644</v>
      </c>
      <c r="I25" s="1" t="s">
        <v>13644</v>
      </c>
      <c r="J25" s="1" t="s">
        <v>13644</v>
      </c>
      <c r="K25" s="1" t="s">
        <v>13644</v>
      </c>
      <c r="L25" s="1" t="s">
        <v>13644</v>
      </c>
      <c r="M25" s="1" t="s">
        <v>13644</v>
      </c>
      <c r="N25" s="1" t="s">
        <v>13644</v>
      </c>
      <c r="O25" t="b">
        <f t="shared" si="0"/>
        <v>1</v>
      </c>
      <c r="P25" t="s">
        <v>13646</v>
      </c>
    </row>
    <row r="26" spans="1:16">
      <c r="A26" s="18">
        <v>198</v>
      </c>
      <c r="B26">
        <v>354</v>
      </c>
      <c r="C26">
        <v>2016</v>
      </c>
      <c r="D26" t="s">
        <v>13942</v>
      </c>
      <c r="E26" t="s">
        <v>13997</v>
      </c>
      <c r="F26" t="s">
        <v>13998</v>
      </c>
      <c r="G26" s="13" t="s">
        <v>13944</v>
      </c>
      <c r="H26" s="1" t="s">
        <v>13644</v>
      </c>
      <c r="I26" s="1" t="s">
        <v>13644</v>
      </c>
      <c r="J26" s="1" t="s">
        <v>13644</v>
      </c>
      <c r="K26" s="1" t="s">
        <v>13644</v>
      </c>
      <c r="L26" s="1" t="s">
        <v>13644</v>
      </c>
      <c r="M26" s="1" t="s">
        <v>13644</v>
      </c>
      <c r="N26" s="1" t="s">
        <v>13644</v>
      </c>
      <c r="O26" t="b">
        <f t="shared" si="0"/>
        <v>1</v>
      </c>
    </row>
    <row r="27" spans="1:16">
      <c r="A27">
        <v>200</v>
      </c>
      <c r="B27">
        <v>355</v>
      </c>
      <c r="C27">
        <v>2016</v>
      </c>
      <c r="D27" t="s">
        <v>13999</v>
      </c>
      <c r="E27" t="s">
        <v>14000</v>
      </c>
      <c r="F27" t="s">
        <v>629</v>
      </c>
      <c r="G27" s="13" t="s">
        <v>13947</v>
      </c>
      <c r="H27" s="1" t="s">
        <v>13644</v>
      </c>
      <c r="I27" s="1" t="s">
        <v>13644</v>
      </c>
      <c r="J27" s="1" t="s">
        <v>13644</v>
      </c>
      <c r="K27" s="1" t="s">
        <v>13644</v>
      </c>
      <c r="L27" s="1" t="s">
        <v>13644</v>
      </c>
      <c r="M27" s="1" t="s">
        <v>13644</v>
      </c>
      <c r="N27" s="1" t="s">
        <v>13644</v>
      </c>
      <c r="O27" t="b">
        <f t="shared" si="0"/>
        <v>1</v>
      </c>
      <c r="P27" t="s">
        <v>13646</v>
      </c>
    </row>
    <row r="28" spans="1:16">
      <c r="A28">
        <v>200</v>
      </c>
      <c r="B28">
        <v>356</v>
      </c>
      <c r="C28">
        <v>2014</v>
      </c>
      <c r="D28" t="s">
        <v>13948</v>
      </c>
      <c r="E28" t="s">
        <v>14001</v>
      </c>
      <c r="F28" t="s">
        <v>13998</v>
      </c>
      <c r="G28" s="13" t="s">
        <v>13950</v>
      </c>
      <c r="H28" s="1" t="s">
        <v>13644</v>
      </c>
      <c r="I28" s="1" t="s">
        <v>13644</v>
      </c>
      <c r="J28" s="1" t="s">
        <v>13644</v>
      </c>
      <c r="K28" s="1" t="s">
        <v>13644</v>
      </c>
      <c r="L28" s="1" t="s">
        <v>13644</v>
      </c>
      <c r="M28" s="1" t="s">
        <v>13644</v>
      </c>
      <c r="N28" s="1" t="s">
        <v>13644</v>
      </c>
      <c r="O28" t="b">
        <f t="shared" si="0"/>
        <v>1</v>
      </c>
    </row>
    <row r="29" spans="1:16">
      <c r="A29">
        <v>200</v>
      </c>
      <c r="B29">
        <v>357</v>
      </c>
      <c r="C29">
        <v>2015</v>
      </c>
      <c r="D29" t="s">
        <v>14002</v>
      </c>
      <c r="E29" t="s">
        <v>14003</v>
      </c>
      <c r="F29" t="s">
        <v>629</v>
      </c>
      <c r="G29" s="13" t="s">
        <v>13953</v>
      </c>
      <c r="H29" s="1" t="s">
        <v>13644</v>
      </c>
      <c r="I29" s="1" t="s">
        <v>13644</v>
      </c>
      <c r="J29" s="1" t="s">
        <v>13644</v>
      </c>
      <c r="K29" s="1" t="s">
        <v>13644</v>
      </c>
      <c r="L29" s="1" t="s">
        <v>13644</v>
      </c>
      <c r="M29" s="1" t="s">
        <v>13644</v>
      </c>
      <c r="N29" s="1" t="s">
        <v>13644</v>
      </c>
      <c r="O29" t="b">
        <f t="shared" si="0"/>
        <v>1</v>
      </c>
      <c r="P29" t="s">
        <v>13646</v>
      </c>
    </row>
    <row r="30" spans="1:16">
      <c r="A30">
        <v>207</v>
      </c>
      <c r="B30">
        <v>358</v>
      </c>
      <c r="C30">
        <v>2015</v>
      </c>
      <c r="D30" t="s">
        <v>14004</v>
      </c>
      <c r="E30" t="s">
        <v>14005</v>
      </c>
      <c r="F30" t="s">
        <v>629</v>
      </c>
      <c r="G30" s="13" t="s">
        <v>13959</v>
      </c>
      <c r="H30" s="1" t="s">
        <v>13644</v>
      </c>
      <c r="I30" s="1" t="s">
        <v>13644</v>
      </c>
      <c r="J30" s="1" t="s">
        <v>13644</v>
      </c>
      <c r="K30" s="1" t="s">
        <v>13644</v>
      </c>
      <c r="L30" s="1" t="s">
        <v>13644</v>
      </c>
      <c r="M30" s="1" t="s">
        <v>13644</v>
      </c>
      <c r="N30" s="1" t="s">
        <v>13644</v>
      </c>
      <c r="O30" t="b">
        <f t="shared" si="0"/>
        <v>1</v>
      </c>
    </row>
    <row r="31" spans="1:16">
      <c r="A31">
        <v>269</v>
      </c>
      <c r="B31">
        <v>359</v>
      </c>
      <c r="C31">
        <v>2017</v>
      </c>
      <c r="D31" t="s">
        <v>14006</v>
      </c>
      <c r="E31" t="s">
        <v>14007</v>
      </c>
      <c r="F31" t="s">
        <v>14008</v>
      </c>
      <c r="G31" s="13" t="s">
        <v>13970</v>
      </c>
      <c r="H31" s="1" t="s">
        <v>13644</v>
      </c>
      <c r="I31" s="1" t="s">
        <v>13644</v>
      </c>
      <c r="J31" s="1" t="s">
        <v>13644</v>
      </c>
      <c r="K31" s="1" t="s">
        <v>13644</v>
      </c>
      <c r="L31" s="1" t="s">
        <v>13644</v>
      </c>
      <c r="M31" s="1" t="s">
        <v>13644</v>
      </c>
      <c r="N31" s="1" t="s">
        <v>13644</v>
      </c>
      <c r="O31" t="b">
        <f t="shared" si="0"/>
        <v>1</v>
      </c>
      <c r="P31" t="s">
        <v>13646</v>
      </c>
    </row>
    <row r="32" spans="1:16">
      <c r="A32">
        <v>290</v>
      </c>
      <c r="B32">
        <v>360</v>
      </c>
      <c r="C32">
        <v>1973</v>
      </c>
      <c r="D32" t="s">
        <v>14009</v>
      </c>
      <c r="E32" t="s">
        <v>14010</v>
      </c>
      <c r="F32" t="s">
        <v>13884</v>
      </c>
      <c r="G32" s="13" t="s">
        <v>13934</v>
      </c>
      <c r="H32" s="1" t="s">
        <v>13644</v>
      </c>
      <c r="I32" s="1" t="s">
        <v>13644</v>
      </c>
      <c r="J32" s="1" t="s">
        <v>13644</v>
      </c>
      <c r="K32" s="1" t="s">
        <v>13644</v>
      </c>
      <c r="L32" s="1" t="s">
        <v>13644</v>
      </c>
      <c r="M32" s="1" t="s">
        <v>13644</v>
      </c>
      <c r="N32" s="1" t="s">
        <v>13644</v>
      </c>
      <c r="O32" t="b">
        <f t="shared" si="0"/>
        <v>1</v>
      </c>
    </row>
    <row r="33" spans="1:16">
      <c r="A33" s="18">
        <v>306</v>
      </c>
      <c r="B33" s="18">
        <v>361</v>
      </c>
      <c r="C33" s="18">
        <v>2010</v>
      </c>
      <c r="D33" s="18" t="s">
        <v>14011</v>
      </c>
      <c r="E33" s="18" t="s">
        <v>13913</v>
      </c>
      <c r="F33" s="18" t="s">
        <v>646</v>
      </c>
      <c r="G33" s="13" t="s">
        <v>13914</v>
      </c>
      <c r="H33" s="1" t="s">
        <v>13644</v>
      </c>
      <c r="I33" s="1" t="s">
        <v>13644</v>
      </c>
      <c r="J33" s="1" t="s">
        <v>13644</v>
      </c>
      <c r="K33" s="1" t="s">
        <v>13644</v>
      </c>
      <c r="L33" s="1" t="s">
        <v>13644</v>
      </c>
      <c r="M33" s="1" t="s">
        <v>13644</v>
      </c>
      <c r="N33" s="1" t="s">
        <v>13644</v>
      </c>
      <c r="O33" t="b">
        <f t="shared" si="0"/>
        <v>1</v>
      </c>
    </row>
    <row r="34" spans="1:16">
      <c r="A34">
        <v>330</v>
      </c>
      <c r="B34">
        <v>362</v>
      </c>
      <c r="C34">
        <v>2018</v>
      </c>
      <c r="D34" t="s">
        <v>14012</v>
      </c>
      <c r="E34" t="s">
        <v>14013</v>
      </c>
      <c r="F34" t="s">
        <v>639</v>
      </c>
      <c r="G34" s="13" t="s">
        <v>13966</v>
      </c>
      <c r="H34" s="1" t="s">
        <v>13644</v>
      </c>
      <c r="I34" s="1" t="s">
        <v>13644</v>
      </c>
      <c r="J34" s="1" t="s">
        <v>13644</v>
      </c>
      <c r="K34" s="1" t="s">
        <v>13644</v>
      </c>
      <c r="L34" s="1" t="s">
        <v>13644</v>
      </c>
      <c r="M34" s="1" t="s">
        <v>13645</v>
      </c>
      <c r="N34" s="1" t="s">
        <v>13644</v>
      </c>
      <c r="O34" t="b">
        <f t="shared" si="0"/>
        <v>0</v>
      </c>
    </row>
    <row r="36" spans="1:16">
      <c r="A36" t="s">
        <v>14014</v>
      </c>
    </row>
    <row r="37" spans="1:16">
      <c r="A37" t="s">
        <v>14015</v>
      </c>
      <c r="H37" s="1" t="s">
        <v>13644</v>
      </c>
      <c r="I37" s="1" t="s">
        <v>13644</v>
      </c>
      <c r="J37" s="1" t="s">
        <v>13644</v>
      </c>
      <c r="K37" s="1" t="s">
        <v>13644</v>
      </c>
      <c r="L37" s="1" t="s">
        <v>13644</v>
      </c>
      <c r="M37" s="1" t="s">
        <v>13644</v>
      </c>
      <c r="N37" s="1" t="s">
        <v>13644</v>
      </c>
      <c r="O37" t="b">
        <f t="shared" ref="O37:O42" si="1">IF(COUNTIF(H37:N37,"No") &gt; 0, FALSE, IF(COUNTIF(H37:N37,"Yes") &gt; 6, TRUE, ""))</f>
        <v>1</v>
      </c>
    </row>
    <row r="38" spans="1:16">
      <c r="A38" t="s">
        <v>14016</v>
      </c>
      <c r="H38" s="1" t="s">
        <v>13644</v>
      </c>
      <c r="I38" s="1" t="s">
        <v>13644</v>
      </c>
      <c r="J38" s="1" t="s">
        <v>13644</v>
      </c>
      <c r="K38" s="1" t="s">
        <v>13644</v>
      </c>
      <c r="L38" s="1" t="s">
        <v>13644</v>
      </c>
      <c r="M38" s="1" t="s">
        <v>13644</v>
      </c>
      <c r="N38" s="1" t="s">
        <v>13644</v>
      </c>
      <c r="O38" t="b">
        <f t="shared" si="1"/>
        <v>1</v>
      </c>
      <c r="P38" t="s">
        <v>13646</v>
      </c>
    </row>
    <row r="39" spans="1:16">
      <c r="A39" t="s">
        <v>14017</v>
      </c>
      <c r="H39" s="1" t="s">
        <v>13644</v>
      </c>
      <c r="I39" s="1" t="s">
        <v>13644</v>
      </c>
      <c r="J39" s="1" t="s">
        <v>13644</v>
      </c>
      <c r="K39" s="1" t="s">
        <v>13644</v>
      </c>
      <c r="L39" s="1" t="s">
        <v>13644</v>
      </c>
      <c r="M39" s="1" t="s">
        <v>13644</v>
      </c>
      <c r="N39" s="1" t="s">
        <v>13644</v>
      </c>
      <c r="O39" t="b">
        <f t="shared" si="1"/>
        <v>1</v>
      </c>
      <c r="P39" t="s">
        <v>13646</v>
      </c>
    </row>
    <row r="40" spans="1:16">
      <c r="A40" t="s">
        <v>14018</v>
      </c>
      <c r="H40" s="1" t="s">
        <v>13644</v>
      </c>
      <c r="I40" s="1" t="s">
        <v>13644</v>
      </c>
      <c r="J40" s="1" t="s">
        <v>13644</v>
      </c>
      <c r="K40" s="1" t="s">
        <v>13644</v>
      </c>
      <c r="L40" s="1" t="s">
        <v>13644</v>
      </c>
      <c r="M40" s="1" t="s">
        <v>13644</v>
      </c>
      <c r="N40" s="1" t="s">
        <v>13644</v>
      </c>
      <c r="O40" t="b">
        <f t="shared" si="1"/>
        <v>1</v>
      </c>
    </row>
    <row r="41" spans="1:16">
      <c r="A41" t="s">
        <v>14019</v>
      </c>
      <c r="H41" s="1" t="s">
        <v>13644</v>
      </c>
      <c r="I41" s="1" t="s">
        <v>13644</v>
      </c>
      <c r="J41" s="1" t="s">
        <v>13644</v>
      </c>
      <c r="K41" s="1" t="s">
        <v>13644</v>
      </c>
      <c r="L41" s="1" t="s">
        <v>13644</v>
      </c>
      <c r="M41" s="1" t="s">
        <v>13644</v>
      </c>
      <c r="N41" s="1" t="s">
        <v>13644</v>
      </c>
      <c r="O41" t="b">
        <f t="shared" si="1"/>
        <v>1</v>
      </c>
      <c r="P41" t="s">
        <v>13646</v>
      </c>
    </row>
    <row r="42" spans="1:16">
      <c r="A42" t="s">
        <v>14020</v>
      </c>
      <c r="H42" s="1" t="s">
        <v>13644</v>
      </c>
      <c r="I42" s="1" t="s">
        <v>13644</v>
      </c>
      <c r="J42" s="1" t="s">
        <v>13644</v>
      </c>
      <c r="K42" s="1" t="s">
        <v>13644</v>
      </c>
      <c r="L42" s="1" t="s">
        <v>13644</v>
      </c>
      <c r="M42" s="1" t="s">
        <v>13644</v>
      </c>
      <c r="N42" s="1" t="s">
        <v>13644</v>
      </c>
      <c r="O42" t="b">
        <f t="shared" si="1"/>
        <v>1</v>
      </c>
      <c r="P42" t="s">
        <v>13646</v>
      </c>
    </row>
    <row r="44" spans="1:16">
      <c r="A44" t="s">
        <v>14021</v>
      </c>
    </row>
    <row r="45" spans="1:16">
      <c r="A45">
        <v>346</v>
      </c>
      <c r="B45">
        <v>369</v>
      </c>
      <c r="C45">
        <v>1993</v>
      </c>
      <c r="D45" t="s">
        <v>14022</v>
      </c>
      <c r="E45" t="s">
        <v>14023</v>
      </c>
      <c r="F45" t="s">
        <v>14024</v>
      </c>
      <c r="G45" s="13" t="s">
        <v>14025</v>
      </c>
      <c r="H45" s="1" t="s">
        <v>13645</v>
      </c>
      <c r="I45" s="1" t="s">
        <v>13644</v>
      </c>
      <c r="J45" s="1" t="s">
        <v>13644</v>
      </c>
      <c r="K45" s="1" t="s">
        <v>13644</v>
      </c>
      <c r="L45" s="1" t="s">
        <v>13644</v>
      </c>
      <c r="M45" s="1" t="s">
        <v>13645</v>
      </c>
      <c r="N45" s="1" t="s">
        <v>13644</v>
      </c>
      <c r="O45" t="b">
        <f>IF(COUNTIF(H45:N45,"No") &gt; 0, FALSE, IF(COUNTIF(H45:N45,"Yes") &gt; 6, TRUE, ""))</f>
        <v>0</v>
      </c>
      <c r="P45" t="s">
        <v>13646</v>
      </c>
    </row>
    <row r="46" spans="1:16">
      <c r="A46">
        <v>349</v>
      </c>
      <c r="B46">
        <v>370</v>
      </c>
      <c r="C46">
        <v>1965</v>
      </c>
      <c r="D46" t="s">
        <v>14026</v>
      </c>
      <c r="E46" t="s">
        <v>14027</v>
      </c>
      <c r="F46" t="s">
        <v>13884</v>
      </c>
      <c r="G46" s="13" t="s">
        <v>14028</v>
      </c>
      <c r="H46" s="1" t="s">
        <v>13644</v>
      </c>
      <c r="I46" s="1" t="s">
        <v>13644</v>
      </c>
      <c r="J46" s="1" t="s">
        <v>13644</v>
      </c>
      <c r="K46" s="1" t="s">
        <v>13644</v>
      </c>
      <c r="L46" s="1" t="s">
        <v>13644</v>
      </c>
      <c r="M46" s="1" t="s">
        <v>13644</v>
      </c>
      <c r="N46" s="1" t="s">
        <v>13644</v>
      </c>
      <c r="O46" t="b">
        <f>IF(COUNTIF(H46:N46,"No") &gt; 0, FALSE, IF(COUNTIF(H46:N46,"Yes") &gt; 6, TRUE, ""))</f>
        <v>1</v>
      </c>
    </row>
  </sheetData>
  <conditionalFormatting sqref="I9:L10 J13:J16">
    <cfRule type="cellIs" dxfId="303" priority="246" operator="equal">
      <formula>"No"</formula>
    </cfRule>
  </conditionalFormatting>
  <conditionalFormatting sqref="I9:L10 J13:J16">
    <cfRule type="cellIs" dxfId="302" priority="245" operator="equal">
      <formula>"Yes"</formula>
    </cfRule>
  </conditionalFormatting>
  <conditionalFormatting sqref="M9">
    <cfRule type="cellIs" dxfId="301" priority="244" operator="equal">
      <formula>0</formula>
    </cfRule>
  </conditionalFormatting>
  <conditionalFormatting sqref="M10">
    <cfRule type="cellIs" dxfId="300" priority="243" operator="equal">
      <formula>1</formula>
    </cfRule>
  </conditionalFormatting>
  <conditionalFormatting sqref="K12:L12 K15:L15 K17:L17 K19:L19 K21:L21 K23:L23 K25:L25 K27:L27 K29:L29 K31:L31 K33:L33">
    <cfRule type="cellIs" dxfId="299" priority="242" operator="equal">
      <formula>"No"</formula>
    </cfRule>
  </conditionalFormatting>
  <conditionalFormatting sqref="K12:L12 K15:L15 K17:L17 K19:L19 K21:L21 K23:L23 K25:L25 K27:L27 K29:L29 K31:L31 K33:L33">
    <cfRule type="cellIs" dxfId="298" priority="241" operator="equal">
      <formula>"Yes"</formula>
    </cfRule>
  </conditionalFormatting>
  <conditionalFormatting sqref="K13:L14 K16:L16 K18:L18 K20:L20 K22:L22 K24:L24 K26:L26 K28:L28 K30:L30 K32:L32 K34:L34">
    <cfRule type="cellIs" dxfId="297" priority="240" operator="equal">
      <formula>"No"</formula>
    </cfRule>
  </conditionalFormatting>
  <conditionalFormatting sqref="K13:L14 K16:L16 K18:L18 K20:L20 K22:L22 K24:L24 K26:L26 K28:L28 K30:L30 K32:L32 K34:L34">
    <cfRule type="cellIs" dxfId="296" priority="239" operator="equal">
      <formula>"Yes"</formula>
    </cfRule>
  </conditionalFormatting>
  <conditionalFormatting sqref="I12 I15:I16">
    <cfRule type="cellIs" dxfId="295" priority="238" operator="equal">
      <formula>"No"</formula>
    </cfRule>
  </conditionalFormatting>
  <conditionalFormatting sqref="I12 I15:I16">
    <cfRule type="cellIs" dxfId="294" priority="237" operator="equal">
      <formula>"Yes"</formula>
    </cfRule>
  </conditionalFormatting>
  <conditionalFormatting sqref="I13:I14">
    <cfRule type="cellIs" dxfId="293" priority="236" operator="equal">
      <formula>"No"</formula>
    </cfRule>
  </conditionalFormatting>
  <conditionalFormatting sqref="I13:I14">
    <cfRule type="cellIs" dxfId="292" priority="235" operator="equal">
      <formula>"Yes"</formula>
    </cfRule>
  </conditionalFormatting>
  <conditionalFormatting sqref="H12 H15 H17 H19 H21 H23 H25 H27 H29 H31 H33">
    <cfRule type="cellIs" dxfId="291" priority="234" operator="equal">
      <formula>"No"</formula>
    </cfRule>
  </conditionalFormatting>
  <conditionalFormatting sqref="H12 H15 H17 H19 H21 H23 H25 H27 H29 H31 H33">
    <cfRule type="cellIs" dxfId="290" priority="233" operator="equal">
      <formula>"Yes"</formula>
    </cfRule>
  </conditionalFormatting>
  <conditionalFormatting sqref="H13:H14 H16 H18 H20 H22 H24 H26 H28 H30 H32 H34">
    <cfRule type="cellIs" dxfId="289" priority="232" operator="equal">
      <formula>"No"</formula>
    </cfRule>
  </conditionalFormatting>
  <conditionalFormatting sqref="H13:H14 H16 H18 H20 H22 H24 H26 H28 H30 H32 H34">
    <cfRule type="cellIs" dxfId="288" priority="231" operator="equal">
      <formula>"Yes"</formula>
    </cfRule>
  </conditionalFormatting>
  <conditionalFormatting sqref="J12">
    <cfRule type="cellIs" dxfId="287" priority="226" operator="equal">
      <formula>"No"</formula>
    </cfRule>
  </conditionalFormatting>
  <conditionalFormatting sqref="J12">
    <cfRule type="cellIs" dxfId="286" priority="225" operator="equal">
      <formula>"Yes"</formula>
    </cfRule>
  </conditionalFormatting>
  <conditionalFormatting sqref="J23">
    <cfRule type="cellIs" dxfId="285" priority="220" operator="equal">
      <formula>"No"</formula>
    </cfRule>
  </conditionalFormatting>
  <conditionalFormatting sqref="J23">
    <cfRule type="cellIs" dxfId="284" priority="219" operator="equal">
      <formula>"Yes"</formula>
    </cfRule>
  </conditionalFormatting>
  <conditionalFormatting sqref="J24">
    <cfRule type="cellIs" dxfId="283" priority="218" operator="equal">
      <formula>"No"</formula>
    </cfRule>
  </conditionalFormatting>
  <conditionalFormatting sqref="J24">
    <cfRule type="cellIs" dxfId="282" priority="217" operator="equal">
      <formula>"Yes"</formula>
    </cfRule>
  </conditionalFormatting>
  <conditionalFormatting sqref="J25">
    <cfRule type="cellIs" dxfId="281" priority="216" operator="equal">
      <formula>"No"</formula>
    </cfRule>
  </conditionalFormatting>
  <conditionalFormatting sqref="J25">
    <cfRule type="cellIs" dxfId="280" priority="215" operator="equal">
      <formula>"Yes"</formula>
    </cfRule>
  </conditionalFormatting>
  <conditionalFormatting sqref="J26:J34">
    <cfRule type="cellIs" dxfId="279" priority="214" operator="equal">
      <formula>"No"</formula>
    </cfRule>
  </conditionalFormatting>
  <conditionalFormatting sqref="J26:J34">
    <cfRule type="cellIs" dxfId="278" priority="213" operator="equal">
      <formula>"Yes"</formula>
    </cfRule>
  </conditionalFormatting>
  <conditionalFormatting sqref="I17:I34">
    <cfRule type="cellIs" dxfId="277" priority="204" operator="equal">
      <formula>"No"</formula>
    </cfRule>
  </conditionalFormatting>
  <conditionalFormatting sqref="I17:I34">
    <cfRule type="cellIs" dxfId="276" priority="203" operator="equal">
      <formula>"Yes"</formula>
    </cfRule>
  </conditionalFormatting>
  <conditionalFormatting sqref="N17:N18">
    <cfRule type="cellIs" dxfId="275" priority="202" operator="equal">
      <formula>"No"</formula>
    </cfRule>
  </conditionalFormatting>
  <conditionalFormatting sqref="N17:N18">
    <cfRule type="cellIs" dxfId="274" priority="201" operator="equal">
      <formula>"Yes"</formula>
    </cfRule>
  </conditionalFormatting>
  <conditionalFormatting sqref="N12">
    <cfRule type="cellIs" dxfId="273" priority="200" operator="equal">
      <formula>"No"</formula>
    </cfRule>
  </conditionalFormatting>
  <conditionalFormatting sqref="N12">
    <cfRule type="cellIs" dxfId="272" priority="199" operator="equal">
      <formula>"Yes"</formula>
    </cfRule>
  </conditionalFormatting>
  <conditionalFormatting sqref="N13">
    <cfRule type="cellIs" dxfId="271" priority="198" operator="equal">
      <formula>"No"</formula>
    </cfRule>
  </conditionalFormatting>
  <conditionalFormatting sqref="N13">
    <cfRule type="cellIs" dxfId="270" priority="197" operator="equal">
      <formula>"Yes"</formula>
    </cfRule>
  </conditionalFormatting>
  <conditionalFormatting sqref="N14">
    <cfRule type="cellIs" dxfId="269" priority="196" operator="equal">
      <formula>"No"</formula>
    </cfRule>
  </conditionalFormatting>
  <conditionalFormatting sqref="N14">
    <cfRule type="cellIs" dxfId="268" priority="195" operator="equal">
      <formula>"Yes"</formula>
    </cfRule>
  </conditionalFormatting>
  <conditionalFormatting sqref="N15">
    <cfRule type="cellIs" dxfId="267" priority="194" operator="equal">
      <formula>"No"</formula>
    </cfRule>
  </conditionalFormatting>
  <conditionalFormatting sqref="N15">
    <cfRule type="cellIs" dxfId="266" priority="193" operator="equal">
      <formula>"Yes"</formula>
    </cfRule>
  </conditionalFormatting>
  <conditionalFormatting sqref="N16">
    <cfRule type="cellIs" dxfId="265" priority="192" operator="equal">
      <formula>"No"</formula>
    </cfRule>
  </conditionalFormatting>
  <conditionalFormatting sqref="N16">
    <cfRule type="cellIs" dxfId="264" priority="191" operator="equal">
      <formula>"Yes"</formula>
    </cfRule>
  </conditionalFormatting>
  <conditionalFormatting sqref="N22">
    <cfRule type="cellIs" dxfId="263" priority="190" operator="equal">
      <formula>"No"</formula>
    </cfRule>
  </conditionalFormatting>
  <conditionalFormatting sqref="N22">
    <cfRule type="cellIs" dxfId="262" priority="189" operator="equal">
      <formula>"Yes"</formula>
    </cfRule>
  </conditionalFormatting>
  <conditionalFormatting sqref="J22">
    <cfRule type="cellIs" dxfId="261" priority="186" operator="equal">
      <formula>"No"</formula>
    </cfRule>
  </conditionalFormatting>
  <conditionalFormatting sqref="J22">
    <cfRule type="cellIs" dxfId="260" priority="185" operator="equal">
      <formula>"Yes"</formula>
    </cfRule>
  </conditionalFormatting>
  <conditionalFormatting sqref="N24">
    <cfRule type="cellIs" dxfId="259" priority="184" operator="equal">
      <formula>"No"</formula>
    </cfRule>
  </conditionalFormatting>
  <conditionalFormatting sqref="N24">
    <cfRule type="cellIs" dxfId="258" priority="183" operator="equal">
      <formula>"Yes"</formula>
    </cfRule>
  </conditionalFormatting>
  <conditionalFormatting sqref="N26">
    <cfRule type="cellIs" dxfId="257" priority="182" operator="equal">
      <formula>"No"</formula>
    </cfRule>
  </conditionalFormatting>
  <conditionalFormatting sqref="N26">
    <cfRule type="cellIs" dxfId="256" priority="181" operator="equal">
      <formula>"Yes"</formula>
    </cfRule>
  </conditionalFormatting>
  <conditionalFormatting sqref="N28">
    <cfRule type="cellIs" dxfId="255" priority="180" operator="equal">
      <formula>"No"</formula>
    </cfRule>
  </conditionalFormatting>
  <conditionalFormatting sqref="N28">
    <cfRule type="cellIs" dxfId="254" priority="179" operator="equal">
      <formula>"Yes"</formula>
    </cfRule>
  </conditionalFormatting>
  <conditionalFormatting sqref="N30">
    <cfRule type="cellIs" dxfId="253" priority="178" operator="equal">
      <formula>"No"</formula>
    </cfRule>
  </conditionalFormatting>
  <conditionalFormatting sqref="N30">
    <cfRule type="cellIs" dxfId="252" priority="177" operator="equal">
      <formula>"Yes"</formula>
    </cfRule>
  </conditionalFormatting>
  <conditionalFormatting sqref="N32">
    <cfRule type="cellIs" dxfId="251" priority="176" operator="equal">
      <formula>"No"</formula>
    </cfRule>
  </conditionalFormatting>
  <conditionalFormatting sqref="N32">
    <cfRule type="cellIs" dxfId="250" priority="175" operator="equal">
      <formula>"Yes"</formula>
    </cfRule>
  </conditionalFormatting>
  <conditionalFormatting sqref="N33">
    <cfRule type="cellIs" dxfId="249" priority="174" operator="equal">
      <formula>"No"</formula>
    </cfRule>
  </conditionalFormatting>
  <conditionalFormatting sqref="N33">
    <cfRule type="cellIs" dxfId="248" priority="173" operator="equal">
      <formula>"Yes"</formula>
    </cfRule>
  </conditionalFormatting>
  <conditionalFormatting sqref="N34">
    <cfRule type="cellIs" dxfId="247" priority="172" operator="equal">
      <formula>"No"</formula>
    </cfRule>
  </conditionalFormatting>
  <conditionalFormatting sqref="N34">
    <cfRule type="cellIs" dxfId="246" priority="171" operator="equal">
      <formula>"Yes"</formula>
    </cfRule>
  </conditionalFormatting>
  <conditionalFormatting sqref="J17:J21">
    <cfRule type="cellIs" dxfId="245" priority="170" operator="equal">
      <formula>"No"</formula>
    </cfRule>
  </conditionalFormatting>
  <conditionalFormatting sqref="J17:J21">
    <cfRule type="cellIs" dxfId="244" priority="169" operator="equal">
      <formula>"Yes"</formula>
    </cfRule>
  </conditionalFormatting>
  <conditionalFormatting sqref="M12:M18">
    <cfRule type="cellIs" dxfId="243" priority="168" operator="equal">
      <formula>"No"</formula>
    </cfRule>
  </conditionalFormatting>
  <conditionalFormatting sqref="M12:M18">
    <cfRule type="cellIs" dxfId="242" priority="167" operator="equal">
      <formula>"Yes"</formula>
    </cfRule>
  </conditionalFormatting>
  <conditionalFormatting sqref="M19">
    <cfRule type="cellIs" dxfId="241" priority="166" operator="equal">
      <formula>"No"</formula>
    </cfRule>
  </conditionalFormatting>
  <conditionalFormatting sqref="M19">
    <cfRule type="cellIs" dxfId="240" priority="165" operator="equal">
      <formula>"Yes"</formula>
    </cfRule>
  </conditionalFormatting>
  <conditionalFormatting sqref="N19">
    <cfRule type="cellIs" dxfId="239" priority="164" operator="equal">
      <formula>"No"</formula>
    </cfRule>
  </conditionalFormatting>
  <conditionalFormatting sqref="N19">
    <cfRule type="cellIs" dxfId="238" priority="163" operator="equal">
      <formula>"Yes"</formula>
    </cfRule>
  </conditionalFormatting>
  <conditionalFormatting sqref="M20">
    <cfRule type="cellIs" dxfId="237" priority="162" operator="equal">
      <formula>"No"</formula>
    </cfRule>
  </conditionalFormatting>
  <conditionalFormatting sqref="M20">
    <cfRule type="cellIs" dxfId="236" priority="161" operator="equal">
      <formula>"Yes"</formula>
    </cfRule>
  </conditionalFormatting>
  <conditionalFormatting sqref="N20">
    <cfRule type="cellIs" dxfId="235" priority="160" operator="equal">
      <formula>"No"</formula>
    </cfRule>
  </conditionalFormatting>
  <conditionalFormatting sqref="N20">
    <cfRule type="cellIs" dxfId="234" priority="159" operator="equal">
      <formula>"Yes"</formula>
    </cfRule>
  </conditionalFormatting>
  <conditionalFormatting sqref="M21:N21">
    <cfRule type="cellIs" dxfId="233" priority="158" operator="equal">
      <formula>"No"</formula>
    </cfRule>
  </conditionalFormatting>
  <conditionalFormatting sqref="M21:N21">
    <cfRule type="cellIs" dxfId="232" priority="157" operator="equal">
      <formula>"Yes"</formula>
    </cfRule>
  </conditionalFormatting>
  <conditionalFormatting sqref="M22">
    <cfRule type="cellIs" dxfId="231" priority="156" operator="equal">
      <formula>"No"</formula>
    </cfRule>
  </conditionalFormatting>
  <conditionalFormatting sqref="M22">
    <cfRule type="cellIs" dxfId="230" priority="155" operator="equal">
      <formula>"Yes"</formula>
    </cfRule>
  </conditionalFormatting>
  <conditionalFormatting sqref="M23:N23">
    <cfRule type="cellIs" dxfId="229" priority="154" operator="equal">
      <formula>"No"</formula>
    </cfRule>
  </conditionalFormatting>
  <conditionalFormatting sqref="M23:N23">
    <cfRule type="cellIs" dxfId="228" priority="153" operator="equal">
      <formula>"Yes"</formula>
    </cfRule>
  </conditionalFormatting>
  <conditionalFormatting sqref="M24">
    <cfRule type="cellIs" dxfId="227" priority="152" operator="equal">
      <formula>"No"</formula>
    </cfRule>
  </conditionalFormatting>
  <conditionalFormatting sqref="M24">
    <cfRule type="cellIs" dxfId="226" priority="151" operator="equal">
      <formula>"Yes"</formula>
    </cfRule>
  </conditionalFormatting>
  <conditionalFormatting sqref="M25:N25">
    <cfRule type="cellIs" dxfId="225" priority="150" operator="equal">
      <formula>"No"</formula>
    </cfRule>
  </conditionalFormatting>
  <conditionalFormatting sqref="M25:N25">
    <cfRule type="cellIs" dxfId="224" priority="149" operator="equal">
      <formula>"Yes"</formula>
    </cfRule>
  </conditionalFormatting>
  <conditionalFormatting sqref="M26">
    <cfRule type="cellIs" dxfId="223" priority="148" operator="equal">
      <formula>"No"</formula>
    </cfRule>
  </conditionalFormatting>
  <conditionalFormatting sqref="M26">
    <cfRule type="cellIs" dxfId="222" priority="147" operator="equal">
      <formula>"Yes"</formula>
    </cfRule>
  </conditionalFormatting>
  <conditionalFormatting sqref="M27">
    <cfRule type="cellIs" dxfId="221" priority="146" operator="equal">
      <formula>"No"</formula>
    </cfRule>
  </conditionalFormatting>
  <conditionalFormatting sqref="M27">
    <cfRule type="cellIs" dxfId="220" priority="145" operator="equal">
      <formula>"Yes"</formula>
    </cfRule>
  </conditionalFormatting>
  <conditionalFormatting sqref="N27">
    <cfRule type="cellIs" dxfId="219" priority="144" operator="equal">
      <formula>"No"</formula>
    </cfRule>
  </conditionalFormatting>
  <conditionalFormatting sqref="N27">
    <cfRule type="cellIs" dxfId="218" priority="143" operator="equal">
      <formula>"Yes"</formula>
    </cfRule>
  </conditionalFormatting>
  <conditionalFormatting sqref="M28">
    <cfRule type="cellIs" dxfId="217" priority="142" operator="equal">
      <formula>"No"</formula>
    </cfRule>
  </conditionalFormatting>
  <conditionalFormatting sqref="M28">
    <cfRule type="cellIs" dxfId="216" priority="141" operator="equal">
      <formula>"Yes"</formula>
    </cfRule>
  </conditionalFormatting>
  <conditionalFormatting sqref="N29">
    <cfRule type="cellIs" dxfId="215" priority="140" operator="equal">
      <formula>"No"</formula>
    </cfRule>
  </conditionalFormatting>
  <conditionalFormatting sqref="N29">
    <cfRule type="cellIs" dxfId="214" priority="139" operator="equal">
      <formula>"Yes"</formula>
    </cfRule>
  </conditionalFormatting>
  <conditionalFormatting sqref="M29">
    <cfRule type="cellIs" dxfId="213" priority="138" operator="equal">
      <formula>"No"</formula>
    </cfRule>
  </conditionalFormatting>
  <conditionalFormatting sqref="M29">
    <cfRule type="cellIs" dxfId="212" priority="137" operator="equal">
      <formula>"Yes"</formula>
    </cfRule>
  </conditionalFormatting>
  <conditionalFormatting sqref="M30">
    <cfRule type="cellIs" dxfId="211" priority="136" operator="equal">
      <formula>"No"</formula>
    </cfRule>
  </conditionalFormatting>
  <conditionalFormatting sqref="M30">
    <cfRule type="cellIs" dxfId="210" priority="135" operator="equal">
      <formula>"Yes"</formula>
    </cfRule>
  </conditionalFormatting>
  <conditionalFormatting sqref="M31:N31">
    <cfRule type="cellIs" dxfId="209" priority="134" operator="equal">
      <formula>"No"</formula>
    </cfRule>
  </conditionalFormatting>
  <conditionalFormatting sqref="M31:N31">
    <cfRule type="cellIs" dxfId="208" priority="133" operator="equal">
      <formula>"Yes"</formula>
    </cfRule>
  </conditionalFormatting>
  <conditionalFormatting sqref="M32">
    <cfRule type="cellIs" dxfId="207" priority="132" operator="equal">
      <formula>"No"</formula>
    </cfRule>
  </conditionalFormatting>
  <conditionalFormatting sqref="M32">
    <cfRule type="cellIs" dxfId="206" priority="131" operator="equal">
      <formula>"Yes"</formula>
    </cfRule>
  </conditionalFormatting>
  <conditionalFormatting sqref="M33">
    <cfRule type="cellIs" dxfId="205" priority="130" operator="equal">
      <formula>"No"</formula>
    </cfRule>
  </conditionalFormatting>
  <conditionalFormatting sqref="M33">
    <cfRule type="cellIs" dxfId="204" priority="129" operator="equal">
      <formula>"Yes"</formula>
    </cfRule>
  </conditionalFormatting>
  <conditionalFormatting sqref="M34">
    <cfRule type="cellIs" dxfId="203" priority="128" operator="equal">
      <formula>"No"</formula>
    </cfRule>
  </conditionalFormatting>
  <conditionalFormatting sqref="M34">
    <cfRule type="cellIs" dxfId="202" priority="127" operator="equal">
      <formula>"Yes"</formula>
    </cfRule>
  </conditionalFormatting>
  <conditionalFormatting sqref="K40:L40">
    <cfRule type="cellIs" dxfId="201" priority="126" operator="equal">
      <formula>"No"</formula>
    </cfRule>
  </conditionalFormatting>
  <conditionalFormatting sqref="K40:L40">
    <cfRule type="cellIs" dxfId="200" priority="125" operator="equal">
      <formula>"Yes"</formula>
    </cfRule>
  </conditionalFormatting>
  <conditionalFormatting sqref="H40">
    <cfRule type="cellIs" dxfId="199" priority="124" operator="equal">
      <formula>"No"</formula>
    </cfRule>
  </conditionalFormatting>
  <conditionalFormatting sqref="H40">
    <cfRule type="cellIs" dxfId="198" priority="123" operator="equal">
      <formula>"Yes"</formula>
    </cfRule>
  </conditionalFormatting>
  <conditionalFormatting sqref="J40">
    <cfRule type="cellIs" dxfId="197" priority="122" operator="equal">
      <formula>"No"</formula>
    </cfRule>
  </conditionalFormatting>
  <conditionalFormatting sqref="J40">
    <cfRule type="cellIs" dxfId="196" priority="121" operator="equal">
      <formula>"Yes"</formula>
    </cfRule>
  </conditionalFormatting>
  <conditionalFormatting sqref="I40">
    <cfRule type="cellIs" dxfId="195" priority="120" operator="equal">
      <formula>"No"</formula>
    </cfRule>
  </conditionalFormatting>
  <conditionalFormatting sqref="I40">
    <cfRule type="cellIs" dxfId="194" priority="119" operator="equal">
      <formula>"Yes"</formula>
    </cfRule>
  </conditionalFormatting>
  <conditionalFormatting sqref="N40">
    <cfRule type="cellIs" dxfId="193" priority="118" operator="equal">
      <formula>"No"</formula>
    </cfRule>
  </conditionalFormatting>
  <conditionalFormatting sqref="N40">
    <cfRule type="cellIs" dxfId="192" priority="117" operator="equal">
      <formula>"Yes"</formula>
    </cfRule>
  </conditionalFormatting>
  <conditionalFormatting sqref="M40">
    <cfRule type="cellIs" dxfId="191" priority="116" operator="equal">
      <formula>"No"</formula>
    </cfRule>
  </conditionalFormatting>
  <conditionalFormatting sqref="M40">
    <cfRule type="cellIs" dxfId="190" priority="115" operator="equal">
      <formula>"Yes"</formula>
    </cfRule>
  </conditionalFormatting>
  <conditionalFormatting sqref="K37:M37">
    <cfRule type="cellIs" dxfId="189" priority="114" operator="equal">
      <formula>"No"</formula>
    </cfRule>
  </conditionalFormatting>
  <conditionalFormatting sqref="K37:M37">
    <cfRule type="cellIs" dxfId="188" priority="113" operator="equal">
      <formula>"Yes"</formula>
    </cfRule>
  </conditionalFormatting>
  <conditionalFormatting sqref="H37">
    <cfRule type="cellIs" dxfId="187" priority="112" operator="equal">
      <formula>"No"</formula>
    </cfRule>
  </conditionalFormatting>
  <conditionalFormatting sqref="H37">
    <cfRule type="cellIs" dxfId="186" priority="111" operator="equal">
      <formula>"Yes"</formula>
    </cfRule>
  </conditionalFormatting>
  <conditionalFormatting sqref="J37">
    <cfRule type="cellIs" dxfId="185" priority="110" operator="equal">
      <formula>"No"</formula>
    </cfRule>
  </conditionalFormatting>
  <conditionalFormatting sqref="J37">
    <cfRule type="cellIs" dxfId="184" priority="109" operator="equal">
      <formula>"Yes"</formula>
    </cfRule>
  </conditionalFormatting>
  <conditionalFormatting sqref="I37">
    <cfRule type="cellIs" dxfId="183" priority="108" operator="equal">
      <formula>"No"</formula>
    </cfRule>
  </conditionalFormatting>
  <conditionalFormatting sqref="I37">
    <cfRule type="cellIs" dxfId="182" priority="107" operator="equal">
      <formula>"Yes"</formula>
    </cfRule>
  </conditionalFormatting>
  <conditionalFormatting sqref="N37">
    <cfRule type="cellIs" dxfId="181" priority="106" operator="equal">
      <formula>"No"</formula>
    </cfRule>
  </conditionalFormatting>
  <conditionalFormatting sqref="N37">
    <cfRule type="cellIs" dxfId="180" priority="105" operator="equal">
      <formula>"Yes"</formula>
    </cfRule>
  </conditionalFormatting>
  <conditionalFormatting sqref="K38:L38">
    <cfRule type="cellIs" dxfId="179" priority="104" operator="equal">
      <formula>"No"</formula>
    </cfRule>
  </conditionalFormatting>
  <conditionalFormatting sqref="K38:L38">
    <cfRule type="cellIs" dxfId="178" priority="103" operator="equal">
      <formula>"Yes"</formula>
    </cfRule>
  </conditionalFormatting>
  <conditionalFormatting sqref="H38">
    <cfRule type="cellIs" dxfId="177" priority="102" operator="equal">
      <formula>"No"</formula>
    </cfRule>
  </conditionalFormatting>
  <conditionalFormatting sqref="H38">
    <cfRule type="cellIs" dxfId="176" priority="101" operator="equal">
      <formula>"Yes"</formula>
    </cfRule>
  </conditionalFormatting>
  <conditionalFormatting sqref="J38">
    <cfRule type="cellIs" dxfId="175" priority="100" operator="equal">
      <formula>"No"</formula>
    </cfRule>
  </conditionalFormatting>
  <conditionalFormatting sqref="J38">
    <cfRule type="cellIs" dxfId="174" priority="99" operator="equal">
      <formula>"Yes"</formula>
    </cfRule>
  </conditionalFormatting>
  <conditionalFormatting sqref="I38">
    <cfRule type="cellIs" dxfId="173" priority="98" operator="equal">
      <formula>"No"</formula>
    </cfRule>
  </conditionalFormatting>
  <conditionalFormatting sqref="I38">
    <cfRule type="cellIs" dxfId="172" priority="97" operator="equal">
      <formula>"Yes"</formula>
    </cfRule>
  </conditionalFormatting>
  <conditionalFormatting sqref="N38">
    <cfRule type="cellIs" dxfId="171" priority="96" operator="equal">
      <formula>"No"</formula>
    </cfRule>
  </conditionalFormatting>
  <conditionalFormatting sqref="N38">
    <cfRule type="cellIs" dxfId="170" priority="95" operator="equal">
      <formula>"Yes"</formula>
    </cfRule>
  </conditionalFormatting>
  <conditionalFormatting sqref="M38">
    <cfRule type="cellIs" dxfId="169" priority="94" operator="equal">
      <formula>"No"</formula>
    </cfRule>
  </conditionalFormatting>
  <conditionalFormatting sqref="M38">
    <cfRule type="cellIs" dxfId="168" priority="93" operator="equal">
      <formula>"Yes"</formula>
    </cfRule>
  </conditionalFormatting>
  <conditionalFormatting sqref="K39:L39">
    <cfRule type="cellIs" dxfId="167" priority="92" operator="equal">
      <formula>"No"</formula>
    </cfRule>
  </conditionalFormatting>
  <conditionalFormatting sqref="K39:L39">
    <cfRule type="cellIs" dxfId="166" priority="91" operator="equal">
      <formula>"Yes"</formula>
    </cfRule>
  </conditionalFormatting>
  <conditionalFormatting sqref="H39">
    <cfRule type="cellIs" dxfId="165" priority="90" operator="equal">
      <formula>"No"</formula>
    </cfRule>
  </conditionalFormatting>
  <conditionalFormatting sqref="H39">
    <cfRule type="cellIs" dxfId="164" priority="89" operator="equal">
      <formula>"Yes"</formula>
    </cfRule>
  </conditionalFormatting>
  <conditionalFormatting sqref="J39">
    <cfRule type="cellIs" dxfId="163" priority="88" operator="equal">
      <formula>"No"</formula>
    </cfRule>
  </conditionalFormatting>
  <conditionalFormatting sqref="J39">
    <cfRule type="cellIs" dxfId="162" priority="87" operator="equal">
      <formula>"Yes"</formula>
    </cfRule>
  </conditionalFormatting>
  <conditionalFormatting sqref="I39">
    <cfRule type="cellIs" dxfId="161" priority="86" operator="equal">
      <formula>"No"</formula>
    </cfRule>
  </conditionalFormatting>
  <conditionalFormatting sqref="I39">
    <cfRule type="cellIs" dxfId="160" priority="85" operator="equal">
      <formula>"Yes"</formula>
    </cfRule>
  </conditionalFormatting>
  <conditionalFormatting sqref="N39">
    <cfRule type="cellIs" dxfId="159" priority="84" operator="equal">
      <formula>"No"</formula>
    </cfRule>
  </conditionalFormatting>
  <conditionalFormatting sqref="N39">
    <cfRule type="cellIs" dxfId="158" priority="83" operator="equal">
      <formula>"Yes"</formula>
    </cfRule>
  </conditionalFormatting>
  <conditionalFormatting sqref="M39">
    <cfRule type="cellIs" dxfId="157" priority="82" operator="equal">
      <formula>"No"</formula>
    </cfRule>
  </conditionalFormatting>
  <conditionalFormatting sqref="M39">
    <cfRule type="cellIs" dxfId="156" priority="81" operator="equal">
      <formula>"Yes"</formula>
    </cfRule>
  </conditionalFormatting>
  <conditionalFormatting sqref="K41:L41">
    <cfRule type="cellIs" dxfId="155" priority="80" operator="equal">
      <formula>"No"</formula>
    </cfRule>
  </conditionalFormatting>
  <conditionalFormatting sqref="K41:L41">
    <cfRule type="cellIs" dxfId="154" priority="79" operator="equal">
      <formula>"Yes"</formula>
    </cfRule>
  </conditionalFormatting>
  <conditionalFormatting sqref="H41">
    <cfRule type="cellIs" dxfId="153" priority="78" operator="equal">
      <formula>"No"</formula>
    </cfRule>
  </conditionalFormatting>
  <conditionalFormatting sqref="H41">
    <cfRule type="cellIs" dxfId="152" priority="77" operator="equal">
      <formula>"Yes"</formula>
    </cfRule>
  </conditionalFormatting>
  <conditionalFormatting sqref="J41">
    <cfRule type="cellIs" dxfId="151" priority="76" operator="equal">
      <formula>"No"</formula>
    </cfRule>
  </conditionalFormatting>
  <conditionalFormatting sqref="J41">
    <cfRule type="cellIs" dxfId="150" priority="75" operator="equal">
      <formula>"Yes"</formula>
    </cfRule>
  </conditionalFormatting>
  <conditionalFormatting sqref="I41">
    <cfRule type="cellIs" dxfId="149" priority="74" operator="equal">
      <formula>"No"</formula>
    </cfRule>
  </conditionalFormatting>
  <conditionalFormatting sqref="I41">
    <cfRule type="cellIs" dxfId="148" priority="73" operator="equal">
      <formula>"Yes"</formula>
    </cfRule>
  </conditionalFormatting>
  <conditionalFormatting sqref="N41">
    <cfRule type="cellIs" dxfId="147" priority="72" operator="equal">
      <formula>"No"</formula>
    </cfRule>
  </conditionalFormatting>
  <conditionalFormatting sqref="N41">
    <cfRule type="cellIs" dxfId="146" priority="71" operator="equal">
      <formula>"Yes"</formula>
    </cfRule>
  </conditionalFormatting>
  <conditionalFormatting sqref="M41">
    <cfRule type="cellIs" dxfId="145" priority="70" operator="equal">
      <formula>"No"</formula>
    </cfRule>
  </conditionalFormatting>
  <conditionalFormatting sqref="M41">
    <cfRule type="cellIs" dxfId="144" priority="69" operator="equal">
      <formula>"Yes"</formula>
    </cfRule>
  </conditionalFormatting>
  <conditionalFormatting sqref="K42:L42">
    <cfRule type="cellIs" dxfId="143" priority="68" operator="equal">
      <formula>"No"</formula>
    </cfRule>
  </conditionalFormatting>
  <conditionalFormatting sqref="K42:L42">
    <cfRule type="cellIs" dxfId="142" priority="67" operator="equal">
      <formula>"Yes"</formula>
    </cfRule>
  </conditionalFormatting>
  <conditionalFormatting sqref="H42">
    <cfRule type="cellIs" dxfId="141" priority="66" operator="equal">
      <formula>"No"</formula>
    </cfRule>
  </conditionalFormatting>
  <conditionalFormatting sqref="H42">
    <cfRule type="cellIs" dxfId="140" priority="65" operator="equal">
      <formula>"Yes"</formula>
    </cfRule>
  </conditionalFormatting>
  <conditionalFormatting sqref="J42">
    <cfRule type="cellIs" dxfId="139" priority="64" operator="equal">
      <formula>"No"</formula>
    </cfRule>
  </conditionalFormatting>
  <conditionalFormatting sqref="J42">
    <cfRule type="cellIs" dxfId="138" priority="63" operator="equal">
      <formula>"Yes"</formula>
    </cfRule>
  </conditionalFormatting>
  <conditionalFormatting sqref="I42">
    <cfRule type="cellIs" dxfId="137" priority="62" operator="equal">
      <formula>"No"</formula>
    </cfRule>
  </conditionalFormatting>
  <conditionalFormatting sqref="I42">
    <cfRule type="cellIs" dxfId="136" priority="61" operator="equal">
      <formula>"Yes"</formula>
    </cfRule>
  </conditionalFormatting>
  <conditionalFormatting sqref="N42">
    <cfRule type="cellIs" dxfId="135" priority="60" operator="equal">
      <formula>"No"</formula>
    </cfRule>
  </conditionalFormatting>
  <conditionalFormatting sqref="N42">
    <cfRule type="cellIs" dxfId="134" priority="59" operator="equal">
      <formula>"Yes"</formula>
    </cfRule>
  </conditionalFormatting>
  <conditionalFormatting sqref="M42">
    <cfRule type="cellIs" dxfId="133" priority="58" operator="equal">
      <formula>"No"</formula>
    </cfRule>
  </conditionalFormatting>
  <conditionalFormatting sqref="M42">
    <cfRule type="cellIs" dxfId="132" priority="57" operator="equal">
      <formula>"Yes"</formula>
    </cfRule>
  </conditionalFormatting>
  <conditionalFormatting sqref="K46:L46">
    <cfRule type="cellIs" dxfId="131" priority="32" operator="equal">
      <formula>"No"</formula>
    </cfRule>
  </conditionalFormatting>
  <conditionalFormatting sqref="K46:L46">
    <cfRule type="cellIs" dxfId="130" priority="31" operator="equal">
      <formula>"Yes"</formula>
    </cfRule>
  </conditionalFormatting>
  <conditionalFormatting sqref="N45">
    <cfRule type="cellIs" dxfId="129" priority="10" operator="equal">
      <formula>"No"</formula>
    </cfRule>
  </conditionalFormatting>
  <conditionalFormatting sqref="N45">
    <cfRule type="cellIs" dxfId="128" priority="9" operator="equal">
      <formula>"Yes"</formula>
    </cfRule>
  </conditionalFormatting>
  <conditionalFormatting sqref="J46">
    <cfRule type="cellIs" dxfId="127" priority="28" operator="equal">
      <formula>"No"</formula>
    </cfRule>
  </conditionalFormatting>
  <conditionalFormatting sqref="J46">
    <cfRule type="cellIs" dxfId="126" priority="27" operator="equal">
      <formula>"Yes"</formula>
    </cfRule>
  </conditionalFormatting>
  <conditionalFormatting sqref="I46">
    <cfRule type="cellIs" dxfId="125" priority="26" operator="equal">
      <formula>"No"</formula>
    </cfRule>
  </conditionalFormatting>
  <conditionalFormatting sqref="I46">
    <cfRule type="cellIs" dxfId="124" priority="25" operator="equal">
      <formula>"Yes"</formula>
    </cfRule>
  </conditionalFormatting>
  <conditionalFormatting sqref="N46">
    <cfRule type="cellIs" dxfId="123" priority="24" operator="equal">
      <formula>"No"</formula>
    </cfRule>
  </conditionalFormatting>
  <conditionalFormatting sqref="N46">
    <cfRule type="cellIs" dxfId="122" priority="23" operator="equal">
      <formula>"Yes"</formula>
    </cfRule>
  </conditionalFormatting>
  <conditionalFormatting sqref="H45">
    <cfRule type="cellIs" dxfId="121" priority="4" operator="equal">
      <formula>"No"</formula>
    </cfRule>
  </conditionalFormatting>
  <conditionalFormatting sqref="H45">
    <cfRule type="cellIs" dxfId="120" priority="3" operator="equal">
      <formula>"Yes"</formula>
    </cfRule>
  </conditionalFormatting>
  <conditionalFormatting sqref="H46">
    <cfRule type="cellIs" dxfId="119" priority="20" operator="equal">
      <formula>"No"</formula>
    </cfRule>
  </conditionalFormatting>
  <conditionalFormatting sqref="H46">
    <cfRule type="cellIs" dxfId="118" priority="19" operator="equal">
      <formula>"Yes"</formula>
    </cfRule>
  </conditionalFormatting>
  <conditionalFormatting sqref="M46">
    <cfRule type="cellIs" dxfId="117" priority="18" operator="equal">
      <formula>"No"</formula>
    </cfRule>
  </conditionalFormatting>
  <conditionalFormatting sqref="M46">
    <cfRule type="cellIs" dxfId="116" priority="17" operator="equal">
      <formula>"Yes"</formula>
    </cfRule>
  </conditionalFormatting>
  <conditionalFormatting sqref="K45:L45">
    <cfRule type="cellIs" dxfId="115" priority="16" operator="equal">
      <formula>"No"</formula>
    </cfRule>
  </conditionalFormatting>
  <conditionalFormatting sqref="K45:L45">
    <cfRule type="cellIs" dxfId="114" priority="15" operator="equal">
      <formula>"Yes"</formula>
    </cfRule>
  </conditionalFormatting>
  <conditionalFormatting sqref="J45">
    <cfRule type="cellIs" dxfId="113" priority="14" operator="equal">
      <formula>"No"</formula>
    </cfRule>
  </conditionalFormatting>
  <conditionalFormatting sqref="J45">
    <cfRule type="cellIs" dxfId="112" priority="13" operator="equal">
      <formula>"Yes"</formula>
    </cfRule>
  </conditionalFormatting>
  <conditionalFormatting sqref="I45">
    <cfRule type="cellIs" dxfId="111" priority="12" operator="equal">
      <formula>"No"</formula>
    </cfRule>
  </conditionalFormatting>
  <conditionalFormatting sqref="I45">
    <cfRule type="cellIs" dxfId="110" priority="11" operator="equal">
      <formula>"Yes"</formula>
    </cfRule>
  </conditionalFormatting>
  <conditionalFormatting sqref="M45">
    <cfRule type="cellIs" dxfId="109" priority="2" operator="equal">
      <formula>"No"</formula>
    </cfRule>
  </conditionalFormatting>
  <conditionalFormatting sqref="M45">
    <cfRule type="cellIs" dxfId="108" priority="1" operator="equal">
      <formula>"Yes"</formula>
    </cfRule>
  </conditionalFormatting>
  <dataValidations count="1">
    <dataValidation type="list" allowBlank="1" showInputMessage="1" showErrorMessage="1" sqref="I9:L10 H12:N34 H37:N42 H45:N46" xr:uid="{9EC0B8C2-BCAC-448C-8AE6-D64F4151912F}">
      <formula1>"Yes, No"</formula1>
    </dataValidation>
  </dataValidations>
  <hyperlinks>
    <hyperlink ref="G12" r:id="rId1" xr:uid="{769A0E96-7B9F-4EC6-A0DE-93D523A30452}"/>
    <hyperlink ref="G13" r:id="rId2" xr:uid="{B52BF66C-DBFA-4443-9782-746A20585500}"/>
    <hyperlink ref="G14" r:id="rId3" xr:uid="{9C98F8B5-421B-4AA2-9B78-816BCFF61378}"/>
    <hyperlink ref="G15" r:id="rId4" xr:uid="{BBFC4A10-BE53-4C1B-8BB4-D369E0B8754C}"/>
    <hyperlink ref="G16" r:id="rId5" xr:uid="{924B6A9B-BEE3-43D4-AF17-A8C1FE993451}"/>
    <hyperlink ref="G17" r:id="rId6" xr:uid="{B6F25A6B-7F00-4BCA-8D6F-5F88C2083C6B}"/>
    <hyperlink ref="G18" r:id="rId7" xr:uid="{FC41E0F1-2E66-4FCC-8CAF-CF9E5614A22C}"/>
    <hyperlink ref="G19" r:id="rId8" xr:uid="{9B3C67A0-8A32-45D9-BB2F-D7E41CC69DA8}"/>
    <hyperlink ref="G20" r:id="rId9" xr:uid="{13AE6214-518D-44A8-878D-6126A44DD82C}"/>
    <hyperlink ref="G21" r:id="rId10" xr:uid="{C5D4462E-73E7-49A7-91D3-DA5ADC439D80}"/>
    <hyperlink ref="G22" r:id="rId11" xr:uid="{ECE82144-EBE3-4409-B272-C31EFB0668A8}"/>
    <hyperlink ref="G23" r:id="rId12" xr:uid="{2C7C7709-A50D-4B93-998F-20F97CEC7B81}"/>
    <hyperlink ref="G24" r:id="rId13" xr:uid="{258AB657-E3DB-46C0-8EBD-F62726A4F1A2}"/>
    <hyperlink ref="G25" r:id="rId14" xr:uid="{CEABF8E3-9C60-42BC-9EA5-78D6A38A016C}"/>
    <hyperlink ref="G26" r:id="rId15" xr:uid="{6ADF6885-C878-498A-8C62-11E8BDCBA780}"/>
    <hyperlink ref="G27" r:id="rId16" xr:uid="{BF6E8863-F537-45D5-AD94-2864840952D4}"/>
    <hyperlink ref="G28" r:id="rId17" xr:uid="{3AF54AD1-74EF-4D9C-A718-15624B1A9EDB}"/>
    <hyperlink ref="G29" r:id="rId18" xr:uid="{F80D0749-8406-4CFE-9D9A-E62D875593BA}"/>
    <hyperlink ref="G30" r:id="rId19" xr:uid="{4AF75D9B-AE2F-4BE8-BAFD-025479E063DF}"/>
    <hyperlink ref="G31" r:id="rId20" xr:uid="{096F56B7-166C-49CD-9B2B-7376A41CBDA5}"/>
    <hyperlink ref="G32" r:id="rId21" xr:uid="{8FC0C76E-A3AE-4B05-B195-B48622616261}"/>
    <hyperlink ref="G34" r:id="rId22" xr:uid="{5C5052BE-84C9-4671-B521-CBDDDC4BFA29}"/>
    <hyperlink ref="G33" r:id="rId23" xr:uid="{02AFBF13-4894-4099-88A7-7D3BE188C2F0}"/>
    <hyperlink ref="G46" r:id="rId24" xr:uid="{56104AE3-E659-4941-933D-A527969AE1E2}"/>
    <hyperlink ref="G45" r:id="rId25" xr:uid="{E2D2BC0C-BCC2-4B4A-8BA8-300AFDD6D047}"/>
  </hyperlink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BB3D6D-0F8C-470C-A6A8-A72D0C019248}">
  <dimension ref="A1:O20"/>
  <sheetViews>
    <sheetView workbookViewId="0">
      <selection activeCell="B22" sqref="B22"/>
    </sheetView>
  </sheetViews>
  <sheetFormatPr defaultColWidth="8.85546875" defaultRowHeight="15"/>
  <cols>
    <col min="4" max="4" width="19.140625" customWidth="1"/>
    <col min="5" max="5" width="23" customWidth="1"/>
    <col min="6" max="6" width="20" customWidth="1"/>
    <col min="8" max="8" width="13.42578125" customWidth="1"/>
    <col min="13" max="13" width="11.7109375" customWidth="1"/>
  </cols>
  <sheetData>
    <row r="1" spans="1:15">
      <c r="A1" t="s">
        <v>14029</v>
      </c>
    </row>
    <row r="2" spans="1:15">
      <c r="A2" t="s">
        <v>13860</v>
      </c>
    </row>
    <row r="3" spans="1:15">
      <c r="A3" t="s">
        <v>13623</v>
      </c>
    </row>
    <row r="5" spans="1:15">
      <c r="A5" s="1" t="s">
        <v>14</v>
      </c>
      <c r="B5" s="1"/>
      <c r="C5" s="1"/>
      <c r="D5" s="1"/>
      <c r="E5" s="1"/>
      <c r="F5" s="1"/>
      <c r="G5" s="1"/>
      <c r="H5" s="1"/>
      <c r="I5" s="1"/>
      <c r="J5" s="1"/>
      <c r="K5" s="1"/>
      <c r="L5" s="1"/>
    </row>
    <row r="6" spans="1:15">
      <c r="A6" s="1" t="s">
        <v>13624</v>
      </c>
      <c r="B6" s="1" t="s">
        <v>13861</v>
      </c>
      <c r="C6" s="1"/>
      <c r="D6" s="1"/>
      <c r="E6" s="1"/>
      <c r="F6" s="1"/>
      <c r="G6" s="1"/>
      <c r="H6" s="1"/>
      <c r="I6" s="1"/>
      <c r="J6" s="1"/>
      <c r="K6" s="1"/>
      <c r="L6" s="1"/>
    </row>
    <row r="7" spans="1:15">
      <c r="A7" s="1"/>
      <c r="B7" s="1"/>
      <c r="C7" s="1"/>
      <c r="D7" s="1"/>
      <c r="E7" s="1"/>
      <c r="F7" s="1"/>
      <c r="G7" s="1"/>
      <c r="H7" s="1"/>
      <c r="I7" s="1"/>
      <c r="J7" s="1"/>
      <c r="K7" s="1"/>
      <c r="L7" s="1"/>
    </row>
    <row r="8" spans="1:15">
      <c r="A8" s="1" t="s">
        <v>13639</v>
      </c>
      <c r="B8" s="1" t="s">
        <v>15</v>
      </c>
      <c r="C8" s="1" t="s">
        <v>16</v>
      </c>
      <c r="D8" s="1" t="s">
        <v>17</v>
      </c>
      <c r="E8" s="1" t="s">
        <v>18</v>
      </c>
      <c r="F8" s="1" t="s">
        <v>20</v>
      </c>
      <c r="G8" s="1" t="s">
        <v>13625</v>
      </c>
      <c r="H8" s="1" t="s">
        <v>13627</v>
      </c>
      <c r="I8" s="1" t="s">
        <v>13629</v>
      </c>
      <c r="J8" s="1" t="s">
        <v>13631</v>
      </c>
      <c r="K8" s="1" t="s">
        <v>91</v>
      </c>
      <c r="L8" s="1"/>
      <c r="M8" s="1"/>
    </row>
    <row r="9" spans="1:15">
      <c r="A9" s="1" t="s">
        <v>24</v>
      </c>
      <c r="B9" s="1">
        <v>53</v>
      </c>
      <c r="C9" s="1" t="s">
        <v>21</v>
      </c>
      <c r="D9" s="1" t="s">
        <v>22</v>
      </c>
      <c r="E9" s="1" t="s">
        <v>23</v>
      </c>
      <c r="F9" s="1" t="s">
        <v>25</v>
      </c>
      <c r="G9" s="1" t="s">
        <v>13644</v>
      </c>
      <c r="H9" s="1" t="s">
        <v>13644</v>
      </c>
      <c r="I9" s="1" t="s">
        <v>13644</v>
      </c>
      <c r="J9" s="1" t="s">
        <v>13645</v>
      </c>
      <c r="K9" s="1">
        <f t="shared" ref="K9:K14" si="0">IF(COUNTIF(G9:J9, "No")&gt;0, 0, 1)</f>
        <v>0</v>
      </c>
      <c r="L9" s="1"/>
      <c r="M9" s="1"/>
    </row>
    <row r="10" spans="1:15">
      <c r="A10" s="1"/>
      <c r="B10" s="1">
        <v>54</v>
      </c>
      <c r="C10" s="1" t="s">
        <v>21</v>
      </c>
      <c r="D10" s="1" t="s">
        <v>22</v>
      </c>
      <c r="E10" s="1" t="s">
        <v>23</v>
      </c>
      <c r="F10" s="1" t="s">
        <v>25</v>
      </c>
      <c r="G10" s="1" t="s">
        <v>13644</v>
      </c>
      <c r="H10" s="1" t="s">
        <v>13644</v>
      </c>
      <c r="I10" s="1" t="s">
        <v>13644</v>
      </c>
      <c r="J10" s="1" t="s">
        <v>13644</v>
      </c>
      <c r="K10" s="1">
        <f t="shared" si="0"/>
        <v>1</v>
      </c>
      <c r="L10" s="1"/>
      <c r="M10" s="1"/>
    </row>
    <row r="11" spans="1:15">
      <c r="A11" s="1" t="s">
        <v>14030</v>
      </c>
      <c r="B11" s="1">
        <v>55</v>
      </c>
      <c r="C11" s="1" t="s">
        <v>21</v>
      </c>
      <c r="D11" s="1" t="s">
        <v>22</v>
      </c>
      <c r="E11" s="1" t="s">
        <v>23</v>
      </c>
      <c r="F11" s="1" t="s">
        <v>25</v>
      </c>
      <c r="G11" s="1" t="s">
        <v>13645</v>
      </c>
      <c r="H11" s="1"/>
      <c r="I11" s="1"/>
      <c r="J11" s="1"/>
      <c r="K11" s="1">
        <f t="shared" si="0"/>
        <v>0</v>
      </c>
      <c r="L11" s="1"/>
      <c r="M11" s="1"/>
    </row>
    <row r="12" spans="1:15">
      <c r="B12" s="1">
        <v>56</v>
      </c>
      <c r="C12" s="1" t="s">
        <v>21</v>
      </c>
      <c r="D12" s="1" t="s">
        <v>22</v>
      </c>
      <c r="E12" s="1" t="s">
        <v>23</v>
      </c>
      <c r="F12" s="1" t="s">
        <v>25</v>
      </c>
      <c r="G12" s="1" t="s">
        <v>13644</v>
      </c>
      <c r="H12" s="1" t="s">
        <v>13645</v>
      </c>
      <c r="I12" s="1"/>
      <c r="J12" s="1"/>
      <c r="K12" s="1">
        <f t="shared" si="0"/>
        <v>0</v>
      </c>
      <c r="L12" s="1"/>
      <c r="M12" s="1"/>
    </row>
    <row r="13" spans="1:15">
      <c r="B13" s="1">
        <v>57</v>
      </c>
      <c r="C13" s="1" t="s">
        <v>21</v>
      </c>
      <c r="D13" s="1" t="s">
        <v>22</v>
      </c>
      <c r="E13" s="1" t="s">
        <v>23</v>
      </c>
      <c r="F13" s="1" t="s">
        <v>25</v>
      </c>
      <c r="G13" s="1" t="s">
        <v>13644</v>
      </c>
      <c r="H13" s="1" t="s">
        <v>13644</v>
      </c>
      <c r="I13" s="1" t="s">
        <v>13644</v>
      </c>
      <c r="J13" s="1" t="s">
        <v>13645</v>
      </c>
      <c r="K13" s="1">
        <f t="shared" si="0"/>
        <v>0</v>
      </c>
      <c r="L13" s="1"/>
      <c r="M13" s="1"/>
    </row>
    <row r="14" spans="1:15">
      <c r="B14" s="1">
        <v>58</v>
      </c>
      <c r="C14" s="1" t="s">
        <v>21</v>
      </c>
      <c r="D14" s="1" t="s">
        <v>22</v>
      </c>
      <c r="E14" s="1" t="s">
        <v>23</v>
      </c>
      <c r="F14" s="1" t="s">
        <v>25</v>
      </c>
      <c r="G14" s="1" t="s">
        <v>13644</v>
      </c>
      <c r="H14" s="1" t="s">
        <v>13644</v>
      </c>
      <c r="I14" s="1" t="s">
        <v>13644</v>
      </c>
      <c r="J14" s="1" t="s">
        <v>13644</v>
      </c>
      <c r="K14" s="1">
        <f t="shared" si="0"/>
        <v>1</v>
      </c>
      <c r="L14" s="1"/>
      <c r="M14" s="1"/>
    </row>
    <row r="15" spans="1:15">
      <c r="J15" t="s">
        <v>95</v>
      </c>
      <c r="K15">
        <f>SUM(K9:K14)</f>
        <v>2</v>
      </c>
    </row>
    <row r="16" spans="1:15" ht="63.95">
      <c r="A16" s="1" t="s">
        <v>13639</v>
      </c>
      <c r="B16" s="1" t="s">
        <v>15</v>
      </c>
      <c r="C16" s="1" t="s">
        <v>21</v>
      </c>
      <c r="D16" s="1" t="s">
        <v>17</v>
      </c>
      <c r="E16" s="1" t="s">
        <v>19</v>
      </c>
      <c r="F16" s="1" t="s">
        <v>20</v>
      </c>
      <c r="H16" s="16" t="s">
        <v>13626</v>
      </c>
      <c r="I16" s="16" t="s">
        <v>13640</v>
      </c>
      <c r="J16" s="16" t="s">
        <v>13641</v>
      </c>
      <c r="K16" s="16" t="s">
        <v>13632</v>
      </c>
      <c r="L16" s="16" t="s">
        <v>13634</v>
      </c>
      <c r="M16" s="16" t="s">
        <v>13642</v>
      </c>
      <c r="N16" s="16" t="s">
        <v>13638</v>
      </c>
      <c r="O16" s="12" t="s">
        <v>13643</v>
      </c>
    </row>
    <row r="17" spans="1:15">
      <c r="A17" t="s">
        <v>675</v>
      </c>
      <c r="B17">
        <v>371</v>
      </c>
      <c r="C17">
        <v>2020</v>
      </c>
      <c r="D17" t="s">
        <v>14031</v>
      </c>
      <c r="E17" t="s">
        <v>14032</v>
      </c>
      <c r="F17" s="13" t="s">
        <v>14033</v>
      </c>
      <c r="H17" s="1" t="s">
        <v>13644</v>
      </c>
      <c r="I17" s="1" t="s">
        <v>13644</v>
      </c>
      <c r="J17" s="1" t="s">
        <v>13644</v>
      </c>
      <c r="K17" s="1" t="s">
        <v>13644</v>
      </c>
      <c r="L17" s="1" t="s">
        <v>13644</v>
      </c>
      <c r="M17" s="1" t="s">
        <v>13644</v>
      </c>
      <c r="N17" s="1" t="s">
        <v>13644</v>
      </c>
      <c r="O17" t="b">
        <f>IF(COUNTIF(H17:N17,"No") &gt; 0, FALSE, IF(COUNTIF(H17:N17,"Yes") &gt; 6, TRUE, ""))</f>
        <v>1</v>
      </c>
    </row>
    <row r="18" spans="1:15" ht="15.75" customHeight="1">
      <c r="A18" t="s">
        <v>766</v>
      </c>
      <c r="B18">
        <v>372</v>
      </c>
      <c r="C18">
        <v>2020</v>
      </c>
      <c r="D18" t="s">
        <v>14034</v>
      </c>
      <c r="E18" s="48" t="s">
        <v>14035</v>
      </c>
      <c r="F18" s="13" t="s">
        <v>14036</v>
      </c>
      <c r="H18" s="1" t="s">
        <v>13644</v>
      </c>
      <c r="I18" s="1" t="s">
        <v>13644</v>
      </c>
      <c r="J18" s="1" t="s">
        <v>13644</v>
      </c>
      <c r="K18" s="1" t="s">
        <v>13644</v>
      </c>
      <c r="L18" s="1" t="s">
        <v>13644</v>
      </c>
      <c r="M18" s="1" t="s">
        <v>13644</v>
      </c>
      <c r="N18" s="1" t="s">
        <v>13644</v>
      </c>
      <c r="O18" t="b">
        <f>IF(COUNTIF(H18:N18,"No") &gt; 0, FALSE, IF(COUNTIF(H18:N18,"Yes") &gt; 6, TRUE, ""))</f>
        <v>1</v>
      </c>
    </row>
    <row r="19" spans="1:15" ht="14.25" customHeight="1">
      <c r="A19" t="s">
        <v>766</v>
      </c>
      <c r="B19">
        <v>373</v>
      </c>
      <c r="C19">
        <v>2020</v>
      </c>
      <c r="D19" t="s">
        <v>14037</v>
      </c>
      <c r="E19" s="12" t="s">
        <v>14038</v>
      </c>
      <c r="F19" s="13" t="s">
        <v>14039</v>
      </c>
      <c r="H19" s="1" t="s">
        <v>13644</v>
      </c>
      <c r="I19" s="1" t="s">
        <v>13644</v>
      </c>
      <c r="J19" s="1" t="s">
        <v>13644</v>
      </c>
      <c r="K19" s="1" t="s">
        <v>13644</v>
      </c>
      <c r="L19" s="1" t="s">
        <v>13644</v>
      </c>
      <c r="M19" s="1" t="s">
        <v>13644</v>
      </c>
      <c r="N19" s="1" t="s">
        <v>13644</v>
      </c>
      <c r="O19" t="b">
        <f>IF(COUNTIF(H19:N19,"No") &gt; 0, FALSE, IF(COUNTIF(H19:N19,"Yes") &gt; 6, TRUE, ""))</f>
        <v>1</v>
      </c>
    </row>
    <row r="20" spans="1:15">
      <c r="A20" t="s">
        <v>629</v>
      </c>
      <c r="B20">
        <v>374</v>
      </c>
      <c r="C20">
        <v>2019</v>
      </c>
      <c r="D20" t="s">
        <v>14040</v>
      </c>
      <c r="E20" t="s">
        <v>14041</v>
      </c>
      <c r="F20" s="13" t="s">
        <v>14042</v>
      </c>
      <c r="H20" s="1" t="s">
        <v>13644</v>
      </c>
      <c r="I20" s="1" t="s">
        <v>13644</v>
      </c>
      <c r="J20" s="1" t="s">
        <v>13644</v>
      </c>
      <c r="K20" s="1" t="s">
        <v>13644</v>
      </c>
      <c r="L20" s="1" t="s">
        <v>13644</v>
      </c>
      <c r="M20" s="1" t="s">
        <v>13644</v>
      </c>
      <c r="N20" s="1" t="s">
        <v>13644</v>
      </c>
      <c r="O20" t="b">
        <f>IF(COUNTIF(H20:N20,"No") &gt; 0, FALSE, IF(COUNTIF(H20:N20,"Yes") &gt; 6, TRUE, ""))</f>
        <v>1</v>
      </c>
    </row>
  </sheetData>
  <conditionalFormatting sqref="L9:L10 M9">
    <cfRule type="cellIs" dxfId="107" priority="90" operator="equal">
      <formula>"No"</formula>
    </cfRule>
  </conditionalFormatting>
  <conditionalFormatting sqref="L9:L10 M9">
    <cfRule type="cellIs" dxfId="106" priority="89" operator="equal">
      <formula>"Yes"</formula>
    </cfRule>
  </conditionalFormatting>
  <conditionalFormatting sqref="M10:M14">
    <cfRule type="cellIs" dxfId="105" priority="87" operator="equal">
      <formula>1</formula>
    </cfRule>
  </conditionalFormatting>
  <conditionalFormatting sqref="L11:L12">
    <cfRule type="cellIs" dxfId="104" priority="86" operator="equal">
      <formula>"No"</formula>
    </cfRule>
  </conditionalFormatting>
  <conditionalFormatting sqref="L11:L12">
    <cfRule type="cellIs" dxfId="103" priority="85" operator="equal">
      <formula>"Yes"</formula>
    </cfRule>
  </conditionalFormatting>
  <conditionalFormatting sqref="L13:L14">
    <cfRule type="cellIs" dxfId="102" priority="82" operator="equal">
      <formula>"No"</formula>
    </cfRule>
  </conditionalFormatting>
  <conditionalFormatting sqref="L13:L14">
    <cfRule type="cellIs" dxfId="101" priority="81" operator="equal">
      <formula>"Yes"</formula>
    </cfRule>
  </conditionalFormatting>
  <conditionalFormatting sqref="O17:O20">
    <cfRule type="cellIs" dxfId="100" priority="75" operator="equal">
      <formula>$D$6</formula>
    </cfRule>
  </conditionalFormatting>
  <conditionalFormatting sqref="O17:O20">
    <cfRule type="cellIs" dxfId="99" priority="70" operator="equal">
      <formula>TRUE</formula>
    </cfRule>
    <cfRule type="cellIs" dxfId="98" priority="71" operator="equal">
      <formula>FALSE</formula>
    </cfRule>
    <cfRule type="cellIs" dxfId="97" priority="74" operator="equal">
      <formula>"FALSE"</formula>
    </cfRule>
  </conditionalFormatting>
  <conditionalFormatting sqref="O17:O20">
    <cfRule type="cellIs" dxfId="96" priority="73" operator="equal">
      <formula>"FALSE"</formula>
    </cfRule>
  </conditionalFormatting>
  <conditionalFormatting sqref="O17:O20">
    <cfRule type="cellIs" dxfId="95" priority="72" operator="equal">
      <formula>"FALSE"</formula>
    </cfRule>
  </conditionalFormatting>
  <conditionalFormatting sqref="G9:J10">
    <cfRule type="cellIs" dxfId="94" priority="69" operator="equal">
      <formula>"No"</formula>
    </cfRule>
  </conditionalFormatting>
  <conditionalFormatting sqref="G9:J10">
    <cfRule type="cellIs" dxfId="93" priority="68" operator="equal">
      <formula>"Yes"</formula>
    </cfRule>
  </conditionalFormatting>
  <conditionalFormatting sqref="K9">
    <cfRule type="cellIs" dxfId="92" priority="67" operator="equal">
      <formula>0</formula>
    </cfRule>
  </conditionalFormatting>
  <conditionalFormatting sqref="K10">
    <cfRule type="cellIs" dxfId="91" priority="66" operator="equal">
      <formula>1</formula>
    </cfRule>
  </conditionalFormatting>
  <conditionalFormatting sqref="G11:J12">
    <cfRule type="cellIs" dxfId="90" priority="65" operator="equal">
      <formula>"No"</formula>
    </cfRule>
  </conditionalFormatting>
  <conditionalFormatting sqref="G11:J12">
    <cfRule type="cellIs" dxfId="89" priority="64" operator="equal">
      <formula>"Yes"</formula>
    </cfRule>
  </conditionalFormatting>
  <conditionalFormatting sqref="K11">
    <cfRule type="cellIs" dxfId="88" priority="63" operator="equal">
      <formula>0</formula>
    </cfRule>
  </conditionalFormatting>
  <conditionalFormatting sqref="K12">
    <cfRule type="cellIs" dxfId="87" priority="57" operator="equal">
      <formula>0</formula>
    </cfRule>
    <cfRule type="cellIs" dxfId="86" priority="62" operator="equal">
      <formula>1</formula>
    </cfRule>
  </conditionalFormatting>
  <conditionalFormatting sqref="G13:J14">
    <cfRule type="cellIs" dxfId="85" priority="61" operator="equal">
      <formula>"No"</formula>
    </cfRule>
  </conditionalFormatting>
  <conditionalFormatting sqref="G13:J14">
    <cfRule type="cellIs" dxfId="84" priority="60" operator="equal">
      <formula>"Yes"</formula>
    </cfRule>
  </conditionalFormatting>
  <conditionalFormatting sqref="K13">
    <cfRule type="cellIs" dxfId="83" priority="59" operator="equal">
      <formula>0</formula>
    </cfRule>
  </conditionalFormatting>
  <conditionalFormatting sqref="K14">
    <cfRule type="cellIs" dxfId="82" priority="58" operator="equal">
      <formula>1</formula>
    </cfRule>
  </conditionalFormatting>
  <conditionalFormatting sqref="H17">
    <cfRule type="cellIs" dxfId="81" priority="56" operator="equal">
      <formula>"No"</formula>
    </cfRule>
  </conditionalFormatting>
  <conditionalFormatting sqref="H17">
    <cfRule type="cellIs" dxfId="80" priority="55" operator="equal">
      <formula>"Yes"</formula>
    </cfRule>
  </conditionalFormatting>
  <conditionalFormatting sqref="I17">
    <cfRule type="cellIs" dxfId="79" priority="54" operator="equal">
      <formula>"No"</formula>
    </cfRule>
  </conditionalFormatting>
  <conditionalFormatting sqref="I17">
    <cfRule type="cellIs" dxfId="78" priority="53" operator="equal">
      <formula>"Yes"</formula>
    </cfRule>
  </conditionalFormatting>
  <conditionalFormatting sqref="K17">
    <cfRule type="cellIs" dxfId="77" priority="52" operator="equal">
      <formula>"No"</formula>
    </cfRule>
  </conditionalFormatting>
  <conditionalFormatting sqref="K17">
    <cfRule type="cellIs" dxfId="76" priority="51" operator="equal">
      <formula>"Yes"</formula>
    </cfRule>
  </conditionalFormatting>
  <conditionalFormatting sqref="L17">
    <cfRule type="cellIs" dxfId="75" priority="50" operator="equal">
      <formula>"No"</formula>
    </cfRule>
  </conditionalFormatting>
  <conditionalFormatting sqref="L17">
    <cfRule type="cellIs" dxfId="74" priority="49" operator="equal">
      <formula>"Yes"</formula>
    </cfRule>
  </conditionalFormatting>
  <conditionalFormatting sqref="M17">
    <cfRule type="cellIs" dxfId="73" priority="48" operator="equal">
      <formula>"No"</formula>
    </cfRule>
  </conditionalFormatting>
  <conditionalFormatting sqref="M17">
    <cfRule type="cellIs" dxfId="72" priority="47" operator="equal">
      <formula>"Yes"</formula>
    </cfRule>
  </conditionalFormatting>
  <conditionalFormatting sqref="N17">
    <cfRule type="cellIs" dxfId="71" priority="46" operator="equal">
      <formula>"No"</formula>
    </cfRule>
  </conditionalFormatting>
  <conditionalFormatting sqref="N17">
    <cfRule type="cellIs" dxfId="70" priority="45" operator="equal">
      <formula>"Yes"</formula>
    </cfRule>
  </conditionalFormatting>
  <conditionalFormatting sqref="J17">
    <cfRule type="cellIs" dxfId="69" priority="44" operator="equal">
      <formula>"No"</formula>
    </cfRule>
  </conditionalFormatting>
  <conditionalFormatting sqref="J17">
    <cfRule type="cellIs" dxfId="68" priority="43" operator="equal">
      <formula>"Yes"</formula>
    </cfRule>
  </conditionalFormatting>
  <conditionalFormatting sqref="H18">
    <cfRule type="cellIs" dxfId="67" priority="42" operator="equal">
      <formula>"No"</formula>
    </cfRule>
  </conditionalFormatting>
  <conditionalFormatting sqref="H18">
    <cfRule type="cellIs" dxfId="66" priority="41" operator="equal">
      <formula>"Yes"</formula>
    </cfRule>
  </conditionalFormatting>
  <conditionalFormatting sqref="I18">
    <cfRule type="cellIs" dxfId="65" priority="40" operator="equal">
      <formula>"No"</formula>
    </cfRule>
  </conditionalFormatting>
  <conditionalFormatting sqref="I18">
    <cfRule type="cellIs" dxfId="64" priority="39" operator="equal">
      <formula>"Yes"</formula>
    </cfRule>
  </conditionalFormatting>
  <conditionalFormatting sqref="K18">
    <cfRule type="cellIs" dxfId="63" priority="38" operator="equal">
      <formula>"No"</formula>
    </cfRule>
  </conditionalFormatting>
  <conditionalFormatting sqref="K18">
    <cfRule type="cellIs" dxfId="62" priority="37" operator="equal">
      <formula>"Yes"</formula>
    </cfRule>
  </conditionalFormatting>
  <conditionalFormatting sqref="L18">
    <cfRule type="cellIs" dxfId="61" priority="36" operator="equal">
      <formula>"No"</formula>
    </cfRule>
  </conditionalFormatting>
  <conditionalFormatting sqref="L18">
    <cfRule type="cellIs" dxfId="60" priority="35" operator="equal">
      <formula>"Yes"</formula>
    </cfRule>
  </conditionalFormatting>
  <conditionalFormatting sqref="M18">
    <cfRule type="cellIs" dxfId="59" priority="34" operator="equal">
      <formula>"No"</formula>
    </cfRule>
  </conditionalFormatting>
  <conditionalFormatting sqref="M18">
    <cfRule type="cellIs" dxfId="58" priority="33" operator="equal">
      <formula>"Yes"</formula>
    </cfRule>
  </conditionalFormatting>
  <conditionalFormatting sqref="N18">
    <cfRule type="cellIs" dxfId="57" priority="32" operator="equal">
      <formula>"No"</formula>
    </cfRule>
  </conditionalFormatting>
  <conditionalFormatting sqref="N18">
    <cfRule type="cellIs" dxfId="56" priority="31" operator="equal">
      <formula>"Yes"</formula>
    </cfRule>
  </conditionalFormatting>
  <conditionalFormatting sqref="J18">
    <cfRule type="cellIs" dxfId="55" priority="30" operator="equal">
      <formula>"No"</formula>
    </cfRule>
  </conditionalFormatting>
  <conditionalFormatting sqref="J18">
    <cfRule type="cellIs" dxfId="54" priority="29" operator="equal">
      <formula>"Yes"</formula>
    </cfRule>
  </conditionalFormatting>
  <conditionalFormatting sqref="H19">
    <cfRule type="cellIs" dxfId="53" priority="28" operator="equal">
      <formula>"No"</formula>
    </cfRule>
  </conditionalFormatting>
  <conditionalFormatting sqref="H19">
    <cfRule type="cellIs" dxfId="52" priority="27" operator="equal">
      <formula>"Yes"</formula>
    </cfRule>
  </conditionalFormatting>
  <conditionalFormatting sqref="I19">
    <cfRule type="cellIs" dxfId="51" priority="26" operator="equal">
      <formula>"No"</formula>
    </cfRule>
  </conditionalFormatting>
  <conditionalFormatting sqref="I19">
    <cfRule type="cellIs" dxfId="50" priority="25" operator="equal">
      <formula>"Yes"</formula>
    </cfRule>
  </conditionalFormatting>
  <conditionalFormatting sqref="K19">
    <cfRule type="cellIs" dxfId="49" priority="24" operator="equal">
      <formula>"No"</formula>
    </cfRule>
  </conditionalFormatting>
  <conditionalFormatting sqref="K19">
    <cfRule type="cellIs" dxfId="48" priority="23" operator="equal">
      <formula>"Yes"</formula>
    </cfRule>
  </conditionalFormatting>
  <conditionalFormatting sqref="L19">
    <cfRule type="cellIs" dxfId="47" priority="22" operator="equal">
      <formula>"No"</formula>
    </cfRule>
  </conditionalFormatting>
  <conditionalFormatting sqref="L19">
    <cfRule type="cellIs" dxfId="46" priority="21" operator="equal">
      <formula>"Yes"</formula>
    </cfRule>
  </conditionalFormatting>
  <conditionalFormatting sqref="M19">
    <cfRule type="cellIs" dxfId="45" priority="20" operator="equal">
      <formula>"No"</formula>
    </cfRule>
  </conditionalFormatting>
  <conditionalFormatting sqref="M19">
    <cfRule type="cellIs" dxfId="44" priority="19" operator="equal">
      <formula>"Yes"</formula>
    </cfRule>
  </conditionalFormatting>
  <conditionalFormatting sqref="N19">
    <cfRule type="cellIs" dxfId="43" priority="18" operator="equal">
      <formula>"No"</formula>
    </cfRule>
  </conditionalFormatting>
  <conditionalFormatting sqref="N19">
    <cfRule type="cellIs" dxfId="42" priority="17" operator="equal">
      <formula>"Yes"</formula>
    </cfRule>
  </conditionalFormatting>
  <conditionalFormatting sqref="J19">
    <cfRule type="cellIs" dxfId="41" priority="16" operator="equal">
      <formula>"No"</formula>
    </cfRule>
  </conditionalFormatting>
  <conditionalFormatting sqref="J19">
    <cfRule type="cellIs" dxfId="40" priority="15" operator="equal">
      <formula>"Yes"</formula>
    </cfRule>
  </conditionalFormatting>
  <conditionalFormatting sqref="H20">
    <cfRule type="cellIs" dxfId="39" priority="14" operator="equal">
      <formula>"No"</formula>
    </cfRule>
  </conditionalFormatting>
  <conditionalFormatting sqref="H20">
    <cfRule type="cellIs" dxfId="38" priority="13" operator="equal">
      <formula>"Yes"</formula>
    </cfRule>
  </conditionalFormatting>
  <conditionalFormatting sqref="I20">
    <cfRule type="cellIs" dxfId="37" priority="12" operator="equal">
      <formula>"No"</formula>
    </cfRule>
  </conditionalFormatting>
  <conditionalFormatting sqref="I20">
    <cfRule type="cellIs" dxfId="36" priority="11" operator="equal">
      <formula>"Yes"</formula>
    </cfRule>
  </conditionalFormatting>
  <conditionalFormatting sqref="K20">
    <cfRule type="cellIs" dxfId="35" priority="10" operator="equal">
      <formula>"No"</formula>
    </cfRule>
  </conditionalFormatting>
  <conditionalFormatting sqref="K20">
    <cfRule type="cellIs" dxfId="34" priority="9" operator="equal">
      <formula>"Yes"</formula>
    </cfRule>
  </conditionalFormatting>
  <conditionalFormatting sqref="L20">
    <cfRule type="cellIs" dxfId="33" priority="8" operator="equal">
      <formula>"No"</formula>
    </cfRule>
  </conditionalFormatting>
  <conditionalFormatting sqref="L20">
    <cfRule type="cellIs" dxfId="32" priority="7" operator="equal">
      <formula>"Yes"</formula>
    </cfRule>
  </conditionalFormatting>
  <conditionalFormatting sqref="M20">
    <cfRule type="cellIs" dxfId="31" priority="6" operator="equal">
      <formula>"No"</formula>
    </cfRule>
  </conditionalFormatting>
  <conditionalFormatting sqref="M20">
    <cfRule type="cellIs" dxfId="30" priority="5" operator="equal">
      <formula>"Yes"</formula>
    </cfRule>
  </conditionalFormatting>
  <conditionalFormatting sqref="N20">
    <cfRule type="cellIs" dxfId="29" priority="4" operator="equal">
      <formula>"No"</formula>
    </cfRule>
  </conditionalFormatting>
  <conditionalFormatting sqref="N20">
    <cfRule type="cellIs" dxfId="28" priority="3" operator="equal">
      <formula>"Yes"</formula>
    </cfRule>
  </conditionalFormatting>
  <conditionalFormatting sqref="J20">
    <cfRule type="cellIs" dxfId="27" priority="2" operator="equal">
      <formula>"No"</formula>
    </cfRule>
  </conditionalFormatting>
  <conditionalFormatting sqref="J20">
    <cfRule type="cellIs" dxfId="26" priority="1" operator="equal">
      <formula>"Yes"</formula>
    </cfRule>
  </conditionalFormatting>
  <dataValidations count="1">
    <dataValidation type="list" allowBlank="1" showInputMessage="1" showErrorMessage="1" sqref="M9 L9:L14 G9:J14 H17:N20" xr:uid="{4E9DAB40-E37A-4770-A33D-AA6D58207B49}">
      <formula1>"Yes, No"</formula1>
    </dataValidation>
  </dataValidations>
  <hyperlinks>
    <hyperlink ref="F18" r:id="rId1" xr:uid="{65430CDF-2C5D-416A-B4EA-1AE4B2D2D358}"/>
    <hyperlink ref="F19" r:id="rId2" xr:uid="{F4A2B75C-9502-46D8-B2DB-D1FDF2387F0C}"/>
    <hyperlink ref="F17" r:id="rId3" xr:uid="{CBEF3B19-BDC8-4860-8FFC-26A2182EE943}"/>
    <hyperlink ref="F20" r:id="rId4" xr:uid="{6B8A120A-D01C-40BE-8531-F81362A16DAB}"/>
  </hyperlink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0724D4-6B5A-4FA5-A540-8D1476A1F6CE}">
  <dimension ref="A1:P431"/>
  <sheetViews>
    <sheetView workbookViewId="0">
      <selection activeCell="A29" sqref="A29"/>
    </sheetView>
  </sheetViews>
  <sheetFormatPr defaultColWidth="8.85546875" defaultRowHeight="15"/>
  <cols>
    <col min="1" max="1" width="9.28515625" customWidth="1"/>
    <col min="2" max="2" width="7.140625" customWidth="1"/>
    <col min="4" max="4" width="16.42578125" customWidth="1"/>
    <col min="5" max="5" width="27.42578125" customWidth="1"/>
    <col min="6" max="6" width="43" customWidth="1"/>
    <col min="7" max="7" width="5.28515625" customWidth="1"/>
    <col min="8" max="8" width="11.140625" customWidth="1"/>
    <col min="13" max="13" width="10.42578125" customWidth="1"/>
  </cols>
  <sheetData>
    <row r="1" spans="1:15">
      <c r="A1" t="s">
        <v>14029</v>
      </c>
    </row>
    <row r="2" spans="1:15">
      <c r="A2" t="s">
        <v>13860</v>
      </c>
    </row>
    <row r="3" spans="1:15">
      <c r="A3" t="s">
        <v>13623</v>
      </c>
    </row>
    <row r="5" spans="1:15">
      <c r="A5" s="1" t="s">
        <v>14</v>
      </c>
      <c r="B5" s="1"/>
      <c r="C5" s="1"/>
      <c r="D5" s="1"/>
      <c r="E5" s="1"/>
      <c r="F5" s="1"/>
      <c r="G5" s="1"/>
      <c r="H5" s="1"/>
      <c r="I5" s="1"/>
      <c r="J5" s="1"/>
      <c r="K5" s="1"/>
      <c r="L5" s="1"/>
    </row>
    <row r="6" spans="1:15">
      <c r="A6" s="1" t="s">
        <v>13624</v>
      </c>
      <c r="B6" s="1" t="s">
        <v>13861</v>
      </c>
      <c r="C6" s="1"/>
      <c r="D6" s="1"/>
      <c r="E6" s="1"/>
      <c r="F6" s="1"/>
      <c r="G6" s="1"/>
      <c r="H6" s="1"/>
      <c r="I6" s="1"/>
      <c r="J6" s="1"/>
      <c r="K6" s="1"/>
      <c r="L6" s="1"/>
    </row>
    <row r="7" spans="1:15">
      <c r="A7" s="1"/>
      <c r="B7" s="1"/>
      <c r="C7" s="1"/>
      <c r="D7" s="1"/>
      <c r="E7" s="1"/>
      <c r="F7" s="1"/>
      <c r="G7" s="1"/>
      <c r="H7" s="1"/>
      <c r="I7" s="1"/>
      <c r="J7" s="1"/>
      <c r="K7" s="1"/>
      <c r="L7" s="1"/>
    </row>
    <row r="8" spans="1:15">
      <c r="A8" s="1" t="s">
        <v>13639</v>
      </c>
      <c r="B8" s="1" t="s">
        <v>15</v>
      </c>
      <c r="C8" s="1" t="s">
        <v>16</v>
      </c>
      <c r="D8" s="1" t="s">
        <v>17</v>
      </c>
      <c r="E8" s="1" t="s">
        <v>18</v>
      </c>
      <c r="F8" s="1" t="s">
        <v>20</v>
      </c>
      <c r="G8" s="1" t="s">
        <v>13625</v>
      </c>
      <c r="H8" s="1" t="s">
        <v>13627</v>
      </c>
      <c r="I8" s="1" t="s">
        <v>13629</v>
      </c>
      <c r="J8" s="1" t="s">
        <v>13631</v>
      </c>
      <c r="K8" s="1" t="s">
        <v>91</v>
      </c>
    </row>
    <row r="9" spans="1:15">
      <c r="A9" s="1" t="s">
        <v>24</v>
      </c>
      <c r="B9" s="1">
        <v>53</v>
      </c>
      <c r="C9" s="1" t="s">
        <v>21</v>
      </c>
      <c r="D9" s="1" t="s">
        <v>22</v>
      </c>
      <c r="E9" s="1" t="s">
        <v>23</v>
      </c>
      <c r="F9" s="1" t="s">
        <v>25</v>
      </c>
      <c r="G9" s="1" t="s">
        <v>13644</v>
      </c>
      <c r="H9" s="1" t="s">
        <v>13644</v>
      </c>
      <c r="I9" s="1" t="s">
        <v>13644</v>
      </c>
      <c r="J9" s="1" t="s">
        <v>13645</v>
      </c>
      <c r="K9" s="1">
        <f t="shared" ref="K9:K14" si="0">IF(COUNTIF(G9:J9, "No")&gt;0, 0, 1)</f>
        <v>0</v>
      </c>
    </row>
    <row r="10" spans="1:15">
      <c r="A10" s="1"/>
      <c r="B10" s="1">
        <v>54</v>
      </c>
      <c r="C10" s="1" t="s">
        <v>21</v>
      </c>
      <c r="D10" s="1" t="s">
        <v>22</v>
      </c>
      <c r="E10" s="1" t="s">
        <v>23</v>
      </c>
      <c r="F10" s="1" t="s">
        <v>25</v>
      </c>
      <c r="G10" s="1" t="s">
        <v>13644</v>
      </c>
      <c r="H10" s="1" t="s">
        <v>13644</v>
      </c>
      <c r="I10" s="1" t="s">
        <v>13644</v>
      </c>
      <c r="J10" s="1" t="s">
        <v>13644</v>
      </c>
      <c r="K10" s="1">
        <f t="shared" si="0"/>
        <v>1</v>
      </c>
    </row>
    <row r="11" spans="1:15">
      <c r="A11" s="1" t="s">
        <v>14030</v>
      </c>
      <c r="B11" s="1">
        <v>55</v>
      </c>
      <c r="C11" s="1" t="s">
        <v>21</v>
      </c>
      <c r="D11" s="1" t="s">
        <v>22</v>
      </c>
      <c r="E11" s="1" t="s">
        <v>23</v>
      </c>
      <c r="F11" s="1" t="s">
        <v>25</v>
      </c>
      <c r="G11" s="1" t="s">
        <v>13645</v>
      </c>
      <c r="H11" s="1"/>
      <c r="I11" s="1"/>
      <c r="J11" s="1"/>
      <c r="K11" s="1">
        <f t="shared" si="0"/>
        <v>0</v>
      </c>
    </row>
    <row r="12" spans="1:15">
      <c r="B12" s="1">
        <v>56</v>
      </c>
      <c r="C12" s="1" t="s">
        <v>21</v>
      </c>
      <c r="D12" s="1" t="s">
        <v>22</v>
      </c>
      <c r="E12" s="1" t="s">
        <v>23</v>
      </c>
      <c r="F12" s="1" t="s">
        <v>25</v>
      </c>
      <c r="G12" s="1" t="s">
        <v>13644</v>
      </c>
      <c r="H12" s="1" t="s">
        <v>13645</v>
      </c>
      <c r="I12" s="1"/>
      <c r="J12" s="1"/>
      <c r="K12" s="1">
        <f t="shared" si="0"/>
        <v>0</v>
      </c>
    </row>
    <row r="13" spans="1:15">
      <c r="B13" s="1">
        <v>57</v>
      </c>
      <c r="C13" s="1" t="s">
        <v>21</v>
      </c>
      <c r="D13" s="1" t="s">
        <v>22</v>
      </c>
      <c r="E13" s="1" t="s">
        <v>23</v>
      </c>
      <c r="F13" s="1" t="s">
        <v>25</v>
      </c>
      <c r="G13" s="1" t="s">
        <v>13644</v>
      </c>
      <c r="H13" s="1" t="s">
        <v>13644</v>
      </c>
      <c r="I13" s="1" t="s">
        <v>13644</v>
      </c>
      <c r="J13" s="1" t="s">
        <v>13645</v>
      </c>
      <c r="K13" s="1">
        <f t="shared" si="0"/>
        <v>0</v>
      </c>
    </row>
    <row r="14" spans="1:15">
      <c r="B14" s="1">
        <v>58</v>
      </c>
      <c r="C14" s="1" t="s">
        <v>21</v>
      </c>
      <c r="D14" s="1" t="s">
        <v>22</v>
      </c>
      <c r="E14" s="1" t="s">
        <v>23</v>
      </c>
      <c r="F14" s="1" t="s">
        <v>25</v>
      </c>
      <c r="G14" s="1" t="s">
        <v>13644</v>
      </c>
      <c r="H14" s="1" t="s">
        <v>13644</v>
      </c>
      <c r="I14" s="1" t="s">
        <v>13644</v>
      </c>
      <c r="J14" s="1" t="s">
        <v>13644</v>
      </c>
      <c r="K14" s="1">
        <f t="shared" si="0"/>
        <v>1</v>
      </c>
    </row>
    <row r="15" spans="1:15">
      <c r="J15" t="s">
        <v>95</v>
      </c>
      <c r="K15">
        <f>SUM(K9:K14)</f>
        <v>2</v>
      </c>
    </row>
    <row r="16" spans="1:15" ht="63.95">
      <c r="A16" s="1" t="s">
        <v>13639</v>
      </c>
      <c r="B16" s="1" t="s">
        <v>15</v>
      </c>
      <c r="C16" s="1" t="s">
        <v>21</v>
      </c>
      <c r="D16" s="1" t="s">
        <v>17</v>
      </c>
      <c r="E16" s="1" t="s">
        <v>19</v>
      </c>
      <c r="F16" s="1" t="s">
        <v>20</v>
      </c>
      <c r="H16" s="16" t="s">
        <v>13626</v>
      </c>
      <c r="I16" s="16" t="s">
        <v>13640</v>
      </c>
      <c r="J16" s="16" t="s">
        <v>13641</v>
      </c>
      <c r="K16" s="16" t="s">
        <v>13632</v>
      </c>
      <c r="L16" s="16" t="s">
        <v>13634</v>
      </c>
      <c r="M16" s="16" t="s">
        <v>13642</v>
      </c>
      <c r="N16" s="16" t="s">
        <v>13638</v>
      </c>
      <c r="O16" s="12" t="s">
        <v>13643</v>
      </c>
    </row>
    <row r="17" spans="1:16">
      <c r="A17" t="s">
        <v>13937</v>
      </c>
      <c r="B17">
        <v>377</v>
      </c>
      <c r="C17">
        <v>2020</v>
      </c>
      <c r="D17" t="s">
        <v>14043</v>
      </c>
      <c r="E17" t="s">
        <v>14044</v>
      </c>
      <c r="F17" s="13" t="s">
        <v>14042</v>
      </c>
      <c r="H17" s="1" t="s">
        <v>13644</v>
      </c>
      <c r="I17" s="1" t="s">
        <v>13644</v>
      </c>
      <c r="J17" s="1" t="s">
        <v>13644</v>
      </c>
      <c r="K17" s="1" t="s">
        <v>13644</v>
      </c>
      <c r="L17" s="1" t="s">
        <v>13644</v>
      </c>
      <c r="M17" s="1" t="s">
        <v>13644</v>
      </c>
      <c r="N17" s="1" t="s">
        <v>13644</v>
      </c>
      <c r="O17" t="b">
        <f t="shared" ref="O17:O75" si="1">IF(COUNTIF(H17:N17,"No") &gt; 0, FALSE, IF(COUNTIF(H17:N17,"Yes") &gt; 6, TRUE, ""))</f>
        <v>1</v>
      </c>
    </row>
    <row r="18" spans="1:16">
      <c r="A18" t="s">
        <v>14045</v>
      </c>
      <c r="B18">
        <v>378</v>
      </c>
      <c r="C18">
        <v>2020</v>
      </c>
      <c r="D18" t="s">
        <v>14046</v>
      </c>
      <c r="E18" t="s">
        <v>14032</v>
      </c>
      <c r="F18" s="13" t="s">
        <v>14033</v>
      </c>
      <c r="H18" s="1" t="s">
        <v>13644</v>
      </c>
      <c r="I18" s="1" t="s">
        <v>13644</v>
      </c>
      <c r="J18" s="1" t="s">
        <v>13644</v>
      </c>
      <c r="K18" s="1" t="s">
        <v>13644</v>
      </c>
      <c r="L18" s="1" t="s">
        <v>13644</v>
      </c>
      <c r="M18" s="1" t="s">
        <v>13644</v>
      </c>
      <c r="N18" s="1" t="s">
        <v>13644</v>
      </c>
      <c r="O18" t="b">
        <f t="shared" si="1"/>
        <v>1</v>
      </c>
    </row>
    <row r="19" spans="1:16">
      <c r="A19" t="s">
        <v>766</v>
      </c>
      <c r="B19">
        <v>379</v>
      </c>
      <c r="C19">
        <v>2020</v>
      </c>
      <c r="D19" t="s">
        <v>14047</v>
      </c>
      <c r="E19" t="s">
        <v>14035</v>
      </c>
      <c r="F19" s="13" t="s">
        <v>14036</v>
      </c>
      <c r="H19" s="1" t="s">
        <v>13644</v>
      </c>
      <c r="I19" s="1" t="s">
        <v>13644</v>
      </c>
      <c r="J19" s="1" t="s">
        <v>13644</v>
      </c>
      <c r="K19" s="1" t="s">
        <v>13644</v>
      </c>
      <c r="L19" s="1" t="s">
        <v>13644</v>
      </c>
      <c r="M19" s="1" t="s">
        <v>13644</v>
      </c>
      <c r="N19" s="1" t="s">
        <v>13644</v>
      </c>
      <c r="O19" t="b">
        <f t="shared" si="1"/>
        <v>1</v>
      </c>
    </row>
    <row r="20" spans="1:16">
      <c r="A20" t="s">
        <v>766</v>
      </c>
      <c r="B20">
        <v>380</v>
      </c>
      <c r="C20">
        <v>2020</v>
      </c>
      <c r="D20" t="s">
        <v>14048</v>
      </c>
      <c r="E20" t="s">
        <v>14038</v>
      </c>
      <c r="F20" s="13" t="s">
        <v>14039</v>
      </c>
      <c r="H20" s="1" t="s">
        <v>13644</v>
      </c>
      <c r="I20" s="1" t="s">
        <v>13644</v>
      </c>
      <c r="J20" s="1" t="s">
        <v>13644</v>
      </c>
      <c r="K20" s="1" t="s">
        <v>13644</v>
      </c>
      <c r="L20" s="1" t="s">
        <v>13644</v>
      </c>
      <c r="M20" s="1" t="s">
        <v>13644</v>
      </c>
      <c r="N20" s="1" t="s">
        <v>13644</v>
      </c>
      <c r="O20" t="b">
        <f t="shared" si="1"/>
        <v>1</v>
      </c>
    </row>
    <row r="21" spans="1:16">
      <c r="A21" t="s">
        <v>14045</v>
      </c>
      <c r="B21">
        <v>382</v>
      </c>
      <c r="C21">
        <v>2020</v>
      </c>
      <c r="D21" t="s">
        <v>14049</v>
      </c>
      <c r="E21" t="s">
        <v>14050</v>
      </c>
      <c r="F21" s="13" t="s">
        <v>14051</v>
      </c>
      <c r="H21" s="1" t="s">
        <v>13644</v>
      </c>
      <c r="I21" s="1" t="s">
        <v>13644</v>
      </c>
      <c r="J21" s="1" t="s">
        <v>13644</v>
      </c>
      <c r="K21" s="1" t="s">
        <v>13644</v>
      </c>
      <c r="L21" s="1" t="s">
        <v>13644</v>
      </c>
      <c r="M21" s="1" t="s">
        <v>13644</v>
      </c>
      <c r="N21" s="1" t="s">
        <v>13644</v>
      </c>
      <c r="O21" t="b">
        <f t="shared" ref="O21:O27" si="2">IF(COUNTIF(H21:N21,"No") &gt; 0, FALSE, IF(COUNTIF(H21:N21,"Yes") &gt; 6, TRUE, ""))</f>
        <v>1</v>
      </c>
    </row>
    <row r="22" spans="1:16">
      <c r="A22" t="s">
        <v>639</v>
      </c>
      <c r="B22">
        <v>384</v>
      </c>
      <c r="C22">
        <v>2020</v>
      </c>
      <c r="D22" t="s">
        <v>14052</v>
      </c>
      <c r="E22" t="s">
        <v>14053</v>
      </c>
      <c r="F22" s="13" t="s">
        <v>14054</v>
      </c>
      <c r="H22" s="1" t="s">
        <v>13644</v>
      </c>
      <c r="I22" s="1" t="s">
        <v>13644</v>
      </c>
      <c r="J22" s="1" t="s">
        <v>13644</v>
      </c>
      <c r="K22" s="1" t="s">
        <v>13644</v>
      </c>
      <c r="L22" s="1" t="s">
        <v>13644</v>
      </c>
      <c r="M22" s="1" t="s">
        <v>13644</v>
      </c>
      <c r="N22" s="1" t="s">
        <v>13644</v>
      </c>
      <c r="O22" t="b">
        <f t="shared" si="2"/>
        <v>1</v>
      </c>
    </row>
    <row r="23" spans="1:16">
      <c r="A23" t="s">
        <v>639</v>
      </c>
      <c r="B23">
        <v>385</v>
      </c>
      <c r="C23">
        <v>2020</v>
      </c>
      <c r="D23" t="s">
        <v>14055</v>
      </c>
      <c r="E23" t="s">
        <v>14056</v>
      </c>
      <c r="F23" s="13" t="s">
        <v>14057</v>
      </c>
      <c r="H23" s="1" t="s">
        <v>13644</v>
      </c>
      <c r="I23" s="1" t="s">
        <v>13644</v>
      </c>
      <c r="J23" s="1" t="s">
        <v>13644</v>
      </c>
      <c r="K23" s="1" t="s">
        <v>13644</v>
      </c>
      <c r="L23" s="1" t="s">
        <v>13644</v>
      </c>
      <c r="M23" s="1" t="s">
        <v>13644</v>
      </c>
      <c r="N23" s="1" t="s">
        <v>13644</v>
      </c>
      <c r="O23" t="b">
        <f t="shared" si="2"/>
        <v>1</v>
      </c>
    </row>
    <row r="24" spans="1:16">
      <c r="A24" t="s">
        <v>689</v>
      </c>
      <c r="B24">
        <v>388</v>
      </c>
      <c r="C24">
        <v>2020</v>
      </c>
      <c r="D24" t="s">
        <v>14058</v>
      </c>
      <c r="E24" t="s">
        <v>14059</v>
      </c>
      <c r="F24" s="13" t="s">
        <v>14060</v>
      </c>
      <c r="H24" s="1" t="s">
        <v>13644</v>
      </c>
      <c r="I24" s="1" t="s">
        <v>13644</v>
      </c>
      <c r="J24" s="1" t="s">
        <v>13644</v>
      </c>
      <c r="K24" s="1" t="s">
        <v>13644</v>
      </c>
      <c r="L24" s="1" t="s">
        <v>13644</v>
      </c>
      <c r="M24" s="1" t="s">
        <v>13644</v>
      </c>
      <c r="N24" s="1" t="s">
        <v>13644</v>
      </c>
      <c r="O24" t="b">
        <f t="shared" si="2"/>
        <v>1</v>
      </c>
      <c r="P24" t="s">
        <v>13646</v>
      </c>
    </row>
    <row r="25" spans="1:16">
      <c r="A25" t="s">
        <v>766</v>
      </c>
      <c r="B25">
        <v>389</v>
      </c>
      <c r="C25">
        <v>2020</v>
      </c>
      <c r="D25" t="s">
        <v>14061</v>
      </c>
      <c r="E25" t="s">
        <v>14062</v>
      </c>
      <c r="F25" s="13" t="s">
        <v>14063</v>
      </c>
      <c r="H25" s="1" t="s">
        <v>13644</v>
      </c>
      <c r="I25" s="1" t="s">
        <v>13644</v>
      </c>
      <c r="J25" s="1" t="s">
        <v>13644</v>
      </c>
      <c r="K25" s="1" t="s">
        <v>13644</v>
      </c>
      <c r="L25" s="1" t="s">
        <v>13644</v>
      </c>
      <c r="M25" s="1" t="s">
        <v>13644</v>
      </c>
      <c r="N25" s="1" t="s">
        <v>13644</v>
      </c>
      <c r="O25" t="b">
        <f t="shared" si="2"/>
        <v>1</v>
      </c>
    </row>
    <row r="26" spans="1:16">
      <c r="A26" t="s">
        <v>660</v>
      </c>
      <c r="B26">
        <v>396</v>
      </c>
      <c r="C26">
        <v>2007</v>
      </c>
      <c r="D26" t="s">
        <v>14064</v>
      </c>
      <c r="E26" t="s">
        <v>14065</v>
      </c>
      <c r="F26" s="13" t="s">
        <v>14066</v>
      </c>
      <c r="H26" s="1" t="s">
        <v>13644</v>
      </c>
      <c r="I26" s="1" t="s">
        <v>13644</v>
      </c>
      <c r="J26" s="1" t="s">
        <v>13644</v>
      </c>
      <c r="K26" s="1" t="s">
        <v>13644</v>
      </c>
      <c r="L26" s="1" t="s">
        <v>13644</v>
      </c>
      <c r="M26" s="1" t="s">
        <v>13644</v>
      </c>
      <c r="N26" s="1" t="s">
        <v>13644</v>
      </c>
      <c r="O26" t="b">
        <f t="shared" si="2"/>
        <v>1</v>
      </c>
    </row>
    <row r="27" spans="1:16">
      <c r="A27" s="52" t="s">
        <v>639</v>
      </c>
      <c r="B27">
        <v>397</v>
      </c>
      <c r="C27">
        <v>2019</v>
      </c>
      <c r="D27" s="34" t="s">
        <v>14067</v>
      </c>
      <c r="E27" t="s">
        <v>1086</v>
      </c>
      <c r="F27" s="15" t="s">
        <v>14068</v>
      </c>
      <c r="H27" s="1" t="s">
        <v>13644</v>
      </c>
      <c r="I27" s="1" t="s">
        <v>13644</v>
      </c>
      <c r="J27" s="1" t="s">
        <v>13644</v>
      </c>
      <c r="K27" s="1" t="s">
        <v>13644</v>
      </c>
      <c r="L27" s="1" t="s">
        <v>13644</v>
      </c>
      <c r="M27" s="1" t="s">
        <v>13644</v>
      </c>
      <c r="N27" s="1" t="s">
        <v>13644</v>
      </c>
      <c r="O27" t="b">
        <f t="shared" si="2"/>
        <v>1</v>
      </c>
    </row>
    <row r="28" spans="1:16">
      <c r="A28" s="52" t="s">
        <v>639</v>
      </c>
      <c r="B28">
        <v>398</v>
      </c>
      <c r="C28">
        <v>2017</v>
      </c>
      <c r="D28" t="s">
        <v>14069</v>
      </c>
      <c r="E28" t="s">
        <v>14070</v>
      </c>
      <c r="F28" s="47" t="s">
        <v>14071</v>
      </c>
      <c r="H28" s="1" t="s">
        <v>13644</v>
      </c>
      <c r="I28" s="1" t="s">
        <v>13644</v>
      </c>
      <c r="J28" s="1" t="s">
        <v>13644</v>
      </c>
      <c r="K28" s="1" t="s">
        <v>13644</v>
      </c>
      <c r="L28" s="1" t="s">
        <v>13644</v>
      </c>
      <c r="M28" s="1" t="s">
        <v>13645</v>
      </c>
      <c r="N28" s="1" t="s">
        <v>13644</v>
      </c>
      <c r="O28" t="b">
        <f t="shared" si="1"/>
        <v>0</v>
      </c>
    </row>
    <row r="29" spans="1:16">
      <c r="F29" s="13"/>
      <c r="I29" s="1"/>
      <c r="J29" s="1"/>
      <c r="K29" s="1"/>
      <c r="L29" s="1"/>
      <c r="M29" s="1"/>
      <c r="N29" s="1"/>
      <c r="O29" t="str">
        <f t="shared" si="1"/>
        <v/>
      </c>
    </row>
    <row r="30" spans="1:16">
      <c r="F30" s="1"/>
      <c r="I30" s="1"/>
      <c r="J30" s="1"/>
      <c r="K30" s="1"/>
      <c r="L30" s="1"/>
      <c r="M30" s="1"/>
      <c r="N30" s="1"/>
      <c r="O30" t="str">
        <f t="shared" si="1"/>
        <v/>
      </c>
    </row>
    <row r="31" spans="1:16">
      <c r="J31" s="1"/>
      <c r="K31" s="1"/>
      <c r="L31" s="1"/>
      <c r="M31" s="1"/>
      <c r="N31" s="1"/>
      <c r="O31" t="str">
        <f t="shared" si="1"/>
        <v/>
      </c>
    </row>
    <row r="32" spans="1:16">
      <c r="H32" s="1"/>
      <c r="I32" s="1"/>
      <c r="J32" s="1"/>
      <c r="K32" s="1"/>
      <c r="L32" s="1"/>
      <c r="M32" s="1"/>
      <c r="N32" s="1"/>
      <c r="O32" t="str">
        <f t="shared" si="1"/>
        <v/>
      </c>
    </row>
    <row r="33" spans="8:15">
      <c r="H33" s="1"/>
      <c r="I33" s="1"/>
      <c r="J33" s="1"/>
      <c r="K33" s="1"/>
      <c r="L33" s="1"/>
      <c r="M33" s="1"/>
      <c r="N33" s="1"/>
      <c r="O33" t="str">
        <f t="shared" si="1"/>
        <v/>
      </c>
    </row>
    <row r="34" spans="8:15">
      <c r="H34" s="1"/>
      <c r="I34" s="1"/>
      <c r="J34" s="1"/>
      <c r="K34" s="1"/>
      <c r="L34" s="1"/>
      <c r="M34" s="1"/>
      <c r="N34" s="1"/>
      <c r="O34" t="str">
        <f t="shared" si="1"/>
        <v/>
      </c>
    </row>
    <row r="35" spans="8:15">
      <c r="H35" s="1"/>
      <c r="I35" s="1"/>
      <c r="J35" s="1"/>
      <c r="K35" s="1"/>
      <c r="L35" s="1"/>
      <c r="M35" s="1"/>
      <c r="N35" s="1"/>
      <c r="O35" t="str">
        <f t="shared" si="1"/>
        <v/>
      </c>
    </row>
    <row r="36" spans="8:15">
      <c r="H36" s="1"/>
      <c r="I36" s="1"/>
      <c r="J36" s="1"/>
      <c r="K36" s="1"/>
      <c r="L36" s="1"/>
      <c r="M36" s="1"/>
      <c r="N36" s="1"/>
      <c r="O36" t="str">
        <f t="shared" si="1"/>
        <v/>
      </c>
    </row>
    <row r="37" spans="8:15">
      <c r="H37" s="1"/>
      <c r="I37" s="1"/>
      <c r="J37" s="1"/>
      <c r="K37" s="1"/>
      <c r="L37" s="1"/>
      <c r="M37" s="1"/>
      <c r="N37" s="1"/>
      <c r="O37" t="str">
        <f t="shared" si="1"/>
        <v/>
      </c>
    </row>
    <row r="38" spans="8:15">
      <c r="H38" s="1"/>
      <c r="I38" s="1"/>
      <c r="J38" s="1"/>
      <c r="K38" s="1"/>
      <c r="L38" s="1"/>
      <c r="M38" s="1"/>
      <c r="N38" s="1"/>
      <c r="O38" t="str">
        <f t="shared" si="1"/>
        <v/>
      </c>
    </row>
    <row r="39" spans="8:15">
      <c r="H39" s="1"/>
      <c r="I39" s="1"/>
      <c r="J39" s="1"/>
      <c r="K39" s="1"/>
      <c r="L39" s="1"/>
      <c r="M39" s="1"/>
      <c r="N39" s="1"/>
      <c r="O39" t="str">
        <f t="shared" si="1"/>
        <v/>
      </c>
    </row>
    <row r="40" spans="8:15">
      <c r="H40" s="1"/>
      <c r="I40" s="1"/>
      <c r="J40" s="1"/>
      <c r="K40" s="1"/>
      <c r="L40" s="1"/>
      <c r="M40" s="1"/>
      <c r="N40" s="1"/>
      <c r="O40" t="str">
        <f t="shared" si="1"/>
        <v/>
      </c>
    </row>
    <row r="41" spans="8:15">
      <c r="H41" s="1"/>
      <c r="I41" s="1"/>
      <c r="J41" s="1"/>
      <c r="K41" s="1"/>
      <c r="L41" s="1"/>
      <c r="M41" s="1"/>
      <c r="N41" s="1"/>
      <c r="O41" t="str">
        <f t="shared" si="1"/>
        <v/>
      </c>
    </row>
    <row r="42" spans="8:15">
      <c r="H42" s="1"/>
      <c r="I42" s="1"/>
      <c r="J42" s="1"/>
      <c r="K42" s="1"/>
      <c r="L42" s="1"/>
      <c r="M42" s="1"/>
      <c r="N42" s="1"/>
      <c r="O42" t="str">
        <f t="shared" si="1"/>
        <v/>
      </c>
    </row>
    <row r="43" spans="8:15">
      <c r="H43" s="1"/>
      <c r="I43" s="1"/>
      <c r="J43" s="1"/>
      <c r="K43" s="1"/>
      <c r="L43" s="1"/>
      <c r="M43" s="1"/>
      <c r="N43" s="1"/>
      <c r="O43" t="str">
        <f t="shared" si="1"/>
        <v/>
      </c>
    </row>
    <row r="44" spans="8:15">
      <c r="H44" s="1"/>
      <c r="I44" s="1"/>
      <c r="J44" s="1"/>
      <c r="K44" s="1"/>
      <c r="L44" s="1"/>
      <c r="M44" s="1"/>
      <c r="N44" s="1"/>
      <c r="O44" t="str">
        <f t="shared" si="1"/>
        <v/>
      </c>
    </row>
    <row r="45" spans="8:15">
      <c r="H45" s="1"/>
      <c r="I45" s="1"/>
      <c r="J45" s="1"/>
      <c r="K45" s="1"/>
      <c r="L45" s="1"/>
      <c r="M45" s="1"/>
      <c r="N45" s="1"/>
      <c r="O45" t="str">
        <f t="shared" si="1"/>
        <v/>
      </c>
    </row>
    <row r="46" spans="8:15">
      <c r="H46" s="1"/>
      <c r="I46" s="1"/>
      <c r="J46" s="1"/>
      <c r="K46" s="1"/>
      <c r="L46" s="1"/>
      <c r="M46" s="1"/>
      <c r="N46" s="1"/>
      <c r="O46" t="str">
        <f t="shared" si="1"/>
        <v/>
      </c>
    </row>
    <row r="47" spans="8:15">
      <c r="H47" s="1"/>
      <c r="I47" s="1"/>
      <c r="J47" s="1"/>
      <c r="K47" s="1"/>
      <c r="L47" s="1"/>
      <c r="M47" s="1"/>
      <c r="N47" s="1"/>
      <c r="O47" t="str">
        <f t="shared" si="1"/>
        <v/>
      </c>
    </row>
    <row r="48" spans="8:15">
      <c r="H48" s="1"/>
      <c r="I48" s="1"/>
      <c r="J48" s="1"/>
      <c r="K48" s="1"/>
      <c r="L48" s="1"/>
      <c r="M48" s="1"/>
      <c r="N48" s="1"/>
      <c r="O48" t="str">
        <f t="shared" si="1"/>
        <v/>
      </c>
    </row>
    <row r="49" spans="8:15">
      <c r="H49" s="1"/>
      <c r="I49" s="1"/>
      <c r="J49" s="1"/>
      <c r="K49" s="1"/>
      <c r="L49" s="1"/>
      <c r="M49" s="1"/>
      <c r="N49" s="1"/>
      <c r="O49" t="str">
        <f t="shared" si="1"/>
        <v/>
      </c>
    </row>
    <row r="50" spans="8:15">
      <c r="H50" s="1"/>
      <c r="I50" s="1"/>
      <c r="J50" s="1"/>
      <c r="K50" s="1"/>
      <c r="L50" s="1"/>
      <c r="M50" s="1"/>
      <c r="N50" s="1"/>
      <c r="O50" t="str">
        <f t="shared" si="1"/>
        <v/>
      </c>
    </row>
    <row r="51" spans="8:15">
      <c r="H51" s="1"/>
      <c r="I51" s="1"/>
      <c r="J51" s="1"/>
      <c r="K51" s="1"/>
      <c r="L51" s="1"/>
      <c r="M51" s="1"/>
      <c r="N51" s="1"/>
      <c r="O51" t="str">
        <f t="shared" si="1"/>
        <v/>
      </c>
    </row>
    <row r="52" spans="8:15">
      <c r="H52" s="1"/>
      <c r="I52" s="1"/>
      <c r="J52" s="1"/>
      <c r="K52" s="1"/>
      <c r="L52" s="1"/>
      <c r="M52" s="1"/>
      <c r="N52" s="1"/>
      <c r="O52" t="str">
        <f t="shared" si="1"/>
        <v/>
      </c>
    </row>
    <row r="53" spans="8:15">
      <c r="H53" s="1"/>
      <c r="I53" s="1"/>
      <c r="J53" s="1"/>
      <c r="K53" s="1"/>
      <c r="L53" s="1"/>
      <c r="M53" s="1"/>
      <c r="N53" s="1"/>
      <c r="O53" t="str">
        <f t="shared" si="1"/>
        <v/>
      </c>
    </row>
    <row r="54" spans="8:15">
      <c r="H54" s="1"/>
      <c r="I54" s="1"/>
      <c r="J54" s="1"/>
      <c r="K54" s="1"/>
      <c r="L54" s="1"/>
      <c r="M54" s="1"/>
      <c r="N54" s="1"/>
      <c r="O54" t="str">
        <f t="shared" si="1"/>
        <v/>
      </c>
    </row>
    <row r="55" spans="8:15">
      <c r="H55" s="1"/>
      <c r="I55" s="1"/>
      <c r="J55" s="1"/>
      <c r="K55" s="1"/>
      <c r="L55" s="1"/>
      <c r="M55" s="1"/>
      <c r="N55" s="1"/>
      <c r="O55" t="str">
        <f t="shared" si="1"/>
        <v/>
      </c>
    </row>
    <row r="56" spans="8:15">
      <c r="H56" s="1"/>
      <c r="I56" s="1"/>
      <c r="J56" s="1"/>
      <c r="K56" s="1"/>
      <c r="L56" s="1"/>
      <c r="M56" s="1"/>
      <c r="N56" s="1"/>
      <c r="O56" t="str">
        <f t="shared" si="1"/>
        <v/>
      </c>
    </row>
    <row r="57" spans="8:15">
      <c r="H57" s="1"/>
      <c r="I57" s="1"/>
      <c r="J57" s="1"/>
      <c r="K57" s="1"/>
      <c r="L57" s="1"/>
      <c r="M57" s="1"/>
      <c r="N57" s="1"/>
      <c r="O57" t="str">
        <f t="shared" si="1"/>
        <v/>
      </c>
    </row>
    <row r="58" spans="8:15">
      <c r="H58" s="1"/>
      <c r="I58" s="1"/>
      <c r="J58" s="1"/>
      <c r="K58" s="1"/>
      <c r="L58" s="1"/>
      <c r="M58" s="1"/>
      <c r="N58" s="1"/>
      <c r="O58" t="str">
        <f t="shared" si="1"/>
        <v/>
      </c>
    </row>
    <row r="59" spans="8:15">
      <c r="H59" s="1"/>
      <c r="I59" s="1"/>
      <c r="J59" s="1"/>
      <c r="K59" s="1"/>
      <c r="L59" s="1"/>
      <c r="M59" s="1"/>
      <c r="N59" s="1"/>
      <c r="O59" t="str">
        <f t="shared" si="1"/>
        <v/>
      </c>
    </row>
    <row r="60" spans="8:15">
      <c r="H60" s="1"/>
      <c r="I60" s="1"/>
      <c r="J60" s="1"/>
      <c r="K60" s="1"/>
      <c r="L60" s="1"/>
      <c r="M60" s="1"/>
      <c r="N60" s="1"/>
      <c r="O60" t="str">
        <f t="shared" si="1"/>
        <v/>
      </c>
    </row>
    <row r="61" spans="8:15">
      <c r="H61" s="1"/>
      <c r="I61" s="1"/>
      <c r="J61" s="1"/>
      <c r="K61" s="1"/>
      <c r="L61" s="1"/>
      <c r="M61" s="1"/>
      <c r="N61" s="1"/>
      <c r="O61" t="str">
        <f t="shared" si="1"/>
        <v/>
      </c>
    </row>
    <row r="62" spans="8:15">
      <c r="H62" s="1"/>
      <c r="I62" s="1"/>
      <c r="J62" s="1"/>
      <c r="K62" s="1"/>
      <c r="L62" s="1"/>
      <c r="M62" s="1"/>
      <c r="N62" s="1"/>
      <c r="O62" t="str">
        <f t="shared" si="1"/>
        <v/>
      </c>
    </row>
    <row r="63" spans="8:15">
      <c r="H63" s="1"/>
      <c r="I63" s="1"/>
      <c r="J63" s="1"/>
      <c r="K63" s="1"/>
      <c r="L63" s="1"/>
      <c r="M63" s="1"/>
      <c r="N63" s="1"/>
      <c r="O63" t="str">
        <f t="shared" si="1"/>
        <v/>
      </c>
    </row>
    <row r="64" spans="8:15">
      <c r="H64" s="1"/>
      <c r="I64" s="1"/>
      <c r="J64" s="1"/>
      <c r="K64" s="1"/>
      <c r="L64" s="1"/>
      <c r="M64" s="1"/>
      <c r="N64" s="1"/>
      <c r="O64" t="str">
        <f t="shared" si="1"/>
        <v/>
      </c>
    </row>
    <row r="65" spans="8:15">
      <c r="H65" s="1"/>
      <c r="I65" s="1"/>
      <c r="J65" s="1"/>
      <c r="K65" s="1"/>
      <c r="L65" s="1"/>
      <c r="M65" s="1"/>
      <c r="N65" s="1"/>
      <c r="O65" t="str">
        <f t="shared" si="1"/>
        <v/>
      </c>
    </row>
    <row r="66" spans="8:15">
      <c r="H66" s="1"/>
      <c r="I66" s="1"/>
      <c r="J66" s="1"/>
      <c r="K66" s="1"/>
      <c r="L66" s="1"/>
      <c r="M66" s="1"/>
      <c r="N66" s="1"/>
      <c r="O66" t="str">
        <f t="shared" si="1"/>
        <v/>
      </c>
    </row>
    <row r="67" spans="8:15">
      <c r="H67" s="1"/>
      <c r="I67" s="1"/>
      <c r="J67" s="1"/>
      <c r="K67" s="1"/>
      <c r="L67" s="1"/>
      <c r="M67" s="1"/>
      <c r="N67" s="1"/>
      <c r="O67" t="str">
        <f t="shared" si="1"/>
        <v/>
      </c>
    </row>
    <row r="68" spans="8:15">
      <c r="H68" s="1"/>
      <c r="I68" s="1"/>
      <c r="J68" s="1"/>
      <c r="K68" s="1"/>
      <c r="L68" s="1"/>
      <c r="M68" s="1"/>
      <c r="N68" s="1"/>
      <c r="O68" t="str">
        <f t="shared" si="1"/>
        <v/>
      </c>
    </row>
    <row r="69" spans="8:15">
      <c r="H69" s="1"/>
      <c r="I69" s="1"/>
      <c r="J69" s="1"/>
      <c r="K69" s="1"/>
      <c r="L69" s="1"/>
      <c r="M69" s="1"/>
      <c r="N69" s="1"/>
      <c r="O69" t="str">
        <f t="shared" si="1"/>
        <v/>
      </c>
    </row>
    <row r="70" spans="8:15">
      <c r="H70" s="1"/>
      <c r="I70" s="1"/>
      <c r="J70" s="1"/>
      <c r="K70" s="1"/>
      <c r="L70" s="1"/>
      <c r="M70" s="1"/>
      <c r="N70" s="1"/>
      <c r="O70" t="str">
        <f t="shared" si="1"/>
        <v/>
      </c>
    </row>
    <row r="71" spans="8:15">
      <c r="H71" s="1"/>
      <c r="I71" s="1"/>
      <c r="J71" s="1"/>
      <c r="K71" s="1"/>
      <c r="L71" s="1"/>
      <c r="M71" s="1"/>
      <c r="N71" s="1"/>
      <c r="O71" t="str">
        <f t="shared" si="1"/>
        <v/>
      </c>
    </row>
    <row r="72" spans="8:15">
      <c r="H72" s="1"/>
      <c r="I72" s="1"/>
      <c r="J72" s="1"/>
      <c r="K72" s="1"/>
      <c r="L72" s="1"/>
      <c r="M72" s="1"/>
      <c r="N72" s="1"/>
      <c r="O72" t="str">
        <f t="shared" si="1"/>
        <v/>
      </c>
    </row>
    <row r="73" spans="8:15">
      <c r="H73" s="1"/>
      <c r="I73" s="1"/>
      <c r="J73" s="1"/>
      <c r="K73" s="1"/>
      <c r="L73" s="1"/>
      <c r="M73" s="1"/>
      <c r="N73" s="1"/>
      <c r="O73" t="str">
        <f t="shared" si="1"/>
        <v/>
      </c>
    </row>
    <row r="74" spans="8:15">
      <c r="H74" s="1"/>
      <c r="I74" s="1"/>
      <c r="J74" s="1"/>
      <c r="K74" s="1"/>
      <c r="L74" s="1"/>
      <c r="M74" s="1"/>
      <c r="N74" s="1"/>
      <c r="O74" t="str">
        <f t="shared" si="1"/>
        <v/>
      </c>
    </row>
    <row r="75" spans="8:15">
      <c r="H75" s="1"/>
      <c r="I75" s="1"/>
      <c r="J75" s="1"/>
      <c r="K75" s="1"/>
      <c r="L75" s="1"/>
      <c r="M75" s="1"/>
      <c r="N75" s="1"/>
      <c r="O75" t="str">
        <f t="shared" si="1"/>
        <v/>
      </c>
    </row>
    <row r="76" spans="8:15">
      <c r="H76" s="1"/>
      <c r="I76" s="1"/>
      <c r="J76" s="1"/>
      <c r="K76" s="1"/>
      <c r="L76" s="1"/>
      <c r="M76" s="1"/>
      <c r="N76" s="1"/>
      <c r="O76" t="str">
        <f t="shared" ref="O76:O139" si="3">IF(COUNTIF(H76:N76,"No") &gt; 0, FALSE, IF(COUNTIF(H76:N76,"Yes") &gt; 6, TRUE, ""))</f>
        <v/>
      </c>
    </row>
    <row r="77" spans="8:15">
      <c r="H77" s="1"/>
      <c r="I77" s="1"/>
      <c r="J77" s="1"/>
      <c r="K77" s="1"/>
      <c r="L77" s="1"/>
      <c r="M77" s="1"/>
      <c r="N77" s="1"/>
      <c r="O77" t="str">
        <f t="shared" si="3"/>
        <v/>
      </c>
    </row>
    <row r="78" spans="8:15">
      <c r="H78" s="1"/>
      <c r="I78" s="1"/>
      <c r="J78" s="1"/>
      <c r="K78" s="1"/>
      <c r="L78" s="1"/>
      <c r="M78" s="1"/>
      <c r="N78" s="1"/>
      <c r="O78" t="str">
        <f t="shared" si="3"/>
        <v/>
      </c>
    </row>
    <row r="79" spans="8:15">
      <c r="H79" s="1"/>
      <c r="I79" s="1"/>
      <c r="J79" s="1"/>
      <c r="K79" s="1"/>
      <c r="L79" s="1"/>
      <c r="M79" s="1"/>
      <c r="N79" s="1"/>
      <c r="O79" t="str">
        <f t="shared" si="3"/>
        <v/>
      </c>
    </row>
    <row r="80" spans="8:15">
      <c r="H80" s="1"/>
      <c r="I80" s="1"/>
      <c r="J80" s="1"/>
      <c r="K80" s="1"/>
      <c r="L80" s="1"/>
      <c r="M80" s="1"/>
      <c r="N80" s="1"/>
      <c r="O80" t="str">
        <f t="shared" si="3"/>
        <v/>
      </c>
    </row>
    <row r="81" spans="8:15">
      <c r="H81" s="1"/>
      <c r="I81" s="1"/>
      <c r="J81" s="1"/>
      <c r="K81" s="1"/>
      <c r="L81" s="1"/>
      <c r="M81" s="1"/>
      <c r="N81" s="1"/>
      <c r="O81" t="str">
        <f t="shared" si="3"/>
        <v/>
      </c>
    </row>
    <row r="82" spans="8:15">
      <c r="H82" s="1"/>
      <c r="I82" s="1"/>
      <c r="J82" s="1"/>
      <c r="K82" s="1"/>
      <c r="L82" s="1"/>
      <c r="M82" s="1"/>
      <c r="N82" s="1"/>
      <c r="O82" t="str">
        <f t="shared" si="3"/>
        <v/>
      </c>
    </row>
    <row r="83" spans="8:15">
      <c r="H83" s="1"/>
      <c r="I83" s="1"/>
      <c r="J83" s="1"/>
      <c r="K83" s="1"/>
      <c r="L83" s="1"/>
      <c r="M83" s="1"/>
      <c r="N83" s="1"/>
      <c r="O83" t="str">
        <f t="shared" si="3"/>
        <v/>
      </c>
    </row>
    <row r="84" spans="8:15">
      <c r="H84" s="1"/>
      <c r="I84" s="1"/>
      <c r="J84" s="1"/>
      <c r="K84" s="1"/>
      <c r="L84" s="1"/>
      <c r="M84" s="1"/>
      <c r="N84" s="1"/>
      <c r="O84" t="str">
        <f t="shared" si="3"/>
        <v/>
      </c>
    </row>
    <row r="85" spans="8:15">
      <c r="H85" s="1"/>
      <c r="I85" s="1"/>
      <c r="J85" s="1"/>
      <c r="K85" s="1"/>
      <c r="L85" s="1"/>
      <c r="M85" s="1"/>
      <c r="N85" s="1"/>
      <c r="O85" t="str">
        <f t="shared" si="3"/>
        <v/>
      </c>
    </row>
    <row r="86" spans="8:15">
      <c r="H86" s="1"/>
      <c r="I86" s="1"/>
      <c r="J86" s="1"/>
      <c r="K86" s="1"/>
      <c r="L86" s="1"/>
      <c r="M86" s="1"/>
      <c r="N86" s="1"/>
      <c r="O86" t="str">
        <f t="shared" si="3"/>
        <v/>
      </c>
    </row>
    <row r="87" spans="8:15">
      <c r="H87" s="1"/>
      <c r="I87" s="1"/>
      <c r="J87" s="1"/>
      <c r="K87" s="1"/>
      <c r="L87" s="1"/>
      <c r="M87" s="1"/>
      <c r="N87" s="1"/>
      <c r="O87" t="str">
        <f t="shared" si="3"/>
        <v/>
      </c>
    </row>
    <row r="88" spans="8:15">
      <c r="H88" s="1"/>
      <c r="I88" s="1"/>
      <c r="J88" s="1"/>
      <c r="K88" s="1"/>
      <c r="L88" s="1"/>
      <c r="M88" s="1"/>
      <c r="N88" s="1"/>
      <c r="O88" t="str">
        <f t="shared" si="3"/>
        <v/>
      </c>
    </row>
    <row r="89" spans="8:15">
      <c r="H89" s="1"/>
      <c r="I89" s="1"/>
      <c r="J89" s="1"/>
      <c r="K89" s="1"/>
      <c r="L89" s="1"/>
      <c r="M89" s="1"/>
      <c r="N89" s="1"/>
      <c r="O89" t="str">
        <f t="shared" si="3"/>
        <v/>
      </c>
    </row>
    <row r="90" spans="8:15">
      <c r="H90" s="1"/>
      <c r="I90" s="1"/>
      <c r="J90" s="1"/>
      <c r="K90" s="1"/>
      <c r="L90" s="1"/>
      <c r="M90" s="1"/>
      <c r="N90" s="1"/>
      <c r="O90" t="str">
        <f t="shared" si="3"/>
        <v/>
      </c>
    </row>
    <row r="91" spans="8:15">
      <c r="H91" s="1"/>
      <c r="I91" s="1"/>
      <c r="J91" s="1"/>
      <c r="K91" s="1"/>
      <c r="L91" s="1"/>
      <c r="M91" s="1"/>
      <c r="N91" s="1"/>
      <c r="O91" t="str">
        <f t="shared" si="3"/>
        <v/>
      </c>
    </row>
    <row r="92" spans="8:15">
      <c r="H92" s="1"/>
      <c r="I92" s="1"/>
      <c r="J92" s="1"/>
      <c r="K92" s="1"/>
      <c r="L92" s="1"/>
      <c r="M92" s="1"/>
      <c r="N92" s="1"/>
      <c r="O92" t="str">
        <f t="shared" si="3"/>
        <v/>
      </c>
    </row>
    <row r="93" spans="8:15">
      <c r="H93" s="1"/>
      <c r="I93" s="1"/>
      <c r="J93" s="1"/>
      <c r="K93" s="1"/>
      <c r="L93" s="1"/>
      <c r="M93" s="1"/>
      <c r="N93" s="1"/>
      <c r="O93" t="str">
        <f t="shared" si="3"/>
        <v/>
      </c>
    </row>
    <row r="94" spans="8:15">
      <c r="H94" s="1"/>
      <c r="I94" s="1"/>
      <c r="J94" s="1"/>
      <c r="K94" s="1"/>
      <c r="L94" s="1"/>
      <c r="M94" s="1"/>
      <c r="N94" s="1"/>
      <c r="O94" t="str">
        <f t="shared" si="3"/>
        <v/>
      </c>
    </row>
    <row r="95" spans="8:15">
      <c r="H95" s="1"/>
      <c r="I95" s="1"/>
      <c r="J95" s="1"/>
      <c r="K95" s="1"/>
      <c r="L95" s="1"/>
      <c r="M95" s="1"/>
      <c r="N95" s="1"/>
      <c r="O95" t="str">
        <f t="shared" si="3"/>
        <v/>
      </c>
    </row>
    <row r="96" spans="8:15">
      <c r="H96" s="1"/>
      <c r="I96" s="1"/>
      <c r="J96" s="1"/>
      <c r="K96" s="1"/>
      <c r="L96" s="1"/>
      <c r="M96" s="1"/>
      <c r="N96" s="1"/>
      <c r="O96" t="str">
        <f t="shared" si="3"/>
        <v/>
      </c>
    </row>
    <row r="97" spans="8:15">
      <c r="H97" s="1"/>
      <c r="I97" s="1"/>
      <c r="J97" s="1"/>
      <c r="K97" s="1"/>
      <c r="L97" s="1"/>
      <c r="M97" s="1"/>
      <c r="N97" s="1"/>
      <c r="O97" t="str">
        <f t="shared" si="3"/>
        <v/>
      </c>
    </row>
    <row r="98" spans="8:15">
      <c r="H98" s="1"/>
      <c r="I98" s="1"/>
      <c r="J98" s="1"/>
      <c r="K98" s="1"/>
      <c r="L98" s="1"/>
      <c r="M98" s="1"/>
      <c r="N98" s="1"/>
      <c r="O98" t="str">
        <f t="shared" si="3"/>
        <v/>
      </c>
    </row>
    <row r="99" spans="8:15">
      <c r="H99" s="1"/>
      <c r="I99" s="1"/>
      <c r="J99" s="1"/>
      <c r="K99" s="1"/>
      <c r="L99" s="1"/>
      <c r="M99" s="1"/>
      <c r="N99" s="1"/>
      <c r="O99" t="str">
        <f t="shared" si="3"/>
        <v/>
      </c>
    </row>
    <row r="100" spans="8:15">
      <c r="H100" s="1"/>
      <c r="I100" s="1"/>
      <c r="J100" s="1"/>
      <c r="K100" s="1"/>
      <c r="L100" s="1"/>
      <c r="M100" s="1"/>
      <c r="N100" s="1"/>
      <c r="O100" t="str">
        <f t="shared" si="3"/>
        <v/>
      </c>
    </row>
    <row r="101" spans="8:15">
      <c r="H101" s="1"/>
      <c r="I101" s="1"/>
      <c r="J101" s="1"/>
      <c r="K101" s="1"/>
      <c r="L101" s="1"/>
      <c r="M101" s="1"/>
      <c r="N101" s="1"/>
      <c r="O101" t="str">
        <f t="shared" si="3"/>
        <v/>
      </c>
    </row>
    <row r="102" spans="8:15">
      <c r="H102" s="1"/>
      <c r="I102" s="1"/>
      <c r="J102" s="1"/>
      <c r="K102" s="1"/>
      <c r="L102" s="1"/>
      <c r="M102" s="1"/>
      <c r="N102" s="1"/>
      <c r="O102" t="str">
        <f t="shared" si="3"/>
        <v/>
      </c>
    </row>
    <row r="103" spans="8:15">
      <c r="H103" s="1"/>
      <c r="I103" s="1"/>
      <c r="J103" s="1"/>
      <c r="K103" s="1"/>
      <c r="L103" s="1"/>
      <c r="M103" s="1"/>
      <c r="N103" s="1"/>
      <c r="O103" t="str">
        <f t="shared" si="3"/>
        <v/>
      </c>
    </row>
    <row r="104" spans="8:15">
      <c r="H104" s="1"/>
      <c r="I104" s="1"/>
      <c r="J104" s="1"/>
      <c r="K104" s="1"/>
      <c r="L104" s="1"/>
      <c r="M104" s="1"/>
      <c r="N104" s="1"/>
      <c r="O104" t="str">
        <f t="shared" si="3"/>
        <v/>
      </c>
    </row>
    <row r="105" spans="8:15">
      <c r="H105" s="1"/>
      <c r="I105" s="1"/>
      <c r="J105" s="1"/>
      <c r="K105" s="1"/>
      <c r="L105" s="1"/>
      <c r="M105" s="1"/>
      <c r="N105" s="1"/>
      <c r="O105" t="str">
        <f t="shared" si="3"/>
        <v/>
      </c>
    </row>
    <row r="106" spans="8:15">
      <c r="H106" s="1"/>
      <c r="I106" s="1"/>
      <c r="J106" s="1"/>
      <c r="K106" s="1"/>
      <c r="L106" s="1"/>
      <c r="M106" s="1"/>
      <c r="N106" s="1"/>
      <c r="O106" t="str">
        <f t="shared" si="3"/>
        <v/>
      </c>
    </row>
    <row r="107" spans="8:15">
      <c r="H107" s="1"/>
      <c r="I107" s="1"/>
      <c r="J107" s="1"/>
      <c r="K107" s="1"/>
      <c r="L107" s="1"/>
      <c r="M107" s="1"/>
      <c r="N107" s="1"/>
      <c r="O107" t="str">
        <f t="shared" si="3"/>
        <v/>
      </c>
    </row>
    <row r="108" spans="8:15">
      <c r="H108" s="1"/>
      <c r="I108" s="1"/>
      <c r="J108" s="1"/>
      <c r="K108" s="1"/>
      <c r="L108" s="1"/>
      <c r="M108" s="1"/>
      <c r="N108" s="1"/>
      <c r="O108" t="str">
        <f t="shared" si="3"/>
        <v/>
      </c>
    </row>
    <row r="109" spans="8:15">
      <c r="H109" s="1"/>
      <c r="I109" s="1"/>
      <c r="J109" s="1"/>
      <c r="K109" s="1"/>
      <c r="L109" s="1"/>
      <c r="M109" s="1"/>
      <c r="N109" s="1"/>
      <c r="O109" t="str">
        <f t="shared" si="3"/>
        <v/>
      </c>
    </row>
    <row r="110" spans="8:15">
      <c r="H110" s="1"/>
      <c r="I110" s="1"/>
      <c r="J110" s="1"/>
      <c r="K110" s="1"/>
      <c r="L110" s="1"/>
      <c r="M110" s="1"/>
      <c r="N110" s="1"/>
      <c r="O110" t="str">
        <f t="shared" si="3"/>
        <v/>
      </c>
    </row>
    <row r="111" spans="8:15">
      <c r="H111" s="1"/>
      <c r="I111" s="1"/>
      <c r="J111" s="1"/>
      <c r="K111" s="1"/>
      <c r="L111" s="1"/>
      <c r="M111" s="1"/>
      <c r="N111" s="1"/>
      <c r="O111" t="str">
        <f t="shared" si="3"/>
        <v/>
      </c>
    </row>
    <row r="112" spans="8:15">
      <c r="H112" s="1"/>
      <c r="I112" s="1"/>
      <c r="J112" s="1"/>
      <c r="K112" s="1"/>
      <c r="L112" s="1"/>
      <c r="M112" s="1"/>
      <c r="N112" s="1"/>
      <c r="O112" t="str">
        <f t="shared" si="3"/>
        <v/>
      </c>
    </row>
    <row r="113" spans="8:15">
      <c r="H113" s="1"/>
      <c r="I113" s="1"/>
      <c r="J113" s="1"/>
      <c r="K113" s="1"/>
      <c r="L113" s="1"/>
      <c r="M113" s="1"/>
      <c r="N113" s="1"/>
      <c r="O113" t="str">
        <f t="shared" si="3"/>
        <v/>
      </c>
    </row>
    <row r="114" spans="8:15">
      <c r="H114" s="1"/>
      <c r="I114" s="1"/>
      <c r="J114" s="1"/>
      <c r="K114" s="1"/>
      <c r="L114" s="1"/>
      <c r="M114" s="1"/>
      <c r="N114" s="1"/>
      <c r="O114" t="str">
        <f t="shared" si="3"/>
        <v/>
      </c>
    </row>
    <row r="115" spans="8:15">
      <c r="H115" s="1"/>
      <c r="I115" s="1"/>
      <c r="J115" s="1"/>
      <c r="K115" s="1"/>
      <c r="L115" s="1"/>
      <c r="M115" s="1"/>
      <c r="N115" s="1"/>
      <c r="O115" t="str">
        <f t="shared" si="3"/>
        <v/>
      </c>
    </row>
    <row r="116" spans="8:15">
      <c r="H116" s="1"/>
      <c r="I116" s="1"/>
      <c r="J116" s="1"/>
      <c r="K116" s="1"/>
      <c r="L116" s="1"/>
      <c r="M116" s="1"/>
      <c r="N116" s="1"/>
      <c r="O116" t="str">
        <f t="shared" si="3"/>
        <v/>
      </c>
    </row>
    <row r="117" spans="8:15">
      <c r="H117" s="1"/>
      <c r="I117" s="1"/>
      <c r="J117" s="1"/>
      <c r="K117" s="1"/>
      <c r="L117" s="1"/>
      <c r="M117" s="1"/>
      <c r="N117" s="1"/>
      <c r="O117" t="str">
        <f t="shared" si="3"/>
        <v/>
      </c>
    </row>
    <row r="118" spans="8:15">
      <c r="H118" s="1"/>
      <c r="I118" s="1"/>
      <c r="J118" s="1"/>
      <c r="K118" s="1"/>
      <c r="L118" s="1"/>
      <c r="M118" s="1"/>
      <c r="N118" s="1"/>
      <c r="O118" t="str">
        <f t="shared" si="3"/>
        <v/>
      </c>
    </row>
    <row r="119" spans="8:15">
      <c r="H119" s="1"/>
      <c r="I119" s="1"/>
      <c r="J119" s="1"/>
      <c r="K119" s="1"/>
      <c r="L119" s="1"/>
      <c r="M119" s="1"/>
      <c r="N119" s="1"/>
      <c r="O119" t="str">
        <f t="shared" si="3"/>
        <v/>
      </c>
    </row>
    <row r="120" spans="8:15">
      <c r="H120" s="1"/>
      <c r="I120" s="1"/>
      <c r="J120" s="1"/>
      <c r="K120" s="1"/>
      <c r="L120" s="1"/>
      <c r="M120" s="1"/>
      <c r="N120" s="1"/>
      <c r="O120" t="str">
        <f t="shared" si="3"/>
        <v/>
      </c>
    </row>
    <row r="121" spans="8:15">
      <c r="H121" s="1"/>
      <c r="I121" s="1"/>
      <c r="J121" s="1"/>
      <c r="K121" s="1"/>
      <c r="L121" s="1"/>
      <c r="M121" s="1"/>
      <c r="N121" s="1"/>
      <c r="O121" t="str">
        <f t="shared" si="3"/>
        <v/>
      </c>
    </row>
    <row r="122" spans="8:15">
      <c r="H122" s="1"/>
      <c r="I122" s="1"/>
      <c r="J122" s="1"/>
      <c r="K122" s="1"/>
      <c r="L122" s="1"/>
      <c r="M122" s="1"/>
      <c r="N122" s="1"/>
      <c r="O122" t="str">
        <f t="shared" si="3"/>
        <v/>
      </c>
    </row>
    <row r="123" spans="8:15">
      <c r="H123" s="1"/>
      <c r="I123" s="1"/>
      <c r="J123" s="1"/>
      <c r="K123" s="1"/>
      <c r="L123" s="1"/>
      <c r="M123" s="1"/>
      <c r="N123" s="1"/>
      <c r="O123" t="str">
        <f t="shared" si="3"/>
        <v/>
      </c>
    </row>
    <row r="124" spans="8:15">
      <c r="H124" s="1"/>
      <c r="I124" s="1"/>
      <c r="J124" s="1"/>
      <c r="K124" s="1"/>
      <c r="L124" s="1"/>
      <c r="M124" s="1"/>
      <c r="N124" s="1"/>
      <c r="O124" t="str">
        <f t="shared" si="3"/>
        <v/>
      </c>
    </row>
    <row r="125" spans="8:15">
      <c r="H125" s="1"/>
      <c r="I125" s="1"/>
      <c r="J125" s="1"/>
      <c r="K125" s="1"/>
      <c r="L125" s="1"/>
      <c r="M125" s="1"/>
      <c r="N125" s="1"/>
      <c r="O125" t="str">
        <f t="shared" si="3"/>
        <v/>
      </c>
    </row>
    <row r="126" spans="8:15">
      <c r="H126" s="1"/>
      <c r="I126" s="1"/>
      <c r="J126" s="1"/>
      <c r="K126" s="1"/>
      <c r="L126" s="1"/>
      <c r="M126" s="1"/>
      <c r="N126" s="1"/>
      <c r="O126" t="str">
        <f t="shared" si="3"/>
        <v/>
      </c>
    </row>
    <row r="127" spans="8:15">
      <c r="H127" s="1"/>
      <c r="I127" s="1"/>
      <c r="J127" s="1"/>
      <c r="K127" s="1"/>
      <c r="L127" s="1"/>
      <c r="M127" s="1"/>
      <c r="N127" s="1"/>
      <c r="O127" t="str">
        <f t="shared" si="3"/>
        <v/>
      </c>
    </row>
    <row r="128" spans="8:15">
      <c r="H128" s="1"/>
      <c r="I128" s="1"/>
      <c r="J128" s="1"/>
      <c r="K128" s="1"/>
      <c r="L128" s="1"/>
      <c r="M128" s="1"/>
      <c r="N128" s="1"/>
      <c r="O128" t="str">
        <f t="shared" si="3"/>
        <v/>
      </c>
    </row>
    <row r="129" spans="8:15">
      <c r="H129" s="1"/>
      <c r="I129" s="1"/>
      <c r="J129" s="1"/>
      <c r="K129" s="1"/>
      <c r="L129" s="1"/>
      <c r="M129" s="1"/>
      <c r="N129" s="1"/>
      <c r="O129" t="str">
        <f t="shared" si="3"/>
        <v/>
      </c>
    </row>
    <row r="130" spans="8:15">
      <c r="H130" s="1"/>
      <c r="I130" s="1"/>
      <c r="J130" s="1"/>
      <c r="K130" s="1"/>
      <c r="L130" s="1"/>
      <c r="M130" s="1"/>
      <c r="N130" s="1"/>
      <c r="O130" t="str">
        <f t="shared" si="3"/>
        <v/>
      </c>
    </row>
    <row r="131" spans="8:15">
      <c r="H131" s="1"/>
      <c r="I131" s="1"/>
      <c r="J131" s="1"/>
      <c r="K131" s="1"/>
      <c r="L131" s="1"/>
      <c r="M131" s="1"/>
      <c r="N131" s="1"/>
      <c r="O131" t="str">
        <f t="shared" si="3"/>
        <v/>
      </c>
    </row>
    <row r="132" spans="8:15">
      <c r="H132" s="1"/>
      <c r="I132" s="1"/>
      <c r="J132" s="1"/>
      <c r="K132" s="1"/>
      <c r="L132" s="1"/>
      <c r="M132" s="1"/>
      <c r="N132" s="1"/>
      <c r="O132" t="str">
        <f t="shared" si="3"/>
        <v/>
      </c>
    </row>
    <row r="133" spans="8:15">
      <c r="H133" s="1"/>
      <c r="I133" s="1"/>
      <c r="J133" s="1"/>
      <c r="K133" s="1"/>
      <c r="L133" s="1"/>
      <c r="M133" s="1"/>
      <c r="N133" s="1"/>
      <c r="O133" t="str">
        <f t="shared" si="3"/>
        <v/>
      </c>
    </row>
    <row r="134" spans="8:15">
      <c r="H134" s="1"/>
      <c r="I134" s="1"/>
      <c r="J134" s="1"/>
      <c r="K134" s="1"/>
      <c r="L134" s="1"/>
      <c r="M134" s="1"/>
      <c r="N134" s="1"/>
      <c r="O134" t="str">
        <f t="shared" si="3"/>
        <v/>
      </c>
    </row>
    <row r="135" spans="8:15">
      <c r="H135" s="1"/>
      <c r="I135" s="1"/>
      <c r="J135" s="1"/>
      <c r="K135" s="1"/>
      <c r="L135" s="1"/>
      <c r="M135" s="1"/>
      <c r="N135" s="1"/>
      <c r="O135" t="str">
        <f t="shared" si="3"/>
        <v/>
      </c>
    </row>
    <row r="136" spans="8:15">
      <c r="H136" s="1"/>
      <c r="I136" s="1"/>
      <c r="J136" s="1"/>
      <c r="K136" s="1"/>
      <c r="L136" s="1"/>
      <c r="M136" s="1"/>
      <c r="N136" s="1"/>
      <c r="O136" t="str">
        <f t="shared" si="3"/>
        <v/>
      </c>
    </row>
    <row r="137" spans="8:15">
      <c r="H137" s="1"/>
      <c r="I137" s="1"/>
      <c r="J137" s="1"/>
      <c r="K137" s="1"/>
      <c r="L137" s="1"/>
      <c r="M137" s="1"/>
      <c r="N137" s="1"/>
      <c r="O137" t="str">
        <f t="shared" si="3"/>
        <v/>
      </c>
    </row>
    <row r="138" spans="8:15">
      <c r="H138" s="1"/>
      <c r="I138" s="1"/>
      <c r="J138" s="1"/>
      <c r="K138" s="1"/>
      <c r="L138" s="1"/>
      <c r="M138" s="1"/>
      <c r="N138" s="1"/>
      <c r="O138" t="str">
        <f t="shared" si="3"/>
        <v/>
      </c>
    </row>
    <row r="139" spans="8:15">
      <c r="H139" s="1"/>
      <c r="I139" s="1"/>
      <c r="J139" s="1"/>
      <c r="K139" s="1"/>
      <c r="L139" s="1"/>
      <c r="M139" s="1"/>
      <c r="N139" s="1"/>
      <c r="O139" t="str">
        <f t="shared" si="3"/>
        <v/>
      </c>
    </row>
    <row r="140" spans="8:15">
      <c r="H140" s="1"/>
      <c r="I140" s="1"/>
      <c r="J140" s="1"/>
      <c r="K140" s="1"/>
      <c r="L140" s="1"/>
      <c r="M140" s="1"/>
      <c r="N140" s="1"/>
      <c r="O140" t="str">
        <f t="shared" ref="O140:O203" si="4">IF(COUNTIF(H140:N140,"No") &gt; 0, FALSE, IF(COUNTIF(H140:N140,"Yes") &gt; 6, TRUE, ""))</f>
        <v/>
      </c>
    </row>
    <row r="141" spans="8:15">
      <c r="H141" s="1"/>
      <c r="I141" s="1"/>
      <c r="J141" s="1"/>
      <c r="K141" s="1"/>
      <c r="L141" s="1"/>
      <c r="M141" s="1"/>
      <c r="N141" s="1"/>
      <c r="O141" t="str">
        <f t="shared" si="4"/>
        <v/>
      </c>
    </row>
    <row r="142" spans="8:15">
      <c r="H142" s="1"/>
      <c r="I142" s="1"/>
      <c r="J142" s="1"/>
      <c r="K142" s="1"/>
      <c r="L142" s="1"/>
      <c r="M142" s="1"/>
      <c r="N142" s="1"/>
      <c r="O142" t="str">
        <f t="shared" si="4"/>
        <v/>
      </c>
    </row>
    <row r="143" spans="8:15">
      <c r="H143" s="1"/>
      <c r="I143" s="1"/>
      <c r="J143" s="1"/>
      <c r="K143" s="1"/>
      <c r="L143" s="1"/>
      <c r="M143" s="1"/>
      <c r="N143" s="1"/>
      <c r="O143" t="str">
        <f t="shared" si="4"/>
        <v/>
      </c>
    </row>
    <row r="144" spans="8:15">
      <c r="H144" s="1"/>
      <c r="I144" s="1"/>
      <c r="J144" s="1"/>
      <c r="K144" s="1"/>
      <c r="L144" s="1"/>
      <c r="M144" s="1"/>
      <c r="N144" s="1"/>
      <c r="O144" t="str">
        <f t="shared" si="4"/>
        <v/>
      </c>
    </row>
    <row r="145" spans="8:15">
      <c r="H145" s="1"/>
      <c r="I145" s="1"/>
      <c r="J145" s="1"/>
      <c r="K145" s="1"/>
      <c r="L145" s="1"/>
      <c r="M145" s="1"/>
      <c r="N145" s="1"/>
      <c r="O145" t="str">
        <f t="shared" si="4"/>
        <v/>
      </c>
    </row>
    <row r="146" spans="8:15">
      <c r="H146" s="1"/>
      <c r="I146" s="1"/>
      <c r="J146" s="1"/>
      <c r="K146" s="1"/>
      <c r="L146" s="1"/>
      <c r="M146" s="1"/>
      <c r="N146" s="1"/>
      <c r="O146" t="str">
        <f t="shared" si="4"/>
        <v/>
      </c>
    </row>
    <row r="147" spans="8:15">
      <c r="H147" s="1"/>
      <c r="I147" s="1"/>
      <c r="J147" s="1"/>
      <c r="K147" s="1"/>
      <c r="L147" s="1"/>
      <c r="M147" s="1"/>
      <c r="N147" s="1"/>
      <c r="O147" t="str">
        <f t="shared" si="4"/>
        <v/>
      </c>
    </row>
    <row r="148" spans="8:15">
      <c r="H148" s="1"/>
      <c r="I148" s="1"/>
      <c r="J148" s="1"/>
      <c r="K148" s="1"/>
      <c r="L148" s="1"/>
      <c r="M148" s="1"/>
      <c r="N148" s="1"/>
      <c r="O148" t="str">
        <f t="shared" si="4"/>
        <v/>
      </c>
    </row>
    <row r="149" spans="8:15">
      <c r="H149" s="1"/>
      <c r="I149" s="1"/>
      <c r="J149" s="1"/>
      <c r="K149" s="1"/>
      <c r="L149" s="1"/>
      <c r="M149" s="1"/>
      <c r="N149" s="1"/>
      <c r="O149" t="str">
        <f t="shared" si="4"/>
        <v/>
      </c>
    </row>
    <row r="150" spans="8:15">
      <c r="H150" s="1"/>
      <c r="I150" s="1"/>
      <c r="J150" s="1"/>
      <c r="K150" s="1"/>
      <c r="L150" s="1"/>
      <c r="M150" s="1"/>
      <c r="N150" s="1"/>
      <c r="O150" t="str">
        <f t="shared" si="4"/>
        <v/>
      </c>
    </row>
    <row r="151" spans="8:15">
      <c r="H151" s="1"/>
      <c r="I151" s="1"/>
      <c r="J151" s="1"/>
      <c r="K151" s="1"/>
      <c r="L151" s="1"/>
      <c r="M151" s="1"/>
      <c r="N151" s="1"/>
      <c r="O151" t="str">
        <f t="shared" si="4"/>
        <v/>
      </c>
    </row>
    <row r="152" spans="8:15">
      <c r="H152" s="1"/>
      <c r="I152" s="1"/>
      <c r="J152" s="1"/>
      <c r="K152" s="1"/>
      <c r="L152" s="1"/>
      <c r="M152" s="1"/>
      <c r="N152" s="1"/>
      <c r="O152" t="str">
        <f t="shared" si="4"/>
        <v/>
      </c>
    </row>
    <row r="153" spans="8:15">
      <c r="H153" s="1"/>
      <c r="I153" s="1"/>
      <c r="J153" s="1"/>
      <c r="K153" s="1"/>
      <c r="L153" s="1"/>
      <c r="M153" s="1"/>
      <c r="N153" s="1"/>
      <c r="O153" t="str">
        <f t="shared" si="4"/>
        <v/>
      </c>
    </row>
    <row r="154" spans="8:15">
      <c r="H154" s="1"/>
      <c r="I154" s="1"/>
      <c r="J154" s="1"/>
      <c r="K154" s="1"/>
      <c r="L154" s="1"/>
      <c r="M154" s="1"/>
      <c r="N154" s="1"/>
      <c r="O154" t="str">
        <f t="shared" si="4"/>
        <v/>
      </c>
    </row>
    <row r="155" spans="8:15">
      <c r="H155" s="1"/>
      <c r="I155" s="1"/>
      <c r="J155" s="1"/>
      <c r="K155" s="1"/>
      <c r="L155" s="1"/>
      <c r="M155" s="1"/>
      <c r="N155" s="1"/>
      <c r="O155" t="str">
        <f t="shared" si="4"/>
        <v/>
      </c>
    </row>
    <row r="156" spans="8:15">
      <c r="H156" s="1"/>
      <c r="I156" s="1"/>
      <c r="J156" s="1"/>
      <c r="K156" s="1"/>
      <c r="L156" s="1"/>
      <c r="M156" s="1"/>
      <c r="N156" s="1"/>
      <c r="O156" t="str">
        <f t="shared" si="4"/>
        <v/>
      </c>
    </row>
    <row r="157" spans="8:15">
      <c r="H157" s="1"/>
      <c r="I157" s="1"/>
      <c r="J157" s="1"/>
      <c r="K157" s="1"/>
      <c r="L157" s="1"/>
      <c r="M157" s="1"/>
      <c r="N157" s="1"/>
      <c r="O157" t="str">
        <f t="shared" si="4"/>
        <v/>
      </c>
    </row>
    <row r="158" spans="8:15">
      <c r="H158" s="1"/>
      <c r="I158" s="1"/>
      <c r="J158" s="1"/>
      <c r="K158" s="1"/>
      <c r="L158" s="1"/>
      <c r="M158" s="1"/>
      <c r="N158" s="1"/>
      <c r="O158" t="str">
        <f t="shared" si="4"/>
        <v/>
      </c>
    </row>
    <row r="159" spans="8:15">
      <c r="H159" s="1"/>
      <c r="I159" s="1"/>
      <c r="J159" s="1"/>
      <c r="K159" s="1"/>
      <c r="L159" s="1"/>
      <c r="M159" s="1"/>
      <c r="N159" s="1"/>
      <c r="O159" t="str">
        <f t="shared" si="4"/>
        <v/>
      </c>
    </row>
    <row r="160" spans="8:15">
      <c r="H160" s="1"/>
      <c r="I160" s="1"/>
      <c r="J160" s="1"/>
      <c r="K160" s="1"/>
      <c r="L160" s="1"/>
      <c r="M160" s="1"/>
      <c r="N160" s="1"/>
      <c r="O160" t="str">
        <f t="shared" si="4"/>
        <v/>
      </c>
    </row>
    <row r="161" spans="8:15">
      <c r="H161" s="1"/>
      <c r="I161" s="1"/>
      <c r="J161" s="1"/>
      <c r="K161" s="1"/>
      <c r="L161" s="1"/>
      <c r="M161" s="1"/>
      <c r="N161" s="1"/>
      <c r="O161" t="str">
        <f t="shared" si="4"/>
        <v/>
      </c>
    </row>
    <row r="162" spans="8:15">
      <c r="H162" s="1"/>
      <c r="I162" s="1"/>
      <c r="J162" s="1"/>
      <c r="K162" s="1"/>
      <c r="L162" s="1"/>
      <c r="M162" s="1"/>
      <c r="N162" s="1"/>
      <c r="O162" t="str">
        <f t="shared" si="4"/>
        <v/>
      </c>
    </row>
    <row r="163" spans="8:15">
      <c r="H163" s="1"/>
      <c r="I163" s="1"/>
      <c r="J163" s="1"/>
      <c r="K163" s="1"/>
      <c r="L163" s="1"/>
      <c r="M163" s="1"/>
      <c r="N163" s="1"/>
      <c r="O163" t="str">
        <f t="shared" si="4"/>
        <v/>
      </c>
    </row>
    <row r="164" spans="8:15">
      <c r="H164" s="1"/>
      <c r="I164" s="1"/>
      <c r="J164" s="1"/>
      <c r="K164" s="1"/>
      <c r="L164" s="1"/>
      <c r="M164" s="1"/>
      <c r="N164" s="1"/>
      <c r="O164" t="str">
        <f t="shared" si="4"/>
        <v/>
      </c>
    </row>
    <row r="165" spans="8:15">
      <c r="H165" s="1"/>
      <c r="I165" s="1"/>
      <c r="J165" s="1"/>
      <c r="K165" s="1"/>
      <c r="L165" s="1"/>
      <c r="M165" s="1"/>
      <c r="N165" s="1"/>
      <c r="O165" t="str">
        <f t="shared" si="4"/>
        <v/>
      </c>
    </row>
    <row r="166" spans="8:15">
      <c r="H166" s="1"/>
      <c r="I166" s="1"/>
      <c r="J166" s="1"/>
      <c r="K166" s="1"/>
      <c r="L166" s="1"/>
      <c r="M166" s="1"/>
      <c r="N166" s="1"/>
      <c r="O166" t="str">
        <f t="shared" si="4"/>
        <v/>
      </c>
    </row>
    <row r="167" spans="8:15">
      <c r="H167" s="1"/>
      <c r="I167" s="1"/>
      <c r="J167" s="1"/>
      <c r="K167" s="1"/>
      <c r="L167" s="1"/>
      <c r="M167" s="1"/>
      <c r="N167" s="1"/>
      <c r="O167" t="str">
        <f t="shared" si="4"/>
        <v/>
      </c>
    </row>
    <row r="168" spans="8:15">
      <c r="H168" s="1"/>
      <c r="I168" s="1"/>
      <c r="J168" s="1"/>
      <c r="K168" s="1"/>
      <c r="L168" s="1"/>
      <c r="M168" s="1"/>
      <c r="N168" s="1"/>
      <c r="O168" t="str">
        <f t="shared" si="4"/>
        <v/>
      </c>
    </row>
    <row r="169" spans="8:15">
      <c r="H169" s="1"/>
      <c r="I169" s="1"/>
      <c r="J169" s="1"/>
      <c r="K169" s="1"/>
      <c r="L169" s="1"/>
      <c r="M169" s="1"/>
      <c r="N169" s="1"/>
      <c r="O169" t="str">
        <f t="shared" si="4"/>
        <v/>
      </c>
    </row>
    <row r="170" spans="8:15">
      <c r="H170" s="1"/>
      <c r="I170" s="1"/>
      <c r="J170" s="1"/>
      <c r="K170" s="1"/>
      <c r="L170" s="1"/>
      <c r="M170" s="1"/>
      <c r="N170" s="1"/>
      <c r="O170" t="str">
        <f t="shared" si="4"/>
        <v/>
      </c>
    </row>
    <row r="171" spans="8:15">
      <c r="H171" s="1"/>
      <c r="I171" s="1"/>
      <c r="J171" s="1"/>
      <c r="K171" s="1"/>
      <c r="L171" s="1"/>
      <c r="M171" s="1"/>
      <c r="N171" s="1"/>
      <c r="O171" t="str">
        <f t="shared" si="4"/>
        <v/>
      </c>
    </row>
    <row r="172" spans="8:15">
      <c r="H172" s="1"/>
      <c r="I172" s="1"/>
      <c r="J172" s="1"/>
      <c r="K172" s="1"/>
      <c r="L172" s="1"/>
      <c r="M172" s="1"/>
      <c r="N172" s="1"/>
      <c r="O172" t="str">
        <f t="shared" si="4"/>
        <v/>
      </c>
    </row>
    <row r="173" spans="8:15">
      <c r="H173" s="1"/>
      <c r="I173" s="1"/>
      <c r="J173" s="1"/>
      <c r="K173" s="1"/>
      <c r="L173" s="1"/>
      <c r="M173" s="1"/>
      <c r="N173" s="1"/>
      <c r="O173" t="str">
        <f t="shared" si="4"/>
        <v/>
      </c>
    </row>
    <row r="174" spans="8:15">
      <c r="H174" s="1"/>
      <c r="I174" s="1"/>
      <c r="J174" s="1"/>
      <c r="K174" s="1"/>
      <c r="L174" s="1"/>
      <c r="M174" s="1"/>
      <c r="N174" s="1"/>
      <c r="O174" t="str">
        <f t="shared" si="4"/>
        <v/>
      </c>
    </row>
    <row r="175" spans="8:15">
      <c r="H175" s="1"/>
      <c r="I175" s="1"/>
      <c r="J175" s="1"/>
      <c r="K175" s="1"/>
      <c r="L175" s="1"/>
      <c r="M175" s="1"/>
      <c r="N175" s="1"/>
      <c r="O175" t="str">
        <f t="shared" si="4"/>
        <v/>
      </c>
    </row>
    <row r="176" spans="8:15">
      <c r="H176" s="1"/>
      <c r="I176" s="1"/>
      <c r="J176" s="1"/>
      <c r="K176" s="1"/>
      <c r="L176" s="1"/>
      <c r="M176" s="1"/>
      <c r="N176" s="1"/>
      <c r="O176" t="str">
        <f t="shared" si="4"/>
        <v/>
      </c>
    </row>
    <row r="177" spans="8:15">
      <c r="H177" s="1"/>
      <c r="I177" s="1"/>
      <c r="J177" s="1"/>
      <c r="K177" s="1"/>
      <c r="L177" s="1"/>
      <c r="M177" s="1"/>
      <c r="N177" s="1"/>
      <c r="O177" t="str">
        <f t="shared" si="4"/>
        <v/>
      </c>
    </row>
    <row r="178" spans="8:15">
      <c r="H178" s="1"/>
      <c r="I178" s="1"/>
      <c r="J178" s="1"/>
      <c r="K178" s="1"/>
      <c r="L178" s="1"/>
      <c r="M178" s="1"/>
      <c r="N178" s="1"/>
      <c r="O178" t="str">
        <f t="shared" si="4"/>
        <v/>
      </c>
    </row>
    <row r="179" spans="8:15">
      <c r="H179" s="1"/>
      <c r="I179" s="1"/>
      <c r="J179" s="1"/>
      <c r="K179" s="1"/>
      <c r="L179" s="1"/>
      <c r="M179" s="1"/>
      <c r="N179" s="1"/>
      <c r="O179" t="str">
        <f t="shared" si="4"/>
        <v/>
      </c>
    </row>
    <row r="180" spans="8:15">
      <c r="H180" s="1"/>
      <c r="I180" s="1"/>
      <c r="J180" s="1"/>
      <c r="K180" s="1"/>
      <c r="L180" s="1"/>
      <c r="M180" s="1"/>
      <c r="N180" s="1"/>
      <c r="O180" t="str">
        <f t="shared" si="4"/>
        <v/>
      </c>
    </row>
    <row r="181" spans="8:15">
      <c r="H181" s="1"/>
      <c r="I181" s="1"/>
      <c r="J181" s="1"/>
      <c r="K181" s="1"/>
      <c r="L181" s="1"/>
      <c r="M181" s="1"/>
      <c r="N181" s="1"/>
      <c r="O181" t="str">
        <f t="shared" si="4"/>
        <v/>
      </c>
    </row>
    <row r="182" spans="8:15">
      <c r="H182" s="1"/>
      <c r="I182" s="1"/>
      <c r="J182" s="1"/>
      <c r="K182" s="1"/>
      <c r="L182" s="1"/>
      <c r="M182" s="1"/>
      <c r="N182" s="1"/>
      <c r="O182" t="str">
        <f t="shared" si="4"/>
        <v/>
      </c>
    </row>
    <row r="183" spans="8:15">
      <c r="H183" s="1"/>
      <c r="I183" s="1"/>
      <c r="J183" s="1"/>
      <c r="K183" s="1"/>
      <c r="L183" s="1"/>
      <c r="M183" s="1"/>
      <c r="N183" s="1"/>
      <c r="O183" t="str">
        <f t="shared" si="4"/>
        <v/>
      </c>
    </row>
    <row r="184" spans="8:15">
      <c r="H184" s="1"/>
      <c r="I184" s="1"/>
      <c r="J184" s="1"/>
      <c r="K184" s="1"/>
      <c r="L184" s="1"/>
      <c r="M184" s="1"/>
      <c r="N184" s="1"/>
      <c r="O184" t="str">
        <f t="shared" si="4"/>
        <v/>
      </c>
    </row>
    <row r="185" spans="8:15">
      <c r="H185" s="1"/>
      <c r="I185" s="1"/>
      <c r="J185" s="1"/>
      <c r="K185" s="1"/>
      <c r="L185" s="1"/>
      <c r="M185" s="1"/>
      <c r="N185" s="1"/>
      <c r="O185" t="str">
        <f t="shared" si="4"/>
        <v/>
      </c>
    </row>
    <row r="186" spans="8:15">
      <c r="H186" s="1"/>
      <c r="I186" s="1"/>
      <c r="J186" s="1"/>
      <c r="K186" s="1"/>
      <c r="L186" s="1"/>
      <c r="M186" s="1"/>
      <c r="N186" s="1"/>
      <c r="O186" t="str">
        <f t="shared" si="4"/>
        <v/>
      </c>
    </row>
    <row r="187" spans="8:15">
      <c r="H187" s="1"/>
      <c r="I187" s="1"/>
      <c r="J187" s="1"/>
      <c r="K187" s="1"/>
      <c r="L187" s="1"/>
      <c r="M187" s="1"/>
      <c r="N187" s="1"/>
      <c r="O187" t="str">
        <f t="shared" si="4"/>
        <v/>
      </c>
    </row>
    <row r="188" spans="8:15">
      <c r="H188" s="1"/>
      <c r="I188" s="1"/>
      <c r="J188" s="1"/>
      <c r="K188" s="1"/>
      <c r="L188" s="1"/>
      <c r="M188" s="1"/>
      <c r="N188" s="1"/>
      <c r="O188" t="str">
        <f t="shared" si="4"/>
        <v/>
      </c>
    </row>
    <row r="189" spans="8:15">
      <c r="H189" s="1"/>
      <c r="I189" s="1"/>
      <c r="J189" s="1"/>
      <c r="K189" s="1"/>
      <c r="L189" s="1"/>
      <c r="M189" s="1"/>
      <c r="N189" s="1"/>
      <c r="O189" t="str">
        <f t="shared" si="4"/>
        <v/>
      </c>
    </row>
    <row r="190" spans="8:15">
      <c r="H190" s="1"/>
      <c r="I190" s="1"/>
      <c r="J190" s="1"/>
      <c r="K190" s="1"/>
      <c r="L190" s="1"/>
      <c r="M190" s="1"/>
      <c r="N190" s="1"/>
      <c r="O190" t="str">
        <f t="shared" si="4"/>
        <v/>
      </c>
    </row>
    <row r="191" spans="8:15">
      <c r="H191" s="1"/>
      <c r="I191" s="1"/>
      <c r="J191" s="1"/>
      <c r="K191" s="1"/>
      <c r="L191" s="1"/>
      <c r="M191" s="1"/>
      <c r="N191" s="1"/>
      <c r="O191" t="str">
        <f t="shared" si="4"/>
        <v/>
      </c>
    </row>
    <row r="192" spans="8:15">
      <c r="H192" s="1"/>
      <c r="I192" s="1"/>
      <c r="J192" s="1"/>
      <c r="K192" s="1"/>
      <c r="L192" s="1"/>
      <c r="M192" s="1"/>
      <c r="N192" s="1"/>
      <c r="O192" t="str">
        <f t="shared" si="4"/>
        <v/>
      </c>
    </row>
    <row r="193" spans="8:15">
      <c r="H193" s="1"/>
      <c r="I193" s="1"/>
      <c r="J193" s="1"/>
      <c r="K193" s="1"/>
      <c r="L193" s="1"/>
      <c r="M193" s="1"/>
      <c r="N193" s="1"/>
      <c r="O193" t="str">
        <f t="shared" si="4"/>
        <v/>
      </c>
    </row>
    <row r="194" spans="8:15">
      <c r="H194" s="1"/>
      <c r="I194" s="1"/>
      <c r="J194" s="1"/>
      <c r="K194" s="1"/>
      <c r="L194" s="1"/>
      <c r="M194" s="1"/>
      <c r="N194" s="1"/>
      <c r="O194" t="str">
        <f t="shared" si="4"/>
        <v/>
      </c>
    </row>
    <row r="195" spans="8:15">
      <c r="H195" s="1"/>
      <c r="I195" s="1"/>
      <c r="J195" s="1"/>
      <c r="K195" s="1"/>
      <c r="L195" s="1"/>
      <c r="M195" s="1"/>
      <c r="N195" s="1"/>
      <c r="O195" t="str">
        <f t="shared" si="4"/>
        <v/>
      </c>
    </row>
    <row r="196" spans="8:15">
      <c r="H196" s="1"/>
      <c r="I196" s="1"/>
      <c r="J196" s="1"/>
      <c r="K196" s="1"/>
      <c r="L196" s="1"/>
      <c r="M196" s="1"/>
      <c r="N196" s="1"/>
      <c r="O196" t="str">
        <f t="shared" si="4"/>
        <v/>
      </c>
    </row>
    <row r="197" spans="8:15">
      <c r="H197" s="1"/>
      <c r="I197" s="1"/>
      <c r="J197" s="1"/>
      <c r="K197" s="1"/>
      <c r="L197" s="1"/>
      <c r="M197" s="1"/>
      <c r="N197" s="1"/>
      <c r="O197" t="str">
        <f t="shared" si="4"/>
        <v/>
      </c>
    </row>
    <row r="198" spans="8:15">
      <c r="H198" s="1"/>
      <c r="I198" s="1"/>
      <c r="J198" s="1"/>
      <c r="K198" s="1"/>
      <c r="L198" s="1"/>
      <c r="M198" s="1"/>
      <c r="N198" s="1"/>
      <c r="O198" t="str">
        <f t="shared" si="4"/>
        <v/>
      </c>
    </row>
    <row r="199" spans="8:15">
      <c r="H199" s="1"/>
      <c r="I199" s="1"/>
      <c r="J199" s="1"/>
      <c r="K199" s="1"/>
      <c r="L199" s="1"/>
      <c r="M199" s="1"/>
      <c r="N199" s="1"/>
      <c r="O199" t="str">
        <f t="shared" si="4"/>
        <v/>
      </c>
    </row>
    <row r="200" spans="8:15">
      <c r="H200" s="1"/>
      <c r="I200" s="1"/>
      <c r="J200" s="1"/>
      <c r="K200" s="1"/>
      <c r="L200" s="1"/>
      <c r="M200" s="1"/>
      <c r="N200" s="1"/>
      <c r="O200" t="str">
        <f t="shared" si="4"/>
        <v/>
      </c>
    </row>
    <row r="201" spans="8:15">
      <c r="H201" s="1"/>
      <c r="I201" s="1"/>
      <c r="J201" s="1"/>
      <c r="K201" s="1"/>
      <c r="L201" s="1"/>
      <c r="M201" s="1"/>
      <c r="N201" s="1"/>
      <c r="O201" t="str">
        <f t="shared" si="4"/>
        <v/>
      </c>
    </row>
    <row r="202" spans="8:15">
      <c r="H202" s="1"/>
      <c r="I202" s="1"/>
      <c r="J202" s="1"/>
      <c r="K202" s="1"/>
      <c r="L202" s="1"/>
      <c r="M202" s="1"/>
      <c r="N202" s="1"/>
      <c r="O202" t="str">
        <f t="shared" si="4"/>
        <v/>
      </c>
    </row>
    <row r="203" spans="8:15">
      <c r="H203" s="1"/>
      <c r="I203" s="1"/>
      <c r="J203" s="1"/>
      <c r="K203" s="1"/>
      <c r="L203" s="1"/>
      <c r="M203" s="1"/>
      <c r="N203" s="1"/>
      <c r="O203" t="str">
        <f t="shared" si="4"/>
        <v/>
      </c>
    </row>
    <row r="204" spans="8:15">
      <c r="H204" s="1"/>
      <c r="I204" s="1"/>
      <c r="J204" s="1"/>
      <c r="K204" s="1"/>
      <c r="L204" s="1"/>
      <c r="M204" s="1"/>
      <c r="N204" s="1"/>
      <c r="O204" t="str">
        <f t="shared" ref="O204:O267" si="5">IF(COUNTIF(H204:N204,"No") &gt; 0, FALSE, IF(COUNTIF(H204:N204,"Yes") &gt; 6, TRUE, ""))</f>
        <v/>
      </c>
    </row>
    <row r="205" spans="8:15">
      <c r="H205" s="1"/>
      <c r="I205" s="1"/>
      <c r="J205" s="1"/>
      <c r="K205" s="1"/>
      <c r="L205" s="1"/>
      <c r="M205" s="1"/>
      <c r="N205" s="1"/>
      <c r="O205" t="str">
        <f t="shared" si="5"/>
        <v/>
      </c>
    </row>
    <row r="206" spans="8:15">
      <c r="H206" s="1"/>
      <c r="I206" s="1"/>
      <c r="J206" s="1"/>
      <c r="K206" s="1"/>
      <c r="L206" s="1"/>
      <c r="M206" s="1"/>
      <c r="N206" s="1"/>
      <c r="O206" t="str">
        <f t="shared" si="5"/>
        <v/>
      </c>
    </row>
    <row r="207" spans="8:15">
      <c r="H207" s="1"/>
      <c r="I207" s="1"/>
      <c r="J207" s="1"/>
      <c r="K207" s="1"/>
      <c r="L207" s="1"/>
      <c r="M207" s="1"/>
      <c r="N207" s="1"/>
      <c r="O207" t="str">
        <f t="shared" si="5"/>
        <v/>
      </c>
    </row>
    <row r="208" spans="8:15">
      <c r="H208" s="1"/>
      <c r="I208" s="1"/>
      <c r="J208" s="1"/>
      <c r="K208" s="1"/>
      <c r="L208" s="1"/>
      <c r="M208" s="1"/>
      <c r="N208" s="1"/>
      <c r="O208" t="str">
        <f t="shared" si="5"/>
        <v/>
      </c>
    </row>
    <row r="209" spans="8:15">
      <c r="H209" s="1"/>
      <c r="I209" s="1"/>
      <c r="J209" s="1"/>
      <c r="K209" s="1"/>
      <c r="L209" s="1"/>
      <c r="M209" s="1"/>
      <c r="N209" s="1"/>
      <c r="O209" t="str">
        <f t="shared" si="5"/>
        <v/>
      </c>
    </row>
    <row r="210" spans="8:15">
      <c r="H210" s="1"/>
      <c r="I210" s="1"/>
      <c r="J210" s="1"/>
      <c r="K210" s="1"/>
      <c r="L210" s="1"/>
      <c r="M210" s="1"/>
      <c r="N210" s="1"/>
      <c r="O210" t="str">
        <f t="shared" si="5"/>
        <v/>
      </c>
    </row>
    <row r="211" spans="8:15">
      <c r="H211" s="1"/>
      <c r="I211" s="1"/>
      <c r="J211" s="1"/>
      <c r="K211" s="1"/>
      <c r="L211" s="1"/>
      <c r="M211" s="1"/>
      <c r="N211" s="1"/>
      <c r="O211" t="str">
        <f t="shared" si="5"/>
        <v/>
      </c>
    </row>
    <row r="212" spans="8:15">
      <c r="H212" s="1"/>
      <c r="I212" s="1"/>
      <c r="J212" s="1"/>
      <c r="K212" s="1"/>
      <c r="L212" s="1"/>
      <c r="M212" s="1"/>
      <c r="N212" s="1"/>
      <c r="O212" t="str">
        <f t="shared" si="5"/>
        <v/>
      </c>
    </row>
    <row r="213" spans="8:15">
      <c r="H213" s="1"/>
      <c r="I213" s="1"/>
      <c r="J213" s="1"/>
      <c r="K213" s="1"/>
      <c r="L213" s="1"/>
      <c r="M213" s="1"/>
      <c r="N213" s="1"/>
      <c r="O213" t="str">
        <f t="shared" si="5"/>
        <v/>
      </c>
    </row>
    <row r="214" spans="8:15">
      <c r="H214" s="1"/>
      <c r="I214" s="1"/>
      <c r="J214" s="1"/>
      <c r="K214" s="1"/>
      <c r="L214" s="1"/>
      <c r="M214" s="1"/>
      <c r="N214" s="1"/>
      <c r="O214" t="str">
        <f t="shared" si="5"/>
        <v/>
      </c>
    </row>
    <row r="215" spans="8:15">
      <c r="H215" s="1"/>
      <c r="I215" s="1"/>
      <c r="J215" s="1"/>
      <c r="K215" s="1"/>
      <c r="L215" s="1"/>
      <c r="M215" s="1"/>
      <c r="N215" s="1"/>
      <c r="O215" t="str">
        <f t="shared" si="5"/>
        <v/>
      </c>
    </row>
    <row r="216" spans="8:15">
      <c r="H216" s="1"/>
      <c r="I216" s="1"/>
      <c r="J216" s="1"/>
      <c r="K216" s="1"/>
      <c r="L216" s="1"/>
      <c r="M216" s="1"/>
      <c r="N216" s="1"/>
      <c r="O216" t="str">
        <f t="shared" si="5"/>
        <v/>
      </c>
    </row>
    <row r="217" spans="8:15">
      <c r="H217" s="1"/>
      <c r="I217" s="1"/>
      <c r="J217" s="1"/>
      <c r="K217" s="1"/>
      <c r="L217" s="1"/>
      <c r="M217" s="1"/>
      <c r="N217" s="1"/>
      <c r="O217" t="str">
        <f t="shared" si="5"/>
        <v/>
      </c>
    </row>
    <row r="218" spans="8:15">
      <c r="H218" s="1"/>
      <c r="I218" s="1"/>
      <c r="J218" s="1"/>
      <c r="K218" s="1"/>
      <c r="L218" s="1"/>
      <c r="M218" s="1"/>
      <c r="N218" s="1"/>
      <c r="O218" t="str">
        <f t="shared" si="5"/>
        <v/>
      </c>
    </row>
    <row r="219" spans="8:15">
      <c r="H219" s="1"/>
      <c r="I219" s="1"/>
      <c r="J219" s="1"/>
      <c r="K219" s="1"/>
      <c r="L219" s="1"/>
      <c r="M219" s="1"/>
      <c r="N219" s="1"/>
      <c r="O219" t="str">
        <f t="shared" si="5"/>
        <v/>
      </c>
    </row>
    <row r="220" spans="8:15">
      <c r="H220" s="1"/>
      <c r="I220" s="1"/>
      <c r="J220" s="1"/>
      <c r="K220" s="1"/>
      <c r="L220" s="1"/>
      <c r="M220" s="1"/>
      <c r="N220" s="1"/>
      <c r="O220" t="str">
        <f t="shared" si="5"/>
        <v/>
      </c>
    </row>
    <row r="221" spans="8:15">
      <c r="H221" s="1"/>
      <c r="I221" s="1"/>
      <c r="J221" s="1"/>
      <c r="K221" s="1"/>
      <c r="L221" s="1"/>
      <c r="M221" s="1"/>
      <c r="N221" s="1"/>
      <c r="O221" t="str">
        <f t="shared" si="5"/>
        <v/>
      </c>
    </row>
    <row r="222" spans="8:15">
      <c r="H222" s="1"/>
      <c r="I222" s="1"/>
      <c r="J222" s="1"/>
      <c r="K222" s="1"/>
      <c r="L222" s="1"/>
      <c r="M222" s="1"/>
      <c r="N222" s="1"/>
      <c r="O222" t="str">
        <f t="shared" si="5"/>
        <v/>
      </c>
    </row>
    <row r="223" spans="8:15">
      <c r="H223" s="1"/>
      <c r="I223" s="1"/>
      <c r="J223" s="1"/>
      <c r="K223" s="1"/>
      <c r="L223" s="1"/>
      <c r="M223" s="1"/>
      <c r="N223" s="1"/>
      <c r="O223" t="str">
        <f t="shared" si="5"/>
        <v/>
      </c>
    </row>
    <row r="224" spans="8:15">
      <c r="H224" s="1"/>
      <c r="I224" s="1"/>
      <c r="J224" s="1"/>
      <c r="K224" s="1"/>
      <c r="L224" s="1"/>
      <c r="M224" s="1"/>
      <c r="N224" s="1"/>
      <c r="O224" t="str">
        <f t="shared" si="5"/>
        <v/>
      </c>
    </row>
    <row r="225" spans="8:15">
      <c r="H225" s="1"/>
      <c r="I225" s="1"/>
      <c r="J225" s="1"/>
      <c r="K225" s="1"/>
      <c r="L225" s="1"/>
      <c r="M225" s="1"/>
      <c r="N225" s="1"/>
      <c r="O225" t="str">
        <f t="shared" si="5"/>
        <v/>
      </c>
    </row>
    <row r="226" spans="8:15">
      <c r="H226" s="1"/>
      <c r="I226" s="1"/>
      <c r="J226" s="1"/>
      <c r="K226" s="1"/>
      <c r="L226" s="1"/>
      <c r="M226" s="1"/>
      <c r="N226" s="1"/>
      <c r="O226" t="str">
        <f t="shared" si="5"/>
        <v/>
      </c>
    </row>
    <row r="227" spans="8:15">
      <c r="H227" s="1"/>
      <c r="I227" s="1"/>
      <c r="J227" s="1"/>
      <c r="K227" s="1"/>
      <c r="L227" s="1"/>
      <c r="M227" s="1"/>
      <c r="N227" s="1"/>
      <c r="O227" t="str">
        <f t="shared" si="5"/>
        <v/>
      </c>
    </row>
    <row r="228" spans="8:15">
      <c r="H228" s="1"/>
      <c r="I228" s="1"/>
      <c r="J228" s="1"/>
      <c r="K228" s="1"/>
      <c r="L228" s="1"/>
      <c r="M228" s="1"/>
      <c r="N228" s="1"/>
      <c r="O228" t="str">
        <f t="shared" si="5"/>
        <v/>
      </c>
    </row>
    <row r="229" spans="8:15">
      <c r="H229" s="1"/>
      <c r="I229" s="1"/>
      <c r="J229" s="1"/>
      <c r="K229" s="1"/>
      <c r="L229" s="1"/>
      <c r="M229" s="1"/>
      <c r="N229" s="1"/>
      <c r="O229" t="str">
        <f t="shared" si="5"/>
        <v/>
      </c>
    </row>
    <row r="230" spans="8:15">
      <c r="H230" s="1"/>
      <c r="I230" s="1"/>
      <c r="J230" s="1"/>
      <c r="K230" s="1"/>
      <c r="L230" s="1"/>
      <c r="M230" s="1"/>
      <c r="N230" s="1"/>
      <c r="O230" t="str">
        <f t="shared" si="5"/>
        <v/>
      </c>
    </row>
    <row r="231" spans="8:15">
      <c r="H231" s="1"/>
      <c r="I231" s="1"/>
      <c r="J231" s="1"/>
      <c r="K231" s="1"/>
      <c r="L231" s="1"/>
      <c r="M231" s="1"/>
      <c r="N231" s="1"/>
      <c r="O231" t="str">
        <f t="shared" si="5"/>
        <v/>
      </c>
    </row>
    <row r="232" spans="8:15">
      <c r="H232" s="1"/>
      <c r="I232" s="1"/>
      <c r="J232" s="1"/>
      <c r="K232" s="1"/>
      <c r="L232" s="1"/>
      <c r="M232" s="1"/>
      <c r="N232" s="1"/>
      <c r="O232" t="str">
        <f t="shared" si="5"/>
        <v/>
      </c>
    </row>
    <row r="233" spans="8:15">
      <c r="H233" s="1"/>
      <c r="I233" s="1"/>
      <c r="J233" s="1"/>
      <c r="K233" s="1"/>
      <c r="L233" s="1"/>
      <c r="M233" s="1"/>
      <c r="N233" s="1"/>
      <c r="O233" t="str">
        <f t="shared" si="5"/>
        <v/>
      </c>
    </row>
    <row r="234" spans="8:15">
      <c r="H234" s="1"/>
      <c r="I234" s="1"/>
      <c r="J234" s="1"/>
      <c r="K234" s="1"/>
      <c r="L234" s="1"/>
      <c r="M234" s="1"/>
      <c r="N234" s="1"/>
      <c r="O234" t="str">
        <f t="shared" si="5"/>
        <v/>
      </c>
    </row>
    <row r="235" spans="8:15">
      <c r="H235" s="1"/>
      <c r="I235" s="1"/>
      <c r="J235" s="1"/>
      <c r="K235" s="1"/>
      <c r="L235" s="1"/>
      <c r="M235" s="1"/>
      <c r="N235" s="1"/>
      <c r="O235" t="str">
        <f t="shared" si="5"/>
        <v/>
      </c>
    </row>
    <row r="236" spans="8:15">
      <c r="H236" s="1"/>
      <c r="I236" s="1"/>
      <c r="J236" s="1"/>
      <c r="K236" s="1"/>
      <c r="L236" s="1"/>
      <c r="M236" s="1"/>
      <c r="N236" s="1"/>
      <c r="O236" t="str">
        <f t="shared" si="5"/>
        <v/>
      </c>
    </row>
    <row r="237" spans="8:15">
      <c r="H237" s="1"/>
      <c r="I237" s="1"/>
      <c r="J237" s="1"/>
      <c r="K237" s="1"/>
      <c r="L237" s="1"/>
      <c r="M237" s="1"/>
      <c r="N237" s="1"/>
      <c r="O237" t="str">
        <f t="shared" si="5"/>
        <v/>
      </c>
    </row>
    <row r="238" spans="8:15">
      <c r="H238" s="1"/>
      <c r="I238" s="1"/>
      <c r="J238" s="1"/>
      <c r="K238" s="1"/>
      <c r="L238" s="1"/>
      <c r="M238" s="1"/>
      <c r="N238" s="1"/>
      <c r="O238" t="str">
        <f t="shared" si="5"/>
        <v/>
      </c>
    </row>
    <row r="239" spans="8:15">
      <c r="H239" s="1"/>
      <c r="I239" s="1"/>
      <c r="J239" s="1"/>
      <c r="K239" s="1"/>
      <c r="L239" s="1"/>
      <c r="M239" s="1"/>
      <c r="N239" s="1"/>
      <c r="O239" t="str">
        <f t="shared" si="5"/>
        <v/>
      </c>
    </row>
    <row r="240" spans="8:15">
      <c r="H240" s="1"/>
      <c r="I240" s="1"/>
      <c r="J240" s="1"/>
      <c r="K240" s="1"/>
      <c r="L240" s="1"/>
      <c r="M240" s="1"/>
      <c r="N240" s="1"/>
      <c r="O240" t="str">
        <f t="shared" si="5"/>
        <v/>
      </c>
    </row>
    <row r="241" spans="8:15">
      <c r="H241" s="1"/>
      <c r="I241" s="1"/>
      <c r="J241" s="1"/>
      <c r="K241" s="1"/>
      <c r="L241" s="1"/>
      <c r="M241" s="1"/>
      <c r="N241" s="1"/>
      <c r="O241" t="str">
        <f t="shared" si="5"/>
        <v/>
      </c>
    </row>
    <row r="242" spans="8:15">
      <c r="H242" s="1"/>
      <c r="I242" s="1"/>
      <c r="J242" s="1"/>
      <c r="K242" s="1"/>
      <c r="L242" s="1"/>
      <c r="M242" s="1"/>
      <c r="N242" s="1"/>
      <c r="O242" t="str">
        <f t="shared" si="5"/>
        <v/>
      </c>
    </row>
    <row r="243" spans="8:15">
      <c r="H243" s="1"/>
      <c r="I243" s="1"/>
      <c r="J243" s="1"/>
      <c r="K243" s="1"/>
      <c r="L243" s="1"/>
      <c r="M243" s="1"/>
      <c r="N243" s="1"/>
      <c r="O243" t="str">
        <f t="shared" si="5"/>
        <v/>
      </c>
    </row>
    <row r="244" spans="8:15">
      <c r="H244" s="1"/>
      <c r="I244" s="1"/>
      <c r="J244" s="1"/>
      <c r="K244" s="1"/>
      <c r="L244" s="1"/>
      <c r="M244" s="1"/>
      <c r="N244" s="1"/>
      <c r="O244" t="str">
        <f t="shared" si="5"/>
        <v/>
      </c>
    </row>
    <row r="245" spans="8:15">
      <c r="H245" s="1"/>
      <c r="I245" s="1"/>
      <c r="J245" s="1"/>
      <c r="K245" s="1"/>
      <c r="L245" s="1"/>
      <c r="M245" s="1"/>
      <c r="N245" s="1"/>
      <c r="O245" t="str">
        <f t="shared" si="5"/>
        <v/>
      </c>
    </row>
    <row r="246" spans="8:15">
      <c r="H246" s="1"/>
      <c r="I246" s="1"/>
      <c r="J246" s="1"/>
      <c r="K246" s="1"/>
      <c r="L246" s="1"/>
      <c r="M246" s="1"/>
      <c r="N246" s="1"/>
      <c r="O246" t="str">
        <f t="shared" si="5"/>
        <v/>
      </c>
    </row>
    <row r="247" spans="8:15">
      <c r="H247" s="1"/>
      <c r="I247" s="1"/>
      <c r="J247" s="1"/>
      <c r="K247" s="1"/>
      <c r="L247" s="1"/>
      <c r="M247" s="1"/>
      <c r="N247" s="1"/>
      <c r="O247" t="str">
        <f t="shared" si="5"/>
        <v/>
      </c>
    </row>
    <row r="248" spans="8:15">
      <c r="H248" s="1"/>
      <c r="I248" s="1"/>
      <c r="J248" s="1"/>
      <c r="K248" s="1"/>
      <c r="L248" s="1"/>
      <c r="M248" s="1"/>
      <c r="N248" s="1"/>
      <c r="O248" t="str">
        <f t="shared" si="5"/>
        <v/>
      </c>
    </row>
    <row r="249" spans="8:15">
      <c r="H249" s="1"/>
      <c r="I249" s="1"/>
      <c r="J249" s="1"/>
      <c r="K249" s="1"/>
      <c r="L249" s="1"/>
      <c r="M249" s="1"/>
      <c r="N249" s="1"/>
      <c r="O249" t="str">
        <f t="shared" si="5"/>
        <v/>
      </c>
    </row>
    <row r="250" spans="8:15">
      <c r="H250" s="1"/>
      <c r="I250" s="1"/>
      <c r="J250" s="1"/>
      <c r="K250" s="1"/>
      <c r="L250" s="1"/>
      <c r="M250" s="1"/>
      <c r="N250" s="1"/>
      <c r="O250" t="str">
        <f t="shared" si="5"/>
        <v/>
      </c>
    </row>
    <row r="251" spans="8:15">
      <c r="H251" s="1"/>
      <c r="I251" s="1"/>
      <c r="J251" s="1"/>
      <c r="K251" s="1"/>
      <c r="L251" s="1"/>
      <c r="M251" s="1"/>
      <c r="N251" s="1"/>
      <c r="O251" t="str">
        <f t="shared" si="5"/>
        <v/>
      </c>
    </row>
    <row r="252" spans="8:15">
      <c r="H252" s="1"/>
      <c r="I252" s="1"/>
      <c r="J252" s="1"/>
      <c r="K252" s="1"/>
      <c r="L252" s="1"/>
      <c r="M252" s="1"/>
      <c r="N252" s="1"/>
      <c r="O252" t="str">
        <f t="shared" si="5"/>
        <v/>
      </c>
    </row>
    <row r="253" spans="8:15">
      <c r="H253" s="1"/>
      <c r="I253" s="1"/>
      <c r="J253" s="1"/>
      <c r="K253" s="1"/>
      <c r="L253" s="1"/>
      <c r="M253" s="1"/>
      <c r="N253" s="1"/>
      <c r="O253" t="str">
        <f t="shared" si="5"/>
        <v/>
      </c>
    </row>
    <row r="254" spans="8:15">
      <c r="H254" s="1"/>
      <c r="I254" s="1"/>
      <c r="J254" s="1"/>
      <c r="K254" s="1"/>
      <c r="L254" s="1"/>
      <c r="M254" s="1"/>
      <c r="N254" s="1"/>
      <c r="O254" t="str">
        <f t="shared" si="5"/>
        <v/>
      </c>
    </row>
    <row r="255" spans="8:15">
      <c r="H255" s="1"/>
      <c r="I255" s="1"/>
      <c r="J255" s="1"/>
      <c r="K255" s="1"/>
      <c r="L255" s="1"/>
      <c r="M255" s="1"/>
      <c r="N255" s="1"/>
      <c r="O255" t="str">
        <f t="shared" si="5"/>
        <v/>
      </c>
    </row>
    <row r="256" spans="8:15">
      <c r="H256" s="1"/>
      <c r="I256" s="1"/>
      <c r="J256" s="1"/>
      <c r="K256" s="1"/>
      <c r="L256" s="1"/>
      <c r="M256" s="1"/>
      <c r="N256" s="1"/>
      <c r="O256" t="str">
        <f t="shared" si="5"/>
        <v/>
      </c>
    </row>
    <row r="257" spans="8:15">
      <c r="H257" s="1"/>
      <c r="I257" s="1"/>
      <c r="J257" s="1"/>
      <c r="K257" s="1"/>
      <c r="L257" s="1"/>
      <c r="M257" s="1"/>
      <c r="N257" s="1"/>
      <c r="O257" t="str">
        <f t="shared" si="5"/>
        <v/>
      </c>
    </row>
    <row r="258" spans="8:15">
      <c r="H258" s="1"/>
      <c r="I258" s="1"/>
      <c r="J258" s="1"/>
      <c r="K258" s="1"/>
      <c r="L258" s="1"/>
      <c r="M258" s="1"/>
      <c r="N258" s="1"/>
      <c r="O258" t="str">
        <f t="shared" si="5"/>
        <v/>
      </c>
    </row>
    <row r="259" spans="8:15">
      <c r="H259" s="1"/>
      <c r="I259" s="1"/>
      <c r="J259" s="1"/>
      <c r="K259" s="1"/>
      <c r="L259" s="1"/>
      <c r="M259" s="1"/>
      <c r="N259" s="1"/>
      <c r="O259" t="str">
        <f t="shared" si="5"/>
        <v/>
      </c>
    </row>
    <row r="260" spans="8:15">
      <c r="H260" s="1"/>
      <c r="I260" s="1"/>
      <c r="J260" s="1"/>
      <c r="K260" s="1"/>
      <c r="L260" s="1"/>
      <c r="M260" s="1"/>
      <c r="N260" s="1"/>
      <c r="O260" t="str">
        <f t="shared" si="5"/>
        <v/>
      </c>
    </row>
    <row r="261" spans="8:15">
      <c r="H261" s="1"/>
      <c r="I261" s="1"/>
      <c r="J261" s="1"/>
      <c r="K261" s="1"/>
      <c r="L261" s="1"/>
      <c r="M261" s="1"/>
      <c r="N261" s="1"/>
      <c r="O261" t="str">
        <f t="shared" si="5"/>
        <v/>
      </c>
    </row>
    <row r="262" spans="8:15">
      <c r="H262" s="1"/>
      <c r="I262" s="1"/>
      <c r="J262" s="1"/>
      <c r="K262" s="1"/>
      <c r="L262" s="1"/>
      <c r="M262" s="1"/>
      <c r="N262" s="1"/>
      <c r="O262" t="str">
        <f t="shared" si="5"/>
        <v/>
      </c>
    </row>
    <row r="263" spans="8:15">
      <c r="H263" s="1"/>
      <c r="I263" s="1"/>
      <c r="J263" s="1"/>
      <c r="K263" s="1"/>
      <c r="L263" s="1"/>
      <c r="M263" s="1"/>
      <c r="N263" s="1"/>
      <c r="O263" t="str">
        <f t="shared" si="5"/>
        <v/>
      </c>
    </row>
    <row r="264" spans="8:15">
      <c r="H264" s="1"/>
      <c r="I264" s="1"/>
      <c r="J264" s="1"/>
      <c r="K264" s="1"/>
      <c r="L264" s="1"/>
      <c r="M264" s="1"/>
      <c r="N264" s="1"/>
      <c r="O264" t="str">
        <f t="shared" si="5"/>
        <v/>
      </c>
    </row>
    <row r="265" spans="8:15">
      <c r="H265" s="1"/>
      <c r="I265" s="1"/>
      <c r="J265" s="1"/>
      <c r="K265" s="1"/>
      <c r="L265" s="1"/>
      <c r="M265" s="1"/>
      <c r="N265" s="1"/>
      <c r="O265" t="str">
        <f t="shared" si="5"/>
        <v/>
      </c>
    </row>
    <row r="266" spans="8:15">
      <c r="H266" s="1"/>
      <c r="I266" s="1"/>
      <c r="J266" s="1"/>
      <c r="K266" s="1"/>
      <c r="L266" s="1"/>
      <c r="M266" s="1"/>
      <c r="N266" s="1"/>
      <c r="O266" t="str">
        <f t="shared" si="5"/>
        <v/>
      </c>
    </row>
    <row r="267" spans="8:15">
      <c r="H267" s="1"/>
      <c r="I267" s="1"/>
      <c r="J267" s="1"/>
      <c r="K267" s="1"/>
      <c r="L267" s="1"/>
      <c r="M267" s="1"/>
      <c r="N267" s="1"/>
      <c r="O267" t="str">
        <f t="shared" si="5"/>
        <v/>
      </c>
    </row>
    <row r="268" spans="8:15">
      <c r="H268" s="1"/>
      <c r="I268" s="1"/>
      <c r="J268" s="1"/>
      <c r="K268" s="1"/>
      <c r="L268" s="1"/>
      <c r="M268" s="1"/>
      <c r="N268" s="1"/>
      <c r="O268" t="str">
        <f t="shared" ref="O268:O331" si="6">IF(COUNTIF(H268:N268,"No") &gt; 0, FALSE, IF(COUNTIF(H268:N268,"Yes") &gt; 6, TRUE, ""))</f>
        <v/>
      </c>
    </row>
    <row r="269" spans="8:15">
      <c r="H269" s="1"/>
      <c r="I269" s="1"/>
      <c r="J269" s="1"/>
      <c r="K269" s="1"/>
      <c r="L269" s="1"/>
      <c r="M269" s="1"/>
      <c r="N269" s="1"/>
      <c r="O269" t="str">
        <f t="shared" si="6"/>
        <v/>
      </c>
    </row>
    <row r="270" spans="8:15">
      <c r="H270" s="1"/>
      <c r="I270" s="1"/>
      <c r="J270" s="1"/>
      <c r="K270" s="1"/>
      <c r="L270" s="1"/>
      <c r="M270" s="1"/>
      <c r="N270" s="1"/>
      <c r="O270" t="str">
        <f t="shared" si="6"/>
        <v/>
      </c>
    </row>
    <row r="271" spans="8:15">
      <c r="H271" s="1"/>
      <c r="I271" s="1"/>
      <c r="J271" s="1"/>
      <c r="K271" s="1"/>
      <c r="L271" s="1"/>
      <c r="M271" s="1"/>
      <c r="N271" s="1"/>
      <c r="O271" t="str">
        <f t="shared" si="6"/>
        <v/>
      </c>
    </row>
    <row r="272" spans="8:15">
      <c r="H272" s="1"/>
      <c r="I272" s="1"/>
      <c r="J272" s="1"/>
      <c r="K272" s="1"/>
      <c r="L272" s="1"/>
      <c r="M272" s="1"/>
      <c r="N272" s="1"/>
      <c r="O272" t="str">
        <f t="shared" si="6"/>
        <v/>
      </c>
    </row>
    <row r="273" spans="8:15">
      <c r="H273" s="1"/>
      <c r="I273" s="1"/>
      <c r="J273" s="1"/>
      <c r="K273" s="1"/>
      <c r="L273" s="1"/>
      <c r="M273" s="1"/>
      <c r="N273" s="1"/>
      <c r="O273" t="str">
        <f t="shared" si="6"/>
        <v/>
      </c>
    </row>
    <row r="274" spans="8:15">
      <c r="H274" s="1"/>
      <c r="I274" s="1"/>
      <c r="J274" s="1"/>
      <c r="K274" s="1"/>
      <c r="L274" s="1"/>
      <c r="M274" s="1"/>
      <c r="N274" s="1"/>
      <c r="O274" t="str">
        <f t="shared" si="6"/>
        <v/>
      </c>
    </row>
    <row r="275" spans="8:15">
      <c r="H275" s="1"/>
      <c r="I275" s="1"/>
      <c r="J275" s="1"/>
      <c r="K275" s="1"/>
      <c r="L275" s="1"/>
      <c r="M275" s="1"/>
      <c r="N275" s="1"/>
      <c r="O275" t="str">
        <f t="shared" si="6"/>
        <v/>
      </c>
    </row>
    <row r="276" spans="8:15">
      <c r="H276" s="1"/>
      <c r="I276" s="1"/>
      <c r="J276" s="1"/>
      <c r="K276" s="1"/>
      <c r="L276" s="1"/>
      <c r="M276" s="1"/>
      <c r="N276" s="1"/>
      <c r="O276" t="str">
        <f t="shared" si="6"/>
        <v/>
      </c>
    </row>
    <row r="277" spans="8:15">
      <c r="H277" s="1"/>
      <c r="I277" s="1"/>
      <c r="J277" s="1"/>
      <c r="K277" s="1"/>
      <c r="L277" s="1"/>
      <c r="M277" s="1"/>
      <c r="N277" s="1"/>
      <c r="O277" t="str">
        <f t="shared" si="6"/>
        <v/>
      </c>
    </row>
    <row r="278" spans="8:15">
      <c r="H278" s="1"/>
      <c r="I278" s="1"/>
      <c r="J278" s="1"/>
      <c r="K278" s="1"/>
      <c r="L278" s="1"/>
      <c r="M278" s="1"/>
      <c r="N278" s="1"/>
      <c r="O278" t="str">
        <f t="shared" si="6"/>
        <v/>
      </c>
    </row>
    <row r="279" spans="8:15">
      <c r="H279" s="1"/>
      <c r="I279" s="1"/>
      <c r="J279" s="1"/>
      <c r="K279" s="1"/>
      <c r="L279" s="1"/>
      <c r="M279" s="1"/>
      <c r="N279" s="1"/>
      <c r="O279" t="str">
        <f t="shared" si="6"/>
        <v/>
      </c>
    </row>
    <row r="280" spans="8:15">
      <c r="H280" s="1"/>
      <c r="I280" s="1"/>
      <c r="J280" s="1"/>
      <c r="K280" s="1"/>
      <c r="L280" s="1"/>
      <c r="M280" s="1"/>
      <c r="N280" s="1"/>
      <c r="O280" t="str">
        <f t="shared" si="6"/>
        <v/>
      </c>
    </row>
    <row r="281" spans="8:15">
      <c r="H281" s="1"/>
      <c r="I281" s="1"/>
      <c r="J281" s="1"/>
      <c r="K281" s="1"/>
      <c r="L281" s="1"/>
      <c r="M281" s="1"/>
      <c r="N281" s="1"/>
      <c r="O281" t="str">
        <f t="shared" si="6"/>
        <v/>
      </c>
    </row>
    <row r="282" spans="8:15">
      <c r="H282" s="1"/>
      <c r="I282" s="1"/>
      <c r="J282" s="1"/>
      <c r="K282" s="1"/>
      <c r="L282" s="1"/>
      <c r="M282" s="1"/>
      <c r="N282" s="1"/>
      <c r="O282" t="str">
        <f t="shared" si="6"/>
        <v/>
      </c>
    </row>
    <row r="283" spans="8:15">
      <c r="H283" s="1"/>
      <c r="I283" s="1"/>
      <c r="J283" s="1"/>
      <c r="K283" s="1"/>
      <c r="L283" s="1"/>
      <c r="M283" s="1"/>
      <c r="N283" s="1"/>
      <c r="O283" t="str">
        <f t="shared" si="6"/>
        <v/>
      </c>
    </row>
    <row r="284" spans="8:15">
      <c r="H284" s="1"/>
      <c r="I284" s="1"/>
      <c r="J284" s="1"/>
      <c r="K284" s="1"/>
      <c r="L284" s="1"/>
      <c r="M284" s="1"/>
      <c r="N284" s="1"/>
      <c r="O284" t="str">
        <f t="shared" si="6"/>
        <v/>
      </c>
    </row>
    <row r="285" spans="8:15">
      <c r="H285" s="1"/>
      <c r="I285" s="1"/>
      <c r="J285" s="1"/>
      <c r="K285" s="1"/>
      <c r="L285" s="1"/>
      <c r="M285" s="1"/>
      <c r="N285" s="1"/>
      <c r="O285" t="str">
        <f t="shared" si="6"/>
        <v/>
      </c>
    </row>
    <row r="286" spans="8:15">
      <c r="H286" s="1"/>
      <c r="I286" s="1"/>
      <c r="J286" s="1"/>
      <c r="K286" s="1"/>
      <c r="L286" s="1"/>
      <c r="M286" s="1"/>
      <c r="N286" s="1"/>
      <c r="O286" t="str">
        <f t="shared" si="6"/>
        <v/>
      </c>
    </row>
    <row r="287" spans="8:15">
      <c r="H287" s="1"/>
      <c r="I287" s="1"/>
      <c r="J287" s="1"/>
      <c r="K287" s="1"/>
      <c r="L287" s="1"/>
      <c r="M287" s="1"/>
      <c r="N287" s="1"/>
      <c r="O287" t="str">
        <f t="shared" si="6"/>
        <v/>
      </c>
    </row>
    <row r="288" spans="8:15">
      <c r="H288" s="1"/>
      <c r="I288" s="1"/>
      <c r="J288" s="1"/>
      <c r="K288" s="1"/>
      <c r="L288" s="1"/>
      <c r="M288" s="1"/>
      <c r="N288" s="1"/>
      <c r="O288" t="str">
        <f t="shared" si="6"/>
        <v/>
      </c>
    </row>
    <row r="289" spans="8:15">
      <c r="H289" s="1"/>
      <c r="I289" s="1"/>
      <c r="J289" s="1"/>
      <c r="K289" s="1"/>
      <c r="L289" s="1"/>
      <c r="M289" s="1"/>
      <c r="N289" s="1"/>
      <c r="O289" t="str">
        <f t="shared" si="6"/>
        <v/>
      </c>
    </row>
    <row r="290" spans="8:15">
      <c r="H290" s="1"/>
      <c r="I290" s="1"/>
      <c r="J290" s="1"/>
      <c r="K290" s="1"/>
      <c r="L290" s="1"/>
      <c r="M290" s="1"/>
      <c r="N290" s="1"/>
      <c r="O290" t="str">
        <f t="shared" si="6"/>
        <v/>
      </c>
    </row>
    <row r="291" spans="8:15">
      <c r="H291" s="1"/>
      <c r="I291" s="1"/>
      <c r="J291" s="1"/>
      <c r="K291" s="1"/>
      <c r="L291" s="1"/>
      <c r="M291" s="1"/>
      <c r="N291" s="1"/>
      <c r="O291" t="str">
        <f t="shared" si="6"/>
        <v/>
      </c>
    </row>
    <row r="292" spans="8:15">
      <c r="H292" s="1"/>
      <c r="I292" s="1"/>
      <c r="J292" s="1"/>
      <c r="K292" s="1"/>
      <c r="L292" s="1"/>
      <c r="M292" s="1"/>
      <c r="N292" s="1"/>
      <c r="O292" t="str">
        <f t="shared" si="6"/>
        <v/>
      </c>
    </row>
    <row r="293" spans="8:15">
      <c r="H293" s="1"/>
      <c r="I293" s="1"/>
      <c r="J293" s="1"/>
      <c r="K293" s="1"/>
      <c r="L293" s="1"/>
      <c r="M293" s="1"/>
      <c r="N293" s="1"/>
      <c r="O293" t="str">
        <f t="shared" si="6"/>
        <v/>
      </c>
    </row>
    <row r="294" spans="8:15">
      <c r="H294" s="1"/>
      <c r="I294" s="1"/>
      <c r="J294" s="1"/>
      <c r="K294" s="1"/>
      <c r="L294" s="1"/>
      <c r="M294" s="1"/>
      <c r="N294" s="1"/>
      <c r="O294" t="str">
        <f t="shared" si="6"/>
        <v/>
      </c>
    </row>
    <row r="295" spans="8:15">
      <c r="H295" s="1"/>
      <c r="I295" s="1"/>
      <c r="J295" s="1"/>
      <c r="K295" s="1"/>
      <c r="L295" s="1"/>
      <c r="M295" s="1"/>
      <c r="N295" s="1"/>
      <c r="O295" t="str">
        <f t="shared" si="6"/>
        <v/>
      </c>
    </row>
    <row r="296" spans="8:15">
      <c r="H296" s="1"/>
      <c r="I296" s="1"/>
      <c r="J296" s="1"/>
      <c r="K296" s="1"/>
      <c r="L296" s="1"/>
      <c r="M296" s="1"/>
      <c r="N296" s="1"/>
      <c r="O296" t="str">
        <f t="shared" si="6"/>
        <v/>
      </c>
    </row>
    <row r="297" spans="8:15">
      <c r="H297" s="1"/>
      <c r="I297" s="1"/>
      <c r="J297" s="1"/>
      <c r="K297" s="1"/>
      <c r="L297" s="1"/>
      <c r="M297" s="1"/>
      <c r="N297" s="1"/>
      <c r="O297" t="str">
        <f t="shared" si="6"/>
        <v/>
      </c>
    </row>
    <row r="298" spans="8:15">
      <c r="H298" s="1"/>
      <c r="I298" s="1"/>
      <c r="J298" s="1"/>
      <c r="K298" s="1"/>
      <c r="L298" s="1"/>
      <c r="M298" s="1"/>
      <c r="N298" s="1"/>
      <c r="O298" t="str">
        <f t="shared" si="6"/>
        <v/>
      </c>
    </row>
    <row r="299" spans="8:15">
      <c r="H299" s="1"/>
      <c r="I299" s="1"/>
      <c r="J299" s="1"/>
      <c r="K299" s="1"/>
      <c r="L299" s="1"/>
      <c r="M299" s="1"/>
      <c r="N299" s="1"/>
      <c r="O299" t="str">
        <f t="shared" si="6"/>
        <v/>
      </c>
    </row>
    <row r="300" spans="8:15">
      <c r="H300" s="1"/>
      <c r="I300" s="1"/>
      <c r="J300" s="1"/>
      <c r="K300" s="1"/>
      <c r="L300" s="1"/>
      <c r="M300" s="1"/>
      <c r="N300" s="1"/>
      <c r="O300" t="str">
        <f t="shared" si="6"/>
        <v/>
      </c>
    </row>
    <row r="301" spans="8:15">
      <c r="H301" s="1"/>
      <c r="I301" s="1"/>
      <c r="J301" s="1"/>
      <c r="K301" s="1"/>
      <c r="L301" s="1"/>
      <c r="M301" s="1"/>
      <c r="N301" s="1"/>
      <c r="O301" t="str">
        <f t="shared" si="6"/>
        <v/>
      </c>
    </row>
    <row r="302" spans="8:15">
      <c r="H302" s="1"/>
      <c r="I302" s="1"/>
      <c r="J302" s="1"/>
      <c r="K302" s="1"/>
      <c r="L302" s="1"/>
      <c r="M302" s="1"/>
      <c r="N302" s="1"/>
      <c r="O302" t="str">
        <f t="shared" si="6"/>
        <v/>
      </c>
    </row>
    <row r="303" spans="8:15">
      <c r="H303" s="1"/>
      <c r="I303" s="1"/>
      <c r="J303" s="1"/>
      <c r="K303" s="1"/>
      <c r="L303" s="1"/>
      <c r="M303" s="1"/>
      <c r="N303" s="1"/>
      <c r="O303" t="str">
        <f t="shared" si="6"/>
        <v/>
      </c>
    </row>
    <row r="304" spans="8:15">
      <c r="H304" s="1"/>
      <c r="I304" s="1"/>
      <c r="J304" s="1"/>
      <c r="K304" s="1"/>
      <c r="L304" s="1"/>
      <c r="M304" s="1"/>
      <c r="N304" s="1"/>
      <c r="O304" t="str">
        <f t="shared" si="6"/>
        <v/>
      </c>
    </row>
    <row r="305" spans="8:15">
      <c r="H305" s="1"/>
      <c r="I305" s="1"/>
      <c r="J305" s="1"/>
      <c r="K305" s="1"/>
      <c r="L305" s="1"/>
      <c r="M305" s="1"/>
      <c r="N305" s="1"/>
      <c r="O305" t="str">
        <f t="shared" si="6"/>
        <v/>
      </c>
    </row>
    <row r="306" spans="8:15">
      <c r="H306" s="1"/>
      <c r="I306" s="1"/>
      <c r="J306" s="1"/>
      <c r="K306" s="1"/>
      <c r="L306" s="1"/>
      <c r="M306" s="1"/>
      <c r="N306" s="1"/>
      <c r="O306" t="str">
        <f t="shared" si="6"/>
        <v/>
      </c>
    </row>
    <row r="307" spans="8:15">
      <c r="H307" s="1"/>
      <c r="I307" s="1"/>
      <c r="J307" s="1"/>
      <c r="K307" s="1"/>
      <c r="L307" s="1"/>
      <c r="M307" s="1"/>
      <c r="N307" s="1"/>
      <c r="O307" t="str">
        <f t="shared" si="6"/>
        <v/>
      </c>
    </row>
    <row r="308" spans="8:15">
      <c r="H308" s="1"/>
      <c r="I308" s="1"/>
      <c r="J308" s="1"/>
      <c r="K308" s="1"/>
      <c r="L308" s="1"/>
      <c r="M308" s="1"/>
      <c r="N308" s="1"/>
      <c r="O308" t="str">
        <f t="shared" si="6"/>
        <v/>
      </c>
    </row>
    <row r="309" spans="8:15">
      <c r="H309" s="1"/>
      <c r="I309" s="1"/>
      <c r="J309" s="1"/>
      <c r="K309" s="1"/>
      <c r="L309" s="1"/>
      <c r="M309" s="1"/>
      <c r="N309" s="1"/>
      <c r="O309" t="str">
        <f t="shared" si="6"/>
        <v/>
      </c>
    </row>
    <row r="310" spans="8:15">
      <c r="H310" s="1"/>
      <c r="I310" s="1"/>
      <c r="J310" s="1"/>
      <c r="K310" s="1"/>
      <c r="L310" s="1"/>
      <c r="M310" s="1"/>
      <c r="N310" s="1"/>
      <c r="O310" t="str">
        <f t="shared" si="6"/>
        <v/>
      </c>
    </row>
    <row r="311" spans="8:15">
      <c r="H311" s="1"/>
      <c r="I311" s="1"/>
      <c r="J311" s="1"/>
      <c r="K311" s="1"/>
      <c r="L311" s="1"/>
      <c r="M311" s="1"/>
      <c r="N311" s="1"/>
      <c r="O311" t="str">
        <f t="shared" si="6"/>
        <v/>
      </c>
    </row>
    <row r="312" spans="8:15">
      <c r="H312" s="1"/>
      <c r="I312" s="1"/>
      <c r="J312" s="1"/>
      <c r="K312" s="1"/>
      <c r="L312" s="1"/>
      <c r="M312" s="1"/>
      <c r="N312" s="1"/>
      <c r="O312" t="str">
        <f t="shared" si="6"/>
        <v/>
      </c>
    </row>
    <row r="313" spans="8:15">
      <c r="H313" s="1"/>
      <c r="I313" s="1"/>
      <c r="J313" s="1"/>
      <c r="K313" s="1"/>
      <c r="L313" s="1"/>
      <c r="M313" s="1"/>
      <c r="N313" s="1"/>
      <c r="O313" t="str">
        <f t="shared" si="6"/>
        <v/>
      </c>
    </row>
    <row r="314" spans="8:15">
      <c r="H314" s="1"/>
      <c r="I314" s="1"/>
      <c r="J314" s="1"/>
      <c r="K314" s="1"/>
      <c r="L314" s="1"/>
      <c r="M314" s="1"/>
      <c r="N314" s="1"/>
      <c r="O314" t="str">
        <f t="shared" si="6"/>
        <v/>
      </c>
    </row>
    <row r="315" spans="8:15">
      <c r="H315" s="1"/>
      <c r="I315" s="1"/>
      <c r="J315" s="1"/>
      <c r="K315" s="1"/>
      <c r="L315" s="1"/>
      <c r="M315" s="1"/>
      <c r="N315" s="1"/>
      <c r="O315" t="str">
        <f t="shared" si="6"/>
        <v/>
      </c>
    </row>
    <row r="316" spans="8:15">
      <c r="H316" s="1"/>
      <c r="I316" s="1"/>
      <c r="J316" s="1"/>
      <c r="K316" s="1"/>
      <c r="L316" s="1"/>
      <c r="M316" s="1"/>
      <c r="N316" s="1"/>
      <c r="O316" t="str">
        <f t="shared" si="6"/>
        <v/>
      </c>
    </row>
    <row r="317" spans="8:15">
      <c r="H317" s="1"/>
      <c r="I317" s="1"/>
      <c r="J317" s="1"/>
      <c r="K317" s="1"/>
      <c r="L317" s="1"/>
      <c r="M317" s="1"/>
      <c r="N317" s="1"/>
      <c r="O317" t="str">
        <f t="shared" si="6"/>
        <v/>
      </c>
    </row>
    <row r="318" spans="8:15">
      <c r="H318" s="1"/>
      <c r="I318" s="1"/>
      <c r="J318" s="1"/>
      <c r="K318" s="1"/>
      <c r="L318" s="1"/>
      <c r="M318" s="1"/>
      <c r="N318" s="1"/>
      <c r="O318" t="str">
        <f t="shared" si="6"/>
        <v/>
      </c>
    </row>
    <row r="319" spans="8:15">
      <c r="H319" s="1"/>
      <c r="I319" s="1"/>
      <c r="J319" s="1"/>
      <c r="K319" s="1"/>
      <c r="L319" s="1"/>
      <c r="M319" s="1"/>
      <c r="N319" s="1"/>
      <c r="O319" t="str">
        <f t="shared" si="6"/>
        <v/>
      </c>
    </row>
    <row r="320" spans="8:15">
      <c r="H320" s="1"/>
      <c r="I320" s="1"/>
      <c r="J320" s="1"/>
      <c r="K320" s="1"/>
      <c r="L320" s="1"/>
      <c r="M320" s="1"/>
      <c r="N320" s="1"/>
      <c r="O320" t="str">
        <f t="shared" si="6"/>
        <v/>
      </c>
    </row>
    <row r="321" spans="8:15">
      <c r="H321" s="1"/>
      <c r="I321" s="1"/>
      <c r="J321" s="1"/>
      <c r="K321" s="1"/>
      <c r="L321" s="1"/>
      <c r="M321" s="1"/>
      <c r="N321" s="1"/>
      <c r="O321" t="str">
        <f t="shared" si="6"/>
        <v/>
      </c>
    </row>
    <row r="322" spans="8:15">
      <c r="H322" s="1"/>
      <c r="I322" s="1"/>
      <c r="J322" s="1"/>
      <c r="K322" s="1"/>
      <c r="L322" s="1"/>
      <c r="M322" s="1"/>
      <c r="N322" s="1"/>
      <c r="O322" t="str">
        <f t="shared" si="6"/>
        <v/>
      </c>
    </row>
    <row r="323" spans="8:15">
      <c r="H323" s="1"/>
      <c r="I323" s="1"/>
      <c r="J323" s="1"/>
      <c r="K323" s="1"/>
      <c r="L323" s="1"/>
      <c r="M323" s="1"/>
      <c r="N323" s="1"/>
      <c r="O323" t="str">
        <f t="shared" si="6"/>
        <v/>
      </c>
    </row>
    <row r="324" spans="8:15">
      <c r="H324" s="1"/>
      <c r="I324" s="1"/>
      <c r="J324" s="1"/>
      <c r="K324" s="1"/>
      <c r="L324" s="1"/>
      <c r="M324" s="1"/>
      <c r="N324" s="1"/>
      <c r="O324" t="str">
        <f t="shared" si="6"/>
        <v/>
      </c>
    </row>
    <row r="325" spans="8:15">
      <c r="H325" s="1"/>
      <c r="I325" s="1"/>
      <c r="J325" s="1"/>
      <c r="K325" s="1"/>
      <c r="L325" s="1"/>
      <c r="M325" s="1"/>
      <c r="N325" s="1"/>
      <c r="O325" t="str">
        <f t="shared" si="6"/>
        <v/>
      </c>
    </row>
    <row r="326" spans="8:15">
      <c r="H326" s="1"/>
      <c r="I326" s="1"/>
      <c r="J326" s="1"/>
      <c r="K326" s="1"/>
      <c r="L326" s="1"/>
      <c r="M326" s="1"/>
      <c r="N326" s="1"/>
      <c r="O326" t="str">
        <f t="shared" si="6"/>
        <v/>
      </c>
    </row>
    <row r="327" spans="8:15">
      <c r="H327" s="1"/>
      <c r="I327" s="1"/>
      <c r="J327" s="1"/>
      <c r="K327" s="1"/>
      <c r="L327" s="1"/>
      <c r="M327" s="1"/>
      <c r="N327" s="1"/>
      <c r="O327" t="str">
        <f t="shared" si="6"/>
        <v/>
      </c>
    </row>
    <row r="328" spans="8:15">
      <c r="H328" s="1"/>
      <c r="I328" s="1"/>
      <c r="J328" s="1"/>
      <c r="K328" s="1"/>
      <c r="L328" s="1"/>
      <c r="M328" s="1"/>
      <c r="N328" s="1"/>
      <c r="O328" t="str">
        <f t="shared" si="6"/>
        <v/>
      </c>
    </row>
    <row r="329" spans="8:15">
      <c r="H329" s="1"/>
      <c r="I329" s="1"/>
      <c r="J329" s="1"/>
      <c r="K329" s="1"/>
      <c r="L329" s="1"/>
      <c r="M329" s="1"/>
      <c r="N329" s="1"/>
      <c r="O329" t="str">
        <f t="shared" si="6"/>
        <v/>
      </c>
    </row>
    <row r="330" spans="8:15">
      <c r="H330" s="1"/>
      <c r="I330" s="1"/>
      <c r="J330" s="1"/>
      <c r="K330" s="1"/>
      <c r="L330" s="1"/>
      <c r="M330" s="1"/>
      <c r="N330" s="1"/>
      <c r="O330" t="str">
        <f t="shared" si="6"/>
        <v/>
      </c>
    </row>
    <row r="331" spans="8:15">
      <c r="H331" s="1"/>
      <c r="I331" s="1"/>
      <c r="J331" s="1"/>
      <c r="K331" s="1"/>
      <c r="L331" s="1"/>
      <c r="M331" s="1"/>
      <c r="N331" s="1"/>
      <c r="O331" t="str">
        <f t="shared" si="6"/>
        <v/>
      </c>
    </row>
    <row r="332" spans="8:15">
      <c r="H332" s="1"/>
      <c r="I332" s="1"/>
      <c r="J332" s="1"/>
      <c r="K332" s="1"/>
      <c r="L332" s="1"/>
      <c r="M332" s="1"/>
      <c r="N332" s="1"/>
      <c r="O332" t="str">
        <f t="shared" ref="O332:O395" si="7">IF(COUNTIF(H332:N332,"No") &gt; 0, FALSE, IF(COUNTIF(H332:N332,"Yes") &gt; 6, TRUE, ""))</f>
        <v/>
      </c>
    </row>
    <row r="333" spans="8:15">
      <c r="H333" s="1"/>
      <c r="I333" s="1"/>
      <c r="J333" s="1"/>
      <c r="K333" s="1"/>
      <c r="L333" s="1"/>
      <c r="M333" s="1"/>
      <c r="N333" s="1"/>
      <c r="O333" t="str">
        <f t="shared" si="7"/>
        <v/>
      </c>
    </row>
    <row r="334" spans="8:15">
      <c r="H334" s="1"/>
      <c r="I334" s="1"/>
      <c r="J334" s="1"/>
      <c r="K334" s="1"/>
      <c r="L334" s="1"/>
      <c r="M334" s="1"/>
      <c r="N334" s="1"/>
      <c r="O334" t="str">
        <f t="shared" si="7"/>
        <v/>
      </c>
    </row>
    <row r="335" spans="8:15">
      <c r="H335" s="1"/>
      <c r="I335" s="1"/>
      <c r="J335" s="1"/>
      <c r="K335" s="1"/>
      <c r="L335" s="1"/>
      <c r="M335" s="1"/>
      <c r="N335" s="1"/>
      <c r="O335" t="str">
        <f t="shared" si="7"/>
        <v/>
      </c>
    </row>
    <row r="336" spans="8:15">
      <c r="H336" s="1"/>
      <c r="I336" s="1"/>
      <c r="J336" s="1"/>
      <c r="K336" s="1"/>
      <c r="L336" s="1"/>
      <c r="M336" s="1"/>
      <c r="N336" s="1"/>
      <c r="O336" t="str">
        <f t="shared" si="7"/>
        <v/>
      </c>
    </row>
    <row r="337" spans="8:15">
      <c r="H337" s="1"/>
      <c r="I337" s="1"/>
      <c r="J337" s="1"/>
      <c r="K337" s="1"/>
      <c r="L337" s="1"/>
      <c r="M337" s="1"/>
      <c r="N337" s="1"/>
      <c r="O337" t="str">
        <f t="shared" si="7"/>
        <v/>
      </c>
    </row>
    <row r="338" spans="8:15">
      <c r="H338" s="1"/>
      <c r="I338" s="1"/>
      <c r="J338" s="1"/>
      <c r="K338" s="1"/>
      <c r="L338" s="1"/>
      <c r="M338" s="1"/>
      <c r="N338" s="1"/>
      <c r="O338" t="str">
        <f t="shared" si="7"/>
        <v/>
      </c>
    </row>
    <row r="339" spans="8:15">
      <c r="H339" s="1"/>
      <c r="I339" s="1"/>
      <c r="J339" s="1"/>
      <c r="K339" s="1"/>
      <c r="L339" s="1"/>
      <c r="M339" s="1"/>
      <c r="N339" s="1"/>
      <c r="O339" t="str">
        <f t="shared" si="7"/>
        <v/>
      </c>
    </row>
    <row r="340" spans="8:15">
      <c r="H340" s="1"/>
      <c r="I340" s="1"/>
      <c r="J340" s="1"/>
      <c r="K340" s="1"/>
      <c r="L340" s="1"/>
      <c r="M340" s="1"/>
      <c r="N340" s="1"/>
      <c r="O340" t="str">
        <f t="shared" si="7"/>
        <v/>
      </c>
    </row>
    <row r="341" spans="8:15">
      <c r="H341" s="1"/>
      <c r="I341" s="1"/>
      <c r="J341" s="1"/>
      <c r="K341" s="1"/>
      <c r="L341" s="1"/>
      <c r="M341" s="1"/>
      <c r="N341" s="1"/>
      <c r="O341" t="str">
        <f t="shared" si="7"/>
        <v/>
      </c>
    </row>
    <row r="342" spans="8:15">
      <c r="H342" s="1"/>
      <c r="I342" s="1"/>
      <c r="J342" s="1"/>
      <c r="K342" s="1"/>
      <c r="L342" s="1"/>
      <c r="M342" s="1"/>
      <c r="N342" s="1"/>
      <c r="O342" t="str">
        <f t="shared" si="7"/>
        <v/>
      </c>
    </row>
    <row r="343" spans="8:15">
      <c r="H343" s="1"/>
      <c r="I343" s="1"/>
      <c r="J343" s="1"/>
      <c r="K343" s="1"/>
      <c r="L343" s="1"/>
      <c r="M343" s="1"/>
      <c r="N343" s="1"/>
      <c r="O343" t="str">
        <f t="shared" si="7"/>
        <v/>
      </c>
    </row>
    <row r="344" spans="8:15">
      <c r="H344" s="1"/>
      <c r="I344" s="1"/>
      <c r="J344" s="1"/>
      <c r="K344" s="1"/>
      <c r="L344" s="1"/>
      <c r="M344" s="1"/>
      <c r="N344" s="1"/>
      <c r="O344" t="str">
        <f t="shared" si="7"/>
        <v/>
      </c>
    </row>
    <row r="345" spans="8:15">
      <c r="H345" s="1"/>
      <c r="I345" s="1"/>
      <c r="J345" s="1"/>
      <c r="K345" s="1"/>
      <c r="L345" s="1"/>
      <c r="M345" s="1"/>
      <c r="N345" s="1"/>
      <c r="O345" t="str">
        <f t="shared" si="7"/>
        <v/>
      </c>
    </row>
    <row r="346" spans="8:15">
      <c r="H346" s="1"/>
      <c r="I346" s="1"/>
      <c r="J346" s="1"/>
      <c r="K346" s="1"/>
      <c r="L346" s="1"/>
      <c r="M346" s="1"/>
      <c r="N346" s="1"/>
      <c r="O346" t="str">
        <f t="shared" si="7"/>
        <v/>
      </c>
    </row>
    <row r="347" spans="8:15">
      <c r="H347" s="1"/>
      <c r="I347" s="1"/>
      <c r="J347" s="1"/>
      <c r="K347" s="1"/>
      <c r="L347" s="1"/>
      <c r="M347" s="1"/>
      <c r="N347" s="1"/>
      <c r="O347" t="str">
        <f t="shared" si="7"/>
        <v/>
      </c>
    </row>
    <row r="348" spans="8:15">
      <c r="H348" s="1"/>
      <c r="I348" s="1"/>
      <c r="J348" s="1"/>
      <c r="K348" s="1"/>
      <c r="L348" s="1"/>
      <c r="M348" s="1"/>
      <c r="N348" s="1"/>
      <c r="O348" t="str">
        <f t="shared" si="7"/>
        <v/>
      </c>
    </row>
    <row r="349" spans="8:15">
      <c r="H349" s="1"/>
      <c r="I349" s="1"/>
      <c r="J349" s="1"/>
      <c r="K349" s="1"/>
      <c r="L349" s="1"/>
      <c r="M349" s="1"/>
      <c r="N349" s="1"/>
      <c r="O349" t="str">
        <f t="shared" si="7"/>
        <v/>
      </c>
    </row>
    <row r="350" spans="8:15">
      <c r="H350" s="1"/>
      <c r="I350" s="1"/>
      <c r="J350" s="1"/>
      <c r="K350" s="1"/>
      <c r="L350" s="1"/>
      <c r="M350" s="1"/>
      <c r="N350" s="1"/>
      <c r="O350" t="str">
        <f t="shared" si="7"/>
        <v/>
      </c>
    </row>
    <row r="351" spans="8:15">
      <c r="H351" s="1"/>
      <c r="I351" s="1"/>
      <c r="J351" s="1"/>
      <c r="K351" s="1"/>
      <c r="L351" s="1"/>
      <c r="M351" s="1"/>
      <c r="N351" s="1"/>
      <c r="O351" t="str">
        <f t="shared" si="7"/>
        <v/>
      </c>
    </row>
    <row r="352" spans="8:15">
      <c r="H352" s="1"/>
      <c r="I352" s="1"/>
      <c r="J352" s="1"/>
      <c r="K352" s="1"/>
      <c r="L352" s="1"/>
      <c r="M352" s="1"/>
      <c r="N352" s="1"/>
      <c r="O352" t="str">
        <f t="shared" si="7"/>
        <v/>
      </c>
    </row>
    <row r="353" spans="8:15">
      <c r="H353" s="1"/>
      <c r="I353" s="1"/>
      <c r="J353" s="1"/>
      <c r="K353" s="1"/>
      <c r="L353" s="1"/>
      <c r="M353" s="1"/>
      <c r="N353" s="1"/>
      <c r="O353" t="str">
        <f t="shared" si="7"/>
        <v/>
      </c>
    </row>
    <row r="354" spans="8:15">
      <c r="H354" s="1"/>
      <c r="I354" s="1"/>
      <c r="J354" s="1"/>
      <c r="K354" s="1"/>
      <c r="L354" s="1"/>
      <c r="M354" s="1"/>
      <c r="N354" s="1"/>
      <c r="O354" t="str">
        <f t="shared" si="7"/>
        <v/>
      </c>
    </row>
    <row r="355" spans="8:15">
      <c r="H355" s="1"/>
      <c r="I355" s="1"/>
      <c r="J355" s="1"/>
      <c r="K355" s="1"/>
      <c r="L355" s="1"/>
      <c r="M355" s="1"/>
      <c r="N355" s="1"/>
      <c r="O355" t="str">
        <f t="shared" si="7"/>
        <v/>
      </c>
    </row>
    <row r="356" spans="8:15">
      <c r="H356" s="1"/>
      <c r="I356" s="1"/>
      <c r="J356" s="1"/>
      <c r="K356" s="1"/>
      <c r="L356" s="1"/>
      <c r="M356" s="1"/>
      <c r="N356" s="1"/>
      <c r="O356" t="str">
        <f t="shared" si="7"/>
        <v/>
      </c>
    </row>
    <row r="357" spans="8:15">
      <c r="H357" s="1"/>
      <c r="I357" s="1"/>
      <c r="J357" s="1"/>
      <c r="K357" s="1"/>
      <c r="L357" s="1"/>
      <c r="M357" s="1"/>
      <c r="N357" s="1"/>
      <c r="O357" t="str">
        <f t="shared" si="7"/>
        <v/>
      </c>
    </row>
    <row r="358" spans="8:15">
      <c r="H358" s="1"/>
      <c r="I358" s="1"/>
      <c r="J358" s="1"/>
      <c r="K358" s="1"/>
      <c r="L358" s="1"/>
      <c r="M358" s="1"/>
      <c r="N358" s="1"/>
      <c r="O358" t="str">
        <f t="shared" si="7"/>
        <v/>
      </c>
    </row>
    <row r="359" spans="8:15">
      <c r="H359" s="1"/>
      <c r="I359" s="1"/>
      <c r="J359" s="1"/>
      <c r="K359" s="1"/>
      <c r="L359" s="1"/>
      <c r="M359" s="1"/>
      <c r="N359" s="1"/>
      <c r="O359" t="str">
        <f t="shared" si="7"/>
        <v/>
      </c>
    </row>
    <row r="360" spans="8:15">
      <c r="H360" s="1"/>
      <c r="I360" s="1"/>
      <c r="J360" s="1"/>
      <c r="K360" s="1"/>
      <c r="L360" s="1"/>
      <c r="M360" s="1"/>
      <c r="N360" s="1"/>
      <c r="O360" t="str">
        <f t="shared" si="7"/>
        <v/>
      </c>
    </row>
    <row r="361" spans="8:15">
      <c r="H361" s="1"/>
      <c r="I361" s="1"/>
      <c r="J361" s="1"/>
      <c r="K361" s="1"/>
      <c r="L361" s="1"/>
      <c r="M361" s="1"/>
      <c r="N361" s="1"/>
      <c r="O361" t="str">
        <f t="shared" si="7"/>
        <v/>
      </c>
    </row>
    <row r="362" spans="8:15">
      <c r="H362" s="1"/>
      <c r="I362" s="1"/>
      <c r="J362" s="1"/>
      <c r="K362" s="1"/>
      <c r="L362" s="1"/>
      <c r="M362" s="1"/>
      <c r="N362" s="1"/>
      <c r="O362" t="str">
        <f t="shared" si="7"/>
        <v/>
      </c>
    </row>
    <row r="363" spans="8:15">
      <c r="H363" s="1"/>
      <c r="I363" s="1"/>
      <c r="J363" s="1"/>
      <c r="K363" s="1"/>
      <c r="L363" s="1"/>
      <c r="M363" s="1"/>
      <c r="N363" s="1"/>
      <c r="O363" t="str">
        <f t="shared" si="7"/>
        <v/>
      </c>
    </row>
    <row r="364" spans="8:15">
      <c r="H364" s="1"/>
      <c r="I364" s="1"/>
      <c r="J364" s="1"/>
      <c r="K364" s="1"/>
      <c r="L364" s="1"/>
      <c r="M364" s="1"/>
      <c r="N364" s="1"/>
      <c r="O364" t="str">
        <f t="shared" si="7"/>
        <v/>
      </c>
    </row>
    <row r="365" spans="8:15">
      <c r="H365" s="1"/>
      <c r="I365" s="1"/>
      <c r="J365" s="1"/>
      <c r="K365" s="1"/>
      <c r="L365" s="1"/>
      <c r="M365" s="1"/>
      <c r="N365" s="1"/>
      <c r="O365" t="str">
        <f t="shared" si="7"/>
        <v/>
      </c>
    </row>
    <row r="366" spans="8:15">
      <c r="H366" s="1"/>
      <c r="I366" s="1"/>
      <c r="J366" s="1"/>
      <c r="K366" s="1"/>
      <c r="L366" s="1"/>
      <c r="M366" s="1"/>
      <c r="N366" s="1"/>
      <c r="O366" t="str">
        <f t="shared" si="7"/>
        <v/>
      </c>
    </row>
    <row r="367" spans="8:15">
      <c r="H367" s="1"/>
      <c r="I367" s="1"/>
      <c r="J367" s="1"/>
      <c r="K367" s="1"/>
      <c r="L367" s="1"/>
      <c r="M367" s="1"/>
      <c r="N367" s="1"/>
      <c r="O367" t="str">
        <f t="shared" si="7"/>
        <v/>
      </c>
    </row>
    <row r="368" spans="8:15">
      <c r="H368" s="1"/>
      <c r="I368" s="1"/>
      <c r="J368" s="1"/>
      <c r="K368" s="1"/>
      <c r="L368" s="1"/>
      <c r="M368" s="1"/>
      <c r="N368" s="1"/>
      <c r="O368" t="str">
        <f t="shared" si="7"/>
        <v/>
      </c>
    </row>
    <row r="369" spans="8:15">
      <c r="H369" s="1"/>
      <c r="I369" s="1"/>
      <c r="J369" s="1"/>
      <c r="K369" s="1"/>
      <c r="L369" s="1"/>
      <c r="M369" s="1"/>
      <c r="N369" s="1"/>
      <c r="O369" t="str">
        <f t="shared" si="7"/>
        <v/>
      </c>
    </row>
    <row r="370" spans="8:15">
      <c r="H370" s="1"/>
      <c r="I370" s="1"/>
      <c r="J370" s="1"/>
      <c r="K370" s="1"/>
      <c r="L370" s="1"/>
      <c r="M370" s="1"/>
      <c r="N370" s="1"/>
      <c r="O370" t="str">
        <f t="shared" si="7"/>
        <v/>
      </c>
    </row>
    <row r="371" spans="8:15">
      <c r="H371" s="1"/>
      <c r="I371" s="1"/>
      <c r="J371" s="1"/>
      <c r="K371" s="1"/>
      <c r="L371" s="1"/>
      <c r="M371" s="1"/>
      <c r="N371" s="1"/>
      <c r="O371" t="str">
        <f t="shared" si="7"/>
        <v/>
      </c>
    </row>
    <row r="372" spans="8:15">
      <c r="H372" s="1"/>
      <c r="I372" s="1"/>
      <c r="J372" s="1"/>
      <c r="K372" s="1"/>
      <c r="L372" s="1"/>
      <c r="M372" s="1"/>
      <c r="N372" s="1"/>
      <c r="O372" t="str">
        <f t="shared" si="7"/>
        <v/>
      </c>
    </row>
    <row r="373" spans="8:15">
      <c r="H373" s="1"/>
      <c r="I373" s="1"/>
      <c r="J373" s="1"/>
      <c r="K373" s="1"/>
      <c r="L373" s="1"/>
      <c r="M373" s="1"/>
      <c r="N373" s="1"/>
      <c r="O373" t="str">
        <f t="shared" si="7"/>
        <v/>
      </c>
    </row>
    <row r="374" spans="8:15">
      <c r="H374" s="1"/>
      <c r="I374" s="1"/>
      <c r="J374" s="1"/>
      <c r="K374" s="1"/>
      <c r="L374" s="1"/>
      <c r="M374" s="1"/>
      <c r="N374" s="1"/>
      <c r="O374" t="str">
        <f t="shared" si="7"/>
        <v/>
      </c>
    </row>
    <row r="375" spans="8:15">
      <c r="H375" s="1"/>
      <c r="I375" s="1"/>
      <c r="J375" s="1"/>
      <c r="K375" s="1"/>
      <c r="L375" s="1"/>
      <c r="M375" s="1"/>
      <c r="N375" s="1"/>
      <c r="O375" t="str">
        <f t="shared" si="7"/>
        <v/>
      </c>
    </row>
    <row r="376" spans="8:15">
      <c r="H376" s="1"/>
      <c r="I376" s="1"/>
      <c r="J376" s="1"/>
      <c r="K376" s="1"/>
      <c r="L376" s="1"/>
      <c r="M376" s="1"/>
      <c r="N376" s="1"/>
      <c r="O376" t="str">
        <f t="shared" si="7"/>
        <v/>
      </c>
    </row>
    <row r="377" spans="8:15">
      <c r="H377" s="1"/>
      <c r="I377" s="1"/>
      <c r="J377" s="1"/>
      <c r="K377" s="1"/>
      <c r="L377" s="1"/>
      <c r="M377" s="1"/>
      <c r="N377" s="1"/>
      <c r="O377" t="str">
        <f t="shared" si="7"/>
        <v/>
      </c>
    </row>
    <row r="378" spans="8:15">
      <c r="H378" s="1"/>
      <c r="I378" s="1"/>
      <c r="J378" s="1"/>
      <c r="K378" s="1"/>
      <c r="L378" s="1"/>
      <c r="M378" s="1"/>
      <c r="N378" s="1"/>
      <c r="O378" t="str">
        <f t="shared" si="7"/>
        <v/>
      </c>
    </row>
    <row r="379" spans="8:15">
      <c r="H379" s="1"/>
      <c r="I379" s="1"/>
      <c r="J379" s="1"/>
      <c r="K379" s="1"/>
      <c r="L379" s="1"/>
      <c r="M379" s="1"/>
      <c r="N379" s="1"/>
      <c r="O379" t="str">
        <f t="shared" si="7"/>
        <v/>
      </c>
    </row>
    <row r="380" spans="8:15">
      <c r="H380" s="1"/>
      <c r="I380" s="1"/>
      <c r="J380" s="1"/>
      <c r="K380" s="1"/>
      <c r="L380" s="1"/>
      <c r="M380" s="1"/>
      <c r="N380" s="1"/>
      <c r="O380" t="str">
        <f t="shared" si="7"/>
        <v/>
      </c>
    </row>
    <row r="381" spans="8:15">
      <c r="H381" s="1"/>
      <c r="I381" s="1"/>
      <c r="J381" s="1"/>
      <c r="K381" s="1"/>
      <c r="L381" s="1"/>
      <c r="M381" s="1"/>
      <c r="N381" s="1"/>
      <c r="O381" t="str">
        <f t="shared" si="7"/>
        <v/>
      </c>
    </row>
    <row r="382" spans="8:15">
      <c r="H382" s="1"/>
      <c r="I382" s="1"/>
      <c r="J382" s="1"/>
      <c r="K382" s="1"/>
      <c r="L382" s="1"/>
      <c r="M382" s="1"/>
      <c r="N382" s="1"/>
      <c r="O382" t="str">
        <f t="shared" si="7"/>
        <v/>
      </c>
    </row>
    <row r="383" spans="8:15">
      <c r="H383" s="1"/>
      <c r="I383" s="1"/>
      <c r="J383" s="1"/>
      <c r="K383" s="1"/>
      <c r="L383" s="1"/>
      <c r="M383" s="1"/>
      <c r="N383" s="1"/>
      <c r="O383" t="str">
        <f t="shared" si="7"/>
        <v/>
      </c>
    </row>
    <row r="384" spans="8:15">
      <c r="H384" s="1"/>
      <c r="I384" s="1"/>
      <c r="J384" s="1"/>
      <c r="K384" s="1"/>
      <c r="L384" s="1"/>
      <c r="M384" s="1"/>
      <c r="N384" s="1"/>
      <c r="O384" t="str">
        <f t="shared" si="7"/>
        <v/>
      </c>
    </row>
    <row r="385" spans="8:15">
      <c r="H385" s="1"/>
      <c r="I385" s="1"/>
      <c r="J385" s="1"/>
      <c r="K385" s="1"/>
      <c r="L385" s="1"/>
      <c r="M385" s="1"/>
      <c r="N385" s="1"/>
      <c r="O385" t="str">
        <f t="shared" si="7"/>
        <v/>
      </c>
    </row>
    <row r="386" spans="8:15">
      <c r="H386" s="1"/>
      <c r="I386" s="1"/>
      <c r="J386" s="1"/>
      <c r="K386" s="1"/>
      <c r="L386" s="1"/>
      <c r="M386" s="1"/>
      <c r="N386" s="1"/>
      <c r="O386" t="str">
        <f t="shared" si="7"/>
        <v/>
      </c>
    </row>
    <row r="387" spans="8:15">
      <c r="H387" s="1"/>
      <c r="I387" s="1"/>
      <c r="J387" s="1"/>
      <c r="K387" s="1"/>
      <c r="L387" s="1"/>
      <c r="M387" s="1"/>
      <c r="N387" s="1"/>
      <c r="O387" t="str">
        <f t="shared" si="7"/>
        <v/>
      </c>
    </row>
    <row r="388" spans="8:15">
      <c r="H388" s="1"/>
      <c r="I388" s="1"/>
      <c r="J388" s="1"/>
      <c r="K388" s="1"/>
      <c r="L388" s="1"/>
      <c r="M388" s="1"/>
      <c r="N388" s="1"/>
      <c r="O388" t="str">
        <f t="shared" si="7"/>
        <v/>
      </c>
    </row>
    <row r="389" spans="8:15">
      <c r="H389" s="1"/>
      <c r="I389" s="1"/>
      <c r="J389" s="1"/>
      <c r="K389" s="1"/>
      <c r="L389" s="1"/>
      <c r="M389" s="1"/>
      <c r="N389" s="1"/>
      <c r="O389" t="str">
        <f t="shared" si="7"/>
        <v/>
      </c>
    </row>
    <row r="390" spans="8:15">
      <c r="H390" s="1"/>
      <c r="I390" s="1"/>
      <c r="J390" s="1"/>
      <c r="K390" s="1"/>
      <c r="L390" s="1"/>
      <c r="M390" s="1"/>
      <c r="N390" s="1"/>
      <c r="O390" t="str">
        <f t="shared" si="7"/>
        <v/>
      </c>
    </row>
    <row r="391" spans="8:15">
      <c r="H391" s="1"/>
      <c r="I391" s="1"/>
      <c r="J391" s="1"/>
      <c r="K391" s="1"/>
      <c r="L391" s="1"/>
      <c r="M391" s="1"/>
      <c r="N391" s="1"/>
      <c r="O391" t="str">
        <f t="shared" si="7"/>
        <v/>
      </c>
    </row>
    <row r="392" spans="8:15">
      <c r="H392" s="1"/>
      <c r="I392" s="1"/>
      <c r="J392" s="1"/>
      <c r="K392" s="1"/>
      <c r="L392" s="1"/>
      <c r="M392" s="1"/>
      <c r="N392" s="1"/>
      <c r="O392" t="str">
        <f t="shared" si="7"/>
        <v/>
      </c>
    </row>
    <row r="393" spans="8:15">
      <c r="H393" s="1"/>
      <c r="I393" s="1"/>
      <c r="J393" s="1"/>
      <c r="K393" s="1"/>
      <c r="L393" s="1"/>
      <c r="M393" s="1"/>
      <c r="N393" s="1"/>
      <c r="O393" t="str">
        <f t="shared" si="7"/>
        <v/>
      </c>
    </row>
    <row r="394" spans="8:15">
      <c r="H394" s="1"/>
      <c r="I394" s="1"/>
      <c r="J394" s="1"/>
      <c r="K394" s="1"/>
      <c r="L394" s="1"/>
      <c r="M394" s="1"/>
      <c r="N394" s="1"/>
      <c r="O394" t="str">
        <f t="shared" si="7"/>
        <v/>
      </c>
    </row>
    <row r="395" spans="8:15">
      <c r="H395" s="1"/>
      <c r="I395" s="1"/>
      <c r="J395" s="1"/>
      <c r="K395" s="1"/>
      <c r="L395" s="1"/>
      <c r="M395" s="1"/>
      <c r="N395" s="1"/>
      <c r="O395" t="str">
        <f t="shared" si="7"/>
        <v/>
      </c>
    </row>
    <row r="396" spans="8:15">
      <c r="H396" s="1"/>
      <c r="I396" s="1"/>
      <c r="J396" s="1"/>
      <c r="K396" s="1"/>
      <c r="L396" s="1"/>
      <c r="M396" s="1"/>
      <c r="N396" s="1"/>
      <c r="O396" t="str">
        <f t="shared" ref="O396:O423" si="8">IF(COUNTIF(H396:N396,"No") &gt; 0, FALSE, IF(COUNTIF(H396:N396,"Yes") &gt; 6, TRUE, ""))</f>
        <v/>
      </c>
    </row>
    <row r="397" spans="8:15">
      <c r="H397" s="1"/>
      <c r="I397" s="1"/>
      <c r="J397" s="1"/>
      <c r="K397" s="1"/>
      <c r="L397" s="1"/>
      <c r="M397" s="1"/>
      <c r="N397" s="1"/>
      <c r="O397" t="str">
        <f t="shared" si="8"/>
        <v/>
      </c>
    </row>
    <row r="398" spans="8:15">
      <c r="H398" s="1"/>
      <c r="I398" s="1"/>
      <c r="J398" s="1"/>
      <c r="K398" s="1"/>
      <c r="L398" s="1"/>
      <c r="M398" s="1"/>
      <c r="N398" s="1"/>
      <c r="O398" t="str">
        <f t="shared" si="8"/>
        <v/>
      </c>
    </row>
    <row r="399" spans="8:15">
      <c r="H399" s="1"/>
      <c r="I399" s="1"/>
      <c r="J399" s="1"/>
      <c r="K399" s="1"/>
      <c r="L399" s="1"/>
      <c r="M399" s="1"/>
      <c r="N399" s="1"/>
      <c r="O399" t="str">
        <f t="shared" si="8"/>
        <v/>
      </c>
    </row>
    <row r="400" spans="8:15">
      <c r="H400" s="1"/>
      <c r="I400" s="1"/>
      <c r="J400" s="1"/>
      <c r="K400" s="1"/>
      <c r="L400" s="1"/>
      <c r="M400" s="1"/>
      <c r="N400" s="1"/>
      <c r="O400" t="str">
        <f t="shared" si="8"/>
        <v/>
      </c>
    </row>
    <row r="401" spans="8:15">
      <c r="H401" s="1"/>
      <c r="I401" s="1"/>
      <c r="J401" s="1"/>
      <c r="K401" s="1"/>
      <c r="L401" s="1"/>
      <c r="M401" s="1"/>
      <c r="N401" s="1"/>
      <c r="O401" t="str">
        <f t="shared" si="8"/>
        <v/>
      </c>
    </row>
    <row r="402" spans="8:15">
      <c r="H402" s="1"/>
      <c r="I402" s="1"/>
      <c r="J402" s="1"/>
      <c r="K402" s="1"/>
      <c r="L402" s="1"/>
      <c r="M402" s="1"/>
      <c r="N402" s="1"/>
      <c r="O402" t="str">
        <f t="shared" si="8"/>
        <v/>
      </c>
    </row>
    <row r="403" spans="8:15">
      <c r="H403" s="1"/>
      <c r="I403" s="1"/>
      <c r="J403" s="1"/>
      <c r="K403" s="1"/>
      <c r="L403" s="1"/>
      <c r="M403" s="1"/>
      <c r="N403" s="1"/>
      <c r="O403" t="str">
        <f t="shared" si="8"/>
        <v/>
      </c>
    </row>
    <row r="404" spans="8:15">
      <c r="H404" s="1"/>
      <c r="I404" s="1"/>
      <c r="J404" s="1"/>
      <c r="K404" s="1"/>
      <c r="L404" s="1"/>
      <c r="M404" s="1"/>
      <c r="N404" s="1"/>
      <c r="O404" t="str">
        <f t="shared" si="8"/>
        <v/>
      </c>
    </row>
    <row r="405" spans="8:15">
      <c r="H405" s="1"/>
      <c r="I405" s="1"/>
      <c r="J405" s="1"/>
      <c r="K405" s="1"/>
      <c r="L405" s="1"/>
      <c r="M405" s="1"/>
      <c r="N405" s="1"/>
      <c r="O405" t="str">
        <f t="shared" si="8"/>
        <v/>
      </c>
    </row>
    <row r="406" spans="8:15">
      <c r="H406" s="1"/>
      <c r="I406" s="1"/>
      <c r="J406" s="1"/>
      <c r="K406" s="1"/>
      <c r="L406" s="1"/>
      <c r="M406" s="1"/>
      <c r="N406" s="1"/>
      <c r="O406" t="str">
        <f t="shared" si="8"/>
        <v/>
      </c>
    </row>
    <row r="407" spans="8:15">
      <c r="H407" s="1"/>
      <c r="I407" s="1"/>
      <c r="J407" s="1"/>
      <c r="K407" s="1"/>
      <c r="L407" s="1"/>
      <c r="M407" s="1"/>
      <c r="N407" s="1"/>
      <c r="O407" t="str">
        <f t="shared" si="8"/>
        <v/>
      </c>
    </row>
    <row r="408" spans="8:15">
      <c r="H408" s="1"/>
      <c r="I408" s="1"/>
      <c r="J408" s="1"/>
      <c r="K408" s="1"/>
      <c r="L408" s="1"/>
      <c r="M408" s="1"/>
      <c r="N408" s="1"/>
      <c r="O408" t="str">
        <f t="shared" si="8"/>
        <v/>
      </c>
    </row>
    <row r="409" spans="8:15">
      <c r="H409" s="1"/>
      <c r="I409" s="1"/>
      <c r="J409" s="1"/>
      <c r="K409" s="1"/>
      <c r="L409" s="1"/>
      <c r="M409" s="1"/>
      <c r="N409" s="1"/>
      <c r="O409" t="str">
        <f t="shared" si="8"/>
        <v/>
      </c>
    </row>
    <row r="410" spans="8:15">
      <c r="H410" s="1"/>
      <c r="I410" s="1"/>
      <c r="J410" s="1"/>
      <c r="K410" s="1"/>
      <c r="L410" s="1"/>
      <c r="M410" s="1"/>
      <c r="N410" s="1"/>
      <c r="O410" t="str">
        <f t="shared" si="8"/>
        <v/>
      </c>
    </row>
    <row r="411" spans="8:15">
      <c r="H411" s="1"/>
      <c r="I411" s="1"/>
      <c r="J411" s="1"/>
      <c r="K411" s="1"/>
      <c r="L411" s="1"/>
      <c r="M411" s="1"/>
      <c r="N411" s="1"/>
      <c r="O411" t="str">
        <f t="shared" si="8"/>
        <v/>
      </c>
    </row>
    <row r="412" spans="8:15">
      <c r="H412" s="1"/>
      <c r="I412" s="1"/>
      <c r="J412" s="1"/>
      <c r="K412" s="1"/>
      <c r="L412" s="1"/>
      <c r="M412" s="1"/>
      <c r="N412" s="1"/>
      <c r="O412" t="str">
        <f t="shared" si="8"/>
        <v/>
      </c>
    </row>
    <row r="413" spans="8:15">
      <c r="H413" s="1"/>
      <c r="I413" s="1"/>
      <c r="J413" s="1"/>
      <c r="K413" s="1"/>
      <c r="L413" s="1"/>
      <c r="M413" s="1"/>
      <c r="N413" s="1"/>
      <c r="O413" t="str">
        <f t="shared" si="8"/>
        <v/>
      </c>
    </row>
    <row r="414" spans="8:15">
      <c r="H414" s="1"/>
      <c r="I414" s="1"/>
      <c r="J414" s="1"/>
      <c r="K414" s="1"/>
      <c r="L414" s="1"/>
      <c r="M414" s="1"/>
      <c r="N414" s="1"/>
      <c r="O414" t="str">
        <f t="shared" si="8"/>
        <v/>
      </c>
    </row>
    <row r="415" spans="8:15">
      <c r="H415" s="1"/>
      <c r="I415" s="1"/>
      <c r="J415" s="1"/>
      <c r="K415" s="1"/>
      <c r="L415" s="1"/>
      <c r="M415" s="1"/>
      <c r="N415" s="1"/>
      <c r="O415" t="str">
        <f t="shared" si="8"/>
        <v/>
      </c>
    </row>
    <row r="416" spans="8:15">
      <c r="H416" s="1"/>
      <c r="I416" s="1"/>
      <c r="J416" s="1"/>
      <c r="K416" s="1"/>
      <c r="L416" s="1"/>
      <c r="M416" s="1"/>
      <c r="N416" s="1"/>
      <c r="O416" t="str">
        <f t="shared" si="8"/>
        <v/>
      </c>
    </row>
    <row r="417" spans="8:15">
      <c r="H417" s="1"/>
      <c r="I417" s="1"/>
      <c r="J417" s="1"/>
      <c r="K417" s="1"/>
      <c r="L417" s="1"/>
      <c r="M417" s="1"/>
      <c r="N417" s="1"/>
      <c r="O417" t="str">
        <f t="shared" si="8"/>
        <v/>
      </c>
    </row>
    <row r="418" spans="8:15">
      <c r="H418" s="1"/>
      <c r="I418" s="1"/>
      <c r="J418" s="1"/>
      <c r="K418" s="1"/>
      <c r="L418" s="1"/>
      <c r="M418" s="1"/>
      <c r="N418" s="1"/>
      <c r="O418" t="str">
        <f t="shared" si="8"/>
        <v/>
      </c>
    </row>
    <row r="419" spans="8:15">
      <c r="H419" s="1"/>
      <c r="I419" s="1"/>
      <c r="J419" s="1"/>
      <c r="K419" s="1"/>
      <c r="L419" s="1"/>
      <c r="M419" s="1"/>
      <c r="N419" s="1"/>
      <c r="O419" t="str">
        <f t="shared" si="8"/>
        <v/>
      </c>
    </row>
    <row r="420" spans="8:15">
      <c r="H420" s="1"/>
      <c r="I420" s="1"/>
      <c r="J420" s="1"/>
      <c r="K420" s="1"/>
      <c r="L420" s="1"/>
      <c r="M420" s="1"/>
      <c r="N420" s="1"/>
      <c r="O420" t="str">
        <f t="shared" si="8"/>
        <v/>
      </c>
    </row>
    <row r="421" spans="8:15">
      <c r="H421" s="1"/>
      <c r="I421" s="1"/>
      <c r="J421" s="1"/>
      <c r="K421" s="1"/>
      <c r="L421" s="1"/>
      <c r="M421" s="1"/>
      <c r="N421" s="1"/>
      <c r="O421" t="str">
        <f t="shared" si="8"/>
        <v/>
      </c>
    </row>
    <row r="422" spans="8:15">
      <c r="H422" s="1"/>
      <c r="I422" s="1"/>
      <c r="J422" s="1"/>
      <c r="K422" s="1"/>
      <c r="L422" s="1"/>
      <c r="M422" s="1"/>
      <c r="N422" s="1"/>
      <c r="O422" t="str">
        <f t="shared" si="8"/>
        <v/>
      </c>
    </row>
    <row r="423" spans="8:15">
      <c r="H423" s="1"/>
      <c r="I423" s="1"/>
      <c r="J423" s="1"/>
      <c r="K423" s="1"/>
      <c r="L423" s="1"/>
      <c r="M423" s="1"/>
      <c r="N423" s="1"/>
      <c r="O423" t="str">
        <f t="shared" si="8"/>
        <v/>
      </c>
    </row>
    <row r="424" spans="8:15">
      <c r="H424" s="1"/>
      <c r="I424" s="1"/>
      <c r="J424" s="1"/>
      <c r="K424" s="1"/>
      <c r="L424" s="1"/>
      <c r="M424" s="1"/>
      <c r="N424" s="1"/>
    </row>
    <row r="425" spans="8:15">
      <c r="H425" s="1"/>
      <c r="I425" s="1"/>
      <c r="J425" s="1"/>
      <c r="K425" s="1"/>
      <c r="L425" s="1"/>
      <c r="M425" s="1"/>
      <c r="N425" s="1"/>
    </row>
    <row r="426" spans="8:15">
      <c r="H426" s="1"/>
      <c r="I426" s="1"/>
      <c r="J426" s="1"/>
      <c r="K426" s="1"/>
      <c r="L426" s="1"/>
      <c r="M426" s="1"/>
      <c r="N426" s="1"/>
    </row>
    <row r="427" spans="8:15">
      <c r="H427" s="1"/>
      <c r="I427" s="1"/>
      <c r="J427" s="1"/>
      <c r="K427" s="1"/>
      <c r="L427" s="1"/>
      <c r="M427" s="1"/>
      <c r="N427" s="1"/>
    </row>
    <row r="428" spans="8:15">
      <c r="H428" s="1"/>
      <c r="I428" s="1"/>
      <c r="J428" s="1"/>
      <c r="K428" s="1"/>
      <c r="L428" s="1"/>
      <c r="M428" s="1"/>
      <c r="N428" s="1"/>
    </row>
    <row r="429" spans="8:15">
      <c r="H429" s="1"/>
      <c r="I429" s="1"/>
      <c r="J429" s="1"/>
      <c r="K429" s="1"/>
      <c r="L429" s="1"/>
      <c r="M429" s="1"/>
      <c r="N429" s="1"/>
    </row>
    <row r="430" spans="8:15">
      <c r="H430" s="1"/>
      <c r="I430" s="1"/>
      <c r="J430" s="1"/>
      <c r="K430" s="1"/>
      <c r="L430" s="1"/>
      <c r="M430" s="1"/>
      <c r="N430" s="1"/>
    </row>
    <row r="431" spans="8:15">
      <c r="H431" s="1"/>
      <c r="I431" s="1"/>
      <c r="J431" s="1"/>
      <c r="K431" s="1"/>
      <c r="L431" s="1"/>
      <c r="M431" s="1"/>
      <c r="N431" s="1"/>
    </row>
  </sheetData>
  <conditionalFormatting sqref="G9:J10 H32:N431 I29:N30 F30 J31:N31 H17:N28">
    <cfRule type="cellIs" dxfId="25" priority="27" operator="equal">
      <formula>"No"</formula>
    </cfRule>
  </conditionalFormatting>
  <conditionalFormatting sqref="G9:J10 H32:N431 I29:N30 F30 J31:N31 H17:N28">
    <cfRule type="cellIs" dxfId="24" priority="26" operator="equal">
      <formula>"Yes"</formula>
    </cfRule>
  </conditionalFormatting>
  <conditionalFormatting sqref="K9">
    <cfRule type="cellIs" dxfId="23" priority="25" operator="equal">
      <formula>0</formula>
    </cfRule>
  </conditionalFormatting>
  <conditionalFormatting sqref="K10">
    <cfRule type="cellIs" dxfId="22" priority="24" operator="equal">
      <formula>1</formula>
    </cfRule>
  </conditionalFormatting>
  <conditionalFormatting sqref="G11:J12">
    <cfRule type="cellIs" dxfId="21" priority="23" operator="equal">
      <formula>"No"</formula>
    </cfRule>
  </conditionalFormatting>
  <conditionalFormatting sqref="G11:J12">
    <cfRule type="cellIs" dxfId="20" priority="22" operator="equal">
      <formula>"Yes"</formula>
    </cfRule>
  </conditionalFormatting>
  <conditionalFormatting sqref="K11">
    <cfRule type="cellIs" dxfId="19" priority="21" operator="equal">
      <formula>0</formula>
    </cfRule>
  </conditionalFormatting>
  <conditionalFormatting sqref="K12">
    <cfRule type="cellIs" dxfId="18" priority="15" operator="equal">
      <formula>0</formula>
    </cfRule>
    <cfRule type="cellIs" dxfId="17" priority="20" operator="equal">
      <formula>1</formula>
    </cfRule>
  </conditionalFormatting>
  <conditionalFormatting sqref="G13:J14">
    <cfRule type="cellIs" dxfId="16" priority="19" operator="equal">
      <formula>"No"</formula>
    </cfRule>
  </conditionalFormatting>
  <conditionalFormatting sqref="G13:J14">
    <cfRule type="cellIs" dxfId="15" priority="18" operator="equal">
      <formula>"Yes"</formula>
    </cfRule>
  </conditionalFormatting>
  <conditionalFormatting sqref="K13">
    <cfRule type="cellIs" dxfId="14" priority="17" operator="equal">
      <formula>0</formula>
    </cfRule>
  </conditionalFormatting>
  <conditionalFormatting sqref="K14">
    <cfRule type="cellIs" dxfId="13" priority="16" operator="equal">
      <formula>1</formula>
    </cfRule>
  </conditionalFormatting>
  <conditionalFormatting sqref="O17:O423">
    <cfRule type="cellIs" dxfId="12" priority="6" operator="equal">
      <formula>$D$6</formula>
    </cfRule>
  </conditionalFormatting>
  <conditionalFormatting sqref="O17:O423">
    <cfRule type="cellIs" dxfId="11" priority="1" operator="equal">
      <formula>TRUE</formula>
    </cfRule>
    <cfRule type="cellIs" dxfId="10" priority="2" operator="equal">
      <formula>FALSE</formula>
    </cfRule>
    <cfRule type="cellIs" dxfId="9" priority="5" operator="equal">
      <formula>"FALSE"</formula>
    </cfRule>
  </conditionalFormatting>
  <conditionalFormatting sqref="O17:O423">
    <cfRule type="cellIs" dxfId="8" priority="4" operator="equal">
      <formula>"FALSE"</formula>
    </cfRule>
  </conditionalFormatting>
  <dataValidations count="1">
    <dataValidation type="list" allowBlank="1" showInputMessage="1" showErrorMessage="1" sqref="G9:J14 J27:N431 H32:I431 I27:I30 F30 I17:N26 H17:H28" xr:uid="{B879BBFA-238D-4C04-96D3-4B4D720621D6}">
      <formula1>"Yes, No"</formula1>
    </dataValidation>
  </dataValidations>
  <hyperlinks>
    <hyperlink ref="F17" r:id="rId1" xr:uid="{E3CB7C74-EC45-41FA-BA59-F8D66E801BF0}"/>
    <hyperlink ref="F18" r:id="rId2" xr:uid="{3E09FDB9-B834-4281-BE8E-1DB1F8420AA4}"/>
    <hyperlink ref="F19" r:id="rId3" xr:uid="{C9AAEA68-1E6A-445D-89DC-8E9D01D9C423}"/>
    <hyperlink ref="F20" r:id="rId4" xr:uid="{3DCE5C8E-18AC-4B0C-B135-6DA9D5EA7EF4}"/>
    <hyperlink ref="F21" r:id="rId5" xr:uid="{6496CF14-BF9A-434A-82D7-164C3612C78E}"/>
    <hyperlink ref="F22" r:id="rId6" display="https://doi.org/10.1016/j.lmot.2020.101671" xr:uid="{83B1DC9D-95FD-46DA-AE9F-9BB27D3920A2}"/>
    <hyperlink ref="F22" r:id="rId7" xr:uid="{21EF9A57-3ED2-4574-BBA3-660758422C03}"/>
    <hyperlink ref="F23" r:id="rId8" xr:uid="{D12A566A-0F2B-4EC3-B7AA-ED5FAFC07152}"/>
    <hyperlink ref="F24" r:id="rId9" xr:uid="{E4F3F140-80EA-4005-AAA7-FFB661F751F3}"/>
    <hyperlink ref="F25" r:id="rId10" xr:uid="{8C202871-AC55-491D-A734-DEA6A67BAA3B}"/>
    <hyperlink ref="F26" r:id="rId11" xr:uid="{F5545FBC-0C3E-443B-A530-D8F9CCAC0A62}"/>
    <hyperlink ref="F28" r:id="rId12" xr:uid="{AF849C03-95B7-4085-AB6D-E12CCB3CBAAB}"/>
    <hyperlink ref="F27" r:id="rId13" xr:uid="{1003680C-E573-482B-BC1C-D01BDE36A353}"/>
  </hyperlinks>
  <pageMargins left="0.7" right="0.7" top="0.75" bottom="0.75" header="0.3" footer="0.3"/>
  <pageSetup orientation="portrait" r:id="rId14"/>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6D0DC6-8458-234F-B217-76B917AC57CA}">
  <dimension ref="A1:BX1362"/>
  <sheetViews>
    <sheetView topLeftCell="A2" zoomScale="90" zoomScaleNormal="90" workbookViewId="0">
      <pane xSplit="1" ySplit="17" topLeftCell="B159" activePane="bottomRight" state="frozen"/>
      <selection pane="bottomRight" activeCell="Z220" sqref="Z220"/>
      <selection pane="bottomLeft" activeCell="AQ161" sqref="AQ161"/>
      <selection pane="topRight" activeCell="AQ161" sqref="AQ161"/>
    </sheetView>
  </sheetViews>
  <sheetFormatPr defaultColWidth="8.85546875" defaultRowHeight="15"/>
  <cols>
    <col min="1" max="1" width="4.28515625" customWidth="1"/>
    <col min="2" max="2" width="5.7109375" customWidth="1"/>
    <col min="3" max="3" width="26.28515625" style="34" customWidth="1"/>
    <col min="4" max="4" width="1.85546875" customWidth="1"/>
    <col min="5" max="5" width="9.42578125" customWidth="1"/>
    <col min="6" max="6" width="18.28515625" customWidth="1"/>
    <col min="7" max="7" width="2.28515625" customWidth="1"/>
    <col min="8" max="8" width="4.28515625" style="42" customWidth="1"/>
    <col min="9" max="9" width="3.42578125" style="30" customWidth="1"/>
    <col min="10" max="10" width="2.7109375" customWidth="1"/>
    <col min="11" max="11" width="4.140625" customWidth="1"/>
    <col min="12" max="12" width="7.85546875" customWidth="1"/>
    <col min="13" max="13" width="5.85546875" customWidth="1"/>
    <col min="14" max="14" width="6.42578125" customWidth="1"/>
    <col min="15" max="15" width="7.85546875" customWidth="1"/>
    <col min="16" max="16" width="9.7109375" customWidth="1"/>
    <col min="17" max="21" width="7.85546875" customWidth="1"/>
    <col min="22" max="22" width="5.85546875" customWidth="1"/>
    <col min="23" max="23" width="9.42578125" customWidth="1"/>
    <col min="24" max="24" width="7.85546875" customWidth="1"/>
    <col min="25" max="25" width="9.42578125" customWidth="1"/>
    <col min="26" max="27" width="11.42578125" customWidth="1"/>
    <col min="28" max="28" width="20.7109375" customWidth="1"/>
    <col min="29" max="29" width="15.85546875" customWidth="1"/>
    <col min="30" max="31" width="11.42578125" customWidth="1"/>
    <col min="32" max="32" width="13.140625" customWidth="1"/>
    <col min="33" max="33" width="7" customWidth="1"/>
    <col min="34" max="37" width="11.42578125" customWidth="1"/>
    <col min="38" max="40" width="11.28515625" customWidth="1"/>
    <col min="41" max="41" width="6.140625" customWidth="1"/>
    <col min="42" max="43" width="11.28515625" customWidth="1"/>
    <col min="44" max="48" width="10.140625" customWidth="1"/>
    <col min="49" max="49" width="9.85546875" customWidth="1"/>
    <col min="50" max="51" width="11.42578125" customWidth="1"/>
    <col min="52" max="52" width="10.28515625" customWidth="1"/>
    <col min="53" max="53" width="10.140625" customWidth="1"/>
    <col min="54" max="54" width="10.140625" style="29" customWidth="1"/>
    <col min="55" max="57" width="8.85546875" customWidth="1"/>
    <col min="58" max="58" width="11.42578125" customWidth="1"/>
    <col min="59" max="59" width="11" customWidth="1"/>
    <col min="60" max="60" width="8.85546875" customWidth="1"/>
    <col min="64" max="64" width="21.7109375" customWidth="1"/>
    <col min="65" max="66" width="16.28515625" customWidth="1"/>
  </cols>
  <sheetData>
    <row r="1" spans="7:75">
      <c r="H1" s="34"/>
      <c r="I1" s="140" t="s">
        <v>14072</v>
      </c>
      <c r="J1" s="140"/>
      <c r="K1" s="140"/>
      <c r="L1" s="140"/>
      <c r="M1" s="140"/>
      <c r="N1" s="140"/>
      <c r="O1" s="67" t="s">
        <v>14073</v>
      </c>
      <c r="P1" s="67"/>
      <c r="Q1" s="67"/>
      <c r="R1" s="67"/>
      <c r="S1" s="67"/>
      <c r="T1" s="67"/>
      <c r="U1" s="67"/>
      <c r="V1" s="67"/>
      <c r="W1" s="67"/>
      <c r="X1" s="67"/>
      <c r="Y1" s="67"/>
      <c r="Z1" s="67"/>
      <c r="AA1" s="67"/>
      <c r="AB1" s="67"/>
      <c r="AC1" s="67"/>
      <c r="AD1" s="67"/>
      <c r="AE1" s="67"/>
      <c r="AF1" s="67"/>
      <c r="AG1" s="67"/>
      <c r="AH1" s="141" t="s">
        <v>14074</v>
      </c>
      <c r="AI1" s="141"/>
      <c r="AJ1" s="141"/>
      <c r="AK1" s="141"/>
      <c r="AL1" s="141"/>
      <c r="AM1" s="141"/>
      <c r="AN1" s="141"/>
      <c r="AO1" s="141"/>
      <c r="AP1" s="141"/>
      <c r="AQ1" t="s">
        <v>14075</v>
      </c>
      <c r="BB1" t="s">
        <v>14076</v>
      </c>
    </row>
    <row r="2" spans="7:75">
      <c r="G2" s="28">
        <v>0</v>
      </c>
      <c r="H2" s="34"/>
      <c r="I2" s="34"/>
      <c r="J2" s="34"/>
      <c r="K2" s="34"/>
      <c r="Q2" s="141" t="s">
        <v>14077</v>
      </c>
      <c r="R2" s="141"/>
      <c r="S2" s="141"/>
      <c r="T2" s="141"/>
      <c r="Z2" s="142" t="s">
        <v>14078</v>
      </c>
      <c r="AA2" s="142"/>
      <c r="AB2" s="142"/>
      <c r="AC2" s="142"/>
      <c r="AD2" s="142"/>
      <c r="AK2" s="141" t="s">
        <v>14079</v>
      </c>
      <c r="AL2" s="141"/>
      <c r="AM2" s="141"/>
      <c r="AQ2" s="141" t="s">
        <v>14080</v>
      </c>
      <c r="AR2" s="141"/>
      <c r="AS2" s="35"/>
      <c r="AT2" s="141" t="s">
        <v>14081</v>
      </c>
      <c r="AU2" s="141"/>
      <c r="AV2" s="141"/>
      <c r="AW2" s="141" t="s">
        <v>14082</v>
      </c>
      <c r="AX2" s="141"/>
      <c r="AY2" s="35"/>
      <c r="AZ2" s="35"/>
      <c r="BB2" s="141" t="s">
        <v>14083</v>
      </c>
      <c r="BC2" s="141"/>
      <c r="BD2" s="141"/>
      <c r="BE2" s="141"/>
      <c r="BF2" s="141"/>
      <c r="BG2" s="141"/>
      <c r="BH2" s="141"/>
      <c r="BI2" s="141"/>
      <c r="BJ2" s="141"/>
      <c r="BK2" s="141"/>
      <c r="BL2" s="141" t="s">
        <v>14084</v>
      </c>
      <c r="BM2" s="141"/>
      <c r="BN2" s="141"/>
    </row>
    <row r="3" spans="7:75" ht="12" customHeight="1">
      <c r="G3" s="28"/>
      <c r="H3" s="41" t="s">
        <v>14085</v>
      </c>
      <c r="I3" s="50"/>
      <c r="J3" s="50"/>
      <c r="K3" s="50" t="s">
        <v>14085</v>
      </c>
      <c r="L3" s="50" t="s">
        <v>14086</v>
      </c>
      <c r="M3" s="50" t="s">
        <v>14087</v>
      </c>
      <c r="N3" s="50"/>
      <c r="O3" s="50" t="s">
        <v>14088</v>
      </c>
      <c r="P3" s="50" t="s">
        <v>14089</v>
      </c>
      <c r="Q3" s="50" t="s">
        <v>14090</v>
      </c>
      <c r="R3" s="50" t="s">
        <v>14090</v>
      </c>
      <c r="S3" s="50" t="s">
        <v>14090</v>
      </c>
      <c r="T3" s="50" t="s">
        <v>14090</v>
      </c>
      <c r="U3" s="50" t="s">
        <v>14091</v>
      </c>
      <c r="V3" s="50" t="s">
        <v>14087</v>
      </c>
      <c r="W3" s="50" t="s">
        <v>14092</v>
      </c>
      <c r="X3" s="50" t="s">
        <v>14091</v>
      </c>
      <c r="Y3" s="50" t="s">
        <v>14093</v>
      </c>
      <c r="Z3" s="50" t="s">
        <v>14094</v>
      </c>
      <c r="AA3" s="50" t="s">
        <v>14087</v>
      </c>
      <c r="AB3" s="50" t="s">
        <v>14095</v>
      </c>
      <c r="AC3" s="50" t="s">
        <v>14095</v>
      </c>
      <c r="AD3" s="50" t="s">
        <v>14095</v>
      </c>
      <c r="AE3" s="50" t="s">
        <v>14093</v>
      </c>
      <c r="AF3" s="50" t="s">
        <v>14096</v>
      </c>
      <c r="AG3" s="50"/>
      <c r="AH3" s="50" t="s">
        <v>14097</v>
      </c>
      <c r="AI3" s="50" t="s">
        <v>14098</v>
      </c>
      <c r="AJ3" s="50" t="s">
        <v>14093</v>
      </c>
      <c r="AK3" s="50" t="s">
        <v>14099</v>
      </c>
      <c r="AL3" s="50" t="s">
        <v>14099</v>
      </c>
      <c r="AM3" s="50" t="s">
        <v>14099</v>
      </c>
      <c r="AN3" s="50" t="s">
        <v>14087</v>
      </c>
      <c r="AO3" s="50" t="s">
        <v>14087</v>
      </c>
      <c r="AP3" s="50"/>
      <c r="AQ3" s="50" t="s">
        <v>14100</v>
      </c>
      <c r="AR3" s="50" t="s">
        <v>14100</v>
      </c>
      <c r="AS3" s="50" t="s">
        <v>14098</v>
      </c>
      <c r="AT3" s="50" t="s">
        <v>14101</v>
      </c>
      <c r="AU3" s="50" t="s">
        <v>14101</v>
      </c>
      <c r="AV3" s="50" t="s">
        <v>14087</v>
      </c>
      <c r="AW3" s="50" t="s">
        <v>14102</v>
      </c>
      <c r="AX3" s="50" t="s">
        <v>14102</v>
      </c>
      <c r="AY3" s="50" t="s">
        <v>14098</v>
      </c>
      <c r="AZ3" s="50" t="s">
        <v>14103</v>
      </c>
      <c r="BA3" s="50"/>
      <c r="BB3" s="50" t="s">
        <v>14104</v>
      </c>
      <c r="BC3" s="50" t="s">
        <v>14104</v>
      </c>
      <c r="BD3" s="50" t="s">
        <v>14104</v>
      </c>
      <c r="BE3" s="50" t="s">
        <v>14104</v>
      </c>
      <c r="BF3" s="50" t="s">
        <v>14105</v>
      </c>
      <c r="BG3" s="50" t="s">
        <v>14105</v>
      </c>
      <c r="BH3" s="50" t="s">
        <v>14105</v>
      </c>
      <c r="BI3" s="50" t="s">
        <v>14106</v>
      </c>
      <c r="BJ3" s="50" t="s">
        <v>14106</v>
      </c>
      <c r="BK3" s="50" t="s">
        <v>14106</v>
      </c>
      <c r="BL3" s="50" t="s">
        <v>14107</v>
      </c>
      <c r="BM3" s="50" t="s">
        <v>14107</v>
      </c>
      <c r="BN3" s="50" t="s">
        <v>14107</v>
      </c>
      <c r="BO3" s="50" t="s">
        <v>14087</v>
      </c>
      <c r="BP3" s="50" t="s">
        <v>14087</v>
      </c>
      <c r="BQ3" s="50" t="s">
        <v>14087</v>
      </c>
      <c r="BR3" s="50" t="s">
        <v>14087</v>
      </c>
      <c r="BS3" s="50" t="s">
        <v>14087</v>
      </c>
      <c r="BT3" s="50" t="s">
        <v>14087</v>
      </c>
      <c r="BU3" s="50"/>
      <c r="BV3" s="50" t="s">
        <v>14087</v>
      </c>
      <c r="BW3" s="50"/>
    </row>
    <row r="4" spans="7:75" ht="12" customHeight="1">
      <c r="G4" s="28"/>
      <c r="H4" s="41" t="s">
        <v>14108</v>
      </c>
      <c r="I4" s="50"/>
      <c r="J4" s="50"/>
      <c r="K4" s="50" t="s">
        <v>14108</v>
      </c>
      <c r="L4" s="50" t="s">
        <v>14109</v>
      </c>
      <c r="M4" s="50" t="s">
        <v>14110</v>
      </c>
      <c r="N4" s="50"/>
      <c r="O4" s="50" t="s">
        <v>14111</v>
      </c>
      <c r="P4" s="50" t="s">
        <v>14112</v>
      </c>
      <c r="Q4" s="50" t="s">
        <v>14113</v>
      </c>
      <c r="R4" s="50" t="s">
        <v>14113</v>
      </c>
      <c r="S4" s="50" t="s">
        <v>14113</v>
      </c>
      <c r="T4" s="50" t="s">
        <v>14113</v>
      </c>
      <c r="U4" s="50" t="s">
        <v>14114</v>
      </c>
      <c r="V4" s="50" t="s">
        <v>14110</v>
      </c>
      <c r="W4" s="50" t="s">
        <v>14115</v>
      </c>
      <c r="X4" s="50" t="s">
        <v>14116</v>
      </c>
      <c r="Y4" s="50" t="s">
        <v>14117</v>
      </c>
      <c r="Z4" s="50" t="s">
        <v>14116</v>
      </c>
      <c r="AA4" s="50" t="s">
        <v>14110</v>
      </c>
      <c r="AB4" s="50" t="s">
        <v>14118</v>
      </c>
      <c r="AC4" s="50" t="s">
        <v>14118</v>
      </c>
      <c r="AD4" s="50" t="s">
        <v>14118</v>
      </c>
      <c r="AE4" s="50" t="s">
        <v>14119</v>
      </c>
      <c r="AF4" s="50" t="s">
        <v>14120</v>
      </c>
      <c r="AG4" s="50"/>
      <c r="AH4" s="50" t="s">
        <v>14121</v>
      </c>
      <c r="AI4" s="50" t="s">
        <v>14122</v>
      </c>
      <c r="AJ4" s="50" t="s">
        <v>14123</v>
      </c>
      <c r="AK4" s="50" t="s">
        <v>14124</v>
      </c>
      <c r="AL4" s="50" t="s">
        <v>14124</v>
      </c>
      <c r="AM4" s="50" t="s">
        <v>14124</v>
      </c>
      <c r="AN4" s="50" t="s">
        <v>14110</v>
      </c>
      <c r="AO4" s="50" t="s">
        <v>14110</v>
      </c>
      <c r="AP4" s="50"/>
      <c r="AQ4" s="50" t="s">
        <v>14125</v>
      </c>
      <c r="AR4" s="50" t="s">
        <v>14125</v>
      </c>
      <c r="AS4" s="50" t="s">
        <v>14122</v>
      </c>
      <c r="AT4" s="50" t="s">
        <v>14126</v>
      </c>
      <c r="AU4" s="50" t="s">
        <v>14126</v>
      </c>
      <c r="AV4" s="50" t="s">
        <v>14110</v>
      </c>
      <c r="AW4" s="50" t="s">
        <v>14127</v>
      </c>
      <c r="AX4" s="50" t="s">
        <v>14127</v>
      </c>
      <c r="AY4" s="50" t="s">
        <v>14122</v>
      </c>
      <c r="AZ4" s="50" t="s">
        <v>14128</v>
      </c>
      <c r="BA4" s="50"/>
      <c r="BB4" s="50" t="s">
        <v>14129</v>
      </c>
      <c r="BC4" s="50" t="s">
        <v>14129</v>
      </c>
      <c r="BD4" s="50" t="s">
        <v>14129</v>
      </c>
      <c r="BE4" s="50" t="s">
        <v>14129</v>
      </c>
      <c r="BF4" s="50" t="s">
        <v>14130</v>
      </c>
      <c r="BG4" s="50" t="s">
        <v>14130</v>
      </c>
      <c r="BH4" s="50" t="s">
        <v>14130</v>
      </c>
      <c r="BI4" s="50" t="s">
        <v>14131</v>
      </c>
      <c r="BJ4" s="50" t="s">
        <v>14131</v>
      </c>
      <c r="BK4" s="50" t="s">
        <v>14131</v>
      </c>
      <c r="BL4" s="50" t="s">
        <v>14132</v>
      </c>
      <c r="BM4" s="50" t="s">
        <v>14132</v>
      </c>
      <c r="BN4" s="50" t="s">
        <v>14132</v>
      </c>
      <c r="BO4" s="50" t="s">
        <v>14110</v>
      </c>
      <c r="BP4" s="50" t="s">
        <v>14110</v>
      </c>
      <c r="BQ4" s="50" t="s">
        <v>14110</v>
      </c>
      <c r="BR4" s="50" t="s">
        <v>14110</v>
      </c>
      <c r="BS4" s="50" t="s">
        <v>14110</v>
      </c>
      <c r="BT4" s="50" t="s">
        <v>14110</v>
      </c>
      <c r="BU4" s="50"/>
      <c r="BV4" s="50" t="s">
        <v>14110</v>
      </c>
      <c r="BW4" s="50"/>
    </row>
    <row r="5" spans="7:75" ht="12" customHeight="1">
      <c r="G5" s="28"/>
      <c r="H5" s="41" t="s">
        <v>14133</v>
      </c>
      <c r="I5" s="50"/>
      <c r="J5" s="50"/>
      <c r="K5" s="50" t="s">
        <v>14133</v>
      </c>
      <c r="L5" s="50" t="s">
        <v>14134</v>
      </c>
      <c r="M5" s="50" t="s">
        <v>14135</v>
      </c>
      <c r="N5" s="50"/>
      <c r="O5" s="50" t="s">
        <v>14135</v>
      </c>
      <c r="P5" s="50" t="s">
        <v>14136</v>
      </c>
      <c r="Q5" s="50"/>
      <c r="R5" s="50"/>
      <c r="S5" s="50"/>
      <c r="T5" s="50"/>
      <c r="U5" s="50" t="s">
        <v>14137</v>
      </c>
      <c r="V5" s="50" t="s">
        <v>14138</v>
      </c>
      <c r="W5" s="50" t="s">
        <v>14138</v>
      </c>
      <c r="X5" s="50"/>
      <c r="Y5" s="50" t="s">
        <v>14139</v>
      </c>
      <c r="Z5" s="50" t="s">
        <v>14140</v>
      </c>
      <c r="AA5" s="50"/>
      <c r="AB5" s="50" t="s">
        <v>14141</v>
      </c>
      <c r="AC5" s="50" t="s">
        <v>14141</v>
      </c>
      <c r="AD5" s="50" t="s">
        <v>14141</v>
      </c>
      <c r="AE5" s="50" t="s">
        <v>14142</v>
      </c>
      <c r="AF5" s="50" t="s">
        <v>14143</v>
      </c>
      <c r="AG5" s="50"/>
      <c r="AH5" s="50" t="s">
        <v>14135</v>
      </c>
      <c r="AI5" s="50" t="s">
        <v>14138</v>
      </c>
      <c r="AJ5" s="50" t="s">
        <v>14144</v>
      </c>
      <c r="AK5" s="50" t="s">
        <v>14145</v>
      </c>
      <c r="AL5" s="50" t="s">
        <v>14145</v>
      </c>
      <c r="AM5" s="50" t="s">
        <v>14145</v>
      </c>
      <c r="AN5" s="50"/>
      <c r="AO5" s="50"/>
      <c r="AP5" s="50"/>
      <c r="AQ5" s="50" t="s">
        <v>14146</v>
      </c>
      <c r="AR5" s="50" t="s">
        <v>14146</v>
      </c>
      <c r="AS5" s="50"/>
      <c r="AT5" s="50" t="s">
        <v>14147</v>
      </c>
      <c r="AU5" s="50" t="s">
        <v>14147</v>
      </c>
      <c r="AV5" s="50"/>
      <c r="AW5" s="50" t="s">
        <v>14148</v>
      </c>
      <c r="AX5" s="50" t="s">
        <v>14148</v>
      </c>
      <c r="AY5" s="50"/>
      <c r="AZ5" s="50" t="s">
        <v>14149</v>
      </c>
      <c r="BA5" s="50"/>
      <c r="BB5" s="50" t="s">
        <v>14150</v>
      </c>
      <c r="BC5" s="50" t="s">
        <v>14150</v>
      </c>
      <c r="BD5" s="50" t="s">
        <v>14150</v>
      </c>
      <c r="BE5" s="50" t="s">
        <v>14150</v>
      </c>
      <c r="BF5" s="50" t="s">
        <v>14151</v>
      </c>
      <c r="BG5" s="50" t="s">
        <v>14151</v>
      </c>
      <c r="BH5" s="50" t="s">
        <v>14151</v>
      </c>
      <c r="BI5" s="50" t="s">
        <v>14152</v>
      </c>
      <c r="BJ5" s="50" t="s">
        <v>14152</v>
      </c>
      <c r="BK5" s="50" t="s">
        <v>14152</v>
      </c>
      <c r="BL5" s="50" t="s">
        <v>14153</v>
      </c>
      <c r="BM5" s="50" t="s">
        <v>14153</v>
      </c>
      <c r="BN5" s="50" t="s">
        <v>14153</v>
      </c>
      <c r="BO5" s="50"/>
      <c r="BP5" s="50"/>
      <c r="BQ5" s="50"/>
      <c r="BR5" s="50"/>
      <c r="BS5" s="50"/>
      <c r="BT5" s="50"/>
      <c r="BU5" s="50"/>
      <c r="BV5" s="50"/>
      <c r="BW5" s="50"/>
    </row>
    <row r="6" spans="7:75" ht="12" customHeight="1">
      <c r="G6" s="28"/>
      <c r="H6" s="41" t="s">
        <v>14154</v>
      </c>
      <c r="I6" s="50"/>
      <c r="J6" s="50"/>
      <c r="K6" s="50" t="s">
        <v>14154</v>
      </c>
      <c r="L6" s="50" t="s">
        <v>14155</v>
      </c>
      <c r="M6" s="50"/>
      <c r="N6" s="50"/>
      <c r="P6" s="50" t="s">
        <v>14156</v>
      </c>
      <c r="Q6" s="50"/>
      <c r="R6" s="50"/>
      <c r="S6" s="50"/>
      <c r="T6" s="50"/>
      <c r="U6" s="50"/>
      <c r="V6" s="50"/>
      <c r="W6" s="50"/>
      <c r="X6" s="50"/>
      <c r="Y6" s="50" t="s">
        <v>14157</v>
      </c>
      <c r="Z6" s="50" t="s">
        <v>14158</v>
      </c>
      <c r="AA6" s="50"/>
      <c r="AB6" s="50"/>
      <c r="AC6" s="50"/>
      <c r="AD6" s="50"/>
      <c r="AE6" s="50" t="s">
        <v>14159</v>
      </c>
      <c r="AF6" s="50" t="s">
        <v>14160</v>
      </c>
      <c r="AG6" s="50"/>
      <c r="AH6" s="50"/>
      <c r="AI6" s="50"/>
      <c r="AJ6" s="50" t="s">
        <v>14161</v>
      </c>
      <c r="AK6" s="50" t="s">
        <v>14162</v>
      </c>
      <c r="AL6" s="50" t="s">
        <v>14162</v>
      </c>
      <c r="AM6" s="50" t="s">
        <v>14162</v>
      </c>
      <c r="AN6" s="50"/>
      <c r="AO6" s="50"/>
      <c r="AP6" s="50"/>
      <c r="AQ6" s="50" t="s">
        <v>14163</v>
      </c>
      <c r="AR6" s="50" t="s">
        <v>14163</v>
      </c>
      <c r="AS6" s="50"/>
      <c r="AT6" s="50" t="s">
        <v>14164</v>
      </c>
      <c r="AU6" s="50" t="s">
        <v>14164</v>
      </c>
      <c r="AV6" s="50"/>
      <c r="AW6" s="50" t="s">
        <v>14165</v>
      </c>
      <c r="AX6" s="50" t="s">
        <v>14165</v>
      </c>
      <c r="AY6" s="50"/>
      <c r="AZ6" s="50" t="s">
        <v>14166</v>
      </c>
      <c r="BA6" s="50"/>
      <c r="BB6" s="50"/>
      <c r="BC6" s="50"/>
      <c r="BD6" s="50"/>
      <c r="BE6" s="50"/>
      <c r="BF6" s="50" t="s">
        <v>14167</v>
      </c>
      <c r="BG6" s="50" t="s">
        <v>14167</v>
      </c>
      <c r="BH6" s="50" t="s">
        <v>14167</v>
      </c>
      <c r="BI6" s="50" t="s">
        <v>14168</v>
      </c>
      <c r="BJ6" s="50" t="s">
        <v>14168</v>
      </c>
      <c r="BK6" s="50" t="s">
        <v>14168</v>
      </c>
      <c r="BL6" s="50" t="s">
        <v>14169</v>
      </c>
      <c r="BM6" s="50" t="s">
        <v>14169</v>
      </c>
      <c r="BN6" s="50" t="s">
        <v>14169</v>
      </c>
      <c r="BO6" s="50"/>
      <c r="BP6" s="50"/>
      <c r="BQ6" s="50"/>
      <c r="BR6" s="50"/>
      <c r="BS6" s="50"/>
      <c r="BT6" s="50"/>
      <c r="BU6" s="50"/>
      <c r="BV6" s="50"/>
      <c r="BW6" s="50"/>
    </row>
    <row r="7" spans="7:75" ht="12" customHeight="1">
      <c r="G7" s="28"/>
      <c r="H7" s="41" t="s">
        <v>14170</v>
      </c>
      <c r="I7" s="50"/>
      <c r="J7" s="50"/>
      <c r="K7" s="50" t="s">
        <v>14170</v>
      </c>
      <c r="L7" s="50" t="s">
        <v>14171</v>
      </c>
      <c r="M7" s="50"/>
      <c r="N7" s="50"/>
      <c r="O7" s="50"/>
      <c r="P7" s="50" t="s">
        <v>14172</v>
      </c>
      <c r="Q7" s="50"/>
      <c r="R7" s="50"/>
      <c r="S7" s="50"/>
      <c r="T7" s="50"/>
      <c r="U7" s="50"/>
      <c r="V7" s="50"/>
      <c r="X7" s="50"/>
      <c r="Y7" s="50" t="s">
        <v>14173</v>
      </c>
      <c r="Z7" s="43" t="s">
        <v>14174</v>
      </c>
      <c r="AA7" s="50"/>
      <c r="AB7" s="50"/>
      <c r="AC7" s="50"/>
      <c r="AD7" s="50"/>
      <c r="AE7" s="50" t="s">
        <v>14175</v>
      </c>
      <c r="AF7" s="50" t="s">
        <v>14176</v>
      </c>
      <c r="AG7" s="50"/>
      <c r="AH7" s="50"/>
      <c r="AI7" s="50"/>
      <c r="AJ7" s="50"/>
      <c r="AK7" s="50" t="s">
        <v>14177</v>
      </c>
      <c r="AL7" s="50" t="s">
        <v>14177</v>
      </c>
      <c r="AM7" s="50" t="s">
        <v>14177</v>
      </c>
      <c r="AN7" s="50"/>
      <c r="AO7" s="50"/>
      <c r="AP7" s="50"/>
      <c r="AQ7" s="50" t="s">
        <v>14178</v>
      </c>
      <c r="AR7" s="149" t="s">
        <v>14178</v>
      </c>
      <c r="AS7" s="149"/>
      <c r="AT7" s="50" t="s">
        <v>14162</v>
      </c>
      <c r="AU7" s="50" t="s">
        <v>14162</v>
      </c>
      <c r="AV7" s="50"/>
      <c r="AW7" s="50" t="s">
        <v>14179</v>
      </c>
      <c r="AX7" s="50" t="s">
        <v>14179</v>
      </c>
      <c r="AY7" s="50"/>
      <c r="AZ7" s="50" t="s">
        <v>14180</v>
      </c>
      <c r="BA7" s="50"/>
      <c r="BB7" s="50" t="s">
        <v>14181</v>
      </c>
      <c r="BC7" s="50" t="s">
        <v>14181</v>
      </c>
      <c r="BD7" s="50" t="s">
        <v>14181</v>
      </c>
      <c r="BE7" s="50" t="s">
        <v>14181</v>
      </c>
      <c r="BF7" s="50" t="s">
        <v>14156</v>
      </c>
      <c r="BG7" s="50" t="s">
        <v>14156</v>
      </c>
      <c r="BH7" s="50" t="s">
        <v>14156</v>
      </c>
      <c r="BI7" s="50" t="s">
        <v>14182</v>
      </c>
      <c r="BJ7" s="50" t="s">
        <v>14182</v>
      </c>
      <c r="BK7" s="50" t="s">
        <v>14182</v>
      </c>
      <c r="BL7" s="50" t="s">
        <v>14183</v>
      </c>
      <c r="BM7" s="50" t="s">
        <v>14183</v>
      </c>
      <c r="BN7" s="50" t="s">
        <v>14183</v>
      </c>
      <c r="BO7" s="50"/>
      <c r="BP7" s="50"/>
      <c r="BQ7" s="50"/>
      <c r="BR7" s="50"/>
      <c r="BS7" s="50"/>
      <c r="BT7" s="50"/>
      <c r="BU7" s="50"/>
      <c r="BV7" s="50"/>
      <c r="BW7" s="50"/>
    </row>
    <row r="8" spans="7:75" ht="12" customHeight="1">
      <c r="G8" s="28"/>
      <c r="H8" s="41" t="s">
        <v>14184</v>
      </c>
      <c r="I8" s="50"/>
      <c r="J8" s="50"/>
      <c r="K8" s="50" t="s">
        <v>14184</v>
      </c>
      <c r="L8" s="50" t="s">
        <v>14185</v>
      </c>
      <c r="M8" s="50"/>
      <c r="N8" s="50"/>
      <c r="O8" s="50"/>
      <c r="P8" s="50" t="s">
        <v>14186</v>
      </c>
      <c r="Q8" s="50"/>
      <c r="R8" s="50"/>
      <c r="S8" s="50"/>
      <c r="T8" s="50"/>
      <c r="U8" s="50"/>
      <c r="V8" s="50"/>
      <c r="X8" s="50"/>
      <c r="Y8" s="50"/>
      <c r="Z8" s="50"/>
      <c r="AA8" s="50"/>
      <c r="AB8" s="50"/>
      <c r="AC8" s="50"/>
      <c r="AD8" s="50"/>
      <c r="AE8" s="50"/>
      <c r="AF8" s="50" t="s">
        <v>14187</v>
      </c>
      <c r="AG8" s="50"/>
      <c r="AH8" s="50"/>
      <c r="AI8" s="50"/>
      <c r="AJ8" s="50"/>
      <c r="AK8" s="50" t="s">
        <v>14188</v>
      </c>
      <c r="AL8" s="50" t="s">
        <v>14188</v>
      </c>
      <c r="AM8" s="50" t="s">
        <v>14188</v>
      </c>
      <c r="AN8" s="50"/>
      <c r="AO8" s="50"/>
      <c r="AP8" s="50"/>
      <c r="AQ8" s="50" t="s">
        <v>14189</v>
      </c>
      <c r="AR8" s="50" t="s">
        <v>14189</v>
      </c>
      <c r="AS8" s="50"/>
      <c r="AT8" s="50" t="s">
        <v>14190</v>
      </c>
      <c r="AU8" s="50" t="s">
        <v>14190</v>
      </c>
      <c r="AV8" s="50"/>
      <c r="AW8" s="50" t="s">
        <v>14191</v>
      </c>
      <c r="AX8" s="50" t="s">
        <v>14191</v>
      </c>
      <c r="AY8" s="50"/>
      <c r="AZ8" s="50" t="s">
        <v>14192</v>
      </c>
      <c r="BA8" s="50"/>
      <c r="BB8" s="50" t="s">
        <v>14193</v>
      </c>
      <c r="BC8" s="50" t="s">
        <v>14193</v>
      </c>
      <c r="BD8" s="50" t="s">
        <v>14193</v>
      </c>
      <c r="BE8" s="50" t="s">
        <v>14193</v>
      </c>
      <c r="BF8" s="50" t="s">
        <v>14194</v>
      </c>
      <c r="BG8" s="50" t="s">
        <v>14194</v>
      </c>
      <c r="BH8" s="50" t="s">
        <v>14194</v>
      </c>
      <c r="BI8" s="50" t="s">
        <v>14195</v>
      </c>
      <c r="BJ8" s="50" t="s">
        <v>14195</v>
      </c>
      <c r="BK8" s="50" t="s">
        <v>14195</v>
      </c>
      <c r="BL8" s="50" t="s">
        <v>14196</v>
      </c>
      <c r="BM8" s="50" t="s">
        <v>14196</v>
      </c>
      <c r="BN8" s="50" t="s">
        <v>14196</v>
      </c>
      <c r="BO8" s="50"/>
      <c r="BP8" s="50"/>
      <c r="BQ8" s="50"/>
      <c r="BR8" s="50"/>
      <c r="BS8" s="50"/>
      <c r="BT8" s="50"/>
      <c r="BU8" s="50"/>
      <c r="BV8" s="50"/>
      <c r="BW8" s="50"/>
    </row>
    <row r="9" spans="7:75" ht="12" customHeight="1">
      <c r="G9" s="28"/>
      <c r="H9" s="41" t="s">
        <v>14197</v>
      </c>
      <c r="I9" s="50"/>
      <c r="J9" s="50"/>
      <c r="K9" s="50" t="s">
        <v>14197</v>
      </c>
      <c r="L9" s="50" t="s">
        <v>14198</v>
      </c>
      <c r="M9" s="50"/>
      <c r="N9" s="50"/>
      <c r="O9" s="50"/>
      <c r="Q9" s="50"/>
      <c r="R9" s="50"/>
      <c r="S9" s="50"/>
      <c r="T9" s="50"/>
      <c r="U9" s="50"/>
      <c r="V9" s="50"/>
      <c r="W9" s="50"/>
      <c r="X9" s="50"/>
      <c r="Y9" s="50"/>
      <c r="Z9" s="50"/>
      <c r="AA9" s="50"/>
      <c r="AB9" s="50"/>
      <c r="AC9" s="50"/>
      <c r="AD9" s="50"/>
      <c r="AE9" s="50"/>
      <c r="AF9" s="50" t="s">
        <v>14199</v>
      </c>
      <c r="AG9" s="50"/>
      <c r="AH9" s="50"/>
      <c r="AI9" s="50"/>
      <c r="AJ9" s="50"/>
      <c r="AK9" s="50" t="s">
        <v>14200</v>
      </c>
      <c r="AL9" s="50" t="s">
        <v>14200</v>
      </c>
      <c r="AM9" s="50" t="s">
        <v>14201</v>
      </c>
      <c r="AN9" s="50"/>
      <c r="AO9" s="50"/>
      <c r="AP9" s="50"/>
      <c r="AQ9" s="50" t="s">
        <v>14202</v>
      </c>
      <c r="AR9" s="50" t="s">
        <v>14202</v>
      </c>
      <c r="AS9" s="50"/>
      <c r="AT9" s="50" t="s">
        <v>14203</v>
      </c>
      <c r="AU9" s="50" t="s">
        <v>14203</v>
      </c>
      <c r="AV9" s="50"/>
      <c r="AW9" s="50" t="s">
        <v>14204</v>
      </c>
      <c r="AX9" s="50" t="s">
        <v>14204</v>
      </c>
      <c r="AY9" s="50"/>
      <c r="AZ9" s="50" t="s">
        <v>14205</v>
      </c>
      <c r="BA9" s="50"/>
      <c r="BB9" s="50" t="s">
        <v>14206</v>
      </c>
      <c r="BC9" s="50" t="s">
        <v>14206</v>
      </c>
      <c r="BD9" s="50" t="s">
        <v>14206</v>
      </c>
      <c r="BE9" s="50" t="s">
        <v>14206</v>
      </c>
      <c r="BF9" s="50" t="s">
        <v>14207</v>
      </c>
      <c r="BG9" s="50" t="s">
        <v>14207</v>
      </c>
      <c r="BH9" s="149" t="s">
        <v>14207</v>
      </c>
      <c r="BI9" s="149"/>
      <c r="BJ9" s="50"/>
      <c r="BK9" s="50"/>
      <c r="BL9" s="50" t="s">
        <v>14208</v>
      </c>
      <c r="BM9" s="50" t="s">
        <v>14208</v>
      </c>
      <c r="BN9" s="50" t="s">
        <v>14208</v>
      </c>
      <c r="BO9" s="50"/>
      <c r="BP9" s="50"/>
      <c r="BQ9" s="50"/>
      <c r="BR9" s="50"/>
      <c r="BS9" s="50"/>
      <c r="BT9" s="50"/>
      <c r="BU9" s="50"/>
      <c r="BV9" s="50"/>
      <c r="BW9" s="50"/>
    </row>
    <row r="10" spans="7:75" ht="12" customHeight="1">
      <c r="G10" s="28"/>
      <c r="H10" s="41" t="s">
        <v>14209</v>
      </c>
      <c r="I10" s="50"/>
      <c r="J10" s="50"/>
      <c r="K10" s="50" t="s">
        <v>14209</v>
      </c>
      <c r="L10" s="50" t="s">
        <v>14210</v>
      </c>
      <c r="M10" s="50"/>
      <c r="N10" s="50"/>
      <c r="O10" s="50"/>
      <c r="P10" s="50"/>
      <c r="Q10" s="50"/>
      <c r="R10" s="50"/>
      <c r="S10" s="50"/>
      <c r="T10" s="50"/>
      <c r="U10" s="50"/>
      <c r="V10" s="50"/>
      <c r="W10" s="50"/>
      <c r="X10" s="50"/>
      <c r="Y10" s="50"/>
      <c r="Z10" s="50"/>
      <c r="AA10" s="50"/>
      <c r="AB10" s="50"/>
      <c r="AC10" s="50"/>
      <c r="AD10" s="50"/>
      <c r="AE10" s="50"/>
      <c r="AF10" s="50" t="s">
        <v>14211</v>
      </c>
      <c r="AG10" s="50"/>
      <c r="AH10" s="50"/>
      <c r="AI10" s="50"/>
      <c r="AJ10" s="50"/>
      <c r="AK10" s="50" t="s">
        <v>14212</v>
      </c>
      <c r="AL10" s="50" t="s">
        <v>14212</v>
      </c>
      <c r="AM10" s="50"/>
      <c r="AN10" s="50"/>
      <c r="AO10" s="50"/>
      <c r="AP10" s="50"/>
      <c r="AQ10" s="50" t="s">
        <v>14213</v>
      </c>
      <c r="AR10" s="50" t="s">
        <v>14213</v>
      </c>
      <c r="AS10" s="50"/>
      <c r="AT10" s="50" t="s">
        <v>14214</v>
      </c>
      <c r="AU10" s="50" t="s">
        <v>14214</v>
      </c>
      <c r="AV10" s="50"/>
      <c r="AW10" s="50" t="s">
        <v>14215</v>
      </c>
      <c r="AX10" s="50" t="s">
        <v>14215</v>
      </c>
      <c r="AY10" s="50"/>
      <c r="AZ10" s="50" t="s">
        <v>14215</v>
      </c>
      <c r="BA10" s="50"/>
      <c r="BB10" s="50" t="s">
        <v>14211</v>
      </c>
      <c r="BC10" s="50" t="s">
        <v>14211</v>
      </c>
      <c r="BD10" s="50" t="s">
        <v>14211</v>
      </c>
      <c r="BE10" s="50" t="s">
        <v>14211</v>
      </c>
      <c r="BF10" s="50" t="s">
        <v>14216</v>
      </c>
      <c r="BG10" s="50" t="s">
        <v>14216</v>
      </c>
      <c r="BH10" s="149" t="s">
        <v>14216</v>
      </c>
      <c r="BI10" s="149"/>
      <c r="BJ10" s="50"/>
      <c r="BK10" s="50"/>
      <c r="BL10" s="50"/>
      <c r="BM10" s="50"/>
      <c r="BN10" s="50"/>
      <c r="BO10" s="50"/>
      <c r="BP10" s="50"/>
      <c r="BQ10" s="50"/>
      <c r="BR10" s="50"/>
      <c r="BS10" s="50"/>
      <c r="BT10" s="50"/>
      <c r="BU10" s="50"/>
      <c r="BV10" s="50"/>
    </row>
    <row r="11" spans="7:75" ht="12" customHeight="1">
      <c r="G11" s="28"/>
      <c r="H11" s="41" t="s">
        <v>14217</v>
      </c>
      <c r="I11" s="50"/>
      <c r="J11" s="50"/>
      <c r="K11" s="50" t="s">
        <v>14217</v>
      </c>
      <c r="L11" s="50" t="s">
        <v>14218</v>
      </c>
      <c r="M11" s="50"/>
      <c r="N11" s="50"/>
      <c r="O11" s="50"/>
      <c r="P11" s="50"/>
      <c r="Q11" s="50"/>
      <c r="R11" s="50"/>
      <c r="S11" s="50"/>
      <c r="T11" s="50"/>
      <c r="U11" s="50"/>
      <c r="V11" s="50"/>
      <c r="W11" s="50"/>
      <c r="X11" s="50"/>
      <c r="Y11" s="50"/>
      <c r="Z11" s="50"/>
      <c r="AA11" s="50"/>
      <c r="AB11" s="50"/>
      <c r="AC11" s="50"/>
      <c r="AD11" s="50"/>
      <c r="AE11" s="50"/>
      <c r="AF11" s="50" t="s">
        <v>14219</v>
      </c>
      <c r="AG11" s="50"/>
      <c r="AH11" s="50"/>
      <c r="AI11" s="50"/>
      <c r="AJ11" s="50"/>
      <c r="AK11" s="50" t="s">
        <v>14220</v>
      </c>
      <c r="AL11" s="50" t="s">
        <v>14220</v>
      </c>
      <c r="AM11" s="50" t="s">
        <v>14220</v>
      </c>
      <c r="AN11" s="50"/>
      <c r="AO11" s="50"/>
      <c r="AP11" s="50"/>
      <c r="AQ11" s="50" t="s">
        <v>14221</v>
      </c>
      <c r="AR11" s="50" t="s">
        <v>14221</v>
      </c>
      <c r="AS11" s="50"/>
      <c r="AT11" s="50" t="s">
        <v>14222</v>
      </c>
      <c r="AU11" s="50" t="s">
        <v>14222</v>
      </c>
      <c r="AV11" s="50"/>
      <c r="AW11" s="50" t="s">
        <v>14223</v>
      </c>
      <c r="AX11" s="50" t="s">
        <v>14223</v>
      </c>
      <c r="AY11" s="50"/>
      <c r="AZ11" s="50" t="s">
        <v>14221</v>
      </c>
      <c r="BA11" s="50"/>
      <c r="BB11" s="50"/>
      <c r="BC11" s="50"/>
      <c r="BD11" s="50"/>
      <c r="BE11" s="50"/>
      <c r="BF11" s="50" t="s">
        <v>14224</v>
      </c>
      <c r="BG11" s="50" t="s">
        <v>14224</v>
      </c>
      <c r="BH11" s="149" t="s">
        <v>14224</v>
      </c>
      <c r="BI11" s="149"/>
      <c r="BJ11" s="50"/>
      <c r="BK11" s="50"/>
      <c r="BL11" s="50" t="s">
        <v>14225</v>
      </c>
      <c r="BM11" s="50" t="s">
        <v>14225</v>
      </c>
      <c r="BN11" s="50" t="s">
        <v>14225</v>
      </c>
      <c r="BO11" s="50"/>
      <c r="BP11" s="50"/>
      <c r="BQ11" s="50"/>
      <c r="BR11" s="50"/>
      <c r="BS11" s="50"/>
      <c r="BT11" s="50"/>
      <c r="BU11" s="50"/>
      <c r="BV11" s="50"/>
    </row>
    <row r="12" spans="7:75" ht="12" customHeight="1">
      <c r="G12" s="28"/>
      <c r="H12" s="41" t="s">
        <v>14226</v>
      </c>
      <c r="I12" s="50"/>
      <c r="J12" s="50"/>
      <c r="K12" s="50" t="s">
        <v>14226</v>
      </c>
      <c r="L12" s="50" t="s">
        <v>14227</v>
      </c>
      <c r="M12" s="50"/>
      <c r="N12" s="50"/>
      <c r="O12" s="50"/>
      <c r="P12" s="50"/>
      <c r="Q12" s="50"/>
      <c r="R12" s="50"/>
      <c r="S12" s="50"/>
      <c r="T12" s="50"/>
      <c r="U12" s="50"/>
      <c r="V12" s="50"/>
      <c r="W12" s="50"/>
      <c r="X12" s="50"/>
      <c r="Y12" s="50"/>
      <c r="Z12" s="50"/>
      <c r="AA12" s="50"/>
      <c r="AB12" s="50"/>
      <c r="AC12" s="50"/>
      <c r="AD12" s="50"/>
      <c r="AE12" s="50"/>
      <c r="AF12" s="50" t="s">
        <v>14228</v>
      </c>
      <c r="AG12" s="50"/>
      <c r="AH12" s="50"/>
      <c r="AI12" s="50"/>
      <c r="AJ12" s="50"/>
      <c r="AK12" s="52"/>
      <c r="AL12" s="52"/>
      <c r="AM12" s="52"/>
      <c r="AN12" s="50"/>
      <c r="AO12" s="50"/>
      <c r="AP12" s="50"/>
      <c r="AQ12" s="50" t="s">
        <v>14229</v>
      </c>
      <c r="AR12" s="149" t="s">
        <v>14229</v>
      </c>
      <c r="AS12" s="149"/>
      <c r="AT12" s="50"/>
      <c r="AU12" s="50"/>
      <c r="AV12" s="50"/>
      <c r="AW12" s="50" t="s">
        <v>14230</v>
      </c>
      <c r="AX12" s="50" t="s">
        <v>14230</v>
      </c>
      <c r="AY12" s="50"/>
      <c r="AZ12" s="50" t="s">
        <v>14231</v>
      </c>
      <c r="BA12" s="50"/>
      <c r="BB12" s="50" t="s">
        <v>14232</v>
      </c>
      <c r="BC12" s="50" t="s">
        <v>14232</v>
      </c>
      <c r="BD12" s="50" t="s">
        <v>14232</v>
      </c>
      <c r="BE12" s="50" t="s">
        <v>14232</v>
      </c>
      <c r="BF12" s="50" t="s">
        <v>14233</v>
      </c>
      <c r="BG12" s="50" t="s">
        <v>14233</v>
      </c>
      <c r="BH12" s="149" t="s">
        <v>14233</v>
      </c>
      <c r="BI12" s="149"/>
      <c r="BJ12" s="50"/>
      <c r="BK12" s="50"/>
      <c r="BL12" s="50" t="s">
        <v>14234</v>
      </c>
      <c r="BM12" s="50" t="s">
        <v>14234</v>
      </c>
      <c r="BN12" s="50" t="s">
        <v>14234</v>
      </c>
      <c r="BO12" s="50"/>
      <c r="BP12" s="50"/>
      <c r="BQ12" s="50"/>
      <c r="BR12" s="50"/>
      <c r="BS12" s="50"/>
      <c r="BT12" s="50"/>
      <c r="BU12" s="50"/>
      <c r="BV12" s="50"/>
    </row>
    <row r="13" spans="7:75" ht="12" customHeight="1">
      <c r="G13" s="28"/>
      <c r="H13" s="149" t="s">
        <v>14235</v>
      </c>
      <c r="I13" s="149"/>
      <c r="J13" s="50"/>
      <c r="K13" s="50" t="s">
        <v>14235</v>
      </c>
      <c r="L13" s="50" t="s">
        <v>14236</v>
      </c>
      <c r="M13" s="50"/>
      <c r="N13" s="50"/>
      <c r="O13" s="50"/>
      <c r="P13" s="50"/>
      <c r="Q13" s="50"/>
      <c r="R13" s="50"/>
      <c r="S13" s="50"/>
      <c r="T13" s="50"/>
      <c r="U13" s="50"/>
      <c r="V13" s="50"/>
      <c r="W13" s="50"/>
      <c r="X13" s="50"/>
      <c r="Y13" s="50"/>
      <c r="Z13" s="50"/>
      <c r="AA13" s="50"/>
      <c r="AB13" s="50"/>
      <c r="AC13" s="50"/>
      <c r="AD13" s="50"/>
      <c r="AE13" s="50"/>
      <c r="AF13" s="50" t="s">
        <v>14237</v>
      </c>
      <c r="AG13" s="50"/>
      <c r="AH13" s="50"/>
      <c r="AI13" s="50"/>
      <c r="AJ13" s="50"/>
      <c r="AK13" s="50"/>
      <c r="AL13" s="50"/>
      <c r="AM13" s="50"/>
      <c r="AN13" s="50"/>
      <c r="AO13" s="50"/>
      <c r="AP13" s="50"/>
      <c r="AQ13" s="50" t="s">
        <v>14238</v>
      </c>
      <c r="AR13" s="50" t="s">
        <v>14238</v>
      </c>
      <c r="AS13" s="50" t="s">
        <v>14238</v>
      </c>
      <c r="AT13" s="50"/>
      <c r="AU13" s="50"/>
      <c r="AV13" s="50"/>
      <c r="AW13" s="50" t="s">
        <v>14239</v>
      </c>
      <c r="AX13" s="50" t="s">
        <v>14239</v>
      </c>
      <c r="AY13" s="50" t="s">
        <v>14238</v>
      </c>
      <c r="AZ13" s="50" t="s">
        <v>14240</v>
      </c>
      <c r="BA13" s="50"/>
      <c r="BB13" s="50"/>
      <c r="BC13" s="50"/>
      <c r="BD13" s="50"/>
      <c r="BE13" s="50"/>
      <c r="BF13" s="50" t="s">
        <v>14241</v>
      </c>
      <c r="BG13" s="50" t="s">
        <v>14241</v>
      </c>
      <c r="BH13" s="50" t="s">
        <v>14241</v>
      </c>
      <c r="BI13" s="50"/>
      <c r="BJ13" s="50"/>
      <c r="BK13" s="50"/>
      <c r="BL13" s="50" t="s">
        <v>14242</v>
      </c>
      <c r="BM13" s="50" t="s">
        <v>14242</v>
      </c>
      <c r="BN13" s="50" t="s">
        <v>14242</v>
      </c>
      <c r="BO13" s="50"/>
      <c r="BP13" s="50"/>
      <c r="BQ13" s="50"/>
      <c r="BR13" s="50"/>
      <c r="BS13" s="50"/>
      <c r="BT13" s="50"/>
      <c r="BU13" s="50"/>
      <c r="BV13" s="50"/>
    </row>
    <row r="14" spans="7:75" ht="12" customHeight="1">
      <c r="G14" s="28"/>
      <c r="H14" s="41"/>
      <c r="I14" s="50"/>
      <c r="J14" s="50"/>
      <c r="K14" s="50"/>
      <c r="L14" s="50" t="s">
        <v>14243</v>
      </c>
      <c r="M14" s="50"/>
      <c r="N14" s="50"/>
      <c r="O14" s="50"/>
      <c r="P14" s="50"/>
      <c r="Q14" s="50"/>
      <c r="R14" s="50"/>
      <c r="S14" s="50"/>
      <c r="T14" s="50"/>
      <c r="U14" s="50"/>
      <c r="V14" s="50"/>
      <c r="W14" s="50"/>
      <c r="X14" s="50"/>
      <c r="Y14" s="50"/>
      <c r="Z14" s="50"/>
      <c r="AA14" s="50"/>
      <c r="AB14" s="50"/>
      <c r="AC14" s="50"/>
      <c r="AD14" s="50"/>
      <c r="AE14" s="50"/>
      <c r="AF14" s="50"/>
      <c r="AG14" s="50"/>
      <c r="AH14" s="50"/>
      <c r="AI14" s="50"/>
      <c r="AJ14" s="50"/>
      <c r="AK14" s="50"/>
      <c r="AL14" s="50"/>
      <c r="AM14" s="50"/>
      <c r="AN14" s="50"/>
      <c r="AO14" s="50"/>
      <c r="AP14" s="50"/>
      <c r="AQ14" s="50" t="s">
        <v>14244</v>
      </c>
      <c r="AR14" s="50" t="s">
        <v>14244</v>
      </c>
      <c r="AS14" s="50"/>
      <c r="AT14" s="50"/>
      <c r="AU14" s="50"/>
      <c r="AV14" s="50"/>
      <c r="AW14" s="50" t="s">
        <v>14245</v>
      </c>
      <c r="AX14" s="50" t="s">
        <v>14245</v>
      </c>
      <c r="AY14" s="50"/>
      <c r="AZ14" s="50"/>
      <c r="BA14" s="50"/>
      <c r="BB14" s="50" t="s">
        <v>14246</v>
      </c>
      <c r="BC14" s="50" t="s">
        <v>14246</v>
      </c>
      <c r="BD14" s="50" t="s">
        <v>14246</v>
      </c>
      <c r="BE14" s="50" t="s">
        <v>14246</v>
      </c>
      <c r="BF14" s="50" t="s">
        <v>14247</v>
      </c>
      <c r="BG14" s="50" t="s">
        <v>14247</v>
      </c>
      <c r="BH14" s="50" t="s">
        <v>14247</v>
      </c>
      <c r="BI14" s="50"/>
      <c r="BJ14" s="50"/>
      <c r="BK14" s="50"/>
      <c r="BL14" s="50" t="s">
        <v>14248</v>
      </c>
      <c r="BM14" s="50" t="s">
        <v>14248</v>
      </c>
      <c r="BN14" s="50" t="s">
        <v>14248</v>
      </c>
      <c r="BO14" s="50"/>
      <c r="BP14" s="50"/>
      <c r="BQ14" s="50"/>
      <c r="BR14" s="50"/>
      <c r="BS14" s="50"/>
      <c r="BT14" s="50"/>
      <c r="BU14" s="50"/>
      <c r="BV14" s="50"/>
    </row>
    <row r="15" spans="7:75" ht="12" customHeight="1">
      <c r="G15" s="28"/>
      <c r="H15" s="41"/>
      <c r="I15" s="50"/>
      <c r="J15" s="50"/>
      <c r="K15" s="50"/>
      <c r="L15" s="50" t="s">
        <v>14249</v>
      </c>
      <c r="M15" s="50" t="s">
        <v>14250</v>
      </c>
      <c r="N15" s="50"/>
      <c r="O15" s="50"/>
      <c r="P15" s="50" t="s">
        <v>14250</v>
      </c>
      <c r="Q15" s="50"/>
      <c r="R15" s="50" t="s">
        <v>14250</v>
      </c>
      <c r="S15" s="50"/>
      <c r="T15" s="50"/>
      <c r="U15" s="50"/>
      <c r="V15" s="50" t="s">
        <v>14250</v>
      </c>
      <c r="W15" s="50" t="s">
        <v>14250</v>
      </c>
      <c r="X15" s="50"/>
      <c r="Y15" s="50"/>
      <c r="Z15" s="50"/>
      <c r="AA15" s="50"/>
      <c r="AB15" s="50" t="s">
        <v>14250</v>
      </c>
      <c r="AC15" s="50"/>
      <c r="AD15" s="50"/>
      <c r="AE15" s="50"/>
      <c r="AF15" s="50"/>
      <c r="AG15" s="50"/>
      <c r="AH15" s="50"/>
      <c r="AI15" s="50"/>
      <c r="AJ15" s="50"/>
      <c r="AK15" s="50"/>
      <c r="AL15" s="50"/>
      <c r="AM15" s="50"/>
      <c r="AN15" s="50"/>
      <c r="AO15" s="50"/>
      <c r="AP15" s="50"/>
      <c r="AQ15" s="50"/>
      <c r="AR15" s="50"/>
      <c r="AS15" s="50"/>
      <c r="AT15" s="50" t="s">
        <v>14250</v>
      </c>
      <c r="AU15" s="50" t="s">
        <v>14250</v>
      </c>
      <c r="AV15" s="50" t="s">
        <v>14250</v>
      </c>
      <c r="AW15" s="52"/>
      <c r="AX15" s="52"/>
      <c r="AY15" s="50"/>
      <c r="AZ15" s="50"/>
      <c r="BA15" s="50"/>
      <c r="BB15" s="50"/>
      <c r="BC15" s="50"/>
      <c r="BD15" s="50"/>
      <c r="BE15" s="50"/>
      <c r="BF15" s="50" t="s">
        <v>14251</v>
      </c>
      <c r="BG15" s="50" t="s">
        <v>14251</v>
      </c>
      <c r="BH15" s="149" t="s">
        <v>14251</v>
      </c>
      <c r="BI15" s="149"/>
      <c r="BJ15" s="50"/>
      <c r="BK15" s="50"/>
      <c r="BL15" s="50" t="s">
        <v>14252</v>
      </c>
      <c r="BM15" s="50" t="s">
        <v>14252</v>
      </c>
      <c r="BN15" s="50" t="s">
        <v>14252</v>
      </c>
      <c r="BO15" s="50"/>
      <c r="BP15" s="50"/>
      <c r="BQ15" s="50"/>
      <c r="BR15" s="50"/>
      <c r="BS15" s="50"/>
      <c r="BT15" s="50"/>
      <c r="BU15" s="50"/>
      <c r="BV15" s="50"/>
    </row>
    <row r="16" spans="7:75" ht="12" customHeight="1">
      <c r="G16" s="28"/>
      <c r="H16" s="41"/>
      <c r="I16" s="50"/>
      <c r="J16" s="50"/>
      <c r="K16" s="50"/>
      <c r="L16" s="50"/>
      <c r="M16" s="50"/>
      <c r="N16" s="50"/>
      <c r="O16" s="50"/>
      <c r="P16" s="50"/>
      <c r="Q16" s="50"/>
      <c r="R16" s="50"/>
      <c r="S16" s="50"/>
      <c r="T16" s="50"/>
      <c r="U16" s="50"/>
      <c r="V16" s="50"/>
      <c r="W16" s="50"/>
      <c r="X16" s="50"/>
      <c r="Y16" s="50"/>
      <c r="Z16" s="50"/>
      <c r="AA16" s="50"/>
      <c r="AB16" s="50"/>
      <c r="AC16" s="50"/>
      <c r="AD16" s="50"/>
      <c r="AE16" s="50"/>
      <c r="AF16" s="50"/>
      <c r="AG16" s="50"/>
      <c r="AH16" s="50"/>
      <c r="AI16" s="50"/>
      <c r="AJ16" s="50"/>
      <c r="AK16" s="50"/>
      <c r="AL16" s="50"/>
      <c r="AM16" s="50"/>
      <c r="AN16" s="50"/>
      <c r="AO16" s="50"/>
      <c r="AP16" s="50"/>
      <c r="AQ16" s="50"/>
      <c r="AR16" s="50"/>
      <c r="AS16" s="50"/>
      <c r="AT16" s="50"/>
      <c r="AU16" s="50"/>
      <c r="AV16" s="50"/>
      <c r="AW16" s="52"/>
      <c r="AX16" s="52"/>
      <c r="AY16" s="50"/>
      <c r="AZ16" s="50"/>
      <c r="BA16" s="50"/>
      <c r="BB16" s="50"/>
      <c r="BC16" s="50"/>
      <c r="BD16" s="50"/>
      <c r="BE16" s="50"/>
      <c r="BF16" s="50"/>
      <c r="BG16" s="50"/>
      <c r="BH16" s="50"/>
      <c r="BI16" s="50"/>
      <c r="BJ16" s="50"/>
      <c r="BK16" s="50"/>
      <c r="BL16" s="50" t="s">
        <v>14253</v>
      </c>
      <c r="BM16" s="50" t="s">
        <v>14253</v>
      </c>
      <c r="BN16" s="50" t="s">
        <v>14253</v>
      </c>
      <c r="BO16" s="50"/>
      <c r="BP16" s="50"/>
      <c r="BQ16" s="50"/>
      <c r="BR16" s="50"/>
      <c r="BS16" s="50"/>
      <c r="BT16" s="50"/>
      <c r="BU16" s="50"/>
      <c r="BV16" s="50"/>
    </row>
    <row r="17" spans="1:76" ht="12" customHeight="1" thickBot="1">
      <c r="G17" s="28"/>
      <c r="H17" s="149" t="s">
        <v>14254</v>
      </c>
      <c r="I17" s="149"/>
      <c r="J17" s="50"/>
      <c r="K17" s="50" t="s">
        <v>14254</v>
      </c>
      <c r="L17" s="50" t="s">
        <v>14254</v>
      </c>
      <c r="M17" s="50" t="s">
        <v>14254</v>
      </c>
      <c r="N17" s="50"/>
      <c r="O17" s="50" t="s">
        <v>14254</v>
      </c>
      <c r="P17" s="50" t="s">
        <v>14254</v>
      </c>
      <c r="Q17" s="50" t="s">
        <v>14254</v>
      </c>
      <c r="R17" s="50" t="s">
        <v>14254</v>
      </c>
      <c r="S17" s="50" t="s">
        <v>14254</v>
      </c>
      <c r="T17" s="50" t="s">
        <v>14254</v>
      </c>
      <c r="U17" s="50" t="s">
        <v>14254</v>
      </c>
      <c r="V17" s="50" t="s">
        <v>14254</v>
      </c>
      <c r="W17" s="50" t="s">
        <v>14254</v>
      </c>
      <c r="X17" s="50" t="s">
        <v>14254</v>
      </c>
      <c r="Y17" s="50" t="s">
        <v>14254</v>
      </c>
      <c r="Z17" s="50" t="s">
        <v>14254</v>
      </c>
      <c r="AA17" s="50" t="s">
        <v>14254</v>
      </c>
      <c r="AB17" s="50" t="s">
        <v>14254</v>
      </c>
      <c r="AC17" s="50" t="s">
        <v>14254</v>
      </c>
      <c r="AD17" s="50" t="s">
        <v>14254</v>
      </c>
      <c r="AE17" s="50" t="s">
        <v>14254</v>
      </c>
      <c r="AF17" s="50" t="s">
        <v>14254</v>
      </c>
      <c r="AG17" s="50"/>
      <c r="AH17" s="50" t="s">
        <v>14254</v>
      </c>
      <c r="AI17" s="50" t="s">
        <v>14254</v>
      </c>
      <c r="AJ17" s="50" t="s">
        <v>14254</v>
      </c>
      <c r="AK17" s="50" t="s">
        <v>14254</v>
      </c>
      <c r="AL17" s="50" t="s">
        <v>14254</v>
      </c>
      <c r="AM17" s="50" t="s">
        <v>14254</v>
      </c>
      <c r="AN17" s="50" t="s">
        <v>14254</v>
      </c>
      <c r="AO17" s="50" t="s">
        <v>14254</v>
      </c>
      <c r="AP17" s="50"/>
      <c r="AQ17" s="50" t="s">
        <v>14254</v>
      </c>
      <c r="AR17" s="50" t="s">
        <v>14254</v>
      </c>
      <c r="AS17" s="50" t="s">
        <v>14254</v>
      </c>
      <c r="AT17" s="50" t="s">
        <v>14254</v>
      </c>
      <c r="AU17" s="50" t="s">
        <v>14254</v>
      </c>
      <c r="AV17" s="50" t="s">
        <v>14254</v>
      </c>
      <c r="AW17" s="50" t="s">
        <v>14254</v>
      </c>
      <c r="AX17" s="50" t="s">
        <v>14254</v>
      </c>
      <c r="AY17" s="50" t="s">
        <v>14254</v>
      </c>
      <c r="AZ17" s="50" t="s">
        <v>14254</v>
      </c>
      <c r="BA17" s="50"/>
      <c r="BB17" s="50" t="s">
        <v>14254</v>
      </c>
      <c r="BC17" s="50" t="s">
        <v>14254</v>
      </c>
      <c r="BD17" s="50" t="s">
        <v>14254</v>
      </c>
      <c r="BE17" s="50"/>
      <c r="BF17" s="50" t="s">
        <v>14254</v>
      </c>
      <c r="BG17" s="50" t="s">
        <v>14254</v>
      </c>
      <c r="BH17" s="50" t="s">
        <v>14254</v>
      </c>
      <c r="BI17" s="50" t="s">
        <v>14254</v>
      </c>
      <c r="BJ17" s="50" t="s">
        <v>14254</v>
      </c>
      <c r="BK17" s="50" t="s">
        <v>14254</v>
      </c>
      <c r="BL17" s="50" t="s">
        <v>14254</v>
      </c>
      <c r="BM17" s="50" t="s">
        <v>14254</v>
      </c>
      <c r="BN17" s="50" t="s">
        <v>14254</v>
      </c>
      <c r="BO17" s="50" t="s">
        <v>14254</v>
      </c>
      <c r="BP17" s="50" t="s">
        <v>14254</v>
      </c>
      <c r="BQ17" s="50" t="s">
        <v>14254</v>
      </c>
      <c r="BR17" s="50" t="s">
        <v>14254</v>
      </c>
      <c r="BS17" s="50" t="s">
        <v>14254</v>
      </c>
      <c r="BT17" s="50" t="s">
        <v>14254</v>
      </c>
      <c r="BU17" s="50"/>
      <c r="BV17" s="50" t="s">
        <v>14254</v>
      </c>
    </row>
    <row r="18" spans="1:76" ht="15.95" thickBot="1">
      <c r="A18" s="1" t="s">
        <v>15</v>
      </c>
      <c r="B18" s="1" t="s">
        <v>21</v>
      </c>
      <c r="C18" s="69" t="s">
        <v>17</v>
      </c>
      <c r="D18" s="1" t="s">
        <v>19</v>
      </c>
      <c r="E18" s="1" t="s">
        <v>13639</v>
      </c>
      <c r="F18" s="1" t="s">
        <v>20</v>
      </c>
      <c r="G18" s="28">
        <v>0</v>
      </c>
      <c r="H18" s="70" t="s">
        <v>14255</v>
      </c>
      <c r="I18" s="71" t="s">
        <v>14256</v>
      </c>
      <c r="J18" s="71" t="s">
        <v>14257</v>
      </c>
      <c r="K18" s="71" t="s">
        <v>14258</v>
      </c>
      <c r="L18" s="71" t="s">
        <v>14259</v>
      </c>
      <c r="M18" s="71" t="s">
        <v>14260</v>
      </c>
      <c r="N18" s="72" t="s">
        <v>14261</v>
      </c>
      <c r="O18" s="71" t="s">
        <v>14262</v>
      </c>
      <c r="P18" s="71" t="s">
        <v>14263</v>
      </c>
      <c r="Q18" s="71" t="s">
        <v>14264</v>
      </c>
      <c r="R18" s="71" t="s">
        <v>14265</v>
      </c>
      <c r="S18" s="71" t="s">
        <v>14266</v>
      </c>
      <c r="T18" s="71" t="s">
        <v>14267</v>
      </c>
      <c r="U18" s="71" t="s">
        <v>14268</v>
      </c>
      <c r="V18" s="71" t="s">
        <v>14269</v>
      </c>
      <c r="W18" s="71" t="s">
        <v>14270</v>
      </c>
      <c r="X18" s="71" t="s">
        <v>14271</v>
      </c>
      <c r="Y18" s="71" t="s">
        <v>14272</v>
      </c>
      <c r="Z18" s="71" t="s">
        <v>14273</v>
      </c>
      <c r="AA18" s="71" t="s">
        <v>14274</v>
      </c>
      <c r="AB18" s="71" t="s">
        <v>14275</v>
      </c>
      <c r="AC18" s="71" t="s">
        <v>14276</v>
      </c>
      <c r="AD18" s="73" t="s">
        <v>14277</v>
      </c>
      <c r="AE18" s="71" t="s">
        <v>14278</v>
      </c>
      <c r="AF18" s="74" t="s">
        <v>14279</v>
      </c>
      <c r="AG18" s="71" t="s">
        <v>14261</v>
      </c>
      <c r="AH18" s="75" t="s">
        <v>14280</v>
      </c>
      <c r="AI18" s="71" t="s">
        <v>14281</v>
      </c>
      <c r="AJ18" s="71" t="s">
        <v>14282</v>
      </c>
      <c r="AK18" s="71" t="s">
        <v>14283</v>
      </c>
      <c r="AL18" s="71" t="s">
        <v>14284</v>
      </c>
      <c r="AM18" s="71" t="s">
        <v>14285</v>
      </c>
      <c r="AN18" s="71" t="s">
        <v>14286</v>
      </c>
      <c r="AO18" s="71" t="s">
        <v>14287</v>
      </c>
      <c r="AP18" s="71" t="s">
        <v>14261</v>
      </c>
      <c r="AQ18" s="71" t="s">
        <v>14288</v>
      </c>
      <c r="AR18" s="71" t="s">
        <v>14289</v>
      </c>
      <c r="AS18" s="71" t="s">
        <v>14281</v>
      </c>
      <c r="AT18" s="71" t="s">
        <v>14288</v>
      </c>
      <c r="AU18" s="71" t="s">
        <v>14289</v>
      </c>
      <c r="AV18" s="71" t="s">
        <v>14290</v>
      </c>
      <c r="AW18" s="71" t="s">
        <v>14288</v>
      </c>
      <c r="AX18" s="71" t="s">
        <v>14289</v>
      </c>
      <c r="AY18" s="71" t="s">
        <v>14281</v>
      </c>
      <c r="AZ18" s="71" t="s">
        <v>14291</v>
      </c>
      <c r="BA18" s="71" t="s">
        <v>14261</v>
      </c>
      <c r="BB18" s="71" t="s">
        <v>14292</v>
      </c>
      <c r="BC18" s="71" t="s">
        <v>14293</v>
      </c>
      <c r="BD18" s="71" t="s">
        <v>14294</v>
      </c>
      <c r="BE18" s="71" t="s">
        <v>14295</v>
      </c>
      <c r="BF18" s="71" t="s">
        <v>14296</v>
      </c>
      <c r="BG18" s="71" t="s">
        <v>14297</v>
      </c>
      <c r="BH18" s="71" t="s">
        <v>14298</v>
      </c>
      <c r="BI18" s="71" t="s">
        <v>14299</v>
      </c>
      <c r="BJ18" s="71" t="s">
        <v>14300</v>
      </c>
      <c r="BK18" s="71" t="s">
        <v>14301</v>
      </c>
      <c r="BL18" s="71" t="s">
        <v>14302</v>
      </c>
      <c r="BM18" s="71" t="s">
        <v>14303</v>
      </c>
      <c r="BN18" s="76" t="s">
        <v>14304</v>
      </c>
      <c r="BO18" s="71" t="s">
        <v>14305</v>
      </c>
      <c r="BP18" s="71" t="s">
        <v>14306</v>
      </c>
      <c r="BQ18" s="71" t="s">
        <v>14307</v>
      </c>
      <c r="BR18" s="71" t="s">
        <v>14308</v>
      </c>
      <c r="BS18" s="71" t="s">
        <v>14309</v>
      </c>
      <c r="BT18" s="71" t="s">
        <v>14310</v>
      </c>
      <c r="BU18" s="77" t="s">
        <v>14261</v>
      </c>
      <c r="BV18" s="77" t="s">
        <v>14311</v>
      </c>
    </row>
    <row r="19" spans="1:76">
      <c r="A19">
        <v>2</v>
      </c>
      <c r="B19">
        <v>1983</v>
      </c>
      <c r="C19" t="s">
        <v>872</v>
      </c>
      <c r="D19" t="s">
        <v>1147</v>
      </c>
      <c r="E19" t="s">
        <v>1148</v>
      </c>
      <c r="F19" t="s">
        <v>13652</v>
      </c>
      <c r="G19">
        <v>0</v>
      </c>
      <c r="H19" t="s">
        <v>14085</v>
      </c>
      <c r="I19">
        <v>6</v>
      </c>
      <c r="K19" t="s">
        <v>14085</v>
      </c>
      <c r="L19" t="s">
        <v>14155</v>
      </c>
      <c r="M19" t="s">
        <v>14250</v>
      </c>
      <c r="O19" t="s">
        <v>14088</v>
      </c>
      <c r="P19" t="s">
        <v>14156</v>
      </c>
      <c r="Q19" t="s">
        <v>14090</v>
      </c>
      <c r="R19" t="s">
        <v>14090</v>
      </c>
      <c r="S19" t="s">
        <v>14090</v>
      </c>
      <c r="T19" t="s">
        <v>14090</v>
      </c>
      <c r="U19" t="s">
        <v>14137</v>
      </c>
      <c r="V19" t="s">
        <v>14087</v>
      </c>
      <c r="W19" t="s">
        <v>14092</v>
      </c>
      <c r="X19" t="s">
        <v>14091</v>
      </c>
      <c r="Y19" t="s">
        <v>14093</v>
      </c>
      <c r="Z19" t="s">
        <v>14094</v>
      </c>
      <c r="AA19" t="s">
        <v>14110</v>
      </c>
      <c r="AB19" t="s">
        <v>14118</v>
      </c>
      <c r="AC19" t="s">
        <v>14141</v>
      </c>
      <c r="AD19" t="s">
        <v>14141</v>
      </c>
      <c r="AE19" t="s">
        <v>14093</v>
      </c>
      <c r="AF19" t="s">
        <v>14211</v>
      </c>
      <c r="AH19" t="s">
        <v>14097</v>
      </c>
      <c r="AI19" s="78" t="s">
        <v>14122</v>
      </c>
      <c r="AJ19" t="s">
        <v>14123</v>
      </c>
      <c r="AK19" t="s">
        <v>14099</v>
      </c>
      <c r="AL19" t="s">
        <v>14162</v>
      </c>
      <c r="AM19" t="s">
        <v>14099</v>
      </c>
      <c r="AN19" t="s">
        <v>14110</v>
      </c>
      <c r="AO19" t="s">
        <v>14110</v>
      </c>
      <c r="AQ19" t="s">
        <v>14100</v>
      </c>
      <c r="AR19" t="s">
        <v>14100</v>
      </c>
      <c r="AS19" t="s">
        <v>14098</v>
      </c>
      <c r="AT19" t="s">
        <v>14250</v>
      </c>
      <c r="AU19" t="s">
        <v>14250</v>
      </c>
      <c r="AV19" t="s">
        <v>14250</v>
      </c>
      <c r="AW19" t="s">
        <v>14102</v>
      </c>
      <c r="AX19" t="s">
        <v>14127</v>
      </c>
      <c r="AY19" t="s">
        <v>14122</v>
      </c>
      <c r="AZ19" t="s">
        <v>14103</v>
      </c>
      <c r="BB19" t="s">
        <v>14150</v>
      </c>
      <c r="BC19" t="s">
        <v>14211</v>
      </c>
      <c r="BD19" t="s">
        <v>14211</v>
      </c>
      <c r="BE19" t="s">
        <v>14211</v>
      </c>
      <c r="BF19" t="s">
        <v>14156</v>
      </c>
      <c r="BG19" t="s">
        <v>14156</v>
      </c>
      <c r="BH19" t="s">
        <v>14156</v>
      </c>
      <c r="BI19" t="s">
        <v>14106</v>
      </c>
      <c r="BJ19" t="s">
        <v>14195</v>
      </c>
      <c r="BK19" t="s">
        <v>14195</v>
      </c>
      <c r="BL19" t="s">
        <v>14242</v>
      </c>
      <c r="BM19" t="s">
        <v>14248</v>
      </c>
      <c r="BN19" t="s">
        <v>14248</v>
      </c>
      <c r="BO19" t="s">
        <v>14110</v>
      </c>
      <c r="BP19" t="s">
        <v>14110</v>
      </c>
      <c r="BQ19" t="s">
        <v>14110</v>
      </c>
      <c r="BR19" t="s">
        <v>14110</v>
      </c>
      <c r="BS19" t="s">
        <v>14110</v>
      </c>
      <c r="BT19" t="s">
        <v>14110</v>
      </c>
      <c r="BV19" t="s">
        <v>14110</v>
      </c>
      <c r="BW19" s="52"/>
      <c r="BX19" s="52"/>
    </row>
    <row r="20" spans="1:76">
      <c r="A20">
        <v>4</v>
      </c>
      <c r="B20">
        <v>1988</v>
      </c>
      <c r="C20" t="s">
        <v>1262</v>
      </c>
      <c r="D20" t="s">
        <v>1263</v>
      </c>
      <c r="E20" t="s">
        <v>675</v>
      </c>
      <c r="F20" t="s">
        <v>13654</v>
      </c>
      <c r="G20">
        <v>0</v>
      </c>
      <c r="H20" t="s">
        <v>14085</v>
      </c>
      <c r="I20">
        <v>10</v>
      </c>
      <c r="J20">
        <v>11</v>
      </c>
      <c r="K20" t="s">
        <v>14209</v>
      </c>
      <c r="L20" t="s">
        <v>14109</v>
      </c>
      <c r="M20" t="s">
        <v>14110</v>
      </c>
      <c r="O20" t="s">
        <v>14111</v>
      </c>
      <c r="P20" t="s">
        <v>14156</v>
      </c>
      <c r="Q20" t="s">
        <v>14090</v>
      </c>
      <c r="R20" t="s">
        <v>14250</v>
      </c>
      <c r="S20" t="s">
        <v>14090</v>
      </c>
      <c r="T20" t="s">
        <v>14090</v>
      </c>
      <c r="U20" t="s">
        <v>14091</v>
      </c>
      <c r="V20" t="s">
        <v>14087</v>
      </c>
      <c r="W20" t="s">
        <v>14092</v>
      </c>
      <c r="X20" t="s">
        <v>14116</v>
      </c>
      <c r="Y20" t="s">
        <v>14093</v>
      </c>
      <c r="Z20" t="s">
        <v>14116</v>
      </c>
      <c r="AA20" t="s">
        <v>14110</v>
      </c>
      <c r="AB20" t="s">
        <v>14118</v>
      </c>
      <c r="AC20" t="s">
        <v>14141</v>
      </c>
      <c r="AD20" t="s">
        <v>14141</v>
      </c>
      <c r="AE20" t="s">
        <v>14093</v>
      </c>
      <c r="AF20" t="s">
        <v>14211</v>
      </c>
      <c r="AH20" t="s">
        <v>14121</v>
      </c>
      <c r="AI20" s="79" t="s">
        <v>14098</v>
      </c>
      <c r="AJ20" t="s">
        <v>14123</v>
      </c>
      <c r="AK20" t="s">
        <v>14177</v>
      </c>
      <c r="AL20" t="s">
        <v>14177</v>
      </c>
      <c r="AM20" t="s">
        <v>14099</v>
      </c>
      <c r="AN20" t="s">
        <v>14110</v>
      </c>
      <c r="AO20" t="s">
        <v>14110</v>
      </c>
      <c r="AP20" t="s">
        <v>14312</v>
      </c>
      <c r="AQ20" t="s">
        <v>14229</v>
      </c>
      <c r="AR20" t="s">
        <v>14229</v>
      </c>
      <c r="AS20" t="s">
        <v>14098</v>
      </c>
      <c r="AT20" t="s">
        <v>14190</v>
      </c>
      <c r="AU20" t="s">
        <v>14190</v>
      </c>
      <c r="AV20" t="s">
        <v>14087</v>
      </c>
      <c r="AW20" t="s">
        <v>14215</v>
      </c>
      <c r="AX20" t="s">
        <v>14215</v>
      </c>
      <c r="AY20" t="s">
        <v>14238</v>
      </c>
      <c r="AZ20" t="s">
        <v>14103</v>
      </c>
      <c r="BA20" t="s">
        <v>14313</v>
      </c>
      <c r="BB20" t="s">
        <v>14193</v>
      </c>
      <c r="BC20" t="s">
        <v>14211</v>
      </c>
      <c r="BD20" t="s">
        <v>14211</v>
      </c>
      <c r="BE20" t="s">
        <v>14211</v>
      </c>
      <c r="BF20" t="s">
        <v>14130</v>
      </c>
      <c r="BG20" t="s">
        <v>14156</v>
      </c>
      <c r="BH20" t="s">
        <v>14156</v>
      </c>
      <c r="BI20" t="s">
        <v>14131</v>
      </c>
      <c r="BJ20" t="s">
        <v>14195</v>
      </c>
      <c r="BK20" t="s">
        <v>14195</v>
      </c>
      <c r="BL20" t="s">
        <v>14252</v>
      </c>
      <c r="BM20" t="s">
        <v>14248</v>
      </c>
      <c r="BN20" t="s">
        <v>14248</v>
      </c>
      <c r="BO20" t="s">
        <v>14110</v>
      </c>
      <c r="BP20" t="s">
        <v>14110</v>
      </c>
      <c r="BQ20" t="s">
        <v>14110</v>
      </c>
      <c r="BR20" t="s">
        <v>14110</v>
      </c>
      <c r="BS20" t="s">
        <v>14110</v>
      </c>
      <c r="BT20" t="s">
        <v>14110</v>
      </c>
      <c r="BV20" t="s">
        <v>14110</v>
      </c>
      <c r="BW20" s="52"/>
      <c r="BX20" s="52"/>
    </row>
    <row r="21" spans="1:76">
      <c r="C21"/>
      <c r="H21" t="s">
        <v>14108</v>
      </c>
      <c r="I21">
        <v>7</v>
      </c>
      <c r="J21">
        <v>8</v>
      </c>
      <c r="K21" t="s">
        <v>14154</v>
      </c>
      <c r="L21" t="s">
        <v>14109</v>
      </c>
      <c r="M21" t="s">
        <v>14110</v>
      </c>
      <c r="O21" t="s">
        <v>14111</v>
      </c>
      <c r="P21" t="s">
        <v>14156</v>
      </c>
      <c r="Q21" t="s">
        <v>14090</v>
      </c>
      <c r="R21" t="s">
        <v>14250</v>
      </c>
      <c r="S21" t="s">
        <v>14090</v>
      </c>
      <c r="T21" t="s">
        <v>14090</v>
      </c>
      <c r="U21" t="s">
        <v>14091</v>
      </c>
      <c r="V21" t="s">
        <v>14087</v>
      </c>
      <c r="W21" t="s">
        <v>14092</v>
      </c>
      <c r="X21" t="s">
        <v>14116</v>
      </c>
      <c r="Y21" t="s">
        <v>14093</v>
      </c>
      <c r="Z21" t="s">
        <v>14116</v>
      </c>
      <c r="AA21" t="s">
        <v>14110</v>
      </c>
      <c r="AB21" t="s">
        <v>14118</v>
      </c>
      <c r="AC21" t="s">
        <v>14141</v>
      </c>
      <c r="AD21" t="s">
        <v>14141</v>
      </c>
      <c r="AE21" t="s">
        <v>14093</v>
      </c>
      <c r="AF21" t="s">
        <v>14211</v>
      </c>
      <c r="AG21" t="s">
        <v>14314</v>
      </c>
      <c r="AH21" t="s">
        <v>14121</v>
      </c>
      <c r="AI21" s="79" t="s">
        <v>14098</v>
      </c>
      <c r="AJ21" t="s">
        <v>14123</v>
      </c>
      <c r="AK21" t="s">
        <v>14177</v>
      </c>
      <c r="AL21" t="s">
        <v>14177</v>
      </c>
      <c r="AM21" t="s">
        <v>14099</v>
      </c>
      <c r="AN21" t="s">
        <v>14110</v>
      </c>
      <c r="AO21" t="s">
        <v>14110</v>
      </c>
      <c r="AP21" t="s">
        <v>14315</v>
      </c>
      <c r="AQ21" t="s">
        <v>14229</v>
      </c>
      <c r="AR21" t="s">
        <v>14229</v>
      </c>
      <c r="AS21" t="s">
        <v>14098</v>
      </c>
      <c r="AT21" t="s">
        <v>14190</v>
      </c>
      <c r="AU21" t="s">
        <v>14190</v>
      </c>
      <c r="AV21" t="s">
        <v>14110</v>
      </c>
      <c r="AW21" t="s">
        <v>14215</v>
      </c>
      <c r="AX21" t="s">
        <v>14215</v>
      </c>
      <c r="AY21" t="s">
        <v>14238</v>
      </c>
      <c r="AZ21" t="s">
        <v>14103</v>
      </c>
      <c r="BB21" t="s">
        <v>14193</v>
      </c>
      <c r="BC21" t="s">
        <v>14211</v>
      </c>
      <c r="BD21" t="s">
        <v>14211</v>
      </c>
      <c r="BE21" t="s">
        <v>14211</v>
      </c>
      <c r="BF21" t="s">
        <v>14130</v>
      </c>
      <c r="BG21" t="s">
        <v>14156</v>
      </c>
      <c r="BH21" t="s">
        <v>14156</v>
      </c>
      <c r="BI21" t="s">
        <v>14131</v>
      </c>
      <c r="BJ21" t="s">
        <v>14195</v>
      </c>
      <c r="BK21" t="s">
        <v>14195</v>
      </c>
      <c r="BL21" t="s">
        <v>14252</v>
      </c>
      <c r="BM21" t="s">
        <v>14248</v>
      </c>
      <c r="BN21" t="s">
        <v>14248</v>
      </c>
      <c r="BO21" t="s">
        <v>14110</v>
      </c>
      <c r="BP21" t="s">
        <v>14110</v>
      </c>
      <c r="BQ21" t="s">
        <v>14110</v>
      </c>
      <c r="BR21" t="s">
        <v>14110</v>
      </c>
      <c r="BS21" t="s">
        <v>14110</v>
      </c>
      <c r="BT21" t="s">
        <v>14110</v>
      </c>
      <c r="BV21" t="s">
        <v>14110</v>
      </c>
      <c r="BW21" s="52"/>
      <c r="BX21" s="52"/>
    </row>
    <row r="22" spans="1:76">
      <c r="A22">
        <v>5</v>
      </c>
      <c r="B22">
        <v>1996</v>
      </c>
      <c r="C22" t="s">
        <v>517</v>
      </c>
      <c r="D22" t="s">
        <v>518</v>
      </c>
      <c r="E22" t="s">
        <v>639</v>
      </c>
      <c r="F22" t="s">
        <v>13655</v>
      </c>
      <c r="G22">
        <v>0</v>
      </c>
      <c r="H22" t="s">
        <v>14085</v>
      </c>
      <c r="I22">
        <v>23</v>
      </c>
      <c r="K22" t="s">
        <v>14085</v>
      </c>
      <c r="L22" t="s">
        <v>14109</v>
      </c>
      <c r="M22" t="s">
        <v>14110</v>
      </c>
      <c r="O22" t="s">
        <v>14088</v>
      </c>
      <c r="P22" t="s">
        <v>14112</v>
      </c>
      <c r="Q22" t="s">
        <v>14113</v>
      </c>
      <c r="R22" t="s">
        <v>14113</v>
      </c>
      <c r="S22" t="s">
        <v>14113</v>
      </c>
      <c r="T22" t="s">
        <v>14113</v>
      </c>
      <c r="U22" t="s">
        <v>14091</v>
      </c>
      <c r="V22" t="s">
        <v>14087</v>
      </c>
      <c r="W22" t="s">
        <v>14138</v>
      </c>
      <c r="X22" t="s">
        <v>14091</v>
      </c>
      <c r="Y22" t="s">
        <v>14139</v>
      </c>
      <c r="Z22" t="s">
        <v>14116</v>
      </c>
      <c r="AA22" t="s">
        <v>14110</v>
      </c>
      <c r="AB22" t="s">
        <v>14095</v>
      </c>
      <c r="AC22" t="s">
        <v>14141</v>
      </c>
      <c r="AD22" t="s">
        <v>14141</v>
      </c>
      <c r="AE22" t="s">
        <v>14159</v>
      </c>
      <c r="AF22" t="s">
        <v>14211</v>
      </c>
      <c r="AG22" t="s">
        <v>14316</v>
      </c>
      <c r="AH22" t="s">
        <v>14121</v>
      </c>
      <c r="AI22" s="78" t="s">
        <v>14098</v>
      </c>
      <c r="AJ22" t="s">
        <v>14123</v>
      </c>
      <c r="AK22" t="s">
        <v>14145</v>
      </c>
      <c r="AL22" t="s">
        <v>14145</v>
      </c>
      <c r="AM22" t="s">
        <v>14145</v>
      </c>
      <c r="AN22" t="s">
        <v>14110</v>
      </c>
      <c r="AO22" t="s">
        <v>14110</v>
      </c>
      <c r="AP22" t="s">
        <v>14317</v>
      </c>
      <c r="AQ22" t="s">
        <v>14229</v>
      </c>
      <c r="AR22" t="s">
        <v>14229</v>
      </c>
      <c r="AS22" t="s">
        <v>14098</v>
      </c>
      <c r="AT22" t="s">
        <v>14203</v>
      </c>
      <c r="AU22" t="s">
        <v>14203</v>
      </c>
      <c r="AV22" t="s">
        <v>14087</v>
      </c>
      <c r="AW22" t="s">
        <v>14127</v>
      </c>
      <c r="AX22" t="s">
        <v>14127</v>
      </c>
      <c r="AY22" t="s">
        <v>14098</v>
      </c>
      <c r="AZ22" t="s">
        <v>14103</v>
      </c>
      <c r="BB22" t="s">
        <v>14150</v>
      </c>
      <c r="BC22" t="s">
        <v>14211</v>
      </c>
      <c r="BD22" t="s">
        <v>14211</v>
      </c>
      <c r="BE22" t="s">
        <v>14211</v>
      </c>
      <c r="BF22" t="s">
        <v>14156</v>
      </c>
      <c r="BG22" t="s">
        <v>14156</v>
      </c>
      <c r="BH22" t="s">
        <v>14156</v>
      </c>
      <c r="BI22" t="s">
        <v>14106</v>
      </c>
      <c r="BJ22" t="s">
        <v>14195</v>
      </c>
      <c r="BK22" t="s">
        <v>14195</v>
      </c>
      <c r="BL22" t="s">
        <v>14225</v>
      </c>
      <c r="BM22" t="s">
        <v>14234</v>
      </c>
      <c r="BN22" t="s">
        <v>14248</v>
      </c>
      <c r="BO22" t="s">
        <v>14110</v>
      </c>
      <c r="BP22" t="s">
        <v>14110</v>
      </c>
      <c r="BQ22" t="s">
        <v>14110</v>
      </c>
      <c r="BR22" t="s">
        <v>14110</v>
      </c>
      <c r="BS22" t="s">
        <v>14110</v>
      </c>
      <c r="BT22" t="s">
        <v>14110</v>
      </c>
      <c r="BV22" t="s">
        <v>14110</v>
      </c>
      <c r="BW22" s="52"/>
      <c r="BX22" s="52"/>
    </row>
    <row r="23" spans="1:76">
      <c r="A23">
        <v>8</v>
      </c>
      <c r="B23">
        <v>2000</v>
      </c>
      <c r="C23" t="s">
        <v>1185</v>
      </c>
      <c r="D23" t="s">
        <v>1186</v>
      </c>
      <c r="E23" t="s">
        <v>766</v>
      </c>
      <c r="F23" t="s">
        <v>13657</v>
      </c>
      <c r="G23">
        <v>0</v>
      </c>
      <c r="H23" t="s">
        <v>14085</v>
      </c>
      <c r="I23">
        <v>6</v>
      </c>
      <c r="K23" t="s">
        <v>14085</v>
      </c>
      <c r="L23" t="s">
        <v>14218</v>
      </c>
      <c r="M23" t="s">
        <v>14250</v>
      </c>
      <c r="N23" t="s">
        <v>14318</v>
      </c>
      <c r="O23" t="s">
        <v>14088</v>
      </c>
      <c r="P23" t="s">
        <v>14186</v>
      </c>
      <c r="Q23" t="s">
        <v>14254</v>
      </c>
      <c r="R23" t="s">
        <v>14090</v>
      </c>
      <c r="S23" t="s">
        <v>14090</v>
      </c>
      <c r="T23" t="s">
        <v>14090</v>
      </c>
      <c r="U23" t="s">
        <v>14137</v>
      </c>
      <c r="V23" t="s">
        <v>14087</v>
      </c>
      <c r="W23" t="s">
        <v>14092</v>
      </c>
      <c r="X23" t="s">
        <v>14116</v>
      </c>
      <c r="Y23" t="s">
        <v>14117</v>
      </c>
      <c r="Z23" t="s">
        <v>14094</v>
      </c>
      <c r="AA23" t="s">
        <v>14110</v>
      </c>
      <c r="AB23" t="s">
        <v>14118</v>
      </c>
      <c r="AC23" t="s">
        <v>14141</v>
      </c>
      <c r="AD23" t="s">
        <v>14141</v>
      </c>
      <c r="AE23" t="s">
        <v>14093</v>
      </c>
      <c r="AF23" t="s">
        <v>14211</v>
      </c>
      <c r="AG23" t="s">
        <v>14319</v>
      </c>
      <c r="AH23" t="s">
        <v>14097</v>
      </c>
      <c r="AI23" s="78" t="s">
        <v>14122</v>
      </c>
      <c r="AJ23" t="s">
        <v>14123</v>
      </c>
      <c r="AK23" t="s">
        <v>14254</v>
      </c>
      <c r="AL23" t="s">
        <v>14254</v>
      </c>
      <c r="AM23" t="s">
        <v>14099</v>
      </c>
      <c r="AN23" t="s">
        <v>14110</v>
      </c>
      <c r="AO23" t="s">
        <v>14087</v>
      </c>
      <c r="AP23" t="s">
        <v>14320</v>
      </c>
      <c r="AQ23" t="s">
        <v>14100</v>
      </c>
      <c r="AR23" t="s">
        <v>14100</v>
      </c>
      <c r="AS23" t="s">
        <v>14098</v>
      </c>
      <c r="AT23" t="s">
        <v>14250</v>
      </c>
      <c r="AU23" t="s">
        <v>14250</v>
      </c>
      <c r="AV23" t="s">
        <v>14250</v>
      </c>
      <c r="AW23" t="s">
        <v>14102</v>
      </c>
      <c r="AX23" t="s">
        <v>14127</v>
      </c>
      <c r="AY23" t="s">
        <v>14122</v>
      </c>
      <c r="AZ23" t="s">
        <v>14103</v>
      </c>
      <c r="BB23" t="s">
        <v>14104</v>
      </c>
      <c r="BC23" t="s">
        <v>14211</v>
      </c>
      <c r="BD23" t="s">
        <v>14211</v>
      </c>
      <c r="BE23" t="s">
        <v>14211</v>
      </c>
      <c r="BF23" t="s">
        <v>14207</v>
      </c>
      <c r="BG23" t="s">
        <v>14156</v>
      </c>
      <c r="BH23" t="s">
        <v>14156</v>
      </c>
      <c r="BI23" t="s">
        <v>14106</v>
      </c>
      <c r="BJ23" t="s">
        <v>14131</v>
      </c>
      <c r="BK23" t="s">
        <v>14195</v>
      </c>
      <c r="BL23" t="s">
        <v>14242</v>
      </c>
      <c r="BM23" t="s">
        <v>14248</v>
      </c>
      <c r="BN23" t="s">
        <v>14248</v>
      </c>
      <c r="BO23" t="s">
        <v>14110</v>
      </c>
      <c r="BP23" t="s">
        <v>14110</v>
      </c>
      <c r="BQ23" t="s">
        <v>14110</v>
      </c>
      <c r="BR23" t="s">
        <v>14110</v>
      </c>
      <c r="BS23" t="s">
        <v>14110</v>
      </c>
      <c r="BT23" t="s">
        <v>14110</v>
      </c>
      <c r="BV23" t="s">
        <v>14110</v>
      </c>
      <c r="BW23" s="52"/>
      <c r="BX23" s="52"/>
    </row>
    <row r="24" spans="1:76">
      <c r="A24">
        <v>11</v>
      </c>
      <c r="B24">
        <v>2003</v>
      </c>
      <c r="C24" t="s">
        <v>443</v>
      </c>
      <c r="D24" t="s">
        <v>444</v>
      </c>
      <c r="E24" t="s">
        <v>639</v>
      </c>
      <c r="F24" t="s">
        <v>13659</v>
      </c>
      <c r="G24">
        <v>0</v>
      </c>
      <c r="H24" t="s">
        <v>14085</v>
      </c>
      <c r="I24">
        <v>2</v>
      </c>
      <c r="K24" t="s">
        <v>14108</v>
      </c>
      <c r="L24" t="s">
        <v>14155</v>
      </c>
      <c r="M24" t="s">
        <v>14250</v>
      </c>
      <c r="N24" t="s">
        <v>14321</v>
      </c>
      <c r="O24" t="s">
        <v>14111</v>
      </c>
      <c r="P24" t="s">
        <v>14156</v>
      </c>
      <c r="Q24" t="s">
        <v>14113</v>
      </c>
      <c r="R24" t="s">
        <v>14113</v>
      </c>
      <c r="S24" t="s">
        <v>14090</v>
      </c>
      <c r="T24" t="s">
        <v>14090</v>
      </c>
      <c r="U24" t="s">
        <v>14137</v>
      </c>
      <c r="V24" t="s">
        <v>14087</v>
      </c>
      <c r="W24" t="s">
        <v>14092</v>
      </c>
      <c r="X24" t="s">
        <v>14116</v>
      </c>
      <c r="Y24" t="s">
        <v>14093</v>
      </c>
      <c r="Z24" t="s">
        <v>14140</v>
      </c>
      <c r="AA24" t="s">
        <v>14110</v>
      </c>
      <c r="AB24" t="s">
        <v>14118</v>
      </c>
      <c r="AC24" t="s">
        <v>14141</v>
      </c>
      <c r="AD24" t="s">
        <v>14141</v>
      </c>
      <c r="AE24" t="s">
        <v>14093</v>
      </c>
      <c r="AF24" t="s">
        <v>14211</v>
      </c>
      <c r="AH24" t="s">
        <v>14097</v>
      </c>
      <c r="AI24" s="78" t="s">
        <v>14122</v>
      </c>
      <c r="AJ24" t="s">
        <v>14123</v>
      </c>
      <c r="AK24" t="s">
        <v>14099</v>
      </c>
      <c r="AL24" t="s">
        <v>14099</v>
      </c>
      <c r="AM24" t="s">
        <v>14188</v>
      </c>
      <c r="AN24" t="s">
        <v>14110</v>
      </c>
      <c r="AO24" t="s">
        <v>14087</v>
      </c>
      <c r="AQ24" t="s">
        <v>14100</v>
      </c>
      <c r="AR24" t="s">
        <v>14100</v>
      </c>
      <c r="AS24" t="s">
        <v>14098</v>
      </c>
      <c r="AT24" t="s">
        <v>14250</v>
      </c>
      <c r="AU24" t="s">
        <v>14250</v>
      </c>
      <c r="AV24" t="s">
        <v>14250</v>
      </c>
      <c r="AW24" t="s">
        <v>14102</v>
      </c>
      <c r="AX24" t="s">
        <v>14102</v>
      </c>
      <c r="AY24" t="s">
        <v>14098</v>
      </c>
      <c r="AZ24" t="s">
        <v>14103</v>
      </c>
      <c r="BB24" t="s">
        <v>14104</v>
      </c>
      <c r="BC24" t="s">
        <v>14193</v>
      </c>
      <c r="BD24" t="s">
        <v>14211</v>
      </c>
      <c r="BE24" t="s">
        <v>14211</v>
      </c>
      <c r="BF24" t="s">
        <v>14105</v>
      </c>
      <c r="BG24" t="s">
        <v>14156</v>
      </c>
      <c r="BH24" t="s">
        <v>14156</v>
      </c>
      <c r="BI24" t="s">
        <v>14106</v>
      </c>
      <c r="BJ24" t="s">
        <v>14195</v>
      </c>
      <c r="BK24" t="s">
        <v>14195</v>
      </c>
      <c r="BL24" t="s">
        <v>14242</v>
      </c>
      <c r="BM24" t="s">
        <v>14248</v>
      </c>
      <c r="BN24" t="s">
        <v>14248</v>
      </c>
      <c r="BO24" t="s">
        <v>14110</v>
      </c>
      <c r="BP24" t="s">
        <v>14110</v>
      </c>
      <c r="BQ24" t="s">
        <v>14110</v>
      </c>
      <c r="BR24" t="s">
        <v>14110</v>
      </c>
      <c r="BS24" t="s">
        <v>14110</v>
      </c>
      <c r="BT24" t="s">
        <v>14110</v>
      </c>
      <c r="BV24" t="s">
        <v>14110</v>
      </c>
      <c r="BW24" s="52"/>
      <c r="BX24" s="52"/>
    </row>
    <row r="25" spans="1:76">
      <c r="C25"/>
      <c r="H25" t="s">
        <v>14108</v>
      </c>
      <c r="I25">
        <v>4</v>
      </c>
      <c r="K25" t="s">
        <v>14085</v>
      </c>
      <c r="L25" t="s">
        <v>14155</v>
      </c>
      <c r="M25" t="s">
        <v>14250</v>
      </c>
      <c r="O25" t="s">
        <v>14088</v>
      </c>
      <c r="P25" t="s">
        <v>14112</v>
      </c>
      <c r="Q25" t="s">
        <v>14113</v>
      </c>
      <c r="R25" t="s">
        <v>14250</v>
      </c>
      <c r="S25" t="s">
        <v>14113</v>
      </c>
      <c r="T25" t="s">
        <v>14090</v>
      </c>
      <c r="U25" t="s">
        <v>14137</v>
      </c>
      <c r="V25" t="s">
        <v>14087</v>
      </c>
      <c r="W25" t="s">
        <v>14092</v>
      </c>
      <c r="X25" t="s">
        <v>14116</v>
      </c>
      <c r="Y25" t="s">
        <v>14117</v>
      </c>
      <c r="Z25" t="s">
        <v>14140</v>
      </c>
      <c r="AA25" t="s">
        <v>14110</v>
      </c>
      <c r="AB25" t="s">
        <v>14118</v>
      </c>
      <c r="AC25" t="s">
        <v>14141</v>
      </c>
      <c r="AD25" t="s">
        <v>14141</v>
      </c>
      <c r="AE25" t="s">
        <v>14093</v>
      </c>
      <c r="AF25" t="s">
        <v>14211</v>
      </c>
      <c r="AH25" t="s">
        <v>14097</v>
      </c>
      <c r="AI25" s="78" t="s">
        <v>14122</v>
      </c>
      <c r="AJ25" t="s">
        <v>14123</v>
      </c>
      <c r="AK25" t="s">
        <v>14099</v>
      </c>
      <c r="AL25" t="s">
        <v>14099</v>
      </c>
      <c r="AM25" t="s">
        <v>14188</v>
      </c>
      <c r="AN25" t="s">
        <v>14110</v>
      </c>
      <c r="AO25" t="s">
        <v>14087</v>
      </c>
      <c r="AQ25" t="s">
        <v>14100</v>
      </c>
      <c r="AR25" t="s">
        <v>14100</v>
      </c>
      <c r="AS25" t="s">
        <v>14098</v>
      </c>
      <c r="AT25" t="s">
        <v>14250</v>
      </c>
      <c r="AU25" t="s">
        <v>14250</v>
      </c>
      <c r="AV25" t="s">
        <v>14250</v>
      </c>
      <c r="AW25" t="s">
        <v>14102</v>
      </c>
      <c r="AX25" t="s">
        <v>14102</v>
      </c>
      <c r="AY25" t="s">
        <v>14098</v>
      </c>
      <c r="AZ25" t="s">
        <v>14103</v>
      </c>
      <c r="BB25" t="s">
        <v>14104</v>
      </c>
      <c r="BC25" t="s">
        <v>14150</v>
      </c>
      <c r="BD25" t="s">
        <v>14211</v>
      </c>
      <c r="BE25" t="s">
        <v>14211</v>
      </c>
      <c r="BF25" t="s">
        <v>14156</v>
      </c>
      <c r="BG25" t="s">
        <v>14156</v>
      </c>
      <c r="BH25" t="s">
        <v>14156</v>
      </c>
      <c r="BI25" t="s">
        <v>14106</v>
      </c>
      <c r="BJ25" t="s">
        <v>14195</v>
      </c>
      <c r="BK25" t="s">
        <v>14195</v>
      </c>
      <c r="BL25" t="s">
        <v>14153</v>
      </c>
      <c r="BM25" t="s">
        <v>14248</v>
      </c>
      <c r="BN25" t="s">
        <v>14248</v>
      </c>
      <c r="BO25" t="s">
        <v>14110</v>
      </c>
      <c r="BP25" t="s">
        <v>14110</v>
      </c>
      <c r="BQ25" t="s">
        <v>14110</v>
      </c>
      <c r="BR25" t="s">
        <v>14110</v>
      </c>
      <c r="BS25" t="s">
        <v>14110</v>
      </c>
      <c r="BT25" t="s">
        <v>14110</v>
      </c>
      <c r="BV25" t="s">
        <v>14110</v>
      </c>
      <c r="BW25" s="52"/>
      <c r="BX25" s="52"/>
    </row>
    <row r="26" spans="1:76">
      <c r="C26"/>
      <c r="H26" t="s">
        <v>14133</v>
      </c>
      <c r="I26">
        <v>3</v>
      </c>
      <c r="K26" t="s">
        <v>14085</v>
      </c>
      <c r="L26" t="s">
        <v>14155</v>
      </c>
      <c r="M26" t="s">
        <v>14250</v>
      </c>
      <c r="O26" t="s">
        <v>14088</v>
      </c>
      <c r="P26" t="s">
        <v>14112</v>
      </c>
      <c r="Q26" t="s">
        <v>14113</v>
      </c>
      <c r="R26" t="s">
        <v>14250</v>
      </c>
      <c r="S26" t="s">
        <v>14113</v>
      </c>
      <c r="T26" t="s">
        <v>14090</v>
      </c>
      <c r="U26" t="s">
        <v>14137</v>
      </c>
      <c r="V26" t="s">
        <v>14087</v>
      </c>
      <c r="W26" t="s">
        <v>14138</v>
      </c>
      <c r="X26" t="s">
        <v>14116</v>
      </c>
      <c r="Y26" t="s">
        <v>14093</v>
      </c>
      <c r="Z26" t="s">
        <v>14140</v>
      </c>
      <c r="AA26" t="s">
        <v>14110</v>
      </c>
      <c r="AB26" t="s">
        <v>14095</v>
      </c>
      <c r="AC26" t="s">
        <v>14118</v>
      </c>
      <c r="AD26" t="s">
        <v>14141</v>
      </c>
      <c r="AE26" t="s">
        <v>14093</v>
      </c>
      <c r="AF26" t="s">
        <v>14187</v>
      </c>
      <c r="AH26" t="s">
        <v>14097</v>
      </c>
      <c r="AI26" s="78" t="s">
        <v>14122</v>
      </c>
      <c r="AJ26" t="s">
        <v>14123</v>
      </c>
      <c r="AK26" t="s">
        <v>14099</v>
      </c>
      <c r="AL26" t="s">
        <v>14099</v>
      </c>
      <c r="AM26" t="s">
        <v>14188</v>
      </c>
      <c r="AN26" t="s">
        <v>14110</v>
      </c>
      <c r="AO26" t="s">
        <v>14087</v>
      </c>
      <c r="AQ26" t="s">
        <v>14100</v>
      </c>
      <c r="AR26" t="s">
        <v>14100</v>
      </c>
      <c r="AS26" t="s">
        <v>14098</v>
      </c>
      <c r="AT26" t="s">
        <v>14250</v>
      </c>
      <c r="AU26" t="s">
        <v>14250</v>
      </c>
      <c r="AV26" t="s">
        <v>14250</v>
      </c>
      <c r="AW26" t="s">
        <v>14215</v>
      </c>
      <c r="AX26" t="s">
        <v>14215</v>
      </c>
      <c r="AY26" t="s">
        <v>14098</v>
      </c>
      <c r="AZ26" t="s">
        <v>14103</v>
      </c>
      <c r="BB26" t="s">
        <v>14104</v>
      </c>
      <c r="BC26" t="s">
        <v>14211</v>
      </c>
      <c r="BD26" t="s">
        <v>14211</v>
      </c>
      <c r="BE26" t="s">
        <v>14211</v>
      </c>
      <c r="BF26" t="s">
        <v>14156</v>
      </c>
      <c r="BG26" t="s">
        <v>14156</v>
      </c>
      <c r="BH26" t="s">
        <v>14156</v>
      </c>
      <c r="BI26" t="s">
        <v>14106</v>
      </c>
      <c r="BJ26" t="s">
        <v>14195</v>
      </c>
      <c r="BK26" t="s">
        <v>14195</v>
      </c>
      <c r="BL26" t="s">
        <v>14242</v>
      </c>
      <c r="BM26" t="s">
        <v>14248</v>
      </c>
      <c r="BN26" t="s">
        <v>14248</v>
      </c>
      <c r="BO26" t="s">
        <v>14110</v>
      </c>
      <c r="BP26" t="s">
        <v>14110</v>
      </c>
      <c r="BQ26" t="s">
        <v>14110</v>
      </c>
      <c r="BR26" t="s">
        <v>14110</v>
      </c>
      <c r="BS26" t="s">
        <v>14110</v>
      </c>
      <c r="BT26" t="s">
        <v>14110</v>
      </c>
      <c r="BV26" t="s">
        <v>14110</v>
      </c>
      <c r="BW26" s="52"/>
      <c r="BX26" s="52"/>
    </row>
    <row r="27" spans="1:76" ht="15" customHeight="1">
      <c r="C27"/>
      <c r="H27" t="s">
        <v>14154</v>
      </c>
      <c r="I27">
        <v>3</v>
      </c>
      <c r="K27" t="s">
        <v>14085</v>
      </c>
      <c r="L27" t="s">
        <v>14155</v>
      </c>
      <c r="M27" t="s">
        <v>14250</v>
      </c>
      <c r="O27" t="s">
        <v>14088</v>
      </c>
      <c r="P27" t="s">
        <v>14112</v>
      </c>
      <c r="Q27" t="s">
        <v>14113</v>
      </c>
      <c r="R27" t="s">
        <v>14250</v>
      </c>
      <c r="S27" t="s">
        <v>14113</v>
      </c>
      <c r="T27" t="s">
        <v>14090</v>
      </c>
      <c r="U27" t="s">
        <v>14137</v>
      </c>
      <c r="V27" t="s">
        <v>14087</v>
      </c>
      <c r="W27" t="s">
        <v>14138</v>
      </c>
      <c r="X27" t="s">
        <v>14116</v>
      </c>
      <c r="Y27" t="s">
        <v>14093</v>
      </c>
      <c r="Z27" t="s">
        <v>14140</v>
      </c>
      <c r="AA27" t="s">
        <v>14110</v>
      </c>
      <c r="AB27" t="s">
        <v>14095</v>
      </c>
      <c r="AC27" t="s">
        <v>14118</v>
      </c>
      <c r="AD27" t="s">
        <v>14141</v>
      </c>
      <c r="AE27" t="s">
        <v>14093</v>
      </c>
      <c r="AF27" t="s">
        <v>14199</v>
      </c>
      <c r="AH27" t="s">
        <v>14097</v>
      </c>
      <c r="AI27" s="78" t="s">
        <v>14122</v>
      </c>
      <c r="AJ27" t="s">
        <v>14123</v>
      </c>
      <c r="AK27" t="s">
        <v>14099</v>
      </c>
      <c r="AL27" t="s">
        <v>14099</v>
      </c>
      <c r="AM27" t="s">
        <v>14188</v>
      </c>
      <c r="AN27" t="s">
        <v>14110</v>
      </c>
      <c r="AO27" t="s">
        <v>14087</v>
      </c>
      <c r="AQ27" t="s">
        <v>14100</v>
      </c>
      <c r="AR27" t="s">
        <v>14100</v>
      </c>
      <c r="AS27" t="s">
        <v>14098</v>
      </c>
      <c r="AT27" t="s">
        <v>14250</v>
      </c>
      <c r="AU27" t="s">
        <v>14250</v>
      </c>
      <c r="AV27" t="s">
        <v>14250</v>
      </c>
      <c r="AW27" t="s">
        <v>14102</v>
      </c>
      <c r="AX27" t="s">
        <v>14102</v>
      </c>
      <c r="AY27" t="s">
        <v>14098</v>
      </c>
      <c r="AZ27" t="s">
        <v>14103</v>
      </c>
      <c r="BB27" t="s">
        <v>14104</v>
      </c>
      <c r="BC27" t="s">
        <v>14211</v>
      </c>
      <c r="BD27" t="s">
        <v>14211</v>
      </c>
      <c r="BE27" t="s">
        <v>14211</v>
      </c>
      <c r="BF27" t="s">
        <v>14156</v>
      </c>
      <c r="BG27" t="s">
        <v>14156</v>
      </c>
      <c r="BH27" t="s">
        <v>14156</v>
      </c>
      <c r="BI27" t="s">
        <v>14106</v>
      </c>
      <c r="BJ27" t="s">
        <v>14195</v>
      </c>
      <c r="BK27" t="s">
        <v>14195</v>
      </c>
      <c r="BL27" t="s">
        <v>14242</v>
      </c>
      <c r="BM27" t="s">
        <v>14248</v>
      </c>
      <c r="BN27" t="s">
        <v>14248</v>
      </c>
      <c r="BO27" t="s">
        <v>14110</v>
      </c>
      <c r="BP27" t="s">
        <v>14110</v>
      </c>
      <c r="BQ27" t="s">
        <v>14110</v>
      </c>
      <c r="BR27" t="s">
        <v>14110</v>
      </c>
      <c r="BS27" t="s">
        <v>14110</v>
      </c>
      <c r="BT27" t="s">
        <v>14110</v>
      </c>
      <c r="BV27" t="s">
        <v>14110</v>
      </c>
      <c r="BW27" s="52"/>
      <c r="BX27" s="52"/>
    </row>
    <row r="28" spans="1:76">
      <c r="A28">
        <v>18</v>
      </c>
      <c r="B28">
        <v>2005</v>
      </c>
      <c r="C28" t="s">
        <v>1172</v>
      </c>
      <c r="D28" t="s">
        <v>1173</v>
      </c>
      <c r="E28" t="s">
        <v>13937</v>
      </c>
      <c r="F28" t="s">
        <v>13664</v>
      </c>
      <c r="G28">
        <v>0</v>
      </c>
      <c r="H28" t="s">
        <v>14085</v>
      </c>
      <c r="I28">
        <v>3</v>
      </c>
      <c r="K28" t="s">
        <v>14108</v>
      </c>
      <c r="L28" t="s">
        <v>14171</v>
      </c>
      <c r="M28" t="s">
        <v>14250</v>
      </c>
      <c r="O28" t="s">
        <v>14111</v>
      </c>
      <c r="P28" t="s">
        <v>14156</v>
      </c>
      <c r="Q28" t="s">
        <v>14090</v>
      </c>
      <c r="R28" t="s">
        <v>14250</v>
      </c>
      <c r="S28" t="s">
        <v>14090</v>
      </c>
      <c r="T28" t="s">
        <v>14090</v>
      </c>
      <c r="U28" t="s">
        <v>14137</v>
      </c>
      <c r="V28" t="s">
        <v>14087</v>
      </c>
      <c r="W28" t="s">
        <v>14092</v>
      </c>
      <c r="X28" t="s">
        <v>14116</v>
      </c>
      <c r="Y28" t="s">
        <v>14093</v>
      </c>
      <c r="Z28" t="s">
        <v>14116</v>
      </c>
      <c r="AA28" t="s">
        <v>14110</v>
      </c>
      <c r="AB28" t="s">
        <v>14118</v>
      </c>
      <c r="AC28" t="s">
        <v>14141</v>
      </c>
      <c r="AD28" t="s">
        <v>14141</v>
      </c>
      <c r="AE28" t="s">
        <v>14093</v>
      </c>
      <c r="AF28" t="s">
        <v>14211</v>
      </c>
      <c r="AH28" t="s">
        <v>14121</v>
      </c>
      <c r="AI28" s="78" t="s">
        <v>14098</v>
      </c>
      <c r="AJ28" t="s">
        <v>14123</v>
      </c>
      <c r="AK28" t="s">
        <v>14099</v>
      </c>
      <c r="AL28" t="s">
        <v>14099</v>
      </c>
      <c r="AM28" t="s">
        <v>14099</v>
      </c>
      <c r="AN28" t="s">
        <v>14087</v>
      </c>
      <c r="AO28" t="s">
        <v>14110</v>
      </c>
      <c r="AQ28" t="s">
        <v>14100</v>
      </c>
      <c r="AR28" t="s">
        <v>14100</v>
      </c>
      <c r="AS28" t="s">
        <v>14098</v>
      </c>
      <c r="AT28" t="s">
        <v>14250</v>
      </c>
      <c r="AU28" t="s">
        <v>14250</v>
      </c>
      <c r="AV28" t="s">
        <v>14250</v>
      </c>
      <c r="AW28" t="s">
        <v>14127</v>
      </c>
      <c r="AX28" t="s">
        <v>14127</v>
      </c>
      <c r="AY28" t="s">
        <v>14098</v>
      </c>
      <c r="AZ28" t="s">
        <v>14180</v>
      </c>
      <c r="BA28" t="s">
        <v>14322</v>
      </c>
      <c r="BB28" t="s">
        <v>14193</v>
      </c>
      <c r="BC28" t="s">
        <v>14211</v>
      </c>
      <c r="BD28" t="s">
        <v>14211</v>
      </c>
      <c r="BE28" t="s">
        <v>14211</v>
      </c>
      <c r="BF28" t="s">
        <v>14167</v>
      </c>
      <c r="BG28" t="s">
        <v>14130</v>
      </c>
      <c r="BH28" t="s">
        <v>14156</v>
      </c>
      <c r="BI28" t="s">
        <v>14131</v>
      </c>
      <c r="BJ28" t="s">
        <v>14195</v>
      </c>
      <c r="BK28" t="s">
        <v>14195</v>
      </c>
      <c r="BL28" t="s">
        <v>14132</v>
      </c>
      <c r="BM28" t="s">
        <v>14248</v>
      </c>
      <c r="BN28" t="s">
        <v>14248</v>
      </c>
      <c r="BO28" t="s">
        <v>14110</v>
      </c>
      <c r="BP28" t="s">
        <v>14110</v>
      </c>
      <c r="BQ28" t="s">
        <v>14110</v>
      </c>
      <c r="BR28" t="s">
        <v>14110</v>
      </c>
      <c r="BS28" t="s">
        <v>14110</v>
      </c>
      <c r="BT28" t="s">
        <v>14110</v>
      </c>
      <c r="BV28" t="s">
        <v>14110</v>
      </c>
      <c r="BW28" s="52"/>
      <c r="BX28" s="52"/>
    </row>
    <row r="29" spans="1:76">
      <c r="A29">
        <v>19</v>
      </c>
      <c r="B29">
        <v>2006</v>
      </c>
      <c r="C29" t="s">
        <v>64</v>
      </c>
      <c r="D29" t="s">
        <v>65</v>
      </c>
      <c r="E29" t="s">
        <v>639</v>
      </c>
      <c r="F29" t="s">
        <v>14323</v>
      </c>
      <c r="G29">
        <v>0</v>
      </c>
      <c r="H29" t="s">
        <v>14085</v>
      </c>
      <c r="I29">
        <v>6</v>
      </c>
      <c r="K29" t="s">
        <v>14085</v>
      </c>
      <c r="L29" t="s">
        <v>14171</v>
      </c>
      <c r="M29" t="s">
        <v>14250</v>
      </c>
      <c r="O29" t="s">
        <v>14088</v>
      </c>
      <c r="P29" t="s">
        <v>14172</v>
      </c>
      <c r="Q29" t="s">
        <v>14113</v>
      </c>
      <c r="R29" t="s">
        <v>14250</v>
      </c>
      <c r="S29" t="s">
        <v>14113</v>
      </c>
      <c r="T29" t="s">
        <v>14090</v>
      </c>
      <c r="U29" t="s">
        <v>14137</v>
      </c>
      <c r="V29" t="s">
        <v>14087</v>
      </c>
      <c r="W29" t="s">
        <v>14092</v>
      </c>
      <c r="X29" t="s">
        <v>14116</v>
      </c>
      <c r="Y29" t="s">
        <v>14093</v>
      </c>
      <c r="Z29" t="s">
        <v>14116</v>
      </c>
      <c r="AA29" t="s">
        <v>14110</v>
      </c>
      <c r="AB29" t="s">
        <v>14118</v>
      </c>
      <c r="AC29" t="s">
        <v>14141</v>
      </c>
      <c r="AD29" t="s">
        <v>14141</v>
      </c>
      <c r="AE29" t="s">
        <v>14093</v>
      </c>
      <c r="AF29" t="s">
        <v>14211</v>
      </c>
      <c r="AH29" t="s">
        <v>14121</v>
      </c>
      <c r="AI29" s="78" t="s">
        <v>14098</v>
      </c>
      <c r="AJ29" t="s">
        <v>14144</v>
      </c>
      <c r="AK29" t="s">
        <v>14099</v>
      </c>
      <c r="AL29" t="s">
        <v>14099</v>
      </c>
      <c r="AM29" t="s">
        <v>14099</v>
      </c>
      <c r="AN29" t="s">
        <v>14087</v>
      </c>
      <c r="AO29" t="s">
        <v>14110</v>
      </c>
      <c r="AQ29" t="s">
        <v>14100</v>
      </c>
      <c r="AR29" t="s">
        <v>14100</v>
      </c>
      <c r="AS29" t="s">
        <v>14098</v>
      </c>
      <c r="AT29" t="s">
        <v>14250</v>
      </c>
      <c r="AU29" t="s">
        <v>14250</v>
      </c>
      <c r="AV29" t="s">
        <v>14250</v>
      </c>
      <c r="AW29" t="s">
        <v>14127</v>
      </c>
      <c r="AX29" t="s">
        <v>14127</v>
      </c>
      <c r="AY29" t="s">
        <v>14098</v>
      </c>
      <c r="AZ29" t="s">
        <v>14180</v>
      </c>
      <c r="BA29" t="s">
        <v>14322</v>
      </c>
      <c r="BB29" t="s">
        <v>14193</v>
      </c>
      <c r="BC29" t="s">
        <v>14211</v>
      </c>
      <c r="BD29" t="s">
        <v>14211</v>
      </c>
      <c r="BE29" t="s">
        <v>14211</v>
      </c>
      <c r="BF29" t="s">
        <v>14130</v>
      </c>
      <c r="BG29" t="s">
        <v>14156</v>
      </c>
      <c r="BH29" t="s">
        <v>14156</v>
      </c>
      <c r="BI29" t="s">
        <v>14131</v>
      </c>
      <c r="BJ29" t="s">
        <v>14195</v>
      </c>
      <c r="BK29" t="s">
        <v>14195</v>
      </c>
      <c r="BL29" t="s">
        <v>14252</v>
      </c>
      <c r="BM29" t="s">
        <v>14132</v>
      </c>
      <c r="BN29" t="s">
        <v>14248</v>
      </c>
      <c r="BO29" t="s">
        <v>14110</v>
      </c>
      <c r="BP29" t="s">
        <v>14110</v>
      </c>
      <c r="BQ29" t="s">
        <v>14110</v>
      </c>
      <c r="BR29" t="s">
        <v>14110</v>
      </c>
      <c r="BS29" t="s">
        <v>14110</v>
      </c>
      <c r="BT29" t="s">
        <v>14110</v>
      </c>
      <c r="BV29" t="s">
        <v>14110</v>
      </c>
      <c r="BW29" s="52"/>
      <c r="BX29" s="52"/>
    </row>
    <row r="30" spans="1:76">
      <c r="A30">
        <v>20</v>
      </c>
      <c r="B30">
        <v>2006</v>
      </c>
      <c r="C30" t="s">
        <v>510</v>
      </c>
      <c r="D30" t="s">
        <v>511</v>
      </c>
      <c r="E30" t="s">
        <v>932</v>
      </c>
      <c r="F30" t="s">
        <v>13666</v>
      </c>
      <c r="G30">
        <v>0</v>
      </c>
      <c r="H30" t="s">
        <v>14085</v>
      </c>
      <c r="I30">
        <v>4</v>
      </c>
      <c r="K30" t="s">
        <v>14085</v>
      </c>
      <c r="L30" t="s">
        <v>14171</v>
      </c>
      <c r="M30" t="s">
        <v>14250</v>
      </c>
      <c r="O30" t="s">
        <v>14088</v>
      </c>
      <c r="P30" t="s">
        <v>14156</v>
      </c>
      <c r="Q30" t="s">
        <v>14090</v>
      </c>
      <c r="R30" t="s">
        <v>14250</v>
      </c>
      <c r="S30" t="s">
        <v>14090</v>
      </c>
      <c r="T30" t="s">
        <v>14090</v>
      </c>
      <c r="U30" t="s">
        <v>14137</v>
      </c>
      <c r="V30" t="s">
        <v>14110</v>
      </c>
      <c r="W30" t="s">
        <v>14092</v>
      </c>
      <c r="X30" t="s">
        <v>14116</v>
      </c>
      <c r="Y30" t="s">
        <v>14093</v>
      </c>
      <c r="Z30" t="s">
        <v>14094</v>
      </c>
      <c r="AA30" t="s">
        <v>14110</v>
      </c>
      <c r="AB30" t="s">
        <v>14118</v>
      </c>
      <c r="AC30" t="s">
        <v>14141</v>
      </c>
      <c r="AD30" t="s">
        <v>14141</v>
      </c>
      <c r="AE30" t="s">
        <v>14093</v>
      </c>
      <c r="AF30" t="s">
        <v>14211</v>
      </c>
      <c r="AH30" t="s">
        <v>14097</v>
      </c>
      <c r="AI30" s="78" t="s">
        <v>14122</v>
      </c>
      <c r="AJ30" t="s">
        <v>14123</v>
      </c>
      <c r="AK30" t="s">
        <v>14099</v>
      </c>
      <c r="AL30" t="s">
        <v>14099</v>
      </c>
      <c r="AM30" t="s">
        <v>14099</v>
      </c>
      <c r="AN30" t="s">
        <v>14110</v>
      </c>
      <c r="AO30" t="s">
        <v>14110</v>
      </c>
      <c r="AQ30" t="s">
        <v>14125</v>
      </c>
      <c r="AR30" t="s">
        <v>14100</v>
      </c>
      <c r="AS30" t="s">
        <v>14122</v>
      </c>
      <c r="AT30" t="s">
        <v>14250</v>
      </c>
      <c r="AU30" t="s">
        <v>14250</v>
      </c>
      <c r="AV30" t="s">
        <v>14250</v>
      </c>
      <c r="AW30" t="s">
        <v>14102</v>
      </c>
      <c r="AX30" t="s">
        <v>14102</v>
      </c>
      <c r="AY30" t="s">
        <v>14122</v>
      </c>
      <c r="AZ30" t="s">
        <v>14103</v>
      </c>
      <c r="BB30" t="s">
        <v>14104</v>
      </c>
      <c r="BC30" t="s">
        <v>14211</v>
      </c>
      <c r="BD30" t="s">
        <v>14211</v>
      </c>
      <c r="BE30" t="s">
        <v>14211</v>
      </c>
      <c r="BF30" t="s">
        <v>14156</v>
      </c>
      <c r="BG30" t="s">
        <v>14156</v>
      </c>
      <c r="BH30" t="s">
        <v>14156</v>
      </c>
      <c r="BI30" t="s">
        <v>14131</v>
      </c>
      <c r="BJ30" t="s">
        <v>14195</v>
      </c>
      <c r="BK30" t="s">
        <v>14195</v>
      </c>
      <c r="BL30" t="s">
        <v>14153</v>
      </c>
      <c r="BM30" t="s">
        <v>14225</v>
      </c>
      <c r="BN30" t="s">
        <v>14248</v>
      </c>
      <c r="BO30" t="s">
        <v>14110</v>
      </c>
      <c r="BP30" t="s">
        <v>14110</v>
      </c>
      <c r="BQ30" t="s">
        <v>14110</v>
      </c>
      <c r="BR30" t="s">
        <v>14110</v>
      </c>
      <c r="BS30" t="s">
        <v>14110</v>
      </c>
      <c r="BT30" t="s">
        <v>14110</v>
      </c>
      <c r="BV30" t="s">
        <v>14110</v>
      </c>
      <c r="BW30" s="52"/>
      <c r="BX30" s="52"/>
    </row>
    <row r="31" spans="1:76">
      <c r="A31">
        <v>26</v>
      </c>
      <c r="B31">
        <v>2007</v>
      </c>
      <c r="C31" t="s">
        <v>230</v>
      </c>
      <c r="D31" t="s">
        <v>231</v>
      </c>
      <c r="E31" t="s">
        <v>766</v>
      </c>
      <c r="F31" t="s">
        <v>13668</v>
      </c>
      <c r="G31">
        <v>0</v>
      </c>
      <c r="H31" t="s">
        <v>14085</v>
      </c>
      <c r="I31">
        <v>3</v>
      </c>
      <c r="K31" t="s">
        <v>14085</v>
      </c>
      <c r="L31" t="s">
        <v>14155</v>
      </c>
      <c r="M31" t="s">
        <v>14250</v>
      </c>
      <c r="O31" t="s">
        <v>14088</v>
      </c>
      <c r="P31" t="s">
        <v>14186</v>
      </c>
      <c r="Q31" t="s">
        <v>14113</v>
      </c>
      <c r="R31" t="s">
        <v>14250</v>
      </c>
      <c r="S31" t="s">
        <v>14113</v>
      </c>
      <c r="T31" t="s">
        <v>14113</v>
      </c>
      <c r="U31" t="s">
        <v>14137</v>
      </c>
      <c r="V31" t="s">
        <v>14110</v>
      </c>
      <c r="W31" t="s">
        <v>14092</v>
      </c>
      <c r="X31" t="s">
        <v>14116</v>
      </c>
      <c r="Y31" t="s">
        <v>14117</v>
      </c>
      <c r="Z31" t="s">
        <v>14140</v>
      </c>
      <c r="AA31" t="s">
        <v>14110</v>
      </c>
      <c r="AB31" t="s">
        <v>14118</v>
      </c>
      <c r="AC31" t="s">
        <v>14141</v>
      </c>
      <c r="AD31" t="s">
        <v>14141</v>
      </c>
      <c r="AE31" t="s">
        <v>14093</v>
      </c>
      <c r="AF31" t="s">
        <v>14211</v>
      </c>
      <c r="AH31" t="s">
        <v>14097</v>
      </c>
      <c r="AI31" s="78" t="s">
        <v>14138</v>
      </c>
      <c r="AJ31" t="s">
        <v>14161</v>
      </c>
      <c r="AK31" t="s">
        <v>14099</v>
      </c>
      <c r="AL31" t="s">
        <v>14212</v>
      </c>
      <c r="AM31" t="s">
        <v>14188</v>
      </c>
      <c r="AN31" t="s">
        <v>14110</v>
      </c>
      <c r="AO31" t="s">
        <v>14087</v>
      </c>
      <c r="AQ31" t="s">
        <v>14100</v>
      </c>
      <c r="AR31" t="s">
        <v>14100</v>
      </c>
      <c r="AS31" t="s">
        <v>14098</v>
      </c>
      <c r="AT31" t="s">
        <v>14250</v>
      </c>
      <c r="AU31" t="s">
        <v>14250</v>
      </c>
      <c r="AV31" t="s">
        <v>14250</v>
      </c>
      <c r="AW31" t="s">
        <v>14102</v>
      </c>
      <c r="AX31" t="s">
        <v>14215</v>
      </c>
      <c r="AY31" t="s">
        <v>14122</v>
      </c>
      <c r="AZ31" t="s">
        <v>14215</v>
      </c>
      <c r="BA31" t="s">
        <v>14324</v>
      </c>
      <c r="BB31" t="s">
        <v>14104</v>
      </c>
      <c r="BC31" t="s">
        <v>14211</v>
      </c>
      <c r="BD31" t="s">
        <v>14211</v>
      </c>
      <c r="BE31" t="s">
        <v>14211</v>
      </c>
      <c r="BF31" t="s">
        <v>14156</v>
      </c>
      <c r="BG31" t="s">
        <v>14156</v>
      </c>
      <c r="BH31" t="s">
        <v>14156</v>
      </c>
      <c r="BI31" t="s">
        <v>14106</v>
      </c>
      <c r="BJ31" t="s">
        <v>14195</v>
      </c>
      <c r="BK31" t="s">
        <v>14195</v>
      </c>
      <c r="BL31" t="s">
        <v>14242</v>
      </c>
      <c r="BM31" t="s">
        <v>14248</v>
      </c>
      <c r="BN31" t="s">
        <v>14248</v>
      </c>
      <c r="BO31" t="s">
        <v>14110</v>
      </c>
      <c r="BP31" t="s">
        <v>14110</v>
      </c>
      <c r="BQ31" t="s">
        <v>14110</v>
      </c>
      <c r="BR31" t="s">
        <v>14110</v>
      </c>
      <c r="BS31" t="s">
        <v>14110</v>
      </c>
      <c r="BT31" t="s">
        <v>14110</v>
      </c>
      <c r="BV31" t="s">
        <v>14110</v>
      </c>
      <c r="BW31" s="52"/>
      <c r="BX31" s="52"/>
    </row>
    <row r="32" spans="1:76">
      <c r="C32"/>
      <c r="H32" t="s">
        <v>14108</v>
      </c>
      <c r="I32">
        <v>3</v>
      </c>
      <c r="K32" t="s">
        <v>14085</v>
      </c>
      <c r="L32" t="s">
        <v>14155</v>
      </c>
      <c r="M32" t="s">
        <v>14250</v>
      </c>
      <c r="O32" t="s">
        <v>14088</v>
      </c>
      <c r="P32" t="s">
        <v>14186</v>
      </c>
      <c r="Q32" t="s">
        <v>14113</v>
      </c>
      <c r="R32" t="s">
        <v>14250</v>
      </c>
      <c r="S32" t="s">
        <v>14113</v>
      </c>
      <c r="T32" t="s">
        <v>14113</v>
      </c>
      <c r="U32" t="s">
        <v>14137</v>
      </c>
      <c r="V32" t="s">
        <v>14138</v>
      </c>
      <c r="W32" t="s">
        <v>14092</v>
      </c>
      <c r="X32" t="s">
        <v>14116</v>
      </c>
      <c r="Y32" t="s">
        <v>14117</v>
      </c>
      <c r="Z32" t="s">
        <v>14140</v>
      </c>
      <c r="AA32" t="s">
        <v>14110</v>
      </c>
      <c r="AB32" t="s">
        <v>14118</v>
      </c>
      <c r="AC32" t="s">
        <v>14141</v>
      </c>
      <c r="AD32" t="s">
        <v>14141</v>
      </c>
      <c r="AE32" t="s">
        <v>14093</v>
      </c>
      <c r="AF32" t="s">
        <v>14211</v>
      </c>
      <c r="AH32" t="s">
        <v>14097</v>
      </c>
      <c r="AI32" s="78" t="s">
        <v>14098</v>
      </c>
      <c r="AJ32" t="s">
        <v>14123</v>
      </c>
      <c r="AK32" t="s">
        <v>14099</v>
      </c>
      <c r="AL32" t="s">
        <v>14099</v>
      </c>
      <c r="AM32" t="s">
        <v>14188</v>
      </c>
      <c r="AN32" t="s">
        <v>14110</v>
      </c>
      <c r="AO32" t="s">
        <v>14087</v>
      </c>
      <c r="AQ32" t="s">
        <v>14100</v>
      </c>
      <c r="AR32" t="s">
        <v>14100</v>
      </c>
      <c r="AS32" t="s">
        <v>14098</v>
      </c>
      <c r="AT32" t="s">
        <v>14250</v>
      </c>
      <c r="AU32" t="s">
        <v>14250</v>
      </c>
      <c r="AV32" t="s">
        <v>14250</v>
      </c>
      <c r="AW32" t="s">
        <v>14102</v>
      </c>
      <c r="AX32" t="s">
        <v>14102</v>
      </c>
      <c r="AY32" t="s">
        <v>14122</v>
      </c>
      <c r="AZ32" t="s">
        <v>14103</v>
      </c>
      <c r="BA32" t="s">
        <v>14325</v>
      </c>
      <c r="BB32" t="s">
        <v>14104</v>
      </c>
      <c r="BC32" t="s">
        <v>14211</v>
      </c>
      <c r="BD32" t="s">
        <v>14211</v>
      </c>
      <c r="BE32" t="s">
        <v>14211</v>
      </c>
      <c r="BF32" t="s">
        <v>14156</v>
      </c>
      <c r="BG32" t="s">
        <v>14156</v>
      </c>
      <c r="BH32" t="s">
        <v>14156</v>
      </c>
      <c r="BI32" t="s">
        <v>14106</v>
      </c>
      <c r="BJ32" t="s">
        <v>14195</v>
      </c>
      <c r="BK32" t="s">
        <v>14195</v>
      </c>
      <c r="BL32" t="s">
        <v>14242</v>
      </c>
      <c r="BM32" t="s">
        <v>14248</v>
      </c>
      <c r="BN32" t="s">
        <v>14248</v>
      </c>
      <c r="BO32" t="s">
        <v>14110</v>
      </c>
      <c r="BP32" t="s">
        <v>14110</v>
      </c>
      <c r="BQ32" t="s">
        <v>14110</v>
      </c>
      <c r="BR32" t="s">
        <v>14110</v>
      </c>
      <c r="BS32" t="s">
        <v>14110</v>
      </c>
      <c r="BT32" t="s">
        <v>14110</v>
      </c>
      <c r="BV32" t="s">
        <v>14110</v>
      </c>
      <c r="BW32" s="52"/>
      <c r="BX32" s="52"/>
    </row>
    <row r="33" spans="1:76">
      <c r="C33"/>
      <c r="H33" t="s">
        <v>14133</v>
      </c>
      <c r="I33">
        <v>3</v>
      </c>
      <c r="K33" t="s">
        <v>14085</v>
      </c>
      <c r="L33" t="s">
        <v>14155</v>
      </c>
      <c r="M33" t="s">
        <v>14250</v>
      </c>
      <c r="O33" t="s">
        <v>14088</v>
      </c>
      <c r="P33" t="s">
        <v>14186</v>
      </c>
      <c r="Q33" t="s">
        <v>14113</v>
      </c>
      <c r="R33" t="s">
        <v>14250</v>
      </c>
      <c r="S33" t="s">
        <v>14113</v>
      </c>
      <c r="T33" t="s">
        <v>14113</v>
      </c>
      <c r="U33" t="s">
        <v>14137</v>
      </c>
      <c r="V33" t="s">
        <v>14110</v>
      </c>
      <c r="W33" t="s">
        <v>14092</v>
      </c>
      <c r="X33" t="s">
        <v>14116</v>
      </c>
      <c r="Y33" t="s">
        <v>14117</v>
      </c>
      <c r="Z33" t="s">
        <v>14140</v>
      </c>
      <c r="AA33" t="s">
        <v>14110</v>
      </c>
      <c r="AB33" t="s">
        <v>14118</v>
      </c>
      <c r="AC33" t="s">
        <v>14141</v>
      </c>
      <c r="AD33" t="s">
        <v>14141</v>
      </c>
      <c r="AE33" t="s">
        <v>14093</v>
      </c>
      <c r="AF33" t="s">
        <v>14211</v>
      </c>
      <c r="AH33" t="s">
        <v>14097</v>
      </c>
      <c r="AI33" s="78" t="s">
        <v>14138</v>
      </c>
      <c r="AJ33" t="s">
        <v>14093</v>
      </c>
      <c r="AK33" t="s">
        <v>14099</v>
      </c>
      <c r="AL33" t="s">
        <v>14188</v>
      </c>
      <c r="AM33" t="s">
        <v>14188</v>
      </c>
      <c r="AN33" t="s">
        <v>14110</v>
      </c>
      <c r="AO33" t="s">
        <v>14087</v>
      </c>
      <c r="AQ33" t="s">
        <v>14100</v>
      </c>
      <c r="AR33" t="s">
        <v>14100</v>
      </c>
      <c r="AS33" t="s">
        <v>14098</v>
      </c>
      <c r="AT33" t="s">
        <v>14250</v>
      </c>
      <c r="AU33" t="s">
        <v>14250</v>
      </c>
      <c r="AV33" t="s">
        <v>14250</v>
      </c>
      <c r="AW33" t="s">
        <v>14102</v>
      </c>
      <c r="AX33" t="s">
        <v>14215</v>
      </c>
      <c r="AY33" t="s">
        <v>14122</v>
      </c>
      <c r="AZ33" t="s">
        <v>14128</v>
      </c>
      <c r="BA33" t="s">
        <v>14326</v>
      </c>
      <c r="BB33" t="s">
        <v>14104</v>
      </c>
      <c r="BC33" t="s">
        <v>14211</v>
      </c>
      <c r="BD33" t="s">
        <v>14211</v>
      </c>
      <c r="BE33" t="s">
        <v>14211</v>
      </c>
      <c r="BF33" t="s">
        <v>14156</v>
      </c>
      <c r="BG33" t="s">
        <v>14156</v>
      </c>
      <c r="BH33" t="s">
        <v>14156</v>
      </c>
      <c r="BI33" t="s">
        <v>14106</v>
      </c>
      <c r="BJ33" t="s">
        <v>14195</v>
      </c>
      <c r="BK33" t="s">
        <v>14195</v>
      </c>
      <c r="BL33" t="s">
        <v>14242</v>
      </c>
      <c r="BM33" t="s">
        <v>14248</v>
      </c>
      <c r="BN33" t="s">
        <v>14248</v>
      </c>
      <c r="BO33" t="s">
        <v>14110</v>
      </c>
      <c r="BP33" t="s">
        <v>14110</v>
      </c>
      <c r="BQ33" t="s">
        <v>14110</v>
      </c>
      <c r="BR33" t="s">
        <v>14110</v>
      </c>
      <c r="BS33" t="s">
        <v>14110</v>
      </c>
      <c r="BT33" t="s">
        <v>14110</v>
      </c>
      <c r="BV33" t="s">
        <v>14110</v>
      </c>
      <c r="BW33" s="52"/>
      <c r="BX33" s="52"/>
    </row>
    <row r="34" spans="1:76">
      <c r="C34"/>
      <c r="H34" t="s">
        <v>14154</v>
      </c>
      <c r="I34">
        <v>3</v>
      </c>
      <c r="K34" t="s">
        <v>14085</v>
      </c>
      <c r="L34" t="s">
        <v>14155</v>
      </c>
      <c r="M34" t="s">
        <v>14250</v>
      </c>
      <c r="O34" t="s">
        <v>14088</v>
      </c>
      <c r="P34" t="s">
        <v>14186</v>
      </c>
      <c r="Q34" t="s">
        <v>14113</v>
      </c>
      <c r="R34" t="s">
        <v>14250</v>
      </c>
      <c r="S34" t="s">
        <v>14113</v>
      </c>
      <c r="T34" t="s">
        <v>14113</v>
      </c>
      <c r="U34" t="s">
        <v>14137</v>
      </c>
      <c r="V34" t="s">
        <v>14110</v>
      </c>
      <c r="W34" t="s">
        <v>14092</v>
      </c>
      <c r="X34" t="s">
        <v>14116</v>
      </c>
      <c r="Y34" t="s">
        <v>14117</v>
      </c>
      <c r="Z34" t="s">
        <v>14140</v>
      </c>
      <c r="AA34" t="s">
        <v>14110</v>
      </c>
      <c r="AB34" t="s">
        <v>14118</v>
      </c>
      <c r="AC34" t="s">
        <v>14141</v>
      </c>
      <c r="AD34" t="s">
        <v>14141</v>
      </c>
      <c r="AE34" t="s">
        <v>14093</v>
      </c>
      <c r="AF34" t="s">
        <v>14211</v>
      </c>
      <c r="AH34" t="s">
        <v>14097</v>
      </c>
      <c r="AI34" s="78" t="s">
        <v>14138</v>
      </c>
      <c r="AJ34" t="s">
        <v>14161</v>
      </c>
      <c r="AK34" t="s">
        <v>14099</v>
      </c>
      <c r="AL34" t="s">
        <v>14212</v>
      </c>
      <c r="AM34" t="s">
        <v>14188</v>
      </c>
      <c r="AN34" t="s">
        <v>14110</v>
      </c>
      <c r="AO34" t="s">
        <v>14087</v>
      </c>
      <c r="AQ34" t="s">
        <v>14100</v>
      </c>
      <c r="AR34" t="s">
        <v>14100</v>
      </c>
      <c r="AS34" t="s">
        <v>14098</v>
      </c>
      <c r="AT34" t="s">
        <v>14250</v>
      </c>
      <c r="AU34" t="s">
        <v>14250</v>
      </c>
      <c r="AV34" t="s">
        <v>14250</v>
      </c>
      <c r="AW34" t="s">
        <v>14102</v>
      </c>
      <c r="AX34" t="s">
        <v>14215</v>
      </c>
      <c r="AY34" t="s">
        <v>14122</v>
      </c>
      <c r="AZ34" t="s">
        <v>14215</v>
      </c>
      <c r="BA34" t="s">
        <v>14327</v>
      </c>
      <c r="BB34" t="s">
        <v>14104</v>
      </c>
      <c r="BC34" t="s">
        <v>14211</v>
      </c>
      <c r="BD34" t="s">
        <v>14211</v>
      </c>
      <c r="BE34" t="s">
        <v>14211</v>
      </c>
      <c r="BF34" t="s">
        <v>14156</v>
      </c>
      <c r="BG34" t="s">
        <v>14156</v>
      </c>
      <c r="BH34" t="s">
        <v>14156</v>
      </c>
      <c r="BI34" t="s">
        <v>14106</v>
      </c>
      <c r="BJ34" t="s">
        <v>14195</v>
      </c>
      <c r="BK34" t="s">
        <v>14195</v>
      </c>
      <c r="BL34" t="s">
        <v>14242</v>
      </c>
      <c r="BM34" t="s">
        <v>14248</v>
      </c>
      <c r="BN34" t="s">
        <v>14248</v>
      </c>
      <c r="BO34" t="s">
        <v>14110</v>
      </c>
      <c r="BP34" t="s">
        <v>14110</v>
      </c>
      <c r="BQ34" t="s">
        <v>14110</v>
      </c>
      <c r="BR34" t="s">
        <v>14110</v>
      </c>
      <c r="BS34" t="s">
        <v>14110</v>
      </c>
      <c r="BT34" t="s">
        <v>14110</v>
      </c>
      <c r="BV34" t="s">
        <v>14110</v>
      </c>
      <c r="BW34" s="52"/>
      <c r="BX34" s="52"/>
    </row>
    <row r="35" spans="1:76">
      <c r="C35"/>
      <c r="H35" t="s">
        <v>14170</v>
      </c>
      <c r="I35">
        <v>4</v>
      </c>
      <c r="K35" t="s">
        <v>14085</v>
      </c>
      <c r="L35" t="s">
        <v>14155</v>
      </c>
      <c r="M35" t="s">
        <v>14250</v>
      </c>
      <c r="O35" t="s">
        <v>14088</v>
      </c>
      <c r="P35" t="s">
        <v>14186</v>
      </c>
      <c r="Q35" t="s">
        <v>14113</v>
      </c>
      <c r="R35" t="s">
        <v>14250</v>
      </c>
      <c r="S35" t="s">
        <v>14113</v>
      </c>
      <c r="T35" t="s">
        <v>14113</v>
      </c>
      <c r="U35" t="s">
        <v>14137</v>
      </c>
      <c r="V35" t="s">
        <v>14110</v>
      </c>
      <c r="W35" t="s">
        <v>14092</v>
      </c>
      <c r="X35" t="s">
        <v>14116</v>
      </c>
      <c r="Y35" t="s">
        <v>14117</v>
      </c>
      <c r="Z35" t="s">
        <v>14140</v>
      </c>
      <c r="AA35" t="s">
        <v>14110</v>
      </c>
      <c r="AB35" t="s">
        <v>14118</v>
      </c>
      <c r="AC35" t="s">
        <v>14141</v>
      </c>
      <c r="AD35" t="s">
        <v>14141</v>
      </c>
      <c r="AE35" t="s">
        <v>14093</v>
      </c>
      <c r="AF35" t="s">
        <v>14211</v>
      </c>
      <c r="AH35" t="s">
        <v>14097</v>
      </c>
      <c r="AI35" s="78" t="s">
        <v>14138</v>
      </c>
      <c r="AJ35" t="s">
        <v>14123</v>
      </c>
      <c r="AK35" t="s">
        <v>14099</v>
      </c>
      <c r="AL35" t="s">
        <v>14212</v>
      </c>
      <c r="AM35" t="s">
        <v>14188</v>
      </c>
      <c r="AN35" t="s">
        <v>14110</v>
      </c>
      <c r="AO35" t="s">
        <v>14087</v>
      </c>
      <c r="AQ35" t="s">
        <v>14100</v>
      </c>
      <c r="AR35" t="s">
        <v>14100</v>
      </c>
      <c r="AS35" t="s">
        <v>14098</v>
      </c>
      <c r="AT35" t="s">
        <v>14250</v>
      </c>
      <c r="AU35" t="s">
        <v>14250</v>
      </c>
      <c r="AV35" t="s">
        <v>14250</v>
      </c>
      <c r="AW35" t="s">
        <v>14102</v>
      </c>
      <c r="AX35" t="s">
        <v>14102</v>
      </c>
      <c r="AY35" t="s">
        <v>14122</v>
      </c>
      <c r="AZ35" t="s">
        <v>14103</v>
      </c>
      <c r="BA35" t="s">
        <v>14328</v>
      </c>
      <c r="BB35" t="s">
        <v>14104</v>
      </c>
      <c r="BC35" t="s">
        <v>14211</v>
      </c>
      <c r="BD35" t="s">
        <v>14211</v>
      </c>
      <c r="BE35" t="s">
        <v>14211</v>
      </c>
      <c r="BF35" t="s">
        <v>14156</v>
      </c>
      <c r="BG35" t="s">
        <v>14156</v>
      </c>
      <c r="BH35" t="s">
        <v>14156</v>
      </c>
      <c r="BI35" t="s">
        <v>14106</v>
      </c>
      <c r="BJ35" t="s">
        <v>14195</v>
      </c>
      <c r="BK35" t="s">
        <v>14195</v>
      </c>
      <c r="BL35" t="s">
        <v>14242</v>
      </c>
      <c r="BM35" t="s">
        <v>14248</v>
      </c>
      <c r="BN35" t="s">
        <v>14248</v>
      </c>
      <c r="BO35" t="s">
        <v>14110</v>
      </c>
      <c r="BP35" t="s">
        <v>14110</v>
      </c>
      <c r="BQ35" t="s">
        <v>14110</v>
      </c>
      <c r="BR35" t="s">
        <v>14110</v>
      </c>
      <c r="BS35" t="s">
        <v>14110</v>
      </c>
      <c r="BT35" t="s">
        <v>14110</v>
      </c>
      <c r="BV35" t="s">
        <v>14110</v>
      </c>
      <c r="BW35" s="52"/>
      <c r="BX35" s="52"/>
    </row>
    <row r="36" spans="1:76">
      <c r="A36">
        <v>27</v>
      </c>
      <c r="B36">
        <v>2007</v>
      </c>
      <c r="C36" t="s">
        <v>514</v>
      </c>
      <c r="D36" t="s">
        <v>515</v>
      </c>
      <c r="E36" t="s">
        <v>712</v>
      </c>
      <c r="F36" t="s">
        <v>13669</v>
      </c>
      <c r="G36">
        <v>0</v>
      </c>
      <c r="H36" t="s">
        <v>14085</v>
      </c>
      <c r="I36">
        <v>16</v>
      </c>
      <c r="K36" t="s">
        <v>14085</v>
      </c>
      <c r="L36" t="s">
        <v>14171</v>
      </c>
      <c r="M36" t="s">
        <v>14250</v>
      </c>
      <c r="O36" t="s">
        <v>14135</v>
      </c>
      <c r="P36" t="s">
        <v>14089</v>
      </c>
      <c r="Q36" t="s">
        <v>14090</v>
      </c>
      <c r="R36" t="s">
        <v>14250</v>
      </c>
      <c r="S36" t="s">
        <v>14090</v>
      </c>
      <c r="T36" t="s">
        <v>14090</v>
      </c>
      <c r="U36" t="s">
        <v>14137</v>
      </c>
      <c r="V36" t="s">
        <v>14110</v>
      </c>
      <c r="W36" t="s">
        <v>14092</v>
      </c>
      <c r="X36" t="s">
        <v>14116</v>
      </c>
      <c r="Y36" t="s">
        <v>14093</v>
      </c>
      <c r="Z36" t="s">
        <v>14140</v>
      </c>
      <c r="AA36" t="s">
        <v>14087</v>
      </c>
      <c r="AB36" t="s">
        <v>14118</v>
      </c>
      <c r="AC36" t="s">
        <v>14141</v>
      </c>
      <c r="AD36" t="s">
        <v>14141</v>
      </c>
      <c r="AE36" t="s">
        <v>14093</v>
      </c>
      <c r="AF36" t="s">
        <v>14211</v>
      </c>
      <c r="AH36" t="s">
        <v>14097</v>
      </c>
      <c r="AI36" s="78" t="s">
        <v>14098</v>
      </c>
      <c r="AJ36" t="s">
        <v>14123</v>
      </c>
      <c r="AK36" t="s">
        <v>14099</v>
      </c>
      <c r="AL36" t="s">
        <v>14099</v>
      </c>
      <c r="AM36" t="s">
        <v>14188</v>
      </c>
      <c r="AN36" t="s">
        <v>14110</v>
      </c>
      <c r="AO36" t="s">
        <v>14110</v>
      </c>
      <c r="AQ36" t="s">
        <v>14100</v>
      </c>
      <c r="AR36" t="s">
        <v>14100</v>
      </c>
      <c r="AS36" t="s">
        <v>14098</v>
      </c>
      <c r="AT36" t="s">
        <v>14250</v>
      </c>
      <c r="AU36" t="s">
        <v>14250</v>
      </c>
      <c r="AV36" t="s">
        <v>14250</v>
      </c>
      <c r="AW36" t="s">
        <v>14215</v>
      </c>
      <c r="AX36" t="s">
        <v>14102</v>
      </c>
      <c r="AY36" t="s">
        <v>14122</v>
      </c>
      <c r="AZ36" t="s">
        <v>14166</v>
      </c>
      <c r="BB36" t="s">
        <v>14104</v>
      </c>
      <c r="BC36" t="s">
        <v>14211</v>
      </c>
      <c r="BD36" t="s">
        <v>14211</v>
      </c>
      <c r="BE36" t="s">
        <v>14211</v>
      </c>
      <c r="BF36" t="s">
        <v>14156</v>
      </c>
      <c r="BG36" t="s">
        <v>14156</v>
      </c>
      <c r="BH36" t="s">
        <v>14156</v>
      </c>
      <c r="BI36" t="s">
        <v>14131</v>
      </c>
      <c r="BJ36" t="s">
        <v>14195</v>
      </c>
      <c r="BK36" t="s">
        <v>14195</v>
      </c>
      <c r="BL36" t="s">
        <v>14208</v>
      </c>
      <c r="BM36" t="s">
        <v>14248</v>
      </c>
      <c r="BN36" t="s">
        <v>14248</v>
      </c>
      <c r="BO36" t="s">
        <v>14110</v>
      </c>
      <c r="BP36" t="s">
        <v>14110</v>
      </c>
      <c r="BQ36" t="s">
        <v>14110</v>
      </c>
      <c r="BR36" t="s">
        <v>14110</v>
      </c>
      <c r="BS36" t="s">
        <v>14110</v>
      </c>
      <c r="BT36" t="s">
        <v>14110</v>
      </c>
      <c r="BV36" t="s">
        <v>14110</v>
      </c>
      <c r="BW36" s="52"/>
      <c r="BX36" s="52"/>
    </row>
    <row r="37" spans="1:76">
      <c r="C37"/>
      <c r="H37" t="s">
        <v>14108</v>
      </c>
      <c r="I37">
        <v>16</v>
      </c>
      <c r="K37" t="s">
        <v>14085</v>
      </c>
      <c r="L37" t="s">
        <v>14171</v>
      </c>
      <c r="M37" t="s">
        <v>14250</v>
      </c>
      <c r="O37" t="s">
        <v>14135</v>
      </c>
      <c r="P37" t="s">
        <v>14089</v>
      </c>
      <c r="Q37" t="s">
        <v>14090</v>
      </c>
      <c r="R37" t="s">
        <v>14250</v>
      </c>
      <c r="S37" t="s">
        <v>14090</v>
      </c>
      <c r="T37" t="s">
        <v>14090</v>
      </c>
      <c r="U37" t="s">
        <v>14137</v>
      </c>
      <c r="V37" t="s">
        <v>14110</v>
      </c>
      <c r="W37" t="s">
        <v>14092</v>
      </c>
      <c r="X37" t="s">
        <v>14116</v>
      </c>
      <c r="Y37" t="s">
        <v>14093</v>
      </c>
      <c r="Z37" t="s">
        <v>14140</v>
      </c>
      <c r="AA37" t="s">
        <v>14087</v>
      </c>
      <c r="AB37" t="s">
        <v>14118</v>
      </c>
      <c r="AC37" t="s">
        <v>14141</v>
      </c>
      <c r="AD37" t="s">
        <v>14141</v>
      </c>
      <c r="AE37" t="s">
        <v>14093</v>
      </c>
      <c r="AF37" t="s">
        <v>14211</v>
      </c>
      <c r="AH37" t="s">
        <v>14097</v>
      </c>
      <c r="AI37" s="78" t="s">
        <v>14098</v>
      </c>
      <c r="AJ37" t="s">
        <v>14123</v>
      </c>
      <c r="AK37" t="s">
        <v>14099</v>
      </c>
      <c r="AL37" t="s">
        <v>14099</v>
      </c>
      <c r="AM37" t="s">
        <v>14188</v>
      </c>
      <c r="AN37" t="s">
        <v>14110</v>
      </c>
      <c r="AO37" t="s">
        <v>14110</v>
      </c>
      <c r="AQ37" t="s">
        <v>14100</v>
      </c>
      <c r="AR37" t="s">
        <v>14100</v>
      </c>
      <c r="AS37" t="s">
        <v>14098</v>
      </c>
      <c r="AT37" t="s">
        <v>14250</v>
      </c>
      <c r="AU37" t="s">
        <v>14250</v>
      </c>
      <c r="AV37" t="s">
        <v>14250</v>
      </c>
      <c r="AW37" t="s">
        <v>14215</v>
      </c>
      <c r="AX37" t="s">
        <v>14102</v>
      </c>
      <c r="AY37" t="s">
        <v>14122</v>
      </c>
      <c r="AZ37" t="s">
        <v>14166</v>
      </c>
      <c r="BB37" t="s">
        <v>14104</v>
      </c>
      <c r="BC37" t="s">
        <v>14211</v>
      </c>
      <c r="BD37" t="s">
        <v>14211</v>
      </c>
      <c r="BE37" t="s">
        <v>14211</v>
      </c>
      <c r="BF37" t="s">
        <v>14156</v>
      </c>
      <c r="BG37" t="s">
        <v>14156</v>
      </c>
      <c r="BH37" t="s">
        <v>14156</v>
      </c>
      <c r="BI37" t="s">
        <v>14131</v>
      </c>
      <c r="BJ37" t="s">
        <v>14195</v>
      </c>
      <c r="BK37" t="s">
        <v>14195</v>
      </c>
      <c r="BL37" t="s">
        <v>14208</v>
      </c>
      <c r="BM37" t="s">
        <v>14248</v>
      </c>
      <c r="BN37" t="s">
        <v>14248</v>
      </c>
      <c r="BO37" t="s">
        <v>14110</v>
      </c>
      <c r="BP37" t="s">
        <v>14110</v>
      </c>
      <c r="BQ37" t="s">
        <v>14110</v>
      </c>
      <c r="BR37" t="s">
        <v>14110</v>
      </c>
      <c r="BS37" t="s">
        <v>14110</v>
      </c>
      <c r="BT37" t="s">
        <v>14110</v>
      </c>
      <c r="BV37" t="s">
        <v>14110</v>
      </c>
      <c r="BW37" s="52"/>
      <c r="BX37" s="52"/>
    </row>
    <row r="38" spans="1:76">
      <c r="A38">
        <v>28</v>
      </c>
      <c r="B38">
        <v>2007</v>
      </c>
      <c r="C38" t="s">
        <v>524</v>
      </c>
      <c r="D38" t="s">
        <v>525</v>
      </c>
      <c r="E38" t="s">
        <v>639</v>
      </c>
      <c r="F38" t="s">
        <v>13670</v>
      </c>
      <c r="G38">
        <v>0</v>
      </c>
      <c r="H38" t="s">
        <v>14085</v>
      </c>
      <c r="I38">
        <v>4</v>
      </c>
      <c r="K38" t="s">
        <v>14085</v>
      </c>
      <c r="L38" t="s">
        <v>14171</v>
      </c>
      <c r="M38" t="s">
        <v>14250</v>
      </c>
      <c r="O38" t="s">
        <v>14088</v>
      </c>
      <c r="P38" t="s">
        <v>14172</v>
      </c>
      <c r="Q38" t="s">
        <v>14113</v>
      </c>
      <c r="R38" t="s">
        <v>14250</v>
      </c>
      <c r="S38" t="s">
        <v>14113</v>
      </c>
      <c r="T38" t="s">
        <v>14113</v>
      </c>
      <c r="U38" t="s">
        <v>14137</v>
      </c>
      <c r="V38" t="s">
        <v>14087</v>
      </c>
      <c r="W38" t="s">
        <v>14115</v>
      </c>
      <c r="X38" t="s">
        <v>14116</v>
      </c>
      <c r="Y38" t="s">
        <v>14093</v>
      </c>
      <c r="Z38" t="s">
        <v>14116</v>
      </c>
      <c r="AA38" t="s">
        <v>14110</v>
      </c>
      <c r="AB38" t="s">
        <v>14141</v>
      </c>
      <c r="AC38" t="s">
        <v>14118</v>
      </c>
      <c r="AD38" t="s">
        <v>14141</v>
      </c>
      <c r="AE38" t="s">
        <v>14093</v>
      </c>
      <c r="AF38" t="s">
        <v>14211</v>
      </c>
      <c r="AH38" t="s">
        <v>14121</v>
      </c>
      <c r="AI38" s="78" t="s">
        <v>14098</v>
      </c>
      <c r="AJ38" t="s">
        <v>14144</v>
      </c>
      <c r="AK38" t="s">
        <v>14099</v>
      </c>
      <c r="AL38" t="s">
        <v>14099</v>
      </c>
      <c r="AM38" t="s">
        <v>14099</v>
      </c>
      <c r="AN38" t="s">
        <v>14087</v>
      </c>
      <c r="AO38" t="s">
        <v>14110</v>
      </c>
      <c r="AQ38" t="s">
        <v>14100</v>
      </c>
      <c r="AR38" t="s">
        <v>14100</v>
      </c>
      <c r="AS38" t="s">
        <v>14098</v>
      </c>
      <c r="AT38" t="s">
        <v>14250</v>
      </c>
      <c r="AU38" t="s">
        <v>14250</v>
      </c>
      <c r="AV38" t="s">
        <v>14250</v>
      </c>
      <c r="AW38" t="s">
        <v>14127</v>
      </c>
      <c r="AX38" t="s">
        <v>14127</v>
      </c>
      <c r="AY38" t="s">
        <v>14098</v>
      </c>
      <c r="AZ38" t="s">
        <v>14180</v>
      </c>
      <c r="BB38" t="s">
        <v>14104</v>
      </c>
      <c r="BC38" t="s">
        <v>14211</v>
      </c>
      <c r="BD38" t="s">
        <v>14211</v>
      </c>
      <c r="BE38" t="s">
        <v>14211</v>
      </c>
      <c r="BF38" t="s">
        <v>14156</v>
      </c>
      <c r="BG38" t="s">
        <v>14156</v>
      </c>
      <c r="BH38" t="s">
        <v>14156</v>
      </c>
      <c r="BI38" t="s">
        <v>14106</v>
      </c>
      <c r="BJ38" t="s">
        <v>14131</v>
      </c>
      <c r="BK38" t="s">
        <v>14195</v>
      </c>
      <c r="BL38" t="s">
        <v>14242</v>
      </c>
      <c r="BM38" t="s">
        <v>14225</v>
      </c>
      <c r="BN38" t="s">
        <v>14248</v>
      </c>
      <c r="BO38" t="s">
        <v>14110</v>
      </c>
      <c r="BP38" t="s">
        <v>14110</v>
      </c>
      <c r="BQ38" t="s">
        <v>14110</v>
      </c>
      <c r="BR38" t="s">
        <v>14110</v>
      </c>
      <c r="BS38" t="s">
        <v>14110</v>
      </c>
      <c r="BT38" t="s">
        <v>14110</v>
      </c>
      <c r="BV38" t="s">
        <v>14110</v>
      </c>
      <c r="BW38" s="52"/>
      <c r="BX38" s="52"/>
    </row>
    <row r="39" spans="1:76" ht="14.25" customHeight="1">
      <c r="C39"/>
      <c r="H39" t="s">
        <v>14108</v>
      </c>
      <c r="I39">
        <v>4</v>
      </c>
      <c r="K39" t="s">
        <v>14085</v>
      </c>
      <c r="L39" t="s">
        <v>14171</v>
      </c>
      <c r="M39" t="s">
        <v>14250</v>
      </c>
      <c r="O39" t="s">
        <v>14088</v>
      </c>
      <c r="P39" t="s">
        <v>14172</v>
      </c>
      <c r="Q39" t="s">
        <v>14113</v>
      </c>
      <c r="R39" t="s">
        <v>14250</v>
      </c>
      <c r="S39" t="s">
        <v>14113</v>
      </c>
      <c r="T39" t="s">
        <v>14113</v>
      </c>
      <c r="U39" t="s">
        <v>14137</v>
      </c>
      <c r="V39" t="s">
        <v>14087</v>
      </c>
      <c r="W39" t="s">
        <v>14115</v>
      </c>
      <c r="X39" t="s">
        <v>14116</v>
      </c>
      <c r="Y39" t="s">
        <v>14093</v>
      </c>
      <c r="Z39" t="s">
        <v>14116</v>
      </c>
      <c r="AA39" t="s">
        <v>14110</v>
      </c>
      <c r="AB39" t="s">
        <v>14141</v>
      </c>
      <c r="AC39" t="s">
        <v>14118</v>
      </c>
      <c r="AD39" t="s">
        <v>14141</v>
      </c>
      <c r="AE39" t="s">
        <v>14093</v>
      </c>
      <c r="AF39" t="s">
        <v>14211</v>
      </c>
      <c r="AH39" t="s">
        <v>14121</v>
      </c>
      <c r="AI39" s="78" t="s">
        <v>14098</v>
      </c>
      <c r="AJ39" t="s">
        <v>14144</v>
      </c>
      <c r="AK39" t="s">
        <v>14099</v>
      </c>
      <c r="AL39" t="s">
        <v>14099</v>
      </c>
      <c r="AM39" t="s">
        <v>14099</v>
      </c>
      <c r="AN39" t="s">
        <v>14087</v>
      </c>
      <c r="AO39" t="s">
        <v>14110</v>
      </c>
      <c r="AQ39" t="s">
        <v>14100</v>
      </c>
      <c r="AR39" t="s">
        <v>14100</v>
      </c>
      <c r="AS39" t="s">
        <v>14098</v>
      </c>
      <c r="AT39" t="s">
        <v>14250</v>
      </c>
      <c r="AU39" t="s">
        <v>14250</v>
      </c>
      <c r="AV39" t="s">
        <v>14250</v>
      </c>
      <c r="AW39" t="s">
        <v>14127</v>
      </c>
      <c r="AX39" t="s">
        <v>14127</v>
      </c>
      <c r="AY39" t="s">
        <v>14098</v>
      </c>
      <c r="AZ39" t="s">
        <v>14180</v>
      </c>
      <c r="BB39" t="s">
        <v>14104</v>
      </c>
      <c r="BC39" t="s">
        <v>14211</v>
      </c>
      <c r="BD39" t="s">
        <v>14211</v>
      </c>
      <c r="BE39" t="s">
        <v>14211</v>
      </c>
      <c r="BF39" t="s">
        <v>14156</v>
      </c>
      <c r="BG39" t="s">
        <v>14156</v>
      </c>
      <c r="BH39" t="s">
        <v>14156</v>
      </c>
      <c r="BI39" t="s">
        <v>14106</v>
      </c>
      <c r="BJ39" t="s">
        <v>14131</v>
      </c>
      <c r="BK39" t="s">
        <v>14195</v>
      </c>
      <c r="BL39" t="s">
        <v>14242</v>
      </c>
      <c r="BM39" t="s">
        <v>14225</v>
      </c>
      <c r="BN39" t="s">
        <v>14248</v>
      </c>
      <c r="BO39" t="s">
        <v>14110</v>
      </c>
      <c r="BP39" t="s">
        <v>14110</v>
      </c>
      <c r="BQ39" t="s">
        <v>14110</v>
      </c>
      <c r="BR39" t="s">
        <v>14110</v>
      </c>
      <c r="BS39" t="s">
        <v>14110</v>
      </c>
      <c r="BT39" t="s">
        <v>14110</v>
      </c>
      <c r="BV39" t="s">
        <v>14110</v>
      </c>
      <c r="BW39" s="52"/>
      <c r="BX39" s="52"/>
    </row>
    <row r="40" spans="1:76" ht="15" customHeight="1">
      <c r="A40">
        <v>34</v>
      </c>
      <c r="B40">
        <v>2008</v>
      </c>
      <c r="C40" t="s">
        <v>72</v>
      </c>
      <c r="D40" t="s">
        <v>73</v>
      </c>
      <c r="E40" t="s">
        <v>639</v>
      </c>
      <c r="F40" t="s">
        <v>13673</v>
      </c>
      <c r="G40">
        <v>0</v>
      </c>
      <c r="H40" t="s">
        <v>14085</v>
      </c>
      <c r="I40">
        <v>3</v>
      </c>
      <c r="K40" t="s">
        <v>14085</v>
      </c>
      <c r="L40" t="s">
        <v>14155</v>
      </c>
      <c r="M40" t="s">
        <v>14250</v>
      </c>
      <c r="N40" t="s">
        <v>14329</v>
      </c>
      <c r="O40" t="s">
        <v>14088</v>
      </c>
      <c r="P40" t="s">
        <v>14186</v>
      </c>
      <c r="Q40" t="s">
        <v>14113</v>
      </c>
      <c r="R40" t="s">
        <v>14250</v>
      </c>
      <c r="S40" t="s">
        <v>14113</v>
      </c>
      <c r="T40" t="s">
        <v>14113</v>
      </c>
      <c r="U40" t="s">
        <v>14137</v>
      </c>
      <c r="V40" t="s">
        <v>14110</v>
      </c>
      <c r="W40" t="s">
        <v>14092</v>
      </c>
      <c r="X40" t="s">
        <v>14116</v>
      </c>
      <c r="Y40" t="s">
        <v>14117</v>
      </c>
      <c r="Z40" t="s">
        <v>14140</v>
      </c>
      <c r="AA40" t="s">
        <v>14087</v>
      </c>
      <c r="AB40" t="s">
        <v>14118</v>
      </c>
      <c r="AC40" t="s">
        <v>14141</v>
      </c>
      <c r="AD40" t="s">
        <v>14141</v>
      </c>
      <c r="AE40" t="s">
        <v>14093</v>
      </c>
      <c r="AF40" t="s">
        <v>14211</v>
      </c>
      <c r="AH40" t="s">
        <v>14097</v>
      </c>
      <c r="AI40" s="78" t="s">
        <v>14098</v>
      </c>
      <c r="AJ40" t="s">
        <v>14123</v>
      </c>
      <c r="AK40" t="s">
        <v>14099</v>
      </c>
      <c r="AL40" t="s">
        <v>14099</v>
      </c>
      <c r="AM40" t="s">
        <v>14188</v>
      </c>
      <c r="AN40" t="s">
        <v>14110</v>
      </c>
      <c r="AO40" t="s">
        <v>14087</v>
      </c>
      <c r="AQ40" t="s">
        <v>14100</v>
      </c>
      <c r="AR40" t="s">
        <v>14100</v>
      </c>
      <c r="AS40" t="s">
        <v>14098</v>
      </c>
      <c r="AT40" t="s">
        <v>14250</v>
      </c>
      <c r="AU40" t="s">
        <v>14250</v>
      </c>
      <c r="AV40" t="s">
        <v>14250</v>
      </c>
      <c r="AW40" t="s">
        <v>14215</v>
      </c>
      <c r="AX40" t="s">
        <v>14102</v>
      </c>
      <c r="AY40" t="s">
        <v>14122</v>
      </c>
      <c r="AZ40" t="s">
        <v>14103</v>
      </c>
      <c r="BB40" t="s">
        <v>14104</v>
      </c>
      <c r="BC40" t="s">
        <v>14193</v>
      </c>
      <c r="BD40" t="s">
        <v>14211</v>
      </c>
      <c r="BE40" t="s">
        <v>14211</v>
      </c>
      <c r="BF40" t="s">
        <v>14105</v>
      </c>
      <c r="BG40" t="s">
        <v>14156</v>
      </c>
      <c r="BH40" t="s">
        <v>14156</v>
      </c>
      <c r="BI40" t="s">
        <v>14106</v>
      </c>
      <c r="BJ40" t="s">
        <v>14195</v>
      </c>
      <c r="BK40" t="s">
        <v>14195</v>
      </c>
      <c r="BL40" t="s">
        <v>14242</v>
      </c>
      <c r="BM40" t="s">
        <v>14248</v>
      </c>
      <c r="BN40" t="s">
        <v>14248</v>
      </c>
      <c r="BO40" t="s">
        <v>14110</v>
      </c>
      <c r="BP40" t="s">
        <v>14110</v>
      </c>
      <c r="BQ40" t="s">
        <v>14110</v>
      </c>
      <c r="BR40" t="s">
        <v>14110</v>
      </c>
      <c r="BS40" t="s">
        <v>14110</v>
      </c>
      <c r="BT40" t="s">
        <v>14110</v>
      </c>
      <c r="BV40" t="s">
        <v>14110</v>
      </c>
      <c r="BW40" s="52"/>
      <c r="BX40" s="52"/>
    </row>
    <row r="41" spans="1:76" ht="15" customHeight="1">
      <c r="C41"/>
      <c r="H41" t="s">
        <v>14108</v>
      </c>
      <c r="I41">
        <v>3</v>
      </c>
      <c r="K41" t="s">
        <v>14108</v>
      </c>
      <c r="L41" t="s">
        <v>14155</v>
      </c>
      <c r="M41" t="s">
        <v>14250</v>
      </c>
      <c r="O41" t="s">
        <v>14088</v>
      </c>
      <c r="P41" t="s">
        <v>14186</v>
      </c>
      <c r="Q41" t="s">
        <v>14113</v>
      </c>
      <c r="R41" t="s">
        <v>14250</v>
      </c>
      <c r="S41" t="s">
        <v>14113</v>
      </c>
      <c r="T41" t="s">
        <v>14113</v>
      </c>
      <c r="U41" t="s">
        <v>14137</v>
      </c>
      <c r="V41" t="s">
        <v>14110</v>
      </c>
      <c r="W41" t="s">
        <v>14092</v>
      </c>
      <c r="X41" t="s">
        <v>14116</v>
      </c>
      <c r="Y41" t="s">
        <v>14093</v>
      </c>
      <c r="Z41" t="s">
        <v>14140</v>
      </c>
      <c r="AA41" t="s">
        <v>14110</v>
      </c>
      <c r="AB41" t="s">
        <v>14118</v>
      </c>
      <c r="AC41" t="s">
        <v>14141</v>
      </c>
      <c r="AD41" t="s">
        <v>14141</v>
      </c>
      <c r="AE41" t="s">
        <v>14093</v>
      </c>
      <c r="AF41" t="s">
        <v>14211</v>
      </c>
      <c r="AH41" t="s">
        <v>14097</v>
      </c>
      <c r="AI41" s="78" t="s">
        <v>14122</v>
      </c>
      <c r="AJ41" t="s">
        <v>14093</v>
      </c>
      <c r="AK41" t="s">
        <v>14099</v>
      </c>
      <c r="AL41" t="s">
        <v>14188</v>
      </c>
      <c r="AM41" t="s">
        <v>14188</v>
      </c>
      <c r="AN41" t="s">
        <v>14110</v>
      </c>
      <c r="AO41" t="s">
        <v>14087</v>
      </c>
      <c r="AQ41" t="s">
        <v>14100</v>
      </c>
      <c r="AR41" t="s">
        <v>14100</v>
      </c>
      <c r="AS41" t="s">
        <v>14098</v>
      </c>
      <c r="AT41" t="s">
        <v>14250</v>
      </c>
      <c r="AU41" t="s">
        <v>14250</v>
      </c>
      <c r="AV41" t="s">
        <v>14250</v>
      </c>
      <c r="AW41" t="s">
        <v>14215</v>
      </c>
      <c r="AX41" t="s">
        <v>14165</v>
      </c>
      <c r="AY41" t="s">
        <v>14122</v>
      </c>
      <c r="AZ41" t="s">
        <v>14128</v>
      </c>
      <c r="BB41" t="s">
        <v>14104</v>
      </c>
      <c r="BC41" t="s">
        <v>14193</v>
      </c>
      <c r="BD41" t="s">
        <v>14211</v>
      </c>
      <c r="BE41" t="s">
        <v>14211</v>
      </c>
      <c r="BF41" t="s">
        <v>14105</v>
      </c>
      <c r="BG41" t="s">
        <v>14156</v>
      </c>
      <c r="BH41" t="s">
        <v>14156</v>
      </c>
      <c r="BI41" t="s">
        <v>14106</v>
      </c>
      <c r="BJ41" t="s">
        <v>14195</v>
      </c>
      <c r="BK41" t="s">
        <v>14195</v>
      </c>
      <c r="BL41" t="s">
        <v>14242</v>
      </c>
      <c r="BM41" t="s">
        <v>14248</v>
      </c>
      <c r="BN41" t="s">
        <v>14248</v>
      </c>
      <c r="BO41" t="s">
        <v>14110</v>
      </c>
      <c r="BP41" t="s">
        <v>14110</v>
      </c>
      <c r="BQ41" t="s">
        <v>14110</v>
      </c>
      <c r="BR41" t="s">
        <v>14110</v>
      </c>
      <c r="BS41" t="s">
        <v>14110</v>
      </c>
      <c r="BT41" t="s">
        <v>14110</v>
      </c>
      <c r="BV41" t="s">
        <v>14110</v>
      </c>
      <c r="BW41" s="52"/>
      <c r="BX41" s="52"/>
    </row>
    <row r="42" spans="1:76" ht="15" customHeight="1">
      <c r="A42">
        <v>41</v>
      </c>
      <c r="B42">
        <v>2009</v>
      </c>
      <c r="C42" t="s">
        <v>32</v>
      </c>
      <c r="D42" t="s">
        <v>33</v>
      </c>
      <c r="E42" t="s">
        <v>639</v>
      </c>
      <c r="F42" t="s">
        <v>13677</v>
      </c>
      <c r="G42">
        <v>0</v>
      </c>
      <c r="H42" t="s">
        <v>14085</v>
      </c>
      <c r="I42">
        <v>7</v>
      </c>
      <c r="K42" t="s">
        <v>14085</v>
      </c>
      <c r="L42" t="s">
        <v>14109</v>
      </c>
      <c r="M42" t="s">
        <v>14110</v>
      </c>
      <c r="O42" t="s">
        <v>14088</v>
      </c>
      <c r="P42" t="s">
        <v>14156</v>
      </c>
      <c r="Q42" t="s">
        <v>14113</v>
      </c>
      <c r="R42" t="s">
        <v>14113</v>
      </c>
      <c r="S42" t="s">
        <v>14113</v>
      </c>
      <c r="T42" t="s">
        <v>14090</v>
      </c>
      <c r="U42" t="s">
        <v>14114</v>
      </c>
      <c r="V42" t="s">
        <v>14087</v>
      </c>
      <c r="W42" t="s">
        <v>14092</v>
      </c>
      <c r="X42" t="s">
        <v>14091</v>
      </c>
      <c r="Y42" t="s">
        <v>14093</v>
      </c>
      <c r="Z42" t="s">
        <v>14094</v>
      </c>
      <c r="AA42" t="s">
        <v>14110</v>
      </c>
      <c r="AB42" t="s">
        <v>14118</v>
      </c>
      <c r="AC42" t="s">
        <v>14141</v>
      </c>
      <c r="AD42" t="s">
        <v>14141</v>
      </c>
      <c r="AE42" t="s">
        <v>14093</v>
      </c>
      <c r="AF42" t="s">
        <v>14211</v>
      </c>
      <c r="AH42" t="s">
        <v>14097</v>
      </c>
      <c r="AI42" s="78" t="s">
        <v>14122</v>
      </c>
      <c r="AJ42" t="s">
        <v>14123</v>
      </c>
      <c r="AK42" t="s">
        <v>14162</v>
      </c>
      <c r="AL42" t="s">
        <v>14162</v>
      </c>
      <c r="AM42" t="s">
        <v>14162</v>
      </c>
      <c r="AN42" t="s">
        <v>14110</v>
      </c>
      <c r="AO42" t="s">
        <v>14110</v>
      </c>
      <c r="AQ42" t="s">
        <v>14189</v>
      </c>
      <c r="AR42" t="s">
        <v>14189</v>
      </c>
      <c r="AS42" t="s">
        <v>14098</v>
      </c>
      <c r="AT42" t="s">
        <v>14222</v>
      </c>
      <c r="AU42" t="s">
        <v>14222</v>
      </c>
      <c r="AV42" t="s">
        <v>14087</v>
      </c>
      <c r="AW42" t="s">
        <v>14230</v>
      </c>
      <c r="AX42" t="s">
        <v>14230</v>
      </c>
      <c r="AY42" t="s">
        <v>14098</v>
      </c>
      <c r="AZ42" t="s">
        <v>14103</v>
      </c>
      <c r="BB42" t="s">
        <v>14150</v>
      </c>
      <c r="BC42" t="s">
        <v>14211</v>
      </c>
      <c r="BD42" t="s">
        <v>14211</v>
      </c>
      <c r="BE42" t="s">
        <v>14211</v>
      </c>
      <c r="BF42" t="s">
        <v>14156</v>
      </c>
      <c r="BG42" t="s">
        <v>14156</v>
      </c>
      <c r="BH42" t="s">
        <v>14156</v>
      </c>
      <c r="BI42" t="s">
        <v>14106</v>
      </c>
      <c r="BJ42" t="s">
        <v>14195</v>
      </c>
      <c r="BK42" t="s">
        <v>14195</v>
      </c>
      <c r="BL42" t="s">
        <v>14225</v>
      </c>
      <c r="BM42" t="s">
        <v>14248</v>
      </c>
      <c r="BN42" t="s">
        <v>14248</v>
      </c>
      <c r="BO42" t="s">
        <v>14110</v>
      </c>
      <c r="BP42" t="s">
        <v>14110</v>
      </c>
      <c r="BQ42" t="s">
        <v>14110</v>
      </c>
      <c r="BR42" t="s">
        <v>14110</v>
      </c>
      <c r="BS42" t="s">
        <v>14110</v>
      </c>
      <c r="BT42" t="s">
        <v>14110</v>
      </c>
      <c r="BV42" t="s">
        <v>14110</v>
      </c>
      <c r="BW42" s="52"/>
      <c r="BX42" s="52"/>
    </row>
    <row r="43" spans="1:76" ht="15" customHeight="1">
      <c r="C43"/>
      <c r="H43" t="s">
        <v>14108</v>
      </c>
      <c r="I43">
        <v>8</v>
      </c>
      <c r="K43" t="s">
        <v>14085</v>
      </c>
      <c r="L43" t="s">
        <v>14109</v>
      </c>
      <c r="M43" t="s">
        <v>14110</v>
      </c>
      <c r="O43" t="s">
        <v>14088</v>
      </c>
      <c r="P43" t="s">
        <v>14172</v>
      </c>
      <c r="Q43" t="s">
        <v>14113</v>
      </c>
      <c r="R43" t="s">
        <v>14113</v>
      </c>
      <c r="S43" t="s">
        <v>14113</v>
      </c>
      <c r="T43" t="s">
        <v>14090</v>
      </c>
      <c r="U43" t="s">
        <v>14114</v>
      </c>
      <c r="V43" t="s">
        <v>14087</v>
      </c>
      <c r="W43" t="s">
        <v>14092</v>
      </c>
      <c r="X43" t="s">
        <v>14091</v>
      </c>
      <c r="Y43" t="s">
        <v>14093</v>
      </c>
      <c r="Z43" t="s">
        <v>14094</v>
      </c>
      <c r="AA43" t="s">
        <v>14110</v>
      </c>
      <c r="AB43" t="s">
        <v>14118</v>
      </c>
      <c r="AC43" t="s">
        <v>14141</v>
      </c>
      <c r="AD43" t="s">
        <v>14141</v>
      </c>
      <c r="AE43" t="s">
        <v>14093</v>
      </c>
      <c r="AF43" t="s">
        <v>14211</v>
      </c>
      <c r="AH43" t="s">
        <v>14097</v>
      </c>
      <c r="AI43" s="78" t="s">
        <v>14122</v>
      </c>
      <c r="AJ43" t="s">
        <v>14123</v>
      </c>
      <c r="AK43" t="s">
        <v>14162</v>
      </c>
      <c r="AL43" t="s">
        <v>14162</v>
      </c>
      <c r="AM43" t="s">
        <v>14162</v>
      </c>
      <c r="AN43" t="s">
        <v>14110</v>
      </c>
      <c r="AO43" t="s">
        <v>14110</v>
      </c>
      <c r="AQ43" t="s">
        <v>14189</v>
      </c>
      <c r="AR43" t="s">
        <v>14189</v>
      </c>
      <c r="AS43" t="s">
        <v>14098</v>
      </c>
      <c r="AT43" t="s">
        <v>14222</v>
      </c>
      <c r="AU43" t="s">
        <v>14222</v>
      </c>
      <c r="AV43" t="s">
        <v>14087</v>
      </c>
      <c r="AW43" t="s">
        <v>14230</v>
      </c>
      <c r="AX43" t="s">
        <v>14230</v>
      </c>
      <c r="AY43" t="s">
        <v>14098</v>
      </c>
      <c r="AZ43" t="s">
        <v>14103</v>
      </c>
      <c r="BB43" t="s">
        <v>14150</v>
      </c>
      <c r="BC43" t="s">
        <v>14211</v>
      </c>
      <c r="BD43" t="s">
        <v>14211</v>
      </c>
      <c r="BE43" t="s">
        <v>14211</v>
      </c>
      <c r="BF43" t="s">
        <v>14156</v>
      </c>
      <c r="BG43" t="s">
        <v>14156</v>
      </c>
      <c r="BH43" t="s">
        <v>14156</v>
      </c>
      <c r="BI43" t="s">
        <v>14106</v>
      </c>
      <c r="BJ43" t="s">
        <v>14195</v>
      </c>
      <c r="BK43" t="s">
        <v>14195</v>
      </c>
      <c r="BL43" t="s">
        <v>14225</v>
      </c>
      <c r="BM43" t="s">
        <v>14248</v>
      </c>
      <c r="BN43" t="s">
        <v>14248</v>
      </c>
      <c r="BO43" t="s">
        <v>14110</v>
      </c>
      <c r="BP43" t="s">
        <v>14110</v>
      </c>
      <c r="BQ43" t="s">
        <v>14110</v>
      </c>
      <c r="BR43" t="s">
        <v>14110</v>
      </c>
      <c r="BS43" t="s">
        <v>14110</v>
      </c>
      <c r="BT43" t="s">
        <v>14110</v>
      </c>
      <c r="BV43" t="s">
        <v>14110</v>
      </c>
      <c r="BW43" s="52"/>
      <c r="BX43" s="52"/>
    </row>
    <row r="44" spans="1:76" ht="15" customHeight="1">
      <c r="A44">
        <v>44</v>
      </c>
      <c r="B44">
        <v>2009</v>
      </c>
      <c r="C44" t="s">
        <v>158</v>
      </c>
      <c r="D44" t="s">
        <v>159</v>
      </c>
      <c r="E44" t="s">
        <v>712</v>
      </c>
      <c r="F44" t="s">
        <v>13679</v>
      </c>
      <c r="G44">
        <v>0</v>
      </c>
      <c r="H44" t="s">
        <v>14085</v>
      </c>
      <c r="I44">
        <v>10</v>
      </c>
      <c r="K44" t="s">
        <v>14085</v>
      </c>
      <c r="L44" t="s">
        <v>14155</v>
      </c>
      <c r="M44" t="s">
        <v>14250</v>
      </c>
      <c r="O44" t="s">
        <v>14088</v>
      </c>
      <c r="P44" t="s">
        <v>14089</v>
      </c>
      <c r="Q44" t="s">
        <v>14090</v>
      </c>
      <c r="R44" t="s">
        <v>14250</v>
      </c>
      <c r="S44" t="s">
        <v>14113</v>
      </c>
      <c r="T44" t="s">
        <v>14090</v>
      </c>
      <c r="U44" t="s">
        <v>14137</v>
      </c>
      <c r="V44" t="s">
        <v>14110</v>
      </c>
      <c r="W44" t="s">
        <v>14092</v>
      </c>
      <c r="X44" t="s">
        <v>14116</v>
      </c>
      <c r="Y44" t="s">
        <v>14093</v>
      </c>
      <c r="Z44" t="s">
        <v>14140</v>
      </c>
      <c r="AA44" t="s">
        <v>14110</v>
      </c>
      <c r="AB44" t="s">
        <v>14118</v>
      </c>
      <c r="AC44" t="s">
        <v>14141</v>
      </c>
      <c r="AD44" t="s">
        <v>14141</v>
      </c>
      <c r="AE44" t="s">
        <v>14093</v>
      </c>
      <c r="AF44" t="s">
        <v>14211</v>
      </c>
      <c r="AH44" t="s">
        <v>14097</v>
      </c>
      <c r="AI44" s="78" t="s">
        <v>14098</v>
      </c>
      <c r="AJ44" t="s">
        <v>14123</v>
      </c>
      <c r="AK44" t="s">
        <v>14099</v>
      </c>
      <c r="AL44" t="s">
        <v>14099</v>
      </c>
      <c r="AM44" t="s">
        <v>14188</v>
      </c>
      <c r="AN44" t="s">
        <v>14110</v>
      </c>
      <c r="AO44" t="s">
        <v>14110</v>
      </c>
      <c r="AQ44" t="s">
        <v>14100</v>
      </c>
      <c r="AR44" t="s">
        <v>14100</v>
      </c>
      <c r="AS44" t="s">
        <v>14098</v>
      </c>
      <c r="AT44" t="s">
        <v>14250</v>
      </c>
      <c r="AU44" t="s">
        <v>14250</v>
      </c>
      <c r="AV44" t="s">
        <v>14250</v>
      </c>
      <c r="AW44" t="s">
        <v>14215</v>
      </c>
      <c r="AX44" t="s">
        <v>14102</v>
      </c>
      <c r="AY44" t="s">
        <v>14122</v>
      </c>
      <c r="AZ44" t="s">
        <v>14103</v>
      </c>
      <c r="BB44" t="s">
        <v>14193</v>
      </c>
      <c r="BC44" t="s">
        <v>14211</v>
      </c>
      <c r="BD44" t="s">
        <v>14211</v>
      </c>
      <c r="BE44" t="s">
        <v>14211</v>
      </c>
      <c r="BF44" t="s">
        <v>14105</v>
      </c>
      <c r="BG44" t="s">
        <v>14156</v>
      </c>
      <c r="BH44" t="s">
        <v>14156</v>
      </c>
      <c r="BI44" t="s">
        <v>14131</v>
      </c>
      <c r="BJ44" t="s">
        <v>14195</v>
      </c>
      <c r="BK44" t="s">
        <v>14195</v>
      </c>
      <c r="BL44" t="s">
        <v>14132</v>
      </c>
      <c r="BM44" t="s">
        <v>14248</v>
      </c>
      <c r="BN44" t="s">
        <v>14248</v>
      </c>
      <c r="BO44" t="s">
        <v>14087</v>
      </c>
      <c r="BP44" t="s">
        <v>14110</v>
      </c>
      <c r="BQ44" t="s">
        <v>14110</v>
      </c>
      <c r="BR44" t="s">
        <v>14110</v>
      </c>
      <c r="BS44" t="s">
        <v>14110</v>
      </c>
      <c r="BT44" t="s">
        <v>14110</v>
      </c>
      <c r="BV44" t="s">
        <v>14110</v>
      </c>
      <c r="BW44" s="52"/>
      <c r="BX44" s="52"/>
    </row>
    <row r="45" spans="1:76" ht="15" customHeight="1">
      <c r="A45">
        <v>49</v>
      </c>
      <c r="B45">
        <v>2010</v>
      </c>
      <c r="C45" t="s">
        <v>158</v>
      </c>
      <c r="D45" t="s">
        <v>292</v>
      </c>
      <c r="E45" t="s">
        <v>766</v>
      </c>
      <c r="F45" t="s">
        <v>13681</v>
      </c>
      <c r="G45">
        <v>0</v>
      </c>
      <c r="H45" t="s">
        <v>14085</v>
      </c>
      <c r="I45">
        <v>4</v>
      </c>
      <c r="K45" t="s">
        <v>14085</v>
      </c>
      <c r="L45" t="s">
        <v>14171</v>
      </c>
      <c r="M45" t="s">
        <v>14250</v>
      </c>
      <c r="N45" t="s">
        <v>14330</v>
      </c>
      <c r="O45" t="s">
        <v>14088</v>
      </c>
      <c r="P45" t="s">
        <v>14089</v>
      </c>
      <c r="Q45" t="s">
        <v>14090</v>
      </c>
      <c r="R45" t="s">
        <v>14250</v>
      </c>
      <c r="S45" t="s">
        <v>14090</v>
      </c>
      <c r="T45" t="s">
        <v>14090</v>
      </c>
      <c r="U45" t="s">
        <v>14137</v>
      </c>
      <c r="V45" t="s">
        <v>14110</v>
      </c>
      <c r="W45" t="s">
        <v>14092</v>
      </c>
      <c r="X45" t="s">
        <v>14116</v>
      </c>
      <c r="Y45" t="s">
        <v>14093</v>
      </c>
      <c r="Z45" t="s">
        <v>14140</v>
      </c>
      <c r="AA45" t="s">
        <v>14110</v>
      </c>
      <c r="AB45" t="s">
        <v>14118</v>
      </c>
      <c r="AC45" t="s">
        <v>14141</v>
      </c>
      <c r="AD45" t="s">
        <v>14141</v>
      </c>
      <c r="AE45" t="s">
        <v>14093</v>
      </c>
      <c r="AF45" t="s">
        <v>14211</v>
      </c>
      <c r="AH45" t="s">
        <v>14097</v>
      </c>
      <c r="AI45" s="78" t="s">
        <v>14122</v>
      </c>
      <c r="AJ45" t="s">
        <v>14123</v>
      </c>
      <c r="AK45" t="s">
        <v>14099</v>
      </c>
      <c r="AL45" t="s">
        <v>14099</v>
      </c>
      <c r="AM45" t="s">
        <v>14188</v>
      </c>
      <c r="AN45" t="s">
        <v>14110</v>
      </c>
      <c r="AO45" t="s">
        <v>14110</v>
      </c>
      <c r="AQ45" t="s">
        <v>14100</v>
      </c>
      <c r="AR45" t="s">
        <v>14100</v>
      </c>
      <c r="AS45" t="s">
        <v>14098</v>
      </c>
      <c r="AT45" t="s">
        <v>14250</v>
      </c>
      <c r="AU45" t="s">
        <v>14250</v>
      </c>
      <c r="AV45" t="s">
        <v>14250</v>
      </c>
      <c r="AW45" t="s">
        <v>14215</v>
      </c>
      <c r="AX45" t="s">
        <v>14102</v>
      </c>
      <c r="AY45" t="s">
        <v>14122</v>
      </c>
      <c r="AZ45" t="s">
        <v>14103</v>
      </c>
      <c r="BB45" t="s">
        <v>14193</v>
      </c>
      <c r="BC45" t="s">
        <v>14211</v>
      </c>
      <c r="BD45" t="s">
        <v>14211</v>
      </c>
      <c r="BE45" t="s">
        <v>14211</v>
      </c>
      <c r="BF45" t="s">
        <v>14105</v>
      </c>
      <c r="BG45" t="s">
        <v>14156</v>
      </c>
      <c r="BH45" t="s">
        <v>14156</v>
      </c>
      <c r="BI45" t="s">
        <v>14131</v>
      </c>
      <c r="BJ45" t="s">
        <v>14195</v>
      </c>
      <c r="BK45" t="s">
        <v>14195</v>
      </c>
      <c r="BL45" t="s">
        <v>14242</v>
      </c>
      <c r="BM45" t="s">
        <v>14248</v>
      </c>
      <c r="BN45" t="s">
        <v>14248</v>
      </c>
      <c r="BO45" t="s">
        <v>14110</v>
      </c>
      <c r="BP45" t="s">
        <v>14087</v>
      </c>
      <c r="BQ45" t="s">
        <v>14110</v>
      </c>
      <c r="BR45" t="s">
        <v>14110</v>
      </c>
      <c r="BS45" t="s">
        <v>14110</v>
      </c>
      <c r="BT45" t="s">
        <v>14110</v>
      </c>
      <c r="BV45" t="s">
        <v>14110</v>
      </c>
      <c r="BW45" s="52"/>
      <c r="BX45" s="52"/>
    </row>
    <row r="46" spans="1:76" ht="15" customHeight="1">
      <c r="C46"/>
      <c r="H46" t="s">
        <v>14108</v>
      </c>
      <c r="I46">
        <v>5</v>
      </c>
      <c r="K46" t="s">
        <v>14085</v>
      </c>
      <c r="L46" t="s">
        <v>14155</v>
      </c>
      <c r="M46" t="s">
        <v>14250</v>
      </c>
      <c r="O46" t="s">
        <v>14088</v>
      </c>
      <c r="P46" t="s">
        <v>14089</v>
      </c>
      <c r="Q46" t="s">
        <v>14090</v>
      </c>
      <c r="R46" t="s">
        <v>14250</v>
      </c>
      <c r="S46" t="s">
        <v>14090</v>
      </c>
      <c r="T46" t="s">
        <v>14090</v>
      </c>
      <c r="U46" t="s">
        <v>14137</v>
      </c>
      <c r="V46" t="s">
        <v>14110</v>
      </c>
      <c r="W46" t="s">
        <v>14092</v>
      </c>
      <c r="X46" t="s">
        <v>14116</v>
      </c>
      <c r="Y46" t="s">
        <v>14093</v>
      </c>
      <c r="Z46" t="s">
        <v>14140</v>
      </c>
      <c r="AA46" t="s">
        <v>14110</v>
      </c>
      <c r="AB46" t="s">
        <v>14118</v>
      </c>
      <c r="AC46" t="s">
        <v>14141</v>
      </c>
      <c r="AD46" t="s">
        <v>14141</v>
      </c>
      <c r="AE46" t="s">
        <v>14093</v>
      </c>
      <c r="AF46" t="s">
        <v>14211</v>
      </c>
      <c r="AH46" t="s">
        <v>14097</v>
      </c>
      <c r="AI46" s="78" t="s">
        <v>14098</v>
      </c>
      <c r="AJ46" t="s">
        <v>14123</v>
      </c>
      <c r="AK46" t="s">
        <v>14099</v>
      </c>
      <c r="AL46" t="s">
        <v>14099</v>
      </c>
      <c r="AM46" t="s">
        <v>14188</v>
      </c>
      <c r="AN46" t="s">
        <v>14110</v>
      </c>
      <c r="AO46" t="s">
        <v>14110</v>
      </c>
      <c r="AQ46" t="s">
        <v>14100</v>
      </c>
      <c r="AR46" t="s">
        <v>14100</v>
      </c>
      <c r="AS46" t="s">
        <v>14098</v>
      </c>
      <c r="AT46" t="s">
        <v>14250</v>
      </c>
      <c r="AU46" t="s">
        <v>14250</v>
      </c>
      <c r="AV46" t="s">
        <v>14250</v>
      </c>
      <c r="AW46" t="s">
        <v>14215</v>
      </c>
      <c r="AX46" t="s">
        <v>14102</v>
      </c>
      <c r="AY46" t="s">
        <v>14238</v>
      </c>
      <c r="AZ46" t="s">
        <v>14103</v>
      </c>
      <c r="BB46" t="s">
        <v>14193</v>
      </c>
      <c r="BC46" t="s">
        <v>14211</v>
      </c>
      <c r="BD46" t="s">
        <v>14211</v>
      </c>
      <c r="BE46" t="s">
        <v>14211</v>
      </c>
      <c r="BF46" t="s">
        <v>14105</v>
      </c>
      <c r="BG46" t="s">
        <v>14156</v>
      </c>
      <c r="BH46" t="s">
        <v>14156</v>
      </c>
      <c r="BI46" t="s">
        <v>14131</v>
      </c>
      <c r="BJ46" t="s">
        <v>14195</v>
      </c>
      <c r="BK46" t="s">
        <v>14195</v>
      </c>
      <c r="BL46" t="s">
        <v>14242</v>
      </c>
      <c r="BM46" t="s">
        <v>14248</v>
      </c>
      <c r="BN46" t="s">
        <v>14248</v>
      </c>
      <c r="BO46" t="s">
        <v>14110</v>
      </c>
      <c r="BP46" t="s">
        <v>14087</v>
      </c>
      <c r="BQ46" t="s">
        <v>14110</v>
      </c>
      <c r="BR46" t="s">
        <v>14110</v>
      </c>
      <c r="BS46" t="s">
        <v>14110</v>
      </c>
      <c r="BT46" t="s">
        <v>14110</v>
      </c>
      <c r="BV46" t="s">
        <v>14110</v>
      </c>
      <c r="BW46" s="52"/>
      <c r="BX46" s="52"/>
    </row>
    <row r="47" spans="1:76" ht="15" customHeight="1">
      <c r="C47"/>
      <c r="H47" t="s">
        <v>14133</v>
      </c>
      <c r="I47">
        <v>10</v>
      </c>
      <c r="K47" t="s">
        <v>14085</v>
      </c>
      <c r="L47" t="s">
        <v>14155</v>
      </c>
      <c r="M47" t="s">
        <v>14250</v>
      </c>
      <c r="O47" t="s">
        <v>14088</v>
      </c>
      <c r="P47" t="s">
        <v>14089</v>
      </c>
      <c r="Q47" t="s">
        <v>14090</v>
      </c>
      <c r="R47" t="s">
        <v>14250</v>
      </c>
      <c r="S47" t="s">
        <v>14090</v>
      </c>
      <c r="T47" t="s">
        <v>14090</v>
      </c>
      <c r="U47" t="s">
        <v>14137</v>
      </c>
      <c r="V47" t="s">
        <v>14110</v>
      </c>
      <c r="W47" t="s">
        <v>14092</v>
      </c>
      <c r="X47" t="s">
        <v>14116</v>
      </c>
      <c r="Y47" t="s">
        <v>14093</v>
      </c>
      <c r="Z47" t="s">
        <v>14140</v>
      </c>
      <c r="AA47" t="s">
        <v>14110</v>
      </c>
      <c r="AB47" t="s">
        <v>14118</v>
      </c>
      <c r="AC47" t="s">
        <v>14141</v>
      </c>
      <c r="AD47" t="s">
        <v>14141</v>
      </c>
      <c r="AE47" t="s">
        <v>14093</v>
      </c>
      <c r="AF47" t="s">
        <v>14211</v>
      </c>
      <c r="AH47" t="s">
        <v>14097</v>
      </c>
      <c r="AI47" s="78" t="s">
        <v>14098</v>
      </c>
      <c r="AJ47" t="s">
        <v>14123</v>
      </c>
      <c r="AK47" t="s">
        <v>14099</v>
      </c>
      <c r="AL47" t="s">
        <v>14099</v>
      </c>
      <c r="AM47" t="s">
        <v>14188</v>
      </c>
      <c r="AN47" t="s">
        <v>14110</v>
      </c>
      <c r="AO47" t="s">
        <v>14110</v>
      </c>
      <c r="AQ47" t="s">
        <v>14100</v>
      </c>
      <c r="AR47" t="s">
        <v>14100</v>
      </c>
      <c r="AS47" t="s">
        <v>14098</v>
      </c>
      <c r="AT47" t="s">
        <v>14250</v>
      </c>
      <c r="AU47" t="s">
        <v>14250</v>
      </c>
      <c r="AV47" t="s">
        <v>14250</v>
      </c>
      <c r="AW47" t="s">
        <v>14102</v>
      </c>
      <c r="AX47" t="s">
        <v>14102</v>
      </c>
      <c r="AY47" t="s">
        <v>14098</v>
      </c>
      <c r="AZ47" t="s">
        <v>14103</v>
      </c>
      <c r="BA47" t="s">
        <v>14331</v>
      </c>
      <c r="BB47" t="s">
        <v>14193</v>
      </c>
      <c r="BC47" t="s">
        <v>14211</v>
      </c>
      <c r="BD47" t="s">
        <v>14211</v>
      </c>
      <c r="BE47" t="s">
        <v>14211</v>
      </c>
      <c r="BF47" t="s">
        <v>14105</v>
      </c>
      <c r="BG47" t="s">
        <v>14156</v>
      </c>
      <c r="BH47" t="s">
        <v>14156</v>
      </c>
      <c r="BI47" t="s">
        <v>14131</v>
      </c>
      <c r="BJ47" t="s">
        <v>14195</v>
      </c>
      <c r="BK47" t="s">
        <v>14195</v>
      </c>
      <c r="BL47" t="s">
        <v>14242</v>
      </c>
      <c r="BM47" t="s">
        <v>14248</v>
      </c>
      <c r="BN47" t="s">
        <v>14248</v>
      </c>
      <c r="BO47" t="s">
        <v>14110</v>
      </c>
      <c r="BP47" t="s">
        <v>14087</v>
      </c>
      <c r="BQ47" t="s">
        <v>14110</v>
      </c>
      <c r="BR47" t="s">
        <v>14110</v>
      </c>
      <c r="BS47" t="s">
        <v>14110</v>
      </c>
      <c r="BT47" t="s">
        <v>14110</v>
      </c>
      <c r="BV47" t="s">
        <v>14110</v>
      </c>
      <c r="BW47" s="52"/>
      <c r="BX47" s="52"/>
    </row>
    <row r="48" spans="1:76" ht="15" customHeight="1">
      <c r="C48"/>
      <c r="H48" t="s">
        <v>14154</v>
      </c>
      <c r="I48">
        <v>5</v>
      </c>
      <c r="K48" t="s">
        <v>14085</v>
      </c>
      <c r="L48" t="s">
        <v>14155</v>
      </c>
      <c r="M48" t="s">
        <v>14250</v>
      </c>
      <c r="O48" t="s">
        <v>14088</v>
      </c>
      <c r="P48" t="s">
        <v>14089</v>
      </c>
      <c r="Q48" t="s">
        <v>14090</v>
      </c>
      <c r="R48" t="s">
        <v>14250</v>
      </c>
      <c r="S48" t="s">
        <v>14090</v>
      </c>
      <c r="T48" t="s">
        <v>14090</v>
      </c>
      <c r="U48" t="s">
        <v>14137</v>
      </c>
      <c r="V48" t="s">
        <v>14110</v>
      </c>
      <c r="W48" t="s">
        <v>14092</v>
      </c>
      <c r="X48" t="s">
        <v>14116</v>
      </c>
      <c r="Y48" t="s">
        <v>14093</v>
      </c>
      <c r="Z48" t="s">
        <v>14140</v>
      </c>
      <c r="AA48" t="s">
        <v>14110</v>
      </c>
      <c r="AB48" t="s">
        <v>14118</v>
      </c>
      <c r="AC48" t="s">
        <v>14141</v>
      </c>
      <c r="AD48" t="s">
        <v>14141</v>
      </c>
      <c r="AE48" t="s">
        <v>14093</v>
      </c>
      <c r="AF48" t="s">
        <v>14211</v>
      </c>
      <c r="AH48" t="s">
        <v>14097</v>
      </c>
      <c r="AI48" s="78" t="s">
        <v>14098</v>
      </c>
      <c r="AJ48" t="s">
        <v>14123</v>
      </c>
      <c r="AK48" t="s">
        <v>14099</v>
      </c>
      <c r="AL48" t="s">
        <v>14099</v>
      </c>
      <c r="AM48" t="s">
        <v>14188</v>
      </c>
      <c r="AN48" t="s">
        <v>14110</v>
      </c>
      <c r="AO48" t="s">
        <v>14110</v>
      </c>
      <c r="AQ48" t="s">
        <v>14100</v>
      </c>
      <c r="AR48" t="s">
        <v>14100</v>
      </c>
      <c r="AS48" t="s">
        <v>14098</v>
      </c>
      <c r="AT48" t="s">
        <v>14250</v>
      </c>
      <c r="AU48" t="s">
        <v>14250</v>
      </c>
      <c r="AV48" t="s">
        <v>14250</v>
      </c>
      <c r="AW48" t="s">
        <v>14102</v>
      </c>
      <c r="AX48" t="s">
        <v>14102</v>
      </c>
      <c r="AY48" t="s">
        <v>14122</v>
      </c>
      <c r="AZ48" t="s">
        <v>14103</v>
      </c>
      <c r="BA48" t="s">
        <v>14331</v>
      </c>
      <c r="BB48" t="s">
        <v>14193</v>
      </c>
      <c r="BC48" t="s">
        <v>14211</v>
      </c>
      <c r="BD48" t="s">
        <v>14211</v>
      </c>
      <c r="BE48" t="s">
        <v>14211</v>
      </c>
      <c r="BF48" t="s">
        <v>14105</v>
      </c>
      <c r="BG48" t="s">
        <v>14156</v>
      </c>
      <c r="BH48" t="s">
        <v>14156</v>
      </c>
      <c r="BI48" t="s">
        <v>14131</v>
      </c>
      <c r="BJ48" t="s">
        <v>14195</v>
      </c>
      <c r="BK48" t="s">
        <v>14195</v>
      </c>
      <c r="BL48" t="s">
        <v>14242</v>
      </c>
      <c r="BM48" t="s">
        <v>14248</v>
      </c>
      <c r="BN48" t="s">
        <v>14248</v>
      </c>
      <c r="BO48" t="s">
        <v>14110</v>
      </c>
      <c r="BP48" t="s">
        <v>14087</v>
      </c>
      <c r="BQ48" t="s">
        <v>14110</v>
      </c>
      <c r="BR48" t="s">
        <v>14110</v>
      </c>
      <c r="BS48" t="s">
        <v>14110</v>
      </c>
      <c r="BT48" t="s">
        <v>14110</v>
      </c>
      <c r="BV48" t="s">
        <v>14110</v>
      </c>
      <c r="BW48" s="52"/>
      <c r="BX48" s="52"/>
    </row>
    <row r="49" spans="1:76" ht="15" customHeight="1">
      <c r="C49"/>
      <c r="H49" t="s">
        <v>14170</v>
      </c>
      <c r="I49">
        <v>5</v>
      </c>
      <c r="K49" t="s">
        <v>14085</v>
      </c>
      <c r="L49" t="s">
        <v>14155</v>
      </c>
      <c r="M49" t="s">
        <v>14250</v>
      </c>
      <c r="O49" t="s">
        <v>14088</v>
      </c>
      <c r="P49" t="s">
        <v>14089</v>
      </c>
      <c r="Q49" t="s">
        <v>14090</v>
      </c>
      <c r="R49" t="s">
        <v>14250</v>
      </c>
      <c r="S49" t="s">
        <v>14090</v>
      </c>
      <c r="T49" t="s">
        <v>14090</v>
      </c>
      <c r="U49" t="s">
        <v>14137</v>
      </c>
      <c r="V49" t="s">
        <v>14110</v>
      </c>
      <c r="W49" t="s">
        <v>14092</v>
      </c>
      <c r="X49" t="s">
        <v>14116</v>
      </c>
      <c r="Y49" t="s">
        <v>14093</v>
      </c>
      <c r="Z49" t="s">
        <v>14140</v>
      </c>
      <c r="AA49" t="s">
        <v>14110</v>
      </c>
      <c r="AB49" t="s">
        <v>14118</v>
      </c>
      <c r="AC49" t="s">
        <v>14141</v>
      </c>
      <c r="AD49" t="s">
        <v>14141</v>
      </c>
      <c r="AE49" t="s">
        <v>14093</v>
      </c>
      <c r="AF49" t="s">
        <v>14211</v>
      </c>
      <c r="AH49" t="s">
        <v>14097</v>
      </c>
      <c r="AI49" s="78" t="s">
        <v>14098</v>
      </c>
      <c r="AJ49" t="s">
        <v>14123</v>
      </c>
      <c r="AK49" t="s">
        <v>14099</v>
      </c>
      <c r="AL49" t="s">
        <v>14099</v>
      </c>
      <c r="AM49" t="s">
        <v>14188</v>
      </c>
      <c r="AN49" t="s">
        <v>14110</v>
      </c>
      <c r="AO49" t="s">
        <v>14110</v>
      </c>
      <c r="AQ49" t="s">
        <v>14100</v>
      </c>
      <c r="AR49" t="s">
        <v>14100</v>
      </c>
      <c r="AS49" t="s">
        <v>14098</v>
      </c>
      <c r="AT49" t="s">
        <v>14250</v>
      </c>
      <c r="AU49" t="s">
        <v>14250</v>
      </c>
      <c r="AV49" t="s">
        <v>14250</v>
      </c>
      <c r="AW49" t="s">
        <v>14179</v>
      </c>
      <c r="AX49" t="s">
        <v>14102</v>
      </c>
      <c r="AY49" t="s">
        <v>14122</v>
      </c>
      <c r="AZ49" t="s">
        <v>14103</v>
      </c>
      <c r="BB49" t="s">
        <v>14193</v>
      </c>
      <c r="BC49" t="s">
        <v>14211</v>
      </c>
      <c r="BD49" t="s">
        <v>14211</v>
      </c>
      <c r="BE49" t="s">
        <v>14211</v>
      </c>
      <c r="BF49" t="s">
        <v>14105</v>
      </c>
      <c r="BG49" t="s">
        <v>14156</v>
      </c>
      <c r="BH49" t="s">
        <v>14156</v>
      </c>
      <c r="BI49" t="s">
        <v>14131</v>
      </c>
      <c r="BJ49" t="s">
        <v>14195</v>
      </c>
      <c r="BK49" t="s">
        <v>14195</v>
      </c>
      <c r="BL49" t="s">
        <v>14242</v>
      </c>
      <c r="BM49" t="s">
        <v>14248</v>
      </c>
      <c r="BN49" t="s">
        <v>14248</v>
      </c>
      <c r="BO49" t="s">
        <v>14110</v>
      </c>
      <c r="BP49" t="s">
        <v>14087</v>
      </c>
      <c r="BQ49" t="s">
        <v>14110</v>
      </c>
      <c r="BR49" t="s">
        <v>14110</v>
      </c>
      <c r="BS49" t="s">
        <v>14110</v>
      </c>
      <c r="BT49" t="s">
        <v>14110</v>
      </c>
      <c r="BV49" t="s">
        <v>14110</v>
      </c>
      <c r="BW49" s="52"/>
      <c r="BX49" s="52"/>
    </row>
    <row r="50" spans="1:76" ht="15" customHeight="1">
      <c r="A50">
        <v>50</v>
      </c>
      <c r="B50">
        <v>2010</v>
      </c>
      <c r="C50" t="s">
        <v>268</v>
      </c>
      <c r="D50" t="s">
        <v>374</v>
      </c>
      <c r="E50" t="s">
        <v>836</v>
      </c>
      <c r="F50" t="s">
        <v>13682</v>
      </c>
      <c r="G50">
        <v>0</v>
      </c>
      <c r="H50" t="s">
        <v>14085</v>
      </c>
      <c r="I50">
        <v>8</v>
      </c>
      <c r="J50">
        <v>12</v>
      </c>
      <c r="K50" t="s">
        <v>14133</v>
      </c>
      <c r="L50" t="s">
        <v>14171</v>
      </c>
      <c r="M50" t="s">
        <v>14250</v>
      </c>
      <c r="N50" t="s">
        <v>14332</v>
      </c>
      <c r="O50" t="s">
        <v>14111</v>
      </c>
      <c r="P50" t="s">
        <v>14156</v>
      </c>
      <c r="Q50" t="s">
        <v>14090</v>
      </c>
      <c r="R50" t="s">
        <v>14250</v>
      </c>
      <c r="S50" t="s">
        <v>14090</v>
      </c>
      <c r="T50" t="s">
        <v>14090</v>
      </c>
      <c r="U50" t="s">
        <v>14137</v>
      </c>
      <c r="V50" t="s">
        <v>14110</v>
      </c>
      <c r="W50" t="s">
        <v>14092</v>
      </c>
      <c r="X50" t="s">
        <v>14091</v>
      </c>
      <c r="Y50" t="s">
        <v>14093</v>
      </c>
      <c r="Z50" t="s">
        <v>14140</v>
      </c>
      <c r="AA50" t="s">
        <v>14110</v>
      </c>
      <c r="AB50" t="s">
        <v>14118</v>
      </c>
      <c r="AC50" t="s">
        <v>14141</v>
      </c>
      <c r="AD50" t="s">
        <v>14095</v>
      </c>
      <c r="AE50" t="s">
        <v>14093</v>
      </c>
      <c r="AF50" t="s">
        <v>14211</v>
      </c>
      <c r="AH50" t="s">
        <v>14097</v>
      </c>
      <c r="AI50" s="78" t="s">
        <v>14098</v>
      </c>
      <c r="AJ50" t="s">
        <v>14123</v>
      </c>
      <c r="AK50" t="s">
        <v>14099</v>
      </c>
      <c r="AL50" t="s">
        <v>14099</v>
      </c>
      <c r="AM50" t="s">
        <v>14188</v>
      </c>
      <c r="AN50" t="s">
        <v>14110</v>
      </c>
      <c r="AO50" t="s">
        <v>14110</v>
      </c>
      <c r="AQ50" t="s">
        <v>14100</v>
      </c>
      <c r="AR50" t="s">
        <v>14100</v>
      </c>
      <c r="AS50" t="s">
        <v>14098</v>
      </c>
      <c r="AT50" t="s">
        <v>14250</v>
      </c>
      <c r="AU50" t="s">
        <v>14250</v>
      </c>
      <c r="AV50" t="s">
        <v>14250</v>
      </c>
      <c r="AW50" t="s">
        <v>14102</v>
      </c>
      <c r="AX50" t="s">
        <v>14215</v>
      </c>
      <c r="AY50" t="s">
        <v>14238</v>
      </c>
      <c r="AZ50" t="s">
        <v>14103</v>
      </c>
      <c r="BB50" t="s">
        <v>14104</v>
      </c>
      <c r="BC50" t="s">
        <v>14211</v>
      </c>
      <c r="BD50" t="s">
        <v>14211</v>
      </c>
      <c r="BE50" t="s">
        <v>14211</v>
      </c>
      <c r="BF50" t="s">
        <v>14156</v>
      </c>
      <c r="BG50" t="s">
        <v>14156</v>
      </c>
      <c r="BH50" t="s">
        <v>14156</v>
      </c>
      <c r="BI50" t="s">
        <v>14131</v>
      </c>
      <c r="BJ50" t="s">
        <v>14195</v>
      </c>
      <c r="BK50" t="s">
        <v>14195</v>
      </c>
      <c r="BL50" t="s">
        <v>14107</v>
      </c>
      <c r="BM50" t="s">
        <v>14208</v>
      </c>
      <c r="BN50" t="s">
        <v>14248</v>
      </c>
      <c r="BO50" t="s">
        <v>14110</v>
      </c>
      <c r="BP50" t="s">
        <v>14110</v>
      </c>
      <c r="BQ50" t="s">
        <v>14110</v>
      </c>
      <c r="BR50" t="s">
        <v>14110</v>
      </c>
      <c r="BS50" t="s">
        <v>14110</v>
      </c>
      <c r="BT50" t="s">
        <v>14110</v>
      </c>
      <c r="BV50" t="s">
        <v>14110</v>
      </c>
      <c r="BW50" s="52"/>
      <c r="BX50" s="52"/>
    </row>
    <row r="51" spans="1:76" ht="15" customHeight="1">
      <c r="C51"/>
      <c r="H51" t="s">
        <v>14108</v>
      </c>
      <c r="I51">
        <v>7</v>
      </c>
      <c r="J51">
        <v>12</v>
      </c>
      <c r="K51" t="s">
        <v>14133</v>
      </c>
      <c r="L51" t="s">
        <v>14171</v>
      </c>
      <c r="M51" t="s">
        <v>14250</v>
      </c>
      <c r="O51" t="s">
        <v>14111</v>
      </c>
      <c r="P51" t="s">
        <v>14156</v>
      </c>
      <c r="Q51" t="s">
        <v>14090</v>
      </c>
      <c r="R51" t="s">
        <v>14250</v>
      </c>
      <c r="S51" t="s">
        <v>14090</v>
      </c>
      <c r="T51" t="s">
        <v>14090</v>
      </c>
      <c r="U51" t="s">
        <v>14137</v>
      </c>
      <c r="V51" t="s">
        <v>14110</v>
      </c>
      <c r="W51" t="s">
        <v>14092</v>
      </c>
      <c r="X51" t="s">
        <v>14091</v>
      </c>
      <c r="Y51" t="s">
        <v>14093</v>
      </c>
      <c r="Z51" t="s">
        <v>14140</v>
      </c>
      <c r="AA51" t="s">
        <v>14110</v>
      </c>
      <c r="AB51" t="s">
        <v>14118</v>
      </c>
      <c r="AC51" t="s">
        <v>14141</v>
      </c>
      <c r="AD51" t="s">
        <v>14095</v>
      </c>
      <c r="AE51" t="s">
        <v>14093</v>
      </c>
      <c r="AF51" t="s">
        <v>14211</v>
      </c>
      <c r="AH51" t="s">
        <v>14097</v>
      </c>
      <c r="AI51" s="78" t="s">
        <v>14098</v>
      </c>
      <c r="AJ51" t="s">
        <v>14123</v>
      </c>
      <c r="AK51" t="s">
        <v>14099</v>
      </c>
      <c r="AL51" t="s">
        <v>14099</v>
      </c>
      <c r="AM51" t="s">
        <v>14188</v>
      </c>
      <c r="AN51" t="s">
        <v>14110</v>
      </c>
      <c r="AO51" t="s">
        <v>14110</v>
      </c>
      <c r="AQ51" t="s">
        <v>14100</v>
      </c>
      <c r="AR51" t="s">
        <v>14100</v>
      </c>
      <c r="AS51" t="s">
        <v>14098</v>
      </c>
      <c r="AT51" t="s">
        <v>14250</v>
      </c>
      <c r="AU51" t="s">
        <v>14250</v>
      </c>
      <c r="AV51" t="s">
        <v>14250</v>
      </c>
      <c r="AW51" t="s">
        <v>14102</v>
      </c>
      <c r="AX51" t="s">
        <v>14215</v>
      </c>
      <c r="AY51" t="s">
        <v>14238</v>
      </c>
      <c r="AZ51" t="s">
        <v>14103</v>
      </c>
      <c r="BB51" t="s">
        <v>14104</v>
      </c>
      <c r="BC51" t="s">
        <v>14211</v>
      </c>
      <c r="BD51" t="s">
        <v>14211</v>
      </c>
      <c r="BE51" t="s">
        <v>14211</v>
      </c>
      <c r="BF51" t="s">
        <v>14156</v>
      </c>
      <c r="BG51" t="s">
        <v>14156</v>
      </c>
      <c r="BH51" t="s">
        <v>14156</v>
      </c>
      <c r="BI51" t="s">
        <v>14131</v>
      </c>
      <c r="BJ51" t="s">
        <v>14195</v>
      </c>
      <c r="BK51" t="s">
        <v>14195</v>
      </c>
      <c r="BL51" t="s">
        <v>14107</v>
      </c>
      <c r="BM51" t="s">
        <v>14208</v>
      </c>
      <c r="BN51" t="s">
        <v>14248</v>
      </c>
      <c r="BO51" t="s">
        <v>14110</v>
      </c>
      <c r="BP51" t="s">
        <v>14110</v>
      </c>
      <c r="BQ51" t="s">
        <v>14110</v>
      </c>
      <c r="BR51" t="s">
        <v>14110</v>
      </c>
      <c r="BS51" t="s">
        <v>14110</v>
      </c>
      <c r="BT51" t="s">
        <v>14110</v>
      </c>
      <c r="BV51" t="s">
        <v>14110</v>
      </c>
      <c r="BW51" s="52"/>
      <c r="BX51" s="52"/>
    </row>
    <row r="52" spans="1:76" ht="15" customHeight="1">
      <c r="C52"/>
      <c r="H52" t="s">
        <v>14133</v>
      </c>
      <c r="I52">
        <v>8</v>
      </c>
      <c r="K52" t="s">
        <v>14133</v>
      </c>
      <c r="L52" t="s">
        <v>14171</v>
      </c>
      <c r="M52" t="s">
        <v>14250</v>
      </c>
      <c r="O52" t="s">
        <v>14111</v>
      </c>
      <c r="P52" t="s">
        <v>14156</v>
      </c>
      <c r="Q52" t="s">
        <v>14090</v>
      </c>
      <c r="R52" t="s">
        <v>14250</v>
      </c>
      <c r="S52" t="s">
        <v>14090</v>
      </c>
      <c r="T52" t="s">
        <v>14090</v>
      </c>
      <c r="U52" t="s">
        <v>14137</v>
      </c>
      <c r="V52" t="s">
        <v>14087</v>
      </c>
      <c r="W52" t="s">
        <v>14092</v>
      </c>
      <c r="X52" t="s">
        <v>14091</v>
      </c>
      <c r="Y52" t="s">
        <v>14093</v>
      </c>
      <c r="Z52" t="s">
        <v>14140</v>
      </c>
      <c r="AA52" t="s">
        <v>14087</v>
      </c>
      <c r="AB52" t="s">
        <v>14118</v>
      </c>
      <c r="AC52" t="s">
        <v>14141</v>
      </c>
      <c r="AD52" t="s">
        <v>14141</v>
      </c>
      <c r="AE52" t="s">
        <v>14093</v>
      </c>
      <c r="AF52" t="s">
        <v>14211</v>
      </c>
      <c r="AH52" t="s">
        <v>14097</v>
      </c>
      <c r="AI52" s="78" t="s">
        <v>14098</v>
      </c>
      <c r="AJ52" t="s">
        <v>14123</v>
      </c>
      <c r="AK52" t="s">
        <v>14099</v>
      </c>
      <c r="AL52" t="s">
        <v>14099</v>
      </c>
      <c r="AM52" t="s">
        <v>14188</v>
      </c>
      <c r="AN52" t="s">
        <v>14110</v>
      </c>
      <c r="AO52" t="s">
        <v>14110</v>
      </c>
      <c r="AP52" t="s">
        <v>14333</v>
      </c>
      <c r="AQ52" t="s">
        <v>14100</v>
      </c>
      <c r="AR52" t="s">
        <v>14100</v>
      </c>
      <c r="AS52" t="s">
        <v>14098</v>
      </c>
      <c r="AT52" t="s">
        <v>14250</v>
      </c>
      <c r="AU52" t="s">
        <v>14250</v>
      </c>
      <c r="AV52" t="s">
        <v>14250</v>
      </c>
      <c r="AW52" t="s">
        <v>14215</v>
      </c>
      <c r="AX52" t="s">
        <v>14102</v>
      </c>
      <c r="AY52" t="s">
        <v>14122</v>
      </c>
      <c r="AZ52" t="s">
        <v>14103</v>
      </c>
      <c r="BA52" t="s">
        <v>14334</v>
      </c>
      <c r="BB52" t="s">
        <v>14104</v>
      </c>
      <c r="BC52" t="s">
        <v>14211</v>
      </c>
      <c r="BD52" t="s">
        <v>14211</v>
      </c>
      <c r="BE52" t="s">
        <v>14211</v>
      </c>
      <c r="BF52" t="s">
        <v>14156</v>
      </c>
      <c r="BG52" t="s">
        <v>14156</v>
      </c>
      <c r="BH52" t="s">
        <v>14156</v>
      </c>
      <c r="BI52" t="s">
        <v>14131</v>
      </c>
      <c r="BJ52" t="s">
        <v>14195</v>
      </c>
      <c r="BK52" t="s">
        <v>14195</v>
      </c>
      <c r="BL52" t="s">
        <v>14107</v>
      </c>
      <c r="BM52" t="s">
        <v>14208</v>
      </c>
      <c r="BN52" t="s">
        <v>14248</v>
      </c>
      <c r="BO52" t="s">
        <v>14110</v>
      </c>
      <c r="BP52" t="s">
        <v>14110</v>
      </c>
      <c r="BQ52" t="s">
        <v>14110</v>
      </c>
      <c r="BR52" t="s">
        <v>14110</v>
      </c>
      <c r="BS52" t="s">
        <v>14110</v>
      </c>
      <c r="BT52" t="s">
        <v>14110</v>
      </c>
      <c r="BV52" t="s">
        <v>14110</v>
      </c>
      <c r="BW52" s="52"/>
      <c r="BX52" s="52"/>
    </row>
    <row r="53" spans="1:76" ht="15" customHeight="1">
      <c r="C53"/>
      <c r="H53" t="s">
        <v>14154</v>
      </c>
      <c r="I53">
        <v>8</v>
      </c>
      <c r="K53" t="s">
        <v>14154</v>
      </c>
      <c r="L53" t="s">
        <v>14171</v>
      </c>
      <c r="M53" t="s">
        <v>14250</v>
      </c>
      <c r="O53" t="s">
        <v>14111</v>
      </c>
      <c r="P53" t="s">
        <v>14156</v>
      </c>
      <c r="Q53" t="s">
        <v>14090</v>
      </c>
      <c r="R53" t="s">
        <v>14250</v>
      </c>
      <c r="S53" t="s">
        <v>14090</v>
      </c>
      <c r="T53" t="s">
        <v>14090</v>
      </c>
      <c r="U53" t="s">
        <v>14137</v>
      </c>
      <c r="V53" t="s">
        <v>14110</v>
      </c>
      <c r="W53" t="s">
        <v>14092</v>
      </c>
      <c r="X53" t="s">
        <v>14091</v>
      </c>
      <c r="Y53" t="s">
        <v>14093</v>
      </c>
      <c r="Z53" t="s">
        <v>14140</v>
      </c>
      <c r="AA53" t="s">
        <v>14110</v>
      </c>
      <c r="AB53" t="s">
        <v>14118</v>
      </c>
      <c r="AC53" t="s">
        <v>14141</v>
      </c>
      <c r="AD53" t="s">
        <v>14095</v>
      </c>
      <c r="AE53" t="s">
        <v>14093</v>
      </c>
      <c r="AF53" t="s">
        <v>14211</v>
      </c>
      <c r="AH53" t="s">
        <v>14097</v>
      </c>
      <c r="AI53" s="78" t="s">
        <v>14098</v>
      </c>
      <c r="AJ53" t="s">
        <v>14123</v>
      </c>
      <c r="AK53" t="s">
        <v>14099</v>
      </c>
      <c r="AL53" t="s">
        <v>14099</v>
      </c>
      <c r="AM53" t="s">
        <v>14188</v>
      </c>
      <c r="AN53" t="s">
        <v>14110</v>
      </c>
      <c r="AO53" t="s">
        <v>14110</v>
      </c>
      <c r="AP53" t="s">
        <v>14333</v>
      </c>
      <c r="AQ53" t="s">
        <v>14100</v>
      </c>
      <c r="AR53" t="s">
        <v>14100</v>
      </c>
      <c r="AS53" t="s">
        <v>14098</v>
      </c>
      <c r="AT53" t="s">
        <v>14250</v>
      </c>
      <c r="AU53" t="s">
        <v>14250</v>
      </c>
      <c r="AV53" t="s">
        <v>14250</v>
      </c>
      <c r="AW53" t="s">
        <v>14102</v>
      </c>
      <c r="AX53" t="s">
        <v>14215</v>
      </c>
      <c r="AY53" t="s">
        <v>14122</v>
      </c>
      <c r="AZ53" t="s">
        <v>14215</v>
      </c>
      <c r="BA53" t="s">
        <v>14335</v>
      </c>
      <c r="BB53" t="s">
        <v>14104</v>
      </c>
      <c r="BC53" t="s">
        <v>14211</v>
      </c>
      <c r="BD53" t="s">
        <v>14211</v>
      </c>
      <c r="BE53" t="s">
        <v>14211</v>
      </c>
      <c r="BF53" t="s">
        <v>14156</v>
      </c>
      <c r="BG53" t="s">
        <v>14156</v>
      </c>
      <c r="BH53" t="s">
        <v>14156</v>
      </c>
      <c r="BI53" t="s">
        <v>14131</v>
      </c>
      <c r="BJ53" t="s">
        <v>14195</v>
      </c>
      <c r="BK53" t="s">
        <v>14195</v>
      </c>
      <c r="BL53" t="s">
        <v>14107</v>
      </c>
      <c r="BM53" t="s">
        <v>14208</v>
      </c>
      <c r="BN53" t="s">
        <v>14248</v>
      </c>
      <c r="BO53" t="s">
        <v>14110</v>
      </c>
      <c r="BP53" t="s">
        <v>14110</v>
      </c>
      <c r="BQ53" t="s">
        <v>14110</v>
      </c>
      <c r="BR53" t="s">
        <v>14110</v>
      </c>
      <c r="BS53" t="s">
        <v>14110</v>
      </c>
      <c r="BT53" t="s">
        <v>14110</v>
      </c>
      <c r="BV53" t="s">
        <v>14110</v>
      </c>
      <c r="BW53" s="52"/>
      <c r="BX53" s="52"/>
    </row>
    <row r="54" spans="1:76" ht="15" customHeight="1">
      <c r="A54">
        <v>51</v>
      </c>
      <c r="B54">
        <v>2010</v>
      </c>
      <c r="C54" t="s">
        <v>839</v>
      </c>
      <c r="D54" t="s">
        <v>840</v>
      </c>
      <c r="E54" t="s">
        <v>766</v>
      </c>
      <c r="F54" t="s">
        <v>13683</v>
      </c>
      <c r="G54">
        <v>0</v>
      </c>
      <c r="H54" t="s">
        <v>14085</v>
      </c>
      <c r="I54">
        <v>3</v>
      </c>
      <c r="K54" t="s">
        <v>14085</v>
      </c>
      <c r="L54" t="s">
        <v>14109</v>
      </c>
      <c r="M54" t="s">
        <v>14110</v>
      </c>
      <c r="O54" t="s">
        <v>14088</v>
      </c>
      <c r="P54" t="s">
        <v>14089</v>
      </c>
      <c r="Q54" t="s">
        <v>14090</v>
      </c>
      <c r="R54" t="s">
        <v>14250</v>
      </c>
      <c r="S54" t="s">
        <v>14090</v>
      </c>
      <c r="T54" t="s">
        <v>14090</v>
      </c>
      <c r="U54" t="s">
        <v>14091</v>
      </c>
      <c r="V54" t="s">
        <v>14087</v>
      </c>
      <c r="W54" t="s">
        <v>14092</v>
      </c>
      <c r="X54" t="s">
        <v>14116</v>
      </c>
      <c r="Y54" t="s">
        <v>14093</v>
      </c>
      <c r="Z54" t="s">
        <v>14116</v>
      </c>
      <c r="AA54" t="s">
        <v>14110</v>
      </c>
      <c r="AB54" t="s">
        <v>14118</v>
      </c>
      <c r="AC54" t="s">
        <v>14141</v>
      </c>
      <c r="AD54" t="s">
        <v>14141</v>
      </c>
      <c r="AE54" t="s">
        <v>14093</v>
      </c>
      <c r="AF54" t="s">
        <v>14211</v>
      </c>
      <c r="AH54" t="s">
        <v>14121</v>
      </c>
      <c r="AI54" s="78" t="s">
        <v>14098</v>
      </c>
      <c r="AJ54" t="s">
        <v>14123</v>
      </c>
      <c r="AK54" t="s">
        <v>14124</v>
      </c>
      <c r="AL54" t="s">
        <v>14124</v>
      </c>
      <c r="AM54" t="s">
        <v>14124</v>
      </c>
      <c r="AN54" t="s">
        <v>14110</v>
      </c>
      <c r="AO54" t="s">
        <v>14110</v>
      </c>
      <c r="AQ54" t="s">
        <v>14229</v>
      </c>
      <c r="AR54" t="s">
        <v>14229</v>
      </c>
      <c r="AS54" t="s">
        <v>14098</v>
      </c>
      <c r="AT54" t="s">
        <v>14203</v>
      </c>
      <c r="AU54" t="s">
        <v>14203</v>
      </c>
      <c r="AV54" t="s">
        <v>14087</v>
      </c>
      <c r="AW54" t="s">
        <v>14127</v>
      </c>
      <c r="AX54" t="s">
        <v>14127</v>
      </c>
      <c r="AY54" t="s">
        <v>14098</v>
      </c>
      <c r="AZ54" t="s">
        <v>14103</v>
      </c>
      <c r="BA54" t="s">
        <v>14336</v>
      </c>
      <c r="BB54" t="s">
        <v>14104</v>
      </c>
      <c r="BC54" t="s">
        <v>14211</v>
      </c>
      <c r="BD54" t="s">
        <v>14211</v>
      </c>
      <c r="BE54" t="s">
        <v>14211</v>
      </c>
      <c r="BF54" t="s">
        <v>14156</v>
      </c>
      <c r="BG54" t="s">
        <v>14156</v>
      </c>
      <c r="BH54" t="s">
        <v>14156</v>
      </c>
      <c r="BI54" t="s">
        <v>14106</v>
      </c>
      <c r="BJ54" t="s">
        <v>14195</v>
      </c>
      <c r="BK54" t="s">
        <v>14195</v>
      </c>
      <c r="BL54" t="s">
        <v>14225</v>
      </c>
      <c r="BM54" t="s">
        <v>14248</v>
      </c>
      <c r="BN54" t="s">
        <v>14248</v>
      </c>
      <c r="BO54" t="s">
        <v>14110</v>
      </c>
      <c r="BP54" t="s">
        <v>14110</v>
      </c>
      <c r="BQ54" t="s">
        <v>14110</v>
      </c>
      <c r="BR54" t="s">
        <v>14110</v>
      </c>
      <c r="BS54" t="s">
        <v>14110</v>
      </c>
      <c r="BT54" t="s">
        <v>14110</v>
      </c>
      <c r="BV54" t="s">
        <v>14110</v>
      </c>
      <c r="BW54" s="52"/>
      <c r="BX54" s="52"/>
    </row>
    <row r="55" spans="1:76" ht="15" customHeight="1">
      <c r="A55">
        <v>54</v>
      </c>
      <c r="B55">
        <v>2011</v>
      </c>
      <c r="C55" t="s">
        <v>34</v>
      </c>
      <c r="D55" t="s">
        <v>35</v>
      </c>
      <c r="E55" t="s">
        <v>639</v>
      </c>
      <c r="F55" t="s">
        <v>13684</v>
      </c>
      <c r="G55">
        <v>0</v>
      </c>
      <c r="H55" t="s">
        <v>14085</v>
      </c>
      <c r="I55">
        <v>3</v>
      </c>
      <c r="K55" t="s">
        <v>14085</v>
      </c>
      <c r="L55" t="s">
        <v>14155</v>
      </c>
      <c r="M55" t="s">
        <v>14250</v>
      </c>
      <c r="O55" t="s">
        <v>14088</v>
      </c>
      <c r="P55" t="s">
        <v>14089</v>
      </c>
      <c r="Q55" t="s">
        <v>14113</v>
      </c>
      <c r="R55" t="s">
        <v>14250</v>
      </c>
      <c r="S55" t="s">
        <v>14113</v>
      </c>
      <c r="T55" t="s">
        <v>14090</v>
      </c>
      <c r="U55" t="s">
        <v>14137</v>
      </c>
      <c r="V55" t="s">
        <v>14110</v>
      </c>
      <c r="W55" t="s">
        <v>14092</v>
      </c>
      <c r="X55" t="s">
        <v>14116</v>
      </c>
      <c r="Y55" t="s">
        <v>14093</v>
      </c>
      <c r="Z55" t="s">
        <v>14140</v>
      </c>
      <c r="AA55" t="s">
        <v>14110</v>
      </c>
      <c r="AB55" t="s">
        <v>14118</v>
      </c>
      <c r="AC55" t="s">
        <v>14141</v>
      </c>
      <c r="AD55" t="s">
        <v>14141</v>
      </c>
      <c r="AE55" t="s">
        <v>14093</v>
      </c>
      <c r="AF55" t="s">
        <v>14211</v>
      </c>
      <c r="AH55" t="s">
        <v>14121</v>
      </c>
      <c r="AI55" s="78" t="s">
        <v>14098</v>
      </c>
      <c r="AJ55" t="s">
        <v>14123</v>
      </c>
      <c r="AK55" t="s">
        <v>14099</v>
      </c>
      <c r="AL55" t="s">
        <v>14099</v>
      </c>
      <c r="AM55" t="s">
        <v>14188</v>
      </c>
      <c r="AN55" t="s">
        <v>14110</v>
      </c>
      <c r="AO55" t="s">
        <v>14087</v>
      </c>
      <c r="AQ55" t="s">
        <v>14100</v>
      </c>
      <c r="AR55" t="s">
        <v>14100</v>
      </c>
      <c r="AS55" t="s">
        <v>14098</v>
      </c>
      <c r="AT55" t="s">
        <v>14250</v>
      </c>
      <c r="AU55" t="s">
        <v>14250</v>
      </c>
      <c r="AV55" t="s">
        <v>14250</v>
      </c>
      <c r="AW55" t="s">
        <v>14215</v>
      </c>
      <c r="AX55" t="s">
        <v>14102</v>
      </c>
      <c r="AY55" t="s">
        <v>14238</v>
      </c>
      <c r="AZ55" t="s">
        <v>14103</v>
      </c>
      <c r="BB55" t="s">
        <v>14104</v>
      </c>
      <c r="BC55" t="s">
        <v>14150</v>
      </c>
      <c r="BD55" t="s">
        <v>14181</v>
      </c>
      <c r="BE55" t="s">
        <v>14193</v>
      </c>
      <c r="BF55" t="s">
        <v>14130</v>
      </c>
      <c r="BG55" t="s">
        <v>14156</v>
      </c>
      <c r="BH55" t="s">
        <v>14156</v>
      </c>
      <c r="BI55" t="s">
        <v>14106</v>
      </c>
      <c r="BJ55" t="s">
        <v>14195</v>
      </c>
      <c r="BK55" t="s">
        <v>14195</v>
      </c>
      <c r="BL55" t="s">
        <v>14153</v>
      </c>
      <c r="BM55" t="s">
        <v>14248</v>
      </c>
      <c r="BN55" t="s">
        <v>14248</v>
      </c>
      <c r="BO55" t="s">
        <v>14110</v>
      </c>
      <c r="BP55" t="s">
        <v>14110</v>
      </c>
      <c r="BQ55" t="s">
        <v>14110</v>
      </c>
      <c r="BR55" t="s">
        <v>14110</v>
      </c>
      <c r="BS55" t="s">
        <v>14110</v>
      </c>
      <c r="BT55" t="s">
        <v>14110</v>
      </c>
      <c r="BV55" t="s">
        <v>14110</v>
      </c>
      <c r="BW55" s="52"/>
      <c r="BX55" s="52"/>
    </row>
    <row r="56" spans="1:76" ht="15" customHeight="1">
      <c r="C56"/>
      <c r="H56" t="s">
        <v>14085</v>
      </c>
      <c r="I56">
        <v>3</v>
      </c>
      <c r="K56" t="s">
        <v>14085</v>
      </c>
      <c r="L56" t="s">
        <v>14155</v>
      </c>
      <c r="M56" t="s">
        <v>14250</v>
      </c>
      <c r="O56" t="s">
        <v>14088</v>
      </c>
      <c r="P56" t="s">
        <v>14112</v>
      </c>
      <c r="Q56" t="s">
        <v>14113</v>
      </c>
      <c r="R56" t="s">
        <v>14250</v>
      </c>
      <c r="S56" t="s">
        <v>14113</v>
      </c>
      <c r="T56" t="s">
        <v>14090</v>
      </c>
      <c r="U56" t="s">
        <v>14137</v>
      </c>
      <c r="V56" t="s">
        <v>14110</v>
      </c>
      <c r="W56" t="s">
        <v>14092</v>
      </c>
      <c r="X56" t="s">
        <v>14116</v>
      </c>
      <c r="Y56" t="s">
        <v>14139</v>
      </c>
      <c r="Z56" t="s">
        <v>14140</v>
      </c>
      <c r="AA56" t="s">
        <v>14110</v>
      </c>
      <c r="AB56" t="s">
        <v>14118</v>
      </c>
      <c r="AC56" t="s">
        <v>14141</v>
      </c>
      <c r="AD56" t="s">
        <v>14141</v>
      </c>
      <c r="AE56" t="s">
        <v>14093</v>
      </c>
      <c r="AF56" t="s">
        <v>14211</v>
      </c>
      <c r="AH56" t="s">
        <v>14121</v>
      </c>
      <c r="AI56" s="78" t="s">
        <v>14098</v>
      </c>
      <c r="AJ56" t="s">
        <v>14123</v>
      </c>
      <c r="AK56" t="s">
        <v>14099</v>
      </c>
      <c r="AL56" t="s">
        <v>14099</v>
      </c>
      <c r="AM56" t="s">
        <v>14188</v>
      </c>
      <c r="AN56" t="s">
        <v>14110</v>
      </c>
      <c r="AO56" t="s">
        <v>14110</v>
      </c>
      <c r="AQ56" t="s">
        <v>14100</v>
      </c>
      <c r="AR56" t="s">
        <v>14100</v>
      </c>
      <c r="AS56" t="s">
        <v>14098</v>
      </c>
      <c r="AT56" t="s">
        <v>14250</v>
      </c>
      <c r="AU56" t="s">
        <v>14250</v>
      </c>
      <c r="AV56" t="s">
        <v>14250</v>
      </c>
      <c r="AW56" t="s">
        <v>14215</v>
      </c>
      <c r="AX56" t="s">
        <v>14165</v>
      </c>
      <c r="AY56" t="s">
        <v>14122</v>
      </c>
      <c r="AZ56" t="s">
        <v>14128</v>
      </c>
      <c r="BB56" t="s">
        <v>14150</v>
      </c>
      <c r="BC56" t="s">
        <v>14211</v>
      </c>
      <c r="BD56" t="s">
        <v>14211</v>
      </c>
      <c r="BE56" t="s">
        <v>14211</v>
      </c>
      <c r="BF56" t="s">
        <v>14130</v>
      </c>
      <c r="BG56" t="s">
        <v>14156</v>
      </c>
      <c r="BH56" t="s">
        <v>14156</v>
      </c>
      <c r="BI56" t="s">
        <v>14106</v>
      </c>
      <c r="BJ56" t="s">
        <v>14195</v>
      </c>
      <c r="BK56" t="s">
        <v>14195</v>
      </c>
      <c r="BL56" t="s">
        <v>14242</v>
      </c>
      <c r="BM56" t="s">
        <v>14248</v>
      </c>
      <c r="BN56" t="s">
        <v>14248</v>
      </c>
      <c r="BO56" t="s">
        <v>14110</v>
      </c>
      <c r="BP56" t="s">
        <v>14110</v>
      </c>
      <c r="BQ56" t="s">
        <v>14110</v>
      </c>
      <c r="BR56" t="s">
        <v>14110</v>
      </c>
      <c r="BS56" t="s">
        <v>14110</v>
      </c>
      <c r="BT56" t="s">
        <v>14110</v>
      </c>
      <c r="BV56" t="s">
        <v>14110</v>
      </c>
      <c r="BW56" s="52"/>
      <c r="BX56" s="52"/>
    </row>
    <row r="57" spans="1:76" ht="15" customHeight="1">
      <c r="A57">
        <v>57</v>
      </c>
      <c r="B57">
        <v>2011</v>
      </c>
      <c r="C57" t="s">
        <v>80</v>
      </c>
      <c r="D57" t="s">
        <v>81</v>
      </c>
      <c r="E57" t="s">
        <v>675</v>
      </c>
      <c r="F57" t="s">
        <v>13687</v>
      </c>
      <c r="G57">
        <v>0</v>
      </c>
      <c r="H57" t="s">
        <v>14085</v>
      </c>
      <c r="I57">
        <v>8</v>
      </c>
      <c r="K57" t="s">
        <v>14085</v>
      </c>
      <c r="L57" t="s">
        <v>14171</v>
      </c>
      <c r="M57" t="s">
        <v>14250</v>
      </c>
      <c r="O57" t="s">
        <v>14088</v>
      </c>
      <c r="P57" t="s">
        <v>14156</v>
      </c>
      <c r="Q57" t="s">
        <v>14090</v>
      </c>
      <c r="R57" t="s">
        <v>14090</v>
      </c>
      <c r="S57" t="s">
        <v>14090</v>
      </c>
      <c r="T57" t="s">
        <v>14090</v>
      </c>
      <c r="U57" t="s">
        <v>14137</v>
      </c>
      <c r="V57" t="s">
        <v>14110</v>
      </c>
      <c r="W57" t="s">
        <v>14092</v>
      </c>
      <c r="X57" t="s">
        <v>14116</v>
      </c>
      <c r="Y57" t="s">
        <v>14093</v>
      </c>
      <c r="Z57" t="s">
        <v>14140</v>
      </c>
      <c r="AA57" t="s">
        <v>14110</v>
      </c>
      <c r="AB57" t="s">
        <v>14118</v>
      </c>
      <c r="AC57" t="s">
        <v>14141</v>
      </c>
      <c r="AD57" t="s">
        <v>14141</v>
      </c>
      <c r="AE57" t="s">
        <v>14093</v>
      </c>
      <c r="AF57" t="s">
        <v>14211</v>
      </c>
      <c r="AH57" t="s">
        <v>14097</v>
      </c>
      <c r="AI57" s="78" t="s">
        <v>14098</v>
      </c>
      <c r="AJ57" t="s">
        <v>14123</v>
      </c>
      <c r="AK57" t="s">
        <v>14099</v>
      </c>
      <c r="AL57" t="s">
        <v>14099</v>
      </c>
      <c r="AM57" t="s">
        <v>14188</v>
      </c>
      <c r="AN57" t="s">
        <v>14110</v>
      </c>
      <c r="AO57" t="s">
        <v>14110</v>
      </c>
      <c r="AQ57" t="s">
        <v>14100</v>
      </c>
      <c r="AR57" t="s">
        <v>14100</v>
      </c>
      <c r="AS57" t="s">
        <v>14098</v>
      </c>
      <c r="AT57" t="s">
        <v>14250</v>
      </c>
      <c r="AU57" t="s">
        <v>14250</v>
      </c>
      <c r="AV57" t="s">
        <v>14250</v>
      </c>
      <c r="AW57" t="s">
        <v>14102</v>
      </c>
      <c r="AX57" t="s">
        <v>14127</v>
      </c>
      <c r="AY57" t="s">
        <v>14122</v>
      </c>
      <c r="AZ57" t="s">
        <v>14103</v>
      </c>
      <c r="BB57" t="s">
        <v>14104</v>
      </c>
      <c r="BC57" t="s">
        <v>14211</v>
      </c>
      <c r="BD57" t="s">
        <v>14211</v>
      </c>
      <c r="BE57" t="s">
        <v>14211</v>
      </c>
      <c r="BF57" t="s">
        <v>14156</v>
      </c>
      <c r="BG57" t="s">
        <v>14156</v>
      </c>
      <c r="BH57" t="s">
        <v>14156</v>
      </c>
      <c r="BI57" t="s">
        <v>14131</v>
      </c>
      <c r="BJ57" t="s">
        <v>14195</v>
      </c>
      <c r="BK57" t="s">
        <v>14195</v>
      </c>
      <c r="BL57" t="s">
        <v>14107</v>
      </c>
      <c r="BM57" t="s">
        <v>14132</v>
      </c>
      <c r="BN57" t="s">
        <v>14248</v>
      </c>
      <c r="BO57" t="s">
        <v>14110</v>
      </c>
      <c r="BP57" t="s">
        <v>14110</v>
      </c>
      <c r="BQ57" t="s">
        <v>14110</v>
      </c>
      <c r="BR57" t="s">
        <v>14110</v>
      </c>
      <c r="BS57" t="s">
        <v>14110</v>
      </c>
      <c r="BT57" t="s">
        <v>14110</v>
      </c>
      <c r="BV57" t="s">
        <v>14110</v>
      </c>
      <c r="BW57" s="52"/>
      <c r="BX57" s="52"/>
    </row>
    <row r="58" spans="1:76" ht="15" customHeight="1">
      <c r="C58"/>
      <c r="H58" t="s">
        <v>14108</v>
      </c>
      <c r="I58">
        <v>8</v>
      </c>
      <c r="K58" t="s">
        <v>14133</v>
      </c>
      <c r="L58" t="s">
        <v>14171</v>
      </c>
      <c r="M58" t="s">
        <v>14250</v>
      </c>
      <c r="O58" t="s">
        <v>14111</v>
      </c>
      <c r="P58" t="s">
        <v>14156</v>
      </c>
      <c r="Q58" t="s">
        <v>14090</v>
      </c>
      <c r="R58" t="s">
        <v>14090</v>
      </c>
      <c r="S58" t="s">
        <v>14090</v>
      </c>
      <c r="T58" t="s">
        <v>14090</v>
      </c>
      <c r="U58" t="s">
        <v>14137</v>
      </c>
      <c r="V58" t="s">
        <v>14110</v>
      </c>
      <c r="W58" t="s">
        <v>14092</v>
      </c>
      <c r="X58" t="s">
        <v>14091</v>
      </c>
      <c r="Y58" t="s">
        <v>14093</v>
      </c>
      <c r="Z58" t="s">
        <v>14140</v>
      </c>
      <c r="AA58" t="s">
        <v>14110</v>
      </c>
      <c r="AB58" t="s">
        <v>14118</v>
      </c>
      <c r="AC58" t="s">
        <v>14141</v>
      </c>
      <c r="AD58" t="s">
        <v>14095</v>
      </c>
      <c r="AE58" t="s">
        <v>14093</v>
      </c>
      <c r="AF58" t="s">
        <v>14211</v>
      </c>
      <c r="AH58" t="s">
        <v>14097</v>
      </c>
      <c r="AI58" s="78" t="s">
        <v>14098</v>
      </c>
      <c r="AJ58" t="s">
        <v>14123</v>
      </c>
      <c r="AK58" t="s">
        <v>14099</v>
      </c>
      <c r="AL58" t="s">
        <v>14099</v>
      </c>
      <c r="AM58" t="s">
        <v>14188</v>
      </c>
      <c r="AN58" t="s">
        <v>14110</v>
      </c>
      <c r="AO58" t="s">
        <v>14110</v>
      </c>
      <c r="AP58" t="s">
        <v>14333</v>
      </c>
      <c r="AQ58" t="s">
        <v>14100</v>
      </c>
      <c r="AR58" t="s">
        <v>14100</v>
      </c>
      <c r="AS58" t="s">
        <v>14098</v>
      </c>
      <c r="AT58" t="s">
        <v>14250</v>
      </c>
      <c r="AU58" t="s">
        <v>14250</v>
      </c>
      <c r="AV58" t="s">
        <v>14250</v>
      </c>
      <c r="AW58" t="s">
        <v>14102</v>
      </c>
      <c r="AX58" t="s">
        <v>14215</v>
      </c>
      <c r="AY58" t="s">
        <v>14122</v>
      </c>
      <c r="AZ58" t="s">
        <v>14215</v>
      </c>
      <c r="BB58" t="s">
        <v>14104</v>
      </c>
      <c r="BC58" t="s">
        <v>14211</v>
      </c>
      <c r="BD58" t="s">
        <v>14211</v>
      </c>
      <c r="BE58" t="s">
        <v>14211</v>
      </c>
      <c r="BF58" t="s">
        <v>14156</v>
      </c>
      <c r="BG58" t="s">
        <v>14156</v>
      </c>
      <c r="BH58" t="s">
        <v>14156</v>
      </c>
      <c r="BI58" t="s">
        <v>14131</v>
      </c>
      <c r="BJ58" t="s">
        <v>14195</v>
      </c>
      <c r="BK58" t="s">
        <v>14195</v>
      </c>
      <c r="BL58" t="s">
        <v>14107</v>
      </c>
      <c r="BM58" t="s">
        <v>14132</v>
      </c>
      <c r="BN58" t="s">
        <v>14248</v>
      </c>
      <c r="BO58" t="s">
        <v>14110</v>
      </c>
      <c r="BP58" t="s">
        <v>14110</v>
      </c>
      <c r="BQ58" t="s">
        <v>14110</v>
      </c>
      <c r="BR58" t="s">
        <v>14110</v>
      </c>
      <c r="BS58" t="s">
        <v>14110</v>
      </c>
      <c r="BT58" t="s">
        <v>14110</v>
      </c>
      <c r="BV58" t="s">
        <v>14110</v>
      </c>
      <c r="BW58" s="52"/>
      <c r="BX58" s="52"/>
    </row>
    <row r="59" spans="1:76" ht="15" customHeight="1">
      <c r="C59"/>
      <c r="H59" t="s">
        <v>14133</v>
      </c>
      <c r="I59">
        <v>12</v>
      </c>
      <c r="K59" t="s">
        <v>14154</v>
      </c>
      <c r="L59" t="s">
        <v>14171</v>
      </c>
      <c r="M59" t="s">
        <v>14250</v>
      </c>
      <c r="O59" t="s">
        <v>14111</v>
      </c>
      <c r="P59" t="s">
        <v>14156</v>
      </c>
      <c r="Q59" t="s">
        <v>14090</v>
      </c>
      <c r="R59" t="s">
        <v>14090</v>
      </c>
      <c r="S59" t="s">
        <v>14090</v>
      </c>
      <c r="T59" t="s">
        <v>14090</v>
      </c>
      <c r="U59" t="s">
        <v>14137</v>
      </c>
      <c r="V59" t="s">
        <v>14110</v>
      </c>
      <c r="W59" t="s">
        <v>14092</v>
      </c>
      <c r="X59" t="s">
        <v>14091</v>
      </c>
      <c r="Y59" t="s">
        <v>14093</v>
      </c>
      <c r="Z59" t="s">
        <v>14140</v>
      </c>
      <c r="AA59" t="s">
        <v>14110</v>
      </c>
      <c r="AB59" t="s">
        <v>14095</v>
      </c>
      <c r="AC59" t="s">
        <v>14141</v>
      </c>
      <c r="AD59" t="s">
        <v>14141</v>
      </c>
      <c r="AE59" t="s">
        <v>14093</v>
      </c>
      <c r="AF59" t="s">
        <v>14211</v>
      </c>
      <c r="AH59" t="s">
        <v>14097</v>
      </c>
      <c r="AI59" s="78" t="s">
        <v>14098</v>
      </c>
      <c r="AJ59" t="s">
        <v>14123</v>
      </c>
      <c r="AK59" t="s">
        <v>14099</v>
      </c>
      <c r="AL59" t="s">
        <v>14099</v>
      </c>
      <c r="AM59" t="s">
        <v>14188</v>
      </c>
      <c r="AN59" t="s">
        <v>14110</v>
      </c>
      <c r="AO59" t="s">
        <v>14110</v>
      </c>
      <c r="AP59" t="s">
        <v>14333</v>
      </c>
      <c r="AQ59" t="s">
        <v>14100</v>
      </c>
      <c r="AR59" t="s">
        <v>14100</v>
      </c>
      <c r="AS59" t="s">
        <v>14098</v>
      </c>
      <c r="AT59" t="s">
        <v>14250</v>
      </c>
      <c r="AU59" t="s">
        <v>14250</v>
      </c>
      <c r="AV59" t="s">
        <v>14250</v>
      </c>
      <c r="AW59" t="s">
        <v>14102</v>
      </c>
      <c r="AX59" t="s">
        <v>14215</v>
      </c>
      <c r="AY59" t="s">
        <v>14122</v>
      </c>
      <c r="AZ59" t="s">
        <v>14215</v>
      </c>
      <c r="BB59" t="s">
        <v>14104</v>
      </c>
      <c r="BC59" t="s">
        <v>14211</v>
      </c>
      <c r="BD59" t="s">
        <v>14211</v>
      </c>
      <c r="BE59" t="s">
        <v>14211</v>
      </c>
      <c r="BF59" t="s">
        <v>14156</v>
      </c>
      <c r="BG59" t="s">
        <v>14156</v>
      </c>
      <c r="BH59" t="s">
        <v>14156</v>
      </c>
      <c r="BI59" t="s">
        <v>14131</v>
      </c>
      <c r="BJ59" t="s">
        <v>14195</v>
      </c>
      <c r="BK59" t="s">
        <v>14195</v>
      </c>
      <c r="BL59" t="s">
        <v>14107</v>
      </c>
      <c r="BM59" t="s">
        <v>14132</v>
      </c>
      <c r="BN59" t="s">
        <v>14248</v>
      </c>
      <c r="BO59" t="s">
        <v>14110</v>
      </c>
      <c r="BP59" t="s">
        <v>14110</v>
      </c>
      <c r="BQ59" t="s">
        <v>14110</v>
      </c>
      <c r="BR59" t="s">
        <v>14110</v>
      </c>
      <c r="BS59" t="s">
        <v>14110</v>
      </c>
      <c r="BT59" t="s">
        <v>14110</v>
      </c>
      <c r="BV59" t="s">
        <v>14110</v>
      </c>
      <c r="BW59" s="52"/>
      <c r="BX59" s="52"/>
    </row>
    <row r="60" spans="1:76" ht="15" customHeight="1">
      <c r="A60">
        <v>60</v>
      </c>
      <c r="B60">
        <v>2011</v>
      </c>
      <c r="C60" t="s">
        <v>317</v>
      </c>
      <c r="D60" t="s">
        <v>318</v>
      </c>
      <c r="E60" t="s">
        <v>712</v>
      </c>
      <c r="F60" t="s">
        <v>13688</v>
      </c>
      <c r="G60">
        <v>0</v>
      </c>
      <c r="H60" t="s">
        <v>14085</v>
      </c>
      <c r="I60">
        <v>8</v>
      </c>
      <c r="K60" t="s">
        <v>14133</v>
      </c>
      <c r="L60" t="s">
        <v>14086</v>
      </c>
      <c r="M60" t="s">
        <v>14087</v>
      </c>
      <c r="O60" t="s">
        <v>14111</v>
      </c>
      <c r="P60" t="s">
        <v>14156</v>
      </c>
      <c r="Q60" t="s">
        <v>14090</v>
      </c>
      <c r="R60" t="s">
        <v>14113</v>
      </c>
      <c r="S60" t="s">
        <v>14090</v>
      </c>
      <c r="T60" t="s">
        <v>14090</v>
      </c>
      <c r="U60" t="s">
        <v>14091</v>
      </c>
      <c r="V60" t="s">
        <v>14110</v>
      </c>
      <c r="W60" t="s">
        <v>14092</v>
      </c>
      <c r="X60" t="s">
        <v>14091</v>
      </c>
      <c r="Y60" t="s">
        <v>14093</v>
      </c>
      <c r="Z60" t="s">
        <v>14140</v>
      </c>
      <c r="AA60" t="s">
        <v>14110</v>
      </c>
      <c r="AB60" t="s">
        <v>14118</v>
      </c>
      <c r="AC60" t="s">
        <v>14141</v>
      </c>
      <c r="AD60" t="s">
        <v>14141</v>
      </c>
      <c r="AE60" t="s">
        <v>14093</v>
      </c>
      <c r="AF60" t="s">
        <v>14211</v>
      </c>
      <c r="AH60" t="s">
        <v>14097</v>
      </c>
      <c r="AI60" s="78" t="s">
        <v>14122</v>
      </c>
      <c r="AJ60" t="s">
        <v>14123</v>
      </c>
      <c r="AK60" t="s">
        <v>14162</v>
      </c>
      <c r="AL60" t="s">
        <v>14162</v>
      </c>
      <c r="AM60" t="s">
        <v>14188</v>
      </c>
      <c r="AN60" t="s">
        <v>14087</v>
      </c>
      <c r="AO60" t="s">
        <v>14110</v>
      </c>
      <c r="AP60" t="s">
        <v>14337</v>
      </c>
      <c r="AQ60" t="s">
        <v>14100</v>
      </c>
      <c r="AR60" t="s">
        <v>14100</v>
      </c>
      <c r="AS60" t="s">
        <v>14098</v>
      </c>
      <c r="AT60" t="s">
        <v>14222</v>
      </c>
      <c r="AU60" t="s">
        <v>14222</v>
      </c>
      <c r="AV60" t="s">
        <v>14250</v>
      </c>
      <c r="AW60" t="s">
        <v>14102</v>
      </c>
      <c r="AX60" t="s">
        <v>14215</v>
      </c>
      <c r="AY60" t="s">
        <v>14122</v>
      </c>
      <c r="AZ60" t="s">
        <v>14240</v>
      </c>
      <c r="BA60" t="s">
        <v>14338</v>
      </c>
      <c r="BB60" t="s">
        <v>14104</v>
      </c>
      <c r="BC60" t="s">
        <v>14211</v>
      </c>
      <c r="BD60" t="s">
        <v>14211</v>
      </c>
      <c r="BE60" t="s">
        <v>14211</v>
      </c>
      <c r="BF60" t="s">
        <v>14156</v>
      </c>
      <c r="BG60" t="s">
        <v>14156</v>
      </c>
      <c r="BH60" t="s">
        <v>14156</v>
      </c>
      <c r="BI60" t="s">
        <v>14131</v>
      </c>
      <c r="BJ60" t="s">
        <v>14195</v>
      </c>
      <c r="BK60" t="s">
        <v>14195</v>
      </c>
      <c r="BL60" t="s">
        <v>14242</v>
      </c>
      <c r="BM60" t="s">
        <v>14248</v>
      </c>
      <c r="BN60" t="s">
        <v>14248</v>
      </c>
      <c r="BO60" t="s">
        <v>14110</v>
      </c>
      <c r="BP60" t="s">
        <v>14110</v>
      </c>
      <c r="BQ60" t="s">
        <v>14110</v>
      </c>
      <c r="BR60" t="s">
        <v>14110</v>
      </c>
      <c r="BS60" t="s">
        <v>14110</v>
      </c>
      <c r="BT60" t="s">
        <v>14110</v>
      </c>
      <c r="BV60" t="s">
        <v>14110</v>
      </c>
      <c r="BW60" s="52"/>
      <c r="BX60" s="52"/>
    </row>
    <row r="61" spans="1:76" ht="15" customHeight="1">
      <c r="A61">
        <v>62</v>
      </c>
      <c r="B61">
        <v>2011</v>
      </c>
      <c r="C61" t="s">
        <v>349</v>
      </c>
      <c r="D61" t="s">
        <v>350</v>
      </c>
      <c r="E61" t="s">
        <v>928</v>
      </c>
      <c r="F61" t="s">
        <v>13691</v>
      </c>
      <c r="G61">
        <v>0</v>
      </c>
      <c r="H61" t="s">
        <v>14085</v>
      </c>
      <c r="I61">
        <v>6</v>
      </c>
      <c r="K61" t="s">
        <v>14108</v>
      </c>
      <c r="L61" t="s">
        <v>14171</v>
      </c>
      <c r="M61" t="s">
        <v>14250</v>
      </c>
      <c r="O61" t="s">
        <v>14135</v>
      </c>
      <c r="P61" t="s">
        <v>14112</v>
      </c>
      <c r="Q61" t="s">
        <v>14113</v>
      </c>
      <c r="R61" t="s">
        <v>14250</v>
      </c>
      <c r="S61" t="s">
        <v>14113</v>
      </c>
      <c r="T61" t="s">
        <v>14113</v>
      </c>
      <c r="U61" t="s">
        <v>14137</v>
      </c>
      <c r="V61" t="s">
        <v>14110</v>
      </c>
      <c r="W61" t="s">
        <v>14092</v>
      </c>
      <c r="X61" t="s">
        <v>14116</v>
      </c>
      <c r="Y61" t="s">
        <v>14139</v>
      </c>
      <c r="Z61" t="s">
        <v>14094</v>
      </c>
      <c r="AA61" t="s">
        <v>14110</v>
      </c>
      <c r="AB61" t="s">
        <v>14118</v>
      </c>
      <c r="AC61" t="s">
        <v>14141</v>
      </c>
      <c r="AD61" t="s">
        <v>14141</v>
      </c>
      <c r="AE61" t="s">
        <v>14093</v>
      </c>
      <c r="AF61" t="s">
        <v>14219</v>
      </c>
      <c r="AH61" t="s">
        <v>14097</v>
      </c>
      <c r="AI61" s="78" t="s">
        <v>14122</v>
      </c>
      <c r="AJ61" t="s">
        <v>14123</v>
      </c>
      <c r="AK61" t="s">
        <v>14099</v>
      </c>
      <c r="AL61" t="s">
        <v>14220</v>
      </c>
      <c r="AM61" t="s">
        <v>14099</v>
      </c>
      <c r="AN61" t="s">
        <v>14110</v>
      </c>
      <c r="AO61" t="s">
        <v>14110</v>
      </c>
      <c r="AQ61" t="s">
        <v>14125</v>
      </c>
      <c r="AR61" t="s">
        <v>14100</v>
      </c>
      <c r="AS61" t="s">
        <v>14122</v>
      </c>
      <c r="AT61" t="s">
        <v>14250</v>
      </c>
      <c r="AU61" t="s">
        <v>14250</v>
      </c>
      <c r="AV61" t="s">
        <v>14250</v>
      </c>
      <c r="AW61" t="s">
        <v>14102</v>
      </c>
      <c r="AX61" t="s">
        <v>14102</v>
      </c>
      <c r="AY61" t="s">
        <v>14122</v>
      </c>
      <c r="AZ61" t="s">
        <v>14103</v>
      </c>
      <c r="BB61" t="s">
        <v>14104</v>
      </c>
      <c r="BC61" t="s">
        <v>14150</v>
      </c>
      <c r="BD61" t="s">
        <v>14211</v>
      </c>
      <c r="BE61" t="s">
        <v>14211</v>
      </c>
      <c r="BF61" t="s">
        <v>14156</v>
      </c>
      <c r="BG61" t="s">
        <v>14156</v>
      </c>
      <c r="BH61" t="s">
        <v>14156</v>
      </c>
      <c r="BI61" t="s">
        <v>14131</v>
      </c>
      <c r="BJ61" t="s">
        <v>14195</v>
      </c>
      <c r="BK61" t="s">
        <v>14195</v>
      </c>
      <c r="BL61" t="s">
        <v>14153</v>
      </c>
      <c r="BM61" t="s">
        <v>14248</v>
      </c>
      <c r="BN61" t="s">
        <v>14248</v>
      </c>
      <c r="BO61" t="s">
        <v>14110</v>
      </c>
      <c r="BP61" t="s">
        <v>14110</v>
      </c>
      <c r="BQ61" t="s">
        <v>14110</v>
      </c>
      <c r="BR61" t="s">
        <v>14110</v>
      </c>
      <c r="BS61" t="s">
        <v>14110</v>
      </c>
      <c r="BT61" t="s">
        <v>14110</v>
      </c>
      <c r="BV61" t="s">
        <v>14110</v>
      </c>
      <c r="BW61" s="52"/>
      <c r="BX61" s="52"/>
    </row>
    <row r="62" spans="1:76" ht="15" customHeight="1">
      <c r="A62">
        <v>73</v>
      </c>
      <c r="B62">
        <v>2011</v>
      </c>
      <c r="C62" t="s">
        <v>1633</v>
      </c>
      <c r="D62" t="s">
        <v>1634</v>
      </c>
      <c r="E62" t="s">
        <v>766</v>
      </c>
      <c r="F62" t="s">
        <v>13694</v>
      </c>
      <c r="G62">
        <v>0</v>
      </c>
      <c r="H62" t="s">
        <v>14085</v>
      </c>
      <c r="I62">
        <v>4</v>
      </c>
      <c r="K62" t="s">
        <v>14085</v>
      </c>
      <c r="L62" t="s">
        <v>14109</v>
      </c>
      <c r="M62" t="s">
        <v>14110</v>
      </c>
      <c r="O62" t="s">
        <v>14088</v>
      </c>
      <c r="P62" t="s">
        <v>14156</v>
      </c>
      <c r="Q62" t="s">
        <v>14113</v>
      </c>
      <c r="R62" t="s">
        <v>14250</v>
      </c>
      <c r="S62" t="s">
        <v>14113</v>
      </c>
      <c r="T62" t="s">
        <v>14113</v>
      </c>
      <c r="U62" t="s">
        <v>14091</v>
      </c>
      <c r="V62" t="s">
        <v>14087</v>
      </c>
      <c r="W62" t="s">
        <v>14092</v>
      </c>
      <c r="X62" t="s">
        <v>14091</v>
      </c>
      <c r="Y62" t="s">
        <v>14093</v>
      </c>
      <c r="Z62" t="s">
        <v>14116</v>
      </c>
      <c r="AA62" t="s">
        <v>14110</v>
      </c>
      <c r="AB62" t="s">
        <v>14118</v>
      </c>
      <c r="AC62" t="s">
        <v>14141</v>
      </c>
      <c r="AD62" t="s">
        <v>14141</v>
      </c>
      <c r="AE62" t="s">
        <v>14093</v>
      </c>
      <c r="AF62" t="s">
        <v>14211</v>
      </c>
      <c r="AH62" t="s">
        <v>14121</v>
      </c>
      <c r="AI62" s="78" t="s">
        <v>14098</v>
      </c>
      <c r="AJ62" t="s">
        <v>14123</v>
      </c>
      <c r="AK62" t="s">
        <v>14124</v>
      </c>
      <c r="AL62" t="s">
        <v>14124</v>
      </c>
      <c r="AM62" t="s">
        <v>14124</v>
      </c>
      <c r="AN62" t="s">
        <v>14110</v>
      </c>
      <c r="AO62" t="s">
        <v>14110</v>
      </c>
      <c r="AQ62" t="s">
        <v>14229</v>
      </c>
      <c r="AR62" t="s">
        <v>14229</v>
      </c>
      <c r="AS62" t="s">
        <v>14098</v>
      </c>
      <c r="AT62" t="s">
        <v>14101</v>
      </c>
      <c r="AU62" t="s">
        <v>14101</v>
      </c>
      <c r="AV62" t="s">
        <v>14110</v>
      </c>
      <c r="AW62" t="s">
        <v>14127</v>
      </c>
      <c r="AX62" t="s">
        <v>14127</v>
      </c>
      <c r="AY62" t="s">
        <v>14098</v>
      </c>
      <c r="AZ62" t="s">
        <v>14103</v>
      </c>
      <c r="BA62" s="80" t="s">
        <v>14339</v>
      </c>
      <c r="BB62" t="s">
        <v>14104</v>
      </c>
      <c r="BC62" t="s">
        <v>14211</v>
      </c>
      <c r="BD62" t="s">
        <v>14211</v>
      </c>
      <c r="BE62" t="s">
        <v>14211</v>
      </c>
      <c r="BF62" t="s">
        <v>14156</v>
      </c>
      <c r="BG62" t="s">
        <v>14156</v>
      </c>
      <c r="BH62" t="s">
        <v>14156</v>
      </c>
      <c r="BI62" t="s">
        <v>14106</v>
      </c>
      <c r="BJ62" t="s">
        <v>14195</v>
      </c>
      <c r="BK62" t="s">
        <v>14195</v>
      </c>
      <c r="BL62" t="s">
        <v>14225</v>
      </c>
      <c r="BM62" t="s">
        <v>14234</v>
      </c>
      <c r="BN62" t="s">
        <v>14248</v>
      </c>
      <c r="BO62" t="s">
        <v>14110</v>
      </c>
      <c r="BP62" t="s">
        <v>14110</v>
      </c>
      <c r="BQ62" t="s">
        <v>14110</v>
      </c>
      <c r="BR62" t="s">
        <v>14110</v>
      </c>
      <c r="BS62" t="s">
        <v>14110</v>
      </c>
      <c r="BT62" t="s">
        <v>14110</v>
      </c>
      <c r="BV62" t="s">
        <v>14110</v>
      </c>
      <c r="BW62" s="52"/>
      <c r="BX62" s="52"/>
    </row>
    <row r="63" spans="1:76" ht="15" customHeight="1">
      <c r="A63">
        <v>74</v>
      </c>
      <c r="B63">
        <v>2012</v>
      </c>
      <c r="C63" t="s">
        <v>74</v>
      </c>
      <c r="D63" t="s">
        <v>75</v>
      </c>
      <c r="E63" t="s">
        <v>639</v>
      </c>
      <c r="F63" t="s">
        <v>13695</v>
      </c>
      <c r="G63">
        <v>0</v>
      </c>
      <c r="H63" t="s">
        <v>14154</v>
      </c>
      <c r="I63">
        <v>4</v>
      </c>
      <c r="K63" t="s">
        <v>14085</v>
      </c>
      <c r="L63" t="s">
        <v>14155</v>
      </c>
      <c r="M63" t="s">
        <v>14250</v>
      </c>
      <c r="O63" t="s">
        <v>14088</v>
      </c>
      <c r="P63" t="s">
        <v>14089</v>
      </c>
      <c r="Q63" t="s">
        <v>14090</v>
      </c>
      <c r="R63" t="s">
        <v>14250</v>
      </c>
      <c r="S63" t="s">
        <v>14090</v>
      </c>
      <c r="T63" t="s">
        <v>14090</v>
      </c>
      <c r="U63" t="s">
        <v>14137</v>
      </c>
      <c r="V63" t="s">
        <v>14110</v>
      </c>
      <c r="W63" t="s">
        <v>14092</v>
      </c>
      <c r="X63" t="s">
        <v>14116</v>
      </c>
      <c r="Y63" t="s">
        <v>14093</v>
      </c>
      <c r="Z63" t="s">
        <v>14140</v>
      </c>
      <c r="AA63" t="s">
        <v>14110</v>
      </c>
      <c r="AB63" t="s">
        <v>14118</v>
      </c>
      <c r="AC63" t="s">
        <v>14141</v>
      </c>
      <c r="AD63" t="s">
        <v>14141</v>
      </c>
      <c r="AE63" t="s">
        <v>14093</v>
      </c>
      <c r="AF63" t="s">
        <v>14211</v>
      </c>
      <c r="AH63" t="s">
        <v>14097</v>
      </c>
      <c r="AI63" s="78" t="s">
        <v>14098</v>
      </c>
      <c r="AJ63" t="s">
        <v>14123</v>
      </c>
      <c r="AK63" t="s">
        <v>14099</v>
      </c>
      <c r="AL63" t="s">
        <v>14099</v>
      </c>
      <c r="AM63" t="s">
        <v>14188</v>
      </c>
      <c r="AN63" t="s">
        <v>14110</v>
      </c>
      <c r="AO63" t="s">
        <v>14110</v>
      </c>
      <c r="AP63" t="s">
        <v>14340</v>
      </c>
      <c r="AQ63" t="s">
        <v>14238</v>
      </c>
      <c r="AR63" t="s">
        <v>14100</v>
      </c>
      <c r="AS63" t="s">
        <v>14238</v>
      </c>
      <c r="AT63" t="s">
        <v>14250</v>
      </c>
      <c r="AU63" t="s">
        <v>14250</v>
      </c>
      <c r="AV63" t="s">
        <v>14250</v>
      </c>
      <c r="AW63" t="s">
        <v>14215</v>
      </c>
      <c r="AX63" t="s">
        <v>14102</v>
      </c>
      <c r="AY63" t="s">
        <v>14238</v>
      </c>
      <c r="AZ63" t="s">
        <v>14103</v>
      </c>
      <c r="BB63" t="s">
        <v>14193</v>
      </c>
      <c r="BC63" t="s">
        <v>14211</v>
      </c>
      <c r="BD63" t="s">
        <v>14211</v>
      </c>
      <c r="BE63" t="s">
        <v>14211</v>
      </c>
      <c r="BF63" t="s">
        <v>14105</v>
      </c>
      <c r="BG63" t="s">
        <v>14156</v>
      </c>
      <c r="BH63" t="s">
        <v>14156</v>
      </c>
      <c r="BI63" t="s">
        <v>14106</v>
      </c>
      <c r="BJ63" t="s">
        <v>14195</v>
      </c>
      <c r="BK63" t="s">
        <v>14195</v>
      </c>
      <c r="BL63" t="s">
        <v>14132</v>
      </c>
      <c r="BM63" t="s">
        <v>14248</v>
      </c>
      <c r="BN63" t="s">
        <v>14248</v>
      </c>
      <c r="BO63" t="s">
        <v>14110</v>
      </c>
      <c r="BP63" t="s">
        <v>14110</v>
      </c>
      <c r="BQ63" t="s">
        <v>14110</v>
      </c>
      <c r="BR63" t="s">
        <v>14110</v>
      </c>
      <c r="BS63" t="s">
        <v>14110</v>
      </c>
      <c r="BT63" t="s">
        <v>14110</v>
      </c>
      <c r="BV63" t="s">
        <v>14110</v>
      </c>
      <c r="BW63" s="52"/>
      <c r="BX63" s="52"/>
    </row>
    <row r="64" spans="1:76" ht="15" customHeight="1">
      <c r="A64">
        <v>75</v>
      </c>
      <c r="B64">
        <v>2012</v>
      </c>
      <c r="C64" t="s">
        <v>268</v>
      </c>
      <c r="D64" t="s">
        <v>269</v>
      </c>
      <c r="E64" t="s">
        <v>836</v>
      </c>
      <c r="F64" t="s">
        <v>13696</v>
      </c>
      <c r="G64">
        <v>0</v>
      </c>
      <c r="H64" t="s">
        <v>14085</v>
      </c>
      <c r="I64">
        <v>10</v>
      </c>
      <c r="J64">
        <v>11</v>
      </c>
      <c r="K64" t="s">
        <v>14133</v>
      </c>
      <c r="L64" t="s">
        <v>14171</v>
      </c>
      <c r="M64" t="s">
        <v>14250</v>
      </c>
      <c r="O64" t="s">
        <v>14111</v>
      </c>
      <c r="P64" t="s">
        <v>14156</v>
      </c>
      <c r="Q64" t="s">
        <v>14090</v>
      </c>
      <c r="R64" t="s">
        <v>14250</v>
      </c>
      <c r="S64" t="s">
        <v>14090</v>
      </c>
      <c r="T64" t="s">
        <v>14090</v>
      </c>
      <c r="U64" t="s">
        <v>14137</v>
      </c>
      <c r="V64" t="s">
        <v>14110</v>
      </c>
      <c r="W64" t="s">
        <v>14138</v>
      </c>
      <c r="X64" t="s">
        <v>14116</v>
      </c>
      <c r="Y64" t="s">
        <v>14093</v>
      </c>
      <c r="Z64" t="s">
        <v>14140</v>
      </c>
      <c r="AA64" t="s">
        <v>14110</v>
      </c>
      <c r="AB64" t="s">
        <v>14095</v>
      </c>
      <c r="AC64" t="s">
        <v>14141</v>
      </c>
      <c r="AD64" t="s">
        <v>14095</v>
      </c>
      <c r="AE64" t="s">
        <v>14093</v>
      </c>
      <c r="AF64" t="s">
        <v>14199</v>
      </c>
      <c r="AH64" t="s">
        <v>14097</v>
      </c>
      <c r="AI64" s="78" t="s">
        <v>14098</v>
      </c>
      <c r="AJ64" t="s">
        <v>14123</v>
      </c>
      <c r="AK64" t="s">
        <v>14099</v>
      </c>
      <c r="AL64" t="s">
        <v>14099</v>
      </c>
      <c r="AM64" t="s">
        <v>14188</v>
      </c>
      <c r="AN64" t="s">
        <v>14110</v>
      </c>
      <c r="AO64" t="s">
        <v>14110</v>
      </c>
      <c r="AQ64" t="s">
        <v>14100</v>
      </c>
      <c r="AR64" t="s">
        <v>14100</v>
      </c>
      <c r="AS64" t="s">
        <v>14098</v>
      </c>
      <c r="AT64" t="s">
        <v>14250</v>
      </c>
      <c r="AU64" t="s">
        <v>14250</v>
      </c>
      <c r="AV64" t="s">
        <v>14250</v>
      </c>
      <c r="AW64" t="s">
        <v>14102</v>
      </c>
      <c r="AX64" t="s">
        <v>14215</v>
      </c>
      <c r="AY64" t="s">
        <v>14122</v>
      </c>
      <c r="AZ64" t="s">
        <v>14103</v>
      </c>
      <c r="BB64" t="s">
        <v>14104</v>
      </c>
      <c r="BC64" t="s">
        <v>14211</v>
      </c>
      <c r="BD64" t="s">
        <v>14211</v>
      </c>
      <c r="BE64" t="s">
        <v>14211</v>
      </c>
      <c r="BF64" t="s">
        <v>14156</v>
      </c>
      <c r="BG64" t="s">
        <v>14156</v>
      </c>
      <c r="BH64" t="s">
        <v>14156</v>
      </c>
      <c r="BI64" t="s">
        <v>14131</v>
      </c>
      <c r="BJ64" t="s">
        <v>14195</v>
      </c>
      <c r="BK64" t="s">
        <v>14195</v>
      </c>
      <c r="BL64" t="s">
        <v>14132</v>
      </c>
      <c r="BM64" t="s">
        <v>14248</v>
      </c>
      <c r="BN64" t="s">
        <v>14248</v>
      </c>
      <c r="BO64" t="s">
        <v>14110</v>
      </c>
      <c r="BP64" t="s">
        <v>14110</v>
      </c>
      <c r="BQ64" t="s">
        <v>14110</v>
      </c>
      <c r="BR64" t="s">
        <v>14110</v>
      </c>
      <c r="BS64" t="s">
        <v>14110</v>
      </c>
      <c r="BT64" t="s">
        <v>14110</v>
      </c>
      <c r="BV64" t="s">
        <v>14110</v>
      </c>
      <c r="BW64" s="52"/>
      <c r="BX64" s="52"/>
    </row>
    <row r="65" spans="1:76" ht="15" customHeight="1">
      <c r="C65"/>
      <c r="H65" t="s">
        <v>14108</v>
      </c>
      <c r="I65">
        <v>10</v>
      </c>
      <c r="J65">
        <v>11</v>
      </c>
      <c r="K65" t="s">
        <v>14133</v>
      </c>
      <c r="L65" t="s">
        <v>14171</v>
      </c>
      <c r="M65" t="s">
        <v>14250</v>
      </c>
      <c r="O65" t="s">
        <v>14111</v>
      </c>
      <c r="P65" t="s">
        <v>14156</v>
      </c>
      <c r="Q65" t="s">
        <v>14090</v>
      </c>
      <c r="R65" t="s">
        <v>14250</v>
      </c>
      <c r="S65" t="s">
        <v>14090</v>
      </c>
      <c r="T65" t="s">
        <v>14090</v>
      </c>
      <c r="U65" t="s">
        <v>14137</v>
      </c>
      <c r="V65" t="s">
        <v>14110</v>
      </c>
      <c r="W65" t="s">
        <v>14138</v>
      </c>
      <c r="X65" t="s">
        <v>14116</v>
      </c>
      <c r="Y65" t="s">
        <v>14093</v>
      </c>
      <c r="Z65" t="s">
        <v>14140</v>
      </c>
      <c r="AA65" t="s">
        <v>14110</v>
      </c>
      <c r="AB65" t="s">
        <v>14095</v>
      </c>
      <c r="AC65" t="s">
        <v>14141</v>
      </c>
      <c r="AD65" t="s">
        <v>14141</v>
      </c>
      <c r="AE65" t="s">
        <v>14093</v>
      </c>
      <c r="AF65" t="s">
        <v>14199</v>
      </c>
      <c r="AH65" t="s">
        <v>14097</v>
      </c>
      <c r="AI65" s="78" t="s">
        <v>14098</v>
      </c>
      <c r="AJ65" t="s">
        <v>14123</v>
      </c>
      <c r="AK65" t="s">
        <v>14099</v>
      </c>
      <c r="AL65" t="s">
        <v>14099</v>
      </c>
      <c r="AM65" t="s">
        <v>14188</v>
      </c>
      <c r="AN65" t="s">
        <v>14110</v>
      </c>
      <c r="AO65" t="s">
        <v>14110</v>
      </c>
      <c r="AQ65" t="s">
        <v>14100</v>
      </c>
      <c r="AR65" t="s">
        <v>14100</v>
      </c>
      <c r="AS65" t="s">
        <v>14098</v>
      </c>
      <c r="AT65" t="s">
        <v>14250</v>
      </c>
      <c r="AU65" t="s">
        <v>14250</v>
      </c>
      <c r="AV65" t="s">
        <v>14250</v>
      </c>
      <c r="AW65" t="s">
        <v>14102</v>
      </c>
      <c r="AX65" t="s">
        <v>14215</v>
      </c>
      <c r="AY65" t="s">
        <v>14122</v>
      </c>
      <c r="AZ65" t="s">
        <v>14103</v>
      </c>
      <c r="BB65" t="s">
        <v>14104</v>
      </c>
      <c r="BC65" t="s">
        <v>14211</v>
      </c>
      <c r="BD65" t="s">
        <v>14211</v>
      </c>
      <c r="BE65" t="s">
        <v>14211</v>
      </c>
      <c r="BF65" t="s">
        <v>14156</v>
      </c>
      <c r="BG65" t="s">
        <v>14156</v>
      </c>
      <c r="BH65" t="s">
        <v>14156</v>
      </c>
      <c r="BI65" t="s">
        <v>14131</v>
      </c>
      <c r="BJ65" t="s">
        <v>14195</v>
      </c>
      <c r="BK65" t="s">
        <v>14195</v>
      </c>
      <c r="BL65" t="s">
        <v>14132</v>
      </c>
      <c r="BM65" t="s">
        <v>14248</v>
      </c>
      <c r="BN65" t="s">
        <v>14248</v>
      </c>
      <c r="BO65" t="s">
        <v>14110</v>
      </c>
      <c r="BP65" t="s">
        <v>14110</v>
      </c>
      <c r="BQ65" t="s">
        <v>14110</v>
      </c>
      <c r="BR65" t="s">
        <v>14110</v>
      </c>
      <c r="BS65" t="s">
        <v>14110</v>
      </c>
      <c r="BT65" t="s">
        <v>14110</v>
      </c>
      <c r="BV65" t="s">
        <v>14110</v>
      </c>
      <c r="BW65" s="52"/>
      <c r="BX65" s="52"/>
    </row>
    <row r="66" spans="1:76" ht="15" customHeight="1">
      <c r="C66"/>
      <c r="H66" t="s">
        <v>14133</v>
      </c>
      <c r="I66">
        <v>8</v>
      </c>
      <c r="K66" t="s">
        <v>14154</v>
      </c>
      <c r="L66" t="s">
        <v>14171</v>
      </c>
      <c r="M66" t="s">
        <v>14250</v>
      </c>
      <c r="O66" t="s">
        <v>14111</v>
      </c>
      <c r="P66" t="s">
        <v>14156</v>
      </c>
      <c r="Q66" t="s">
        <v>14090</v>
      </c>
      <c r="R66" t="s">
        <v>14250</v>
      </c>
      <c r="S66" t="s">
        <v>14090</v>
      </c>
      <c r="T66" t="s">
        <v>14090</v>
      </c>
      <c r="U66" t="s">
        <v>14137</v>
      </c>
      <c r="V66" t="s">
        <v>14110</v>
      </c>
      <c r="W66" t="s">
        <v>14138</v>
      </c>
      <c r="X66" t="s">
        <v>14116</v>
      </c>
      <c r="Y66" t="s">
        <v>14093</v>
      </c>
      <c r="Z66" t="s">
        <v>14140</v>
      </c>
      <c r="AA66" t="s">
        <v>14110</v>
      </c>
      <c r="AB66" t="s">
        <v>14095</v>
      </c>
      <c r="AC66" t="s">
        <v>14141</v>
      </c>
      <c r="AD66" t="s">
        <v>14141</v>
      </c>
      <c r="AE66" t="s">
        <v>14093</v>
      </c>
      <c r="AF66" t="s">
        <v>14199</v>
      </c>
      <c r="AH66" t="s">
        <v>14097</v>
      </c>
      <c r="AI66" s="78" t="s">
        <v>14098</v>
      </c>
      <c r="AJ66" t="s">
        <v>14123</v>
      </c>
      <c r="AK66" t="s">
        <v>14099</v>
      </c>
      <c r="AL66" t="s">
        <v>14099</v>
      </c>
      <c r="AM66" t="s">
        <v>14188</v>
      </c>
      <c r="AN66" t="s">
        <v>14110</v>
      </c>
      <c r="AO66" t="s">
        <v>14110</v>
      </c>
      <c r="AQ66" t="s">
        <v>14100</v>
      </c>
      <c r="AR66" t="s">
        <v>14100</v>
      </c>
      <c r="AS66" t="s">
        <v>14098</v>
      </c>
      <c r="AT66" t="s">
        <v>14250</v>
      </c>
      <c r="AU66" t="s">
        <v>14250</v>
      </c>
      <c r="AV66" t="s">
        <v>14250</v>
      </c>
      <c r="AW66" t="s">
        <v>14102</v>
      </c>
      <c r="AX66" t="s">
        <v>14215</v>
      </c>
      <c r="AY66" t="s">
        <v>14122</v>
      </c>
      <c r="AZ66" t="s">
        <v>14103</v>
      </c>
      <c r="BB66" t="s">
        <v>14104</v>
      </c>
      <c r="BC66" t="s">
        <v>14211</v>
      </c>
      <c r="BD66" t="s">
        <v>14211</v>
      </c>
      <c r="BE66" t="s">
        <v>14211</v>
      </c>
      <c r="BF66" t="s">
        <v>14156</v>
      </c>
      <c r="BG66" t="s">
        <v>14156</v>
      </c>
      <c r="BH66" t="s">
        <v>14156</v>
      </c>
      <c r="BI66" t="s">
        <v>14131</v>
      </c>
      <c r="BJ66" t="s">
        <v>14195</v>
      </c>
      <c r="BK66" t="s">
        <v>14195</v>
      </c>
      <c r="BL66" t="s">
        <v>14132</v>
      </c>
      <c r="BM66" t="s">
        <v>14248</v>
      </c>
      <c r="BN66" t="s">
        <v>14248</v>
      </c>
      <c r="BO66" t="s">
        <v>14110</v>
      </c>
      <c r="BP66" t="s">
        <v>14110</v>
      </c>
      <c r="BQ66" t="s">
        <v>14110</v>
      </c>
      <c r="BR66" t="s">
        <v>14110</v>
      </c>
      <c r="BS66" t="s">
        <v>14110</v>
      </c>
      <c r="BT66" t="s">
        <v>14110</v>
      </c>
      <c r="BV66" t="s">
        <v>14110</v>
      </c>
      <c r="BW66" s="52"/>
      <c r="BX66" s="52"/>
    </row>
    <row r="67" spans="1:76" ht="15" customHeight="1">
      <c r="A67">
        <v>78</v>
      </c>
      <c r="B67">
        <v>2012</v>
      </c>
      <c r="C67" t="s">
        <v>599</v>
      </c>
      <c r="D67" t="s">
        <v>600</v>
      </c>
      <c r="E67" t="s">
        <v>712</v>
      </c>
      <c r="F67" t="s">
        <v>13698</v>
      </c>
      <c r="G67">
        <v>0</v>
      </c>
      <c r="H67" t="s">
        <v>14108</v>
      </c>
      <c r="I67">
        <v>15</v>
      </c>
      <c r="K67" t="s">
        <v>14108</v>
      </c>
      <c r="L67" t="s">
        <v>14134</v>
      </c>
      <c r="M67" t="s">
        <v>14110</v>
      </c>
      <c r="O67" t="s">
        <v>14135</v>
      </c>
      <c r="P67" t="s">
        <v>14089</v>
      </c>
      <c r="Q67" t="s">
        <v>14090</v>
      </c>
      <c r="R67" t="s">
        <v>14250</v>
      </c>
      <c r="S67" t="s">
        <v>14090</v>
      </c>
      <c r="T67" t="s">
        <v>14090</v>
      </c>
      <c r="U67" t="s">
        <v>14091</v>
      </c>
      <c r="V67" t="s">
        <v>14110</v>
      </c>
      <c r="W67" t="s">
        <v>14092</v>
      </c>
      <c r="X67" t="s">
        <v>14116</v>
      </c>
      <c r="Y67" t="s">
        <v>14093</v>
      </c>
      <c r="Z67" t="s">
        <v>14140</v>
      </c>
      <c r="AA67" t="s">
        <v>14110</v>
      </c>
      <c r="AB67" t="s">
        <v>14118</v>
      </c>
      <c r="AC67" t="s">
        <v>14141</v>
      </c>
      <c r="AD67" t="s">
        <v>14141</v>
      </c>
      <c r="AE67" t="s">
        <v>14093</v>
      </c>
      <c r="AF67" t="s">
        <v>14211</v>
      </c>
      <c r="AH67" t="s">
        <v>14097</v>
      </c>
      <c r="AI67" s="78" t="s">
        <v>14098</v>
      </c>
      <c r="AJ67" t="s">
        <v>14123</v>
      </c>
      <c r="AK67" t="s">
        <v>14145</v>
      </c>
      <c r="AL67" t="s">
        <v>14145</v>
      </c>
      <c r="AM67" t="s">
        <v>14188</v>
      </c>
      <c r="AN67" t="s">
        <v>14110</v>
      </c>
      <c r="AO67" t="s">
        <v>14110</v>
      </c>
      <c r="AQ67" t="s">
        <v>14163</v>
      </c>
      <c r="AR67" t="s">
        <v>14163</v>
      </c>
      <c r="AS67" t="s">
        <v>14098</v>
      </c>
      <c r="AT67" t="s">
        <v>14203</v>
      </c>
      <c r="AU67" t="s">
        <v>14203</v>
      </c>
      <c r="AV67" t="s">
        <v>14250</v>
      </c>
      <c r="AW67" t="s">
        <v>14215</v>
      </c>
      <c r="AX67" t="s">
        <v>14102</v>
      </c>
      <c r="AY67" t="s">
        <v>14122</v>
      </c>
      <c r="AZ67" t="s">
        <v>14166</v>
      </c>
      <c r="BB67" t="s">
        <v>14104</v>
      </c>
      <c r="BC67" t="s">
        <v>14193</v>
      </c>
      <c r="BD67" t="s">
        <v>14211</v>
      </c>
      <c r="BE67" t="s">
        <v>14211</v>
      </c>
      <c r="BF67" t="s">
        <v>14167</v>
      </c>
      <c r="BG67" t="s">
        <v>14156</v>
      </c>
      <c r="BH67" t="s">
        <v>14156</v>
      </c>
      <c r="BI67" t="s">
        <v>14131</v>
      </c>
      <c r="BJ67" t="s">
        <v>14195</v>
      </c>
      <c r="BK67" t="s">
        <v>14195</v>
      </c>
      <c r="BL67" t="s">
        <v>14132</v>
      </c>
      <c r="BM67" t="s">
        <v>14248</v>
      </c>
      <c r="BN67" t="s">
        <v>14248</v>
      </c>
      <c r="BO67" t="s">
        <v>14110</v>
      </c>
      <c r="BP67" t="s">
        <v>14110</v>
      </c>
      <c r="BQ67" t="s">
        <v>14110</v>
      </c>
      <c r="BR67" t="s">
        <v>14110</v>
      </c>
      <c r="BS67" t="s">
        <v>14110</v>
      </c>
      <c r="BT67" t="s">
        <v>14110</v>
      </c>
      <c r="BV67" t="s">
        <v>14110</v>
      </c>
      <c r="BW67" s="52"/>
      <c r="BX67" s="52"/>
    </row>
    <row r="68" spans="1:76" ht="15" customHeight="1">
      <c r="A68">
        <v>82</v>
      </c>
      <c r="B68">
        <v>2012</v>
      </c>
      <c r="C68" t="s">
        <v>805</v>
      </c>
      <c r="D68" t="s">
        <v>1069</v>
      </c>
      <c r="E68" t="s">
        <v>13937</v>
      </c>
      <c r="F68" t="s">
        <v>13699</v>
      </c>
      <c r="G68">
        <v>0</v>
      </c>
      <c r="H68" t="s">
        <v>14085</v>
      </c>
      <c r="I68">
        <v>3</v>
      </c>
      <c r="K68" t="s">
        <v>14085</v>
      </c>
      <c r="L68" t="s">
        <v>14109</v>
      </c>
      <c r="M68" t="s">
        <v>14110</v>
      </c>
      <c r="O68" t="s">
        <v>14088</v>
      </c>
      <c r="P68" t="s">
        <v>14112</v>
      </c>
      <c r="Q68" t="s">
        <v>14090</v>
      </c>
      <c r="R68" t="s">
        <v>14250</v>
      </c>
      <c r="S68" t="s">
        <v>14090</v>
      </c>
      <c r="T68" t="s">
        <v>14090</v>
      </c>
      <c r="U68" t="s">
        <v>14091</v>
      </c>
      <c r="V68" t="s">
        <v>14087</v>
      </c>
      <c r="W68" t="s">
        <v>14138</v>
      </c>
      <c r="X68" t="s">
        <v>14116</v>
      </c>
      <c r="Y68" t="s">
        <v>14139</v>
      </c>
      <c r="Z68" t="s">
        <v>14140</v>
      </c>
      <c r="AA68" t="s">
        <v>14110</v>
      </c>
      <c r="AB68" t="s">
        <v>14095</v>
      </c>
      <c r="AC68" t="s">
        <v>14118</v>
      </c>
      <c r="AD68" t="s">
        <v>14141</v>
      </c>
      <c r="AE68" t="s">
        <v>14093</v>
      </c>
      <c r="AF68" t="s">
        <v>14199</v>
      </c>
      <c r="AH68" t="s">
        <v>14097</v>
      </c>
      <c r="AI68" s="78" t="s">
        <v>14098</v>
      </c>
      <c r="AJ68" t="s">
        <v>14123</v>
      </c>
      <c r="AK68" t="s">
        <v>14124</v>
      </c>
      <c r="AL68" t="s">
        <v>14124</v>
      </c>
      <c r="AM68" t="s">
        <v>14188</v>
      </c>
      <c r="AN68" t="s">
        <v>14110</v>
      </c>
      <c r="AO68" t="s">
        <v>14110</v>
      </c>
      <c r="AQ68" t="s">
        <v>14163</v>
      </c>
      <c r="AR68" t="s">
        <v>14163</v>
      </c>
      <c r="AS68" t="s">
        <v>14098</v>
      </c>
      <c r="AT68" t="s">
        <v>14101</v>
      </c>
      <c r="AU68" t="s">
        <v>14101</v>
      </c>
      <c r="AV68" t="s">
        <v>14110</v>
      </c>
      <c r="AW68" t="s">
        <v>14127</v>
      </c>
      <c r="AX68" t="s">
        <v>14215</v>
      </c>
      <c r="AY68" t="s">
        <v>14238</v>
      </c>
      <c r="AZ68" t="s">
        <v>14103</v>
      </c>
      <c r="BB68" t="s">
        <v>14104</v>
      </c>
      <c r="BC68" t="s">
        <v>14211</v>
      </c>
      <c r="BD68" t="s">
        <v>14211</v>
      </c>
      <c r="BE68" t="s">
        <v>14211</v>
      </c>
      <c r="BF68" t="s">
        <v>14156</v>
      </c>
      <c r="BG68" t="s">
        <v>14156</v>
      </c>
      <c r="BH68" t="s">
        <v>14156</v>
      </c>
      <c r="BI68" t="s">
        <v>14106</v>
      </c>
      <c r="BJ68" t="s">
        <v>14195</v>
      </c>
      <c r="BK68" t="s">
        <v>14195</v>
      </c>
      <c r="BL68" t="s">
        <v>14153</v>
      </c>
      <c r="BM68" t="s">
        <v>14248</v>
      </c>
      <c r="BN68" t="s">
        <v>14248</v>
      </c>
      <c r="BO68" t="s">
        <v>14110</v>
      </c>
      <c r="BP68" t="s">
        <v>14110</v>
      </c>
      <c r="BQ68" t="s">
        <v>14110</v>
      </c>
      <c r="BR68" t="s">
        <v>14110</v>
      </c>
      <c r="BS68" t="s">
        <v>14110</v>
      </c>
      <c r="BT68" t="s">
        <v>14110</v>
      </c>
      <c r="BV68" t="s">
        <v>14110</v>
      </c>
      <c r="BW68" s="52"/>
      <c r="BX68" s="52"/>
    </row>
    <row r="69" spans="1:76" ht="15" customHeight="1">
      <c r="A69">
        <v>86</v>
      </c>
      <c r="B69">
        <v>2013</v>
      </c>
      <c r="C69" t="s">
        <v>82</v>
      </c>
      <c r="D69" t="s">
        <v>83</v>
      </c>
      <c r="E69" t="s">
        <v>675</v>
      </c>
      <c r="F69" t="s">
        <v>13702</v>
      </c>
      <c r="G69">
        <v>0</v>
      </c>
      <c r="H69" t="s">
        <v>14085</v>
      </c>
      <c r="I69">
        <v>8</v>
      </c>
      <c r="K69" t="s">
        <v>14154</v>
      </c>
      <c r="L69" t="s">
        <v>14171</v>
      </c>
      <c r="M69" t="s">
        <v>14250</v>
      </c>
      <c r="O69" t="s">
        <v>14111</v>
      </c>
      <c r="P69" t="s">
        <v>14156</v>
      </c>
      <c r="Q69" t="s">
        <v>14090</v>
      </c>
      <c r="R69" t="s">
        <v>14250</v>
      </c>
      <c r="S69" t="s">
        <v>14090</v>
      </c>
      <c r="T69" t="s">
        <v>14090</v>
      </c>
      <c r="U69" t="s">
        <v>14137</v>
      </c>
      <c r="V69" t="s">
        <v>14110</v>
      </c>
      <c r="W69" t="s">
        <v>14092</v>
      </c>
      <c r="X69" t="s">
        <v>14091</v>
      </c>
      <c r="Y69" t="s">
        <v>14093</v>
      </c>
      <c r="Z69" t="s">
        <v>14140</v>
      </c>
      <c r="AA69" t="s">
        <v>14110</v>
      </c>
      <c r="AB69" t="s">
        <v>14118</v>
      </c>
      <c r="AC69" t="s">
        <v>14141</v>
      </c>
      <c r="AD69" t="s">
        <v>14141</v>
      </c>
      <c r="AE69" t="s">
        <v>14093</v>
      </c>
      <c r="AF69" t="s">
        <v>14211</v>
      </c>
      <c r="AH69" t="s">
        <v>14097</v>
      </c>
      <c r="AI69" s="78" t="s">
        <v>14098</v>
      </c>
      <c r="AJ69" t="s">
        <v>14123</v>
      </c>
      <c r="AK69" t="s">
        <v>14099</v>
      </c>
      <c r="AL69" t="s">
        <v>14099</v>
      </c>
      <c r="AM69" t="s">
        <v>14188</v>
      </c>
      <c r="AN69" t="s">
        <v>14110</v>
      </c>
      <c r="AO69" t="s">
        <v>14110</v>
      </c>
      <c r="AQ69" t="s">
        <v>14100</v>
      </c>
      <c r="AR69" t="s">
        <v>14100</v>
      </c>
      <c r="AS69" t="s">
        <v>14098</v>
      </c>
      <c r="AT69" t="s">
        <v>14250</v>
      </c>
      <c r="AU69" t="s">
        <v>14250</v>
      </c>
      <c r="AV69" t="s">
        <v>14250</v>
      </c>
      <c r="AW69" t="s">
        <v>14215</v>
      </c>
      <c r="AX69" t="s">
        <v>14102</v>
      </c>
      <c r="AY69" t="s">
        <v>14122</v>
      </c>
      <c r="AZ69" t="s">
        <v>14103</v>
      </c>
      <c r="BB69" t="s">
        <v>14104</v>
      </c>
      <c r="BC69" t="s">
        <v>14211</v>
      </c>
      <c r="BD69" t="s">
        <v>14211</v>
      </c>
      <c r="BE69" t="s">
        <v>14211</v>
      </c>
      <c r="BF69" t="s">
        <v>14156</v>
      </c>
      <c r="BG69" t="s">
        <v>14156</v>
      </c>
      <c r="BH69" t="s">
        <v>14156</v>
      </c>
      <c r="BI69" t="s">
        <v>14131</v>
      </c>
      <c r="BJ69" t="s">
        <v>14195</v>
      </c>
      <c r="BK69" t="s">
        <v>14195</v>
      </c>
      <c r="BL69" t="s">
        <v>14107</v>
      </c>
      <c r="BM69" t="s">
        <v>14248</v>
      </c>
      <c r="BN69" t="s">
        <v>14248</v>
      </c>
      <c r="BO69" t="s">
        <v>14110</v>
      </c>
      <c r="BP69" t="s">
        <v>14110</v>
      </c>
      <c r="BQ69" t="s">
        <v>14110</v>
      </c>
      <c r="BR69" t="s">
        <v>14110</v>
      </c>
      <c r="BS69" t="s">
        <v>14110</v>
      </c>
      <c r="BT69" t="s">
        <v>14110</v>
      </c>
      <c r="BV69" t="s">
        <v>14110</v>
      </c>
      <c r="BW69" s="52"/>
      <c r="BX69" s="52"/>
    </row>
    <row r="70" spans="1:76" ht="15" customHeight="1">
      <c r="C70"/>
      <c r="H70" t="s">
        <v>14108</v>
      </c>
      <c r="I70">
        <v>10</v>
      </c>
      <c r="J70">
        <v>11</v>
      </c>
      <c r="K70" t="s">
        <v>14133</v>
      </c>
      <c r="L70" t="s">
        <v>14171</v>
      </c>
      <c r="M70" t="s">
        <v>14250</v>
      </c>
      <c r="O70" t="s">
        <v>14111</v>
      </c>
      <c r="P70" t="s">
        <v>14156</v>
      </c>
      <c r="Q70" t="s">
        <v>14090</v>
      </c>
      <c r="R70" t="s">
        <v>14250</v>
      </c>
      <c r="S70" t="s">
        <v>14090</v>
      </c>
      <c r="T70" t="s">
        <v>14090</v>
      </c>
      <c r="U70" t="s">
        <v>14137</v>
      </c>
      <c r="V70" t="s">
        <v>14110</v>
      </c>
      <c r="W70" t="s">
        <v>14092</v>
      </c>
      <c r="X70" t="s">
        <v>14091</v>
      </c>
      <c r="Y70" t="s">
        <v>14093</v>
      </c>
      <c r="Z70" t="s">
        <v>14140</v>
      </c>
      <c r="AA70" t="s">
        <v>14110</v>
      </c>
      <c r="AB70" t="s">
        <v>14118</v>
      </c>
      <c r="AC70" t="s">
        <v>14141</v>
      </c>
      <c r="AD70" t="s">
        <v>14141</v>
      </c>
      <c r="AE70" t="s">
        <v>14093</v>
      </c>
      <c r="AF70" t="s">
        <v>14176</v>
      </c>
      <c r="AH70" t="s">
        <v>14097</v>
      </c>
      <c r="AI70" s="78" t="s">
        <v>14098</v>
      </c>
      <c r="AJ70" t="s">
        <v>14123</v>
      </c>
      <c r="AK70" t="s">
        <v>14099</v>
      </c>
      <c r="AL70" t="s">
        <v>14099</v>
      </c>
      <c r="AM70" t="s">
        <v>14188</v>
      </c>
      <c r="AN70" t="s">
        <v>14110</v>
      </c>
      <c r="AO70" t="s">
        <v>14110</v>
      </c>
      <c r="AQ70" t="s">
        <v>14100</v>
      </c>
      <c r="AR70" t="s">
        <v>14100</v>
      </c>
      <c r="AS70" t="s">
        <v>14098</v>
      </c>
      <c r="AT70" t="s">
        <v>14250</v>
      </c>
      <c r="AU70" t="s">
        <v>14250</v>
      </c>
      <c r="AV70" t="s">
        <v>14250</v>
      </c>
      <c r="AW70" t="s">
        <v>14102</v>
      </c>
      <c r="AX70" t="s">
        <v>14102</v>
      </c>
      <c r="AY70" t="s">
        <v>14122</v>
      </c>
      <c r="AZ70" t="s">
        <v>14103</v>
      </c>
      <c r="BB70" t="s">
        <v>14104</v>
      </c>
      <c r="BC70" t="s">
        <v>14211</v>
      </c>
      <c r="BD70" t="s">
        <v>14211</v>
      </c>
      <c r="BE70" t="s">
        <v>14211</v>
      </c>
      <c r="BF70" t="s">
        <v>14156</v>
      </c>
      <c r="BG70" t="s">
        <v>14156</v>
      </c>
      <c r="BH70" t="s">
        <v>14156</v>
      </c>
      <c r="BI70" t="s">
        <v>14131</v>
      </c>
      <c r="BJ70" t="s">
        <v>14195</v>
      </c>
      <c r="BK70" t="s">
        <v>14195</v>
      </c>
      <c r="BL70" t="s">
        <v>14107</v>
      </c>
      <c r="BM70" t="s">
        <v>14248</v>
      </c>
      <c r="BN70" t="s">
        <v>14248</v>
      </c>
      <c r="BO70" t="s">
        <v>14110</v>
      </c>
      <c r="BP70" t="s">
        <v>14110</v>
      </c>
      <c r="BQ70" t="s">
        <v>14110</v>
      </c>
      <c r="BR70" t="s">
        <v>14110</v>
      </c>
      <c r="BS70" t="s">
        <v>14110</v>
      </c>
      <c r="BT70" t="s">
        <v>14110</v>
      </c>
      <c r="BV70" t="s">
        <v>14110</v>
      </c>
      <c r="BW70" s="52"/>
      <c r="BX70" s="52"/>
    </row>
    <row r="71" spans="1:76" ht="15" customHeight="1">
      <c r="C71"/>
      <c r="H71" t="s">
        <v>14133</v>
      </c>
      <c r="I71">
        <v>8</v>
      </c>
      <c r="K71" t="s">
        <v>14154</v>
      </c>
      <c r="L71" t="s">
        <v>14171</v>
      </c>
      <c r="M71" t="s">
        <v>14250</v>
      </c>
      <c r="O71" t="s">
        <v>14111</v>
      </c>
      <c r="P71" t="s">
        <v>14156</v>
      </c>
      <c r="Q71" t="s">
        <v>14090</v>
      </c>
      <c r="R71" t="s">
        <v>14250</v>
      </c>
      <c r="S71" t="s">
        <v>14090</v>
      </c>
      <c r="T71" t="s">
        <v>14090</v>
      </c>
      <c r="U71" t="s">
        <v>14137</v>
      </c>
      <c r="V71" t="s">
        <v>14110</v>
      </c>
      <c r="W71" t="s">
        <v>14092</v>
      </c>
      <c r="X71" t="s">
        <v>14091</v>
      </c>
      <c r="Y71" t="s">
        <v>14093</v>
      </c>
      <c r="Z71" t="s">
        <v>14140</v>
      </c>
      <c r="AA71" t="s">
        <v>14110</v>
      </c>
      <c r="AB71" t="s">
        <v>14118</v>
      </c>
      <c r="AC71" t="s">
        <v>14141</v>
      </c>
      <c r="AD71" t="s">
        <v>14141</v>
      </c>
      <c r="AE71" t="s">
        <v>14093</v>
      </c>
      <c r="AF71" t="s">
        <v>14211</v>
      </c>
      <c r="AH71" t="s">
        <v>14097</v>
      </c>
      <c r="AI71" s="78" t="s">
        <v>14098</v>
      </c>
      <c r="AJ71" t="s">
        <v>14123</v>
      </c>
      <c r="AK71" t="s">
        <v>14099</v>
      </c>
      <c r="AL71" t="s">
        <v>14099</v>
      </c>
      <c r="AM71" t="s">
        <v>14188</v>
      </c>
      <c r="AN71" t="s">
        <v>14110</v>
      </c>
      <c r="AO71" t="s">
        <v>14110</v>
      </c>
      <c r="AQ71" t="s">
        <v>14100</v>
      </c>
      <c r="AR71" t="s">
        <v>14100</v>
      </c>
      <c r="AS71" t="s">
        <v>14238</v>
      </c>
      <c r="AT71" t="s">
        <v>14250</v>
      </c>
      <c r="AU71" t="s">
        <v>14250</v>
      </c>
      <c r="AV71" t="s">
        <v>14250</v>
      </c>
      <c r="AW71" t="s">
        <v>14102</v>
      </c>
      <c r="AX71" t="s">
        <v>14102</v>
      </c>
      <c r="AY71" t="s">
        <v>14122</v>
      </c>
      <c r="AZ71" t="s">
        <v>14103</v>
      </c>
      <c r="BB71" t="s">
        <v>14104</v>
      </c>
      <c r="BC71" t="s">
        <v>14211</v>
      </c>
      <c r="BD71" t="s">
        <v>14211</v>
      </c>
      <c r="BE71" t="s">
        <v>14211</v>
      </c>
      <c r="BF71" t="s">
        <v>14156</v>
      </c>
      <c r="BG71" t="s">
        <v>14156</v>
      </c>
      <c r="BH71" t="s">
        <v>14156</v>
      </c>
      <c r="BI71" t="s">
        <v>14131</v>
      </c>
      <c r="BJ71" t="s">
        <v>14195</v>
      </c>
      <c r="BK71" t="s">
        <v>14195</v>
      </c>
      <c r="BL71" t="s">
        <v>14107</v>
      </c>
      <c r="BM71" t="s">
        <v>14248</v>
      </c>
      <c r="BN71" t="s">
        <v>14248</v>
      </c>
      <c r="BO71" t="s">
        <v>14110</v>
      </c>
      <c r="BP71" t="s">
        <v>14110</v>
      </c>
      <c r="BQ71" t="s">
        <v>14110</v>
      </c>
      <c r="BR71" t="s">
        <v>14110</v>
      </c>
      <c r="BS71" t="s">
        <v>14110</v>
      </c>
      <c r="BT71" t="s">
        <v>14110</v>
      </c>
      <c r="BV71" t="s">
        <v>14110</v>
      </c>
      <c r="BW71" s="52"/>
      <c r="BX71" s="52"/>
    </row>
    <row r="72" spans="1:76" ht="15" customHeight="1">
      <c r="A72">
        <v>87</v>
      </c>
      <c r="B72">
        <v>2013</v>
      </c>
      <c r="C72" t="s">
        <v>250</v>
      </c>
      <c r="D72" t="s">
        <v>251</v>
      </c>
      <c r="E72" t="s">
        <v>639</v>
      </c>
      <c r="F72" t="s">
        <v>13703</v>
      </c>
      <c r="G72">
        <v>0</v>
      </c>
      <c r="H72" t="s">
        <v>14085</v>
      </c>
      <c r="I72">
        <v>8</v>
      </c>
      <c r="K72" t="s">
        <v>14154</v>
      </c>
      <c r="L72" t="s">
        <v>14171</v>
      </c>
      <c r="M72" t="s">
        <v>14250</v>
      </c>
      <c r="O72" t="s">
        <v>14111</v>
      </c>
      <c r="P72" t="s">
        <v>14156</v>
      </c>
      <c r="Q72" t="s">
        <v>14090</v>
      </c>
      <c r="R72" t="s">
        <v>14250</v>
      </c>
      <c r="S72" t="s">
        <v>14090</v>
      </c>
      <c r="T72" t="s">
        <v>14090</v>
      </c>
      <c r="U72" t="s">
        <v>14137</v>
      </c>
      <c r="V72" t="s">
        <v>14110</v>
      </c>
      <c r="W72" t="s">
        <v>14138</v>
      </c>
      <c r="X72" t="s">
        <v>14116</v>
      </c>
      <c r="Y72" t="s">
        <v>14093</v>
      </c>
      <c r="Z72" t="s">
        <v>14094</v>
      </c>
      <c r="AA72" t="s">
        <v>14110</v>
      </c>
      <c r="AB72" t="s">
        <v>14095</v>
      </c>
      <c r="AC72" t="s">
        <v>14141</v>
      </c>
      <c r="AD72" t="s">
        <v>14095</v>
      </c>
      <c r="AE72" t="s">
        <v>14093</v>
      </c>
      <c r="AF72" t="s">
        <v>14199</v>
      </c>
      <c r="AH72" t="s">
        <v>14097</v>
      </c>
      <c r="AI72" s="78" t="s">
        <v>14122</v>
      </c>
      <c r="AJ72" t="s">
        <v>14123</v>
      </c>
      <c r="AK72" t="s">
        <v>14099</v>
      </c>
      <c r="AL72" t="s">
        <v>14220</v>
      </c>
      <c r="AM72" t="s">
        <v>14099</v>
      </c>
      <c r="AN72" t="s">
        <v>14110</v>
      </c>
      <c r="AO72" t="s">
        <v>14087</v>
      </c>
      <c r="AQ72" t="s">
        <v>14100</v>
      </c>
      <c r="AR72" t="s">
        <v>14100</v>
      </c>
      <c r="AS72" t="s">
        <v>14098</v>
      </c>
      <c r="AT72" t="s">
        <v>14250</v>
      </c>
      <c r="AU72" t="s">
        <v>14250</v>
      </c>
      <c r="AV72" t="s">
        <v>14250</v>
      </c>
      <c r="AW72" t="s">
        <v>14102</v>
      </c>
      <c r="AX72" t="s">
        <v>14215</v>
      </c>
      <c r="AY72" t="s">
        <v>14122</v>
      </c>
      <c r="AZ72" t="s">
        <v>14103</v>
      </c>
      <c r="BB72" t="s">
        <v>14104</v>
      </c>
      <c r="BC72" t="s">
        <v>14211</v>
      </c>
      <c r="BD72" t="s">
        <v>14211</v>
      </c>
      <c r="BE72" t="s">
        <v>14211</v>
      </c>
      <c r="BF72" t="s">
        <v>14241</v>
      </c>
      <c r="BG72" t="s">
        <v>14156</v>
      </c>
      <c r="BH72" t="s">
        <v>14156</v>
      </c>
      <c r="BI72" t="s">
        <v>14131</v>
      </c>
      <c r="BJ72" t="s">
        <v>14106</v>
      </c>
      <c r="BK72" t="s">
        <v>14195</v>
      </c>
      <c r="BL72" t="s">
        <v>14107</v>
      </c>
      <c r="BM72" t="s">
        <v>14248</v>
      </c>
      <c r="BN72" t="s">
        <v>14248</v>
      </c>
      <c r="BO72" t="s">
        <v>14110</v>
      </c>
      <c r="BP72" t="s">
        <v>14110</v>
      </c>
      <c r="BQ72" t="s">
        <v>14110</v>
      </c>
      <c r="BR72" t="s">
        <v>14110</v>
      </c>
      <c r="BS72" t="s">
        <v>14110</v>
      </c>
      <c r="BT72" t="s">
        <v>14110</v>
      </c>
      <c r="BV72" t="s">
        <v>14110</v>
      </c>
      <c r="BW72" s="52"/>
      <c r="BX72" s="52"/>
    </row>
    <row r="73" spans="1:76" ht="15" customHeight="1">
      <c r="A73">
        <v>88</v>
      </c>
      <c r="B73">
        <v>2013</v>
      </c>
      <c r="C73" t="s">
        <v>282</v>
      </c>
      <c r="D73" t="s">
        <v>355</v>
      </c>
      <c r="E73" t="s">
        <v>932</v>
      </c>
      <c r="F73" t="s">
        <v>13704</v>
      </c>
      <c r="G73">
        <v>0</v>
      </c>
      <c r="H73" t="s">
        <v>14085</v>
      </c>
      <c r="I73">
        <v>6</v>
      </c>
      <c r="K73" t="s">
        <v>14085</v>
      </c>
      <c r="L73" t="s">
        <v>14171</v>
      </c>
      <c r="M73" t="s">
        <v>14250</v>
      </c>
      <c r="O73" t="s">
        <v>14088</v>
      </c>
      <c r="P73" t="s">
        <v>14156</v>
      </c>
      <c r="Q73" t="s">
        <v>14090</v>
      </c>
      <c r="R73" t="s">
        <v>14250</v>
      </c>
      <c r="S73" t="s">
        <v>14090</v>
      </c>
      <c r="T73" t="s">
        <v>14090</v>
      </c>
      <c r="U73" t="s">
        <v>14137</v>
      </c>
      <c r="V73" t="s">
        <v>14087</v>
      </c>
      <c r="W73" t="s">
        <v>14092</v>
      </c>
      <c r="X73" t="s">
        <v>14116</v>
      </c>
      <c r="Y73" t="s">
        <v>14093</v>
      </c>
      <c r="Z73" t="s">
        <v>14094</v>
      </c>
      <c r="AA73" t="s">
        <v>14110</v>
      </c>
      <c r="AB73" t="s">
        <v>14141</v>
      </c>
      <c r="AC73" t="s">
        <v>14141</v>
      </c>
      <c r="AD73" t="s">
        <v>14141</v>
      </c>
      <c r="AE73" t="s">
        <v>14093</v>
      </c>
      <c r="AF73" t="s">
        <v>14211</v>
      </c>
      <c r="AH73" t="s">
        <v>14097</v>
      </c>
      <c r="AI73" s="78" t="s">
        <v>14122</v>
      </c>
      <c r="AJ73" t="s">
        <v>14123</v>
      </c>
      <c r="AK73" t="s">
        <v>14099</v>
      </c>
      <c r="AL73" t="s">
        <v>14220</v>
      </c>
      <c r="AM73" t="s">
        <v>14099</v>
      </c>
      <c r="AN73" t="s">
        <v>14110</v>
      </c>
      <c r="AO73" t="s">
        <v>14110</v>
      </c>
      <c r="AQ73" t="s">
        <v>14125</v>
      </c>
      <c r="AR73" t="s">
        <v>14100</v>
      </c>
      <c r="AS73" t="s">
        <v>14122</v>
      </c>
      <c r="AT73" t="s">
        <v>14250</v>
      </c>
      <c r="AU73" t="s">
        <v>14250</v>
      </c>
      <c r="AV73" t="s">
        <v>14250</v>
      </c>
      <c r="AW73" t="s">
        <v>14102</v>
      </c>
      <c r="AX73" t="s">
        <v>14102</v>
      </c>
      <c r="AY73" t="s">
        <v>14122</v>
      </c>
      <c r="AZ73" t="s">
        <v>14254</v>
      </c>
      <c r="BB73" t="s">
        <v>14150</v>
      </c>
      <c r="BC73" t="s">
        <v>14193</v>
      </c>
      <c r="BD73" t="s">
        <v>14211</v>
      </c>
      <c r="BE73" t="s">
        <v>14211</v>
      </c>
      <c r="BF73" t="s">
        <v>14105</v>
      </c>
      <c r="BG73" t="s">
        <v>14156</v>
      </c>
      <c r="BH73" t="s">
        <v>14156</v>
      </c>
      <c r="BI73" t="s">
        <v>14106</v>
      </c>
      <c r="BJ73" t="s">
        <v>14131</v>
      </c>
      <c r="BK73" t="s">
        <v>14195</v>
      </c>
      <c r="BL73" t="s">
        <v>14132</v>
      </c>
      <c r="BM73" t="s">
        <v>14225</v>
      </c>
      <c r="BN73" t="s">
        <v>14248</v>
      </c>
      <c r="BO73" t="s">
        <v>14110</v>
      </c>
      <c r="BP73" t="s">
        <v>14110</v>
      </c>
      <c r="BQ73" t="s">
        <v>14110</v>
      </c>
      <c r="BR73" t="s">
        <v>14110</v>
      </c>
      <c r="BS73" t="s">
        <v>14110</v>
      </c>
      <c r="BT73" t="s">
        <v>14110</v>
      </c>
      <c r="BV73" t="s">
        <v>14110</v>
      </c>
      <c r="BW73" s="52"/>
      <c r="BX73" s="52"/>
    </row>
    <row r="74" spans="1:76" ht="15" customHeight="1">
      <c r="C74"/>
      <c r="H74" t="s">
        <v>14108</v>
      </c>
      <c r="I74">
        <v>7</v>
      </c>
      <c r="K74" t="s">
        <v>14085</v>
      </c>
      <c r="L74" t="s">
        <v>14171</v>
      </c>
      <c r="M74" t="s">
        <v>14250</v>
      </c>
      <c r="O74" t="s">
        <v>14088</v>
      </c>
      <c r="P74" t="s">
        <v>14156</v>
      </c>
      <c r="Q74" t="s">
        <v>14090</v>
      </c>
      <c r="R74" t="s">
        <v>14250</v>
      </c>
      <c r="S74" t="s">
        <v>14090</v>
      </c>
      <c r="T74" t="s">
        <v>14090</v>
      </c>
      <c r="U74" t="s">
        <v>14137</v>
      </c>
      <c r="V74" t="s">
        <v>14087</v>
      </c>
      <c r="W74" t="s">
        <v>14092</v>
      </c>
      <c r="X74" t="s">
        <v>14116</v>
      </c>
      <c r="Y74" t="s">
        <v>14093</v>
      </c>
      <c r="Z74" t="s">
        <v>14094</v>
      </c>
      <c r="AA74" t="s">
        <v>14110</v>
      </c>
      <c r="AB74" t="s">
        <v>14141</v>
      </c>
      <c r="AC74" t="s">
        <v>14141</v>
      </c>
      <c r="AD74" t="s">
        <v>14141</v>
      </c>
      <c r="AE74" t="s">
        <v>14093</v>
      </c>
      <c r="AF74" t="s">
        <v>14211</v>
      </c>
      <c r="AH74" t="s">
        <v>14097</v>
      </c>
      <c r="AI74" s="78" t="s">
        <v>14122</v>
      </c>
      <c r="AJ74" t="s">
        <v>14123</v>
      </c>
      <c r="AK74" t="s">
        <v>14099</v>
      </c>
      <c r="AL74" t="s">
        <v>14220</v>
      </c>
      <c r="AM74" t="s">
        <v>14099</v>
      </c>
      <c r="AN74" t="s">
        <v>14110</v>
      </c>
      <c r="AO74" t="s">
        <v>14110</v>
      </c>
      <c r="AQ74" t="s">
        <v>14125</v>
      </c>
      <c r="AR74" t="s">
        <v>14100</v>
      </c>
      <c r="AS74" t="s">
        <v>14122</v>
      </c>
      <c r="AT74" t="s">
        <v>14250</v>
      </c>
      <c r="AU74" t="s">
        <v>14250</v>
      </c>
      <c r="AV74" t="s">
        <v>14250</v>
      </c>
      <c r="AW74" t="s">
        <v>14102</v>
      </c>
      <c r="AX74" t="s">
        <v>14102</v>
      </c>
      <c r="AY74" t="s">
        <v>14122</v>
      </c>
      <c r="AZ74" t="s">
        <v>14254</v>
      </c>
      <c r="BB74" t="s">
        <v>14150</v>
      </c>
      <c r="BC74" t="s">
        <v>14193</v>
      </c>
      <c r="BD74" t="s">
        <v>14211</v>
      </c>
      <c r="BE74" t="s">
        <v>14211</v>
      </c>
      <c r="BF74" t="s">
        <v>14105</v>
      </c>
      <c r="BG74" t="s">
        <v>14156</v>
      </c>
      <c r="BH74" t="s">
        <v>14156</v>
      </c>
      <c r="BI74" t="s">
        <v>14106</v>
      </c>
      <c r="BJ74" t="s">
        <v>14131</v>
      </c>
      <c r="BK74" t="s">
        <v>14195</v>
      </c>
      <c r="BL74" t="s">
        <v>14132</v>
      </c>
      <c r="BM74" t="s">
        <v>14225</v>
      </c>
      <c r="BN74" t="s">
        <v>14248</v>
      </c>
      <c r="BO74" t="s">
        <v>14110</v>
      </c>
      <c r="BP74" t="s">
        <v>14110</v>
      </c>
      <c r="BQ74" t="s">
        <v>14110</v>
      </c>
      <c r="BR74" t="s">
        <v>14110</v>
      </c>
      <c r="BS74" t="s">
        <v>14110</v>
      </c>
      <c r="BT74" t="s">
        <v>14110</v>
      </c>
      <c r="BV74" t="s">
        <v>14110</v>
      </c>
      <c r="BW74" s="52"/>
      <c r="BX74" s="52"/>
    </row>
    <row r="75" spans="1:76" ht="15" customHeight="1">
      <c r="A75">
        <v>90</v>
      </c>
      <c r="B75">
        <v>2013</v>
      </c>
      <c r="C75" t="s">
        <v>474</v>
      </c>
      <c r="D75" t="s">
        <v>475</v>
      </c>
      <c r="E75" t="s">
        <v>766</v>
      </c>
      <c r="F75" t="s">
        <v>13706</v>
      </c>
      <c r="G75">
        <v>0</v>
      </c>
      <c r="H75" t="s">
        <v>14085</v>
      </c>
      <c r="I75">
        <v>8</v>
      </c>
      <c r="K75" t="s">
        <v>14085</v>
      </c>
      <c r="L75" t="s">
        <v>14155</v>
      </c>
      <c r="M75" t="s">
        <v>14250</v>
      </c>
      <c r="O75" t="s">
        <v>14088</v>
      </c>
      <c r="P75" t="s">
        <v>14089</v>
      </c>
      <c r="Q75" t="s">
        <v>14113</v>
      </c>
      <c r="R75" t="s">
        <v>14250</v>
      </c>
      <c r="S75" t="s">
        <v>14090</v>
      </c>
      <c r="T75" t="s">
        <v>14090</v>
      </c>
      <c r="U75" t="s">
        <v>14137</v>
      </c>
      <c r="V75" t="s">
        <v>14110</v>
      </c>
      <c r="W75" t="s">
        <v>14092</v>
      </c>
      <c r="X75" t="s">
        <v>14116</v>
      </c>
      <c r="Y75" t="s">
        <v>14093</v>
      </c>
      <c r="Z75" t="s">
        <v>14140</v>
      </c>
      <c r="AA75" t="s">
        <v>14110</v>
      </c>
      <c r="AB75" t="s">
        <v>14118</v>
      </c>
      <c r="AC75" t="s">
        <v>14141</v>
      </c>
      <c r="AD75" t="s">
        <v>14141</v>
      </c>
      <c r="AE75" t="s">
        <v>14093</v>
      </c>
      <c r="AF75" t="s">
        <v>14211</v>
      </c>
      <c r="AH75" t="s">
        <v>14097</v>
      </c>
      <c r="AI75" s="78" t="s">
        <v>14122</v>
      </c>
      <c r="AJ75" t="s">
        <v>14093</v>
      </c>
      <c r="AK75" t="s">
        <v>14099</v>
      </c>
      <c r="AL75" t="s">
        <v>14188</v>
      </c>
      <c r="AM75" t="s">
        <v>14188</v>
      </c>
      <c r="AN75" t="s">
        <v>14110</v>
      </c>
      <c r="AO75" t="s">
        <v>14110</v>
      </c>
      <c r="AQ75" t="s">
        <v>14100</v>
      </c>
      <c r="AR75" t="s">
        <v>14100</v>
      </c>
      <c r="AS75" t="s">
        <v>14098</v>
      </c>
      <c r="AT75" t="s">
        <v>14250</v>
      </c>
      <c r="AU75" t="s">
        <v>14250</v>
      </c>
      <c r="AV75" t="s">
        <v>14250</v>
      </c>
      <c r="AW75" t="s">
        <v>14102</v>
      </c>
      <c r="AX75" t="s">
        <v>14215</v>
      </c>
      <c r="AY75" t="s">
        <v>14122</v>
      </c>
      <c r="AZ75" t="s">
        <v>14128</v>
      </c>
      <c r="BB75" t="s">
        <v>14104</v>
      </c>
      <c r="BC75" t="s">
        <v>14211</v>
      </c>
      <c r="BD75" t="s">
        <v>14211</v>
      </c>
      <c r="BE75" t="s">
        <v>14211</v>
      </c>
      <c r="BF75" t="s">
        <v>14156</v>
      </c>
      <c r="BG75" t="s">
        <v>14156</v>
      </c>
      <c r="BH75" t="s">
        <v>14156</v>
      </c>
      <c r="BI75" t="s">
        <v>14106</v>
      </c>
      <c r="BJ75" t="s">
        <v>14195</v>
      </c>
      <c r="BK75" t="s">
        <v>14195</v>
      </c>
      <c r="BL75" t="s">
        <v>14242</v>
      </c>
      <c r="BM75" t="s">
        <v>14248</v>
      </c>
      <c r="BN75" t="s">
        <v>14248</v>
      </c>
      <c r="BO75" t="s">
        <v>14110</v>
      </c>
      <c r="BP75" t="s">
        <v>14110</v>
      </c>
      <c r="BQ75" t="s">
        <v>14110</v>
      </c>
      <c r="BR75" t="s">
        <v>14110</v>
      </c>
      <c r="BS75" t="s">
        <v>14110</v>
      </c>
      <c r="BT75" t="s">
        <v>14110</v>
      </c>
      <c r="BV75" t="s">
        <v>14110</v>
      </c>
      <c r="BW75" s="52"/>
      <c r="BX75" s="52"/>
    </row>
    <row r="76" spans="1:76" ht="15" customHeight="1">
      <c r="C76"/>
      <c r="H76" t="s">
        <v>14108</v>
      </c>
      <c r="I76">
        <v>4</v>
      </c>
      <c r="K76" t="s">
        <v>14085</v>
      </c>
      <c r="L76" t="s">
        <v>14155</v>
      </c>
      <c r="M76" t="s">
        <v>14250</v>
      </c>
      <c r="O76" t="s">
        <v>14088</v>
      </c>
      <c r="P76" t="s">
        <v>14186</v>
      </c>
      <c r="Q76" t="s">
        <v>14113</v>
      </c>
      <c r="R76" t="s">
        <v>14250</v>
      </c>
      <c r="S76" t="s">
        <v>14090</v>
      </c>
      <c r="T76" t="s">
        <v>14090</v>
      </c>
      <c r="U76" t="s">
        <v>14137</v>
      </c>
      <c r="V76" t="s">
        <v>14110</v>
      </c>
      <c r="W76" t="s">
        <v>14092</v>
      </c>
      <c r="X76" t="s">
        <v>14116</v>
      </c>
      <c r="Y76" t="s">
        <v>14173</v>
      </c>
      <c r="Z76" t="s">
        <v>14140</v>
      </c>
      <c r="AA76" t="s">
        <v>14110</v>
      </c>
      <c r="AB76" t="s">
        <v>14118</v>
      </c>
      <c r="AC76" t="s">
        <v>14141</v>
      </c>
      <c r="AD76" t="s">
        <v>14141</v>
      </c>
      <c r="AE76" t="s">
        <v>14093</v>
      </c>
      <c r="AF76" t="s">
        <v>14211</v>
      </c>
      <c r="AH76" t="s">
        <v>14097</v>
      </c>
      <c r="AI76" s="78" t="s">
        <v>14122</v>
      </c>
      <c r="AJ76" t="s">
        <v>14093</v>
      </c>
      <c r="AK76" t="s">
        <v>14099</v>
      </c>
      <c r="AL76" t="s">
        <v>14188</v>
      </c>
      <c r="AM76" t="s">
        <v>14188</v>
      </c>
      <c r="AN76" t="s">
        <v>14110</v>
      </c>
      <c r="AO76" t="s">
        <v>14110</v>
      </c>
      <c r="AQ76" t="s">
        <v>14100</v>
      </c>
      <c r="AR76" t="s">
        <v>14100</v>
      </c>
      <c r="AS76" t="s">
        <v>14098</v>
      </c>
      <c r="AT76" t="s">
        <v>14250</v>
      </c>
      <c r="AU76" t="s">
        <v>14250</v>
      </c>
      <c r="AV76" t="s">
        <v>14250</v>
      </c>
      <c r="AW76" t="s">
        <v>14102</v>
      </c>
      <c r="AX76" t="s">
        <v>14215</v>
      </c>
      <c r="AY76" t="s">
        <v>14122</v>
      </c>
      <c r="AZ76" t="s">
        <v>14128</v>
      </c>
      <c r="BB76" t="s">
        <v>14104</v>
      </c>
      <c r="BC76" t="s">
        <v>14211</v>
      </c>
      <c r="BD76" t="s">
        <v>14211</v>
      </c>
      <c r="BE76" t="s">
        <v>14211</v>
      </c>
      <c r="BF76" t="s">
        <v>14156</v>
      </c>
      <c r="BG76" t="s">
        <v>14156</v>
      </c>
      <c r="BH76" t="s">
        <v>14156</v>
      </c>
      <c r="BI76" t="s">
        <v>14106</v>
      </c>
      <c r="BJ76" t="s">
        <v>14195</v>
      </c>
      <c r="BK76" t="s">
        <v>14195</v>
      </c>
      <c r="BL76" t="s">
        <v>14242</v>
      </c>
      <c r="BM76" t="s">
        <v>14248</v>
      </c>
      <c r="BN76" t="s">
        <v>14248</v>
      </c>
      <c r="BO76" t="s">
        <v>14110</v>
      </c>
      <c r="BP76" t="s">
        <v>14110</v>
      </c>
      <c r="BQ76" t="s">
        <v>14110</v>
      </c>
      <c r="BR76" t="s">
        <v>14110</v>
      </c>
      <c r="BS76" t="s">
        <v>14110</v>
      </c>
      <c r="BT76" t="s">
        <v>14110</v>
      </c>
      <c r="BV76" t="s">
        <v>14110</v>
      </c>
      <c r="BW76" s="52"/>
      <c r="BX76" s="52"/>
    </row>
    <row r="77" spans="1:76" ht="15" customHeight="1">
      <c r="C77"/>
      <c r="H77" t="s">
        <v>14133</v>
      </c>
      <c r="I77">
        <v>4</v>
      </c>
      <c r="K77" t="s">
        <v>14085</v>
      </c>
      <c r="L77" t="s">
        <v>14155</v>
      </c>
      <c r="M77" t="s">
        <v>14250</v>
      </c>
      <c r="O77" t="s">
        <v>14088</v>
      </c>
      <c r="P77" t="s">
        <v>14089</v>
      </c>
      <c r="Q77" t="s">
        <v>14113</v>
      </c>
      <c r="R77" t="s">
        <v>14090</v>
      </c>
      <c r="S77" t="s">
        <v>14090</v>
      </c>
      <c r="T77" t="s">
        <v>14090</v>
      </c>
      <c r="U77" t="s">
        <v>14137</v>
      </c>
      <c r="V77" t="s">
        <v>14110</v>
      </c>
      <c r="W77" t="s">
        <v>14092</v>
      </c>
      <c r="X77" t="s">
        <v>14116</v>
      </c>
      <c r="Y77" t="s">
        <v>14093</v>
      </c>
      <c r="Z77" t="s">
        <v>14140</v>
      </c>
      <c r="AA77" t="s">
        <v>14110</v>
      </c>
      <c r="AB77" t="s">
        <v>14118</v>
      </c>
      <c r="AC77" t="s">
        <v>14141</v>
      </c>
      <c r="AD77" t="s">
        <v>14141</v>
      </c>
      <c r="AE77" t="s">
        <v>14093</v>
      </c>
      <c r="AF77" t="s">
        <v>14211</v>
      </c>
      <c r="AH77" t="s">
        <v>14097</v>
      </c>
      <c r="AI77" s="78" t="s">
        <v>14122</v>
      </c>
      <c r="AJ77" t="s">
        <v>14093</v>
      </c>
      <c r="AK77" t="s">
        <v>14099</v>
      </c>
      <c r="AL77" t="s">
        <v>14188</v>
      </c>
      <c r="AM77" t="s">
        <v>14188</v>
      </c>
      <c r="AN77" t="s">
        <v>14110</v>
      </c>
      <c r="AO77" t="s">
        <v>14110</v>
      </c>
      <c r="AQ77" t="s">
        <v>14100</v>
      </c>
      <c r="AR77" t="s">
        <v>14100</v>
      </c>
      <c r="AS77" t="s">
        <v>14098</v>
      </c>
      <c r="AT77" t="s">
        <v>14250</v>
      </c>
      <c r="AU77" t="s">
        <v>14250</v>
      </c>
      <c r="AV77" t="s">
        <v>14250</v>
      </c>
      <c r="AW77" t="s">
        <v>14102</v>
      </c>
      <c r="AX77" t="s">
        <v>14215</v>
      </c>
      <c r="AY77" t="s">
        <v>14122</v>
      </c>
      <c r="AZ77" t="s">
        <v>14128</v>
      </c>
      <c r="BB77" t="s">
        <v>14104</v>
      </c>
      <c r="BC77" t="s">
        <v>14211</v>
      </c>
      <c r="BD77" t="s">
        <v>14211</v>
      </c>
      <c r="BE77" t="s">
        <v>14211</v>
      </c>
      <c r="BF77" t="s">
        <v>14156</v>
      </c>
      <c r="BG77" t="s">
        <v>14156</v>
      </c>
      <c r="BH77" t="s">
        <v>14156</v>
      </c>
      <c r="BI77" t="s">
        <v>14106</v>
      </c>
      <c r="BJ77" t="s">
        <v>14195</v>
      </c>
      <c r="BK77" t="s">
        <v>14195</v>
      </c>
      <c r="BL77" t="s">
        <v>14242</v>
      </c>
      <c r="BM77" t="s">
        <v>14248</v>
      </c>
      <c r="BN77" t="s">
        <v>14248</v>
      </c>
      <c r="BO77" t="s">
        <v>14110</v>
      </c>
      <c r="BP77" t="s">
        <v>14110</v>
      </c>
      <c r="BQ77" t="s">
        <v>14110</v>
      </c>
      <c r="BR77" t="s">
        <v>14110</v>
      </c>
      <c r="BS77" t="s">
        <v>14110</v>
      </c>
      <c r="BT77" t="s">
        <v>14110</v>
      </c>
      <c r="BV77" t="s">
        <v>14110</v>
      </c>
      <c r="BW77" s="52"/>
      <c r="BX77" s="52"/>
    </row>
    <row r="78" spans="1:76" ht="15" customHeight="1">
      <c r="C78"/>
      <c r="H78" t="s">
        <v>14154</v>
      </c>
      <c r="I78">
        <v>4</v>
      </c>
      <c r="K78" t="s">
        <v>14085</v>
      </c>
      <c r="L78" t="s">
        <v>14155</v>
      </c>
      <c r="M78" t="s">
        <v>14250</v>
      </c>
      <c r="O78" t="s">
        <v>14088</v>
      </c>
      <c r="P78" t="s">
        <v>14089</v>
      </c>
      <c r="Q78" t="s">
        <v>14113</v>
      </c>
      <c r="R78" t="s">
        <v>14250</v>
      </c>
      <c r="S78" t="s">
        <v>14090</v>
      </c>
      <c r="T78" t="s">
        <v>14090</v>
      </c>
      <c r="U78" t="s">
        <v>14137</v>
      </c>
      <c r="V78" t="s">
        <v>14110</v>
      </c>
      <c r="W78" t="s">
        <v>14092</v>
      </c>
      <c r="X78" t="s">
        <v>14116</v>
      </c>
      <c r="Y78" t="s">
        <v>14093</v>
      </c>
      <c r="Z78" t="s">
        <v>14140</v>
      </c>
      <c r="AA78" t="s">
        <v>14110</v>
      </c>
      <c r="AB78" t="s">
        <v>14118</v>
      </c>
      <c r="AC78" t="s">
        <v>14141</v>
      </c>
      <c r="AD78" t="s">
        <v>14141</v>
      </c>
      <c r="AE78" t="s">
        <v>14093</v>
      </c>
      <c r="AF78" t="s">
        <v>14211</v>
      </c>
      <c r="AH78" t="s">
        <v>14097</v>
      </c>
      <c r="AI78" s="78" t="s">
        <v>14122</v>
      </c>
      <c r="AJ78" t="s">
        <v>14093</v>
      </c>
      <c r="AK78" t="s">
        <v>14099</v>
      </c>
      <c r="AL78" t="s">
        <v>14188</v>
      </c>
      <c r="AM78" t="s">
        <v>14188</v>
      </c>
      <c r="AN78" t="s">
        <v>14110</v>
      </c>
      <c r="AO78" t="s">
        <v>14110</v>
      </c>
      <c r="AQ78" t="s">
        <v>14100</v>
      </c>
      <c r="AR78" t="s">
        <v>14100</v>
      </c>
      <c r="AS78" t="s">
        <v>14098</v>
      </c>
      <c r="AT78" t="s">
        <v>14250</v>
      </c>
      <c r="AU78" t="s">
        <v>14250</v>
      </c>
      <c r="AV78" t="s">
        <v>14250</v>
      </c>
      <c r="AW78" t="s">
        <v>14102</v>
      </c>
      <c r="AX78" t="s">
        <v>14215</v>
      </c>
      <c r="AY78" t="s">
        <v>14122</v>
      </c>
      <c r="AZ78" t="s">
        <v>14128</v>
      </c>
      <c r="BB78" t="s">
        <v>14104</v>
      </c>
      <c r="BC78" t="s">
        <v>14211</v>
      </c>
      <c r="BD78" t="s">
        <v>14211</v>
      </c>
      <c r="BE78" t="s">
        <v>14211</v>
      </c>
      <c r="BF78" t="s">
        <v>14156</v>
      </c>
      <c r="BG78" t="s">
        <v>14156</v>
      </c>
      <c r="BH78" t="s">
        <v>14156</v>
      </c>
      <c r="BI78" t="s">
        <v>14106</v>
      </c>
      <c r="BJ78" t="s">
        <v>14195</v>
      </c>
      <c r="BK78" t="s">
        <v>14195</v>
      </c>
      <c r="BL78" t="s">
        <v>14242</v>
      </c>
      <c r="BM78" t="s">
        <v>14248</v>
      </c>
      <c r="BN78" t="s">
        <v>14248</v>
      </c>
      <c r="BO78" t="s">
        <v>14110</v>
      </c>
      <c r="BP78" t="s">
        <v>14110</v>
      </c>
      <c r="BQ78" t="s">
        <v>14110</v>
      </c>
      <c r="BR78" t="s">
        <v>14110</v>
      </c>
      <c r="BS78" t="s">
        <v>14110</v>
      </c>
      <c r="BT78" t="s">
        <v>14110</v>
      </c>
      <c r="BV78" t="s">
        <v>14110</v>
      </c>
      <c r="BW78" s="52"/>
      <c r="BX78" s="52"/>
    </row>
    <row r="79" spans="1:76" ht="15" customHeight="1">
      <c r="C79"/>
      <c r="H79" t="s">
        <v>14170</v>
      </c>
      <c r="I79">
        <v>2</v>
      </c>
      <c r="K79" t="s">
        <v>14085</v>
      </c>
      <c r="L79" t="s">
        <v>14155</v>
      </c>
      <c r="M79" t="s">
        <v>14250</v>
      </c>
      <c r="O79" t="s">
        <v>14088</v>
      </c>
      <c r="P79" t="s">
        <v>14089</v>
      </c>
      <c r="Q79" t="s">
        <v>14090</v>
      </c>
      <c r="R79" t="s">
        <v>14250</v>
      </c>
      <c r="S79" t="s">
        <v>14090</v>
      </c>
      <c r="T79" t="s">
        <v>14090</v>
      </c>
      <c r="U79" t="s">
        <v>14137</v>
      </c>
      <c r="V79" t="s">
        <v>14110</v>
      </c>
      <c r="W79" t="s">
        <v>14092</v>
      </c>
      <c r="X79" t="s">
        <v>14116</v>
      </c>
      <c r="Y79" t="s">
        <v>14093</v>
      </c>
      <c r="Z79" t="s">
        <v>14140</v>
      </c>
      <c r="AA79" t="s">
        <v>14110</v>
      </c>
      <c r="AB79" t="s">
        <v>14118</v>
      </c>
      <c r="AC79" t="s">
        <v>14141</v>
      </c>
      <c r="AD79" t="s">
        <v>14141</v>
      </c>
      <c r="AE79" t="s">
        <v>14093</v>
      </c>
      <c r="AF79" t="s">
        <v>14211</v>
      </c>
      <c r="AH79" t="s">
        <v>14097</v>
      </c>
      <c r="AI79" s="78" t="s">
        <v>14122</v>
      </c>
      <c r="AJ79" t="s">
        <v>14093</v>
      </c>
      <c r="AK79" t="s">
        <v>14099</v>
      </c>
      <c r="AL79" t="s">
        <v>14188</v>
      </c>
      <c r="AM79" t="s">
        <v>14188</v>
      </c>
      <c r="AN79" t="s">
        <v>14110</v>
      </c>
      <c r="AO79" t="s">
        <v>14110</v>
      </c>
      <c r="AQ79" t="s">
        <v>14100</v>
      </c>
      <c r="AR79" t="s">
        <v>14100</v>
      </c>
      <c r="AS79" t="s">
        <v>14098</v>
      </c>
      <c r="AT79" t="s">
        <v>14250</v>
      </c>
      <c r="AU79" t="s">
        <v>14250</v>
      </c>
      <c r="AV79" t="s">
        <v>14250</v>
      </c>
      <c r="AW79" t="s">
        <v>14102</v>
      </c>
      <c r="AX79" t="s">
        <v>14215</v>
      </c>
      <c r="AY79" t="s">
        <v>14122</v>
      </c>
      <c r="AZ79" t="s">
        <v>14128</v>
      </c>
      <c r="BB79" t="s">
        <v>14104</v>
      </c>
      <c r="BC79" t="s">
        <v>14211</v>
      </c>
      <c r="BD79" t="s">
        <v>14211</v>
      </c>
      <c r="BE79" t="s">
        <v>14211</v>
      </c>
      <c r="BF79" t="s">
        <v>14156</v>
      </c>
      <c r="BG79" t="s">
        <v>14156</v>
      </c>
      <c r="BH79" t="s">
        <v>14156</v>
      </c>
      <c r="BI79" t="s">
        <v>14106</v>
      </c>
      <c r="BJ79" t="s">
        <v>14195</v>
      </c>
      <c r="BK79" t="s">
        <v>14195</v>
      </c>
      <c r="BL79" t="s">
        <v>14242</v>
      </c>
      <c r="BM79" t="s">
        <v>14248</v>
      </c>
      <c r="BN79" t="s">
        <v>14248</v>
      </c>
      <c r="BO79" t="s">
        <v>14110</v>
      </c>
      <c r="BP79" t="s">
        <v>14110</v>
      </c>
      <c r="BQ79" t="s">
        <v>14110</v>
      </c>
      <c r="BR79" t="s">
        <v>14110</v>
      </c>
      <c r="BS79" t="s">
        <v>14110</v>
      </c>
      <c r="BT79" t="s">
        <v>14110</v>
      </c>
      <c r="BV79" t="s">
        <v>14110</v>
      </c>
      <c r="BW79" s="52"/>
      <c r="BX79" s="52"/>
    </row>
    <row r="80" spans="1:76" ht="15" customHeight="1">
      <c r="C80"/>
      <c r="H80" t="s">
        <v>14184</v>
      </c>
      <c r="I80">
        <v>6</v>
      </c>
      <c r="K80" t="s">
        <v>14085</v>
      </c>
      <c r="L80" t="s">
        <v>14155</v>
      </c>
      <c r="M80" t="s">
        <v>14250</v>
      </c>
      <c r="O80" t="s">
        <v>14088</v>
      </c>
      <c r="P80" t="s">
        <v>14089</v>
      </c>
      <c r="Q80" t="s">
        <v>14090</v>
      </c>
      <c r="R80" t="s">
        <v>14250</v>
      </c>
      <c r="S80" t="s">
        <v>14090</v>
      </c>
      <c r="T80" t="s">
        <v>14090</v>
      </c>
      <c r="U80" t="s">
        <v>14137</v>
      </c>
      <c r="V80" t="s">
        <v>14110</v>
      </c>
      <c r="W80" t="s">
        <v>14092</v>
      </c>
      <c r="X80" t="s">
        <v>14116</v>
      </c>
      <c r="Y80" t="s">
        <v>14093</v>
      </c>
      <c r="Z80" t="s">
        <v>14140</v>
      </c>
      <c r="AA80" t="s">
        <v>14110</v>
      </c>
      <c r="AB80" t="s">
        <v>14118</v>
      </c>
      <c r="AC80" t="s">
        <v>14141</v>
      </c>
      <c r="AD80" t="s">
        <v>14141</v>
      </c>
      <c r="AE80" t="s">
        <v>14093</v>
      </c>
      <c r="AF80" t="s">
        <v>14211</v>
      </c>
      <c r="AH80" t="s">
        <v>14097</v>
      </c>
      <c r="AI80" s="78" t="s">
        <v>14098</v>
      </c>
      <c r="AJ80" t="s">
        <v>14123</v>
      </c>
      <c r="AK80" t="s">
        <v>14099</v>
      </c>
      <c r="AL80" t="s">
        <v>14099</v>
      </c>
      <c r="AM80" t="s">
        <v>14188</v>
      </c>
      <c r="AN80" t="s">
        <v>14110</v>
      </c>
      <c r="AO80" t="s">
        <v>14087</v>
      </c>
      <c r="AQ80" t="s">
        <v>14100</v>
      </c>
      <c r="AR80" t="s">
        <v>14100</v>
      </c>
      <c r="AS80" t="s">
        <v>14098</v>
      </c>
      <c r="AT80" t="s">
        <v>14250</v>
      </c>
      <c r="AU80" t="s">
        <v>14250</v>
      </c>
      <c r="AV80" t="s">
        <v>14250</v>
      </c>
      <c r="AW80" t="s">
        <v>14102</v>
      </c>
      <c r="AX80" t="s">
        <v>14215</v>
      </c>
      <c r="AY80" t="s">
        <v>14122</v>
      </c>
      <c r="AZ80" t="s">
        <v>14103</v>
      </c>
      <c r="BB80" t="s">
        <v>14104</v>
      </c>
      <c r="BC80" t="s">
        <v>14211</v>
      </c>
      <c r="BD80" t="s">
        <v>14211</v>
      </c>
      <c r="BE80" t="s">
        <v>14211</v>
      </c>
      <c r="BF80" t="s">
        <v>14156</v>
      </c>
      <c r="BG80" t="s">
        <v>14156</v>
      </c>
      <c r="BH80" t="s">
        <v>14156</v>
      </c>
      <c r="BI80" t="s">
        <v>14106</v>
      </c>
      <c r="BJ80" t="s">
        <v>14195</v>
      </c>
      <c r="BK80" t="s">
        <v>14195</v>
      </c>
      <c r="BL80" t="s">
        <v>14242</v>
      </c>
      <c r="BM80" t="s">
        <v>14248</v>
      </c>
      <c r="BN80" t="s">
        <v>14248</v>
      </c>
      <c r="BO80" t="s">
        <v>14110</v>
      </c>
      <c r="BP80" t="s">
        <v>14110</v>
      </c>
      <c r="BQ80" t="s">
        <v>14110</v>
      </c>
      <c r="BR80" t="s">
        <v>14110</v>
      </c>
      <c r="BS80" t="s">
        <v>14110</v>
      </c>
      <c r="BT80" t="s">
        <v>14110</v>
      </c>
      <c r="BV80" t="s">
        <v>14110</v>
      </c>
      <c r="BW80" s="52"/>
      <c r="BX80" s="52"/>
    </row>
    <row r="81" spans="1:76" ht="15" customHeight="1">
      <c r="A81">
        <v>93</v>
      </c>
      <c r="B81">
        <v>2013</v>
      </c>
      <c r="C81" t="s">
        <v>714</v>
      </c>
      <c r="D81" t="s">
        <v>715</v>
      </c>
      <c r="E81" t="s">
        <v>712</v>
      </c>
      <c r="F81" t="s">
        <v>13707</v>
      </c>
      <c r="G81">
        <v>0</v>
      </c>
      <c r="H81" t="s">
        <v>14085</v>
      </c>
      <c r="I81">
        <v>12</v>
      </c>
      <c r="K81" t="s">
        <v>14085</v>
      </c>
      <c r="L81" t="s">
        <v>14155</v>
      </c>
      <c r="M81" t="s">
        <v>14250</v>
      </c>
      <c r="O81" t="s">
        <v>14088</v>
      </c>
      <c r="P81" t="s">
        <v>14112</v>
      </c>
      <c r="Q81" t="s">
        <v>14090</v>
      </c>
      <c r="R81" t="s">
        <v>14250</v>
      </c>
      <c r="S81" t="s">
        <v>14090</v>
      </c>
      <c r="T81" t="s">
        <v>14090</v>
      </c>
      <c r="U81" t="s">
        <v>14137</v>
      </c>
      <c r="V81" t="s">
        <v>14110</v>
      </c>
      <c r="W81" t="s">
        <v>14092</v>
      </c>
      <c r="X81" t="s">
        <v>14116</v>
      </c>
      <c r="Y81" t="s">
        <v>14139</v>
      </c>
      <c r="Z81" t="s">
        <v>14094</v>
      </c>
      <c r="AA81" t="s">
        <v>14110</v>
      </c>
      <c r="AB81" t="s">
        <v>14118</v>
      </c>
      <c r="AC81" t="s">
        <v>14141</v>
      </c>
      <c r="AD81" t="s">
        <v>14141</v>
      </c>
      <c r="AE81" t="s">
        <v>14093</v>
      </c>
      <c r="AF81" t="s">
        <v>14211</v>
      </c>
      <c r="AH81" t="s">
        <v>14097</v>
      </c>
      <c r="AI81" s="78" t="s">
        <v>14098</v>
      </c>
      <c r="AJ81" t="s">
        <v>14123</v>
      </c>
      <c r="AK81" t="s">
        <v>14099</v>
      </c>
      <c r="AL81" t="s">
        <v>14099</v>
      </c>
      <c r="AM81" t="s">
        <v>14099</v>
      </c>
      <c r="AN81" t="s">
        <v>14110</v>
      </c>
      <c r="AO81" t="s">
        <v>14110</v>
      </c>
      <c r="AQ81" t="s">
        <v>14100</v>
      </c>
      <c r="AR81" t="s">
        <v>14100</v>
      </c>
      <c r="AS81" t="s">
        <v>14098</v>
      </c>
      <c r="AT81" t="s">
        <v>14250</v>
      </c>
      <c r="AU81" t="s">
        <v>14250</v>
      </c>
      <c r="AV81" t="s">
        <v>14250</v>
      </c>
      <c r="AW81" t="s">
        <v>14102</v>
      </c>
      <c r="AX81" t="s">
        <v>14102</v>
      </c>
      <c r="AY81" t="s">
        <v>14122</v>
      </c>
      <c r="AZ81" t="s">
        <v>14103</v>
      </c>
      <c r="BB81" t="s">
        <v>14104</v>
      </c>
      <c r="BC81" t="s">
        <v>14193</v>
      </c>
      <c r="BD81" t="s">
        <v>14211</v>
      </c>
      <c r="BE81" t="s">
        <v>14211</v>
      </c>
      <c r="BF81" t="s">
        <v>14105</v>
      </c>
      <c r="BG81" t="s">
        <v>14156</v>
      </c>
      <c r="BH81" t="s">
        <v>14156</v>
      </c>
      <c r="BI81" t="s">
        <v>14131</v>
      </c>
      <c r="BJ81" t="s">
        <v>14106</v>
      </c>
      <c r="BK81" t="s">
        <v>14195</v>
      </c>
      <c r="BL81" t="s">
        <v>14107</v>
      </c>
      <c r="BM81" t="s">
        <v>14248</v>
      </c>
      <c r="BN81" t="s">
        <v>14248</v>
      </c>
      <c r="BO81" t="s">
        <v>14087</v>
      </c>
      <c r="BP81" t="s">
        <v>14087</v>
      </c>
      <c r="BQ81" t="s">
        <v>14110</v>
      </c>
      <c r="BR81" t="s">
        <v>14110</v>
      </c>
      <c r="BS81" t="s">
        <v>14110</v>
      </c>
      <c r="BT81" t="s">
        <v>14110</v>
      </c>
      <c r="BV81" t="s">
        <v>14110</v>
      </c>
      <c r="BW81" s="52"/>
      <c r="BX81" s="52"/>
    </row>
    <row r="82" spans="1:76" ht="15" customHeight="1">
      <c r="C82"/>
      <c r="H82" t="s">
        <v>14108</v>
      </c>
      <c r="I82">
        <v>12</v>
      </c>
      <c r="K82" t="s">
        <v>14085</v>
      </c>
      <c r="L82" t="s">
        <v>14155</v>
      </c>
      <c r="M82" t="s">
        <v>14250</v>
      </c>
      <c r="O82" t="s">
        <v>14088</v>
      </c>
      <c r="P82" t="s">
        <v>14112</v>
      </c>
      <c r="Q82" t="s">
        <v>14090</v>
      </c>
      <c r="R82" t="s">
        <v>14250</v>
      </c>
      <c r="S82" t="s">
        <v>14090</v>
      </c>
      <c r="T82" t="s">
        <v>14090</v>
      </c>
      <c r="U82" t="s">
        <v>14137</v>
      </c>
      <c r="V82" t="s">
        <v>14110</v>
      </c>
      <c r="W82" t="s">
        <v>14138</v>
      </c>
      <c r="X82" t="s">
        <v>14091</v>
      </c>
      <c r="Y82" t="s">
        <v>14173</v>
      </c>
      <c r="Z82" t="s">
        <v>14094</v>
      </c>
      <c r="AA82" t="s">
        <v>14110</v>
      </c>
      <c r="AB82" t="s">
        <v>14095</v>
      </c>
      <c r="AC82" t="s">
        <v>14141</v>
      </c>
      <c r="AD82" t="s">
        <v>14141</v>
      </c>
      <c r="AE82" t="s">
        <v>14093</v>
      </c>
      <c r="AF82" t="s">
        <v>14237</v>
      </c>
      <c r="AG82" t="s">
        <v>14341</v>
      </c>
      <c r="AH82" t="s">
        <v>14097</v>
      </c>
      <c r="AI82" s="78" t="s">
        <v>14098</v>
      </c>
      <c r="AJ82" t="s">
        <v>14123</v>
      </c>
      <c r="AK82" t="s">
        <v>14099</v>
      </c>
      <c r="AL82" t="s">
        <v>14099</v>
      </c>
      <c r="AM82" t="s">
        <v>14099</v>
      </c>
      <c r="AN82" t="s">
        <v>14110</v>
      </c>
      <c r="AO82" t="s">
        <v>14110</v>
      </c>
      <c r="AQ82" t="s">
        <v>14100</v>
      </c>
      <c r="AR82" t="s">
        <v>14100</v>
      </c>
      <c r="AS82" t="s">
        <v>14098</v>
      </c>
      <c r="AT82" t="s">
        <v>14250</v>
      </c>
      <c r="AU82" t="s">
        <v>14250</v>
      </c>
      <c r="AV82" t="s">
        <v>14250</v>
      </c>
      <c r="AW82" t="s">
        <v>14102</v>
      </c>
      <c r="AX82" t="s">
        <v>14215</v>
      </c>
      <c r="AY82" t="s">
        <v>14122</v>
      </c>
      <c r="AZ82" t="s">
        <v>14103</v>
      </c>
      <c r="BB82" t="s">
        <v>14104</v>
      </c>
      <c r="BC82" t="s">
        <v>14193</v>
      </c>
      <c r="BD82" t="s">
        <v>14211</v>
      </c>
      <c r="BE82" t="s">
        <v>14211</v>
      </c>
      <c r="BF82" t="s">
        <v>14105</v>
      </c>
      <c r="BG82" t="s">
        <v>14156</v>
      </c>
      <c r="BH82" t="s">
        <v>14156</v>
      </c>
      <c r="BI82" t="s">
        <v>14131</v>
      </c>
      <c r="BJ82" t="s">
        <v>14106</v>
      </c>
      <c r="BK82" t="s">
        <v>14195</v>
      </c>
      <c r="BL82" t="s">
        <v>14242</v>
      </c>
      <c r="BM82" t="s">
        <v>14248</v>
      </c>
      <c r="BN82" t="s">
        <v>14248</v>
      </c>
      <c r="BO82" t="s">
        <v>14087</v>
      </c>
      <c r="BP82" t="s">
        <v>14087</v>
      </c>
      <c r="BQ82" t="s">
        <v>14110</v>
      </c>
      <c r="BR82" t="s">
        <v>14110</v>
      </c>
      <c r="BS82" t="s">
        <v>14110</v>
      </c>
      <c r="BT82" t="s">
        <v>14110</v>
      </c>
      <c r="BV82" t="s">
        <v>14110</v>
      </c>
      <c r="BW82" s="52"/>
      <c r="BX82" s="52"/>
    </row>
    <row r="83" spans="1:76" ht="15" customHeight="1">
      <c r="A83">
        <v>107</v>
      </c>
      <c r="B83">
        <v>2014</v>
      </c>
      <c r="C83" t="s">
        <v>282</v>
      </c>
      <c r="D83" t="s">
        <v>283</v>
      </c>
      <c r="E83" t="s">
        <v>858</v>
      </c>
      <c r="F83" t="s">
        <v>13714</v>
      </c>
      <c r="G83">
        <v>0</v>
      </c>
      <c r="H83" t="s">
        <v>14085</v>
      </c>
      <c r="I83">
        <v>8</v>
      </c>
      <c r="K83" t="s">
        <v>14184</v>
      </c>
      <c r="L83" t="s">
        <v>14171</v>
      </c>
      <c r="M83" t="s">
        <v>14250</v>
      </c>
      <c r="O83" t="s">
        <v>14111</v>
      </c>
      <c r="P83" t="s">
        <v>14156</v>
      </c>
      <c r="Q83" t="s">
        <v>14090</v>
      </c>
      <c r="R83" t="s">
        <v>14250</v>
      </c>
      <c r="S83" t="s">
        <v>14090</v>
      </c>
      <c r="T83" t="s">
        <v>14090</v>
      </c>
      <c r="U83" t="s">
        <v>14137</v>
      </c>
      <c r="V83" t="s">
        <v>14110</v>
      </c>
      <c r="W83" t="s">
        <v>14092</v>
      </c>
      <c r="X83" t="s">
        <v>14116</v>
      </c>
      <c r="Y83" t="s">
        <v>14093</v>
      </c>
      <c r="Z83" t="s">
        <v>14116</v>
      </c>
      <c r="AA83" t="s">
        <v>14110</v>
      </c>
      <c r="AB83" t="s">
        <v>14118</v>
      </c>
      <c r="AC83" t="s">
        <v>14141</v>
      </c>
      <c r="AD83" t="s">
        <v>14141</v>
      </c>
      <c r="AE83" t="s">
        <v>14093</v>
      </c>
      <c r="AF83" t="s">
        <v>14219</v>
      </c>
      <c r="AH83" t="s">
        <v>14097</v>
      </c>
      <c r="AI83" s="78" t="s">
        <v>14122</v>
      </c>
      <c r="AJ83" t="s">
        <v>14123</v>
      </c>
      <c r="AK83" t="s">
        <v>14099</v>
      </c>
      <c r="AL83" t="s">
        <v>14220</v>
      </c>
      <c r="AM83" t="s">
        <v>14099</v>
      </c>
      <c r="AN83" t="s">
        <v>14110</v>
      </c>
      <c r="AO83" t="s">
        <v>14110</v>
      </c>
      <c r="AQ83" t="s">
        <v>14100</v>
      </c>
      <c r="AR83" t="s">
        <v>14100</v>
      </c>
      <c r="AS83" t="s">
        <v>14098</v>
      </c>
      <c r="AT83" t="s">
        <v>14250</v>
      </c>
      <c r="AU83" t="s">
        <v>14250</v>
      </c>
      <c r="AV83" t="s">
        <v>14250</v>
      </c>
      <c r="AW83" t="s">
        <v>14102</v>
      </c>
      <c r="AX83" t="s">
        <v>14102</v>
      </c>
      <c r="AY83" t="s">
        <v>14122</v>
      </c>
      <c r="AZ83" t="s">
        <v>14103</v>
      </c>
      <c r="BB83" t="s">
        <v>14104</v>
      </c>
      <c r="BC83" t="s">
        <v>14211</v>
      </c>
      <c r="BD83" t="s">
        <v>14211</v>
      </c>
      <c r="BE83" t="s">
        <v>14211</v>
      </c>
      <c r="BF83" t="s">
        <v>14156</v>
      </c>
      <c r="BG83" t="s">
        <v>14156</v>
      </c>
      <c r="BH83" t="s">
        <v>14156</v>
      </c>
      <c r="BI83" t="s">
        <v>14131</v>
      </c>
      <c r="BJ83" t="s">
        <v>14195</v>
      </c>
      <c r="BK83" t="s">
        <v>14195</v>
      </c>
      <c r="BL83" t="s">
        <v>14107</v>
      </c>
      <c r="BM83" t="s">
        <v>14225</v>
      </c>
      <c r="BN83" t="s">
        <v>14248</v>
      </c>
      <c r="BO83" t="s">
        <v>14110</v>
      </c>
      <c r="BP83" t="s">
        <v>14110</v>
      </c>
      <c r="BQ83" t="s">
        <v>14110</v>
      </c>
      <c r="BR83" t="s">
        <v>14110</v>
      </c>
      <c r="BS83" t="s">
        <v>14110</v>
      </c>
      <c r="BT83" t="s">
        <v>14110</v>
      </c>
      <c r="BV83" t="s">
        <v>14110</v>
      </c>
      <c r="BW83" s="52"/>
      <c r="BX83" s="52"/>
    </row>
    <row r="84" spans="1:76" ht="15" customHeight="1">
      <c r="A84">
        <v>108</v>
      </c>
      <c r="B84">
        <v>2014</v>
      </c>
      <c r="C84" t="s">
        <v>299</v>
      </c>
      <c r="D84" t="s">
        <v>300</v>
      </c>
      <c r="E84" t="s">
        <v>639</v>
      </c>
      <c r="F84" t="s">
        <v>13715</v>
      </c>
      <c r="G84">
        <v>0</v>
      </c>
      <c r="H84" t="s">
        <v>14085</v>
      </c>
      <c r="I84">
        <v>4</v>
      </c>
      <c r="K84" t="s">
        <v>14085</v>
      </c>
      <c r="L84" t="s">
        <v>14109</v>
      </c>
      <c r="M84" t="s">
        <v>14110</v>
      </c>
      <c r="O84" t="s">
        <v>14088</v>
      </c>
      <c r="P84" t="s">
        <v>14156</v>
      </c>
      <c r="Q84" t="s">
        <v>14113</v>
      </c>
      <c r="R84" t="s">
        <v>14250</v>
      </c>
      <c r="S84" t="s">
        <v>14113</v>
      </c>
      <c r="T84" t="s">
        <v>14113</v>
      </c>
      <c r="U84" t="s">
        <v>14137</v>
      </c>
      <c r="V84" t="s">
        <v>14087</v>
      </c>
      <c r="W84" t="s">
        <v>14092</v>
      </c>
      <c r="X84" t="s">
        <v>14091</v>
      </c>
      <c r="Y84" t="s">
        <v>14093</v>
      </c>
      <c r="Z84" t="s">
        <v>14116</v>
      </c>
      <c r="AA84" t="s">
        <v>14110</v>
      </c>
      <c r="AB84" t="s">
        <v>14118</v>
      </c>
      <c r="AC84" t="s">
        <v>14141</v>
      </c>
      <c r="AD84" t="s">
        <v>14141</v>
      </c>
      <c r="AE84" t="s">
        <v>14093</v>
      </c>
      <c r="AF84" t="s">
        <v>14211</v>
      </c>
      <c r="AH84" t="s">
        <v>14121</v>
      </c>
      <c r="AI84" s="78" t="s">
        <v>14098</v>
      </c>
      <c r="AJ84" t="s">
        <v>14123</v>
      </c>
      <c r="AK84" t="s">
        <v>14124</v>
      </c>
      <c r="AL84" t="s">
        <v>14124</v>
      </c>
      <c r="AM84" t="s">
        <v>14124</v>
      </c>
      <c r="AN84" t="s">
        <v>14110</v>
      </c>
      <c r="AO84" t="s">
        <v>14110</v>
      </c>
      <c r="AQ84" t="s">
        <v>14229</v>
      </c>
      <c r="AR84" t="s">
        <v>14229</v>
      </c>
      <c r="AS84" t="s">
        <v>14098</v>
      </c>
      <c r="AT84" t="s">
        <v>14101</v>
      </c>
      <c r="AU84" t="s">
        <v>14101</v>
      </c>
      <c r="AV84" t="s">
        <v>14110</v>
      </c>
      <c r="AW84" t="s">
        <v>14127</v>
      </c>
      <c r="AX84" t="s">
        <v>14127</v>
      </c>
      <c r="AY84" t="s">
        <v>14098</v>
      </c>
      <c r="AZ84" t="s">
        <v>14103</v>
      </c>
      <c r="BA84" s="80" t="s">
        <v>14339</v>
      </c>
      <c r="BB84" t="s">
        <v>14104</v>
      </c>
      <c r="BC84" t="s">
        <v>14211</v>
      </c>
      <c r="BD84" t="s">
        <v>14211</v>
      </c>
      <c r="BE84" t="s">
        <v>14211</v>
      </c>
      <c r="BF84" t="s">
        <v>14156</v>
      </c>
      <c r="BG84" t="s">
        <v>14156</v>
      </c>
      <c r="BH84" t="s">
        <v>14156</v>
      </c>
      <c r="BI84" t="s">
        <v>14106</v>
      </c>
      <c r="BJ84" t="s">
        <v>14195</v>
      </c>
      <c r="BK84" t="s">
        <v>14195</v>
      </c>
      <c r="BL84" t="s">
        <v>14234</v>
      </c>
      <c r="BM84" t="s">
        <v>14225</v>
      </c>
      <c r="BN84" t="s">
        <v>14248</v>
      </c>
      <c r="BO84" t="s">
        <v>14110</v>
      </c>
      <c r="BP84" t="s">
        <v>14110</v>
      </c>
      <c r="BQ84" t="s">
        <v>14110</v>
      </c>
      <c r="BR84" t="s">
        <v>14110</v>
      </c>
      <c r="BS84" t="s">
        <v>14110</v>
      </c>
      <c r="BT84" t="s">
        <v>14110</v>
      </c>
      <c r="BV84" t="s">
        <v>14110</v>
      </c>
      <c r="BW84" s="52"/>
      <c r="BX84" s="52"/>
    </row>
    <row r="85" spans="1:76" ht="15" customHeight="1">
      <c r="C85"/>
      <c r="H85" t="s">
        <v>14108</v>
      </c>
      <c r="I85">
        <v>2</v>
      </c>
      <c r="K85" t="s">
        <v>14085</v>
      </c>
      <c r="L85" t="s">
        <v>14109</v>
      </c>
      <c r="M85" t="s">
        <v>14110</v>
      </c>
      <c r="O85" t="s">
        <v>14088</v>
      </c>
      <c r="P85" t="s">
        <v>14112</v>
      </c>
      <c r="Q85" t="s">
        <v>14113</v>
      </c>
      <c r="R85" t="s">
        <v>14250</v>
      </c>
      <c r="S85" t="s">
        <v>14113</v>
      </c>
      <c r="T85" t="s">
        <v>14113</v>
      </c>
      <c r="U85" t="s">
        <v>14137</v>
      </c>
      <c r="V85" t="s">
        <v>14087</v>
      </c>
      <c r="W85" t="s">
        <v>14092</v>
      </c>
      <c r="X85" t="s">
        <v>14116</v>
      </c>
      <c r="Y85" t="s">
        <v>14093</v>
      </c>
      <c r="Z85" t="s">
        <v>14116</v>
      </c>
      <c r="AA85" t="s">
        <v>14110</v>
      </c>
      <c r="AB85" t="s">
        <v>14118</v>
      </c>
      <c r="AC85" t="s">
        <v>14141</v>
      </c>
      <c r="AD85" t="s">
        <v>14141</v>
      </c>
      <c r="AE85" t="s">
        <v>14093</v>
      </c>
      <c r="AF85" t="s">
        <v>14211</v>
      </c>
      <c r="AH85" t="s">
        <v>14121</v>
      </c>
      <c r="AI85" s="78" t="s">
        <v>14098</v>
      </c>
      <c r="AJ85" t="s">
        <v>14123</v>
      </c>
      <c r="AK85" t="s">
        <v>14124</v>
      </c>
      <c r="AL85" t="s">
        <v>14124</v>
      </c>
      <c r="AM85" t="s">
        <v>14124</v>
      </c>
      <c r="AN85" t="s">
        <v>14110</v>
      </c>
      <c r="AO85" t="s">
        <v>14110</v>
      </c>
      <c r="AP85" t="s">
        <v>14342</v>
      </c>
      <c r="AQ85" t="s">
        <v>14229</v>
      </c>
      <c r="AR85" t="s">
        <v>14229</v>
      </c>
      <c r="AS85" t="s">
        <v>14098</v>
      </c>
      <c r="AT85" t="s">
        <v>14101</v>
      </c>
      <c r="AU85" t="s">
        <v>14101</v>
      </c>
      <c r="AV85" t="s">
        <v>14110</v>
      </c>
      <c r="AW85" t="s">
        <v>14127</v>
      </c>
      <c r="AX85" t="s">
        <v>14127</v>
      </c>
      <c r="AY85" t="s">
        <v>14098</v>
      </c>
      <c r="AZ85" t="s">
        <v>14103</v>
      </c>
      <c r="BB85" t="s">
        <v>14104</v>
      </c>
      <c r="BC85" t="s">
        <v>14193</v>
      </c>
      <c r="BD85" t="s">
        <v>14211</v>
      </c>
      <c r="BE85" t="s">
        <v>14211</v>
      </c>
      <c r="BF85" t="s">
        <v>14130</v>
      </c>
      <c r="BG85" t="s">
        <v>14156</v>
      </c>
      <c r="BH85" t="s">
        <v>14156</v>
      </c>
      <c r="BI85" t="s">
        <v>14106</v>
      </c>
      <c r="BJ85" t="s">
        <v>14195</v>
      </c>
      <c r="BK85" t="s">
        <v>14195</v>
      </c>
      <c r="BL85" t="s">
        <v>14234</v>
      </c>
      <c r="BM85" t="s">
        <v>14225</v>
      </c>
      <c r="BN85" t="s">
        <v>14248</v>
      </c>
      <c r="BO85" t="s">
        <v>14110</v>
      </c>
      <c r="BP85" t="s">
        <v>14110</v>
      </c>
      <c r="BQ85" t="s">
        <v>14110</v>
      </c>
      <c r="BR85" t="s">
        <v>14110</v>
      </c>
      <c r="BS85" t="s">
        <v>14110</v>
      </c>
      <c r="BT85" t="s">
        <v>14110</v>
      </c>
      <c r="BV85" t="s">
        <v>14110</v>
      </c>
      <c r="BW85" s="52"/>
      <c r="BX85" s="52"/>
    </row>
    <row r="86" spans="1:76" ht="15" customHeight="1">
      <c r="A86">
        <v>109</v>
      </c>
      <c r="B86">
        <v>2014</v>
      </c>
      <c r="C86" t="s">
        <v>498</v>
      </c>
      <c r="D86" t="s">
        <v>499</v>
      </c>
      <c r="E86" t="s">
        <v>766</v>
      </c>
      <c r="F86" t="s">
        <v>13716</v>
      </c>
      <c r="G86">
        <v>0</v>
      </c>
      <c r="H86" t="s">
        <v>14085</v>
      </c>
      <c r="I86">
        <v>8</v>
      </c>
      <c r="K86" t="s">
        <v>14085</v>
      </c>
      <c r="L86" t="s">
        <v>14210</v>
      </c>
      <c r="M86" t="s">
        <v>14250</v>
      </c>
      <c r="O86" t="s">
        <v>14088</v>
      </c>
      <c r="P86" t="s">
        <v>14112</v>
      </c>
      <c r="Q86" t="s">
        <v>14113</v>
      </c>
      <c r="R86" t="s">
        <v>14250</v>
      </c>
      <c r="S86" t="s">
        <v>14113</v>
      </c>
      <c r="T86" t="s">
        <v>14113</v>
      </c>
      <c r="U86" t="s">
        <v>14137</v>
      </c>
      <c r="V86" t="s">
        <v>14110</v>
      </c>
      <c r="W86" t="s">
        <v>14092</v>
      </c>
      <c r="X86" t="s">
        <v>14116</v>
      </c>
      <c r="Y86" t="s">
        <v>14139</v>
      </c>
      <c r="Z86" t="s">
        <v>14140</v>
      </c>
      <c r="AA86" t="s">
        <v>14087</v>
      </c>
      <c r="AB86" t="s">
        <v>14118</v>
      </c>
      <c r="AC86" t="s">
        <v>14141</v>
      </c>
      <c r="AD86" t="s">
        <v>14141</v>
      </c>
      <c r="AE86" t="s">
        <v>14093</v>
      </c>
      <c r="AF86" t="s">
        <v>14211</v>
      </c>
      <c r="AH86" t="s">
        <v>14097</v>
      </c>
      <c r="AI86" s="78" t="s">
        <v>14122</v>
      </c>
      <c r="AJ86" t="s">
        <v>14093</v>
      </c>
      <c r="AK86" t="s">
        <v>14099</v>
      </c>
      <c r="AL86" t="s">
        <v>14188</v>
      </c>
      <c r="AM86" t="s">
        <v>14188</v>
      </c>
      <c r="AN86" t="s">
        <v>14110</v>
      </c>
      <c r="AO86" t="s">
        <v>14110</v>
      </c>
      <c r="AQ86" t="s">
        <v>14202</v>
      </c>
      <c r="AR86" t="s">
        <v>14202</v>
      </c>
      <c r="AS86" t="s">
        <v>14098</v>
      </c>
      <c r="AT86" t="s">
        <v>14250</v>
      </c>
      <c r="AU86" t="s">
        <v>14250</v>
      </c>
      <c r="AV86" t="s">
        <v>14250</v>
      </c>
      <c r="AW86" t="s">
        <v>14215</v>
      </c>
      <c r="AX86" t="s">
        <v>14165</v>
      </c>
      <c r="AY86" t="s">
        <v>14122</v>
      </c>
      <c r="AZ86" t="s">
        <v>14128</v>
      </c>
      <c r="BB86" t="s">
        <v>14104</v>
      </c>
      <c r="BC86" t="s">
        <v>14193</v>
      </c>
      <c r="BD86" t="s">
        <v>14211</v>
      </c>
      <c r="BE86" t="s">
        <v>14211</v>
      </c>
      <c r="BF86" t="s">
        <v>14151</v>
      </c>
      <c r="BG86" t="s">
        <v>14156</v>
      </c>
      <c r="BH86" t="s">
        <v>14156</v>
      </c>
      <c r="BI86" t="s">
        <v>14106</v>
      </c>
      <c r="BJ86" t="s">
        <v>14195</v>
      </c>
      <c r="BK86" t="s">
        <v>14195</v>
      </c>
      <c r="BL86" t="s">
        <v>14153</v>
      </c>
      <c r="BM86" t="s">
        <v>14208</v>
      </c>
      <c r="BN86" t="s">
        <v>14248</v>
      </c>
      <c r="BO86" t="s">
        <v>14110</v>
      </c>
      <c r="BP86" t="s">
        <v>14110</v>
      </c>
      <c r="BQ86" t="s">
        <v>14110</v>
      </c>
      <c r="BR86" t="s">
        <v>14110</v>
      </c>
      <c r="BS86" t="s">
        <v>14110</v>
      </c>
      <c r="BT86" t="s">
        <v>14110</v>
      </c>
      <c r="BV86" t="s">
        <v>14110</v>
      </c>
      <c r="BW86" s="52"/>
      <c r="BX86" s="52"/>
    </row>
    <row r="87" spans="1:76" ht="15" customHeight="1">
      <c r="A87">
        <v>110</v>
      </c>
      <c r="B87">
        <v>2014</v>
      </c>
      <c r="C87" t="s">
        <v>520</v>
      </c>
      <c r="D87" t="s">
        <v>521</v>
      </c>
      <c r="E87" t="s">
        <v>712</v>
      </c>
      <c r="F87" t="s">
        <v>13717</v>
      </c>
      <c r="G87">
        <v>0</v>
      </c>
      <c r="H87" t="s">
        <v>14085</v>
      </c>
      <c r="I87">
        <v>8</v>
      </c>
      <c r="K87" t="s">
        <v>14154</v>
      </c>
      <c r="L87" t="s">
        <v>14171</v>
      </c>
      <c r="M87" t="s">
        <v>14250</v>
      </c>
      <c r="O87" t="s">
        <v>14111</v>
      </c>
      <c r="P87" t="s">
        <v>14156</v>
      </c>
      <c r="Q87" t="s">
        <v>14090</v>
      </c>
      <c r="R87" t="s">
        <v>14250</v>
      </c>
      <c r="S87" t="s">
        <v>14090</v>
      </c>
      <c r="T87" t="s">
        <v>14090</v>
      </c>
      <c r="U87" t="s">
        <v>14137</v>
      </c>
      <c r="V87" t="s">
        <v>14110</v>
      </c>
      <c r="W87" t="s">
        <v>14092</v>
      </c>
      <c r="X87" t="s">
        <v>14091</v>
      </c>
      <c r="Y87" t="s">
        <v>14093</v>
      </c>
      <c r="Z87" t="s">
        <v>14140</v>
      </c>
      <c r="AA87" t="s">
        <v>14110</v>
      </c>
      <c r="AB87" t="s">
        <v>14095</v>
      </c>
      <c r="AC87" t="s">
        <v>14141</v>
      </c>
      <c r="AD87" t="s">
        <v>14141</v>
      </c>
      <c r="AE87" t="s">
        <v>14093</v>
      </c>
      <c r="AF87" t="s">
        <v>14160</v>
      </c>
      <c r="AH87" t="s">
        <v>14097</v>
      </c>
      <c r="AI87" s="78" t="s">
        <v>14098</v>
      </c>
      <c r="AJ87" t="s">
        <v>14123</v>
      </c>
      <c r="AK87" t="s">
        <v>14099</v>
      </c>
      <c r="AL87" t="s">
        <v>14099</v>
      </c>
      <c r="AM87" t="s">
        <v>14188</v>
      </c>
      <c r="AN87" t="s">
        <v>14110</v>
      </c>
      <c r="AO87" t="s">
        <v>14110</v>
      </c>
      <c r="AQ87" t="s">
        <v>14100</v>
      </c>
      <c r="AR87" t="s">
        <v>14100</v>
      </c>
      <c r="AS87" t="s">
        <v>14098</v>
      </c>
      <c r="AT87" t="s">
        <v>14250</v>
      </c>
      <c r="AU87" t="s">
        <v>14250</v>
      </c>
      <c r="AV87" t="s">
        <v>14250</v>
      </c>
      <c r="AW87" t="s">
        <v>14102</v>
      </c>
      <c r="AX87" t="s">
        <v>14215</v>
      </c>
      <c r="AY87" t="s">
        <v>14122</v>
      </c>
      <c r="AZ87" t="s">
        <v>14215</v>
      </c>
      <c r="BB87" t="s">
        <v>14104</v>
      </c>
      <c r="BC87" t="s">
        <v>14211</v>
      </c>
      <c r="BD87" t="s">
        <v>14211</v>
      </c>
      <c r="BE87" t="s">
        <v>14211</v>
      </c>
      <c r="BF87" t="s">
        <v>14156</v>
      </c>
      <c r="BG87" t="s">
        <v>14156</v>
      </c>
      <c r="BH87" t="s">
        <v>14156</v>
      </c>
      <c r="BI87" t="s">
        <v>14131</v>
      </c>
      <c r="BJ87" t="s">
        <v>14195</v>
      </c>
      <c r="BK87" t="s">
        <v>14195</v>
      </c>
      <c r="BL87" t="s">
        <v>14107</v>
      </c>
      <c r="BM87" t="s">
        <v>14248</v>
      </c>
      <c r="BN87" t="s">
        <v>14248</v>
      </c>
      <c r="BO87" t="s">
        <v>14110</v>
      </c>
      <c r="BP87" t="s">
        <v>14110</v>
      </c>
      <c r="BQ87" t="s">
        <v>14110</v>
      </c>
      <c r="BR87" t="s">
        <v>14110</v>
      </c>
      <c r="BS87" t="s">
        <v>14110</v>
      </c>
      <c r="BT87" t="s">
        <v>14110</v>
      </c>
      <c r="BV87" t="s">
        <v>14110</v>
      </c>
      <c r="BW87" s="52"/>
      <c r="BX87" s="52"/>
    </row>
    <row r="88" spans="1:76" ht="15" customHeight="1">
      <c r="C88"/>
      <c r="H88" t="s">
        <v>14108</v>
      </c>
      <c r="I88">
        <v>8</v>
      </c>
      <c r="J88">
        <v>12</v>
      </c>
      <c r="K88" t="s">
        <v>14133</v>
      </c>
      <c r="L88" t="s">
        <v>14171</v>
      </c>
      <c r="M88" t="s">
        <v>14250</v>
      </c>
      <c r="O88" t="s">
        <v>14111</v>
      </c>
      <c r="P88" t="s">
        <v>14156</v>
      </c>
      <c r="Q88" t="s">
        <v>14090</v>
      </c>
      <c r="R88" t="s">
        <v>14250</v>
      </c>
      <c r="S88" t="s">
        <v>14090</v>
      </c>
      <c r="T88" t="s">
        <v>14090</v>
      </c>
      <c r="U88" t="s">
        <v>14137</v>
      </c>
      <c r="V88" t="s">
        <v>14110</v>
      </c>
      <c r="W88" t="s">
        <v>14092</v>
      </c>
      <c r="X88" t="s">
        <v>14091</v>
      </c>
      <c r="Y88" t="s">
        <v>14093</v>
      </c>
      <c r="Z88" t="s">
        <v>14140</v>
      </c>
      <c r="AA88" t="s">
        <v>14110</v>
      </c>
      <c r="AB88" t="s">
        <v>14095</v>
      </c>
      <c r="AC88" t="s">
        <v>14141</v>
      </c>
      <c r="AD88" t="s">
        <v>14141</v>
      </c>
      <c r="AE88" t="s">
        <v>14093</v>
      </c>
      <c r="AF88" t="s">
        <v>14160</v>
      </c>
      <c r="AH88" t="s">
        <v>14097</v>
      </c>
      <c r="AI88" s="78" t="s">
        <v>14098</v>
      </c>
      <c r="AJ88" t="s">
        <v>14123</v>
      </c>
      <c r="AK88" t="s">
        <v>14099</v>
      </c>
      <c r="AL88" t="s">
        <v>14099</v>
      </c>
      <c r="AM88" t="s">
        <v>14188</v>
      </c>
      <c r="AN88" t="s">
        <v>14110</v>
      </c>
      <c r="AO88" t="s">
        <v>14110</v>
      </c>
      <c r="AQ88" t="s">
        <v>14100</v>
      </c>
      <c r="AR88" t="s">
        <v>14100</v>
      </c>
      <c r="AS88" t="s">
        <v>14098</v>
      </c>
      <c r="AT88" t="s">
        <v>14250</v>
      </c>
      <c r="AU88" t="s">
        <v>14250</v>
      </c>
      <c r="AV88" t="s">
        <v>14250</v>
      </c>
      <c r="AW88" t="s">
        <v>14102</v>
      </c>
      <c r="AX88" t="s">
        <v>14215</v>
      </c>
      <c r="AY88" t="s">
        <v>14122</v>
      </c>
      <c r="AZ88" t="s">
        <v>14215</v>
      </c>
      <c r="BB88" t="s">
        <v>14104</v>
      </c>
      <c r="BC88" t="s">
        <v>14211</v>
      </c>
      <c r="BD88" t="s">
        <v>14211</v>
      </c>
      <c r="BE88" t="s">
        <v>14211</v>
      </c>
      <c r="BF88" t="s">
        <v>14156</v>
      </c>
      <c r="BG88" t="s">
        <v>14156</v>
      </c>
      <c r="BH88" t="s">
        <v>14156</v>
      </c>
      <c r="BI88" t="s">
        <v>14131</v>
      </c>
      <c r="BJ88" t="s">
        <v>14195</v>
      </c>
      <c r="BK88" t="s">
        <v>14195</v>
      </c>
      <c r="BL88" t="s">
        <v>14107</v>
      </c>
      <c r="BM88" t="s">
        <v>14248</v>
      </c>
      <c r="BN88" t="s">
        <v>14248</v>
      </c>
      <c r="BO88" t="s">
        <v>14110</v>
      </c>
      <c r="BP88" t="s">
        <v>14110</v>
      </c>
      <c r="BQ88" t="s">
        <v>14110</v>
      </c>
      <c r="BR88" t="s">
        <v>14110</v>
      </c>
      <c r="BS88" t="s">
        <v>14110</v>
      </c>
      <c r="BT88" t="s">
        <v>14110</v>
      </c>
      <c r="BV88" t="s">
        <v>14110</v>
      </c>
      <c r="BW88" s="52"/>
      <c r="BX88" s="52"/>
    </row>
    <row r="89" spans="1:76" ht="15" customHeight="1">
      <c r="A89">
        <v>121</v>
      </c>
      <c r="B89">
        <v>2014</v>
      </c>
      <c r="C89" t="s">
        <v>1181</v>
      </c>
      <c r="D89" t="s">
        <v>1182</v>
      </c>
      <c r="E89" t="s">
        <v>639</v>
      </c>
      <c r="F89" t="s">
        <v>13721</v>
      </c>
      <c r="G89">
        <v>0</v>
      </c>
      <c r="H89" t="s">
        <v>14085</v>
      </c>
      <c r="I89">
        <v>5</v>
      </c>
      <c r="K89" t="s">
        <v>14108</v>
      </c>
      <c r="L89" t="s">
        <v>14155</v>
      </c>
      <c r="M89" t="s">
        <v>14250</v>
      </c>
      <c r="N89" t="s">
        <v>14343</v>
      </c>
      <c r="O89" t="s">
        <v>14135</v>
      </c>
      <c r="P89" t="s">
        <v>14112</v>
      </c>
      <c r="Q89" t="s">
        <v>14090</v>
      </c>
      <c r="R89" t="s">
        <v>14250</v>
      </c>
      <c r="S89" t="s">
        <v>14090</v>
      </c>
      <c r="T89" t="s">
        <v>14090</v>
      </c>
      <c r="U89" t="s">
        <v>14137</v>
      </c>
      <c r="V89" t="s">
        <v>14110</v>
      </c>
      <c r="W89" t="s">
        <v>14092</v>
      </c>
      <c r="X89" t="s">
        <v>14116</v>
      </c>
      <c r="Y89" t="s">
        <v>14157</v>
      </c>
      <c r="Z89" t="s">
        <v>14140</v>
      </c>
      <c r="AA89" t="s">
        <v>14110</v>
      </c>
      <c r="AB89" t="s">
        <v>14095</v>
      </c>
      <c r="AC89" t="s">
        <v>14141</v>
      </c>
      <c r="AD89" t="s">
        <v>14095</v>
      </c>
      <c r="AE89" t="s">
        <v>14093</v>
      </c>
      <c r="AF89" t="s">
        <v>14211</v>
      </c>
      <c r="AH89" t="s">
        <v>14097</v>
      </c>
      <c r="AI89" s="78" t="s">
        <v>14098</v>
      </c>
      <c r="AJ89" t="s">
        <v>14123</v>
      </c>
      <c r="AK89" t="s">
        <v>14099</v>
      </c>
      <c r="AL89" t="s">
        <v>14099</v>
      </c>
      <c r="AM89" t="s">
        <v>14188</v>
      </c>
      <c r="AN89" t="s">
        <v>14110</v>
      </c>
      <c r="AO89" t="s">
        <v>14110</v>
      </c>
      <c r="AQ89" t="s">
        <v>14100</v>
      </c>
      <c r="AR89" t="s">
        <v>14100</v>
      </c>
      <c r="AS89" t="s">
        <v>14098</v>
      </c>
      <c r="AT89" t="s">
        <v>14250</v>
      </c>
      <c r="AU89" t="s">
        <v>14250</v>
      </c>
      <c r="AV89" t="s">
        <v>14250</v>
      </c>
      <c r="AW89" t="s">
        <v>14102</v>
      </c>
      <c r="AX89" t="s">
        <v>14215</v>
      </c>
      <c r="AY89" t="s">
        <v>14238</v>
      </c>
      <c r="AZ89" t="s">
        <v>14215</v>
      </c>
      <c r="BB89" t="s">
        <v>14104</v>
      </c>
      <c r="BC89" t="s">
        <v>14193</v>
      </c>
      <c r="BD89" t="s">
        <v>14211</v>
      </c>
      <c r="BE89" t="s">
        <v>14211</v>
      </c>
      <c r="BF89" t="s">
        <v>14105</v>
      </c>
      <c r="BG89" t="s">
        <v>14156</v>
      </c>
      <c r="BH89" t="s">
        <v>14156</v>
      </c>
      <c r="BI89" t="s">
        <v>14131</v>
      </c>
      <c r="BJ89" t="s">
        <v>14106</v>
      </c>
      <c r="BK89" t="s">
        <v>14195</v>
      </c>
      <c r="BL89" t="s">
        <v>14242</v>
      </c>
      <c r="BM89" t="s">
        <v>14248</v>
      </c>
      <c r="BN89" t="s">
        <v>14248</v>
      </c>
      <c r="BO89" t="s">
        <v>14110</v>
      </c>
      <c r="BP89" t="s">
        <v>14087</v>
      </c>
      <c r="BQ89" t="s">
        <v>14110</v>
      </c>
      <c r="BR89" t="s">
        <v>14110</v>
      </c>
      <c r="BS89" t="s">
        <v>14110</v>
      </c>
      <c r="BT89" t="s">
        <v>14110</v>
      </c>
      <c r="BU89" t="s">
        <v>14344</v>
      </c>
      <c r="BV89" t="s">
        <v>14087</v>
      </c>
      <c r="BW89" s="52"/>
      <c r="BX89" s="52"/>
    </row>
    <row r="90" spans="1:76" ht="15" customHeight="1">
      <c r="A90">
        <v>131</v>
      </c>
      <c r="B90">
        <v>2015</v>
      </c>
      <c r="C90" t="s">
        <v>254</v>
      </c>
      <c r="D90" t="s">
        <v>255</v>
      </c>
      <c r="E90" t="s">
        <v>819</v>
      </c>
      <c r="F90" t="s">
        <v>13727</v>
      </c>
      <c r="G90">
        <v>0</v>
      </c>
      <c r="H90" t="s">
        <v>14085</v>
      </c>
      <c r="I90">
        <v>8</v>
      </c>
      <c r="K90" t="s">
        <v>14154</v>
      </c>
      <c r="L90" t="s">
        <v>14171</v>
      </c>
      <c r="M90" t="s">
        <v>14250</v>
      </c>
      <c r="O90" t="s">
        <v>14111</v>
      </c>
      <c r="P90" t="s">
        <v>14156</v>
      </c>
      <c r="Q90" t="s">
        <v>14090</v>
      </c>
      <c r="R90" t="s">
        <v>14250</v>
      </c>
      <c r="S90" t="s">
        <v>14090</v>
      </c>
      <c r="T90" t="s">
        <v>14090</v>
      </c>
      <c r="U90" t="s">
        <v>14137</v>
      </c>
      <c r="V90" t="s">
        <v>14110</v>
      </c>
      <c r="W90" t="s">
        <v>14138</v>
      </c>
      <c r="X90" t="s">
        <v>14091</v>
      </c>
      <c r="Y90" t="s">
        <v>14093</v>
      </c>
      <c r="Z90" t="s">
        <v>14140</v>
      </c>
      <c r="AA90" t="s">
        <v>14110</v>
      </c>
      <c r="AB90" t="s">
        <v>14095</v>
      </c>
      <c r="AC90" t="s">
        <v>14141</v>
      </c>
      <c r="AD90" t="s">
        <v>14141</v>
      </c>
      <c r="AE90" t="s">
        <v>14093</v>
      </c>
      <c r="AF90" t="s">
        <v>14199</v>
      </c>
      <c r="AH90" t="s">
        <v>14097</v>
      </c>
      <c r="AI90" s="78" t="s">
        <v>14098</v>
      </c>
      <c r="AJ90" t="s">
        <v>14123</v>
      </c>
      <c r="AK90" t="s">
        <v>14099</v>
      </c>
      <c r="AL90" t="s">
        <v>14099</v>
      </c>
      <c r="AM90" t="s">
        <v>14188</v>
      </c>
      <c r="AN90" t="s">
        <v>14110</v>
      </c>
      <c r="AO90" t="s">
        <v>14110</v>
      </c>
      <c r="AQ90" t="s">
        <v>14100</v>
      </c>
      <c r="AR90" t="s">
        <v>14100</v>
      </c>
      <c r="AS90" t="s">
        <v>14098</v>
      </c>
      <c r="AT90" t="s">
        <v>14250</v>
      </c>
      <c r="AU90" t="s">
        <v>14250</v>
      </c>
      <c r="AV90" t="s">
        <v>14250</v>
      </c>
      <c r="AW90" t="s">
        <v>14102</v>
      </c>
      <c r="AX90" t="s">
        <v>14215</v>
      </c>
      <c r="AY90" t="s">
        <v>14122</v>
      </c>
      <c r="AZ90" t="s">
        <v>14103</v>
      </c>
      <c r="BB90" t="s">
        <v>14104</v>
      </c>
      <c r="BC90" t="s">
        <v>14211</v>
      </c>
      <c r="BD90" t="s">
        <v>14211</v>
      </c>
      <c r="BE90" t="s">
        <v>14211</v>
      </c>
      <c r="BF90" t="s">
        <v>14156</v>
      </c>
      <c r="BG90" t="s">
        <v>14156</v>
      </c>
      <c r="BH90" t="s">
        <v>14156</v>
      </c>
      <c r="BI90" t="s">
        <v>14131</v>
      </c>
      <c r="BJ90" t="s">
        <v>14195</v>
      </c>
      <c r="BK90" t="s">
        <v>14195</v>
      </c>
      <c r="BL90" t="s">
        <v>14107</v>
      </c>
      <c r="BM90" t="s">
        <v>14248</v>
      </c>
      <c r="BN90" t="s">
        <v>14248</v>
      </c>
      <c r="BO90" t="s">
        <v>14110</v>
      </c>
      <c r="BP90" t="s">
        <v>14110</v>
      </c>
      <c r="BQ90" t="s">
        <v>14110</v>
      </c>
      <c r="BR90" t="s">
        <v>14110</v>
      </c>
      <c r="BS90" t="s">
        <v>14110</v>
      </c>
      <c r="BT90" t="s">
        <v>14110</v>
      </c>
      <c r="BV90" t="s">
        <v>14110</v>
      </c>
      <c r="BW90" s="52"/>
      <c r="BX90" s="52"/>
    </row>
    <row r="91" spans="1:76" ht="15" customHeight="1">
      <c r="C91"/>
      <c r="H91" t="s">
        <v>14108</v>
      </c>
      <c r="I91">
        <v>8</v>
      </c>
      <c r="J91">
        <v>12</v>
      </c>
      <c r="K91" t="s">
        <v>14133</v>
      </c>
      <c r="L91" t="s">
        <v>14171</v>
      </c>
      <c r="M91" t="s">
        <v>14250</v>
      </c>
      <c r="O91" t="s">
        <v>14111</v>
      </c>
      <c r="P91" t="s">
        <v>14156</v>
      </c>
      <c r="Q91" t="s">
        <v>14090</v>
      </c>
      <c r="R91" t="s">
        <v>14250</v>
      </c>
      <c r="S91" t="s">
        <v>14090</v>
      </c>
      <c r="T91" t="s">
        <v>14090</v>
      </c>
      <c r="U91" t="s">
        <v>14137</v>
      </c>
      <c r="V91" t="s">
        <v>14110</v>
      </c>
      <c r="W91" t="s">
        <v>14138</v>
      </c>
      <c r="X91" t="s">
        <v>14091</v>
      </c>
      <c r="Y91" t="s">
        <v>14093</v>
      </c>
      <c r="Z91" t="s">
        <v>14140</v>
      </c>
      <c r="AA91" t="s">
        <v>14110</v>
      </c>
      <c r="AB91" t="s">
        <v>14095</v>
      </c>
      <c r="AC91" t="s">
        <v>14141</v>
      </c>
      <c r="AD91" t="s">
        <v>14141</v>
      </c>
      <c r="AE91" t="s">
        <v>14093</v>
      </c>
      <c r="AF91" t="s">
        <v>14199</v>
      </c>
      <c r="AH91" t="s">
        <v>14097</v>
      </c>
      <c r="AI91" s="78" t="s">
        <v>14098</v>
      </c>
      <c r="AJ91" t="s">
        <v>14123</v>
      </c>
      <c r="AK91" t="s">
        <v>14099</v>
      </c>
      <c r="AL91" t="s">
        <v>14099</v>
      </c>
      <c r="AM91" t="s">
        <v>14188</v>
      </c>
      <c r="AN91" t="s">
        <v>14110</v>
      </c>
      <c r="AO91" t="s">
        <v>14110</v>
      </c>
      <c r="AQ91" t="s">
        <v>14100</v>
      </c>
      <c r="AR91" t="s">
        <v>14100</v>
      </c>
      <c r="AS91" t="s">
        <v>14098</v>
      </c>
      <c r="AT91" t="s">
        <v>14250</v>
      </c>
      <c r="AU91" t="s">
        <v>14250</v>
      </c>
      <c r="AV91" t="s">
        <v>14250</v>
      </c>
      <c r="AW91" t="s">
        <v>14102</v>
      </c>
      <c r="AX91" t="s">
        <v>14215</v>
      </c>
      <c r="AY91" t="s">
        <v>14122</v>
      </c>
      <c r="AZ91" t="s">
        <v>14103</v>
      </c>
      <c r="BB91" t="s">
        <v>14104</v>
      </c>
      <c r="BC91" t="s">
        <v>14211</v>
      </c>
      <c r="BD91" t="s">
        <v>14211</v>
      </c>
      <c r="BE91" t="s">
        <v>14211</v>
      </c>
      <c r="BF91" t="s">
        <v>14156</v>
      </c>
      <c r="BG91" t="s">
        <v>14156</v>
      </c>
      <c r="BH91" t="s">
        <v>14156</v>
      </c>
      <c r="BI91" t="s">
        <v>14131</v>
      </c>
      <c r="BJ91" t="s">
        <v>14195</v>
      </c>
      <c r="BK91" t="s">
        <v>14195</v>
      </c>
      <c r="BL91" t="s">
        <v>14107</v>
      </c>
      <c r="BM91" t="s">
        <v>14248</v>
      </c>
      <c r="BN91" t="s">
        <v>14248</v>
      </c>
      <c r="BO91" t="s">
        <v>14110</v>
      </c>
      <c r="BP91" t="s">
        <v>14110</v>
      </c>
      <c r="BQ91" t="s">
        <v>14110</v>
      </c>
      <c r="BR91" t="s">
        <v>14110</v>
      </c>
      <c r="BS91" t="s">
        <v>14110</v>
      </c>
      <c r="BT91" t="s">
        <v>14110</v>
      </c>
      <c r="BV91" t="s">
        <v>14110</v>
      </c>
      <c r="BW91" s="52"/>
      <c r="BX91" s="52"/>
    </row>
    <row r="92" spans="1:76" ht="15" customHeight="1">
      <c r="C92"/>
      <c r="H92" t="s">
        <v>14133</v>
      </c>
      <c r="I92">
        <v>8</v>
      </c>
      <c r="J92">
        <v>12</v>
      </c>
      <c r="K92" t="s">
        <v>14133</v>
      </c>
      <c r="L92" t="s">
        <v>14171</v>
      </c>
      <c r="M92" t="s">
        <v>14250</v>
      </c>
      <c r="O92" t="s">
        <v>14111</v>
      </c>
      <c r="P92" t="s">
        <v>14156</v>
      </c>
      <c r="Q92" t="s">
        <v>14090</v>
      </c>
      <c r="R92" t="s">
        <v>14250</v>
      </c>
      <c r="S92" t="s">
        <v>14090</v>
      </c>
      <c r="T92" t="s">
        <v>14090</v>
      </c>
      <c r="U92" t="s">
        <v>14137</v>
      </c>
      <c r="V92" t="s">
        <v>14110</v>
      </c>
      <c r="W92" t="s">
        <v>14138</v>
      </c>
      <c r="X92" t="s">
        <v>14091</v>
      </c>
      <c r="Y92" t="s">
        <v>14093</v>
      </c>
      <c r="Z92" t="s">
        <v>14140</v>
      </c>
      <c r="AA92" t="s">
        <v>14110</v>
      </c>
      <c r="AB92" t="s">
        <v>14095</v>
      </c>
      <c r="AC92" t="s">
        <v>14141</v>
      </c>
      <c r="AD92" t="s">
        <v>14141</v>
      </c>
      <c r="AE92" t="s">
        <v>14093</v>
      </c>
      <c r="AF92" t="s">
        <v>14237</v>
      </c>
      <c r="AH92" t="s">
        <v>14097</v>
      </c>
      <c r="AI92" s="78" t="s">
        <v>14098</v>
      </c>
      <c r="AJ92" t="s">
        <v>14123</v>
      </c>
      <c r="AK92" t="s">
        <v>14099</v>
      </c>
      <c r="AL92" t="s">
        <v>14099</v>
      </c>
      <c r="AM92" t="s">
        <v>14188</v>
      </c>
      <c r="AN92" t="s">
        <v>14110</v>
      </c>
      <c r="AO92" t="s">
        <v>14110</v>
      </c>
      <c r="AQ92" t="s">
        <v>14100</v>
      </c>
      <c r="AR92" t="s">
        <v>14100</v>
      </c>
      <c r="AS92" t="s">
        <v>14098</v>
      </c>
      <c r="AT92" t="s">
        <v>14250</v>
      </c>
      <c r="AU92" t="s">
        <v>14250</v>
      </c>
      <c r="AV92" t="s">
        <v>14250</v>
      </c>
      <c r="AW92" t="s">
        <v>14102</v>
      </c>
      <c r="AX92" t="s">
        <v>14215</v>
      </c>
      <c r="AY92" t="s">
        <v>14122</v>
      </c>
      <c r="AZ92" t="s">
        <v>14103</v>
      </c>
      <c r="BB92" t="s">
        <v>14104</v>
      </c>
      <c r="BC92" t="s">
        <v>14211</v>
      </c>
      <c r="BD92" t="s">
        <v>14211</v>
      </c>
      <c r="BE92" t="s">
        <v>14211</v>
      </c>
      <c r="BF92" t="s">
        <v>14156</v>
      </c>
      <c r="BG92" t="s">
        <v>14156</v>
      </c>
      <c r="BH92" t="s">
        <v>14156</v>
      </c>
      <c r="BI92" t="s">
        <v>14131</v>
      </c>
      <c r="BJ92" t="s">
        <v>14195</v>
      </c>
      <c r="BK92" t="s">
        <v>14195</v>
      </c>
      <c r="BL92" t="s">
        <v>14107</v>
      </c>
      <c r="BM92" t="s">
        <v>14248</v>
      </c>
      <c r="BN92" t="s">
        <v>14248</v>
      </c>
      <c r="BO92" t="s">
        <v>14110</v>
      </c>
      <c r="BP92" t="s">
        <v>14110</v>
      </c>
      <c r="BQ92" t="s">
        <v>14110</v>
      </c>
      <c r="BR92" t="s">
        <v>14110</v>
      </c>
      <c r="BS92" t="s">
        <v>14110</v>
      </c>
      <c r="BT92" t="s">
        <v>14110</v>
      </c>
      <c r="BV92" t="s">
        <v>14110</v>
      </c>
      <c r="BW92" s="52"/>
      <c r="BX92" s="52"/>
    </row>
    <row r="93" spans="1:76" ht="15" customHeight="1">
      <c r="A93">
        <v>133</v>
      </c>
      <c r="B93">
        <v>2015</v>
      </c>
      <c r="C93" t="s">
        <v>250</v>
      </c>
      <c r="D93" t="s">
        <v>463</v>
      </c>
      <c r="E93" t="s">
        <v>766</v>
      </c>
      <c r="F93" t="s">
        <v>13729</v>
      </c>
      <c r="G93">
        <v>0</v>
      </c>
      <c r="H93" t="s">
        <v>14085</v>
      </c>
      <c r="I93">
        <v>8</v>
      </c>
      <c r="K93" t="s">
        <v>14154</v>
      </c>
      <c r="L93" t="s">
        <v>14171</v>
      </c>
      <c r="M93" t="s">
        <v>14250</v>
      </c>
      <c r="O93" t="s">
        <v>14111</v>
      </c>
      <c r="P93" t="s">
        <v>14156</v>
      </c>
      <c r="Q93" t="s">
        <v>14090</v>
      </c>
      <c r="R93" t="s">
        <v>14250</v>
      </c>
      <c r="S93" t="s">
        <v>14090</v>
      </c>
      <c r="T93" t="s">
        <v>14090</v>
      </c>
      <c r="U93" t="s">
        <v>14137</v>
      </c>
      <c r="V93" t="s">
        <v>14110</v>
      </c>
      <c r="W93" t="s">
        <v>14092</v>
      </c>
      <c r="X93" t="s">
        <v>14116</v>
      </c>
      <c r="Y93" t="s">
        <v>14093</v>
      </c>
      <c r="Z93" t="s">
        <v>14094</v>
      </c>
      <c r="AA93" t="s">
        <v>14110</v>
      </c>
      <c r="AB93" t="s">
        <v>14095</v>
      </c>
      <c r="AC93" t="s">
        <v>14141</v>
      </c>
      <c r="AD93" t="s">
        <v>14095</v>
      </c>
      <c r="AE93" t="s">
        <v>14093</v>
      </c>
      <c r="AF93" t="s">
        <v>14211</v>
      </c>
      <c r="AH93" t="s">
        <v>14097</v>
      </c>
      <c r="AI93" s="78" t="s">
        <v>14122</v>
      </c>
      <c r="AJ93" t="s">
        <v>14123</v>
      </c>
      <c r="AK93" t="s">
        <v>14099</v>
      </c>
      <c r="AL93" t="s">
        <v>14099</v>
      </c>
      <c r="AM93" t="s">
        <v>14099</v>
      </c>
      <c r="AN93" t="s">
        <v>14110</v>
      </c>
      <c r="AO93" t="s">
        <v>14087</v>
      </c>
      <c r="AQ93" t="s">
        <v>14100</v>
      </c>
      <c r="AR93" t="s">
        <v>14100</v>
      </c>
      <c r="AS93" t="s">
        <v>14098</v>
      </c>
      <c r="AT93" t="s">
        <v>14250</v>
      </c>
      <c r="AU93" t="s">
        <v>14250</v>
      </c>
      <c r="AV93" t="s">
        <v>14250</v>
      </c>
      <c r="AW93" t="s">
        <v>14102</v>
      </c>
      <c r="AX93" t="s">
        <v>14215</v>
      </c>
      <c r="AY93" t="s">
        <v>14238</v>
      </c>
      <c r="AZ93" t="s">
        <v>14215</v>
      </c>
      <c r="BB93" t="s">
        <v>14104</v>
      </c>
      <c r="BC93" t="s">
        <v>14211</v>
      </c>
      <c r="BD93" t="s">
        <v>14211</v>
      </c>
      <c r="BE93" t="s">
        <v>14211</v>
      </c>
      <c r="BF93" t="s">
        <v>14156</v>
      </c>
      <c r="BG93" t="s">
        <v>14156</v>
      </c>
      <c r="BH93" t="s">
        <v>14156</v>
      </c>
      <c r="BI93" t="s">
        <v>14131</v>
      </c>
      <c r="BJ93" t="s">
        <v>14195</v>
      </c>
      <c r="BK93" t="s">
        <v>14195</v>
      </c>
      <c r="BL93" t="s">
        <v>14107</v>
      </c>
      <c r="BM93" t="s">
        <v>14248</v>
      </c>
      <c r="BN93" t="s">
        <v>14248</v>
      </c>
      <c r="BO93" t="s">
        <v>14110</v>
      </c>
      <c r="BP93" t="s">
        <v>14110</v>
      </c>
      <c r="BQ93" t="s">
        <v>14110</v>
      </c>
      <c r="BR93" t="s">
        <v>14110</v>
      </c>
      <c r="BS93" t="s">
        <v>14110</v>
      </c>
      <c r="BT93" t="s">
        <v>14110</v>
      </c>
      <c r="BU93" t="s">
        <v>14345</v>
      </c>
      <c r="BV93" t="s">
        <v>14087</v>
      </c>
      <c r="BW93" s="52"/>
      <c r="BX93" s="52"/>
    </row>
    <row r="94" spans="1:76" ht="15" customHeight="1">
      <c r="A94">
        <v>135</v>
      </c>
      <c r="B94">
        <v>2015</v>
      </c>
      <c r="C94" t="s">
        <v>547</v>
      </c>
      <c r="D94" t="s">
        <v>548</v>
      </c>
      <c r="E94" t="s">
        <v>858</v>
      </c>
      <c r="F94" t="s">
        <v>13731</v>
      </c>
      <c r="G94">
        <v>0</v>
      </c>
      <c r="H94" t="s">
        <v>14085</v>
      </c>
      <c r="I94">
        <v>10</v>
      </c>
      <c r="K94" t="s">
        <v>14085</v>
      </c>
      <c r="L94" t="s">
        <v>14171</v>
      </c>
      <c r="M94" t="s">
        <v>14250</v>
      </c>
      <c r="O94" t="s">
        <v>14088</v>
      </c>
      <c r="P94" t="s">
        <v>14156</v>
      </c>
      <c r="Q94" t="s">
        <v>14090</v>
      </c>
      <c r="R94" t="s">
        <v>14250</v>
      </c>
      <c r="S94" t="s">
        <v>14090</v>
      </c>
      <c r="T94" t="s">
        <v>14090</v>
      </c>
      <c r="U94" t="s">
        <v>14137</v>
      </c>
      <c r="V94" t="s">
        <v>14087</v>
      </c>
      <c r="W94" t="s">
        <v>14092</v>
      </c>
      <c r="X94" t="s">
        <v>14116</v>
      </c>
      <c r="Y94" t="s">
        <v>14093</v>
      </c>
      <c r="Z94" t="s">
        <v>14094</v>
      </c>
      <c r="AA94" t="s">
        <v>14110</v>
      </c>
      <c r="AB94" t="s">
        <v>14118</v>
      </c>
      <c r="AC94" t="s">
        <v>14141</v>
      </c>
      <c r="AD94" t="s">
        <v>14141</v>
      </c>
      <c r="AE94" t="s">
        <v>14093</v>
      </c>
      <c r="AF94" t="s">
        <v>14211</v>
      </c>
      <c r="AH94" t="s">
        <v>14097</v>
      </c>
      <c r="AI94" s="78" t="s">
        <v>14122</v>
      </c>
      <c r="AJ94" t="s">
        <v>14123</v>
      </c>
      <c r="AK94" t="s">
        <v>14099</v>
      </c>
      <c r="AL94" t="s">
        <v>14220</v>
      </c>
      <c r="AM94" t="s">
        <v>14099</v>
      </c>
      <c r="AN94" t="s">
        <v>14110</v>
      </c>
      <c r="AO94" t="s">
        <v>14110</v>
      </c>
      <c r="AQ94" t="s">
        <v>14100</v>
      </c>
      <c r="AR94" t="s">
        <v>14100</v>
      </c>
      <c r="AS94" t="s">
        <v>14098</v>
      </c>
      <c r="AT94" t="s">
        <v>14250</v>
      </c>
      <c r="AU94" t="s">
        <v>14250</v>
      </c>
      <c r="AV94" t="s">
        <v>14250</v>
      </c>
      <c r="AW94" t="s">
        <v>14102</v>
      </c>
      <c r="AX94" t="s">
        <v>14102</v>
      </c>
      <c r="AY94" t="s">
        <v>14122</v>
      </c>
      <c r="AZ94" t="s">
        <v>14103</v>
      </c>
      <c r="BB94" t="s">
        <v>14150</v>
      </c>
      <c r="BC94" t="s">
        <v>14211</v>
      </c>
      <c r="BD94" t="s">
        <v>14211</v>
      </c>
      <c r="BE94" t="s">
        <v>14211</v>
      </c>
      <c r="BF94" t="s">
        <v>14156</v>
      </c>
      <c r="BG94" t="s">
        <v>14156</v>
      </c>
      <c r="BH94" t="s">
        <v>14156</v>
      </c>
      <c r="BI94" t="s">
        <v>14131</v>
      </c>
      <c r="BJ94" t="s">
        <v>14106</v>
      </c>
      <c r="BK94" t="s">
        <v>14195</v>
      </c>
      <c r="BL94" t="s">
        <v>14132</v>
      </c>
      <c r="BM94" t="s">
        <v>14225</v>
      </c>
      <c r="BN94" t="s">
        <v>14248</v>
      </c>
      <c r="BO94" t="s">
        <v>14110</v>
      </c>
      <c r="BP94" t="s">
        <v>14110</v>
      </c>
      <c r="BQ94" t="s">
        <v>14110</v>
      </c>
      <c r="BR94" t="s">
        <v>14110</v>
      </c>
      <c r="BS94" t="s">
        <v>14110</v>
      </c>
      <c r="BT94" t="s">
        <v>14110</v>
      </c>
      <c r="BV94" t="s">
        <v>14110</v>
      </c>
      <c r="BW94" s="52"/>
      <c r="BX94" s="52"/>
    </row>
    <row r="95" spans="1:76" ht="15" customHeight="1">
      <c r="C95"/>
      <c r="H95" t="s">
        <v>14108</v>
      </c>
      <c r="I95">
        <v>6</v>
      </c>
      <c r="K95" t="s">
        <v>14085</v>
      </c>
      <c r="L95" t="s">
        <v>14171</v>
      </c>
      <c r="M95" t="s">
        <v>14250</v>
      </c>
      <c r="O95" t="s">
        <v>14088</v>
      </c>
      <c r="P95" t="s">
        <v>14156</v>
      </c>
      <c r="Q95" t="s">
        <v>14113</v>
      </c>
      <c r="R95" t="s">
        <v>14250</v>
      </c>
      <c r="S95" t="s">
        <v>14113</v>
      </c>
      <c r="T95" t="s">
        <v>14090</v>
      </c>
      <c r="U95" t="s">
        <v>14137</v>
      </c>
      <c r="V95" t="s">
        <v>14087</v>
      </c>
      <c r="W95" t="s">
        <v>14092</v>
      </c>
      <c r="X95" t="s">
        <v>14116</v>
      </c>
      <c r="Y95" t="s">
        <v>14093</v>
      </c>
      <c r="Z95" t="s">
        <v>14094</v>
      </c>
      <c r="AA95" t="s">
        <v>14110</v>
      </c>
      <c r="AB95" t="s">
        <v>14118</v>
      </c>
      <c r="AC95" t="s">
        <v>14141</v>
      </c>
      <c r="AD95" t="s">
        <v>14141</v>
      </c>
      <c r="AE95" t="s">
        <v>14093</v>
      </c>
      <c r="AF95" t="s">
        <v>14211</v>
      </c>
      <c r="AH95" t="s">
        <v>14097</v>
      </c>
      <c r="AI95" s="78" t="s">
        <v>14122</v>
      </c>
      <c r="AJ95" t="s">
        <v>14123</v>
      </c>
      <c r="AK95" t="s">
        <v>14099</v>
      </c>
      <c r="AL95" t="s">
        <v>14220</v>
      </c>
      <c r="AM95" t="s">
        <v>14099</v>
      </c>
      <c r="AN95" t="s">
        <v>14110</v>
      </c>
      <c r="AO95" t="s">
        <v>14110</v>
      </c>
      <c r="AQ95" t="s">
        <v>14125</v>
      </c>
      <c r="AR95" t="s">
        <v>14100</v>
      </c>
      <c r="AS95" t="s">
        <v>14122</v>
      </c>
      <c r="AT95" t="s">
        <v>14250</v>
      </c>
      <c r="AU95" t="s">
        <v>14250</v>
      </c>
      <c r="AV95" t="s">
        <v>14250</v>
      </c>
      <c r="AW95" t="s">
        <v>14102</v>
      </c>
      <c r="AX95" t="s">
        <v>14102</v>
      </c>
      <c r="AY95" t="s">
        <v>14098</v>
      </c>
      <c r="AZ95" t="s">
        <v>14103</v>
      </c>
      <c r="BB95" t="s">
        <v>14150</v>
      </c>
      <c r="BC95" t="s">
        <v>14211</v>
      </c>
      <c r="BD95" t="s">
        <v>14211</v>
      </c>
      <c r="BE95" t="s">
        <v>14211</v>
      </c>
      <c r="BF95" t="s">
        <v>14156</v>
      </c>
      <c r="BG95" t="s">
        <v>14156</v>
      </c>
      <c r="BH95" t="s">
        <v>14156</v>
      </c>
      <c r="BI95" t="s">
        <v>14131</v>
      </c>
      <c r="BJ95" t="s">
        <v>14106</v>
      </c>
      <c r="BK95" t="s">
        <v>14195</v>
      </c>
      <c r="BL95" t="s">
        <v>14132</v>
      </c>
      <c r="BM95" t="s">
        <v>14225</v>
      </c>
      <c r="BN95" t="s">
        <v>14248</v>
      </c>
      <c r="BO95" t="s">
        <v>14110</v>
      </c>
      <c r="BP95" t="s">
        <v>14110</v>
      </c>
      <c r="BQ95" t="s">
        <v>14110</v>
      </c>
      <c r="BR95" t="s">
        <v>14110</v>
      </c>
      <c r="BS95" t="s">
        <v>14110</v>
      </c>
      <c r="BT95" t="s">
        <v>14110</v>
      </c>
      <c r="BV95" t="s">
        <v>14110</v>
      </c>
      <c r="BW95" s="52"/>
      <c r="BX95" s="52"/>
    </row>
    <row r="96" spans="1:76" ht="15" customHeight="1">
      <c r="A96">
        <v>136</v>
      </c>
      <c r="B96">
        <v>2015</v>
      </c>
      <c r="C96" t="s">
        <v>569</v>
      </c>
      <c r="D96" t="s">
        <v>570</v>
      </c>
      <c r="E96" t="s">
        <v>646</v>
      </c>
      <c r="F96" t="s">
        <v>13732</v>
      </c>
      <c r="G96">
        <v>0</v>
      </c>
      <c r="H96" t="s">
        <v>14085</v>
      </c>
      <c r="I96">
        <v>3</v>
      </c>
      <c r="K96" t="s">
        <v>14085</v>
      </c>
      <c r="L96" t="s">
        <v>14134</v>
      </c>
      <c r="M96" t="s">
        <v>14087</v>
      </c>
      <c r="O96" t="s">
        <v>14088</v>
      </c>
      <c r="P96" t="s">
        <v>14089</v>
      </c>
      <c r="Q96" t="s">
        <v>14113</v>
      </c>
      <c r="R96" t="s">
        <v>14250</v>
      </c>
      <c r="S96" t="s">
        <v>14113</v>
      </c>
      <c r="T96" t="s">
        <v>14113</v>
      </c>
      <c r="U96" t="s">
        <v>14137</v>
      </c>
      <c r="V96" t="s">
        <v>14110</v>
      </c>
      <c r="W96" t="s">
        <v>14092</v>
      </c>
      <c r="X96" t="s">
        <v>14116</v>
      </c>
      <c r="Y96" t="s">
        <v>14093</v>
      </c>
      <c r="Z96" t="s">
        <v>14140</v>
      </c>
      <c r="AA96" t="s">
        <v>14110</v>
      </c>
      <c r="AB96" t="s">
        <v>14095</v>
      </c>
      <c r="AC96" t="s">
        <v>14141</v>
      </c>
      <c r="AD96" t="s">
        <v>14141</v>
      </c>
      <c r="AE96" t="s">
        <v>14093</v>
      </c>
      <c r="AF96" t="s">
        <v>14143</v>
      </c>
      <c r="AH96" t="s">
        <v>14097</v>
      </c>
      <c r="AI96" s="78" t="s">
        <v>14122</v>
      </c>
      <c r="AJ96" t="s">
        <v>14161</v>
      </c>
      <c r="AK96" t="s">
        <v>14099</v>
      </c>
      <c r="AL96" t="s">
        <v>14099</v>
      </c>
      <c r="AM96" t="s">
        <v>14188</v>
      </c>
      <c r="AN96" t="s">
        <v>14110</v>
      </c>
      <c r="AO96" t="s">
        <v>14110</v>
      </c>
      <c r="AQ96" t="s">
        <v>14100</v>
      </c>
      <c r="AR96" t="s">
        <v>14100</v>
      </c>
      <c r="AS96" t="s">
        <v>14098</v>
      </c>
      <c r="AT96" t="s">
        <v>14222</v>
      </c>
      <c r="AU96" t="s">
        <v>14222</v>
      </c>
      <c r="AV96" t="s">
        <v>14250</v>
      </c>
      <c r="AW96" t="s">
        <v>14127</v>
      </c>
      <c r="AX96" t="s">
        <v>14127</v>
      </c>
      <c r="AY96" t="s">
        <v>14098</v>
      </c>
      <c r="AZ96" t="s">
        <v>14103</v>
      </c>
      <c r="BB96" t="s">
        <v>14104</v>
      </c>
      <c r="BC96" t="s">
        <v>14150</v>
      </c>
      <c r="BD96" t="s">
        <v>14193</v>
      </c>
      <c r="BE96" t="s">
        <v>14211</v>
      </c>
      <c r="BF96" t="s">
        <v>14130</v>
      </c>
      <c r="BG96" t="s">
        <v>14156</v>
      </c>
      <c r="BH96" t="s">
        <v>14156</v>
      </c>
      <c r="BI96" t="s">
        <v>14106</v>
      </c>
      <c r="BJ96" t="s">
        <v>14195</v>
      </c>
      <c r="BK96" t="s">
        <v>14195</v>
      </c>
      <c r="BL96" t="s">
        <v>14242</v>
      </c>
      <c r="BM96" t="s">
        <v>14248</v>
      </c>
      <c r="BN96" t="s">
        <v>14248</v>
      </c>
      <c r="BO96" t="s">
        <v>14110</v>
      </c>
      <c r="BP96" t="s">
        <v>14110</v>
      </c>
      <c r="BQ96" t="s">
        <v>14110</v>
      </c>
      <c r="BR96" t="s">
        <v>14110</v>
      </c>
      <c r="BS96" t="s">
        <v>14110</v>
      </c>
      <c r="BT96" t="s">
        <v>14110</v>
      </c>
      <c r="BV96" t="s">
        <v>14110</v>
      </c>
      <c r="BW96" s="52"/>
      <c r="BX96" s="52"/>
    </row>
    <row r="97" spans="1:76" ht="15" customHeight="1">
      <c r="A97">
        <v>137</v>
      </c>
      <c r="B97">
        <v>2015</v>
      </c>
      <c r="C97" t="s">
        <v>595</v>
      </c>
      <c r="D97" t="s">
        <v>596</v>
      </c>
      <c r="E97" t="s">
        <v>766</v>
      </c>
      <c r="F97" t="s">
        <v>13733</v>
      </c>
      <c r="G97">
        <v>0</v>
      </c>
      <c r="H97" t="s">
        <v>14085</v>
      </c>
      <c r="I97">
        <v>3</v>
      </c>
      <c r="K97" t="s">
        <v>14085</v>
      </c>
      <c r="L97" t="s">
        <v>14155</v>
      </c>
      <c r="M97" t="s">
        <v>14250</v>
      </c>
      <c r="O97" t="s">
        <v>14088</v>
      </c>
      <c r="P97" t="s">
        <v>14136</v>
      </c>
      <c r="Q97" t="s">
        <v>14113</v>
      </c>
      <c r="R97" t="s">
        <v>14250</v>
      </c>
      <c r="S97" t="s">
        <v>14113</v>
      </c>
      <c r="T97" t="s">
        <v>14113</v>
      </c>
      <c r="U97" t="s">
        <v>14137</v>
      </c>
      <c r="V97" t="s">
        <v>14110</v>
      </c>
      <c r="W97" t="s">
        <v>14092</v>
      </c>
      <c r="X97" t="s">
        <v>14116</v>
      </c>
      <c r="Y97" t="s">
        <v>14093</v>
      </c>
      <c r="Z97" t="s">
        <v>14140</v>
      </c>
      <c r="AA97" t="s">
        <v>14110</v>
      </c>
      <c r="AB97" t="s">
        <v>14095</v>
      </c>
      <c r="AC97" t="s">
        <v>14141</v>
      </c>
      <c r="AD97" t="s">
        <v>14141</v>
      </c>
      <c r="AE97" t="s">
        <v>14093</v>
      </c>
      <c r="AF97" t="s">
        <v>14211</v>
      </c>
      <c r="AH97" t="s">
        <v>14097</v>
      </c>
      <c r="AI97" s="78" t="s">
        <v>14122</v>
      </c>
      <c r="AJ97" t="s">
        <v>14093</v>
      </c>
      <c r="AK97" t="s">
        <v>14099</v>
      </c>
      <c r="AL97" t="s">
        <v>14188</v>
      </c>
      <c r="AM97" t="s">
        <v>14188</v>
      </c>
      <c r="AN97" t="s">
        <v>14110</v>
      </c>
      <c r="AO97" t="s">
        <v>14110</v>
      </c>
      <c r="AQ97" t="s">
        <v>14100</v>
      </c>
      <c r="AR97" t="s">
        <v>14100</v>
      </c>
      <c r="AS97" t="s">
        <v>14098</v>
      </c>
      <c r="AT97" t="s">
        <v>14250</v>
      </c>
      <c r="AU97" t="s">
        <v>14250</v>
      </c>
      <c r="AV97" t="s">
        <v>14250</v>
      </c>
      <c r="AW97" t="s">
        <v>14102</v>
      </c>
      <c r="AX97" t="s">
        <v>14165</v>
      </c>
      <c r="AY97" t="s">
        <v>14122</v>
      </c>
      <c r="AZ97" t="s">
        <v>14128</v>
      </c>
      <c r="BB97" t="s">
        <v>14193</v>
      </c>
      <c r="BC97" t="s">
        <v>14211</v>
      </c>
      <c r="BD97" t="s">
        <v>14211</v>
      </c>
      <c r="BE97" t="s">
        <v>14211</v>
      </c>
      <c r="BF97" t="s">
        <v>14105</v>
      </c>
      <c r="BG97" t="s">
        <v>14156</v>
      </c>
      <c r="BH97" t="s">
        <v>14156</v>
      </c>
      <c r="BI97" t="s">
        <v>14106</v>
      </c>
      <c r="BJ97" t="s">
        <v>14195</v>
      </c>
      <c r="BK97" t="s">
        <v>14195</v>
      </c>
      <c r="BL97" t="s">
        <v>14242</v>
      </c>
      <c r="BM97" t="s">
        <v>14248</v>
      </c>
      <c r="BN97" t="s">
        <v>14248</v>
      </c>
      <c r="BO97" t="s">
        <v>14110</v>
      </c>
      <c r="BP97" t="s">
        <v>14110</v>
      </c>
      <c r="BQ97" t="s">
        <v>14110</v>
      </c>
      <c r="BR97" t="s">
        <v>14110</v>
      </c>
      <c r="BS97" t="s">
        <v>14110</v>
      </c>
      <c r="BT97" t="s">
        <v>14110</v>
      </c>
      <c r="BV97" t="s">
        <v>14087</v>
      </c>
      <c r="BW97" s="52"/>
      <c r="BX97" s="52"/>
    </row>
    <row r="98" spans="1:76" ht="15" customHeight="1">
      <c r="A98">
        <v>138</v>
      </c>
      <c r="B98">
        <v>2015</v>
      </c>
      <c r="C98" t="s">
        <v>607</v>
      </c>
      <c r="D98" t="s">
        <v>608</v>
      </c>
      <c r="E98" t="s">
        <v>639</v>
      </c>
      <c r="F98" t="s">
        <v>13734</v>
      </c>
      <c r="G98">
        <v>0</v>
      </c>
      <c r="H98" t="s">
        <v>14085</v>
      </c>
      <c r="I98">
        <v>3</v>
      </c>
      <c r="K98" t="s">
        <v>14085</v>
      </c>
      <c r="L98" t="s">
        <v>14109</v>
      </c>
      <c r="M98" t="s">
        <v>14110</v>
      </c>
      <c r="O98" t="s">
        <v>14088</v>
      </c>
      <c r="P98" t="s">
        <v>14156</v>
      </c>
      <c r="Q98" t="s">
        <v>14090</v>
      </c>
      <c r="R98" t="s">
        <v>14250</v>
      </c>
      <c r="S98" t="s">
        <v>14113</v>
      </c>
      <c r="T98" t="s">
        <v>14090</v>
      </c>
      <c r="U98" t="s">
        <v>14137</v>
      </c>
      <c r="V98" t="s">
        <v>14110</v>
      </c>
      <c r="W98" t="s">
        <v>14092</v>
      </c>
      <c r="X98" t="s">
        <v>14116</v>
      </c>
      <c r="Y98" t="s">
        <v>14093</v>
      </c>
      <c r="Z98" t="s">
        <v>14140</v>
      </c>
      <c r="AA98" t="s">
        <v>14110</v>
      </c>
      <c r="AB98" t="s">
        <v>14118</v>
      </c>
      <c r="AC98" t="s">
        <v>14141</v>
      </c>
      <c r="AD98" t="s">
        <v>14141</v>
      </c>
      <c r="AE98" t="s">
        <v>14093</v>
      </c>
      <c r="AF98" t="s">
        <v>14211</v>
      </c>
      <c r="AH98" t="s">
        <v>14097</v>
      </c>
      <c r="AI98" s="78" t="s">
        <v>14122</v>
      </c>
      <c r="AJ98" t="s">
        <v>14093</v>
      </c>
      <c r="AK98" t="s">
        <v>14145</v>
      </c>
      <c r="AL98" t="s">
        <v>14188</v>
      </c>
      <c r="AM98" t="s">
        <v>14188</v>
      </c>
      <c r="AN98" t="s">
        <v>14110</v>
      </c>
      <c r="AO98" t="s">
        <v>14110</v>
      </c>
      <c r="AQ98" t="s">
        <v>14189</v>
      </c>
      <c r="AR98" t="s">
        <v>14189</v>
      </c>
      <c r="AS98" t="s">
        <v>14098</v>
      </c>
      <c r="AT98" t="s">
        <v>14222</v>
      </c>
      <c r="AU98" t="s">
        <v>14222</v>
      </c>
      <c r="AV98" t="s">
        <v>14110</v>
      </c>
      <c r="AW98" t="s">
        <v>14102</v>
      </c>
      <c r="AX98" t="s">
        <v>14165</v>
      </c>
      <c r="AY98" t="s">
        <v>14122</v>
      </c>
      <c r="AZ98" t="s">
        <v>14128</v>
      </c>
      <c r="BB98" t="s">
        <v>14104</v>
      </c>
      <c r="BC98" t="s">
        <v>14193</v>
      </c>
      <c r="BD98" t="s">
        <v>14211</v>
      </c>
      <c r="BE98" t="s">
        <v>14211</v>
      </c>
      <c r="BF98" t="s">
        <v>14233</v>
      </c>
      <c r="BG98" t="s">
        <v>14156</v>
      </c>
      <c r="BH98" t="s">
        <v>14156</v>
      </c>
      <c r="BI98" t="s">
        <v>14106</v>
      </c>
      <c r="BJ98" t="s">
        <v>14195</v>
      </c>
      <c r="BK98" t="s">
        <v>14195</v>
      </c>
      <c r="BL98" t="s">
        <v>14242</v>
      </c>
      <c r="BM98" t="s">
        <v>14248</v>
      </c>
      <c r="BN98" t="s">
        <v>14248</v>
      </c>
      <c r="BO98" t="s">
        <v>14110</v>
      </c>
      <c r="BP98" t="s">
        <v>14110</v>
      </c>
      <c r="BQ98" t="s">
        <v>14110</v>
      </c>
      <c r="BR98" t="s">
        <v>14110</v>
      </c>
      <c r="BS98" t="s">
        <v>14110</v>
      </c>
      <c r="BT98" t="s">
        <v>14110</v>
      </c>
      <c r="BU98" t="s">
        <v>14346</v>
      </c>
      <c r="BV98" t="s">
        <v>14110</v>
      </c>
      <c r="BW98" s="52"/>
      <c r="BX98" s="52"/>
    </row>
    <row r="99" spans="1:76" ht="15" customHeight="1">
      <c r="A99">
        <v>139</v>
      </c>
      <c r="B99">
        <v>2015</v>
      </c>
      <c r="C99" t="s">
        <v>627</v>
      </c>
      <c r="D99" t="s">
        <v>628</v>
      </c>
      <c r="E99" t="s">
        <v>13937</v>
      </c>
      <c r="F99" t="s">
        <v>13735</v>
      </c>
      <c r="G99">
        <v>0</v>
      </c>
      <c r="H99" t="s">
        <v>14085</v>
      </c>
      <c r="I99">
        <v>4</v>
      </c>
      <c r="K99" t="s">
        <v>14085</v>
      </c>
      <c r="L99" t="s">
        <v>14155</v>
      </c>
      <c r="M99" t="s">
        <v>14250</v>
      </c>
      <c r="O99" t="s">
        <v>14088</v>
      </c>
      <c r="P99" t="s">
        <v>14186</v>
      </c>
      <c r="Q99" t="s">
        <v>14113</v>
      </c>
      <c r="R99" t="s">
        <v>14250</v>
      </c>
      <c r="S99" t="s">
        <v>14113</v>
      </c>
      <c r="T99" t="s">
        <v>14113</v>
      </c>
      <c r="U99" t="s">
        <v>14137</v>
      </c>
      <c r="V99" t="s">
        <v>14110</v>
      </c>
      <c r="W99" t="s">
        <v>14092</v>
      </c>
      <c r="X99" t="s">
        <v>14116</v>
      </c>
      <c r="Y99" t="s">
        <v>14173</v>
      </c>
      <c r="Z99" t="s">
        <v>14140</v>
      </c>
      <c r="AA99" t="s">
        <v>14110</v>
      </c>
      <c r="AB99" t="s">
        <v>14118</v>
      </c>
      <c r="AC99" t="s">
        <v>14141</v>
      </c>
      <c r="AD99" t="s">
        <v>14141</v>
      </c>
      <c r="AE99" t="s">
        <v>14093</v>
      </c>
      <c r="AF99" t="s">
        <v>14211</v>
      </c>
      <c r="AH99" t="s">
        <v>14097</v>
      </c>
      <c r="AI99" s="78" t="s">
        <v>14122</v>
      </c>
      <c r="AJ99" t="s">
        <v>14093</v>
      </c>
      <c r="AK99" t="s">
        <v>14099</v>
      </c>
      <c r="AL99" t="s">
        <v>14188</v>
      </c>
      <c r="AM99" t="s">
        <v>14188</v>
      </c>
      <c r="AN99" t="s">
        <v>14110</v>
      </c>
      <c r="AO99" t="s">
        <v>14110</v>
      </c>
      <c r="AQ99" t="s">
        <v>14100</v>
      </c>
      <c r="AR99" t="s">
        <v>14100</v>
      </c>
      <c r="AS99" t="s">
        <v>14098</v>
      </c>
      <c r="AT99" t="s">
        <v>14250</v>
      </c>
      <c r="AU99" t="s">
        <v>14250</v>
      </c>
      <c r="AV99" t="s">
        <v>14250</v>
      </c>
      <c r="AW99" t="s">
        <v>14102</v>
      </c>
      <c r="AX99" t="s">
        <v>14215</v>
      </c>
      <c r="AY99" t="s">
        <v>14122</v>
      </c>
      <c r="AZ99" t="s">
        <v>14128</v>
      </c>
      <c r="BB99" t="s">
        <v>14104</v>
      </c>
      <c r="BC99" t="s">
        <v>14193</v>
      </c>
      <c r="BD99" t="s">
        <v>14211</v>
      </c>
      <c r="BE99" t="s">
        <v>14211</v>
      </c>
      <c r="BF99" t="s">
        <v>14105</v>
      </c>
      <c r="BG99" t="s">
        <v>14151</v>
      </c>
      <c r="BH99" t="s">
        <v>14156</v>
      </c>
      <c r="BI99" t="s">
        <v>14106</v>
      </c>
      <c r="BJ99" t="s">
        <v>14195</v>
      </c>
      <c r="BK99" t="s">
        <v>14195</v>
      </c>
      <c r="BL99" t="s">
        <v>14242</v>
      </c>
      <c r="BM99" t="s">
        <v>14248</v>
      </c>
      <c r="BN99" t="s">
        <v>14248</v>
      </c>
      <c r="BO99" t="s">
        <v>14110</v>
      </c>
      <c r="BP99" t="s">
        <v>14110</v>
      </c>
      <c r="BQ99" t="s">
        <v>14110</v>
      </c>
      <c r="BR99" t="s">
        <v>14110</v>
      </c>
      <c r="BS99" t="s">
        <v>14110</v>
      </c>
      <c r="BT99" t="s">
        <v>14110</v>
      </c>
      <c r="BV99" t="s">
        <v>14110</v>
      </c>
      <c r="BW99" s="52"/>
      <c r="BX99" s="52"/>
    </row>
    <row r="100" spans="1:76" ht="15" customHeight="1">
      <c r="C100"/>
      <c r="H100" t="s">
        <v>14108</v>
      </c>
      <c r="I100">
        <v>4</v>
      </c>
      <c r="K100" t="s">
        <v>14085</v>
      </c>
      <c r="L100" t="s">
        <v>14155</v>
      </c>
      <c r="M100" t="s">
        <v>14250</v>
      </c>
      <c r="O100" t="s">
        <v>14088</v>
      </c>
      <c r="P100" t="s">
        <v>14186</v>
      </c>
      <c r="Q100" t="s">
        <v>14113</v>
      </c>
      <c r="R100" t="s">
        <v>14250</v>
      </c>
      <c r="S100" t="s">
        <v>14113</v>
      </c>
      <c r="T100" t="s">
        <v>14113</v>
      </c>
      <c r="U100" t="s">
        <v>14137</v>
      </c>
      <c r="V100" t="s">
        <v>14110</v>
      </c>
      <c r="W100" t="s">
        <v>14092</v>
      </c>
      <c r="X100" t="s">
        <v>14116</v>
      </c>
      <c r="Y100" t="s">
        <v>14117</v>
      </c>
      <c r="Z100" t="s">
        <v>14140</v>
      </c>
      <c r="AA100" t="s">
        <v>14110</v>
      </c>
      <c r="AB100" t="s">
        <v>14118</v>
      </c>
      <c r="AC100" t="s">
        <v>14141</v>
      </c>
      <c r="AD100" t="s">
        <v>14141</v>
      </c>
      <c r="AE100" t="s">
        <v>14093</v>
      </c>
      <c r="AF100" t="s">
        <v>14211</v>
      </c>
      <c r="AH100" t="s">
        <v>14097</v>
      </c>
      <c r="AI100" s="78" t="s">
        <v>14098</v>
      </c>
      <c r="AJ100" t="s">
        <v>14123</v>
      </c>
      <c r="AK100" t="s">
        <v>14099</v>
      </c>
      <c r="AL100" t="s">
        <v>14099</v>
      </c>
      <c r="AM100" t="s">
        <v>14188</v>
      </c>
      <c r="AN100" t="s">
        <v>14110</v>
      </c>
      <c r="AO100" t="s">
        <v>14087</v>
      </c>
      <c r="AQ100" t="s">
        <v>14100</v>
      </c>
      <c r="AR100" t="s">
        <v>14100</v>
      </c>
      <c r="AS100" t="s">
        <v>14098</v>
      </c>
      <c r="AT100" t="s">
        <v>14250</v>
      </c>
      <c r="AU100" t="s">
        <v>14250</v>
      </c>
      <c r="AV100" t="s">
        <v>14250</v>
      </c>
      <c r="AW100" t="s">
        <v>14102</v>
      </c>
      <c r="AX100" t="s">
        <v>14215</v>
      </c>
      <c r="AY100" t="s">
        <v>14122</v>
      </c>
      <c r="AZ100" t="s">
        <v>14103</v>
      </c>
      <c r="BB100" t="s">
        <v>14104</v>
      </c>
      <c r="BC100" t="s">
        <v>14193</v>
      </c>
      <c r="BD100" t="s">
        <v>14211</v>
      </c>
      <c r="BE100" t="s">
        <v>14211</v>
      </c>
      <c r="BF100" t="s">
        <v>14105</v>
      </c>
      <c r="BG100" t="s">
        <v>14151</v>
      </c>
      <c r="BH100" t="s">
        <v>14156</v>
      </c>
      <c r="BI100" t="s">
        <v>14106</v>
      </c>
      <c r="BJ100" t="s">
        <v>14195</v>
      </c>
      <c r="BK100" t="s">
        <v>14195</v>
      </c>
      <c r="BL100" t="s">
        <v>14242</v>
      </c>
      <c r="BM100" t="s">
        <v>14248</v>
      </c>
      <c r="BN100" t="s">
        <v>14248</v>
      </c>
      <c r="BO100" t="s">
        <v>14110</v>
      </c>
      <c r="BP100" t="s">
        <v>14110</v>
      </c>
      <c r="BQ100" t="s">
        <v>14110</v>
      </c>
      <c r="BR100" t="s">
        <v>14110</v>
      </c>
      <c r="BS100" t="s">
        <v>14110</v>
      </c>
      <c r="BT100" t="s">
        <v>14110</v>
      </c>
      <c r="BV100" t="s">
        <v>14110</v>
      </c>
      <c r="BW100" s="52"/>
      <c r="BX100" s="52"/>
    </row>
    <row r="101" spans="1:76" ht="15" customHeight="1">
      <c r="C101"/>
      <c r="H101" t="s">
        <v>14133</v>
      </c>
      <c r="I101">
        <v>4</v>
      </c>
      <c r="K101" t="s">
        <v>14085</v>
      </c>
      <c r="L101" t="s">
        <v>14155</v>
      </c>
      <c r="M101" t="s">
        <v>14250</v>
      </c>
      <c r="O101" t="s">
        <v>14088</v>
      </c>
      <c r="P101" t="s">
        <v>14186</v>
      </c>
      <c r="Q101" t="s">
        <v>14113</v>
      </c>
      <c r="R101" t="s">
        <v>14250</v>
      </c>
      <c r="S101" t="s">
        <v>14113</v>
      </c>
      <c r="T101" t="s">
        <v>14113</v>
      </c>
      <c r="U101" t="s">
        <v>14137</v>
      </c>
      <c r="V101" t="s">
        <v>14110</v>
      </c>
      <c r="W101" t="s">
        <v>14092</v>
      </c>
      <c r="X101" t="s">
        <v>14116</v>
      </c>
      <c r="Y101" t="s">
        <v>14093</v>
      </c>
      <c r="Z101" t="s">
        <v>14140</v>
      </c>
      <c r="AA101" t="s">
        <v>14110</v>
      </c>
      <c r="AB101" t="s">
        <v>14118</v>
      </c>
      <c r="AC101" t="s">
        <v>14141</v>
      </c>
      <c r="AD101" t="s">
        <v>14141</v>
      </c>
      <c r="AE101" t="s">
        <v>14093</v>
      </c>
      <c r="AF101" t="s">
        <v>14211</v>
      </c>
      <c r="AH101" t="s">
        <v>14097</v>
      </c>
      <c r="AI101" s="78" t="s">
        <v>14098</v>
      </c>
      <c r="AJ101" t="s">
        <v>14123</v>
      </c>
      <c r="AK101" t="s">
        <v>14099</v>
      </c>
      <c r="AL101" t="s">
        <v>14099</v>
      </c>
      <c r="AM101" t="s">
        <v>14188</v>
      </c>
      <c r="AN101" t="s">
        <v>14110</v>
      </c>
      <c r="AO101" t="s">
        <v>14087</v>
      </c>
      <c r="AQ101" t="s">
        <v>14100</v>
      </c>
      <c r="AR101" t="s">
        <v>14100</v>
      </c>
      <c r="AS101" t="s">
        <v>14098</v>
      </c>
      <c r="AT101" t="s">
        <v>14250</v>
      </c>
      <c r="AU101" t="s">
        <v>14250</v>
      </c>
      <c r="AV101" t="s">
        <v>14250</v>
      </c>
      <c r="AW101" t="s">
        <v>14102</v>
      </c>
      <c r="AX101" t="s">
        <v>14215</v>
      </c>
      <c r="AY101" t="s">
        <v>14122</v>
      </c>
      <c r="AZ101" t="s">
        <v>14215</v>
      </c>
      <c r="BB101" t="s">
        <v>14104</v>
      </c>
      <c r="BC101" t="s">
        <v>14193</v>
      </c>
      <c r="BD101" t="s">
        <v>14211</v>
      </c>
      <c r="BE101" t="s">
        <v>14211</v>
      </c>
      <c r="BF101" t="s">
        <v>14105</v>
      </c>
      <c r="BG101" t="s">
        <v>14151</v>
      </c>
      <c r="BH101" t="s">
        <v>14156</v>
      </c>
      <c r="BI101" t="s">
        <v>14106</v>
      </c>
      <c r="BJ101" t="s">
        <v>14195</v>
      </c>
      <c r="BK101" t="s">
        <v>14195</v>
      </c>
      <c r="BL101" t="s">
        <v>14242</v>
      </c>
      <c r="BM101" t="s">
        <v>14248</v>
      </c>
      <c r="BN101" t="s">
        <v>14248</v>
      </c>
      <c r="BO101" t="s">
        <v>14110</v>
      </c>
      <c r="BP101" t="s">
        <v>14110</v>
      </c>
      <c r="BQ101" t="s">
        <v>14110</v>
      </c>
      <c r="BR101" t="s">
        <v>14110</v>
      </c>
      <c r="BS101" t="s">
        <v>14110</v>
      </c>
      <c r="BT101" t="s">
        <v>14110</v>
      </c>
      <c r="BV101" t="s">
        <v>14110</v>
      </c>
      <c r="BW101" s="52"/>
      <c r="BX101" s="52"/>
    </row>
    <row r="102" spans="1:76" ht="15" customHeight="1">
      <c r="A102">
        <v>148</v>
      </c>
      <c r="B102">
        <v>2015</v>
      </c>
      <c r="C102" t="s">
        <v>1111</v>
      </c>
      <c r="D102" t="s">
        <v>1112</v>
      </c>
      <c r="E102" t="s">
        <v>13937</v>
      </c>
      <c r="F102" t="s">
        <v>13740</v>
      </c>
      <c r="G102">
        <v>0</v>
      </c>
      <c r="H102" t="s">
        <v>14085</v>
      </c>
      <c r="I102">
        <v>5</v>
      </c>
      <c r="K102" t="s">
        <v>14108</v>
      </c>
      <c r="L102" t="s">
        <v>14236</v>
      </c>
      <c r="M102" t="s">
        <v>14250</v>
      </c>
      <c r="O102" t="s">
        <v>14111</v>
      </c>
      <c r="P102" t="s">
        <v>14156</v>
      </c>
      <c r="Q102" t="s">
        <v>14113</v>
      </c>
      <c r="R102" t="s">
        <v>14250</v>
      </c>
      <c r="S102" t="s">
        <v>14113</v>
      </c>
      <c r="T102" t="s">
        <v>14090</v>
      </c>
      <c r="U102" t="s">
        <v>14137</v>
      </c>
      <c r="V102" t="s">
        <v>14087</v>
      </c>
      <c r="W102" t="s">
        <v>14092</v>
      </c>
      <c r="X102" t="s">
        <v>14116</v>
      </c>
      <c r="Y102" t="s">
        <v>14093</v>
      </c>
      <c r="Z102" t="s">
        <v>14140</v>
      </c>
      <c r="AA102" t="s">
        <v>14110</v>
      </c>
      <c r="AB102" t="s">
        <v>14118</v>
      </c>
      <c r="AC102" t="s">
        <v>14141</v>
      </c>
      <c r="AD102" t="s">
        <v>14141</v>
      </c>
      <c r="AE102" t="s">
        <v>14093</v>
      </c>
      <c r="AF102" t="s">
        <v>14211</v>
      </c>
      <c r="AH102" t="s">
        <v>14097</v>
      </c>
      <c r="AI102" s="78" t="s">
        <v>14098</v>
      </c>
      <c r="AJ102" t="s">
        <v>14123</v>
      </c>
      <c r="AK102" t="s">
        <v>14099</v>
      </c>
      <c r="AL102" t="s">
        <v>14099</v>
      </c>
      <c r="AM102" t="s">
        <v>14188</v>
      </c>
      <c r="AN102" t="s">
        <v>14110</v>
      </c>
      <c r="AO102" t="s">
        <v>14087</v>
      </c>
      <c r="AQ102" t="s">
        <v>14238</v>
      </c>
      <c r="AR102" t="s">
        <v>14238</v>
      </c>
      <c r="AS102" t="s">
        <v>14098</v>
      </c>
      <c r="AT102" t="s">
        <v>14250</v>
      </c>
      <c r="AU102" t="s">
        <v>14250</v>
      </c>
      <c r="AV102" t="s">
        <v>14250</v>
      </c>
      <c r="AW102" t="s">
        <v>14102</v>
      </c>
      <c r="AX102" t="s">
        <v>14102</v>
      </c>
      <c r="AY102" t="s">
        <v>14098</v>
      </c>
      <c r="AZ102" t="s">
        <v>14103</v>
      </c>
      <c r="BA102" t="s">
        <v>14347</v>
      </c>
      <c r="BB102" t="s">
        <v>14104</v>
      </c>
      <c r="BC102" t="s">
        <v>14193</v>
      </c>
      <c r="BD102" t="s">
        <v>14211</v>
      </c>
      <c r="BE102" t="s">
        <v>14211</v>
      </c>
      <c r="BF102" t="s">
        <v>14151</v>
      </c>
      <c r="BG102" t="s">
        <v>14156</v>
      </c>
      <c r="BH102" t="s">
        <v>14156</v>
      </c>
      <c r="BI102" t="s">
        <v>14131</v>
      </c>
      <c r="BJ102" t="s">
        <v>14106</v>
      </c>
      <c r="BK102" t="s">
        <v>14195</v>
      </c>
      <c r="BL102" t="s">
        <v>14107</v>
      </c>
      <c r="BM102" t="s">
        <v>14248</v>
      </c>
      <c r="BN102" t="s">
        <v>14248</v>
      </c>
      <c r="BO102" t="s">
        <v>14110</v>
      </c>
      <c r="BP102" t="s">
        <v>14110</v>
      </c>
      <c r="BQ102" t="s">
        <v>14110</v>
      </c>
      <c r="BR102" t="s">
        <v>14110</v>
      </c>
      <c r="BS102" t="s">
        <v>14110</v>
      </c>
      <c r="BT102" t="s">
        <v>14110</v>
      </c>
      <c r="BV102" t="s">
        <v>14110</v>
      </c>
      <c r="BW102" s="52"/>
      <c r="BX102" s="52"/>
    </row>
    <row r="103" spans="1:76" ht="15" customHeight="1">
      <c r="A103">
        <v>154</v>
      </c>
      <c r="B103">
        <v>2015</v>
      </c>
      <c r="C103" t="s">
        <v>1252</v>
      </c>
      <c r="D103" t="s">
        <v>1253</v>
      </c>
      <c r="E103" t="s">
        <v>689</v>
      </c>
      <c r="F103" t="s">
        <v>13742</v>
      </c>
      <c r="G103">
        <v>0</v>
      </c>
      <c r="H103" t="s">
        <v>14085</v>
      </c>
      <c r="I103">
        <v>5</v>
      </c>
      <c r="K103" t="s">
        <v>14108</v>
      </c>
      <c r="L103" t="s">
        <v>14171</v>
      </c>
      <c r="M103" t="s">
        <v>14250</v>
      </c>
      <c r="O103" t="s">
        <v>14111</v>
      </c>
      <c r="P103" t="s">
        <v>14156</v>
      </c>
      <c r="Q103" t="s">
        <v>14113</v>
      </c>
      <c r="R103" t="s">
        <v>14250</v>
      </c>
      <c r="S103" t="s">
        <v>14113</v>
      </c>
      <c r="T103" t="s">
        <v>14090</v>
      </c>
      <c r="U103" t="s">
        <v>14137</v>
      </c>
      <c r="V103" t="s">
        <v>14087</v>
      </c>
      <c r="W103" t="s">
        <v>14092</v>
      </c>
      <c r="X103" t="s">
        <v>14116</v>
      </c>
      <c r="Y103" t="s">
        <v>14093</v>
      </c>
      <c r="Z103" t="s">
        <v>14094</v>
      </c>
      <c r="AA103" t="s">
        <v>14110</v>
      </c>
      <c r="AB103" t="s">
        <v>14095</v>
      </c>
      <c r="AC103" t="s">
        <v>14141</v>
      </c>
      <c r="AD103" t="s">
        <v>14141</v>
      </c>
      <c r="AE103" t="s">
        <v>14119</v>
      </c>
      <c r="AF103" t="s">
        <v>14120</v>
      </c>
      <c r="AH103" t="s">
        <v>14097</v>
      </c>
      <c r="AI103" s="78" t="s">
        <v>14122</v>
      </c>
      <c r="AJ103" t="s">
        <v>14123</v>
      </c>
      <c r="AK103" t="s">
        <v>14099</v>
      </c>
      <c r="AL103" t="s">
        <v>14220</v>
      </c>
      <c r="AM103" t="s">
        <v>14099</v>
      </c>
      <c r="AN103" t="s">
        <v>14110</v>
      </c>
      <c r="AO103" t="s">
        <v>14087</v>
      </c>
      <c r="AQ103" t="s">
        <v>14100</v>
      </c>
      <c r="AR103" t="s">
        <v>14100</v>
      </c>
      <c r="AS103" t="s">
        <v>14098</v>
      </c>
      <c r="AT103" t="s">
        <v>14250</v>
      </c>
      <c r="AU103" t="s">
        <v>14250</v>
      </c>
      <c r="AV103" t="s">
        <v>14250</v>
      </c>
      <c r="AW103" t="s">
        <v>14102</v>
      </c>
      <c r="AX103" t="s">
        <v>14102</v>
      </c>
      <c r="AY103" t="s">
        <v>14122</v>
      </c>
      <c r="AZ103" t="s">
        <v>14215</v>
      </c>
      <c r="BB103" t="s">
        <v>14104</v>
      </c>
      <c r="BC103" t="s">
        <v>14211</v>
      </c>
      <c r="BD103" t="s">
        <v>14211</v>
      </c>
      <c r="BE103" t="s">
        <v>14211</v>
      </c>
      <c r="BF103" t="s">
        <v>14156</v>
      </c>
      <c r="BG103" t="s">
        <v>14156</v>
      </c>
      <c r="BH103" t="s">
        <v>14156</v>
      </c>
      <c r="BI103" t="s">
        <v>14106</v>
      </c>
      <c r="BJ103" t="s">
        <v>14195</v>
      </c>
      <c r="BK103" t="s">
        <v>14195</v>
      </c>
      <c r="BL103" t="s">
        <v>14153</v>
      </c>
      <c r="BM103" t="s">
        <v>14248</v>
      </c>
      <c r="BN103" t="s">
        <v>14248</v>
      </c>
      <c r="BO103" t="s">
        <v>14110</v>
      </c>
      <c r="BP103" t="s">
        <v>14110</v>
      </c>
      <c r="BQ103" t="s">
        <v>14110</v>
      </c>
      <c r="BR103" t="s">
        <v>14110</v>
      </c>
      <c r="BS103" t="s">
        <v>14110</v>
      </c>
      <c r="BT103" t="s">
        <v>14110</v>
      </c>
      <c r="BV103" t="s">
        <v>14110</v>
      </c>
      <c r="BW103" s="52"/>
      <c r="BX103" s="52"/>
    </row>
    <row r="104" spans="1:76" ht="15" customHeight="1">
      <c r="A104">
        <v>163</v>
      </c>
      <c r="B104">
        <v>2016</v>
      </c>
      <c r="C104" t="s">
        <v>164</v>
      </c>
      <c r="D104" t="s">
        <v>165</v>
      </c>
      <c r="E104" t="s">
        <v>639</v>
      </c>
      <c r="F104" t="s">
        <v>13747</v>
      </c>
      <c r="G104">
        <v>0</v>
      </c>
      <c r="H104" t="s">
        <v>14085</v>
      </c>
      <c r="I104">
        <v>5</v>
      </c>
      <c r="J104">
        <v>6</v>
      </c>
      <c r="K104" t="s">
        <v>14154</v>
      </c>
      <c r="L104" t="s">
        <v>14171</v>
      </c>
      <c r="M104" t="s">
        <v>14250</v>
      </c>
      <c r="O104" t="s">
        <v>14111</v>
      </c>
      <c r="P104" t="s">
        <v>14156</v>
      </c>
      <c r="Q104" t="s">
        <v>14090</v>
      </c>
      <c r="R104" t="s">
        <v>14250</v>
      </c>
      <c r="S104" t="s">
        <v>14090</v>
      </c>
      <c r="T104" t="s">
        <v>14090</v>
      </c>
      <c r="U104" t="s">
        <v>14137</v>
      </c>
      <c r="V104" t="s">
        <v>14087</v>
      </c>
      <c r="W104" t="s">
        <v>14092</v>
      </c>
      <c r="X104" t="s">
        <v>14116</v>
      </c>
      <c r="Y104" t="s">
        <v>14093</v>
      </c>
      <c r="Z104" t="s">
        <v>14094</v>
      </c>
      <c r="AA104" t="s">
        <v>14110</v>
      </c>
      <c r="AB104" t="s">
        <v>14118</v>
      </c>
      <c r="AC104" t="s">
        <v>14141</v>
      </c>
      <c r="AD104" t="s">
        <v>14095</v>
      </c>
      <c r="AE104" t="s">
        <v>14093</v>
      </c>
      <c r="AF104" t="s">
        <v>14211</v>
      </c>
      <c r="AH104" t="s">
        <v>14097</v>
      </c>
      <c r="AI104" s="78" t="s">
        <v>14122</v>
      </c>
      <c r="AJ104" t="s">
        <v>14123</v>
      </c>
      <c r="AK104" t="s">
        <v>14099</v>
      </c>
      <c r="AL104" t="s">
        <v>14220</v>
      </c>
      <c r="AM104" t="s">
        <v>14099</v>
      </c>
      <c r="AN104" t="s">
        <v>14110</v>
      </c>
      <c r="AO104" t="s">
        <v>14110</v>
      </c>
      <c r="AQ104" t="s">
        <v>14100</v>
      </c>
      <c r="AR104" t="s">
        <v>14100</v>
      </c>
      <c r="AS104" t="s">
        <v>14098</v>
      </c>
      <c r="AT104" t="s">
        <v>14250</v>
      </c>
      <c r="AU104" t="s">
        <v>14250</v>
      </c>
      <c r="AV104" t="s">
        <v>14250</v>
      </c>
      <c r="AW104" t="s">
        <v>14215</v>
      </c>
      <c r="AX104" t="s">
        <v>14215</v>
      </c>
      <c r="AY104" t="s">
        <v>14238</v>
      </c>
      <c r="AZ104" t="s">
        <v>14215</v>
      </c>
      <c r="BB104" t="s">
        <v>14104</v>
      </c>
      <c r="BC104" t="s">
        <v>14193</v>
      </c>
      <c r="BD104" t="s">
        <v>14211</v>
      </c>
      <c r="BE104" t="s">
        <v>14211</v>
      </c>
      <c r="BF104" t="s">
        <v>14105</v>
      </c>
      <c r="BG104" t="s">
        <v>14156</v>
      </c>
      <c r="BH104" t="s">
        <v>14156</v>
      </c>
      <c r="BI104" t="s">
        <v>14131</v>
      </c>
      <c r="BJ104" t="s">
        <v>14195</v>
      </c>
      <c r="BK104" t="s">
        <v>14195</v>
      </c>
      <c r="BL104" t="s">
        <v>14132</v>
      </c>
      <c r="BM104" t="s">
        <v>14248</v>
      </c>
      <c r="BN104" t="s">
        <v>14248</v>
      </c>
      <c r="BO104" t="s">
        <v>14110</v>
      </c>
      <c r="BP104" t="s">
        <v>14087</v>
      </c>
      <c r="BQ104" t="s">
        <v>14110</v>
      </c>
      <c r="BR104" t="s">
        <v>14110</v>
      </c>
      <c r="BS104" t="s">
        <v>14110</v>
      </c>
      <c r="BT104" t="s">
        <v>14110</v>
      </c>
      <c r="BV104" t="s">
        <v>14110</v>
      </c>
      <c r="BW104" s="52"/>
      <c r="BX104" s="52"/>
    </row>
    <row r="105" spans="1:76" ht="15" customHeight="1">
      <c r="A105">
        <v>164</v>
      </c>
      <c r="B105">
        <v>2016</v>
      </c>
      <c r="C105" t="s">
        <v>234</v>
      </c>
      <c r="D105" t="s">
        <v>14348</v>
      </c>
      <c r="E105" t="s">
        <v>712</v>
      </c>
      <c r="F105" t="s">
        <v>14349</v>
      </c>
      <c r="G105">
        <v>0</v>
      </c>
      <c r="H105" t="s">
        <v>14085</v>
      </c>
      <c r="I105">
        <v>16</v>
      </c>
      <c r="K105" t="s">
        <v>14085</v>
      </c>
      <c r="L105" t="s">
        <v>14171</v>
      </c>
      <c r="M105" t="s">
        <v>14250</v>
      </c>
      <c r="O105" t="s">
        <v>14088</v>
      </c>
      <c r="P105" t="s">
        <v>14112</v>
      </c>
      <c r="Q105" t="s">
        <v>14090</v>
      </c>
      <c r="R105" t="s">
        <v>14250</v>
      </c>
      <c r="S105" t="s">
        <v>14090</v>
      </c>
      <c r="T105" t="s">
        <v>14090</v>
      </c>
      <c r="U105" t="s">
        <v>14137</v>
      </c>
      <c r="V105" t="s">
        <v>14110</v>
      </c>
      <c r="W105" t="s">
        <v>14138</v>
      </c>
      <c r="X105" t="s">
        <v>14091</v>
      </c>
      <c r="Y105" t="s">
        <v>14093</v>
      </c>
      <c r="Z105" t="s">
        <v>14140</v>
      </c>
      <c r="AA105" t="s">
        <v>14110</v>
      </c>
      <c r="AB105" t="s">
        <v>14141</v>
      </c>
      <c r="AC105" t="s">
        <v>14118</v>
      </c>
      <c r="AD105" t="s">
        <v>14141</v>
      </c>
      <c r="AE105" t="s">
        <v>14093</v>
      </c>
      <c r="AF105" t="s">
        <v>14187</v>
      </c>
      <c r="AG105" t="s">
        <v>14350</v>
      </c>
      <c r="AH105" t="s">
        <v>14097</v>
      </c>
      <c r="AI105" s="78" t="s">
        <v>14122</v>
      </c>
      <c r="AJ105" t="s">
        <v>14093</v>
      </c>
      <c r="AK105" t="s">
        <v>14099</v>
      </c>
      <c r="AL105" t="s">
        <v>14188</v>
      </c>
      <c r="AM105" t="s">
        <v>14188</v>
      </c>
      <c r="AN105" t="s">
        <v>14110</v>
      </c>
      <c r="AO105" t="s">
        <v>14110</v>
      </c>
      <c r="AQ105" t="s">
        <v>14100</v>
      </c>
      <c r="AR105" t="s">
        <v>14100</v>
      </c>
      <c r="AS105" t="s">
        <v>14122</v>
      </c>
      <c r="AT105" t="s">
        <v>14250</v>
      </c>
      <c r="AU105" t="s">
        <v>14250</v>
      </c>
      <c r="AV105" t="s">
        <v>14250</v>
      </c>
      <c r="AW105" t="s">
        <v>14102</v>
      </c>
      <c r="AX105" t="s">
        <v>14191</v>
      </c>
      <c r="AY105" t="s">
        <v>14122</v>
      </c>
      <c r="AZ105" t="s">
        <v>14149</v>
      </c>
      <c r="BB105" t="s">
        <v>14104</v>
      </c>
      <c r="BC105" t="s">
        <v>14211</v>
      </c>
      <c r="BD105" t="s">
        <v>14211</v>
      </c>
      <c r="BE105" t="s">
        <v>14211</v>
      </c>
      <c r="BF105" t="s">
        <v>14156</v>
      </c>
      <c r="BG105" t="s">
        <v>14156</v>
      </c>
      <c r="BH105" t="s">
        <v>14156</v>
      </c>
      <c r="BI105" t="s">
        <v>14131</v>
      </c>
      <c r="BJ105" t="s">
        <v>14195</v>
      </c>
      <c r="BK105" t="s">
        <v>14195</v>
      </c>
      <c r="BL105" t="s">
        <v>14183</v>
      </c>
      <c r="BM105" t="s">
        <v>14107</v>
      </c>
      <c r="BN105" t="s">
        <v>14248</v>
      </c>
      <c r="BO105" t="s">
        <v>14110</v>
      </c>
      <c r="BP105" t="s">
        <v>14110</v>
      </c>
      <c r="BQ105" t="s">
        <v>14110</v>
      </c>
      <c r="BR105" t="s">
        <v>14110</v>
      </c>
      <c r="BS105" t="s">
        <v>14110</v>
      </c>
      <c r="BT105" t="s">
        <v>14110</v>
      </c>
      <c r="BV105" t="s">
        <v>14087</v>
      </c>
      <c r="BW105" s="52"/>
      <c r="BX105" s="52"/>
    </row>
    <row r="106" spans="1:76" ht="15" customHeight="1">
      <c r="C106"/>
      <c r="H106" t="s">
        <v>14108</v>
      </c>
      <c r="I106">
        <v>12</v>
      </c>
      <c r="K106" t="s">
        <v>14108</v>
      </c>
      <c r="L106" t="s">
        <v>14171</v>
      </c>
      <c r="M106" t="s">
        <v>14250</v>
      </c>
      <c r="O106" t="s">
        <v>14135</v>
      </c>
      <c r="P106" t="s">
        <v>14112</v>
      </c>
      <c r="Q106" t="s">
        <v>14090</v>
      </c>
      <c r="R106" t="s">
        <v>14250</v>
      </c>
      <c r="S106" t="s">
        <v>14090</v>
      </c>
      <c r="T106" t="s">
        <v>14090</v>
      </c>
      <c r="U106" t="s">
        <v>14137</v>
      </c>
      <c r="V106" t="s">
        <v>14110</v>
      </c>
      <c r="W106" t="s">
        <v>14138</v>
      </c>
      <c r="X106" t="s">
        <v>14091</v>
      </c>
      <c r="Y106" t="s">
        <v>14093</v>
      </c>
      <c r="Z106" t="s">
        <v>14140</v>
      </c>
      <c r="AA106" t="s">
        <v>14110</v>
      </c>
      <c r="AB106" t="s">
        <v>14141</v>
      </c>
      <c r="AC106" t="s">
        <v>14118</v>
      </c>
      <c r="AD106" t="s">
        <v>14141</v>
      </c>
      <c r="AE106" t="s">
        <v>14093</v>
      </c>
      <c r="AF106" t="s">
        <v>14187</v>
      </c>
      <c r="AH106" t="s">
        <v>14097</v>
      </c>
      <c r="AI106" s="78" t="s">
        <v>14122</v>
      </c>
      <c r="AJ106" t="s">
        <v>14093</v>
      </c>
      <c r="AK106" t="s">
        <v>14099</v>
      </c>
      <c r="AL106" t="s">
        <v>14188</v>
      </c>
      <c r="AM106" t="s">
        <v>14188</v>
      </c>
      <c r="AN106" t="s">
        <v>14110</v>
      </c>
      <c r="AO106" t="s">
        <v>14110</v>
      </c>
      <c r="AQ106" t="s">
        <v>14100</v>
      </c>
      <c r="AR106" t="s">
        <v>14100</v>
      </c>
      <c r="AS106" t="s">
        <v>14122</v>
      </c>
      <c r="AT106" t="s">
        <v>14250</v>
      </c>
      <c r="AU106" t="s">
        <v>14250</v>
      </c>
      <c r="AV106" t="s">
        <v>14250</v>
      </c>
      <c r="AW106" t="s">
        <v>14102</v>
      </c>
      <c r="AX106" t="s">
        <v>14191</v>
      </c>
      <c r="AY106" t="s">
        <v>14122</v>
      </c>
      <c r="AZ106" t="s">
        <v>14149</v>
      </c>
      <c r="BB106" t="s">
        <v>14104</v>
      </c>
      <c r="BC106" t="s">
        <v>14211</v>
      </c>
      <c r="BD106" t="s">
        <v>14211</v>
      </c>
      <c r="BE106" t="s">
        <v>14211</v>
      </c>
      <c r="BF106" t="s">
        <v>14156</v>
      </c>
      <c r="BG106" t="s">
        <v>14156</v>
      </c>
      <c r="BH106" t="s">
        <v>14156</v>
      </c>
      <c r="BI106" t="s">
        <v>14131</v>
      </c>
      <c r="BJ106" t="s">
        <v>14195</v>
      </c>
      <c r="BK106" t="s">
        <v>14195</v>
      </c>
      <c r="BL106" t="s">
        <v>14183</v>
      </c>
      <c r="BM106" t="s">
        <v>14107</v>
      </c>
      <c r="BN106" t="s">
        <v>14248</v>
      </c>
      <c r="BO106" t="s">
        <v>14110</v>
      </c>
      <c r="BP106" t="s">
        <v>14110</v>
      </c>
      <c r="BQ106" t="s">
        <v>14110</v>
      </c>
      <c r="BR106" t="s">
        <v>14110</v>
      </c>
      <c r="BS106" t="s">
        <v>14110</v>
      </c>
      <c r="BT106" t="s">
        <v>14110</v>
      </c>
      <c r="BV106" t="s">
        <v>14087</v>
      </c>
      <c r="BW106" s="52"/>
      <c r="BX106" s="52"/>
    </row>
    <row r="107" spans="1:76" ht="15" customHeight="1">
      <c r="C107"/>
      <c r="H107" t="s">
        <v>14133</v>
      </c>
      <c r="I107">
        <v>16</v>
      </c>
      <c r="K107" t="s">
        <v>14108</v>
      </c>
      <c r="L107" t="s">
        <v>14171</v>
      </c>
      <c r="M107" t="s">
        <v>14250</v>
      </c>
      <c r="O107" t="s">
        <v>14135</v>
      </c>
      <c r="P107" t="s">
        <v>14112</v>
      </c>
      <c r="Q107" t="s">
        <v>14090</v>
      </c>
      <c r="R107" t="s">
        <v>14250</v>
      </c>
      <c r="S107" t="s">
        <v>14090</v>
      </c>
      <c r="T107" t="s">
        <v>14090</v>
      </c>
      <c r="U107" t="s">
        <v>14137</v>
      </c>
      <c r="V107" t="s">
        <v>14110</v>
      </c>
      <c r="W107" t="s">
        <v>14138</v>
      </c>
      <c r="X107" t="s">
        <v>14091</v>
      </c>
      <c r="Y107" t="s">
        <v>14093</v>
      </c>
      <c r="Z107" t="s">
        <v>14140</v>
      </c>
      <c r="AA107" t="s">
        <v>14110</v>
      </c>
      <c r="AB107" t="s">
        <v>14141</v>
      </c>
      <c r="AC107" t="s">
        <v>14118</v>
      </c>
      <c r="AD107" t="s">
        <v>14141</v>
      </c>
      <c r="AE107" t="s">
        <v>14093</v>
      </c>
      <c r="AF107" t="s">
        <v>14187</v>
      </c>
      <c r="AH107" t="s">
        <v>14097</v>
      </c>
      <c r="AI107" s="78" t="s">
        <v>14122</v>
      </c>
      <c r="AJ107" t="s">
        <v>14093</v>
      </c>
      <c r="AK107" t="s">
        <v>14099</v>
      </c>
      <c r="AL107" t="s">
        <v>14188</v>
      </c>
      <c r="AM107" t="s">
        <v>14188</v>
      </c>
      <c r="AN107" t="s">
        <v>14110</v>
      </c>
      <c r="AO107" t="s">
        <v>14110</v>
      </c>
      <c r="AQ107" t="s">
        <v>14100</v>
      </c>
      <c r="AR107" t="s">
        <v>14100</v>
      </c>
      <c r="AS107" t="s">
        <v>14122</v>
      </c>
      <c r="AT107" t="s">
        <v>14250</v>
      </c>
      <c r="AU107" t="s">
        <v>14250</v>
      </c>
      <c r="AV107" t="s">
        <v>14250</v>
      </c>
      <c r="AW107" t="s">
        <v>14102</v>
      </c>
      <c r="AX107" t="s">
        <v>14191</v>
      </c>
      <c r="AY107" t="s">
        <v>14122</v>
      </c>
      <c r="AZ107" t="s">
        <v>14149</v>
      </c>
      <c r="BB107" t="s">
        <v>14104</v>
      </c>
      <c r="BC107" t="s">
        <v>14211</v>
      </c>
      <c r="BD107" t="s">
        <v>14211</v>
      </c>
      <c r="BE107" t="s">
        <v>14211</v>
      </c>
      <c r="BF107" t="s">
        <v>14156</v>
      </c>
      <c r="BG107" t="s">
        <v>14156</v>
      </c>
      <c r="BH107" t="s">
        <v>14156</v>
      </c>
      <c r="BI107" t="s">
        <v>14131</v>
      </c>
      <c r="BJ107" t="s">
        <v>14195</v>
      </c>
      <c r="BK107" t="s">
        <v>14195</v>
      </c>
      <c r="BL107" t="s">
        <v>14183</v>
      </c>
      <c r="BM107" t="s">
        <v>14107</v>
      </c>
      <c r="BN107" t="s">
        <v>14248</v>
      </c>
      <c r="BO107" t="s">
        <v>14110</v>
      </c>
      <c r="BP107" t="s">
        <v>14110</v>
      </c>
      <c r="BQ107" t="s">
        <v>14110</v>
      </c>
      <c r="BR107" t="s">
        <v>14110</v>
      </c>
      <c r="BS107" t="s">
        <v>14110</v>
      </c>
      <c r="BT107" t="s">
        <v>14110</v>
      </c>
      <c r="BV107" t="s">
        <v>14087</v>
      </c>
      <c r="BW107" s="52"/>
      <c r="BX107" s="52"/>
    </row>
    <row r="108" spans="1:76" ht="15" customHeight="1">
      <c r="A108">
        <v>165</v>
      </c>
      <c r="B108">
        <v>2016</v>
      </c>
      <c r="C108" t="s">
        <v>260</v>
      </c>
      <c r="D108" t="s">
        <v>261</v>
      </c>
      <c r="E108" t="s">
        <v>656</v>
      </c>
      <c r="F108" t="s">
        <v>13749</v>
      </c>
      <c r="G108">
        <v>0</v>
      </c>
      <c r="H108" t="s">
        <v>14085</v>
      </c>
      <c r="I108">
        <v>6</v>
      </c>
      <c r="K108" t="s">
        <v>14085</v>
      </c>
      <c r="L108" t="s">
        <v>14086</v>
      </c>
      <c r="M108" t="s">
        <v>14087</v>
      </c>
      <c r="O108" t="s">
        <v>14088</v>
      </c>
      <c r="P108" t="s">
        <v>14156</v>
      </c>
      <c r="Q108" t="s">
        <v>14113</v>
      </c>
      <c r="R108" t="s">
        <v>14250</v>
      </c>
      <c r="S108" t="s">
        <v>14113</v>
      </c>
      <c r="T108" t="s">
        <v>14113</v>
      </c>
      <c r="U108" t="s">
        <v>14114</v>
      </c>
      <c r="V108" t="s">
        <v>14087</v>
      </c>
      <c r="W108" t="s">
        <v>14092</v>
      </c>
      <c r="X108" t="s">
        <v>14116</v>
      </c>
      <c r="Y108" t="s">
        <v>14093</v>
      </c>
      <c r="Z108" t="s">
        <v>14140</v>
      </c>
      <c r="AA108" t="s">
        <v>14110</v>
      </c>
      <c r="AB108" t="s">
        <v>14118</v>
      </c>
      <c r="AC108" t="s">
        <v>14141</v>
      </c>
      <c r="AD108" t="s">
        <v>14141</v>
      </c>
      <c r="AE108" t="s">
        <v>14093</v>
      </c>
      <c r="AF108" t="s">
        <v>14211</v>
      </c>
      <c r="AH108" t="s">
        <v>14097</v>
      </c>
      <c r="AI108" s="78" t="s">
        <v>14098</v>
      </c>
      <c r="AJ108" t="s">
        <v>14123</v>
      </c>
      <c r="AK108" t="s">
        <v>14099</v>
      </c>
      <c r="AL108" t="s">
        <v>14099</v>
      </c>
      <c r="AM108" t="s">
        <v>14188</v>
      </c>
      <c r="AN108" t="s">
        <v>14110</v>
      </c>
      <c r="AO108" t="s">
        <v>14087</v>
      </c>
      <c r="AQ108" t="s">
        <v>14213</v>
      </c>
      <c r="AR108" t="s">
        <v>14213</v>
      </c>
      <c r="AS108" t="s">
        <v>14098</v>
      </c>
      <c r="AT108" t="s">
        <v>14254</v>
      </c>
      <c r="AU108" t="s">
        <v>14254</v>
      </c>
      <c r="AV108" t="s">
        <v>14110</v>
      </c>
      <c r="AW108" t="s">
        <v>14102</v>
      </c>
      <c r="AX108" t="s">
        <v>14102</v>
      </c>
      <c r="AY108" t="s">
        <v>14098</v>
      </c>
      <c r="AZ108" t="s">
        <v>14103</v>
      </c>
      <c r="BA108" t="s">
        <v>14351</v>
      </c>
      <c r="BB108" t="s">
        <v>14104</v>
      </c>
      <c r="BC108" t="s">
        <v>14211</v>
      </c>
      <c r="BD108" t="s">
        <v>14211</v>
      </c>
      <c r="BE108" t="s">
        <v>14211</v>
      </c>
      <c r="BF108" t="s">
        <v>14156</v>
      </c>
      <c r="BG108" t="s">
        <v>14156</v>
      </c>
      <c r="BH108" t="s">
        <v>14156</v>
      </c>
      <c r="BI108" t="s">
        <v>14106</v>
      </c>
      <c r="BJ108" t="s">
        <v>14195</v>
      </c>
      <c r="BK108" t="s">
        <v>14195</v>
      </c>
      <c r="BL108" t="s">
        <v>14242</v>
      </c>
      <c r="BM108" t="s">
        <v>14248</v>
      </c>
      <c r="BN108" t="s">
        <v>14248</v>
      </c>
      <c r="BO108" t="s">
        <v>14110</v>
      </c>
      <c r="BP108" t="s">
        <v>14110</v>
      </c>
      <c r="BQ108" t="s">
        <v>14110</v>
      </c>
      <c r="BR108" t="s">
        <v>14110</v>
      </c>
      <c r="BS108" t="s">
        <v>14110</v>
      </c>
      <c r="BT108" t="s">
        <v>14110</v>
      </c>
      <c r="BV108" t="s">
        <v>14110</v>
      </c>
      <c r="BW108" s="52"/>
      <c r="BX108" s="52"/>
    </row>
    <row r="109" spans="1:76" ht="15" customHeight="1">
      <c r="A109">
        <v>166</v>
      </c>
      <c r="B109">
        <v>2016</v>
      </c>
      <c r="C109" t="s">
        <v>264</v>
      </c>
      <c r="D109" t="s">
        <v>265</v>
      </c>
      <c r="E109" t="s">
        <v>639</v>
      </c>
      <c r="F109" t="s">
        <v>13750</v>
      </c>
      <c r="G109">
        <v>0</v>
      </c>
      <c r="H109" t="s">
        <v>14085</v>
      </c>
      <c r="I109">
        <v>7</v>
      </c>
      <c r="K109" t="s">
        <v>14085</v>
      </c>
      <c r="L109" t="s">
        <v>14155</v>
      </c>
      <c r="M109" t="s">
        <v>14250</v>
      </c>
      <c r="N109" t="s">
        <v>14352</v>
      </c>
      <c r="O109" t="s">
        <v>14088</v>
      </c>
      <c r="P109" t="s">
        <v>14186</v>
      </c>
      <c r="Q109" t="s">
        <v>14090</v>
      </c>
      <c r="R109" t="s">
        <v>14250</v>
      </c>
      <c r="S109" t="s">
        <v>14090</v>
      </c>
      <c r="T109" t="s">
        <v>14090</v>
      </c>
      <c r="U109" t="s">
        <v>14137</v>
      </c>
      <c r="V109" t="s">
        <v>14110</v>
      </c>
      <c r="W109" t="s">
        <v>14092</v>
      </c>
      <c r="X109" t="s">
        <v>14116</v>
      </c>
      <c r="Y109" t="s">
        <v>14139</v>
      </c>
      <c r="Z109" t="s">
        <v>14140</v>
      </c>
      <c r="AA109" t="s">
        <v>14110</v>
      </c>
      <c r="AB109" t="s">
        <v>14118</v>
      </c>
      <c r="AC109" t="s">
        <v>14141</v>
      </c>
      <c r="AD109" t="s">
        <v>14141</v>
      </c>
      <c r="AE109" t="s">
        <v>14093</v>
      </c>
      <c r="AF109" t="s">
        <v>14211</v>
      </c>
      <c r="AH109" t="s">
        <v>14097</v>
      </c>
      <c r="AI109" s="78" t="s">
        <v>14098</v>
      </c>
      <c r="AJ109" t="s">
        <v>14123</v>
      </c>
      <c r="AK109" t="s">
        <v>14099</v>
      </c>
      <c r="AL109" t="s">
        <v>14099</v>
      </c>
      <c r="AM109" t="s">
        <v>14188</v>
      </c>
      <c r="AN109" t="s">
        <v>14110</v>
      </c>
      <c r="AO109" t="s">
        <v>14087</v>
      </c>
      <c r="AQ109" t="s">
        <v>14100</v>
      </c>
      <c r="AR109" t="s">
        <v>14100</v>
      </c>
      <c r="AS109" t="s">
        <v>14098</v>
      </c>
      <c r="AT109" t="s">
        <v>14250</v>
      </c>
      <c r="AU109" t="s">
        <v>14250</v>
      </c>
      <c r="AV109" t="s">
        <v>14250</v>
      </c>
      <c r="AW109" t="s">
        <v>14215</v>
      </c>
      <c r="AX109" t="s">
        <v>14215</v>
      </c>
      <c r="AY109" t="s">
        <v>14122</v>
      </c>
      <c r="AZ109" t="s">
        <v>14103</v>
      </c>
      <c r="BB109" t="s">
        <v>14104</v>
      </c>
      <c r="BC109" t="s">
        <v>14193</v>
      </c>
      <c r="BD109" t="s">
        <v>14211</v>
      </c>
      <c r="BE109" t="s">
        <v>14211</v>
      </c>
      <c r="BF109" t="s">
        <v>14167</v>
      </c>
      <c r="BG109" t="s">
        <v>14156</v>
      </c>
      <c r="BH109" t="s">
        <v>14156</v>
      </c>
      <c r="BI109" t="s">
        <v>14106</v>
      </c>
      <c r="BJ109" t="s">
        <v>14195</v>
      </c>
      <c r="BK109" t="s">
        <v>14195</v>
      </c>
      <c r="BL109" t="s">
        <v>14242</v>
      </c>
      <c r="BM109" t="s">
        <v>14153</v>
      </c>
      <c r="BN109" t="s">
        <v>14248</v>
      </c>
      <c r="BO109" t="s">
        <v>14110</v>
      </c>
      <c r="BP109" t="s">
        <v>14110</v>
      </c>
      <c r="BQ109" t="s">
        <v>14110</v>
      </c>
      <c r="BR109" t="s">
        <v>14110</v>
      </c>
      <c r="BS109" t="s">
        <v>14110</v>
      </c>
      <c r="BT109" t="s">
        <v>14110</v>
      </c>
      <c r="BV109" t="s">
        <v>14110</v>
      </c>
      <c r="BW109" s="52"/>
      <c r="BX109" s="52"/>
    </row>
    <row r="110" spans="1:76" ht="15" customHeight="1">
      <c r="C110"/>
      <c r="H110" t="s">
        <v>14133</v>
      </c>
      <c r="I110">
        <v>4</v>
      </c>
      <c r="K110" t="s">
        <v>14085</v>
      </c>
      <c r="L110" t="s">
        <v>14155</v>
      </c>
      <c r="M110" t="s">
        <v>14250</v>
      </c>
      <c r="O110" t="s">
        <v>14088</v>
      </c>
      <c r="P110" t="s">
        <v>14089</v>
      </c>
      <c r="Q110" t="s">
        <v>14090</v>
      </c>
      <c r="R110" t="s">
        <v>14250</v>
      </c>
      <c r="S110" t="s">
        <v>14090</v>
      </c>
      <c r="T110" t="s">
        <v>14090</v>
      </c>
      <c r="U110" t="s">
        <v>14137</v>
      </c>
      <c r="V110" t="s">
        <v>14110</v>
      </c>
      <c r="W110" t="s">
        <v>14092</v>
      </c>
      <c r="X110" t="s">
        <v>14116</v>
      </c>
      <c r="Y110" t="s">
        <v>14093</v>
      </c>
      <c r="Z110" t="s">
        <v>14140</v>
      </c>
      <c r="AA110" t="s">
        <v>14110</v>
      </c>
      <c r="AB110" t="s">
        <v>14118</v>
      </c>
      <c r="AC110" t="s">
        <v>14141</v>
      </c>
      <c r="AD110" t="s">
        <v>14141</v>
      </c>
      <c r="AE110" t="s">
        <v>14093</v>
      </c>
      <c r="AF110" t="s">
        <v>14096</v>
      </c>
      <c r="AH110" t="s">
        <v>14097</v>
      </c>
      <c r="AI110" s="78" t="s">
        <v>14098</v>
      </c>
      <c r="AJ110" t="s">
        <v>14123</v>
      </c>
      <c r="AK110" t="s">
        <v>14099</v>
      </c>
      <c r="AL110" t="s">
        <v>14099</v>
      </c>
      <c r="AM110" t="s">
        <v>14188</v>
      </c>
      <c r="AN110" t="s">
        <v>14110</v>
      </c>
      <c r="AO110" t="s">
        <v>14087</v>
      </c>
      <c r="AQ110" t="s">
        <v>14100</v>
      </c>
      <c r="AR110" t="s">
        <v>14100</v>
      </c>
      <c r="AS110" t="s">
        <v>14098</v>
      </c>
      <c r="AT110" t="s">
        <v>14250</v>
      </c>
      <c r="AU110" t="s">
        <v>14250</v>
      </c>
      <c r="AV110" t="s">
        <v>14250</v>
      </c>
      <c r="AW110" t="s">
        <v>14239</v>
      </c>
      <c r="AX110" t="s">
        <v>14215</v>
      </c>
      <c r="AY110" t="s">
        <v>14122</v>
      </c>
      <c r="AZ110" t="s">
        <v>14103</v>
      </c>
      <c r="BB110" t="s">
        <v>14104</v>
      </c>
      <c r="BC110" t="s">
        <v>14193</v>
      </c>
      <c r="BD110" t="s">
        <v>14211</v>
      </c>
      <c r="BE110" t="s">
        <v>14211</v>
      </c>
      <c r="BF110" t="s">
        <v>14167</v>
      </c>
      <c r="BG110" t="s">
        <v>14156</v>
      </c>
      <c r="BH110" t="s">
        <v>14156</v>
      </c>
      <c r="BI110" t="s">
        <v>14106</v>
      </c>
      <c r="BJ110" t="s">
        <v>14195</v>
      </c>
      <c r="BK110" t="s">
        <v>14195</v>
      </c>
      <c r="BL110" t="s">
        <v>14242</v>
      </c>
      <c r="BM110" t="s">
        <v>14153</v>
      </c>
      <c r="BN110" t="s">
        <v>14248</v>
      </c>
      <c r="BO110" t="s">
        <v>14110</v>
      </c>
      <c r="BP110" t="s">
        <v>14110</v>
      </c>
      <c r="BQ110" t="s">
        <v>14110</v>
      </c>
      <c r="BR110" t="s">
        <v>14110</v>
      </c>
      <c r="BS110" t="s">
        <v>14110</v>
      </c>
      <c r="BT110" t="s">
        <v>14110</v>
      </c>
      <c r="BV110" t="s">
        <v>14110</v>
      </c>
      <c r="BW110" s="52"/>
      <c r="BX110" s="52"/>
    </row>
    <row r="111" spans="1:76" ht="15" customHeight="1">
      <c r="A111">
        <v>168</v>
      </c>
      <c r="B111">
        <v>2016</v>
      </c>
      <c r="C111" t="s">
        <v>313</v>
      </c>
      <c r="D111" t="s">
        <v>314</v>
      </c>
      <c r="E111" t="s">
        <v>858</v>
      </c>
      <c r="F111" t="s">
        <v>13752</v>
      </c>
      <c r="G111">
        <v>0</v>
      </c>
      <c r="H111" t="s">
        <v>14085</v>
      </c>
      <c r="I111">
        <v>5</v>
      </c>
      <c r="K111" t="s">
        <v>14133</v>
      </c>
      <c r="L111" t="s">
        <v>14171</v>
      </c>
      <c r="M111" t="s">
        <v>14250</v>
      </c>
      <c r="O111" t="s">
        <v>14111</v>
      </c>
      <c r="P111" t="s">
        <v>14156</v>
      </c>
      <c r="Q111" t="s">
        <v>14113</v>
      </c>
      <c r="R111" t="s">
        <v>14250</v>
      </c>
      <c r="S111" t="s">
        <v>14090</v>
      </c>
      <c r="T111" t="s">
        <v>14090</v>
      </c>
      <c r="U111" t="s">
        <v>14137</v>
      </c>
      <c r="V111" t="s">
        <v>14110</v>
      </c>
      <c r="W111" t="s">
        <v>14092</v>
      </c>
      <c r="X111" t="s">
        <v>14091</v>
      </c>
      <c r="Y111" t="s">
        <v>14093</v>
      </c>
      <c r="Z111" t="s">
        <v>14094</v>
      </c>
      <c r="AA111" t="s">
        <v>14110</v>
      </c>
      <c r="AB111" t="s">
        <v>14118</v>
      </c>
      <c r="AC111" t="s">
        <v>14141</v>
      </c>
      <c r="AD111" t="s">
        <v>14095</v>
      </c>
      <c r="AE111" t="s">
        <v>14093</v>
      </c>
      <c r="AF111" t="s">
        <v>14211</v>
      </c>
      <c r="AH111" t="s">
        <v>14097</v>
      </c>
      <c r="AI111" s="78" t="s">
        <v>14122</v>
      </c>
      <c r="AJ111" t="s">
        <v>14123</v>
      </c>
      <c r="AK111" t="s">
        <v>14099</v>
      </c>
      <c r="AL111" t="s">
        <v>14220</v>
      </c>
      <c r="AM111" t="s">
        <v>14099</v>
      </c>
      <c r="AN111" t="s">
        <v>14110</v>
      </c>
      <c r="AO111" t="s">
        <v>14110</v>
      </c>
      <c r="AQ111" t="s">
        <v>14125</v>
      </c>
      <c r="AR111" t="s">
        <v>14100</v>
      </c>
      <c r="AS111" t="s">
        <v>14122</v>
      </c>
      <c r="AT111" t="s">
        <v>14250</v>
      </c>
      <c r="AU111" t="s">
        <v>14250</v>
      </c>
      <c r="AV111" t="s">
        <v>14250</v>
      </c>
      <c r="AW111" t="s">
        <v>14102</v>
      </c>
      <c r="AX111" t="s">
        <v>14215</v>
      </c>
      <c r="AY111" t="s">
        <v>14122</v>
      </c>
      <c r="AZ111" t="s">
        <v>14103</v>
      </c>
      <c r="BB111" t="s">
        <v>14104</v>
      </c>
      <c r="BC111" t="s">
        <v>14211</v>
      </c>
      <c r="BD111" t="s">
        <v>14211</v>
      </c>
      <c r="BE111" t="s">
        <v>14211</v>
      </c>
      <c r="BF111" t="s">
        <v>14156</v>
      </c>
      <c r="BG111" t="s">
        <v>14156</v>
      </c>
      <c r="BH111" t="s">
        <v>14156</v>
      </c>
      <c r="BI111" t="s">
        <v>14131</v>
      </c>
      <c r="BJ111" t="s">
        <v>14195</v>
      </c>
      <c r="BK111" t="s">
        <v>14195</v>
      </c>
      <c r="BL111" t="s">
        <v>14107</v>
      </c>
      <c r="BM111" t="s">
        <v>14248</v>
      </c>
      <c r="BN111" t="s">
        <v>14248</v>
      </c>
      <c r="BO111" t="s">
        <v>14110</v>
      </c>
      <c r="BP111" t="s">
        <v>14110</v>
      </c>
      <c r="BQ111" t="s">
        <v>14110</v>
      </c>
      <c r="BR111" t="s">
        <v>14110</v>
      </c>
      <c r="BS111" t="s">
        <v>14110</v>
      </c>
      <c r="BT111" t="s">
        <v>14110</v>
      </c>
      <c r="BV111" t="s">
        <v>14110</v>
      </c>
      <c r="BW111" s="52"/>
      <c r="BX111" s="52"/>
    </row>
    <row r="112" spans="1:76" ht="15" customHeight="1">
      <c r="A112">
        <v>170</v>
      </c>
      <c r="B112">
        <v>2016</v>
      </c>
      <c r="C112" t="s">
        <v>250</v>
      </c>
      <c r="D112" t="s">
        <v>551</v>
      </c>
      <c r="E112" t="s">
        <v>766</v>
      </c>
      <c r="F112" t="s">
        <v>13754</v>
      </c>
      <c r="G112">
        <v>0</v>
      </c>
      <c r="H112" t="s">
        <v>14085</v>
      </c>
      <c r="I112">
        <v>5</v>
      </c>
      <c r="K112" t="s">
        <v>14085</v>
      </c>
      <c r="L112" t="s">
        <v>14109</v>
      </c>
      <c r="M112" t="s">
        <v>14110</v>
      </c>
      <c r="N112" t="s">
        <v>14353</v>
      </c>
      <c r="O112" t="s">
        <v>14254</v>
      </c>
      <c r="P112" t="s">
        <v>14156</v>
      </c>
      <c r="Q112" t="s">
        <v>14090</v>
      </c>
      <c r="R112" t="s">
        <v>14250</v>
      </c>
      <c r="S112" t="s">
        <v>14090</v>
      </c>
      <c r="T112" t="s">
        <v>14090</v>
      </c>
      <c r="U112" t="s">
        <v>14091</v>
      </c>
      <c r="V112" t="s">
        <v>14087</v>
      </c>
      <c r="W112" t="s">
        <v>14092</v>
      </c>
      <c r="X112" t="s">
        <v>14116</v>
      </c>
      <c r="Y112" t="s">
        <v>14093</v>
      </c>
      <c r="Z112" t="s">
        <v>14094</v>
      </c>
      <c r="AA112" t="s">
        <v>14110</v>
      </c>
      <c r="AB112" t="s">
        <v>14118</v>
      </c>
      <c r="AC112" t="s">
        <v>14141</v>
      </c>
      <c r="AD112" t="s">
        <v>14141</v>
      </c>
      <c r="AE112" t="s">
        <v>14093</v>
      </c>
      <c r="AF112" t="s">
        <v>14211</v>
      </c>
      <c r="AH112" t="s">
        <v>14121</v>
      </c>
      <c r="AI112" s="78" t="s">
        <v>14098</v>
      </c>
      <c r="AJ112" t="s">
        <v>14123</v>
      </c>
      <c r="AK112" t="s">
        <v>14124</v>
      </c>
      <c r="AL112" t="s">
        <v>14124</v>
      </c>
      <c r="AM112" t="s">
        <v>14124</v>
      </c>
      <c r="AN112" t="s">
        <v>14110</v>
      </c>
      <c r="AO112" t="s">
        <v>14110</v>
      </c>
      <c r="AQ112" t="s">
        <v>14221</v>
      </c>
      <c r="AR112" t="s">
        <v>14221</v>
      </c>
      <c r="AS112" t="s">
        <v>14098</v>
      </c>
      <c r="AT112" t="s">
        <v>14147</v>
      </c>
      <c r="AU112" t="s">
        <v>14147</v>
      </c>
      <c r="AV112" t="s">
        <v>14087</v>
      </c>
      <c r="AW112" t="s">
        <v>14215</v>
      </c>
      <c r="AX112" t="s">
        <v>14215</v>
      </c>
      <c r="AY112" t="s">
        <v>14238</v>
      </c>
      <c r="AZ112" t="s">
        <v>14103</v>
      </c>
      <c r="BA112" t="s">
        <v>14354</v>
      </c>
      <c r="BB112" t="s">
        <v>14104</v>
      </c>
      <c r="BC112" t="s">
        <v>14211</v>
      </c>
      <c r="BD112" t="s">
        <v>14211</v>
      </c>
      <c r="BE112" t="s">
        <v>14211</v>
      </c>
      <c r="BF112" t="s">
        <v>14156</v>
      </c>
      <c r="BG112" t="s">
        <v>14156</v>
      </c>
      <c r="BH112" t="s">
        <v>14156</v>
      </c>
      <c r="BI112" t="s">
        <v>14106</v>
      </c>
      <c r="BJ112" t="s">
        <v>14195</v>
      </c>
      <c r="BK112" t="s">
        <v>14195</v>
      </c>
      <c r="BL112" t="s">
        <v>14132</v>
      </c>
      <c r="BM112" t="s">
        <v>14107</v>
      </c>
      <c r="BN112" t="s">
        <v>14248</v>
      </c>
      <c r="BO112" t="s">
        <v>14110</v>
      </c>
      <c r="BP112" t="s">
        <v>14110</v>
      </c>
      <c r="BQ112" t="s">
        <v>14110</v>
      </c>
      <c r="BR112" t="s">
        <v>14110</v>
      </c>
      <c r="BS112" t="s">
        <v>14110</v>
      </c>
      <c r="BT112" t="s">
        <v>14110</v>
      </c>
      <c r="BV112" t="s">
        <v>14110</v>
      </c>
      <c r="BW112" s="52"/>
      <c r="BX112" s="52"/>
    </row>
    <row r="113" spans="1:76" ht="15" customHeight="1">
      <c r="A113">
        <v>171</v>
      </c>
      <c r="B113">
        <v>2016</v>
      </c>
      <c r="C113" t="s">
        <v>565</v>
      </c>
      <c r="D113" t="s">
        <v>566</v>
      </c>
      <c r="E113" t="s">
        <v>712</v>
      </c>
      <c r="F113" t="s">
        <v>13755</v>
      </c>
      <c r="G113">
        <v>0</v>
      </c>
      <c r="H113" t="s">
        <v>14085</v>
      </c>
      <c r="I113">
        <v>8</v>
      </c>
      <c r="K113" t="s">
        <v>14154</v>
      </c>
      <c r="L113" t="s">
        <v>14171</v>
      </c>
      <c r="M113" t="s">
        <v>14250</v>
      </c>
      <c r="O113" t="s">
        <v>14111</v>
      </c>
      <c r="P113" t="s">
        <v>14156</v>
      </c>
      <c r="Q113" t="s">
        <v>14090</v>
      </c>
      <c r="R113" t="s">
        <v>14250</v>
      </c>
      <c r="S113" t="s">
        <v>14090</v>
      </c>
      <c r="T113" t="s">
        <v>14090</v>
      </c>
      <c r="U113" t="s">
        <v>14137</v>
      </c>
      <c r="V113" t="s">
        <v>14110</v>
      </c>
      <c r="W113" t="s">
        <v>14092</v>
      </c>
      <c r="X113" t="s">
        <v>14116</v>
      </c>
      <c r="Y113" t="s">
        <v>14093</v>
      </c>
      <c r="Z113" t="s">
        <v>14140</v>
      </c>
      <c r="AA113" t="s">
        <v>14110</v>
      </c>
      <c r="AB113" t="s">
        <v>14118</v>
      </c>
      <c r="AC113" t="s">
        <v>14141</v>
      </c>
      <c r="AD113" t="s">
        <v>14141</v>
      </c>
      <c r="AE113" t="s">
        <v>14093</v>
      </c>
      <c r="AF113" t="s">
        <v>14211</v>
      </c>
      <c r="AH113" t="s">
        <v>14097</v>
      </c>
      <c r="AI113" s="78" t="s">
        <v>14098</v>
      </c>
      <c r="AJ113" t="s">
        <v>14123</v>
      </c>
      <c r="AK113" t="s">
        <v>14099</v>
      </c>
      <c r="AL113" t="s">
        <v>14099</v>
      </c>
      <c r="AM113" t="s">
        <v>14188</v>
      </c>
      <c r="AN113" t="s">
        <v>14110</v>
      </c>
      <c r="AO113" t="s">
        <v>14110</v>
      </c>
      <c r="AQ113" t="s">
        <v>14100</v>
      </c>
      <c r="AR113" t="s">
        <v>14100</v>
      </c>
      <c r="AS113" t="s">
        <v>14098</v>
      </c>
      <c r="AT113" t="s">
        <v>14250</v>
      </c>
      <c r="AU113" t="s">
        <v>14250</v>
      </c>
      <c r="AV113" t="s">
        <v>14250</v>
      </c>
      <c r="AW113" t="s">
        <v>14102</v>
      </c>
      <c r="AX113" t="s">
        <v>14215</v>
      </c>
      <c r="AY113" t="s">
        <v>14238</v>
      </c>
      <c r="AZ113" t="s">
        <v>14103</v>
      </c>
      <c r="BB113" t="s">
        <v>14104</v>
      </c>
      <c r="BC113" t="s">
        <v>14211</v>
      </c>
      <c r="BD113" t="s">
        <v>14211</v>
      </c>
      <c r="BE113" t="s">
        <v>14211</v>
      </c>
      <c r="BF113" t="s">
        <v>14156</v>
      </c>
      <c r="BG113" t="s">
        <v>14156</v>
      </c>
      <c r="BH113" t="s">
        <v>14156</v>
      </c>
      <c r="BI113" t="s">
        <v>14131</v>
      </c>
      <c r="BJ113" t="s">
        <v>14195</v>
      </c>
      <c r="BK113" t="s">
        <v>14195</v>
      </c>
      <c r="BL113" t="s">
        <v>14107</v>
      </c>
      <c r="BM113" t="s">
        <v>14248</v>
      </c>
      <c r="BN113" t="s">
        <v>14248</v>
      </c>
      <c r="BO113" t="s">
        <v>14110</v>
      </c>
      <c r="BP113" t="s">
        <v>14110</v>
      </c>
      <c r="BQ113" t="s">
        <v>14110</v>
      </c>
      <c r="BR113" t="s">
        <v>14110</v>
      </c>
      <c r="BS113" t="s">
        <v>14110</v>
      </c>
      <c r="BT113" t="s">
        <v>14110</v>
      </c>
      <c r="BV113" t="s">
        <v>14110</v>
      </c>
      <c r="BW113" s="52"/>
      <c r="BX113" s="52"/>
    </row>
    <row r="114" spans="1:76" ht="15" customHeight="1">
      <c r="C114"/>
      <c r="H114" t="s">
        <v>14108</v>
      </c>
      <c r="I114">
        <v>8</v>
      </c>
      <c r="K114" t="s">
        <v>14133</v>
      </c>
      <c r="L114" t="s">
        <v>14171</v>
      </c>
      <c r="M114" t="s">
        <v>14250</v>
      </c>
      <c r="O114" t="s">
        <v>14111</v>
      </c>
      <c r="P114" t="s">
        <v>14156</v>
      </c>
      <c r="Q114" t="s">
        <v>14090</v>
      </c>
      <c r="R114" t="s">
        <v>14250</v>
      </c>
      <c r="S114" t="s">
        <v>14090</v>
      </c>
      <c r="T114" t="s">
        <v>14090</v>
      </c>
      <c r="U114" t="s">
        <v>14137</v>
      </c>
      <c r="V114" t="s">
        <v>14110</v>
      </c>
      <c r="W114" t="s">
        <v>14138</v>
      </c>
      <c r="X114" t="s">
        <v>14116</v>
      </c>
      <c r="Y114" t="s">
        <v>14093</v>
      </c>
      <c r="Z114" t="s">
        <v>14140</v>
      </c>
      <c r="AA114" t="s">
        <v>14110</v>
      </c>
      <c r="AB114" t="s">
        <v>14095</v>
      </c>
      <c r="AC114" t="s">
        <v>14118</v>
      </c>
      <c r="AD114" t="s">
        <v>14141</v>
      </c>
      <c r="AE114" t="s">
        <v>14093</v>
      </c>
      <c r="AF114" t="s">
        <v>14187</v>
      </c>
      <c r="AH114" t="s">
        <v>14097</v>
      </c>
      <c r="AI114" s="78" t="s">
        <v>14098</v>
      </c>
      <c r="AJ114" t="s">
        <v>14123</v>
      </c>
      <c r="AK114" t="s">
        <v>14099</v>
      </c>
      <c r="AL114" t="s">
        <v>14099</v>
      </c>
      <c r="AM114" t="s">
        <v>14188</v>
      </c>
      <c r="AN114" t="s">
        <v>14110</v>
      </c>
      <c r="AO114" t="s">
        <v>14110</v>
      </c>
      <c r="AQ114" t="s">
        <v>14100</v>
      </c>
      <c r="AR114" t="s">
        <v>14100</v>
      </c>
      <c r="AS114" t="s">
        <v>14122</v>
      </c>
      <c r="AT114" t="s">
        <v>14250</v>
      </c>
      <c r="AU114" t="s">
        <v>14250</v>
      </c>
      <c r="AV114" t="s">
        <v>14250</v>
      </c>
      <c r="AW114" t="s">
        <v>14102</v>
      </c>
      <c r="AX114" t="s">
        <v>14102</v>
      </c>
      <c r="AY114" t="s">
        <v>14098</v>
      </c>
      <c r="AZ114" t="s">
        <v>14103</v>
      </c>
      <c r="BB114" t="s">
        <v>14104</v>
      </c>
      <c r="BC114" t="s">
        <v>14211</v>
      </c>
      <c r="BD114" t="s">
        <v>14211</v>
      </c>
      <c r="BE114" t="s">
        <v>14211</v>
      </c>
      <c r="BF114" t="s">
        <v>14156</v>
      </c>
      <c r="BG114" t="s">
        <v>14156</v>
      </c>
      <c r="BH114" t="s">
        <v>14156</v>
      </c>
      <c r="BI114" t="s">
        <v>14131</v>
      </c>
      <c r="BJ114" t="s">
        <v>14195</v>
      </c>
      <c r="BK114" t="s">
        <v>14195</v>
      </c>
      <c r="BL114" t="s">
        <v>14107</v>
      </c>
      <c r="BM114" t="s">
        <v>14248</v>
      </c>
      <c r="BN114" t="s">
        <v>14248</v>
      </c>
      <c r="BO114" t="s">
        <v>14110</v>
      </c>
      <c r="BP114" t="s">
        <v>14110</v>
      </c>
      <c r="BQ114" t="s">
        <v>14110</v>
      </c>
      <c r="BR114" t="s">
        <v>14110</v>
      </c>
      <c r="BS114" t="s">
        <v>14110</v>
      </c>
      <c r="BT114" t="s">
        <v>14110</v>
      </c>
      <c r="BV114" t="s">
        <v>14110</v>
      </c>
      <c r="BW114" s="52"/>
      <c r="BX114" s="52"/>
    </row>
    <row r="115" spans="1:76" ht="15" customHeight="1">
      <c r="C115"/>
      <c r="H115" t="s">
        <v>14133</v>
      </c>
      <c r="I115">
        <v>18</v>
      </c>
      <c r="K115" t="s">
        <v>14108</v>
      </c>
      <c r="L115" t="s">
        <v>14171</v>
      </c>
      <c r="M115" t="s">
        <v>14250</v>
      </c>
      <c r="O115" t="s">
        <v>14135</v>
      </c>
      <c r="P115" t="s">
        <v>14112</v>
      </c>
      <c r="Q115" t="s">
        <v>14090</v>
      </c>
      <c r="R115" t="s">
        <v>14250</v>
      </c>
      <c r="S115" t="s">
        <v>14090</v>
      </c>
      <c r="T115" t="s">
        <v>14090</v>
      </c>
      <c r="U115" t="s">
        <v>14137</v>
      </c>
      <c r="V115" t="s">
        <v>14110</v>
      </c>
      <c r="W115" t="s">
        <v>14138</v>
      </c>
      <c r="X115" t="s">
        <v>14091</v>
      </c>
      <c r="Y115" t="s">
        <v>14093</v>
      </c>
      <c r="Z115" t="s">
        <v>14140</v>
      </c>
      <c r="AA115" t="s">
        <v>14110</v>
      </c>
      <c r="AB115" t="s">
        <v>14095</v>
      </c>
      <c r="AC115" t="s">
        <v>14118</v>
      </c>
      <c r="AD115" t="s">
        <v>14095</v>
      </c>
      <c r="AE115" t="s">
        <v>14093</v>
      </c>
      <c r="AF115" t="s">
        <v>14187</v>
      </c>
      <c r="AH115" t="s">
        <v>14097</v>
      </c>
      <c r="AI115" s="78" t="s">
        <v>14122</v>
      </c>
      <c r="AJ115" t="s">
        <v>14093</v>
      </c>
      <c r="AK115" t="s">
        <v>14099</v>
      </c>
      <c r="AL115" t="s">
        <v>14188</v>
      </c>
      <c r="AM115" t="s">
        <v>14188</v>
      </c>
      <c r="AN115" t="s">
        <v>14110</v>
      </c>
      <c r="AO115" t="s">
        <v>14110</v>
      </c>
      <c r="AQ115" t="s">
        <v>14100</v>
      </c>
      <c r="AR115" t="s">
        <v>14100</v>
      </c>
      <c r="AS115" t="s">
        <v>14122</v>
      </c>
      <c r="AT115" t="s">
        <v>14250</v>
      </c>
      <c r="AU115" t="s">
        <v>14250</v>
      </c>
      <c r="AV115" t="s">
        <v>14250</v>
      </c>
      <c r="AW115" t="s">
        <v>14102</v>
      </c>
      <c r="AX115" t="s">
        <v>14215</v>
      </c>
      <c r="AY115" t="s">
        <v>14122</v>
      </c>
      <c r="AZ115" t="s">
        <v>14215</v>
      </c>
      <c r="BB115" t="s">
        <v>14104</v>
      </c>
      <c r="BC115" t="s">
        <v>14211</v>
      </c>
      <c r="BD115" t="s">
        <v>14211</v>
      </c>
      <c r="BE115" t="s">
        <v>14211</v>
      </c>
      <c r="BF115" t="s">
        <v>14156</v>
      </c>
      <c r="BG115" t="s">
        <v>14156</v>
      </c>
      <c r="BH115" t="s">
        <v>14156</v>
      </c>
      <c r="BI115" t="s">
        <v>14131</v>
      </c>
      <c r="BJ115" t="s">
        <v>14195</v>
      </c>
      <c r="BK115" t="s">
        <v>14195</v>
      </c>
      <c r="BL115" t="s">
        <v>14107</v>
      </c>
      <c r="BM115" t="s">
        <v>14248</v>
      </c>
      <c r="BN115" t="s">
        <v>14248</v>
      </c>
      <c r="BO115" t="s">
        <v>14110</v>
      </c>
      <c r="BP115" t="s">
        <v>14110</v>
      </c>
      <c r="BQ115" t="s">
        <v>14110</v>
      </c>
      <c r="BR115" t="s">
        <v>14110</v>
      </c>
      <c r="BS115" t="s">
        <v>14110</v>
      </c>
      <c r="BT115" t="s">
        <v>14110</v>
      </c>
      <c r="BV115" t="s">
        <v>14110</v>
      </c>
      <c r="BW115" s="52"/>
      <c r="BX115" s="52"/>
    </row>
    <row r="116" spans="1:76" ht="15" customHeight="1">
      <c r="A116">
        <v>193</v>
      </c>
      <c r="B116">
        <v>2016</v>
      </c>
      <c r="C116" t="s">
        <v>1479</v>
      </c>
      <c r="D116" t="s">
        <v>1480</v>
      </c>
      <c r="E116" t="s">
        <v>766</v>
      </c>
      <c r="F116" t="s">
        <v>13766</v>
      </c>
      <c r="G116">
        <v>0</v>
      </c>
      <c r="H116" t="s">
        <v>14085</v>
      </c>
      <c r="I116">
        <v>4</v>
      </c>
      <c r="K116" t="s">
        <v>14085</v>
      </c>
      <c r="L116" t="s">
        <v>14109</v>
      </c>
      <c r="M116" t="s">
        <v>14110</v>
      </c>
      <c r="O116" t="s">
        <v>14088</v>
      </c>
      <c r="P116" t="s">
        <v>14089</v>
      </c>
      <c r="Q116" t="s">
        <v>14113</v>
      </c>
      <c r="R116" t="s">
        <v>14250</v>
      </c>
      <c r="S116" t="s">
        <v>14090</v>
      </c>
      <c r="T116" t="s">
        <v>14090</v>
      </c>
      <c r="U116" t="s">
        <v>14137</v>
      </c>
      <c r="V116" t="s">
        <v>14110</v>
      </c>
      <c r="W116" t="s">
        <v>14092</v>
      </c>
      <c r="X116" t="s">
        <v>14116</v>
      </c>
      <c r="Y116" t="s">
        <v>14093</v>
      </c>
      <c r="Z116" t="s">
        <v>14140</v>
      </c>
      <c r="AA116" t="s">
        <v>14110</v>
      </c>
      <c r="AB116" t="s">
        <v>14118</v>
      </c>
      <c r="AC116" t="s">
        <v>14141</v>
      </c>
      <c r="AD116" t="s">
        <v>14141</v>
      </c>
      <c r="AE116" t="s">
        <v>14093</v>
      </c>
      <c r="AF116" t="s">
        <v>14211</v>
      </c>
      <c r="AH116" t="s">
        <v>14097</v>
      </c>
      <c r="AI116" s="78" t="s">
        <v>14098</v>
      </c>
      <c r="AJ116" t="s">
        <v>14123</v>
      </c>
      <c r="AK116" t="s">
        <v>14124</v>
      </c>
      <c r="AL116" t="s">
        <v>14124</v>
      </c>
      <c r="AM116" t="s">
        <v>14188</v>
      </c>
      <c r="AN116" t="s">
        <v>14110</v>
      </c>
      <c r="AO116" t="s">
        <v>14087</v>
      </c>
      <c r="AQ116" t="s">
        <v>14163</v>
      </c>
      <c r="AR116" t="s">
        <v>14163</v>
      </c>
      <c r="AS116" t="s">
        <v>14098</v>
      </c>
      <c r="AT116" t="s">
        <v>14101</v>
      </c>
      <c r="AU116" t="s">
        <v>14101</v>
      </c>
      <c r="AV116" t="s">
        <v>14110</v>
      </c>
      <c r="AW116" t="s">
        <v>14215</v>
      </c>
      <c r="AX116" t="s">
        <v>14102</v>
      </c>
      <c r="AY116" t="s">
        <v>14122</v>
      </c>
      <c r="AZ116" t="s">
        <v>14103</v>
      </c>
      <c r="BB116" t="s">
        <v>14104</v>
      </c>
      <c r="BC116" t="s">
        <v>14193</v>
      </c>
      <c r="BD116" t="s">
        <v>14211</v>
      </c>
      <c r="BE116" t="s">
        <v>14211</v>
      </c>
      <c r="BF116" t="s">
        <v>14105</v>
      </c>
      <c r="BG116" t="s">
        <v>14156</v>
      </c>
      <c r="BH116" t="s">
        <v>14156</v>
      </c>
      <c r="BI116" t="s">
        <v>14106</v>
      </c>
      <c r="BJ116" t="s">
        <v>14131</v>
      </c>
      <c r="BK116" t="s">
        <v>14195</v>
      </c>
      <c r="BL116" t="s">
        <v>14242</v>
      </c>
      <c r="BM116" t="s">
        <v>14248</v>
      </c>
      <c r="BN116" t="s">
        <v>14248</v>
      </c>
      <c r="BO116" t="s">
        <v>14110</v>
      </c>
      <c r="BP116" t="s">
        <v>14110</v>
      </c>
      <c r="BQ116" t="s">
        <v>14110</v>
      </c>
      <c r="BR116" t="s">
        <v>14110</v>
      </c>
      <c r="BS116" t="s">
        <v>14110</v>
      </c>
      <c r="BT116" t="s">
        <v>14110</v>
      </c>
      <c r="BV116" t="s">
        <v>14110</v>
      </c>
      <c r="BW116" s="52"/>
      <c r="BX116" s="52"/>
    </row>
    <row r="117" spans="1:76" ht="15" customHeight="1">
      <c r="A117">
        <v>198</v>
      </c>
      <c r="B117">
        <v>2017</v>
      </c>
      <c r="C117" t="s">
        <v>242</v>
      </c>
      <c r="D117" t="s">
        <v>243</v>
      </c>
      <c r="E117" t="s">
        <v>639</v>
      </c>
      <c r="F117" t="s">
        <v>13772</v>
      </c>
      <c r="G117">
        <v>0</v>
      </c>
      <c r="H117" t="s">
        <v>14085</v>
      </c>
      <c r="I117">
        <v>10</v>
      </c>
      <c r="J117">
        <v>18</v>
      </c>
      <c r="K117" t="s">
        <v>14133</v>
      </c>
      <c r="L117" t="s">
        <v>14109</v>
      </c>
      <c r="M117" t="s">
        <v>14110</v>
      </c>
      <c r="O117" t="s">
        <v>14111</v>
      </c>
      <c r="P117" t="s">
        <v>14156</v>
      </c>
      <c r="Q117" t="s">
        <v>14090</v>
      </c>
      <c r="R117" t="s">
        <v>14250</v>
      </c>
      <c r="S117" t="s">
        <v>14090</v>
      </c>
      <c r="T117" t="s">
        <v>14090</v>
      </c>
      <c r="U117" t="s">
        <v>14091</v>
      </c>
      <c r="V117" t="s">
        <v>14087</v>
      </c>
      <c r="W117" t="s">
        <v>14092</v>
      </c>
      <c r="X117" t="s">
        <v>14116</v>
      </c>
      <c r="Y117" t="s">
        <v>14093</v>
      </c>
      <c r="Z117" t="s">
        <v>14140</v>
      </c>
      <c r="AA117" t="s">
        <v>14110</v>
      </c>
      <c r="AB117" t="s">
        <v>14118</v>
      </c>
      <c r="AC117" t="s">
        <v>14141</v>
      </c>
      <c r="AD117" t="s">
        <v>14095</v>
      </c>
      <c r="AE117" t="s">
        <v>14093</v>
      </c>
      <c r="AF117" t="s">
        <v>14211</v>
      </c>
      <c r="AH117" t="s">
        <v>14097</v>
      </c>
      <c r="AI117" s="78" t="s">
        <v>14098</v>
      </c>
      <c r="AJ117" t="s">
        <v>14123</v>
      </c>
      <c r="AK117" t="s">
        <v>14124</v>
      </c>
      <c r="AL117" t="s">
        <v>14124</v>
      </c>
      <c r="AM117" t="s">
        <v>14188</v>
      </c>
      <c r="AN117" t="s">
        <v>14110</v>
      </c>
      <c r="AO117" t="s">
        <v>14110</v>
      </c>
      <c r="AQ117" t="s">
        <v>14163</v>
      </c>
      <c r="AR117" t="s">
        <v>14163</v>
      </c>
      <c r="AS117" t="s">
        <v>14098</v>
      </c>
      <c r="AT117" t="s">
        <v>14203</v>
      </c>
      <c r="AU117" t="s">
        <v>14203</v>
      </c>
      <c r="AV117" t="s">
        <v>14087</v>
      </c>
      <c r="AW117" t="s">
        <v>14102</v>
      </c>
      <c r="AX117" t="s">
        <v>14215</v>
      </c>
      <c r="AY117" t="s">
        <v>14122</v>
      </c>
      <c r="AZ117" t="s">
        <v>14215</v>
      </c>
      <c r="BB117" t="s">
        <v>14104</v>
      </c>
      <c r="BC117" t="s">
        <v>14193</v>
      </c>
      <c r="BD117" t="s">
        <v>14211</v>
      </c>
      <c r="BE117" t="s">
        <v>14211</v>
      </c>
      <c r="BF117" t="s">
        <v>14105</v>
      </c>
      <c r="BG117" t="s">
        <v>14167</v>
      </c>
      <c r="BH117" t="s">
        <v>14156</v>
      </c>
      <c r="BI117" t="s">
        <v>14131</v>
      </c>
      <c r="BJ117" t="s">
        <v>14195</v>
      </c>
      <c r="BK117" t="s">
        <v>14195</v>
      </c>
      <c r="BL117" t="s">
        <v>14107</v>
      </c>
      <c r="BM117" t="s">
        <v>14248</v>
      </c>
      <c r="BN117" t="s">
        <v>14248</v>
      </c>
      <c r="BO117" t="s">
        <v>14110</v>
      </c>
      <c r="BP117" t="s">
        <v>14110</v>
      </c>
      <c r="BQ117" t="s">
        <v>14110</v>
      </c>
      <c r="BR117" t="s">
        <v>14110</v>
      </c>
      <c r="BS117" t="s">
        <v>14110</v>
      </c>
      <c r="BT117" t="s">
        <v>14110</v>
      </c>
      <c r="BV117" t="s">
        <v>14110</v>
      </c>
      <c r="BW117" s="52"/>
      <c r="BX117" s="52"/>
    </row>
    <row r="118" spans="1:76" ht="15" customHeight="1">
      <c r="A118">
        <v>199</v>
      </c>
      <c r="B118">
        <v>2017</v>
      </c>
      <c r="C118" t="s">
        <v>274</v>
      </c>
      <c r="D118" t="s">
        <v>275</v>
      </c>
      <c r="E118" t="s">
        <v>766</v>
      </c>
      <c r="F118" t="s">
        <v>13773</v>
      </c>
      <c r="G118">
        <v>0</v>
      </c>
      <c r="H118" t="s">
        <v>14085</v>
      </c>
      <c r="I118">
        <v>6</v>
      </c>
      <c r="J118">
        <v>7</v>
      </c>
      <c r="K118" t="s">
        <v>14085</v>
      </c>
      <c r="L118" t="s">
        <v>14109</v>
      </c>
      <c r="M118" t="s">
        <v>14110</v>
      </c>
      <c r="N118" t="s">
        <v>14355</v>
      </c>
      <c r="O118" t="s">
        <v>14254</v>
      </c>
      <c r="P118" t="s">
        <v>14156</v>
      </c>
      <c r="Q118" t="s">
        <v>14113</v>
      </c>
      <c r="R118" t="s">
        <v>14250</v>
      </c>
      <c r="S118" t="s">
        <v>14113</v>
      </c>
      <c r="T118" t="s">
        <v>14113</v>
      </c>
      <c r="U118" t="s">
        <v>14091</v>
      </c>
      <c r="V118" t="s">
        <v>14138</v>
      </c>
      <c r="W118" t="s">
        <v>14092</v>
      </c>
      <c r="X118" t="s">
        <v>14116</v>
      </c>
      <c r="Y118" t="s">
        <v>14093</v>
      </c>
      <c r="Z118" t="s">
        <v>14094</v>
      </c>
      <c r="AA118" t="s">
        <v>14110</v>
      </c>
      <c r="AB118" t="s">
        <v>14095</v>
      </c>
      <c r="AC118" t="s">
        <v>14141</v>
      </c>
      <c r="AD118" t="s">
        <v>14141</v>
      </c>
      <c r="AE118" t="s">
        <v>14093</v>
      </c>
      <c r="AF118" t="s">
        <v>14211</v>
      </c>
      <c r="AH118" t="s">
        <v>14097</v>
      </c>
      <c r="AI118" s="78" t="s">
        <v>14098</v>
      </c>
      <c r="AJ118" t="s">
        <v>14123</v>
      </c>
      <c r="AK118" t="s">
        <v>14124</v>
      </c>
      <c r="AL118" t="s">
        <v>14124</v>
      </c>
      <c r="AM118" t="s">
        <v>14124</v>
      </c>
      <c r="AN118" t="s">
        <v>14110</v>
      </c>
      <c r="AO118" t="s">
        <v>14087</v>
      </c>
      <c r="AQ118" t="s">
        <v>14163</v>
      </c>
      <c r="AR118" t="s">
        <v>14163</v>
      </c>
      <c r="AS118" t="s">
        <v>14098</v>
      </c>
      <c r="AT118" t="s">
        <v>14203</v>
      </c>
      <c r="AU118" t="s">
        <v>14203</v>
      </c>
      <c r="AV118" t="s">
        <v>14087</v>
      </c>
      <c r="AW118" t="s">
        <v>14239</v>
      </c>
      <c r="AX118" t="s">
        <v>14239</v>
      </c>
      <c r="AY118" t="s">
        <v>14122</v>
      </c>
      <c r="AZ118" t="s">
        <v>14103</v>
      </c>
      <c r="BB118" t="s">
        <v>14104</v>
      </c>
      <c r="BC118" t="s">
        <v>14211</v>
      </c>
      <c r="BD118" t="s">
        <v>14211</v>
      </c>
      <c r="BE118" t="s">
        <v>14211</v>
      </c>
      <c r="BF118" t="s">
        <v>14156</v>
      </c>
      <c r="BG118" t="s">
        <v>14156</v>
      </c>
      <c r="BH118" t="s">
        <v>14156</v>
      </c>
      <c r="BI118" t="s">
        <v>14131</v>
      </c>
      <c r="BJ118" t="s">
        <v>14106</v>
      </c>
      <c r="BK118" t="s">
        <v>14195</v>
      </c>
      <c r="BL118" t="s">
        <v>14107</v>
      </c>
      <c r="BM118" t="s">
        <v>14225</v>
      </c>
      <c r="BN118" t="s">
        <v>14248</v>
      </c>
      <c r="BO118" t="s">
        <v>14110</v>
      </c>
      <c r="BP118" t="s">
        <v>14110</v>
      </c>
      <c r="BQ118" t="s">
        <v>14110</v>
      </c>
      <c r="BR118" t="s">
        <v>14110</v>
      </c>
      <c r="BS118" t="s">
        <v>14110</v>
      </c>
      <c r="BT118" t="s">
        <v>14110</v>
      </c>
      <c r="BV118" t="s">
        <v>14087</v>
      </c>
      <c r="BW118" s="52"/>
      <c r="BX118" s="52"/>
    </row>
    <row r="119" spans="1:76" ht="15" customHeight="1">
      <c r="A119">
        <v>201</v>
      </c>
      <c r="B119">
        <v>2017</v>
      </c>
      <c r="C119" t="s">
        <v>400</v>
      </c>
      <c r="D119" t="s">
        <v>401</v>
      </c>
      <c r="E119" t="s">
        <v>858</v>
      </c>
      <c r="F119" t="s">
        <v>13775</v>
      </c>
      <c r="G119">
        <v>0</v>
      </c>
      <c r="H119" t="s">
        <v>14085</v>
      </c>
      <c r="I119">
        <v>13</v>
      </c>
      <c r="K119" t="s">
        <v>14085</v>
      </c>
      <c r="L119" t="s">
        <v>14198</v>
      </c>
      <c r="M119" t="s">
        <v>14250</v>
      </c>
      <c r="O119" t="s">
        <v>14088</v>
      </c>
      <c r="P119" t="s">
        <v>14156</v>
      </c>
      <c r="Q119" t="s">
        <v>14090</v>
      </c>
      <c r="R119" t="s">
        <v>14250</v>
      </c>
      <c r="S119" t="s">
        <v>14090</v>
      </c>
      <c r="T119" t="s">
        <v>14090</v>
      </c>
      <c r="U119" t="s">
        <v>14137</v>
      </c>
      <c r="V119" t="s">
        <v>14087</v>
      </c>
      <c r="W119" t="s">
        <v>14092</v>
      </c>
      <c r="X119" t="s">
        <v>14116</v>
      </c>
      <c r="Y119" t="s">
        <v>14093</v>
      </c>
      <c r="Z119" t="s">
        <v>14094</v>
      </c>
      <c r="AA119" t="s">
        <v>14110</v>
      </c>
      <c r="AB119" t="s">
        <v>14118</v>
      </c>
      <c r="AC119" t="s">
        <v>14141</v>
      </c>
      <c r="AD119" t="s">
        <v>14141</v>
      </c>
      <c r="AE119" t="s">
        <v>14093</v>
      </c>
      <c r="AF119" t="s">
        <v>14211</v>
      </c>
      <c r="AH119" t="s">
        <v>14097</v>
      </c>
      <c r="AI119" s="78" t="s">
        <v>14098</v>
      </c>
      <c r="AJ119" t="s">
        <v>14123</v>
      </c>
      <c r="AK119" t="s">
        <v>14220</v>
      </c>
      <c r="AL119" t="s">
        <v>14220</v>
      </c>
      <c r="AM119" t="s">
        <v>14220</v>
      </c>
      <c r="AN119" t="s">
        <v>14110</v>
      </c>
      <c r="AO119" t="s">
        <v>14110</v>
      </c>
      <c r="AQ119" t="s">
        <v>14100</v>
      </c>
      <c r="AR119" t="s">
        <v>14100</v>
      </c>
      <c r="AS119" t="s">
        <v>14098</v>
      </c>
      <c r="AT119" t="s">
        <v>14250</v>
      </c>
      <c r="AU119" t="s">
        <v>14250</v>
      </c>
      <c r="AV119" t="s">
        <v>14250</v>
      </c>
      <c r="AW119" t="s">
        <v>14102</v>
      </c>
      <c r="AX119" t="s">
        <v>14102</v>
      </c>
      <c r="AY119" t="s">
        <v>14122</v>
      </c>
      <c r="AZ119" t="s">
        <v>14103</v>
      </c>
      <c r="BB119" t="s">
        <v>14104</v>
      </c>
      <c r="BC119" t="s">
        <v>14211</v>
      </c>
      <c r="BD119" t="s">
        <v>14211</v>
      </c>
      <c r="BE119" t="s">
        <v>14211</v>
      </c>
      <c r="BF119" t="s">
        <v>14156</v>
      </c>
      <c r="BG119" t="s">
        <v>14156</v>
      </c>
      <c r="BH119" t="s">
        <v>14156</v>
      </c>
      <c r="BI119" t="s">
        <v>14131</v>
      </c>
      <c r="BJ119" t="s">
        <v>14195</v>
      </c>
      <c r="BK119" t="s">
        <v>14195</v>
      </c>
      <c r="BL119" t="s">
        <v>14132</v>
      </c>
      <c r="BM119" t="s">
        <v>14225</v>
      </c>
      <c r="BN119" t="s">
        <v>14248</v>
      </c>
      <c r="BO119" t="s">
        <v>14110</v>
      </c>
      <c r="BP119" t="s">
        <v>14110</v>
      </c>
      <c r="BQ119" t="s">
        <v>14110</v>
      </c>
      <c r="BR119" t="s">
        <v>14110</v>
      </c>
      <c r="BS119" t="s">
        <v>14110</v>
      </c>
      <c r="BT119" t="s">
        <v>14110</v>
      </c>
      <c r="BV119" t="s">
        <v>14110</v>
      </c>
      <c r="BW119" s="52"/>
      <c r="BX119" s="52"/>
    </row>
    <row r="120" spans="1:76" ht="15" customHeight="1">
      <c r="A120">
        <v>206</v>
      </c>
      <c r="B120">
        <v>2017</v>
      </c>
      <c r="C120" t="s">
        <v>478</v>
      </c>
      <c r="D120" t="s">
        <v>479</v>
      </c>
      <c r="E120" t="s">
        <v>639</v>
      </c>
      <c r="F120" t="s">
        <v>13778</v>
      </c>
      <c r="G120">
        <v>0</v>
      </c>
      <c r="H120" t="s">
        <v>14085</v>
      </c>
      <c r="I120">
        <v>9</v>
      </c>
      <c r="J120">
        <v>10</v>
      </c>
      <c r="K120" t="s">
        <v>14133</v>
      </c>
      <c r="L120" t="s">
        <v>14171</v>
      </c>
      <c r="M120" t="s">
        <v>14250</v>
      </c>
      <c r="O120" t="s">
        <v>14111</v>
      </c>
      <c r="P120" t="s">
        <v>14156</v>
      </c>
      <c r="Q120" t="s">
        <v>14090</v>
      </c>
      <c r="R120" t="s">
        <v>14250</v>
      </c>
      <c r="S120" t="s">
        <v>14090</v>
      </c>
      <c r="T120" t="s">
        <v>14090</v>
      </c>
      <c r="U120" t="s">
        <v>14137</v>
      </c>
      <c r="V120" t="s">
        <v>14110</v>
      </c>
      <c r="W120" t="s">
        <v>14092</v>
      </c>
      <c r="X120" t="s">
        <v>14116</v>
      </c>
      <c r="Y120" t="s">
        <v>14093</v>
      </c>
      <c r="Z120" t="s">
        <v>14094</v>
      </c>
      <c r="AA120" t="s">
        <v>14110</v>
      </c>
      <c r="AB120" t="s">
        <v>14118</v>
      </c>
      <c r="AC120" t="s">
        <v>14141</v>
      </c>
      <c r="AD120" t="s">
        <v>14095</v>
      </c>
      <c r="AE120" t="s">
        <v>14093</v>
      </c>
      <c r="AF120" t="s">
        <v>14211</v>
      </c>
      <c r="AH120" t="s">
        <v>14097</v>
      </c>
      <c r="AI120" s="78" t="s">
        <v>14098</v>
      </c>
      <c r="AJ120" t="s">
        <v>14123</v>
      </c>
      <c r="AK120" t="s">
        <v>14099</v>
      </c>
      <c r="AL120" t="s">
        <v>14099</v>
      </c>
      <c r="AM120" t="s">
        <v>14099</v>
      </c>
      <c r="AN120" t="s">
        <v>14110</v>
      </c>
      <c r="AO120" t="s">
        <v>14110</v>
      </c>
      <c r="AQ120" t="s">
        <v>14100</v>
      </c>
      <c r="AR120" t="s">
        <v>14100</v>
      </c>
      <c r="AS120" t="s">
        <v>14098</v>
      </c>
      <c r="AT120" t="s">
        <v>14250</v>
      </c>
      <c r="AU120" t="s">
        <v>14250</v>
      </c>
      <c r="AV120" t="s">
        <v>14250</v>
      </c>
      <c r="AW120" t="s">
        <v>14102</v>
      </c>
      <c r="AX120" t="s">
        <v>14215</v>
      </c>
      <c r="AY120" t="s">
        <v>14238</v>
      </c>
      <c r="AZ120" t="s">
        <v>14215</v>
      </c>
      <c r="BB120" t="s">
        <v>14104</v>
      </c>
      <c r="BC120" t="s">
        <v>14211</v>
      </c>
      <c r="BD120" t="s">
        <v>14211</v>
      </c>
      <c r="BE120" t="s">
        <v>14211</v>
      </c>
      <c r="BF120" t="s">
        <v>14156</v>
      </c>
      <c r="BG120" t="s">
        <v>14156</v>
      </c>
      <c r="BH120" t="s">
        <v>14156</v>
      </c>
      <c r="BI120" t="s">
        <v>14131</v>
      </c>
      <c r="BJ120" t="s">
        <v>14106</v>
      </c>
      <c r="BK120" t="s">
        <v>14195</v>
      </c>
      <c r="BL120" t="s">
        <v>14107</v>
      </c>
      <c r="BM120" t="s">
        <v>14225</v>
      </c>
      <c r="BN120" t="s">
        <v>14248</v>
      </c>
      <c r="BO120" t="s">
        <v>14110</v>
      </c>
      <c r="BP120" t="s">
        <v>14110</v>
      </c>
      <c r="BQ120" t="s">
        <v>14110</v>
      </c>
      <c r="BR120" t="s">
        <v>14110</v>
      </c>
      <c r="BS120" t="s">
        <v>14110</v>
      </c>
      <c r="BT120" t="s">
        <v>14110</v>
      </c>
      <c r="BV120" t="s">
        <v>14110</v>
      </c>
      <c r="BW120" s="52"/>
      <c r="BX120" s="52"/>
    </row>
    <row r="121" spans="1:76" ht="15" customHeight="1">
      <c r="C121"/>
      <c r="H121" t="s">
        <v>14108</v>
      </c>
      <c r="I121">
        <v>7</v>
      </c>
      <c r="K121" t="s">
        <v>14133</v>
      </c>
      <c r="L121" t="s">
        <v>14171</v>
      </c>
      <c r="M121" t="s">
        <v>14250</v>
      </c>
      <c r="O121" t="s">
        <v>14111</v>
      </c>
      <c r="P121" t="s">
        <v>14156</v>
      </c>
      <c r="Q121" t="s">
        <v>14090</v>
      </c>
      <c r="R121" t="s">
        <v>14250</v>
      </c>
      <c r="S121" t="s">
        <v>14090</v>
      </c>
      <c r="T121" t="s">
        <v>14090</v>
      </c>
      <c r="U121" t="s">
        <v>14137</v>
      </c>
      <c r="V121" t="s">
        <v>14110</v>
      </c>
      <c r="W121" t="s">
        <v>14138</v>
      </c>
      <c r="X121" t="s">
        <v>14116</v>
      </c>
      <c r="Y121" t="s">
        <v>14093</v>
      </c>
      <c r="Z121" t="s">
        <v>14094</v>
      </c>
      <c r="AA121" t="s">
        <v>14110</v>
      </c>
      <c r="AB121" t="s">
        <v>14095</v>
      </c>
      <c r="AC121" t="s">
        <v>14118</v>
      </c>
      <c r="AD121" t="s">
        <v>14141</v>
      </c>
      <c r="AE121" t="s">
        <v>14093</v>
      </c>
      <c r="AF121" t="s">
        <v>14199</v>
      </c>
      <c r="AH121" t="s">
        <v>14097</v>
      </c>
      <c r="AI121" s="78" t="s">
        <v>14122</v>
      </c>
      <c r="AJ121" t="s">
        <v>14123</v>
      </c>
      <c r="AK121" t="s">
        <v>14099</v>
      </c>
      <c r="AL121" t="s">
        <v>14099</v>
      </c>
      <c r="AM121" t="s">
        <v>14099</v>
      </c>
      <c r="AN121" t="s">
        <v>14110</v>
      </c>
      <c r="AO121" t="s">
        <v>14110</v>
      </c>
      <c r="AQ121" t="s">
        <v>14100</v>
      </c>
      <c r="AR121" t="s">
        <v>14100</v>
      </c>
      <c r="AS121" t="s">
        <v>14098</v>
      </c>
      <c r="AT121" t="s">
        <v>14250</v>
      </c>
      <c r="AU121" t="s">
        <v>14250</v>
      </c>
      <c r="AV121" t="s">
        <v>14250</v>
      </c>
      <c r="AW121" t="s">
        <v>14102</v>
      </c>
      <c r="AX121" t="s">
        <v>14102</v>
      </c>
      <c r="AY121" t="s">
        <v>14098</v>
      </c>
      <c r="AZ121" t="s">
        <v>14103</v>
      </c>
      <c r="BB121" t="s">
        <v>14104</v>
      </c>
      <c r="BC121" t="s">
        <v>14211</v>
      </c>
      <c r="BD121" t="s">
        <v>14211</v>
      </c>
      <c r="BE121" t="s">
        <v>14211</v>
      </c>
      <c r="BF121" t="s">
        <v>14156</v>
      </c>
      <c r="BG121" t="s">
        <v>14156</v>
      </c>
      <c r="BH121" t="s">
        <v>14156</v>
      </c>
      <c r="BI121" t="s">
        <v>14131</v>
      </c>
      <c r="BJ121" t="s">
        <v>14106</v>
      </c>
      <c r="BK121" t="s">
        <v>14195</v>
      </c>
      <c r="BL121" t="s">
        <v>14107</v>
      </c>
      <c r="BM121" t="s">
        <v>14225</v>
      </c>
      <c r="BN121" t="s">
        <v>14248</v>
      </c>
      <c r="BO121" t="s">
        <v>14110</v>
      </c>
      <c r="BP121" t="s">
        <v>14110</v>
      </c>
      <c r="BQ121" t="s">
        <v>14110</v>
      </c>
      <c r="BR121" t="s">
        <v>14110</v>
      </c>
      <c r="BS121" t="s">
        <v>14110</v>
      </c>
      <c r="BT121" t="s">
        <v>14110</v>
      </c>
      <c r="BV121" t="s">
        <v>14110</v>
      </c>
      <c r="BW121" s="52"/>
      <c r="BX121" s="52"/>
    </row>
    <row r="122" spans="1:76" ht="15" customHeight="1">
      <c r="A122">
        <v>208</v>
      </c>
      <c r="B122">
        <v>2017</v>
      </c>
      <c r="C122" t="s">
        <v>400</v>
      </c>
      <c r="D122" t="s">
        <v>562</v>
      </c>
      <c r="E122" t="s">
        <v>766</v>
      </c>
      <c r="F122" t="s">
        <v>13780</v>
      </c>
      <c r="G122">
        <v>0</v>
      </c>
      <c r="H122" t="s">
        <v>14085</v>
      </c>
      <c r="I122">
        <v>13</v>
      </c>
      <c r="K122" t="s">
        <v>14085</v>
      </c>
      <c r="L122" t="s">
        <v>14198</v>
      </c>
      <c r="M122" t="s">
        <v>14250</v>
      </c>
      <c r="O122" t="s">
        <v>14088</v>
      </c>
      <c r="P122" t="s">
        <v>14156</v>
      </c>
      <c r="Q122" t="s">
        <v>14090</v>
      </c>
      <c r="R122" t="s">
        <v>14250</v>
      </c>
      <c r="S122" t="s">
        <v>14113</v>
      </c>
      <c r="T122" t="s">
        <v>14090</v>
      </c>
      <c r="U122" t="s">
        <v>14137</v>
      </c>
      <c r="V122" t="s">
        <v>14087</v>
      </c>
      <c r="W122" t="s">
        <v>14092</v>
      </c>
      <c r="X122" t="s">
        <v>14116</v>
      </c>
      <c r="Y122" t="s">
        <v>14093</v>
      </c>
      <c r="Z122" t="s">
        <v>14094</v>
      </c>
      <c r="AA122" t="s">
        <v>14110</v>
      </c>
      <c r="AB122" t="s">
        <v>14118</v>
      </c>
      <c r="AC122" t="s">
        <v>14141</v>
      </c>
      <c r="AD122" t="s">
        <v>14141</v>
      </c>
      <c r="AE122" t="s">
        <v>14093</v>
      </c>
      <c r="AF122" t="s">
        <v>14211</v>
      </c>
      <c r="AH122" t="s">
        <v>14097</v>
      </c>
      <c r="AI122" s="78" t="s">
        <v>14098</v>
      </c>
      <c r="AJ122" t="s">
        <v>14123</v>
      </c>
      <c r="AK122" t="s">
        <v>14220</v>
      </c>
      <c r="AL122" t="s">
        <v>14220</v>
      </c>
      <c r="AM122" t="s">
        <v>14220</v>
      </c>
      <c r="AN122" t="s">
        <v>14110</v>
      </c>
      <c r="AO122" t="s">
        <v>14110</v>
      </c>
      <c r="AQ122" t="s">
        <v>14100</v>
      </c>
      <c r="AR122" t="s">
        <v>14100</v>
      </c>
      <c r="AS122" t="s">
        <v>14098</v>
      </c>
      <c r="AT122" t="s">
        <v>14250</v>
      </c>
      <c r="AU122" t="s">
        <v>14250</v>
      </c>
      <c r="AV122" t="s">
        <v>14250</v>
      </c>
      <c r="AW122" t="s">
        <v>14102</v>
      </c>
      <c r="AX122" t="s">
        <v>14102</v>
      </c>
      <c r="AY122" t="s">
        <v>14098</v>
      </c>
      <c r="AZ122" t="s">
        <v>14103</v>
      </c>
      <c r="BB122" t="s">
        <v>14104</v>
      </c>
      <c r="BC122" t="s">
        <v>14211</v>
      </c>
      <c r="BD122" t="s">
        <v>14211</v>
      </c>
      <c r="BE122" t="s">
        <v>14211</v>
      </c>
      <c r="BF122" t="s">
        <v>14156</v>
      </c>
      <c r="BG122" t="s">
        <v>14156</v>
      </c>
      <c r="BH122" t="s">
        <v>14156</v>
      </c>
      <c r="BI122" t="s">
        <v>14131</v>
      </c>
      <c r="BJ122" t="s">
        <v>14106</v>
      </c>
      <c r="BK122" t="s">
        <v>14195</v>
      </c>
      <c r="BL122" t="s">
        <v>14132</v>
      </c>
      <c r="BM122" t="s">
        <v>14225</v>
      </c>
      <c r="BN122" t="s">
        <v>14248</v>
      </c>
      <c r="BO122" t="s">
        <v>14110</v>
      </c>
      <c r="BP122" t="s">
        <v>14110</v>
      </c>
      <c r="BQ122" t="s">
        <v>14110</v>
      </c>
      <c r="BR122" t="s">
        <v>14110</v>
      </c>
      <c r="BS122" t="s">
        <v>14110</v>
      </c>
      <c r="BT122" t="s">
        <v>14110</v>
      </c>
      <c r="BV122" t="s">
        <v>14110</v>
      </c>
      <c r="BW122" s="52"/>
      <c r="BX122" s="52"/>
    </row>
    <row r="123" spans="1:76" ht="15" customHeight="1">
      <c r="A123">
        <v>209</v>
      </c>
      <c r="B123">
        <v>2017</v>
      </c>
      <c r="C123" t="s">
        <v>591</v>
      </c>
      <c r="D123" t="s">
        <v>592</v>
      </c>
      <c r="E123" t="s">
        <v>639</v>
      </c>
      <c r="F123" t="s">
        <v>13781</v>
      </c>
      <c r="G123">
        <v>0</v>
      </c>
      <c r="H123" t="s">
        <v>14085</v>
      </c>
      <c r="I123">
        <v>6</v>
      </c>
      <c r="K123" t="s">
        <v>14133</v>
      </c>
      <c r="L123" t="s">
        <v>14171</v>
      </c>
      <c r="M123" t="s">
        <v>14250</v>
      </c>
      <c r="O123" t="s">
        <v>14111</v>
      </c>
      <c r="P123" t="s">
        <v>14156</v>
      </c>
      <c r="Q123" t="s">
        <v>14090</v>
      </c>
      <c r="R123" t="s">
        <v>14250</v>
      </c>
      <c r="S123" t="s">
        <v>14090</v>
      </c>
      <c r="T123" t="s">
        <v>14090</v>
      </c>
      <c r="U123" t="s">
        <v>14137</v>
      </c>
      <c r="V123" t="s">
        <v>14087</v>
      </c>
      <c r="W123" t="s">
        <v>14092</v>
      </c>
      <c r="X123" t="s">
        <v>14116</v>
      </c>
      <c r="Y123" t="s">
        <v>14093</v>
      </c>
      <c r="Z123" t="s">
        <v>14094</v>
      </c>
      <c r="AA123" t="s">
        <v>14110</v>
      </c>
      <c r="AB123" t="s">
        <v>14095</v>
      </c>
      <c r="AC123" t="s">
        <v>14095</v>
      </c>
      <c r="AD123" t="s">
        <v>14141</v>
      </c>
      <c r="AE123" t="s">
        <v>14093</v>
      </c>
      <c r="AF123" t="s">
        <v>14096</v>
      </c>
      <c r="AH123" t="s">
        <v>14097</v>
      </c>
      <c r="AI123" s="78" t="s">
        <v>14122</v>
      </c>
      <c r="AJ123" t="s">
        <v>14123</v>
      </c>
      <c r="AK123" t="s">
        <v>14099</v>
      </c>
      <c r="AL123" t="s">
        <v>14220</v>
      </c>
      <c r="AM123" t="s">
        <v>14099</v>
      </c>
      <c r="AN123" t="s">
        <v>14110</v>
      </c>
      <c r="AO123" t="s">
        <v>14110</v>
      </c>
      <c r="AQ123" t="s">
        <v>14100</v>
      </c>
      <c r="AR123" t="s">
        <v>14100</v>
      </c>
      <c r="AS123" t="s">
        <v>14098</v>
      </c>
      <c r="AT123" t="s">
        <v>14250</v>
      </c>
      <c r="AU123" t="s">
        <v>14250</v>
      </c>
      <c r="AV123" t="s">
        <v>14250</v>
      </c>
      <c r="AW123" t="s">
        <v>14102</v>
      </c>
      <c r="AX123" t="s">
        <v>14102</v>
      </c>
      <c r="AY123" t="s">
        <v>14098</v>
      </c>
      <c r="AZ123" t="s">
        <v>14103</v>
      </c>
      <c r="BB123" t="s">
        <v>14104</v>
      </c>
      <c r="BC123" t="s">
        <v>14193</v>
      </c>
      <c r="BD123" t="s">
        <v>14211</v>
      </c>
      <c r="BE123" t="s">
        <v>14211</v>
      </c>
      <c r="BF123" t="s">
        <v>14167</v>
      </c>
      <c r="BG123" t="s">
        <v>14156</v>
      </c>
      <c r="BH123" t="s">
        <v>14156</v>
      </c>
      <c r="BI123" t="s">
        <v>14131</v>
      </c>
      <c r="BJ123" t="s">
        <v>14195</v>
      </c>
      <c r="BK123" t="s">
        <v>14195</v>
      </c>
      <c r="BL123" t="s">
        <v>14153</v>
      </c>
      <c r="BM123" t="s">
        <v>14107</v>
      </c>
      <c r="BN123" t="s">
        <v>14225</v>
      </c>
      <c r="BO123" t="s">
        <v>14110</v>
      </c>
      <c r="BP123" t="s">
        <v>14110</v>
      </c>
      <c r="BQ123" t="s">
        <v>14110</v>
      </c>
      <c r="BR123" t="s">
        <v>14110</v>
      </c>
      <c r="BS123" t="s">
        <v>14110</v>
      </c>
      <c r="BT123" t="s">
        <v>14110</v>
      </c>
      <c r="BV123" t="s">
        <v>14110</v>
      </c>
      <c r="BW123" s="52"/>
      <c r="BX123" s="52"/>
    </row>
    <row r="124" spans="1:76" ht="15" customHeight="1">
      <c r="A124">
        <v>211</v>
      </c>
      <c r="B124">
        <v>2017</v>
      </c>
      <c r="C124" t="s">
        <v>673</v>
      </c>
      <c r="D124" t="s">
        <v>674</v>
      </c>
      <c r="E124" t="s">
        <v>675</v>
      </c>
      <c r="F124" t="s">
        <v>13783</v>
      </c>
      <c r="G124">
        <v>0</v>
      </c>
      <c r="H124" t="s">
        <v>14085</v>
      </c>
      <c r="I124">
        <v>6</v>
      </c>
      <c r="K124" t="s">
        <v>14085</v>
      </c>
      <c r="L124" t="s">
        <v>14155</v>
      </c>
      <c r="M124" t="s">
        <v>14250</v>
      </c>
      <c r="O124" t="s">
        <v>14088</v>
      </c>
      <c r="P124" t="s">
        <v>14112</v>
      </c>
      <c r="Q124" t="s">
        <v>14090</v>
      </c>
      <c r="R124" t="s">
        <v>14250</v>
      </c>
      <c r="S124" t="s">
        <v>14090</v>
      </c>
      <c r="T124" t="s">
        <v>14090</v>
      </c>
      <c r="U124" t="s">
        <v>14137</v>
      </c>
      <c r="V124" t="s">
        <v>14110</v>
      </c>
      <c r="W124" t="s">
        <v>14092</v>
      </c>
      <c r="X124" t="s">
        <v>14116</v>
      </c>
      <c r="Y124" t="s">
        <v>14117</v>
      </c>
      <c r="Z124" t="s">
        <v>14140</v>
      </c>
      <c r="AA124" t="s">
        <v>14110</v>
      </c>
      <c r="AB124" t="s">
        <v>14118</v>
      </c>
      <c r="AC124" t="s">
        <v>14141</v>
      </c>
      <c r="AD124" t="s">
        <v>14141</v>
      </c>
      <c r="AE124" t="s">
        <v>14093</v>
      </c>
      <c r="AF124" t="s">
        <v>14211</v>
      </c>
      <c r="AH124" t="s">
        <v>14121</v>
      </c>
      <c r="AI124" s="78" t="s">
        <v>14098</v>
      </c>
      <c r="AJ124" t="s">
        <v>14123</v>
      </c>
      <c r="AK124" t="s">
        <v>14099</v>
      </c>
      <c r="AL124" t="s">
        <v>14099</v>
      </c>
      <c r="AM124" t="s">
        <v>14188</v>
      </c>
      <c r="AN124" t="s">
        <v>14110</v>
      </c>
      <c r="AO124" t="s">
        <v>14110</v>
      </c>
      <c r="AQ124" t="s">
        <v>14100</v>
      </c>
      <c r="AR124" t="s">
        <v>14100</v>
      </c>
      <c r="AS124" t="s">
        <v>14098</v>
      </c>
      <c r="AT124" t="s">
        <v>14250</v>
      </c>
      <c r="AU124" t="s">
        <v>14250</v>
      </c>
      <c r="AV124" t="s">
        <v>14250</v>
      </c>
      <c r="AW124" t="s">
        <v>14102</v>
      </c>
      <c r="AX124" t="s">
        <v>14102</v>
      </c>
      <c r="AY124" t="s">
        <v>14098</v>
      </c>
      <c r="AZ124" t="s">
        <v>14103</v>
      </c>
      <c r="BB124" t="s">
        <v>14104</v>
      </c>
      <c r="BC124" t="s">
        <v>14193</v>
      </c>
      <c r="BD124" t="s">
        <v>14211</v>
      </c>
      <c r="BE124" t="s">
        <v>14211</v>
      </c>
      <c r="BF124" t="s">
        <v>14167</v>
      </c>
      <c r="BG124" t="s">
        <v>14156</v>
      </c>
      <c r="BH124" t="s">
        <v>14156</v>
      </c>
      <c r="BI124" t="s">
        <v>14106</v>
      </c>
      <c r="BJ124" t="s">
        <v>14195</v>
      </c>
      <c r="BK124" t="s">
        <v>14195</v>
      </c>
      <c r="BL124" t="s">
        <v>14132</v>
      </c>
      <c r="BM124" t="s">
        <v>14248</v>
      </c>
      <c r="BN124" t="s">
        <v>14248</v>
      </c>
      <c r="BO124" t="s">
        <v>14110</v>
      </c>
      <c r="BP124" t="s">
        <v>14110</v>
      </c>
      <c r="BQ124" t="s">
        <v>14110</v>
      </c>
      <c r="BR124" t="s">
        <v>14110</v>
      </c>
      <c r="BS124" t="s">
        <v>14110</v>
      </c>
      <c r="BT124" t="s">
        <v>14110</v>
      </c>
      <c r="BV124" t="s">
        <v>14110</v>
      </c>
      <c r="BW124" s="52"/>
      <c r="BX124" s="52"/>
    </row>
    <row r="125" spans="1:76" ht="15" customHeight="1">
      <c r="C125"/>
      <c r="H125" t="s">
        <v>14108</v>
      </c>
      <c r="I125">
        <v>3</v>
      </c>
      <c r="K125" t="s">
        <v>14108</v>
      </c>
      <c r="L125" t="s">
        <v>14155</v>
      </c>
      <c r="M125" t="s">
        <v>14250</v>
      </c>
      <c r="O125" t="s">
        <v>14111</v>
      </c>
      <c r="P125" t="s">
        <v>14156</v>
      </c>
      <c r="Q125" t="s">
        <v>14090</v>
      </c>
      <c r="R125" t="s">
        <v>14250</v>
      </c>
      <c r="S125" t="s">
        <v>14090</v>
      </c>
      <c r="T125" t="s">
        <v>14090</v>
      </c>
      <c r="U125" t="s">
        <v>14137</v>
      </c>
      <c r="V125" t="s">
        <v>14110</v>
      </c>
      <c r="W125" t="s">
        <v>14092</v>
      </c>
      <c r="X125" t="s">
        <v>14116</v>
      </c>
      <c r="Y125" t="s">
        <v>14093</v>
      </c>
      <c r="Z125" t="s">
        <v>14140</v>
      </c>
      <c r="AA125" t="s">
        <v>14110</v>
      </c>
      <c r="AB125" t="s">
        <v>14095</v>
      </c>
      <c r="AC125" t="s">
        <v>14141</v>
      </c>
      <c r="AD125" t="s">
        <v>14141</v>
      </c>
      <c r="AE125" t="s">
        <v>14093</v>
      </c>
      <c r="AF125" t="s">
        <v>14211</v>
      </c>
      <c r="AH125" t="s">
        <v>14121</v>
      </c>
      <c r="AI125" s="78" t="s">
        <v>14098</v>
      </c>
      <c r="AJ125" t="s">
        <v>14123</v>
      </c>
      <c r="AK125" t="s">
        <v>14099</v>
      </c>
      <c r="AL125" t="s">
        <v>14099</v>
      </c>
      <c r="AM125" t="s">
        <v>14188</v>
      </c>
      <c r="AN125" t="s">
        <v>14110</v>
      </c>
      <c r="AO125" t="s">
        <v>14110</v>
      </c>
      <c r="AQ125" t="s">
        <v>14100</v>
      </c>
      <c r="AR125" t="s">
        <v>14100</v>
      </c>
      <c r="AS125" t="s">
        <v>14098</v>
      </c>
      <c r="AT125" t="s">
        <v>14250</v>
      </c>
      <c r="AU125" t="s">
        <v>14250</v>
      </c>
      <c r="AV125" t="s">
        <v>14250</v>
      </c>
      <c r="AW125" t="s">
        <v>14102</v>
      </c>
      <c r="AX125" t="s">
        <v>14102</v>
      </c>
      <c r="AY125" t="s">
        <v>14098</v>
      </c>
      <c r="AZ125" t="s">
        <v>14103</v>
      </c>
      <c r="BB125" t="s">
        <v>14104</v>
      </c>
      <c r="BC125" t="s">
        <v>14193</v>
      </c>
      <c r="BD125" t="s">
        <v>14211</v>
      </c>
      <c r="BE125" t="s">
        <v>14211</v>
      </c>
      <c r="BF125" t="s">
        <v>14167</v>
      </c>
      <c r="BG125" t="s">
        <v>14156</v>
      </c>
      <c r="BH125" t="s">
        <v>14156</v>
      </c>
      <c r="BI125" t="s">
        <v>14106</v>
      </c>
      <c r="BJ125" t="s">
        <v>14195</v>
      </c>
      <c r="BK125" t="s">
        <v>14195</v>
      </c>
      <c r="BL125" t="s">
        <v>14132</v>
      </c>
      <c r="BM125" t="s">
        <v>14248</v>
      </c>
      <c r="BN125" t="s">
        <v>14248</v>
      </c>
      <c r="BO125" t="s">
        <v>14110</v>
      </c>
      <c r="BP125" t="s">
        <v>14110</v>
      </c>
      <c r="BQ125" t="s">
        <v>14110</v>
      </c>
      <c r="BR125" t="s">
        <v>14110</v>
      </c>
      <c r="BS125" t="s">
        <v>14110</v>
      </c>
      <c r="BT125" t="s">
        <v>14110</v>
      </c>
      <c r="BV125" t="s">
        <v>14110</v>
      </c>
      <c r="BW125" s="52"/>
      <c r="BX125" s="52"/>
    </row>
    <row r="126" spans="1:76" ht="15" customHeight="1">
      <c r="A126">
        <v>219</v>
      </c>
      <c r="B126">
        <v>2017</v>
      </c>
      <c r="C126" t="s">
        <v>961</v>
      </c>
      <c r="D126" t="s">
        <v>962</v>
      </c>
      <c r="E126" t="s">
        <v>689</v>
      </c>
      <c r="F126" t="s">
        <v>13785</v>
      </c>
      <c r="G126">
        <v>0</v>
      </c>
      <c r="H126" t="s">
        <v>14085</v>
      </c>
      <c r="I126">
        <v>6</v>
      </c>
      <c r="K126" t="s">
        <v>14085</v>
      </c>
      <c r="L126" t="s">
        <v>14109</v>
      </c>
      <c r="M126" t="s">
        <v>14110</v>
      </c>
      <c r="O126" t="s">
        <v>14088</v>
      </c>
      <c r="P126" t="s">
        <v>14186</v>
      </c>
      <c r="Q126" t="s">
        <v>14090</v>
      </c>
      <c r="R126" t="s">
        <v>14250</v>
      </c>
      <c r="S126" t="s">
        <v>14090</v>
      </c>
      <c r="T126" t="s">
        <v>14090</v>
      </c>
      <c r="U126" t="s">
        <v>14114</v>
      </c>
      <c r="V126" t="s">
        <v>14254</v>
      </c>
      <c r="W126" t="s">
        <v>14092</v>
      </c>
      <c r="X126" t="s">
        <v>14116</v>
      </c>
      <c r="Y126" t="s">
        <v>14117</v>
      </c>
      <c r="Z126" t="s">
        <v>14140</v>
      </c>
      <c r="AA126" t="s">
        <v>14110</v>
      </c>
      <c r="AB126" t="s">
        <v>14118</v>
      </c>
      <c r="AC126" t="s">
        <v>14141</v>
      </c>
      <c r="AD126" t="s">
        <v>14141</v>
      </c>
      <c r="AE126" t="s">
        <v>14093</v>
      </c>
      <c r="AF126" t="s">
        <v>14211</v>
      </c>
      <c r="AG126" t="s">
        <v>14356</v>
      </c>
      <c r="AH126" t="s">
        <v>14097</v>
      </c>
      <c r="AI126" s="78" t="s">
        <v>14138</v>
      </c>
      <c r="AJ126" t="s">
        <v>14161</v>
      </c>
      <c r="AK126" t="s">
        <v>14124</v>
      </c>
      <c r="AL126" t="s">
        <v>14212</v>
      </c>
      <c r="AM126" t="s">
        <v>14188</v>
      </c>
      <c r="AN126" t="s">
        <v>14110</v>
      </c>
      <c r="AO126" t="s">
        <v>14110</v>
      </c>
      <c r="AP126" t="s">
        <v>14357</v>
      </c>
      <c r="AQ126" t="s">
        <v>14163</v>
      </c>
      <c r="AR126" t="s">
        <v>14163</v>
      </c>
      <c r="AS126" t="s">
        <v>14098</v>
      </c>
      <c r="AT126" t="s">
        <v>14203</v>
      </c>
      <c r="AU126" t="s">
        <v>14203</v>
      </c>
      <c r="AV126" t="s">
        <v>14087</v>
      </c>
      <c r="AW126" t="s">
        <v>14102</v>
      </c>
      <c r="AX126" t="s">
        <v>14215</v>
      </c>
      <c r="AY126" t="s">
        <v>14238</v>
      </c>
      <c r="AZ126" t="s">
        <v>14215</v>
      </c>
      <c r="BB126" t="s">
        <v>14104</v>
      </c>
      <c r="BC126" t="s">
        <v>14150</v>
      </c>
      <c r="BD126" t="s">
        <v>14211</v>
      </c>
      <c r="BE126" t="s">
        <v>14211</v>
      </c>
      <c r="BF126" t="s">
        <v>14156</v>
      </c>
      <c r="BG126" t="s">
        <v>14156</v>
      </c>
      <c r="BH126" t="s">
        <v>14156</v>
      </c>
      <c r="BI126" t="s">
        <v>14106</v>
      </c>
      <c r="BJ126" t="s">
        <v>14195</v>
      </c>
      <c r="BK126" t="s">
        <v>14195</v>
      </c>
      <c r="BL126" t="s">
        <v>14153</v>
      </c>
      <c r="BM126" t="s">
        <v>14248</v>
      </c>
      <c r="BN126" t="s">
        <v>14248</v>
      </c>
      <c r="BO126" t="s">
        <v>14110</v>
      </c>
      <c r="BP126" t="s">
        <v>14110</v>
      </c>
      <c r="BQ126" t="s">
        <v>14110</v>
      </c>
      <c r="BR126" t="s">
        <v>14110</v>
      </c>
      <c r="BS126" t="s">
        <v>14110</v>
      </c>
      <c r="BT126" t="s">
        <v>14110</v>
      </c>
      <c r="BV126" t="s">
        <v>14110</v>
      </c>
      <c r="BW126" s="52"/>
      <c r="BX126" s="52"/>
    </row>
    <row r="127" spans="1:76" ht="15" customHeight="1">
      <c r="A127">
        <v>224</v>
      </c>
      <c r="B127">
        <v>2017</v>
      </c>
      <c r="C127" t="s">
        <v>994</v>
      </c>
      <c r="D127" t="s">
        <v>995</v>
      </c>
      <c r="E127" t="s">
        <v>712</v>
      </c>
      <c r="F127" t="s">
        <v>13786</v>
      </c>
      <c r="G127">
        <v>0</v>
      </c>
      <c r="H127" t="s">
        <v>14085</v>
      </c>
      <c r="I127">
        <v>6</v>
      </c>
      <c r="K127" t="s">
        <v>14085</v>
      </c>
      <c r="L127" t="s">
        <v>14155</v>
      </c>
      <c r="M127" t="s">
        <v>14250</v>
      </c>
      <c r="O127" t="s">
        <v>14088</v>
      </c>
      <c r="P127" t="s">
        <v>14112</v>
      </c>
      <c r="Q127" t="s">
        <v>14090</v>
      </c>
      <c r="R127" t="s">
        <v>14250</v>
      </c>
      <c r="S127" t="s">
        <v>14090</v>
      </c>
      <c r="T127" t="s">
        <v>14090</v>
      </c>
      <c r="U127" t="s">
        <v>14137</v>
      </c>
      <c r="V127" t="s">
        <v>14087</v>
      </c>
      <c r="W127" t="s">
        <v>14092</v>
      </c>
      <c r="X127" t="s">
        <v>14116</v>
      </c>
      <c r="Y127" t="s">
        <v>14117</v>
      </c>
      <c r="Z127" t="s">
        <v>14140</v>
      </c>
      <c r="AA127" t="s">
        <v>14110</v>
      </c>
      <c r="AB127" t="s">
        <v>14095</v>
      </c>
      <c r="AC127" t="s">
        <v>14141</v>
      </c>
      <c r="AD127" t="s">
        <v>14141</v>
      </c>
      <c r="AE127" t="s">
        <v>14093</v>
      </c>
      <c r="AF127" t="s">
        <v>14211</v>
      </c>
      <c r="AH127" t="s">
        <v>14097</v>
      </c>
      <c r="AI127" s="78" t="s">
        <v>14098</v>
      </c>
      <c r="AJ127" t="s">
        <v>14123</v>
      </c>
      <c r="AK127" t="s">
        <v>14099</v>
      </c>
      <c r="AL127" t="s">
        <v>14099</v>
      </c>
      <c r="AM127" t="s">
        <v>14188</v>
      </c>
      <c r="AN127" t="s">
        <v>14110</v>
      </c>
      <c r="AO127" t="s">
        <v>14110</v>
      </c>
      <c r="AQ127" t="s">
        <v>14100</v>
      </c>
      <c r="AR127" t="s">
        <v>14100</v>
      </c>
      <c r="AS127" t="s">
        <v>14098</v>
      </c>
      <c r="AT127" t="s">
        <v>14250</v>
      </c>
      <c r="AU127" t="s">
        <v>14250</v>
      </c>
      <c r="AV127" t="s">
        <v>14250</v>
      </c>
      <c r="AW127" t="s">
        <v>14102</v>
      </c>
      <c r="AX127" t="s">
        <v>14102</v>
      </c>
      <c r="AY127" t="s">
        <v>14098</v>
      </c>
      <c r="AZ127" t="s">
        <v>14103</v>
      </c>
      <c r="BB127" t="s">
        <v>14104</v>
      </c>
      <c r="BC127" t="s">
        <v>14193</v>
      </c>
      <c r="BD127" t="s">
        <v>14211</v>
      </c>
      <c r="BE127" t="s">
        <v>14211</v>
      </c>
      <c r="BF127" t="s">
        <v>14105</v>
      </c>
      <c r="BG127" t="s">
        <v>14156</v>
      </c>
      <c r="BH127" t="s">
        <v>14156</v>
      </c>
      <c r="BI127" t="s">
        <v>14106</v>
      </c>
      <c r="BJ127" t="s">
        <v>14195</v>
      </c>
      <c r="BK127" t="s">
        <v>14195</v>
      </c>
      <c r="BL127" t="s">
        <v>14242</v>
      </c>
      <c r="BM127" t="s">
        <v>14248</v>
      </c>
      <c r="BN127" t="s">
        <v>14248</v>
      </c>
      <c r="BO127" t="s">
        <v>14110</v>
      </c>
      <c r="BP127" t="s">
        <v>14110</v>
      </c>
      <c r="BQ127" t="s">
        <v>14110</v>
      </c>
      <c r="BR127" t="s">
        <v>14110</v>
      </c>
      <c r="BS127" t="s">
        <v>14110</v>
      </c>
      <c r="BT127" t="s">
        <v>14087</v>
      </c>
      <c r="BU127" t="s">
        <v>14358</v>
      </c>
      <c r="BV127" t="s">
        <v>14087</v>
      </c>
      <c r="BW127" s="52"/>
      <c r="BX127" s="52"/>
    </row>
    <row r="128" spans="1:76" ht="15" customHeight="1">
      <c r="A128">
        <v>231</v>
      </c>
      <c r="B128">
        <v>2017</v>
      </c>
      <c r="C128" t="s">
        <v>1279</v>
      </c>
      <c r="D128" t="s">
        <v>1280</v>
      </c>
      <c r="E128" t="s">
        <v>689</v>
      </c>
      <c r="F128" t="s">
        <v>13788</v>
      </c>
      <c r="G128">
        <v>0</v>
      </c>
      <c r="H128" t="s">
        <v>14085</v>
      </c>
      <c r="I128">
        <v>5</v>
      </c>
      <c r="K128" t="s">
        <v>14085</v>
      </c>
      <c r="L128" t="s">
        <v>14254</v>
      </c>
      <c r="M128" t="s">
        <v>14087</v>
      </c>
      <c r="O128" t="s">
        <v>14088</v>
      </c>
      <c r="P128" t="s">
        <v>14186</v>
      </c>
      <c r="Q128" t="s">
        <v>14113</v>
      </c>
      <c r="R128" t="s">
        <v>14250</v>
      </c>
      <c r="S128" t="s">
        <v>14113</v>
      </c>
      <c r="T128" t="s">
        <v>14113</v>
      </c>
      <c r="U128" t="s">
        <v>14137</v>
      </c>
      <c r="V128" t="s">
        <v>14110</v>
      </c>
      <c r="W128" t="s">
        <v>14092</v>
      </c>
      <c r="X128" t="s">
        <v>14116</v>
      </c>
      <c r="Y128" t="s">
        <v>14139</v>
      </c>
      <c r="Z128" t="s">
        <v>14140</v>
      </c>
      <c r="AA128" t="s">
        <v>14110</v>
      </c>
      <c r="AB128" t="s">
        <v>14141</v>
      </c>
      <c r="AC128" t="s">
        <v>14141</v>
      </c>
      <c r="AD128" t="s">
        <v>14141</v>
      </c>
      <c r="AE128" t="s">
        <v>14093</v>
      </c>
      <c r="AF128" t="s">
        <v>14211</v>
      </c>
      <c r="AH128" t="s">
        <v>14097</v>
      </c>
      <c r="AI128" s="78" t="s">
        <v>14122</v>
      </c>
      <c r="AJ128" t="s">
        <v>14123</v>
      </c>
      <c r="AK128" t="s">
        <v>14145</v>
      </c>
      <c r="AL128" t="s">
        <v>14124</v>
      </c>
      <c r="AM128" t="s">
        <v>14188</v>
      </c>
      <c r="AN128" t="s">
        <v>14110</v>
      </c>
      <c r="AO128" t="s">
        <v>14087</v>
      </c>
      <c r="AQ128" t="s">
        <v>14213</v>
      </c>
      <c r="AR128" t="s">
        <v>14213</v>
      </c>
      <c r="AS128" t="s">
        <v>14098</v>
      </c>
      <c r="AT128" t="s">
        <v>14164</v>
      </c>
      <c r="AU128" t="s">
        <v>14164</v>
      </c>
      <c r="AV128" t="s">
        <v>14110</v>
      </c>
      <c r="AW128" t="s">
        <v>14102</v>
      </c>
      <c r="AX128" t="s">
        <v>14215</v>
      </c>
      <c r="AY128" t="s">
        <v>14122</v>
      </c>
      <c r="AZ128" t="s">
        <v>14215</v>
      </c>
      <c r="BA128" t="s">
        <v>14359</v>
      </c>
      <c r="BB128" t="s">
        <v>14104</v>
      </c>
      <c r="BC128" t="s">
        <v>14193</v>
      </c>
      <c r="BD128" t="s">
        <v>14211</v>
      </c>
      <c r="BE128" t="s">
        <v>14211</v>
      </c>
      <c r="BF128" t="s">
        <v>14105</v>
      </c>
      <c r="BG128" t="s">
        <v>14156</v>
      </c>
      <c r="BH128" t="s">
        <v>14156</v>
      </c>
      <c r="BI128" t="s">
        <v>14106</v>
      </c>
      <c r="BJ128" t="s">
        <v>14195</v>
      </c>
      <c r="BK128" t="s">
        <v>14195</v>
      </c>
      <c r="BL128" t="s">
        <v>14153</v>
      </c>
      <c r="BM128" t="s">
        <v>14248</v>
      </c>
      <c r="BN128" t="s">
        <v>14248</v>
      </c>
      <c r="BO128" t="s">
        <v>14110</v>
      </c>
      <c r="BP128" t="s">
        <v>14110</v>
      </c>
      <c r="BQ128" t="s">
        <v>14110</v>
      </c>
      <c r="BR128" t="s">
        <v>14110</v>
      </c>
      <c r="BS128" t="s">
        <v>14110</v>
      </c>
      <c r="BT128" t="s">
        <v>14110</v>
      </c>
      <c r="BU128" t="s">
        <v>14360</v>
      </c>
      <c r="BV128" t="s">
        <v>14087</v>
      </c>
      <c r="BW128" s="52"/>
      <c r="BX128" s="52"/>
    </row>
    <row r="129" spans="1:76" ht="15" customHeight="1">
      <c r="A129">
        <v>241</v>
      </c>
      <c r="B129">
        <v>2017</v>
      </c>
      <c r="C129" t="s">
        <v>1692</v>
      </c>
      <c r="D129" t="s">
        <v>1693</v>
      </c>
      <c r="E129" t="s">
        <v>766</v>
      </c>
      <c r="F129" t="s">
        <v>13793</v>
      </c>
      <c r="G129">
        <v>0</v>
      </c>
      <c r="H129" t="s">
        <v>14085</v>
      </c>
      <c r="I129">
        <v>4</v>
      </c>
      <c r="K129" t="s">
        <v>14085</v>
      </c>
      <c r="L129" t="s">
        <v>14109</v>
      </c>
      <c r="M129" t="s">
        <v>14110</v>
      </c>
      <c r="O129" t="s">
        <v>14088</v>
      </c>
      <c r="P129" t="s">
        <v>14089</v>
      </c>
      <c r="Q129" t="s">
        <v>14090</v>
      </c>
      <c r="R129" t="s">
        <v>14250</v>
      </c>
      <c r="S129" t="s">
        <v>14090</v>
      </c>
      <c r="T129" t="s">
        <v>14090</v>
      </c>
      <c r="U129" t="s">
        <v>14137</v>
      </c>
      <c r="V129" t="s">
        <v>14087</v>
      </c>
      <c r="W129" t="s">
        <v>14092</v>
      </c>
      <c r="X129" t="s">
        <v>14091</v>
      </c>
      <c r="Y129" t="s">
        <v>14093</v>
      </c>
      <c r="Z129" t="s">
        <v>14140</v>
      </c>
      <c r="AA129" t="s">
        <v>14110</v>
      </c>
      <c r="AB129" t="s">
        <v>14118</v>
      </c>
      <c r="AC129" t="s">
        <v>14141</v>
      </c>
      <c r="AD129" t="s">
        <v>14141</v>
      </c>
      <c r="AE129" t="s">
        <v>14093</v>
      </c>
      <c r="AF129" t="s">
        <v>14211</v>
      </c>
      <c r="AH129" t="s">
        <v>14097</v>
      </c>
      <c r="AI129" s="78" t="s">
        <v>14098</v>
      </c>
      <c r="AJ129" t="s">
        <v>14123</v>
      </c>
      <c r="AK129" t="s">
        <v>14099</v>
      </c>
      <c r="AL129" t="s">
        <v>14099</v>
      </c>
      <c r="AM129" t="s">
        <v>14188</v>
      </c>
      <c r="AN129" t="s">
        <v>14110</v>
      </c>
      <c r="AO129" t="s">
        <v>14110</v>
      </c>
      <c r="AQ129" t="s">
        <v>14163</v>
      </c>
      <c r="AR129" t="s">
        <v>14163</v>
      </c>
      <c r="AS129" t="s">
        <v>14098</v>
      </c>
      <c r="AT129" t="s">
        <v>14101</v>
      </c>
      <c r="AU129" t="s">
        <v>14101</v>
      </c>
      <c r="AV129" t="s">
        <v>14110</v>
      </c>
      <c r="AW129" t="s">
        <v>14239</v>
      </c>
      <c r="AX129" t="s">
        <v>14239</v>
      </c>
      <c r="AY129" t="s">
        <v>14122</v>
      </c>
      <c r="AZ129" t="s">
        <v>14231</v>
      </c>
      <c r="BB129" t="s">
        <v>14104</v>
      </c>
      <c r="BC129" t="s">
        <v>14129</v>
      </c>
      <c r="BD129" t="s">
        <v>14211</v>
      </c>
      <c r="BE129" t="s">
        <v>14211</v>
      </c>
      <c r="BF129" t="s">
        <v>14156</v>
      </c>
      <c r="BG129" t="s">
        <v>14156</v>
      </c>
      <c r="BH129" t="s">
        <v>14156</v>
      </c>
      <c r="BI129" t="s">
        <v>14106</v>
      </c>
      <c r="BJ129" t="s">
        <v>14195</v>
      </c>
      <c r="BK129" t="s">
        <v>14195</v>
      </c>
      <c r="BL129" t="s">
        <v>14107</v>
      </c>
      <c r="BM129" t="s">
        <v>14248</v>
      </c>
      <c r="BN129" t="s">
        <v>14248</v>
      </c>
      <c r="BO129" t="s">
        <v>14110</v>
      </c>
      <c r="BP129" t="s">
        <v>14110</v>
      </c>
      <c r="BQ129" t="s">
        <v>14110</v>
      </c>
      <c r="BR129" t="s">
        <v>14110</v>
      </c>
      <c r="BS129" t="s">
        <v>14110</v>
      </c>
      <c r="BT129" t="s">
        <v>14110</v>
      </c>
      <c r="BV129" t="s">
        <v>14110</v>
      </c>
      <c r="BW129" s="52"/>
      <c r="BX129" s="52"/>
    </row>
    <row r="130" spans="1:76" ht="15" customHeight="1">
      <c r="A130">
        <v>244</v>
      </c>
      <c r="B130">
        <v>2018</v>
      </c>
      <c r="C130" t="s">
        <v>44</v>
      </c>
      <c r="D130" t="s">
        <v>45</v>
      </c>
      <c r="E130" t="s">
        <v>646</v>
      </c>
      <c r="F130" t="s">
        <v>13796</v>
      </c>
      <c r="G130">
        <v>0</v>
      </c>
      <c r="H130" t="s">
        <v>14085</v>
      </c>
      <c r="I130">
        <v>3</v>
      </c>
      <c r="K130" t="s">
        <v>14085</v>
      </c>
      <c r="L130" t="s">
        <v>14086</v>
      </c>
      <c r="M130" t="s">
        <v>14110</v>
      </c>
      <c r="N130" t="s">
        <v>14361</v>
      </c>
      <c r="O130" t="s">
        <v>14088</v>
      </c>
      <c r="P130" t="s">
        <v>14186</v>
      </c>
      <c r="Q130" t="s">
        <v>14113</v>
      </c>
      <c r="R130" t="s">
        <v>14250</v>
      </c>
      <c r="S130" t="s">
        <v>14090</v>
      </c>
      <c r="T130" t="s">
        <v>14090</v>
      </c>
      <c r="U130" t="s">
        <v>14137</v>
      </c>
      <c r="V130" t="s">
        <v>14110</v>
      </c>
      <c r="W130" t="s">
        <v>14092</v>
      </c>
      <c r="X130" t="s">
        <v>14116</v>
      </c>
      <c r="Y130" t="s">
        <v>14117</v>
      </c>
      <c r="Z130" t="s">
        <v>14140</v>
      </c>
      <c r="AA130" t="s">
        <v>14110</v>
      </c>
      <c r="AB130" t="s">
        <v>14141</v>
      </c>
      <c r="AC130" t="s">
        <v>14141</v>
      </c>
      <c r="AD130" t="s">
        <v>14141</v>
      </c>
      <c r="AE130" t="s">
        <v>14093</v>
      </c>
      <c r="AF130" t="s">
        <v>14211</v>
      </c>
      <c r="AH130" t="s">
        <v>14097</v>
      </c>
      <c r="AI130" s="78" t="s">
        <v>14098</v>
      </c>
      <c r="AJ130" t="s">
        <v>14123</v>
      </c>
      <c r="AK130" t="s">
        <v>14162</v>
      </c>
      <c r="AL130" t="s">
        <v>14162</v>
      </c>
      <c r="AM130" t="s">
        <v>14188</v>
      </c>
      <c r="AN130" t="s">
        <v>14110</v>
      </c>
      <c r="AO130" t="s">
        <v>14110</v>
      </c>
      <c r="AQ130" t="s">
        <v>14213</v>
      </c>
      <c r="AR130" t="s">
        <v>14213</v>
      </c>
      <c r="AS130" t="s">
        <v>14098</v>
      </c>
      <c r="AT130" t="s">
        <v>14164</v>
      </c>
      <c r="AU130" t="s">
        <v>14164</v>
      </c>
      <c r="AV130" t="s">
        <v>14110</v>
      </c>
      <c r="AW130" t="s">
        <v>14102</v>
      </c>
      <c r="AX130" t="s">
        <v>14215</v>
      </c>
      <c r="AY130" t="s">
        <v>14122</v>
      </c>
      <c r="AZ130" t="s">
        <v>14103</v>
      </c>
      <c r="BA130" t="s">
        <v>14359</v>
      </c>
      <c r="BB130" t="s">
        <v>14104</v>
      </c>
      <c r="BC130" t="s">
        <v>14211</v>
      </c>
      <c r="BD130" t="s">
        <v>14211</v>
      </c>
      <c r="BE130" t="s">
        <v>14211</v>
      </c>
      <c r="BF130" t="s">
        <v>14156</v>
      </c>
      <c r="BG130" t="s">
        <v>14156</v>
      </c>
      <c r="BH130" t="s">
        <v>14156</v>
      </c>
      <c r="BI130" t="s">
        <v>14106</v>
      </c>
      <c r="BJ130" t="s">
        <v>14195</v>
      </c>
      <c r="BK130" t="s">
        <v>14195</v>
      </c>
      <c r="BL130" t="s">
        <v>14242</v>
      </c>
      <c r="BM130" t="s">
        <v>14248</v>
      </c>
      <c r="BN130" t="s">
        <v>14248</v>
      </c>
      <c r="BO130" t="s">
        <v>14110</v>
      </c>
      <c r="BP130" t="s">
        <v>14110</v>
      </c>
      <c r="BQ130" t="s">
        <v>14110</v>
      </c>
      <c r="BR130" t="s">
        <v>14110</v>
      </c>
      <c r="BS130" t="s">
        <v>14110</v>
      </c>
      <c r="BT130" t="s">
        <v>14110</v>
      </c>
      <c r="BU130" t="s">
        <v>14362</v>
      </c>
      <c r="BV130" t="s">
        <v>14087</v>
      </c>
      <c r="BW130" s="52"/>
      <c r="BX130" s="52"/>
    </row>
    <row r="131" spans="1:76" ht="15" customHeight="1">
      <c r="A131">
        <v>246</v>
      </c>
      <c r="B131">
        <v>2018</v>
      </c>
      <c r="C131" t="s">
        <v>146</v>
      </c>
      <c r="D131" t="s">
        <v>147</v>
      </c>
      <c r="E131" t="s">
        <v>639</v>
      </c>
      <c r="F131" t="s">
        <v>13798</v>
      </c>
      <c r="G131">
        <v>0</v>
      </c>
      <c r="H131" t="s">
        <v>14085</v>
      </c>
      <c r="I131">
        <v>3</v>
      </c>
      <c r="K131" t="s">
        <v>14085</v>
      </c>
      <c r="L131" t="s">
        <v>14086</v>
      </c>
      <c r="M131" t="s">
        <v>14087</v>
      </c>
      <c r="O131" t="s">
        <v>14088</v>
      </c>
      <c r="P131" t="s">
        <v>14112</v>
      </c>
      <c r="Q131" t="s">
        <v>14113</v>
      </c>
      <c r="R131" t="s">
        <v>14250</v>
      </c>
      <c r="S131" t="s">
        <v>14113</v>
      </c>
      <c r="T131" t="s">
        <v>14113</v>
      </c>
      <c r="U131" t="s">
        <v>14137</v>
      </c>
      <c r="V131" t="s">
        <v>14110</v>
      </c>
      <c r="W131" t="s">
        <v>14092</v>
      </c>
      <c r="X131" t="s">
        <v>14116</v>
      </c>
      <c r="Y131" t="s">
        <v>14139</v>
      </c>
      <c r="Z131" t="s">
        <v>14158</v>
      </c>
      <c r="AA131" t="s">
        <v>14110</v>
      </c>
      <c r="AB131" t="s">
        <v>14095</v>
      </c>
      <c r="AC131" t="s">
        <v>14141</v>
      </c>
      <c r="AD131" t="s">
        <v>14141</v>
      </c>
      <c r="AE131" t="s">
        <v>14093</v>
      </c>
      <c r="AF131" t="s">
        <v>14211</v>
      </c>
      <c r="AH131" t="s">
        <v>14097</v>
      </c>
      <c r="AI131" s="78" t="s">
        <v>14122</v>
      </c>
      <c r="AJ131" t="s">
        <v>14093</v>
      </c>
      <c r="AK131" t="s">
        <v>14099</v>
      </c>
      <c r="AL131" t="s">
        <v>14162</v>
      </c>
      <c r="AM131" t="s">
        <v>14201</v>
      </c>
      <c r="AN131" t="s">
        <v>14110</v>
      </c>
      <c r="AO131" t="s">
        <v>14110</v>
      </c>
      <c r="AQ131" t="s">
        <v>14100</v>
      </c>
      <c r="AR131" t="s">
        <v>14146</v>
      </c>
      <c r="AS131" t="s">
        <v>14122</v>
      </c>
      <c r="AT131" t="s">
        <v>14222</v>
      </c>
      <c r="AU131" t="s">
        <v>14222</v>
      </c>
      <c r="AV131" t="s">
        <v>14110</v>
      </c>
      <c r="AW131" t="s">
        <v>14102</v>
      </c>
      <c r="AX131" t="s">
        <v>14245</v>
      </c>
      <c r="AY131" t="s">
        <v>14122</v>
      </c>
      <c r="AZ131" t="s">
        <v>14149</v>
      </c>
      <c r="BB131" t="s">
        <v>14104</v>
      </c>
      <c r="BC131" t="s">
        <v>14211</v>
      </c>
      <c r="BD131" t="s">
        <v>14211</v>
      </c>
      <c r="BE131" t="s">
        <v>14211</v>
      </c>
      <c r="BF131" t="s">
        <v>14156</v>
      </c>
      <c r="BG131" t="s">
        <v>14156</v>
      </c>
      <c r="BH131" t="s">
        <v>14156</v>
      </c>
      <c r="BI131" t="s">
        <v>14106</v>
      </c>
      <c r="BJ131" t="s">
        <v>14195</v>
      </c>
      <c r="BK131" t="s">
        <v>14195</v>
      </c>
      <c r="BL131" t="s">
        <v>14132</v>
      </c>
      <c r="BM131" t="s">
        <v>14248</v>
      </c>
      <c r="BN131" t="s">
        <v>14248</v>
      </c>
      <c r="BO131" t="s">
        <v>14110</v>
      </c>
      <c r="BP131" t="s">
        <v>14110</v>
      </c>
      <c r="BQ131" t="s">
        <v>14110</v>
      </c>
      <c r="BR131" t="s">
        <v>14110</v>
      </c>
      <c r="BS131" t="s">
        <v>14110</v>
      </c>
      <c r="BT131" t="s">
        <v>14110</v>
      </c>
      <c r="BV131" t="s">
        <v>14110</v>
      </c>
      <c r="BW131" s="52"/>
      <c r="BX131" s="52"/>
    </row>
    <row r="132" spans="1:76" ht="15" customHeight="1">
      <c r="A132">
        <v>247</v>
      </c>
      <c r="B132">
        <v>2018</v>
      </c>
      <c r="C132" t="s">
        <v>150</v>
      </c>
      <c r="D132" t="s">
        <v>151</v>
      </c>
      <c r="E132" t="s">
        <v>639</v>
      </c>
      <c r="F132" t="s">
        <v>13799</v>
      </c>
      <c r="G132">
        <v>0</v>
      </c>
      <c r="H132" t="s">
        <v>14085</v>
      </c>
      <c r="I132">
        <v>62</v>
      </c>
      <c r="K132" t="s">
        <v>14085</v>
      </c>
      <c r="L132" t="s">
        <v>14109</v>
      </c>
      <c r="M132" t="s">
        <v>14110</v>
      </c>
      <c r="O132" t="s">
        <v>14088</v>
      </c>
      <c r="P132" t="s">
        <v>14112</v>
      </c>
      <c r="Q132" t="s">
        <v>14090</v>
      </c>
      <c r="R132" t="s">
        <v>14250</v>
      </c>
      <c r="S132" t="s">
        <v>14090</v>
      </c>
      <c r="T132" t="s">
        <v>14090</v>
      </c>
      <c r="U132" t="s">
        <v>14114</v>
      </c>
      <c r="V132" t="s">
        <v>14087</v>
      </c>
      <c r="W132" t="s">
        <v>14092</v>
      </c>
      <c r="X132" t="s">
        <v>14116</v>
      </c>
      <c r="Y132" t="s">
        <v>14117</v>
      </c>
      <c r="Z132" t="s">
        <v>14140</v>
      </c>
      <c r="AA132" t="s">
        <v>14110</v>
      </c>
      <c r="AB132" t="s">
        <v>14118</v>
      </c>
      <c r="AC132" t="s">
        <v>14141</v>
      </c>
      <c r="AD132" t="s">
        <v>14141</v>
      </c>
      <c r="AE132" t="s">
        <v>14093</v>
      </c>
      <c r="AF132" t="s">
        <v>14211</v>
      </c>
      <c r="AH132" t="s">
        <v>14097</v>
      </c>
      <c r="AI132" s="78" t="s">
        <v>14098</v>
      </c>
      <c r="AJ132" t="s">
        <v>14123</v>
      </c>
      <c r="AK132" t="s">
        <v>14124</v>
      </c>
      <c r="AL132" t="s">
        <v>14124</v>
      </c>
      <c r="AM132" t="s">
        <v>14188</v>
      </c>
      <c r="AN132" t="s">
        <v>14110</v>
      </c>
      <c r="AO132" t="s">
        <v>14110</v>
      </c>
      <c r="AQ132" t="s">
        <v>14163</v>
      </c>
      <c r="AR132" t="s">
        <v>14163</v>
      </c>
      <c r="AS132" t="s">
        <v>14098</v>
      </c>
      <c r="AT132" t="s">
        <v>14203</v>
      </c>
      <c r="AU132" t="s">
        <v>14203</v>
      </c>
      <c r="AV132" t="s">
        <v>14087</v>
      </c>
      <c r="AW132" t="s">
        <v>14254</v>
      </c>
      <c r="AX132" t="s">
        <v>14254</v>
      </c>
      <c r="AY132" t="s">
        <v>14238</v>
      </c>
      <c r="AZ132" t="s">
        <v>14103</v>
      </c>
      <c r="BB132" t="s">
        <v>14104</v>
      </c>
      <c r="BC132" t="s">
        <v>14193</v>
      </c>
      <c r="BD132" t="s">
        <v>14211</v>
      </c>
      <c r="BE132" t="s">
        <v>14211</v>
      </c>
      <c r="BF132" t="s">
        <v>14105</v>
      </c>
      <c r="BG132" t="s">
        <v>14156</v>
      </c>
      <c r="BH132" t="s">
        <v>14156</v>
      </c>
      <c r="BI132" t="s">
        <v>14131</v>
      </c>
      <c r="BJ132" t="s">
        <v>14106</v>
      </c>
      <c r="BK132" t="s">
        <v>14195</v>
      </c>
      <c r="BL132" t="s">
        <v>14242</v>
      </c>
      <c r="BM132" t="s">
        <v>14248</v>
      </c>
      <c r="BN132" t="s">
        <v>14248</v>
      </c>
      <c r="BO132" t="s">
        <v>14110</v>
      </c>
      <c r="BP132" t="s">
        <v>14110</v>
      </c>
      <c r="BQ132" t="s">
        <v>14110</v>
      </c>
      <c r="BR132" t="s">
        <v>14110</v>
      </c>
      <c r="BS132" t="s">
        <v>14110</v>
      </c>
      <c r="BT132" t="s">
        <v>14110</v>
      </c>
      <c r="BV132" t="s">
        <v>14110</v>
      </c>
      <c r="BW132" s="52"/>
      <c r="BX132" s="52"/>
    </row>
    <row r="133" spans="1:76" ht="15" customHeight="1">
      <c r="A133">
        <v>248</v>
      </c>
      <c r="B133">
        <v>2018</v>
      </c>
      <c r="C133" t="s">
        <v>172</v>
      </c>
      <c r="D133" t="s">
        <v>173</v>
      </c>
      <c r="E133" t="s">
        <v>639</v>
      </c>
      <c r="F133" t="s">
        <v>13800</v>
      </c>
      <c r="G133">
        <v>0</v>
      </c>
      <c r="H133" t="s">
        <v>14085</v>
      </c>
      <c r="I133">
        <v>3</v>
      </c>
      <c r="K133" t="s">
        <v>14085</v>
      </c>
      <c r="L133" t="s">
        <v>14155</v>
      </c>
      <c r="M133" t="s">
        <v>14250</v>
      </c>
      <c r="O133" t="s">
        <v>14088</v>
      </c>
      <c r="P133" t="s">
        <v>14156</v>
      </c>
      <c r="Q133" t="s">
        <v>14113</v>
      </c>
      <c r="R133" t="s">
        <v>14250</v>
      </c>
      <c r="S133" t="s">
        <v>14113</v>
      </c>
      <c r="T133" t="s">
        <v>14090</v>
      </c>
      <c r="U133" t="s">
        <v>14137</v>
      </c>
      <c r="V133" t="s">
        <v>14110</v>
      </c>
      <c r="W133" t="s">
        <v>14092</v>
      </c>
      <c r="X133" t="s">
        <v>14116</v>
      </c>
      <c r="Y133" t="s">
        <v>14093</v>
      </c>
      <c r="Z133" t="s">
        <v>14094</v>
      </c>
      <c r="AA133" t="s">
        <v>14110</v>
      </c>
      <c r="AB133" t="s">
        <v>14118</v>
      </c>
      <c r="AC133" t="s">
        <v>14141</v>
      </c>
      <c r="AD133" t="s">
        <v>14141</v>
      </c>
      <c r="AE133" t="s">
        <v>14093</v>
      </c>
      <c r="AF133" t="s">
        <v>14211</v>
      </c>
      <c r="AH133" t="s">
        <v>14097</v>
      </c>
      <c r="AI133" s="78" t="s">
        <v>14098</v>
      </c>
      <c r="AJ133" t="s">
        <v>14123</v>
      </c>
      <c r="AK133" t="s">
        <v>14099</v>
      </c>
      <c r="AL133" t="s">
        <v>14099</v>
      </c>
      <c r="AM133" t="s">
        <v>14099</v>
      </c>
      <c r="AN133" t="s">
        <v>14110</v>
      </c>
      <c r="AO133" t="s">
        <v>14110</v>
      </c>
      <c r="AQ133" t="s">
        <v>14100</v>
      </c>
      <c r="AR133" t="s">
        <v>14100</v>
      </c>
      <c r="AS133" t="s">
        <v>14098</v>
      </c>
      <c r="AT133" t="s">
        <v>14250</v>
      </c>
      <c r="AU133" t="s">
        <v>14250</v>
      </c>
      <c r="AV133" t="s">
        <v>14250</v>
      </c>
      <c r="AW133" t="s">
        <v>14148</v>
      </c>
      <c r="AX133" t="s">
        <v>14102</v>
      </c>
      <c r="AY133" t="s">
        <v>14122</v>
      </c>
      <c r="AZ133" t="s">
        <v>14103</v>
      </c>
      <c r="BB133" t="s">
        <v>14104</v>
      </c>
      <c r="BC133" t="s">
        <v>14211</v>
      </c>
      <c r="BD133" t="s">
        <v>14211</v>
      </c>
      <c r="BE133" t="s">
        <v>14211</v>
      </c>
      <c r="BF133" t="s">
        <v>14156</v>
      </c>
      <c r="BG133" t="s">
        <v>14156</v>
      </c>
      <c r="BH133" t="s">
        <v>14156</v>
      </c>
      <c r="BI133" t="s">
        <v>14106</v>
      </c>
      <c r="BJ133" t="s">
        <v>14195</v>
      </c>
      <c r="BK133" t="s">
        <v>14195</v>
      </c>
      <c r="BL133" t="s">
        <v>14225</v>
      </c>
      <c r="BM133" t="s">
        <v>14153</v>
      </c>
      <c r="BN133" t="s">
        <v>14248</v>
      </c>
      <c r="BO133" t="s">
        <v>14110</v>
      </c>
      <c r="BP133" t="s">
        <v>14110</v>
      </c>
      <c r="BQ133" t="s">
        <v>14110</v>
      </c>
      <c r="BR133" t="s">
        <v>14110</v>
      </c>
      <c r="BS133" t="s">
        <v>14110</v>
      </c>
      <c r="BT133" t="s">
        <v>14110</v>
      </c>
      <c r="BV133" t="s">
        <v>14110</v>
      </c>
      <c r="BW133" s="52"/>
      <c r="BX133" s="52"/>
    </row>
    <row r="134" spans="1:76" ht="15" customHeight="1">
      <c r="A134">
        <v>249</v>
      </c>
      <c r="B134">
        <v>2018</v>
      </c>
      <c r="C134" t="s">
        <v>211</v>
      </c>
      <c r="D134" t="s">
        <v>212</v>
      </c>
      <c r="E134" t="s">
        <v>13801</v>
      </c>
      <c r="F134" t="s">
        <v>13802</v>
      </c>
      <c r="G134">
        <v>0</v>
      </c>
      <c r="H134" t="s">
        <v>14085</v>
      </c>
      <c r="I134">
        <v>6</v>
      </c>
      <c r="K134" t="s">
        <v>14108</v>
      </c>
      <c r="L134" t="s">
        <v>14171</v>
      </c>
      <c r="M134" t="s">
        <v>14250</v>
      </c>
      <c r="O134" t="s">
        <v>14111</v>
      </c>
      <c r="P134" t="s">
        <v>14156</v>
      </c>
      <c r="Q134" t="s">
        <v>14090</v>
      </c>
      <c r="R134" t="s">
        <v>14250</v>
      </c>
      <c r="S134" t="s">
        <v>14090</v>
      </c>
      <c r="T134" t="s">
        <v>14090</v>
      </c>
      <c r="U134" t="s">
        <v>14137</v>
      </c>
      <c r="V134" t="s">
        <v>14110</v>
      </c>
      <c r="W134" t="s">
        <v>14092</v>
      </c>
      <c r="X134" t="s">
        <v>14116</v>
      </c>
      <c r="Y134" t="s">
        <v>14093</v>
      </c>
      <c r="Z134" t="s">
        <v>14094</v>
      </c>
      <c r="AA134" t="s">
        <v>14110</v>
      </c>
      <c r="AB134" t="s">
        <v>14118</v>
      </c>
      <c r="AC134" t="s">
        <v>14141</v>
      </c>
      <c r="AD134" t="s">
        <v>14141</v>
      </c>
      <c r="AE134" t="s">
        <v>14093</v>
      </c>
      <c r="AF134" t="s">
        <v>14211</v>
      </c>
      <c r="AH134" t="s">
        <v>14097</v>
      </c>
      <c r="AI134" s="78" t="s">
        <v>14122</v>
      </c>
      <c r="AJ134" t="s">
        <v>14123</v>
      </c>
      <c r="AK134" t="s">
        <v>14099</v>
      </c>
      <c r="AL134" t="s">
        <v>14099</v>
      </c>
      <c r="AM134" t="s">
        <v>14099</v>
      </c>
      <c r="AN134" t="s">
        <v>14110</v>
      </c>
      <c r="AO134" t="s">
        <v>14110</v>
      </c>
      <c r="AQ134" t="s">
        <v>14125</v>
      </c>
      <c r="AR134" t="s">
        <v>14100</v>
      </c>
      <c r="AS134" t="s">
        <v>14122</v>
      </c>
      <c r="AT134" t="s">
        <v>14250</v>
      </c>
      <c r="AU134" t="s">
        <v>14250</v>
      </c>
      <c r="AV134" t="s">
        <v>14250</v>
      </c>
      <c r="AW134" t="s">
        <v>14102</v>
      </c>
      <c r="AX134" t="s">
        <v>14102</v>
      </c>
      <c r="AY134" t="s">
        <v>14122</v>
      </c>
      <c r="AZ134" t="s">
        <v>14103</v>
      </c>
      <c r="BB134" t="s">
        <v>14104</v>
      </c>
      <c r="BC134" t="s">
        <v>14193</v>
      </c>
      <c r="BD134" t="s">
        <v>14181</v>
      </c>
      <c r="BE134" t="s">
        <v>14211</v>
      </c>
      <c r="BF134" t="s">
        <v>14105</v>
      </c>
      <c r="BG134" t="s">
        <v>14241</v>
      </c>
      <c r="BH134" t="s">
        <v>14156</v>
      </c>
      <c r="BI134" t="s">
        <v>14152</v>
      </c>
      <c r="BJ134" t="s">
        <v>14195</v>
      </c>
      <c r="BK134" t="s">
        <v>14195</v>
      </c>
      <c r="BL134" t="s">
        <v>14225</v>
      </c>
      <c r="BM134" t="s">
        <v>14107</v>
      </c>
      <c r="BN134" t="s">
        <v>14248</v>
      </c>
      <c r="BO134" t="s">
        <v>14110</v>
      </c>
      <c r="BP134" t="s">
        <v>14110</v>
      </c>
      <c r="BQ134" t="s">
        <v>14110</v>
      </c>
      <c r="BR134" t="s">
        <v>14110</v>
      </c>
      <c r="BS134" t="s">
        <v>14110</v>
      </c>
      <c r="BT134" t="s">
        <v>14110</v>
      </c>
      <c r="BU134" t="s">
        <v>14363</v>
      </c>
      <c r="BV134" t="s">
        <v>14110</v>
      </c>
      <c r="BW134" s="52"/>
      <c r="BX134" s="52"/>
    </row>
    <row r="135" spans="1:76" ht="15" customHeight="1">
      <c r="A135">
        <v>250</v>
      </c>
      <c r="B135">
        <v>2018</v>
      </c>
      <c r="C135" t="s">
        <v>222</v>
      </c>
      <c r="D135" t="s">
        <v>223</v>
      </c>
      <c r="E135" t="s">
        <v>639</v>
      </c>
      <c r="F135" t="s">
        <v>13803</v>
      </c>
      <c r="G135">
        <v>0</v>
      </c>
      <c r="H135" t="s">
        <v>14085</v>
      </c>
      <c r="I135">
        <v>6</v>
      </c>
      <c r="K135" t="s">
        <v>14085</v>
      </c>
      <c r="L135" t="s">
        <v>14155</v>
      </c>
      <c r="M135" t="s">
        <v>14250</v>
      </c>
      <c r="O135" t="s">
        <v>14088</v>
      </c>
      <c r="P135" t="s">
        <v>14112</v>
      </c>
      <c r="Q135" t="s">
        <v>14090</v>
      </c>
      <c r="R135" t="s">
        <v>14250</v>
      </c>
      <c r="S135" t="s">
        <v>14090</v>
      </c>
      <c r="T135" t="s">
        <v>14090</v>
      </c>
      <c r="U135" t="s">
        <v>14137</v>
      </c>
      <c r="V135" t="s">
        <v>14110</v>
      </c>
      <c r="W135" t="s">
        <v>14092</v>
      </c>
      <c r="X135" t="s">
        <v>14116</v>
      </c>
      <c r="Y135" t="s">
        <v>14117</v>
      </c>
      <c r="Z135" t="s">
        <v>14140</v>
      </c>
      <c r="AA135" t="s">
        <v>14110</v>
      </c>
      <c r="AB135" t="s">
        <v>14095</v>
      </c>
      <c r="AC135" t="s">
        <v>14141</v>
      </c>
      <c r="AD135" t="s">
        <v>14141</v>
      </c>
      <c r="AE135" t="s">
        <v>14093</v>
      </c>
      <c r="AF135" t="s">
        <v>14096</v>
      </c>
      <c r="AH135" t="s">
        <v>14097</v>
      </c>
      <c r="AI135" s="78" t="s">
        <v>14098</v>
      </c>
      <c r="AJ135" t="s">
        <v>14123</v>
      </c>
      <c r="AK135" t="s">
        <v>14099</v>
      </c>
      <c r="AL135" t="s">
        <v>14099</v>
      </c>
      <c r="AM135" t="s">
        <v>14188</v>
      </c>
      <c r="AN135" t="s">
        <v>14110</v>
      </c>
      <c r="AO135" t="s">
        <v>14110</v>
      </c>
      <c r="AQ135" t="s">
        <v>14221</v>
      </c>
      <c r="AR135" t="s">
        <v>14100</v>
      </c>
      <c r="AS135" t="s">
        <v>14254</v>
      </c>
      <c r="AT135" t="s">
        <v>14250</v>
      </c>
      <c r="AU135" t="s">
        <v>14250</v>
      </c>
      <c r="AV135" t="s">
        <v>14250</v>
      </c>
      <c r="AW135" t="s">
        <v>14239</v>
      </c>
      <c r="AX135" t="s">
        <v>14215</v>
      </c>
      <c r="AY135" t="s">
        <v>14122</v>
      </c>
      <c r="AZ135" t="s">
        <v>14215</v>
      </c>
      <c r="BA135" t="s">
        <v>14364</v>
      </c>
      <c r="BB135" t="s">
        <v>14104</v>
      </c>
      <c r="BC135" t="s">
        <v>14193</v>
      </c>
      <c r="BD135" t="s">
        <v>14211</v>
      </c>
      <c r="BE135" t="s">
        <v>14211</v>
      </c>
      <c r="BF135" t="s">
        <v>14167</v>
      </c>
      <c r="BG135" t="s">
        <v>14105</v>
      </c>
      <c r="BH135" t="s">
        <v>14207</v>
      </c>
      <c r="BI135" t="s">
        <v>14106</v>
      </c>
      <c r="BJ135" t="s">
        <v>14131</v>
      </c>
      <c r="BK135" t="s">
        <v>14195</v>
      </c>
      <c r="BL135" t="s">
        <v>14242</v>
      </c>
      <c r="BM135" t="s">
        <v>14153</v>
      </c>
      <c r="BN135" t="s">
        <v>14248</v>
      </c>
      <c r="BO135" t="s">
        <v>14110</v>
      </c>
      <c r="BP135" t="s">
        <v>14110</v>
      </c>
      <c r="BQ135" t="s">
        <v>14110</v>
      </c>
      <c r="BR135" t="s">
        <v>14110</v>
      </c>
      <c r="BS135" t="s">
        <v>14110</v>
      </c>
      <c r="BT135" t="s">
        <v>14110</v>
      </c>
      <c r="BV135" t="s">
        <v>14110</v>
      </c>
      <c r="BW135" s="52"/>
      <c r="BX135" s="52"/>
    </row>
    <row r="136" spans="1:76" ht="15" customHeight="1">
      <c r="A136">
        <v>251</v>
      </c>
      <c r="B136">
        <v>2018</v>
      </c>
      <c r="C136" t="s">
        <v>295</v>
      </c>
      <c r="D136" t="s">
        <v>296</v>
      </c>
      <c r="E136" t="s">
        <v>639</v>
      </c>
      <c r="F136" t="s">
        <v>13804</v>
      </c>
      <c r="G136">
        <v>0</v>
      </c>
      <c r="H136" t="s">
        <v>14085</v>
      </c>
      <c r="I136">
        <v>8</v>
      </c>
      <c r="K136" t="s">
        <v>14154</v>
      </c>
      <c r="L136" t="s">
        <v>14171</v>
      </c>
      <c r="M136" t="s">
        <v>14250</v>
      </c>
      <c r="O136" t="s">
        <v>14111</v>
      </c>
      <c r="P136" t="s">
        <v>14156</v>
      </c>
      <c r="Q136" t="s">
        <v>14090</v>
      </c>
      <c r="R136" t="s">
        <v>14250</v>
      </c>
      <c r="S136" t="s">
        <v>14090</v>
      </c>
      <c r="T136" t="s">
        <v>14090</v>
      </c>
      <c r="U136" t="s">
        <v>14137</v>
      </c>
      <c r="V136" t="s">
        <v>14110</v>
      </c>
      <c r="W136" t="s">
        <v>14092</v>
      </c>
      <c r="X136" t="s">
        <v>14091</v>
      </c>
      <c r="Y136" t="s">
        <v>14093</v>
      </c>
      <c r="Z136" t="s">
        <v>14140</v>
      </c>
      <c r="AA136" t="s">
        <v>14110</v>
      </c>
      <c r="AB136" t="s">
        <v>14095</v>
      </c>
      <c r="AC136" t="s">
        <v>14141</v>
      </c>
      <c r="AD136" t="s">
        <v>14141</v>
      </c>
      <c r="AE136" t="s">
        <v>14093</v>
      </c>
      <c r="AF136" t="s">
        <v>14228</v>
      </c>
      <c r="AH136" t="s">
        <v>14097</v>
      </c>
      <c r="AI136" s="78" t="s">
        <v>14098</v>
      </c>
      <c r="AJ136" t="s">
        <v>14123</v>
      </c>
      <c r="AK136" t="s">
        <v>14099</v>
      </c>
      <c r="AL136" t="s">
        <v>14099</v>
      </c>
      <c r="AM136" t="s">
        <v>14188</v>
      </c>
      <c r="AN136" t="s">
        <v>14110</v>
      </c>
      <c r="AO136" t="s">
        <v>14110</v>
      </c>
      <c r="AQ136" t="s">
        <v>14100</v>
      </c>
      <c r="AR136" t="s">
        <v>14100</v>
      </c>
      <c r="AS136" t="s">
        <v>14098</v>
      </c>
      <c r="AT136" t="s">
        <v>14250</v>
      </c>
      <c r="AU136" t="s">
        <v>14250</v>
      </c>
      <c r="AV136" t="s">
        <v>14250</v>
      </c>
      <c r="AW136" t="s">
        <v>14102</v>
      </c>
      <c r="AX136" t="s">
        <v>14215</v>
      </c>
      <c r="AY136" t="s">
        <v>14122</v>
      </c>
      <c r="AZ136" t="s">
        <v>14103</v>
      </c>
      <c r="BB136" t="s">
        <v>14104</v>
      </c>
      <c r="BC136" t="s">
        <v>14211</v>
      </c>
      <c r="BD136" t="s">
        <v>14211</v>
      </c>
      <c r="BE136" t="s">
        <v>14211</v>
      </c>
      <c r="BF136" t="s">
        <v>14156</v>
      </c>
      <c r="BG136" t="s">
        <v>14156</v>
      </c>
      <c r="BH136" t="s">
        <v>14156</v>
      </c>
      <c r="BI136" t="s">
        <v>14131</v>
      </c>
      <c r="BJ136" t="s">
        <v>14106</v>
      </c>
      <c r="BK136" t="s">
        <v>14195</v>
      </c>
      <c r="BL136" t="s">
        <v>14107</v>
      </c>
      <c r="BM136" t="s">
        <v>14248</v>
      </c>
      <c r="BN136" t="s">
        <v>14248</v>
      </c>
      <c r="BO136" t="s">
        <v>14110</v>
      </c>
      <c r="BP136" t="s">
        <v>14110</v>
      </c>
      <c r="BQ136" t="s">
        <v>14110</v>
      </c>
      <c r="BR136" t="s">
        <v>14110</v>
      </c>
      <c r="BS136" t="s">
        <v>14110</v>
      </c>
      <c r="BT136" t="s">
        <v>14110</v>
      </c>
      <c r="BV136" t="s">
        <v>14110</v>
      </c>
      <c r="BW136" s="52"/>
      <c r="BX136" s="52"/>
    </row>
    <row r="137" spans="1:76" ht="15" customHeight="1">
      <c r="C137"/>
      <c r="H137" t="s">
        <v>14108</v>
      </c>
      <c r="I137">
        <v>24</v>
      </c>
      <c r="K137" t="s">
        <v>14085</v>
      </c>
      <c r="L137" t="s">
        <v>14171</v>
      </c>
      <c r="M137" t="s">
        <v>14250</v>
      </c>
      <c r="O137" t="s">
        <v>14088</v>
      </c>
      <c r="P137" t="s">
        <v>14112</v>
      </c>
      <c r="Q137" t="s">
        <v>14090</v>
      </c>
      <c r="R137" t="s">
        <v>14250</v>
      </c>
      <c r="S137" t="s">
        <v>14090</v>
      </c>
      <c r="T137" t="s">
        <v>14090</v>
      </c>
      <c r="U137" t="s">
        <v>14137</v>
      </c>
      <c r="V137" t="s">
        <v>14110</v>
      </c>
      <c r="W137" t="s">
        <v>14138</v>
      </c>
      <c r="X137" t="s">
        <v>14116</v>
      </c>
      <c r="Y137" t="s">
        <v>14093</v>
      </c>
      <c r="Z137" t="s">
        <v>14140</v>
      </c>
      <c r="AA137" t="s">
        <v>14110</v>
      </c>
      <c r="AB137" t="s">
        <v>14095</v>
      </c>
      <c r="AC137" t="s">
        <v>14118</v>
      </c>
      <c r="AD137" t="s">
        <v>14141</v>
      </c>
      <c r="AE137" t="s">
        <v>14093</v>
      </c>
      <c r="AF137" t="s">
        <v>14187</v>
      </c>
      <c r="AH137" t="s">
        <v>14097</v>
      </c>
      <c r="AI137" s="78" t="s">
        <v>14098</v>
      </c>
      <c r="AJ137" t="s">
        <v>14144</v>
      </c>
      <c r="AK137" t="s">
        <v>14099</v>
      </c>
      <c r="AL137" t="s">
        <v>14099</v>
      </c>
      <c r="AM137" t="s">
        <v>14188</v>
      </c>
      <c r="AN137" t="s">
        <v>14110</v>
      </c>
      <c r="AO137" t="s">
        <v>14110</v>
      </c>
      <c r="AQ137" t="s">
        <v>14100</v>
      </c>
      <c r="AR137" t="s">
        <v>14100</v>
      </c>
      <c r="AS137" t="s">
        <v>14238</v>
      </c>
      <c r="AT137" t="s">
        <v>14250</v>
      </c>
      <c r="AU137" t="s">
        <v>14250</v>
      </c>
      <c r="AV137" t="s">
        <v>14250</v>
      </c>
      <c r="AW137" t="s">
        <v>14102</v>
      </c>
      <c r="AX137" t="s">
        <v>14102</v>
      </c>
      <c r="AY137" t="s">
        <v>14098</v>
      </c>
      <c r="AZ137" t="s">
        <v>14103</v>
      </c>
      <c r="BB137" t="s">
        <v>14104</v>
      </c>
      <c r="BC137" t="s">
        <v>14211</v>
      </c>
      <c r="BD137" t="s">
        <v>14211</v>
      </c>
      <c r="BE137" t="s">
        <v>14211</v>
      </c>
      <c r="BF137" t="s">
        <v>14156</v>
      </c>
      <c r="BG137" t="s">
        <v>14156</v>
      </c>
      <c r="BH137" t="s">
        <v>14156</v>
      </c>
      <c r="BI137" t="s">
        <v>14131</v>
      </c>
      <c r="BJ137" t="s">
        <v>14106</v>
      </c>
      <c r="BK137" t="s">
        <v>14195</v>
      </c>
      <c r="BL137" t="s">
        <v>14208</v>
      </c>
      <c r="BM137" t="s">
        <v>14248</v>
      </c>
      <c r="BN137" t="s">
        <v>14248</v>
      </c>
      <c r="BO137" t="s">
        <v>14110</v>
      </c>
      <c r="BP137" t="s">
        <v>14110</v>
      </c>
      <c r="BQ137" t="s">
        <v>14110</v>
      </c>
      <c r="BR137" t="s">
        <v>14110</v>
      </c>
      <c r="BS137" t="s">
        <v>14110</v>
      </c>
      <c r="BT137" t="s">
        <v>14110</v>
      </c>
      <c r="BV137" t="s">
        <v>14110</v>
      </c>
      <c r="BW137" s="52"/>
      <c r="BX137" s="52"/>
    </row>
    <row r="138" spans="1:76" ht="15" customHeight="1">
      <c r="A138">
        <v>253</v>
      </c>
      <c r="B138">
        <v>2018</v>
      </c>
      <c r="C138" t="s">
        <v>345</v>
      </c>
      <c r="D138" t="s">
        <v>346</v>
      </c>
      <c r="E138" t="s">
        <v>858</v>
      </c>
      <c r="F138" t="s">
        <v>13806</v>
      </c>
      <c r="G138">
        <v>0</v>
      </c>
      <c r="H138" t="s">
        <v>14085</v>
      </c>
      <c r="I138">
        <v>10</v>
      </c>
      <c r="J138">
        <v>11</v>
      </c>
      <c r="K138" t="s">
        <v>14133</v>
      </c>
      <c r="L138" t="s">
        <v>14171</v>
      </c>
      <c r="M138" t="s">
        <v>14250</v>
      </c>
      <c r="O138" t="s">
        <v>14111</v>
      </c>
      <c r="P138" t="s">
        <v>14156</v>
      </c>
      <c r="Q138" t="s">
        <v>14113</v>
      </c>
      <c r="R138" t="s">
        <v>14250</v>
      </c>
      <c r="S138" t="s">
        <v>14090</v>
      </c>
      <c r="T138" t="s">
        <v>14090</v>
      </c>
      <c r="U138" t="s">
        <v>14137</v>
      </c>
      <c r="V138" t="s">
        <v>14087</v>
      </c>
      <c r="W138" t="s">
        <v>14092</v>
      </c>
      <c r="X138" t="s">
        <v>14116</v>
      </c>
      <c r="Y138" t="s">
        <v>14093</v>
      </c>
      <c r="Z138" t="s">
        <v>14094</v>
      </c>
      <c r="AA138" t="s">
        <v>14110</v>
      </c>
      <c r="AB138" t="s">
        <v>14118</v>
      </c>
      <c r="AC138" t="s">
        <v>14141</v>
      </c>
      <c r="AD138" t="s">
        <v>14095</v>
      </c>
      <c r="AE138" t="s">
        <v>14093</v>
      </c>
      <c r="AF138" t="s">
        <v>14176</v>
      </c>
      <c r="AH138" t="s">
        <v>14097</v>
      </c>
      <c r="AI138" s="78" t="s">
        <v>14122</v>
      </c>
      <c r="AJ138" t="s">
        <v>14123</v>
      </c>
      <c r="AK138" t="s">
        <v>14099</v>
      </c>
      <c r="AL138" t="s">
        <v>14220</v>
      </c>
      <c r="AM138" t="s">
        <v>14099</v>
      </c>
      <c r="AN138" t="s">
        <v>14110</v>
      </c>
      <c r="AO138" t="s">
        <v>14110</v>
      </c>
      <c r="AQ138" t="s">
        <v>14125</v>
      </c>
      <c r="AR138" t="s">
        <v>14100</v>
      </c>
      <c r="AS138" t="s">
        <v>14122</v>
      </c>
      <c r="AT138" t="s">
        <v>14250</v>
      </c>
      <c r="AU138" t="s">
        <v>14250</v>
      </c>
      <c r="AV138" t="s">
        <v>14250</v>
      </c>
      <c r="AW138" t="s">
        <v>14102</v>
      </c>
      <c r="AX138" t="s">
        <v>14215</v>
      </c>
      <c r="AY138" t="s">
        <v>14122</v>
      </c>
      <c r="AZ138" t="s">
        <v>14215</v>
      </c>
      <c r="BB138" t="s">
        <v>14104</v>
      </c>
      <c r="BC138" t="s">
        <v>14211</v>
      </c>
      <c r="BD138" t="s">
        <v>14211</v>
      </c>
      <c r="BE138" t="s">
        <v>14211</v>
      </c>
      <c r="BF138" t="s">
        <v>14156</v>
      </c>
      <c r="BG138" t="s">
        <v>14156</v>
      </c>
      <c r="BH138" t="s">
        <v>14156</v>
      </c>
      <c r="BI138" t="s">
        <v>14131</v>
      </c>
      <c r="BJ138" t="s">
        <v>14106</v>
      </c>
      <c r="BK138" t="s">
        <v>14195</v>
      </c>
      <c r="BL138" t="s">
        <v>14107</v>
      </c>
      <c r="BM138" t="s">
        <v>14132</v>
      </c>
      <c r="BN138" t="s">
        <v>14225</v>
      </c>
      <c r="BO138" t="s">
        <v>14110</v>
      </c>
      <c r="BP138" t="s">
        <v>14110</v>
      </c>
      <c r="BQ138" t="s">
        <v>14110</v>
      </c>
      <c r="BR138" t="s">
        <v>14110</v>
      </c>
      <c r="BS138" t="s">
        <v>14110</v>
      </c>
      <c r="BT138" t="s">
        <v>14110</v>
      </c>
      <c r="BV138" t="s">
        <v>14110</v>
      </c>
      <c r="BW138" s="52"/>
      <c r="BX138" s="52"/>
    </row>
    <row r="139" spans="1:76" ht="15" customHeight="1">
      <c r="C139"/>
      <c r="H139" t="s">
        <v>14108</v>
      </c>
      <c r="I139">
        <v>9</v>
      </c>
      <c r="K139" t="s">
        <v>14108</v>
      </c>
      <c r="L139" t="s">
        <v>14171</v>
      </c>
      <c r="M139" t="s">
        <v>14250</v>
      </c>
      <c r="O139" t="s">
        <v>14111</v>
      </c>
      <c r="P139" t="s">
        <v>14156</v>
      </c>
      <c r="Q139" t="s">
        <v>14113</v>
      </c>
      <c r="R139" t="s">
        <v>14250</v>
      </c>
      <c r="S139" t="s">
        <v>14090</v>
      </c>
      <c r="T139" t="s">
        <v>14090</v>
      </c>
      <c r="U139" t="s">
        <v>14137</v>
      </c>
      <c r="V139" t="s">
        <v>14110</v>
      </c>
      <c r="W139" t="s">
        <v>14092</v>
      </c>
      <c r="X139" t="s">
        <v>14116</v>
      </c>
      <c r="Y139" t="s">
        <v>14093</v>
      </c>
      <c r="Z139" t="s">
        <v>14094</v>
      </c>
      <c r="AA139" t="s">
        <v>14110</v>
      </c>
      <c r="AB139" t="s">
        <v>14118</v>
      </c>
      <c r="AC139" t="s">
        <v>14141</v>
      </c>
      <c r="AD139" t="s">
        <v>14141</v>
      </c>
      <c r="AE139" t="s">
        <v>14093</v>
      </c>
      <c r="AF139" t="s">
        <v>14176</v>
      </c>
      <c r="AH139" t="s">
        <v>14097</v>
      </c>
      <c r="AI139" s="78" t="s">
        <v>14122</v>
      </c>
      <c r="AJ139" t="s">
        <v>14123</v>
      </c>
      <c r="AK139" t="s">
        <v>14099</v>
      </c>
      <c r="AL139" t="s">
        <v>14220</v>
      </c>
      <c r="AM139" t="s">
        <v>14099</v>
      </c>
      <c r="AN139" t="s">
        <v>14110</v>
      </c>
      <c r="AO139" t="s">
        <v>14110</v>
      </c>
      <c r="AQ139" t="s">
        <v>14125</v>
      </c>
      <c r="AR139" t="s">
        <v>14100</v>
      </c>
      <c r="AS139" t="s">
        <v>14122</v>
      </c>
      <c r="AT139" t="s">
        <v>14250</v>
      </c>
      <c r="AU139" t="s">
        <v>14250</v>
      </c>
      <c r="AV139" t="s">
        <v>14250</v>
      </c>
      <c r="AW139" t="s">
        <v>14102</v>
      </c>
      <c r="AX139" t="s">
        <v>14102</v>
      </c>
      <c r="AY139" t="s">
        <v>14122</v>
      </c>
      <c r="AZ139" t="s">
        <v>14103</v>
      </c>
      <c r="BB139" t="s">
        <v>14104</v>
      </c>
      <c r="BC139" t="s">
        <v>14211</v>
      </c>
      <c r="BD139" t="s">
        <v>14211</v>
      </c>
      <c r="BE139" t="s">
        <v>14211</v>
      </c>
      <c r="BF139" t="s">
        <v>14156</v>
      </c>
      <c r="BG139" t="s">
        <v>14156</v>
      </c>
      <c r="BH139" t="s">
        <v>14156</v>
      </c>
      <c r="BI139" t="s">
        <v>14131</v>
      </c>
      <c r="BJ139" t="s">
        <v>14106</v>
      </c>
      <c r="BK139" t="s">
        <v>14195</v>
      </c>
      <c r="BL139" t="s">
        <v>14107</v>
      </c>
      <c r="BM139" t="s">
        <v>14132</v>
      </c>
      <c r="BN139" t="s">
        <v>14225</v>
      </c>
      <c r="BO139" t="s">
        <v>14110</v>
      </c>
      <c r="BP139" t="s">
        <v>14110</v>
      </c>
      <c r="BQ139" t="s">
        <v>14110</v>
      </c>
      <c r="BR139" t="s">
        <v>14110</v>
      </c>
      <c r="BS139" t="s">
        <v>14110</v>
      </c>
      <c r="BT139" t="s">
        <v>14110</v>
      </c>
      <c r="BV139" t="s">
        <v>14110</v>
      </c>
      <c r="BW139" s="52"/>
      <c r="BX139" s="52"/>
    </row>
    <row r="140" spans="1:76" ht="15" customHeight="1">
      <c r="A140">
        <v>256</v>
      </c>
      <c r="B140">
        <v>2018</v>
      </c>
      <c r="C140" t="s">
        <v>409</v>
      </c>
      <c r="D140" t="s">
        <v>410</v>
      </c>
      <c r="E140" t="s">
        <v>639</v>
      </c>
      <c r="F140" t="s">
        <v>13808</v>
      </c>
      <c r="G140">
        <v>0</v>
      </c>
      <c r="H140" t="s">
        <v>14133</v>
      </c>
      <c r="I140">
        <v>5</v>
      </c>
      <c r="K140" t="s">
        <v>14108</v>
      </c>
      <c r="L140" t="s">
        <v>14155</v>
      </c>
      <c r="M140" t="s">
        <v>14250</v>
      </c>
      <c r="O140" t="s">
        <v>14111</v>
      </c>
      <c r="P140" t="s">
        <v>14156</v>
      </c>
      <c r="Q140" t="s">
        <v>14090</v>
      </c>
      <c r="R140" t="s">
        <v>14250</v>
      </c>
      <c r="S140" t="s">
        <v>14090</v>
      </c>
      <c r="T140" t="s">
        <v>14090</v>
      </c>
      <c r="U140" t="s">
        <v>14137</v>
      </c>
      <c r="V140" t="s">
        <v>14087</v>
      </c>
      <c r="W140" t="s">
        <v>14092</v>
      </c>
      <c r="X140" t="s">
        <v>14116</v>
      </c>
      <c r="Y140" t="s">
        <v>14093</v>
      </c>
      <c r="Z140" t="s">
        <v>14116</v>
      </c>
      <c r="AA140" t="s">
        <v>14110</v>
      </c>
      <c r="AB140" t="s">
        <v>14118</v>
      </c>
      <c r="AC140" t="s">
        <v>14141</v>
      </c>
      <c r="AD140" t="s">
        <v>14141</v>
      </c>
      <c r="AE140" t="s">
        <v>14093</v>
      </c>
      <c r="AF140" t="s">
        <v>14211</v>
      </c>
      <c r="AH140" t="s">
        <v>14121</v>
      </c>
      <c r="AI140" s="78" t="s">
        <v>14098</v>
      </c>
      <c r="AJ140" t="s">
        <v>14144</v>
      </c>
      <c r="AK140" t="s">
        <v>14099</v>
      </c>
      <c r="AL140" t="s">
        <v>14099</v>
      </c>
      <c r="AM140" t="s">
        <v>14099</v>
      </c>
      <c r="AN140" t="s">
        <v>14087</v>
      </c>
      <c r="AO140" t="s">
        <v>14110</v>
      </c>
      <c r="AQ140" t="s">
        <v>14100</v>
      </c>
      <c r="AR140" t="s">
        <v>14100</v>
      </c>
      <c r="AS140" t="s">
        <v>14098</v>
      </c>
      <c r="AT140" t="s">
        <v>14250</v>
      </c>
      <c r="AU140" t="s">
        <v>14250</v>
      </c>
      <c r="AV140" t="s">
        <v>14250</v>
      </c>
      <c r="AW140" t="s">
        <v>14215</v>
      </c>
      <c r="AX140" t="s">
        <v>14204</v>
      </c>
      <c r="AY140" t="s">
        <v>14238</v>
      </c>
      <c r="AZ140" t="s">
        <v>14180</v>
      </c>
      <c r="BB140" t="s">
        <v>14104</v>
      </c>
      <c r="BC140" t="s">
        <v>14246</v>
      </c>
      <c r="BD140" t="s">
        <v>14193</v>
      </c>
      <c r="BE140" t="s">
        <v>14211</v>
      </c>
      <c r="BF140" t="s">
        <v>14130</v>
      </c>
      <c r="BG140" t="s">
        <v>14247</v>
      </c>
      <c r="BH140" t="s">
        <v>14251</v>
      </c>
      <c r="BI140" t="s">
        <v>14131</v>
      </c>
      <c r="BJ140" t="s">
        <v>14106</v>
      </c>
      <c r="BK140" t="s">
        <v>14195</v>
      </c>
      <c r="BL140" t="s">
        <v>14153</v>
      </c>
      <c r="BM140" t="s">
        <v>14208</v>
      </c>
      <c r="BN140" t="s">
        <v>14248</v>
      </c>
      <c r="BO140" t="s">
        <v>14110</v>
      </c>
      <c r="BP140" t="s">
        <v>14110</v>
      </c>
      <c r="BQ140" t="s">
        <v>14110</v>
      </c>
      <c r="BR140" t="s">
        <v>14110</v>
      </c>
      <c r="BS140" t="s">
        <v>14110</v>
      </c>
      <c r="BT140" t="s">
        <v>14110</v>
      </c>
      <c r="BU140" t="s">
        <v>14365</v>
      </c>
      <c r="BV140" t="s">
        <v>14110</v>
      </c>
      <c r="BW140" s="52"/>
      <c r="BX140" s="52"/>
    </row>
    <row r="141" spans="1:76" ht="15" customHeight="1">
      <c r="A141">
        <v>258</v>
      </c>
      <c r="B141">
        <v>2018</v>
      </c>
      <c r="C141" t="s">
        <v>431</v>
      </c>
      <c r="D141" t="s">
        <v>432</v>
      </c>
      <c r="E141" t="s">
        <v>639</v>
      </c>
      <c r="F141" t="s">
        <v>13809</v>
      </c>
      <c r="G141">
        <v>0</v>
      </c>
      <c r="H141" t="s">
        <v>14085</v>
      </c>
      <c r="I141">
        <v>6</v>
      </c>
      <c r="K141" t="s">
        <v>14085</v>
      </c>
      <c r="L141" t="s">
        <v>14171</v>
      </c>
      <c r="M141" t="s">
        <v>14250</v>
      </c>
      <c r="O141" t="s">
        <v>14088</v>
      </c>
      <c r="P141" t="s">
        <v>14186</v>
      </c>
      <c r="Q141" t="s">
        <v>14090</v>
      </c>
      <c r="R141" t="s">
        <v>14250</v>
      </c>
      <c r="S141" t="s">
        <v>14113</v>
      </c>
      <c r="T141" t="s">
        <v>14113</v>
      </c>
      <c r="U141" t="s">
        <v>14137</v>
      </c>
      <c r="V141" t="s">
        <v>14087</v>
      </c>
      <c r="W141" t="s">
        <v>14138</v>
      </c>
      <c r="X141" t="s">
        <v>14116</v>
      </c>
      <c r="Y141" t="s">
        <v>14254</v>
      </c>
      <c r="Z141" t="s">
        <v>14094</v>
      </c>
      <c r="AA141" t="s">
        <v>14110</v>
      </c>
      <c r="AB141" t="s">
        <v>14095</v>
      </c>
      <c r="AC141" t="s">
        <v>14118</v>
      </c>
      <c r="AD141" t="s">
        <v>14141</v>
      </c>
      <c r="AE141" t="s">
        <v>14119</v>
      </c>
      <c r="AF141" t="s">
        <v>14211</v>
      </c>
      <c r="AH141" t="s">
        <v>14097</v>
      </c>
      <c r="AI141" s="78" t="s">
        <v>14122</v>
      </c>
      <c r="AJ141" t="s">
        <v>14123</v>
      </c>
      <c r="AK141" t="s">
        <v>14099</v>
      </c>
      <c r="AL141" t="s">
        <v>14220</v>
      </c>
      <c r="AM141" t="s">
        <v>14099</v>
      </c>
      <c r="AN141" t="s">
        <v>14110</v>
      </c>
      <c r="AO141" t="s">
        <v>14087</v>
      </c>
      <c r="AQ141" t="s">
        <v>14100</v>
      </c>
      <c r="AR141" t="s">
        <v>14100</v>
      </c>
      <c r="AS141" t="s">
        <v>14098</v>
      </c>
      <c r="AT141" t="s">
        <v>14250</v>
      </c>
      <c r="AU141" t="s">
        <v>14250</v>
      </c>
      <c r="AV141" t="s">
        <v>14250</v>
      </c>
      <c r="AW141" t="s">
        <v>14102</v>
      </c>
      <c r="AX141" t="s">
        <v>14102</v>
      </c>
      <c r="AY141" t="s">
        <v>14098</v>
      </c>
      <c r="AZ141" t="s">
        <v>14103</v>
      </c>
      <c r="BB141" t="s">
        <v>14104</v>
      </c>
      <c r="BC141" t="s">
        <v>14211</v>
      </c>
      <c r="BD141" t="s">
        <v>14211</v>
      </c>
      <c r="BE141" t="s">
        <v>14211</v>
      </c>
      <c r="BF141" t="s">
        <v>14156</v>
      </c>
      <c r="BG141" t="s">
        <v>14156</v>
      </c>
      <c r="BH141" t="s">
        <v>14156</v>
      </c>
      <c r="BI141" t="s">
        <v>14106</v>
      </c>
      <c r="BJ141" t="s">
        <v>14195</v>
      </c>
      <c r="BK141" t="s">
        <v>14195</v>
      </c>
      <c r="BL141" t="s">
        <v>14153</v>
      </c>
      <c r="BM141" t="s">
        <v>14225</v>
      </c>
      <c r="BN141" t="s">
        <v>14248</v>
      </c>
      <c r="BO141" t="s">
        <v>14110</v>
      </c>
      <c r="BP141" t="s">
        <v>14110</v>
      </c>
      <c r="BQ141" t="s">
        <v>14110</v>
      </c>
      <c r="BR141" t="s">
        <v>14110</v>
      </c>
      <c r="BS141" t="s">
        <v>14110</v>
      </c>
      <c r="BT141" t="s">
        <v>14110</v>
      </c>
      <c r="BV141" t="s">
        <v>14110</v>
      </c>
      <c r="BW141" s="52"/>
      <c r="BX141" s="52"/>
    </row>
    <row r="142" spans="1:76" ht="15" customHeight="1">
      <c r="A142">
        <v>260</v>
      </c>
      <c r="B142">
        <v>2018</v>
      </c>
      <c r="C142" t="s">
        <v>554</v>
      </c>
      <c r="D142" t="s">
        <v>555</v>
      </c>
      <c r="E142" t="s">
        <v>639</v>
      </c>
      <c r="F142" t="s">
        <v>13810</v>
      </c>
      <c r="G142">
        <v>0</v>
      </c>
      <c r="H142" t="s">
        <v>14085</v>
      </c>
      <c r="I142">
        <v>5</v>
      </c>
      <c r="K142" t="s">
        <v>14085</v>
      </c>
      <c r="L142" t="s">
        <v>14086</v>
      </c>
      <c r="M142" t="s">
        <v>14135</v>
      </c>
      <c r="O142" t="s">
        <v>14088</v>
      </c>
      <c r="P142" t="s">
        <v>14112</v>
      </c>
      <c r="Q142" t="s">
        <v>14113</v>
      </c>
      <c r="R142" t="s">
        <v>14250</v>
      </c>
      <c r="S142" t="s">
        <v>14113</v>
      </c>
      <c r="T142" t="s">
        <v>14113</v>
      </c>
      <c r="U142" t="s">
        <v>14137</v>
      </c>
      <c r="V142" t="s">
        <v>14110</v>
      </c>
      <c r="W142" t="s">
        <v>14138</v>
      </c>
      <c r="X142" t="s">
        <v>14116</v>
      </c>
      <c r="Y142" t="s">
        <v>14157</v>
      </c>
      <c r="Z142" t="s">
        <v>14158</v>
      </c>
      <c r="AA142" t="s">
        <v>14110</v>
      </c>
      <c r="AB142" t="s">
        <v>14095</v>
      </c>
      <c r="AC142" t="s">
        <v>14118</v>
      </c>
      <c r="AD142" t="s">
        <v>14141</v>
      </c>
      <c r="AE142" t="s">
        <v>14093</v>
      </c>
      <c r="AF142" t="s">
        <v>14199</v>
      </c>
      <c r="AH142" t="s">
        <v>14097</v>
      </c>
      <c r="AI142" s="78" t="s">
        <v>14098</v>
      </c>
      <c r="AJ142" t="s">
        <v>14123</v>
      </c>
      <c r="AK142" t="s">
        <v>14099</v>
      </c>
      <c r="AL142" t="s">
        <v>14099</v>
      </c>
      <c r="AM142" t="s">
        <v>14201</v>
      </c>
      <c r="AN142" t="s">
        <v>14110</v>
      </c>
      <c r="AO142" t="s">
        <v>14110</v>
      </c>
      <c r="AQ142" t="s">
        <v>14100</v>
      </c>
      <c r="AR142" t="s">
        <v>14100</v>
      </c>
      <c r="AS142" t="s">
        <v>14098</v>
      </c>
      <c r="AT142" t="s">
        <v>14222</v>
      </c>
      <c r="AU142" t="s">
        <v>14222</v>
      </c>
      <c r="AV142" t="s">
        <v>14250</v>
      </c>
      <c r="AW142" t="s">
        <v>14102</v>
      </c>
      <c r="AX142" t="s">
        <v>14127</v>
      </c>
      <c r="AY142" t="s">
        <v>14122</v>
      </c>
      <c r="AZ142" t="s">
        <v>14103</v>
      </c>
      <c r="BB142" t="s">
        <v>14104</v>
      </c>
      <c r="BC142" t="s">
        <v>14193</v>
      </c>
      <c r="BD142" t="s">
        <v>14211</v>
      </c>
      <c r="BE142" t="s">
        <v>14211</v>
      </c>
      <c r="BF142" t="s">
        <v>14167</v>
      </c>
      <c r="BG142" t="s">
        <v>14156</v>
      </c>
      <c r="BH142" t="s">
        <v>14156</v>
      </c>
      <c r="BI142" t="s">
        <v>14106</v>
      </c>
      <c r="BJ142" t="s">
        <v>14195</v>
      </c>
      <c r="BK142" t="s">
        <v>14195</v>
      </c>
      <c r="BL142" t="s">
        <v>14132</v>
      </c>
      <c r="BM142" t="s">
        <v>14248</v>
      </c>
      <c r="BN142" t="s">
        <v>14248</v>
      </c>
      <c r="BO142" t="s">
        <v>14110</v>
      </c>
      <c r="BP142" t="s">
        <v>14110</v>
      </c>
      <c r="BQ142" t="s">
        <v>14110</v>
      </c>
      <c r="BR142" t="s">
        <v>14110</v>
      </c>
      <c r="BS142" t="s">
        <v>14110</v>
      </c>
      <c r="BT142" t="s">
        <v>14110</v>
      </c>
      <c r="BV142" t="s">
        <v>14110</v>
      </c>
      <c r="BW142" s="52"/>
      <c r="BX142" s="52"/>
    </row>
    <row r="143" spans="1:76" ht="15" customHeight="1">
      <c r="C143"/>
      <c r="H143" t="s">
        <v>14108</v>
      </c>
      <c r="I143">
        <v>6</v>
      </c>
      <c r="K143" t="s">
        <v>14085</v>
      </c>
      <c r="L143" t="s">
        <v>14155</v>
      </c>
      <c r="M143" t="s">
        <v>14250</v>
      </c>
      <c r="O143" t="s">
        <v>14088</v>
      </c>
      <c r="P143" t="s">
        <v>14112</v>
      </c>
      <c r="Q143" t="s">
        <v>14090</v>
      </c>
      <c r="R143" t="s">
        <v>14250</v>
      </c>
      <c r="S143" t="s">
        <v>14113</v>
      </c>
      <c r="T143" t="s">
        <v>14113</v>
      </c>
      <c r="U143" t="s">
        <v>14137</v>
      </c>
      <c r="V143" t="s">
        <v>14110</v>
      </c>
      <c r="W143" t="s">
        <v>14138</v>
      </c>
      <c r="X143" t="s">
        <v>14116</v>
      </c>
      <c r="Y143" t="s">
        <v>14157</v>
      </c>
      <c r="Z143" t="s">
        <v>14140</v>
      </c>
      <c r="AA143" t="s">
        <v>14110</v>
      </c>
      <c r="AB143" t="s">
        <v>14095</v>
      </c>
      <c r="AC143" t="s">
        <v>14118</v>
      </c>
      <c r="AD143" t="s">
        <v>14141</v>
      </c>
      <c r="AE143" t="s">
        <v>14093</v>
      </c>
      <c r="AF143" t="s">
        <v>14199</v>
      </c>
      <c r="AH143" t="s">
        <v>14097</v>
      </c>
      <c r="AI143" s="78" t="s">
        <v>14098</v>
      </c>
      <c r="AJ143" t="s">
        <v>14123</v>
      </c>
      <c r="AK143" t="s">
        <v>14099</v>
      </c>
      <c r="AL143" t="s">
        <v>14099</v>
      </c>
      <c r="AM143" t="s">
        <v>14188</v>
      </c>
      <c r="AN143" t="s">
        <v>14110</v>
      </c>
      <c r="AO143" t="s">
        <v>14110</v>
      </c>
      <c r="AQ143" t="s">
        <v>14100</v>
      </c>
      <c r="AR143" t="s">
        <v>14100</v>
      </c>
      <c r="AS143" t="s">
        <v>14098</v>
      </c>
      <c r="AT143" t="s">
        <v>14250</v>
      </c>
      <c r="AU143" t="s">
        <v>14250</v>
      </c>
      <c r="AV143" t="s">
        <v>14250</v>
      </c>
      <c r="AW143" t="s">
        <v>14102</v>
      </c>
      <c r="AX143" t="s">
        <v>14102</v>
      </c>
      <c r="AY143" t="s">
        <v>14122</v>
      </c>
      <c r="AZ143" t="s">
        <v>14103</v>
      </c>
      <c r="BB143" t="s">
        <v>14104</v>
      </c>
      <c r="BC143" t="s">
        <v>14193</v>
      </c>
      <c r="BD143" t="s">
        <v>14211</v>
      </c>
      <c r="BE143" t="s">
        <v>14211</v>
      </c>
      <c r="BF143" t="s">
        <v>14167</v>
      </c>
      <c r="BG143" t="s">
        <v>14156</v>
      </c>
      <c r="BH143" t="s">
        <v>14156</v>
      </c>
      <c r="BI143" t="s">
        <v>14106</v>
      </c>
      <c r="BJ143" t="s">
        <v>14195</v>
      </c>
      <c r="BK143" t="s">
        <v>14195</v>
      </c>
      <c r="BL143" t="s">
        <v>14132</v>
      </c>
      <c r="BM143" t="s">
        <v>14248</v>
      </c>
      <c r="BN143" t="s">
        <v>14248</v>
      </c>
      <c r="BO143" t="s">
        <v>14110</v>
      </c>
      <c r="BP143" t="s">
        <v>14110</v>
      </c>
      <c r="BQ143" t="s">
        <v>14110</v>
      </c>
      <c r="BR143" t="s">
        <v>14110</v>
      </c>
      <c r="BS143" t="s">
        <v>14110</v>
      </c>
      <c r="BT143" t="s">
        <v>14110</v>
      </c>
      <c r="BV143" t="s">
        <v>14110</v>
      </c>
      <c r="BW143" s="52"/>
      <c r="BX143" s="52"/>
    </row>
    <row r="144" spans="1:76" ht="15" customHeight="1">
      <c r="A144">
        <v>261</v>
      </c>
      <c r="B144">
        <v>2018</v>
      </c>
      <c r="C144" t="s">
        <v>558</v>
      </c>
      <c r="D144" t="s">
        <v>559</v>
      </c>
      <c r="E144" t="s">
        <v>646</v>
      </c>
      <c r="F144" t="s">
        <v>13811</v>
      </c>
      <c r="G144">
        <v>0</v>
      </c>
      <c r="H144" t="s">
        <v>14085</v>
      </c>
      <c r="I144">
        <v>4</v>
      </c>
      <c r="K144" t="s">
        <v>14085</v>
      </c>
      <c r="L144" t="s">
        <v>14086</v>
      </c>
      <c r="M144" t="s">
        <v>14135</v>
      </c>
      <c r="O144" t="s">
        <v>14088</v>
      </c>
      <c r="P144" t="s">
        <v>14112</v>
      </c>
      <c r="Q144" t="s">
        <v>14113</v>
      </c>
      <c r="R144" t="s">
        <v>14250</v>
      </c>
      <c r="S144" t="s">
        <v>14113</v>
      </c>
      <c r="T144" t="s">
        <v>14113</v>
      </c>
      <c r="U144" t="s">
        <v>14137</v>
      </c>
      <c r="V144" t="s">
        <v>14110</v>
      </c>
      <c r="W144" t="s">
        <v>14092</v>
      </c>
      <c r="X144" t="s">
        <v>14116</v>
      </c>
      <c r="Y144" t="s">
        <v>14093</v>
      </c>
      <c r="Z144" t="s">
        <v>14140</v>
      </c>
      <c r="AA144" t="s">
        <v>14110</v>
      </c>
      <c r="AB144" t="s">
        <v>14095</v>
      </c>
      <c r="AC144" t="s">
        <v>14141</v>
      </c>
      <c r="AD144" t="s">
        <v>14141</v>
      </c>
      <c r="AE144" t="s">
        <v>14093</v>
      </c>
      <c r="AF144" t="s">
        <v>14211</v>
      </c>
      <c r="AH144" t="s">
        <v>14097</v>
      </c>
      <c r="AI144" s="78" t="s">
        <v>14098</v>
      </c>
      <c r="AJ144" t="s">
        <v>14123</v>
      </c>
      <c r="AK144" t="s">
        <v>14162</v>
      </c>
      <c r="AL144" t="s">
        <v>14162</v>
      </c>
      <c r="AM144" t="s">
        <v>14188</v>
      </c>
      <c r="AN144" t="s">
        <v>14110</v>
      </c>
      <c r="AO144" t="s">
        <v>14110</v>
      </c>
      <c r="AQ144" t="s">
        <v>14178</v>
      </c>
      <c r="AR144" t="s">
        <v>14178</v>
      </c>
      <c r="AS144" t="s">
        <v>14098</v>
      </c>
      <c r="AT144" t="s">
        <v>14250</v>
      </c>
      <c r="AU144" t="s">
        <v>14250</v>
      </c>
      <c r="AV144" t="s">
        <v>14250</v>
      </c>
      <c r="AW144" t="s">
        <v>14102</v>
      </c>
      <c r="AX144" t="s">
        <v>14127</v>
      </c>
      <c r="AY144" t="s">
        <v>14122</v>
      </c>
      <c r="AZ144" t="s">
        <v>14103</v>
      </c>
      <c r="BA144" t="s">
        <v>14366</v>
      </c>
      <c r="BB144" t="s">
        <v>14104</v>
      </c>
      <c r="BC144" t="s">
        <v>14211</v>
      </c>
      <c r="BD144" t="s">
        <v>14211</v>
      </c>
      <c r="BE144" t="s">
        <v>14211</v>
      </c>
      <c r="BF144" t="s">
        <v>14156</v>
      </c>
      <c r="BG144" t="s">
        <v>14156</v>
      </c>
      <c r="BH144" t="s">
        <v>14156</v>
      </c>
      <c r="BI144" t="s">
        <v>14106</v>
      </c>
      <c r="BJ144" t="s">
        <v>14195</v>
      </c>
      <c r="BK144" t="s">
        <v>14195</v>
      </c>
      <c r="BL144" t="s">
        <v>14242</v>
      </c>
      <c r="BM144" t="s">
        <v>14248</v>
      </c>
      <c r="BN144" t="s">
        <v>14248</v>
      </c>
      <c r="BO144" t="s">
        <v>14110</v>
      </c>
      <c r="BP144" t="s">
        <v>14110</v>
      </c>
      <c r="BQ144" t="s">
        <v>14110</v>
      </c>
      <c r="BR144" t="s">
        <v>14110</v>
      </c>
      <c r="BS144" t="s">
        <v>14110</v>
      </c>
      <c r="BT144" t="s">
        <v>14110</v>
      </c>
      <c r="BU144" t="s">
        <v>14367</v>
      </c>
      <c r="BV144" t="s">
        <v>14087</v>
      </c>
      <c r="BW144" s="52"/>
      <c r="BX144" s="52"/>
    </row>
    <row r="145" spans="1:76" ht="15" customHeight="1">
      <c r="A145">
        <v>278</v>
      </c>
      <c r="B145">
        <v>2018</v>
      </c>
      <c r="C145" t="s">
        <v>1022</v>
      </c>
      <c r="D145" t="s">
        <v>1023</v>
      </c>
      <c r="E145" t="s">
        <v>639</v>
      </c>
      <c r="F145" t="s">
        <v>13813</v>
      </c>
      <c r="G145">
        <v>0</v>
      </c>
      <c r="H145" t="s">
        <v>14085</v>
      </c>
      <c r="I145">
        <v>4</v>
      </c>
      <c r="K145" t="s">
        <v>14085</v>
      </c>
      <c r="L145" t="s">
        <v>14155</v>
      </c>
      <c r="M145" t="s">
        <v>14250</v>
      </c>
      <c r="O145" t="s">
        <v>14088</v>
      </c>
      <c r="P145" t="s">
        <v>14112</v>
      </c>
      <c r="Q145" t="s">
        <v>14113</v>
      </c>
      <c r="R145" t="s">
        <v>14250</v>
      </c>
      <c r="S145" t="s">
        <v>14113</v>
      </c>
      <c r="T145" t="s">
        <v>14113</v>
      </c>
      <c r="U145" t="s">
        <v>14137</v>
      </c>
      <c r="V145" t="s">
        <v>14087</v>
      </c>
      <c r="W145" t="s">
        <v>14138</v>
      </c>
      <c r="X145" t="s">
        <v>14116</v>
      </c>
      <c r="Y145" t="s">
        <v>14093</v>
      </c>
      <c r="Z145" t="s">
        <v>14094</v>
      </c>
      <c r="AA145" t="s">
        <v>14110</v>
      </c>
      <c r="AB145" t="s">
        <v>14095</v>
      </c>
      <c r="AC145" t="s">
        <v>14141</v>
      </c>
      <c r="AD145" t="s">
        <v>14141</v>
      </c>
      <c r="AE145" t="s">
        <v>14093</v>
      </c>
      <c r="AF145" t="s">
        <v>14199</v>
      </c>
      <c r="AH145" t="s">
        <v>14097</v>
      </c>
      <c r="AI145" s="78" t="s">
        <v>14098</v>
      </c>
      <c r="AJ145" t="s">
        <v>14123</v>
      </c>
      <c r="AK145" t="s">
        <v>14099</v>
      </c>
      <c r="AL145" t="s">
        <v>14099</v>
      </c>
      <c r="AM145" t="s">
        <v>14099</v>
      </c>
      <c r="AN145" t="s">
        <v>14110</v>
      </c>
      <c r="AO145" t="s">
        <v>14087</v>
      </c>
      <c r="AQ145" t="s">
        <v>14100</v>
      </c>
      <c r="AR145" t="s">
        <v>14100</v>
      </c>
      <c r="AS145" t="s">
        <v>14098</v>
      </c>
      <c r="AT145" t="s">
        <v>14250</v>
      </c>
      <c r="AU145" t="s">
        <v>14250</v>
      </c>
      <c r="AV145" t="s">
        <v>14250</v>
      </c>
      <c r="AW145" t="s">
        <v>14102</v>
      </c>
      <c r="AX145" t="s">
        <v>14102</v>
      </c>
      <c r="AY145" t="s">
        <v>14098</v>
      </c>
      <c r="AZ145" t="s">
        <v>14103</v>
      </c>
      <c r="BB145" t="s">
        <v>14104</v>
      </c>
      <c r="BC145" t="s">
        <v>14211</v>
      </c>
      <c r="BD145" t="s">
        <v>14211</v>
      </c>
      <c r="BE145" t="s">
        <v>14211</v>
      </c>
      <c r="BF145" t="s">
        <v>14156</v>
      </c>
      <c r="BG145" t="s">
        <v>14156</v>
      </c>
      <c r="BH145" t="s">
        <v>14156</v>
      </c>
      <c r="BI145" t="s">
        <v>14106</v>
      </c>
      <c r="BJ145" t="s">
        <v>14195</v>
      </c>
      <c r="BK145" t="s">
        <v>14195</v>
      </c>
      <c r="BL145" t="s">
        <v>14153</v>
      </c>
      <c r="BM145" t="s">
        <v>14225</v>
      </c>
      <c r="BN145" t="s">
        <v>14248</v>
      </c>
      <c r="BO145" t="s">
        <v>14110</v>
      </c>
      <c r="BP145" t="s">
        <v>14110</v>
      </c>
      <c r="BQ145" t="s">
        <v>14110</v>
      </c>
      <c r="BR145" t="s">
        <v>14110</v>
      </c>
      <c r="BS145" t="s">
        <v>14110</v>
      </c>
      <c r="BT145" t="s">
        <v>14110</v>
      </c>
      <c r="BV145" t="s">
        <v>14110</v>
      </c>
      <c r="BW145" s="52"/>
      <c r="BX145" s="52"/>
    </row>
    <row r="146" spans="1:76" ht="15" customHeight="1">
      <c r="C146"/>
      <c r="H146" t="s">
        <v>14108</v>
      </c>
      <c r="I146">
        <v>4</v>
      </c>
      <c r="K146" t="s">
        <v>14108</v>
      </c>
      <c r="L146" t="s">
        <v>14171</v>
      </c>
      <c r="M146" t="s">
        <v>14250</v>
      </c>
      <c r="O146" t="s">
        <v>14111</v>
      </c>
      <c r="P146" t="s">
        <v>14156</v>
      </c>
      <c r="Q146" t="s">
        <v>14113</v>
      </c>
      <c r="R146" t="s">
        <v>14250</v>
      </c>
      <c r="S146" t="s">
        <v>14113</v>
      </c>
      <c r="T146" t="s">
        <v>14113</v>
      </c>
      <c r="U146" t="s">
        <v>14137</v>
      </c>
      <c r="V146" t="s">
        <v>14087</v>
      </c>
      <c r="W146" t="s">
        <v>14138</v>
      </c>
      <c r="X146" t="s">
        <v>14116</v>
      </c>
      <c r="Y146" t="s">
        <v>14093</v>
      </c>
      <c r="Z146" t="s">
        <v>14140</v>
      </c>
      <c r="AA146" t="s">
        <v>14110</v>
      </c>
      <c r="AB146" t="s">
        <v>14141</v>
      </c>
      <c r="AC146" t="s">
        <v>14141</v>
      </c>
      <c r="AD146" t="s">
        <v>14141</v>
      </c>
      <c r="AE146" t="s">
        <v>14093</v>
      </c>
      <c r="AF146" t="s">
        <v>14199</v>
      </c>
      <c r="AH146" t="s">
        <v>14097</v>
      </c>
      <c r="AI146" s="78" t="s">
        <v>14122</v>
      </c>
      <c r="AJ146" t="s">
        <v>14123</v>
      </c>
      <c r="AK146" t="s">
        <v>14099</v>
      </c>
      <c r="AL146" t="s">
        <v>14099</v>
      </c>
      <c r="AM146" t="s">
        <v>14188</v>
      </c>
      <c r="AN146" t="s">
        <v>14110</v>
      </c>
      <c r="AO146" t="s">
        <v>14087</v>
      </c>
      <c r="AP146" t="s">
        <v>14368</v>
      </c>
      <c r="AQ146" t="s">
        <v>14100</v>
      </c>
      <c r="AR146" t="s">
        <v>14100</v>
      </c>
      <c r="AS146" t="s">
        <v>14098</v>
      </c>
      <c r="AT146" t="s">
        <v>14250</v>
      </c>
      <c r="AU146" t="s">
        <v>14250</v>
      </c>
      <c r="AV146" t="s">
        <v>14250</v>
      </c>
      <c r="AW146" t="s">
        <v>14102</v>
      </c>
      <c r="AX146" t="s">
        <v>14102</v>
      </c>
      <c r="AY146" t="s">
        <v>14098</v>
      </c>
      <c r="AZ146" t="s">
        <v>14103</v>
      </c>
      <c r="BB146" t="s">
        <v>14104</v>
      </c>
      <c r="BC146" t="s">
        <v>14211</v>
      </c>
      <c r="BD146" t="s">
        <v>14211</v>
      </c>
      <c r="BE146" t="s">
        <v>14211</v>
      </c>
      <c r="BF146" t="s">
        <v>14156</v>
      </c>
      <c r="BG146" t="s">
        <v>14156</v>
      </c>
      <c r="BH146" t="s">
        <v>14156</v>
      </c>
      <c r="BI146" t="s">
        <v>14106</v>
      </c>
      <c r="BJ146" t="s">
        <v>14195</v>
      </c>
      <c r="BK146" t="s">
        <v>14195</v>
      </c>
      <c r="BL146" t="s">
        <v>14153</v>
      </c>
      <c r="BM146" t="s">
        <v>14248</v>
      </c>
      <c r="BN146" t="s">
        <v>14248</v>
      </c>
      <c r="BO146" t="s">
        <v>14110</v>
      </c>
      <c r="BP146" t="s">
        <v>14110</v>
      </c>
      <c r="BQ146" t="s">
        <v>14110</v>
      </c>
      <c r="BR146" t="s">
        <v>14110</v>
      </c>
      <c r="BS146" t="s">
        <v>14110</v>
      </c>
      <c r="BT146" t="s">
        <v>14110</v>
      </c>
      <c r="BV146" t="s">
        <v>14110</v>
      </c>
      <c r="BW146" s="52"/>
      <c r="BX146" s="52"/>
    </row>
    <row r="147" spans="1:76" ht="15" customHeight="1">
      <c r="A147">
        <v>279</v>
      </c>
      <c r="B147">
        <v>2018</v>
      </c>
      <c r="C147" t="s">
        <v>1074</v>
      </c>
      <c r="D147" t="s">
        <v>1075</v>
      </c>
      <c r="E147" t="s">
        <v>689</v>
      </c>
      <c r="F147" t="s">
        <v>13814</v>
      </c>
      <c r="G147">
        <v>0</v>
      </c>
      <c r="H147" t="s">
        <v>14085</v>
      </c>
      <c r="I147">
        <v>3</v>
      </c>
      <c r="K147" t="s">
        <v>14085</v>
      </c>
      <c r="L147" t="s">
        <v>14109</v>
      </c>
      <c r="M147" t="s">
        <v>14110</v>
      </c>
      <c r="O147" t="s">
        <v>14088</v>
      </c>
      <c r="P147" t="s">
        <v>14186</v>
      </c>
      <c r="Q147" t="s">
        <v>14090</v>
      </c>
      <c r="R147" t="s">
        <v>14250</v>
      </c>
      <c r="S147" t="s">
        <v>14090</v>
      </c>
      <c r="T147" t="s">
        <v>14090</v>
      </c>
      <c r="U147" t="s">
        <v>14114</v>
      </c>
      <c r="V147" t="s">
        <v>14087</v>
      </c>
      <c r="W147" t="s">
        <v>14092</v>
      </c>
      <c r="X147" t="s">
        <v>14116</v>
      </c>
      <c r="Y147" t="s">
        <v>14117</v>
      </c>
      <c r="Z147" t="s">
        <v>14140</v>
      </c>
      <c r="AA147" t="s">
        <v>14110</v>
      </c>
      <c r="AB147" t="s">
        <v>14095</v>
      </c>
      <c r="AC147" t="s">
        <v>14141</v>
      </c>
      <c r="AD147" t="s">
        <v>14141</v>
      </c>
      <c r="AE147" t="s">
        <v>14142</v>
      </c>
      <c r="AF147" t="s">
        <v>14120</v>
      </c>
      <c r="AH147" t="s">
        <v>14097</v>
      </c>
      <c r="AI147" s="78" t="s">
        <v>14098</v>
      </c>
      <c r="AJ147" t="s">
        <v>14123</v>
      </c>
      <c r="AK147" t="s">
        <v>14124</v>
      </c>
      <c r="AL147" t="s">
        <v>14124</v>
      </c>
      <c r="AM147" t="s">
        <v>14188</v>
      </c>
      <c r="AN147" t="s">
        <v>14110</v>
      </c>
      <c r="AO147" t="s">
        <v>14110</v>
      </c>
      <c r="AQ147" t="s">
        <v>14163</v>
      </c>
      <c r="AR147" t="s">
        <v>14163</v>
      </c>
      <c r="AS147" t="s">
        <v>14098</v>
      </c>
      <c r="AT147" t="s">
        <v>14203</v>
      </c>
      <c r="AU147" t="s">
        <v>14203</v>
      </c>
      <c r="AV147" t="s">
        <v>14087</v>
      </c>
      <c r="AW147" t="s">
        <v>14102</v>
      </c>
      <c r="AX147" t="s">
        <v>14102</v>
      </c>
      <c r="AY147" t="s">
        <v>14098</v>
      </c>
      <c r="AZ147" t="s">
        <v>14215</v>
      </c>
      <c r="BB147" t="s">
        <v>14104</v>
      </c>
      <c r="BC147" t="s">
        <v>14211</v>
      </c>
      <c r="BD147" t="s">
        <v>14211</v>
      </c>
      <c r="BE147" t="s">
        <v>14211</v>
      </c>
      <c r="BF147" t="s">
        <v>14156</v>
      </c>
      <c r="BG147" t="s">
        <v>14156</v>
      </c>
      <c r="BH147" t="s">
        <v>14156</v>
      </c>
      <c r="BI147" t="s">
        <v>14106</v>
      </c>
      <c r="BJ147" t="s">
        <v>14195</v>
      </c>
      <c r="BK147" t="s">
        <v>14195</v>
      </c>
      <c r="BL147" t="s">
        <v>14153</v>
      </c>
      <c r="BM147" t="s">
        <v>14248</v>
      </c>
      <c r="BN147" t="s">
        <v>14248</v>
      </c>
      <c r="BO147" t="s">
        <v>14110</v>
      </c>
      <c r="BP147" t="s">
        <v>14110</v>
      </c>
      <c r="BQ147" t="s">
        <v>14110</v>
      </c>
      <c r="BR147" t="s">
        <v>14110</v>
      </c>
      <c r="BS147" t="s">
        <v>14110</v>
      </c>
      <c r="BT147" t="s">
        <v>14110</v>
      </c>
      <c r="BV147" t="s">
        <v>14110</v>
      </c>
      <c r="BW147" s="52"/>
      <c r="BX147" s="52"/>
    </row>
    <row r="148" spans="1:76" ht="15" customHeight="1">
      <c r="A148">
        <v>282</v>
      </c>
      <c r="B148">
        <v>2018</v>
      </c>
      <c r="C148" t="s">
        <v>1229</v>
      </c>
      <c r="D148" t="s">
        <v>1230</v>
      </c>
      <c r="E148" t="s">
        <v>639</v>
      </c>
      <c r="F148" t="s">
        <v>13815</v>
      </c>
      <c r="G148">
        <v>0</v>
      </c>
      <c r="H148" t="s">
        <v>14085</v>
      </c>
      <c r="I148">
        <v>3</v>
      </c>
      <c r="K148" t="s">
        <v>14085</v>
      </c>
      <c r="L148" t="s">
        <v>14155</v>
      </c>
      <c r="M148" t="s">
        <v>14250</v>
      </c>
      <c r="O148" t="s">
        <v>14088</v>
      </c>
      <c r="P148" t="s">
        <v>14112</v>
      </c>
      <c r="Q148" t="s">
        <v>14113</v>
      </c>
      <c r="R148" t="s">
        <v>14250</v>
      </c>
      <c r="S148" t="s">
        <v>14113</v>
      </c>
      <c r="T148" t="s">
        <v>14090</v>
      </c>
      <c r="U148" t="s">
        <v>14137</v>
      </c>
      <c r="V148" t="s">
        <v>14110</v>
      </c>
      <c r="W148" t="s">
        <v>14092</v>
      </c>
      <c r="X148" t="s">
        <v>14116</v>
      </c>
      <c r="Y148" t="s">
        <v>14093</v>
      </c>
      <c r="Z148" t="s">
        <v>14140</v>
      </c>
      <c r="AA148" t="s">
        <v>14110</v>
      </c>
      <c r="AB148" t="s">
        <v>14141</v>
      </c>
      <c r="AC148" t="s">
        <v>14141</v>
      </c>
      <c r="AD148" t="s">
        <v>14141</v>
      </c>
      <c r="AE148" t="s">
        <v>14093</v>
      </c>
      <c r="AF148" t="s">
        <v>14211</v>
      </c>
      <c r="AH148" t="s">
        <v>14097</v>
      </c>
      <c r="AI148" s="78" t="s">
        <v>14122</v>
      </c>
      <c r="AJ148" t="s">
        <v>14093</v>
      </c>
      <c r="AK148" t="s">
        <v>14099</v>
      </c>
      <c r="AL148" t="s">
        <v>14188</v>
      </c>
      <c r="AM148" t="s">
        <v>14188</v>
      </c>
      <c r="AN148" t="s">
        <v>14110</v>
      </c>
      <c r="AO148" t="s">
        <v>14110</v>
      </c>
      <c r="AQ148" t="s">
        <v>14100</v>
      </c>
      <c r="AR148" t="s">
        <v>14100</v>
      </c>
      <c r="AS148" t="s">
        <v>14098</v>
      </c>
      <c r="AT148" t="s">
        <v>14250</v>
      </c>
      <c r="AU148" t="s">
        <v>14250</v>
      </c>
      <c r="AV148" t="s">
        <v>14250</v>
      </c>
      <c r="AW148" t="s">
        <v>14102</v>
      </c>
      <c r="AX148" t="s">
        <v>14165</v>
      </c>
      <c r="AY148" t="s">
        <v>14122</v>
      </c>
      <c r="AZ148" t="s">
        <v>14128</v>
      </c>
      <c r="BB148" t="s">
        <v>14104</v>
      </c>
      <c r="BC148" t="s">
        <v>14211</v>
      </c>
      <c r="BD148" t="s">
        <v>14211</v>
      </c>
      <c r="BE148" t="s">
        <v>14211</v>
      </c>
      <c r="BF148" t="s">
        <v>14156</v>
      </c>
      <c r="BG148" t="s">
        <v>14156</v>
      </c>
      <c r="BH148" t="s">
        <v>14156</v>
      </c>
      <c r="BI148" t="s">
        <v>14106</v>
      </c>
      <c r="BJ148" t="s">
        <v>14195</v>
      </c>
      <c r="BK148" t="s">
        <v>14195</v>
      </c>
      <c r="BL148" t="s">
        <v>14242</v>
      </c>
      <c r="BM148" t="s">
        <v>14153</v>
      </c>
      <c r="BN148" t="s">
        <v>14248</v>
      </c>
      <c r="BO148" t="s">
        <v>14110</v>
      </c>
      <c r="BP148" t="s">
        <v>14110</v>
      </c>
      <c r="BQ148" t="s">
        <v>14110</v>
      </c>
      <c r="BR148" t="s">
        <v>14110</v>
      </c>
      <c r="BS148" t="s">
        <v>14110</v>
      </c>
      <c r="BT148" t="s">
        <v>14110</v>
      </c>
      <c r="BU148" t="s">
        <v>14369</v>
      </c>
      <c r="BV148" t="s">
        <v>14087</v>
      </c>
      <c r="BW148" s="52"/>
      <c r="BX148" s="52"/>
    </row>
    <row r="149" spans="1:76" ht="15" customHeight="1">
      <c r="C149"/>
      <c r="H149" t="s">
        <v>14108</v>
      </c>
      <c r="I149">
        <v>6</v>
      </c>
      <c r="K149" t="s">
        <v>14085</v>
      </c>
      <c r="L149" t="s">
        <v>14155</v>
      </c>
      <c r="M149" t="s">
        <v>14250</v>
      </c>
      <c r="O149" t="s">
        <v>14088</v>
      </c>
      <c r="P149" t="s">
        <v>14136</v>
      </c>
      <c r="Q149" t="s">
        <v>14113</v>
      </c>
      <c r="R149" t="s">
        <v>14250</v>
      </c>
      <c r="S149" t="s">
        <v>14113</v>
      </c>
      <c r="T149" t="s">
        <v>14113</v>
      </c>
      <c r="U149" t="s">
        <v>14137</v>
      </c>
      <c r="V149" t="s">
        <v>14110</v>
      </c>
      <c r="W149" t="s">
        <v>14092</v>
      </c>
      <c r="X149" t="s">
        <v>14116</v>
      </c>
      <c r="Y149" t="s">
        <v>14093</v>
      </c>
      <c r="Z149" t="s">
        <v>14140</v>
      </c>
      <c r="AA149" t="s">
        <v>14110</v>
      </c>
      <c r="AB149" t="s">
        <v>14095</v>
      </c>
      <c r="AC149" t="s">
        <v>14141</v>
      </c>
      <c r="AD149" t="s">
        <v>14141</v>
      </c>
      <c r="AE149" t="s">
        <v>14093</v>
      </c>
      <c r="AF149" t="s">
        <v>14211</v>
      </c>
      <c r="AH149" t="s">
        <v>14097</v>
      </c>
      <c r="AI149" s="78" t="s">
        <v>14122</v>
      </c>
      <c r="AJ149" t="s">
        <v>14093</v>
      </c>
      <c r="AK149" t="s">
        <v>14099</v>
      </c>
      <c r="AL149" t="s">
        <v>14188</v>
      </c>
      <c r="AM149" t="s">
        <v>14188</v>
      </c>
      <c r="AN149" t="s">
        <v>14110</v>
      </c>
      <c r="AO149" t="s">
        <v>14110</v>
      </c>
      <c r="AQ149" t="s">
        <v>14100</v>
      </c>
      <c r="AR149" t="s">
        <v>14100</v>
      </c>
      <c r="AS149" t="s">
        <v>14098</v>
      </c>
      <c r="AT149" t="s">
        <v>14250</v>
      </c>
      <c r="AU149" t="s">
        <v>14250</v>
      </c>
      <c r="AV149" t="s">
        <v>14250</v>
      </c>
      <c r="AW149" t="s">
        <v>14102</v>
      </c>
      <c r="AX149" t="s">
        <v>14165</v>
      </c>
      <c r="AY149" t="s">
        <v>14122</v>
      </c>
      <c r="AZ149" t="s">
        <v>14128</v>
      </c>
      <c r="BB149" t="s">
        <v>14104</v>
      </c>
      <c r="BC149" t="s">
        <v>14211</v>
      </c>
      <c r="BD149" t="s">
        <v>14211</v>
      </c>
      <c r="BE149" t="s">
        <v>14211</v>
      </c>
      <c r="BF149" t="s">
        <v>14156</v>
      </c>
      <c r="BG149" t="s">
        <v>14156</v>
      </c>
      <c r="BH149" t="s">
        <v>14156</v>
      </c>
      <c r="BI149" t="s">
        <v>14106</v>
      </c>
      <c r="BJ149" t="s">
        <v>14195</v>
      </c>
      <c r="BK149" t="s">
        <v>14195</v>
      </c>
      <c r="BL149" t="s">
        <v>14242</v>
      </c>
      <c r="BM149" t="s">
        <v>14153</v>
      </c>
      <c r="BN149" t="s">
        <v>14248</v>
      </c>
      <c r="BO149" t="s">
        <v>14110</v>
      </c>
      <c r="BP149" t="s">
        <v>14110</v>
      </c>
      <c r="BQ149" t="s">
        <v>14110</v>
      </c>
      <c r="BR149" t="s">
        <v>14110</v>
      </c>
      <c r="BS149" t="s">
        <v>14110</v>
      </c>
      <c r="BT149" t="s">
        <v>14110</v>
      </c>
      <c r="BU149" t="s">
        <v>14370</v>
      </c>
      <c r="BV149" t="s">
        <v>14087</v>
      </c>
      <c r="BW149" s="52"/>
      <c r="BX149" s="52"/>
    </row>
    <row r="150" spans="1:76" ht="15" customHeight="1">
      <c r="A150">
        <v>286</v>
      </c>
      <c r="B150">
        <v>2019</v>
      </c>
      <c r="C150" t="s">
        <v>217</v>
      </c>
      <c r="D150" t="s">
        <v>218</v>
      </c>
      <c r="E150" t="s">
        <v>712</v>
      </c>
      <c r="F150" t="s">
        <v>13820</v>
      </c>
      <c r="G150">
        <v>0</v>
      </c>
      <c r="H150" t="s">
        <v>14085</v>
      </c>
      <c r="I150">
        <v>16</v>
      </c>
      <c r="K150" t="s">
        <v>14085</v>
      </c>
      <c r="L150" t="s">
        <v>14171</v>
      </c>
      <c r="M150" t="s">
        <v>14250</v>
      </c>
      <c r="O150" t="s">
        <v>14088</v>
      </c>
      <c r="P150" t="s">
        <v>14112</v>
      </c>
      <c r="Q150" t="s">
        <v>14090</v>
      </c>
      <c r="R150" t="s">
        <v>14250</v>
      </c>
      <c r="S150" t="s">
        <v>14090</v>
      </c>
      <c r="T150" t="s">
        <v>14090</v>
      </c>
      <c r="U150" t="s">
        <v>14137</v>
      </c>
      <c r="V150" t="s">
        <v>14110</v>
      </c>
      <c r="W150" t="s">
        <v>14092</v>
      </c>
      <c r="X150" t="s">
        <v>14091</v>
      </c>
      <c r="Y150" t="s">
        <v>14093</v>
      </c>
      <c r="Z150" t="s">
        <v>14140</v>
      </c>
      <c r="AA150" t="s">
        <v>14110</v>
      </c>
      <c r="AB150" t="s">
        <v>14095</v>
      </c>
      <c r="AC150" t="s">
        <v>14141</v>
      </c>
      <c r="AD150" t="s">
        <v>14141</v>
      </c>
      <c r="AE150" t="s">
        <v>14093</v>
      </c>
      <c r="AF150" t="s">
        <v>14096</v>
      </c>
      <c r="AH150" t="s">
        <v>14097</v>
      </c>
      <c r="AI150" s="78" t="s">
        <v>14098</v>
      </c>
      <c r="AJ150" t="s">
        <v>14123</v>
      </c>
      <c r="AK150" t="s">
        <v>14099</v>
      </c>
      <c r="AL150" t="s">
        <v>14099</v>
      </c>
      <c r="AM150" t="s">
        <v>14188</v>
      </c>
      <c r="AN150" t="s">
        <v>14110</v>
      </c>
      <c r="AO150" t="s">
        <v>14110</v>
      </c>
      <c r="AQ150" t="s">
        <v>14100</v>
      </c>
      <c r="AR150" t="s">
        <v>14100</v>
      </c>
      <c r="AS150" t="s">
        <v>14122</v>
      </c>
      <c r="AT150" t="s">
        <v>14250</v>
      </c>
      <c r="AU150" t="s">
        <v>14250</v>
      </c>
      <c r="AV150" t="s">
        <v>14250</v>
      </c>
      <c r="AW150" t="s">
        <v>14102</v>
      </c>
      <c r="AX150" t="s">
        <v>14102</v>
      </c>
      <c r="AY150" t="s">
        <v>14098</v>
      </c>
      <c r="AZ150" t="s">
        <v>14103</v>
      </c>
      <c r="BB150" t="s">
        <v>14104</v>
      </c>
      <c r="BC150" t="s">
        <v>14211</v>
      </c>
      <c r="BD150" t="s">
        <v>14211</v>
      </c>
      <c r="BE150" t="s">
        <v>14211</v>
      </c>
      <c r="BF150" t="s">
        <v>14156</v>
      </c>
      <c r="BG150" t="s">
        <v>14156</v>
      </c>
      <c r="BH150" t="s">
        <v>14156</v>
      </c>
      <c r="BI150" t="s">
        <v>14131</v>
      </c>
      <c r="BJ150" t="s">
        <v>14195</v>
      </c>
      <c r="BK150" t="s">
        <v>14195</v>
      </c>
      <c r="BL150" t="s">
        <v>14208</v>
      </c>
      <c r="BM150" t="s">
        <v>14248</v>
      </c>
      <c r="BN150" t="s">
        <v>14248</v>
      </c>
      <c r="BO150" t="s">
        <v>14110</v>
      </c>
      <c r="BP150" t="s">
        <v>14110</v>
      </c>
      <c r="BQ150" t="s">
        <v>14110</v>
      </c>
      <c r="BR150" t="s">
        <v>14110</v>
      </c>
      <c r="BS150" t="s">
        <v>14110</v>
      </c>
      <c r="BT150" t="s">
        <v>14110</v>
      </c>
      <c r="BV150" t="s">
        <v>14110</v>
      </c>
      <c r="BW150" s="52"/>
      <c r="BX150" s="52"/>
    </row>
    <row r="151" spans="1:76" ht="15" customHeight="1">
      <c r="C151"/>
      <c r="H151" t="s">
        <v>14108</v>
      </c>
      <c r="I151">
        <v>16</v>
      </c>
      <c r="K151" t="s">
        <v>14108</v>
      </c>
      <c r="L151" t="s">
        <v>14171</v>
      </c>
      <c r="M151" t="s">
        <v>14250</v>
      </c>
      <c r="O151" t="s">
        <v>14135</v>
      </c>
      <c r="P151" t="s">
        <v>14112</v>
      </c>
      <c r="Q151" t="s">
        <v>14090</v>
      </c>
      <c r="R151" t="s">
        <v>14250</v>
      </c>
      <c r="S151" t="s">
        <v>14090</v>
      </c>
      <c r="T151" t="s">
        <v>14090</v>
      </c>
      <c r="U151" t="s">
        <v>14137</v>
      </c>
      <c r="V151" t="s">
        <v>14110</v>
      </c>
      <c r="W151" t="s">
        <v>14092</v>
      </c>
      <c r="X151" t="s">
        <v>14091</v>
      </c>
      <c r="Y151" t="s">
        <v>14093</v>
      </c>
      <c r="Z151" t="s">
        <v>14140</v>
      </c>
      <c r="AA151" t="s">
        <v>14110</v>
      </c>
      <c r="AB151" t="s">
        <v>14095</v>
      </c>
      <c r="AC151" t="s">
        <v>14141</v>
      </c>
      <c r="AD151" t="s">
        <v>14141</v>
      </c>
      <c r="AE151" t="s">
        <v>14093</v>
      </c>
      <c r="AF151" t="s">
        <v>14096</v>
      </c>
      <c r="AH151" t="s">
        <v>14097</v>
      </c>
      <c r="AI151" s="78" t="s">
        <v>14098</v>
      </c>
      <c r="AJ151" t="s">
        <v>14123</v>
      </c>
      <c r="AK151" t="s">
        <v>14099</v>
      </c>
      <c r="AL151" t="s">
        <v>14099</v>
      </c>
      <c r="AM151" t="s">
        <v>14188</v>
      </c>
      <c r="AN151" t="s">
        <v>14110</v>
      </c>
      <c r="AO151" t="s">
        <v>14110</v>
      </c>
      <c r="AQ151" t="s">
        <v>14100</v>
      </c>
      <c r="AR151" t="s">
        <v>14100</v>
      </c>
      <c r="AS151" t="s">
        <v>14122</v>
      </c>
      <c r="AT151" t="s">
        <v>14250</v>
      </c>
      <c r="AU151" t="s">
        <v>14250</v>
      </c>
      <c r="AV151" t="s">
        <v>14250</v>
      </c>
      <c r="AW151" t="s">
        <v>14102</v>
      </c>
      <c r="AX151" t="s">
        <v>14215</v>
      </c>
      <c r="AY151" t="s">
        <v>14238</v>
      </c>
      <c r="AZ151" t="s">
        <v>14103</v>
      </c>
      <c r="BB151" t="s">
        <v>14104</v>
      </c>
      <c r="BC151" t="s">
        <v>14211</v>
      </c>
      <c r="BD151" t="s">
        <v>14211</v>
      </c>
      <c r="BE151" t="s">
        <v>14211</v>
      </c>
      <c r="BF151" t="s">
        <v>14156</v>
      </c>
      <c r="BG151" t="s">
        <v>14156</v>
      </c>
      <c r="BH151" t="s">
        <v>14156</v>
      </c>
      <c r="BI151" t="s">
        <v>14131</v>
      </c>
      <c r="BJ151" t="s">
        <v>14195</v>
      </c>
      <c r="BK151" t="s">
        <v>14195</v>
      </c>
      <c r="BL151" t="s">
        <v>14208</v>
      </c>
      <c r="BM151" t="s">
        <v>14248</v>
      </c>
      <c r="BN151" t="s">
        <v>14248</v>
      </c>
      <c r="BO151" t="s">
        <v>14110</v>
      </c>
      <c r="BP151" t="s">
        <v>14110</v>
      </c>
      <c r="BQ151" t="s">
        <v>14110</v>
      </c>
      <c r="BR151" t="s">
        <v>14110</v>
      </c>
      <c r="BS151" t="s">
        <v>14110</v>
      </c>
      <c r="BT151" t="s">
        <v>14110</v>
      </c>
      <c r="BV151" t="s">
        <v>14110</v>
      </c>
      <c r="BW151" s="52"/>
      <c r="BX151" s="52"/>
    </row>
    <row r="152" spans="1:76" ht="15" customHeight="1">
      <c r="C152"/>
      <c r="H152" t="s">
        <v>14133</v>
      </c>
      <c r="I152">
        <v>16</v>
      </c>
      <c r="K152" t="s">
        <v>14108</v>
      </c>
      <c r="L152" t="s">
        <v>14171</v>
      </c>
      <c r="M152" t="s">
        <v>14250</v>
      </c>
      <c r="O152" t="s">
        <v>14135</v>
      </c>
      <c r="P152" t="s">
        <v>14112</v>
      </c>
      <c r="Q152" t="s">
        <v>14090</v>
      </c>
      <c r="R152" t="s">
        <v>14250</v>
      </c>
      <c r="S152" t="s">
        <v>14090</v>
      </c>
      <c r="T152" t="s">
        <v>14090</v>
      </c>
      <c r="U152" t="s">
        <v>14137</v>
      </c>
      <c r="V152" t="s">
        <v>14110</v>
      </c>
      <c r="W152" t="s">
        <v>14092</v>
      </c>
      <c r="X152" t="s">
        <v>14091</v>
      </c>
      <c r="Y152" t="s">
        <v>14093</v>
      </c>
      <c r="Z152" t="s">
        <v>14140</v>
      </c>
      <c r="AA152" t="s">
        <v>14110</v>
      </c>
      <c r="AB152" t="s">
        <v>14095</v>
      </c>
      <c r="AC152" t="s">
        <v>14141</v>
      </c>
      <c r="AD152" t="s">
        <v>14141</v>
      </c>
      <c r="AE152" t="s">
        <v>14093</v>
      </c>
      <c r="AF152" t="s">
        <v>14096</v>
      </c>
      <c r="AH152" t="s">
        <v>14097</v>
      </c>
      <c r="AI152" s="78" t="s">
        <v>14098</v>
      </c>
      <c r="AJ152" t="s">
        <v>14123</v>
      </c>
      <c r="AK152" t="s">
        <v>14099</v>
      </c>
      <c r="AL152" t="s">
        <v>14099</v>
      </c>
      <c r="AM152" t="s">
        <v>14188</v>
      </c>
      <c r="AN152" t="s">
        <v>14110</v>
      </c>
      <c r="AO152" t="s">
        <v>14110</v>
      </c>
      <c r="AQ152" t="s">
        <v>14100</v>
      </c>
      <c r="AR152" t="s">
        <v>14100</v>
      </c>
      <c r="AS152" t="s">
        <v>14122</v>
      </c>
      <c r="AT152" t="s">
        <v>14250</v>
      </c>
      <c r="AU152" t="s">
        <v>14250</v>
      </c>
      <c r="AV152" t="s">
        <v>14250</v>
      </c>
      <c r="AW152" t="s">
        <v>14102</v>
      </c>
      <c r="AX152" t="s">
        <v>14102</v>
      </c>
      <c r="AY152" t="s">
        <v>14098</v>
      </c>
      <c r="AZ152" t="s">
        <v>14103</v>
      </c>
      <c r="BB152" t="s">
        <v>14104</v>
      </c>
      <c r="BC152" t="s">
        <v>14211</v>
      </c>
      <c r="BD152" t="s">
        <v>14211</v>
      </c>
      <c r="BE152" t="s">
        <v>14211</v>
      </c>
      <c r="BF152" t="s">
        <v>14156</v>
      </c>
      <c r="BG152" t="s">
        <v>14156</v>
      </c>
      <c r="BH152" t="s">
        <v>14156</v>
      </c>
      <c r="BI152" t="s">
        <v>14131</v>
      </c>
      <c r="BJ152" t="s">
        <v>14195</v>
      </c>
      <c r="BK152" t="s">
        <v>14195</v>
      </c>
      <c r="BL152" t="s">
        <v>14208</v>
      </c>
      <c r="BM152" t="s">
        <v>14248</v>
      </c>
      <c r="BN152" t="s">
        <v>14248</v>
      </c>
      <c r="BO152" t="s">
        <v>14110</v>
      </c>
      <c r="BP152" t="s">
        <v>14110</v>
      </c>
      <c r="BQ152" t="s">
        <v>14110</v>
      </c>
      <c r="BR152" t="s">
        <v>14110</v>
      </c>
      <c r="BS152" t="s">
        <v>14110</v>
      </c>
      <c r="BT152" t="s">
        <v>14110</v>
      </c>
      <c r="BV152" t="s">
        <v>14110</v>
      </c>
      <c r="BW152" s="52"/>
      <c r="BX152" s="52"/>
    </row>
    <row r="153" spans="1:76" ht="15" customHeight="1">
      <c r="C153"/>
      <c r="H153" t="s">
        <v>14154</v>
      </c>
      <c r="I153">
        <v>12</v>
      </c>
      <c r="K153" t="s">
        <v>14085</v>
      </c>
      <c r="L153" t="s">
        <v>14171</v>
      </c>
      <c r="M153" t="s">
        <v>14250</v>
      </c>
      <c r="O153" t="s">
        <v>14088</v>
      </c>
      <c r="P153" t="s">
        <v>14112</v>
      </c>
      <c r="Q153" t="s">
        <v>14090</v>
      </c>
      <c r="R153" t="s">
        <v>14250</v>
      </c>
      <c r="S153" t="s">
        <v>14090</v>
      </c>
      <c r="T153" t="s">
        <v>14090</v>
      </c>
      <c r="U153" t="s">
        <v>14137</v>
      </c>
      <c r="V153" t="s">
        <v>14110</v>
      </c>
      <c r="W153" t="s">
        <v>14092</v>
      </c>
      <c r="X153" t="s">
        <v>14091</v>
      </c>
      <c r="Y153" t="s">
        <v>14093</v>
      </c>
      <c r="Z153" t="s">
        <v>14140</v>
      </c>
      <c r="AA153" t="s">
        <v>14110</v>
      </c>
      <c r="AB153" t="s">
        <v>14095</v>
      </c>
      <c r="AC153" t="s">
        <v>14141</v>
      </c>
      <c r="AD153" t="s">
        <v>14141</v>
      </c>
      <c r="AE153" t="s">
        <v>14093</v>
      </c>
      <c r="AF153" t="s">
        <v>14096</v>
      </c>
      <c r="AH153" t="s">
        <v>14097</v>
      </c>
      <c r="AI153" s="78" t="s">
        <v>14098</v>
      </c>
      <c r="AJ153" t="s">
        <v>14123</v>
      </c>
      <c r="AK153" t="s">
        <v>14099</v>
      </c>
      <c r="AL153" t="s">
        <v>14099</v>
      </c>
      <c r="AM153" t="s">
        <v>14188</v>
      </c>
      <c r="AN153" t="s">
        <v>14110</v>
      </c>
      <c r="AO153" t="s">
        <v>14110</v>
      </c>
      <c r="AQ153" t="s">
        <v>14100</v>
      </c>
      <c r="AR153" t="s">
        <v>14100</v>
      </c>
      <c r="AS153" t="s">
        <v>14122</v>
      </c>
      <c r="AT153" t="s">
        <v>14250</v>
      </c>
      <c r="AU153" t="s">
        <v>14250</v>
      </c>
      <c r="AV153" t="s">
        <v>14250</v>
      </c>
      <c r="AW153" t="s">
        <v>14102</v>
      </c>
      <c r="AX153" t="s">
        <v>14102</v>
      </c>
      <c r="AY153" t="s">
        <v>14098</v>
      </c>
      <c r="AZ153" t="s">
        <v>14103</v>
      </c>
      <c r="BB153" t="s">
        <v>14104</v>
      </c>
      <c r="BC153" t="s">
        <v>14211</v>
      </c>
      <c r="BD153" t="s">
        <v>14211</v>
      </c>
      <c r="BE153" t="s">
        <v>14211</v>
      </c>
      <c r="BF153" t="s">
        <v>14156</v>
      </c>
      <c r="BG153" t="s">
        <v>14156</v>
      </c>
      <c r="BH153" t="s">
        <v>14156</v>
      </c>
      <c r="BI153" t="s">
        <v>14131</v>
      </c>
      <c r="BJ153" t="s">
        <v>14195</v>
      </c>
      <c r="BK153" t="s">
        <v>14195</v>
      </c>
      <c r="BL153" t="s">
        <v>14208</v>
      </c>
      <c r="BM153" t="s">
        <v>14248</v>
      </c>
      <c r="BN153" t="s">
        <v>14248</v>
      </c>
      <c r="BO153" t="s">
        <v>14110</v>
      </c>
      <c r="BP153" t="s">
        <v>14110</v>
      </c>
      <c r="BQ153" t="s">
        <v>14110</v>
      </c>
      <c r="BR153" t="s">
        <v>14110</v>
      </c>
      <c r="BS153" t="s">
        <v>14110</v>
      </c>
      <c r="BT153" t="s">
        <v>14110</v>
      </c>
      <c r="BV153" t="s">
        <v>14110</v>
      </c>
      <c r="BW153" s="52"/>
      <c r="BX153" s="52"/>
    </row>
    <row r="154" spans="1:76" ht="15" customHeight="1">
      <c r="A154">
        <v>287</v>
      </c>
      <c r="B154">
        <v>2019</v>
      </c>
      <c r="C154" t="s">
        <v>385</v>
      </c>
      <c r="D154" t="s">
        <v>386</v>
      </c>
      <c r="E154" t="s">
        <v>766</v>
      </c>
      <c r="F154" t="s">
        <v>13821</v>
      </c>
      <c r="G154">
        <v>0</v>
      </c>
      <c r="H154" t="s">
        <v>14085</v>
      </c>
      <c r="I154">
        <v>10</v>
      </c>
      <c r="K154" t="s">
        <v>14108</v>
      </c>
      <c r="L154" t="s">
        <v>14109</v>
      </c>
      <c r="M154" t="s">
        <v>14110</v>
      </c>
      <c r="O154" t="s">
        <v>14111</v>
      </c>
      <c r="P154" t="s">
        <v>14156</v>
      </c>
      <c r="Q154" t="s">
        <v>14113</v>
      </c>
      <c r="R154" t="s">
        <v>14250</v>
      </c>
      <c r="S154" t="s">
        <v>14113</v>
      </c>
      <c r="T154" t="s">
        <v>14113</v>
      </c>
      <c r="U154" t="s">
        <v>14091</v>
      </c>
      <c r="V154" t="s">
        <v>14110</v>
      </c>
      <c r="W154" t="s">
        <v>14092</v>
      </c>
      <c r="X154" t="s">
        <v>14091</v>
      </c>
      <c r="Y154" t="s">
        <v>14093</v>
      </c>
      <c r="Z154" t="s">
        <v>14174</v>
      </c>
      <c r="AA154" t="s">
        <v>14110</v>
      </c>
      <c r="AB154" t="s">
        <v>14118</v>
      </c>
      <c r="AC154" t="s">
        <v>14141</v>
      </c>
      <c r="AD154" t="s">
        <v>14141</v>
      </c>
      <c r="AE154" t="s">
        <v>14093</v>
      </c>
      <c r="AF154" t="s">
        <v>14211</v>
      </c>
      <c r="AH154" t="s">
        <v>14097</v>
      </c>
      <c r="AI154" s="78" t="s">
        <v>14098</v>
      </c>
      <c r="AJ154" t="s">
        <v>14123</v>
      </c>
      <c r="AK154" t="s">
        <v>14124</v>
      </c>
      <c r="AL154" t="s">
        <v>14124</v>
      </c>
      <c r="AM154" t="s">
        <v>14124</v>
      </c>
      <c r="AN154" t="s">
        <v>14110</v>
      </c>
      <c r="AO154" t="s">
        <v>14087</v>
      </c>
      <c r="AQ154" t="s">
        <v>14163</v>
      </c>
      <c r="AR154" t="s">
        <v>14163</v>
      </c>
      <c r="AS154" t="s">
        <v>14098</v>
      </c>
      <c r="AT154" t="s">
        <v>14203</v>
      </c>
      <c r="AU154" t="s">
        <v>14203</v>
      </c>
      <c r="AV154" t="s">
        <v>14087</v>
      </c>
      <c r="AW154" t="s">
        <v>14239</v>
      </c>
      <c r="AX154" t="s">
        <v>14239</v>
      </c>
      <c r="AY154" t="s">
        <v>14122</v>
      </c>
      <c r="AZ154" t="s">
        <v>14103</v>
      </c>
      <c r="BB154" t="s">
        <v>14104</v>
      </c>
      <c r="BC154" t="s">
        <v>14211</v>
      </c>
      <c r="BD154" t="s">
        <v>14211</v>
      </c>
      <c r="BE154" t="s">
        <v>14211</v>
      </c>
      <c r="BF154" t="s">
        <v>14156</v>
      </c>
      <c r="BG154" t="s">
        <v>14156</v>
      </c>
      <c r="BH154" t="s">
        <v>14156</v>
      </c>
      <c r="BI154" t="s">
        <v>14131</v>
      </c>
      <c r="BJ154" t="s">
        <v>14106</v>
      </c>
      <c r="BK154" t="s">
        <v>14195</v>
      </c>
      <c r="BL154" t="s">
        <v>14107</v>
      </c>
      <c r="BM154" t="s">
        <v>14225</v>
      </c>
      <c r="BN154" t="s">
        <v>14248</v>
      </c>
      <c r="BO154" t="s">
        <v>14110</v>
      </c>
      <c r="BP154" t="s">
        <v>14110</v>
      </c>
      <c r="BQ154" t="s">
        <v>14110</v>
      </c>
      <c r="BR154" t="s">
        <v>14110</v>
      </c>
      <c r="BS154" t="s">
        <v>14110</v>
      </c>
      <c r="BT154" t="s">
        <v>14110</v>
      </c>
      <c r="BV154" t="s">
        <v>14110</v>
      </c>
      <c r="BW154" s="52"/>
      <c r="BX154" s="52"/>
    </row>
    <row r="155" spans="1:76" ht="15" customHeight="1">
      <c r="A155">
        <v>298</v>
      </c>
      <c r="B155">
        <v>2019</v>
      </c>
      <c r="C155" t="s">
        <v>886</v>
      </c>
      <c r="D155" t="s">
        <v>887</v>
      </c>
      <c r="E155" t="s">
        <v>639</v>
      </c>
      <c r="F155" t="s">
        <v>13829</v>
      </c>
      <c r="G155">
        <v>0</v>
      </c>
      <c r="H155" t="s">
        <v>14085</v>
      </c>
      <c r="I155">
        <v>3</v>
      </c>
      <c r="K155" t="s">
        <v>14085</v>
      </c>
      <c r="L155" t="s">
        <v>14155</v>
      </c>
      <c r="M155" t="s">
        <v>14250</v>
      </c>
      <c r="O155" t="s">
        <v>14088</v>
      </c>
      <c r="P155" t="s">
        <v>14172</v>
      </c>
      <c r="Q155" t="s">
        <v>14090</v>
      </c>
      <c r="R155" t="s">
        <v>14250</v>
      </c>
      <c r="S155" t="s">
        <v>14090</v>
      </c>
      <c r="T155" t="s">
        <v>14090</v>
      </c>
      <c r="U155" t="s">
        <v>14137</v>
      </c>
      <c r="V155" t="s">
        <v>14087</v>
      </c>
      <c r="W155" t="s">
        <v>14092</v>
      </c>
      <c r="X155" t="s">
        <v>14116</v>
      </c>
      <c r="Y155" t="s">
        <v>14093</v>
      </c>
      <c r="Z155" t="s">
        <v>14140</v>
      </c>
      <c r="AA155" t="s">
        <v>14110</v>
      </c>
      <c r="AB155" t="s">
        <v>14118</v>
      </c>
      <c r="AC155" t="s">
        <v>14141</v>
      </c>
      <c r="AD155" t="s">
        <v>14141</v>
      </c>
      <c r="AE155" t="s">
        <v>14093</v>
      </c>
      <c r="AF155" t="s">
        <v>14211</v>
      </c>
      <c r="AH155" t="s">
        <v>14097</v>
      </c>
      <c r="AI155" s="78" t="s">
        <v>14098</v>
      </c>
      <c r="AJ155" t="s">
        <v>14144</v>
      </c>
      <c r="AK155" t="s">
        <v>14099</v>
      </c>
      <c r="AL155" t="s">
        <v>14099</v>
      </c>
      <c r="AM155" t="s">
        <v>14188</v>
      </c>
      <c r="AN155" t="s">
        <v>14110</v>
      </c>
      <c r="AO155" t="s">
        <v>14087</v>
      </c>
      <c r="AQ155" t="s">
        <v>14100</v>
      </c>
      <c r="AR155" t="s">
        <v>14100</v>
      </c>
      <c r="AS155" t="s">
        <v>14098</v>
      </c>
      <c r="AT155" t="s">
        <v>14250</v>
      </c>
      <c r="AU155" t="s">
        <v>14250</v>
      </c>
      <c r="AV155" t="s">
        <v>14250</v>
      </c>
      <c r="AW155" t="s">
        <v>14102</v>
      </c>
      <c r="AX155" t="s">
        <v>14102</v>
      </c>
      <c r="AY155" t="s">
        <v>14098</v>
      </c>
      <c r="AZ155" t="s">
        <v>14103</v>
      </c>
      <c r="BB155" t="s">
        <v>14104</v>
      </c>
      <c r="BC155" t="s">
        <v>14211</v>
      </c>
      <c r="BD155" t="s">
        <v>14211</v>
      </c>
      <c r="BE155" t="s">
        <v>14211</v>
      </c>
      <c r="BF155" t="s">
        <v>14156</v>
      </c>
      <c r="BG155" t="s">
        <v>14156</v>
      </c>
      <c r="BH155" t="s">
        <v>14156</v>
      </c>
      <c r="BI155" t="s">
        <v>14106</v>
      </c>
      <c r="BJ155" t="s">
        <v>14195</v>
      </c>
      <c r="BK155" t="s">
        <v>14195</v>
      </c>
      <c r="BL155" t="s">
        <v>14242</v>
      </c>
      <c r="BM155" t="s">
        <v>14248</v>
      </c>
      <c r="BN155" t="s">
        <v>14248</v>
      </c>
      <c r="BO155" t="s">
        <v>14110</v>
      </c>
      <c r="BP155" t="s">
        <v>14110</v>
      </c>
      <c r="BQ155" t="s">
        <v>14110</v>
      </c>
      <c r="BR155" t="s">
        <v>14110</v>
      </c>
      <c r="BS155" t="s">
        <v>14110</v>
      </c>
      <c r="BT155" t="s">
        <v>14110</v>
      </c>
      <c r="BV155" t="s">
        <v>14110</v>
      </c>
      <c r="BW155" s="52"/>
      <c r="BX155" s="52"/>
    </row>
    <row r="156" spans="1:76" ht="15" customHeight="1">
      <c r="C156"/>
      <c r="H156" t="s">
        <v>14108</v>
      </c>
      <c r="I156">
        <v>3</v>
      </c>
      <c r="K156" t="s">
        <v>14085</v>
      </c>
      <c r="L156" t="s">
        <v>14155</v>
      </c>
      <c r="M156" t="s">
        <v>14250</v>
      </c>
      <c r="O156" t="s">
        <v>14088</v>
      </c>
      <c r="P156" t="s">
        <v>14172</v>
      </c>
      <c r="Q156" t="s">
        <v>14090</v>
      </c>
      <c r="R156" t="s">
        <v>14250</v>
      </c>
      <c r="S156" t="s">
        <v>14090</v>
      </c>
      <c r="T156" t="s">
        <v>14090</v>
      </c>
      <c r="U156" t="s">
        <v>14137</v>
      </c>
      <c r="V156" t="s">
        <v>14087</v>
      </c>
      <c r="W156" t="s">
        <v>14092</v>
      </c>
      <c r="X156" t="s">
        <v>14116</v>
      </c>
      <c r="Y156" t="s">
        <v>14093</v>
      </c>
      <c r="Z156" t="s">
        <v>14140</v>
      </c>
      <c r="AA156" t="s">
        <v>14110</v>
      </c>
      <c r="AB156" t="s">
        <v>14118</v>
      </c>
      <c r="AC156" t="s">
        <v>14141</v>
      </c>
      <c r="AD156" t="s">
        <v>14141</v>
      </c>
      <c r="AE156" t="s">
        <v>14093</v>
      </c>
      <c r="AF156" t="s">
        <v>14211</v>
      </c>
      <c r="AH156" t="s">
        <v>14097</v>
      </c>
      <c r="AI156" s="78" t="s">
        <v>14098</v>
      </c>
      <c r="AJ156" t="s">
        <v>14144</v>
      </c>
      <c r="AK156" t="s">
        <v>14099</v>
      </c>
      <c r="AL156" t="s">
        <v>14099</v>
      </c>
      <c r="AM156" t="s">
        <v>14188</v>
      </c>
      <c r="AN156" t="s">
        <v>14110</v>
      </c>
      <c r="AO156" t="s">
        <v>14087</v>
      </c>
      <c r="AQ156" t="s">
        <v>14100</v>
      </c>
      <c r="AR156" t="s">
        <v>14100</v>
      </c>
      <c r="AS156" t="s">
        <v>14098</v>
      </c>
      <c r="AT156" t="s">
        <v>14250</v>
      </c>
      <c r="AU156" t="s">
        <v>14250</v>
      </c>
      <c r="AV156" t="s">
        <v>14250</v>
      </c>
      <c r="AW156" t="s">
        <v>14102</v>
      </c>
      <c r="AX156" t="s">
        <v>14102</v>
      </c>
      <c r="AY156" t="s">
        <v>14098</v>
      </c>
      <c r="AZ156" t="s">
        <v>14103</v>
      </c>
      <c r="BB156" t="s">
        <v>14104</v>
      </c>
      <c r="BC156" t="s">
        <v>14150</v>
      </c>
      <c r="BD156" t="s">
        <v>14211</v>
      </c>
      <c r="BE156" t="s">
        <v>14211</v>
      </c>
      <c r="BF156" t="s">
        <v>14156</v>
      </c>
      <c r="BG156" t="s">
        <v>14156</v>
      </c>
      <c r="BH156" t="s">
        <v>14156</v>
      </c>
      <c r="BI156" t="s">
        <v>14106</v>
      </c>
      <c r="BJ156" t="s">
        <v>14195</v>
      </c>
      <c r="BK156" t="s">
        <v>14195</v>
      </c>
      <c r="BL156" t="s">
        <v>14242</v>
      </c>
      <c r="BM156" t="s">
        <v>14248</v>
      </c>
      <c r="BN156" t="s">
        <v>14248</v>
      </c>
      <c r="BO156" t="s">
        <v>14110</v>
      </c>
      <c r="BP156" t="s">
        <v>14110</v>
      </c>
      <c r="BQ156" t="s">
        <v>14110</v>
      </c>
      <c r="BR156" t="s">
        <v>14110</v>
      </c>
      <c r="BS156" t="s">
        <v>14110</v>
      </c>
      <c r="BT156" t="s">
        <v>14110</v>
      </c>
      <c r="BV156" t="s">
        <v>14110</v>
      </c>
      <c r="BW156" s="52"/>
      <c r="BX156" s="52"/>
    </row>
    <row r="157" spans="1:76" ht="15" customHeight="1">
      <c r="C157"/>
      <c r="H157" t="s">
        <v>14133</v>
      </c>
      <c r="I157">
        <v>2</v>
      </c>
      <c r="K157" t="s">
        <v>14085</v>
      </c>
      <c r="L157" t="s">
        <v>14155</v>
      </c>
      <c r="M157" t="s">
        <v>14250</v>
      </c>
      <c r="O157" t="s">
        <v>14088</v>
      </c>
      <c r="P157" t="s">
        <v>14172</v>
      </c>
      <c r="Q157" t="s">
        <v>14090</v>
      </c>
      <c r="R157" t="s">
        <v>14250</v>
      </c>
      <c r="S157" t="s">
        <v>14090</v>
      </c>
      <c r="T157" t="s">
        <v>14090</v>
      </c>
      <c r="U157" t="s">
        <v>14137</v>
      </c>
      <c r="V157" t="s">
        <v>14087</v>
      </c>
      <c r="W157" t="s">
        <v>14092</v>
      </c>
      <c r="X157" t="s">
        <v>14116</v>
      </c>
      <c r="Y157" t="s">
        <v>14093</v>
      </c>
      <c r="Z157" t="s">
        <v>14140</v>
      </c>
      <c r="AA157" t="s">
        <v>14110</v>
      </c>
      <c r="AB157" t="s">
        <v>14118</v>
      </c>
      <c r="AC157" t="s">
        <v>14141</v>
      </c>
      <c r="AD157" t="s">
        <v>14141</v>
      </c>
      <c r="AE157" t="s">
        <v>14093</v>
      </c>
      <c r="AF157" t="s">
        <v>14211</v>
      </c>
      <c r="AH157" t="s">
        <v>14097</v>
      </c>
      <c r="AI157" s="78" t="s">
        <v>14098</v>
      </c>
      <c r="AJ157" t="s">
        <v>14144</v>
      </c>
      <c r="AK157" t="s">
        <v>14099</v>
      </c>
      <c r="AL157" t="s">
        <v>14099</v>
      </c>
      <c r="AM157" t="s">
        <v>14188</v>
      </c>
      <c r="AN157" t="s">
        <v>14110</v>
      </c>
      <c r="AO157" t="s">
        <v>14087</v>
      </c>
      <c r="AQ157" t="s">
        <v>14100</v>
      </c>
      <c r="AR157" t="s">
        <v>14100</v>
      </c>
      <c r="AS157" t="s">
        <v>14098</v>
      </c>
      <c r="AT157" t="s">
        <v>14250</v>
      </c>
      <c r="AU157" t="s">
        <v>14250</v>
      </c>
      <c r="AV157" t="s">
        <v>14250</v>
      </c>
      <c r="AW157" t="s">
        <v>14102</v>
      </c>
      <c r="AX157" t="s">
        <v>14102</v>
      </c>
      <c r="AY157" t="s">
        <v>14122</v>
      </c>
      <c r="AZ157" t="s">
        <v>14103</v>
      </c>
      <c r="BB157" t="s">
        <v>14104</v>
      </c>
      <c r="BC157" t="s">
        <v>14150</v>
      </c>
      <c r="BD157" t="s">
        <v>14211</v>
      </c>
      <c r="BE157" t="s">
        <v>14211</v>
      </c>
      <c r="BF157" t="s">
        <v>14156</v>
      </c>
      <c r="BG157" t="s">
        <v>14156</v>
      </c>
      <c r="BH157" t="s">
        <v>14156</v>
      </c>
      <c r="BI157" t="s">
        <v>14106</v>
      </c>
      <c r="BJ157" t="s">
        <v>14195</v>
      </c>
      <c r="BK157" t="s">
        <v>14195</v>
      </c>
      <c r="BL157" t="s">
        <v>14242</v>
      </c>
      <c r="BM157" t="s">
        <v>14248</v>
      </c>
      <c r="BN157" t="s">
        <v>14248</v>
      </c>
      <c r="BO157" t="s">
        <v>14110</v>
      </c>
      <c r="BP157" t="s">
        <v>14110</v>
      </c>
      <c r="BQ157" t="s">
        <v>14110</v>
      </c>
      <c r="BR157" t="s">
        <v>14110</v>
      </c>
      <c r="BS157" t="s">
        <v>14110</v>
      </c>
      <c r="BT157" t="s">
        <v>14110</v>
      </c>
      <c r="BV157" t="s">
        <v>14110</v>
      </c>
      <c r="BW157" s="52"/>
      <c r="BX157" s="52"/>
    </row>
    <row r="158" spans="1:76" ht="15" customHeight="1">
      <c r="A158">
        <v>301</v>
      </c>
      <c r="B158">
        <v>2019</v>
      </c>
      <c r="C158" t="s">
        <v>1039</v>
      </c>
      <c r="D158" t="s">
        <v>1040</v>
      </c>
      <c r="E158" t="s">
        <v>639</v>
      </c>
      <c r="F158" t="s">
        <v>13831</v>
      </c>
      <c r="G158">
        <v>0</v>
      </c>
      <c r="H158" t="s">
        <v>14085</v>
      </c>
      <c r="I158">
        <v>4</v>
      </c>
      <c r="K158" t="s">
        <v>14085</v>
      </c>
      <c r="L158" t="s">
        <v>14155</v>
      </c>
      <c r="M158" t="s">
        <v>14250</v>
      </c>
      <c r="O158" t="s">
        <v>14088</v>
      </c>
      <c r="P158" t="s">
        <v>14112</v>
      </c>
      <c r="Q158" t="s">
        <v>14113</v>
      </c>
      <c r="R158" t="s">
        <v>14250</v>
      </c>
      <c r="S158" t="s">
        <v>14113</v>
      </c>
      <c r="T158" t="s">
        <v>14113</v>
      </c>
      <c r="U158" t="s">
        <v>14137</v>
      </c>
      <c r="V158" t="s">
        <v>14087</v>
      </c>
      <c r="W158" t="s">
        <v>14092</v>
      </c>
      <c r="X158" t="s">
        <v>14116</v>
      </c>
      <c r="Y158" t="s">
        <v>14117</v>
      </c>
      <c r="Z158" t="s">
        <v>14094</v>
      </c>
      <c r="AA158" t="s">
        <v>14110</v>
      </c>
      <c r="AB158" t="s">
        <v>14118</v>
      </c>
      <c r="AC158" t="s">
        <v>14141</v>
      </c>
      <c r="AD158" t="s">
        <v>14141</v>
      </c>
      <c r="AE158" t="s">
        <v>14093</v>
      </c>
      <c r="AF158" t="s">
        <v>14211</v>
      </c>
      <c r="AH158" t="s">
        <v>14097</v>
      </c>
      <c r="AI158" s="78" t="s">
        <v>14098</v>
      </c>
      <c r="AJ158" t="s">
        <v>14123</v>
      </c>
      <c r="AK158" t="s">
        <v>14099</v>
      </c>
      <c r="AL158" t="s">
        <v>14099</v>
      </c>
      <c r="AM158" t="s">
        <v>14099</v>
      </c>
      <c r="AN158" t="s">
        <v>14110</v>
      </c>
      <c r="AO158" t="s">
        <v>14087</v>
      </c>
      <c r="AQ158" t="s">
        <v>14100</v>
      </c>
      <c r="AR158" t="s">
        <v>14100</v>
      </c>
      <c r="AS158" t="s">
        <v>14098</v>
      </c>
      <c r="AT158" t="s">
        <v>14250</v>
      </c>
      <c r="AU158" t="s">
        <v>14250</v>
      </c>
      <c r="AV158" t="s">
        <v>14250</v>
      </c>
      <c r="AW158" t="s">
        <v>14102</v>
      </c>
      <c r="AX158" t="s">
        <v>14102</v>
      </c>
      <c r="AY158" t="s">
        <v>14098</v>
      </c>
      <c r="AZ158" t="s">
        <v>14103</v>
      </c>
      <c r="BB158" t="s">
        <v>14104</v>
      </c>
      <c r="BC158" t="s">
        <v>14206</v>
      </c>
      <c r="BD158" t="s">
        <v>14211</v>
      </c>
      <c r="BE158" t="s">
        <v>14211</v>
      </c>
      <c r="BF158" t="s">
        <v>14156</v>
      </c>
      <c r="BG158" t="s">
        <v>14156</v>
      </c>
      <c r="BH158" t="s">
        <v>14156</v>
      </c>
      <c r="BI158" t="s">
        <v>14106</v>
      </c>
      <c r="BJ158" t="s">
        <v>14195</v>
      </c>
      <c r="BK158" t="s">
        <v>14195</v>
      </c>
      <c r="BL158" t="s">
        <v>14132</v>
      </c>
      <c r="BM158" t="s">
        <v>14225</v>
      </c>
      <c r="BN158" t="s">
        <v>14248</v>
      </c>
      <c r="BO158" t="s">
        <v>14110</v>
      </c>
      <c r="BP158" t="s">
        <v>14110</v>
      </c>
      <c r="BQ158" t="s">
        <v>14110</v>
      </c>
      <c r="BR158" t="s">
        <v>14110</v>
      </c>
      <c r="BS158" t="s">
        <v>14110</v>
      </c>
      <c r="BT158" t="s">
        <v>14110</v>
      </c>
      <c r="BV158" t="s">
        <v>14110</v>
      </c>
      <c r="BW158" s="52"/>
      <c r="BX158" s="52"/>
    </row>
    <row r="159" spans="1:76" ht="15" customHeight="1">
      <c r="C159"/>
      <c r="H159" t="s">
        <v>14108</v>
      </c>
      <c r="I159">
        <v>4</v>
      </c>
      <c r="K159" t="s">
        <v>14085</v>
      </c>
      <c r="L159" t="s">
        <v>14155</v>
      </c>
      <c r="M159" t="s">
        <v>14250</v>
      </c>
      <c r="O159" t="s">
        <v>14088</v>
      </c>
      <c r="P159" t="s">
        <v>14112</v>
      </c>
      <c r="Q159" t="s">
        <v>14113</v>
      </c>
      <c r="R159" t="s">
        <v>14250</v>
      </c>
      <c r="S159" t="s">
        <v>14113</v>
      </c>
      <c r="T159" t="s">
        <v>14113</v>
      </c>
      <c r="U159" t="s">
        <v>14137</v>
      </c>
      <c r="V159" t="s">
        <v>14087</v>
      </c>
      <c r="W159" t="s">
        <v>14092</v>
      </c>
      <c r="X159" t="s">
        <v>14116</v>
      </c>
      <c r="Y159" t="s">
        <v>14117</v>
      </c>
      <c r="Z159" t="s">
        <v>14094</v>
      </c>
      <c r="AA159" t="s">
        <v>14110</v>
      </c>
      <c r="AB159" t="s">
        <v>14118</v>
      </c>
      <c r="AC159" t="s">
        <v>14141</v>
      </c>
      <c r="AD159" t="s">
        <v>14141</v>
      </c>
      <c r="AE159" t="s">
        <v>14093</v>
      </c>
      <c r="AF159" t="s">
        <v>14211</v>
      </c>
      <c r="AH159" t="s">
        <v>14097</v>
      </c>
      <c r="AI159" s="78" t="s">
        <v>14098</v>
      </c>
      <c r="AJ159" t="s">
        <v>14123</v>
      </c>
      <c r="AK159" t="s">
        <v>14099</v>
      </c>
      <c r="AL159" t="s">
        <v>14099</v>
      </c>
      <c r="AM159" t="s">
        <v>14099</v>
      </c>
      <c r="AN159" t="s">
        <v>14110</v>
      </c>
      <c r="AO159" t="s">
        <v>14087</v>
      </c>
      <c r="AQ159" t="s">
        <v>14100</v>
      </c>
      <c r="AR159" t="s">
        <v>14100</v>
      </c>
      <c r="AS159" t="s">
        <v>14098</v>
      </c>
      <c r="AT159" t="s">
        <v>14250</v>
      </c>
      <c r="AU159" t="s">
        <v>14250</v>
      </c>
      <c r="AV159" t="s">
        <v>14250</v>
      </c>
      <c r="AW159" t="s">
        <v>14102</v>
      </c>
      <c r="AX159" t="s">
        <v>14102</v>
      </c>
      <c r="AY159" t="s">
        <v>14098</v>
      </c>
      <c r="AZ159" t="s">
        <v>14103</v>
      </c>
      <c r="BB159" t="s">
        <v>14104</v>
      </c>
      <c r="BC159" t="s">
        <v>14206</v>
      </c>
      <c r="BD159" t="s">
        <v>14211</v>
      </c>
      <c r="BE159" t="s">
        <v>14211</v>
      </c>
      <c r="BF159" t="s">
        <v>14156</v>
      </c>
      <c r="BG159" t="s">
        <v>14156</v>
      </c>
      <c r="BH159" t="s">
        <v>14156</v>
      </c>
      <c r="BI159" t="s">
        <v>14106</v>
      </c>
      <c r="BJ159" t="s">
        <v>14195</v>
      </c>
      <c r="BK159" t="s">
        <v>14195</v>
      </c>
      <c r="BL159" t="s">
        <v>14132</v>
      </c>
      <c r="BM159" t="s">
        <v>14225</v>
      </c>
      <c r="BN159" t="s">
        <v>14248</v>
      </c>
      <c r="BO159" t="s">
        <v>14110</v>
      </c>
      <c r="BP159" t="s">
        <v>14110</v>
      </c>
      <c r="BQ159" t="s">
        <v>14110</v>
      </c>
      <c r="BR159" t="s">
        <v>14110</v>
      </c>
      <c r="BS159" t="s">
        <v>14110</v>
      </c>
      <c r="BT159" t="s">
        <v>14110</v>
      </c>
      <c r="BV159" t="s">
        <v>14110</v>
      </c>
      <c r="BW159" s="52"/>
      <c r="BX159" s="52"/>
    </row>
    <row r="160" spans="1:76" ht="15" customHeight="1">
      <c r="C160"/>
      <c r="H160" t="s">
        <v>14133</v>
      </c>
      <c r="I160">
        <v>3</v>
      </c>
      <c r="K160" t="s">
        <v>14085</v>
      </c>
      <c r="L160" t="s">
        <v>14155</v>
      </c>
      <c r="M160" t="s">
        <v>14250</v>
      </c>
      <c r="O160" t="s">
        <v>14088</v>
      </c>
      <c r="P160" t="s">
        <v>14112</v>
      </c>
      <c r="Q160" t="s">
        <v>14090</v>
      </c>
      <c r="R160" t="s">
        <v>14250</v>
      </c>
      <c r="S160" t="s">
        <v>14090</v>
      </c>
      <c r="T160" t="s">
        <v>14090</v>
      </c>
      <c r="U160" t="s">
        <v>14137</v>
      </c>
      <c r="V160" t="s">
        <v>14087</v>
      </c>
      <c r="W160" t="s">
        <v>14092</v>
      </c>
      <c r="X160" t="s">
        <v>14116</v>
      </c>
      <c r="Y160" t="s">
        <v>14117</v>
      </c>
      <c r="Z160" t="s">
        <v>14094</v>
      </c>
      <c r="AA160" t="s">
        <v>14110</v>
      </c>
      <c r="AB160" t="s">
        <v>14118</v>
      </c>
      <c r="AC160" t="s">
        <v>14141</v>
      </c>
      <c r="AD160" t="s">
        <v>14141</v>
      </c>
      <c r="AE160" t="s">
        <v>14093</v>
      </c>
      <c r="AF160" t="s">
        <v>14211</v>
      </c>
      <c r="AH160" t="s">
        <v>14097</v>
      </c>
      <c r="AI160" s="78" t="s">
        <v>14098</v>
      </c>
      <c r="AJ160" t="s">
        <v>14123</v>
      </c>
      <c r="AK160" t="s">
        <v>14099</v>
      </c>
      <c r="AL160" t="s">
        <v>14099</v>
      </c>
      <c r="AM160" t="s">
        <v>14099</v>
      </c>
      <c r="AN160" t="s">
        <v>14110</v>
      </c>
      <c r="AO160" t="s">
        <v>14087</v>
      </c>
      <c r="AQ160" t="s">
        <v>14100</v>
      </c>
      <c r="AR160" t="s">
        <v>14100</v>
      </c>
      <c r="AS160" t="s">
        <v>14098</v>
      </c>
      <c r="AT160" t="s">
        <v>14250</v>
      </c>
      <c r="AU160" t="s">
        <v>14250</v>
      </c>
      <c r="AV160" t="s">
        <v>14250</v>
      </c>
      <c r="AW160" t="s">
        <v>14215</v>
      </c>
      <c r="AX160" t="s">
        <v>14215</v>
      </c>
      <c r="AY160" t="s">
        <v>14238</v>
      </c>
      <c r="AZ160" t="s">
        <v>14103</v>
      </c>
      <c r="BB160" t="s">
        <v>14104</v>
      </c>
      <c r="BC160" t="s">
        <v>14193</v>
      </c>
      <c r="BD160" t="s">
        <v>14211</v>
      </c>
      <c r="BE160" t="s">
        <v>14211</v>
      </c>
      <c r="BF160" t="s">
        <v>14105</v>
      </c>
      <c r="BG160" t="s">
        <v>14167</v>
      </c>
      <c r="BH160" t="s">
        <v>14156</v>
      </c>
      <c r="BI160" t="s">
        <v>14106</v>
      </c>
      <c r="BJ160" t="s">
        <v>14195</v>
      </c>
      <c r="BK160" t="s">
        <v>14195</v>
      </c>
      <c r="BL160" t="s">
        <v>14132</v>
      </c>
      <c r="BM160" t="s">
        <v>14225</v>
      </c>
      <c r="BN160" t="s">
        <v>14248</v>
      </c>
      <c r="BO160" t="s">
        <v>14110</v>
      </c>
      <c r="BP160" t="s">
        <v>14110</v>
      </c>
      <c r="BQ160" t="s">
        <v>14110</v>
      </c>
      <c r="BR160" t="s">
        <v>14110</v>
      </c>
      <c r="BS160" t="s">
        <v>14110</v>
      </c>
      <c r="BT160" t="s">
        <v>14110</v>
      </c>
      <c r="BV160" t="s">
        <v>14110</v>
      </c>
      <c r="BW160" s="52"/>
      <c r="BX160" s="52"/>
    </row>
    <row r="161" spans="1:76" ht="15" customHeight="1">
      <c r="A161">
        <v>303</v>
      </c>
      <c r="B161">
        <v>2019</v>
      </c>
      <c r="C161" t="s">
        <v>1078</v>
      </c>
      <c r="D161" t="s">
        <v>1079</v>
      </c>
      <c r="E161" t="s">
        <v>819</v>
      </c>
      <c r="F161" t="s">
        <v>13832</v>
      </c>
      <c r="G161">
        <v>0</v>
      </c>
      <c r="H161" t="s">
        <v>14085</v>
      </c>
      <c r="I161">
        <v>15</v>
      </c>
      <c r="K161" t="s">
        <v>14108</v>
      </c>
      <c r="L161" t="s">
        <v>14109</v>
      </c>
      <c r="M161" t="s">
        <v>14110</v>
      </c>
      <c r="O161" t="s">
        <v>14111</v>
      </c>
      <c r="P161" t="s">
        <v>14156</v>
      </c>
      <c r="Q161" t="s">
        <v>14090</v>
      </c>
      <c r="R161" t="s">
        <v>14250</v>
      </c>
      <c r="S161" t="s">
        <v>14090</v>
      </c>
      <c r="T161" t="s">
        <v>14090</v>
      </c>
      <c r="U161" t="s">
        <v>14091</v>
      </c>
      <c r="V161" t="s">
        <v>14087</v>
      </c>
      <c r="W161" t="s">
        <v>14138</v>
      </c>
      <c r="X161" t="s">
        <v>14116</v>
      </c>
      <c r="Y161" t="s">
        <v>14093</v>
      </c>
      <c r="Z161" t="s">
        <v>14116</v>
      </c>
      <c r="AA161" t="s">
        <v>14110</v>
      </c>
      <c r="AB161" t="s">
        <v>14095</v>
      </c>
      <c r="AC161" t="s">
        <v>14141</v>
      </c>
      <c r="AD161" t="s">
        <v>14141</v>
      </c>
      <c r="AE161" t="s">
        <v>14093</v>
      </c>
      <c r="AF161" t="s">
        <v>14237</v>
      </c>
      <c r="AH161" t="s">
        <v>14097</v>
      </c>
      <c r="AI161" s="78" t="s">
        <v>14098</v>
      </c>
      <c r="AJ161" t="s">
        <v>14144</v>
      </c>
      <c r="AK161" t="s">
        <v>14145</v>
      </c>
      <c r="AL161" t="s">
        <v>14145</v>
      </c>
      <c r="AM161" t="s">
        <v>14145</v>
      </c>
      <c r="AN161" t="s">
        <v>14110</v>
      </c>
      <c r="AO161" t="s">
        <v>14110</v>
      </c>
      <c r="AQ161" t="s">
        <v>14244</v>
      </c>
      <c r="AR161" t="s">
        <v>14244</v>
      </c>
      <c r="AS161" t="s">
        <v>14122</v>
      </c>
      <c r="AT161" t="s">
        <v>14164</v>
      </c>
      <c r="AU161" t="s">
        <v>14203</v>
      </c>
      <c r="AV161" t="s">
        <v>14087</v>
      </c>
      <c r="AW161" t="s">
        <v>14102</v>
      </c>
      <c r="AX161" t="s">
        <v>14215</v>
      </c>
      <c r="AY161" t="s">
        <v>14122</v>
      </c>
      <c r="AZ161" t="s">
        <v>14103</v>
      </c>
      <c r="BA161" t="s">
        <v>14371</v>
      </c>
      <c r="BB161" t="s">
        <v>14104</v>
      </c>
      <c r="BC161" t="s">
        <v>14211</v>
      </c>
      <c r="BD161" t="s">
        <v>14211</v>
      </c>
      <c r="BE161" t="s">
        <v>14211</v>
      </c>
      <c r="BF161" t="s">
        <v>14156</v>
      </c>
      <c r="BG161" t="s">
        <v>14156</v>
      </c>
      <c r="BH161" t="s">
        <v>14156</v>
      </c>
      <c r="BI161" t="s">
        <v>14131</v>
      </c>
      <c r="BJ161" t="s">
        <v>14195</v>
      </c>
      <c r="BK161" t="s">
        <v>14195</v>
      </c>
      <c r="BL161" t="s">
        <v>14132</v>
      </c>
      <c r="BM161" t="s">
        <v>14248</v>
      </c>
      <c r="BN161" t="s">
        <v>14248</v>
      </c>
      <c r="BO161" t="s">
        <v>14110</v>
      </c>
      <c r="BP161" t="s">
        <v>14110</v>
      </c>
      <c r="BQ161" t="s">
        <v>14110</v>
      </c>
      <c r="BR161" t="s">
        <v>14110</v>
      </c>
      <c r="BS161" t="s">
        <v>14110</v>
      </c>
      <c r="BT161" t="s">
        <v>14110</v>
      </c>
      <c r="BV161" t="s">
        <v>14110</v>
      </c>
      <c r="BW161" s="52"/>
      <c r="BX161" s="52"/>
    </row>
    <row r="162" spans="1:76" ht="15" customHeight="1">
      <c r="C162"/>
      <c r="H162" t="s">
        <v>14108</v>
      </c>
      <c r="I162">
        <v>9</v>
      </c>
      <c r="J162">
        <v>10</v>
      </c>
      <c r="K162" t="s">
        <v>14133</v>
      </c>
      <c r="L162" t="s">
        <v>14109</v>
      </c>
      <c r="M162" t="s">
        <v>14110</v>
      </c>
      <c r="O162" t="s">
        <v>14111</v>
      </c>
      <c r="P162" t="s">
        <v>14156</v>
      </c>
      <c r="Q162" t="s">
        <v>14090</v>
      </c>
      <c r="R162" t="s">
        <v>14250</v>
      </c>
      <c r="S162" t="s">
        <v>14090</v>
      </c>
      <c r="T162" t="s">
        <v>14090</v>
      </c>
      <c r="U162" t="s">
        <v>14091</v>
      </c>
      <c r="V162" t="s">
        <v>14087</v>
      </c>
      <c r="W162" t="s">
        <v>14138</v>
      </c>
      <c r="X162" t="s">
        <v>14116</v>
      </c>
      <c r="Y162" t="s">
        <v>14093</v>
      </c>
      <c r="Z162" t="s">
        <v>14116</v>
      </c>
      <c r="AA162" t="s">
        <v>14110</v>
      </c>
      <c r="AB162" t="s">
        <v>14095</v>
      </c>
      <c r="AC162" t="s">
        <v>14118</v>
      </c>
      <c r="AD162" t="s">
        <v>14141</v>
      </c>
      <c r="AE162" t="s">
        <v>14093</v>
      </c>
      <c r="AF162" t="s">
        <v>14187</v>
      </c>
      <c r="AH162" t="s">
        <v>14097</v>
      </c>
      <c r="AI162" s="78" t="s">
        <v>14098</v>
      </c>
      <c r="AJ162" t="s">
        <v>14144</v>
      </c>
      <c r="AK162" t="s">
        <v>14145</v>
      </c>
      <c r="AL162" t="s">
        <v>14145</v>
      </c>
      <c r="AM162" t="s">
        <v>14145</v>
      </c>
      <c r="AN162" t="s">
        <v>14110</v>
      </c>
      <c r="AO162" t="s">
        <v>14110</v>
      </c>
      <c r="AQ162" t="s">
        <v>14244</v>
      </c>
      <c r="AR162" t="s">
        <v>14244</v>
      </c>
      <c r="AS162" t="s">
        <v>14122</v>
      </c>
      <c r="AT162" t="s">
        <v>14164</v>
      </c>
      <c r="AU162" t="s">
        <v>14203</v>
      </c>
      <c r="AV162" t="s">
        <v>14087</v>
      </c>
      <c r="AW162" t="s">
        <v>14102</v>
      </c>
      <c r="AX162" t="s">
        <v>14102</v>
      </c>
      <c r="AY162" t="s">
        <v>14098</v>
      </c>
      <c r="AZ162" t="s">
        <v>14103</v>
      </c>
      <c r="BA162" t="s">
        <v>14371</v>
      </c>
      <c r="BB162" t="s">
        <v>14104</v>
      </c>
      <c r="BC162" t="s">
        <v>14211</v>
      </c>
      <c r="BD162" t="s">
        <v>14211</v>
      </c>
      <c r="BE162" t="s">
        <v>14211</v>
      </c>
      <c r="BF162" t="s">
        <v>14156</v>
      </c>
      <c r="BG162" t="s">
        <v>14156</v>
      </c>
      <c r="BH162" t="s">
        <v>14156</v>
      </c>
      <c r="BI162" t="s">
        <v>14131</v>
      </c>
      <c r="BJ162" t="s">
        <v>14195</v>
      </c>
      <c r="BK162" t="s">
        <v>14195</v>
      </c>
      <c r="BL162" t="s">
        <v>14132</v>
      </c>
      <c r="BM162" t="s">
        <v>14248</v>
      </c>
      <c r="BN162" t="s">
        <v>14248</v>
      </c>
      <c r="BO162" t="s">
        <v>14110</v>
      </c>
      <c r="BP162" t="s">
        <v>14110</v>
      </c>
      <c r="BQ162" t="s">
        <v>14110</v>
      </c>
      <c r="BR162" t="s">
        <v>14110</v>
      </c>
      <c r="BS162" t="s">
        <v>14110</v>
      </c>
      <c r="BT162" t="s">
        <v>14110</v>
      </c>
      <c r="BV162" t="s">
        <v>14110</v>
      </c>
      <c r="BW162" s="52"/>
      <c r="BX162" s="52"/>
    </row>
    <row r="163" spans="1:76" ht="15" customHeight="1">
      <c r="A163">
        <v>308</v>
      </c>
      <c r="B163">
        <v>2019</v>
      </c>
      <c r="C163" t="s">
        <v>1422</v>
      </c>
      <c r="D163" t="s">
        <v>1423</v>
      </c>
      <c r="E163" t="s">
        <v>1424</v>
      </c>
      <c r="F163" t="s">
        <v>13835</v>
      </c>
      <c r="G163">
        <v>0</v>
      </c>
      <c r="H163" t="s">
        <v>14085</v>
      </c>
      <c r="I163">
        <v>60</v>
      </c>
      <c r="K163" t="s">
        <v>14085</v>
      </c>
      <c r="L163" t="s">
        <v>14109</v>
      </c>
      <c r="M163" t="s">
        <v>14110</v>
      </c>
      <c r="O163" t="s">
        <v>14111</v>
      </c>
      <c r="P163" t="s">
        <v>14156</v>
      </c>
      <c r="Q163" t="s">
        <v>14090</v>
      </c>
      <c r="R163" t="s">
        <v>14250</v>
      </c>
      <c r="S163" t="s">
        <v>14090</v>
      </c>
      <c r="T163" t="s">
        <v>14090</v>
      </c>
      <c r="U163" t="s">
        <v>14091</v>
      </c>
      <c r="V163" t="s">
        <v>14087</v>
      </c>
      <c r="W163" t="s">
        <v>14092</v>
      </c>
      <c r="X163" t="s">
        <v>14091</v>
      </c>
      <c r="Y163" t="s">
        <v>14093</v>
      </c>
      <c r="Z163" t="s">
        <v>14140</v>
      </c>
      <c r="AA163" t="s">
        <v>14110</v>
      </c>
      <c r="AB163" t="s">
        <v>14118</v>
      </c>
      <c r="AC163" t="s">
        <v>14141</v>
      </c>
      <c r="AD163" t="s">
        <v>14141</v>
      </c>
      <c r="AE163" t="s">
        <v>14142</v>
      </c>
      <c r="AF163" t="s">
        <v>14211</v>
      </c>
      <c r="AH163" t="s">
        <v>14097</v>
      </c>
      <c r="AI163" s="78" t="s">
        <v>14098</v>
      </c>
      <c r="AJ163" t="s">
        <v>14123</v>
      </c>
      <c r="AK163" t="s">
        <v>14124</v>
      </c>
      <c r="AL163" t="s">
        <v>14124</v>
      </c>
      <c r="AM163" t="s">
        <v>14188</v>
      </c>
      <c r="AN163" t="s">
        <v>14110</v>
      </c>
      <c r="AO163" t="s">
        <v>14110</v>
      </c>
      <c r="AQ163" t="s">
        <v>14163</v>
      </c>
      <c r="AR163" t="s">
        <v>14163</v>
      </c>
      <c r="AS163" t="s">
        <v>14098</v>
      </c>
      <c r="AT163" t="s">
        <v>14203</v>
      </c>
      <c r="AU163" t="s">
        <v>14203</v>
      </c>
      <c r="AV163" t="s">
        <v>14110</v>
      </c>
      <c r="AW163" t="s">
        <v>14102</v>
      </c>
      <c r="AX163" t="s">
        <v>14102</v>
      </c>
      <c r="AY163" t="s">
        <v>14098</v>
      </c>
      <c r="AZ163" t="s">
        <v>14103</v>
      </c>
      <c r="BB163" t="s">
        <v>14193</v>
      </c>
      <c r="BC163" t="s">
        <v>14211</v>
      </c>
      <c r="BD163" t="s">
        <v>14211</v>
      </c>
      <c r="BE163" t="s">
        <v>14211</v>
      </c>
      <c r="BF163" t="s">
        <v>14151</v>
      </c>
      <c r="BG163" t="s">
        <v>14156</v>
      </c>
      <c r="BH163" t="s">
        <v>14156</v>
      </c>
      <c r="BI163" t="s">
        <v>14131</v>
      </c>
      <c r="BJ163" t="s">
        <v>14195</v>
      </c>
      <c r="BK163" t="s">
        <v>14195</v>
      </c>
      <c r="BL163" t="s">
        <v>14153</v>
      </c>
      <c r="BM163" t="s">
        <v>14248</v>
      </c>
      <c r="BN163" t="s">
        <v>14248</v>
      </c>
      <c r="BO163" t="s">
        <v>14110</v>
      </c>
      <c r="BP163" t="s">
        <v>14110</v>
      </c>
      <c r="BQ163" t="s">
        <v>14110</v>
      </c>
      <c r="BR163" t="s">
        <v>14110</v>
      </c>
      <c r="BS163" t="s">
        <v>14110</v>
      </c>
      <c r="BT163" t="s">
        <v>14110</v>
      </c>
      <c r="BV163" t="s">
        <v>14110</v>
      </c>
      <c r="BW163" s="52"/>
      <c r="BX163" s="52"/>
    </row>
    <row r="164" spans="1:76" ht="15" customHeight="1">
      <c r="A164">
        <v>312</v>
      </c>
      <c r="B164">
        <v>2020</v>
      </c>
      <c r="C164" t="s">
        <v>176</v>
      </c>
      <c r="D164" t="s">
        <v>177</v>
      </c>
      <c r="E164" t="s">
        <v>748</v>
      </c>
      <c r="F164" t="s">
        <v>13840</v>
      </c>
      <c r="G164">
        <v>0</v>
      </c>
      <c r="H164" t="s">
        <v>14085</v>
      </c>
      <c r="I164">
        <v>11</v>
      </c>
      <c r="K164" t="s">
        <v>14085</v>
      </c>
      <c r="L164" t="s">
        <v>14171</v>
      </c>
      <c r="M164" t="s">
        <v>14250</v>
      </c>
      <c r="O164" t="s">
        <v>14088</v>
      </c>
      <c r="P164" t="s">
        <v>14112</v>
      </c>
      <c r="Q164" t="s">
        <v>14113</v>
      </c>
      <c r="R164" t="s">
        <v>14250</v>
      </c>
      <c r="S164" t="s">
        <v>14113</v>
      </c>
      <c r="T164" t="s">
        <v>14090</v>
      </c>
      <c r="U164" t="s">
        <v>14137</v>
      </c>
      <c r="V164" t="s">
        <v>14110</v>
      </c>
      <c r="W164" t="s">
        <v>14092</v>
      </c>
      <c r="X164" t="s">
        <v>14116</v>
      </c>
      <c r="Y164" t="s">
        <v>14117</v>
      </c>
      <c r="Z164" t="s">
        <v>14094</v>
      </c>
      <c r="AA164" t="s">
        <v>14110</v>
      </c>
      <c r="AB164" t="s">
        <v>14118</v>
      </c>
      <c r="AC164" t="s">
        <v>14141</v>
      </c>
      <c r="AD164" t="s">
        <v>14141</v>
      </c>
      <c r="AE164" t="s">
        <v>14093</v>
      </c>
      <c r="AF164" t="s">
        <v>14211</v>
      </c>
      <c r="AH164" t="s">
        <v>14097</v>
      </c>
      <c r="AI164" s="78" t="s">
        <v>14122</v>
      </c>
      <c r="AJ164" t="s">
        <v>14093</v>
      </c>
      <c r="AK164" t="s">
        <v>14099</v>
      </c>
      <c r="AL164" t="s">
        <v>14188</v>
      </c>
      <c r="AM164" t="s">
        <v>14099</v>
      </c>
      <c r="AN164" t="s">
        <v>14110</v>
      </c>
      <c r="AO164" t="s">
        <v>14087</v>
      </c>
      <c r="AQ164" t="s">
        <v>14125</v>
      </c>
      <c r="AR164" t="s">
        <v>14100</v>
      </c>
      <c r="AS164" t="s">
        <v>14122</v>
      </c>
      <c r="AT164" t="s">
        <v>14250</v>
      </c>
      <c r="AU164" t="s">
        <v>14250</v>
      </c>
      <c r="AV164" t="s">
        <v>14250</v>
      </c>
      <c r="AW164" t="s">
        <v>14102</v>
      </c>
      <c r="AX164" t="s">
        <v>14165</v>
      </c>
      <c r="AY164" t="s">
        <v>14122</v>
      </c>
      <c r="AZ164" t="s">
        <v>14128</v>
      </c>
      <c r="BB164" t="s">
        <v>14193</v>
      </c>
      <c r="BC164" t="s">
        <v>14211</v>
      </c>
      <c r="BD164" t="s">
        <v>14211</v>
      </c>
      <c r="BE164" t="s">
        <v>14211</v>
      </c>
      <c r="BF164" t="s">
        <v>14105</v>
      </c>
      <c r="BG164" t="s">
        <v>14167</v>
      </c>
      <c r="BH164" t="s">
        <v>14156</v>
      </c>
      <c r="BI164" t="s">
        <v>14131</v>
      </c>
      <c r="BJ164" t="s">
        <v>14195</v>
      </c>
      <c r="BK164" t="s">
        <v>14195</v>
      </c>
      <c r="BL164" t="s">
        <v>14253</v>
      </c>
      <c r="BM164" t="s">
        <v>14225</v>
      </c>
      <c r="BN164" t="s">
        <v>14248</v>
      </c>
      <c r="BO164" t="s">
        <v>14110</v>
      </c>
      <c r="BP164" t="s">
        <v>14110</v>
      </c>
      <c r="BQ164" t="s">
        <v>14110</v>
      </c>
      <c r="BR164" t="s">
        <v>14110</v>
      </c>
      <c r="BS164" t="s">
        <v>14110</v>
      </c>
      <c r="BT164" t="s">
        <v>14110</v>
      </c>
      <c r="BV164" t="s">
        <v>14110</v>
      </c>
      <c r="BW164" s="52"/>
      <c r="BX164" s="52"/>
    </row>
    <row r="165" spans="1:76" ht="15" customHeight="1">
      <c r="C165"/>
      <c r="H165" t="s">
        <v>14108</v>
      </c>
      <c r="I165">
        <v>6</v>
      </c>
      <c r="K165" t="s">
        <v>14154</v>
      </c>
      <c r="L165" t="s">
        <v>14171</v>
      </c>
      <c r="M165" t="s">
        <v>14250</v>
      </c>
      <c r="O165" t="s">
        <v>14135</v>
      </c>
      <c r="P165" t="s">
        <v>14112</v>
      </c>
      <c r="Q165" t="s">
        <v>14113</v>
      </c>
      <c r="R165" t="s">
        <v>14250</v>
      </c>
      <c r="S165" t="s">
        <v>14113</v>
      </c>
      <c r="T165" t="s">
        <v>14090</v>
      </c>
      <c r="U165" t="s">
        <v>14137</v>
      </c>
      <c r="V165" t="s">
        <v>14110</v>
      </c>
      <c r="W165" t="s">
        <v>14092</v>
      </c>
      <c r="X165" t="s">
        <v>14116</v>
      </c>
      <c r="Y165" t="s">
        <v>14093</v>
      </c>
      <c r="Z165" t="s">
        <v>14094</v>
      </c>
      <c r="AA165" t="s">
        <v>14110</v>
      </c>
      <c r="AB165" t="s">
        <v>14118</v>
      </c>
      <c r="AC165" t="s">
        <v>14141</v>
      </c>
      <c r="AD165" t="s">
        <v>14141</v>
      </c>
      <c r="AE165" t="s">
        <v>14093</v>
      </c>
      <c r="AF165" t="s">
        <v>14219</v>
      </c>
      <c r="AH165" t="s">
        <v>14097</v>
      </c>
      <c r="AI165" s="78" t="s">
        <v>14122</v>
      </c>
      <c r="AJ165" t="s">
        <v>14093</v>
      </c>
      <c r="AK165" t="s">
        <v>14099</v>
      </c>
      <c r="AL165" t="s">
        <v>14188</v>
      </c>
      <c r="AM165" t="s">
        <v>14099</v>
      </c>
      <c r="AN165" t="s">
        <v>14110</v>
      </c>
      <c r="AO165" t="s">
        <v>14087</v>
      </c>
      <c r="AQ165" t="s">
        <v>14125</v>
      </c>
      <c r="AR165" t="s">
        <v>14100</v>
      </c>
      <c r="AS165" t="s">
        <v>14122</v>
      </c>
      <c r="AT165" t="s">
        <v>14250</v>
      </c>
      <c r="AU165" t="s">
        <v>14250</v>
      </c>
      <c r="AV165" t="s">
        <v>14250</v>
      </c>
      <c r="AW165" t="s">
        <v>14102</v>
      </c>
      <c r="AX165" t="s">
        <v>14165</v>
      </c>
      <c r="AY165" t="s">
        <v>14122</v>
      </c>
      <c r="AZ165" t="s">
        <v>14128</v>
      </c>
      <c r="BB165" t="s">
        <v>14104</v>
      </c>
      <c r="BC165" t="s">
        <v>14193</v>
      </c>
      <c r="BD165" t="s">
        <v>14211</v>
      </c>
      <c r="BE165" t="s">
        <v>14211</v>
      </c>
      <c r="BF165" t="s">
        <v>14167</v>
      </c>
      <c r="BG165" t="s">
        <v>14156</v>
      </c>
      <c r="BH165" t="s">
        <v>14156</v>
      </c>
      <c r="BI165" t="s">
        <v>14131</v>
      </c>
      <c r="BJ165" t="s">
        <v>14195</v>
      </c>
      <c r="BK165" t="s">
        <v>14195</v>
      </c>
      <c r="BL165" t="s">
        <v>14253</v>
      </c>
      <c r="BM165" t="s">
        <v>14225</v>
      </c>
      <c r="BN165" t="s">
        <v>14248</v>
      </c>
      <c r="BO165" t="s">
        <v>14110</v>
      </c>
      <c r="BP165" t="s">
        <v>14110</v>
      </c>
      <c r="BQ165" t="s">
        <v>14110</v>
      </c>
      <c r="BR165" t="s">
        <v>14110</v>
      </c>
      <c r="BS165" t="s">
        <v>14110</v>
      </c>
      <c r="BT165" t="s">
        <v>14110</v>
      </c>
      <c r="BV165" t="s">
        <v>14110</v>
      </c>
      <c r="BW165" s="52"/>
      <c r="BX165" s="52"/>
    </row>
    <row r="166" spans="1:76" ht="15" customHeight="1">
      <c r="A166">
        <v>313</v>
      </c>
      <c r="B166">
        <v>2020</v>
      </c>
      <c r="C166" t="s">
        <v>196</v>
      </c>
      <c r="D166" t="s">
        <v>197</v>
      </c>
      <c r="E166" t="s">
        <v>766</v>
      </c>
      <c r="F166" t="s">
        <v>13841</v>
      </c>
      <c r="G166">
        <v>0</v>
      </c>
      <c r="H166" t="s">
        <v>14085</v>
      </c>
      <c r="I166">
        <v>6</v>
      </c>
      <c r="K166" t="s">
        <v>14085</v>
      </c>
      <c r="L166" t="s">
        <v>14109</v>
      </c>
      <c r="M166" t="s">
        <v>14110</v>
      </c>
      <c r="O166" t="s">
        <v>14088</v>
      </c>
      <c r="P166" t="s">
        <v>14112</v>
      </c>
      <c r="Q166" t="s">
        <v>14090</v>
      </c>
      <c r="R166" t="s">
        <v>14250</v>
      </c>
      <c r="S166" t="s">
        <v>14090</v>
      </c>
      <c r="T166" t="s">
        <v>14090</v>
      </c>
      <c r="U166" t="s">
        <v>14137</v>
      </c>
      <c r="V166" t="s">
        <v>14110</v>
      </c>
      <c r="W166" t="s">
        <v>14092</v>
      </c>
      <c r="X166" t="s">
        <v>14116</v>
      </c>
      <c r="Y166" t="s">
        <v>14157</v>
      </c>
      <c r="Z166" t="s">
        <v>14140</v>
      </c>
      <c r="AA166" t="s">
        <v>14110</v>
      </c>
      <c r="AB166" t="s">
        <v>14141</v>
      </c>
      <c r="AC166" t="s">
        <v>14141</v>
      </c>
      <c r="AD166" t="s">
        <v>14141</v>
      </c>
      <c r="AE166" t="s">
        <v>14093</v>
      </c>
      <c r="AF166" t="s">
        <v>14096</v>
      </c>
      <c r="AH166" t="s">
        <v>14097</v>
      </c>
      <c r="AI166" s="78" t="s">
        <v>14122</v>
      </c>
      <c r="AJ166" t="s">
        <v>14093</v>
      </c>
      <c r="AK166" t="s">
        <v>14145</v>
      </c>
      <c r="AL166" t="s">
        <v>14188</v>
      </c>
      <c r="AM166" t="s">
        <v>14188</v>
      </c>
      <c r="AN166" t="s">
        <v>14110</v>
      </c>
      <c r="AO166" t="s">
        <v>14110</v>
      </c>
      <c r="AQ166" t="s">
        <v>14189</v>
      </c>
      <c r="AR166" t="s">
        <v>14189</v>
      </c>
      <c r="AS166" t="s">
        <v>14098</v>
      </c>
      <c r="AT166" t="s">
        <v>14222</v>
      </c>
      <c r="AU166" t="s">
        <v>14222</v>
      </c>
      <c r="AV166" t="s">
        <v>14110</v>
      </c>
      <c r="AW166" t="s">
        <v>14102</v>
      </c>
      <c r="AX166" t="s">
        <v>14165</v>
      </c>
      <c r="AY166" t="s">
        <v>14122</v>
      </c>
      <c r="AZ166" t="s">
        <v>14128</v>
      </c>
      <c r="BB166" t="s">
        <v>14104</v>
      </c>
      <c r="BC166" t="s">
        <v>14211</v>
      </c>
      <c r="BD166" t="s">
        <v>14211</v>
      </c>
      <c r="BE166" t="s">
        <v>14211</v>
      </c>
      <c r="BF166" t="s">
        <v>14156</v>
      </c>
      <c r="BG166" t="s">
        <v>14156</v>
      </c>
      <c r="BH166" t="s">
        <v>14156</v>
      </c>
      <c r="BI166" t="s">
        <v>14106</v>
      </c>
      <c r="BJ166" t="s">
        <v>14195</v>
      </c>
      <c r="BK166" t="s">
        <v>14195</v>
      </c>
      <c r="BL166" t="s">
        <v>14242</v>
      </c>
      <c r="BM166" t="s">
        <v>14248</v>
      </c>
      <c r="BN166" t="s">
        <v>14248</v>
      </c>
      <c r="BO166" t="s">
        <v>14110</v>
      </c>
      <c r="BP166" t="s">
        <v>14110</v>
      </c>
      <c r="BQ166" t="s">
        <v>14110</v>
      </c>
      <c r="BR166" t="s">
        <v>14110</v>
      </c>
      <c r="BS166" t="s">
        <v>14110</v>
      </c>
      <c r="BT166" t="s">
        <v>14110</v>
      </c>
      <c r="BU166" t="s">
        <v>14372</v>
      </c>
      <c r="BV166" t="s">
        <v>14087</v>
      </c>
      <c r="BW166" s="52"/>
      <c r="BX166" s="52"/>
    </row>
    <row r="167" spans="1:76" ht="15" customHeight="1">
      <c r="A167">
        <v>315</v>
      </c>
      <c r="B167">
        <v>2020</v>
      </c>
      <c r="C167" t="s">
        <v>288</v>
      </c>
      <c r="D167" t="s">
        <v>289</v>
      </c>
      <c r="E167" t="s">
        <v>639</v>
      </c>
      <c r="F167" t="s">
        <v>13844</v>
      </c>
      <c r="G167">
        <v>0</v>
      </c>
      <c r="H167" t="s">
        <v>14085</v>
      </c>
      <c r="I167">
        <v>6</v>
      </c>
      <c r="K167" t="s">
        <v>14085</v>
      </c>
      <c r="L167" t="s">
        <v>14155</v>
      </c>
      <c r="M167" t="s">
        <v>14250</v>
      </c>
      <c r="O167" t="s">
        <v>14088</v>
      </c>
      <c r="P167" t="s">
        <v>14112</v>
      </c>
      <c r="Q167" t="s">
        <v>14113</v>
      </c>
      <c r="R167" t="s">
        <v>14250</v>
      </c>
      <c r="S167" t="s">
        <v>14113</v>
      </c>
      <c r="T167" t="s">
        <v>14090</v>
      </c>
      <c r="U167" t="s">
        <v>14137</v>
      </c>
      <c r="V167" t="s">
        <v>14110</v>
      </c>
      <c r="W167" t="s">
        <v>14092</v>
      </c>
      <c r="X167" t="s">
        <v>14116</v>
      </c>
      <c r="Y167" t="s">
        <v>14093</v>
      </c>
      <c r="Z167" t="s">
        <v>14094</v>
      </c>
      <c r="AA167" t="s">
        <v>14110</v>
      </c>
      <c r="AB167" t="s">
        <v>14095</v>
      </c>
      <c r="AC167" t="s">
        <v>14141</v>
      </c>
      <c r="AD167" t="s">
        <v>14141</v>
      </c>
      <c r="AE167" t="s">
        <v>14093</v>
      </c>
      <c r="AF167" t="s">
        <v>14096</v>
      </c>
      <c r="AH167" t="s">
        <v>14097</v>
      </c>
      <c r="AI167" s="78" t="s">
        <v>14098</v>
      </c>
      <c r="AJ167" t="s">
        <v>14123</v>
      </c>
      <c r="AK167" t="s">
        <v>14099</v>
      </c>
      <c r="AL167" t="s">
        <v>14099</v>
      </c>
      <c r="AM167" t="s">
        <v>14099</v>
      </c>
      <c r="AN167" t="s">
        <v>14110</v>
      </c>
      <c r="AO167" t="s">
        <v>14110</v>
      </c>
      <c r="AQ167" t="s">
        <v>14100</v>
      </c>
      <c r="AR167" t="s">
        <v>14100</v>
      </c>
      <c r="AS167" t="s">
        <v>14098</v>
      </c>
      <c r="AT167" t="s">
        <v>14250</v>
      </c>
      <c r="AU167" t="s">
        <v>14250</v>
      </c>
      <c r="AV167" t="s">
        <v>14250</v>
      </c>
      <c r="AW167" t="s">
        <v>14102</v>
      </c>
      <c r="AX167" t="s">
        <v>14102</v>
      </c>
      <c r="AY167" t="s">
        <v>14122</v>
      </c>
      <c r="AZ167" t="s">
        <v>14103</v>
      </c>
      <c r="BB167" t="s">
        <v>14104</v>
      </c>
      <c r="BC167" t="s">
        <v>14211</v>
      </c>
      <c r="BD167" t="s">
        <v>14211</v>
      </c>
      <c r="BE167" t="s">
        <v>14211</v>
      </c>
      <c r="BF167" t="s">
        <v>14156</v>
      </c>
      <c r="BG167" t="s">
        <v>14156</v>
      </c>
      <c r="BH167" t="s">
        <v>14156</v>
      </c>
      <c r="BI167" t="s">
        <v>14106</v>
      </c>
      <c r="BJ167" t="s">
        <v>14195</v>
      </c>
      <c r="BK167" t="s">
        <v>14195</v>
      </c>
      <c r="BL167" t="s">
        <v>14132</v>
      </c>
      <c r="BM167" t="s">
        <v>14225</v>
      </c>
      <c r="BN167" t="s">
        <v>14248</v>
      </c>
      <c r="BO167" t="s">
        <v>14110</v>
      </c>
      <c r="BP167" t="s">
        <v>14110</v>
      </c>
      <c r="BQ167" t="s">
        <v>14110</v>
      </c>
      <c r="BR167" t="s">
        <v>14110</v>
      </c>
      <c r="BS167" t="s">
        <v>14110</v>
      </c>
      <c r="BT167" t="s">
        <v>14110</v>
      </c>
      <c r="BV167" t="s">
        <v>14110</v>
      </c>
      <c r="BW167" s="52"/>
      <c r="BX167" s="52"/>
    </row>
    <row r="168" spans="1:76" ht="15" customHeight="1">
      <c r="C168"/>
      <c r="H168" t="s">
        <v>14108</v>
      </c>
      <c r="I168">
        <v>5</v>
      </c>
      <c r="K168" t="s">
        <v>14085</v>
      </c>
      <c r="L168" t="s">
        <v>14086</v>
      </c>
      <c r="M168" t="s">
        <v>14087</v>
      </c>
      <c r="O168" t="s">
        <v>14088</v>
      </c>
      <c r="P168" t="s">
        <v>14112</v>
      </c>
      <c r="Q168" t="s">
        <v>14113</v>
      </c>
      <c r="R168" t="s">
        <v>14250</v>
      </c>
      <c r="S168" t="s">
        <v>14113</v>
      </c>
      <c r="T168" t="s">
        <v>14090</v>
      </c>
      <c r="U168" t="s">
        <v>14137</v>
      </c>
      <c r="V168" t="s">
        <v>14110</v>
      </c>
      <c r="W168" t="s">
        <v>14092</v>
      </c>
      <c r="X168" t="s">
        <v>14116</v>
      </c>
      <c r="Y168" t="s">
        <v>14093</v>
      </c>
      <c r="Z168" t="s">
        <v>14158</v>
      </c>
      <c r="AA168" t="s">
        <v>14110</v>
      </c>
      <c r="AB168" t="s">
        <v>14095</v>
      </c>
      <c r="AC168" t="s">
        <v>14141</v>
      </c>
      <c r="AD168" t="s">
        <v>14141</v>
      </c>
      <c r="AE168" t="s">
        <v>14093</v>
      </c>
      <c r="AF168" t="s">
        <v>14096</v>
      </c>
      <c r="AH168" t="s">
        <v>14097</v>
      </c>
      <c r="AI168" s="78" t="s">
        <v>14098</v>
      </c>
      <c r="AJ168" t="s">
        <v>14123</v>
      </c>
      <c r="AK168" t="s">
        <v>14099</v>
      </c>
      <c r="AL168" t="s">
        <v>14099</v>
      </c>
      <c r="AM168" t="s">
        <v>14201</v>
      </c>
      <c r="AN168" t="s">
        <v>14110</v>
      </c>
      <c r="AO168" t="s">
        <v>14110</v>
      </c>
      <c r="AQ168" t="s">
        <v>14100</v>
      </c>
      <c r="AR168" t="s">
        <v>14100</v>
      </c>
      <c r="AS168" t="s">
        <v>14098</v>
      </c>
      <c r="AT168" t="s">
        <v>14222</v>
      </c>
      <c r="AU168" t="s">
        <v>14222</v>
      </c>
      <c r="AV168" t="s">
        <v>14250</v>
      </c>
      <c r="AW168" t="s">
        <v>14102</v>
      </c>
      <c r="AX168" t="s">
        <v>14127</v>
      </c>
      <c r="AY168" t="s">
        <v>14122</v>
      </c>
      <c r="AZ168" t="s">
        <v>14103</v>
      </c>
      <c r="BB168" t="s">
        <v>14104</v>
      </c>
      <c r="BC168" t="s">
        <v>14211</v>
      </c>
      <c r="BD168" t="s">
        <v>14211</v>
      </c>
      <c r="BE168" t="s">
        <v>14211</v>
      </c>
      <c r="BF168" t="s">
        <v>14156</v>
      </c>
      <c r="BG168" t="s">
        <v>14156</v>
      </c>
      <c r="BH168" t="s">
        <v>14156</v>
      </c>
      <c r="BI168" t="s">
        <v>14106</v>
      </c>
      <c r="BJ168" t="s">
        <v>14195</v>
      </c>
      <c r="BK168" t="s">
        <v>14195</v>
      </c>
      <c r="BL168" t="s">
        <v>14132</v>
      </c>
      <c r="BM168" t="s">
        <v>14248</v>
      </c>
      <c r="BN168" t="s">
        <v>14248</v>
      </c>
      <c r="BO168" t="s">
        <v>14110</v>
      </c>
      <c r="BP168" t="s">
        <v>14110</v>
      </c>
      <c r="BQ168" t="s">
        <v>14110</v>
      </c>
      <c r="BR168" t="s">
        <v>14110</v>
      </c>
      <c r="BS168" t="s">
        <v>14110</v>
      </c>
      <c r="BT168" t="s">
        <v>14110</v>
      </c>
      <c r="BV168" t="s">
        <v>14110</v>
      </c>
      <c r="BW168" s="52"/>
      <c r="BX168" s="52"/>
    </row>
    <row r="169" spans="1:76" ht="15" customHeight="1">
      <c r="A169">
        <v>316</v>
      </c>
      <c r="B169">
        <v>2020</v>
      </c>
      <c r="C169" t="s">
        <v>329</v>
      </c>
      <c r="D169" t="s">
        <v>330</v>
      </c>
      <c r="E169" t="s">
        <v>646</v>
      </c>
      <c r="F169" t="s">
        <v>13845</v>
      </c>
      <c r="G169">
        <v>0</v>
      </c>
      <c r="H169" t="s">
        <v>14085</v>
      </c>
      <c r="I169">
        <v>4</v>
      </c>
      <c r="K169" t="s">
        <v>14085</v>
      </c>
      <c r="L169" t="s">
        <v>14109</v>
      </c>
      <c r="M169" t="s">
        <v>14110</v>
      </c>
      <c r="O169" t="s">
        <v>14088</v>
      </c>
      <c r="P169" t="s">
        <v>14186</v>
      </c>
      <c r="Q169" t="s">
        <v>14090</v>
      </c>
      <c r="R169" t="s">
        <v>14250</v>
      </c>
      <c r="S169" t="s">
        <v>14090</v>
      </c>
      <c r="T169" t="s">
        <v>14090</v>
      </c>
      <c r="U169" t="s">
        <v>14114</v>
      </c>
      <c r="V169" t="s">
        <v>14087</v>
      </c>
      <c r="W169" t="s">
        <v>14092</v>
      </c>
      <c r="X169" t="s">
        <v>14116</v>
      </c>
      <c r="Y169" t="s">
        <v>14117</v>
      </c>
      <c r="Z169" t="s">
        <v>14140</v>
      </c>
      <c r="AA169" t="s">
        <v>14110</v>
      </c>
      <c r="AB169" t="s">
        <v>14095</v>
      </c>
      <c r="AC169" t="s">
        <v>14141</v>
      </c>
      <c r="AD169" t="s">
        <v>14141</v>
      </c>
      <c r="AE169" t="s">
        <v>14093</v>
      </c>
      <c r="AF169" t="s">
        <v>14143</v>
      </c>
      <c r="AH169" t="s">
        <v>14097</v>
      </c>
      <c r="AI169" s="78" t="s">
        <v>14098</v>
      </c>
      <c r="AJ169" t="s">
        <v>14161</v>
      </c>
      <c r="AK169" t="s">
        <v>14124</v>
      </c>
      <c r="AL169" t="s">
        <v>14124</v>
      </c>
      <c r="AM169" t="s">
        <v>14188</v>
      </c>
      <c r="AN169" t="s">
        <v>14110</v>
      </c>
      <c r="AO169" t="s">
        <v>14110</v>
      </c>
      <c r="AQ169" t="s">
        <v>14163</v>
      </c>
      <c r="AR169" t="s">
        <v>14163</v>
      </c>
      <c r="AS169" t="s">
        <v>14098</v>
      </c>
      <c r="AT169" t="s">
        <v>14203</v>
      </c>
      <c r="AU169" t="s">
        <v>14203</v>
      </c>
      <c r="AV169" t="s">
        <v>14087</v>
      </c>
      <c r="AW169" t="s">
        <v>14102</v>
      </c>
      <c r="AX169" t="s">
        <v>14102</v>
      </c>
      <c r="AY169" t="s">
        <v>14098</v>
      </c>
      <c r="AZ169" t="s">
        <v>14103</v>
      </c>
      <c r="BB169" t="s">
        <v>14104</v>
      </c>
      <c r="BC169" t="s">
        <v>14211</v>
      </c>
      <c r="BD169" t="s">
        <v>14211</v>
      </c>
      <c r="BE169" t="s">
        <v>14211</v>
      </c>
      <c r="BF169" t="s">
        <v>14156</v>
      </c>
      <c r="BG169" t="s">
        <v>14156</v>
      </c>
      <c r="BH169" t="s">
        <v>14156</v>
      </c>
      <c r="BI169" t="s">
        <v>14106</v>
      </c>
      <c r="BJ169" t="s">
        <v>14195</v>
      </c>
      <c r="BK169" t="s">
        <v>14195</v>
      </c>
      <c r="BL169" t="s">
        <v>14153</v>
      </c>
      <c r="BM169" t="s">
        <v>14248</v>
      </c>
      <c r="BN169" t="s">
        <v>14248</v>
      </c>
      <c r="BO169" t="s">
        <v>14110</v>
      </c>
      <c r="BP169" t="s">
        <v>14110</v>
      </c>
      <c r="BQ169" t="s">
        <v>14110</v>
      </c>
      <c r="BR169" t="s">
        <v>14110</v>
      </c>
      <c r="BS169" t="s">
        <v>14110</v>
      </c>
      <c r="BT169" t="s">
        <v>14110</v>
      </c>
      <c r="BV169" t="s">
        <v>14110</v>
      </c>
      <c r="BW169" s="52"/>
      <c r="BX169" s="52"/>
    </row>
    <row r="170" spans="1:76" ht="15" customHeight="1">
      <c r="C170"/>
      <c r="H170" t="s">
        <v>14108</v>
      </c>
      <c r="I170">
        <v>3</v>
      </c>
      <c r="K170" t="s">
        <v>14085</v>
      </c>
      <c r="L170" t="s">
        <v>14109</v>
      </c>
      <c r="M170" t="s">
        <v>14110</v>
      </c>
      <c r="O170" t="s">
        <v>14088</v>
      </c>
      <c r="P170" t="s">
        <v>14186</v>
      </c>
      <c r="Q170" t="s">
        <v>14090</v>
      </c>
      <c r="R170" t="s">
        <v>14250</v>
      </c>
      <c r="S170" t="s">
        <v>14090</v>
      </c>
      <c r="T170" t="s">
        <v>14090</v>
      </c>
      <c r="U170" t="s">
        <v>14114</v>
      </c>
      <c r="V170" t="s">
        <v>14087</v>
      </c>
      <c r="W170" t="s">
        <v>14092</v>
      </c>
      <c r="X170" t="s">
        <v>14116</v>
      </c>
      <c r="Y170" t="s">
        <v>14117</v>
      </c>
      <c r="Z170" t="s">
        <v>14174</v>
      </c>
      <c r="AA170" t="s">
        <v>14110</v>
      </c>
      <c r="AB170" t="s">
        <v>14095</v>
      </c>
      <c r="AC170" t="s">
        <v>14141</v>
      </c>
      <c r="AD170" t="s">
        <v>14141</v>
      </c>
      <c r="AE170" t="s">
        <v>14093</v>
      </c>
      <c r="AF170" t="s">
        <v>14143</v>
      </c>
      <c r="AH170" t="s">
        <v>14097</v>
      </c>
      <c r="AI170" s="78" t="s">
        <v>14098</v>
      </c>
      <c r="AJ170" t="s">
        <v>14144</v>
      </c>
      <c r="AK170" t="s">
        <v>14124</v>
      </c>
      <c r="AL170" t="s">
        <v>14124</v>
      </c>
      <c r="AM170" t="s">
        <v>14124</v>
      </c>
      <c r="AN170" t="s">
        <v>14110</v>
      </c>
      <c r="AO170" t="s">
        <v>14110</v>
      </c>
      <c r="AQ170" t="s">
        <v>14163</v>
      </c>
      <c r="AR170" t="s">
        <v>14163</v>
      </c>
      <c r="AS170" t="s">
        <v>14098</v>
      </c>
      <c r="AT170" t="s">
        <v>14203</v>
      </c>
      <c r="AU170" t="s">
        <v>14203</v>
      </c>
      <c r="AV170" t="s">
        <v>14087</v>
      </c>
      <c r="AW170" t="s">
        <v>14102</v>
      </c>
      <c r="AX170" t="s">
        <v>14102</v>
      </c>
      <c r="AY170" t="s">
        <v>14098</v>
      </c>
      <c r="AZ170" t="s">
        <v>14103</v>
      </c>
      <c r="BB170" t="s">
        <v>14104</v>
      </c>
      <c r="BC170" t="s">
        <v>14211</v>
      </c>
      <c r="BD170" t="s">
        <v>14211</v>
      </c>
      <c r="BE170" t="s">
        <v>14211</v>
      </c>
      <c r="BF170" t="s">
        <v>14156</v>
      </c>
      <c r="BG170" t="s">
        <v>14156</v>
      </c>
      <c r="BH170" t="s">
        <v>14156</v>
      </c>
      <c r="BI170" t="s">
        <v>14106</v>
      </c>
      <c r="BJ170" t="s">
        <v>14195</v>
      </c>
      <c r="BK170" t="s">
        <v>14195</v>
      </c>
      <c r="BL170" t="s">
        <v>14153</v>
      </c>
      <c r="BM170" t="s">
        <v>14248</v>
      </c>
      <c r="BN170" t="s">
        <v>14248</v>
      </c>
      <c r="BO170" t="s">
        <v>14110</v>
      </c>
      <c r="BP170" t="s">
        <v>14110</v>
      </c>
      <c r="BQ170" t="s">
        <v>14110</v>
      </c>
      <c r="BR170" t="s">
        <v>14110</v>
      </c>
      <c r="BS170" t="s">
        <v>14110</v>
      </c>
      <c r="BT170" t="s">
        <v>14110</v>
      </c>
      <c r="BV170" t="s">
        <v>14110</v>
      </c>
      <c r="BW170" s="52"/>
      <c r="BX170" s="52"/>
    </row>
    <row r="171" spans="1:76" ht="15" customHeight="1">
      <c r="C171"/>
      <c r="H171" t="s">
        <v>14133</v>
      </c>
      <c r="I171">
        <v>3</v>
      </c>
      <c r="K171" t="s">
        <v>14085</v>
      </c>
      <c r="L171" t="s">
        <v>14109</v>
      </c>
      <c r="M171" t="s">
        <v>14110</v>
      </c>
      <c r="O171" t="s">
        <v>14088</v>
      </c>
      <c r="P171" t="s">
        <v>14186</v>
      </c>
      <c r="Q171" t="s">
        <v>14090</v>
      </c>
      <c r="R171" t="s">
        <v>14250</v>
      </c>
      <c r="S171" t="s">
        <v>14090</v>
      </c>
      <c r="T171" t="s">
        <v>14090</v>
      </c>
      <c r="U171" t="s">
        <v>14114</v>
      </c>
      <c r="V171" t="s">
        <v>14087</v>
      </c>
      <c r="W171" t="s">
        <v>14092</v>
      </c>
      <c r="X171" t="s">
        <v>14116</v>
      </c>
      <c r="Y171" t="s">
        <v>14117</v>
      </c>
      <c r="Z171" t="s">
        <v>14174</v>
      </c>
      <c r="AA171" t="s">
        <v>14110</v>
      </c>
      <c r="AB171" t="s">
        <v>14118</v>
      </c>
      <c r="AC171" t="s">
        <v>14141</v>
      </c>
      <c r="AD171" t="s">
        <v>14141</v>
      </c>
      <c r="AE171" t="s">
        <v>14093</v>
      </c>
      <c r="AF171" t="s">
        <v>14211</v>
      </c>
      <c r="AH171" t="s">
        <v>14097</v>
      </c>
      <c r="AI171" s="78" t="s">
        <v>14098</v>
      </c>
      <c r="AJ171" t="s">
        <v>14161</v>
      </c>
      <c r="AK171" t="s">
        <v>14124</v>
      </c>
      <c r="AL171" t="s">
        <v>14124</v>
      </c>
      <c r="AM171" t="s">
        <v>14124</v>
      </c>
      <c r="AN171" t="s">
        <v>14110</v>
      </c>
      <c r="AO171" t="s">
        <v>14110</v>
      </c>
      <c r="AQ171" t="s">
        <v>14163</v>
      </c>
      <c r="AR171" t="s">
        <v>14163</v>
      </c>
      <c r="AS171" t="s">
        <v>14098</v>
      </c>
      <c r="AT171" t="s">
        <v>14203</v>
      </c>
      <c r="AU171" t="s">
        <v>14203</v>
      </c>
      <c r="AV171" t="s">
        <v>14087</v>
      </c>
      <c r="AW171" t="s">
        <v>14102</v>
      </c>
      <c r="AX171" t="s">
        <v>14102</v>
      </c>
      <c r="AY171" t="s">
        <v>14098</v>
      </c>
      <c r="AZ171" t="s">
        <v>14103</v>
      </c>
      <c r="BB171" t="s">
        <v>14104</v>
      </c>
      <c r="BC171" t="s">
        <v>14211</v>
      </c>
      <c r="BD171" t="s">
        <v>14211</v>
      </c>
      <c r="BE171" t="s">
        <v>14211</v>
      </c>
      <c r="BF171" t="s">
        <v>14156</v>
      </c>
      <c r="BG171" t="s">
        <v>14156</v>
      </c>
      <c r="BH171" t="s">
        <v>14156</v>
      </c>
      <c r="BI171" t="s">
        <v>14106</v>
      </c>
      <c r="BJ171" t="s">
        <v>14195</v>
      </c>
      <c r="BK171" t="s">
        <v>14195</v>
      </c>
      <c r="BL171" t="s">
        <v>14153</v>
      </c>
      <c r="BM171" t="s">
        <v>14248</v>
      </c>
      <c r="BN171" t="s">
        <v>14248</v>
      </c>
      <c r="BO171" t="s">
        <v>14110</v>
      </c>
      <c r="BP171" t="s">
        <v>14110</v>
      </c>
      <c r="BQ171" t="s">
        <v>14110</v>
      </c>
      <c r="BR171" t="s">
        <v>14110</v>
      </c>
      <c r="BS171" t="s">
        <v>14110</v>
      </c>
      <c r="BT171" t="s">
        <v>14110</v>
      </c>
      <c r="BV171" t="s">
        <v>14110</v>
      </c>
      <c r="BW171" s="52"/>
      <c r="BX171" s="52"/>
    </row>
    <row r="172" spans="1:76" ht="15" customHeight="1">
      <c r="A172">
        <v>319</v>
      </c>
      <c r="B172">
        <v>2020</v>
      </c>
      <c r="C172" t="s">
        <v>482</v>
      </c>
      <c r="D172" t="s">
        <v>483</v>
      </c>
      <c r="E172" t="s">
        <v>639</v>
      </c>
      <c r="F172" t="s">
        <v>13848</v>
      </c>
      <c r="G172">
        <v>0</v>
      </c>
      <c r="H172" t="s">
        <v>14085</v>
      </c>
      <c r="I172">
        <v>9</v>
      </c>
      <c r="J172">
        <v>10</v>
      </c>
      <c r="K172" t="s">
        <v>14184</v>
      </c>
      <c r="L172" t="s">
        <v>14171</v>
      </c>
      <c r="M172" t="s">
        <v>14250</v>
      </c>
      <c r="O172" t="s">
        <v>14111</v>
      </c>
      <c r="P172" t="s">
        <v>14156</v>
      </c>
      <c r="Q172" t="s">
        <v>14090</v>
      </c>
      <c r="R172" t="s">
        <v>14250</v>
      </c>
      <c r="S172" t="s">
        <v>14090</v>
      </c>
      <c r="T172" t="s">
        <v>14090</v>
      </c>
      <c r="U172" t="s">
        <v>14137</v>
      </c>
      <c r="V172" t="s">
        <v>14110</v>
      </c>
      <c r="W172" t="s">
        <v>14138</v>
      </c>
      <c r="X172" t="s">
        <v>14116</v>
      </c>
      <c r="Y172" t="s">
        <v>14093</v>
      </c>
      <c r="Z172" t="s">
        <v>14140</v>
      </c>
      <c r="AA172" t="s">
        <v>14110</v>
      </c>
      <c r="AB172" t="s">
        <v>14095</v>
      </c>
      <c r="AC172" t="s">
        <v>14141</v>
      </c>
      <c r="AD172" t="s">
        <v>14141</v>
      </c>
      <c r="AE172" t="s">
        <v>14093</v>
      </c>
      <c r="AF172" t="s">
        <v>14228</v>
      </c>
      <c r="AH172" t="s">
        <v>14097</v>
      </c>
      <c r="AI172" s="78" t="s">
        <v>14098</v>
      </c>
      <c r="AJ172" t="s">
        <v>14123</v>
      </c>
      <c r="AK172" t="s">
        <v>14099</v>
      </c>
      <c r="AL172" t="s">
        <v>14099</v>
      </c>
      <c r="AM172" t="s">
        <v>14188</v>
      </c>
      <c r="AN172" t="s">
        <v>14110</v>
      </c>
      <c r="AO172" t="s">
        <v>14110</v>
      </c>
      <c r="AQ172" t="s">
        <v>14100</v>
      </c>
      <c r="AR172" t="s">
        <v>14100</v>
      </c>
      <c r="AS172" t="s">
        <v>14098</v>
      </c>
      <c r="AT172" t="s">
        <v>14250</v>
      </c>
      <c r="AU172" t="s">
        <v>14250</v>
      </c>
      <c r="AV172" t="s">
        <v>14250</v>
      </c>
      <c r="AW172" t="s">
        <v>14102</v>
      </c>
      <c r="AX172" t="s">
        <v>14102</v>
      </c>
      <c r="AY172" t="s">
        <v>14122</v>
      </c>
      <c r="AZ172" t="s">
        <v>14103</v>
      </c>
      <c r="BB172" t="s">
        <v>14104</v>
      </c>
      <c r="BC172" t="s">
        <v>14211</v>
      </c>
      <c r="BD172" t="s">
        <v>14211</v>
      </c>
      <c r="BE172" t="s">
        <v>14211</v>
      </c>
      <c r="BF172" t="s">
        <v>14156</v>
      </c>
      <c r="BG172" t="s">
        <v>14156</v>
      </c>
      <c r="BH172" t="s">
        <v>14156</v>
      </c>
      <c r="BI172" t="s">
        <v>14131</v>
      </c>
      <c r="BJ172" t="s">
        <v>14195</v>
      </c>
      <c r="BK172" t="s">
        <v>14195</v>
      </c>
      <c r="BL172" t="s">
        <v>14107</v>
      </c>
      <c r="BM172" t="s">
        <v>14248</v>
      </c>
      <c r="BN172" t="s">
        <v>14248</v>
      </c>
      <c r="BO172" t="s">
        <v>14110</v>
      </c>
      <c r="BP172" t="s">
        <v>14087</v>
      </c>
      <c r="BQ172" t="s">
        <v>14087</v>
      </c>
      <c r="BR172" t="s">
        <v>14087</v>
      </c>
      <c r="BS172" t="s">
        <v>14110</v>
      </c>
      <c r="BT172" t="s">
        <v>14110</v>
      </c>
      <c r="BV172" t="s">
        <v>14110</v>
      </c>
      <c r="BW172" s="52"/>
      <c r="BX172" s="52"/>
    </row>
    <row r="173" spans="1:76" ht="15" customHeight="1">
      <c r="A173">
        <v>320</v>
      </c>
      <c r="B173">
        <v>2020</v>
      </c>
      <c r="C173" t="s">
        <v>494</v>
      </c>
      <c r="D173" t="s">
        <v>495</v>
      </c>
      <c r="E173" t="s">
        <v>639</v>
      </c>
      <c r="F173" t="s">
        <v>13849</v>
      </c>
      <c r="G173">
        <v>0</v>
      </c>
      <c r="H173" t="s">
        <v>14108</v>
      </c>
      <c r="I173">
        <v>5</v>
      </c>
      <c r="K173" t="s">
        <v>14108</v>
      </c>
      <c r="L173" t="s">
        <v>14171</v>
      </c>
      <c r="M173" t="s">
        <v>14250</v>
      </c>
      <c r="O173" t="s">
        <v>14111</v>
      </c>
      <c r="P173" t="s">
        <v>14156</v>
      </c>
      <c r="Q173" t="s">
        <v>14090</v>
      </c>
      <c r="R173" t="s">
        <v>14250</v>
      </c>
      <c r="S173" t="s">
        <v>14090</v>
      </c>
      <c r="T173" t="s">
        <v>14090</v>
      </c>
      <c r="U173" t="s">
        <v>14137</v>
      </c>
      <c r="V173" t="s">
        <v>14087</v>
      </c>
      <c r="W173" t="s">
        <v>14092</v>
      </c>
      <c r="X173" t="s">
        <v>14116</v>
      </c>
      <c r="Y173" t="s">
        <v>14093</v>
      </c>
      <c r="Z173" t="s">
        <v>14094</v>
      </c>
      <c r="AA173" t="s">
        <v>14110</v>
      </c>
      <c r="AB173" t="s">
        <v>14095</v>
      </c>
      <c r="AC173" t="s">
        <v>14141</v>
      </c>
      <c r="AD173" t="s">
        <v>14141</v>
      </c>
      <c r="AE173" t="s">
        <v>14093</v>
      </c>
      <c r="AF173" t="s">
        <v>14211</v>
      </c>
      <c r="AH173" t="s">
        <v>14097</v>
      </c>
      <c r="AI173" s="78" t="s">
        <v>14122</v>
      </c>
      <c r="AJ173" t="s">
        <v>14123</v>
      </c>
      <c r="AK173" t="s">
        <v>14099</v>
      </c>
      <c r="AL173" t="s">
        <v>14220</v>
      </c>
      <c r="AM173" t="s">
        <v>14099</v>
      </c>
      <c r="AN173" t="s">
        <v>14110</v>
      </c>
      <c r="AO173" t="s">
        <v>14110</v>
      </c>
      <c r="AQ173" t="s">
        <v>14100</v>
      </c>
      <c r="AR173" t="s">
        <v>14100</v>
      </c>
      <c r="AS173" t="s">
        <v>14098</v>
      </c>
      <c r="AT173" t="s">
        <v>14250</v>
      </c>
      <c r="AU173" t="s">
        <v>14250</v>
      </c>
      <c r="AV173" t="s">
        <v>14250</v>
      </c>
      <c r="AW173" t="s">
        <v>14102</v>
      </c>
      <c r="AX173" t="s">
        <v>14215</v>
      </c>
      <c r="AY173" t="s">
        <v>14122</v>
      </c>
      <c r="AZ173" t="s">
        <v>14103</v>
      </c>
      <c r="BB173" t="s">
        <v>14104</v>
      </c>
      <c r="BC173" t="s">
        <v>14193</v>
      </c>
      <c r="BD173" t="s">
        <v>14211</v>
      </c>
      <c r="BE173" t="s">
        <v>14211</v>
      </c>
      <c r="BF173" t="s">
        <v>14105</v>
      </c>
      <c r="BG173" t="s">
        <v>14156</v>
      </c>
      <c r="BH173" t="s">
        <v>14156</v>
      </c>
      <c r="BI173" t="s">
        <v>14131</v>
      </c>
      <c r="BJ173" t="s">
        <v>14195</v>
      </c>
      <c r="BK173" t="s">
        <v>14195</v>
      </c>
      <c r="BL173" t="s">
        <v>14107</v>
      </c>
      <c r="BM173" t="s">
        <v>14248</v>
      </c>
      <c r="BN173" t="s">
        <v>14248</v>
      </c>
      <c r="BO173" t="s">
        <v>14110</v>
      </c>
      <c r="BP173" t="s">
        <v>14110</v>
      </c>
      <c r="BQ173" t="s">
        <v>14110</v>
      </c>
      <c r="BR173" t="s">
        <v>14110</v>
      </c>
      <c r="BS173" t="s">
        <v>14110</v>
      </c>
      <c r="BT173" t="s">
        <v>14110</v>
      </c>
      <c r="BV173" t="s">
        <v>14110</v>
      </c>
      <c r="BW173" s="52"/>
      <c r="BX173" s="52"/>
    </row>
    <row r="174" spans="1:76" ht="15" customHeight="1">
      <c r="A174">
        <v>321</v>
      </c>
      <c r="B174">
        <v>2020</v>
      </c>
      <c r="C174" t="s">
        <v>530</v>
      </c>
      <c r="D174" t="s">
        <v>531</v>
      </c>
      <c r="E174" t="s">
        <v>639</v>
      </c>
      <c r="F174" t="s">
        <v>13850</v>
      </c>
      <c r="G174">
        <v>0</v>
      </c>
      <c r="H174" t="s">
        <v>14085</v>
      </c>
      <c r="I174">
        <v>8</v>
      </c>
      <c r="K174" t="s">
        <v>14085</v>
      </c>
      <c r="L174" t="s">
        <v>14109</v>
      </c>
      <c r="M174" t="s">
        <v>14110</v>
      </c>
      <c r="N174" t="s">
        <v>14373</v>
      </c>
      <c r="O174" t="s">
        <v>14088</v>
      </c>
      <c r="P174" t="s">
        <v>14156</v>
      </c>
      <c r="Q174" t="s">
        <v>14113</v>
      </c>
      <c r="R174" t="s">
        <v>14250</v>
      </c>
      <c r="S174" t="s">
        <v>14113</v>
      </c>
      <c r="T174" t="s">
        <v>14090</v>
      </c>
      <c r="U174" t="s">
        <v>14091</v>
      </c>
      <c r="V174" t="s">
        <v>14254</v>
      </c>
      <c r="W174" t="s">
        <v>14092</v>
      </c>
      <c r="X174" t="s">
        <v>14116</v>
      </c>
      <c r="Y174" t="s">
        <v>14093</v>
      </c>
      <c r="Z174" t="s">
        <v>14254</v>
      </c>
      <c r="AA174" t="s">
        <v>14110</v>
      </c>
      <c r="AB174" t="s">
        <v>14118</v>
      </c>
      <c r="AC174" t="s">
        <v>14141</v>
      </c>
      <c r="AD174" t="s">
        <v>14141</v>
      </c>
      <c r="AE174" t="s">
        <v>14093</v>
      </c>
      <c r="AF174" t="s">
        <v>14211</v>
      </c>
      <c r="AH174" t="s">
        <v>14121</v>
      </c>
      <c r="AI174" s="78" t="s">
        <v>14122</v>
      </c>
      <c r="AJ174" t="s">
        <v>14123</v>
      </c>
      <c r="AK174" t="s">
        <v>14162</v>
      </c>
      <c r="AL174" t="s">
        <v>14162</v>
      </c>
      <c r="AM174" t="s">
        <v>14162</v>
      </c>
      <c r="AN174" t="s">
        <v>14087</v>
      </c>
      <c r="AO174" t="s">
        <v>14110</v>
      </c>
      <c r="AQ174" t="s">
        <v>14221</v>
      </c>
      <c r="AR174" t="s">
        <v>14221</v>
      </c>
      <c r="AS174" t="s">
        <v>14098</v>
      </c>
      <c r="AT174" t="s">
        <v>14101</v>
      </c>
      <c r="AU174" t="s">
        <v>14101</v>
      </c>
      <c r="AV174" t="s">
        <v>14087</v>
      </c>
      <c r="AW174" t="s">
        <v>14127</v>
      </c>
      <c r="AX174" t="s">
        <v>14127</v>
      </c>
      <c r="AY174" t="s">
        <v>14098</v>
      </c>
      <c r="AZ174" t="s">
        <v>14103</v>
      </c>
      <c r="BA174" t="s">
        <v>14374</v>
      </c>
      <c r="BB174" t="s">
        <v>14150</v>
      </c>
      <c r="BC174" t="s">
        <v>14211</v>
      </c>
      <c r="BD174" t="s">
        <v>14211</v>
      </c>
      <c r="BE174" t="s">
        <v>14211</v>
      </c>
      <c r="BF174" t="s">
        <v>14156</v>
      </c>
      <c r="BG174" t="s">
        <v>14156</v>
      </c>
      <c r="BH174" t="s">
        <v>14156</v>
      </c>
      <c r="BI174" t="s">
        <v>14106</v>
      </c>
      <c r="BJ174" t="s">
        <v>14195</v>
      </c>
      <c r="BK174" t="s">
        <v>14195</v>
      </c>
      <c r="BL174" t="s">
        <v>14196</v>
      </c>
      <c r="BM174" t="s">
        <v>14248</v>
      </c>
      <c r="BN174" t="s">
        <v>14248</v>
      </c>
      <c r="BO174" t="s">
        <v>14110</v>
      </c>
      <c r="BP174" t="s">
        <v>14110</v>
      </c>
      <c r="BQ174" t="s">
        <v>14110</v>
      </c>
      <c r="BR174" t="s">
        <v>14110</v>
      </c>
      <c r="BS174" t="s">
        <v>14110</v>
      </c>
      <c r="BT174" t="s">
        <v>14110</v>
      </c>
      <c r="BU174" t="s">
        <v>14375</v>
      </c>
      <c r="BV174" t="s">
        <v>14087</v>
      </c>
      <c r="BW174" s="52"/>
      <c r="BX174" s="52"/>
    </row>
    <row r="175" spans="1:76" ht="15" customHeight="1">
      <c r="C175"/>
      <c r="H175" t="s">
        <v>14108</v>
      </c>
      <c r="I175">
        <v>8</v>
      </c>
      <c r="K175" t="s">
        <v>14085</v>
      </c>
      <c r="L175" t="s">
        <v>14109</v>
      </c>
      <c r="M175" t="s">
        <v>14110</v>
      </c>
      <c r="N175" t="s">
        <v>14373</v>
      </c>
      <c r="O175" t="s">
        <v>14088</v>
      </c>
      <c r="P175" t="s">
        <v>14156</v>
      </c>
      <c r="Q175" t="s">
        <v>14113</v>
      </c>
      <c r="R175" t="s">
        <v>14250</v>
      </c>
      <c r="S175" t="s">
        <v>14113</v>
      </c>
      <c r="T175" t="s">
        <v>14090</v>
      </c>
      <c r="U175" t="s">
        <v>14091</v>
      </c>
      <c r="V175" t="s">
        <v>14254</v>
      </c>
      <c r="W175" t="s">
        <v>14092</v>
      </c>
      <c r="X175" t="s">
        <v>14116</v>
      </c>
      <c r="Y175" t="s">
        <v>14093</v>
      </c>
      <c r="Z175" t="s">
        <v>14254</v>
      </c>
      <c r="AA175" t="s">
        <v>14110</v>
      </c>
      <c r="AB175" t="s">
        <v>14118</v>
      </c>
      <c r="AC175" t="s">
        <v>14141</v>
      </c>
      <c r="AD175" t="s">
        <v>14141</v>
      </c>
      <c r="AE175" t="s">
        <v>14093</v>
      </c>
      <c r="AF175" t="s">
        <v>14211</v>
      </c>
      <c r="AH175" t="s">
        <v>14121</v>
      </c>
      <c r="AI175" s="78" t="s">
        <v>14122</v>
      </c>
      <c r="AJ175" t="s">
        <v>14123</v>
      </c>
      <c r="AK175" t="s">
        <v>14162</v>
      </c>
      <c r="AL175" t="s">
        <v>14162</v>
      </c>
      <c r="AM175" t="s">
        <v>14162</v>
      </c>
      <c r="AN175" t="s">
        <v>14087</v>
      </c>
      <c r="AO175" t="s">
        <v>14110</v>
      </c>
      <c r="AQ175" t="s">
        <v>14221</v>
      </c>
      <c r="AR175" t="s">
        <v>14221</v>
      </c>
      <c r="AS175" t="s">
        <v>14098</v>
      </c>
      <c r="AT175" t="s">
        <v>14101</v>
      </c>
      <c r="AU175" t="s">
        <v>14101</v>
      </c>
      <c r="AV175" t="s">
        <v>14087</v>
      </c>
      <c r="AW175" t="s">
        <v>14127</v>
      </c>
      <c r="AX175" t="s">
        <v>14127</v>
      </c>
      <c r="AY175" t="s">
        <v>14098</v>
      </c>
      <c r="AZ175" t="s">
        <v>14103</v>
      </c>
      <c r="BA175" t="s">
        <v>14374</v>
      </c>
      <c r="BB175" t="s">
        <v>14150</v>
      </c>
      <c r="BC175" t="s">
        <v>14211</v>
      </c>
      <c r="BD175" t="s">
        <v>14211</v>
      </c>
      <c r="BE175" t="s">
        <v>14211</v>
      </c>
      <c r="BF175" t="s">
        <v>14156</v>
      </c>
      <c r="BG175" t="s">
        <v>14156</v>
      </c>
      <c r="BH175" t="s">
        <v>14156</v>
      </c>
      <c r="BI175" t="s">
        <v>14106</v>
      </c>
      <c r="BJ175" t="s">
        <v>14195</v>
      </c>
      <c r="BK175" t="s">
        <v>14195</v>
      </c>
      <c r="BL175" t="s">
        <v>14196</v>
      </c>
      <c r="BM175" t="s">
        <v>14248</v>
      </c>
      <c r="BN175" t="s">
        <v>14248</v>
      </c>
      <c r="BO175" t="s">
        <v>14110</v>
      </c>
      <c r="BP175" t="s">
        <v>14110</v>
      </c>
      <c r="BQ175" t="s">
        <v>14110</v>
      </c>
      <c r="BR175" t="s">
        <v>14110</v>
      </c>
      <c r="BS175" t="s">
        <v>14110</v>
      </c>
      <c r="BT175" t="s">
        <v>14110</v>
      </c>
      <c r="BU175" t="s">
        <v>14376</v>
      </c>
      <c r="BV175" t="s">
        <v>14087</v>
      </c>
      <c r="BW175" s="52"/>
      <c r="BX175" s="52"/>
    </row>
    <row r="176" spans="1:76" ht="15" customHeight="1">
      <c r="A176">
        <v>330</v>
      </c>
      <c r="B176">
        <v>2020</v>
      </c>
      <c r="C176" t="s">
        <v>1033</v>
      </c>
      <c r="D176" t="s">
        <v>1034</v>
      </c>
      <c r="E176" t="s">
        <v>639</v>
      </c>
      <c r="F176" t="s">
        <v>13852</v>
      </c>
      <c r="G176">
        <v>0</v>
      </c>
      <c r="H176" t="s">
        <v>14085</v>
      </c>
      <c r="I176">
        <v>10</v>
      </c>
      <c r="K176" t="s">
        <v>14085</v>
      </c>
      <c r="L176" t="s">
        <v>14243</v>
      </c>
      <c r="M176" t="s">
        <v>14110</v>
      </c>
      <c r="O176" t="s">
        <v>14088</v>
      </c>
      <c r="P176" t="s">
        <v>14156</v>
      </c>
      <c r="Q176" t="s">
        <v>14090</v>
      </c>
      <c r="R176" t="s">
        <v>14250</v>
      </c>
      <c r="S176" t="s">
        <v>14090</v>
      </c>
      <c r="T176" t="s">
        <v>14090</v>
      </c>
      <c r="U176" t="s">
        <v>14091</v>
      </c>
      <c r="V176" t="s">
        <v>14087</v>
      </c>
      <c r="W176" t="s">
        <v>14092</v>
      </c>
      <c r="X176" t="s">
        <v>14116</v>
      </c>
      <c r="Y176" t="s">
        <v>14093</v>
      </c>
      <c r="Z176" t="s">
        <v>14140</v>
      </c>
      <c r="AA176" t="s">
        <v>14110</v>
      </c>
      <c r="AB176" t="s">
        <v>14118</v>
      </c>
      <c r="AC176" t="s">
        <v>14141</v>
      </c>
      <c r="AD176" t="s">
        <v>14141</v>
      </c>
      <c r="AE176" t="s">
        <v>14093</v>
      </c>
      <c r="AF176" t="s">
        <v>14211</v>
      </c>
      <c r="AH176" t="s">
        <v>14097</v>
      </c>
      <c r="AI176" s="78" t="s">
        <v>14098</v>
      </c>
      <c r="AJ176" t="s">
        <v>14123</v>
      </c>
      <c r="AK176" t="s">
        <v>14124</v>
      </c>
      <c r="AL176" t="s">
        <v>14124</v>
      </c>
      <c r="AM176" t="s">
        <v>14188</v>
      </c>
      <c r="AN176" t="s">
        <v>14110</v>
      </c>
      <c r="AO176" t="s">
        <v>14110</v>
      </c>
      <c r="AQ176" t="s">
        <v>14163</v>
      </c>
      <c r="AR176" t="s">
        <v>14163</v>
      </c>
      <c r="AS176" t="s">
        <v>14098</v>
      </c>
      <c r="AT176" t="s">
        <v>14147</v>
      </c>
      <c r="AU176" t="s">
        <v>14147</v>
      </c>
      <c r="AV176" t="s">
        <v>14250</v>
      </c>
      <c r="AW176" t="s">
        <v>14102</v>
      </c>
      <c r="AX176" t="s">
        <v>14102</v>
      </c>
      <c r="AY176" t="s">
        <v>14098</v>
      </c>
      <c r="AZ176" t="s">
        <v>14103</v>
      </c>
      <c r="BB176" t="s">
        <v>14104</v>
      </c>
      <c r="BC176" t="s">
        <v>14211</v>
      </c>
      <c r="BD176" t="s">
        <v>14211</v>
      </c>
      <c r="BE176" t="s">
        <v>14211</v>
      </c>
      <c r="BF176" t="s">
        <v>14156</v>
      </c>
      <c r="BG176" t="s">
        <v>14156</v>
      </c>
      <c r="BH176" t="s">
        <v>14156</v>
      </c>
      <c r="BI176" t="s">
        <v>14131</v>
      </c>
      <c r="BJ176" t="s">
        <v>14195</v>
      </c>
      <c r="BK176" t="s">
        <v>14195</v>
      </c>
      <c r="BL176" t="s">
        <v>14107</v>
      </c>
      <c r="BM176" t="s">
        <v>14248</v>
      </c>
      <c r="BN176" t="s">
        <v>14248</v>
      </c>
      <c r="BO176" t="s">
        <v>14110</v>
      </c>
      <c r="BP176" t="s">
        <v>14110</v>
      </c>
      <c r="BQ176" t="s">
        <v>14110</v>
      </c>
      <c r="BR176" t="s">
        <v>14110</v>
      </c>
      <c r="BS176" t="s">
        <v>14110</v>
      </c>
      <c r="BT176" t="s">
        <v>14110</v>
      </c>
      <c r="BV176" t="s">
        <v>14110</v>
      </c>
      <c r="BW176" s="52"/>
      <c r="BX176" s="52"/>
    </row>
    <row r="177" spans="1:76" ht="15" customHeight="1">
      <c r="A177">
        <v>338</v>
      </c>
      <c r="B177">
        <v>2020</v>
      </c>
      <c r="C177" t="s">
        <v>1621</v>
      </c>
      <c r="D177" t="s">
        <v>1622</v>
      </c>
      <c r="E177" t="s">
        <v>766</v>
      </c>
      <c r="F177" t="s">
        <v>13857</v>
      </c>
      <c r="G177">
        <v>0</v>
      </c>
      <c r="H177" t="s">
        <v>14085</v>
      </c>
      <c r="I177">
        <v>18</v>
      </c>
      <c r="K177" t="s">
        <v>14154</v>
      </c>
      <c r="L177" t="s">
        <v>14109</v>
      </c>
      <c r="M177" t="s">
        <v>14110</v>
      </c>
      <c r="O177" t="s">
        <v>14135</v>
      </c>
      <c r="P177" t="s">
        <v>14112</v>
      </c>
      <c r="Q177" t="s">
        <v>14090</v>
      </c>
      <c r="R177" t="s">
        <v>14250</v>
      </c>
      <c r="S177" t="s">
        <v>14090</v>
      </c>
      <c r="T177" t="s">
        <v>14090</v>
      </c>
      <c r="U177" t="s">
        <v>14091</v>
      </c>
      <c r="V177" t="s">
        <v>14110</v>
      </c>
      <c r="W177" t="s">
        <v>14092</v>
      </c>
      <c r="X177" t="s">
        <v>14116</v>
      </c>
      <c r="Y177" t="s">
        <v>14117</v>
      </c>
      <c r="Z177" t="s">
        <v>14140</v>
      </c>
      <c r="AA177" t="s">
        <v>14110</v>
      </c>
      <c r="AB177" t="s">
        <v>14118</v>
      </c>
      <c r="AC177" t="s">
        <v>14141</v>
      </c>
      <c r="AD177" t="s">
        <v>14141</v>
      </c>
      <c r="AE177" t="s">
        <v>14093</v>
      </c>
      <c r="AF177" t="s">
        <v>14211</v>
      </c>
      <c r="AH177" t="s">
        <v>14097</v>
      </c>
      <c r="AI177" s="78" t="s">
        <v>14098</v>
      </c>
      <c r="AJ177" t="s">
        <v>14123</v>
      </c>
      <c r="AK177" t="s">
        <v>14124</v>
      </c>
      <c r="AL177" t="s">
        <v>14124</v>
      </c>
      <c r="AM177" t="s">
        <v>14188</v>
      </c>
      <c r="AN177" t="s">
        <v>14110</v>
      </c>
      <c r="AO177" t="s">
        <v>14087</v>
      </c>
      <c r="AQ177" t="s">
        <v>14163</v>
      </c>
      <c r="AR177" t="s">
        <v>14163</v>
      </c>
      <c r="AS177" t="s">
        <v>14098</v>
      </c>
      <c r="AT177" t="s">
        <v>14147</v>
      </c>
      <c r="AU177" t="s">
        <v>14147</v>
      </c>
      <c r="AV177" t="s">
        <v>14087</v>
      </c>
      <c r="AW177" t="s">
        <v>14215</v>
      </c>
      <c r="AX177" t="s">
        <v>14215</v>
      </c>
      <c r="AY177" t="s">
        <v>14098</v>
      </c>
      <c r="AZ177" t="s">
        <v>14103</v>
      </c>
      <c r="BB177" t="s">
        <v>14104</v>
      </c>
      <c r="BC177" t="s">
        <v>14193</v>
      </c>
      <c r="BD177" t="s">
        <v>14211</v>
      </c>
      <c r="BE177" t="s">
        <v>14211</v>
      </c>
      <c r="BF177" t="s">
        <v>14105</v>
      </c>
      <c r="BG177" t="s">
        <v>14156</v>
      </c>
      <c r="BH177" t="s">
        <v>14156</v>
      </c>
      <c r="BI177" t="s">
        <v>14131</v>
      </c>
      <c r="BJ177" t="s">
        <v>14195</v>
      </c>
      <c r="BK177" t="s">
        <v>14195</v>
      </c>
      <c r="BL177" t="s">
        <v>14132</v>
      </c>
      <c r="BM177" t="s">
        <v>14248</v>
      </c>
      <c r="BN177" t="s">
        <v>14248</v>
      </c>
      <c r="BO177" t="s">
        <v>14110</v>
      </c>
      <c r="BP177" t="s">
        <v>14110</v>
      </c>
      <c r="BQ177" t="s">
        <v>14110</v>
      </c>
      <c r="BR177" t="s">
        <v>14110</v>
      </c>
      <c r="BS177" t="s">
        <v>14110</v>
      </c>
      <c r="BT177" t="s">
        <v>14110</v>
      </c>
      <c r="BV177" t="s">
        <v>14110</v>
      </c>
      <c r="BW177" s="52"/>
      <c r="BX177" s="52"/>
    </row>
    <row r="178" spans="1:76" ht="15" customHeight="1">
      <c r="A178">
        <v>340</v>
      </c>
      <c r="B178">
        <v>1970</v>
      </c>
      <c r="C178" t="s">
        <v>14377</v>
      </c>
      <c r="D178" t="s">
        <v>13864</v>
      </c>
      <c r="E178" t="s">
        <v>13865</v>
      </c>
      <c r="F178" t="s">
        <v>13866</v>
      </c>
      <c r="G178">
        <v>0</v>
      </c>
      <c r="H178" t="s">
        <v>14085</v>
      </c>
      <c r="I178">
        <v>12</v>
      </c>
      <c r="K178" t="s">
        <v>14108</v>
      </c>
      <c r="L178" t="s">
        <v>14171</v>
      </c>
      <c r="M178" t="s">
        <v>14250</v>
      </c>
      <c r="O178" t="s">
        <v>14135</v>
      </c>
      <c r="P178" t="s">
        <v>14089</v>
      </c>
      <c r="Q178" t="s">
        <v>14090</v>
      </c>
      <c r="R178" t="s">
        <v>14250</v>
      </c>
      <c r="S178" t="s">
        <v>14090</v>
      </c>
      <c r="T178" t="s">
        <v>14090</v>
      </c>
      <c r="U178" t="s">
        <v>14137</v>
      </c>
      <c r="V178" t="s">
        <v>14110</v>
      </c>
      <c r="W178" t="s">
        <v>14092</v>
      </c>
      <c r="X178" t="s">
        <v>14116</v>
      </c>
      <c r="Y178" t="s">
        <v>14093</v>
      </c>
      <c r="Z178" t="s">
        <v>14140</v>
      </c>
      <c r="AA178" t="s">
        <v>14110</v>
      </c>
      <c r="AB178" t="s">
        <v>14118</v>
      </c>
      <c r="AC178" t="s">
        <v>14141</v>
      </c>
      <c r="AD178" t="s">
        <v>14095</v>
      </c>
      <c r="AE178" t="s">
        <v>14093</v>
      </c>
      <c r="AF178" t="s">
        <v>14211</v>
      </c>
      <c r="AH178" t="s">
        <v>14097</v>
      </c>
      <c r="AI178" s="78" t="s">
        <v>14098</v>
      </c>
      <c r="AJ178" t="s">
        <v>14123</v>
      </c>
      <c r="AK178" t="s">
        <v>14099</v>
      </c>
      <c r="AL178" t="s">
        <v>14099</v>
      </c>
      <c r="AM178" t="s">
        <v>14188</v>
      </c>
      <c r="AN178" t="s">
        <v>14110</v>
      </c>
      <c r="AO178" t="s">
        <v>14110</v>
      </c>
      <c r="AQ178" t="s">
        <v>14100</v>
      </c>
      <c r="AR178" t="s">
        <v>14100</v>
      </c>
      <c r="AS178" t="s">
        <v>14098</v>
      </c>
      <c r="AT178" t="s">
        <v>14250</v>
      </c>
      <c r="AU178" t="s">
        <v>14250</v>
      </c>
      <c r="AV178" t="s">
        <v>14250</v>
      </c>
      <c r="AW178" t="s">
        <v>14102</v>
      </c>
      <c r="AX178" t="s">
        <v>14215</v>
      </c>
      <c r="AY178" t="s">
        <v>14238</v>
      </c>
      <c r="AZ178" t="s">
        <v>14215</v>
      </c>
      <c r="BA178" t="s">
        <v>14378</v>
      </c>
      <c r="BB178" t="s">
        <v>14193</v>
      </c>
      <c r="BC178" t="s">
        <v>14211</v>
      </c>
      <c r="BD178" t="s">
        <v>14211</v>
      </c>
      <c r="BE178" t="s">
        <v>14211</v>
      </c>
      <c r="BF178" t="s">
        <v>14130</v>
      </c>
      <c r="BG178" t="s">
        <v>14156</v>
      </c>
      <c r="BH178" t="s">
        <v>14156</v>
      </c>
      <c r="BI178" t="s">
        <v>14131</v>
      </c>
      <c r="BJ178" t="s">
        <v>14195</v>
      </c>
      <c r="BK178" t="s">
        <v>14195</v>
      </c>
      <c r="BL178" t="s">
        <v>14242</v>
      </c>
      <c r="BM178" t="s">
        <v>14248</v>
      </c>
      <c r="BN178" t="s">
        <v>14248</v>
      </c>
      <c r="BO178" t="s">
        <v>14110</v>
      </c>
      <c r="BP178" t="s">
        <v>14110</v>
      </c>
      <c r="BQ178" t="s">
        <v>14110</v>
      </c>
      <c r="BR178" t="s">
        <v>14110</v>
      </c>
      <c r="BS178" t="s">
        <v>14110</v>
      </c>
      <c r="BT178" t="s">
        <v>14110</v>
      </c>
      <c r="BV178" t="s">
        <v>14110</v>
      </c>
      <c r="BW178" s="52"/>
      <c r="BX178" s="52"/>
    </row>
    <row r="179" spans="1:76" ht="15" customHeight="1">
      <c r="C179"/>
      <c r="H179" t="s">
        <v>14108</v>
      </c>
      <c r="I179">
        <v>12</v>
      </c>
      <c r="K179" t="s">
        <v>14108</v>
      </c>
      <c r="L179" t="s">
        <v>14171</v>
      </c>
      <c r="M179" t="s">
        <v>14250</v>
      </c>
      <c r="O179" t="s">
        <v>14111</v>
      </c>
      <c r="P179" t="s">
        <v>14156</v>
      </c>
      <c r="Q179" t="s">
        <v>14090</v>
      </c>
      <c r="R179" t="s">
        <v>14250</v>
      </c>
      <c r="S179" t="s">
        <v>14090</v>
      </c>
      <c r="T179" t="s">
        <v>14090</v>
      </c>
      <c r="U179" t="s">
        <v>14137</v>
      </c>
      <c r="V179" t="s">
        <v>14110</v>
      </c>
      <c r="W179" t="s">
        <v>14092</v>
      </c>
      <c r="X179" t="s">
        <v>14116</v>
      </c>
      <c r="Y179" t="s">
        <v>14093</v>
      </c>
      <c r="Z179" t="s">
        <v>14140</v>
      </c>
      <c r="AA179" t="s">
        <v>14110</v>
      </c>
      <c r="AB179" t="s">
        <v>14118</v>
      </c>
      <c r="AC179" t="s">
        <v>14141</v>
      </c>
      <c r="AD179" t="s">
        <v>14095</v>
      </c>
      <c r="AE179" t="s">
        <v>14093</v>
      </c>
      <c r="AF179" t="s">
        <v>14211</v>
      </c>
      <c r="AH179" t="s">
        <v>14097</v>
      </c>
      <c r="AI179" s="78" t="s">
        <v>14098</v>
      </c>
      <c r="AJ179" t="s">
        <v>14123</v>
      </c>
      <c r="AK179" t="s">
        <v>14099</v>
      </c>
      <c r="AL179" t="s">
        <v>14099</v>
      </c>
      <c r="AM179" t="s">
        <v>14188</v>
      </c>
      <c r="AN179" t="s">
        <v>14110</v>
      </c>
      <c r="AO179" t="s">
        <v>14110</v>
      </c>
      <c r="AQ179" t="s">
        <v>14100</v>
      </c>
      <c r="AR179" t="s">
        <v>14100</v>
      </c>
      <c r="AS179" t="s">
        <v>14098</v>
      </c>
      <c r="AT179" t="s">
        <v>14250</v>
      </c>
      <c r="AU179" t="s">
        <v>14250</v>
      </c>
      <c r="AV179" t="s">
        <v>14250</v>
      </c>
      <c r="AW179" t="s">
        <v>14102</v>
      </c>
      <c r="AX179" t="s">
        <v>14215</v>
      </c>
      <c r="AY179" t="s">
        <v>14238</v>
      </c>
      <c r="AZ179" t="s">
        <v>14215</v>
      </c>
      <c r="BA179" t="s">
        <v>14378</v>
      </c>
      <c r="BB179" t="s">
        <v>14104</v>
      </c>
      <c r="BC179" t="s">
        <v>14211</v>
      </c>
      <c r="BD179" t="s">
        <v>14211</v>
      </c>
      <c r="BE179" t="s">
        <v>14211</v>
      </c>
      <c r="BF179" t="s">
        <v>14156</v>
      </c>
      <c r="BG179" t="s">
        <v>14156</v>
      </c>
      <c r="BH179" t="s">
        <v>14156</v>
      </c>
      <c r="BI179" t="s">
        <v>14131</v>
      </c>
      <c r="BJ179" t="s">
        <v>14195</v>
      </c>
      <c r="BK179" t="s">
        <v>14195</v>
      </c>
      <c r="BL179" t="s">
        <v>14242</v>
      </c>
      <c r="BM179" t="s">
        <v>14248</v>
      </c>
      <c r="BN179" t="s">
        <v>14248</v>
      </c>
      <c r="BO179" t="s">
        <v>14110</v>
      </c>
      <c r="BP179" t="s">
        <v>14110</v>
      </c>
      <c r="BQ179" t="s">
        <v>14110</v>
      </c>
      <c r="BR179" t="s">
        <v>14110</v>
      </c>
      <c r="BS179" t="s">
        <v>14110</v>
      </c>
      <c r="BT179" t="s">
        <v>14110</v>
      </c>
      <c r="BV179" t="s">
        <v>14110</v>
      </c>
      <c r="BW179" s="52"/>
      <c r="BX179" s="52"/>
    </row>
    <row r="180" spans="1:76" ht="15" customHeight="1">
      <c r="A180">
        <v>341</v>
      </c>
      <c r="B180">
        <v>1977</v>
      </c>
      <c r="C180" t="s">
        <v>14379</v>
      </c>
      <c r="D180" t="s">
        <v>13868</v>
      </c>
      <c r="E180" t="s">
        <v>13869</v>
      </c>
      <c r="F180" t="s">
        <v>13870</v>
      </c>
      <c r="G180">
        <v>0</v>
      </c>
      <c r="H180" t="s">
        <v>14085</v>
      </c>
      <c r="I180">
        <v>10</v>
      </c>
      <c r="K180" t="s">
        <v>14154</v>
      </c>
      <c r="L180" t="s">
        <v>14171</v>
      </c>
      <c r="M180" t="s">
        <v>14250</v>
      </c>
      <c r="O180" t="s">
        <v>14111</v>
      </c>
      <c r="P180" t="s">
        <v>14156</v>
      </c>
      <c r="Q180" t="s">
        <v>14090</v>
      </c>
      <c r="R180" t="s">
        <v>14250</v>
      </c>
      <c r="S180" t="s">
        <v>14090</v>
      </c>
      <c r="T180" t="s">
        <v>14090</v>
      </c>
      <c r="U180" t="s">
        <v>14137</v>
      </c>
      <c r="V180" t="s">
        <v>14110</v>
      </c>
      <c r="W180" t="s">
        <v>14092</v>
      </c>
      <c r="X180" t="s">
        <v>14116</v>
      </c>
      <c r="Y180" t="s">
        <v>14093</v>
      </c>
      <c r="Z180" t="s">
        <v>14140</v>
      </c>
      <c r="AA180" t="s">
        <v>14110</v>
      </c>
      <c r="AB180" t="s">
        <v>14095</v>
      </c>
      <c r="AC180" t="s">
        <v>14141</v>
      </c>
      <c r="AD180" t="s">
        <v>14095</v>
      </c>
      <c r="AE180" t="s">
        <v>14093</v>
      </c>
      <c r="AF180" t="s">
        <v>14211</v>
      </c>
      <c r="AH180" t="s">
        <v>14097</v>
      </c>
      <c r="AI180" s="78" t="s">
        <v>14098</v>
      </c>
      <c r="AJ180" t="s">
        <v>14123</v>
      </c>
      <c r="AK180" t="s">
        <v>14099</v>
      </c>
      <c r="AL180" t="s">
        <v>14099</v>
      </c>
      <c r="AM180" t="s">
        <v>14188</v>
      </c>
      <c r="AN180" t="s">
        <v>14110</v>
      </c>
      <c r="AO180" t="s">
        <v>14087</v>
      </c>
      <c r="AQ180" t="s">
        <v>14100</v>
      </c>
      <c r="AR180" t="s">
        <v>14100</v>
      </c>
      <c r="AS180" t="s">
        <v>14098</v>
      </c>
      <c r="AT180" t="s">
        <v>14250</v>
      </c>
      <c r="AU180" t="s">
        <v>14250</v>
      </c>
      <c r="AV180" t="s">
        <v>14250</v>
      </c>
      <c r="AW180" t="s">
        <v>14102</v>
      </c>
      <c r="AX180" t="s">
        <v>14215</v>
      </c>
      <c r="AY180" t="s">
        <v>14122</v>
      </c>
      <c r="AZ180" t="s">
        <v>14215</v>
      </c>
      <c r="BB180" t="s">
        <v>14104</v>
      </c>
      <c r="BC180" t="s">
        <v>14211</v>
      </c>
      <c r="BD180" t="s">
        <v>14211</v>
      </c>
      <c r="BE180" t="s">
        <v>14211</v>
      </c>
      <c r="BF180" t="s">
        <v>14156</v>
      </c>
      <c r="BG180" t="s">
        <v>14156</v>
      </c>
      <c r="BH180" t="s">
        <v>14156</v>
      </c>
      <c r="BI180" t="s">
        <v>14131</v>
      </c>
      <c r="BJ180" t="s">
        <v>14195</v>
      </c>
      <c r="BK180" t="s">
        <v>14195</v>
      </c>
      <c r="BL180" t="s">
        <v>14242</v>
      </c>
      <c r="BM180" t="s">
        <v>14248</v>
      </c>
      <c r="BN180" t="s">
        <v>14248</v>
      </c>
      <c r="BO180" t="s">
        <v>14110</v>
      </c>
      <c r="BP180" t="s">
        <v>14110</v>
      </c>
      <c r="BQ180" t="s">
        <v>14110</v>
      </c>
      <c r="BR180" t="s">
        <v>14110</v>
      </c>
      <c r="BS180" t="s">
        <v>14110</v>
      </c>
      <c r="BT180" t="s">
        <v>14110</v>
      </c>
      <c r="BV180" t="s">
        <v>14110</v>
      </c>
      <c r="BW180" s="52"/>
      <c r="BX180" s="52"/>
    </row>
    <row r="181" spans="1:76" ht="15" customHeight="1">
      <c r="C181"/>
      <c r="H181" t="s">
        <v>14108</v>
      </c>
      <c r="I181">
        <v>8</v>
      </c>
      <c r="J181">
        <v>10</v>
      </c>
      <c r="K181" t="s">
        <v>14154</v>
      </c>
      <c r="L181" t="s">
        <v>14171</v>
      </c>
      <c r="M181" t="s">
        <v>14250</v>
      </c>
      <c r="O181" t="s">
        <v>14111</v>
      </c>
      <c r="P181" t="s">
        <v>14156</v>
      </c>
      <c r="Q181" t="s">
        <v>14090</v>
      </c>
      <c r="R181" t="s">
        <v>14250</v>
      </c>
      <c r="S181" t="s">
        <v>14090</v>
      </c>
      <c r="T181" t="s">
        <v>14090</v>
      </c>
      <c r="U181" t="s">
        <v>14137</v>
      </c>
      <c r="V181" t="s">
        <v>14138</v>
      </c>
      <c r="W181" t="s">
        <v>14092</v>
      </c>
      <c r="X181" t="s">
        <v>14116</v>
      </c>
      <c r="Y181" t="s">
        <v>14093</v>
      </c>
      <c r="Z181" t="s">
        <v>14140</v>
      </c>
      <c r="AA181" t="s">
        <v>14110</v>
      </c>
      <c r="AB181" t="s">
        <v>14095</v>
      </c>
      <c r="AC181" t="s">
        <v>14141</v>
      </c>
      <c r="AD181" t="s">
        <v>14095</v>
      </c>
      <c r="AE181" t="s">
        <v>14093</v>
      </c>
      <c r="AF181" t="s">
        <v>14211</v>
      </c>
      <c r="AH181" t="s">
        <v>14097</v>
      </c>
      <c r="AI181" s="78" t="s">
        <v>14098</v>
      </c>
      <c r="AJ181" t="s">
        <v>14123</v>
      </c>
      <c r="AK181" t="s">
        <v>14099</v>
      </c>
      <c r="AL181" t="s">
        <v>14099</v>
      </c>
      <c r="AM181" t="s">
        <v>14188</v>
      </c>
      <c r="AN181" t="s">
        <v>14110</v>
      </c>
      <c r="AO181" t="s">
        <v>14087</v>
      </c>
      <c r="AQ181" t="s">
        <v>14100</v>
      </c>
      <c r="AR181" t="s">
        <v>14100</v>
      </c>
      <c r="AS181" t="s">
        <v>14098</v>
      </c>
      <c r="AT181" t="s">
        <v>14250</v>
      </c>
      <c r="AU181" t="s">
        <v>14250</v>
      </c>
      <c r="AV181" t="s">
        <v>14250</v>
      </c>
      <c r="AW181" t="s">
        <v>14102</v>
      </c>
      <c r="AX181" t="s">
        <v>14215</v>
      </c>
      <c r="AY181" t="s">
        <v>14238</v>
      </c>
      <c r="AZ181" t="s">
        <v>14215</v>
      </c>
      <c r="BB181" t="s">
        <v>14193</v>
      </c>
      <c r="BC181" t="s">
        <v>14211</v>
      </c>
      <c r="BD181" t="s">
        <v>14211</v>
      </c>
      <c r="BE181" t="s">
        <v>14211</v>
      </c>
      <c r="BF181" t="s">
        <v>14105</v>
      </c>
      <c r="BG181" t="s">
        <v>14156</v>
      </c>
      <c r="BH181" t="s">
        <v>14156</v>
      </c>
      <c r="BI181" t="s">
        <v>14131</v>
      </c>
      <c r="BJ181" t="s">
        <v>14195</v>
      </c>
      <c r="BK181" t="s">
        <v>14195</v>
      </c>
      <c r="BL181" t="s">
        <v>14242</v>
      </c>
      <c r="BM181" t="s">
        <v>14248</v>
      </c>
      <c r="BN181" t="s">
        <v>14248</v>
      </c>
      <c r="BO181" t="s">
        <v>14110</v>
      </c>
      <c r="BP181" t="s">
        <v>14110</v>
      </c>
      <c r="BQ181" t="s">
        <v>14110</v>
      </c>
      <c r="BR181" t="s">
        <v>14110</v>
      </c>
      <c r="BS181" t="s">
        <v>14110</v>
      </c>
      <c r="BT181" t="s">
        <v>14110</v>
      </c>
      <c r="BV181" t="s">
        <v>14110</v>
      </c>
      <c r="BW181" s="52"/>
      <c r="BX181" s="52"/>
    </row>
    <row r="182" spans="1:76" ht="15" customHeight="1">
      <c r="A182">
        <v>344</v>
      </c>
      <c r="B182">
        <v>1998</v>
      </c>
      <c r="C182" t="s">
        <v>14380</v>
      </c>
      <c r="D182" t="s">
        <v>13880</v>
      </c>
      <c r="E182" t="s">
        <v>689</v>
      </c>
      <c r="F182" t="s">
        <v>13881</v>
      </c>
      <c r="G182">
        <v>0</v>
      </c>
      <c r="H182" t="s">
        <v>14085</v>
      </c>
      <c r="I182">
        <v>5</v>
      </c>
      <c r="K182" t="s">
        <v>14170</v>
      </c>
      <c r="L182" t="s">
        <v>14109</v>
      </c>
      <c r="M182" t="s">
        <v>14110</v>
      </c>
      <c r="O182" t="s">
        <v>14135</v>
      </c>
      <c r="P182" t="s">
        <v>14089</v>
      </c>
      <c r="Q182" t="s">
        <v>14090</v>
      </c>
      <c r="R182" t="s">
        <v>14250</v>
      </c>
      <c r="S182" t="s">
        <v>14090</v>
      </c>
      <c r="T182" t="s">
        <v>14090</v>
      </c>
      <c r="U182" t="s">
        <v>14091</v>
      </c>
      <c r="V182" t="s">
        <v>14087</v>
      </c>
      <c r="W182" t="s">
        <v>14092</v>
      </c>
      <c r="X182" t="s">
        <v>14091</v>
      </c>
      <c r="Y182" t="s">
        <v>14093</v>
      </c>
      <c r="Z182" t="s">
        <v>14140</v>
      </c>
      <c r="AA182" t="s">
        <v>14110</v>
      </c>
      <c r="AB182" t="s">
        <v>14118</v>
      </c>
      <c r="AC182" t="s">
        <v>14141</v>
      </c>
      <c r="AD182" t="s">
        <v>14141</v>
      </c>
      <c r="AE182" t="s">
        <v>14093</v>
      </c>
      <c r="AF182" t="s">
        <v>14211</v>
      </c>
      <c r="AH182" t="s">
        <v>14121</v>
      </c>
      <c r="AI182" s="78" t="s">
        <v>14098</v>
      </c>
      <c r="AJ182" t="s">
        <v>14123</v>
      </c>
      <c r="AK182" t="s">
        <v>14124</v>
      </c>
      <c r="AL182" t="s">
        <v>14124</v>
      </c>
      <c r="AM182" t="s">
        <v>14188</v>
      </c>
      <c r="AN182" t="s">
        <v>14087</v>
      </c>
      <c r="AO182" t="s">
        <v>14110</v>
      </c>
      <c r="AQ182" t="s">
        <v>14238</v>
      </c>
      <c r="AR182" t="s">
        <v>14238</v>
      </c>
      <c r="AS182" t="s">
        <v>14098</v>
      </c>
      <c r="AT182" t="s">
        <v>14203</v>
      </c>
      <c r="AU182" t="s">
        <v>14203</v>
      </c>
      <c r="AV182" t="s">
        <v>14087</v>
      </c>
      <c r="AW182" t="s">
        <v>14127</v>
      </c>
      <c r="AX182" t="s">
        <v>14127</v>
      </c>
      <c r="AY182" t="s">
        <v>14098</v>
      </c>
      <c r="AZ182" t="s">
        <v>14180</v>
      </c>
      <c r="BA182" t="s">
        <v>14381</v>
      </c>
      <c r="BB182" t="s">
        <v>14193</v>
      </c>
      <c r="BC182" t="s">
        <v>14211</v>
      </c>
      <c r="BD182" t="s">
        <v>14211</v>
      </c>
      <c r="BE182" t="s">
        <v>14211</v>
      </c>
      <c r="BF182" t="s">
        <v>14130</v>
      </c>
      <c r="BG182" t="s">
        <v>14156</v>
      </c>
      <c r="BH182" t="s">
        <v>14156</v>
      </c>
      <c r="BI182" t="s">
        <v>14131</v>
      </c>
      <c r="BJ182" t="s">
        <v>14195</v>
      </c>
      <c r="BK182" t="s">
        <v>14195</v>
      </c>
      <c r="BL182" t="s">
        <v>14242</v>
      </c>
      <c r="BM182" t="s">
        <v>14248</v>
      </c>
      <c r="BN182" t="s">
        <v>14248</v>
      </c>
      <c r="BO182" t="s">
        <v>14110</v>
      </c>
      <c r="BP182" t="s">
        <v>14110</v>
      </c>
      <c r="BQ182" t="s">
        <v>14110</v>
      </c>
      <c r="BR182" t="s">
        <v>14110</v>
      </c>
      <c r="BS182" t="s">
        <v>14110</v>
      </c>
      <c r="BT182" t="s">
        <v>14110</v>
      </c>
      <c r="BV182" t="s">
        <v>14110</v>
      </c>
      <c r="BW182" s="52"/>
      <c r="BX182" s="52"/>
    </row>
    <row r="183" spans="1:76" ht="15" customHeight="1">
      <c r="A183">
        <v>345</v>
      </c>
      <c r="B183">
        <v>1975</v>
      </c>
      <c r="C183" t="s">
        <v>14382</v>
      </c>
      <c r="D183" t="s">
        <v>13978</v>
      </c>
      <c r="E183" t="s">
        <v>13884</v>
      </c>
      <c r="F183" t="s">
        <v>13885</v>
      </c>
      <c r="G183">
        <v>0</v>
      </c>
      <c r="H183" t="s">
        <v>14085</v>
      </c>
      <c r="I183">
        <v>10</v>
      </c>
      <c r="K183" t="s">
        <v>14133</v>
      </c>
      <c r="L183" t="s">
        <v>14171</v>
      </c>
      <c r="M183" t="s">
        <v>14250</v>
      </c>
      <c r="O183" t="s">
        <v>14135</v>
      </c>
      <c r="P183" t="s">
        <v>14089</v>
      </c>
      <c r="Q183" t="s">
        <v>14090</v>
      </c>
      <c r="R183" t="s">
        <v>14250</v>
      </c>
      <c r="S183" t="s">
        <v>14090</v>
      </c>
      <c r="T183" t="s">
        <v>14090</v>
      </c>
      <c r="U183" t="s">
        <v>14137</v>
      </c>
      <c r="V183" t="s">
        <v>14110</v>
      </c>
      <c r="W183" t="s">
        <v>14092</v>
      </c>
      <c r="X183" t="s">
        <v>14116</v>
      </c>
      <c r="Y183" t="s">
        <v>14093</v>
      </c>
      <c r="Z183" t="s">
        <v>14140</v>
      </c>
      <c r="AA183" t="s">
        <v>14110</v>
      </c>
      <c r="AB183" t="s">
        <v>14118</v>
      </c>
      <c r="AC183" t="s">
        <v>14141</v>
      </c>
      <c r="AD183" t="s">
        <v>14095</v>
      </c>
      <c r="AE183" t="s">
        <v>14093</v>
      </c>
      <c r="AF183" t="s">
        <v>14211</v>
      </c>
      <c r="AH183" t="s">
        <v>14097</v>
      </c>
      <c r="AI183" s="78" t="s">
        <v>14138</v>
      </c>
      <c r="AJ183" t="s">
        <v>14123</v>
      </c>
      <c r="AK183" t="s">
        <v>14099</v>
      </c>
      <c r="AL183" t="s">
        <v>14212</v>
      </c>
      <c r="AM183" t="s">
        <v>14188</v>
      </c>
      <c r="AN183" t="s">
        <v>14110</v>
      </c>
      <c r="AO183" t="s">
        <v>14087</v>
      </c>
      <c r="AQ183" t="s">
        <v>14100</v>
      </c>
      <c r="AR183" t="s">
        <v>14100</v>
      </c>
      <c r="AS183" t="s">
        <v>14098</v>
      </c>
      <c r="AT183" t="s">
        <v>14250</v>
      </c>
      <c r="AU183" t="s">
        <v>14250</v>
      </c>
      <c r="AV183" t="s">
        <v>14250</v>
      </c>
      <c r="AW183" t="s">
        <v>14102</v>
      </c>
      <c r="AX183" t="s">
        <v>14215</v>
      </c>
      <c r="AY183" t="s">
        <v>14122</v>
      </c>
      <c r="AZ183" t="s">
        <v>14215</v>
      </c>
      <c r="BB183" t="s">
        <v>14104</v>
      </c>
      <c r="BC183" t="s">
        <v>14211</v>
      </c>
      <c r="BD183" t="s">
        <v>14211</v>
      </c>
      <c r="BE183" t="s">
        <v>14211</v>
      </c>
      <c r="BF183" t="s">
        <v>14156</v>
      </c>
      <c r="BG183" t="s">
        <v>14156</v>
      </c>
      <c r="BH183" t="s">
        <v>14156</v>
      </c>
      <c r="BI183" t="s">
        <v>14131</v>
      </c>
      <c r="BJ183" t="s">
        <v>14195</v>
      </c>
      <c r="BK183" t="s">
        <v>14195</v>
      </c>
      <c r="BL183" t="s">
        <v>14208</v>
      </c>
      <c r="BM183" t="s">
        <v>14248</v>
      </c>
      <c r="BN183" t="s">
        <v>14248</v>
      </c>
      <c r="BO183" t="s">
        <v>14110</v>
      </c>
      <c r="BP183" t="s">
        <v>14110</v>
      </c>
      <c r="BQ183" t="s">
        <v>14110</v>
      </c>
      <c r="BR183" t="s">
        <v>14110</v>
      </c>
      <c r="BS183" t="s">
        <v>14110</v>
      </c>
      <c r="BT183" t="s">
        <v>14110</v>
      </c>
      <c r="BV183" t="s">
        <v>14110</v>
      </c>
      <c r="BW183" s="52"/>
      <c r="BX183" s="52"/>
    </row>
    <row r="184" spans="1:76" ht="15" customHeight="1">
      <c r="C184"/>
      <c r="H184" t="s">
        <v>14108</v>
      </c>
      <c r="I184">
        <v>10</v>
      </c>
      <c r="K184" t="s">
        <v>14133</v>
      </c>
      <c r="L184" t="s">
        <v>14171</v>
      </c>
      <c r="M184" t="s">
        <v>14250</v>
      </c>
      <c r="O184" t="s">
        <v>14135</v>
      </c>
      <c r="P184" t="s">
        <v>14089</v>
      </c>
      <c r="Q184" t="s">
        <v>14090</v>
      </c>
      <c r="R184" t="s">
        <v>14250</v>
      </c>
      <c r="S184" t="s">
        <v>14090</v>
      </c>
      <c r="T184" t="s">
        <v>14090</v>
      </c>
      <c r="U184" t="s">
        <v>14137</v>
      </c>
      <c r="V184" t="s">
        <v>14110</v>
      </c>
      <c r="W184" t="s">
        <v>14092</v>
      </c>
      <c r="X184" t="s">
        <v>14116</v>
      </c>
      <c r="Y184" t="s">
        <v>14093</v>
      </c>
      <c r="Z184" t="s">
        <v>14140</v>
      </c>
      <c r="AA184" t="s">
        <v>14110</v>
      </c>
      <c r="AB184" t="s">
        <v>14118</v>
      </c>
      <c r="AC184" t="s">
        <v>14141</v>
      </c>
      <c r="AD184" t="s">
        <v>14095</v>
      </c>
      <c r="AE184" t="s">
        <v>14093</v>
      </c>
      <c r="AF184" t="s">
        <v>14211</v>
      </c>
      <c r="AH184" t="s">
        <v>14097</v>
      </c>
      <c r="AI184" s="78" t="s">
        <v>14098</v>
      </c>
      <c r="AJ184" t="s">
        <v>14123</v>
      </c>
      <c r="AK184" t="s">
        <v>14099</v>
      </c>
      <c r="AL184" t="s">
        <v>14099</v>
      </c>
      <c r="AM184" t="s">
        <v>14188</v>
      </c>
      <c r="AN184" t="s">
        <v>14110</v>
      </c>
      <c r="AO184" t="s">
        <v>14087</v>
      </c>
      <c r="AQ184" t="s">
        <v>14100</v>
      </c>
      <c r="AR184" t="s">
        <v>14100</v>
      </c>
      <c r="AS184" t="s">
        <v>14098</v>
      </c>
      <c r="AT184" t="s">
        <v>14250</v>
      </c>
      <c r="AU184" t="s">
        <v>14250</v>
      </c>
      <c r="AV184" t="s">
        <v>14250</v>
      </c>
      <c r="AW184" t="s">
        <v>14102</v>
      </c>
      <c r="AX184" t="s">
        <v>14215</v>
      </c>
      <c r="AY184" t="s">
        <v>14122</v>
      </c>
      <c r="AZ184" t="s">
        <v>14215</v>
      </c>
      <c r="BB184" t="s">
        <v>14104</v>
      </c>
      <c r="BC184" t="s">
        <v>14211</v>
      </c>
      <c r="BD184" t="s">
        <v>14211</v>
      </c>
      <c r="BE184" t="s">
        <v>14211</v>
      </c>
      <c r="BF184" t="s">
        <v>14156</v>
      </c>
      <c r="BG184" t="s">
        <v>14156</v>
      </c>
      <c r="BH184" t="s">
        <v>14156</v>
      </c>
      <c r="BI184" t="s">
        <v>14131</v>
      </c>
      <c r="BJ184" t="s">
        <v>14195</v>
      </c>
      <c r="BK184" t="s">
        <v>14195</v>
      </c>
      <c r="BL184" t="s">
        <v>14208</v>
      </c>
      <c r="BM184" t="s">
        <v>14248</v>
      </c>
      <c r="BN184" t="s">
        <v>14248</v>
      </c>
      <c r="BO184" t="s">
        <v>14110</v>
      </c>
      <c r="BP184" t="s">
        <v>14110</v>
      </c>
      <c r="BQ184" t="s">
        <v>14110</v>
      </c>
      <c r="BR184" t="s">
        <v>14110</v>
      </c>
      <c r="BS184" t="s">
        <v>14110</v>
      </c>
      <c r="BT184" t="s">
        <v>14110</v>
      </c>
      <c r="BV184" t="s">
        <v>14110</v>
      </c>
      <c r="BW184" s="52"/>
      <c r="BX184" s="52"/>
    </row>
    <row r="185" spans="1:76" ht="15" customHeight="1">
      <c r="C185"/>
      <c r="H185" t="s">
        <v>14133</v>
      </c>
      <c r="I185">
        <v>10</v>
      </c>
      <c r="K185" t="s">
        <v>14133</v>
      </c>
      <c r="L185" t="s">
        <v>14155</v>
      </c>
      <c r="M185" t="s">
        <v>14250</v>
      </c>
      <c r="O185" t="s">
        <v>14111</v>
      </c>
      <c r="P185" t="s">
        <v>14156</v>
      </c>
      <c r="Q185" t="s">
        <v>14090</v>
      </c>
      <c r="R185" t="s">
        <v>14250</v>
      </c>
      <c r="S185" t="s">
        <v>14090</v>
      </c>
      <c r="T185" t="s">
        <v>14090</v>
      </c>
      <c r="U185" t="s">
        <v>14137</v>
      </c>
      <c r="V185" t="s">
        <v>14110</v>
      </c>
      <c r="W185" t="s">
        <v>14092</v>
      </c>
      <c r="X185" t="s">
        <v>14116</v>
      </c>
      <c r="Y185" t="s">
        <v>14093</v>
      </c>
      <c r="Z185" t="s">
        <v>14140</v>
      </c>
      <c r="AA185" t="s">
        <v>14110</v>
      </c>
      <c r="AB185" t="s">
        <v>14118</v>
      </c>
      <c r="AC185" t="s">
        <v>14141</v>
      </c>
      <c r="AD185" t="s">
        <v>14095</v>
      </c>
      <c r="AE185" t="s">
        <v>14093</v>
      </c>
      <c r="AF185" t="s">
        <v>14211</v>
      </c>
      <c r="AH185" t="s">
        <v>14097</v>
      </c>
      <c r="AI185" s="78" t="s">
        <v>14098</v>
      </c>
      <c r="AJ185" t="s">
        <v>14123</v>
      </c>
      <c r="AK185" t="s">
        <v>14099</v>
      </c>
      <c r="AL185" t="s">
        <v>14099</v>
      </c>
      <c r="AM185" t="s">
        <v>14188</v>
      </c>
      <c r="AN185" t="s">
        <v>14110</v>
      </c>
      <c r="AO185" t="s">
        <v>14087</v>
      </c>
      <c r="AQ185" t="s">
        <v>14100</v>
      </c>
      <c r="AR185" t="s">
        <v>14100</v>
      </c>
      <c r="AS185" t="s">
        <v>14098</v>
      </c>
      <c r="AT185" t="s">
        <v>14250</v>
      </c>
      <c r="AU185" t="s">
        <v>14250</v>
      </c>
      <c r="AV185" t="s">
        <v>14250</v>
      </c>
      <c r="AW185" t="s">
        <v>14102</v>
      </c>
      <c r="AX185" t="s">
        <v>14215</v>
      </c>
      <c r="AY185" t="s">
        <v>14122</v>
      </c>
      <c r="AZ185" t="s">
        <v>14215</v>
      </c>
      <c r="BB185" t="s">
        <v>14104</v>
      </c>
      <c r="BC185" t="s">
        <v>14211</v>
      </c>
      <c r="BD185" t="s">
        <v>14211</v>
      </c>
      <c r="BE185" t="s">
        <v>14211</v>
      </c>
      <c r="BF185" t="s">
        <v>14156</v>
      </c>
      <c r="BG185" t="s">
        <v>14156</v>
      </c>
      <c r="BH185" t="s">
        <v>14156</v>
      </c>
      <c r="BI185" t="s">
        <v>14131</v>
      </c>
      <c r="BJ185" t="s">
        <v>14195</v>
      </c>
      <c r="BK185" t="s">
        <v>14195</v>
      </c>
      <c r="BL185" t="s">
        <v>14208</v>
      </c>
      <c r="BM185" t="s">
        <v>14248</v>
      </c>
      <c r="BN185" t="s">
        <v>14248</v>
      </c>
      <c r="BO185" t="s">
        <v>14110</v>
      </c>
      <c r="BP185" t="s">
        <v>14110</v>
      </c>
      <c r="BQ185" t="s">
        <v>14110</v>
      </c>
      <c r="BR185" t="s">
        <v>14110</v>
      </c>
      <c r="BS185" t="s">
        <v>14110</v>
      </c>
      <c r="BT185" t="s">
        <v>14110</v>
      </c>
      <c r="BV185" t="s">
        <v>14110</v>
      </c>
      <c r="BW185" s="52"/>
      <c r="BX185" s="52"/>
    </row>
    <row r="186" spans="1:76" ht="15" customHeight="1">
      <c r="C186"/>
      <c r="H186" t="s">
        <v>14154</v>
      </c>
      <c r="I186">
        <v>9</v>
      </c>
      <c r="K186" t="s">
        <v>14154</v>
      </c>
      <c r="L186" t="s">
        <v>14171</v>
      </c>
      <c r="M186" t="s">
        <v>14250</v>
      </c>
      <c r="O186" t="s">
        <v>14111</v>
      </c>
      <c r="P186" t="s">
        <v>14156</v>
      </c>
      <c r="Q186" t="s">
        <v>14090</v>
      </c>
      <c r="R186" t="s">
        <v>14250</v>
      </c>
      <c r="S186" t="s">
        <v>14090</v>
      </c>
      <c r="T186" t="s">
        <v>14090</v>
      </c>
      <c r="U186" t="s">
        <v>14137</v>
      </c>
      <c r="V186" t="s">
        <v>14110</v>
      </c>
      <c r="W186" t="s">
        <v>14092</v>
      </c>
      <c r="X186" t="s">
        <v>14116</v>
      </c>
      <c r="Y186" t="s">
        <v>14093</v>
      </c>
      <c r="Z186" t="s">
        <v>14140</v>
      </c>
      <c r="AA186" t="s">
        <v>14110</v>
      </c>
      <c r="AB186" t="s">
        <v>14118</v>
      </c>
      <c r="AC186" t="s">
        <v>14141</v>
      </c>
      <c r="AD186" t="s">
        <v>14095</v>
      </c>
      <c r="AE186" t="s">
        <v>14093</v>
      </c>
      <c r="AF186" t="s">
        <v>14176</v>
      </c>
      <c r="AH186" t="s">
        <v>14097</v>
      </c>
      <c r="AI186" s="78" t="s">
        <v>14098</v>
      </c>
      <c r="AJ186" t="s">
        <v>14123</v>
      </c>
      <c r="AK186" t="s">
        <v>14099</v>
      </c>
      <c r="AL186" t="s">
        <v>14099</v>
      </c>
      <c r="AM186" t="s">
        <v>14188</v>
      </c>
      <c r="AN186" t="s">
        <v>14110</v>
      </c>
      <c r="AO186" t="s">
        <v>14087</v>
      </c>
      <c r="AQ186" t="s">
        <v>14100</v>
      </c>
      <c r="AR186" t="s">
        <v>14100</v>
      </c>
      <c r="AS186" t="s">
        <v>14098</v>
      </c>
      <c r="AT186" t="s">
        <v>14250</v>
      </c>
      <c r="AU186" t="s">
        <v>14250</v>
      </c>
      <c r="AV186" t="s">
        <v>14250</v>
      </c>
      <c r="AW186" t="s">
        <v>14102</v>
      </c>
      <c r="AX186" t="s">
        <v>14215</v>
      </c>
      <c r="AY186" t="s">
        <v>14122</v>
      </c>
      <c r="AZ186" t="s">
        <v>14215</v>
      </c>
      <c r="BB186" t="s">
        <v>14104</v>
      </c>
      <c r="BC186" t="s">
        <v>14211</v>
      </c>
      <c r="BD186" t="s">
        <v>14211</v>
      </c>
      <c r="BE186" t="s">
        <v>14211</v>
      </c>
      <c r="BF186" t="s">
        <v>14156</v>
      </c>
      <c r="BG186" t="s">
        <v>14156</v>
      </c>
      <c r="BH186" t="s">
        <v>14156</v>
      </c>
      <c r="BI186" t="s">
        <v>14131</v>
      </c>
      <c r="BJ186" t="s">
        <v>14195</v>
      </c>
      <c r="BK186" t="s">
        <v>14195</v>
      </c>
      <c r="BL186" t="s">
        <v>14208</v>
      </c>
      <c r="BM186" t="s">
        <v>14248</v>
      </c>
      <c r="BN186" t="s">
        <v>14248</v>
      </c>
      <c r="BO186" t="s">
        <v>14110</v>
      </c>
      <c r="BP186" t="s">
        <v>14110</v>
      </c>
      <c r="BQ186" t="s">
        <v>14110</v>
      </c>
      <c r="BR186" t="s">
        <v>14110</v>
      </c>
      <c r="BS186" t="s">
        <v>14110</v>
      </c>
      <c r="BT186" t="s">
        <v>14110</v>
      </c>
      <c r="BV186" t="s">
        <v>14110</v>
      </c>
      <c r="BW186" s="52"/>
      <c r="BX186" s="52"/>
    </row>
    <row r="187" spans="1:76" ht="15" customHeight="1">
      <c r="A187">
        <v>346</v>
      </c>
      <c r="B187">
        <v>1976</v>
      </c>
      <c r="C187" t="s">
        <v>13886</v>
      </c>
      <c r="D187" t="s">
        <v>13887</v>
      </c>
      <c r="E187" t="s">
        <v>639</v>
      </c>
      <c r="F187" t="s">
        <v>13888</v>
      </c>
      <c r="G187">
        <v>0</v>
      </c>
      <c r="H187" t="s">
        <v>14085</v>
      </c>
      <c r="I187">
        <v>4</v>
      </c>
      <c r="K187" t="s">
        <v>14085</v>
      </c>
      <c r="L187" t="s">
        <v>14185</v>
      </c>
      <c r="M187" t="s">
        <v>14250</v>
      </c>
      <c r="O187" t="s">
        <v>14088</v>
      </c>
      <c r="P187" t="s">
        <v>14089</v>
      </c>
      <c r="Q187" t="s">
        <v>14113</v>
      </c>
      <c r="R187" t="s">
        <v>14250</v>
      </c>
      <c r="S187" t="s">
        <v>14113</v>
      </c>
      <c r="T187" t="s">
        <v>14113</v>
      </c>
      <c r="U187" t="s">
        <v>14137</v>
      </c>
      <c r="V187" t="s">
        <v>14110</v>
      </c>
      <c r="W187" t="s">
        <v>14092</v>
      </c>
      <c r="X187" t="s">
        <v>14116</v>
      </c>
      <c r="Y187" t="s">
        <v>14093</v>
      </c>
      <c r="Z187" t="s">
        <v>14140</v>
      </c>
      <c r="AA187" t="s">
        <v>14110</v>
      </c>
      <c r="AB187" t="s">
        <v>14118</v>
      </c>
      <c r="AC187" t="s">
        <v>14141</v>
      </c>
      <c r="AD187" t="s">
        <v>14095</v>
      </c>
      <c r="AE187" t="s">
        <v>14093</v>
      </c>
      <c r="AF187" t="s">
        <v>14211</v>
      </c>
      <c r="AH187" t="s">
        <v>14097</v>
      </c>
      <c r="AI187" s="78" t="s">
        <v>14098</v>
      </c>
      <c r="AJ187" t="s">
        <v>14123</v>
      </c>
      <c r="AK187" t="s">
        <v>14099</v>
      </c>
      <c r="AL187" t="s">
        <v>14099</v>
      </c>
      <c r="AM187" t="s">
        <v>14188</v>
      </c>
      <c r="AN187" t="s">
        <v>14110</v>
      </c>
      <c r="AO187" t="s">
        <v>14110</v>
      </c>
      <c r="AQ187" t="s">
        <v>14100</v>
      </c>
      <c r="AR187" t="s">
        <v>14100</v>
      </c>
      <c r="AS187" t="s">
        <v>14098</v>
      </c>
      <c r="AT187" t="s">
        <v>14250</v>
      </c>
      <c r="AU187" t="s">
        <v>14250</v>
      </c>
      <c r="AV187" t="s">
        <v>14250</v>
      </c>
      <c r="AW187" t="s">
        <v>14102</v>
      </c>
      <c r="AX187" t="s">
        <v>14215</v>
      </c>
      <c r="AY187" t="s">
        <v>14122</v>
      </c>
      <c r="AZ187" t="s">
        <v>14215</v>
      </c>
      <c r="BB187" t="s">
        <v>14104</v>
      </c>
      <c r="BC187" t="s">
        <v>14211</v>
      </c>
      <c r="BD187" t="s">
        <v>14211</v>
      </c>
      <c r="BE187" t="s">
        <v>14211</v>
      </c>
      <c r="BF187" t="s">
        <v>14156</v>
      </c>
      <c r="BG187" t="s">
        <v>14156</v>
      </c>
      <c r="BH187" t="s">
        <v>14156</v>
      </c>
      <c r="BI187" t="s">
        <v>14106</v>
      </c>
      <c r="BJ187" t="s">
        <v>14195</v>
      </c>
      <c r="BK187" t="s">
        <v>14195</v>
      </c>
      <c r="BL187" t="s">
        <v>14242</v>
      </c>
      <c r="BM187" t="s">
        <v>14248</v>
      </c>
      <c r="BN187" t="s">
        <v>14248</v>
      </c>
      <c r="BO187" t="s">
        <v>14110</v>
      </c>
      <c r="BP187" t="s">
        <v>14110</v>
      </c>
      <c r="BQ187" t="s">
        <v>14110</v>
      </c>
      <c r="BR187" t="s">
        <v>14110</v>
      </c>
      <c r="BS187" t="s">
        <v>14110</v>
      </c>
      <c r="BT187" t="s">
        <v>14110</v>
      </c>
      <c r="BV187" t="s">
        <v>14110</v>
      </c>
      <c r="BW187" s="52"/>
      <c r="BX187" s="52"/>
    </row>
    <row r="188" spans="1:76" ht="15" customHeight="1">
      <c r="C188"/>
      <c r="H188" t="s">
        <v>14108</v>
      </c>
      <c r="I188">
        <v>4</v>
      </c>
      <c r="K188" t="s">
        <v>14085</v>
      </c>
      <c r="L188" t="s">
        <v>14185</v>
      </c>
      <c r="M188" t="s">
        <v>14250</v>
      </c>
      <c r="O188" t="s">
        <v>14088</v>
      </c>
      <c r="P188" t="s">
        <v>14089</v>
      </c>
      <c r="Q188" t="s">
        <v>14113</v>
      </c>
      <c r="R188" t="s">
        <v>14250</v>
      </c>
      <c r="S188" t="s">
        <v>14113</v>
      </c>
      <c r="T188" t="s">
        <v>14113</v>
      </c>
      <c r="U188" t="s">
        <v>14137</v>
      </c>
      <c r="V188" t="s">
        <v>14110</v>
      </c>
      <c r="W188" t="s">
        <v>14092</v>
      </c>
      <c r="X188" t="s">
        <v>14116</v>
      </c>
      <c r="Y188" t="s">
        <v>14093</v>
      </c>
      <c r="Z188" t="s">
        <v>14140</v>
      </c>
      <c r="AA188" t="s">
        <v>14110</v>
      </c>
      <c r="AB188" t="s">
        <v>14118</v>
      </c>
      <c r="AC188" t="s">
        <v>14141</v>
      </c>
      <c r="AD188" t="s">
        <v>14141</v>
      </c>
      <c r="AE188" t="s">
        <v>14093</v>
      </c>
      <c r="AF188" t="s">
        <v>14211</v>
      </c>
      <c r="AH188" t="s">
        <v>14097</v>
      </c>
      <c r="AI188" s="78" t="s">
        <v>14098</v>
      </c>
      <c r="AJ188" t="s">
        <v>14123</v>
      </c>
      <c r="AK188" t="s">
        <v>14099</v>
      </c>
      <c r="AL188" t="s">
        <v>14099</v>
      </c>
      <c r="AM188" t="s">
        <v>14188</v>
      </c>
      <c r="AN188" t="s">
        <v>14110</v>
      </c>
      <c r="AO188" t="s">
        <v>14110</v>
      </c>
      <c r="AQ188" t="s">
        <v>14100</v>
      </c>
      <c r="AR188" t="s">
        <v>14100</v>
      </c>
      <c r="AS188" t="s">
        <v>14098</v>
      </c>
      <c r="AT188" t="s">
        <v>14250</v>
      </c>
      <c r="AU188" t="s">
        <v>14250</v>
      </c>
      <c r="AV188" t="s">
        <v>14250</v>
      </c>
      <c r="AW188" t="s">
        <v>14102</v>
      </c>
      <c r="AX188" t="s">
        <v>14215</v>
      </c>
      <c r="AY188" t="s">
        <v>14122</v>
      </c>
      <c r="AZ188" t="s">
        <v>14215</v>
      </c>
      <c r="BB188" t="s">
        <v>14104</v>
      </c>
      <c r="BC188" t="s">
        <v>14211</v>
      </c>
      <c r="BD188" t="s">
        <v>14211</v>
      </c>
      <c r="BE188" t="s">
        <v>14211</v>
      </c>
      <c r="BF188" t="s">
        <v>14156</v>
      </c>
      <c r="BG188" t="s">
        <v>14156</v>
      </c>
      <c r="BH188" t="s">
        <v>14156</v>
      </c>
      <c r="BI188" t="s">
        <v>14106</v>
      </c>
      <c r="BJ188" t="s">
        <v>14195</v>
      </c>
      <c r="BK188" t="s">
        <v>14195</v>
      </c>
      <c r="BL188" t="s">
        <v>14242</v>
      </c>
      <c r="BM188" t="s">
        <v>14248</v>
      </c>
      <c r="BN188" t="s">
        <v>14248</v>
      </c>
      <c r="BO188" t="s">
        <v>14110</v>
      </c>
      <c r="BP188" t="s">
        <v>14110</v>
      </c>
      <c r="BQ188" t="s">
        <v>14110</v>
      </c>
      <c r="BR188" t="s">
        <v>14110</v>
      </c>
      <c r="BS188" t="s">
        <v>14110</v>
      </c>
      <c r="BT188" t="s">
        <v>14110</v>
      </c>
      <c r="BV188" t="s">
        <v>14110</v>
      </c>
      <c r="BW188" s="52"/>
      <c r="BX188" s="52"/>
    </row>
    <row r="189" spans="1:76" ht="15" customHeight="1">
      <c r="A189">
        <v>347</v>
      </c>
      <c r="B189">
        <v>1972</v>
      </c>
      <c r="C189" t="s">
        <v>13889</v>
      </c>
      <c r="D189" t="s">
        <v>13890</v>
      </c>
      <c r="E189" t="s">
        <v>13891</v>
      </c>
      <c r="F189" t="s">
        <v>13892</v>
      </c>
      <c r="G189">
        <v>0</v>
      </c>
      <c r="H189" t="s">
        <v>14085</v>
      </c>
      <c r="I189">
        <v>4</v>
      </c>
      <c r="K189" t="s">
        <v>14108</v>
      </c>
      <c r="L189" t="s">
        <v>14155</v>
      </c>
      <c r="M189" t="s">
        <v>14250</v>
      </c>
      <c r="O189" t="s">
        <v>14111</v>
      </c>
      <c r="P189" t="s">
        <v>14156</v>
      </c>
      <c r="Q189" t="s">
        <v>14090</v>
      </c>
      <c r="R189" t="s">
        <v>14250</v>
      </c>
      <c r="S189" t="s">
        <v>14090</v>
      </c>
      <c r="T189" t="s">
        <v>14090</v>
      </c>
      <c r="U189" t="s">
        <v>14137</v>
      </c>
      <c r="V189" t="s">
        <v>14110</v>
      </c>
      <c r="W189" t="s">
        <v>14092</v>
      </c>
      <c r="X189" t="s">
        <v>14116</v>
      </c>
      <c r="Y189" t="s">
        <v>14093</v>
      </c>
      <c r="Z189" t="s">
        <v>14140</v>
      </c>
      <c r="AA189" t="s">
        <v>14110</v>
      </c>
      <c r="AB189" t="s">
        <v>14118</v>
      </c>
      <c r="AC189" t="s">
        <v>14141</v>
      </c>
      <c r="AD189" t="s">
        <v>14095</v>
      </c>
      <c r="AE189" t="s">
        <v>14093</v>
      </c>
      <c r="AF189" t="s">
        <v>14211</v>
      </c>
      <c r="AH189" t="s">
        <v>14097</v>
      </c>
      <c r="AI189" s="78" t="s">
        <v>14122</v>
      </c>
      <c r="AJ189" t="s">
        <v>14123</v>
      </c>
      <c r="AK189" t="s">
        <v>14099</v>
      </c>
      <c r="AL189" t="s">
        <v>14162</v>
      </c>
      <c r="AM189" t="s">
        <v>14188</v>
      </c>
      <c r="AN189" t="s">
        <v>14110</v>
      </c>
      <c r="AO189" t="s">
        <v>14110</v>
      </c>
      <c r="AQ189" t="s">
        <v>14100</v>
      </c>
      <c r="AR189" t="s">
        <v>14100</v>
      </c>
      <c r="AS189" t="s">
        <v>14098</v>
      </c>
      <c r="AT189" t="s">
        <v>14250</v>
      </c>
      <c r="AU189" t="s">
        <v>14250</v>
      </c>
      <c r="AV189" t="s">
        <v>14250</v>
      </c>
      <c r="AW189" t="s">
        <v>14102</v>
      </c>
      <c r="AX189" t="s">
        <v>14215</v>
      </c>
      <c r="AY189" t="s">
        <v>14122</v>
      </c>
      <c r="AZ189" t="s">
        <v>14215</v>
      </c>
      <c r="BB189" t="s">
        <v>14104</v>
      </c>
      <c r="BC189" t="s">
        <v>14211</v>
      </c>
      <c r="BD189" t="s">
        <v>14211</v>
      </c>
      <c r="BE189" t="s">
        <v>14211</v>
      </c>
      <c r="BF189" t="s">
        <v>14156</v>
      </c>
      <c r="BG189" t="s">
        <v>14156</v>
      </c>
      <c r="BH189" t="s">
        <v>14156</v>
      </c>
      <c r="BI189" t="s">
        <v>14106</v>
      </c>
      <c r="BJ189" t="s">
        <v>14195</v>
      </c>
      <c r="BK189" t="s">
        <v>14195</v>
      </c>
      <c r="BL189" t="s">
        <v>14242</v>
      </c>
      <c r="BM189" t="s">
        <v>14248</v>
      </c>
      <c r="BN189" t="s">
        <v>14248</v>
      </c>
      <c r="BO189" t="s">
        <v>14110</v>
      </c>
      <c r="BP189" t="s">
        <v>14110</v>
      </c>
      <c r="BQ189" t="s">
        <v>14110</v>
      </c>
      <c r="BR189" t="s">
        <v>14110</v>
      </c>
      <c r="BS189" t="s">
        <v>14110</v>
      </c>
      <c r="BT189" t="s">
        <v>14110</v>
      </c>
      <c r="BV189" t="s">
        <v>14110</v>
      </c>
      <c r="BW189" s="52"/>
      <c r="BX189" s="52"/>
    </row>
    <row r="190" spans="1:76" ht="15" customHeight="1">
      <c r="A190">
        <v>350</v>
      </c>
      <c r="B190">
        <v>1977</v>
      </c>
      <c r="C190" t="s">
        <v>13899</v>
      </c>
      <c r="D190" t="s">
        <v>13900</v>
      </c>
      <c r="E190" t="s">
        <v>675</v>
      </c>
      <c r="F190" t="s">
        <v>13901</v>
      </c>
      <c r="G190">
        <v>0</v>
      </c>
      <c r="H190" t="s">
        <v>14085</v>
      </c>
      <c r="I190">
        <v>8</v>
      </c>
      <c r="K190" t="s">
        <v>14154</v>
      </c>
      <c r="L190" t="s">
        <v>14171</v>
      </c>
      <c r="M190" t="s">
        <v>14250</v>
      </c>
      <c r="O190" t="s">
        <v>14111</v>
      </c>
      <c r="P190" t="s">
        <v>14156</v>
      </c>
      <c r="Q190" t="s">
        <v>14090</v>
      </c>
      <c r="R190" t="s">
        <v>14250</v>
      </c>
      <c r="S190" t="s">
        <v>14090</v>
      </c>
      <c r="T190" t="s">
        <v>14090</v>
      </c>
      <c r="U190" t="s">
        <v>14137</v>
      </c>
      <c r="V190" t="s">
        <v>14110</v>
      </c>
      <c r="W190" t="s">
        <v>14092</v>
      </c>
      <c r="X190" t="s">
        <v>14116</v>
      </c>
      <c r="Y190" t="s">
        <v>14093</v>
      </c>
      <c r="Z190" t="s">
        <v>14174</v>
      </c>
      <c r="AA190" t="s">
        <v>14110</v>
      </c>
      <c r="AB190" t="s">
        <v>14118</v>
      </c>
      <c r="AC190" t="s">
        <v>14141</v>
      </c>
      <c r="AD190" t="s">
        <v>14095</v>
      </c>
      <c r="AE190" t="s">
        <v>14093</v>
      </c>
      <c r="AF190" t="s">
        <v>14211</v>
      </c>
      <c r="AH190" t="s">
        <v>14097</v>
      </c>
      <c r="AI190" s="78" t="s">
        <v>14138</v>
      </c>
      <c r="AJ190" t="s">
        <v>14161</v>
      </c>
      <c r="AK190" t="s">
        <v>14099</v>
      </c>
      <c r="AL190" t="s">
        <v>14212</v>
      </c>
      <c r="AM190" t="s">
        <v>14099</v>
      </c>
      <c r="AN190" t="s">
        <v>14110</v>
      </c>
      <c r="AO190" t="s">
        <v>14110</v>
      </c>
      <c r="AQ190" t="s">
        <v>14100</v>
      </c>
      <c r="AR190" t="s">
        <v>14100</v>
      </c>
      <c r="AS190" t="s">
        <v>14098</v>
      </c>
      <c r="AT190" t="s">
        <v>14250</v>
      </c>
      <c r="AU190" t="s">
        <v>14250</v>
      </c>
      <c r="AV190" t="s">
        <v>14250</v>
      </c>
      <c r="AW190" t="s">
        <v>14102</v>
      </c>
      <c r="AX190" t="s">
        <v>14215</v>
      </c>
      <c r="AY190" t="s">
        <v>14122</v>
      </c>
      <c r="AZ190" t="s">
        <v>14215</v>
      </c>
      <c r="BB190" t="s">
        <v>14104</v>
      </c>
      <c r="BC190" t="s">
        <v>14211</v>
      </c>
      <c r="BD190" t="s">
        <v>14211</v>
      </c>
      <c r="BE190" t="s">
        <v>14211</v>
      </c>
      <c r="BF190" t="s">
        <v>14156</v>
      </c>
      <c r="BG190" t="s">
        <v>14156</v>
      </c>
      <c r="BH190" t="s">
        <v>14156</v>
      </c>
      <c r="BI190" t="s">
        <v>14131</v>
      </c>
      <c r="BJ190" t="s">
        <v>14195</v>
      </c>
      <c r="BK190" t="s">
        <v>14195</v>
      </c>
      <c r="BL190" t="s">
        <v>14242</v>
      </c>
      <c r="BM190" t="s">
        <v>14248</v>
      </c>
      <c r="BN190" t="s">
        <v>14248</v>
      </c>
      <c r="BO190" t="s">
        <v>14110</v>
      </c>
      <c r="BP190" t="s">
        <v>14110</v>
      </c>
      <c r="BQ190" t="s">
        <v>14110</v>
      </c>
      <c r="BR190" t="s">
        <v>14110</v>
      </c>
      <c r="BS190" t="s">
        <v>14110</v>
      </c>
      <c r="BT190" t="s">
        <v>14110</v>
      </c>
      <c r="BV190" t="s">
        <v>14110</v>
      </c>
      <c r="BW190" s="52"/>
      <c r="BX190" s="52"/>
    </row>
    <row r="191" spans="1:76" ht="15" customHeight="1">
      <c r="A191">
        <v>354</v>
      </c>
      <c r="B191">
        <v>2010</v>
      </c>
      <c r="C191" t="s">
        <v>14383</v>
      </c>
      <c r="D191" t="s">
        <v>13913</v>
      </c>
      <c r="E191" t="s">
        <v>646</v>
      </c>
      <c r="F191" t="s">
        <v>13914</v>
      </c>
      <c r="G191">
        <v>0</v>
      </c>
      <c r="H191" t="s">
        <v>14085</v>
      </c>
      <c r="I191">
        <v>3</v>
      </c>
      <c r="J191">
        <v>13</v>
      </c>
      <c r="K191" t="s">
        <v>14154</v>
      </c>
      <c r="L191" t="s">
        <v>14109</v>
      </c>
      <c r="M191" t="s">
        <v>14110</v>
      </c>
      <c r="N191" t="s">
        <v>14384</v>
      </c>
      <c r="O191" t="s">
        <v>14135</v>
      </c>
      <c r="P191" t="s">
        <v>14186</v>
      </c>
      <c r="Q191" t="s">
        <v>14090</v>
      </c>
      <c r="R191" t="s">
        <v>14250</v>
      </c>
      <c r="S191" t="s">
        <v>14090</v>
      </c>
      <c r="T191" t="s">
        <v>14090</v>
      </c>
      <c r="U191" t="s">
        <v>14091</v>
      </c>
      <c r="V191" t="s">
        <v>14087</v>
      </c>
      <c r="W191" t="s">
        <v>14138</v>
      </c>
      <c r="X191" t="s">
        <v>14116</v>
      </c>
      <c r="Y191" t="s">
        <v>14117</v>
      </c>
      <c r="Z191" t="s">
        <v>14140</v>
      </c>
      <c r="AA191" t="s">
        <v>14110</v>
      </c>
      <c r="AB191" t="s">
        <v>14141</v>
      </c>
      <c r="AC191" t="s">
        <v>14118</v>
      </c>
      <c r="AD191" t="s">
        <v>14141</v>
      </c>
      <c r="AE191" t="s">
        <v>14093</v>
      </c>
      <c r="AF191" t="s">
        <v>14199</v>
      </c>
      <c r="AH191" t="s">
        <v>14097</v>
      </c>
      <c r="AI191" s="78" t="s">
        <v>14098</v>
      </c>
      <c r="AJ191" t="s">
        <v>14123</v>
      </c>
      <c r="AK191" t="s">
        <v>14124</v>
      </c>
      <c r="AL191" t="s">
        <v>14124</v>
      </c>
      <c r="AM191" t="s">
        <v>14188</v>
      </c>
      <c r="AN191" t="s">
        <v>14110</v>
      </c>
      <c r="AO191" t="s">
        <v>14110</v>
      </c>
      <c r="AQ191" t="s">
        <v>14163</v>
      </c>
      <c r="AR191" t="s">
        <v>14163</v>
      </c>
      <c r="AS191" t="s">
        <v>14098</v>
      </c>
      <c r="AT191" t="s">
        <v>14203</v>
      </c>
      <c r="AU191" t="s">
        <v>14203</v>
      </c>
      <c r="AV191" t="s">
        <v>14087</v>
      </c>
      <c r="AW191" t="s">
        <v>14127</v>
      </c>
      <c r="AX191" t="s">
        <v>14127</v>
      </c>
      <c r="AY191" t="s">
        <v>14098</v>
      </c>
      <c r="AZ191" t="s">
        <v>14103</v>
      </c>
      <c r="BB191" t="s">
        <v>14104</v>
      </c>
      <c r="BC191" t="s">
        <v>14211</v>
      </c>
      <c r="BD191" t="s">
        <v>14211</v>
      </c>
      <c r="BE191" t="s">
        <v>14211</v>
      </c>
      <c r="BF191" t="s">
        <v>14156</v>
      </c>
      <c r="BG191" t="s">
        <v>14156</v>
      </c>
      <c r="BH191" t="s">
        <v>14156</v>
      </c>
      <c r="BI191" t="s">
        <v>14106</v>
      </c>
      <c r="BJ191" t="s">
        <v>14195</v>
      </c>
      <c r="BK191" t="s">
        <v>14195</v>
      </c>
      <c r="BL191" t="s">
        <v>14242</v>
      </c>
      <c r="BM191" t="s">
        <v>14248</v>
      </c>
      <c r="BN191" t="s">
        <v>14248</v>
      </c>
      <c r="BO191" t="s">
        <v>14110</v>
      </c>
      <c r="BP191" t="s">
        <v>14110</v>
      </c>
      <c r="BQ191" t="s">
        <v>14110</v>
      </c>
      <c r="BR191" t="s">
        <v>14110</v>
      </c>
      <c r="BS191" t="s">
        <v>14110</v>
      </c>
      <c r="BT191" t="s">
        <v>14110</v>
      </c>
      <c r="BV191" t="s">
        <v>14110</v>
      </c>
      <c r="BW191" s="52"/>
      <c r="BX191" s="52"/>
    </row>
    <row r="192" spans="1:76" ht="15" customHeight="1">
      <c r="A192">
        <v>362</v>
      </c>
      <c r="B192">
        <v>1973</v>
      </c>
      <c r="C192" t="s">
        <v>13932</v>
      </c>
      <c r="D192" t="s">
        <v>13933</v>
      </c>
      <c r="E192" t="s">
        <v>13884</v>
      </c>
      <c r="F192" t="s">
        <v>13934</v>
      </c>
      <c r="G192">
        <v>0</v>
      </c>
      <c r="H192" t="s">
        <v>14085</v>
      </c>
      <c r="I192">
        <v>9</v>
      </c>
      <c r="K192" t="s">
        <v>14154</v>
      </c>
      <c r="L192" t="s">
        <v>14171</v>
      </c>
      <c r="M192" t="s">
        <v>14250</v>
      </c>
      <c r="O192" t="s">
        <v>14135</v>
      </c>
      <c r="P192" t="s">
        <v>14089</v>
      </c>
      <c r="Q192" t="s">
        <v>14090</v>
      </c>
      <c r="R192" t="s">
        <v>14250</v>
      </c>
      <c r="S192" t="s">
        <v>14090</v>
      </c>
      <c r="T192" t="s">
        <v>14090</v>
      </c>
      <c r="U192" t="s">
        <v>14137</v>
      </c>
      <c r="V192" t="s">
        <v>14110</v>
      </c>
      <c r="W192" t="s">
        <v>14092</v>
      </c>
      <c r="X192" t="s">
        <v>14116</v>
      </c>
      <c r="Y192" t="s">
        <v>14093</v>
      </c>
      <c r="Z192" t="s">
        <v>14140</v>
      </c>
      <c r="AA192" t="s">
        <v>14110</v>
      </c>
      <c r="AB192" t="s">
        <v>14095</v>
      </c>
      <c r="AC192" t="s">
        <v>14141</v>
      </c>
      <c r="AD192" t="s">
        <v>14095</v>
      </c>
      <c r="AE192" t="s">
        <v>14119</v>
      </c>
      <c r="AF192" t="s">
        <v>14120</v>
      </c>
      <c r="AH192" t="s">
        <v>14097</v>
      </c>
      <c r="AI192" s="78" t="s">
        <v>14098</v>
      </c>
      <c r="AJ192" t="s">
        <v>14123</v>
      </c>
      <c r="AK192" t="s">
        <v>14099</v>
      </c>
      <c r="AL192" t="s">
        <v>14099</v>
      </c>
      <c r="AM192" t="s">
        <v>14188</v>
      </c>
      <c r="AN192" t="s">
        <v>14110</v>
      </c>
      <c r="AO192" t="s">
        <v>14087</v>
      </c>
      <c r="AQ192" t="s">
        <v>14100</v>
      </c>
      <c r="AR192" t="s">
        <v>14100</v>
      </c>
      <c r="AS192" t="s">
        <v>14098</v>
      </c>
      <c r="AT192" t="s">
        <v>14250</v>
      </c>
      <c r="AU192" t="s">
        <v>14250</v>
      </c>
      <c r="AV192" t="s">
        <v>14250</v>
      </c>
      <c r="AW192" t="s">
        <v>14102</v>
      </c>
      <c r="AX192" t="s">
        <v>14215</v>
      </c>
      <c r="AY192" t="s">
        <v>14122</v>
      </c>
      <c r="AZ192" t="s">
        <v>14215</v>
      </c>
      <c r="BB192" t="s">
        <v>14104</v>
      </c>
      <c r="BC192" t="s">
        <v>14193</v>
      </c>
      <c r="BD192" t="s">
        <v>14211</v>
      </c>
      <c r="BE192" t="s">
        <v>14211</v>
      </c>
      <c r="BF192" t="s">
        <v>14130</v>
      </c>
      <c r="BG192" t="s">
        <v>14156</v>
      </c>
      <c r="BH192" t="s">
        <v>14156</v>
      </c>
      <c r="BI192" t="s">
        <v>14131</v>
      </c>
      <c r="BJ192" t="s">
        <v>14195</v>
      </c>
      <c r="BK192" t="s">
        <v>14195</v>
      </c>
      <c r="BL192" t="s">
        <v>14242</v>
      </c>
      <c r="BM192" t="s">
        <v>14248</v>
      </c>
      <c r="BN192" t="s">
        <v>14248</v>
      </c>
      <c r="BO192" t="s">
        <v>14110</v>
      </c>
      <c r="BP192" t="s">
        <v>14110</v>
      </c>
      <c r="BQ192" t="s">
        <v>14110</v>
      </c>
      <c r="BR192" t="s">
        <v>14110</v>
      </c>
      <c r="BS192" t="s">
        <v>14110</v>
      </c>
      <c r="BT192" t="s">
        <v>14110</v>
      </c>
      <c r="BV192" t="s">
        <v>14110</v>
      </c>
      <c r="BW192" s="52"/>
      <c r="BX192" s="52"/>
    </row>
    <row r="193" spans="1:76" ht="15" customHeight="1">
      <c r="A193">
        <v>363</v>
      </c>
      <c r="B193">
        <v>2015</v>
      </c>
      <c r="C193" t="s">
        <v>13935</v>
      </c>
      <c r="D193" t="s">
        <v>13936</v>
      </c>
      <c r="E193" t="s">
        <v>13937</v>
      </c>
      <c r="F193" t="s">
        <v>13938</v>
      </c>
      <c r="G193">
        <v>0</v>
      </c>
      <c r="H193" t="s">
        <v>14085</v>
      </c>
      <c r="I193">
        <v>4</v>
      </c>
      <c r="K193" t="s">
        <v>14085</v>
      </c>
      <c r="L193" t="s">
        <v>14171</v>
      </c>
      <c r="M193" t="s">
        <v>14250</v>
      </c>
      <c r="O193" t="s">
        <v>14088</v>
      </c>
      <c r="P193" t="s">
        <v>14186</v>
      </c>
      <c r="Q193" t="s">
        <v>14113</v>
      </c>
      <c r="R193" t="s">
        <v>14250</v>
      </c>
      <c r="S193" t="s">
        <v>14113</v>
      </c>
      <c r="T193" t="s">
        <v>14090</v>
      </c>
      <c r="U193" t="s">
        <v>14137</v>
      </c>
      <c r="V193" t="s">
        <v>14087</v>
      </c>
      <c r="W193" t="s">
        <v>14092</v>
      </c>
      <c r="X193" t="s">
        <v>14116</v>
      </c>
      <c r="Y193" t="s">
        <v>14117</v>
      </c>
      <c r="Z193" t="s">
        <v>14094</v>
      </c>
      <c r="AA193" t="s">
        <v>14110</v>
      </c>
      <c r="AB193" t="s">
        <v>14118</v>
      </c>
      <c r="AC193" t="s">
        <v>14141</v>
      </c>
      <c r="AD193" t="s">
        <v>14141</v>
      </c>
      <c r="AE193" t="s">
        <v>14093</v>
      </c>
      <c r="AF193" t="s">
        <v>14211</v>
      </c>
      <c r="AG193" t="s">
        <v>14385</v>
      </c>
      <c r="AH193" t="s">
        <v>14097</v>
      </c>
      <c r="AI193" s="78" t="s">
        <v>14098</v>
      </c>
      <c r="AJ193" t="s">
        <v>14123</v>
      </c>
      <c r="AK193" t="s">
        <v>14099</v>
      </c>
      <c r="AL193" t="s">
        <v>14099</v>
      </c>
      <c r="AM193" t="s">
        <v>14099</v>
      </c>
      <c r="AN193" t="s">
        <v>14110</v>
      </c>
      <c r="AO193" t="s">
        <v>14087</v>
      </c>
      <c r="AQ193" t="s">
        <v>14100</v>
      </c>
      <c r="AR193" t="s">
        <v>14100</v>
      </c>
      <c r="AS193" t="s">
        <v>14098</v>
      </c>
      <c r="AT193" t="s">
        <v>14250</v>
      </c>
      <c r="AU193" t="s">
        <v>14250</v>
      </c>
      <c r="AV193" t="s">
        <v>14250</v>
      </c>
      <c r="AW193" t="s">
        <v>14102</v>
      </c>
      <c r="AX193" t="s">
        <v>14215</v>
      </c>
      <c r="AY193" t="s">
        <v>14122</v>
      </c>
      <c r="AZ193" t="s">
        <v>14103</v>
      </c>
      <c r="BB193" t="s">
        <v>14193</v>
      </c>
      <c r="BC193" t="s">
        <v>14211</v>
      </c>
      <c r="BD193" t="s">
        <v>14211</v>
      </c>
      <c r="BE193" t="s">
        <v>14211</v>
      </c>
      <c r="BF193" t="s">
        <v>14151</v>
      </c>
      <c r="BG193" t="s">
        <v>14207</v>
      </c>
      <c r="BH193" t="s">
        <v>14156</v>
      </c>
      <c r="BI193" t="s">
        <v>14106</v>
      </c>
      <c r="BJ193" t="s">
        <v>14195</v>
      </c>
      <c r="BK193" t="s">
        <v>14195</v>
      </c>
      <c r="BL193" t="s">
        <v>14153</v>
      </c>
      <c r="BM193" t="s">
        <v>14248</v>
      </c>
      <c r="BN193" t="s">
        <v>14248</v>
      </c>
      <c r="BO193" t="s">
        <v>14110</v>
      </c>
      <c r="BP193" t="s">
        <v>14110</v>
      </c>
      <c r="BQ193" t="s">
        <v>14110</v>
      </c>
      <c r="BR193" t="s">
        <v>14110</v>
      </c>
      <c r="BS193" t="s">
        <v>14110</v>
      </c>
      <c r="BT193" t="s">
        <v>14110</v>
      </c>
      <c r="BV193" t="s">
        <v>14110</v>
      </c>
      <c r="BW193" s="52"/>
      <c r="BX193" s="52"/>
    </row>
    <row r="194" spans="1:76" ht="15" customHeight="1">
      <c r="C194"/>
      <c r="H194" t="s">
        <v>14108</v>
      </c>
      <c r="I194">
        <v>4</v>
      </c>
      <c r="K194" t="s">
        <v>14085</v>
      </c>
      <c r="L194" t="s">
        <v>14171</v>
      </c>
      <c r="M194" t="s">
        <v>14250</v>
      </c>
      <c r="O194" t="s">
        <v>14088</v>
      </c>
      <c r="P194" t="s">
        <v>14186</v>
      </c>
      <c r="Q194" t="s">
        <v>14113</v>
      </c>
      <c r="R194" t="s">
        <v>14250</v>
      </c>
      <c r="S194" t="s">
        <v>14113</v>
      </c>
      <c r="T194" t="s">
        <v>14090</v>
      </c>
      <c r="U194" t="s">
        <v>14137</v>
      </c>
      <c r="V194" t="s">
        <v>14087</v>
      </c>
      <c r="W194" t="s">
        <v>14092</v>
      </c>
      <c r="X194" t="s">
        <v>14116</v>
      </c>
      <c r="Y194" t="s">
        <v>14117</v>
      </c>
      <c r="Z194" t="s">
        <v>14094</v>
      </c>
      <c r="AA194" t="s">
        <v>14110</v>
      </c>
      <c r="AB194" t="s">
        <v>14118</v>
      </c>
      <c r="AC194" t="s">
        <v>14141</v>
      </c>
      <c r="AD194" t="s">
        <v>14141</v>
      </c>
      <c r="AE194" t="s">
        <v>14093</v>
      </c>
      <c r="AF194" t="s">
        <v>14211</v>
      </c>
      <c r="AG194" t="s">
        <v>14385</v>
      </c>
      <c r="AH194" t="s">
        <v>14097</v>
      </c>
      <c r="AI194" s="78" t="s">
        <v>14098</v>
      </c>
      <c r="AJ194" t="s">
        <v>14123</v>
      </c>
      <c r="AK194" t="s">
        <v>14099</v>
      </c>
      <c r="AL194" t="s">
        <v>14099</v>
      </c>
      <c r="AM194" t="s">
        <v>14099</v>
      </c>
      <c r="AN194" t="s">
        <v>14110</v>
      </c>
      <c r="AO194" t="s">
        <v>14087</v>
      </c>
      <c r="AQ194" t="s">
        <v>14100</v>
      </c>
      <c r="AR194" t="s">
        <v>14100</v>
      </c>
      <c r="AS194" t="s">
        <v>14098</v>
      </c>
      <c r="AT194" t="s">
        <v>14250</v>
      </c>
      <c r="AU194" t="s">
        <v>14250</v>
      </c>
      <c r="AV194" t="s">
        <v>14250</v>
      </c>
      <c r="AW194" t="s">
        <v>14215</v>
      </c>
      <c r="AX194" t="s">
        <v>14215</v>
      </c>
      <c r="AY194" t="s">
        <v>14122</v>
      </c>
      <c r="AZ194" t="s">
        <v>14103</v>
      </c>
      <c r="BB194" t="s">
        <v>14193</v>
      </c>
      <c r="BC194" t="s">
        <v>14211</v>
      </c>
      <c r="BD194" t="s">
        <v>14211</v>
      </c>
      <c r="BE194" t="s">
        <v>14211</v>
      </c>
      <c r="BF194" t="s">
        <v>14151</v>
      </c>
      <c r="BG194" t="s">
        <v>14207</v>
      </c>
      <c r="BH194" t="s">
        <v>14156</v>
      </c>
      <c r="BI194" t="s">
        <v>14106</v>
      </c>
      <c r="BJ194" t="s">
        <v>14195</v>
      </c>
      <c r="BK194" t="s">
        <v>14195</v>
      </c>
      <c r="BL194" t="s">
        <v>14153</v>
      </c>
      <c r="BM194" t="s">
        <v>14248</v>
      </c>
      <c r="BN194" t="s">
        <v>14248</v>
      </c>
      <c r="BO194" t="s">
        <v>14110</v>
      </c>
      <c r="BP194" t="s">
        <v>14110</v>
      </c>
      <c r="BQ194" t="s">
        <v>14110</v>
      </c>
      <c r="BR194" t="s">
        <v>14110</v>
      </c>
      <c r="BS194" t="s">
        <v>14110</v>
      </c>
      <c r="BT194" t="s">
        <v>14110</v>
      </c>
      <c r="BV194" t="s">
        <v>14110</v>
      </c>
      <c r="BW194" s="52"/>
      <c r="BX194" s="52"/>
    </row>
    <row r="195" spans="1:76" ht="15" customHeight="1">
      <c r="A195">
        <v>366</v>
      </c>
      <c r="B195">
        <v>2016</v>
      </c>
      <c r="C195" t="s">
        <v>13942</v>
      </c>
      <c r="D195" t="s">
        <v>13943</v>
      </c>
      <c r="E195" t="s">
        <v>689</v>
      </c>
      <c r="F195" t="s">
        <v>13944</v>
      </c>
      <c r="G195">
        <v>0</v>
      </c>
      <c r="H195" t="s">
        <v>14085</v>
      </c>
      <c r="I195">
        <v>5</v>
      </c>
      <c r="J195">
        <v>7</v>
      </c>
      <c r="K195" t="s">
        <v>14154</v>
      </c>
      <c r="L195" t="s">
        <v>14109</v>
      </c>
      <c r="M195" t="s">
        <v>14110</v>
      </c>
      <c r="N195" t="s">
        <v>14386</v>
      </c>
      <c r="O195" t="s">
        <v>14135</v>
      </c>
      <c r="P195" t="s">
        <v>14172</v>
      </c>
      <c r="Q195" t="s">
        <v>14113</v>
      </c>
      <c r="R195" t="s">
        <v>14250</v>
      </c>
      <c r="S195" t="s">
        <v>14113</v>
      </c>
      <c r="T195" t="s">
        <v>14090</v>
      </c>
      <c r="U195" t="s">
        <v>14091</v>
      </c>
      <c r="V195" t="s">
        <v>14087</v>
      </c>
      <c r="W195" t="s">
        <v>14092</v>
      </c>
      <c r="X195" t="s">
        <v>14091</v>
      </c>
      <c r="Y195" t="s">
        <v>14093</v>
      </c>
      <c r="Z195" t="s">
        <v>14116</v>
      </c>
      <c r="AA195" t="s">
        <v>14110</v>
      </c>
      <c r="AB195" t="s">
        <v>14095</v>
      </c>
      <c r="AC195" t="s">
        <v>14141</v>
      </c>
      <c r="AD195" t="s">
        <v>14141</v>
      </c>
      <c r="AE195" t="s">
        <v>14093</v>
      </c>
      <c r="AF195" t="s">
        <v>14096</v>
      </c>
      <c r="AH195" t="s">
        <v>14097</v>
      </c>
      <c r="AI195" s="78" t="s">
        <v>14098</v>
      </c>
      <c r="AJ195" t="s">
        <v>14144</v>
      </c>
      <c r="AK195" t="s">
        <v>14145</v>
      </c>
      <c r="AL195" t="s">
        <v>14145</v>
      </c>
      <c r="AM195" t="s">
        <v>14145</v>
      </c>
      <c r="AN195" t="s">
        <v>14087</v>
      </c>
      <c r="AO195" t="s">
        <v>14110</v>
      </c>
      <c r="AQ195" t="s">
        <v>14229</v>
      </c>
      <c r="AR195" t="s">
        <v>14229</v>
      </c>
      <c r="AS195" t="s">
        <v>14098</v>
      </c>
      <c r="AT195" t="s">
        <v>14203</v>
      </c>
      <c r="AU195" t="s">
        <v>14203</v>
      </c>
      <c r="AV195" t="s">
        <v>14087</v>
      </c>
      <c r="AW195" t="s">
        <v>14127</v>
      </c>
      <c r="AX195" t="s">
        <v>14127</v>
      </c>
      <c r="AY195" t="s">
        <v>14098</v>
      </c>
      <c r="AZ195" t="s">
        <v>14103</v>
      </c>
      <c r="BA195" t="s">
        <v>14387</v>
      </c>
      <c r="BB195" t="s">
        <v>14104</v>
      </c>
      <c r="BC195" t="s">
        <v>14150</v>
      </c>
      <c r="BD195" t="s">
        <v>14193</v>
      </c>
      <c r="BE195" t="s">
        <v>14211</v>
      </c>
      <c r="BF195" t="s">
        <v>14130</v>
      </c>
      <c r="BG195" t="s">
        <v>14156</v>
      </c>
      <c r="BH195" t="s">
        <v>14156</v>
      </c>
      <c r="BI195" t="s">
        <v>14106</v>
      </c>
      <c r="BJ195" t="s">
        <v>14131</v>
      </c>
      <c r="BK195" t="s">
        <v>14195</v>
      </c>
      <c r="BL195" t="s">
        <v>14242</v>
      </c>
      <c r="BM195" t="s">
        <v>14248</v>
      </c>
      <c r="BN195" t="s">
        <v>14248</v>
      </c>
      <c r="BO195" t="s">
        <v>14110</v>
      </c>
      <c r="BP195" t="s">
        <v>14110</v>
      </c>
      <c r="BQ195" t="s">
        <v>14110</v>
      </c>
      <c r="BR195" t="s">
        <v>14110</v>
      </c>
      <c r="BS195" t="s">
        <v>14110</v>
      </c>
      <c r="BT195" t="s">
        <v>14110</v>
      </c>
      <c r="BV195" t="s">
        <v>14087</v>
      </c>
      <c r="BW195" s="52"/>
      <c r="BX195" s="52"/>
    </row>
    <row r="196" spans="1:76" ht="15" customHeight="1">
      <c r="A196">
        <v>368</v>
      </c>
      <c r="B196">
        <v>2014</v>
      </c>
      <c r="C196" t="s">
        <v>13948</v>
      </c>
      <c r="D196" t="s">
        <v>13949</v>
      </c>
      <c r="E196" t="s">
        <v>689</v>
      </c>
      <c r="F196" t="s">
        <v>13950</v>
      </c>
      <c r="G196">
        <v>0</v>
      </c>
      <c r="H196" t="s">
        <v>14085</v>
      </c>
      <c r="I196">
        <v>4</v>
      </c>
      <c r="K196" t="s">
        <v>14085</v>
      </c>
      <c r="L196" t="s">
        <v>14155</v>
      </c>
      <c r="M196" t="s">
        <v>14250</v>
      </c>
      <c r="O196" t="s">
        <v>14088</v>
      </c>
      <c r="P196" t="s">
        <v>14156</v>
      </c>
      <c r="Q196" t="s">
        <v>14113</v>
      </c>
      <c r="R196" t="s">
        <v>14113</v>
      </c>
      <c r="S196" t="s">
        <v>14113</v>
      </c>
      <c r="T196" t="s">
        <v>14113</v>
      </c>
      <c r="U196" t="s">
        <v>14137</v>
      </c>
      <c r="V196" t="s">
        <v>14087</v>
      </c>
      <c r="W196" t="s">
        <v>14115</v>
      </c>
      <c r="X196" t="s">
        <v>14116</v>
      </c>
      <c r="Y196" t="s">
        <v>14093</v>
      </c>
      <c r="Z196" t="s">
        <v>14140</v>
      </c>
      <c r="AA196" t="s">
        <v>14110</v>
      </c>
      <c r="AB196" t="s">
        <v>14141</v>
      </c>
      <c r="AC196" t="s">
        <v>14118</v>
      </c>
      <c r="AD196" t="s">
        <v>14141</v>
      </c>
      <c r="AE196" t="s">
        <v>14093</v>
      </c>
      <c r="AF196" t="s">
        <v>14199</v>
      </c>
      <c r="AH196" t="s">
        <v>14097</v>
      </c>
      <c r="AI196" s="78" t="s">
        <v>14098</v>
      </c>
      <c r="AJ196" t="s">
        <v>14123</v>
      </c>
      <c r="AK196" t="s">
        <v>14099</v>
      </c>
      <c r="AL196" t="s">
        <v>14099</v>
      </c>
      <c r="AM196" t="s">
        <v>14188</v>
      </c>
      <c r="AN196" t="s">
        <v>14110</v>
      </c>
      <c r="AO196" t="s">
        <v>14110</v>
      </c>
      <c r="AQ196" t="s">
        <v>14100</v>
      </c>
      <c r="AR196" t="s">
        <v>14100</v>
      </c>
      <c r="AS196" t="s">
        <v>14098</v>
      </c>
      <c r="AT196" t="s">
        <v>14250</v>
      </c>
      <c r="AU196" t="s">
        <v>14250</v>
      </c>
      <c r="AV196" t="s">
        <v>14250</v>
      </c>
      <c r="AW196" t="s">
        <v>14102</v>
      </c>
      <c r="AX196" t="s">
        <v>14102</v>
      </c>
      <c r="AY196" t="s">
        <v>14098</v>
      </c>
      <c r="AZ196" t="s">
        <v>14103</v>
      </c>
      <c r="BB196" t="s">
        <v>14104</v>
      </c>
      <c r="BC196" t="s">
        <v>14193</v>
      </c>
      <c r="BD196" t="s">
        <v>14211</v>
      </c>
      <c r="BE196" t="s">
        <v>14211</v>
      </c>
      <c r="BF196" t="s">
        <v>14151</v>
      </c>
      <c r="BG196" t="s">
        <v>14156</v>
      </c>
      <c r="BH196" t="s">
        <v>14156</v>
      </c>
      <c r="BI196" t="s">
        <v>14106</v>
      </c>
      <c r="BJ196" t="s">
        <v>14195</v>
      </c>
      <c r="BK196" t="s">
        <v>14195</v>
      </c>
      <c r="BL196" t="s">
        <v>14242</v>
      </c>
      <c r="BM196" t="s">
        <v>14153</v>
      </c>
      <c r="BN196" t="s">
        <v>14248</v>
      </c>
      <c r="BO196" t="s">
        <v>14110</v>
      </c>
      <c r="BP196" t="s">
        <v>14110</v>
      </c>
      <c r="BQ196" t="s">
        <v>14110</v>
      </c>
      <c r="BR196" t="s">
        <v>14110</v>
      </c>
      <c r="BS196" t="s">
        <v>14110</v>
      </c>
      <c r="BT196" t="s">
        <v>14110</v>
      </c>
      <c r="BV196" t="s">
        <v>14110</v>
      </c>
      <c r="BW196" s="52"/>
      <c r="BX196" s="52"/>
    </row>
    <row r="197" spans="1:76" ht="15" customHeight="1">
      <c r="A197">
        <v>371</v>
      </c>
      <c r="B197">
        <v>2015</v>
      </c>
      <c r="C197" t="s">
        <v>13957</v>
      </c>
      <c r="D197" t="s">
        <v>13958</v>
      </c>
      <c r="E197" t="s">
        <v>13937</v>
      </c>
      <c r="F197" t="s">
        <v>13959</v>
      </c>
      <c r="G197">
        <v>0</v>
      </c>
      <c r="H197" t="s">
        <v>14085</v>
      </c>
      <c r="I197">
        <v>6</v>
      </c>
      <c r="K197" t="s">
        <v>14154</v>
      </c>
      <c r="L197" t="s">
        <v>14109</v>
      </c>
      <c r="M197" t="s">
        <v>14110</v>
      </c>
      <c r="O197" t="s">
        <v>14111</v>
      </c>
      <c r="P197" t="s">
        <v>14156</v>
      </c>
      <c r="Q197" t="s">
        <v>14090</v>
      </c>
      <c r="R197" t="s">
        <v>14250</v>
      </c>
      <c r="S197" t="s">
        <v>14090</v>
      </c>
      <c r="T197" t="s">
        <v>14090</v>
      </c>
      <c r="U197" t="s">
        <v>14137</v>
      </c>
      <c r="V197" t="s">
        <v>14087</v>
      </c>
      <c r="W197" t="s">
        <v>14092</v>
      </c>
      <c r="X197" t="s">
        <v>14116</v>
      </c>
      <c r="Y197" t="s">
        <v>14093</v>
      </c>
      <c r="Z197" t="s">
        <v>14116</v>
      </c>
      <c r="AA197" t="s">
        <v>14087</v>
      </c>
      <c r="AB197" t="s">
        <v>14095</v>
      </c>
      <c r="AC197" t="s">
        <v>14141</v>
      </c>
      <c r="AD197" t="s">
        <v>14141</v>
      </c>
      <c r="AE197" t="s">
        <v>14142</v>
      </c>
      <c r="AF197" t="s">
        <v>14120</v>
      </c>
      <c r="AH197" t="s">
        <v>14097</v>
      </c>
      <c r="AI197" s="78" t="s">
        <v>14098</v>
      </c>
      <c r="AJ197" t="s">
        <v>14123</v>
      </c>
      <c r="AK197" t="s">
        <v>14124</v>
      </c>
      <c r="AL197" t="s">
        <v>14124</v>
      </c>
      <c r="AM197" t="s">
        <v>14124</v>
      </c>
      <c r="AN197" t="s">
        <v>14087</v>
      </c>
      <c r="AO197" t="s">
        <v>14110</v>
      </c>
      <c r="AQ197" t="s">
        <v>14163</v>
      </c>
      <c r="AR197" t="s">
        <v>14163</v>
      </c>
      <c r="AS197" t="s">
        <v>14098</v>
      </c>
      <c r="AT197" t="s">
        <v>14101</v>
      </c>
      <c r="AU197" t="s">
        <v>14101</v>
      </c>
      <c r="AV197" t="s">
        <v>14110</v>
      </c>
      <c r="AW197" t="s">
        <v>14102</v>
      </c>
      <c r="AX197" t="s">
        <v>14215</v>
      </c>
      <c r="AY197" t="s">
        <v>14122</v>
      </c>
      <c r="AZ197" t="s">
        <v>14215</v>
      </c>
      <c r="BB197" t="s">
        <v>14104</v>
      </c>
      <c r="BC197" t="s">
        <v>14211</v>
      </c>
      <c r="BD197" t="s">
        <v>14211</v>
      </c>
      <c r="BE197" t="s">
        <v>14211</v>
      </c>
      <c r="BF197" t="s">
        <v>14156</v>
      </c>
      <c r="BG197" t="s">
        <v>14156</v>
      </c>
      <c r="BH197" t="s">
        <v>14156</v>
      </c>
      <c r="BI197" t="s">
        <v>14131</v>
      </c>
      <c r="BJ197" t="s">
        <v>14106</v>
      </c>
      <c r="BK197" t="s">
        <v>14195</v>
      </c>
      <c r="BL197" t="s">
        <v>14107</v>
      </c>
      <c r="BM197" t="s">
        <v>14248</v>
      </c>
      <c r="BN197" t="s">
        <v>14248</v>
      </c>
      <c r="BO197" t="s">
        <v>14110</v>
      </c>
      <c r="BP197" t="s">
        <v>14110</v>
      </c>
      <c r="BQ197" t="s">
        <v>14110</v>
      </c>
      <c r="BR197" t="s">
        <v>14110</v>
      </c>
      <c r="BS197" t="s">
        <v>14110</v>
      </c>
      <c r="BT197" t="s">
        <v>14110</v>
      </c>
      <c r="BV197" t="s">
        <v>14110</v>
      </c>
      <c r="BW197" s="52"/>
      <c r="BX197" s="52"/>
    </row>
    <row r="198" spans="1:76" ht="15" customHeight="1">
      <c r="A198">
        <v>372</v>
      </c>
      <c r="B198">
        <v>2014</v>
      </c>
      <c r="C198" t="s">
        <v>13960</v>
      </c>
      <c r="D198" t="s">
        <v>13961</v>
      </c>
      <c r="E198" t="s">
        <v>639</v>
      </c>
      <c r="F198" t="s">
        <v>13962</v>
      </c>
      <c r="G198">
        <v>0</v>
      </c>
      <c r="H198" t="s">
        <v>14085</v>
      </c>
      <c r="I198">
        <v>7</v>
      </c>
      <c r="K198" t="s">
        <v>14085</v>
      </c>
      <c r="L198" t="s">
        <v>14155</v>
      </c>
      <c r="M198" t="s">
        <v>14250</v>
      </c>
      <c r="O198" t="s">
        <v>14088</v>
      </c>
      <c r="P198" t="s">
        <v>14186</v>
      </c>
      <c r="Q198" t="s">
        <v>14254</v>
      </c>
      <c r="R198" t="s">
        <v>14250</v>
      </c>
      <c r="S198" t="s">
        <v>14090</v>
      </c>
      <c r="T198" t="s">
        <v>14090</v>
      </c>
      <c r="U198" t="s">
        <v>14137</v>
      </c>
      <c r="V198" t="s">
        <v>14110</v>
      </c>
      <c r="W198" t="s">
        <v>14092</v>
      </c>
      <c r="X198" t="s">
        <v>14116</v>
      </c>
      <c r="Y198" t="s">
        <v>14139</v>
      </c>
      <c r="Z198" t="s">
        <v>14140</v>
      </c>
      <c r="AA198" t="s">
        <v>14110</v>
      </c>
      <c r="AB198" t="s">
        <v>14118</v>
      </c>
      <c r="AC198" t="s">
        <v>14141</v>
      </c>
      <c r="AD198" t="s">
        <v>14141</v>
      </c>
      <c r="AE198" t="s">
        <v>14093</v>
      </c>
      <c r="AF198" t="s">
        <v>14211</v>
      </c>
      <c r="AH198" t="s">
        <v>14097</v>
      </c>
      <c r="AI198" t="s">
        <v>14138</v>
      </c>
      <c r="AJ198" t="s">
        <v>14161</v>
      </c>
      <c r="AK198" t="s">
        <v>14099</v>
      </c>
      <c r="AL198" t="s">
        <v>14212</v>
      </c>
      <c r="AM198" t="s">
        <v>14188</v>
      </c>
      <c r="AN198" t="s">
        <v>14110</v>
      </c>
      <c r="AO198" t="s">
        <v>14087</v>
      </c>
      <c r="AQ198" t="s">
        <v>14238</v>
      </c>
      <c r="AR198" t="s">
        <v>14100</v>
      </c>
      <c r="AS198" t="s">
        <v>14122</v>
      </c>
      <c r="AT198" t="s">
        <v>14250</v>
      </c>
      <c r="AU198" t="s">
        <v>14250</v>
      </c>
      <c r="AV198" t="s">
        <v>14250</v>
      </c>
      <c r="AW198" t="s">
        <v>14215</v>
      </c>
      <c r="AX198" t="s">
        <v>14215</v>
      </c>
      <c r="AY198" t="s">
        <v>14122</v>
      </c>
      <c r="AZ198" t="s">
        <v>14215</v>
      </c>
      <c r="BA198" t="s">
        <v>14388</v>
      </c>
      <c r="BB198" t="s">
        <v>14104</v>
      </c>
      <c r="BC198" t="s">
        <v>14193</v>
      </c>
      <c r="BD198" t="s">
        <v>14211</v>
      </c>
      <c r="BE198" t="s">
        <v>14211</v>
      </c>
      <c r="BF198" t="s">
        <v>14224</v>
      </c>
      <c r="BG198" t="s">
        <v>14156</v>
      </c>
      <c r="BH198" t="s">
        <v>14156</v>
      </c>
      <c r="BI198" t="s">
        <v>14106</v>
      </c>
      <c r="BJ198" t="s">
        <v>14195</v>
      </c>
      <c r="BK198" t="s">
        <v>14195</v>
      </c>
      <c r="BL198" t="s">
        <v>14153</v>
      </c>
      <c r="BM198" t="s">
        <v>14248</v>
      </c>
      <c r="BN198" t="s">
        <v>14248</v>
      </c>
      <c r="BO198" t="s">
        <v>14110</v>
      </c>
      <c r="BP198" t="s">
        <v>14110</v>
      </c>
      <c r="BQ198" t="s">
        <v>14110</v>
      </c>
      <c r="BR198" t="s">
        <v>14110</v>
      </c>
      <c r="BS198" t="s">
        <v>14110</v>
      </c>
      <c r="BT198" t="s">
        <v>14110</v>
      </c>
      <c r="BV198" t="s">
        <v>14110</v>
      </c>
      <c r="BW198" s="52"/>
      <c r="BX198" s="52"/>
    </row>
    <row r="199" spans="1:76" ht="15" customHeight="1">
      <c r="C199"/>
      <c r="H199" t="s">
        <v>14108</v>
      </c>
      <c r="I199">
        <v>4</v>
      </c>
      <c r="J199">
        <v>5</v>
      </c>
      <c r="K199" t="s">
        <v>14108</v>
      </c>
      <c r="L199" t="s">
        <v>14086</v>
      </c>
      <c r="M199" t="s">
        <v>14087</v>
      </c>
      <c r="O199" t="s">
        <v>14135</v>
      </c>
      <c r="P199" t="s">
        <v>14089</v>
      </c>
      <c r="Q199" t="s">
        <v>14090</v>
      </c>
      <c r="R199" t="s">
        <v>14250</v>
      </c>
      <c r="S199" t="s">
        <v>14113</v>
      </c>
      <c r="T199" t="s">
        <v>14113</v>
      </c>
      <c r="U199" t="s">
        <v>14137</v>
      </c>
      <c r="V199" t="s">
        <v>14110</v>
      </c>
      <c r="W199" t="s">
        <v>14092</v>
      </c>
      <c r="X199" t="s">
        <v>14116</v>
      </c>
      <c r="Y199" t="s">
        <v>14093</v>
      </c>
      <c r="Z199" t="s">
        <v>14140</v>
      </c>
      <c r="AA199" t="s">
        <v>14110</v>
      </c>
      <c r="AB199" t="s">
        <v>14118</v>
      </c>
      <c r="AC199" t="s">
        <v>14141</v>
      </c>
      <c r="AD199" t="s">
        <v>14141</v>
      </c>
      <c r="AE199" t="s">
        <v>14093</v>
      </c>
      <c r="AF199" t="s">
        <v>14211</v>
      </c>
      <c r="AH199" t="s">
        <v>14097</v>
      </c>
      <c r="AI199" t="s">
        <v>14138</v>
      </c>
      <c r="AJ199" t="s">
        <v>14161</v>
      </c>
      <c r="AK199" t="s">
        <v>14124</v>
      </c>
      <c r="AL199" t="s">
        <v>14212</v>
      </c>
      <c r="AM199" t="s">
        <v>14188</v>
      </c>
      <c r="AN199" t="s">
        <v>14110</v>
      </c>
      <c r="AO199" t="s">
        <v>14087</v>
      </c>
      <c r="AQ199" t="s">
        <v>14238</v>
      </c>
      <c r="AR199" t="s">
        <v>14213</v>
      </c>
      <c r="AS199" t="s">
        <v>14122</v>
      </c>
      <c r="AT199" t="s">
        <v>14164</v>
      </c>
      <c r="AU199" t="s">
        <v>14164</v>
      </c>
      <c r="AV199" t="s">
        <v>14250</v>
      </c>
      <c r="AW199" t="s">
        <v>14215</v>
      </c>
      <c r="AX199" t="s">
        <v>14215</v>
      </c>
      <c r="AY199" t="s">
        <v>14122</v>
      </c>
      <c r="AZ199" t="s">
        <v>14215</v>
      </c>
      <c r="BA199" t="s">
        <v>14389</v>
      </c>
      <c r="BB199" t="s">
        <v>14193</v>
      </c>
      <c r="BC199" t="s">
        <v>14211</v>
      </c>
      <c r="BD199" t="s">
        <v>14211</v>
      </c>
      <c r="BE199" t="s">
        <v>14211</v>
      </c>
      <c r="BF199" t="s">
        <v>14224</v>
      </c>
      <c r="BG199" t="s">
        <v>14105</v>
      </c>
      <c r="BH199" t="s">
        <v>14156</v>
      </c>
      <c r="BI199" t="s">
        <v>14106</v>
      </c>
      <c r="BJ199" t="s">
        <v>14195</v>
      </c>
      <c r="BK199" t="s">
        <v>14195</v>
      </c>
      <c r="BL199" t="s">
        <v>14153</v>
      </c>
      <c r="BM199" t="s">
        <v>14248</v>
      </c>
      <c r="BN199" t="s">
        <v>14248</v>
      </c>
      <c r="BO199" t="s">
        <v>14110</v>
      </c>
      <c r="BP199" t="s">
        <v>14110</v>
      </c>
      <c r="BQ199" t="s">
        <v>14110</v>
      </c>
      <c r="BR199" t="s">
        <v>14110</v>
      </c>
      <c r="BS199" t="s">
        <v>14110</v>
      </c>
      <c r="BT199" t="s">
        <v>14110</v>
      </c>
      <c r="BV199" t="s">
        <v>14110</v>
      </c>
      <c r="BW199" s="52"/>
      <c r="BX199" s="52"/>
    </row>
    <row r="200" spans="1:76" ht="15" customHeight="1">
      <c r="A200">
        <v>377</v>
      </c>
      <c r="B200">
        <v>2019</v>
      </c>
      <c r="C200" t="s">
        <v>14040</v>
      </c>
      <c r="D200" t="s">
        <v>14044</v>
      </c>
      <c r="E200" t="s">
        <v>13937</v>
      </c>
      <c r="F200" t="s">
        <v>14042</v>
      </c>
      <c r="G200">
        <v>0</v>
      </c>
      <c r="H200" t="s">
        <v>14085</v>
      </c>
      <c r="I200">
        <v>3</v>
      </c>
      <c r="K200" t="s">
        <v>14085</v>
      </c>
      <c r="L200" t="s">
        <v>14171</v>
      </c>
      <c r="M200" t="s">
        <v>14250</v>
      </c>
      <c r="O200" t="s">
        <v>14088</v>
      </c>
      <c r="P200" t="s">
        <v>14156</v>
      </c>
      <c r="Q200" t="s">
        <v>14113</v>
      </c>
      <c r="R200" t="s">
        <v>14250</v>
      </c>
      <c r="S200" t="s">
        <v>14090</v>
      </c>
      <c r="T200" t="s">
        <v>14090</v>
      </c>
      <c r="U200" t="s">
        <v>14137</v>
      </c>
      <c r="V200" t="s">
        <v>14087</v>
      </c>
      <c r="W200" t="s">
        <v>14092</v>
      </c>
      <c r="X200" t="s">
        <v>14116</v>
      </c>
      <c r="Y200" t="s">
        <v>14093</v>
      </c>
      <c r="Z200" t="s">
        <v>14140</v>
      </c>
      <c r="AA200" t="s">
        <v>14110</v>
      </c>
      <c r="AB200" t="s">
        <v>14118</v>
      </c>
      <c r="AC200" t="s">
        <v>14141</v>
      </c>
      <c r="AD200" t="s">
        <v>14141</v>
      </c>
      <c r="AE200" t="s">
        <v>14093</v>
      </c>
      <c r="AF200" t="s">
        <v>14211</v>
      </c>
      <c r="AH200" t="s">
        <v>14097</v>
      </c>
      <c r="AI200" t="s">
        <v>14098</v>
      </c>
      <c r="AJ200" t="s">
        <v>14123</v>
      </c>
      <c r="AK200" t="s">
        <v>14099</v>
      </c>
      <c r="AL200" t="s">
        <v>14099</v>
      </c>
      <c r="AM200" t="s">
        <v>14188</v>
      </c>
      <c r="AN200" t="s">
        <v>14110</v>
      </c>
      <c r="AO200" t="s">
        <v>14087</v>
      </c>
      <c r="AQ200" t="s">
        <v>14100</v>
      </c>
      <c r="AR200" t="s">
        <v>14100</v>
      </c>
      <c r="AS200" t="s">
        <v>14098</v>
      </c>
      <c r="AT200" t="s">
        <v>14250</v>
      </c>
      <c r="AU200" t="s">
        <v>14250</v>
      </c>
      <c r="AV200" t="s">
        <v>14250</v>
      </c>
      <c r="AW200" t="s">
        <v>14102</v>
      </c>
      <c r="AX200" t="s">
        <v>14102</v>
      </c>
      <c r="AY200" t="s">
        <v>14122</v>
      </c>
      <c r="AZ200" t="s">
        <v>14103</v>
      </c>
      <c r="BB200" t="s">
        <v>14150</v>
      </c>
      <c r="BC200" t="s">
        <v>14104</v>
      </c>
      <c r="BD200" t="s">
        <v>14246</v>
      </c>
      <c r="BE200" t="s">
        <v>14193</v>
      </c>
      <c r="BF200" t="s">
        <v>14216</v>
      </c>
      <c r="BG200" t="s">
        <v>14151</v>
      </c>
      <c r="BH200" t="s">
        <v>14156</v>
      </c>
      <c r="BI200" t="s">
        <v>14106</v>
      </c>
      <c r="BJ200" t="s">
        <v>14195</v>
      </c>
      <c r="BK200" t="s">
        <v>14195</v>
      </c>
      <c r="BL200" t="s">
        <v>14153</v>
      </c>
      <c r="BM200" t="s">
        <v>14183</v>
      </c>
      <c r="BN200" t="s">
        <v>14248</v>
      </c>
      <c r="BO200" t="s">
        <v>14110</v>
      </c>
      <c r="BP200" t="s">
        <v>14110</v>
      </c>
      <c r="BQ200" t="s">
        <v>14110</v>
      </c>
      <c r="BR200" t="s">
        <v>14110</v>
      </c>
      <c r="BS200" t="s">
        <v>14110</v>
      </c>
      <c r="BT200" t="s">
        <v>14110</v>
      </c>
      <c r="BV200" t="s">
        <v>14110</v>
      </c>
      <c r="BW200" s="52"/>
      <c r="BX200" s="52"/>
    </row>
    <row r="201" spans="1:76" ht="15" customHeight="1">
      <c r="A201">
        <v>378</v>
      </c>
      <c r="B201">
        <v>2020</v>
      </c>
      <c r="C201" t="s">
        <v>14046</v>
      </c>
      <c r="D201" t="s">
        <v>14032</v>
      </c>
      <c r="E201" t="s">
        <v>14045</v>
      </c>
      <c r="F201" t="s">
        <v>14033</v>
      </c>
      <c r="G201">
        <v>0</v>
      </c>
      <c r="H201" t="s">
        <v>14085</v>
      </c>
      <c r="I201">
        <v>8</v>
      </c>
      <c r="K201" t="s">
        <v>14133</v>
      </c>
      <c r="L201" t="s">
        <v>14171</v>
      </c>
      <c r="M201" t="s">
        <v>14250</v>
      </c>
      <c r="N201" t="s">
        <v>14390</v>
      </c>
      <c r="O201" t="s">
        <v>14111</v>
      </c>
      <c r="P201" t="s">
        <v>14156</v>
      </c>
      <c r="Q201" t="s">
        <v>14090</v>
      </c>
      <c r="R201" t="s">
        <v>14090</v>
      </c>
      <c r="S201" t="s">
        <v>14090</v>
      </c>
      <c r="T201" t="s">
        <v>14090</v>
      </c>
      <c r="U201" t="s">
        <v>14137</v>
      </c>
      <c r="V201" t="s">
        <v>14110</v>
      </c>
      <c r="W201" t="s">
        <v>14092</v>
      </c>
      <c r="X201" t="s">
        <v>14091</v>
      </c>
      <c r="Y201" t="s">
        <v>14093</v>
      </c>
      <c r="Z201" t="s">
        <v>14140</v>
      </c>
      <c r="AA201" t="s">
        <v>14110</v>
      </c>
      <c r="AB201" t="s">
        <v>14118</v>
      </c>
      <c r="AC201" t="s">
        <v>14141</v>
      </c>
      <c r="AD201" t="s">
        <v>14141</v>
      </c>
      <c r="AE201" t="s">
        <v>14093</v>
      </c>
      <c r="AF201" t="s">
        <v>14176</v>
      </c>
      <c r="AH201" t="s">
        <v>14097</v>
      </c>
      <c r="AI201" t="s">
        <v>14098</v>
      </c>
      <c r="AJ201" t="s">
        <v>14123</v>
      </c>
      <c r="AK201" t="s">
        <v>14099</v>
      </c>
      <c r="AL201" t="s">
        <v>14099</v>
      </c>
      <c r="AM201" t="s">
        <v>14188</v>
      </c>
      <c r="AN201" t="s">
        <v>14110</v>
      </c>
      <c r="AO201" t="s">
        <v>14110</v>
      </c>
      <c r="AQ201" t="s">
        <v>14100</v>
      </c>
      <c r="AR201" t="s">
        <v>14100</v>
      </c>
      <c r="AS201" t="s">
        <v>14098</v>
      </c>
      <c r="AT201" t="s">
        <v>14250</v>
      </c>
      <c r="AU201" t="s">
        <v>14250</v>
      </c>
      <c r="AV201" t="s">
        <v>14250</v>
      </c>
      <c r="AW201" t="s">
        <v>14102</v>
      </c>
      <c r="AX201" t="s">
        <v>14102</v>
      </c>
      <c r="AY201" t="s">
        <v>14098</v>
      </c>
      <c r="AZ201" t="s">
        <v>14240</v>
      </c>
      <c r="BA201" t="s">
        <v>14391</v>
      </c>
      <c r="BB201" t="s">
        <v>14104</v>
      </c>
      <c r="BC201" t="s">
        <v>14211</v>
      </c>
      <c r="BD201" t="s">
        <v>14211</v>
      </c>
      <c r="BE201" t="s">
        <v>14211</v>
      </c>
      <c r="BF201" t="s">
        <v>14156</v>
      </c>
      <c r="BG201" t="s">
        <v>14156</v>
      </c>
      <c r="BH201" t="s">
        <v>14156</v>
      </c>
      <c r="BI201" t="s">
        <v>14131</v>
      </c>
      <c r="BJ201" t="s">
        <v>14195</v>
      </c>
      <c r="BK201" t="s">
        <v>14195</v>
      </c>
      <c r="BL201" t="s">
        <v>14107</v>
      </c>
      <c r="BM201" t="s">
        <v>14248</v>
      </c>
      <c r="BN201" t="s">
        <v>14248</v>
      </c>
      <c r="BO201" t="s">
        <v>14110</v>
      </c>
      <c r="BP201" t="s">
        <v>14110</v>
      </c>
      <c r="BQ201" t="s">
        <v>14110</v>
      </c>
      <c r="BR201" t="s">
        <v>14110</v>
      </c>
      <c r="BS201" t="s">
        <v>14110</v>
      </c>
      <c r="BT201" t="s">
        <v>14110</v>
      </c>
      <c r="BV201" t="s">
        <v>14110</v>
      </c>
      <c r="BW201" s="52"/>
      <c r="BX201" s="52"/>
    </row>
    <row r="202" spans="1:76" ht="15" customHeight="1">
      <c r="C202"/>
      <c r="H202" t="s">
        <v>14108</v>
      </c>
      <c r="I202">
        <v>8</v>
      </c>
      <c r="K202" t="s">
        <v>14133</v>
      </c>
      <c r="L202" t="s">
        <v>14171</v>
      </c>
      <c r="M202" t="s">
        <v>14250</v>
      </c>
      <c r="N202" t="s">
        <v>14390</v>
      </c>
      <c r="O202" t="s">
        <v>14111</v>
      </c>
      <c r="P202" t="s">
        <v>14156</v>
      </c>
      <c r="Q202" t="s">
        <v>14090</v>
      </c>
      <c r="R202" t="s">
        <v>14090</v>
      </c>
      <c r="S202" t="s">
        <v>14090</v>
      </c>
      <c r="T202" t="s">
        <v>14090</v>
      </c>
      <c r="U202" t="s">
        <v>14137</v>
      </c>
      <c r="V202" t="s">
        <v>14110</v>
      </c>
      <c r="W202" t="s">
        <v>14092</v>
      </c>
      <c r="X202" t="s">
        <v>14091</v>
      </c>
      <c r="Y202" t="s">
        <v>14093</v>
      </c>
      <c r="Z202" t="s">
        <v>14140</v>
      </c>
      <c r="AA202" t="s">
        <v>14110</v>
      </c>
      <c r="AB202" t="s">
        <v>14118</v>
      </c>
      <c r="AC202" t="s">
        <v>14141</v>
      </c>
      <c r="AD202" t="s">
        <v>14141</v>
      </c>
      <c r="AE202" t="s">
        <v>14093</v>
      </c>
      <c r="AF202" t="s">
        <v>14176</v>
      </c>
      <c r="AH202" t="s">
        <v>14097</v>
      </c>
      <c r="AI202" t="s">
        <v>14098</v>
      </c>
      <c r="AJ202" t="s">
        <v>14123</v>
      </c>
      <c r="AK202" t="s">
        <v>14099</v>
      </c>
      <c r="AL202" t="s">
        <v>14099</v>
      </c>
      <c r="AM202" t="s">
        <v>14188</v>
      </c>
      <c r="AN202" t="s">
        <v>14110</v>
      </c>
      <c r="AO202" t="s">
        <v>14110</v>
      </c>
      <c r="AQ202" t="s">
        <v>14100</v>
      </c>
      <c r="AR202" t="s">
        <v>14100</v>
      </c>
      <c r="AS202" t="s">
        <v>14098</v>
      </c>
      <c r="AT202" t="s">
        <v>14250</v>
      </c>
      <c r="AU202" t="s">
        <v>14250</v>
      </c>
      <c r="AV202" t="s">
        <v>14250</v>
      </c>
      <c r="AW202" t="s">
        <v>14102</v>
      </c>
      <c r="AX202" t="s">
        <v>14102</v>
      </c>
      <c r="AY202" t="s">
        <v>14098</v>
      </c>
      <c r="AZ202" t="s">
        <v>14240</v>
      </c>
      <c r="BA202" t="s">
        <v>14391</v>
      </c>
      <c r="BB202" t="s">
        <v>14104</v>
      </c>
      <c r="BC202" t="s">
        <v>14211</v>
      </c>
      <c r="BD202" t="s">
        <v>14211</v>
      </c>
      <c r="BE202" t="s">
        <v>14211</v>
      </c>
      <c r="BF202" t="s">
        <v>14156</v>
      </c>
      <c r="BG202" t="s">
        <v>14156</v>
      </c>
      <c r="BH202" t="s">
        <v>14156</v>
      </c>
      <c r="BI202" t="s">
        <v>14131</v>
      </c>
      <c r="BJ202" t="s">
        <v>14195</v>
      </c>
      <c r="BK202" t="s">
        <v>14195</v>
      </c>
      <c r="BL202" t="s">
        <v>14107</v>
      </c>
      <c r="BM202" t="s">
        <v>14248</v>
      </c>
      <c r="BN202" t="s">
        <v>14248</v>
      </c>
      <c r="BO202" t="s">
        <v>14110</v>
      </c>
      <c r="BP202" t="s">
        <v>14110</v>
      </c>
      <c r="BQ202" t="s">
        <v>14110</v>
      </c>
      <c r="BR202" t="s">
        <v>14110</v>
      </c>
      <c r="BS202" t="s">
        <v>14110</v>
      </c>
      <c r="BT202" t="s">
        <v>14110</v>
      </c>
      <c r="BV202" t="s">
        <v>14110</v>
      </c>
      <c r="BW202" s="52"/>
      <c r="BX202" s="52"/>
    </row>
    <row r="203" spans="1:76" ht="15" customHeight="1">
      <c r="A203">
        <v>379</v>
      </c>
      <c r="B203">
        <v>2020</v>
      </c>
      <c r="C203" t="s">
        <v>14047</v>
      </c>
      <c r="D203" t="s">
        <v>14035</v>
      </c>
      <c r="E203" t="s">
        <v>766</v>
      </c>
      <c r="F203" t="s">
        <v>14036</v>
      </c>
      <c r="G203">
        <v>0</v>
      </c>
      <c r="H203" t="s">
        <v>14085</v>
      </c>
      <c r="I203">
        <v>16</v>
      </c>
      <c r="J203">
        <v>17</v>
      </c>
      <c r="K203" t="s">
        <v>14133</v>
      </c>
      <c r="L203" t="s">
        <v>14109</v>
      </c>
      <c r="M203" t="s">
        <v>14110</v>
      </c>
      <c r="O203" t="s">
        <v>14111</v>
      </c>
      <c r="P203" t="s">
        <v>14156</v>
      </c>
      <c r="Q203" t="s">
        <v>14090</v>
      </c>
      <c r="R203" t="s">
        <v>14250</v>
      </c>
      <c r="S203" t="s">
        <v>14090</v>
      </c>
      <c r="T203" t="s">
        <v>14090</v>
      </c>
      <c r="U203" t="s">
        <v>14091</v>
      </c>
      <c r="V203" t="s">
        <v>14087</v>
      </c>
      <c r="W203" t="s">
        <v>14092</v>
      </c>
      <c r="X203" t="s">
        <v>14116</v>
      </c>
      <c r="Y203" t="s">
        <v>14093</v>
      </c>
      <c r="Z203" t="s">
        <v>14140</v>
      </c>
      <c r="AA203" t="s">
        <v>14110</v>
      </c>
      <c r="AB203" t="s">
        <v>14095</v>
      </c>
      <c r="AC203" t="s">
        <v>14141</v>
      </c>
      <c r="AD203" t="s">
        <v>14141</v>
      </c>
      <c r="AE203" t="s">
        <v>14142</v>
      </c>
      <c r="AF203" t="s">
        <v>14120</v>
      </c>
      <c r="AH203" t="s">
        <v>14097</v>
      </c>
      <c r="AI203" t="s">
        <v>14098</v>
      </c>
      <c r="AJ203" t="s">
        <v>14123</v>
      </c>
      <c r="AK203" t="s">
        <v>14124</v>
      </c>
      <c r="AL203" t="s">
        <v>14124</v>
      </c>
      <c r="AM203" t="s">
        <v>14188</v>
      </c>
      <c r="AN203" t="s">
        <v>14110</v>
      </c>
      <c r="AO203" t="s">
        <v>14087</v>
      </c>
      <c r="AQ203" t="s">
        <v>14163</v>
      </c>
      <c r="AR203" t="s">
        <v>14163</v>
      </c>
      <c r="AS203" t="s">
        <v>14098</v>
      </c>
      <c r="AT203" t="s">
        <v>14203</v>
      </c>
      <c r="AU203" t="s">
        <v>14203</v>
      </c>
      <c r="AV203" t="s">
        <v>14087</v>
      </c>
      <c r="AW203" t="s">
        <v>14239</v>
      </c>
      <c r="AX203" t="s">
        <v>14239</v>
      </c>
      <c r="AY203" t="s">
        <v>14122</v>
      </c>
      <c r="AZ203" t="s">
        <v>14215</v>
      </c>
      <c r="BB203" t="s">
        <v>14104</v>
      </c>
      <c r="BC203" t="s">
        <v>14211</v>
      </c>
      <c r="BD203" t="s">
        <v>14211</v>
      </c>
      <c r="BE203" t="s">
        <v>14211</v>
      </c>
      <c r="BF203" t="s">
        <v>14156</v>
      </c>
      <c r="BG203" t="s">
        <v>14156</v>
      </c>
      <c r="BH203" t="s">
        <v>14156</v>
      </c>
      <c r="BI203" t="s">
        <v>14131</v>
      </c>
      <c r="BJ203" t="s">
        <v>14106</v>
      </c>
      <c r="BK203" t="s">
        <v>14195</v>
      </c>
      <c r="BL203" t="s">
        <v>14107</v>
      </c>
      <c r="BM203" t="s">
        <v>14248</v>
      </c>
      <c r="BN203" t="s">
        <v>14248</v>
      </c>
      <c r="BO203" t="s">
        <v>14110</v>
      </c>
      <c r="BP203" t="s">
        <v>14110</v>
      </c>
      <c r="BQ203" t="s">
        <v>14110</v>
      </c>
      <c r="BR203" t="s">
        <v>14110</v>
      </c>
      <c r="BS203" t="s">
        <v>14110</v>
      </c>
      <c r="BT203" t="s">
        <v>14110</v>
      </c>
      <c r="BV203" t="s">
        <v>14110</v>
      </c>
      <c r="BW203" s="52"/>
      <c r="BX203" s="52"/>
    </row>
    <row r="204" spans="1:76" ht="15" customHeight="1">
      <c r="A204">
        <v>380</v>
      </c>
      <c r="B204">
        <v>2020</v>
      </c>
      <c r="C204" t="s">
        <v>14048</v>
      </c>
      <c r="D204" t="s">
        <v>14038</v>
      </c>
      <c r="E204" t="s">
        <v>766</v>
      </c>
      <c r="F204" t="s">
        <v>14039</v>
      </c>
      <c r="G204">
        <v>0</v>
      </c>
      <c r="H204" t="s">
        <v>14085</v>
      </c>
      <c r="I204">
        <v>10</v>
      </c>
      <c r="K204" t="s">
        <v>14085</v>
      </c>
      <c r="L204" t="s">
        <v>14198</v>
      </c>
      <c r="M204" t="s">
        <v>14250</v>
      </c>
      <c r="O204" t="s">
        <v>14088</v>
      </c>
      <c r="P204" t="s">
        <v>14112</v>
      </c>
      <c r="Q204" t="s">
        <v>14090</v>
      </c>
      <c r="R204" t="s">
        <v>14250</v>
      </c>
      <c r="S204" t="s">
        <v>14090</v>
      </c>
      <c r="T204" t="s">
        <v>14090</v>
      </c>
      <c r="U204" t="s">
        <v>14137</v>
      </c>
      <c r="V204" t="s">
        <v>14087</v>
      </c>
      <c r="W204" t="s">
        <v>14092</v>
      </c>
      <c r="X204" t="s">
        <v>14116</v>
      </c>
      <c r="Y204" t="s">
        <v>14173</v>
      </c>
      <c r="Z204" t="s">
        <v>14094</v>
      </c>
      <c r="AA204" t="s">
        <v>14110</v>
      </c>
      <c r="AB204" t="s">
        <v>14095</v>
      </c>
      <c r="AC204" t="s">
        <v>14141</v>
      </c>
      <c r="AD204" t="s">
        <v>14141</v>
      </c>
      <c r="AE204" t="s">
        <v>14119</v>
      </c>
      <c r="AF204" t="s">
        <v>14120</v>
      </c>
      <c r="AH204" t="s">
        <v>14097</v>
      </c>
      <c r="AI204" t="s">
        <v>14098</v>
      </c>
      <c r="AJ204" t="s">
        <v>14123</v>
      </c>
      <c r="AK204" t="s">
        <v>14220</v>
      </c>
      <c r="AL204" t="s">
        <v>14220</v>
      </c>
      <c r="AM204" t="s">
        <v>14220</v>
      </c>
      <c r="AN204" t="s">
        <v>14110</v>
      </c>
      <c r="AO204" t="s">
        <v>14110</v>
      </c>
      <c r="AQ204" t="s">
        <v>14100</v>
      </c>
      <c r="AR204" t="s">
        <v>14100</v>
      </c>
      <c r="AS204" t="s">
        <v>14098</v>
      </c>
      <c r="AT204" t="s">
        <v>14250</v>
      </c>
      <c r="AU204" t="s">
        <v>14250</v>
      </c>
      <c r="AV204" t="s">
        <v>14250</v>
      </c>
      <c r="AW204" t="s">
        <v>14102</v>
      </c>
      <c r="AX204" t="s">
        <v>14102</v>
      </c>
      <c r="AY204" t="s">
        <v>14122</v>
      </c>
      <c r="AZ204" t="s">
        <v>14215</v>
      </c>
      <c r="BB204" t="s">
        <v>14104</v>
      </c>
      <c r="BC204" t="s">
        <v>14193</v>
      </c>
      <c r="BD204" t="s">
        <v>14211</v>
      </c>
      <c r="BE204" t="s">
        <v>14211</v>
      </c>
      <c r="BF204" t="s">
        <v>14167</v>
      </c>
      <c r="BG204" t="s">
        <v>14105</v>
      </c>
      <c r="BH204" t="s">
        <v>14156</v>
      </c>
      <c r="BI204" t="s">
        <v>14131</v>
      </c>
      <c r="BJ204" t="s">
        <v>14195</v>
      </c>
      <c r="BK204" t="s">
        <v>14195</v>
      </c>
      <c r="BL204" t="s">
        <v>14132</v>
      </c>
      <c r="BM204" t="s">
        <v>14225</v>
      </c>
      <c r="BN204" t="s">
        <v>14248</v>
      </c>
      <c r="BO204" t="s">
        <v>14110</v>
      </c>
      <c r="BP204" t="s">
        <v>14110</v>
      </c>
      <c r="BQ204" t="s">
        <v>14110</v>
      </c>
      <c r="BR204" t="s">
        <v>14110</v>
      </c>
      <c r="BS204" t="s">
        <v>14110</v>
      </c>
      <c r="BT204" t="s">
        <v>14110</v>
      </c>
      <c r="BV204" t="s">
        <v>14110</v>
      </c>
      <c r="BW204" s="52"/>
      <c r="BX204" s="52"/>
    </row>
    <row r="205" spans="1:76" ht="15" customHeight="1">
      <c r="A205">
        <v>382</v>
      </c>
      <c r="B205">
        <v>2020</v>
      </c>
      <c r="C205" t="s">
        <v>14049</v>
      </c>
      <c r="D205" t="s">
        <v>14050</v>
      </c>
      <c r="E205" t="s">
        <v>14045</v>
      </c>
      <c r="F205" t="s">
        <v>14051</v>
      </c>
      <c r="G205">
        <v>0</v>
      </c>
      <c r="H205" t="s">
        <v>14085</v>
      </c>
      <c r="I205">
        <v>4</v>
      </c>
      <c r="K205" t="s">
        <v>14085</v>
      </c>
      <c r="L205" t="s">
        <v>14227</v>
      </c>
      <c r="M205" t="s">
        <v>14250</v>
      </c>
      <c r="O205" t="s">
        <v>14088</v>
      </c>
      <c r="P205" t="s">
        <v>14156</v>
      </c>
      <c r="Q205" t="s">
        <v>14113</v>
      </c>
      <c r="R205" t="s">
        <v>14250</v>
      </c>
      <c r="S205" t="s">
        <v>14090</v>
      </c>
      <c r="T205" t="s">
        <v>14090</v>
      </c>
      <c r="U205" t="s">
        <v>14137</v>
      </c>
      <c r="V205" t="s">
        <v>14087</v>
      </c>
      <c r="W205" t="s">
        <v>14092</v>
      </c>
      <c r="X205" t="s">
        <v>14116</v>
      </c>
      <c r="Y205" t="s">
        <v>14093</v>
      </c>
      <c r="Z205" t="s">
        <v>14094</v>
      </c>
      <c r="AA205" t="s">
        <v>14110</v>
      </c>
      <c r="AB205" t="s">
        <v>14118</v>
      </c>
      <c r="AC205" t="s">
        <v>14141</v>
      </c>
      <c r="AD205" t="s">
        <v>14141</v>
      </c>
      <c r="AE205" t="s">
        <v>14093</v>
      </c>
      <c r="AF205" t="s">
        <v>14211</v>
      </c>
      <c r="AH205" t="s">
        <v>14097</v>
      </c>
      <c r="AI205" t="s">
        <v>14122</v>
      </c>
      <c r="AJ205" t="s">
        <v>14123</v>
      </c>
      <c r="AK205" t="s">
        <v>14099</v>
      </c>
      <c r="AL205" t="s">
        <v>14220</v>
      </c>
      <c r="AM205" t="s">
        <v>14099</v>
      </c>
      <c r="AN205" t="s">
        <v>14110</v>
      </c>
      <c r="AO205" t="s">
        <v>14087</v>
      </c>
      <c r="AQ205" t="s">
        <v>14100</v>
      </c>
      <c r="AR205" t="s">
        <v>14100</v>
      </c>
      <c r="AS205" t="s">
        <v>14098</v>
      </c>
      <c r="AT205" t="s">
        <v>14250</v>
      </c>
      <c r="AU205" t="s">
        <v>14250</v>
      </c>
      <c r="AV205" t="s">
        <v>14250</v>
      </c>
      <c r="AW205" t="s">
        <v>14102</v>
      </c>
      <c r="AX205" t="s">
        <v>14102</v>
      </c>
      <c r="AY205" t="s">
        <v>14098</v>
      </c>
      <c r="AZ205" t="s">
        <v>14103</v>
      </c>
      <c r="BB205" t="s">
        <v>14104</v>
      </c>
      <c r="BC205" t="s">
        <v>14211</v>
      </c>
      <c r="BD205" t="s">
        <v>14211</v>
      </c>
      <c r="BE205" t="s">
        <v>14211</v>
      </c>
      <c r="BF205" t="s">
        <v>14156</v>
      </c>
      <c r="BG205" t="s">
        <v>14156</v>
      </c>
      <c r="BH205" t="s">
        <v>14156</v>
      </c>
      <c r="BI205" t="s">
        <v>14106</v>
      </c>
      <c r="BJ205" t="s">
        <v>14195</v>
      </c>
      <c r="BK205" t="s">
        <v>14195</v>
      </c>
      <c r="BL205" t="s">
        <v>14132</v>
      </c>
      <c r="BM205" t="s">
        <v>14225</v>
      </c>
      <c r="BN205" t="s">
        <v>14248</v>
      </c>
      <c r="BO205" t="s">
        <v>14110</v>
      </c>
      <c r="BP205" t="s">
        <v>14110</v>
      </c>
      <c r="BQ205" t="s">
        <v>14110</v>
      </c>
      <c r="BR205" t="s">
        <v>14110</v>
      </c>
      <c r="BS205" t="s">
        <v>14110</v>
      </c>
      <c r="BT205" t="s">
        <v>14110</v>
      </c>
      <c r="BV205" t="s">
        <v>14110</v>
      </c>
      <c r="BW205" s="52"/>
      <c r="BX205" s="52"/>
    </row>
    <row r="206" spans="1:76" ht="15" customHeight="1">
      <c r="C206"/>
      <c r="H206" t="s">
        <v>14108</v>
      </c>
      <c r="I206">
        <v>4</v>
      </c>
      <c r="K206" t="s">
        <v>14085</v>
      </c>
      <c r="L206" t="s">
        <v>14227</v>
      </c>
      <c r="M206" t="s">
        <v>14250</v>
      </c>
      <c r="O206" t="s">
        <v>14088</v>
      </c>
      <c r="P206" t="s">
        <v>14156</v>
      </c>
      <c r="Q206" t="s">
        <v>14113</v>
      </c>
      <c r="R206" t="s">
        <v>14250</v>
      </c>
      <c r="S206" t="s">
        <v>14090</v>
      </c>
      <c r="T206" t="s">
        <v>14090</v>
      </c>
      <c r="U206" t="s">
        <v>14137</v>
      </c>
      <c r="V206" t="s">
        <v>14087</v>
      </c>
      <c r="W206" t="s">
        <v>14092</v>
      </c>
      <c r="X206" t="s">
        <v>14116</v>
      </c>
      <c r="Y206" t="s">
        <v>14093</v>
      </c>
      <c r="Z206" t="s">
        <v>14094</v>
      </c>
      <c r="AA206" t="s">
        <v>14110</v>
      </c>
      <c r="AB206" t="s">
        <v>14118</v>
      </c>
      <c r="AC206" t="s">
        <v>14141</v>
      </c>
      <c r="AD206" t="s">
        <v>14141</v>
      </c>
      <c r="AE206" t="s">
        <v>14093</v>
      </c>
      <c r="AF206" t="s">
        <v>14211</v>
      </c>
      <c r="AH206" t="s">
        <v>14097</v>
      </c>
      <c r="AI206" t="s">
        <v>14122</v>
      </c>
      <c r="AJ206" t="s">
        <v>14123</v>
      </c>
      <c r="AK206" t="s">
        <v>14099</v>
      </c>
      <c r="AL206" t="s">
        <v>14220</v>
      </c>
      <c r="AM206" t="s">
        <v>14099</v>
      </c>
      <c r="AN206" t="s">
        <v>14110</v>
      </c>
      <c r="AO206" t="s">
        <v>14087</v>
      </c>
      <c r="AQ206" t="s">
        <v>14100</v>
      </c>
      <c r="AR206" t="s">
        <v>14100</v>
      </c>
      <c r="AS206" t="s">
        <v>14098</v>
      </c>
      <c r="AT206" t="s">
        <v>14250</v>
      </c>
      <c r="AU206" t="s">
        <v>14250</v>
      </c>
      <c r="AV206" t="s">
        <v>14250</v>
      </c>
      <c r="AW206" t="s">
        <v>14102</v>
      </c>
      <c r="AX206" t="s">
        <v>14127</v>
      </c>
      <c r="AY206" t="s">
        <v>14122</v>
      </c>
      <c r="AZ206" t="s">
        <v>14103</v>
      </c>
      <c r="BB206" t="s">
        <v>14104</v>
      </c>
      <c r="BC206" t="s">
        <v>14211</v>
      </c>
      <c r="BD206" t="s">
        <v>14211</v>
      </c>
      <c r="BE206" t="s">
        <v>14211</v>
      </c>
      <c r="BF206" t="s">
        <v>14156</v>
      </c>
      <c r="BG206" t="s">
        <v>14156</v>
      </c>
      <c r="BH206" t="s">
        <v>14156</v>
      </c>
      <c r="BI206" t="s">
        <v>14106</v>
      </c>
      <c r="BJ206" t="s">
        <v>14195</v>
      </c>
      <c r="BK206" t="s">
        <v>14195</v>
      </c>
      <c r="BL206" t="s">
        <v>14107</v>
      </c>
      <c r="BM206" t="s">
        <v>14225</v>
      </c>
      <c r="BN206" t="s">
        <v>14248</v>
      </c>
      <c r="BO206" t="s">
        <v>14110</v>
      </c>
      <c r="BP206" t="s">
        <v>14110</v>
      </c>
      <c r="BQ206" t="s">
        <v>14110</v>
      </c>
      <c r="BR206" t="s">
        <v>14110</v>
      </c>
      <c r="BS206" t="s">
        <v>14110</v>
      </c>
      <c r="BT206" t="s">
        <v>14110</v>
      </c>
      <c r="BV206" t="s">
        <v>14110</v>
      </c>
      <c r="BW206" s="52"/>
      <c r="BX206" s="52"/>
    </row>
    <row r="207" spans="1:76" ht="15" customHeight="1">
      <c r="A207">
        <v>384</v>
      </c>
      <c r="B207">
        <v>2020</v>
      </c>
      <c r="C207" t="s">
        <v>14052</v>
      </c>
      <c r="D207" t="s">
        <v>14053</v>
      </c>
      <c r="E207" t="s">
        <v>639</v>
      </c>
      <c r="F207" t="s">
        <v>14054</v>
      </c>
      <c r="G207">
        <v>0</v>
      </c>
      <c r="H207" t="s">
        <v>14085</v>
      </c>
      <c r="I207">
        <v>7</v>
      </c>
      <c r="J207">
        <v>10</v>
      </c>
      <c r="K207" t="s">
        <v>14226</v>
      </c>
      <c r="L207" t="s">
        <v>14171</v>
      </c>
      <c r="M207" t="s">
        <v>14250</v>
      </c>
      <c r="N207" t="s">
        <v>14392</v>
      </c>
      <c r="O207" t="s">
        <v>14135</v>
      </c>
      <c r="P207" t="s">
        <v>14112</v>
      </c>
      <c r="Q207" t="s">
        <v>14090</v>
      </c>
      <c r="R207" t="s">
        <v>14250</v>
      </c>
      <c r="S207" t="s">
        <v>14090</v>
      </c>
      <c r="T207" t="s">
        <v>14090</v>
      </c>
      <c r="U207" t="s">
        <v>14137</v>
      </c>
      <c r="V207" t="s">
        <v>14110</v>
      </c>
      <c r="W207" t="s">
        <v>14138</v>
      </c>
      <c r="X207" t="s">
        <v>14116</v>
      </c>
      <c r="Y207" t="s">
        <v>14093</v>
      </c>
      <c r="Z207" t="s">
        <v>14140</v>
      </c>
      <c r="AA207" t="s">
        <v>14110</v>
      </c>
      <c r="AB207" t="s">
        <v>14095</v>
      </c>
      <c r="AC207" t="s">
        <v>14118</v>
      </c>
      <c r="AD207" t="s">
        <v>14141</v>
      </c>
      <c r="AE207" t="s">
        <v>14093</v>
      </c>
      <c r="AF207" t="s">
        <v>14199</v>
      </c>
      <c r="AH207" t="s">
        <v>14097</v>
      </c>
      <c r="AI207" t="s">
        <v>14098</v>
      </c>
      <c r="AJ207" t="s">
        <v>14123</v>
      </c>
      <c r="AK207" t="s">
        <v>14099</v>
      </c>
      <c r="AL207" t="s">
        <v>14099</v>
      </c>
      <c r="AM207" t="s">
        <v>14188</v>
      </c>
      <c r="AN207" t="s">
        <v>14110</v>
      </c>
      <c r="AO207" t="s">
        <v>14087</v>
      </c>
      <c r="AQ207" t="s">
        <v>14100</v>
      </c>
      <c r="AR207" t="s">
        <v>14100</v>
      </c>
      <c r="AS207" t="s">
        <v>14098</v>
      </c>
      <c r="AT207" t="s">
        <v>14250</v>
      </c>
      <c r="AU207" t="s">
        <v>14250</v>
      </c>
      <c r="AV207" t="s">
        <v>14250</v>
      </c>
      <c r="AW207" t="s">
        <v>14102</v>
      </c>
      <c r="AX207" t="s">
        <v>14102</v>
      </c>
      <c r="AY207" t="s">
        <v>14122</v>
      </c>
      <c r="AZ207" t="s">
        <v>14103</v>
      </c>
      <c r="BB207" t="s">
        <v>14104</v>
      </c>
      <c r="BC207" t="s">
        <v>14211</v>
      </c>
      <c r="BD207" t="s">
        <v>14211</v>
      </c>
      <c r="BE207" t="s">
        <v>14211</v>
      </c>
      <c r="BF207" t="s">
        <v>14207</v>
      </c>
      <c r="BG207" t="s">
        <v>14156</v>
      </c>
      <c r="BH207" t="s">
        <v>14156</v>
      </c>
      <c r="BI207" t="s">
        <v>14131</v>
      </c>
      <c r="BJ207" t="s">
        <v>14106</v>
      </c>
      <c r="BK207" t="s">
        <v>14195</v>
      </c>
      <c r="BL207" t="s">
        <v>14107</v>
      </c>
      <c r="BM207" t="s">
        <v>14248</v>
      </c>
      <c r="BN207" t="s">
        <v>14248</v>
      </c>
      <c r="BO207" t="s">
        <v>14110</v>
      </c>
      <c r="BP207" t="s">
        <v>14110</v>
      </c>
      <c r="BQ207" t="s">
        <v>14110</v>
      </c>
      <c r="BR207" t="s">
        <v>14087</v>
      </c>
      <c r="BS207" t="s">
        <v>14110</v>
      </c>
      <c r="BT207" t="s">
        <v>14110</v>
      </c>
      <c r="BV207" t="s">
        <v>14110</v>
      </c>
      <c r="BW207" s="52"/>
      <c r="BX207" s="52"/>
    </row>
    <row r="208" spans="1:76" ht="15" customHeight="1">
      <c r="A208">
        <v>385</v>
      </c>
      <c r="B208">
        <v>2020</v>
      </c>
      <c r="C208" t="s">
        <v>14055</v>
      </c>
      <c r="D208" t="s">
        <v>14056</v>
      </c>
      <c r="E208" t="s">
        <v>639</v>
      </c>
      <c r="F208" t="s">
        <v>14057</v>
      </c>
      <c r="G208">
        <v>0</v>
      </c>
      <c r="H208" t="s">
        <v>14085</v>
      </c>
      <c r="I208">
        <v>47</v>
      </c>
      <c r="K208" t="s">
        <v>14085</v>
      </c>
      <c r="L208" t="s">
        <v>14109</v>
      </c>
      <c r="M208" t="s">
        <v>14110</v>
      </c>
      <c r="O208" t="s">
        <v>14088</v>
      </c>
      <c r="P208" t="s">
        <v>14156</v>
      </c>
      <c r="Q208" t="s">
        <v>14090</v>
      </c>
      <c r="R208" t="s">
        <v>14250</v>
      </c>
      <c r="S208" t="s">
        <v>14090</v>
      </c>
      <c r="T208" t="s">
        <v>14090</v>
      </c>
      <c r="U208" t="s">
        <v>14091</v>
      </c>
      <c r="V208" t="s">
        <v>14087</v>
      </c>
      <c r="W208" t="s">
        <v>14092</v>
      </c>
      <c r="X208" t="s">
        <v>14091</v>
      </c>
      <c r="Y208" t="s">
        <v>14093</v>
      </c>
      <c r="Z208" t="s">
        <v>14116</v>
      </c>
      <c r="AA208" t="s">
        <v>14110</v>
      </c>
      <c r="AB208" t="s">
        <v>14118</v>
      </c>
      <c r="AC208" t="s">
        <v>14141</v>
      </c>
      <c r="AD208" t="s">
        <v>14141</v>
      </c>
      <c r="AE208" t="s">
        <v>14093</v>
      </c>
      <c r="AF208" t="s">
        <v>14211</v>
      </c>
      <c r="AH208" t="s">
        <v>14121</v>
      </c>
      <c r="AI208" t="s">
        <v>14098</v>
      </c>
      <c r="AJ208" t="s">
        <v>14144</v>
      </c>
      <c r="AK208" t="s">
        <v>14124</v>
      </c>
      <c r="AL208" t="s">
        <v>14124</v>
      </c>
      <c r="AM208" t="s">
        <v>14124</v>
      </c>
      <c r="AN208" t="s">
        <v>14110</v>
      </c>
      <c r="AO208" t="s">
        <v>14110</v>
      </c>
      <c r="AQ208" t="s">
        <v>14163</v>
      </c>
      <c r="AR208" t="s">
        <v>14163</v>
      </c>
      <c r="AS208" t="s">
        <v>14098</v>
      </c>
      <c r="AT208" t="s">
        <v>14203</v>
      </c>
      <c r="AU208" t="s">
        <v>14203</v>
      </c>
      <c r="AV208" t="s">
        <v>14087</v>
      </c>
      <c r="AW208" t="s">
        <v>14223</v>
      </c>
      <c r="AX208" t="s">
        <v>14223</v>
      </c>
      <c r="AY208" t="s">
        <v>14098</v>
      </c>
      <c r="AZ208" t="s">
        <v>14103</v>
      </c>
      <c r="BA208" t="s">
        <v>14393</v>
      </c>
      <c r="BB208" t="s">
        <v>14232</v>
      </c>
      <c r="BC208" t="s">
        <v>14193</v>
      </c>
      <c r="BD208" t="s">
        <v>14211</v>
      </c>
      <c r="BE208" t="s">
        <v>14211</v>
      </c>
      <c r="BF208" t="s">
        <v>14247</v>
      </c>
      <c r="BG208" t="s">
        <v>14156</v>
      </c>
      <c r="BH208" t="s">
        <v>14156</v>
      </c>
      <c r="BI208" t="s">
        <v>14131</v>
      </c>
      <c r="BJ208" t="s">
        <v>14195</v>
      </c>
      <c r="BK208" t="s">
        <v>14195</v>
      </c>
      <c r="BL208" t="s">
        <v>14107</v>
      </c>
      <c r="BM208" t="s">
        <v>14234</v>
      </c>
      <c r="BN208" t="s">
        <v>14248</v>
      </c>
      <c r="BO208" t="s">
        <v>14110</v>
      </c>
      <c r="BP208" t="s">
        <v>14110</v>
      </c>
      <c r="BQ208" t="s">
        <v>14110</v>
      </c>
      <c r="BR208" t="s">
        <v>14110</v>
      </c>
      <c r="BS208" t="s">
        <v>14110</v>
      </c>
      <c r="BT208" t="s">
        <v>14110</v>
      </c>
      <c r="BV208" t="s">
        <v>14110</v>
      </c>
      <c r="BW208" s="52"/>
      <c r="BX208" s="52"/>
    </row>
    <row r="209" spans="1:76">
      <c r="A209">
        <v>389</v>
      </c>
      <c r="B209">
        <v>2020</v>
      </c>
      <c r="C209" t="s">
        <v>14061</v>
      </c>
      <c r="D209" t="s">
        <v>14062</v>
      </c>
      <c r="E209" t="s">
        <v>766</v>
      </c>
      <c r="F209" t="s">
        <v>14063</v>
      </c>
      <c r="G209">
        <v>0</v>
      </c>
      <c r="H209" t="s">
        <v>14085</v>
      </c>
      <c r="I209">
        <v>3</v>
      </c>
      <c r="K209" t="s">
        <v>14085</v>
      </c>
      <c r="L209" t="s">
        <v>14155</v>
      </c>
      <c r="M209" t="s">
        <v>14250</v>
      </c>
      <c r="N209" t="s">
        <v>14394</v>
      </c>
      <c r="O209" t="s">
        <v>14088</v>
      </c>
      <c r="P209" t="s">
        <v>14156</v>
      </c>
      <c r="Q209" t="s">
        <v>14113</v>
      </c>
      <c r="R209" t="s">
        <v>14250</v>
      </c>
      <c r="S209" t="s">
        <v>14113</v>
      </c>
      <c r="T209" t="s">
        <v>14113</v>
      </c>
      <c r="U209" t="s">
        <v>14137</v>
      </c>
      <c r="V209" t="s">
        <v>14087</v>
      </c>
      <c r="W209" t="s">
        <v>14115</v>
      </c>
      <c r="X209" t="s">
        <v>14116</v>
      </c>
      <c r="Y209" t="s">
        <v>14093</v>
      </c>
      <c r="Z209" t="s">
        <v>14140</v>
      </c>
      <c r="AA209" t="s">
        <v>14110</v>
      </c>
      <c r="AB209" t="s">
        <v>14141</v>
      </c>
      <c r="AC209" t="s">
        <v>14118</v>
      </c>
      <c r="AD209" t="s">
        <v>14141</v>
      </c>
      <c r="AE209" t="s">
        <v>14093</v>
      </c>
      <c r="AF209" t="s">
        <v>14211</v>
      </c>
      <c r="AH209" t="s">
        <v>14097</v>
      </c>
      <c r="AI209" t="s">
        <v>14098</v>
      </c>
      <c r="AJ209" t="s">
        <v>14123</v>
      </c>
      <c r="AK209" t="s">
        <v>14099</v>
      </c>
      <c r="AL209" t="s">
        <v>14099</v>
      </c>
      <c r="AM209" t="s">
        <v>14188</v>
      </c>
      <c r="AN209" t="s">
        <v>14110</v>
      </c>
      <c r="AO209" t="s">
        <v>14087</v>
      </c>
      <c r="AQ209" t="s">
        <v>14100</v>
      </c>
      <c r="AR209" t="s">
        <v>14100</v>
      </c>
      <c r="AS209" t="s">
        <v>14098</v>
      </c>
      <c r="AT209" t="s">
        <v>14250</v>
      </c>
      <c r="AU209" t="s">
        <v>14250</v>
      </c>
      <c r="AV209" t="s">
        <v>14250</v>
      </c>
      <c r="AW209" t="s">
        <v>14102</v>
      </c>
      <c r="AX209" t="s">
        <v>14102</v>
      </c>
      <c r="AY209" t="s">
        <v>14122</v>
      </c>
      <c r="AZ209" t="s">
        <v>14103</v>
      </c>
      <c r="BA209" t="s">
        <v>14395</v>
      </c>
      <c r="BB209" t="s">
        <v>14104</v>
      </c>
      <c r="BC209" t="s">
        <v>14211</v>
      </c>
      <c r="BD209" t="s">
        <v>14211</v>
      </c>
      <c r="BE209" t="s">
        <v>14211</v>
      </c>
      <c r="BF209" t="s">
        <v>14156</v>
      </c>
      <c r="BG209" t="s">
        <v>14156</v>
      </c>
      <c r="BH209" t="s">
        <v>14156</v>
      </c>
      <c r="BI209" t="s">
        <v>14106</v>
      </c>
      <c r="BJ209" t="s">
        <v>14195</v>
      </c>
      <c r="BK209" t="s">
        <v>14195</v>
      </c>
      <c r="BL209" t="s">
        <v>14242</v>
      </c>
      <c r="BM209" t="s">
        <v>14153</v>
      </c>
      <c r="BN209" t="s">
        <v>14248</v>
      </c>
      <c r="BO209" t="s">
        <v>14110</v>
      </c>
      <c r="BP209" t="s">
        <v>14110</v>
      </c>
      <c r="BQ209" t="s">
        <v>14110</v>
      </c>
      <c r="BR209" t="s">
        <v>14110</v>
      </c>
      <c r="BS209" t="s">
        <v>14110</v>
      </c>
      <c r="BT209" t="s">
        <v>14110</v>
      </c>
      <c r="BU209" t="s">
        <v>14396</v>
      </c>
      <c r="BV209" t="s">
        <v>14087</v>
      </c>
      <c r="BW209" s="52"/>
      <c r="BX209" s="52"/>
    </row>
    <row r="210" spans="1:76">
      <c r="C210"/>
      <c r="H210" t="s">
        <v>14108</v>
      </c>
      <c r="I210">
        <v>4</v>
      </c>
      <c r="K210" t="s">
        <v>14085</v>
      </c>
      <c r="L210" t="s">
        <v>14155</v>
      </c>
      <c r="M210" t="s">
        <v>14250</v>
      </c>
      <c r="N210" t="s">
        <v>14397</v>
      </c>
      <c r="O210" t="s">
        <v>14088</v>
      </c>
      <c r="P210" t="s">
        <v>14156</v>
      </c>
      <c r="Q210" t="s">
        <v>14113</v>
      </c>
      <c r="R210" t="s">
        <v>14250</v>
      </c>
      <c r="S210" t="s">
        <v>14113</v>
      </c>
      <c r="T210" t="s">
        <v>14113</v>
      </c>
      <c r="U210" t="s">
        <v>14137</v>
      </c>
      <c r="V210" t="s">
        <v>14087</v>
      </c>
      <c r="W210" t="s">
        <v>14115</v>
      </c>
      <c r="X210" t="s">
        <v>14116</v>
      </c>
      <c r="Y210" t="s">
        <v>14093</v>
      </c>
      <c r="Z210" t="s">
        <v>14094</v>
      </c>
      <c r="AA210" t="s">
        <v>14110</v>
      </c>
      <c r="AB210" t="s">
        <v>14141</v>
      </c>
      <c r="AC210" t="s">
        <v>14118</v>
      </c>
      <c r="AD210" t="s">
        <v>14141</v>
      </c>
      <c r="AE210" t="s">
        <v>14093</v>
      </c>
      <c r="AF210" t="s">
        <v>14211</v>
      </c>
      <c r="AH210" t="s">
        <v>14097</v>
      </c>
      <c r="AI210" t="s">
        <v>14098</v>
      </c>
      <c r="AJ210" t="s">
        <v>14123</v>
      </c>
      <c r="AK210" t="s">
        <v>14099</v>
      </c>
      <c r="AL210" t="s">
        <v>14099</v>
      </c>
      <c r="AM210" t="s">
        <v>14099</v>
      </c>
      <c r="AN210" t="s">
        <v>14110</v>
      </c>
      <c r="AO210" t="s">
        <v>14087</v>
      </c>
      <c r="AQ210" t="s">
        <v>14100</v>
      </c>
      <c r="AR210" t="s">
        <v>14100</v>
      </c>
      <c r="AS210" t="s">
        <v>14098</v>
      </c>
      <c r="AT210" t="s">
        <v>14250</v>
      </c>
      <c r="AU210" t="s">
        <v>14250</v>
      </c>
      <c r="AV210" t="s">
        <v>14250</v>
      </c>
      <c r="AW210" t="s">
        <v>14102</v>
      </c>
      <c r="AX210" t="s">
        <v>14102</v>
      </c>
      <c r="AY210" t="s">
        <v>14098</v>
      </c>
      <c r="AZ210" t="s">
        <v>14103</v>
      </c>
      <c r="BB210" t="s">
        <v>14104</v>
      </c>
      <c r="BC210" t="s">
        <v>14211</v>
      </c>
      <c r="BD210" t="s">
        <v>14211</v>
      </c>
      <c r="BE210" t="s">
        <v>14211</v>
      </c>
      <c r="BF210" t="s">
        <v>14156</v>
      </c>
      <c r="BG210" t="s">
        <v>14156</v>
      </c>
      <c r="BH210" t="s">
        <v>14156</v>
      </c>
      <c r="BI210" t="s">
        <v>14106</v>
      </c>
      <c r="BJ210" t="s">
        <v>14195</v>
      </c>
      <c r="BK210" t="s">
        <v>14195</v>
      </c>
      <c r="BL210" t="s">
        <v>14242</v>
      </c>
      <c r="BM210" t="s">
        <v>14153</v>
      </c>
      <c r="BN210" t="s">
        <v>14225</v>
      </c>
      <c r="BO210" t="s">
        <v>14110</v>
      </c>
      <c r="BP210" t="s">
        <v>14110</v>
      </c>
      <c r="BQ210" t="s">
        <v>14110</v>
      </c>
      <c r="BR210" t="s">
        <v>14110</v>
      </c>
      <c r="BS210" t="s">
        <v>14110</v>
      </c>
      <c r="BT210" t="s">
        <v>14110</v>
      </c>
      <c r="BU210" t="s">
        <v>14396</v>
      </c>
      <c r="BV210" t="s">
        <v>14087</v>
      </c>
      <c r="BW210" s="52"/>
      <c r="BX210" s="52"/>
    </row>
    <row r="211" spans="1:76">
      <c r="C211"/>
      <c r="H211" t="s">
        <v>14133</v>
      </c>
      <c r="I211">
        <v>4</v>
      </c>
      <c r="K211" t="s">
        <v>14085</v>
      </c>
      <c r="L211" t="s">
        <v>14155</v>
      </c>
      <c r="M211" t="s">
        <v>14250</v>
      </c>
      <c r="N211" t="s">
        <v>14398</v>
      </c>
      <c r="O211" t="s">
        <v>14088</v>
      </c>
      <c r="P211" t="s">
        <v>14156</v>
      </c>
      <c r="Q211" t="s">
        <v>14113</v>
      </c>
      <c r="R211" t="s">
        <v>14250</v>
      </c>
      <c r="S211" t="s">
        <v>14113</v>
      </c>
      <c r="T211" t="s">
        <v>14113</v>
      </c>
      <c r="U211" t="s">
        <v>14137</v>
      </c>
      <c r="V211" t="s">
        <v>14087</v>
      </c>
      <c r="W211" t="s">
        <v>14115</v>
      </c>
      <c r="X211" t="s">
        <v>14116</v>
      </c>
      <c r="Y211" t="s">
        <v>14093</v>
      </c>
      <c r="Z211" t="s">
        <v>14094</v>
      </c>
      <c r="AA211" t="s">
        <v>14110</v>
      </c>
      <c r="AB211" t="s">
        <v>14141</v>
      </c>
      <c r="AC211" t="s">
        <v>14118</v>
      </c>
      <c r="AD211" t="s">
        <v>14141</v>
      </c>
      <c r="AE211" t="s">
        <v>14093</v>
      </c>
      <c r="AF211" t="s">
        <v>14211</v>
      </c>
      <c r="AH211" t="s">
        <v>14097</v>
      </c>
      <c r="AI211" t="s">
        <v>14098</v>
      </c>
      <c r="AJ211" t="s">
        <v>14123</v>
      </c>
      <c r="AK211" t="s">
        <v>14099</v>
      </c>
      <c r="AL211" t="s">
        <v>14099</v>
      </c>
      <c r="AM211" t="s">
        <v>14099</v>
      </c>
      <c r="AN211" t="s">
        <v>14110</v>
      </c>
      <c r="AO211" t="s">
        <v>14087</v>
      </c>
      <c r="AQ211" t="s">
        <v>14100</v>
      </c>
      <c r="AR211" t="s">
        <v>14100</v>
      </c>
      <c r="AS211" t="s">
        <v>14098</v>
      </c>
      <c r="AT211" t="s">
        <v>14250</v>
      </c>
      <c r="AU211" t="s">
        <v>14250</v>
      </c>
      <c r="AV211" t="s">
        <v>14250</v>
      </c>
      <c r="AW211" t="s">
        <v>14102</v>
      </c>
      <c r="AX211" t="s">
        <v>14102</v>
      </c>
      <c r="AY211" t="s">
        <v>14098</v>
      </c>
      <c r="AZ211" t="s">
        <v>14103</v>
      </c>
      <c r="BB211" t="s">
        <v>14104</v>
      </c>
      <c r="BC211" t="s">
        <v>14211</v>
      </c>
      <c r="BD211" t="s">
        <v>14211</v>
      </c>
      <c r="BE211" t="s">
        <v>14211</v>
      </c>
      <c r="BF211" t="s">
        <v>14156</v>
      </c>
      <c r="BG211" t="s">
        <v>14156</v>
      </c>
      <c r="BH211" t="s">
        <v>14156</v>
      </c>
      <c r="BI211" t="s">
        <v>14106</v>
      </c>
      <c r="BJ211" t="s">
        <v>14195</v>
      </c>
      <c r="BK211" t="s">
        <v>14195</v>
      </c>
      <c r="BL211" t="s">
        <v>14242</v>
      </c>
      <c r="BM211" t="s">
        <v>14153</v>
      </c>
      <c r="BN211" t="s">
        <v>14225</v>
      </c>
      <c r="BO211" t="s">
        <v>14110</v>
      </c>
      <c r="BP211" t="s">
        <v>14110</v>
      </c>
      <c r="BQ211" t="s">
        <v>14110</v>
      </c>
      <c r="BR211" t="s">
        <v>14110</v>
      </c>
      <c r="BS211" t="s">
        <v>14110</v>
      </c>
      <c r="BT211" t="s">
        <v>14110</v>
      </c>
      <c r="BU211" t="s">
        <v>14399</v>
      </c>
      <c r="BV211" t="s">
        <v>14087</v>
      </c>
      <c r="BW211" s="52"/>
      <c r="BX211" s="52"/>
    </row>
    <row r="212" spans="1:76" ht="15" customHeight="1">
      <c r="A212">
        <v>392</v>
      </c>
      <c r="B212">
        <v>2020</v>
      </c>
      <c r="C212" t="s">
        <v>14400</v>
      </c>
      <c r="D212" t="s">
        <v>14401</v>
      </c>
      <c r="E212" t="s">
        <v>689</v>
      </c>
      <c r="F212" t="s">
        <v>14402</v>
      </c>
      <c r="G212">
        <v>0</v>
      </c>
      <c r="H212" t="s">
        <v>14085</v>
      </c>
      <c r="I212">
        <v>4</v>
      </c>
      <c r="K212" t="s">
        <v>14085</v>
      </c>
      <c r="L212" t="s">
        <v>14109</v>
      </c>
      <c r="M212" t="s">
        <v>14110</v>
      </c>
      <c r="O212" t="s">
        <v>14088</v>
      </c>
      <c r="P212" t="s">
        <v>14186</v>
      </c>
      <c r="Q212" t="s">
        <v>14090</v>
      </c>
      <c r="R212" t="s">
        <v>14250</v>
      </c>
      <c r="S212" t="s">
        <v>14090</v>
      </c>
      <c r="T212" t="s">
        <v>14090</v>
      </c>
      <c r="U212" t="s">
        <v>14114</v>
      </c>
      <c r="V212" t="s">
        <v>14087</v>
      </c>
      <c r="W212" t="s">
        <v>14092</v>
      </c>
      <c r="X212" t="s">
        <v>14116</v>
      </c>
      <c r="Y212" t="s">
        <v>14117</v>
      </c>
      <c r="Z212" t="s">
        <v>14094</v>
      </c>
      <c r="AA212" t="s">
        <v>14110</v>
      </c>
      <c r="AB212" t="s">
        <v>14095</v>
      </c>
      <c r="AC212" t="s">
        <v>14141</v>
      </c>
      <c r="AD212" t="s">
        <v>14141</v>
      </c>
      <c r="AE212" t="s">
        <v>14175</v>
      </c>
      <c r="AF212" t="s">
        <v>14120</v>
      </c>
      <c r="AH212" t="s">
        <v>14097</v>
      </c>
      <c r="AI212" t="s">
        <v>14098</v>
      </c>
      <c r="AJ212" t="s">
        <v>14123</v>
      </c>
      <c r="AK212" t="s">
        <v>14124</v>
      </c>
      <c r="AL212" t="s">
        <v>14124</v>
      </c>
      <c r="AM212" t="s">
        <v>14124</v>
      </c>
      <c r="AN212" t="s">
        <v>14110</v>
      </c>
      <c r="AO212" t="s">
        <v>14110</v>
      </c>
      <c r="AQ212" t="s">
        <v>14163</v>
      </c>
      <c r="AR212" t="s">
        <v>14163</v>
      </c>
      <c r="AS212" t="s">
        <v>14098</v>
      </c>
      <c r="AT212" t="s">
        <v>14203</v>
      </c>
      <c r="AU212" t="s">
        <v>14203</v>
      </c>
      <c r="AV212" t="s">
        <v>14087</v>
      </c>
      <c r="AW212" t="s">
        <v>14102</v>
      </c>
      <c r="AX212" t="s">
        <v>14102</v>
      </c>
      <c r="AY212" t="s">
        <v>14098</v>
      </c>
      <c r="AZ212" t="s">
        <v>14215</v>
      </c>
      <c r="BB212" t="s">
        <v>14104</v>
      </c>
      <c r="BC212" t="s">
        <v>14211</v>
      </c>
      <c r="BD212" t="s">
        <v>14211</v>
      </c>
      <c r="BE212" t="s">
        <v>14211</v>
      </c>
      <c r="BF212" t="s">
        <v>14156</v>
      </c>
      <c r="BG212" t="s">
        <v>14156</v>
      </c>
      <c r="BH212" t="s">
        <v>14156</v>
      </c>
      <c r="BI212" t="s">
        <v>14106</v>
      </c>
      <c r="BJ212" t="s">
        <v>14195</v>
      </c>
      <c r="BK212" t="s">
        <v>14195</v>
      </c>
      <c r="BL212" t="s">
        <v>14242</v>
      </c>
      <c r="BM212" t="s">
        <v>14248</v>
      </c>
      <c r="BN212" t="s">
        <v>14248</v>
      </c>
      <c r="BO212" t="s">
        <v>14110</v>
      </c>
      <c r="BP212" t="s">
        <v>14110</v>
      </c>
      <c r="BQ212" t="s">
        <v>14110</v>
      </c>
      <c r="BR212" t="s">
        <v>14110</v>
      </c>
      <c r="BS212" t="s">
        <v>14110</v>
      </c>
      <c r="BT212" t="s">
        <v>14110</v>
      </c>
      <c r="BV212" t="s">
        <v>14110</v>
      </c>
      <c r="BW212" s="52"/>
      <c r="BX212" s="52"/>
    </row>
    <row r="213" spans="1:76" ht="15" customHeight="1">
      <c r="A213">
        <v>395</v>
      </c>
      <c r="B213">
        <v>2002</v>
      </c>
      <c r="C213" t="s">
        <v>14403</v>
      </c>
      <c r="D213" t="s">
        <v>14404</v>
      </c>
      <c r="E213" t="s">
        <v>14045</v>
      </c>
      <c r="F213" t="s">
        <v>14405</v>
      </c>
      <c r="G213">
        <v>0</v>
      </c>
      <c r="H213" t="s">
        <v>14085</v>
      </c>
      <c r="I213">
        <v>8</v>
      </c>
      <c r="K213" t="s">
        <v>14108</v>
      </c>
      <c r="L213" t="s">
        <v>14171</v>
      </c>
      <c r="M213" t="s">
        <v>14250</v>
      </c>
      <c r="O213" t="s">
        <v>14111</v>
      </c>
      <c r="P213" t="s">
        <v>14156</v>
      </c>
      <c r="Q213" t="s">
        <v>14090</v>
      </c>
      <c r="R213" t="s">
        <v>14250</v>
      </c>
      <c r="S213" t="s">
        <v>14090</v>
      </c>
      <c r="T213" t="s">
        <v>14090</v>
      </c>
      <c r="U213" t="s">
        <v>14137</v>
      </c>
      <c r="V213" t="s">
        <v>14110</v>
      </c>
      <c r="W213" t="s">
        <v>14092</v>
      </c>
      <c r="X213" t="s">
        <v>14116</v>
      </c>
      <c r="Y213" t="s">
        <v>14093</v>
      </c>
      <c r="Z213" t="s">
        <v>14140</v>
      </c>
      <c r="AA213" t="s">
        <v>14110</v>
      </c>
      <c r="AB213" t="s">
        <v>14095</v>
      </c>
      <c r="AC213" t="s">
        <v>14141</v>
      </c>
      <c r="AD213" t="s">
        <v>14141</v>
      </c>
      <c r="AE213" t="s">
        <v>14093</v>
      </c>
      <c r="AF213" t="s">
        <v>14211</v>
      </c>
      <c r="AH213" t="s">
        <v>14097</v>
      </c>
      <c r="AI213" t="s">
        <v>14122</v>
      </c>
      <c r="AJ213" t="s">
        <v>14093</v>
      </c>
      <c r="AK213" t="s">
        <v>14099</v>
      </c>
      <c r="AL213" t="s">
        <v>14188</v>
      </c>
      <c r="AM213" t="s">
        <v>14188</v>
      </c>
      <c r="AN213" t="s">
        <v>14110</v>
      </c>
      <c r="AO213" t="s">
        <v>14110</v>
      </c>
      <c r="AQ213" t="s">
        <v>14100</v>
      </c>
      <c r="AR213" t="s">
        <v>14100</v>
      </c>
      <c r="AS213" t="s">
        <v>14098</v>
      </c>
      <c r="AT213" t="s">
        <v>14250</v>
      </c>
      <c r="AU213" t="s">
        <v>14250</v>
      </c>
      <c r="AV213" t="s">
        <v>14250</v>
      </c>
      <c r="AW213" t="s">
        <v>14102</v>
      </c>
      <c r="AX213" t="s">
        <v>14165</v>
      </c>
      <c r="AY213" t="s">
        <v>14122</v>
      </c>
      <c r="AZ213" t="s">
        <v>14128</v>
      </c>
      <c r="BB213" t="s">
        <v>14104</v>
      </c>
      <c r="BC213" t="s">
        <v>14211</v>
      </c>
      <c r="BD213" t="s">
        <v>14211</v>
      </c>
      <c r="BE213" t="s">
        <v>14211</v>
      </c>
      <c r="BF213" t="s">
        <v>14156</v>
      </c>
      <c r="BG213" t="s">
        <v>14156</v>
      </c>
      <c r="BH213" t="s">
        <v>14156</v>
      </c>
      <c r="BI213" t="s">
        <v>14131</v>
      </c>
      <c r="BJ213" t="s">
        <v>14195</v>
      </c>
      <c r="BK213" t="s">
        <v>14195</v>
      </c>
      <c r="BL213" t="s">
        <v>14208</v>
      </c>
      <c r="BM213" t="s">
        <v>14248</v>
      </c>
      <c r="BN213" t="s">
        <v>14248</v>
      </c>
      <c r="BO213" t="s">
        <v>14110</v>
      </c>
      <c r="BP213" t="s">
        <v>14110</v>
      </c>
      <c r="BQ213" t="s">
        <v>14110</v>
      </c>
      <c r="BR213" t="s">
        <v>14110</v>
      </c>
      <c r="BS213" t="s">
        <v>14110</v>
      </c>
      <c r="BT213" t="s">
        <v>14110</v>
      </c>
      <c r="BV213" t="s">
        <v>14110</v>
      </c>
      <c r="BW213" s="52"/>
      <c r="BX213" s="52"/>
    </row>
    <row r="214" spans="1:76" ht="15" customHeight="1">
      <c r="C214"/>
      <c r="G214">
        <v>0</v>
      </c>
      <c r="H214" t="s">
        <v>14108</v>
      </c>
      <c r="I214">
        <v>8</v>
      </c>
      <c r="K214" t="s">
        <v>14108</v>
      </c>
      <c r="L214" t="s">
        <v>14171</v>
      </c>
      <c r="M214" t="s">
        <v>14250</v>
      </c>
      <c r="O214" t="s">
        <v>14111</v>
      </c>
      <c r="P214" t="s">
        <v>14156</v>
      </c>
      <c r="Q214" t="s">
        <v>14090</v>
      </c>
      <c r="R214" t="s">
        <v>14250</v>
      </c>
      <c r="S214" t="s">
        <v>14090</v>
      </c>
      <c r="T214" t="s">
        <v>14090</v>
      </c>
      <c r="U214" t="s">
        <v>14137</v>
      </c>
      <c r="V214" t="s">
        <v>14110</v>
      </c>
      <c r="W214" t="s">
        <v>14092</v>
      </c>
      <c r="X214" t="s">
        <v>14116</v>
      </c>
      <c r="Y214" t="s">
        <v>14093</v>
      </c>
      <c r="Z214" t="s">
        <v>14140</v>
      </c>
      <c r="AA214" t="s">
        <v>14110</v>
      </c>
      <c r="AB214" t="s">
        <v>14095</v>
      </c>
      <c r="AC214" t="s">
        <v>14141</v>
      </c>
      <c r="AD214" t="s">
        <v>14141</v>
      </c>
      <c r="AE214" t="s">
        <v>14093</v>
      </c>
      <c r="AF214" t="s">
        <v>14211</v>
      </c>
      <c r="AH214" t="s">
        <v>14097</v>
      </c>
      <c r="AI214" t="s">
        <v>14122</v>
      </c>
      <c r="AJ214" t="s">
        <v>14093</v>
      </c>
      <c r="AK214" t="s">
        <v>14099</v>
      </c>
      <c r="AL214" t="s">
        <v>14188</v>
      </c>
      <c r="AM214" t="s">
        <v>14188</v>
      </c>
      <c r="AN214" t="s">
        <v>14110</v>
      </c>
      <c r="AO214" t="s">
        <v>14110</v>
      </c>
      <c r="AQ214" t="s">
        <v>14100</v>
      </c>
      <c r="AR214" t="s">
        <v>14100</v>
      </c>
      <c r="AS214" t="s">
        <v>14098</v>
      </c>
      <c r="AT214" t="s">
        <v>14250</v>
      </c>
      <c r="AU214" t="s">
        <v>14250</v>
      </c>
      <c r="AV214" t="s">
        <v>14250</v>
      </c>
      <c r="AW214" t="s">
        <v>14102</v>
      </c>
      <c r="AX214" t="s">
        <v>14191</v>
      </c>
      <c r="AY214" t="s">
        <v>14122</v>
      </c>
      <c r="AZ214" t="s">
        <v>14149</v>
      </c>
      <c r="BB214" t="s">
        <v>14104</v>
      </c>
      <c r="BC214" t="s">
        <v>14211</v>
      </c>
      <c r="BD214" t="s">
        <v>14211</v>
      </c>
      <c r="BE214" t="s">
        <v>14211</v>
      </c>
      <c r="BF214" t="s">
        <v>14156</v>
      </c>
      <c r="BG214" t="s">
        <v>14156</v>
      </c>
      <c r="BH214" t="s">
        <v>14156</v>
      </c>
      <c r="BI214" t="s">
        <v>14131</v>
      </c>
      <c r="BJ214" t="s">
        <v>14195</v>
      </c>
      <c r="BK214" t="s">
        <v>14195</v>
      </c>
      <c r="BL214" t="s">
        <v>14208</v>
      </c>
      <c r="BM214" t="s">
        <v>14248</v>
      </c>
      <c r="BN214" t="s">
        <v>14248</v>
      </c>
      <c r="BO214" t="s">
        <v>14110</v>
      </c>
      <c r="BP214" t="s">
        <v>14110</v>
      </c>
      <c r="BQ214" t="s">
        <v>14110</v>
      </c>
      <c r="BR214" t="s">
        <v>14110</v>
      </c>
      <c r="BS214" t="s">
        <v>14110</v>
      </c>
      <c r="BT214" t="s">
        <v>14110</v>
      </c>
      <c r="BV214" t="s">
        <v>14110</v>
      </c>
      <c r="BW214" s="52"/>
      <c r="BX214" s="52"/>
    </row>
    <row r="215" spans="1:76">
      <c r="A215">
        <v>396</v>
      </c>
      <c r="B215">
        <v>2007</v>
      </c>
      <c r="C215" t="s">
        <v>14406</v>
      </c>
      <c r="D215" t="s">
        <v>14065</v>
      </c>
      <c r="E215" t="s">
        <v>660</v>
      </c>
      <c r="F215" t="s">
        <v>14066</v>
      </c>
      <c r="G215">
        <v>0</v>
      </c>
      <c r="H215" t="s">
        <v>14085</v>
      </c>
      <c r="I215">
        <v>4</v>
      </c>
      <c r="K215" t="s">
        <v>14154</v>
      </c>
      <c r="L215" t="s">
        <v>14171</v>
      </c>
      <c r="M215" t="s">
        <v>14250</v>
      </c>
      <c r="O215" t="s">
        <v>14135</v>
      </c>
      <c r="P215" t="s">
        <v>14089</v>
      </c>
      <c r="Q215" t="s">
        <v>14113</v>
      </c>
      <c r="R215" t="s">
        <v>14250</v>
      </c>
      <c r="S215" t="s">
        <v>14090</v>
      </c>
      <c r="T215" t="s">
        <v>14090</v>
      </c>
      <c r="U215" t="s">
        <v>14137</v>
      </c>
      <c r="V215" t="s">
        <v>14110</v>
      </c>
      <c r="W215" t="s">
        <v>14092</v>
      </c>
      <c r="X215" t="s">
        <v>14091</v>
      </c>
      <c r="Y215" t="s">
        <v>14093</v>
      </c>
      <c r="Z215" t="s">
        <v>14094</v>
      </c>
      <c r="AA215" t="s">
        <v>14110</v>
      </c>
      <c r="AB215" t="s">
        <v>14141</v>
      </c>
      <c r="AC215" t="s">
        <v>14141</v>
      </c>
      <c r="AD215" t="s">
        <v>14095</v>
      </c>
      <c r="AE215" t="s">
        <v>14093</v>
      </c>
      <c r="AF215" t="s">
        <v>14211</v>
      </c>
      <c r="AH215" t="s">
        <v>14097</v>
      </c>
      <c r="AI215" t="s">
        <v>14122</v>
      </c>
      <c r="AJ215" t="s">
        <v>14093</v>
      </c>
      <c r="AK215" t="s">
        <v>14220</v>
      </c>
      <c r="AL215" t="s">
        <v>14188</v>
      </c>
      <c r="AM215" t="s">
        <v>14099</v>
      </c>
      <c r="AN215" t="s">
        <v>14110</v>
      </c>
      <c r="AO215" t="s">
        <v>14110</v>
      </c>
      <c r="AQ215" t="s">
        <v>14125</v>
      </c>
      <c r="AR215" t="s">
        <v>14100</v>
      </c>
      <c r="AS215" t="s">
        <v>14122</v>
      </c>
      <c r="AT215" t="s">
        <v>14250</v>
      </c>
      <c r="AU215" t="s">
        <v>14250</v>
      </c>
      <c r="AV215" t="s">
        <v>14250</v>
      </c>
      <c r="AW215" t="s">
        <v>14102</v>
      </c>
      <c r="AX215" t="s">
        <v>14215</v>
      </c>
      <c r="AY215" t="s">
        <v>14122</v>
      </c>
      <c r="AZ215" t="s">
        <v>14215</v>
      </c>
      <c r="BB215" t="s">
        <v>14104</v>
      </c>
      <c r="BC215" t="s">
        <v>14211</v>
      </c>
      <c r="BD215" t="s">
        <v>14211</v>
      </c>
      <c r="BE215" t="s">
        <v>14211</v>
      </c>
      <c r="BF215" t="s">
        <v>14156</v>
      </c>
      <c r="BG215" t="s">
        <v>14156</v>
      </c>
      <c r="BH215" t="s">
        <v>14156</v>
      </c>
      <c r="BI215" t="s">
        <v>14131</v>
      </c>
      <c r="BJ215" t="s">
        <v>14195</v>
      </c>
      <c r="BK215" t="s">
        <v>14195</v>
      </c>
      <c r="BL215" t="s">
        <v>14208</v>
      </c>
      <c r="BM215" t="s">
        <v>14225</v>
      </c>
      <c r="BN215" t="s">
        <v>14248</v>
      </c>
      <c r="BO215" t="s">
        <v>14110</v>
      </c>
      <c r="BP215" t="s">
        <v>14110</v>
      </c>
      <c r="BQ215" t="s">
        <v>14110</v>
      </c>
      <c r="BR215" t="s">
        <v>14110</v>
      </c>
      <c r="BS215" t="s">
        <v>14110</v>
      </c>
      <c r="BT215" t="s">
        <v>14110</v>
      </c>
      <c r="BV215" t="s">
        <v>14087</v>
      </c>
      <c r="BW215" s="52"/>
      <c r="BX215" s="52"/>
    </row>
    <row r="216" spans="1:76">
      <c r="A216">
        <v>397</v>
      </c>
      <c r="B216">
        <v>2019</v>
      </c>
      <c r="C216" t="s">
        <v>14407</v>
      </c>
      <c r="D216" t="s">
        <v>1086</v>
      </c>
      <c r="E216" t="s">
        <v>639</v>
      </c>
      <c r="F216" t="s">
        <v>14068</v>
      </c>
      <c r="G216">
        <v>0</v>
      </c>
      <c r="H216" t="s">
        <v>14085</v>
      </c>
      <c r="I216">
        <v>6</v>
      </c>
      <c r="K216" t="s">
        <v>14085</v>
      </c>
      <c r="L216" t="s">
        <v>14109</v>
      </c>
      <c r="M216" t="s">
        <v>14110</v>
      </c>
      <c r="O216" t="s">
        <v>14088</v>
      </c>
      <c r="P216" t="s">
        <v>14112</v>
      </c>
      <c r="Q216" t="s">
        <v>14090</v>
      </c>
      <c r="R216" t="s">
        <v>14250</v>
      </c>
      <c r="S216" t="s">
        <v>14090</v>
      </c>
      <c r="T216" t="s">
        <v>14090</v>
      </c>
      <c r="U216" t="s">
        <v>14137</v>
      </c>
      <c r="V216" t="s">
        <v>14110</v>
      </c>
      <c r="W216" t="s">
        <v>14092</v>
      </c>
      <c r="X216" t="s">
        <v>14116</v>
      </c>
      <c r="Y216" t="s">
        <v>14157</v>
      </c>
      <c r="Z216" t="s">
        <v>14140</v>
      </c>
      <c r="AA216" t="s">
        <v>14110</v>
      </c>
      <c r="AB216" t="s">
        <v>14141</v>
      </c>
      <c r="AC216" t="s">
        <v>14141</v>
      </c>
      <c r="AD216" t="s">
        <v>14141</v>
      </c>
      <c r="AE216" t="s">
        <v>14093</v>
      </c>
      <c r="AF216" t="s">
        <v>14096</v>
      </c>
      <c r="AH216" t="s">
        <v>14097</v>
      </c>
      <c r="AI216" t="s">
        <v>14098</v>
      </c>
      <c r="AJ216" t="s">
        <v>14123</v>
      </c>
      <c r="AK216" t="s">
        <v>14124</v>
      </c>
      <c r="AL216" t="s">
        <v>14124</v>
      </c>
      <c r="AM216" t="s">
        <v>14188</v>
      </c>
      <c r="AN216" t="s">
        <v>14110</v>
      </c>
      <c r="AO216" t="s">
        <v>14087</v>
      </c>
      <c r="AQ216" t="s">
        <v>14163</v>
      </c>
      <c r="AR216" t="s">
        <v>14163</v>
      </c>
      <c r="AS216" t="s">
        <v>14098</v>
      </c>
      <c r="AT216" t="s">
        <v>14101</v>
      </c>
      <c r="AU216" t="s">
        <v>14101</v>
      </c>
      <c r="AV216" t="s">
        <v>14110</v>
      </c>
      <c r="AW216" t="s">
        <v>14102</v>
      </c>
      <c r="AX216" t="s">
        <v>14102</v>
      </c>
      <c r="AY216" t="s">
        <v>14098</v>
      </c>
      <c r="AZ216" t="s">
        <v>14103</v>
      </c>
      <c r="BB216" t="s">
        <v>14104</v>
      </c>
      <c r="BC216" t="s">
        <v>14211</v>
      </c>
      <c r="BD216" t="s">
        <v>14211</v>
      </c>
      <c r="BE216" t="s">
        <v>14211</v>
      </c>
      <c r="BF216" t="s">
        <v>14156</v>
      </c>
      <c r="BG216" t="s">
        <v>14156</v>
      </c>
      <c r="BH216" t="s">
        <v>14156</v>
      </c>
      <c r="BI216" t="s">
        <v>14106</v>
      </c>
      <c r="BJ216" t="s">
        <v>14195</v>
      </c>
      <c r="BK216" t="s">
        <v>14195</v>
      </c>
      <c r="BL216" t="s">
        <v>14132</v>
      </c>
      <c r="BM216" t="s">
        <v>14248</v>
      </c>
      <c r="BN216" t="s">
        <v>14248</v>
      </c>
      <c r="BO216" t="s">
        <v>14110</v>
      </c>
      <c r="BP216" t="s">
        <v>14110</v>
      </c>
      <c r="BQ216" t="s">
        <v>14110</v>
      </c>
      <c r="BR216" t="s">
        <v>14110</v>
      </c>
      <c r="BS216" t="s">
        <v>14110</v>
      </c>
      <c r="BT216" t="s">
        <v>14110</v>
      </c>
      <c r="BV216" t="s">
        <v>14087</v>
      </c>
      <c r="BW216" s="52"/>
      <c r="BX216" s="52"/>
    </row>
    <row r="217" spans="1:76">
      <c r="C217"/>
      <c r="H217" t="s">
        <v>14108</v>
      </c>
      <c r="I217">
        <v>3</v>
      </c>
      <c r="K217" t="s">
        <v>14085</v>
      </c>
      <c r="L217" t="s">
        <v>14171</v>
      </c>
      <c r="M217" t="s">
        <v>14250</v>
      </c>
      <c r="O217" t="s">
        <v>14088</v>
      </c>
      <c r="P217" t="s">
        <v>14112</v>
      </c>
      <c r="Q217" t="s">
        <v>14113</v>
      </c>
      <c r="R217" t="s">
        <v>14250</v>
      </c>
      <c r="S217" t="s">
        <v>14113</v>
      </c>
      <c r="T217" t="s">
        <v>14090</v>
      </c>
      <c r="U217" t="s">
        <v>14137</v>
      </c>
      <c r="V217" t="s">
        <v>14087</v>
      </c>
      <c r="W217" t="s">
        <v>14092</v>
      </c>
      <c r="X217" t="s">
        <v>14116</v>
      </c>
      <c r="Y217" t="s">
        <v>14117</v>
      </c>
      <c r="Z217" t="s">
        <v>14140</v>
      </c>
      <c r="AA217" t="s">
        <v>14110</v>
      </c>
      <c r="AB217" t="s">
        <v>14141</v>
      </c>
      <c r="AC217" t="s">
        <v>14141</v>
      </c>
      <c r="AD217" t="s">
        <v>14141</v>
      </c>
      <c r="AE217" t="s">
        <v>14093</v>
      </c>
      <c r="AF217" t="s">
        <v>14096</v>
      </c>
      <c r="AH217" t="s">
        <v>14097</v>
      </c>
      <c r="AI217" t="s">
        <v>14098</v>
      </c>
      <c r="AJ217" t="s">
        <v>14123</v>
      </c>
      <c r="AK217" t="s">
        <v>14099</v>
      </c>
      <c r="AL217" t="s">
        <v>14099</v>
      </c>
      <c r="AM217" t="s">
        <v>14188</v>
      </c>
      <c r="AN217" t="s">
        <v>14110</v>
      </c>
      <c r="AO217" t="s">
        <v>14087</v>
      </c>
      <c r="AQ217" t="s">
        <v>14100</v>
      </c>
      <c r="AR217" t="s">
        <v>14100</v>
      </c>
      <c r="AS217" t="s">
        <v>14098</v>
      </c>
      <c r="AT217" t="s">
        <v>14250</v>
      </c>
      <c r="AU217" t="s">
        <v>14250</v>
      </c>
      <c r="AV217" t="s">
        <v>14250</v>
      </c>
      <c r="AW217" t="s">
        <v>14102</v>
      </c>
      <c r="AX217" t="s">
        <v>14102</v>
      </c>
      <c r="AY217" t="s">
        <v>14098</v>
      </c>
      <c r="AZ217" t="s">
        <v>14103</v>
      </c>
      <c r="BB217" t="s">
        <v>14104</v>
      </c>
      <c r="BC217" t="s">
        <v>14211</v>
      </c>
      <c r="BD217" t="s">
        <v>14211</v>
      </c>
      <c r="BE217" t="s">
        <v>14211</v>
      </c>
      <c r="BF217" t="s">
        <v>14156</v>
      </c>
      <c r="BG217" t="s">
        <v>14156</v>
      </c>
      <c r="BH217" t="s">
        <v>14156</v>
      </c>
      <c r="BI217" t="s">
        <v>14106</v>
      </c>
      <c r="BJ217" t="s">
        <v>14195</v>
      </c>
      <c r="BK217" t="s">
        <v>14195</v>
      </c>
      <c r="BL217" t="s">
        <v>14132</v>
      </c>
      <c r="BM217" t="s">
        <v>14248</v>
      </c>
      <c r="BN217" t="s">
        <v>14248</v>
      </c>
      <c r="BO217" t="s">
        <v>14110</v>
      </c>
      <c r="BP217" t="s">
        <v>14110</v>
      </c>
      <c r="BQ217" t="s">
        <v>14110</v>
      </c>
      <c r="BR217" t="s">
        <v>14110</v>
      </c>
      <c r="BS217" t="s">
        <v>14110</v>
      </c>
      <c r="BT217" t="s">
        <v>14110</v>
      </c>
      <c r="BV217" t="s">
        <v>14087</v>
      </c>
      <c r="BW217" s="52"/>
      <c r="BX217" s="52"/>
    </row>
    <row r="218" spans="1:76" s="45" customFormat="1" ht="15.95" thickBot="1">
      <c r="A218"/>
      <c r="B218"/>
      <c r="C218"/>
      <c r="D218"/>
      <c r="E218"/>
      <c r="F218"/>
      <c r="G218"/>
      <c r="H218" t="s">
        <v>14133</v>
      </c>
      <c r="I218">
        <v>4</v>
      </c>
      <c r="J218"/>
      <c r="K218" t="s">
        <v>14085</v>
      </c>
      <c r="L218" t="s">
        <v>14086</v>
      </c>
      <c r="M218" t="s">
        <v>14087</v>
      </c>
      <c r="N218"/>
      <c r="O218" t="s">
        <v>14088</v>
      </c>
      <c r="P218" t="s">
        <v>14112</v>
      </c>
      <c r="Q218" t="s">
        <v>14113</v>
      </c>
      <c r="R218" t="s">
        <v>14250</v>
      </c>
      <c r="S218" t="s">
        <v>14113</v>
      </c>
      <c r="T218" t="s">
        <v>14090</v>
      </c>
      <c r="U218" t="s">
        <v>14137</v>
      </c>
      <c r="V218" t="s">
        <v>14110</v>
      </c>
      <c r="W218" t="s">
        <v>14092</v>
      </c>
      <c r="X218" t="s">
        <v>14116</v>
      </c>
      <c r="Y218" t="s">
        <v>14093</v>
      </c>
      <c r="Z218" t="s">
        <v>14140</v>
      </c>
      <c r="AA218" t="s">
        <v>14110</v>
      </c>
      <c r="AB218" t="s">
        <v>14141</v>
      </c>
      <c r="AC218" t="s">
        <v>14141</v>
      </c>
      <c r="AD218" t="s">
        <v>14141</v>
      </c>
      <c r="AE218" t="s">
        <v>14093</v>
      </c>
      <c r="AF218" t="s">
        <v>14096</v>
      </c>
      <c r="AG218"/>
      <c r="AH218" t="s">
        <v>14097</v>
      </c>
      <c r="AI218" t="s">
        <v>14098</v>
      </c>
      <c r="AJ218" t="s">
        <v>14123</v>
      </c>
      <c r="AK218" t="s">
        <v>14099</v>
      </c>
      <c r="AL218" t="s">
        <v>14099</v>
      </c>
      <c r="AM218" t="s">
        <v>14188</v>
      </c>
      <c r="AN218" t="s">
        <v>14110</v>
      </c>
      <c r="AO218" t="s">
        <v>14110</v>
      </c>
      <c r="AP218"/>
      <c r="AQ218" t="s">
        <v>14221</v>
      </c>
      <c r="AR218" t="s">
        <v>14221</v>
      </c>
      <c r="AS218" t="s">
        <v>14098</v>
      </c>
      <c r="AT218" t="s">
        <v>14222</v>
      </c>
      <c r="AU218" t="s">
        <v>14222</v>
      </c>
      <c r="AV218" t="s">
        <v>14250</v>
      </c>
      <c r="AW218" t="s">
        <v>14102</v>
      </c>
      <c r="AX218" t="s">
        <v>14127</v>
      </c>
      <c r="AY218" t="s">
        <v>14122</v>
      </c>
      <c r="AZ218" t="s">
        <v>14103</v>
      </c>
      <c r="BA218" t="s">
        <v>14408</v>
      </c>
      <c r="BB218" t="s">
        <v>14104</v>
      </c>
      <c r="BC218" t="s">
        <v>14211</v>
      </c>
      <c r="BD218" t="s">
        <v>14211</v>
      </c>
      <c r="BE218" t="s">
        <v>14211</v>
      </c>
      <c r="BF218" t="s">
        <v>14156</v>
      </c>
      <c r="BG218" t="s">
        <v>14156</v>
      </c>
      <c r="BH218" t="s">
        <v>14156</v>
      </c>
      <c r="BI218" t="s">
        <v>14106</v>
      </c>
      <c r="BJ218" t="s">
        <v>14195</v>
      </c>
      <c r="BK218" t="s">
        <v>14195</v>
      </c>
      <c r="BL218" t="s">
        <v>14132</v>
      </c>
      <c r="BM218" t="s">
        <v>14248</v>
      </c>
      <c r="BN218" t="s">
        <v>14248</v>
      </c>
      <c r="BO218" t="s">
        <v>14110</v>
      </c>
      <c r="BP218" t="s">
        <v>14110</v>
      </c>
      <c r="BQ218" t="s">
        <v>14110</v>
      </c>
      <c r="BR218" t="s">
        <v>14110</v>
      </c>
      <c r="BS218" t="s">
        <v>14110</v>
      </c>
      <c r="BT218" t="s">
        <v>14110</v>
      </c>
      <c r="BU218"/>
      <c r="BV218" t="s">
        <v>14087</v>
      </c>
      <c r="BW218" s="52"/>
      <c r="BX218" s="52"/>
    </row>
    <row r="219" spans="1:76">
      <c r="BB219"/>
    </row>
    <row r="220" spans="1:76">
      <c r="BB220"/>
    </row>
    <row r="221" spans="1:76">
      <c r="BB221"/>
    </row>
    <row r="222" spans="1:76">
      <c r="BB222"/>
    </row>
    <row r="223" spans="1:76">
      <c r="BB223"/>
    </row>
    <row r="224" spans="1:76">
      <c r="BB224"/>
    </row>
    <row r="225" spans="54:54">
      <c r="BB225"/>
    </row>
    <row r="226" spans="54:54">
      <c r="BB226"/>
    </row>
    <row r="227" spans="54:54">
      <c r="BB227"/>
    </row>
    <row r="228" spans="54:54">
      <c r="BB228"/>
    </row>
    <row r="229" spans="54:54">
      <c r="BB229"/>
    </row>
    <row r="230" spans="54:54">
      <c r="BB230"/>
    </row>
    <row r="231" spans="54:54">
      <c r="BB231"/>
    </row>
    <row r="232" spans="54:54">
      <c r="BB232"/>
    </row>
    <row r="233" spans="54:54">
      <c r="BB233"/>
    </row>
    <row r="234" spans="54:54">
      <c r="BB234"/>
    </row>
    <row r="235" spans="54:54">
      <c r="BB235"/>
    </row>
    <row r="236" spans="54:54">
      <c r="BB236"/>
    </row>
    <row r="237" spans="54:54">
      <c r="BB237"/>
    </row>
    <row r="238" spans="54:54">
      <c r="BB238"/>
    </row>
    <row r="239" spans="54:54">
      <c r="BB239"/>
    </row>
    <row r="240" spans="54:54">
      <c r="BB240"/>
    </row>
    <row r="241" spans="54:54">
      <c r="BB241"/>
    </row>
    <row r="242" spans="54:54">
      <c r="BB242"/>
    </row>
    <row r="243" spans="54:54">
      <c r="BB243"/>
    </row>
    <row r="244" spans="54:54">
      <c r="BB244"/>
    </row>
    <row r="245" spans="54:54">
      <c r="BB245"/>
    </row>
    <row r="246" spans="54:54">
      <c r="BB246"/>
    </row>
    <row r="247" spans="54:54">
      <c r="BB247"/>
    </row>
    <row r="248" spans="54:54">
      <c r="BB248"/>
    </row>
    <row r="249" spans="54:54">
      <c r="BB249"/>
    </row>
    <row r="250" spans="54:54">
      <c r="BB250"/>
    </row>
    <row r="251" spans="54:54">
      <c r="BB251"/>
    </row>
    <row r="252" spans="54:54">
      <c r="BB252"/>
    </row>
    <row r="253" spans="54:54">
      <c r="BB253"/>
    </row>
    <row r="254" spans="54:54">
      <c r="BB254"/>
    </row>
    <row r="255" spans="54:54">
      <c r="BB255"/>
    </row>
    <row r="256" spans="54:54">
      <c r="BB256"/>
    </row>
    <row r="257" spans="54:54">
      <c r="BB257"/>
    </row>
    <row r="258" spans="54:54">
      <c r="BB258"/>
    </row>
    <row r="259" spans="54:54">
      <c r="BB259"/>
    </row>
    <row r="260" spans="54:54">
      <c r="BB260"/>
    </row>
    <row r="261" spans="54:54">
      <c r="BB261"/>
    </row>
    <row r="262" spans="54:54">
      <c r="BB262"/>
    </row>
    <row r="263" spans="54:54">
      <c r="BB263"/>
    </row>
    <row r="264" spans="54:54">
      <c r="BB264"/>
    </row>
    <row r="265" spans="54:54">
      <c r="BB265"/>
    </row>
    <row r="266" spans="54:54">
      <c r="BB266"/>
    </row>
    <row r="267" spans="54:54">
      <c r="BB267"/>
    </row>
    <row r="268" spans="54:54">
      <c r="BB268"/>
    </row>
    <row r="269" spans="54:54">
      <c r="BB269"/>
    </row>
    <row r="270" spans="54:54">
      <c r="BB270"/>
    </row>
    <row r="271" spans="54:54">
      <c r="BB271"/>
    </row>
    <row r="272" spans="54:54">
      <c r="BB272"/>
    </row>
    <row r="273" spans="54:54">
      <c r="BB273"/>
    </row>
    <row r="274" spans="54:54">
      <c r="BB274"/>
    </row>
    <row r="275" spans="54:54">
      <c r="BB275"/>
    </row>
    <row r="276" spans="54:54">
      <c r="BB276"/>
    </row>
    <row r="277" spans="54:54">
      <c r="BB277"/>
    </row>
    <row r="278" spans="54:54">
      <c r="BB278"/>
    </row>
    <row r="279" spans="54:54">
      <c r="BB279"/>
    </row>
    <row r="280" spans="54:54">
      <c r="BB280"/>
    </row>
    <row r="281" spans="54:54">
      <c r="BB281"/>
    </row>
    <row r="282" spans="54:54">
      <c r="BB282"/>
    </row>
    <row r="283" spans="54:54">
      <c r="BB283"/>
    </row>
    <row r="284" spans="54:54">
      <c r="BB284"/>
    </row>
    <row r="285" spans="54:54">
      <c r="BB285"/>
    </row>
    <row r="286" spans="54:54">
      <c r="BB286"/>
    </row>
    <row r="287" spans="54:54">
      <c r="BB287"/>
    </row>
    <row r="288" spans="54:54">
      <c r="BB288"/>
    </row>
    <row r="289" spans="54:54">
      <c r="BB289"/>
    </row>
    <row r="290" spans="54:54">
      <c r="BB290"/>
    </row>
    <row r="291" spans="54:54">
      <c r="BB291"/>
    </row>
    <row r="292" spans="54:54">
      <c r="BB292"/>
    </row>
    <row r="293" spans="54:54">
      <c r="BB293"/>
    </row>
    <row r="294" spans="54:54">
      <c r="BB294"/>
    </row>
    <row r="295" spans="54:54">
      <c r="BB295"/>
    </row>
    <row r="296" spans="54:54">
      <c r="BB296"/>
    </row>
    <row r="297" spans="54:54">
      <c r="BB297"/>
    </row>
    <row r="298" spans="54:54">
      <c r="BB298"/>
    </row>
    <row r="299" spans="54:54">
      <c r="BB299"/>
    </row>
    <row r="300" spans="54:54">
      <c r="BB300"/>
    </row>
    <row r="301" spans="54:54">
      <c r="BB301"/>
    </row>
    <row r="302" spans="54:54">
      <c r="BB302"/>
    </row>
    <row r="303" spans="54:54">
      <c r="BB303"/>
    </row>
    <row r="304" spans="54:54">
      <c r="BB304"/>
    </row>
    <row r="305" spans="54:54">
      <c r="BB305"/>
    </row>
    <row r="306" spans="54:54">
      <c r="BB306"/>
    </row>
    <row r="307" spans="54:54">
      <c r="BB307"/>
    </row>
    <row r="308" spans="54:54">
      <c r="BB308"/>
    </row>
    <row r="309" spans="54:54">
      <c r="BB309"/>
    </row>
    <row r="310" spans="54:54">
      <c r="BB310"/>
    </row>
    <row r="311" spans="54:54">
      <c r="BB311"/>
    </row>
    <row r="312" spans="54:54">
      <c r="BB312"/>
    </row>
    <row r="313" spans="54:54">
      <c r="BB313"/>
    </row>
    <row r="314" spans="54:54">
      <c r="BB314"/>
    </row>
    <row r="315" spans="54:54">
      <c r="BB315"/>
    </row>
    <row r="316" spans="54:54">
      <c r="BB316"/>
    </row>
    <row r="317" spans="54:54">
      <c r="BB317"/>
    </row>
    <row r="318" spans="54:54">
      <c r="BB318"/>
    </row>
    <row r="319" spans="54:54">
      <c r="BB319"/>
    </row>
    <row r="320" spans="54:54">
      <c r="BB320"/>
    </row>
    <row r="321" spans="54:54">
      <c r="BB321"/>
    </row>
    <row r="322" spans="54:54">
      <c r="BB322"/>
    </row>
    <row r="323" spans="54:54">
      <c r="BB323"/>
    </row>
    <row r="324" spans="54:54">
      <c r="BB324"/>
    </row>
    <row r="325" spans="54:54">
      <c r="BB325"/>
    </row>
    <row r="326" spans="54:54">
      <c r="BB326"/>
    </row>
    <row r="327" spans="54:54">
      <c r="BB327"/>
    </row>
    <row r="328" spans="54:54">
      <c r="BB328"/>
    </row>
    <row r="329" spans="54:54">
      <c r="BB329"/>
    </row>
    <row r="330" spans="54:54">
      <c r="BB330"/>
    </row>
    <row r="331" spans="54:54">
      <c r="BB331"/>
    </row>
    <row r="332" spans="54:54">
      <c r="BB332"/>
    </row>
    <row r="333" spans="54:54">
      <c r="BB333"/>
    </row>
    <row r="334" spans="54:54">
      <c r="BB334"/>
    </row>
    <row r="335" spans="54:54">
      <c r="BB335"/>
    </row>
    <row r="336" spans="54:54">
      <c r="BB336"/>
    </row>
    <row r="337" spans="54:54">
      <c r="BB337"/>
    </row>
    <row r="338" spans="54:54">
      <c r="BB338"/>
    </row>
    <row r="339" spans="54:54">
      <c r="BB339"/>
    </row>
    <row r="340" spans="54:54">
      <c r="BB340"/>
    </row>
    <row r="341" spans="54:54">
      <c r="BB341"/>
    </row>
    <row r="342" spans="54:54">
      <c r="BB342"/>
    </row>
    <row r="343" spans="54:54">
      <c r="BB343"/>
    </row>
    <row r="344" spans="54:54">
      <c r="BB344"/>
    </row>
    <row r="345" spans="54:54">
      <c r="BB345"/>
    </row>
    <row r="346" spans="54:54">
      <c r="BB346"/>
    </row>
    <row r="347" spans="54:54">
      <c r="BB347"/>
    </row>
    <row r="348" spans="54:54">
      <c r="BB348"/>
    </row>
    <row r="349" spans="54:54">
      <c r="BB349"/>
    </row>
    <row r="350" spans="54:54">
      <c r="BB350"/>
    </row>
    <row r="351" spans="54:54">
      <c r="BB351"/>
    </row>
    <row r="352" spans="54:54">
      <c r="BB352"/>
    </row>
    <row r="353" spans="54:54">
      <c r="BB353"/>
    </row>
    <row r="354" spans="54:54">
      <c r="BB354"/>
    </row>
    <row r="355" spans="54:54">
      <c r="BB355"/>
    </row>
    <row r="356" spans="54:54">
      <c r="BB356"/>
    </row>
    <row r="357" spans="54:54">
      <c r="BB357"/>
    </row>
    <row r="358" spans="54:54">
      <c r="BB358"/>
    </row>
    <row r="359" spans="54:54">
      <c r="BB359"/>
    </row>
    <row r="360" spans="54:54">
      <c r="BB360"/>
    </row>
    <row r="361" spans="54:54">
      <c r="BB361"/>
    </row>
    <row r="362" spans="54:54">
      <c r="BB362"/>
    </row>
    <row r="363" spans="54:54">
      <c r="BB363"/>
    </row>
    <row r="364" spans="54:54">
      <c r="BB364"/>
    </row>
    <row r="365" spans="54:54">
      <c r="BB365"/>
    </row>
    <row r="366" spans="54:54">
      <c r="BB366"/>
    </row>
    <row r="367" spans="54:54">
      <c r="BB367"/>
    </row>
    <row r="368" spans="54:54">
      <c r="BB368"/>
    </row>
    <row r="369" spans="54:54">
      <c r="BB369"/>
    </row>
    <row r="370" spans="54:54">
      <c r="BB370"/>
    </row>
    <row r="371" spans="54:54">
      <c r="BB371"/>
    </row>
    <row r="372" spans="54:54">
      <c r="BB372"/>
    </row>
    <row r="373" spans="54:54">
      <c r="BB373"/>
    </row>
    <row r="374" spans="54:54">
      <c r="BB374"/>
    </row>
    <row r="375" spans="54:54">
      <c r="BB375"/>
    </row>
    <row r="376" spans="54:54">
      <c r="BB376"/>
    </row>
    <row r="377" spans="54:54">
      <c r="BB377"/>
    </row>
    <row r="378" spans="54:54">
      <c r="BB378"/>
    </row>
    <row r="379" spans="54:54">
      <c r="BB379"/>
    </row>
    <row r="380" spans="54:54">
      <c r="BB380"/>
    </row>
    <row r="381" spans="54:54">
      <c r="BB381"/>
    </row>
    <row r="382" spans="54:54">
      <c r="BB382"/>
    </row>
    <row r="383" spans="54:54">
      <c r="BB383"/>
    </row>
    <row r="384" spans="54:54">
      <c r="BB384"/>
    </row>
    <row r="385" spans="54:54">
      <c r="BB385"/>
    </row>
    <row r="386" spans="54:54">
      <c r="BB386"/>
    </row>
    <row r="387" spans="54:54">
      <c r="BB387"/>
    </row>
    <row r="388" spans="54:54">
      <c r="BB388"/>
    </row>
    <row r="389" spans="54:54">
      <c r="BB389"/>
    </row>
    <row r="390" spans="54:54">
      <c r="BB390"/>
    </row>
    <row r="391" spans="54:54">
      <c r="BB391"/>
    </row>
    <row r="392" spans="54:54">
      <c r="BB392"/>
    </row>
    <row r="393" spans="54:54">
      <c r="BB393"/>
    </row>
    <row r="394" spans="54:54">
      <c r="BB394"/>
    </row>
    <row r="395" spans="54:54">
      <c r="BB395"/>
    </row>
    <row r="396" spans="54:54">
      <c r="BB396"/>
    </row>
    <row r="397" spans="54:54">
      <c r="BB397"/>
    </row>
    <row r="398" spans="54:54">
      <c r="BB398"/>
    </row>
    <row r="399" spans="54:54">
      <c r="BB399"/>
    </row>
    <row r="400" spans="54:54">
      <c r="BB400"/>
    </row>
    <row r="401" spans="54:54">
      <c r="BB401"/>
    </row>
    <row r="402" spans="54:54">
      <c r="BB402"/>
    </row>
    <row r="403" spans="54:54">
      <c r="BB403"/>
    </row>
    <row r="404" spans="54:54">
      <c r="BB404"/>
    </row>
    <row r="405" spans="54:54">
      <c r="BB405"/>
    </row>
    <row r="406" spans="54:54">
      <c r="BB406"/>
    </row>
    <row r="407" spans="54:54">
      <c r="BB407"/>
    </row>
    <row r="408" spans="54:54">
      <c r="BB408"/>
    </row>
    <row r="409" spans="54:54">
      <c r="BB409"/>
    </row>
    <row r="410" spans="54:54">
      <c r="BB410"/>
    </row>
    <row r="411" spans="54:54">
      <c r="BB411"/>
    </row>
    <row r="412" spans="54:54">
      <c r="BB412"/>
    </row>
    <row r="413" spans="54:54">
      <c r="BB413"/>
    </row>
    <row r="414" spans="54:54">
      <c r="BB414"/>
    </row>
    <row r="415" spans="54:54">
      <c r="BB415"/>
    </row>
    <row r="416" spans="54:54">
      <c r="BB416"/>
    </row>
    <row r="417" spans="54:54">
      <c r="BB417"/>
    </row>
    <row r="418" spans="54:54">
      <c r="BB418"/>
    </row>
    <row r="419" spans="54:54">
      <c r="BB419"/>
    </row>
    <row r="420" spans="54:54">
      <c r="BB420"/>
    </row>
    <row r="421" spans="54:54">
      <c r="BB421"/>
    </row>
    <row r="422" spans="54:54">
      <c r="BB422"/>
    </row>
    <row r="423" spans="54:54">
      <c r="BB423"/>
    </row>
    <row r="424" spans="54:54">
      <c r="BB424"/>
    </row>
    <row r="425" spans="54:54">
      <c r="BB425"/>
    </row>
    <row r="426" spans="54:54">
      <c r="BB426"/>
    </row>
    <row r="427" spans="54:54">
      <c r="BB427"/>
    </row>
    <row r="428" spans="54:54">
      <c r="BB428"/>
    </row>
    <row r="429" spans="54:54">
      <c r="BB429"/>
    </row>
    <row r="430" spans="54:54">
      <c r="BB430"/>
    </row>
    <row r="431" spans="54:54">
      <c r="BB431"/>
    </row>
    <row r="432" spans="54:54">
      <c r="BB432"/>
    </row>
    <row r="433" spans="54:54">
      <c r="BB433"/>
    </row>
    <row r="434" spans="54:54">
      <c r="BB434"/>
    </row>
    <row r="435" spans="54:54">
      <c r="BB435"/>
    </row>
    <row r="436" spans="54:54">
      <c r="BB436"/>
    </row>
    <row r="437" spans="54:54">
      <c r="BB437"/>
    </row>
    <row r="438" spans="54:54">
      <c r="BB438"/>
    </row>
    <row r="439" spans="54:54">
      <c r="BB439"/>
    </row>
    <row r="440" spans="54:54">
      <c r="BB440"/>
    </row>
    <row r="441" spans="54:54">
      <c r="BB441"/>
    </row>
    <row r="442" spans="54:54">
      <c r="BB442"/>
    </row>
    <row r="443" spans="54:54">
      <c r="BB443"/>
    </row>
    <row r="444" spans="54:54">
      <c r="BB444"/>
    </row>
    <row r="445" spans="54:54">
      <c r="BB445"/>
    </row>
    <row r="446" spans="54:54">
      <c r="BB446"/>
    </row>
    <row r="447" spans="54:54">
      <c r="BB447"/>
    </row>
    <row r="448" spans="54:54">
      <c r="BB448"/>
    </row>
    <row r="449" spans="54:54">
      <c r="BB449"/>
    </row>
    <row r="450" spans="54:54">
      <c r="BB450"/>
    </row>
    <row r="451" spans="54:54">
      <c r="BB451"/>
    </row>
    <row r="452" spans="54:54">
      <c r="BB452"/>
    </row>
    <row r="453" spans="54:54">
      <c r="BB453"/>
    </row>
    <row r="454" spans="54:54">
      <c r="BB454"/>
    </row>
    <row r="455" spans="54:54">
      <c r="BB455"/>
    </row>
    <row r="456" spans="54:54">
      <c r="BB456"/>
    </row>
    <row r="457" spans="54:54">
      <c r="BB457"/>
    </row>
    <row r="458" spans="54:54">
      <c r="BB458"/>
    </row>
    <row r="459" spans="54:54">
      <c r="BB459"/>
    </row>
    <row r="460" spans="54:54">
      <c r="BB460"/>
    </row>
    <row r="461" spans="54:54">
      <c r="BB461"/>
    </row>
    <row r="462" spans="54:54">
      <c r="BB462"/>
    </row>
    <row r="463" spans="54:54">
      <c r="BB463"/>
    </row>
    <row r="464" spans="54:54">
      <c r="BB464"/>
    </row>
    <row r="465" spans="54:54">
      <c r="BB465"/>
    </row>
    <row r="466" spans="54:54">
      <c r="BB466"/>
    </row>
    <row r="467" spans="54:54">
      <c r="BB467"/>
    </row>
    <row r="468" spans="54:54">
      <c r="BB468"/>
    </row>
    <row r="469" spans="54:54">
      <c r="BB469"/>
    </row>
    <row r="470" spans="54:54">
      <c r="BB470"/>
    </row>
    <row r="471" spans="54:54">
      <c r="BB471"/>
    </row>
    <row r="472" spans="54:54">
      <c r="BB472"/>
    </row>
    <row r="473" spans="54:54">
      <c r="BB473"/>
    </row>
    <row r="474" spans="54:54">
      <c r="BB474"/>
    </row>
    <row r="475" spans="54:54">
      <c r="BB475"/>
    </row>
    <row r="476" spans="54:54">
      <c r="BB476"/>
    </row>
    <row r="477" spans="54:54">
      <c r="BB477"/>
    </row>
    <row r="478" spans="54:54">
      <c r="BB478"/>
    </row>
    <row r="479" spans="54:54">
      <c r="BB479"/>
    </row>
    <row r="480" spans="54:54">
      <c r="BB480"/>
    </row>
    <row r="481" spans="54:54">
      <c r="BB481"/>
    </row>
    <row r="482" spans="54:54">
      <c r="BB482"/>
    </row>
    <row r="483" spans="54:54">
      <c r="BB483"/>
    </row>
    <row r="484" spans="54:54">
      <c r="BB484"/>
    </row>
    <row r="485" spans="54:54">
      <c r="BB485"/>
    </row>
    <row r="486" spans="54:54">
      <c r="BB486"/>
    </row>
    <row r="487" spans="54:54">
      <c r="BB487"/>
    </row>
    <row r="488" spans="54:54">
      <c r="BB488"/>
    </row>
    <row r="489" spans="54:54">
      <c r="BB489"/>
    </row>
    <row r="490" spans="54:54">
      <c r="BB490"/>
    </row>
    <row r="491" spans="54:54">
      <c r="BB491"/>
    </row>
    <row r="492" spans="54:54">
      <c r="BB492"/>
    </row>
    <row r="493" spans="54:54">
      <c r="BB493"/>
    </row>
    <row r="494" spans="54:54">
      <c r="BB494"/>
    </row>
    <row r="495" spans="54:54">
      <c r="BB495"/>
    </row>
    <row r="496" spans="54:54">
      <c r="BB496"/>
    </row>
    <row r="497" spans="54:54">
      <c r="BB497"/>
    </row>
    <row r="498" spans="54:54">
      <c r="BB498"/>
    </row>
    <row r="499" spans="54:54">
      <c r="BB499"/>
    </row>
    <row r="500" spans="54:54">
      <c r="BB500"/>
    </row>
    <row r="501" spans="54:54">
      <c r="BB501"/>
    </row>
    <row r="502" spans="54:54">
      <c r="BB502"/>
    </row>
    <row r="503" spans="54:54">
      <c r="BB503"/>
    </row>
    <row r="504" spans="54:54">
      <c r="BB504"/>
    </row>
    <row r="505" spans="54:54">
      <c r="BB505"/>
    </row>
    <row r="506" spans="54:54">
      <c r="BB506"/>
    </row>
    <row r="507" spans="54:54">
      <c r="BB507"/>
    </row>
    <row r="508" spans="54:54">
      <c r="BB508"/>
    </row>
    <row r="509" spans="54:54">
      <c r="BB509"/>
    </row>
    <row r="510" spans="54:54">
      <c r="BB510"/>
    </row>
    <row r="511" spans="54:54">
      <c r="BB511"/>
    </row>
    <row r="512" spans="54:54">
      <c r="BB512"/>
    </row>
    <row r="513" spans="54:54">
      <c r="BB513"/>
    </row>
    <row r="514" spans="54:54">
      <c r="BB514"/>
    </row>
    <row r="515" spans="54:54">
      <c r="BB515"/>
    </row>
    <row r="516" spans="54:54">
      <c r="BB516"/>
    </row>
    <row r="517" spans="54:54">
      <c r="BB517"/>
    </row>
    <row r="518" spans="54:54">
      <c r="BB518"/>
    </row>
    <row r="519" spans="54:54">
      <c r="BB519"/>
    </row>
    <row r="520" spans="54:54">
      <c r="BB520"/>
    </row>
    <row r="521" spans="54:54">
      <c r="BB521"/>
    </row>
    <row r="522" spans="54:54">
      <c r="BB522"/>
    </row>
    <row r="523" spans="54:54">
      <c r="BB523"/>
    </row>
    <row r="524" spans="54:54">
      <c r="BB524"/>
    </row>
    <row r="525" spans="54:54">
      <c r="BB525"/>
    </row>
    <row r="526" spans="54:54">
      <c r="BB526"/>
    </row>
    <row r="527" spans="54:54">
      <c r="BB527"/>
    </row>
    <row r="528" spans="54:54">
      <c r="BB528"/>
    </row>
    <row r="529" spans="54:54">
      <c r="BB529"/>
    </row>
    <row r="530" spans="54:54">
      <c r="BB530"/>
    </row>
    <row r="531" spans="54:54">
      <c r="BB531"/>
    </row>
    <row r="532" spans="54:54">
      <c r="BB532"/>
    </row>
    <row r="533" spans="54:54">
      <c r="BB533"/>
    </row>
    <row r="534" spans="54:54">
      <c r="BB534"/>
    </row>
    <row r="535" spans="54:54">
      <c r="BB535"/>
    </row>
    <row r="536" spans="54:54">
      <c r="BB536"/>
    </row>
    <row r="537" spans="54:54">
      <c r="BB537"/>
    </row>
    <row r="538" spans="54:54">
      <c r="BB538"/>
    </row>
    <row r="539" spans="54:54">
      <c r="BB539"/>
    </row>
    <row r="540" spans="54:54">
      <c r="BB540"/>
    </row>
    <row r="541" spans="54:54">
      <c r="BB541"/>
    </row>
    <row r="542" spans="54:54">
      <c r="BB542"/>
    </row>
    <row r="543" spans="54:54">
      <c r="BB543"/>
    </row>
    <row r="544" spans="54:54">
      <c r="BB544"/>
    </row>
    <row r="545" spans="54:54">
      <c r="BB545"/>
    </row>
    <row r="546" spans="54:54">
      <c r="BB546"/>
    </row>
    <row r="547" spans="54:54">
      <c r="BB547"/>
    </row>
    <row r="548" spans="54:54">
      <c r="BB548"/>
    </row>
    <row r="549" spans="54:54">
      <c r="BB549"/>
    </row>
    <row r="550" spans="54:54">
      <c r="BB550"/>
    </row>
    <row r="551" spans="54:54">
      <c r="BB551"/>
    </row>
    <row r="552" spans="54:54">
      <c r="BB552"/>
    </row>
    <row r="553" spans="54:54">
      <c r="BB553"/>
    </row>
    <row r="554" spans="54:54">
      <c r="BB554"/>
    </row>
    <row r="555" spans="54:54">
      <c r="BB555"/>
    </row>
    <row r="556" spans="54:54">
      <c r="BB556"/>
    </row>
    <row r="557" spans="54:54">
      <c r="BB557"/>
    </row>
    <row r="558" spans="54:54">
      <c r="BB558"/>
    </row>
    <row r="559" spans="54:54">
      <c r="BB559"/>
    </row>
    <row r="560" spans="54:54">
      <c r="BB560"/>
    </row>
    <row r="561" spans="54:54">
      <c r="BB561"/>
    </row>
    <row r="562" spans="54:54">
      <c r="BB562"/>
    </row>
    <row r="563" spans="54:54">
      <c r="BB563"/>
    </row>
    <row r="564" spans="54:54">
      <c r="BB564"/>
    </row>
    <row r="565" spans="54:54">
      <c r="BB565"/>
    </row>
    <row r="566" spans="54:54">
      <c r="BB566"/>
    </row>
    <row r="567" spans="54:54">
      <c r="BB567"/>
    </row>
    <row r="568" spans="54:54">
      <c r="BB568"/>
    </row>
    <row r="569" spans="54:54">
      <c r="BB569"/>
    </row>
    <row r="570" spans="54:54">
      <c r="BB570"/>
    </row>
    <row r="571" spans="54:54">
      <c r="BB571"/>
    </row>
    <row r="572" spans="54:54">
      <c r="BB572"/>
    </row>
    <row r="573" spans="54:54">
      <c r="BB573"/>
    </row>
    <row r="574" spans="54:54">
      <c r="BB574"/>
    </row>
    <row r="575" spans="54:54">
      <c r="BB575"/>
    </row>
    <row r="576" spans="54:54">
      <c r="BB576"/>
    </row>
    <row r="577" spans="54:54">
      <c r="BB577"/>
    </row>
    <row r="578" spans="54:54">
      <c r="BB578"/>
    </row>
    <row r="579" spans="54:54">
      <c r="BB579"/>
    </row>
    <row r="580" spans="54:54">
      <c r="BB580"/>
    </row>
    <row r="581" spans="54:54">
      <c r="BB581"/>
    </row>
    <row r="582" spans="54:54">
      <c r="BB582"/>
    </row>
    <row r="583" spans="54:54">
      <c r="BB583"/>
    </row>
    <row r="584" spans="54:54">
      <c r="BB584"/>
    </row>
    <row r="585" spans="54:54">
      <c r="BB585"/>
    </row>
    <row r="586" spans="54:54">
      <c r="BB586"/>
    </row>
    <row r="587" spans="54:54">
      <c r="BB587"/>
    </row>
    <row r="588" spans="54:54">
      <c r="BB588"/>
    </row>
    <row r="589" spans="54:54">
      <c r="BB589"/>
    </row>
    <row r="590" spans="54:54">
      <c r="BB590"/>
    </row>
    <row r="591" spans="54:54">
      <c r="BB591"/>
    </row>
    <row r="592" spans="54:54">
      <c r="BB592"/>
    </row>
    <row r="593" spans="54:54">
      <c r="BB593"/>
    </row>
    <row r="594" spans="54:54">
      <c r="BB594"/>
    </row>
    <row r="595" spans="54:54">
      <c r="BB595"/>
    </row>
    <row r="596" spans="54:54">
      <c r="BB596"/>
    </row>
    <row r="597" spans="54:54">
      <c r="BB597"/>
    </row>
    <row r="598" spans="54:54">
      <c r="BB598"/>
    </row>
    <row r="599" spans="54:54">
      <c r="BB599"/>
    </row>
    <row r="600" spans="54:54">
      <c r="BB600"/>
    </row>
    <row r="601" spans="54:54">
      <c r="BB601"/>
    </row>
    <row r="602" spans="54:54">
      <c r="BB602"/>
    </row>
    <row r="603" spans="54:54">
      <c r="BB603"/>
    </row>
    <row r="604" spans="54:54">
      <c r="BB604"/>
    </row>
    <row r="605" spans="54:54">
      <c r="BB605"/>
    </row>
    <row r="606" spans="54:54">
      <c r="BB606"/>
    </row>
    <row r="607" spans="54:54">
      <c r="BB607"/>
    </row>
    <row r="608" spans="54:54">
      <c r="BB608"/>
    </row>
    <row r="609" spans="54:54">
      <c r="BB609"/>
    </row>
    <row r="610" spans="54:54">
      <c r="BB610"/>
    </row>
    <row r="611" spans="54:54">
      <c r="BB611"/>
    </row>
    <row r="612" spans="54:54">
      <c r="BB612"/>
    </row>
    <row r="613" spans="54:54">
      <c r="BB613"/>
    </row>
    <row r="614" spans="54:54">
      <c r="BB614"/>
    </row>
    <row r="615" spans="54:54">
      <c r="BB615"/>
    </row>
    <row r="616" spans="54:54">
      <c r="BB616"/>
    </row>
    <row r="617" spans="54:54">
      <c r="BB617"/>
    </row>
    <row r="618" spans="54:54">
      <c r="BB618"/>
    </row>
    <row r="619" spans="54:54">
      <c r="BB619"/>
    </row>
    <row r="620" spans="54:54">
      <c r="BB620"/>
    </row>
    <row r="621" spans="54:54">
      <c r="BB621"/>
    </row>
    <row r="622" spans="54:54">
      <c r="BB622"/>
    </row>
    <row r="623" spans="54:54">
      <c r="BB623"/>
    </row>
    <row r="624" spans="54:54">
      <c r="BB624"/>
    </row>
    <row r="625" spans="54:54">
      <c r="BB625"/>
    </row>
    <row r="626" spans="54:54">
      <c r="BB626"/>
    </row>
    <row r="627" spans="54:54">
      <c r="BB627"/>
    </row>
    <row r="628" spans="54:54">
      <c r="BB628"/>
    </row>
    <row r="629" spans="54:54">
      <c r="BB629"/>
    </row>
    <row r="630" spans="54:54">
      <c r="BB630"/>
    </row>
    <row r="631" spans="54:54">
      <c r="BB631"/>
    </row>
    <row r="632" spans="54:54">
      <c r="BB632"/>
    </row>
    <row r="633" spans="54:54">
      <c r="BB633"/>
    </row>
    <row r="634" spans="54:54">
      <c r="BB634"/>
    </row>
    <row r="635" spans="54:54">
      <c r="BB635"/>
    </row>
    <row r="636" spans="54:54">
      <c r="BB636"/>
    </row>
    <row r="637" spans="54:54">
      <c r="BB637"/>
    </row>
    <row r="638" spans="54:54">
      <c r="BB638"/>
    </row>
    <row r="639" spans="54:54">
      <c r="BB639"/>
    </row>
    <row r="640" spans="54:54">
      <c r="BB640"/>
    </row>
    <row r="641" spans="54:54">
      <c r="BB641"/>
    </row>
    <row r="642" spans="54:54">
      <c r="BB642"/>
    </row>
    <row r="643" spans="54:54">
      <c r="BB643"/>
    </row>
    <row r="644" spans="54:54">
      <c r="BB644"/>
    </row>
    <row r="645" spans="54:54">
      <c r="BB645"/>
    </row>
    <row r="646" spans="54:54">
      <c r="BB646"/>
    </row>
    <row r="647" spans="54:54">
      <c r="BB647"/>
    </row>
    <row r="648" spans="54:54">
      <c r="BB648"/>
    </row>
    <row r="649" spans="54:54">
      <c r="BB649"/>
    </row>
    <row r="650" spans="54:54">
      <c r="BB650"/>
    </row>
    <row r="651" spans="54:54">
      <c r="BB651"/>
    </row>
    <row r="652" spans="54:54">
      <c r="BB652"/>
    </row>
    <row r="653" spans="54:54">
      <c r="BB653"/>
    </row>
    <row r="654" spans="54:54">
      <c r="BB654"/>
    </row>
    <row r="655" spans="54:54">
      <c r="BB655"/>
    </row>
    <row r="656" spans="54:54">
      <c r="BB656"/>
    </row>
    <row r="657" spans="54:54">
      <c r="BB657"/>
    </row>
    <row r="658" spans="54:54">
      <c r="BB658"/>
    </row>
    <row r="659" spans="54:54">
      <c r="BB659"/>
    </row>
    <row r="660" spans="54:54">
      <c r="BB660"/>
    </row>
    <row r="661" spans="54:54">
      <c r="BB661"/>
    </row>
    <row r="662" spans="54:54">
      <c r="BB662"/>
    </row>
    <row r="663" spans="54:54">
      <c r="BB663"/>
    </row>
    <row r="664" spans="54:54">
      <c r="BB664"/>
    </row>
    <row r="665" spans="54:54">
      <c r="BB665"/>
    </row>
    <row r="666" spans="54:54">
      <c r="BB666"/>
    </row>
    <row r="667" spans="54:54">
      <c r="BB667"/>
    </row>
    <row r="668" spans="54:54">
      <c r="BB668"/>
    </row>
    <row r="669" spans="54:54">
      <c r="BB669"/>
    </row>
    <row r="670" spans="54:54">
      <c r="BB670"/>
    </row>
    <row r="671" spans="54:54">
      <c r="BB671"/>
    </row>
    <row r="672" spans="54:54">
      <c r="BB672"/>
    </row>
    <row r="673" spans="54:54">
      <c r="BB673"/>
    </row>
    <row r="674" spans="54:54">
      <c r="BB674"/>
    </row>
    <row r="675" spans="54:54">
      <c r="BB675"/>
    </row>
    <row r="676" spans="54:54">
      <c r="BB676"/>
    </row>
    <row r="677" spans="54:54">
      <c r="BB677"/>
    </row>
    <row r="678" spans="54:54">
      <c r="BB678"/>
    </row>
    <row r="679" spans="54:54">
      <c r="BB679"/>
    </row>
    <row r="680" spans="54:54">
      <c r="BB680"/>
    </row>
    <row r="681" spans="54:54">
      <c r="BB681"/>
    </row>
    <row r="682" spans="54:54">
      <c r="BB682"/>
    </row>
    <row r="683" spans="54:54">
      <c r="BB683"/>
    </row>
    <row r="684" spans="54:54">
      <c r="BB684"/>
    </row>
    <row r="685" spans="54:54">
      <c r="BB685"/>
    </row>
    <row r="686" spans="54:54">
      <c r="BB686"/>
    </row>
    <row r="687" spans="54:54">
      <c r="BB687"/>
    </row>
    <row r="688" spans="54:54">
      <c r="BB688"/>
    </row>
    <row r="689" spans="54:54">
      <c r="BB689"/>
    </row>
    <row r="690" spans="54:54">
      <c r="BB690"/>
    </row>
    <row r="691" spans="54:54">
      <c r="BB691"/>
    </row>
    <row r="692" spans="54:54">
      <c r="BB692"/>
    </row>
    <row r="693" spans="54:54">
      <c r="BB693"/>
    </row>
    <row r="694" spans="54:54">
      <c r="BB694"/>
    </row>
    <row r="695" spans="54:54">
      <c r="BB695"/>
    </row>
    <row r="696" spans="54:54">
      <c r="BB696"/>
    </row>
    <row r="697" spans="54:54">
      <c r="BB697"/>
    </row>
    <row r="698" spans="54:54">
      <c r="BB698"/>
    </row>
    <row r="699" spans="54:54">
      <c r="BB699"/>
    </row>
    <row r="700" spans="54:54">
      <c r="BB700"/>
    </row>
    <row r="701" spans="54:54">
      <c r="BB701"/>
    </row>
    <row r="702" spans="54:54">
      <c r="BB702"/>
    </row>
    <row r="703" spans="54:54">
      <c r="BB703"/>
    </row>
    <row r="704" spans="54:54">
      <c r="BB704"/>
    </row>
    <row r="705" spans="54:54">
      <c r="BB705"/>
    </row>
    <row r="706" spans="54:54">
      <c r="BB706"/>
    </row>
    <row r="707" spans="54:54">
      <c r="BB707"/>
    </row>
    <row r="708" spans="54:54">
      <c r="BB708"/>
    </row>
    <row r="709" spans="54:54">
      <c r="BB709"/>
    </row>
    <row r="710" spans="54:54">
      <c r="BB710"/>
    </row>
    <row r="711" spans="54:54">
      <c r="BB711"/>
    </row>
    <row r="712" spans="54:54">
      <c r="BB712"/>
    </row>
    <row r="713" spans="54:54">
      <c r="BB713"/>
    </row>
    <row r="714" spans="54:54">
      <c r="BB714"/>
    </row>
    <row r="715" spans="54:54">
      <c r="BB715"/>
    </row>
    <row r="716" spans="54:54">
      <c r="BB716"/>
    </row>
    <row r="717" spans="54:54">
      <c r="BB717"/>
    </row>
    <row r="718" spans="54:54">
      <c r="BB718"/>
    </row>
    <row r="719" spans="54:54">
      <c r="BB719"/>
    </row>
    <row r="720" spans="54:54">
      <c r="BB720"/>
    </row>
    <row r="721" spans="54:54">
      <c r="BB721"/>
    </row>
    <row r="722" spans="54:54">
      <c r="BB722"/>
    </row>
    <row r="723" spans="54:54">
      <c r="BB723"/>
    </row>
    <row r="724" spans="54:54">
      <c r="BB724"/>
    </row>
    <row r="725" spans="54:54">
      <c r="BB725"/>
    </row>
    <row r="726" spans="54:54">
      <c r="BB726"/>
    </row>
    <row r="727" spans="54:54">
      <c r="BB727"/>
    </row>
    <row r="728" spans="54:54">
      <c r="BB728"/>
    </row>
    <row r="729" spans="54:54">
      <c r="BB729"/>
    </row>
    <row r="730" spans="54:54">
      <c r="BB730"/>
    </row>
    <row r="731" spans="54:54">
      <c r="BB731"/>
    </row>
    <row r="732" spans="54:54">
      <c r="BB732"/>
    </row>
    <row r="733" spans="54:54">
      <c r="BB733"/>
    </row>
    <row r="734" spans="54:54">
      <c r="BB734"/>
    </row>
    <row r="735" spans="54:54">
      <c r="BB735"/>
    </row>
    <row r="736" spans="54:54">
      <c r="BB736"/>
    </row>
    <row r="737" spans="54:54">
      <c r="BB737"/>
    </row>
    <row r="738" spans="54:54">
      <c r="BB738"/>
    </row>
    <row r="739" spans="54:54">
      <c r="BB739"/>
    </row>
    <row r="740" spans="54:54">
      <c r="BB740"/>
    </row>
    <row r="741" spans="54:54">
      <c r="BB741"/>
    </row>
    <row r="742" spans="54:54">
      <c r="BB742"/>
    </row>
    <row r="743" spans="54:54">
      <c r="BB743"/>
    </row>
    <row r="744" spans="54:54">
      <c r="BB744"/>
    </row>
    <row r="745" spans="54:54">
      <c r="BB745"/>
    </row>
    <row r="746" spans="54:54">
      <c r="BB746"/>
    </row>
    <row r="747" spans="54:54">
      <c r="BB747"/>
    </row>
    <row r="748" spans="54:54">
      <c r="BB748"/>
    </row>
    <row r="749" spans="54:54">
      <c r="BB749"/>
    </row>
    <row r="750" spans="54:54">
      <c r="BB750"/>
    </row>
    <row r="751" spans="54:54">
      <c r="BB751"/>
    </row>
    <row r="752" spans="54:54">
      <c r="BB752"/>
    </row>
    <row r="753" spans="54:54">
      <c r="BB753"/>
    </row>
    <row r="754" spans="54:54">
      <c r="BB754"/>
    </row>
    <row r="755" spans="54:54">
      <c r="BB755"/>
    </row>
    <row r="756" spans="54:54">
      <c r="BB756"/>
    </row>
    <row r="757" spans="54:54">
      <c r="BB757"/>
    </row>
    <row r="758" spans="54:54">
      <c r="BB758"/>
    </row>
    <row r="759" spans="54:54">
      <c r="BB759"/>
    </row>
    <row r="760" spans="54:54">
      <c r="BB760"/>
    </row>
    <row r="761" spans="54:54">
      <c r="BB761"/>
    </row>
    <row r="762" spans="54:54">
      <c r="BB762"/>
    </row>
    <row r="763" spans="54:54">
      <c r="BB763"/>
    </row>
    <row r="764" spans="54:54">
      <c r="BB764"/>
    </row>
    <row r="765" spans="54:54">
      <c r="BB765"/>
    </row>
    <row r="766" spans="54:54">
      <c r="BB766"/>
    </row>
    <row r="767" spans="54:54">
      <c r="BB767"/>
    </row>
    <row r="768" spans="54:54">
      <c r="BB768"/>
    </row>
    <row r="769" spans="54:54">
      <c r="BB769"/>
    </row>
    <row r="770" spans="54:54">
      <c r="BB770"/>
    </row>
    <row r="771" spans="54:54">
      <c r="BB771"/>
    </row>
    <row r="772" spans="54:54">
      <c r="BB772"/>
    </row>
    <row r="773" spans="54:54">
      <c r="BB773"/>
    </row>
    <row r="774" spans="54:54">
      <c r="BB774"/>
    </row>
    <row r="775" spans="54:54">
      <c r="BB775"/>
    </row>
    <row r="776" spans="54:54">
      <c r="BB776"/>
    </row>
    <row r="777" spans="54:54">
      <c r="BB777"/>
    </row>
    <row r="778" spans="54:54">
      <c r="BB778"/>
    </row>
    <row r="779" spans="54:54">
      <c r="BB779"/>
    </row>
    <row r="780" spans="54:54">
      <c r="BB780"/>
    </row>
    <row r="781" spans="54:54">
      <c r="BB781"/>
    </row>
    <row r="782" spans="54:54">
      <c r="BB782"/>
    </row>
    <row r="783" spans="54:54">
      <c r="BB783"/>
    </row>
    <row r="784" spans="54:54">
      <c r="BB784"/>
    </row>
    <row r="785" spans="54:54">
      <c r="BB785"/>
    </row>
    <row r="786" spans="54:54">
      <c r="BB786"/>
    </row>
    <row r="787" spans="54:54">
      <c r="BB787"/>
    </row>
    <row r="788" spans="54:54">
      <c r="BB788"/>
    </row>
    <row r="789" spans="54:54">
      <c r="BB789"/>
    </row>
    <row r="790" spans="54:54">
      <c r="BB790"/>
    </row>
    <row r="791" spans="54:54">
      <c r="BB791"/>
    </row>
    <row r="792" spans="54:54">
      <c r="BB792"/>
    </row>
    <row r="793" spans="54:54">
      <c r="BB793"/>
    </row>
    <row r="794" spans="54:54">
      <c r="BB794"/>
    </row>
    <row r="795" spans="54:54">
      <c r="BB795"/>
    </row>
    <row r="796" spans="54:54">
      <c r="BB796"/>
    </row>
    <row r="797" spans="54:54">
      <c r="BB797"/>
    </row>
    <row r="798" spans="54:54">
      <c r="BB798"/>
    </row>
    <row r="799" spans="54:54">
      <c r="BB799"/>
    </row>
    <row r="800" spans="54:54">
      <c r="BB800"/>
    </row>
    <row r="801" spans="54:54">
      <c r="BB801"/>
    </row>
    <row r="802" spans="54:54">
      <c r="BB802"/>
    </row>
    <row r="803" spans="54:54">
      <c r="BB803"/>
    </row>
    <row r="804" spans="54:54">
      <c r="BB804"/>
    </row>
    <row r="805" spans="54:54">
      <c r="BB805"/>
    </row>
    <row r="806" spans="54:54">
      <c r="BB806"/>
    </row>
    <row r="807" spans="54:54">
      <c r="BB807"/>
    </row>
    <row r="808" spans="54:54">
      <c r="BB808"/>
    </row>
    <row r="809" spans="54:54">
      <c r="BB809"/>
    </row>
    <row r="810" spans="54:54">
      <c r="BB810"/>
    </row>
    <row r="811" spans="54:54">
      <c r="BB811"/>
    </row>
    <row r="812" spans="54:54">
      <c r="BB812"/>
    </row>
    <row r="813" spans="54:54">
      <c r="BB813"/>
    </row>
    <row r="814" spans="54:54">
      <c r="BB814"/>
    </row>
    <row r="815" spans="54:54">
      <c r="BB815"/>
    </row>
    <row r="816" spans="54:54">
      <c r="BB816"/>
    </row>
    <row r="817" spans="54:54">
      <c r="BB817"/>
    </row>
    <row r="818" spans="54:54">
      <c r="BB818"/>
    </row>
    <row r="819" spans="54:54">
      <c r="BB819"/>
    </row>
    <row r="820" spans="54:54">
      <c r="BB820"/>
    </row>
    <row r="821" spans="54:54">
      <c r="BB821"/>
    </row>
    <row r="822" spans="54:54">
      <c r="BB822"/>
    </row>
    <row r="823" spans="54:54">
      <c r="BB823"/>
    </row>
    <row r="824" spans="54:54">
      <c r="BB824"/>
    </row>
    <row r="825" spans="54:54">
      <c r="BB825"/>
    </row>
    <row r="826" spans="54:54">
      <c r="BB826"/>
    </row>
    <row r="827" spans="54:54">
      <c r="BB827"/>
    </row>
    <row r="828" spans="54:54">
      <c r="BB828"/>
    </row>
    <row r="829" spans="54:54">
      <c r="BB829"/>
    </row>
    <row r="830" spans="54:54">
      <c r="BB830"/>
    </row>
    <row r="831" spans="54:54">
      <c r="BB831"/>
    </row>
    <row r="832" spans="54:54">
      <c r="BB832"/>
    </row>
    <row r="833" spans="54:54">
      <c r="BB833"/>
    </row>
    <row r="834" spans="54:54">
      <c r="BB834"/>
    </row>
    <row r="835" spans="54:54">
      <c r="BB835"/>
    </row>
    <row r="836" spans="54:54">
      <c r="BB836"/>
    </row>
    <row r="837" spans="54:54">
      <c r="BB837"/>
    </row>
    <row r="838" spans="54:54">
      <c r="BB838"/>
    </row>
    <row r="839" spans="54:54">
      <c r="BB839"/>
    </row>
    <row r="840" spans="54:54">
      <c r="BB840"/>
    </row>
    <row r="841" spans="54:54">
      <c r="BB841"/>
    </row>
    <row r="842" spans="54:54">
      <c r="BB842"/>
    </row>
    <row r="843" spans="54:54">
      <c r="BB843"/>
    </row>
    <row r="844" spans="54:54">
      <c r="BB844"/>
    </row>
    <row r="845" spans="54:54">
      <c r="BB845"/>
    </row>
    <row r="846" spans="54:54">
      <c r="BB846"/>
    </row>
    <row r="847" spans="54:54">
      <c r="BB847"/>
    </row>
    <row r="848" spans="54:54">
      <c r="BB848"/>
    </row>
    <row r="849" spans="54:54">
      <c r="BB849"/>
    </row>
    <row r="850" spans="54:54">
      <c r="BB850"/>
    </row>
    <row r="851" spans="54:54">
      <c r="BB851"/>
    </row>
    <row r="852" spans="54:54">
      <c r="BB852"/>
    </row>
    <row r="853" spans="54:54">
      <c r="BB853"/>
    </row>
    <row r="854" spans="54:54">
      <c r="BB854"/>
    </row>
    <row r="855" spans="54:54">
      <c r="BB855"/>
    </row>
    <row r="856" spans="54:54">
      <c r="BB856"/>
    </row>
    <row r="857" spans="54:54">
      <c r="BB857"/>
    </row>
    <row r="858" spans="54:54">
      <c r="BB858"/>
    </row>
    <row r="859" spans="54:54">
      <c r="BB859"/>
    </row>
    <row r="860" spans="54:54">
      <c r="BB860"/>
    </row>
    <row r="861" spans="54:54">
      <c r="BB861"/>
    </row>
    <row r="862" spans="54:54">
      <c r="BB862"/>
    </row>
    <row r="863" spans="54:54">
      <c r="BB863"/>
    </row>
    <row r="864" spans="54:54">
      <c r="BB864"/>
    </row>
    <row r="865" spans="54:54">
      <c r="BB865"/>
    </row>
    <row r="866" spans="54:54">
      <c r="BB866"/>
    </row>
    <row r="867" spans="54:54">
      <c r="BB867"/>
    </row>
    <row r="868" spans="54:54">
      <c r="BB868"/>
    </row>
    <row r="869" spans="54:54">
      <c r="BB869"/>
    </row>
    <row r="870" spans="54:54">
      <c r="BB870"/>
    </row>
    <row r="871" spans="54:54">
      <c r="BB871"/>
    </row>
    <row r="872" spans="54:54">
      <c r="BB872"/>
    </row>
    <row r="873" spans="54:54">
      <c r="BB873"/>
    </row>
    <row r="874" spans="54:54">
      <c r="BB874"/>
    </row>
    <row r="875" spans="54:54">
      <c r="BB875"/>
    </row>
    <row r="876" spans="54:54">
      <c r="BB876"/>
    </row>
    <row r="877" spans="54:54">
      <c r="BB877"/>
    </row>
    <row r="878" spans="54:54">
      <c r="BB878"/>
    </row>
    <row r="879" spans="54:54">
      <c r="BB879"/>
    </row>
    <row r="880" spans="54:54">
      <c r="BB880"/>
    </row>
    <row r="881" spans="54:54">
      <c r="BB881"/>
    </row>
    <row r="882" spans="54:54">
      <c r="BB882"/>
    </row>
    <row r="883" spans="54:54">
      <c r="BB883"/>
    </row>
    <row r="884" spans="54:54">
      <c r="BB884"/>
    </row>
    <row r="885" spans="54:54">
      <c r="BB885"/>
    </row>
    <row r="886" spans="54:54">
      <c r="BB886"/>
    </row>
    <row r="887" spans="54:54">
      <c r="BB887"/>
    </row>
    <row r="888" spans="54:54">
      <c r="BB888"/>
    </row>
    <row r="889" spans="54:54">
      <c r="BB889"/>
    </row>
    <row r="890" spans="54:54">
      <c r="BB890"/>
    </row>
    <row r="891" spans="54:54">
      <c r="BB891"/>
    </row>
    <row r="892" spans="54:54">
      <c r="BB892"/>
    </row>
    <row r="893" spans="54:54">
      <c r="BB893"/>
    </row>
    <row r="894" spans="54:54">
      <c r="BB894"/>
    </row>
    <row r="895" spans="54:54">
      <c r="BB895"/>
    </row>
    <row r="896" spans="54:54">
      <c r="BB896"/>
    </row>
    <row r="897" spans="54:54">
      <c r="BB897"/>
    </row>
    <row r="898" spans="54:54">
      <c r="BB898"/>
    </row>
    <row r="899" spans="54:54">
      <c r="BB899"/>
    </row>
    <row r="900" spans="54:54">
      <c r="BB900"/>
    </row>
    <row r="901" spans="54:54">
      <c r="BB901"/>
    </row>
    <row r="902" spans="54:54">
      <c r="BB902"/>
    </row>
    <row r="903" spans="54:54">
      <c r="BB903"/>
    </row>
    <row r="904" spans="54:54">
      <c r="BB904"/>
    </row>
    <row r="905" spans="54:54">
      <c r="BB905"/>
    </row>
    <row r="906" spans="54:54">
      <c r="BB906"/>
    </row>
    <row r="907" spans="54:54">
      <c r="BB907"/>
    </row>
    <row r="908" spans="54:54">
      <c r="BB908"/>
    </row>
    <row r="909" spans="54:54">
      <c r="BB909"/>
    </row>
    <row r="910" spans="54:54">
      <c r="BB910"/>
    </row>
    <row r="911" spans="54:54">
      <c r="BB911"/>
    </row>
    <row r="912" spans="54:54">
      <c r="BB912"/>
    </row>
    <row r="913" spans="54:54">
      <c r="BB913"/>
    </row>
    <row r="914" spans="54:54">
      <c r="BB914"/>
    </row>
    <row r="915" spans="54:54">
      <c r="BB915"/>
    </row>
    <row r="916" spans="54:54">
      <c r="BB916"/>
    </row>
    <row r="917" spans="54:54">
      <c r="BB917"/>
    </row>
    <row r="918" spans="54:54">
      <c r="BB918"/>
    </row>
    <row r="919" spans="54:54">
      <c r="BB919"/>
    </row>
    <row r="920" spans="54:54">
      <c r="BB920"/>
    </row>
    <row r="921" spans="54:54">
      <c r="BB921"/>
    </row>
    <row r="922" spans="54:54">
      <c r="BB922"/>
    </row>
    <row r="923" spans="54:54">
      <c r="BB923"/>
    </row>
    <row r="924" spans="54:54">
      <c r="BB924"/>
    </row>
    <row r="925" spans="54:54">
      <c r="BB925"/>
    </row>
    <row r="926" spans="54:54">
      <c r="BB926"/>
    </row>
    <row r="927" spans="54:54">
      <c r="BB927"/>
    </row>
    <row r="928" spans="54:54">
      <c r="BB928"/>
    </row>
    <row r="929" spans="54:54">
      <c r="BB929"/>
    </row>
    <row r="930" spans="54:54">
      <c r="BB930"/>
    </row>
    <row r="931" spans="54:54">
      <c r="BB931"/>
    </row>
    <row r="932" spans="54:54">
      <c r="BB932"/>
    </row>
    <row r="933" spans="54:54">
      <c r="BB933"/>
    </row>
    <row r="934" spans="54:54">
      <c r="BB934"/>
    </row>
    <row r="935" spans="54:54">
      <c r="BB935"/>
    </row>
    <row r="936" spans="54:54">
      <c r="BB936"/>
    </row>
    <row r="937" spans="54:54">
      <c r="BB937"/>
    </row>
    <row r="938" spans="54:54">
      <c r="BB938"/>
    </row>
    <row r="939" spans="54:54">
      <c r="BB939"/>
    </row>
    <row r="940" spans="54:54">
      <c r="BB940"/>
    </row>
    <row r="941" spans="54:54">
      <c r="BB941"/>
    </row>
    <row r="942" spans="54:54">
      <c r="BB942"/>
    </row>
    <row r="943" spans="54:54">
      <c r="BB943"/>
    </row>
    <row r="944" spans="54:54">
      <c r="BB944"/>
    </row>
    <row r="945" spans="54:54">
      <c r="BB945"/>
    </row>
    <row r="946" spans="54:54">
      <c r="BB946"/>
    </row>
    <row r="947" spans="54:54">
      <c r="BB947"/>
    </row>
    <row r="948" spans="54:54">
      <c r="BB948"/>
    </row>
    <row r="949" spans="54:54">
      <c r="BB949"/>
    </row>
    <row r="950" spans="54:54">
      <c r="BB950"/>
    </row>
    <row r="951" spans="54:54">
      <c r="BB951"/>
    </row>
    <row r="952" spans="54:54">
      <c r="BB952"/>
    </row>
    <row r="953" spans="54:54">
      <c r="BB953"/>
    </row>
    <row r="954" spans="54:54">
      <c r="BB954"/>
    </row>
    <row r="955" spans="54:54">
      <c r="BB955"/>
    </row>
    <row r="956" spans="54:54">
      <c r="BB956"/>
    </row>
    <row r="957" spans="54:54">
      <c r="BB957"/>
    </row>
    <row r="958" spans="54:54">
      <c r="BB958"/>
    </row>
    <row r="959" spans="54:54">
      <c r="BB959"/>
    </row>
    <row r="960" spans="54:54">
      <c r="BB960"/>
    </row>
    <row r="961" spans="54:54">
      <c r="BB961"/>
    </row>
    <row r="962" spans="54:54">
      <c r="BB962"/>
    </row>
    <row r="963" spans="54:54">
      <c r="BB963"/>
    </row>
    <row r="964" spans="54:54">
      <c r="BB964"/>
    </row>
    <row r="965" spans="54:54">
      <c r="BB965"/>
    </row>
    <row r="966" spans="54:54">
      <c r="BB966"/>
    </row>
    <row r="967" spans="54:54">
      <c r="BB967"/>
    </row>
    <row r="968" spans="54:54">
      <c r="BB968"/>
    </row>
    <row r="969" spans="54:54">
      <c r="BB969"/>
    </row>
    <row r="970" spans="54:54">
      <c r="BB970"/>
    </row>
    <row r="971" spans="54:54">
      <c r="BB971"/>
    </row>
    <row r="972" spans="54:54">
      <c r="BB972"/>
    </row>
    <row r="973" spans="54:54">
      <c r="BB973"/>
    </row>
    <row r="974" spans="54:54">
      <c r="BB974"/>
    </row>
    <row r="975" spans="54:54">
      <c r="BB975"/>
    </row>
    <row r="976" spans="54:54">
      <c r="BB976"/>
    </row>
    <row r="977" spans="54:54">
      <c r="BB977"/>
    </row>
    <row r="978" spans="54:54">
      <c r="BB978"/>
    </row>
    <row r="979" spans="54:54">
      <c r="BB979"/>
    </row>
    <row r="980" spans="54:54">
      <c r="BB980"/>
    </row>
    <row r="981" spans="54:54">
      <c r="BB981"/>
    </row>
    <row r="982" spans="54:54">
      <c r="BB982"/>
    </row>
    <row r="983" spans="54:54">
      <c r="BB983"/>
    </row>
    <row r="984" spans="54:54">
      <c r="BB984"/>
    </row>
    <row r="985" spans="54:54">
      <c r="BB985"/>
    </row>
    <row r="986" spans="54:54">
      <c r="BB986"/>
    </row>
    <row r="987" spans="54:54">
      <c r="BB987"/>
    </row>
    <row r="988" spans="54:54">
      <c r="BB988"/>
    </row>
    <row r="989" spans="54:54">
      <c r="BB989"/>
    </row>
    <row r="990" spans="54:54">
      <c r="BB990"/>
    </row>
    <row r="991" spans="54:54">
      <c r="BB991"/>
    </row>
    <row r="992" spans="54:54">
      <c r="BB992"/>
    </row>
    <row r="993" spans="54:54">
      <c r="BB993"/>
    </row>
    <row r="994" spans="54:54">
      <c r="BB994"/>
    </row>
    <row r="995" spans="54:54">
      <c r="BB995"/>
    </row>
    <row r="996" spans="54:54">
      <c r="BB996"/>
    </row>
    <row r="997" spans="54:54">
      <c r="BB997"/>
    </row>
    <row r="998" spans="54:54">
      <c r="BB998"/>
    </row>
    <row r="999" spans="54:54">
      <c r="BB999"/>
    </row>
    <row r="1000" spans="54:54">
      <c r="BB1000"/>
    </row>
    <row r="1001" spans="54:54">
      <c r="BB1001"/>
    </row>
    <row r="1002" spans="54:54">
      <c r="BB1002"/>
    </row>
    <row r="1003" spans="54:54">
      <c r="BB1003"/>
    </row>
    <row r="1004" spans="54:54">
      <c r="BB1004"/>
    </row>
    <row r="1005" spans="54:54">
      <c r="BB1005"/>
    </row>
    <row r="1006" spans="54:54">
      <c r="BB1006"/>
    </row>
    <row r="1007" spans="54:54">
      <c r="BB1007"/>
    </row>
    <row r="1008" spans="54:54">
      <c r="BB1008"/>
    </row>
    <row r="1009" spans="54:54">
      <c r="BB1009"/>
    </row>
    <row r="1010" spans="54:54">
      <c r="BB1010"/>
    </row>
    <row r="1011" spans="54:54">
      <c r="BB1011"/>
    </row>
    <row r="1012" spans="54:54">
      <c r="BB1012"/>
    </row>
    <row r="1013" spans="54:54">
      <c r="BB1013"/>
    </row>
    <row r="1014" spans="54:54">
      <c r="BB1014"/>
    </row>
    <row r="1015" spans="54:54">
      <c r="BB1015"/>
    </row>
    <row r="1016" spans="54:54">
      <c r="BB1016"/>
    </row>
    <row r="1017" spans="54:54">
      <c r="BB1017"/>
    </row>
    <row r="1018" spans="54:54">
      <c r="BB1018"/>
    </row>
    <row r="1019" spans="54:54">
      <c r="BB1019"/>
    </row>
    <row r="1020" spans="54:54">
      <c r="BB1020"/>
    </row>
    <row r="1021" spans="54:54">
      <c r="BB1021"/>
    </row>
    <row r="1022" spans="54:54">
      <c r="BB1022"/>
    </row>
    <row r="1023" spans="54:54">
      <c r="BB1023"/>
    </row>
    <row r="1024" spans="54:54">
      <c r="BB1024"/>
    </row>
    <row r="1025" spans="54:54">
      <c r="BB1025"/>
    </row>
    <row r="1026" spans="54:54">
      <c r="BB1026"/>
    </row>
    <row r="1027" spans="54:54">
      <c r="BB1027"/>
    </row>
    <row r="1028" spans="54:54">
      <c r="BB1028"/>
    </row>
    <row r="1029" spans="54:54">
      <c r="BB1029"/>
    </row>
    <row r="1030" spans="54:54">
      <c r="BB1030"/>
    </row>
    <row r="1031" spans="54:54">
      <c r="BB1031"/>
    </row>
    <row r="1032" spans="54:54">
      <c r="BB1032"/>
    </row>
    <row r="1033" spans="54:54">
      <c r="BB1033"/>
    </row>
    <row r="1034" spans="54:54">
      <c r="BB1034"/>
    </row>
    <row r="1035" spans="54:54">
      <c r="BB1035"/>
    </row>
    <row r="1036" spans="54:54">
      <c r="BB1036"/>
    </row>
    <row r="1037" spans="54:54">
      <c r="BB1037"/>
    </row>
    <row r="1038" spans="54:54">
      <c r="BB1038"/>
    </row>
    <row r="1039" spans="54:54">
      <c r="BB1039"/>
    </row>
    <row r="1040" spans="54:54">
      <c r="BB1040"/>
    </row>
    <row r="1041" spans="54:54">
      <c r="BB1041"/>
    </row>
    <row r="1042" spans="54:54">
      <c r="BB1042"/>
    </row>
    <row r="1043" spans="54:54">
      <c r="BB1043"/>
    </row>
    <row r="1044" spans="54:54">
      <c r="BB1044"/>
    </row>
    <row r="1045" spans="54:54">
      <c r="BB1045"/>
    </row>
    <row r="1046" spans="54:54">
      <c r="BB1046"/>
    </row>
    <row r="1047" spans="54:54">
      <c r="BB1047"/>
    </row>
    <row r="1048" spans="54:54">
      <c r="BB1048"/>
    </row>
    <row r="1049" spans="54:54">
      <c r="BB1049"/>
    </row>
    <row r="1050" spans="54:54">
      <c r="BB1050"/>
    </row>
    <row r="1051" spans="54:54">
      <c r="BB1051"/>
    </row>
    <row r="1052" spans="54:54">
      <c r="BB1052"/>
    </row>
    <row r="1053" spans="54:54">
      <c r="BB1053"/>
    </row>
    <row r="1054" spans="54:54">
      <c r="BB1054"/>
    </row>
    <row r="1055" spans="54:54">
      <c r="BB1055"/>
    </row>
    <row r="1056" spans="54:54">
      <c r="BB1056"/>
    </row>
    <row r="1057" spans="54:54">
      <c r="BB1057"/>
    </row>
    <row r="1058" spans="54:54">
      <c r="BB1058"/>
    </row>
    <row r="1059" spans="54:54">
      <c r="BB1059"/>
    </row>
    <row r="1060" spans="54:54">
      <c r="BB1060"/>
    </row>
    <row r="1061" spans="54:54">
      <c r="BB1061"/>
    </row>
    <row r="1062" spans="54:54">
      <c r="BB1062"/>
    </row>
    <row r="1063" spans="54:54">
      <c r="BB1063"/>
    </row>
    <row r="1064" spans="54:54">
      <c r="BB1064"/>
    </row>
    <row r="1065" spans="54:54">
      <c r="BB1065"/>
    </row>
    <row r="1066" spans="54:54">
      <c r="BB1066"/>
    </row>
    <row r="1067" spans="54:54">
      <c r="BB1067"/>
    </row>
    <row r="1068" spans="54:54">
      <c r="BB1068"/>
    </row>
    <row r="1069" spans="54:54">
      <c r="BB1069"/>
    </row>
    <row r="1070" spans="54:54">
      <c r="BB1070"/>
    </row>
    <row r="1071" spans="54:54">
      <c r="BB1071"/>
    </row>
    <row r="1072" spans="54:54">
      <c r="BB1072"/>
    </row>
    <row r="1073" spans="54:54">
      <c r="BB1073"/>
    </row>
    <row r="1074" spans="54:54">
      <c r="BB1074"/>
    </row>
    <row r="1075" spans="54:54">
      <c r="BB1075"/>
    </row>
    <row r="1076" spans="54:54">
      <c r="BB1076"/>
    </row>
    <row r="1077" spans="54:54">
      <c r="BB1077"/>
    </row>
    <row r="1078" spans="54:54">
      <c r="BB1078"/>
    </row>
    <row r="1079" spans="54:54">
      <c r="BB1079"/>
    </row>
    <row r="1080" spans="54:54">
      <c r="BB1080"/>
    </row>
    <row r="1081" spans="54:54">
      <c r="BB1081"/>
    </row>
    <row r="1082" spans="54:54">
      <c r="BB1082"/>
    </row>
    <row r="1083" spans="54:54">
      <c r="BB1083"/>
    </row>
    <row r="1084" spans="54:54">
      <c r="BB1084"/>
    </row>
    <row r="1085" spans="54:54">
      <c r="BB1085"/>
    </row>
    <row r="1086" spans="54:54">
      <c r="BB1086"/>
    </row>
    <row r="1087" spans="54:54">
      <c r="BB1087"/>
    </row>
    <row r="1088" spans="54:54">
      <c r="BB1088"/>
    </row>
    <row r="1089" spans="54:54">
      <c r="BB1089"/>
    </row>
    <row r="1090" spans="54:54">
      <c r="BB1090"/>
    </row>
    <row r="1091" spans="54:54">
      <c r="BB1091"/>
    </row>
    <row r="1092" spans="54:54">
      <c r="BB1092"/>
    </row>
    <row r="1093" spans="54:54">
      <c r="BB1093"/>
    </row>
    <row r="1094" spans="54:54">
      <c r="BB1094"/>
    </row>
    <row r="1095" spans="54:54">
      <c r="BB1095"/>
    </row>
    <row r="1096" spans="54:54">
      <c r="BB1096"/>
    </row>
    <row r="1097" spans="54:54">
      <c r="BB1097"/>
    </row>
    <row r="1098" spans="54:54">
      <c r="BB1098"/>
    </row>
    <row r="1099" spans="54:54">
      <c r="BB1099"/>
    </row>
    <row r="1100" spans="54:54">
      <c r="BB1100"/>
    </row>
    <row r="1101" spans="54:54">
      <c r="BB1101"/>
    </row>
    <row r="1102" spans="54:54">
      <c r="BB1102"/>
    </row>
    <row r="1103" spans="54:54">
      <c r="BB1103"/>
    </row>
    <row r="1104" spans="54:54">
      <c r="BB1104"/>
    </row>
    <row r="1105" spans="54:54">
      <c r="BB1105"/>
    </row>
    <row r="1106" spans="54:54">
      <c r="BB1106"/>
    </row>
    <row r="1107" spans="54:54">
      <c r="BB1107"/>
    </row>
    <row r="1108" spans="54:54">
      <c r="BB1108"/>
    </row>
    <row r="1109" spans="54:54">
      <c r="BB1109"/>
    </row>
    <row r="1110" spans="54:54">
      <c r="BB1110"/>
    </row>
    <row r="1111" spans="54:54">
      <c r="BB1111"/>
    </row>
    <row r="1112" spans="54:54">
      <c r="BB1112"/>
    </row>
    <row r="1113" spans="54:54">
      <c r="BB1113"/>
    </row>
    <row r="1114" spans="54:54">
      <c r="BB1114"/>
    </row>
    <row r="1115" spans="54:54">
      <c r="BB1115"/>
    </row>
    <row r="1116" spans="54:54">
      <c r="BB1116"/>
    </row>
    <row r="1117" spans="54:54">
      <c r="BB1117"/>
    </row>
    <row r="1118" spans="54:54">
      <c r="BB1118"/>
    </row>
    <row r="1119" spans="54:54">
      <c r="BB1119"/>
    </row>
    <row r="1120" spans="54:54">
      <c r="BB1120"/>
    </row>
    <row r="1121" spans="54:54">
      <c r="BB1121"/>
    </row>
    <row r="1122" spans="54:54">
      <c r="BB1122"/>
    </row>
    <row r="1123" spans="54:54">
      <c r="BB1123"/>
    </row>
    <row r="1124" spans="54:54">
      <c r="BB1124"/>
    </row>
    <row r="1125" spans="54:54">
      <c r="BB1125"/>
    </row>
    <row r="1126" spans="54:54">
      <c r="BB1126"/>
    </row>
    <row r="1127" spans="54:54">
      <c r="BB1127"/>
    </row>
    <row r="1128" spans="54:54">
      <c r="BB1128"/>
    </row>
    <row r="1129" spans="54:54">
      <c r="BB1129"/>
    </row>
    <row r="1130" spans="54:54">
      <c r="BB1130"/>
    </row>
    <row r="1131" spans="54:54">
      <c r="BB1131"/>
    </row>
    <row r="1132" spans="54:54">
      <c r="BB1132"/>
    </row>
    <row r="1133" spans="54:54">
      <c r="BB1133"/>
    </row>
    <row r="1134" spans="54:54">
      <c r="BB1134"/>
    </row>
    <row r="1135" spans="54:54">
      <c r="BB1135"/>
    </row>
    <row r="1136" spans="54:54">
      <c r="BB1136"/>
    </row>
    <row r="1137" spans="54:54">
      <c r="BB1137"/>
    </row>
    <row r="1138" spans="54:54">
      <c r="BB1138"/>
    </row>
    <row r="1139" spans="54:54">
      <c r="BB1139"/>
    </row>
    <row r="1140" spans="54:54">
      <c r="BB1140"/>
    </row>
    <row r="1141" spans="54:54">
      <c r="BB1141"/>
    </row>
    <row r="1142" spans="54:54">
      <c r="BB1142"/>
    </row>
    <row r="1143" spans="54:54">
      <c r="BB1143"/>
    </row>
    <row r="1144" spans="54:54">
      <c r="BB1144"/>
    </row>
    <row r="1145" spans="54:54">
      <c r="BB1145"/>
    </row>
    <row r="1146" spans="54:54">
      <c r="BB1146"/>
    </row>
    <row r="1147" spans="54:54">
      <c r="BB1147"/>
    </row>
    <row r="1148" spans="54:54">
      <c r="BB1148"/>
    </row>
    <row r="1149" spans="54:54">
      <c r="BB1149"/>
    </row>
    <row r="1150" spans="54:54">
      <c r="BB1150"/>
    </row>
    <row r="1151" spans="54:54">
      <c r="BB1151"/>
    </row>
    <row r="1152" spans="54:54">
      <c r="BB1152"/>
    </row>
    <row r="1153" spans="54:54">
      <c r="BB1153"/>
    </row>
    <row r="1154" spans="54:54">
      <c r="BB1154"/>
    </row>
    <row r="1155" spans="54:54">
      <c r="BB1155"/>
    </row>
    <row r="1156" spans="54:54">
      <c r="BB1156"/>
    </row>
    <row r="1157" spans="54:54">
      <c r="BB1157"/>
    </row>
    <row r="1158" spans="54:54">
      <c r="BB1158"/>
    </row>
    <row r="1159" spans="54:54">
      <c r="BB1159"/>
    </row>
    <row r="1160" spans="54:54">
      <c r="BB1160"/>
    </row>
    <row r="1161" spans="54:54">
      <c r="BB1161"/>
    </row>
    <row r="1162" spans="54:54">
      <c r="BB1162"/>
    </row>
    <row r="1163" spans="54:54">
      <c r="BB1163"/>
    </row>
    <row r="1164" spans="54:54">
      <c r="BB1164"/>
    </row>
    <row r="1165" spans="54:54">
      <c r="BB1165"/>
    </row>
    <row r="1166" spans="54:54">
      <c r="BB1166"/>
    </row>
    <row r="1167" spans="54:54">
      <c r="BB1167"/>
    </row>
    <row r="1168" spans="54:54">
      <c r="BB1168"/>
    </row>
    <row r="1169" spans="54:54">
      <c r="BB1169"/>
    </row>
    <row r="1170" spans="54:54">
      <c r="BB1170"/>
    </row>
    <row r="1171" spans="54:54">
      <c r="BB1171"/>
    </row>
    <row r="1172" spans="54:54">
      <c r="BB1172"/>
    </row>
    <row r="1173" spans="54:54">
      <c r="BB1173"/>
    </row>
    <row r="1174" spans="54:54">
      <c r="BB1174"/>
    </row>
    <row r="1175" spans="54:54">
      <c r="BB1175"/>
    </row>
    <row r="1176" spans="54:54">
      <c r="BB1176"/>
    </row>
    <row r="1177" spans="54:54">
      <c r="BB1177"/>
    </row>
    <row r="1178" spans="54:54">
      <c r="BB1178"/>
    </row>
    <row r="1179" spans="54:54">
      <c r="BB1179"/>
    </row>
    <row r="1180" spans="54:54">
      <c r="BB1180"/>
    </row>
    <row r="1181" spans="54:54">
      <c r="BB1181"/>
    </row>
    <row r="1182" spans="54:54">
      <c r="BB1182"/>
    </row>
    <row r="1183" spans="54:54">
      <c r="BB1183"/>
    </row>
    <row r="1184" spans="54:54">
      <c r="BB1184"/>
    </row>
    <row r="1185" spans="54:54">
      <c r="BB1185"/>
    </row>
    <row r="1186" spans="54:54">
      <c r="BB1186"/>
    </row>
    <row r="1187" spans="54:54">
      <c r="BB1187"/>
    </row>
    <row r="1188" spans="54:54">
      <c r="BB1188"/>
    </row>
    <row r="1189" spans="54:54">
      <c r="BB1189"/>
    </row>
    <row r="1190" spans="54:54">
      <c r="BB1190"/>
    </row>
    <row r="1191" spans="54:54">
      <c r="BB1191"/>
    </row>
    <row r="1192" spans="54:54">
      <c r="BB1192"/>
    </row>
    <row r="1193" spans="54:54">
      <c r="BB1193"/>
    </row>
    <row r="1194" spans="54:54">
      <c r="BB1194"/>
    </row>
    <row r="1195" spans="54:54">
      <c r="BB1195"/>
    </row>
    <row r="1196" spans="54:54">
      <c r="BB1196"/>
    </row>
    <row r="1197" spans="54:54">
      <c r="BB1197"/>
    </row>
    <row r="1198" spans="54:54">
      <c r="BB1198"/>
    </row>
    <row r="1199" spans="54:54">
      <c r="BB1199"/>
    </row>
    <row r="1200" spans="54:54">
      <c r="BB1200"/>
    </row>
    <row r="1201" spans="54:54">
      <c r="BB1201"/>
    </row>
    <row r="1202" spans="54:54">
      <c r="BB1202"/>
    </row>
    <row r="1203" spans="54:54">
      <c r="BB1203"/>
    </row>
    <row r="1204" spans="54:54">
      <c r="BB1204"/>
    </row>
    <row r="1205" spans="54:54">
      <c r="BB1205"/>
    </row>
    <row r="1206" spans="54:54">
      <c r="BB1206"/>
    </row>
    <row r="1207" spans="54:54">
      <c r="BB1207"/>
    </row>
    <row r="1208" spans="54:54">
      <c r="BB1208"/>
    </row>
    <row r="1209" spans="54:54">
      <c r="BB1209"/>
    </row>
    <row r="1210" spans="54:54">
      <c r="BB1210"/>
    </row>
    <row r="1211" spans="54:54">
      <c r="BB1211"/>
    </row>
    <row r="1212" spans="54:54">
      <c r="BB1212"/>
    </row>
    <row r="1213" spans="54:54">
      <c r="BB1213"/>
    </row>
    <row r="1214" spans="54:54">
      <c r="BB1214"/>
    </row>
    <row r="1215" spans="54:54">
      <c r="BB1215"/>
    </row>
    <row r="1216" spans="54:54">
      <c r="BB1216"/>
    </row>
    <row r="1217" spans="54:54">
      <c r="BB1217"/>
    </row>
    <row r="1218" spans="54:54">
      <c r="BB1218"/>
    </row>
    <row r="1219" spans="54:54">
      <c r="BB1219"/>
    </row>
    <row r="1220" spans="54:54">
      <c r="BB1220"/>
    </row>
    <row r="1221" spans="54:54">
      <c r="BB1221"/>
    </row>
    <row r="1222" spans="54:54">
      <c r="BB1222"/>
    </row>
    <row r="1223" spans="54:54">
      <c r="BB1223"/>
    </row>
    <row r="1224" spans="54:54">
      <c r="BB1224"/>
    </row>
    <row r="1225" spans="54:54">
      <c r="BB1225"/>
    </row>
    <row r="1226" spans="54:54">
      <c r="BB1226"/>
    </row>
    <row r="1227" spans="54:54">
      <c r="BB1227"/>
    </row>
    <row r="1228" spans="54:54">
      <c r="BB1228"/>
    </row>
    <row r="1229" spans="54:54">
      <c r="BB1229"/>
    </row>
    <row r="1230" spans="54:54">
      <c r="BB1230"/>
    </row>
    <row r="1231" spans="54:54">
      <c r="BB1231"/>
    </row>
    <row r="1232" spans="54:54">
      <c r="BB1232"/>
    </row>
    <row r="1233" spans="54:54">
      <c r="BB1233"/>
    </row>
    <row r="1234" spans="54:54">
      <c r="BB1234"/>
    </row>
    <row r="1235" spans="54:54">
      <c r="BB1235"/>
    </row>
    <row r="1236" spans="54:54">
      <c r="BB1236"/>
    </row>
    <row r="1237" spans="54:54">
      <c r="BB1237"/>
    </row>
    <row r="1238" spans="54:54">
      <c r="BB1238"/>
    </row>
    <row r="1239" spans="54:54">
      <c r="BB1239"/>
    </row>
    <row r="1240" spans="54:54">
      <c r="BB1240"/>
    </row>
    <row r="1241" spans="54:54">
      <c r="BB1241"/>
    </row>
    <row r="1242" spans="54:54">
      <c r="BB1242"/>
    </row>
    <row r="1243" spans="54:54">
      <c r="BB1243"/>
    </row>
    <row r="1244" spans="54:54">
      <c r="BB1244"/>
    </row>
    <row r="1245" spans="54:54">
      <c r="BB1245"/>
    </row>
    <row r="1246" spans="54:54">
      <c r="BB1246"/>
    </row>
    <row r="1247" spans="54:54">
      <c r="BB1247"/>
    </row>
    <row r="1248" spans="54:54">
      <c r="BB1248"/>
    </row>
    <row r="1249" spans="54:54">
      <c r="BB1249"/>
    </row>
    <row r="1250" spans="54:54">
      <c r="BB1250"/>
    </row>
    <row r="1251" spans="54:54">
      <c r="BB1251"/>
    </row>
    <row r="1252" spans="54:54">
      <c r="BB1252"/>
    </row>
    <row r="1253" spans="54:54">
      <c r="BB1253"/>
    </row>
    <row r="1254" spans="54:54">
      <c r="BB1254"/>
    </row>
    <row r="1255" spans="54:54">
      <c r="BB1255"/>
    </row>
    <row r="1256" spans="54:54">
      <c r="BB1256"/>
    </row>
    <row r="1257" spans="54:54">
      <c r="BB1257"/>
    </row>
    <row r="1258" spans="54:54">
      <c r="BB1258"/>
    </row>
    <row r="1259" spans="54:54">
      <c r="BB1259"/>
    </row>
    <row r="1260" spans="54:54">
      <c r="BB1260"/>
    </row>
    <row r="1261" spans="54:54">
      <c r="BB1261"/>
    </row>
    <row r="1262" spans="54:54">
      <c r="BB1262"/>
    </row>
    <row r="1263" spans="54:54">
      <c r="BB1263"/>
    </row>
    <row r="1264" spans="54:54">
      <c r="BB1264"/>
    </row>
    <row r="1265" spans="54:54">
      <c r="BB1265"/>
    </row>
    <row r="1266" spans="54:54">
      <c r="BB1266"/>
    </row>
    <row r="1267" spans="54:54">
      <c r="BB1267"/>
    </row>
    <row r="1268" spans="54:54">
      <c r="BB1268"/>
    </row>
    <row r="1269" spans="54:54">
      <c r="BB1269"/>
    </row>
    <row r="1270" spans="54:54">
      <c r="BB1270"/>
    </row>
    <row r="1271" spans="54:54">
      <c r="BB1271"/>
    </row>
    <row r="1272" spans="54:54">
      <c r="BB1272"/>
    </row>
    <row r="1273" spans="54:54">
      <c r="BB1273"/>
    </row>
    <row r="1274" spans="54:54">
      <c r="BB1274"/>
    </row>
    <row r="1275" spans="54:54">
      <c r="BB1275"/>
    </row>
    <row r="1276" spans="54:54">
      <c r="BB1276"/>
    </row>
    <row r="1277" spans="54:54">
      <c r="BB1277"/>
    </row>
    <row r="1278" spans="54:54">
      <c r="BB1278"/>
    </row>
    <row r="1279" spans="54:54">
      <c r="BB1279"/>
    </row>
    <row r="1280" spans="54:54">
      <c r="BB1280"/>
    </row>
    <row r="1281" spans="54:54">
      <c r="BB1281"/>
    </row>
    <row r="1282" spans="54:54">
      <c r="BB1282"/>
    </row>
    <row r="1283" spans="54:54">
      <c r="BB1283"/>
    </row>
    <row r="1284" spans="54:54">
      <c r="BB1284"/>
    </row>
    <row r="1285" spans="54:54">
      <c r="BB1285"/>
    </row>
    <row r="1286" spans="54:54">
      <c r="BB1286"/>
    </row>
    <row r="1287" spans="54:54">
      <c r="BB1287"/>
    </row>
    <row r="1288" spans="54:54">
      <c r="BB1288"/>
    </row>
    <row r="1289" spans="54:54">
      <c r="BB1289"/>
    </row>
    <row r="1290" spans="54:54">
      <c r="BB1290"/>
    </row>
    <row r="1291" spans="54:54">
      <c r="BB1291"/>
    </row>
    <row r="1292" spans="54:54">
      <c r="BB1292"/>
    </row>
    <row r="1293" spans="54:54">
      <c r="BB1293"/>
    </row>
    <row r="1294" spans="54:54">
      <c r="BB1294"/>
    </row>
    <row r="1295" spans="54:54">
      <c r="BB1295"/>
    </row>
    <row r="1296" spans="54:54">
      <c r="BB1296"/>
    </row>
    <row r="1297" spans="54:54">
      <c r="BB1297"/>
    </row>
    <row r="1298" spans="54:54">
      <c r="BB1298"/>
    </row>
    <row r="1299" spans="54:54">
      <c r="BB1299"/>
    </row>
    <row r="1300" spans="54:54">
      <c r="BB1300"/>
    </row>
    <row r="1301" spans="54:54">
      <c r="BB1301"/>
    </row>
    <row r="1302" spans="54:54">
      <c r="BB1302"/>
    </row>
    <row r="1303" spans="54:54">
      <c r="BB1303"/>
    </row>
    <row r="1304" spans="54:54">
      <c r="BB1304"/>
    </row>
    <row r="1305" spans="54:54">
      <c r="BB1305"/>
    </row>
    <row r="1306" spans="54:54">
      <c r="BB1306"/>
    </row>
    <row r="1307" spans="54:54">
      <c r="BB1307"/>
    </row>
    <row r="1308" spans="54:54">
      <c r="BB1308"/>
    </row>
    <row r="1309" spans="54:54">
      <c r="BB1309"/>
    </row>
    <row r="1310" spans="54:54">
      <c r="BB1310"/>
    </row>
    <row r="1311" spans="54:54">
      <c r="BB1311"/>
    </row>
    <row r="1312" spans="54:54">
      <c r="BB1312"/>
    </row>
    <row r="1313" spans="54:54">
      <c r="BB1313"/>
    </row>
    <row r="1314" spans="54:54">
      <c r="BB1314"/>
    </row>
    <row r="1315" spans="54:54">
      <c r="BB1315"/>
    </row>
    <row r="1316" spans="54:54">
      <c r="BB1316"/>
    </row>
    <row r="1317" spans="54:54">
      <c r="BB1317"/>
    </row>
    <row r="1318" spans="54:54">
      <c r="BB1318"/>
    </row>
    <row r="1319" spans="54:54">
      <c r="BB1319"/>
    </row>
    <row r="1320" spans="54:54">
      <c r="BB1320"/>
    </row>
    <row r="1321" spans="54:54">
      <c r="BB1321"/>
    </row>
    <row r="1322" spans="54:54">
      <c r="BB1322"/>
    </row>
    <row r="1323" spans="54:54">
      <c r="BB1323"/>
    </row>
    <row r="1324" spans="54:54">
      <c r="BB1324"/>
    </row>
    <row r="1325" spans="54:54">
      <c r="BB1325"/>
    </row>
    <row r="1326" spans="54:54">
      <c r="BB1326"/>
    </row>
    <row r="1327" spans="54:54">
      <c r="BB1327"/>
    </row>
    <row r="1328" spans="54:54">
      <c r="BB1328"/>
    </row>
    <row r="1329" spans="54:54">
      <c r="BB1329"/>
    </row>
    <row r="1330" spans="54:54">
      <c r="BB1330"/>
    </row>
    <row r="1331" spans="54:54">
      <c r="BB1331"/>
    </row>
    <row r="1332" spans="54:54">
      <c r="BB1332"/>
    </row>
    <row r="1333" spans="54:54">
      <c r="BB1333"/>
    </row>
    <row r="1334" spans="54:54">
      <c r="BB1334"/>
    </row>
    <row r="1335" spans="54:54">
      <c r="BB1335"/>
    </row>
    <row r="1336" spans="54:54">
      <c r="BB1336"/>
    </row>
    <row r="1337" spans="54:54">
      <c r="BB1337"/>
    </row>
    <row r="1338" spans="54:54">
      <c r="BB1338"/>
    </row>
    <row r="1339" spans="54:54">
      <c r="BB1339"/>
    </row>
    <row r="1340" spans="54:54">
      <c r="BB1340"/>
    </row>
    <row r="1341" spans="54:54">
      <c r="BB1341"/>
    </row>
    <row r="1342" spans="54:54">
      <c r="BB1342"/>
    </row>
    <row r="1343" spans="54:54">
      <c r="BB1343"/>
    </row>
    <row r="1344" spans="54:54">
      <c r="BB1344"/>
    </row>
    <row r="1345" spans="54:54">
      <c r="BB1345"/>
    </row>
    <row r="1346" spans="54:54">
      <c r="BB1346"/>
    </row>
    <row r="1347" spans="54:54">
      <c r="BB1347"/>
    </row>
    <row r="1348" spans="54:54">
      <c r="BB1348"/>
    </row>
    <row r="1349" spans="54:54">
      <c r="BB1349"/>
    </row>
    <row r="1350" spans="54:54">
      <c r="BB1350"/>
    </row>
    <row r="1351" spans="54:54">
      <c r="BB1351"/>
    </row>
    <row r="1352" spans="54:54">
      <c r="BB1352"/>
    </row>
    <row r="1353" spans="54:54">
      <c r="BB1353"/>
    </row>
    <row r="1354" spans="54:54">
      <c r="BB1354"/>
    </row>
    <row r="1355" spans="54:54">
      <c r="BB1355"/>
    </row>
    <row r="1356" spans="54:54">
      <c r="BB1356"/>
    </row>
    <row r="1357" spans="54:54">
      <c r="BB1357"/>
    </row>
    <row r="1358" spans="54:54">
      <c r="BB1358"/>
    </row>
    <row r="1359" spans="54:54">
      <c r="BB1359"/>
    </row>
    <row r="1360" spans="54:54">
      <c r="BB1360"/>
    </row>
    <row r="1361" spans="54:54">
      <c r="BB1361"/>
    </row>
    <row r="1362" spans="54:54">
      <c r="BB1362"/>
    </row>
  </sheetData>
  <mergeCells count="19">
    <mergeCell ref="BH9:BI9"/>
    <mergeCell ref="H13:I13"/>
    <mergeCell ref="H17:I17"/>
    <mergeCell ref="AR7:AS7"/>
    <mergeCell ref="AR12:AS12"/>
    <mergeCell ref="BH15:BI15"/>
    <mergeCell ref="BH10:BI10"/>
    <mergeCell ref="BH11:BI11"/>
    <mergeCell ref="BH12:BI12"/>
    <mergeCell ref="I1:N1"/>
    <mergeCell ref="AH1:AP1"/>
    <mergeCell ref="Q2:T2"/>
    <mergeCell ref="Z2:AD2"/>
    <mergeCell ref="BL2:BN2"/>
    <mergeCell ref="BB2:BK2"/>
    <mergeCell ref="AW2:AX2"/>
    <mergeCell ref="AK2:AM2"/>
    <mergeCell ref="AQ2:AR2"/>
    <mergeCell ref="AT2:AV2"/>
  </mergeCells>
  <dataValidations count="1">
    <dataValidation type="list" allowBlank="1" showInputMessage="1" showErrorMessage="1" sqref="BA219:BA225" xr:uid="{6152B11B-57F5-4C64-BA0B-2CAEDF44A41C}">
      <formula1>"BMT, RaC, Generalization, Matching, Context Theory"</formula1>
    </dataValidation>
  </dataValidations>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0064C4-ED8B-8E46-AF0A-6957DF02893B}">
  <dimension ref="A1:BW1048576"/>
  <sheetViews>
    <sheetView topLeftCell="A95" zoomScale="90" zoomScaleNormal="90" workbookViewId="0">
      <selection activeCell="G131" sqref="G131"/>
    </sheetView>
  </sheetViews>
  <sheetFormatPr defaultColWidth="8.85546875" defaultRowHeight="15"/>
  <cols>
    <col min="1" max="1" width="8.85546875" customWidth="1"/>
    <col min="2" max="2" width="9.140625" customWidth="1"/>
    <col min="3" max="3" width="15.42578125" customWidth="1"/>
    <col min="4" max="4" width="65.7109375" customWidth="1"/>
    <col min="5" max="5" width="1.7109375" customWidth="1"/>
    <col min="6" max="6" width="2.42578125" customWidth="1"/>
    <col min="7" max="7" width="4.7109375" customWidth="1"/>
    <col min="8" max="8" width="6.42578125" style="30" customWidth="1"/>
    <col min="9" max="9" width="7.42578125" style="30" customWidth="1"/>
    <col min="10" max="11" width="8.28515625" customWidth="1"/>
    <col min="12" max="12" width="14.42578125" customWidth="1"/>
    <col min="13" max="13" width="10.140625" customWidth="1"/>
    <col min="14" max="14" width="6.42578125" customWidth="1"/>
    <col min="15" max="15" width="21" customWidth="1"/>
    <col min="16" max="16" width="25" customWidth="1"/>
    <col min="17" max="17" width="18" customWidth="1"/>
    <col min="18" max="18" width="11.7109375" customWidth="1"/>
    <col min="19" max="20" width="18" customWidth="1"/>
    <col min="21" max="21" width="15.140625" customWidth="1"/>
    <col min="22" max="22" width="6.140625" customWidth="1"/>
    <col min="23" max="23" width="14.85546875" customWidth="1"/>
    <col min="24" max="24" width="15.140625" customWidth="1"/>
    <col min="25" max="25" width="13.85546875" customWidth="1"/>
    <col min="26" max="27" width="11.42578125" customWidth="1"/>
    <col min="28" max="28" width="20.42578125" customWidth="1"/>
    <col min="29" max="29" width="11.42578125" customWidth="1"/>
    <col min="30" max="30" width="16.28515625" customWidth="1"/>
    <col min="31" max="31" width="11.42578125" customWidth="1"/>
    <col min="32" max="32" width="12.140625" customWidth="1"/>
    <col min="33" max="33" width="11.42578125" customWidth="1"/>
    <col min="34" max="34" width="17.42578125" customWidth="1"/>
    <col min="35" max="35" width="15.42578125" customWidth="1"/>
    <col min="36" max="36" width="11.42578125" customWidth="1"/>
    <col min="37" max="37" width="18.28515625" customWidth="1"/>
    <col min="38" max="38" width="12.42578125" customWidth="1"/>
    <col min="39" max="42" width="11.28515625" customWidth="1"/>
    <col min="43" max="43" width="24.140625" customWidth="1"/>
    <col min="44" max="44" width="19.42578125" customWidth="1"/>
    <col min="45" max="45" width="12.85546875" customWidth="1"/>
    <col min="46" max="47" width="11.85546875" customWidth="1"/>
    <col min="48" max="48" width="8.85546875" customWidth="1"/>
    <col min="49" max="49" width="15.42578125" customWidth="1"/>
    <col min="50" max="51" width="16" customWidth="1"/>
    <col min="52" max="52" width="15.42578125" customWidth="1"/>
    <col min="53" max="53" width="10.140625" customWidth="1"/>
    <col min="54" max="54" width="14.42578125" style="29" customWidth="1"/>
    <col min="55" max="61" width="8.85546875" customWidth="1"/>
    <col min="62" max="62" width="14.42578125" customWidth="1"/>
    <col min="63" max="72" width="8.85546875" customWidth="1"/>
    <col min="75" max="75" width="8.85546875" customWidth="1"/>
  </cols>
  <sheetData>
    <row r="1" spans="7:75">
      <c r="H1" s="34"/>
      <c r="I1" s="140" t="s">
        <v>14072</v>
      </c>
      <c r="J1" s="140"/>
      <c r="K1" s="140"/>
      <c r="L1" s="140"/>
      <c r="M1" s="140"/>
      <c r="N1" s="140"/>
      <c r="O1" s="67" t="s">
        <v>14073</v>
      </c>
      <c r="P1" s="67"/>
      <c r="Q1" s="67"/>
      <c r="R1" s="67"/>
      <c r="S1" s="67"/>
      <c r="T1" s="67"/>
      <c r="U1" s="67"/>
      <c r="V1" s="67"/>
      <c r="W1" s="67"/>
      <c r="X1" s="67"/>
      <c r="Y1" s="67"/>
      <c r="Z1" s="67"/>
      <c r="AA1" s="67"/>
      <c r="AB1" s="67"/>
      <c r="AC1" s="67"/>
      <c r="AD1" s="67"/>
      <c r="AE1" s="67"/>
      <c r="AF1" s="67"/>
      <c r="AG1" s="67"/>
      <c r="AH1" s="141" t="s">
        <v>14074</v>
      </c>
      <c r="AI1" s="141"/>
      <c r="AJ1" s="141"/>
      <c r="AK1" s="141"/>
      <c r="AL1" s="141"/>
      <c r="AM1" s="141"/>
      <c r="AN1" s="141"/>
      <c r="AO1" s="141"/>
      <c r="AP1" s="141"/>
      <c r="AQ1" t="s">
        <v>14075</v>
      </c>
      <c r="BB1" t="s">
        <v>14076</v>
      </c>
    </row>
    <row r="2" spans="7:75">
      <c r="G2" s="28">
        <v>0</v>
      </c>
      <c r="H2" s="34"/>
      <c r="I2" s="34"/>
      <c r="J2" s="34"/>
      <c r="K2" s="34"/>
      <c r="Q2" s="141" t="s">
        <v>14077</v>
      </c>
      <c r="R2" s="141"/>
      <c r="S2" s="141"/>
      <c r="T2" s="141"/>
      <c r="Z2" s="142" t="s">
        <v>14078</v>
      </c>
      <c r="AA2" s="142"/>
      <c r="AB2" s="142"/>
      <c r="AC2" s="142"/>
      <c r="AD2" s="142"/>
      <c r="AK2" s="141" t="s">
        <v>14079</v>
      </c>
      <c r="AL2" s="141"/>
      <c r="AM2" s="141"/>
      <c r="AQ2" s="141" t="s">
        <v>14080</v>
      </c>
      <c r="AR2" s="141"/>
      <c r="AS2" s="35"/>
      <c r="AT2" s="141" t="s">
        <v>14081</v>
      </c>
      <c r="AU2" s="141"/>
      <c r="AV2" s="141"/>
      <c r="AW2" s="141" t="s">
        <v>14082</v>
      </c>
      <c r="AX2" s="141"/>
      <c r="AY2" s="35"/>
      <c r="AZ2" s="35"/>
      <c r="BB2" s="141" t="s">
        <v>14083</v>
      </c>
      <c r="BC2" s="141"/>
      <c r="BD2" s="141"/>
      <c r="BE2" s="141"/>
      <c r="BF2" s="141"/>
      <c r="BG2" s="141"/>
      <c r="BH2" s="141"/>
      <c r="BI2" s="141"/>
      <c r="BJ2" s="141"/>
      <c r="BK2" s="141"/>
      <c r="BL2" s="141" t="s">
        <v>14084</v>
      </c>
      <c r="BM2" s="141"/>
      <c r="BN2" s="141"/>
    </row>
    <row r="3" spans="7:75" ht="12" customHeight="1">
      <c r="G3" s="28"/>
      <c r="H3" s="41" t="s">
        <v>14085</v>
      </c>
      <c r="I3" s="50"/>
      <c r="J3" s="50"/>
      <c r="K3" s="50" t="s">
        <v>14085</v>
      </c>
      <c r="L3" s="50" t="s">
        <v>14086</v>
      </c>
      <c r="M3" s="50" t="s">
        <v>14087</v>
      </c>
      <c r="N3" s="50"/>
      <c r="O3" s="50" t="s">
        <v>14088</v>
      </c>
      <c r="P3" s="50" t="s">
        <v>14089</v>
      </c>
      <c r="Q3" s="50" t="s">
        <v>14090</v>
      </c>
      <c r="R3" s="50" t="s">
        <v>14090</v>
      </c>
      <c r="S3" s="50" t="s">
        <v>14090</v>
      </c>
      <c r="T3" s="50" t="s">
        <v>14090</v>
      </c>
      <c r="U3" s="50" t="s">
        <v>14091</v>
      </c>
      <c r="V3" s="50" t="s">
        <v>14087</v>
      </c>
      <c r="W3" s="50" t="s">
        <v>14092</v>
      </c>
      <c r="X3" s="50" t="s">
        <v>14091</v>
      </c>
      <c r="Y3" s="50" t="s">
        <v>14093</v>
      </c>
      <c r="Z3" s="50" t="s">
        <v>14094</v>
      </c>
      <c r="AA3" s="50" t="s">
        <v>14087</v>
      </c>
      <c r="AB3" s="50" t="s">
        <v>14095</v>
      </c>
      <c r="AC3" s="50" t="s">
        <v>14095</v>
      </c>
      <c r="AD3" s="50" t="s">
        <v>14095</v>
      </c>
      <c r="AE3" s="50" t="s">
        <v>14093</v>
      </c>
      <c r="AF3" s="50" t="s">
        <v>14409</v>
      </c>
      <c r="AG3" s="50"/>
      <c r="AH3" s="50" t="s">
        <v>14097</v>
      </c>
      <c r="AI3" s="50" t="s">
        <v>14098</v>
      </c>
      <c r="AJ3" s="50" t="s">
        <v>14093</v>
      </c>
      <c r="AK3" s="50" t="s">
        <v>14099</v>
      </c>
      <c r="AL3" s="50" t="s">
        <v>14099</v>
      </c>
      <c r="AM3" s="50" t="s">
        <v>14099</v>
      </c>
      <c r="AN3" s="50" t="s">
        <v>14087</v>
      </c>
      <c r="AO3" s="50" t="s">
        <v>14087</v>
      </c>
      <c r="AP3" s="50"/>
      <c r="AQ3" s="50" t="s">
        <v>14100</v>
      </c>
      <c r="AR3" s="50" t="s">
        <v>14100</v>
      </c>
      <c r="AS3" s="50" t="s">
        <v>14098</v>
      </c>
      <c r="AT3" s="50" t="s">
        <v>14101</v>
      </c>
      <c r="AU3" s="50" t="s">
        <v>14101</v>
      </c>
      <c r="AV3" s="50" t="s">
        <v>14087</v>
      </c>
      <c r="AW3" s="50" t="s">
        <v>14102</v>
      </c>
      <c r="AX3" s="50" t="s">
        <v>14102</v>
      </c>
      <c r="AY3" s="50" t="s">
        <v>14098</v>
      </c>
      <c r="AZ3" s="50" t="s">
        <v>14103</v>
      </c>
      <c r="BA3" s="50"/>
      <c r="BB3" s="50" t="s">
        <v>14104</v>
      </c>
      <c r="BC3" s="50" t="s">
        <v>14104</v>
      </c>
      <c r="BD3" s="50" t="s">
        <v>14104</v>
      </c>
      <c r="BE3" s="50" t="s">
        <v>14104</v>
      </c>
      <c r="BF3" s="50" t="s">
        <v>14105</v>
      </c>
      <c r="BG3" s="50" t="s">
        <v>14105</v>
      </c>
      <c r="BH3" s="50" t="s">
        <v>14105</v>
      </c>
      <c r="BI3" s="50" t="s">
        <v>14106</v>
      </c>
      <c r="BJ3" s="50" t="s">
        <v>14106</v>
      </c>
      <c r="BK3" s="50" t="s">
        <v>14106</v>
      </c>
      <c r="BL3" s="50" t="s">
        <v>14107</v>
      </c>
      <c r="BM3" s="50" t="s">
        <v>14107</v>
      </c>
      <c r="BN3" s="50" t="s">
        <v>14107</v>
      </c>
      <c r="BO3" s="50" t="s">
        <v>14087</v>
      </c>
      <c r="BP3" s="50" t="s">
        <v>14087</v>
      </c>
      <c r="BQ3" s="50" t="s">
        <v>14087</v>
      </c>
      <c r="BR3" s="50" t="s">
        <v>14087</v>
      </c>
      <c r="BS3" s="50" t="s">
        <v>14087</v>
      </c>
      <c r="BT3" s="50" t="s">
        <v>14087</v>
      </c>
      <c r="BU3" s="50"/>
      <c r="BV3" s="50" t="s">
        <v>14087</v>
      </c>
      <c r="BW3" s="50"/>
    </row>
    <row r="4" spans="7:75" ht="12" customHeight="1">
      <c r="G4" s="28"/>
      <c r="H4" s="41" t="s">
        <v>14108</v>
      </c>
      <c r="I4" s="50"/>
      <c r="J4" s="50"/>
      <c r="K4" s="50" t="s">
        <v>14108</v>
      </c>
      <c r="L4" s="50" t="s">
        <v>14109</v>
      </c>
      <c r="M4" s="50" t="s">
        <v>14110</v>
      </c>
      <c r="N4" s="50"/>
      <c r="O4" s="50" t="s">
        <v>14111</v>
      </c>
      <c r="P4" s="50" t="s">
        <v>14112</v>
      </c>
      <c r="Q4" s="50" t="s">
        <v>14113</v>
      </c>
      <c r="R4" s="50" t="s">
        <v>14113</v>
      </c>
      <c r="S4" s="50" t="s">
        <v>14113</v>
      </c>
      <c r="T4" s="50" t="s">
        <v>14113</v>
      </c>
      <c r="U4" s="50" t="s">
        <v>14114</v>
      </c>
      <c r="V4" s="50" t="s">
        <v>14110</v>
      </c>
      <c r="W4" s="50"/>
      <c r="X4" s="50" t="s">
        <v>14116</v>
      </c>
      <c r="Y4" s="50" t="s">
        <v>14117</v>
      </c>
      <c r="Z4" s="50" t="s">
        <v>14116</v>
      </c>
      <c r="AA4" s="50" t="s">
        <v>14110</v>
      </c>
      <c r="AB4" s="50" t="s">
        <v>14118</v>
      </c>
      <c r="AC4" s="50" t="s">
        <v>14118</v>
      </c>
      <c r="AD4" s="50" t="s">
        <v>14118</v>
      </c>
      <c r="AE4" s="50" t="s">
        <v>14119</v>
      </c>
      <c r="AF4" s="50" t="s">
        <v>14120</v>
      </c>
      <c r="AG4" s="50"/>
      <c r="AH4" s="50" t="s">
        <v>14121</v>
      </c>
      <c r="AI4" s="50" t="s">
        <v>14410</v>
      </c>
      <c r="AJ4" s="50" t="s">
        <v>14123</v>
      </c>
      <c r="AK4" s="50" t="s">
        <v>14124</v>
      </c>
      <c r="AL4" s="50" t="s">
        <v>14124</v>
      </c>
      <c r="AM4" s="50" t="s">
        <v>14124</v>
      </c>
      <c r="AN4" s="50" t="s">
        <v>14110</v>
      </c>
      <c r="AO4" s="50" t="s">
        <v>14110</v>
      </c>
      <c r="AP4" s="50"/>
      <c r="AQ4" s="50" t="s">
        <v>14125</v>
      </c>
      <c r="AR4" s="50" t="s">
        <v>14125</v>
      </c>
      <c r="AS4" s="50" t="s">
        <v>14122</v>
      </c>
      <c r="AT4" s="50" t="s">
        <v>14126</v>
      </c>
      <c r="AU4" s="50" t="s">
        <v>14126</v>
      </c>
      <c r="AV4" s="50" t="s">
        <v>14110</v>
      </c>
      <c r="AW4" s="50" t="s">
        <v>14127</v>
      </c>
      <c r="AX4" s="50" t="s">
        <v>14127</v>
      </c>
      <c r="AY4" s="50" t="s">
        <v>14122</v>
      </c>
      <c r="AZ4" s="50" t="s">
        <v>14128</v>
      </c>
      <c r="BA4" s="50"/>
      <c r="BB4" s="50" t="s">
        <v>14129</v>
      </c>
      <c r="BC4" s="50" t="s">
        <v>14129</v>
      </c>
      <c r="BD4" s="50" t="s">
        <v>14129</v>
      </c>
      <c r="BE4" s="50" t="s">
        <v>14129</v>
      </c>
      <c r="BF4" s="50" t="s">
        <v>14130</v>
      </c>
      <c r="BG4" s="50" t="s">
        <v>14130</v>
      </c>
      <c r="BH4" s="50" t="s">
        <v>14130</v>
      </c>
      <c r="BI4" s="50" t="s">
        <v>14131</v>
      </c>
      <c r="BJ4" s="50" t="s">
        <v>14131</v>
      </c>
      <c r="BK4" s="50" t="s">
        <v>14131</v>
      </c>
      <c r="BL4" s="50" t="s">
        <v>14132</v>
      </c>
      <c r="BM4" s="50" t="s">
        <v>14132</v>
      </c>
      <c r="BN4" s="50" t="s">
        <v>14132</v>
      </c>
      <c r="BO4" s="50" t="s">
        <v>14110</v>
      </c>
      <c r="BP4" s="50" t="s">
        <v>14110</v>
      </c>
      <c r="BQ4" s="50" t="s">
        <v>14110</v>
      </c>
      <c r="BR4" s="50" t="s">
        <v>14110</v>
      </c>
      <c r="BS4" s="50" t="s">
        <v>14110</v>
      </c>
      <c r="BT4" s="50" t="s">
        <v>14110</v>
      </c>
      <c r="BU4" s="50"/>
      <c r="BV4" s="50" t="s">
        <v>14110</v>
      </c>
      <c r="BW4" s="50"/>
    </row>
    <row r="5" spans="7:75" ht="12" customHeight="1">
      <c r="G5" s="28"/>
      <c r="H5" s="41" t="s">
        <v>14133</v>
      </c>
      <c r="I5" s="50"/>
      <c r="J5" s="50"/>
      <c r="K5" s="50" t="s">
        <v>14133</v>
      </c>
      <c r="L5" s="50" t="s">
        <v>14134</v>
      </c>
      <c r="M5" s="50" t="s">
        <v>14135</v>
      </c>
      <c r="N5" s="50"/>
      <c r="O5" s="50" t="s">
        <v>14135</v>
      </c>
      <c r="P5" s="50"/>
      <c r="Q5" s="50"/>
      <c r="R5" s="50"/>
      <c r="S5" s="50"/>
      <c r="T5" s="50"/>
      <c r="U5" s="50" t="s">
        <v>14137</v>
      </c>
      <c r="V5" s="50" t="s">
        <v>14138</v>
      </c>
      <c r="W5" s="50" t="s">
        <v>14138</v>
      </c>
      <c r="X5" s="50"/>
      <c r="Y5" s="50" t="s">
        <v>14139</v>
      </c>
      <c r="Z5" s="50" t="s">
        <v>14140</v>
      </c>
      <c r="AA5" s="50"/>
      <c r="AB5" s="50" t="s">
        <v>14141</v>
      </c>
      <c r="AC5" s="50" t="s">
        <v>14141</v>
      </c>
      <c r="AD5" s="50" t="s">
        <v>14141</v>
      </c>
      <c r="AE5" s="50" t="s">
        <v>14142</v>
      </c>
      <c r="AF5" s="50" t="s">
        <v>14143</v>
      </c>
      <c r="AG5" s="50"/>
      <c r="AH5" s="50" t="s">
        <v>14135</v>
      </c>
      <c r="AI5" s="50" t="s">
        <v>14138</v>
      </c>
      <c r="AJ5" s="50" t="s">
        <v>14144</v>
      </c>
      <c r="AK5" s="50"/>
      <c r="AL5" s="50"/>
      <c r="AM5" s="50"/>
      <c r="AN5" s="50"/>
      <c r="AO5" s="50"/>
      <c r="AP5" s="50"/>
      <c r="AQ5" s="50" t="s">
        <v>14146</v>
      </c>
      <c r="AR5" s="50" t="s">
        <v>14146</v>
      </c>
      <c r="AS5" s="50"/>
      <c r="AT5" s="50" t="s">
        <v>14147</v>
      </c>
      <c r="AU5" s="149" t="s">
        <v>14147</v>
      </c>
      <c r="AV5" s="149"/>
      <c r="AW5" s="50" t="s">
        <v>14148</v>
      </c>
      <c r="AX5" s="50" t="s">
        <v>14148</v>
      </c>
      <c r="AY5" s="50"/>
      <c r="AZ5" s="50" t="s">
        <v>14149</v>
      </c>
      <c r="BA5" s="50"/>
      <c r="BB5" s="50" t="s">
        <v>14150</v>
      </c>
      <c r="BC5" s="50" t="s">
        <v>14150</v>
      </c>
      <c r="BD5" s="50" t="s">
        <v>14150</v>
      </c>
      <c r="BE5" s="50" t="s">
        <v>14150</v>
      </c>
      <c r="BF5" s="50" t="s">
        <v>14151</v>
      </c>
      <c r="BG5" s="50" t="s">
        <v>14151</v>
      </c>
      <c r="BH5" s="50" t="s">
        <v>14151</v>
      </c>
      <c r="BI5" s="50" t="s">
        <v>14152</v>
      </c>
      <c r="BJ5" s="50" t="s">
        <v>14152</v>
      </c>
      <c r="BK5" s="50" t="s">
        <v>14152</v>
      </c>
      <c r="BL5" s="50" t="s">
        <v>14153</v>
      </c>
      <c r="BM5" s="50" t="s">
        <v>14153</v>
      </c>
      <c r="BN5" s="50" t="s">
        <v>14153</v>
      </c>
      <c r="BO5" s="50"/>
      <c r="BP5" s="50"/>
      <c r="BQ5" s="50"/>
      <c r="BR5" s="50"/>
      <c r="BS5" s="50"/>
      <c r="BT5" s="50"/>
      <c r="BU5" s="50"/>
      <c r="BV5" s="50"/>
      <c r="BW5" s="50"/>
    </row>
    <row r="6" spans="7:75" ht="12" customHeight="1">
      <c r="G6" s="28"/>
      <c r="H6" s="41" t="s">
        <v>14154</v>
      </c>
      <c r="I6" s="50"/>
      <c r="J6" s="50"/>
      <c r="K6" s="50" t="s">
        <v>14154</v>
      </c>
      <c r="L6" s="50" t="s">
        <v>14155</v>
      </c>
      <c r="M6" s="50"/>
      <c r="N6" s="50"/>
      <c r="P6" s="50" t="s">
        <v>14136</v>
      </c>
      <c r="Q6" s="50"/>
      <c r="R6" s="50"/>
      <c r="S6" s="50"/>
      <c r="T6" s="50"/>
      <c r="U6" s="50" t="s">
        <v>14411</v>
      </c>
      <c r="V6" s="50"/>
      <c r="W6" s="50" t="s">
        <v>14412</v>
      </c>
      <c r="X6" s="50"/>
      <c r="Y6" s="50"/>
      <c r="Z6" s="50" t="s">
        <v>14158</v>
      </c>
      <c r="AA6" s="50"/>
      <c r="AB6" s="50"/>
      <c r="AC6" s="50"/>
      <c r="AD6" s="50"/>
      <c r="AE6" s="50" t="s">
        <v>14159</v>
      </c>
      <c r="AF6" s="50" t="s">
        <v>14160</v>
      </c>
      <c r="AG6" s="50"/>
      <c r="AH6" s="50"/>
      <c r="AI6" s="50"/>
      <c r="AJ6" s="50" t="s">
        <v>14161</v>
      </c>
      <c r="AK6" s="50" t="s">
        <v>14145</v>
      </c>
      <c r="AL6" s="50" t="s">
        <v>14145</v>
      </c>
      <c r="AM6" s="50" t="s">
        <v>14145</v>
      </c>
      <c r="AN6" s="50"/>
      <c r="AO6" s="50"/>
      <c r="AP6" s="50"/>
      <c r="AQ6" s="50" t="s">
        <v>14163</v>
      </c>
      <c r="AR6" s="50" t="s">
        <v>14163</v>
      </c>
      <c r="AS6" s="50"/>
      <c r="AT6" s="50" t="s">
        <v>14164</v>
      </c>
      <c r="AU6" s="50" t="s">
        <v>14164</v>
      </c>
      <c r="AV6" s="50"/>
      <c r="AW6" s="50" t="s">
        <v>14165</v>
      </c>
      <c r="AX6" s="50" t="s">
        <v>14165</v>
      </c>
      <c r="AY6" s="50"/>
      <c r="AZ6" s="50" t="s">
        <v>14166</v>
      </c>
      <c r="BA6" s="50"/>
      <c r="BB6" s="50"/>
      <c r="BC6" s="50"/>
      <c r="BD6" s="50"/>
      <c r="BE6" s="50"/>
      <c r="BF6" s="50" t="s">
        <v>14167</v>
      </c>
      <c r="BG6" s="50" t="s">
        <v>14167</v>
      </c>
      <c r="BH6" s="50" t="s">
        <v>14167</v>
      </c>
      <c r="BI6" s="50" t="s">
        <v>14168</v>
      </c>
      <c r="BJ6" s="50" t="s">
        <v>14168</v>
      </c>
      <c r="BK6" s="50" t="s">
        <v>14168</v>
      </c>
      <c r="BL6" s="50" t="s">
        <v>14169</v>
      </c>
      <c r="BM6" s="50" t="s">
        <v>14169</v>
      </c>
      <c r="BN6" s="50" t="s">
        <v>14169</v>
      </c>
      <c r="BO6" s="50"/>
      <c r="BP6" s="50"/>
      <c r="BQ6" s="50"/>
      <c r="BR6" s="50"/>
      <c r="BS6" s="50"/>
      <c r="BT6" s="50"/>
      <c r="BU6" s="50"/>
      <c r="BV6" s="50"/>
      <c r="BW6" s="50"/>
    </row>
    <row r="7" spans="7:75" ht="12" customHeight="1">
      <c r="G7" s="28"/>
      <c r="H7" s="41" t="s">
        <v>14170</v>
      </c>
      <c r="I7" s="50"/>
      <c r="J7" s="50"/>
      <c r="K7" s="50" t="s">
        <v>14170</v>
      </c>
      <c r="L7" s="50" t="s">
        <v>14171</v>
      </c>
      <c r="M7" s="50"/>
      <c r="N7" s="50"/>
      <c r="O7" s="50"/>
      <c r="P7" s="50" t="s">
        <v>14156</v>
      </c>
      <c r="Q7" s="50"/>
      <c r="R7" s="50"/>
      <c r="S7" s="50"/>
      <c r="T7" s="50"/>
      <c r="U7" s="50"/>
      <c r="V7" s="50"/>
      <c r="X7" s="50"/>
      <c r="Y7" s="50"/>
      <c r="Z7" s="43" t="s">
        <v>14174</v>
      </c>
      <c r="AA7" s="50"/>
      <c r="AB7" s="50"/>
      <c r="AC7" s="50"/>
      <c r="AD7" s="50"/>
      <c r="AE7" s="50" t="s">
        <v>14175</v>
      </c>
      <c r="AF7" s="50" t="s">
        <v>14176</v>
      </c>
      <c r="AG7" s="50"/>
      <c r="AH7" s="50"/>
      <c r="AI7" s="50"/>
      <c r="AJ7" s="50"/>
      <c r="AK7" s="50" t="s">
        <v>14162</v>
      </c>
      <c r="AL7" s="50" t="s">
        <v>14162</v>
      </c>
      <c r="AM7" s="50" t="s">
        <v>14162</v>
      </c>
      <c r="AN7" s="50"/>
      <c r="AO7" s="50"/>
      <c r="AP7" s="50"/>
      <c r="AQ7" s="50" t="s">
        <v>14178</v>
      </c>
      <c r="AR7" s="149" t="s">
        <v>14178</v>
      </c>
      <c r="AS7" s="149"/>
      <c r="AT7" s="50" t="s">
        <v>14162</v>
      </c>
      <c r="AU7" s="50" t="s">
        <v>14162</v>
      </c>
      <c r="AV7" s="50"/>
      <c r="AW7" s="50" t="s">
        <v>14179</v>
      </c>
      <c r="AX7" s="50" t="s">
        <v>14179</v>
      </c>
      <c r="AY7" s="50"/>
      <c r="AZ7" s="50" t="s">
        <v>14180</v>
      </c>
      <c r="BA7" s="50"/>
      <c r="BB7" s="50" t="s">
        <v>14181</v>
      </c>
      <c r="BC7" s="50" t="s">
        <v>14181</v>
      </c>
      <c r="BD7" s="50" t="s">
        <v>14181</v>
      </c>
      <c r="BE7" s="50" t="s">
        <v>14181</v>
      </c>
      <c r="BF7" s="50" t="s">
        <v>14156</v>
      </c>
      <c r="BG7" s="50" t="s">
        <v>14156</v>
      </c>
      <c r="BH7" s="50" t="s">
        <v>14156</v>
      </c>
      <c r="BI7" s="50" t="s">
        <v>14182</v>
      </c>
      <c r="BJ7" s="50" t="s">
        <v>14182</v>
      </c>
      <c r="BK7" s="50" t="s">
        <v>14182</v>
      </c>
      <c r="BL7" s="50" t="s">
        <v>14183</v>
      </c>
      <c r="BM7" s="50" t="s">
        <v>14183</v>
      </c>
      <c r="BN7" s="50" t="s">
        <v>14183</v>
      </c>
      <c r="BO7" s="50"/>
      <c r="BP7" s="50"/>
      <c r="BQ7" s="50"/>
      <c r="BR7" s="50"/>
      <c r="BS7" s="50"/>
      <c r="BT7" s="50"/>
      <c r="BU7" s="50"/>
      <c r="BV7" s="50"/>
      <c r="BW7" s="50"/>
    </row>
    <row r="8" spans="7:75" ht="12" customHeight="1">
      <c r="G8" s="28"/>
      <c r="H8" s="41" t="s">
        <v>14184</v>
      </c>
      <c r="I8" s="50"/>
      <c r="J8" s="50"/>
      <c r="K8" s="50" t="s">
        <v>14184</v>
      </c>
      <c r="L8" s="50" t="s">
        <v>14185</v>
      </c>
      <c r="M8" s="50"/>
      <c r="N8" s="50"/>
      <c r="O8" s="50"/>
      <c r="P8" s="50" t="s">
        <v>14172</v>
      </c>
      <c r="Q8" s="50"/>
      <c r="R8" s="50"/>
      <c r="S8" s="50"/>
      <c r="T8" s="50"/>
      <c r="U8" s="50"/>
      <c r="V8" s="50"/>
      <c r="X8" s="50"/>
      <c r="Y8" s="50"/>
      <c r="Z8" s="50"/>
      <c r="AA8" s="50"/>
      <c r="AB8" s="50"/>
      <c r="AC8" s="50"/>
      <c r="AD8" s="50"/>
      <c r="AE8" s="50"/>
      <c r="AF8" s="50" t="s">
        <v>14187</v>
      </c>
      <c r="AG8" s="50"/>
      <c r="AH8" s="50"/>
      <c r="AI8" s="50"/>
      <c r="AJ8" s="50"/>
      <c r="AK8" s="50" t="s">
        <v>14177</v>
      </c>
      <c r="AL8" s="50" t="s">
        <v>14177</v>
      </c>
      <c r="AM8" s="50" t="s">
        <v>14177</v>
      </c>
      <c r="AN8" s="50"/>
      <c r="AO8" s="50"/>
      <c r="AP8" s="50"/>
      <c r="AQ8" s="50" t="s">
        <v>14189</v>
      </c>
      <c r="AR8" s="50" t="s">
        <v>14189</v>
      </c>
      <c r="AS8" s="50"/>
      <c r="AT8" s="50" t="s">
        <v>14190</v>
      </c>
      <c r="AU8" s="50" t="s">
        <v>14190</v>
      </c>
      <c r="AV8" s="50"/>
      <c r="AW8" s="50" t="s">
        <v>14191</v>
      </c>
      <c r="AX8" s="50" t="s">
        <v>14191</v>
      </c>
      <c r="AY8" s="50"/>
      <c r="AZ8" s="50" t="s">
        <v>14192</v>
      </c>
      <c r="BA8" s="50"/>
      <c r="BB8" s="50" t="s">
        <v>14193</v>
      </c>
      <c r="BC8" s="50" t="s">
        <v>14193</v>
      </c>
      <c r="BD8" s="50" t="s">
        <v>14193</v>
      </c>
      <c r="BE8" s="50" t="s">
        <v>14193</v>
      </c>
      <c r="BF8" s="50" t="s">
        <v>14194</v>
      </c>
      <c r="BG8" s="50" t="s">
        <v>14194</v>
      </c>
      <c r="BH8" s="50" t="s">
        <v>14194</v>
      </c>
      <c r="BI8" s="50" t="s">
        <v>14195</v>
      </c>
      <c r="BJ8" s="50" t="s">
        <v>14195</v>
      </c>
      <c r="BK8" s="50" t="s">
        <v>14195</v>
      </c>
      <c r="BL8" s="50" t="s">
        <v>14196</v>
      </c>
      <c r="BM8" s="50" t="s">
        <v>14196</v>
      </c>
      <c r="BN8" s="50" t="s">
        <v>14196</v>
      </c>
      <c r="BO8" s="50"/>
      <c r="BP8" s="50"/>
      <c r="BQ8" s="50"/>
      <c r="BR8" s="50"/>
      <c r="BS8" s="50"/>
      <c r="BT8" s="50"/>
      <c r="BU8" s="50"/>
      <c r="BV8" s="50"/>
      <c r="BW8" s="50"/>
    </row>
    <row r="9" spans="7:75" ht="12" customHeight="1">
      <c r="G9" s="28"/>
      <c r="H9" s="41" t="s">
        <v>14197</v>
      </c>
      <c r="I9" s="50"/>
      <c r="J9" s="50"/>
      <c r="K9" s="50" t="s">
        <v>14197</v>
      </c>
      <c r="L9" s="50" t="s">
        <v>14198</v>
      </c>
      <c r="M9" s="50"/>
      <c r="N9" s="50"/>
      <c r="O9" s="50"/>
      <c r="P9" s="50" t="s">
        <v>14186</v>
      </c>
      <c r="Q9" s="50"/>
      <c r="R9" s="50"/>
      <c r="S9" s="50"/>
      <c r="T9" s="50"/>
      <c r="U9" s="50"/>
      <c r="V9" s="50"/>
      <c r="W9" s="50"/>
      <c r="X9" s="50"/>
      <c r="Y9" s="50"/>
      <c r="Z9" s="50"/>
      <c r="AA9" s="50"/>
      <c r="AB9" s="50"/>
      <c r="AC9" s="50"/>
      <c r="AD9" s="50"/>
      <c r="AE9" s="50"/>
      <c r="AF9" s="50" t="s">
        <v>14413</v>
      </c>
      <c r="AG9" s="50"/>
      <c r="AH9" s="50"/>
      <c r="AI9" s="50"/>
      <c r="AJ9" s="50"/>
      <c r="AK9" s="50" t="s">
        <v>14188</v>
      </c>
      <c r="AL9" s="50" t="s">
        <v>14188</v>
      </c>
      <c r="AM9" s="50" t="s">
        <v>14188</v>
      </c>
      <c r="AN9" s="50"/>
      <c r="AO9" s="50"/>
      <c r="AP9" s="50"/>
      <c r="AQ9" s="50" t="s">
        <v>14202</v>
      </c>
      <c r="AR9" s="50" t="s">
        <v>14202</v>
      </c>
      <c r="AS9" s="50"/>
      <c r="AT9" s="50" t="s">
        <v>14188</v>
      </c>
      <c r="AU9" s="50" t="s">
        <v>14188</v>
      </c>
      <c r="AV9" s="50"/>
      <c r="AW9" s="50" t="s">
        <v>14204</v>
      </c>
      <c r="AX9" s="50" t="s">
        <v>14204</v>
      </c>
      <c r="AY9" s="50"/>
      <c r="AZ9" s="50" t="s">
        <v>14205</v>
      </c>
      <c r="BA9" s="50"/>
      <c r="BB9" s="50" t="s">
        <v>14206</v>
      </c>
      <c r="BC9" s="50" t="s">
        <v>14206</v>
      </c>
      <c r="BD9" s="50" t="s">
        <v>14206</v>
      </c>
      <c r="BE9" s="50" t="s">
        <v>14206</v>
      </c>
      <c r="BF9" s="50" t="s">
        <v>14207</v>
      </c>
      <c r="BG9" s="50" t="s">
        <v>14207</v>
      </c>
      <c r="BH9" s="149" t="s">
        <v>14207</v>
      </c>
      <c r="BI9" s="149"/>
      <c r="BJ9" s="50"/>
      <c r="BK9" s="50"/>
      <c r="BL9" s="50" t="s">
        <v>14208</v>
      </c>
      <c r="BM9" s="50" t="s">
        <v>14208</v>
      </c>
      <c r="BN9" s="50" t="s">
        <v>14208</v>
      </c>
      <c r="BO9" s="50"/>
      <c r="BP9" s="50"/>
      <c r="BQ9" s="50"/>
      <c r="BR9" s="50"/>
      <c r="BS9" s="50"/>
      <c r="BT9" s="50"/>
      <c r="BU9" s="50"/>
      <c r="BV9" s="50"/>
      <c r="BW9" s="50"/>
    </row>
    <row r="10" spans="7:75" ht="12" customHeight="1">
      <c r="G10" s="28"/>
      <c r="H10" s="41" t="s">
        <v>14209</v>
      </c>
      <c r="I10" s="50"/>
      <c r="J10" s="50"/>
      <c r="K10" s="50" t="s">
        <v>14209</v>
      </c>
      <c r="L10" s="50" t="s">
        <v>14210</v>
      </c>
      <c r="M10" s="50"/>
      <c r="N10" s="50"/>
      <c r="O10" s="50"/>
      <c r="P10" s="50"/>
      <c r="Q10" s="50"/>
      <c r="R10" s="50"/>
      <c r="S10" s="50"/>
      <c r="T10" s="50"/>
      <c r="U10" s="50"/>
      <c r="V10" s="50"/>
      <c r="W10" s="50"/>
      <c r="X10" s="50"/>
      <c r="Y10" s="50"/>
      <c r="Z10" s="50"/>
      <c r="AA10" s="50"/>
      <c r="AB10" s="50"/>
      <c r="AC10" s="50"/>
      <c r="AD10" s="50"/>
      <c r="AE10" s="50"/>
      <c r="AF10" s="50" t="s">
        <v>14211</v>
      </c>
      <c r="AG10" s="50"/>
      <c r="AH10" s="50"/>
      <c r="AI10" s="50"/>
      <c r="AJ10" s="50"/>
      <c r="AK10" s="50"/>
      <c r="AL10" s="50"/>
      <c r="AM10" s="50" t="s">
        <v>14201</v>
      </c>
      <c r="AN10" s="50"/>
      <c r="AO10" s="50"/>
      <c r="AP10" s="50"/>
      <c r="AQ10" s="50" t="s">
        <v>14213</v>
      </c>
      <c r="AR10" s="50" t="s">
        <v>14213</v>
      </c>
      <c r="AS10" s="50"/>
      <c r="AT10" s="50" t="s">
        <v>14214</v>
      </c>
      <c r="AU10" s="50" t="s">
        <v>14214</v>
      </c>
      <c r="AV10" s="50"/>
      <c r="AW10" s="50" t="s">
        <v>14215</v>
      </c>
      <c r="AX10" s="50" t="s">
        <v>14215</v>
      </c>
      <c r="AY10" s="50"/>
      <c r="AZ10" s="50" t="s">
        <v>14215</v>
      </c>
      <c r="BA10" s="50"/>
      <c r="BB10" s="50" t="s">
        <v>14211</v>
      </c>
      <c r="BC10" s="50" t="s">
        <v>14211</v>
      </c>
      <c r="BD10" s="50" t="s">
        <v>14211</v>
      </c>
      <c r="BE10" s="50" t="s">
        <v>14211</v>
      </c>
      <c r="BF10" s="50" t="s">
        <v>14216</v>
      </c>
      <c r="BG10" s="50" t="s">
        <v>14216</v>
      </c>
      <c r="BH10" s="149" t="s">
        <v>14216</v>
      </c>
      <c r="BI10" s="149"/>
      <c r="BJ10" s="50"/>
      <c r="BK10" s="50"/>
      <c r="BL10" s="50"/>
      <c r="BM10" s="50"/>
      <c r="BN10" s="50"/>
      <c r="BO10" s="50"/>
      <c r="BP10" s="50"/>
      <c r="BQ10" s="50"/>
      <c r="BR10" s="50"/>
      <c r="BS10" s="50"/>
      <c r="BT10" s="50"/>
      <c r="BU10" s="50"/>
      <c r="BV10" s="50"/>
    </row>
    <row r="11" spans="7:75" ht="12" customHeight="1">
      <c r="G11" s="28"/>
      <c r="H11" s="41" t="s">
        <v>14217</v>
      </c>
      <c r="I11" s="50"/>
      <c r="J11" s="50"/>
      <c r="K11" s="50" t="s">
        <v>14217</v>
      </c>
      <c r="L11" s="50" t="s">
        <v>14218</v>
      </c>
      <c r="M11" s="50"/>
      <c r="N11" s="50"/>
      <c r="O11" s="50"/>
      <c r="P11" s="50"/>
      <c r="Q11" s="50"/>
      <c r="R11" s="50"/>
      <c r="S11" s="50"/>
      <c r="T11" s="50"/>
      <c r="U11" s="50"/>
      <c r="V11" s="50"/>
      <c r="W11" s="50"/>
      <c r="X11" s="50"/>
      <c r="Y11" s="50"/>
      <c r="Z11" s="50"/>
      <c r="AA11" s="50"/>
      <c r="AB11" s="50"/>
      <c r="AC11" s="50"/>
      <c r="AD11" s="50"/>
      <c r="AE11" s="50"/>
      <c r="AF11" s="50" t="s">
        <v>14219</v>
      </c>
      <c r="AG11" s="50"/>
      <c r="AH11" s="50"/>
      <c r="AI11" s="50"/>
      <c r="AJ11" s="50"/>
      <c r="AK11" s="50" t="s">
        <v>14212</v>
      </c>
      <c r="AL11" s="50" t="s">
        <v>14212</v>
      </c>
      <c r="AM11" s="50"/>
      <c r="AN11" s="50"/>
      <c r="AO11" s="50"/>
      <c r="AP11" s="50"/>
      <c r="AQ11" s="50" t="s">
        <v>14221</v>
      </c>
      <c r="AR11" s="50" t="s">
        <v>14221</v>
      </c>
      <c r="AS11" s="50"/>
      <c r="AT11" s="50"/>
      <c r="AU11" s="50"/>
      <c r="AV11" s="50"/>
      <c r="AW11" s="50" t="s">
        <v>14223</v>
      </c>
      <c r="AX11" s="50" t="s">
        <v>14223</v>
      </c>
      <c r="AY11" s="50"/>
      <c r="AZ11" s="50" t="s">
        <v>14221</v>
      </c>
      <c r="BA11" s="50"/>
      <c r="BB11" s="50"/>
      <c r="BC11" s="50"/>
      <c r="BD11" s="50"/>
      <c r="BE11" s="50"/>
      <c r="BF11" s="50" t="s">
        <v>14224</v>
      </c>
      <c r="BG11" s="50" t="s">
        <v>14224</v>
      </c>
      <c r="BH11" s="149" t="s">
        <v>14224</v>
      </c>
      <c r="BI11" s="149"/>
      <c r="BJ11" s="50"/>
      <c r="BK11" s="50"/>
      <c r="BL11" s="50" t="s">
        <v>14225</v>
      </c>
      <c r="BM11" s="50" t="s">
        <v>14225</v>
      </c>
      <c r="BN11" s="50" t="s">
        <v>14225</v>
      </c>
      <c r="BO11" s="50"/>
      <c r="BP11" s="50"/>
      <c r="BQ11" s="50"/>
      <c r="BR11" s="50"/>
      <c r="BS11" s="50"/>
      <c r="BT11" s="50"/>
      <c r="BU11" s="50"/>
      <c r="BV11" s="50"/>
    </row>
    <row r="12" spans="7:75" ht="12" customHeight="1">
      <c r="G12" s="28"/>
      <c r="H12" s="41" t="s">
        <v>14226</v>
      </c>
      <c r="I12" s="50"/>
      <c r="J12" s="50"/>
      <c r="K12" s="50" t="s">
        <v>14226</v>
      </c>
      <c r="L12" s="50" t="s">
        <v>14227</v>
      </c>
      <c r="M12" s="50"/>
      <c r="N12" s="50"/>
      <c r="O12" s="50"/>
      <c r="P12" s="50"/>
      <c r="Q12" s="50"/>
      <c r="R12" s="50"/>
      <c r="S12" s="50"/>
      <c r="T12" s="50"/>
      <c r="U12" s="50"/>
      <c r="V12" s="50"/>
      <c r="W12" s="50"/>
      <c r="X12" s="50"/>
      <c r="Y12" s="50"/>
      <c r="Z12" s="50"/>
      <c r="AA12" s="50"/>
      <c r="AB12" s="50"/>
      <c r="AC12" s="50"/>
      <c r="AD12" s="50"/>
      <c r="AE12" s="50"/>
      <c r="AF12" s="50" t="s">
        <v>14228</v>
      </c>
      <c r="AG12" s="50"/>
      <c r="AH12" s="50"/>
      <c r="AI12" s="50"/>
      <c r="AJ12" s="50"/>
      <c r="AK12" s="50" t="s">
        <v>14220</v>
      </c>
      <c r="AL12" s="50" t="s">
        <v>14220</v>
      </c>
      <c r="AM12" s="50" t="s">
        <v>14220</v>
      </c>
      <c r="AN12" s="50"/>
      <c r="AO12" s="50"/>
      <c r="AP12" s="50"/>
      <c r="AQ12" s="50" t="s">
        <v>14229</v>
      </c>
      <c r="AR12" s="149" t="s">
        <v>14229</v>
      </c>
      <c r="AS12" s="149"/>
      <c r="AT12" s="50"/>
      <c r="AU12" s="50"/>
      <c r="AV12" s="50"/>
      <c r="AW12" s="50" t="s">
        <v>14230</v>
      </c>
      <c r="AX12" s="50" t="s">
        <v>14230</v>
      </c>
      <c r="AY12" s="50"/>
      <c r="AZ12" s="50" t="s">
        <v>14231</v>
      </c>
      <c r="BA12" s="50"/>
      <c r="BB12" s="50" t="s">
        <v>14232</v>
      </c>
      <c r="BC12" s="50" t="s">
        <v>14232</v>
      </c>
      <c r="BD12" s="50" t="s">
        <v>14232</v>
      </c>
      <c r="BE12" s="50" t="s">
        <v>14232</v>
      </c>
      <c r="BF12" s="50" t="s">
        <v>14233</v>
      </c>
      <c r="BG12" s="50" t="s">
        <v>14233</v>
      </c>
      <c r="BH12" s="149" t="s">
        <v>14233</v>
      </c>
      <c r="BI12" s="149"/>
      <c r="BJ12" s="50"/>
      <c r="BK12" s="50"/>
      <c r="BL12" s="50" t="s">
        <v>14234</v>
      </c>
      <c r="BM12" s="50" t="s">
        <v>14234</v>
      </c>
      <c r="BN12" s="50" t="s">
        <v>14234</v>
      </c>
      <c r="BO12" s="50"/>
      <c r="BP12" s="50"/>
      <c r="BQ12" s="50"/>
      <c r="BR12" s="50"/>
      <c r="BS12" s="50"/>
      <c r="BT12" s="50"/>
      <c r="BU12" s="50"/>
      <c r="BV12" s="50"/>
    </row>
    <row r="13" spans="7:75" ht="12" customHeight="1">
      <c r="G13" s="28"/>
      <c r="H13" s="149" t="s">
        <v>14235</v>
      </c>
      <c r="I13" s="149"/>
      <c r="J13" s="50"/>
      <c r="K13" s="50" t="s">
        <v>14235</v>
      </c>
      <c r="L13" s="50" t="s">
        <v>14236</v>
      </c>
      <c r="M13" s="50"/>
      <c r="N13" s="50"/>
      <c r="O13" s="50"/>
      <c r="P13" s="50"/>
      <c r="Q13" s="50"/>
      <c r="R13" s="50"/>
      <c r="S13" s="50"/>
      <c r="T13" s="50"/>
      <c r="U13" s="50"/>
      <c r="V13" s="50"/>
      <c r="W13" s="50"/>
      <c r="X13" s="50"/>
      <c r="Y13" s="50"/>
      <c r="Z13" s="50"/>
      <c r="AA13" s="50"/>
      <c r="AB13" s="50"/>
      <c r="AC13" s="50"/>
      <c r="AD13" s="50"/>
      <c r="AE13" s="50"/>
      <c r="AF13" s="50" t="s">
        <v>14237</v>
      </c>
      <c r="AG13" s="50"/>
      <c r="AH13" s="50"/>
      <c r="AI13" s="50"/>
      <c r="AJ13" s="50"/>
      <c r="AK13" s="50"/>
      <c r="AL13" s="50"/>
      <c r="AM13" s="50"/>
      <c r="AN13" s="50"/>
      <c r="AO13" s="50"/>
      <c r="AP13" s="50"/>
      <c r="AQ13" s="50" t="s">
        <v>14238</v>
      </c>
      <c r="AR13" s="50" t="s">
        <v>14238</v>
      </c>
      <c r="AS13" s="50" t="s">
        <v>14238</v>
      </c>
      <c r="AT13" s="50"/>
      <c r="AU13" s="50"/>
      <c r="AV13" s="50"/>
      <c r="AW13" s="50" t="s">
        <v>14239</v>
      </c>
      <c r="AX13" s="50" t="s">
        <v>14239</v>
      </c>
      <c r="AY13" s="50" t="s">
        <v>14238</v>
      </c>
      <c r="AZ13" s="50" t="s">
        <v>14240</v>
      </c>
      <c r="BA13" s="50"/>
      <c r="BB13" s="50"/>
      <c r="BC13" s="50"/>
      <c r="BD13" s="50"/>
      <c r="BE13" s="50"/>
      <c r="BF13" s="50" t="s">
        <v>14241</v>
      </c>
      <c r="BG13" s="50" t="s">
        <v>14241</v>
      </c>
      <c r="BH13" s="50" t="s">
        <v>14241</v>
      </c>
      <c r="BI13" s="50"/>
      <c r="BJ13" s="50"/>
      <c r="BK13" s="50"/>
      <c r="BL13" s="50" t="s">
        <v>14242</v>
      </c>
      <c r="BM13" s="50" t="s">
        <v>14242</v>
      </c>
      <c r="BN13" s="50" t="s">
        <v>14242</v>
      </c>
      <c r="BO13" s="50"/>
      <c r="BP13" s="50"/>
      <c r="BQ13" s="50"/>
      <c r="BR13" s="50"/>
      <c r="BS13" s="50"/>
      <c r="BT13" s="50"/>
      <c r="BU13" s="50"/>
      <c r="BV13" s="50"/>
    </row>
    <row r="14" spans="7:75" ht="12" customHeight="1">
      <c r="G14" s="28"/>
      <c r="H14" s="41"/>
      <c r="I14" s="50"/>
      <c r="J14" s="50"/>
      <c r="K14" s="50"/>
      <c r="L14" s="50" t="s">
        <v>14243</v>
      </c>
      <c r="M14" s="50"/>
      <c r="N14" s="50"/>
      <c r="O14" s="50"/>
      <c r="P14" s="50"/>
      <c r="Q14" s="50"/>
      <c r="R14" s="50"/>
      <c r="S14" s="50"/>
      <c r="T14" s="50"/>
      <c r="U14" s="50"/>
      <c r="V14" s="50"/>
      <c r="W14" s="50"/>
      <c r="X14" s="50"/>
      <c r="Y14" s="50"/>
      <c r="Z14" s="50"/>
      <c r="AA14" s="50"/>
      <c r="AB14" s="50"/>
      <c r="AC14" s="50"/>
      <c r="AD14" s="50"/>
      <c r="AE14" s="50"/>
      <c r="AF14" s="50" t="s">
        <v>14414</v>
      </c>
      <c r="AG14" s="50"/>
      <c r="AH14" s="50"/>
      <c r="AI14" s="50"/>
      <c r="AJ14" s="50"/>
      <c r="AK14" s="50"/>
      <c r="AL14" s="50"/>
      <c r="AM14" s="50"/>
      <c r="AN14" s="50"/>
      <c r="AO14" s="50"/>
      <c r="AP14" s="50"/>
      <c r="AQ14" s="50" t="s">
        <v>14244</v>
      </c>
      <c r="AR14" s="50" t="s">
        <v>14244</v>
      </c>
      <c r="AS14" s="50"/>
      <c r="AT14" s="50"/>
      <c r="AU14" s="50"/>
      <c r="AV14" s="50"/>
      <c r="AW14" s="50" t="s">
        <v>14245</v>
      </c>
      <c r="AX14" s="50" t="s">
        <v>14245</v>
      </c>
      <c r="AY14" s="50"/>
      <c r="AZ14" s="50"/>
      <c r="BA14" s="50"/>
      <c r="BB14" s="50" t="s">
        <v>14246</v>
      </c>
      <c r="BC14" s="50" t="s">
        <v>14246</v>
      </c>
      <c r="BD14" s="50" t="s">
        <v>14246</v>
      </c>
      <c r="BE14" s="50" t="s">
        <v>14246</v>
      </c>
      <c r="BF14" s="50" t="s">
        <v>14247</v>
      </c>
      <c r="BG14" s="50" t="s">
        <v>14247</v>
      </c>
      <c r="BH14" s="50" t="s">
        <v>14247</v>
      </c>
      <c r="BI14" s="50"/>
      <c r="BJ14" s="50"/>
      <c r="BK14" s="50"/>
      <c r="BL14" s="50" t="s">
        <v>14248</v>
      </c>
      <c r="BM14" s="50" t="s">
        <v>14248</v>
      </c>
      <c r="BN14" s="50" t="s">
        <v>14248</v>
      </c>
      <c r="BO14" s="50"/>
      <c r="BP14" s="50"/>
      <c r="BQ14" s="50"/>
      <c r="BR14" s="50"/>
      <c r="BS14" s="50"/>
      <c r="BT14" s="50"/>
      <c r="BU14" s="50"/>
      <c r="BV14" s="50"/>
    </row>
    <row r="15" spans="7:75" ht="12" customHeight="1">
      <c r="G15" s="28"/>
      <c r="H15" s="41"/>
      <c r="I15" s="50"/>
      <c r="J15" s="50"/>
      <c r="K15" s="50"/>
      <c r="L15" s="50" t="s">
        <v>14249</v>
      </c>
      <c r="M15" s="50" t="s">
        <v>14250</v>
      </c>
      <c r="N15" s="50"/>
      <c r="O15" s="50"/>
      <c r="P15" s="50" t="s">
        <v>14250</v>
      </c>
      <c r="Q15" s="50"/>
      <c r="R15" s="50" t="s">
        <v>14250</v>
      </c>
      <c r="S15" s="50"/>
      <c r="T15" s="50"/>
      <c r="U15" s="50"/>
      <c r="V15" s="50" t="s">
        <v>14250</v>
      </c>
      <c r="W15" s="50" t="s">
        <v>14250</v>
      </c>
      <c r="X15" s="50"/>
      <c r="Y15" s="50"/>
      <c r="Z15" s="50"/>
      <c r="AA15" s="50"/>
      <c r="AB15" s="50" t="s">
        <v>14250</v>
      </c>
      <c r="AC15" s="50"/>
      <c r="AD15" s="50"/>
      <c r="AE15" s="50"/>
      <c r="AF15" s="50" t="s">
        <v>14415</v>
      </c>
      <c r="AG15" s="50"/>
      <c r="AH15" s="50"/>
      <c r="AI15" s="50"/>
      <c r="AJ15" s="50"/>
      <c r="AK15" s="50"/>
      <c r="AL15" s="50"/>
      <c r="AM15" s="50"/>
      <c r="AN15" s="50"/>
      <c r="AO15" s="50"/>
      <c r="AP15" s="50"/>
      <c r="AQ15" s="50"/>
      <c r="AR15" s="50"/>
      <c r="AS15" s="50"/>
      <c r="AT15" s="50" t="s">
        <v>14250</v>
      </c>
      <c r="AU15" s="50" t="s">
        <v>14250</v>
      </c>
      <c r="AV15" s="50" t="s">
        <v>14250</v>
      </c>
      <c r="AW15" s="52"/>
      <c r="AX15" s="52"/>
      <c r="AY15" s="50"/>
      <c r="AZ15" s="50"/>
      <c r="BA15" s="50"/>
      <c r="BB15" s="50"/>
      <c r="BC15" s="50"/>
      <c r="BD15" s="50"/>
      <c r="BE15" s="50"/>
      <c r="BF15" s="50" t="s">
        <v>14251</v>
      </c>
      <c r="BG15" s="50" t="s">
        <v>14251</v>
      </c>
      <c r="BH15" s="149" t="s">
        <v>14251</v>
      </c>
      <c r="BI15" s="149"/>
      <c r="BJ15" s="50"/>
      <c r="BK15" s="50"/>
      <c r="BL15" s="50" t="s">
        <v>14252</v>
      </c>
      <c r="BM15" s="50" t="s">
        <v>14252</v>
      </c>
      <c r="BN15" s="50" t="s">
        <v>14252</v>
      </c>
      <c r="BO15" s="50"/>
      <c r="BP15" s="50"/>
      <c r="BQ15" s="50"/>
      <c r="BR15" s="50"/>
      <c r="BS15" s="50"/>
      <c r="BT15" s="50"/>
      <c r="BU15" s="50"/>
      <c r="BV15" s="50"/>
    </row>
    <row r="16" spans="7:75" ht="12" customHeight="1">
      <c r="G16" s="28"/>
      <c r="H16" s="41"/>
      <c r="I16" s="50"/>
      <c r="J16" s="50"/>
      <c r="K16" s="50"/>
      <c r="L16" s="50"/>
      <c r="M16" s="50"/>
      <c r="N16" s="50"/>
      <c r="O16" s="50"/>
      <c r="P16" s="50"/>
      <c r="Q16" s="50"/>
      <c r="R16" s="50"/>
      <c r="S16" s="50"/>
      <c r="T16" s="50"/>
      <c r="U16" s="50"/>
      <c r="V16" s="50"/>
      <c r="W16" s="50"/>
      <c r="X16" s="50"/>
      <c r="Y16" s="50"/>
      <c r="Z16" s="50"/>
      <c r="AA16" s="50"/>
      <c r="AB16" s="50"/>
      <c r="AC16" s="50"/>
      <c r="AD16" s="50"/>
      <c r="AE16" s="50"/>
      <c r="AF16" s="50"/>
      <c r="AG16" s="50"/>
      <c r="AH16" s="50"/>
      <c r="AI16" s="50"/>
      <c r="AJ16" s="50"/>
      <c r="AK16" s="50"/>
      <c r="AL16" s="50"/>
      <c r="AM16" s="50"/>
      <c r="AN16" s="50"/>
      <c r="AO16" s="50"/>
      <c r="AP16" s="50"/>
      <c r="AQ16" s="50"/>
      <c r="AR16" s="50"/>
      <c r="AS16" s="50"/>
      <c r="AT16" s="50"/>
      <c r="AU16" s="50"/>
      <c r="AV16" s="50"/>
      <c r="AW16" s="52"/>
      <c r="AX16" s="52"/>
      <c r="AY16" s="50"/>
      <c r="AZ16" s="50"/>
      <c r="BA16" s="50"/>
      <c r="BB16" s="50"/>
      <c r="BC16" s="50"/>
      <c r="BD16" s="50"/>
      <c r="BE16" s="50"/>
      <c r="BF16" s="50"/>
      <c r="BG16" s="50"/>
      <c r="BH16" s="50"/>
      <c r="BI16" s="50"/>
      <c r="BJ16" s="50"/>
      <c r="BK16" s="50"/>
      <c r="BL16" s="50" t="s">
        <v>14253</v>
      </c>
      <c r="BM16" s="50" t="s">
        <v>14253</v>
      </c>
      <c r="BN16" s="50" t="s">
        <v>14253</v>
      </c>
      <c r="BO16" s="50"/>
      <c r="BP16" s="50"/>
      <c r="BQ16" s="50"/>
      <c r="BR16" s="50"/>
      <c r="BS16" s="50"/>
      <c r="BT16" s="50"/>
      <c r="BU16" s="50"/>
      <c r="BV16" s="50"/>
    </row>
    <row r="17" spans="1:74" ht="12" customHeight="1" thickBot="1">
      <c r="G17" s="28"/>
      <c r="H17" s="149" t="s">
        <v>14254</v>
      </c>
      <c r="I17" s="149"/>
      <c r="J17" s="50"/>
      <c r="K17" s="50" t="s">
        <v>14254</v>
      </c>
      <c r="L17" s="50" t="s">
        <v>14254</v>
      </c>
      <c r="M17" s="50" t="s">
        <v>14254</v>
      </c>
      <c r="N17" s="50"/>
      <c r="O17" s="50" t="s">
        <v>14254</v>
      </c>
      <c r="P17" s="50" t="s">
        <v>14254</v>
      </c>
      <c r="Q17" s="50" t="s">
        <v>14254</v>
      </c>
      <c r="R17" s="50" t="s">
        <v>14254</v>
      </c>
      <c r="S17" s="50" t="s">
        <v>14254</v>
      </c>
      <c r="T17" s="50" t="s">
        <v>14254</v>
      </c>
      <c r="U17" s="50" t="s">
        <v>14254</v>
      </c>
      <c r="V17" s="50" t="s">
        <v>14254</v>
      </c>
      <c r="W17" s="50" t="s">
        <v>14254</v>
      </c>
      <c r="X17" s="50" t="s">
        <v>14254</v>
      </c>
      <c r="Y17" s="50" t="s">
        <v>14254</v>
      </c>
      <c r="Z17" s="50" t="s">
        <v>14254</v>
      </c>
      <c r="AA17" s="50" t="s">
        <v>14254</v>
      </c>
      <c r="AB17" s="50" t="s">
        <v>14254</v>
      </c>
      <c r="AC17" s="50" t="s">
        <v>14254</v>
      </c>
      <c r="AD17" s="50" t="s">
        <v>14254</v>
      </c>
      <c r="AE17" s="50" t="s">
        <v>14254</v>
      </c>
      <c r="AF17" s="50" t="s">
        <v>14254</v>
      </c>
      <c r="AG17" s="50"/>
      <c r="AH17" s="50" t="s">
        <v>14254</v>
      </c>
      <c r="AI17" s="50" t="s">
        <v>14254</v>
      </c>
      <c r="AJ17" s="50" t="s">
        <v>14254</v>
      </c>
      <c r="AK17" s="50" t="s">
        <v>14254</v>
      </c>
      <c r="AL17" s="50" t="s">
        <v>14254</v>
      </c>
      <c r="AM17" s="50" t="s">
        <v>14254</v>
      </c>
      <c r="AN17" s="50" t="s">
        <v>14254</v>
      </c>
      <c r="AO17" s="50" t="s">
        <v>14254</v>
      </c>
      <c r="AP17" s="50"/>
      <c r="AQ17" s="50" t="s">
        <v>14254</v>
      </c>
      <c r="AR17" s="50" t="s">
        <v>14254</v>
      </c>
      <c r="AS17" s="50" t="s">
        <v>14254</v>
      </c>
      <c r="AT17" s="50" t="s">
        <v>14254</v>
      </c>
      <c r="AU17" s="50" t="s">
        <v>14254</v>
      </c>
      <c r="AV17" s="50" t="s">
        <v>14254</v>
      </c>
      <c r="AW17" s="50" t="s">
        <v>14254</v>
      </c>
      <c r="AX17" s="50" t="s">
        <v>14254</v>
      </c>
      <c r="AY17" s="50" t="s">
        <v>14254</v>
      </c>
      <c r="AZ17" s="50" t="s">
        <v>14254</v>
      </c>
      <c r="BA17" s="50"/>
      <c r="BB17" s="50" t="s">
        <v>14254</v>
      </c>
      <c r="BC17" s="50" t="s">
        <v>14254</v>
      </c>
      <c r="BD17" s="50" t="s">
        <v>14254</v>
      </c>
      <c r="BE17" s="50"/>
      <c r="BF17" s="50" t="s">
        <v>14254</v>
      </c>
      <c r="BG17" s="50" t="s">
        <v>14254</v>
      </c>
      <c r="BH17" s="50" t="s">
        <v>14254</v>
      </c>
      <c r="BI17" s="50" t="s">
        <v>14254</v>
      </c>
      <c r="BJ17" s="50" t="s">
        <v>14254</v>
      </c>
      <c r="BK17" s="50" t="s">
        <v>14254</v>
      </c>
      <c r="BL17" s="50" t="s">
        <v>14254</v>
      </c>
      <c r="BM17" s="50" t="s">
        <v>14254</v>
      </c>
      <c r="BN17" s="50" t="s">
        <v>14254</v>
      </c>
      <c r="BO17" s="50" t="s">
        <v>14254</v>
      </c>
      <c r="BP17" s="50" t="s">
        <v>14254</v>
      </c>
      <c r="BQ17" s="50" t="s">
        <v>14254</v>
      </c>
      <c r="BR17" s="50" t="s">
        <v>14254</v>
      </c>
      <c r="BS17" s="50" t="s">
        <v>14254</v>
      </c>
      <c r="BT17" s="50" t="s">
        <v>14254</v>
      </c>
      <c r="BU17" s="50"/>
      <c r="BV17" s="50" t="s">
        <v>14254</v>
      </c>
    </row>
    <row r="18" spans="1:74" ht="15.95" thickBot="1">
      <c r="A18" s="1" t="s">
        <v>15</v>
      </c>
      <c r="B18" s="1" t="s">
        <v>21</v>
      </c>
      <c r="C18" s="1" t="s">
        <v>17</v>
      </c>
      <c r="D18" s="1" t="s">
        <v>19</v>
      </c>
      <c r="E18" s="1" t="s">
        <v>13639</v>
      </c>
      <c r="F18" s="1" t="s">
        <v>20</v>
      </c>
      <c r="G18" s="28">
        <v>0</v>
      </c>
      <c r="H18" s="70" t="s">
        <v>14255</v>
      </c>
      <c r="I18" s="71" t="s">
        <v>14256</v>
      </c>
      <c r="J18" s="71" t="s">
        <v>14257</v>
      </c>
      <c r="K18" s="71" t="s">
        <v>14258</v>
      </c>
      <c r="L18" s="71" t="s">
        <v>14259</v>
      </c>
      <c r="M18" s="71" t="s">
        <v>14260</v>
      </c>
      <c r="N18" s="72" t="s">
        <v>14261</v>
      </c>
      <c r="O18" s="71" t="s">
        <v>14262</v>
      </c>
      <c r="P18" s="71" t="s">
        <v>14263</v>
      </c>
      <c r="Q18" s="71" t="s">
        <v>14264</v>
      </c>
      <c r="R18" s="71" t="s">
        <v>14265</v>
      </c>
      <c r="S18" s="71" t="s">
        <v>14266</v>
      </c>
      <c r="T18" s="71" t="s">
        <v>14267</v>
      </c>
      <c r="U18" s="71" t="s">
        <v>14268</v>
      </c>
      <c r="V18" s="71" t="s">
        <v>14269</v>
      </c>
      <c r="W18" s="71" t="s">
        <v>14270</v>
      </c>
      <c r="X18" s="71" t="s">
        <v>14271</v>
      </c>
      <c r="Y18" s="71" t="s">
        <v>14272</v>
      </c>
      <c r="Z18" s="71" t="s">
        <v>14273</v>
      </c>
      <c r="AA18" s="71" t="s">
        <v>14274</v>
      </c>
      <c r="AB18" s="71" t="s">
        <v>14275</v>
      </c>
      <c r="AC18" s="71" t="s">
        <v>14276</v>
      </c>
      <c r="AD18" s="73" t="s">
        <v>14277</v>
      </c>
      <c r="AE18" s="71" t="s">
        <v>14278</v>
      </c>
      <c r="AF18" s="74" t="s">
        <v>14279</v>
      </c>
      <c r="AG18" s="71" t="s">
        <v>14261</v>
      </c>
      <c r="AH18" s="75" t="s">
        <v>14280</v>
      </c>
      <c r="AI18" s="71" t="s">
        <v>14281</v>
      </c>
      <c r="AJ18" s="71" t="s">
        <v>14282</v>
      </c>
      <c r="AK18" s="71" t="s">
        <v>14283</v>
      </c>
      <c r="AL18" s="71" t="s">
        <v>14284</v>
      </c>
      <c r="AM18" s="71" t="s">
        <v>14285</v>
      </c>
      <c r="AN18" s="71" t="s">
        <v>14286</v>
      </c>
      <c r="AO18" s="71" t="s">
        <v>14287</v>
      </c>
      <c r="AP18" s="71" t="s">
        <v>14261</v>
      </c>
      <c r="AQ18" s="71" t="s">
        <v>14288</v>
      </c>
      <c r="AR18" s="71" t="s">
        <v>14289</v>
      </c>
      <c r="AS18" s="71" t="s">
        <v>14281</v>
      </c>
      <c r="AT18" s="71" t="s">
        <v>14288</v>
      </c>
      <c r="AU18" s="71" t="s">
        <v>14289</v>
      </c>
      <c r="AV18" s="71" t="s">
        <v>14290</v>
      </c>
      <c r="AW18" s="71" t="s">
        <v>14288</v>
      </c>
      <c r="AX18" s="71" t="s">
        <v>14289</v>
      </c>
      <c r="AY18" s="71" t="s">
        <v>14281</v>
      </c>
      <c r="AZ18" s="71" t="s">
        <v>14291</v>
      </c>
      <c r="BA18" s="71" t="s">
        <v>14261</v>
      </c>
      <c r="BB18" s="71" t="s">
        <v>14292</v>
      </c>
      <c r="BC18" s="71" t="s">
        <v>14293</v>
      </c>
      <c r="BD18" s="71" t="s">
        <v>14294</v>
      </c>
      <c r="BE18" s="71" t="s">
        <v>14295</v>
      </c>
      <c r="BF18" s="71" t="s">
        <v>14296</v>
      </c>
      <c r="BG18" s="71" t="s">
        <v>14297</v>
      </c>
      <c r="BH18" s="71" t="s">
        <v>14298</v>
      </c>
      <c r="BI18" s="71" t="s">
        <v>14299</v>
      </c>
      <c r="BJ18" s="71" t="s">
        <v>14300</v>
      </c>
      <c r="BK18" s="71" t="s">
        <v>14301</v>
      </c>
      <c r="BL18" s="71" t="s">
        <v>14302</v>
      </c>
      <c r="BM18" s="71" t="s">
        <v>14303</v>
      </c>
      <c r="BN18" s="76" t="s">
        <v>14304</v>
      </c>
      <c r="BO18" s="71" t="s">
        <v>14305</v>
      </c>
      <c r="BP18" s="71" t="s">
        <v>14306</v>
      </c>
      <c r="BQ18" s="71" t="s">
        <v>14307</v>
      </c>
      <c r="BR18" s="71" t="s">
        <v>14308</v>
      </c>
      <c r="BS18" s="71" t="s">
        <v>14309</v>
      </c>
      <c r="BT18" s="71" t="s">
        <v>14310</v>
      </c>
      <c r="BU18" s="81" t="s">
        <v>14261</v>
      </c>
      <c r="BV18" s="77" t="s">
        <v>14416</v>
      </c>
    </row>
    <row r="19" spans="1:74" ht="15.95">
      <c r="A19" s="82">
        <v>2</v>
      </c>
      <c r="B19" s="82">
        <v>1983</v>
      </c>
      <c r="C19" s="82" t="s">
        <v>872</v>
      </c>
      <c r="D19" s="82" t="s">
        <v>1147</v>
      </c>
      <c r="E19" s="82" t="s">
        <v>1148</v>
      </c>
      <c r="F19" s="82" t="s">
        <v>13652</v>
      </c>
      <c r="G19" s="82">
        <v>0</v>
      </c>
      <c r="H19" s="82" t="s">
        <v>14085</v>
      </c>
      <c r="I19" s="82">
        <v>6</v>
      </c>
      <c r="J19" s="82"/>
      <c r="K19" s="82" t="s">
        <v>14085</v>
      </c>
      <c r="L19" s="82" t="s">
        <v>14155</v>
      </c>
      <c r="M19" s="82" t="s">
        <v>14250</v>
      </c>
      <c r="N19" s="82"/>
      <c r="O19" s="52" t="s">
        <v>14088</v>
      </c>
      <c r="P19" s="52" t="s">
        <v>14156</v>
      </c>
      <c r="Q19" s="52" t="s">
        <v>14090</v>
      </c>
      <c r="R19" s="52" t="s">
        <v>14090</v>
      </c>
      <c r="S19" s="52" t="s">
        <v>14090</v>
      </c>
      <c r="T19" s="52" t="s">
        <v>14090</v>
      </c>
      <c r="U19" s="52" t="s">
        <v>14137</v>
      </c>
      <c r="V19" s="52" t="s">
        <v>14087</v>
      </c>
      <c r="W19" s="52" t="s">
        <v>14092</v>
      </c>
      <c r="X19" s="52" t="s">
        <v>14091</v>
      </c>
      <c r="Y19" s="52" t="s">
        <v>14093</v>
      </c>
      <c r="Z19" s="52" t="s">
        <v>14094</v>
      </c>
      <c r="AA19" s="52" t="s">
        <v>14110</v>
      </c>
      <c r="AB19" s="82" t="s">
        <v>14118</v>
      </c>
      <c r="AC19" s="82" t="s">
        <v>14141</v>
      </c>
      <c r="AD19" s="82" t="s">
        <v>14141</v>
      </c>
      <c r="AE19" s="82" t="s">
        <v>14093</v>
      </c>
      <c r="AF19" s="82" t="s">
        <v>14211</v>
      </c>
      <c r="AG19" s="82" t="s">
        <v>14417</v>
      </c>
      <c r="AH19" s="82" t="s">
        <v>14097</v>
      </c>
      <c r="AI19" s="82" t="s">
        <v>14122</v>
      </c>
      <c r="AJ19" s="82" t="s">
        <v>14123</v>
      </c>
      <c r="AK19" s="82" t="s">
        <v>14099</v>
      </c>
      <c r="AL19" s="82" t="s">
        <v>14162</v>
      </c>
      <c r="AM19" s="82" t="s">
        <v>14099</v>
      </c>
      <c r="AN19" s="82" t="s">
        <v>14110</v>
      </c>
      <c r="AO19" s="82" t="s">
        <v>14110</v>
      </c>
      <c r="AP19" s="82"/>
      <c r="AQ19" s="82" t="s">
        <v>14100</v>
      </c>
      <c r="AR19" s="82" t="s">
        <v>14100</v>
      </c>
      <c r="AS19" s="82" t="s">
        <v>14098</v>
      </c>
      <c r="AT19" s="82" t="s">
        <v>14250</v>
      </c>
      <c r="AU19" s="82" t="s">
        <v>14250</v>
      </c>
      <c r="AV19" s="82" t="s">
        <v>14250</v>
      </c>
      <c r="AW19" s="82" t="s">
        <v>14102</v>
      </c>
      <c r="AX19" s="82" t="s">
        <v>14127</v>
      </c>
      <c r="AY19" s="82" t="s">
        <v>14122</v>
      </c>
      <c r="AZ19" s="82" t="s">
        <v>14103</v>
      </c>
      <c r="BA19" s="82"/>
      <c r="BB19" s="52" t="s">
        <v>14150</v>
      </c>
      <c r="BC19" s="52" t="s">
        <v>14211</v>
      </c>
      <c r="BD19" s="52" t="s">
        <v>14211</v>
      </c>
      <c r="BE19" s="52" t="s">
        <v>14211</v>
      </c>
      <c r="BF19" s="52" t="s">
        <v>14156</v>
      </c>
      <c r="BG19" s="52" t="s">
        <v>14156</v>
      </c>
      <c r="BH19" s="52" t="s">
        <v>14156</v>
      </c>
      <c r="BI19" s="52" t="s">
        <v>14106</v>
      </c>
      <c r="BJ19" s="52" t="s">
        <v>14195</v>
      </c>
      <c r="BK19" s="52" t="s">
        <v>14195</v>
      </c>
      <c r="BL19" s="52" t="s">
        <v>14242</v>
      </c>
      <c r="BM19" s="52" t="s">
        <v>14248</v>
      </c>
      <c r="BN19" s="52" t="s">
        <v>14248</v>
      </c>
      <c r="BO19" s="52" t="s">
        <v>14110</v>
      </c>
      <c r="BP19" s="52" t="s">
        <v>14110</v>
      </c>
      <c r="BQ19" s="52" t="s">
        <v>14110</v>
      </c>
      <c r="BR19" s="52" t="s">
        <v>14110</v>
      </c>
      <c r="BS19" s="52" t="s">
        <v>14110</v>
      </c>
      <c r="BT19" s="52" t="s">
        <v>14110</v>
      </c>
      <c r="BU19" s="82"/>
      <c r="BV19" s="82" t="s">
        <v>14110</v>
      </c>
    </row>
    <row r="20" spans="1:74" ht="15" customHeight="1">
      <c r="A20" s="82">
        <v>4</v>
      </c>
      <c r="B20" s="82">
        <v>1988</v>
      </c>
      <c r="C20" s="82" t="s">
        <v>1262</v>
      </c>
      <c r="D20" s="82" t="s">
        <v>1263</v>
      </c>
      <c r="E20" s="82" t="s">
        <v>675</v>
      </c>
      <c r="F20" s="82" t="s">
        <v>13654</v>
      </c>
      <c r="G20" s="82">
        <v>0</v>
      </c>
      <c r="H20" s="82" t="s">
        <v>14085</v>
      </c>
      <c r="I20" s="82">
        <v>10</v>
      </c>
      <c r="J20" s="82">
        <v>11</v>
      </c>
      <c r="K20" s="82" t="s">
        <v>14209</v>
      </c>
      <c r="L20" s="82" t="s">
        <v>14109</v>
      </c>
      <c r="M20" s="82" t="s">
        <v>14110</v>
      </c>
      <c r="N20" s="82"/>
      <c r="O20" s="52" t="s">
        <v>14111</v>
      </c>
      <c r="P20" s="52" t="s">
        <v>14156</v>
      </c>
      <c r="Q20" s="52" t="s">
        <v>14090</v>
      </c>
      <c r="R20" s="52" t="s">
        <v>14250</v>
      </c>
      <c r="S20" s="52" t="s">
        <v>14090</v>
      </c>
      <c r="T20" s="52" t="s">
        <v>14090</v>
      </c>
      <c r="U20" s="52" t="s">
        <v>14091</v>
      </c>
      <c r="V20" s="52" t="s">
        <v>14087</v>
      </c>
      <c r="W20" s="52" t="s">
        <v>14092</v>
      </c>
      <c r="X20" s="52" t="s">
        <v>14116</v>
      </c>
      <c r="Y20" s="52" t="s">
        <v>14093</v>
      </c>
      <c r="Z20" s="52" t="s">
        <v>14116</v>
      </c>
      <c r="AA20" s="52" t="s">
        <v>14110</v>
      </c>
      <c r="AB20" s="82" t="s">
        <v>14118</v>
      </c>
      <c r="AC20" s="82" t="s">
        <v>14141</v>
      </c>
      <c r="AD20" s="82" t="s">
        <v>14141</v>
      </c>
      <c r="AE20" s="82" t="s">
        <v>14093</v>
      </c>
      <c r="AF20" s="82" t="s">
        <v>14211</v>
      </c>
      <c r="AG20" s="82"/>
      <c r="AH20" s="82" t="s">
        <v>14121</v>
      </c>
      <c r="AI20" s="82" t="s">
        <v>14098</v>
      </c>
      <c r="AJ20" s="82" t="s">
        <v>14123</v>
      </c>
      <c r="AK20" s="82" t="s">
        <v>14177</v>
      </c>
      <c r="AL20" s="82" t="s">
        <v>14177</v>
      </c>
      <c r="AM20" s="82" t="s">
        <v>14099</v>
      </c>
      <c r="AN20" s="82" t="s">
        <v>14110</v>
      </c>
      <c r="AO20" s="82" t="s">
        <v>14110</v>
      </c>
      <c r="AP20" s="82" t="s">
        <v>14418</v>
      </c>
      <c r="AQ20" s="82" t="s">
        <v>14229</v>
      </c>
      <c r="AR20" s="82" t="s">
        <v>14229</v>
      </c>
      <c r="AS20" s="82" t="s">
        <v>14098</v>
      </c>
      <c r="AT20" s="82" t="s">
        <v>14190</v>
      </c>
      <c r="AU20" s="82" t="s">
        <v>14190</v>
      </c>
      <c r="AV20" s="82" t="s">
        <v>14087</v>
      </c>
      <c r="AW20" s="82" t="s">
        <v>14215</v>
      </c>
      <c r="AX20" s="82" t="s">
        <v>14215</v>
      </c>
      <c r="AY20" s="82" t="s">
        <v>14238</v>
      </c>
      <c r="AZ20" s="82" t="s">
        <v>14103</v>
      </c>
      <c r="BA20" s="82"/>
      <c r="BB20" s="52" t="s">
        <v>14193</v>
      </c>
      <c r="BC20" s="52" t="s">
        <v>14211</v>
      </c>
      <c r="BD20" s="52" t="s">
        <v>14211</v>
      </c>
      <c r="BE20" s="52" t="s">
        <v>14211</v>
      </c>
      <c r="BF20" s="52" t="s">
        <v>14130</v>
      </c>
      <c r="BG20" s="52" t="s">
        <v>14156</v>
      </c>
      <c r="BH20" s="52" t="s">
        <v>14156</v>
      </c>
      <c r="BI20" s="52" t="s">
        <v>14131</v>
      </c>
      <c r="BJ20" s="52" t="s">
        <v>14195</v>
      </c>
      <c r="BK20" s="52" t="s">
        <v>14195</v>
      </c>
      <c r="BL20" s="52" t="s">
        <v>14252</v>
      </c>
      <c r="BM20" s="52" t="s">
        <v>14248</v>
      </c>
      <c r="BN20" s="52" t="s">
        <v>14248</v>
      </c>
      <c r="BO20" s="52" t="s">
        <v>14110</v>
      </c>
      <c r="BP20" s="52" t="s">
        <v>14110</v>
      </c>
      <c r="BQ20" s="52" t="s">
        <v>14110</v>
      </c>
      <c r="BR20" s="52" t="s">
        <v>14110</v>
      </c>
      <c r="BS20" s="52" t="s">
        <v>14110</v>
      </c>
      <c r="BT20" s="52" t="s">
        <v>14110</v>
      </c>
      <c r="BU20" s="82"/>
      <c r="BV20" s="82" t="s">
        <v>14110</v>
      </c>
    </row>
    <row r="21" spans="1:74" ht="15" customHeight="1">
      <c r="A21" s="82">
        <v>0</v>
      </c>
      <c r="B21" s="82">
        <v>0</v>
      </c>
      <c r="C21" s="82">
        <v>0</v>
      </c>
      <c r="D21" s="82">
        <v>0</v>
      </c>
      <c r="E21" s="82">
        <v>0</v>
      </c>
      <c r="F21" s="82">
        <v>0</v>
      </c>
      <c r="G21" s="82">
        <v>0</v>
      </c>
      <c r="H21" s="82" t="s">
        <v>14108</v>
      </c>
      <c r="I21" s="82">
        <v>7</v>
      </c>
      <c r="J21" s="82">
        <v>8</v>
      </c>
      <c r="K21" s="82" t="s">
        <v>14154</v>
      </c>
      <c r="L21" s="82" t="s">
        <v>14109</v>
      </c>
      <c r="M21" s="82" t="s">
        <v>14110</v>
      </c>
      <c r="N21" s="82"/>
      <c r="O21" s="52" t="s">
        <v>14111</v>
      </c>
      <c r="P21" s="52" t="s">
        <v>14156</v>
      </c>
      <c r="Q21" s="52" t="s">
        <v>14090</v>
      </c>
      <c r="R21" s="52" t="s">
        <v>14250</v>
      </c>
      <c r="S21" s="52" t="s">
        <v>14090</v>
      </c>
      <c r="T21" s="52" t="s">
        <v>14090</v>
      </c>
      <c r="U21" s="52" t="s">
        <v>14091</v>
      </c>
      <c r="V21" s="52" t="s">
        <v>14087</v>
      </c>
      <c r="W21" s="52" t="s">
        <v>14092</v>
      </c>
      <c r="X21" s="52" t="s">
        <v>14116</v>
      </c>
      <c r="Y21" s="52" t="s">
        <v>14093</v>
      </c>
      <c r="Z21" s="52" t="s">
        <v>14116</v>
      </c>
      <c r="AA21" s="52" t="s">
        <v>14110</v>
      </c>
      <c r="AB21" s="82" t="s">
        <v>14118</v>
      </c>
      <c r="AC21" s="82" t="s">
        <v>14141</v>
      </c>
      <c r="AD21" s="82" t="s">
        <v>14141</v>
      </c>
      <c r="AE21" s="82" t="s">
        <v>14093</v>
      </c>
      <c r="AF21" s="82" t="s">
        <v>14211</v>
      </c>
      <c r="AG21" s="82" t="s">
        <v>14419</v>
      </c>
      <c r="AH21" s="82" t="s">
        <v>14121</v>
      </c>
      <c r="AI21" s="82" t="s">
        <v>14098</v>
      </c>
      <c r="AJ21" s="82" t="s">
        <v>14123</v>
      </c>
      <c r="AK21" s="82" t="s">
        <v>14177</v>
      </c>
      <c r="AL21" s="82" t="s">
        <v>14177</v>
      </c>
      <c r="AM21" s="82" t="s">
        <v>14099</v>
      </c>
      <c r="AN21" s="82" t="s">
        <v>14110</v>
      </c>
      <c r="AO21" s="82" t="s">
        <v>14110</v>
      </c>
      <c r="AP21" s="82"/>
      <c r="AQ21" s="82" t="s">
        <v>14229</v>
      </c>
      <c r="AR21" s="82" t="s">
        <v>14229</v>
      </c>
      <c r="AS21" s="82" t="s">
        <v>14098</v>
      </c>
      <c r="AT21" s="82" t="s">
        <v>14190</v>
      </c>
      <c r="AU21" s="82" t="s">
        <v>14190</v>
      </c>
      <c r="AV21" s="82" t="s">
        <v>14110</v>
      </c>
      <c r="AW21" s="82" t="s">
        <v>14215</v>
      </c>
      <c r="AX21" s="82" t="s">
        <v>14215</v>
      </c>
      <c r="AY21" s="82" t="s">
        <v>14238</v>
      </c>
      <c r="AZ21" s="82" t="s">
        <v>14103</v>
      </c>
      <c r="BA21" s="82"/>
      <c r="BB21" s="52" t="s">
        <v>14193</v>
      </c>
      <c r="BC21" s="52" t="s">
        <v>14211</v>
      </c>
      <c r="BD21" s="52" t="s">
        <v>14211</v>
      </c>
      <c r="BE21" s="52" t="s">
        <v>14211</v>
      </c>
      <c r="BF21" s="52" t="s">
        <v>14130</v>
      </c>
      <c r="BG21" s="52" t="s">
        <v>14156</v>
      </c>
      <c r="BH21" s="52" t="s">
        <v>14156</v>
      </c>
      <c r="BI21" s="52" t="s">
        <v>14131</v>
      </c>
      <c r="BJ21" s="52" t="s">
        <v>14195</v>
      </c>
      <c r="BK21" s="52" t="s">
        <v>14195</v>
      </c>
      <c r="BL21" s="52" t="s">
        <v>14252</v>
      </c>
      <c r="BM21" s="52" t="s">
        <v>14248</v>
      </c>
      <c r="BN21" s="52" t="s">
        <v>14248</v>
      </c>
      <c r="BO21" s="52" t="s">
        <v>14110</v>
      </c>
      <c r="BP21" s="52" t="s">
        <v>14110</v>
      </c>
      <c r="BQ21" s="52" t="s">
        <v>14110</v>
      </c>
      <c r="BR21" s="52" t="s">
        <v>14110</v>
      </c>
      <c r="BS21" s="52" t="s">
        <v>14110</v>
      </c>
      <c r="BT21" s="52" t="s">
        <v>14110</v>
      </c>
      <c r="BU21" s="82"/>
      <c r="BV21" s="82" t="s">
        <v>14110</v>
      </c>
    </row>
    <row r="22" spans="1:74" ht="15" customHeight="1">
      <c r="A22" s="82">
        <v>5</v>
      </c>
      <c r="B22" s="82">
        <v>1996</v>
      </c>
      <c r="C22" s="82" t="s">
        <v>517</v>
      </c>
      <c r="D22" s="82" t="s">
        <v>518</v>
      </c>
      <c r="E22" s="82" t="s">
        <v>639</v>
      </c>
      <c r="F22" s="82" t="s">
        <v>13655</v>
      </c>
      <c r="G22" s="82">
        <v>0</v>
      </c>
      <c r="H22" s="82" t="s">
        <v>14085</v>
      </c>
      <c r="I22" s="82">
        <v>23</v>
      </c>
      <c r="J22" s="82"/>
      <c r="K22" s="82" t="s">
        <v>14085</v>
      </c>
      <c r="L22" s="82" t="s">
        <v>14109</v>
      </c>
      <c r="M22" s="82" t="s">
        <v>14110</v>
      </c>
      <c r="N22" s="82"/>
      <c r="O22" s="52" t="s">
        <v>14088</v>
      </c>
      <c r="P22" s="52" t="s">
        <v>14112</v>
      </c>
      <c r="Q22" s="52" t="s">
        <v>14113</v>
      </c>
      <c r="R22" s="52" t="s">
        <v>14113</v>
      </c>
      <c r="S22" s="52" t="s">
        <v>14113</v>
      </c>
      <c r="T22" s="52" t="s">
        <v>14113</v>
      </c>
      <c r="U22" s="52" t="s">
        <v>14091</v>
      </c>
      <c r="V22" s="52" t="s">
        <v>14087</v>
      </c>
      <c r="W22" s="52" t="s">
        <v>14138</v>
      </c>
      <c r="X22" s="52" t="s">
        <v>14091</v>
      </c>
      <c r="Y22" s="52" t="s">
        <v>14139</v>
      </c>
      <c r="Z22" s="52" t="s">
        <v>14116</v>
      </c>
      <c r="AA22" s="52" t="s">
        <v>14110</v>
      </c>
      <c r="AB22" s="82" t="s">
        <v>14095</v>
      </c>
      <c r="AC22" s="82" t="s">
        <v>14141</v>
      </c>
      <c r="AD22" s="82" t="s">
        <v>14141</v>
      </c>
      <c r="AE22" s="82" t="s">
        <v>14159</v>
      </c>
      <c r="AF22" s="82" t="s">
        <v>14211</v>
      </c>
      <c r="AG22" s="82"/>
      <c r="AH22" s="82" t="s">
        <v>14121</v>
      </c>
      <c r="AI22" s="82" t="s">
        <v>14098</v>
      </c>
      <c r="AJ22" s="82" t="s">
        <v>14123</v>
      </c>
      <c r="AK22" s="82" t="s">
        <v>14145</v>
      </c>
      <c r="AL22" s="82" t="s">
        <v>14145</v>
      </c>
      <c r="AM22" s="82" t="s">
        <v>14145</v>
      </c>
      <c r="AN22" s="82" t="s">
        <v>14110</v>
      </c>
      <c r="AO22" s="82" t="s">
        <v>14110</v>
      </c>
      <c r="AP22" s="82"/>
      <c r="AQ22" s="82" t="s">
        <v>14229</v>
      </c>
      <c r="AR22" s="82" t="s">
        <v>14229</v>
      </c>
      <c r="AS22" s="82" t="s">
        <v>14098</v>
      </c>
      <c r="AT22" s="82" t="s">
        <v>14203</v>
      </c>
      <c r="AU22" s="82" t="s">
        <v>14203</v>
      </c>
      <c r="AV22" s="82" t="s">
        <v>14087</v>
      </c>
      <c r="AW22" s="82" t="s">
        <v>14127</v>
      </c>
      <c r="AX22" s="82" t="s">
        <v>14127</v>
      </c>
      <c r="AY22" s="82" t="s">
        <v>14098</v>
      </c>
      <c r="AZ22" s="82" t="s">
        <v>14103</v>
      </c>
      <c r="BA22" s="82"/>
      <c r="BB22" s="52" t="s">
        <v>14150</v>
      </c>
      <c r="BC22" s="52" t="s">
        <v>14211</v>
      </c>
      <c r="BD22" s="52" t="s">
        <v>14211</v>
      </c>
      <c r="BE22" s="52" t="s">
        <v>14211</v>
      </c>
      <c r="BF22" s="52" t="s">
        <v>14156</v>
      </c>
      <c r="BG22" s="52" t="s">
        <v>14156</v>
      </c>
      <c r="BH22" s="52" t="s">
        <v>14156</v>
      </c>
      <c r="BI22" s="52" t="s">
        <v>14106</v>
      </c>
      <c r="BJ22" s="52" t="s">
        <v>14195</v>
      </c>
      <c r="BK22" s="52" t="s">
        <v>14195</v>
      </c>
      <c r="BL22" s="52" t="s">
        <v>14225</v>
      </c>
      <c r="BM22" s="52" t="s">
        <v>14234</v>
      </c>
      <c r="BN22" s="52" t="s">
        <v>14248</v>
      </c>
      <c r="BO22" s="52" t="s">
        <v>14110</v>
      </c>
      <c r="BP22" s="52" t="s">
        <v>14110</v>
      </c>
      <c r="BQ22" s="52" t="s">
        <v>14110</v>
      </c>
      <c r="BR22" s="52" t="s">
        <v>14110</v>
      </c>
      <c r="BS22" s="52" t="s">
        <v>14110</v>
      </c>
      <c r="BT22" s="52" t="s">
        <v>14110</v>
      </c>
      <c r="BU22" s="82"/>
      <c r="BV22" s="82" t="s">
        <v>14110</v>
      </c>
    </row>
    <row r="23" spans="1:74" ht="15" customHeight="1">
      <c r="A23" s="82">
        <v>8</v>
      </c>
      <c r="B23" s="82">
        <v>2000</v>
      </c>
      <c r="C23" s="82" t="s">
        <v>1185</v>
      </c>
      <c r="D23" s="82" t="s">
        <v>1186</v>
      </c>
      <c r="E23" s="82" t="s">
        <v>766</v>
      </c>
      <c r="F23" s="82" t="s">
        <v>13657</v>
      </c>
      <c r="G23" s="82">
        <v>0</v>
      </c>
      <c r="H23" s="82" t="s">
        <v>14085</v>
      </c>
      <c r="I23" s="82">
        <v>6</v>
      </c>
      <c r="J23" s="82"/>
      <c r="K23" s="82" t="s">
        <v>14085</v>
      </c>
      <c r="L23" s="82" t="s">
        <v>14218</v>
      </c>
      <c r="M23" s="82" t="s">
        <v>14250</v>
      </c>
      <c r="N23" s="82"/>
      <c r="O23" s="52" t="s">
        <v>14088</v>
      </c>
      <c r="P23" s="52" t="s">
        <v>14186</v>
      </c>
      <c r="Q23" s="52" t="s">
        <v>14254</v>
      </c>
      <c r="R23" s="52" t="s">
        <v>14090</v>
      </c>
      <c r="S23" s="52" t="s">
        <v>14090</v>
      </c>
      <c r="T23" s="52" t="s">
        <v>14090</v>
      </c>
      <c r="U23" s="52" t="s">
        <v>14137</v>
      </c>
      <c r="V23" s="52" t="s">
        <v>14087</v>
      </c>
      <c r="W23" s="52" t="s">
        <v>14092</v>
      </c>
      <c r="X23" s="52" t="s">
        <v>14116</v>
      </c>
      <c r="Y23" s="52" t="s">
        <v>14117</v>
      </c>
      <c r="Z23" s="52" t="s">
        <v>14094</v>
      </c>
      <c r="AA23" s="52" t="s">
        <v>14110</v>
      </c>
      <c r="AB23" s="82" t="s">
        <v>14118</v>
      </c>
      <c r="AC23" s="82" t="s">
        <v>14141</v>
      </c>
      <c r="AD23" s="82" t="s">
        <v>14141</v>
      </c>
      <c r="AE23" s="82" t="s">
        <v>14093</v>
      </c>
      <c r="AF23" s="82" t="s">
        <v>14211</v>
      </c>
      <c r="AG23" s="82"/>
      <c r="AH23" s="82" t="s">
        <v>14097</v>
      </c>
      <c r="AI23" s="82" t="s">
        <v>14122</v>
      </c>
      <c r="AJ23" s="82" t="s">
        <v>14123</v>
      </c>
      <c r="AK23" s="82" t="s">
        <v>14254</v>
      </c>
      <c r="AL23" s="82" t="s">
        <v>14254</v>
      </c>
      <c r="AM23" s="82" t="s">
        <v>14099</v>
      </c>
      <c r="AN23" s="82" t="s">
        <v>14110</v>
      </c>
      <c r="AO23" s="82" t="s">
        <v>14087</v>
      </c>
      <c r="AP23" s="82" t="s">
        <v>14420</v>
      </c>
      <c r="AQ23" s="82" t="s">
        <v>14100</v>
      </c>
      <c r="AR23" s="82" t="s">
        <v>14100</v>
      </c>
      <c r="AS23" s="82" t="s">
        <v>14098</v>
      </c>
      <c r="AT23" s="82" t="s">
        <v>14250</v>
      </c>
      <c r="AU23" s="82" t="s">
        <v>14250</v>
      </c>
      <c r="AV23" s="82" t="s">
        <v>14250</v>
      </c>
      <c r="AW23" s="82" t="s">
        <v>14102</v>
      </c>
      <c r="AX23" s="82" t="s">
        <v>14127</v>
      </c>
      <c r="AY23" s="82" t="s">
        <v>14122</v>
      </c>
      <c r="AZ23" s="82" t="s">
        <v>14103</v>
      </c>
      <c r="BA23" s="82"/>
      <c r="BB23" s="52" t="s">
        <v>14104</v>
      </c>
      <c r="BC23" s="52" t="s">
        <v>14211</v>
      </c>
      <c r="BD23" s="52" t="s">
        <v>14211</v>
      </c>
      <c r="BE23" s="52" t="s">
        <v>14211</v>
      </c>
      <c r="BF23" s="52" t="s">
        <v>14207</v>
      </c>
      <c r="BG23" s="52" t="s">
        <v>14156</v>
      </c>
      <c r="BH23" s="52" t="s">
        <v>14156</v>
      </c>
      <c r="BI23" s="52" t="s">
        <v>14106</v>
      </c>
      <c r="BJ23" s="52" t="s">
        <v>14131</v>
      </c>
      <c r="BK23" s="52" t="s">
        <v>14195</v>
      </c>
      <c r="BL23" s="52" t="s">
        <v>14242</v>
      </c>
      <c r="BM23" s="52" t="s">
        <v>14248</v>
      </c>
      <c r="BN23" s="52" t="s">
        <v>14248</v>
      </c>
      <c r="BO23" s="52" t="s">
        <v>14110</v>
      </c>
      <c r="BP23" s="52" t="s">
        <v>14110</v>
      </c>
      <c r="BQ23" s="52" t="s">
        <v>14110</v>
      </c>
      <c r="BR23" s="52" t="s">
        <v>14110</v>
      </c>
      <c r="BS23" s="52" t="s">
        <v>14110</v>
      </c>
      <c r="BT23" s="52" t="s">
        <v>14110</v>
      </c>
      <c r="BU23" s="82"/>
      <c r="BV23" s="82" t="s">
        <v>14110</v>
      </c>
    </row>
    <row r="24" spans="1:74" ht="15" customHeight="1">
      <c r="A24" s="82">
        <v>11</v>
      </c>
      <c r="B24" s="82">
        <v>2003</v>
      </c>
      <c r="C24" s="82" t="s">
        <v>443</v>
      </c>
      <c r="D24" s="82" t="s">
        <v>444</v>
      </c>
      <c r="E24" s="82" t="s">
        <v>639</v>
      </c>
      <c r="F24" s="82" t="s">
        <v>13659</v>
      </c>
      <c r="G24" s="82">
        <v>0</v>
      </c>
      <c r="H24" s="82" t="s">
        <v>14085</v>
      </c>
      <c r="I24" s="82">
        <v>2</v>
      </c>
      <c r="J24" s="82"/>
      <c r="K24" s="82" t="s">
        <v>14108</v>
      </c>
      <c r="L24" s="82" t="s">
        <v>14155</v>
      </c>
      <c r="M24" s="82" t="s">
        <v>14250</v>
      </c>
      <c r="N24" s="82"/>
      <c r="O24" s="52" t="s">
        <v>14111</v>
      </c>
      <c r="P24" s="52" t="s">
        <v>14156</v>
      </c>
      <c r="Q24" s="52" t="s">
        <v>14113</v>
      </c>
      <c r="R24" s="52" t="s">
        <v>14113</v>
      </c>
      <c r="S24" s="52" t="s">
        <v>14090</v>
      </c>
      <c r="T24" s="52" t="s">
        <v>14090</v>
      </c>
      <c r="U24" s="52" t="s">
        <v>14137</v>
      </c>
      <c r="V24" s="52" t="s">
        <v>14087</v>
      </c>
      <c r="W24" s="52" t="s">
        <v>14092</v>
      </c>
      <c r="X24" s="52" t="s">
        <v>14116</v>
      </c>
      <c r="Y24" s="52" t="s">
        <v>14093</v>
      </c>
      <c r="Z24" s="52" t="s">
        <v>14140</v>
      </c>
      <c r="AA24" s="52" t="s">
        <v>14110</v>
      </c>
      <c r="AB24" s="82" t="s">
        <v>14118</v>
      </c>
      <c r="AC24" s="82" t="s">
        <v>14141</v>
      </c>
      <c r="AD24" s="82" t="s">
        <v>14141</v>
      </c>
      <c r="AE24" s="82" t="s">
        <v>14093</v>
      </c>
      <c r="AF24" s="82" t="s">
        <v>14211</v>
      </c>
      <c r="AG24" s="82"/>
      <c r="AH24" s="82" t="s">
        <v>14097</v>
      </c>
      <c r="AI24" s="82" t="s">
        <v>14122</v>
      </c>
      <c r="AJ24" s="82" t="s">
        <v>14123</v>
      </c>
      <c r="AK24" s="82" t="s">
        <v>14099</v>
      </c>
      <c r="AL24" s="82" t="s">
        <v>14099</v>
      </c>
      <c r="AM24" s="82" t="s">
        <v>14188</v>
      </c>
      <c r="AN24" s="82" t="s">
        <v>14110</v>
      </c>
      <c r="AO24" s="82" t="s">
        <v>14087</v>
      </c>
      <c r="AP24" s="82"/>
      <c r="AQ24" s="82" t="s">
        <v>14100</v>
      </c>
      <c r="AR24" s="82" t="s">
        <v>14100</v>
      </c>
      <c r="AS24" s="82" t="s">
        <v>14098</v>
      </c>
      <c r="AT24" s="82" t="s">
        <v>14250</v>
      </c>
      <c r="AU24" s="82" t="s">
        <v>14250</v>
      </c>
      <c r="AV24" s="82" t="s">
        <v>14250</v>
      </c>
      <c r="AW24" s="82" t="s">
        <v>14102</v>
      </c>
      <c r="AX24" s="82" t="s">
        <v>14102</v>
      </c>
      <c r="AY24" s="82" t="s">
        <v>14098</v>
      </c>
      <c r="AZ24" s="82" t="s">
        <v>14103</v>
      </c>
      <c r="BA24" s="82"/>
      <c r="BB24" s="52" t="s">
        <v>14104</v>
      </c>
      <c r="BC24" s="52" t="s">
        <v>14193</v>
      </c>
      <c r="BD24" s="52" t="s">
        <v>14211</v>
      </c>
      <c r="BE24" s="52" t="s">
        <v>14211</v>
      </c>
      <c r="BF24" s="52" t="s">
        <v>14105</v>
      </c>
      <c r="BG24" s="52" t="s">
        <v>14156</v>
      </c>
      <c r="BH24" s="52" t="s">
        <v>14156</v>
      </c>
      <c r="BI24" s="52" t="s">
        <v>14106</v>
      </c>
      <c r="BJ24" s="52" t="s">
        <v>14195</v>
      </c>
      <c r="BK24" s="52" t="s">
        <v>14195</v>
      </c>
      <c r="BL24" s="52" t="s">
        <v>14242</v>
      </c>
      <c r="BM24" s="52" t="s">
        <v>14248</v>
      </c>
      <c r="BN24" s="52" t="s">
        <v>14248</v>
      </c>
      <c r="BO24" s="52" t="s">
        <v>14110</v>
      </c>
      <c r="BP24" s="52" t="s">
        <v>14110</v>
      </c>
      <c r="BQ24" s="52" t="s">
        <v>14110</v>
      </c>
      <c r="BR24" s="52" t="s">
        <v>14110</v>
      </c>
      <c r="BS24" s="52" t="s">
        <v>14110</v>
      </c>
      <c r="BT24" s="52" t="s">
        <v>14110</v>
      </c>
      <c r="BU24" s="82"/>
      <c r="BV24" s="82" t="s">
        <v>14110</v>
      </c>
    </row>
    <row r="25" spans="1:74" ht="15" customHeight="1">
      <c r="A25" s="82">
        <v>0</v>
      </c>
      <c r="B25" s="82">
        <v>0</v>
      </c>
      <c r="C25" s="82">
        <v>0</v>
      </c>
      <c r="D25" s="82">
        <v>0</v>
      </c>
      <c r="E25" s="82">
        <v>0</v>
      </c>
      <c r="F25" s="82">
        <v>0</v>
      </c>
      <c r="G25" s="82">
        <v>0</v>
      </c>
      <c r="H25" s="82" t="s">
        <v>14108</v>
      </c>
      <c r="I25" s="82">
        <v>4</v>
      </c>
      <c r="J25" s="82"/>
      <c r="K25" s="82" t="s">
        <v>14085</v>
      </c>
      <c r="L25" s="82" t="s">
        <v>14155</v>
      </c>
      <c r="M25" s="82" t="s">
        <v>14250</v>
      </c>
      <c r="N25" s="82"/>
      <c r="O25" s="52" t="s">
        <v>14088</v>
      </c>
      <c r="P25" s="52" t="s">
        <v>14112</v>
      </c>
      <c r="Q25" s="52" t="s">
        <v>14113</v>
      </c>
      <c r="R25" s="52" t="s">
        <v>14250</v>
      </c>
      <c r="S25" s="52" t="s">
        <v>14113</v>
      </c>
      <c r="T25" s="52" t="s">
        <v>14090</v>
      </c>
      <c r="U25" s="52" t="s">
        <v>14137</v>
      </c>
      <c r="V25" s="52" t="s">
        <v>14087</v>
      </c>
      <c r="W25" s="52" t="s">
        <v>14092</v>
      </c>
      <c r="X25" s="52" t="s">
        <v>14116</v>
      </c>
      <c r="Y25" s="52" t="s">
        <v>14117</v>
      </c>
      <c r="Z25" s="52" t="s">
        <v>14140</v>
      </c>
      <c r="AA25" s="52" t="s">
        <v>14110</v>
      </c>
      <c r="AB25" s="82" t="s">
        <v>14118</v>
      </c>
      <c r="AC25" s="82" t="s">
        <v>14141</v>
      </c>
      <c r="AD25" s="82" t="s">
        <v>14141</v>
      </c>
      <c r="AE25" s="82" t="s">
        <v>14093</v>
      </c>
      <c r="AF25" s="82" t="s">
        <v>14211</v>
      </c>
      <c r="AG25" s="82"/>
      <c r="AH25" s="82" t="s">
        <v>14097</v>
      </c>
      <c r="AI25" s="82" t="s">
        <v>14122</v>
      </c>
      <c r="AJ25" s="82" t="s">
        <v>14123</v>
      </c>
      <c r="AK25" s="82" t="s">
        <v>14099</v>
      </c>
      <c r="AL25" s="82" t="s">
        <v>14099</v>
      </c>
      <c r="AM25" s="82" t="s">
        <v>14188</v>
      </c>
      <c r="AN25" s="82" t="s">
        <v>14110</v>
      </c>
      <c r="AO25" s="82" t="s">
        <v>14087</v>
      </c>
      <c r="AP25" s="82"/>
      <c r="AQ25" s="82" t="s">
        <v>14100</v>
      </c>
      <c r="AR25" s="82" t="s">
        <v>14100</v>
      </c>
      <c r="AS25" s="82" t="s">
        <v>14098</v>
      </c>
      <c r="AT25" s="82" t="s">
        <v>14250</v>
      </c>
      <c r="AU25" s="82" t="s">
        <v>14250</v>
      </c>
      <c r="AV25" s="82" t="s">
        <v>14250</v>
      </c>
      <c r="AW25" s="82" t="s">
        <v>14102</v>
      </c>
      <c r="AX25" s="82" t="s">
        <v>14102</v>
      </c>
      <c r="AY25" s="82" t="s">
        <v>14098</v>
      </c>
      <c r="AZ25" s="82" t="s">
        <v>14103</v>
      </c>
      <c r="BA25" s="82"/>
      <c r="BB25" s="52" t="s">
        <v>14104</v>
      </c>
      <c r="BC25" s="52" t="s">
        <v>14150</v>
      </c>
      <c r="BD25" s="52" t="s">
        <v>14211</v>
      </c>
      <c r="BE25" s="52" t="s">
        <v>14211</v>
      </c>
      <c r="BF25" s="52" t="s">
        <v>14156</v>
      </c>
      <c r="BG25" s="52" t="s">
        <v>14156</v>
      </c>
      <c r="BH25" s="52" t="s">
        <v>14156</v>
      </c>
      <c r="BI25" s="52" t="s">
        <v>14106</v>
      </c>
      <c r="BJ25" s="52" t="s">
        <v>14195</v>
      </c>
      <c r="BK25" s="52" t="s">
        <v>14195</v>
      </c>
      <c r="BL25" s="52" t="s">
        <v>14153</v>
      </c>
      <c r="BM25" s="52" t="s">
        <v>14248</v>
      </c>
      <c r="BN25" s="52" t="s">
        <v>14248</v>
      </c>
      <c r="BO25" s="52" t="s">
        <v>14110</v>
      </c>
      <c r="BP25" s="52" t="s">
        <v>14110</v>
      </c>
      <c r="BQ25" s="52" t="s">
        <v>14110</v>
      </c>
      <c r="BR25" s="52" t="s">
        <v>14110</v>
      </c>
      <c r="BS25" s="52" t="s">
        <v>14110</v>
      </c>
      <c r="BT25" s="52" t="s">
        <v>14110</v>
      </c>
      <c r="BU25" s="82"/>
      <c r="BV25" s="82" t="s">
        <v>14110</v>
      </c>
    </row>
    <row r="26" spans="1:74" ht="15" customHeight="1">
      <c r="A26" s="82">
        <v>0</v>
      </c>
      <c r="B26" s="82">
        <v>0</v>
      </c>
      <c r="C26" s="82">
        <v>0</v>
      </c>
      <c r="D26" s="82">
        <v>0</v>
      </c>
      <c r="E26" s="82">
        <v>0</v>
      </c>
      <c r="F26" s="82">
        <v>0</v>
      </c>
      <c r="G26" s="82">
        <v>0</v>
      </c>
      <c r="H26" s="82" t="s">
        <v>14133</v>
      </c>
      <c r="I26" s="82">
        <v>3</v>
      </c>
      <c r="J26" s="82"/>
      <c r="K26" s="82" t="s">
        <v>14085</v>
      </c>
      <c r="L26" s="82" t="s">
        <v>14155</v>
      </c>
      <c r="M26" s="82" t="s">
        <v>14250</v>
      </c>
      <c r="N26" s="82"/>
      <c r="O26" s="52" t="s">
        <v>14088</v>
      </c>
      <c r="P26" s="52" t="s">
        <v>14112</v>
      </c>
      <c r="Q26" s="52" t="s">
        <v>14113</v>
      </c>
      <c r="R26" s="52" t="s">
        <v>14250</v>
      </c>
      <c r="S26" s="52" t="s">
        <v>14113</v>
      </c>
      <c r="T26" s="52" t="s">
        <v>14090</v>
      </c>
      <c r="U26" s="52" t="s">
        <v>14137</v>
      </c>
      <c r="V26" s="52" t="s">
        <v>14087</v>
      </c>
      <c r="W26" s="52" t="s">
        <v>14138</v>
      </c>
      <c r="X26" s="52" t="s">
        <v>14116</v>
      </c>
      <c r="Y26" s="52" t="s">
        <v>14093</v>
      </c>
      <c r="Z26" s="52" t="s">
        <v>14140</v>
      </c>
      <c r="AA26" s="52" t="s">
        <v>14110</v>
      </c>
      <c r="AB26" s="82" t="s">
        <v>14095</v>
      </c>
      <c r="AC26" s="82" t="s">
        <v>14118</v>
      </c>
      <c r="AD26" s="82" t="s">
        <v>14141</v>
      </c>
      <c r="AE26" s="82" t="s">
        <v>14093</v>
      </c>
      <c r="AF26" s="82" t="s">
        <v>14187</v>
      </c>
      <c r="AG26" s="82" t="s">
        <v>14421</v>
      </c>
      <c r="AH26" s="82" t="s">
        <v>14097</v>
      </c>
      <c r="AI26" s="82" t="s">
        <v>14122</v>
      </c>
      <c r="AJ26" s="82" t="s">
        <v>14123</v>
      </c>
      <c r="AK26" s="82" t="s">
        <v>14099</v>
      </c>
      <c r="AL26" s="82" t="s">
        <v>14099</v>
      </c>
      <c r="AM26" s="82" t="s">
        <v>14188</v>
      </c>
      <c r="AN26" s="82" t="s">
        <v>14110</v>
      </c>
      <c r="AO26" s="82" t="s">
        <v>14087</v>
      </c>
      <c r="AP26" s="82"/>
      <c r="AQ26" s="82" t="s">
        <v>14100</v>
      </c>
      <c r="AR26" s="82" t="s">
        <v>14100</v>
      </c>
      <c r="AS26" s="82" t="s">
        <v>14098</v>
      </c>
      <c r="AT26" s="82" t="s">
        <v>14250</v>
      </c>
      <c r="AU26" s="82" t="s">
        <v>14250</v>
      </c>
      <c r="AV26" s="82" t="s">
        <v>14250</v>
      </c>
      <c r="AW26" s="82" t="s">
        <v>14215</v>
      </c>
      <c r="AX26" s="82" t="s">
        <v>14215</v>
      </c>
      <c r="AY26" s="82" t="s">
        <v>14098</v>
      </c>
      <c r="AZ26" s="82" t="s">
        <v>14103</v>
      </c>
      <c r="BA26" s="82"/>
      <c r="BB26" s="52" t="s">
        <v>14104</v>
      </c>
      <c r="BC26" s="52" t="s">
        <v>14211</v>
      </c>
      <c r="BD26" s="52" t="s">
        <v>14211</v>
      </c>
      <c r="BE26" s="52" t="s">
        <v>14211</v>
      </c>
      <c r="BF26" s="52" t="s">
        <v>14156</v>
      </c>
      <c r="BG26" s="52" t="s">
        <v>14156</v>
      </c>
      <c r="BH26" s="52" t="s">
        <v>14156</v>
      </c>
      <c r="BI26" s="52" t="s">
        <v>14106</v>
      </c>
      <c r="BJ26" s="52" t="s">
        <v>14195</v>
      </c>
      <c r="BK26" s="52" t="s">
        <v>14195</v>
      </c>
      <c r="BL26" s="52" t="s">
        <v>14242</v>
      </c>
      <c r="BM26" s="52" t="s">
        <v>14248</v>
      </c>
      <c r="BN26" s="52" t="s">
        <v>14248</v>
      </c>
      <c r="BO26" s="52" t="s">
        <v>14110</v>
      </c>
      <c r="BP26" s="52" t="s">
        <v>14110</v>
      </c>
      <c r="BQ26" s="52" t="s">
        <v>14110</v>
      </c>
      <c r="BR26" s="52" t="s">
        <v>14110</v>
      </c>
      <c r="BS26" s="52" t="s">
        <v>14110</v>
      </c>
      <c r="BT26" s="52" t="s">
        <v>14110</v>
      </c>
      <c r="BU26" s="82"/>
      <c r="BV26" s="82" t="s">
        <v>14110</v>
      </c>
    </row>
    <row r="27" spans="1:74" ht="15" customHeight="1">
      <c r="A27" s="82">
        <v>0</v>
      </c>
      <c r="B27" s="82">
        <v>0</v>
      </c>
      <c r="C27" s="82">
        <v>0</v>
      </c>
      <c r="D27" s="82">
        <v>0</v>
      </c>
      <c r="E27" s="82">
        <v>0</v>
      </c>
      <c r="F27" s="82">
        <v>0</v>
      </c>
      <c r="G27" s="82">
        <v>0</v>
      </c>
      <c r="H27" s="82" t="s">
        <v>14154</v>
      </c>
      <c r="I27" s="82">
        <v>3</v>
      </c>
      <c r="J27" s="82"/>
      <c r="K27" s="82" t="s">
        <v>14085</v>
      </c>
      <c r="L27" s="82" t="s">
        <v>14155</v>
      </c>
      <c r="M27" s="82" t="s">
        <v>14250</v>
      </c>
      <c r="N27" s="82"/>
      <c r="O27" s="82" t="s">
        <v>14088</v>
      </c>
      <c r="P27" s="52" t="s">
        <v>14112</v>
      </c>
      <c r="Q27" s="52" t="s">
        <v>14113</v>
      </c>
      <c r="R27" s="52" t="s">
        <v>14250</v>
      </c>
      <c r="S27" s="52" t="s">
        <v>14113</v>
      </c>
      <c r="T27" s="52" t="s">
        <v>14090</v>
      </c>
      <c r="U27" s="52" t="s">
        <v>14137</v>
      </c>
      <c r="V27" s="52" t="s">
        <v>14087</v>
      </c>
      <c r="W27" s="52" t="s">
        <v>14138</v>
      </c>
      <c r="X27" s="52" t="s">
        <v>14116</v>
      </c>
      <c r="Y27" s="52" t="s">
        <v>14093</v>
      </c>
      <c r="Z27" s="52" t="s">
        <v>14140</v>
      </c>
      <c r="AA27" s="52" t="s">
        <v>14110</v>
      </c>
      <c r="AB27" s="82" t="s">
        <v>14095</v>
      </c>
      <c r="AC27" s="82" t="s">
        <v>14118</v>
      </c>
      <c r="AD27" s="82" t="s">
        <v>14141</v>
      </c>
      <c r="AE27" s="82" t="s">
        <v>14093</v>
      </c>
      <c r="AF27" s="82" t="s">
        <v>14199</v>
      </c>
      <c r="AG27" s="82" t="s">
        <v>14422</v>
      </c>
      <c r="AH27" s="82" t="s">
        <v>14097</v>
      </c>
      <c r="AI27" s="82" t="s">
        <v>14122</v>
      </c>
      <c r="AJ27" s="82" t="s">
        <v>14123</v>
      </c>
      <c r="AK27" s="82" t="s">
        <v>14099</v>
      </c>
      <c r="AL27" s="82" t="s">
        <v>14099</v>
      </c>
      <c r="AM27" s="82" t="s">
        <v>14188</v>
      </c>
      <c r="AN27" s="82" t="s">
        <v>14110</v>
      </c>
      <c r="AO27" s="82" t="s">
        <v>14087</v>
      </c>
      <c r="AP27" s="82"/>
      <c r="AQ27" s="82" t="s">
        <v>14100</v>
      </c>
      <c r="AR27" s="82" t="s">
        <v>14100</v>
      </c>
      <c r="AS27" s="82" t="s">
        <v>14098</v>
      </c>
      <c r="AT27" s="82" t="s">
        <v>14250</v>
      </c>
      <c r="AU27" s="82" t="s">
        <v>14250</v>
      </c>
      <c r="AV27" s="82" t="s">
        <v>14250</v>
      </c>
      <c r="AW27" s="82" t="s">
        <v>14102</v>
      </c>
      <c r="AX27" s="82" t="s">
        <v>14102</v>
      </c>
      <c r="AY27" s="82" t="s">
        <v>14098</v>
      </c>
      <c r="AZ27" s="82" t="s">
        <v>14103</v>
      </c>
      <c r="BA27" s="82"/>
      <c r="BB27" s="52" t="s">
        <v>14104</v>
      </c>
      <c r="BC27" s="52" t="s">
        <v>14211</v>
      </c>
      <c r="BD27" s="52" t="s">
        <v>14211</v>
      </c>
      <c r="BE27" s="52" t="s">
        <v>14211</v>
      </c>
      <c r="BF27" s="52" t="s">
        <v>14156</v>
      </c>
      <c r="BG27" s="52" t="s">
        <v>14156</v>
      </c>
      <c r="BH27" s="52" t="s">
        <v>14156</v>
      </c>
      <c r="BI27" s="52" t="s">
        <v>14106</v>
      </c>
      <c r="BJ27" s="52" t="s">
        <v>14195</v>
      </c>
      <c r="BK27" s="52" t="s">
        <v>14195</v>
      </c>
      <c r="BL27" s="52" t="s">
        <v>14242</v>
      </c>
      <c r="BM27" s="52" t="s">
        <v>14248</v>
      </c>
      <c r="BN27" s="52" t="s">
        <v>14248</v>
      </c>
      <c r="BO27" s="52" t="s">
        <v>14110</v>
      </c>
      <c r="BP27" s="52" t="s">
        <v>14110</v>
      </c>
      <c r="BQ27" s="52" t="s">
        <v>14110</v>
      </c>
      <c r="BR27" s="52" t="s">
        <v>14110</v>
      </c>
      <c r="BS27" s="52" t="s">
        <v>14110</v>
      </c>
      <c r="BT27" s="52" t="s">
        <v>14110</v>
      </c>
      <c r="BU27" s="82" t="s">
        <v>14423</v>
      </c>
      <c r="BV27" s="82" t="s">
        <v>14110</v>
      </c>
    </row>
    <row r="28" spans="1:74" ht="15" customHeight="1">
      <c r="A28" s="82">
        <v>18</v>
      </c>
      <c r="B28" s="82">
        <v>2005</v>
      </c>
      <c r="C28" s="82" t="s">
        <v>1172</v>
      </c>
      <c r="D28" s="82" t="s">
        <v>1173</v>
      </c>
      <c r="E28" s="82" t="s">
        <v>13937</v>
      </c>
      <c r="F28" s="82" t="s">
        <v>13664</v>
      </c>
      <c r="G28" s="82">
        <v>0</v>
      </c>
      <c r="H28" s="82" t="s">
        <v>14085</v>
      </c>
      <c r="I28" s="82">
        <v>3</v>
      </c>
      <c r="J28" s="82"/>
      <c r="K28" s="82" t="s">
        <v>14108</v>
      </c>
      <c r="L28" s="82" t="s">
        <v>14171</v>
      </c>
      <c r="M28" s="82" t="s">
        <v>14250</v>
      </c>
      <c r="N28" s="82"/>
      <c r="O28" s="82" t="s">
        <v>14111</v>
      </c>
      <c r="P28" s="52" t="s">
        <v>14156</v>
      </c>
      <c r="Q28" s="52" t="s">
        <v>14090</v>
      </c>
      <c r="R28" s="52" t="s">
        <v>14250</v>
      </c>
      <c r="S28" s="52" t="s">
        <v>14090</v>
      </c>
      <c r="T28" s="52" t="s">
        <v>14090</v>
      </c>
      <c r="U28" s="52" t="s">
        <v>14137</v>
      </c>
      <c r="V28" s="52" t="s">
        <v>14087</v>
      </c>
      <c r="W28" s="52" t="s">
        <v>14092</v>
      </c>
      <c r="X28" s="52" t="s">
        <v>14116</v>
      </c>
      <c r="Y28" s="52" t="s">
        <v>14093</v>
      </c>
      <c r="Z28" s="52" t="s">
        <v>14116</v>
      </c>
      <c r="AA28" s="52" t="s">
        <v>14110</v>
      </c>
      <c r="AB28" s="82" t="s">
        <v>14118</v>
      </c>
      <c r="AC28" s="82" t="s">
        <v>14141</v>
      </c>
      <c r="AD28" s="82" t="s">
        <v>14141</v>
      </c>
      <c r="AE28" s="82" t="s">
        <v>14093</v>
      </c>
      <c r="AF28" s="82" t="s">
        <v>14211</v>
      </c>
      <c r="AG28" s="82"/>
      <c r="AH28" s="82" t="s">
        <v>14121</v>
      </c>
      <c r="AI28" s="82" t="s">
        <v>14098</v>
      </c>
      <c r="AJ28" s="82" t="s">
        <v>14123</v>
      </c>
      <c r="AK28" s="82" t="s">
        <v>14099</v>
      </c>
      <c r="AL28" s="82" t="s">
        <v>14099</v>
      </c>
      <c r="AM28" s="82" t="s">
        <v>14099</v>
      </c>
      <c r="AN28" s="82" t="s">
        <v>14087</v>
      </c>
      <c r="AO28" s="82" t="s">
        <v>14110</v>
      </c>
      <c r="AP28" s="82"/>
      <c r="AQ28" s="82" t="s">
        <v>14100</v>
      </c>
      <c r="AR28" s="82" t="s">
        <v>14100</v>
      </c>
      <c r="AS28" s="82" t="s">
        <v>14098</v>
      </c>
      <c r="AT28" s="82" t="s">
        <v>14250</v>
      </c>
      <c r="AU28" s="82" t="s">
        <v>14250</v>
      </c>
      <c r="AV28" s="82" t="s">
        <v>14250</v>
      </c>
      <c r="AW28" s="82" t="s">
        <v>14127</v>
      </c>
      <c r="AX28" s="82" t="s">
        <v>14127</v>
      </c>
      <c r="AY28" s="82" t="s">
        <v>14098</v>
      </c>
      <c r="AZ28" s="82" t="s">
        <v>14180</v>
      </c>
      <c r="BA28" s="82"/>
      <c r="BB28" s="52" t="s">
        <v>14193</v>
      </c>
      <c r="BC28" s="52" t="s">
        <v>14211</v>
      </c>
      <c r="BD28" s="52" t="s">
        <v>14211</v>
      </c>
      <c r="BE28" s="52" t="s">
        <v>14211</v>
      </c>
      <c r="BF28" s="52" t="s">
        <v>14167</v>
      </c>
      <c r="BG28" s="52" t="s">
        <v>14130</v>
      </c>
      <c r="BH28" s="52" t="s">
        <v>14156</v>
      </c>
      <c r="BI28" s="52" t="s">
        <v>14131</v>
      </c>
      <c r="BJ28" s="52" t="s">
        <v>14195</v>
      </c>
      <c r="BK28" s="52" t="s">
        <v>14195</v>
      </c>
      <c r="BL28" s="52" t="s">
        <v>14132</v>
      </c>
      <c r="BM28" s="52" t="s">
        <v>14248</v>
      </c>
      <c r="BN28" s="52" t="s">
        <v>14248</v>
      </c>
      <c r="BO28" s="52" t="s">
        <v>14110</v>
      </c>
      <c r="BP28" s="52" t="s">
        <v>14110</v>
      </c>
      <c r="BQ28" s="52" t="s">
        <v>14110</v>
      </c>
      <c r="BR28" s="52" t="s">
        <v>14110</v>
      </c>
      <c r="BS28" s="52" t="s">
        <v>14110</v>
      </c>
      <c r="BT28" s="52" t="s">
        <v>14110</v>
      </c>
      <c r="BU28" s="82" t="s">
        <v>14424</v>
      </c>
      <c r="BV28" s="82" t="s">
        <v>14110</v>
      </c>
    </row>
    <row r="29" spans="1:74" ht="15" customHeight="1">
      <c r="A29" s="82">
        <v>19</v>
      </c>
      <c r="B29" s="82">
        <v>2006</v>
      </c>
      <c r="C29" s="82" t="s">
        <v>64</v>
      </c>
      <c r="D29" s="82" t="s">
        <v>65</v>
      </c>
      <c r="E29" s="82" t="s">
        <v>639</v>
      </c>
      <c r="F29" s="82" t="s">
        <v>14323</v>
      </c>
      <c r="G29" s="82">
        <v>0</v>
      </c>
      <c r="H29" s="82" t="s">
        <v>14085</v>
      </c>
      <c r="I29" s="82">
        <v>6</v>
      </c>
      <c r="J29" s="82"/>
      <c r="K29" s="82" t="s">
        <v>14085</v>
      </c>
      <c r="L29" s="82" t="s">
        <v>14171</v>
      </c>
      <c r="M29" s="82" t="s">
        <v>14250</v>
      </c>
      <c r="N29" s="82"/>
      <c r="O29" s="82" t="s">
        <v>14088</v>
      </c>
      <c r="P29" s="52" t="s">
        <v>14172</v>
      </c>
      <c r="Q29" s="52" t="s">
        <v>14113</v>
      </c>
      <c r="R29" s="52" t="s">
        <v>14250</v>
      </c>
      <c r="S29" s="52" t="s">
        <v>14113</v>
      </c>
      <c r="T29" s="52" t="s">
        <v>14090</v>
      </c>
      <c r="U29" s="52" t="s">
        <v>14137</v>
      </c>
      <c r="V29" s="52" t="s">
        <v>14087</v>
      </c>
      <c r="W29" s="52" t="s">
        <v>14092</v>
      </c>
      <c r="X29" s="52" t="s">
        <v>14116</v>
      </c>
      <c r="Y29" s="52" t="s">
        <v>14093</v>
      </c>
      <c r="Z29" s="52" t="s">
        <v>14116</v>
      </c>
      <c r="AA29" s="52" t="s">
        <v>14110</v>
      </c>
      <c r="AB29" s="82" t="s">
        <v>14118</v>
      </c>
      <c r="AC29" s="82" t="s">
        <v>14141</v>
      </c>
      <c r="AD29" s="82" t="s">
        <v>14141</v>
      </c>
      <c r="AE29" s="82" t="s">
        <v>14093</v>
      </c>
      <c r="AF29" s="82" t="s">
        <v>14211</v>
      </c>
      <c r="AG29" s="82"/>
      <c r="AH29" s="82" t="s">
        <v>14121</v>
      </c>
      <c r="AI29" s="82" t="s">
        <v>14098</v>
      </c>
      <c r="AJ29" s="82" t="s">
        <v>14144</v>
      </c>
      <c r="AK29" s="82" t="s">
        <v>14099</v>
      </c>
      <c r="AL29" s="82" t="s">
        <v>14099</v>
      </c>
      <c r="AM29" s="82" t="s">
        <v>14099</v>
      </c>
      <c r="AN29" s="82" t="s">
        <v>14087</v>
      </c>
      <c r="AO29" s="82" t="s">
        <v>14110</v>
      </c>
      <c r="AP29" s="82"/>
      <c r="AQ29" s="82" t="s">
        <v>14100</v>
      </c>
      <c r="AR29" s="82" t="s">
        <v>14100</v>
      </c>
      <c r="AS29" s="82" t="s">
        <v>14098</v>
      </c>
      <c r="AT29" s="82" t="s">
        <v>14250</v>
      </c>
      <c r="AU29" s="82" t="s">
        <v>14250</v>
      </c>
      <c r="AV29" s="82" t="s">
        <v>14250</v>
      </c>
      <c r="AW29" s="82" t="s">
        <v>14127</v>
      </c>
      <c r="AX29" s="82" t="s">
        <v>14127</v>
      </c>
      <c r="AY29" s="82" t="s">
        <v>14098</v>
      </c>
      <c r="AZ29" s="82" t="s">
        <v>14180</v>
      </c>
      <c r="BA29" s="82"/>
      <c r="BB29" s="52" t="s">
        <v>14193</v>
      </c>
      <c r="BC29" s="52" t="s">
        <v>14211</v>
      </c>
      <c r="BD29" s="52" t="s">
        <v>14211</v>
      </c>
      <c r="BE29" s="52" t="s">
        <v>14211</v>
      </c>
      <c r="BF29" s="52" t="s">
        <v>14130</v>
      </c>
      <c r="BG29" s="52" t="s">
        <v>14156</v>
      </c>
      <c r="BH29" s="52" t="s">
        <v>14156</v>
      </c>
      <c r="BI29" s="52" t="s">
        <v>14131</v>
      </c>
      <c r="BJ29" s="52" t="s">
        <v>14195</v>
      </c>
      <c r="BK29" s="52" t="s">
        <v>14195</v>
      </c>
      <c r="BL29" s="52" t="s">
        <v>14252</v>
      </c>
      <c r="BM29" s="52" t="s">
        <v>14132</v>
      </c>
      <c r="BN29" s="52" t="s">
        <v>14248</v>
      </c>
      <c r="BO29" s="52" t="s">
        <v>14110</v>
      </c>
      <c r="BP29" s="52" t="s">
        <v>14110</v>
      </c>
      <c r="BQ29" s="52" t="s">
        <v>14110</v>
      </c>
      <c r="BR29" s="52" t="s">
        <v>14110</v>
      </c>
      <c r="BS29" s="52" t="s">
        <v>14110</v>
      </c>
      <c r="BT29" s="52" t="s">
        <v>14110</v>
      </c>
      <c r="BU29" s="82"/>
      <c r="BV29" s="82" t="s">
        <v>14110</v>
      </c>
    </row>
    <row r="30" spans="1:74" ht="15" customHeight="1">
      <c r="A30" s="82">
        <v>20</v>
      </c>
      <c r="B30" s="82">
        <v>2006</v>
      </c>
      <c r="C30" s="82" t="s">
        <v>510</v>
      </c>
      <c r="D30" s="82" t="s">
        <v>511</v>
      </c>
      <c r="E30" s="82" t="s">
        <v>932</v>
      </c>
      <c r="F30" s="82" t="s">
        <v>13666</v>
      </c>
      <c r="G30" s="82">
        <v>0</v>
      </c>
      <c r="H30" s="82" t="s">
        <v>14085</v>
      </c>
      <c r="I30" s="82">
        <v>4</v>
      </c>
      <c r="J30" s="82"/>
      <c r="K30" s="82" t="s">
        <v>14085</v>
      </c>
      <c r="L30" s="82" t="s">
        <v>14171</v>
      </c>
      <c r="M30" s="82" t="s">
        <v>14250</v>
      </c>
      <c r="N30" s="82"/>
      <c r="O30" s="82" t="s">
        <v>14088</v>
      </c>
      <c r="P30" s="52" t="s">
        <v>14156</v>
      </c>
      <c r="Q30" s="52" t="s">
        <v>14090</v>
      </c>
      <c r="R30" s="52" t="s">
        <v>14250</v>
      </c>
      <c r="S30" s="52" t="s">
        <v>14090</v>
      </c>
      <c r="T30" s="52" t="s">
        <v>14090</v>
      </c>
      <c r="U30" s="52" t="s">
        <v>14137</v>
      </c>
      <c r="V30" s="52" t="s">
        <v>14110</v>
      </c>
      <c r="W30" s="52" t="s">
        <v>14092</v>
      </c>
      <c r="X30" s="52" t="s">
        <v>14116</v>
      </c>
      <c r="Y30" s="52" t="s">
        <v>14093</v>
      </c>
      <c r="Z30" s="52" t="s">
        <v>14094</v>
      </c>
      <c r="AA30" s="52" t="s">
        <v>14110</v>
      </c>
      <c r="AB30" s="82" t="s">
        <v>14118</v>
      </c>
      <c r="AC30" s="82" t="s">
        <v>14141</v>
      </c>
      <c r="AD30" s="82" t="s">
        <v>14141</v>
      </c>
      <c r="AE30" s="82" t="s">
        <v>14093</v>
      </c>
      <c r="AF30" s="82" t="s">
        <v>14211</v>
      </c>
      <c r="AG30" s="82"/>
      <c r="AH30" s="82" t="s">
        <v>14097</v>
      </c>
      <c r="AI30" s="82" t="s">
        <v>14122</v>
      </c>
      <c r="AJ30" s="82" t="s">
        <v>14123</v>
      </c>
      <c r="AK30" s="82" t="s">
        <v>14099</v>
      </c>
      <c r="AL30" s="82" t="s">
        <v>14099</v>
      </c>
      <c r="AM30" s="82" t="s">
        <v>14099</v>
      </c>
      <c r="AN30" s="82" t="s">
        <v>14110</v>
      </c>
      <c r="AO30" s="82" t="s">
        <v>14110</v>
      </c>
      <c r="AP30" s="82"/>
      <c r="AQ30" s="82" t="s">
        <v>14125</v>
      </c>
      <c r="AR30" s="82" t="s">
        <v>14100</v>
      </c>
      <c r="AS30" s="82" t="s">
        <v>14122</v>
      </c>
      <c r="AT30" s="82" t="s">
        <v>14250</v>
      </c>
      <c r="AU30" s="82" t="s">
        <v>14250</v>
      </c>
      <c r="AV30" s="82" t="s">
        <v>14250</v>
      </c>
      <c r="AW30" s="82" t="s">
        <v>14102</v>
      </c>
      <c r="AX30" s="82" t="s">
        <v>14102</v>
      </c>
      <c r="AY30" s="82" t="s">
        <v>14122</v>
      </c>
      <c r="AZ30" s="82" t="s">
        <v>14103</v>
      </c>
      <c r="BA30" s="82"/>
      <c r="BB30" s="52" t="s">
        <v>14104</v>
      </c>
      <c r="BC30" s="52" t="s">
        <v>14211</v>
      </c>
      <c r="BD30" s="52" t="s">
        <v>14211</v>
      </c>
      <c r="BE30" s="52" t="s">
        <v>14211</v>
      </c>
      <c r="BF30" s="52" t="s">
        <v>14156</v>
      </c>
      <c r="BG30" s="52" t="s">
        <v>14156</v>
      </c>
      <c r="BH30" s="52" t="s">
        <v>14156</v>
      </c>
      <c r="BI30" s="52" t="s">
        <v>14131</v>
      </c>
      <c r="BJ30" s="52" t="s">
        <v>14195</v>
      </c>
      <c r="BK30" s="52" t="s">
        <v>14195</v>
      </c>
      <c r="BL30" s="52" t="s">
        <v>14153</v>
      </c>
      <c r="BM30" s="52" t="s">
        <v>14225</v>
      </c>
      <c r="BN30" s="52" t="s">
        <v>14248</v>
      </c>
      <c r="BO30" s="52" t="s">
        <v>14110</v>
      </c>
      <c r="BP30" s="52" t="s">
        <v>14110</v>
      </c>
      <c r="BQ30" s="52" t="s">
        <v>14110</v>
      </c>
      <c r="BR30" s="52" t="s">
        <v>14110</v>
      </c>
      <c r="BS30" s="52" t="s">
        <v>14110</v>
      </c>
      <c r="BT30" s="52" t="s">
        <v>14110</v>
      </c>
      <c r="BU30" s="82"/>
      <c r="BV30" s="82" t="s">
        <v>14110</v>
      </c>
    </row>
    <row r="31" spans="1:74" ht="15" customHeight="1">
      <c r="A31" s="82">
        <v>26</v>
      </c>
      <c r="B31" s="82">
        <v>2007</v>
      </c>
      <c r="C31" s="82" t="s">
        <v>230</v>
      </c>
      <c r="D31" s="82" t="s">
        <v>231</v>
      </c>
      <c r="E31" s="82" t="s">
        <v>766</v>
      </c>
      <c r="F31" s="82" t="s">
        <v>13668</v>
      </c>
      <c r="G31" s="82">
        <v>0</v>
      </c>
      <c r="H31" s="82" t="s">
        <v>14085</v>
      </c>
      <c r="I31" s="82">
        <v>3</v>
      </c>
      <c r="J31" s="82"/>
      <c r="K31" s="82" t="s">
        <v>14085</v>
      </c>
      <c r="L31" s="82" t="s">
        <v>14155</v>
      </c>
      <c r="M31" s="82" t="s">
        <v>14250</v>
      </c>
      <c r="N31" s="82"/>
      <c r="O31" s="82" t="s">
        <v>14088</v>
      </c>
      <c r="P31" s="52" t="s">
        <v>14186</v>
      </c>
      <c r="Q31" s="52" t="s">
        <v>14113</v>
      </c>
      <c r="R31" s="52" t="s">
        <v>14250</v>
      </c>
      <c r="S31" s="52" t="s">
        <v>14113</v>
      </c>
      <c r="T31" s="52" t="s">
        <v>14113</v>
      </c>
      <c r="U31" s="52" t="s">
        <v>14137</v>
      </c>
      <c r="V31" s="52" t="s">
        <v>14110</v>
      </c>
      <c r="W31" s="52" t="s">
        <v>14092</v>
      </c>
      <c r="X31" s="52" t="s">
        <v>14116</v>
      </c>
      <c r="Y31" s="52" t="s">
        <v>14117</v>
      </c>
      <c r="Z31" s="52" t="s">
        <v>14140</v>
      </c>
      <c r="AA31" s="52" t="s">
        <v>14110</v>
      </c>
      <c r="AB31" s="82" t="s">
        <v>14118</v>
      </c>
      <c r="AC31" s="82" t="s">
        <v>14141</v>
      </c>
      <c r="AD31" s="82" t="s">
        <v>14141</v>
      </c>
      <c r="AE31" s="82" t="s">
        <v>14093</v>
      </c>
      <c r="AF31" s="82" t="s">
        <v>14211</v>
      </c>
      <c r="AG31" s="82"/>
      <c r="AH31" s="82" t="s">
        <v>14097</v>
      </c>
      <c r="AI31" s="82" t="s">
        <v>14138</v>
      </c>
      <c r="AJ31" s="82" t="s">
        <v>14161</v>
      </c>
      <c r="AK31" s="82" t="s">
        <v>14099</v>
      </c>
      <c r="AL31" s="82" t="s">
        <v>14212</v>
      </c>
      <c r="AM31" s="82" t="s">
        <v>14188</v>
      </c>
      <c r="AN31" s="82" t="s">
        <v>14110</v>
      </c>
      <c r="AO31" s="82" t="s">
        <v>14087</v>
      </c>
      <c r="AP31" s="82"/>
      <c r="AQ31" s="82" t="s">
        <v>14100</v>
      </c>
      <c r="AR31" s="82" t="s">
        <v>14100</v>
      </c>
      <c r="AS31" s="82" t="s">
        <v>14098</v>
      </c>
      <c r="AT31" s="82" t="s">
        <v>14250</v>
      </c>
      <c r="AU31" s="82" t="s">
        <v>14250</v>
      </c>
      <c r="AV31" s="82" t="s">
        <v>14250</v>
      </c>
      <c r="AW31" s="82" t="s">
        <v>14102</v>
      </c>
      <c r="AX31" s="82" t="s">
        <v>14215</v>
      </c>
      <c r="AY31" s="82" t="s">
        <v>14122</v>
      </c>
      <c r="AZ31" s="82" t="s">
        <v>14215</v>
      </c>
      <c r="BA31" s="82"/>
      <c r="BB31" s="52" t="s">
        <v>14104</v>
      </c>
      <c r="BC31" s="52" t="s">
        <v>14211</v>
      </c>
      <c r="BD31" s="52" t="s">
        <v>14211</v>
      </c>
      <c r="BE31" s="52" t="s">
        <v>14211</v>
      </c>
      <c r="BF31" s="52" t="s">
        <v>14156</v>
      </c>
      <c r="BG31" s="52" t="s">
        <v>14156</v>
      </c>
      <c r="BH31" s="52" t="s">
        <v>14156</v>
      </c>
      <c r="BI31" s="52" t="s">
        <v>14106</v>
      </c>
      <c r="BJ31" s="52" t="s">
        <v>14195</v>
      </c>
      <c r="BK31" s="52" t="s">
        <v>14195</v>
      </c>
      <c r="BL31" s="52" t="s">
        <v>14242</v>
      </c>
      <c r="BM31" s="52" t="s">
        <v>14248</v>
      </c>
      <c r="BN31" s="52" t="s">
        <v>14248</v>
      </c>
      <c r="BO31" s="52" t="s">
        <v>14110</v>
      </c>
      <c r="BP31" s="52" t="s">
        <v>14110</v>
      </c>
      <c r="BQ31" s="52" t="s">
        <v>14110</v>
      </c>
      <c r="BR31" s="52" t="s">
        <v>14110</v>
      </c>
      <c r="BS31" s="52" t="s">
        <v>14110</v>
      </c>
      <c r="BT31" s="52" t="s">
        <v>14110</v>
      </c>
      <c r="BU31" s="82"/>
      <c r="BV31" s="82" t="s">
        <v>14110</v>
      </c>
    </row>
    <row r="32" spans="1:74" ht="15" customHeight="1">
      <c r="A32" s="82">
        <v>0</v>
      </c>
      <c r="B32" s="82">
        <v>0</v>
      </c>
      <c r="C32" s="82">
        <v>0</v>
      </c>
      <c r="D32" s="82">
        <v>0</v>
      </c>
      <c r="E32" s="82">
        <v>0</v>
      </c>
      <c r="F32" s="82">
        <v>0</v>
      </c>
      <c r="G32" s="82">
        <v>0</v>
      </c>
      <c r="H32" s="82" t="s">
        <v>14108</v>
      </c>
      <c r="I32" s="82">
        <v>3</v>
      </c>
      <c r="J32" s="82"/>
      <c r="K32" s="82" t="s">
        <v>14085</v>
      </c>
      <c r="L32" s="82" t="s">
        <v>14155</v>
      </c>
      <c r="M32" s="82" t="s">
        <v>14250</v>
      </c>
      <c r="N32" s="82"/>
      <c r="O32" s="82" t="s">
        <v>14088</v>
      </c>
      <c r="P32" s="52" t="s">
        <v>14186</v>
      </c>
      <c r="Q32" s="52" t="s">
        <v>14113</v>
      </c>
      <c r="R32" s="52" t="s">
        <v>14250</v>
      </c>
      <c r="S32" s="52" t="s">
        <v>14113</v>
      </c>
      <c r="T32" s="52" t="s">
        <v>14113</v>
      </c>
      <c r="U32" s="52" t="s">
        <v>14137</v>
      </c>
      <c r="V32" s="52" t="s">
        <v>14138</v>
      </c>
      <c r="W32" s="52" t="s">
        <v>14092</v>
      </c>
      <c r="X32" s="52" t="s">
        <v>14116</v>
      </c>
      <c r="Y32" s="52" t="s">
        <v>14117</v>
      </c>
      <c r="Z32" s="52" t="s">
        <v>14140</v>
      </c>
      <c r="AA32" s="52" t="s">
        <v>14110</v>
      </c>
      <c r="AB32" s="82" t="s">
        <v>14118</v>
      </c>
      <c r="AC32" s="82" t="s">
        <v>14141</v>
      </c>
      <c r="AD32" s="82" t="s">
        <v>14141</v>
      </c>
      <c r="AE32" s="82" t="s">
        <v>14093</v>
      </c>
      <c r="AF32" s="82" t="s">
        <v>14211</v>
      </c>
      <c r="AG32" s="82"/>
      <c r="AH32" s="82" t="s">
        <v>14097</v>
      </c>
      <c r="AI32" s="82" t="s">
        <v>14098</v>
      </c>
      <c r="AJ32" s="82" t="s">
        <v>14123</v>
      </c>
      <c r="AK32" s="82" t="s">
        <v>14099</v>
      </c>
      <c r="AL32" s="82" t="s">
        <v>14099</v>
      </c>
      <c r="AM32" s="82" t="s">
        <v>14188</v>
      </c>
      <c r="AN32" s="82" t="s">
        <v>14110</v>
      </c>
      <c r="AO32" s="82" t="s">
        <v>14087</v>
      </c>
      <c r="AP32" s="82"/>
      <c r="AQ32" s="82" t="s">
        <v>14100</v>
      </c>
      <c r="AR32" s="82" t="s">
        <v>14100</v>
      </c>
      <c r="AS32" s="82" t="s">
        <v>14098</v>
      </c>
      <c r="AT32" s="82" t="s">
        <v>14250</v>
      </c>
      <c r="AU32" s="82" t="s">
        <v>14250</v>
      </c>
      <c r="AV32" s="82" t="s">
        <v>14250</v>
      </c>
      <c r="AW32" s="82" t="s">
        <v>14102</v>
      </c>
      <c r="AX32" s="82" t="s">
        <v>14102</v>
      </c>
      <c r="AY32" s="82" t="s">
        <v>14122</v>
      </c>
      <c r="AZ32" s="82" t="s">
        <v>14103</v>
      </c>
      <c r="BA32" s="82"/>
      <c r="BB32" s="52" t="s">
        <v>14104</v>
      </c>
      <c r="BC32" s="52" t="s">
        <v>14211</v>
      </c>
      <c r="BD32" s="52" t="s">
        <v>14211</v>
      </c>
      <c r="BE32" s="52" t="s">
        <v>14211</v>
      </c>
      <c r="BF32" s="52" t="s">
        <v>14156</v>
      </c>
      <c r="BG32" s="52" t="s">
        <v>14156</v>
      </c>
      <c r="BH32" s="52" t="s">
        <v>14156</v>
      </c>
      <c r="BI32" s="52" t="s">
        <v>14106</v>
      </c>
      <c r="BJ32" s="52" t="s">
        <v>14195</v>
      </c>
      <c r="BK32" s="52" t="s">
        <v>14195</v>
      </c>
      <c r="BL32" s="52" t="s">
        <v>14242</v>
      </c>
      <c r="BM32" s="52" t="s">
        <v>14248</v>
      </c>
      <c r="BN32" s="52" t="s">
        <v>14248</v>
      </c>
      <c r="BO32" s="52" t="s">
        <v>14110</v>
      </c>
      <c r="BP32" s="52" t="s">
        <v>14110</v>
      </c>
      <c r="BQ32" s="52" t="s">
        <v>14110</v>
      </c>
      <c r="BR32" s="52" t="s">
        <v>14110</v>
      </c>
      <c r="BS32" s="52" t="s">
        <v>14110</v>
      </c>
      <c r="BT32" s="52" t="s">
        <v>14110</v>
      </c>
      <c r="BU32" s="82"/>
      <c r="BV32" s="82" t="s">
        <v>14110</v>
      </c>
    </row>
    <row r="33" spans="1:74" ht="15" customHeight="1">
      <c r="A33" s="82">
        <v>0</v>
      </c>
      <c r="B33" s="82">
        <v>0</v>
      </c>
      <c r="C33" s="82">
        <v>0</v>
      </c>
      <c r="D33" s="82">
        <v>0</v>
      </c>
      <c r="E33" s="82">
        <v>0</v>
      </c>
      <c r="F33" s="82">
        <v>0</v>
      </c>
      <c r="G33" s="82">
        <v>0</v>
      </c>
      <c r="H33" s="82" t="s">
        <v>14133</v>
      </c>
      <c r="I33" s="82">
        <v>3</v>
      </c>
      <c r="J33" s="82"/>
      <c r="K33" s="82" t="s">
        <v>14085</v>
      </c>
      <c r="L33" s="82" t="s">
        <v>14155</v>
      </c>
      <c r="M33" s="82" t="s">
        <v>14250</v>
      </c>
      <c r="N33" s="82"/>
      <c r="O33" s="82" t="s">
        <v>14088</v>
      </c>
      <c r="P33" s="52" t="s">
        <v>14186</v>
      </c>
      <c r="Q33" s="52" t="s">
        <v>14113</v>
      </c>
      <c r="R33" s="52" t="s">
        <v>14250</v>
      </c>
      <c r="S33" s="52" t="s">
        <v>14113</v>
      </c>
      <c r="T33" s="52" t="s">
        <v>14113</v>
      </c>
      <c r="U33" s="52" t="s">
        <v>14137</v>
      </c>
      <c r="V33" s="52" t="s">
        <v>14110</v>
      </c>
      <c r="W33" s="52" t="s">
        <v>14092</v>
      </c>
      <c r="X33" s="52" t="s">
        <v>14116</v>
      </c>
      <c r="Y33" s="52" t="s">
        <v>14117</v>
      </c>
      <c r="Z33" s="52" t="s">
        <v>14140</v>
      </c>
      <c r="AA33" s="52" t="s">
        <v>14110</v>
      </c>
      <c r="AB33" s="82" t="s">
        <v>14118</v>
      </c>
      <c r="AC33" s="82" t="s">
        <v>14141</v>
      </c>
      <c r="AD33" s="82" t="s">
        <v>14141</v>
      </c>
      <c r="AE33" s="82" t="s">
        <v>14093</v>
      </c>
      <c r="AF33" s="82" t="s">
        <v>14211</v>
      </c>
      <c r="AG33" s="82"/>
      <c r="AH33" s="82" t="s">
        <v>14097</v>
      </c>
      <c r="AI33" s="82" t="s">
        <v>14138</v>
      </c>
      <c r="AJ33" s="82" t="s">
        <v>14093</v>
      </c>
      <c r="AK33" s="82" t="s">
        <v>14099</v>
      </c>
      <c r="AL33" s="82" t="s">
        <v>14188</v>
      </c>
      <c r="AM33" s="82" t="s">
        <v>14188</v>
      </c>
      <c r="AN33" s="82" t="s">
        <v>14110</v>
      </c>
      <c r="AO33" s="82" t="s">
        <v>14087</v>
      </c>
      <c r="AP33" s="82"/>
      <c r="AQ33" s="82" t="s">
        <v>14100</v>
      </c>
      <c r="AR33" s="82" t="s">
        <v>14100</v>
      </c>
      <c r="AS33" s="82" t="s">
        <v>14098</v>
      </c>
      <c r="AT33" s="82" t="s">
        <v>14250</v>
      </c>
      <c r="AU33" s="82" t="s">
        <v>14250</v>
      </c>
      <c r="AV33" s="82" t="s">
        <v>14250</v>
      </c>
      <c r="AW33" s="82" t="s">
        <v>14102</v>
      </c>
      <c r="AX33" s="82" t="s">
        <v>14215</v>
      </c>
      <c r="AY33" s="82" t="s">
        <v>14122</v>
      </c>
      <c r="AZ33" s="82" t="s">
        <v>14128</v>
      </c>
      <c r="BA33" s="82"/>
      <c r="BB33" s="52" t="s">
        <v>14104</v>
      </c>
      <c r="BC33" s="52" t="s">
        <v>14211</v>
      </c>
      <c r="BD33" s="52" t="s">
        <v>14211</v>
      </c>
      <c r="BE33" s="52" t="s">
        <v>14211</v>
      </c>
      <c r="BF33" s="52" t="s">
        <v>14156</v>
      </c>
      <c r="BG33" s="52" t="s">
        <v>14156</v>
      </c>
      <c r="BH33" s="52" t="s">
        <v>14156</v>
      </c>
      <c r="BI33" s="52" t="s">
        <v>14106</v>
      </c>
      <c r="BJ33" s="52" t="s">
        <v>14195</v>
      </c>
      <c r="BK33" s="52" t="s">
        <v>14195</v>
      </c>
      <c r="BL33" s="52" t="s">
        <v>14242</v>
      </c>
      <c r="BM33" s="52" t="s">
        <v>14248</v>
      </c>
      <c r="BN33" s="52" t="s">
        <v>14248</v>
      </c>
      <c r="BO33" s="52" t="s">
        <v>14110</v>
      </c>
      <c r="BP33" s="52" t="s">
        <v>14110</v>
      </c>
      <c r="BQ33" s="52" t="s">
        <v>14110</v>
      </c>
      <c r="BR33" s="52" t="s">
        <v>14110</v>
      </c>
      <c r="BS33" s="52" t="s">
        <v>14110</v>
      </c>
      <c r="BT33" s="52" t="s">
        <v>14110</v>
      </c>
      <c r="BU33" s="82"/>
      <c r="BV33" s="82" t="s">
        <v>14110</v>
      </c>
    </row>
    <row r="34" spans="1:74" ht="15" customHeight="1">
      <c r="A34" s="82">
        <v>0</v>
      </c>
      <c r="B34" s="82">
        <v>0</v>
      </c>
      <c r="C34" s="82">
        <v>0</v>
      </c>
      <c r="D34" s="82">
        <v>0</v>
      </c>
      <c r="E34" s="82">
        <v>0</v>
      </c>
      <c r="F34" s="82">
        <v>0</v>
      </c>
      <c r="G34" s="82">
        <v>0</v>
      </c>
      <c r="H34" s="82" t="s">
        <v>14154</v>
      </c>
      <c r="I34" s="82">
        <v>3</v>
      </c>
      <c r="J34" s="82"/>
      <c r="K34" s="82" t="s">
        <v>14085</v>
      </c>
      <c r="L34" s="82" t="s">
        <v>14155</v>
      </c>
      <c r="M34" s="82" t="s">
        <v>14250</v>
      </c>
      <c r="N34" s="82"/>
      <c r="O34" s="82" t="s">
        <v>14088</v>
      </c>
      <c r="P34" s="52" t="s">
        <v>14186</v>
      </c>
      <c r="Q34" s="52" t="s">
        <v>14113</v>
      </c>
      <c r="R34" s="52" t="s">
        <v>14250</v>
      </c>
      <c r="S34" s="52" t="s">
        <v>14113</v>
      </c>
      <c r="T34" s="52" t="s">
        <v>14113</v>
      </c>
      <c r="U34" s="52" t="s">
        <v>14137</v>
      </c>
      <c r="V34" s="52" t="s">
        <v>14110</v>
      </c>
      <c r="W34" s="52" t="s">
        <v>14092</v>
      </c>
      <c r="X34" s="52" t="s">
        <v>14116</v>
      </c>
      <c r="Y34" s="52" t="s">
        <v>14117</v>
      </c>
      <c r="Z34" s="52" t="s">
        <v>14140</v>
      </c>
      <c r="AA34" s="52" t="s">
        <v>14110</v>
      </c>
      <c r="AB34" s="82" t="s">
        <v>14118</v>
      </c>
      <c r="AC34" s="82" t="s">
        <v>14141</v>
      </c>
      <c r="AD34" s="82" t="s">
        <v>14141</v>
      </c>
      <c r="AE34" s="82" t="s">
        <v>14093</v>
      </c>
      <c r="AF34" s="82" t="s">
        <v>14211</v>
      </c>
      <c r="AG34" s="82"/>
      <c r="AH34" s="82" t="s">
        <v>14097</v>
      </c>
      <c r="AI34" s="82" t="s">
        <v>14138</v>
      </c>
      <c r="AJ34" s="82" t="s">
        <v>14161</v>
      </c>
      <c r="AK34" s="82" t="s">
        <v>14099</v>
      </c>
      <c r="AL34" s="82" t="s">
        <v>14212</v>
      </c>
      <c r="AM34" s="82" t="s">
        <v>14188</v>
      </c>
      <c r="AN34" s="82" t="s">
        <v>14110</v>
      </c>
      <c r="AO34" s="82" t="s">
        <v>14087</v>
      </c>
      <c r="AP34" s="82"/>
      <c r="AQ34" s="82" t="s">
        <v>14100</v>
      </c>
      <c r="AR34" s="82" t="s">
        <v>14100</v>
      </c>
      <c r="AS34" s="82" t="s">
        <v>14098</v>
      </c>
      <c r="AT34" s="82" t="s">
        <v>14250</v>
      </c>
      <c r="AU34" s="82" t="s">
        <v>14250</v>
      </c>
      <c r="AV34" s="82" t="s">
        <v>14250</v>
      </c>
      <c r="AW34" s="82" t="s">
        <v>14102</v>
      </c>
      <c r="AX34" s="82" t="s">
        <v>14215</v>
      </c>
      <c r="AY34" s="82" t="s">
        <v>14122</v>
      </c>
      <c r="AZ34" s="82" t="s">
        <v>14215</v>
      </c>
      <c r="BA34" s="82"/>
      <c r="BB34" s="52" t="s">
        <v>14104</v>
      </c>
      <c r="BC34" s="52" t="s">
        <v>14211</v>
      </c>
      <c r="BD34" s="52" t="s">
        <v>14211</v>
      </c>
      <c r="BE34" s="52" t="s">
        <v>14211</v>
      </c>
      <c r="BF34" s="52" t="s">
        <v>14156</v>
      </c>
      <c r="BG34" s="52" t="s">
        <v>14156</v>
      </c>
      <c r="BH34" s="52" t="s">
        <v>14156</v>
      </c>
      <c r="BI34" s="52" t="s">
        <v>14106</v>
      </c>
      <c r="BJ34" s="52" t="s">
        <v>14195</v>
      </c>
      <c r="BK34" s="52" t="s">
        <v>14195</v>
      </c>
      <c r="BL34" s="52" t="s">
        <v>14242</v>
      </c>
      <c r="BM34" s="52" t="s">
        <v>14248</v>
      </c>
      <c r="BN34" s="52" t="s">
        <v>14248</v>
      </c>
      <c r="BO34" s="52" t="s">
        <v>14110</v>
      </c>
      <c r="BP34" s="52" t="s">
        <v>14110</v>
      </c>
      <c r="BQ34" s="52" t="s">
        <v>14110</v>
      </c>
      <c r="BR34" s="52" t="s">
        <v>14110</v>
      </c>
      <c r="BS34" s="52" t="s">
        <v>14110</v>
      </c>
      <c r="BT34" s="52" t="s">
        <v>14110</v>
      </c>
      <c r="BU34" s="82"/>
      <c r="BV34" s="82" t="s">
        <v>14110</v>
      </c>
    </row>
    <row r="35" spans="1:74" ht="15" customHeight="1">
      <c r="A35" s="82">
        <v>0</v>
      </c>
      <c r="B35" s="82">
        <v>0</v>
      </c>
      <c r="C35" s="82">
        <v>0</v>
      </c>
      <c r="D35" s="82">
        <v>0</v>
      </c>
      <c r="E35" s="82">
        <v>0</v>
      </c>
      <c r="F35" s="82">
        <v>0</v>
      </c>
      <c r="G35" s="82">
        <v>0</v>
      </c>
      <c r="H35" s="82" t="s">
        <v>14170</v>
      </c>
      <c r="I35" s="82">
        <v>4</v>
      </c>
      <c r="J35" s="82"/>
      <c r="K35" s="82" t="s">
        <v>14085</v>
      </c>
      <c r="L35" s="82" t="s">
        <v>14155</v>
      </c>
      <c r="M35" s="82" t="s">
        <v>14250</v>
      </c>
      <c r="N35" s="82"/>
      <c r="O35" s="82" t="s">
        <v>14088</v>
      </c>
      <c r="P35" s="52" t="s">
        <v>14186</v>
      </c>
      <c r="Q35" s="52" t="s">
        <v>14113</v>
      </c>
      <c r="R35" s="52" t="s">
        <v>14250</v>
      </c>
      <c r="S35" s="52" t="s">
        <v>14113</v>
      </c>
      <c r="T35" s="52" t="s">
        <v>14113</v>
      </c>
      <c r="U35" s="52" t="s">
        <v>14137</v>
      </c>
      <c r="V35" s="52" t="s">
        <v>14110</v>
      </c>
      <c r="W35" s="52" t="s">
        <v>14092</v>
      </c>
      <c r="X35" s="52" t="s">
        <v>14116</v>
      </c>
      <c r="Y35" s="52" t="s">
        <v>14117</v>
      </c>
      <c r="Z35" s="52" t="s">
        <v>14140</v>
      </c>
      <c r="AA35" s="52" t="s">
        <v>14110</v>
      </c>
      <c r="AB35" s="82" t="s">
        <v>14118</v>
      </c>
      <c r="AC35" s="82" t="s">
        <v>14141</v>
      </c>
      <c r="AD35" s="82" t="s">
        <v>14141</v>
      </c>
      <c r="AE35" s="82" t="s">
        <v>14093</v>
      </c>
      <c r="AF35" s="82" t="s">
        <v>14211</v>
      </c>
      <c r="AG35" s="82"/>
      <c r="AH35" s="82" t="s">
        <v>14097</v>
      </c>
      <c r="AI35" s="82" t="s">
        <v>14138</v>
      </c>
      <c r="AJ35" s="82" t="s">
        <v>14123</v>
      </c>
      <c r="AK35" s="82" t="s">
        <v>14099</v>
      </c>
      <c r="AL35" s="82" t="s">
        <v>14212</v>
      </c>
      <c r="AM35" s="82" t="s">
        <v>14188</v>
      </c>
      <c r="AN35" s="82" t="s">
        <v>14110</v>
      </c>
      <c r="AO35" s="82" t="s">
        <v>14087</v>
      </c>
      <c r="AP35" s="82"/>
      <c r="AQ35" s="82" t="s">
        <v>14100</v>
      </c>
      <c r="AR35" s="82" t="s">
        <v>14100</v>
      </c>
      <c r="AS35" s="82" t="s">
        <v>14098</v>
      </c>
      <c r="AT35" s="82" t="s">
        <v>14250</v>
      </c>
      <c r="AU35" s="82" t="s">
        <v>14250</v>
      </c>
      <c r="AV35" s="82" t="s">
        <v>14250</v>
      </c>
      <c r="AW35" s="82" t="s">
        <v>14102</v>
      </c>
      <c r="AX35" s="82" t="s">
        <v>14102</v>
      </c>
      <c r="AY35" s="82" t="s">
        <v>14122</v>
      </c>
      <c r="AZ35" s="82" t="s">
        <v>14103</v>
      </c>
      <c r="BA35" s="82"/>
      <c r="BB35" s="52" t="s">
        <v>14104</v>
      </c>
      <c r="BC35" s="52" t="s">
        <v>14211</v>
      </c>
      <c r="BD35" s="52" t="s">
        <v>14211</v>
      </c>
      <c r="BE35" s="52" t="s">
        <v>14211</v>
      </c>
      <c r="BF35" s="52" t="s">
        <v>14156</v>
      </c>
      <c r="BG35" s="52" t="s">
        <v>14156</v>
      </c>
      <c r="BH35" s="52" t="s">
        <v>14156</v>
      </c>
      <c r="BI35" s="52" t="s">
        <v>14106</v>
      </c>
      <c r="BJ35" s="52" t="s">
        <v>14195</v>
      </c>
      <c r="BK35" s="52" t="s">
        <v>14195</v>
      </c>
      <c r="BL35" s="52" t="s">
        <v>14242</v>
      </c>
      <c r="BM35" s="52" t="s">
        <v>14248</v>
      </c>
      <c r="BN35" s="52" t="s">
        <v>14248</v>
      </c>
      <c r="BO35" s="52" t="s">
        <v>14110</v>
      </c>
      <c r="BP35" s="52" t="s">
        <v>14110</v>
      </c>
      <c r="BQ35" s="52" t="s">
        <v>14110</v>
      </c>
      <c r="BR35" s="52" t="s">
        <v>14110</v>
      </c>
      <c r="BS35" s="52" t="s">
        <v>14110</v>
      </c>
      <c r="BT35" s="52" t="s">
        <v>14110</v>
      </c>
      <c r="BU35" s="82"/>
      <c r="BV35" s="82" t="s">
        <v>14110</v>
      </c>
    </row>
    <row r="36" spans="1:74" ht="15" customHeight="1">
      <c r="A36" s="82">
        <v>27</v>
      </c>
      <c r="B36" s="82">
        <v>2007</v>
      </c>
      <c r="C36" s="82" t="s">
        <v>514</v>
      </c>
      <c r="D36" s="82" t="s">
        <v>515</v>
      </c>
      <c r="E36" s="82" t="s">
        <v>712</v>
      </c>
      <c r="F36" s="82" t="s">
        <v>13669</v>
      </c>
      <c r="G36" s="82">
        <v>0</v>
      </c>
      <c r="H36" s="82" t="s">
        <v>14085</v>
      </c>
      <c r="I36" s="82">
        <v>16</v>
      </c>
      <c r="J36" s="82"/>
      <c r="K36" s="82" t="s">
        <v>14085</v>
      </c>
      <c r="L36" s="82" t="s">
        <v>14171</v>
      </c>
      <c r="M36" s="82" t="s">
        <v>14250</v>
      </c>
      <c r="N36" s="82"/>
      <c r="O36" s="82" t="s">
        <v>14135</v>
      </c>
      <c r="P36" s="52" t="s">
        <v>14089</v>
      </c>
      <c r="Q36" s="52" t="s">
        <v>14090</v>
      </c>
      <c r="R36" s="52" t="s">
        <v>14250</v>
      </c>
      <c r="S36" s="52" t="s">
        <v>14090</v>
      </c>
      <c r="T36" s="52" t="s">
        <v>14090</v>
      </c>
      <c r="U36" s="52" t="s">
        <v>14137</v>
      </c>
      <c r="V36" s="52" t="s">
        <v>14110</v>
      </c>
      <c r="W36" s="52" t="s">
        <v>14092</v>
      </c>
      <c r="X36" s="52" t="s">
        <v>14116</v>
      </c>
      <c r="Y36" s="52" t="s">
        <v>14093</v>
      </c>
      <c r="Z36" s="52" t="s">
        <v>14140</v>
      </c>
      <c r="AA36" s="52" t="s">
        <v>14087</v>
      </c>
      <c r="AB36" s="82" t="s">
        <v>14118</v>
      </c>
      <c r="AC36" s="82" t="s">
        <v>14141</v>
      </c>
      <c r="AD36" s="82" t="s">
        <v>14141</v>
      </c>
      <c r="AE36" s="82" t="s">
        <v>14093</v>
      </c>
      <c r="AF36" s="82" t="s">
        <v>14211</v>
      </c>
      <c r="AG36" s="82"/>
      <c r="AH36" s="82" t="s">
        <v>14097</v>
      </c>
      <c r="AI36" s="82" t="s">
        <v>14098</v>
      </c>
      <c r="AJ36" s="82" t="s">
        <v>14123</v>
      </c>
      <c r="AK36" s="82" t="s">
        <v>14099</v>
      </c>
      <c r="AL36" s="82" t="s">
        <v>14099</v>
      </c>
      <c r="AM36" s="82" t="s">
        <v>14188</v>
      </c>
      <c r="AN36" s="82" t="s">
        <v>14110</v>
      </c>
      <c r="AO36" s="82" t="s">
        <v>14110</v>
      </c>
      <c r="AP36" s="82"/>
      <c r="AQ36" s="82" t="s">
        <v>14100</v>
      </c>
      <c r="AR36" s="82" t="s">
        <v>14100</v>
      </c>
      <c r="AS36" s="82" t="s">
        <v>14098</v>
      </c>
      <c r="AT36" s="82" t="s">
        <v>14250</v>
      </c>
      <c r="AU36" s="82" t="s">
        <v>14250</v>
      </c>
      <c r="AV36" s="82" t="s">
        <v>14250</v>
      </c>
      <c r="AW36" s="82" t="s">
        <v>14215</v>
      </c>
      <c r="AX36" s="82" t="s">
        <v>14102</v>
      </c>
      <c r="AY36" s="82" t="s">
        <v>14122</v>
      </c>
      <c r="AZ36" s="82" t="s">
        <v>14166</v>
      </c>
      <c r="BA36" s="82"/>
      <c r="BB36" s="52" t="s">
        <v>14104</v>
      </c>
      <c r="BC36" s="52" t="s">
        <v>14211</v>
      </c>
      <c r="BD36" s="52" t="s">
        <v>14211</v>
      </c>
      <c r="BE36" s="52" t="s">
        <v>14211</v>
      </c>
      <c r="BF36" s="52" t="s">
        <v>14156</v>
      </c>
      <c r="BG36" s="52" t="s">
        <v>14156</v>
      </c>
      <c r="BH36" s="52" t="s">
        <v>14156</v>
      </c>
      <c r="BI36" s="52" t="s">
        <v>14131</v>
      </c>
      <c r="BJ36" s="52" t="s">
        <v>14195</v>
      </c>
      <c r="BK36" s="52" t="s">
        <v>14195</v>
      </c>
      <c r="BL36" s="52" t="s">
        <v>14208</v>
      </c>
      <c r="BM36" s="52" t="s">
        <v>14248</v>
      </c>
      <c r="BN36" s="52" t="s">
        <v>14248</v>
      </c>
      <c r="BO36" s="52" t="s">
        <v>14110</v>
      </c>
      <c r="BP36" s="52" t="s">
        <v>14110</v>
      </c>
      <c r="BQ36" s="52" t="s">
        <v>14110</v>
      </c>
      <c r="BR36" s="52" t="s">
        <v>14110</v>
      </c>
      <c r="BS36" s="52" t="s">
        <v>14110</v>
      </c>
      <c r="BT36" s="52" t="s">
        <v>14110</v>
      </c>
      <c r="BU36" s="82"/>
      <c r="BV36" s="82" t="s">
        <v>14110</v>
      </c>
    </row>
    <row r="37" spans="1:74" ht="15" customHeight="1">
      <c r="A37" s="82">
        <v>0</v>
      </c>
      <c r="B37" s="82">
        <v>0</v>
      </c>
      <c r="C37" s="82">
        <v>0</v>
      </c>
      <c r="D37" s="82">
        <v>0</v>
      </c>
      <c r="E37" s="82">
        <v>0</v>
      </c>
      <c r="F37" s="82">
        <v>0</v>
      </c>
      <c r="G37" s="82">
        <v>0</v>
      </c>
      <c r="H37" s="82" t="s">
        <v>14108</v>
      </c>
      <c r="I37" s="82">
        <v>16</v>
      </c>
      <c r="J37" s="82"/>
      <c r="K37" s="82" t="s">
        <v>14085</v>
      </c>
      <c r="L37" s="82" t="s">
        <v>14171</v>
      </c>
      <c r="M37" s="82" t="s">
        <v>14250</v>
      </c>
      <c r="N37" s="82"/>
      <c r="O37" s="82" t="s">
        <v>14135</v>
      </c>
      <c r="P37" s="52" t="s">
        <v>14089</v>
      </c>
      <c r="Q37" s="52" t="s">
        <v>14090</v>
      </c>
      <c r="R37" s="52" t="s">
        <v>14250</v>
      </c>
      <c r="S37" s="52" t="s">
        <v>14090</v>
      </c>
      <c r="T37" s="52" t="s">
        <v>14090</v>
      </c>
      <c r="U37" s="52" t="s">
        <v>14137</v>
      </c>
      <c r="V37" s="52" t="s">
        <v>14110</v>
      </c>
      <c r="W37" s="52" t="s">
        <v>14092</v>
      </c>
      <c r="X37" s="52" t="s">
        <v>14116</v>
      </c>
      <c r="Y37" s="52" t="s">
        <v>14093</v>
      </c>
      <c r="Z37" s="52" t="s">
        <v>14140</v>
      </c>
      <c r="AA37" s="52" t="s">
        <v>14087</v>
      </c>
      <c r="AB37" s="82" t="s">
        <v>14118</v>
      </c>
      <c r="AC37" s="82" t="s">
        <v>14141</v>
      </c>
      <c r="AD37" s="82" t="s">
        <v>14141</v>
      </c>
      <c r="AE37" s="82" t="s">
        <v>14093</v>
      </c>
      <c r="AF37" s="82" t="s">
        <v>14211</v>
      </c>
      <c r="AG37" s="82"/>
      <c r="AH37" s="82" t="s">
        <v>14097</v>
      </c>
      <c r="AI37" s="82" t="s">
        <v>14098</v>
      </c>
      <c r="AJ37" s="82" t="s">
        <v>14123</v>
      </c>
      <c r="AK37" s="82" t="s">
        <v>14099</v>
      </c>
      <c r="AL37" s="82" t="s">
        <v>14099</v>
      </c>
      <c r="AM37" s="82" t="s">
        <v>14188</v>
      </c>
      <c r="AN37" s="82" t="s">
        <v>14110</v>
      </c>
      <c r="AO37" s="82" t="s">
        <v>14110</v>
      </c>
      <c r="AP37" s="82"/>
      <c r="AQ37" s="82" t="s">
        <v>14100</v>
      </c>
      <c r="AR37" s="82" t="s">
        <v>14100</v>
      </c>
      <c r="AS37" s="82" t="s">
        <v>14098</v>
      </c>
      <c r="AT37" s="82" t="s">
        <v>14250</v>
      </c>
      <c r="AU37" s="82" t="s">
        <v>14250</v>
      </c>
      <c r="AV37" s="82" t="s">
        <v>14250</v>
      </c>
      <c r="AW37" s="82" t="s">
        <v>14215</v>
      </c>
      <c r="AX37" s="82" t="s">
        <v>14102</v>
      </c>
      <c r="AY37" s="82" t="s">
        <v>14122</v>
      </c>
      <c r="AZ37" s="82" t="s">
        <v>14166</v>
      </c>
      <c r="BA37" s="82"/>
      <c r="BB37" s="52" t="s">
        <v>14104</v>
      </c>
      <c r="BC37" s="52" t="s">
        <v>14211</v>
      </c>
      <c r="BD37" s="52" t="s">
        <v>14211</v>
      </c>
      <c r="BE37" s="52" t="s">
        <v>14211</v>
      </c>
      <c r="BF37" s="52" t="s">
        <v>14156</v>
      </c>
      <c r="BG37" s="52" t="s">
        <v>14156</v>
      </c>
      <c r="BH37" s="52" t="s">
        <v>14156</v>
      </c>
      <c r="BI37" s="52" t="s">
        <v>14131</v>
      </c>
      <c r="BJ37" s="52" t="s">
        <v>14195</v>
      </c>
      <c r="BK37" s="52" t="s">
        <v>14195</v>
      </c>
      <c r="BL37" s="52" t="s">
        <v>14208</v>
      </c>
      <c r="BM37" s="52" t="s">
        <v>14248</v>
      </c>
      <c r="BN37" s="52" t="s">
        <v>14248</v>
      </c>
      <c r="BO37" s="52" t="s">
        <v>14110</v>
      </c>
      <c r="BP37" s="52" t="s">
        <v>14110</v>
      </c>
      <c r="BQ37" s="52" t="s">
        <v>14110</v>
      </c>
      <c r="BR37" s="52" t="s">
        <v>14110</v>
      </c>
      <c r="BS37" s="52" t="s">
        <v>14110</v>
      </c>
      <c r="BT37" s="52" t="s">
        <v>14110</v>
      </c>
      <c r="BU37" s="82"/>
      <c r="BV37" s="82" t="s">
        <v>14110</v>
      </c>
    </row>
    <row r="38" spans="1:74" ht="15" customHeight="1">
      <c r="A38" s="82">
        <v>28</v>
      </c>
      <c r="B38" s="82">
        <v>2007</v>
      </c>
      <c r="C38" s="82" t="s">
        <v>524</v>
      </c>
      <c r="D38" s="82" t="s">
        <v>525</v>
      </c>
      <c r="E38" s="82" t="s">
        <v>639</v>
      </c>
      <c r="F38" s="82" t="s">
        <v>13670</v>
      </c>
      <c r="G38" s="82">
        <v>0</v>
      </c>
      <c r="H38" s="82" t="s">
        <v>14085</v>
      </c>
      <c r="I38" s="82">
        <v>4</v>
      </c>
      <c r="J38" s="82"/>
      <c r="K38" s="82" t="s">
        <v>14085</v>
      </c>
      <c r="L38" s="82" t="s">
        <v>14171</v>
      </c>
      <c r="M38" s="82" t="s">
        <v>14250</v>
      </c>
      <c r="N38" s="82"/>
      <c r="O38" s="82" t="s">
        <v>14088</v>
      </c>
      <c r="P38" s="52" t="s">
        <v>14172</v>
      </c>
      <c r="Q38" s="52" t="s">
        <v>14113</v>
      </c>
      <c r="R38" s="52" t="s">
        <v>14250</v>
      </c>
      <c r="S38" s="52" t="s">
        <v>14113</v>
      </c>
      <c r="T38" s="52" t="s">
        <v>14113</v>
      </c>
      <c r="U38" s="52" t="s">
        <v>14137</v>
      </c>
      <c r="V38" s="52" t="s">
        <v>14087</v>
      </c>
      <c r="W38" s="52" t="s">
        <v>14115</v>
      </c>
      <c r="X38" s="52" t="s">
        <v>14116</v>
      </c>
      <c r="Y38" s="52" t="s">
        <v>14093</v>
      </c>
      <c r="Z38" s="52" t="s">
        <v>14116</v>
      </c>
      <c r="AA38" s="52" t="s">
        <v>14110</v>
      </c>
      <c r="AB38" s="82" t="s">
        <v>14141</v>
      </c>
      <c r="AC38" s="82" t="s">
        <v>14118</v>
      </c>
      <c r="AD38" s="82" t="s">
        <v>14141</v>
      </c>
      <c r="AE38" s="82" t="s">
        <v>14093</v>
      </c>
      <c r="AF38" s="82" t="s">
        <v>14211</v>
      </c>
      <c r="AG38" s="82"/>
      <c r="AH38" s="82" t="s">
        <v>14121</v>
      </c>
      <c r="AI38" s="82" t="s">
        <v>14098</v>
      </c>
      <c r="AJ38" s="82" t="s">
        <v>14144</v>
      </c>
      <c r="AK38" s="82" t="s">
        <v>14099</v>
      </c>
      <c r="AL38" s="82" t="s">
        <v>14099</v>
      </c>
      <c r="AM38" s="82" t="s">
        <v>14099</v>
      </c>
      <c r="AN38" s="82" t="s">
        <v>14087</v>
      </c>
      <c r="AO38" s="82" t="s">
        <v>14110</v>
      </c>
      <c r="AP38" s="82"/>
      <c r="AQ38" s="82" t="s">
        <v>14100</v>
      </c>
      <c r="AR38" s="82" t="s">
        <v>14100</v>
      </c>
      <c r="AS38" s="82" t="s">
        <v>14098</v>
      </c>
      <c r="AT38" s="82" t="s">
        <v>14250</v>
      </c>
      <c r="AU38" s="82" t="s">
        <v>14250</v>
      </c>
      <c r="AV38" s="82" t="s">
        <v>14250</v>
      </c>
      <c r="AW38" s="82" t="s">
        <v>14127</v>
      </c>
      <c r="AX38" s="82" t="s">
        <v>14127</v>
      </c>
      <c r="AY38" s="82" t="s">
        <v>14098</v>
      </c>
      <c r="AZ38" s="82" t="s">
        <v>14180</v>
      </c>
      <c r="BA38" s="82"/>
      <c r="BB38" s="52" t="s">
        <v>14104</v>
      </c>
      <c r="BC38" s="52" t="s">
        <v>14211</v>
      </c>
      <c r="BD38" s="52" t="s">
        <v>14211</v>
      </c>
      <c r="BE38" s="52" t="s">
        <v>14211</v>
      </c>
      <c r="BF38" s="52" t="s">
        <v>14156</v>
      </c>
      <c r="BG38" s="52" t="s">
        <v>14156</v>
      </c>
      <c r="BH38" s="52" t="s">
        <v>14156</v>
      </c>
      <c r="BI38" s="52" t="s">
        <v>14106</v>
      </c>
      <c r="BJ38" s="52" t="s">
        <v>14131</v>
      </c>
      <c r="BK38" s="52" t="s">
        <v>14195</v>
      </c>
      <c r="BL38" s="52" t="s">
        <v>14242</v>
      </c>
      <c r="BM38" s="52" t="s">
        <v>14225</v>
      </c>
      <c r="BN38" s="52" t="s">
        <v>14248</v>
      </c>
      <c r="BO38" s="52" t="s">
        <v>14110</v>
      </c>
      <c r="BP38" s="52" t="s">
        <v>14110</v>
      </c>
      <c r="BQ38" s="52" t="s">
        <v>14110</v>
      </c>
      <c r="BR38" s="52" t="s">
        <v>14110</v>
      </c>
      <c r="BS38" s="52" t="s">
        <v>14110</v>
      </c>
      <c r="BT38" s="52" t="s">
        <v>14110</v>
      </c>
      <c r="BU38" s="82"/>
      <c r="BV38" s="82" t="s">
        <v>14110</v>
      </c>
    </row>
    <row r="39" spans="1:74" ht="15" customHeight="1">
      <c r="A39" s="82">
        <v>0</v>
      </c>
      <c r="B39" s="82">
        <v>0</v>
      </c>
      <c r="C39" s="82">
        <v>0</v>
      </c>
      <c r="D39" s="82">
        <v>0</v>
      </c>
      <c r="E39" s="82">
        <v>0</v>
      </c>
      <c r="F39" s="82">
        <v>0</v>
      </c>
      <c r="G39" s="82">
        <v>0</v>
      </c>
      <c r="H39" s="82" t="s">
        <v>14108</v>
      </c>
      <c r="I39" s="82">
        <v>4</v>
      </c>
      <c r="J39" s="82"/>
      <c r="K39" s="82" t="s">
        <v>14085</v>
      </c>
      <c r="L39" s="82" t="s">
        <v>14171</v>
      </c>
      <c r="M39" s="82" t="s">
        <v>14250</v>
      </c>
      <c r="N39" s="82"/>
      <c r="O39" s="82" t="s">
        <v>14088</v>
      </c>
      <c r="P39" s="52" t="s">
        <v>14172</v>
      </c>
      <c r="Q39" s="52" t="s">
        <v>14113</v>
      </c>
      <c r="R39" s="52" t="s">
        <v>14250</v>
      </c>
      <c r="S39" s="52" t="s">
        <v>14113</v>
      </c>
      <c r="T39" s="52" t="s">
        <v>14113</v>
      </c>
      <c r="U39" s="52" t="s">
        <v>14137</v>
      </c>
      <c r="V39" s="52" t="s">
        <v>14087</v>
      </c>
      <c r="W39" s="52" t="s">
        <v>14115</v>
      </c>
      <c r="X39" s="52" t="s">
        <v>14116</v>
      </c>
      <c r="Y39" s="52" t="s">
        <v>14093</v>
      </c>
      <c r="Z39" s="52" t="s">
        <v>14116</v>
      </c>
      <c r="AA39" s="52" t="s">
        <v>14110</v>
      </c>
      <c r="AB39" s="82" t="s">
        <v>14141</v>
      </c>
      <c r="AC39" s="82" t="s">
        <v>14118</v>
      </c>
      <c r="AD39" s="82" t="s">
        <v>14141</v>
      </c>
      <c r="AE39" s="82" t="s">
        <v>14093</v>
      </c>
      <c r="AF39" s="82" t="s">
        <v>14211</v>
      </c>
      <c r="AG39" s="82"/>
      <c r="AH39" s="82" t="s">
        <v>14121</v>
      </c>
      <c r="AI39" s="82" t="s">
        <v>14098</v>
      </c>
      <c r="AJ39" s="82" t="s">
        <v>14144</v>
      </c>
      <c r="AK39" s="82" t="s">
        <v>14099</v>
      </c>
      <c r="AL39" s="82" t="s">
        <v>14099</v>
      </c>
      <c r="AM39" s="82" t="s">
        <v>14099</v>
      </c>
      <c r="AN39" s="82" t="s">
        <v>14087</v>
      </c>
      <c r="AO39" s="82" t="s">
        <v>14110</v>
      </c>
      <c r="AP39" s="82"/>
      <c r="AQ39" s="82" t="s">
        <v>14100</v>
      </c>
      <c r="AR39" s="82" t="s">
        <v>14100</v>
      </c>
      <c r="AS39" s="82" t="s">
        <v>14098</v>
      </c>
      <c r="AT39" s="82" t="s">
        <v>14250</v>
      </c>
      <c r="AU39" s="82" t="s">
        <v>14250</v>
      </c>
      <c r="AV39" s="82" t="s">
        <v>14250</v>
      </c>
      <c r="AW39" s="82" t="s">
        <v>14127</v>
      </c>
      <c r="AX39" s="82" t="s">
        <v>14127</v>
      </c>
      <c r="AY39" s="82" t="s">
        <v>14098</v>
      </c>
      <c r="AZ39" s="82" t="s">
        <v>14180</v>
      </c>
      <c r="BA39" s="82"/>
      <c r="BB39" s="52" t="s">
        <v>14104</v>
      </c>
      <c r="BC39" s="52" t="s">
        <v>14211</v>
      </c>
      <c r="BD39" s="52" t="s">
        <v>14211</v>
      </c>
      <c r="BE39" s="52" t="s">
        <v>14211</v>
      </c>
      <c r="BF39" s="52" t="s">
        <v>14156</v>
      </c>
      <c r="BG39" s="52" t="s">
        <v>14156</v>
      </c>
      <c r="BH39" s="52" t="s">
        <v>14156</v>
      </c>
      <c r="BI39" s="52" t="s">
        <v>14106</v>
      </c>
      <c r="BJ39" s="52" t="s">
        <v>14131</v>
      </c>
      <c r="BK39" s="52" t="s">
        <v>14195</v>
      </c>
      <c r="BL39" s="52" t="s">
        <v>14242</v>
      </c>
      <c r="BM39" s="52" t="s">
        <v>14225</v>
      </c>
      <c r="BN39" s="52" t="s">
        <v>14248</v>
      </c>
      <c r="BO39" s="52" t="s">
        <v>14110</v>
      </c>
      <c r="BP39" s="52" t="s">
        <v>14110</v>
      </c>
      <c r="BQ39" s="52" t="s">
        <v>14110</v>
      </c>
      <c r="BR39" s="52" t="s">
        <v>14110</v>
      </c>
      <c r="BS39" s="52" t="s">
        <v>14110</v>
      </c>
      <c r="BT39" s="52" t="s">
        <v>14110</v>
      </c>
      <c r="BU39" s="82"/>
      <c r="BV39" s="82" t="s">
        <v>14110</v>
      </c>
    </row>
    <row r="40" spans="1:74" ht="15" customHeight="1">
      <c r="A40" s="82">
        <v>34</v>
      </c>
      <c r="B40" s="82">
        <v>2008</v>
      </c>
      <c r="C40" s="82" t="s">
        <v>72</v>
      </c>
      <c r="D40" s="82" t="s">
        <v>73</v>
      </c>
      <c r="E40" s="82" t="s">
        <v>639</v>
      </c>
      <c r="F40" s="82" t="s">
        <v>13673</v>
      </c>
      <c r="G40" s="82">
        <v>0</v>
      </c>
      <c r="H40" s="82" t="s">
        <v>14085</v>
      </c>
      <c r="I40" s="82">
        <v>3</v>
      </c>
      <c r="J40" s="82"/>
      <c r="K40" s="82" t="s">
        <v>14085</v>
      </c>
      <c r="L40" s="82" t="s">
        <v>14155</v>
      </c>
      <c r="M40" s="82" t="s">
        <v>14250</v>
      </c>
      <c r="N40" s="82" t="s">
        <v>14425</v>
      </c>
      <c r="O40" s="82" t="s">
        <v>14088</v>
      </c>
      <c r="P40" s="52" t="s">
        <v>14186</v>
      </c>
      <c r="Q40" s="52" t="s">
        <v>14113</v>
      </c>
      <c r="R40" s="52" t="s">
        <v>14250</v>
      </c>
      <c r="S40" s="52" t="s">
        <v>14113</v>
      </c>
      <c r="T40" s="52" t="s">
        <v>14113</v>
      </c>
      <c r="U40" s="52" t="s">
        <v>14137</v>
      </c>
      <c r="V40" s="52" t="s">
        <v>14110</v>
      </c>
      <c r="W40" s="52" t="s">
        <v>14092</v>
      </c>
      <c r="X40" s="52" t="s">
        <v>14116</v>
      </c>
      <c r="Y40" s="52" t="s">
        <v>14117</v>
      </c>
      <c r="Z40" s="52" t="s">
        <v>14140</v>
      </c>
      <c r="AA40" s="52" t="s">
        <v>14087</v>
      </c>
      <c r="AB40" s="82" t="s">
        <v>14118</v>
      </c>
      <c r="AC40" s="82" t="s">
        <v>14141</v>
      </c>
      <c r="AD40" s="82" t="s">
        <v>14141</v>
      </c>
      <c r="AE40" s="82" t="s">
        <v>14093</v>
      </c>
      <c r="AF40" s="82" t="s">
        <v>14211</v>
      </c>
      <c r="AG40" s="82" t="s">
        <v>14426</v>
      </c>
      <c r="AH40" s="82" t="s">
        <v>14097</v>
      </c>
      <c r="AI40" s="82" t="s">
        <v>14098</v>
      </c>
      <c r="AJ40" s="82" t="s">
        <v>14123</v>
      </c>
      <c r="AK40" s="82" t="s">
        <v>14099</v>
      </c>
      <c r="AL40" s="82" t="s">
        <v>14099</v>
      </c>
      <c r="AM40" s="82" t="s">
        <v>14188</v>
      </c>
      <c r="AN40" s="82" t="s">
        <v>14110</v>
      </c>
      <c r="AO40" s="82" t="s">
        <v>14087</v>
      </c>
      <c r="AP40" s="82"/>
      <c r="AQ40" s="82" t="s">
        <v>14100</v>
      </c>
      <c r="AR40" s="82" t="s">
        <v>14100</v>
      </c>
      <c r="AS40" s="82" t="s">
        <v>14098</v>
      </c>
      <c r="AT40" s="82" t="s">
        <v>14250</v>
      </c>
      <c r="AU40" s="82" t="s">
        <v>14250</v>
      </c>
      <c r="AV40" s="82" t="s">
        <v>14250</v>
      </c>
      <c r="AW40" s="82" t="s">
        <v>14215</v>
      </c>
      <c r="AX40" s="82" t="s">
        <v>14102</v>
      </c>
      <c r="AY40" s="82" t="s">
        <v>14122</v>
      </c>
      <c r="AZ40" s="82" t="s">
        <v>14103</v>
      </c>
      <c r="BA40" s="82"/>
      <c r="BB40" s="52" t="s">
        <v>14104</v>
      </c>
      <c r="BC40" s="52" t="s">
        <v>14193</v>
      </c>
      <c r="BD40" s="52" t="s">
        <v>14211</v>
      </c>
      <c r="BE40" s="52" t="s">
        <v>14211</v>
      </c>
      <c r="BF40" s="52" t="s">
        <v>14105</v>
      </c>
      <c r="BG40" s="52" t="s">
        <v>14156</v>
      </c>
      <c r="BH40" s="52" t="s">
        <v>14156</v>
      </c>
      <c r="BI40" s="52" t="s">
        <v>14106</v>
      </c>
      <c r="BJ40" s="52" t="s">
        <v>14195</v>
      </c>
      <c r="BK40" s="52" t="s">
        <v>14195</v>
      </c>
      <c r="BL40" s="52" t="s">
        <v>14242</v>
      </c>
      <c r="BM40" s="52" t="s">
        <v>14248</v>
      </c>
      <c r="BN40" s="52" t="s">
        <v>14248</v>
      </c>
      <c r="BO40" s="52" t="s">
        <v>14110</v>
      </c>
      <c r="BP40" s="52" t="s">
        <v>14110</v>
      </c>
      <c r="BQ40" s="52" t="s">
        <v>14110</v>
      </c>
      <c r="BR40" s="52" t="s">
        <v>14110</v>
      </c>
      <c r="BS40" s="52" t="s">
        <v>14110</v>
      </c>
      <c r="BT40" s="52" t="s">
        <v>14110</v>
      </c>
      <c r="BU40" s="82"/>
      <c r="BV40" s="82" t="s">
        <v>14110</v>
      </c>
    </row>
    <row r="41" spans="1:74" ht="15" customHeight="1">
      <c r="A41" s="82">
        <v>0</v>
      </c>
      <c r="B41" s="82">
        <v>0</v>
      </c>
      <c r="C41" s="82">
        <v>0</v>
      </c>
      <c r="D41" s="82">
        <v>0</v>
      </c>
      <c r="E41" s="82">
        <v>0</v>
      </c>
      <c r="F41" s="82">
        <v>0</v>
      </c>
      <c r="G41" s="82">
        <v>0</v>
      </c>
      <c r="H41" s="82" t="s">
        <v>14108</v>
      </c>
      <c r="I41" s="82">
        <v>3</v>
      </c>
      <c r="J41" s="82"/>
      <c r="K41" s="82" t="s">
        <v>14108</v>
      </c>
      <c r="L41" s="82" t="s">
        <v>14155</v>
      </c>
      <c r="M41" s="82" t="s">
        <v>14250</v>
      </c>
      <c r="N41" s="82"/>
      <c r="O41" s="82" t="s">
        <v>14088</v>
      </c>
      <c r="P41" s="52" t="s">
        <v>14186</v>
      </c>
      <c r="Q41" s="52" t="s">
        <v>14113</v>
      </c>
      <c r="R41" s="52" t="s">
        <v>14250</v>
      </c>
      <c r="S41" s="52" t="s">
        <v>14113</v>
      </c>
      <c r="T41" s="52" t="s">
        <v>14113</v>
      </c>
      <c r="U41" s="52" t="s">
        <v>14137</v>
      </c>
      <c r="V41" s="52" t="s">
        <v>14110</v>
      </c>
      <c r="W41" s="52" t="s">
        <v>14092</v>
      </c>
      <c r="X41" s="52" t="s">
        <v>14116</v>
      </c>
      <c r="Y41" s="52" t="s">
        <v>14093</v>
      </c>
      <c r="Z41" s="52" t="s">
        <v>14140</v>
      </c>
      <c r="AA41" s="52" t="s">
        <v>14110</v>
      </c>
      <c r="AB41" s="82" t="s">
        <v>14118</v>
      </c>
      <c r="AC41" s="82" t="s">
        <v>14141</v>
      </c>
      <c r="AD41" s="82" t="s">
        <v>14141</v>
      </c>
      <c r="AE41" s="82" t="s">
        <v>14093</v>
      </c>
      <c r="AF41" s="82" t="s">
        <v>14211</v>
      </c>
      <c r="AG41" s="82"/>
      <c r="AH41" s="82" t="s">
        <v>14097</v>
      </c>
      <c r="AI41" s="82" t="s">
        <v>14122</v>
      </c>
      <c r="AJ41" s="82" t="s">
        <v>14093</v>
      </c>
      <c r="AK41" s="82" t="s">
        <v>14099</v>
      </c>
      <c r="AL41" s="82" t="s">
        <v>14188</v>
      </c>
      <c r="AM41" s="82" t="s">
        <v>14188</v>
      </c>
      <c r="AN41" s="82" t="s">
        <v>14110</v>
      </c>
      <c r="AO41" s="82" t="s">
        <v>14087</v>
      </c>
      <c r="AP41" s="82"/>
      <c r="AQ41" s="82" t="s">
        <v>14100</v>
      </c>
      <c r="AR41" s="82" t="s">
        <v>14100</v>
      </c>
      <c r="AS41" s="82" t="s">
        <v>14098</v>
      </c>
      <c r="AT41" s="82" t="s">
        <v>14250</v>
      </c>
      <c r="AU41" s="82" t="s">
        <v>14250</v>
      </c>
      <c r="AV41" s="82" t="s">
        <v>14250</v>
      </c>
      <c r="AW41" s="82" t="s">
        <v>14215</v>
      </c>
      <c r="AX41" s="82" t="s">
        <v>14165</v>
      </c>
      <c r="AY41" s="82" t="s">
        <v>14122</v>
      </c>
      <c r="AZ41" s="82" t="s">
        <v>14128</v>
      </c>
      <c r="BA41" s="82" t="s">
        <v>14427</v>
      </c>
      <c r="BB41" s="52" t="s">
        <v>14104</v>
      </c>
      <c r="BC41" s="52" t="s">
        <v>14193</v>
      </c>
      <c r="BD41" s="52" t="s">
        <v>14211</v>
      </c>
      <c r="BE41" s="52" t="s">
        <v>14211</v>
      </c>
      <c r="BF41" s="52" t="s">
        <v>14105</v>
      </c>
      <c r="BG41" s="52" t="s">
        <v>14156</v>
      </c>
      <c r="BH41" s="52" t="s">
        <v>14156</v>
      </c>
      <c r="BI41" s="52" t="s">
        <v>14106</v>
      </c>
      <c r="BJ41" s="52" t="s">
        <v>14195</v>
      </c>
      <c r="BK41" s="52" t="s">
        <v>14195</v>
      </c>
      <c r="BL41" s="52" t="s">
        <v>14242</v>
      </c>
      <c r="BM41" s="52" t="s">
        <v>14248</v>
      </c>
      <c r="BN41" s="52" t="s">
        <v>14248</v>
      </c>
      <c r="BO41" s="52" t="s">
        <v>14110</v>
      </c>
      <c r="BP41" s="52" t="s">
        <v>14110</v>
      </c>
      <c r="BQ41" s="52" t="s">
        <v>14110</v>
      </c>
      <c r="BR41" s="52" t="s">
        <v>14110</v>
      </c>
      <c r="BS41" s="52" t="s">
        <v>14110</v>
      </c>
      <c r="BT41" s="52" t="s">
        <v>14110</v>
      </c>
      <c r="BU41" s="82"/>
      <c r="BV41" s="82" t="s">
        <v>14110</v>
      </c>
    </row>
    <row r="42" spans="1:74" ht="15" customHeight="1">
      <c r="A42" s="82">
        <v>41</v>
      </c>
      <c r="B42" s="82">
        <v>2009</v>
      </c>
      <c r="C42" s="82" t="s">
        <v>32</v>
      </c>
      <c r="D42" s="82" t="s">
        <v>33</v>
      </c>
      <c r="E42" s="82" t="s">
        <v>639</v>
      </c>
      <c r="F42" s="82" t="s">
        <v>13677</v>
      </c>
      <c r="G42" s="82">
        <v>0</v>
      </c>
      <c r="H42" s="82" t="s">
        <v>14085</v>
      </c>
      <c r="I42" s="82">
        <v>7</v>
      </c>
      <c r="J42" s="82"/>
      <c r="K42" s="82" t="s">
        <v>14085</v>
      </c>
      <c r="L42" s="82" t="s">
        <v>14109</v>
      </c>
      <c r="M42" s="82" t="s">
        <v>14110</v>
      </c>
      <c r="N42" s="82"/>
      <c r="O42" s="82" t="s">
        <v>14088</v>
      </c>
      <c r="P42" s="52" t="s">
        <v>14156</v>
      </c>
      <c r="Q42" s="52" t="s">
        <v>14113</v>
      </c>
      <c r="R42" s="52" t="s">
        <v>14113</v>
      </c>
      <c r="S42" s="52" t="s">
        <v>14113</v>
      </c>
      <c r="T42" s="52" t="s">
        <v>14090</v>
      </c>
      <c r="U42" s="52" t="s">
        <v>14114</v>
      </c>
      <c r="V42" s="52" t="s">
        <v>14087</v>
      </c>
      <c r="W42" s="52" t="s">
        <v>14092</v>
      </c>
      <c r="X42" s="52" t="s">
        <v>14091</v>
      </c>
      <c r="Y42" s="52" t="s">
        <v>14093</v>
      </c>
      <c r="Z42" s="52" t="s">
        <v>14094</v>
      </c>
      <c r="AA42" s="52" t="s">
        <v>14110</v>
      </c>
      <c r="AB42" s="82" t="s">
        <v>14118</v>
      </c>
      <c r="AC42" s="82" t="s">
        <v>14141</v>
      </c>
      <c r="AD42" s="82" t="s">
        <v>14141</v>
      </c>
      <c r="AE42" s="82" t="s">
        <v>14093</v>
      </c>
      <c r="AF42" s="82" t="s">
        <v>14211</v>
      </c>
      <c r="AG42" s="82"/>
      <c r="AH42" s="82" t="s">
        <v>14097</v>
      </c>
      <c r="AI42" s="82" t="s">
        <v>14122</v>
      </c>
      <c r="AJ42" s="82" t="s">
        <v>14123</v>
      </c>
      <c r="AK42" s="82" t="s">
        <v>14162</v>
      </c>
      <c r="AL42" s="82" t="s">
        <v>14162</v>
      </c>
      <c r="AM42" s="82" t="s">
        <v>14162</v>
      </c>
      <c r="AN42" s="82" t="s">
        <v>14110</v>
      </c>
      <c r="AO42" s="82" t="s">
        <v>14110</v>
      </c>
      <c r="AP42" s="82" t="s">
        <v>14428</v>
      </c>
      <c r="AQ42" s="82" t="s">
        <v>14189</v>
      </c>
      <c r="AR42" s="82" t="s">
        <v>14189</v>
      </c>
      <c r="AS42" s="82" t="s">
        <v>14098</v>
      </c>
      <c r="AT42" s="82" t="s">
        <v>14222</v>
      </c>
      <c r="AU42" s="82" t="s">
        <v>14222</v>
      </c>
      <c r="AV42" s="82" t="s">
        <v>14087</v>
      </c>
      <c r="AW42" s="82" t="s">
        <v>14230</v>
      </c>
      <c r="AX42" s="82" t="s">
        <v>14230</v>
      </c>
      <c r="AY42" s="82" t="s">
        <v>14098</v>
      </c>
      <c r="AZ42" s="82" t="s">
        <v>14103</v>
      </c>
      <c r="BA42" s="82"/>
      <c r="BB42" s="52" t="s">
        <v>14150</v>
      </c>
      <c r="BC42" s="52" t="s">
        <v>14211</v>
      </c>
      <c r="BD42" s="52" t="s">
        <v>14211</v>
      </c>
      <c r="BE42" s="52" t="s">
        <v>14211</v>
      </c>
      <c r="BF42" s="52" t="s">
        <v>14156</v>
      </c>
      <c r="BG42" s="52" t="s">
        <v>14156</v>
      </c>
      <c r="BH42" s="52" t="s">
        <v>14156</v>
      </c>
      <c r="BI42" s="52" t="s">
        <v>14106</v>
      </c>
      <c r="BJ42" s="52" t="s">
        <v>14195</v>
      </c>
      <c r="BK42" s="52" t="s">
        <v>14195</v>
      </c>
      <c r="BL42" s="52" t="s">
        <v>14225</v>
      </c>
      <c r="BM42" s="52" t="s">
        <v>14248</v>
      </c>
      <c r="BN42" s="52" t="s">
        <v>14248</v>
      </c>
      <c r="BO42" s="52" t="s">
        <v>14110</v>
      </c>
      <c r="BP42" s="52" t="s">
        <v>14110</v>
      </c>
      <c r="BQ42" s="52" t="s">
        <v>14110</v>
      </c>
      <c r="BR42" s="52" t="s">
        <v>14110</v>
      </c>
      <c r="BS42" s="52" t="s">
        <v>14110</v>
      </c>
      <c r="BT42" s="52" t="s">
        <v>14110</v>
      </c>
      <c r="BU42" s="82"/>
      <c r="BV42" s="82" t="s">
        <v>14110</v>
      </c>
    </row>
    <row r="43" spans="1:74" ht="15" customHeight="1">
      <c r="A43" s="82">
        <v>0</v>
      </c>
      <c r="B43" s="82">
        <v>0</v>
      </c>
      <c r="C43" s="82">
        <v>0</v>
      </c>
      <c r="D43" s="82">
        <v>0</v>
      </c>
      <c r="E43" s="82">
        <v>0</v>
      </c>
      <c r="F43" s="82">
        <v>0</v>
      </c>
      <c r="G43" s="82">
        <v>0</v>
      </c>
      <c r="H43" s="82" t="s">
        <v>14108</v>
      </c>
      <c r="I43" s="82">
        <v>8</v>
      </c>
      <c r="J43" s="82"/>
      <c r="K43" s="82" t="s">
        <v>14085</v>
      </c>
      <c r="L43" s="82" t="s">
        <v>14109</v>
      </c>
      <c r="M43" s="82" t="s">
        <v>14110</v>
      </c>
      <c r="N43" s="82"/>
      <c r="O43" s="82" t="s">
        <v>14088</v>
      </c>
      <c r="P43" s="52" t="s">
        <v>14172</v>
      </c>
      <c r="Q43" s="52" t="s">
        <v>14113</v>
      </c>
      <c r="R43" s="52" t="s">
        <v>14113</v>
      </c>
      <c r="S43" s="52" t="s">
        <v>14113</v>
      </c>
      <c r="T43" s="52" t="s">
        <v>14090</v>
      </c>
      <c r="U43" s="52" t="s">
        <v>14114</v>
      </c>
      <c r="V43" s="52" t="s">
        <v>14087</v>
      </c>
      <c r="W43" s="52" t="s">
        <v>14092</v>
      </c>
      <c r="X43" s="52" t="s">
        <v>14091</v>
      </c>
      <c r="Y43" s="52" t="s">
        <v>14093</v>
      </c>
      <c r="Z43" s="52" t="s">
        <v>14094</v>
      </c>
      <c r="AA43" s="52" t="s">
        <v>14110</v>
      </c>
      <c r="AB43" s="82" t="s">
        <v>14118</v>
      </c>
      <c r="AC43" s="82" t="s">
        <v>14141</v>
      </c>
      <c r="AD43" s="82" t="s">
        <v>14141</v>
      </c>
      <c r="AE43" s="82" t="s">
        <v>14093</v>
      </c>
      <c r="AF43" s="82" t="s">
        <v>14211</v>
      </c>
      <c r="AG43" s="82"/>
      <c r="AH43" s="82" t="s">
        <v>14097</v>
      </c>
      <c r="AI43" s="82" t="s">
        <v>14122</v>
      </c>
      <c r="AJ43" s="82" t="s">
        <v>14123</v>
      </c>
      <c r="AK43" s="82" t="s">
        <v>14162</v>
      </c>
      <c r="AL43" s="82" t="s">
        <v>14162</v>
      </c>
      <c r="AM43" s="82" t="s">
        <v>14162</v>
      </c>
      <c r="AN43" s="82" t="s">
        <v>14110</v>
      </c>
      <c r="AO43" s="82" t="s">
        <v>14110</v>
      </c>
      <c r="AP43" s="82" t="s">
        <v>14429</v>
      </c>
      <c r="AQ43" s="82" t="s">
        <v>14189</v>
      </c>
      <c r="AR43" s="82" t="s">
        <v>14189</v>
      </c>
      <c r="AS43" s="82" t="s">
        <v>14098</v>
      </c>
      <c r="AT43" s="82" t="s">
        <v>14222</v>
      </c>
      <c r="AU43" s="82" t="s">
        <v>14222</v>
      </c>
      <c r="AV43" s="82" t="s">
        <v>14087</v>
      </c>
      <c r="AW43" s="82" t="s">
        <v>14230</v>
      </c>
      <c r="AX43" s="82" t="s">
        <v>14230</v>
      </c>
      <c r="AY43" s="82" t="s">
        <v>14098</v>
      </c>
      <c r="AZ43" s="82" t="s">
        <v>14103</v>
      </c>
      <c r="BA43" s="82"/>
      <c r="BB43" s="52" t="s">
        <v>14150</v>
      </c>
      <c r="BC43" s="52" t="s">
        <v>14211</v>
      </c>
      <c r="BD43" s="52" t="s">
        <v>14211</v>
      </c>
      <c r="BE43" s="52" t="s">
        <v>14211</v>
      </c>
      <c r="BF43" s="52" t="s">
        <v>14156</v>
      </c>
      <c r="BG43" s="52" t="s">
        <v>14156</v>
      </c>
      <c r="BH43" s="52" t="s">
        <v>14156</v>
      </c>
      <c r="BI43" s="52" t="s">
        <v>14106</v>
      </c>
      <c r="BJ43" s="52" t="s">
        <v>14195</v>
      </c>
      <c r="BK43" s="52" t="s">
        <v>14195</v>
      </c>
      <c r="BL43" s="52" t="s">
        <v>14225</v>
      </c>
      <c r="BM43" s="52" t="s">
        <v>14248</v>
      </c>
      <c r="BN43" s="52" t="s">
        <v>14248</v>
      </c>
      <c r="BO43" s="52" t="s">
        <v>14110</v>
      </c>
      <c r="BP43" s="52" t="s">
        <v>14110</v>
      </c>
      <c r="BQ43" s="52" t="s">
        <v>14110</v>
      </c>
      <c r="BR43" s="52" t="s">
        <v>14110</v>
      </c>
      <c r="BS43" s="52" t="s">
        <v>14110</v>
      </c>
      <c r="BT43" s="52" t="s">
        <v>14110</v>
      </c>
      <c r="BU43" s="82"/>
      <c r="BV43" s="82" t="s">
        <v>14110</v>
      </c>
    </row>
    <row r="44" spans="1:74" ht="15" customHeight="1">
      <c r="A44" s="82">
        <v>44</v>
      </c>
      <c r="B44" s="82">
        <v>2009</v>
      </c>
      <c r="C44" s="82" t="s">
        <v>158</v>
      </c>
      <c r="D44" s="82" t="s">
        <v>159</v>
      </c>
      <c r="E44" s="82" t="s">
        <v>712</v>
      </c>
      <c r="F44" s="82" t="s">
        <v>13679</v>
      </c>
      <c r="G44" s="82">
        <v>0</v>
      </c>
      <c r="H44" s="82" t="s">
        <v>14085</v>
      </c>
      <c r="I44" s="82">
        <v>10</v>
      </c>
      <c r="J44" s="82"/>
      <c r="K44" s="82" t="s">
        <v>14085</v>
      </c>
      <c r="L44" s="82" t="s">
        <v>14155</v>
      </c>
      <c r="M44" s="82" t="s">
        <v>14250</v>
      </c>
      <c r="N44" s="82"/>
      <c r="O44" s="82" t="s">
        <v>14088</v>
      </c>
      <c r="P44" s="52" t="s">
        <v>14089</v>
      </c>
      <c r="Q44" s="52" t="s">
        <v>14090</v>
      </c>
      <c r="R44" s="52" t="s">
        <v>14250</v>
      </c>
      <c r="S44" s="52" t="s">
        <v>14113</v>
      </c>
      <c r="T44" s="52" t="s">
        <v>14090</v>
      </c>
      <c r="U44" s="52" t="s">
        <v>14137</v>
      </c>
      <c r="V44" s="52" t="s">
        <v>14110</v>
      </c>
      <c r="W44" s="52" t="s">
        <v>14092</v>
      </c>
      <c r="X44" s="52" t="s">
        <v>14116</v>
      </c>
      <c r="Y44" s="52" t="s">
        <v>14093</v>
      </c>
      <c r="Z44" s="52" t="s">
        <v>14140</v>
      </c>
      <c r="AA44" s="52" t="s">
        <v>14110</v>
      </c>
      <c r="AB44" s="82" t="s">
        <v>14118</v>
      </c>
      <c r="AC44" s="82" t="s">
        <v>14141</v>
      </c>
      <c r="AD44" s="82" t="s">
        <v>14141</v>
      </c>
      <c r="AE44" s="82" t="s">
        <v>14093</v>
      </c>
      <c r="AF44" s="82" t="s">
        <v>14211</v>
      </c>
      <c r="AG44" s="82"/>
      <c r="AH44" s="82" t="s">
        <v>14097</v>
      </c>
      <c r="AI44" s="82" t="s">
        <v>14098</v>
      </c>
      <c r="AJ44" s="82" t="s">
        <v>14123</v>
      </c>
      <c r="AK44" s="82" t="s">
        <v>14099</v>
      </c>
      <c r="AL44" s="82" t="s">
        <v>14099</v>
      </c>
      <c r="AM44" s="82" t="s">
        <v>14188</v>
      </c>
      <c r="AN44" s="82" t="s">
        <v>14110</v>
      </c>
      <c r="AO44" s="82" t="s">
        <v>14110</v>
      </c>
      <c r="AP44" s="82"/>
      <c r="AQ44" s="82" t="s">
        <v>14100</v>
      </c>
      <c r="AR44" s="82" t="s">
        <v>14100</v>
      </c>
      <c r="AS44" s="82" t="s">
        <v>14098</v>
      </c>
      <c r="AT44" s="82" t="s">
        <v>14250</v>
      </c>
      <c r="AU44" s="82" t="s">
        <v>14250</v>
      </c>
      <c r="AV44" s="82" t="s">
        <v>14250</v>
      </c>
      <c r="AW44" s="82" t="s">
        <v>14215</v>
      </c>
      <c r="AX44" s="82" t="s">
        <v>14102</v>
      </c>
      <c r="AY44" s="82" t="s">
        <v>14122</v>
      </c>
      <c r="AZ44" s="82" t="s">
        <v>14103</v>
      </c>
      <c r="BA44" s="82"/>
      <c r="BB44" s="52" t="s">
        <v>14193</v>
      </c>
      <c r="BC44" s="52" t="s">
        <v>14211</v>
      </c>
      <c r="BD44" s="52" t="s">
        <v>14211</v>
      </c>
      <c r="BE44" s="52" t="s">
        <v>14211</v>
      </c>
      <c r="BF44" s="52" t="s">
        <v>14105</v>
      </c>
      <c r="BG44" s="52" t="s">
        <v>14156</v>
      </c>
      <c r="BH44" s="52" t="s">
        <v>14156</v>
      </c>
      <c r="BI44" s="52" t="s">
        <v>14131</v>
      </c>
      <c r="BJ44" s="52" t="s">
        <v>14195</v>
      </c>
      <c r="BK44" s="52" t="s">
        <v>14195</v>
      </c>
      <c r="BL44" s="52" t="s">
        <v>14132</v>
      </c>
      <c r="BM44" s="52" t="s">
        <v>14248</v>
      </c>
      <c r="BN44" s="52" t="s">
        <v>14248</v>
      </c>
      <c r="BO44" s="52" t="s">
        <v>14087</v>
      </c>
      <c r="BP44" s="52" t="s">
        <v>14110</v>
      </c>
      <c r="BQ44" s="52" t="s">
        <v>14110</v>
      </c>
      <c r="BR44" s="52" t="s">
        <v>14110</v>
      </c>
      <c r="BS44" s="52" t="s">
        <v>14110</v>
      </c>
      <c r="BT44" s="52" t="s">
        <v>14110</v>
      </c>
      <c r="BU44" s="82"/>
      <c r="BV44" s="82" t="s">
        <v>14110</v>
      </c>
    </row>
    <row r="45" spans="1:74" ht="15" customHeight="1">
      <c r="A45" s="82">
        <v>49</v>
      </c>
      <c r="B45" s="82">
        <v>2010</v>
      </c>
      <c r="C45" s="82" t="s">
        <v>158</v>
      </c>
      <c r="D45" s="82" t="s">
        <v>292</v>
      </c>
      <c r="E45" s="82" t="s">
        <v>766</v>
      </c>
      <c r="F45" s="82" t="s">
        <v>13681</v>
      </c>
      <c r="G45" s="82">
        <v>0</v>
      </c>
      <c r="H45" s="82" t="s">
        <v>14085</v>
      </c>
      <c r="I45" s="82">
        <v>4</v>
      </c>
      <c r="J45" s="82"/>
      <c r="K45" s="82" t="s">
        <v>14085</v>
      </c>
      <c r="L45" s="82" t="s">
        <v>14171</v>
      </c>
      <c r="M45" s="82" t="s">
        <v>14250</v>
      </c>
      <c r="N45" s="82"/>
      <c r="O45" s="82" t="s">
        <v>14088</v>
      </c>
      <c r="P45" s="52" t="s">
        <v>14089</v>
      </c>
      <c r="Q45" s="52" t="s">
        <v>14090</v>
      </c>
      <c r="R45" s="52" t="s">
        <v>14250</v>
      </c>
      <c r="S45" s="52" t="s">
        <v>14090</v>
      </c>
      <c r="T45" s="52" t="s">
        <v>14090</v>
      </c>
      <c r="U45" s="52" t="s">
        <v>14137</v>
      </c>
      <c r="V45" s="52" t="s">
        <v>14110</v>
      </c>
      <c r="W45" s="52" t="s">
        <v>14092</v>
      </c>
      <c r="X45" s="52" t="s">
        <v>14116</v>
      </c>
      <c r="Y45" s="52" t="s">
        <v>14093</v>
      </c>
      <c r="Z45" s="52" t="s">
        <v>14140</v>
      </c>
      <c r="AA45" s="52" t="s">
        <v>14110</v>
      </c>
      <c r="AB45" s="82" t="s">
        <v>14118</v>
      </c>
      <c r="AC45" s="82" t="s">
        <v>14141</v>
      </c>
      <c r="AD45" s="82" t="s">
        <v>14141</v>
      </c>
      <c r="AE45" s="82" t="s">
        <v>14093</v>
      </c>
      <c r="AF45" s="82" t="s">
        <v>14211</v>
      </c>
      <c r="AG45" s="82"/>
      <c r="AH45" s="82" t="s">
        <v>14097</v>
      </c>
      <c r="AI45" s="82" t="s">
        <v>14122</v>
      </c>
      <c r="AJ45" s="82" t="s">
        <v>14123</v>
      </c>
      <c r="AK45" s="82" t="s">
        <v>14099</v>
      </c>
      <c r="AL45" s="82" t="s">
        <v>14099</v>
      </c>
      <c r="AM45" s="82" t="s">
        <v>14188</v>
      </c>
      <c r="AN45" s="82" t="s">
        <v>14110</v>
      </c>
      <c r="AO45" s="82" t="s">
        <v>14110</v>
      </c>
      <c r="AP45" s="82"/>
      <c r="AQ45" s="82" t="s">
        <v>14100</v>
      </c>
      <c r="AR45" s="82" t="s">
        <v>14100</v>
      </c>
      <c r="AS45" s="82" t="s">
        <v>14098</v>
      </c>
      <c r="AT45" s="82" t="s">
        <v>14250</v>
      </c>
      <c r="AU45" s="82" t="s">
        <v>14250</v>
      </c>
      <c r="AV45" s="82" t="s">
        <v>14250</v>
      </c>
      <c r="AW45" s="82" t="s">
        <v>14215</v>
      </c>
      <c r="AX45" s="82" t="s">
        <v>14102</v>
      </c>
      <c r="AY45" s="82" t="s">
        <v>14122</v>
      </c>
      <c r="AZ45" s="82" t="s">
        <v>14103</v>
      </c>
      <c r="BA45" s="82"/>
      <c r="BB45" s="52" t="s">
        <v>14193</v>
      </c>
      <c r="BC45" s="52" t="s">
        <v>14211</v>
      </c>
      <c r="BD45" s="52" t="s">
        <v>14211</v>
      </c>
      <c r="BE45" s="52" t="s">
        <v>14211</v>
      </c>
      <c r="BF45" s="52" t="s">
        <v>14105</v>
      </c>
      <c r="BG45" s="52" t="s">
        <v>14156</v>
      </c>
      <c r="BH45" s="52" t="s">
        <v>14156</v>
      </c>
      <c r="BI45" s="52" t="s">
        <v>14131</v>
      </c>
      <c r="BJ45" s="52" t="s">
        <v>14195</v>
      </c>
      <c r="BK45" s="52" t="s">
        <v>14195</v>
      </c>
      <c r="BL45" s="52" t="s">
        <v>14242</v>
      </c>
      <c r="BM45" s="52" t="s">
        <v>14248</v>
      </c>
      <c r="BN45" s="52" t="s">
        <v>14248</v>
      </c>
      <c r="BO45" s="52" t="s">
        <v>14110</v>
      </c>
      <c r="BP45" s="52" t="s">
        <v>14087</v>
      </c>
      <c r="BQ45" s="52" t="s">
        <v>14110</v>
      </c>
      <c r="BR45" s="52" t="s">
        <v>14110</v>
      </c>
      <c r="BS45" s="52" t="s">
        <v>14110</v>
      </c>
      <c r="BT45" s="52" t="s">
        <v>14110</v>
      </c>
      <c r="BU45" s="82"/>
      <c r="BV45" s="82" t="s">
        <v>14110</v>
      </c>
    </row>
    <row r="46" spans="1:74" ht="15" customHeight="1">
      <c r="A46" s="82">
        <v>0</v>
      </c>
      <c r="B46" s="82">
        <v>0</v>
      </c>
      <c r="C46" s="82">
        <v>0</v>
      </c>
      <c r="D46" s="82">
        <v>0</v>
      </c>
      <c r="E46" s="82">
        <v>0</v>
      </c>
      <c r="F46" s="82">
        <v>0</v>
      </c>
      <c r="G46" s="82">
        <v>0</v>
      </c>
      <c r="H46" s="82" t="s">
        <v>14108</v>
      </c>
      <c r="I46" s="82">
        <v>5</v>
      </c>
      <c r="J46" s="82"/>
      <c r="K46" s="82" t="s">
        <v>14085</v>
      </c>
      <c r="L46" s="82" t="s">
        <v>14155</v>
      </c>
      <c r="M46" s="82" t="s">
        <v>14250</v>
      </c>
      <c r="N46" s="82"/>
      <c r="O46" s="82" t="s">
        <v>14088</v>
      </c>
      <c r="P46" s="52" t="s">
        <v>14089</v>
      </c>
      <c r="Q46" s="52" t="s">
        <v>14090</v>
      </c>
      <c r="R46" s="52" t="s">
        <v>14250</v>
      </c>
      <c r="S46" s="52" t="s">
        <v>14090</v>
      </c>
      <c r="T46" s="52" t="s">
        <v>14090</v>
      </c>
      <c r="U46" s="52" t="s">
        <v>14137</v>
      </c>
      <c r="V46" s="52" t="s">
        <v>14110</v>
      </c>
      <c r="W46" s="52" t="s">
        <v>14092</v>
      </c>
      <c r="X46" s="52" t="s">
        <v>14116</v>
      </c>
      <c r="Y46" s="52" t="s">
        <v>14093</v>
      </c>
      <c r="Z46" s="52" t="s">
        <v>14140</v>
      </c>
      <c r="AA46" s="52" t="s">
        <v>14110</v>
      </c>
      <c r="AB46" s="82" t="s">
        <v>14118</v>
      </c>
      <c r="AC46" s="82" t="s">
        <v>14141</v>
      </c>
      <c r="AD46" s="82" t="s">
        <v>14141</v>
      </c>
      <c r="AE46" s="82" t="s">
        <v>14093</v>
      </c>
      <c r="AF46" s="82" t="s">
        <v>14211</v>
      </c>
      <c r="AG46" s="82"/>
      <c r="AH46" s="82" t="s">
        <v>14097</v>
      </c>
      <c r="AI46" s="82" t="s">
        <v>14098</v>
      </c>
      <c r="AJ46" s="82" t="s">
        <v>14123</v>
      </c>
      <c r="AK46" s="82" t="s">
        <v>14099</v>
      </c>
      <c r="AL46" s="82" t="s">
        <v>14099</v>
      </c>
      <c r="AM46" s="82" t="s">
        <v>14188</v>
      </c>
      <c r="AN46" s="82" t="s">
        <v>14110</v>
      </c>
      <c r="AO46" s="82" t="s">
        <v>14110</v>
      </c>
      <c r="AP46" s="82"/>
      <c r="AQ46" s="82" t="s">
        <v>14100</v>
      </c>
      <c r="AR46" s="82" t="s">
        <v>14100</v>
      </c>
      <c r="AS46" s="82" t="s">
        <v>14098</v>
      </c>
      <c r="AT46" s="82" t="s">
        <v>14250</v>
      </c>
      <c r="AU46" s="82" t="s">
        <v>14250</v>
      </c>
      <c r="AV46" s="82" t="s">
        <v>14250</v>
      </c>
      <c r="AW46" s="82" t="s">
        <v>14215</v>
      </c>
      <c r="AX46" s="82" t="s">
        <v>14102</v>
      </c>
      <c r="AY46" s="82" t="s">
        <v>14238</v>
      </c>
      <c r="AZ46" s="82" t="s">
        <v>14103</v>
      </c>
      <c r="BA46" s="82"/>
      <c r="BB46" s="52" t="s">
        <v>14193</v>
      </c>
      <c r="BC46" s="52" t="s">
        <v>14211</v>
      </c>
      <c r="BD46" s="52" t="s">
        <v>14211</v>
      </c>
      <c r="BE46" s="52" t="s">
        <v>14211</v>
      </c>
      <c r="BF46" s="52" t="s">
        <v>14105</v>
      </c>
      <c r="BG46" s="52" t="s">
        <v>14156</v>
      </c>
      <c r="BH46" s="52" t="s">
        <v>14156</v>
      </c>
      <c r="BI46" s="52" t="s">
        <v>14131</v>
      </c>
      <c r="BJ46" s="52" t="s">
        <v>14195</v>
      </c>
      <c r="BK46" s="52" t="s">
        <v>14195</v>
      </c>
      <c r="BL46" s="52" t="s">
        <v>14242</v>
      </c>
      <c r="BM46" s="52" t="s">
        <v>14248</v>
      </c>
      <c r="BN46" s="52" t="s">
        <v>14248</v>
      </c>
      <c r="BO46" s="52" t="s">
        <v>14110</v>
      </c>
      <c r="BP46" s="52" t="s">
        <v>14087</v>
      </c>
      <c r="BQ46" s="52" t="s">
        <v>14110</v>
      </c>
      <c r="BR46" s="52" t="s">
        <v>14110</v>
      </c>
      <c r="BS46" s="52" t="s">
        <v>14110</v>
      </c>
      <c r="BT46" s="52" t="s">
        <v>14110</v>
      </c>
      <c r="BU46" s="82"/>
      <c r="BV46" s="82" t="s">
        <v>14110</v>
      </c>
    </row>
    <row r="47" spans="1:74" ht="15" customHeight="1">
      <c r="A47" s="82">
        <v>0</v>
      </c>
      <c r="B47" s="82">
        <v>0</v>
      </c>
      <c r="C47" s="82">
        <v>0</v>
      </c>
      <c r="D47" s="82">
        <v>0</v>
      </c>
      <c r="E47" s="82">
        <v>0</v>
      </c>
      <c r="F47" s="82">
        <v>0</v>
      </c>
      <c r="G47" s="82">
        <v>0</v>
      </c>
      <c r="H47" s="82" t="s">
        <v>14133</v>
      </c>
      <c r="I47" s="82">
        <v>10</v>
      </c>
      <c r="J47" s="82"/>
      <c r="K47" s="82" t="s">
        <v>14085</v>
      </c>
      <c r="L47" s="82" t="s">
        <v>14155</v>
      </c>
      <c r="M47" s="82" t="s">
        <v>14250</v>
      </c>
      <c r="N47" s="82"/>
      <c r="O47" s="82" t="s">
        <v>14088</v>
      </c>
      <c r="P47" s="52" t="s">
        <v>14089</v>
      </c>
      <c r="Q47" s="52" t="s">
        <v>14090</v>
      </c>
      <c r="R47" s="52" t="s">
        <v>14250</v>
      </c>
      <c r="S47" s="52" t="s">
        <v>14090</v>
      </c>
      <c r="T47" s="52" t="s">
        <v>14090</v>
      </c>
      <c r="U47" s="52" t="s">
        <v>14137</v>
      </c>
      <c r="V47" s="52" t="s">
        <v>14110</v>
      </c>
      <c r="W47" s="52" t="s">
        <v>14092</v>
      </c>
      <c r="X47" s="52" t="s">
        <v>14116</v>
      </c>
      <c r="Y47" s="52" t="s">
        <v>14093</v>
      </c>
      <c r="Z47" s="52" t="s">
        <v>14140</v>
      </c>
      <c r="AA47" s="52" t="s">
        <v>14110</v>
      </c>
      <c r="AB47" s="82" t="s">
        <v>14118</v>
      </c>
      <c r="AC47" s="82" t="s">
        <v>14141</v>
      </c>
      <c r="AD47" s="82" t="s">
        <v>14141</v>
      </c>
      <c r="AE47" s="82" t="s">
        <v>14093</v>
      </c>
      <c r="AF47" s="82" t="s">
        <v>14211</v>
      </c>
      <c r="AG47" s="82"/>
      <c r="AH47" s="82" t="s">
        <v>14097</v>
      </c>
      <c r="AI47" s="82" t="s">
        <v>14098</v>
      </c>
      <c r="AJ47" s="82" t="s">
        <v>14123</v>
      </c>
      <c r="AK47" s="82" t="s">
        <v>14099</v>
      </c>
      <c r="AL47" s="82" t="s">
        <v>14099</v>
      </c>
      <c r="AM47" s="82" t="s">
        <v>14188</v>
      </c>
      <c r="AN47" s="82" t="s">
        <v>14110</v>
      </c>
      <c r="AO47" s="82" t="s">
        <v>14110</v>
      </c>
      <c r="AP47" s="82"/>
      <c r="AQ47" s="82" t="s">
        <v>14100</v>
      </c>
      <c r="AR47" s="82" t="s">
        <v>14100</v>
      </c>
      <c r="AS47" s="82" t="s">
        <v>14098</v>
      </c>
      <c r="AT47" s="82" t="s">
        <v>14250</v>
      </c>
      <c r="AU47" s="82" t="s">
        <v>14250</v>
      </c>
      <c r="AV47" s="82" t="s">
        <v>14250</v>
      </c>
      <c r="AW47" s="82" t="s">
        <v>14102</v>
      </c>
      <c r="AX47" s="82" t="s">
        <v>14102</v>
      </c>
      <c r="AY47" s="82" t="s">
        <v>14098</v>
      </c>
      <c r="AZ47" s="82" t="s">
        <v>14103</v>
      </c>
      <c r="BA47" s="82"/>
      <c r="BB47" s="52" t="s">
        <v>14193</v>
      </c>
      <c r="BC47" s="52" t="s">
        <v>14211</v>
      </c>
      <c r="BD47" s="52" t="s">
        <v>14211</v>
      </c>
      <c r="BE47" s="52" t="s">
        <v>14211</v>
      </c>
      <c r="BF47" s="52" t="s">
        <v>14105</v>
      </c>
      <c r="BG47" s="52" t="s">
        <v>14156</v>
      </c>
      <c r="BH47" s="52" t="s">
        <v>14156</v>
      </c>
      <c r="BI47" s="52" t="s">
        <v>14131</v>
      </c>
      <c r="BJ47" s="52" t="s">
        <v>14195</v>
      </c>
      <c r="BK47" s="52" t="s">
        <v>14195</v>
      </c>
      <c r="BL47" s="52" t="s">
        <v>14242</v>
      </c>
      <c r="BM47" s="52" t="s">
        <v>14248</v>
      </c>
      <c r="BN47" s="52" t="s">
        <v>14248</v>
      </c>
      <c r="BO47" s="52" t="s">
        <v>14110</v>
      </c>
      <c r="BP47" s="52" t="s">
        <v>14087</v>
      </c>
      <c r="BQ47" s="52" t="s">
        <v>14110</v>
      </c>
      <c r="BR47" s="52" t="s">
        <v>14110</v>
      </c>
      <c r="BS47" s="52" t="s">
        <v>14110</v>
      </c>
      <c r="BT47" s="52" t="s">
        <v>14110</v>
      </c>
      <c r="BU47" s="82"/>
      <c r="BV47" s="82" t="s">
        <v>14110</v>
      </c>
    </row>
    <row r="48" spans="1:74" ht="15" customHeight="1">
      <c r="A48" s="82">
        <v>0</v>
      </c>
      <c r="B48" s="82">
        <v>0</v>
      </c>
      <c r="C48" s="82">
        <v>0</v>
      </c>
      <c r="D48" s="82">
        <v>0</v>
      </c>
      <c r="E48" s="82">
        <v>0</v>
      </c>
      <c r="F48" s="82">
        <v>0</v>
      </c>
      <c r="G48" s="82">
        <v>0</v>
      </c>
      <c r="H48" s="82" t="s">
        <v>14154</v>
      </c>
      <c r="I48" s="82">
        <v>5</v>
      </c>
      <c r="J48" s="82"/>
      <c r="K48" s="82" t="s">
        <v>14085</v>
      </c>
      <c r="L48" s="82" t="s">
        <v>14155</v>
      </c>
      <c r="M48" s="82" t="s">
        <v>14250</v>
      </c>
      <c r="N48" s="82"/>
      <c r="O48" s="82" t="s">
        <v>14088</v>
      </c>
      <c r="P48" s="52" t="s">
        <v>14089</v>
      </c>
      <c r="Q48" s="52" t="s">
        <v>14090</v>
      </c>
      <c r="R48" s="52" t="s">
        <v>14250</v>
      </c>
      <c r="S48" s="52" t="s">
        <v>14090</v>
      </c>
      <c r="T48" s="52" t="s">
        <v>14090</v>
      </c>
      <c r="U48" s="52" t="s">
        <v>14137</v>
      </c>
      <c r="V48" s="52" t="s">
        <v>14110</v>
      </c>
      <c r="W48" s="52" t="s">
        <v>14092</v>
      </c>
      <c r="X48" s="52" t="s">
        <v>14116</v>
      </c>
      <c r="Y48" s="52" t="s">
        <v>14093</v>
      </c>
      <c r="Z48" s="52" t="s">
        <v>14140</v>
      </c>
      <c r="AA48" s="52" t="s">
        <v>14110</v>
      </c>
      <c r="AB48" s="82" t="s">
        <v>14118</v>
      </c>
      <c r="AC48" s="82" t="s">
        <v>14141</v>
      </c>
      <c r="AD48" s="82" t="s">
        <v>14141</v>
      </c>
      <c r="AE48" s="82" t="s">
        <v>14093</v>
      </c>
      <c r="AF48" s="82" t="s">
        <v>14211</v>
      </c>
      <c r="AG48" s="82"/>
      <c r="AH48" s="82" t="s">
        <v>14097</v>
      </c>
      <c r="AI48" s="82" t="s">
        <v>14098</v>
      </c>
      <c r="AJ48" s="82" t="s">
        <v>14123</v>
      </c>
      <c r="AK48" s="82" t="s">
        <v>14099</v>
      </c>
      <c r="AL48" s="82" t="s">
        <v>14099</v>
      </c>
      <c r="AM48" s="82" t="s">
        <v>14188</v>
      </c>
      <c r="AN48" s="82" t="s">
        <v>14110</v>
      </c>
      <c r="AO48" s="82" t="s">
        <v>14110</v>
      </c>
      <c r="AP48" s="82"/>
      <c r="AQ48" s="82" t="s">
        <v>14100</v>
      </c>
      <c r="AR48" s="82" t="s">
        <v>14100</v>
      </c>
      <c r="AS48" s="82" t="s">
        <v>14098</v>
      </c>
      <c r="AT48" s="82" t="s">
        <v>14250</v>
      </c>
      <c r="AU48" s="82" t="s">
        <v>14250</v>
      </c>
      <c r="AV48" s="82" t="s">
        <v>14250</v>
      </c>
      <c r="AW48" s="82" t="s">
        <v>14102</v>
      </c>
      <c r="AX48" s="82" t="s">
        <v>14102</v>
      </c>
      <c r="AY48" s="82" t="s">
        <v>14122</v>
      </c>
      <c r="AZ48" s="82" t="s">
        <v>14103</v>
      </c>
      <c r="BA48" s="82"/>
      <c r="BB48" s="52" t="s">
        <v>14193</v>
      </c>
      <c r="BC48" s="52" t="s">
        <v>14211</v>
      </c>
      <c r="BD48" s="52" t="s">
        <v>14211</v>
      </c>
      <c r="BE48" s="52" t="s">
        <v>14211</v>
      </c>
      <c r="BF48" s="52" t="s">
        <v>14105</v>
      </c>
      <c r="BG48" s="52" t="s">
        <v>14156</v>
      </c>
      <c r="BH48" s="52" t="s">
        <v>14156</v>
      </c>
      <c r="BI48" s="52" t="s">
        <v>14131</v>
      </c>
      <c r="BJ48" s="52" t="s">
        <v>14195</v>
      </c>
      <c r="BK48" s="52" t="s">
        <v>14195</v>
      </c>
      <c r="BL48" s="52" t="s">
        <v>14242</v>
      </c>
      <c r="BM48" s="52" t="s">
        <v>14248</v>
      </c>
      <c r="BN48" s="52" t="s">
        <v>14248</v>
      </c>
      <c r="BO48" s="52" t="s">
        <v>14110</v>
      </c>
      <c r="BP48" s="52" t="s">
        <v>14087</v>
      </c>
      <c r="BQ48" s="52" t="s">
        <v>14110</v>
      </c>
      <c r="BR48" s="52" t="s">
        <v>14110</v>
      </c>
      <c r="BS48" s="52" t="s">
        <v>14110</v>
      </c>
      <c r="BT48" s="52" t="s">
        <v>14110</v>
      </c>
      <c r="BU48" s="82"/>
      <c r="BV48" s="82" t="s">
        <v>14110</v>
      </c>
    </row>
    <row r="49" spans="1:74" ht="15" customHeight="1">
      <c r="A49" s="82">
        <v>0</v>
      </c>
      <c r="B49" s="82">
        <v>0</v>
      </c>
      <c r="C49" s="82">
        <v>0</v>
      </c>
      <c r="D49" s="82">
        <v>0</v>
      </c>
      <c r="E49" s="82">
        <v>0</v>
      </c>
      <c r="F49" s="82">
        <v>0</v>
      </c>
      <c r="G49" s="82">
        <v>0</v>
      </c>
      <c r="H49" s="82" t="s">
        <v>14170</v>
      </c>
      <c r="I49" s="82">
        <v>5</v>
      </c>
      <c r="J49" s="82"/>
      <c r="K49" s="82" t="s">
        <v>14085</v>
      </c>
      <c r="L49" s="82" t="s">
        <v>14155</v>
      </c>
      <c r="M49" s="82" t="s">
        <v>14250</v>
      </c>
      <c r="N49" s="82"/>
      <c r="O49" s="82" t="s">
        <v>14088</v>
      </c>
      <c r="P49" s="52" t="s">
        <v>14089</v>
      </c>
      <c r="Q49" s="52" t="s">
        <v>14090</v>
      </c>
      <c r="R49" s="52" t="s">
        <v>14250</v>
      </c>
      <c r="S49" s="52" t="s">
        <v>14090</v>
      </c>
      <c r="T49" s="52" t="s">
        <v>14090</v>
      </c>
      <c r="U49" s="52" t="s">
        <v>14137</v>
      </c>
      <c r="V49" s="52" t="s">
        <v>14110</v>
      </c>
      <c r="W49" s="52" t="s">
        <v>14092</v>
      </c>
      <c r="X49" s="52" t="s">
        <v>14116</v>
      </c>
      <c r="Y49" s="52" t="s">
        <v>14093</v>
      </c>
      <c r="Z49" s="52" t="s">
        <v>14140</v>
      </c>
      <c r="AA49" s="52" t="s">
        <v>14110</v>
      </c>
      <c r="AB49" s="82" t="s">
        <v>14118</v>
      </c>
      <c r="AC49" s="82" t="s">
        <v>14141</v>
      </c>
      <c r="AD49" s="82" t="s">
        <v>14141</v>
      </c>
      <c r="AE49" s="82" t="s">
        <v>14093</v>
      </c>
      <c r="AF49" s="82" t="s">
        <v>14211</v>
      </c>
      <c r="AG49" s="82"/>
      <c r="AH49" s="82" t="s">
        <v>14097</v>
      </c>
      <c r="AI49" s="82" t="s">
        <v>14098</v>
      </c>
      <c r="AJ49" s="82" t="s">
        <v>14123</v>
      </c>
      <c r="AK49" s="82" t="s">
        <v>14099</v>
      </c>
      <c r="AL49" s="82" t="s">
        <v>14099</v>
      </c>
      <c r="AM49" s="82" t="s">
        <v>14188</v>
      </c>
      <c r="AN49" s="82" t="s">
        <v>14110</v>
      </c>
      <c r="AO49" s="82" t="s">
        <v>14110</v>
      </c>
      <c r="AP49" s="82"/>
      <c r="AQ49" s="82" t="s">
        <v>14100</v>
      </c>
      <c r="AR49" s="82" t="s">
        <v>14100</v>
      </c>
      <c r="AS49" s="82" t="s">
        <v>14098</v>
      </c>
      <c r="AT49" s="82" t="s">
        <v>14250</v>
      </c>
      <c r="AU49" s="82" t="s">
        <v>14250</v>
      </c>
      <c r="AV49" s="82" t="s">
        <v>14250</v>
      </c>
      <c r="AW49" s="82" t="s">
        <v>14179</v>
      </c>
      <c r="AX49" s="82" t="s">
        <v>14102</v>
      </c>
      <c r="AY49" s="82" t="s">
        <v>14122</v>
      </c>
      <c r="AZ49" s="82" t="s">
        <v>14103</v>
      </c>
      <c r="BA49" s="82"/>
      <c r="BB49" s="52" t="s">
        <v>14193</v>
      </c>
      <c r="BC49" s="52" t="s">
        <v>14211</v>
      </c>
      <c r="BD49" s="52" t="s">
        <v>14211</v>
      </c>
      <c r="BE49" s="52" t="s">
        <v>14211</v>
      </c>
      <c r="BF49" s="52" t="s">
        <v>14105</v>
      </c>
      <c r="BG49" s="52" t="s">
        <v>14156</v>
      </c>
      <c r="BH49" s="52" t="s">
        <v>14156</v>
      </c>
      <c r="BI49" s="52" t="s">
        <v>14131</v>
      </c>
      <c r="BJ49" s="52" t="s">
        <v>14195</v>
      </c>
      <c r="BK49" s="52" t="s">
        <v>14195</v>
      </c>
      <c r="BL49" s="52" t="s">
        <v>14242</v>
      </c>
      <c r="BM49" s="52" t="s">
        <v>14248</v>
      </c>
      <c r="BN49" s="52" t="s">
        <v>14248</v>
      </c>
      <c r="BO49" s="52" t="s">
        <v>14110</v>
      </c>
      <c r="BP49" s="52" t="s">
        <v>14087</v>
      </c>
      <c r="BQ49" s="52" t="s">
        <v>14110</v>
      </c>
      <c r="BR49" s="52" t="s">
        <v>14110</v>
      </c>
      <c r="BS49" s="52" t="s">
        <v>14110</v>
      </c>
      <c r="BT49" s="52" t="s">
        <v>14110</v>
      </c>
      <c r="BU49" s="82"/>
      <c r="BV49" s="82" t="s">
        <v>14110</v>
      </c>
    </row>
    <row r="50" spans="1:74" ht="15" customHeight="1">
      <c r="A50" s="82">
        <v>50</v>
      </c>
      <c r="B50" s="82">
        <v>2010</v>
      </c>
      <c r="C50" s="82" t="s">
        <v>268</v>
      </c>
      <c r="D50" s="82" t="s">
        <v>374</v>
      </c>
      <c r="E50" s="82" t="s">
        <v>836</v>
      </c>
      <c r="F50" s="82" t="s">
        <v>13682</v>
      </c>
      <c r="G50" s="82">
        <v>0</v>
      </c>
      <c r="H50" s="82" t="s">
        <v>14085</v>
      </c>
      <c r="I50" s="82">
        <v>8</v>
      </c>
      <c r="J50" s="82">
        <v>12</v>
      </c>
      <c r="K50" s="82" t="s">
        <v>14133</v>
      </c>
      <c r="L50" s="82" t="s">
        <v>14171</v>
      </c>
      <c r="M50" s="82" t="s">
        <v>14250</v>
      </c>
      <c r="N50" s="82" t="s">
        <v>14430</v>
      </c>
      <c r="O50" s="82" t="s">
        <v>14111</v>
      </c>
      <c r="P50" s="52" t="s">
        <v>14156</v>
      </c>
      <c r="Q50" s="52" t="s">
        <v>14090</v>
      </c>
      <c r="R50" s="52" t="s">
        <v>14250</v>
      </c>
      <c r="S50" s="52" t="s">
        <v>14090</v>
      </c>
      <c r="T50" s="52" t="s">
        <v>14090</v>
      </c>
      <c r="U50" s="52" t="s">
        <v>14137</v>
      </c>
      <c r="V50" s="52" t="s">
        <v>14110</v>
      </c>
      <c r="W50" s="52" t="s">
        <v>14092</v>
      </c>
      <c r="X50" s="52" t="s">
        <v>14091</v>
      </c>
      <c r="Y50" s="52" t="s">
        <v>14093</v>
      </c>
      <c r="Z50" s="52" t="s">
        <v>14140</v>
      </c>
      <c r="AA50" s="52" t="s">
        <v>14110</v>
      </c>
      <c r="AB50" s="82" t="s">
        <v>14118</v>
      </c>
      <c r="AC50" s="82" t="s">
        <v>14141</v>
      </c>
      <c r="AD50" s="82" t="s">
        <v>14095</v>
      </c>
      <c r="AE50" s="82" t="s">
        <v>14093</v>
      </c>
      <c r="AF50" s="82" t="s">
        <v>14211</v>
      </c>
      <c r="AG50" s="82"/>
      <c r="AH50" s="82" t="s">
        <v>14097</v>
      </c>
      <c r="AI50" s="82" t="s">
        <v>14098</v>
      </c>
      <c r="AJ50" s="82" t="s">
        <v>14123</v>
      </c>
      <c r="AK50" s="82" t="s">
        <v>14099</v>
      </c>
      <c r="AL50" s="82" t="s">
        <v>14099</v>
      </c>
      <c r="AM50" s="82" t="s">
        <v>14188</v>
      </c>
      <c r="AN50" s="82" t="s">
        <v>14110</v>
      </c>
      <c r="AO50" s="82" t="s">
        <v>14110</v>
      </c>
      <c r="AP50" s="82"/>
      <c r="AQ50" s="82" t="s">
        <v>14100</v>
      </c>
      <c r="AR50" s="82" t="s">
        <v>14100</v>
      </c>
      <c r="AS50" s="82" t="s">
        <v>14098</v>
      </c>
      <c r="AT50" s="82" t="s">
        <v>14250</v>
      </c>
      <c r="AU50" s="82" t="s">
        <v>14250</v>
      </c>
      <c r="AV50" s="82" t="s">
        <v>14250</v>
      </c>
      <c r="AW50" s="82" t="s">
        <v>14102</v>
      </c>
      <c r="AX50" s="82" t="s">
        <v>14215</v>
      </c>
      <c r="AY50" s="82" t="s">
        <v>14238</v>
      </c>
      <c r="AZ50" s="82" t="s">
        <v>14103</v>
      </c>
      <c r="BA50" s="82"/>
      <c r="BB50" s="52" t="s">
        <v>14104</v>
      </c>
      <c r="BC50" s="52" t="s">
        <v>14211</v>
      </c>
      <c r="BD50" s="52" t="s">
        <v>14211</v>
      </c>
      <c r="BE50" s="52" t="s">
        <v>14211</v>
      </c>
      <c r="BF50" s="52" t="s">
        <v>14156</v>
      </c>
      <c r="BG50" s="52" t="s">
        <v>14156</v>
      </c>
      <c r="BH50" s="52" t="s">
        <v>14156</v>
      </c>
      <c r="BI50" s="52" t="s">
        <v>14131</v>
      </c>
      <c r="BJ50" s="52" t="s">
        <v>14195</v>
      </c>
      <c r="BK50" s="52" t="s">
        <v>14195</v>
      </c>
      <c r="BL50" s="52" t="s">
        <v>14107</v>
      </c>
      <c r="BM50" s="52" t="s">
        <v>14208</v>
      </c>
      <c r="BN50" s="52" t="s">
        <v>14248</v>
      </c>
      <c r="BO50" s="52" t="s">
        <v>14110</v>
      </c>
      <c r="BP50" s="52" t="s">
        <v>14110</v>
      </c>
      <c r="BQ50" s="52" t="s">
        <v>14110</v>
      </c>
      <c r="BR50" s="52" t="s">
        <v>14110</v>
      </c>
      <c r="BS50" s="52" t="s">
        <v>14110</v>
      </c>
      <c r="BT50" s="52" t="s">
        <v>14110</v>
      </c>
      <c r="BU50" s="82"/>
      <c r="BV50" s="82" t="s">
        <v>14110</v>
      </c>
    </row>
    <row r="51" spans="1:74" ht="15" customHeight="1">
      <c r="A51" s="82">
        <v>0</v>
      </c>
      <c r="B51" s="82">
        <v>0</v>
      </c>
      <c r="C51" s="82">
        <v>0</v>
      </c>
      <c r="D51" s="82">
        <v>0</v>
      </c>
      <c r="E51" s="82">
        <v>0</v>
      </c>
      <c r="F51" s="82">
        <v>0</v>
      </c>
      <c r="G51" s="82">
        <v>0</v>
      </c>
      <c r="H51" s="82" t="s">
        <v>14108</v>
      </c>
      <c r="I51" s="82">
        <v>7</v>
      </c>
      <c r="J51" s="82">
        <v>12</v>
      </c>
      <c r="K51" s="82" t="s">
        <v>14133</v>
      </c>
      <c r="L51" s="82" t="s">
        <v>14171</v>
      </c>
      <c r="M51" s="82" t="s">
        <v>14250</v>
      </c>
      <c r="N51" s="82" t="s">
        <v>14431</v>
      </c>
      <c r="O51" s="82" t="s">
        <v>14111</v>
      </c>
      <c r="P51" s="52" t="s">
        <v>14156</v>
      </c>
      <c r="Q51" s="52" t="s">
        <v>14090</v>
      </c>
      <c r="R51" s="52" t="s">
        <v>14250</v>
      </c>
      <c r="S51" s="52" t="s">
        <v>14090</v>
      </c>
      <c r="T51" s="52" t="s">
        <v>14090</v>
      </c>
      <c r="U51" s="52" t="s">
        <v>14137</v>
      </c>
      <c r="V51" s="52" t="s">
        <v>14110</v>
      </c>
      <c r="W51" s="52" t="s">
        <v>14092</v>
      </c>
      <c r="X51" s="52" t="s">
        <v>14091</v>
      </c>
      <c r="Y51" s="52" t="s">
        <v>14093</v>
      </c>
      <c r="Z51" s="52" t="s">
        <v>14140</v>
      </c>
      <c r="AA51" s="52" t="s">
        <v>14110</v>
      </c>
      <c r="AB51" s="82" t="s">
        <v>14118</v>
      </c>
      <c r="AC51" s="82" t="s">
        <v>14141</v>
      </c>
      <c r="AD51" s="82" t="s">
        <v>14095</v>
      </c>
      <c r="AE51" s="82" t="s">
        <v>14093</v>
      </c>
      <c r="AF51" s="82" t="s">
        <v>14211</v>
      </c>
      <c r="AG51" s="82"/>
      <c r="AH51" s="82" t="s">
        <v>14097</v>
      </c>
      <c r="AI51" s="82" t="s">
        <v>14098</v>
      </c>
      <c r="AJ51" s="82" t="s">
        <v>14123</v>
      </c>
      <c r="AK51" s="82" t="s">
        <v>14099</v>
      </c>
      <c r="AL51" s="82" t="s">
        <v>14099</v>
      </c>
      <c r="AM51" s="82" t="s">
        <v>14188</v>
      </c>
      <c r="AN51" s="82" t="s">
        <v>14110</v>
      </c>
      <c r="AO51" s="82" t="s">
        <v>14110</v>
      </c>
      <c r="AP51" s="82"/>
      <c r="AQ51" s="82" t="s">
        <v>14100</v>
      </c>
      <c r="AR51" s="82" t="s">
        <v>14100</v>
      </c>
      <c r="AS51" s="82" t="s">
        <v>14098</v>
      </c>
      <c r="AT51" s="82" t="s">
        <v>14250</v>
      </c>
      <c r="AU51" s="82" t="s">
        <v>14250</v>
      </c>
      <c r="AV51" s="82" t="s">
        <v>14250</v>
      </c>
      <c r="AW51" s="82" t="s">
        <v>14102</v>
      </c>
      <c r="AX51" s="82" t="s">
        <v>14215</v>
      </c>
      <c r="AY51" s="82" t="s">
        <v>14238</v>
      </c>
      <c r="AZ51" s="82" t="s">
        <v>14103</v>
      </c>
      <c r="BA51" s="82"/>
      <c r="BB51" s="52" t="s">
        <v>14104</v>
      </c>
      <c r="BC51" s="52" t="s">
        <v>14211</v>
      </c>
      <c r="BD51" s="52" t="s">
        <v>14211</v>
      </c>
      <c r="BE51" s="52" t="s">
        <v>14211</v>
      </c>
      <c r="BF51" s="52" t="s">
        <v>14156</v>
      </c>
      <c r="BG51" s="52" t="s">
        <v>14156</v>
      </c>
      <c r="BH51" s="52" t="s">
        <v>14156</v>
      </c>
      <c r="BI51" s="52" t="s">
        <v>14131</v>
      </c>
      <c r="BJ51" s="52" t="s">
        <v>14195</v>
      </c>
      <c r="BK51" s="52" t="s">
        <v>14195</v>
      </c>
      <c r="BL51" s="52" t="s">
        <v>14107</v>
      </c>
      <c r="BM51" s="52" t="s">
        <v>14208</v>
      </c>
      <c r="BN51" s="52" t="s">
        <v>14248</v>
      </c>
      <c r="BO51" s="52" t="s">
        <v>14110</v>
      </c>
      <c r="BP51" s="52" t="s">
        <v>14110</v>
      </c>
      <c r="BQ51" s="52" t="s">
        <v>14110</v>
      </c>
      <c r="BR51" s="52" t="s">
        <v>14110</v>
      </c>
      <c r="BS51" s="52" t="s">
        <v>14110</v>
      </c>
      <c r="BT51" s="52" t="s">
        <v>14110</v>
      </c>
      <c r="BU51" s="82"/>
      <c r="BV51" s="82" t="s">
        <v>14110</v>
      </c>
    </row>
    <row r="52" spans="1:74" ht="15" customHeight="1">
      <c r="A52" s="82">
        <v>0</v>
      </c>
      <c r="B52" s="82">
        <v>0</v>
      </c>
      <c r="C52" s="82">
        <v>0</v>
      </c>
      <c r="D52" s="82">
        <v>0</v>
      </c>
      <c r="E52" s="82">
        <v>0</v>
      </c>
      <c r="F52" s="82">
        <v>0</v>
      </c>
      <c r="G52" s="82">
        <v>0</v>
      </c>
      <c r="H52" s="82" t="s">
        <v>14133</v>
      </c>
      <c r="I52" s="82">
        <v>8</v>
      </c>
      <c r="J52" s="82"/>
      <c r="K52" s="82" t="s">
        <v>14133</v>
      </c>
      <c r="L52" s="82" t="s">
        <v>14171</v>
      </c>
      <c r="M52" s="82" t="s">
        <v>14250</v>
      </c>
      <c r="N52" s="82" t="s">
        <v>14432</v>
      </c>
      <c r="O52" s="82" t="s">
        <v>14111</v>
      </c>
      <c r="P52" s="52" t="s">
        <v>14156</v>
      </c>
      <c r="Q52" s="52" t="s">
        <v>14090</v>
      </c>
      <c r="R52" s="52" t="s">
        <v>14250</v>
      </c>
      <c r="S52" s="52" t="s">
        <v>14090</v>
      </c>
      <c r="T52" s="52" t="s">
        <v>14090</v>
      </c>
      <c r="U52" s="52" t="s">
        <v>14137</v>
      </c>
      <c r="V52" s="52" t="s">
        <v>14087</v>
      </c>
      <c r="W52" s="52" t="s">
        <v>14092</v>
      </c>
      <c r="X52" s="52" t="s">
        <v>14091</v>
      </c>
      <c r="Y52" s="52" t="s">
        <v>14093</v>
      </c>
      <c r="Z52" s="52" t="s">
        <v>14140</v>
      </c>
      <c r="AA52" s="52" t="s">
        <v>14087</v>
      </c>
      <c r="AB52" s="82" t="s">
        <v>14118</v>
      </c>
      <c r="AC52" s="82" t="s">
        <v>14141</v>
      </c>
      <c r="AD52" s="82" t="s">
        <v>14141</v>
      </c>
      <c r="AE52" s="82" t="s">
        <v>14093</v>
      </c>
      <c r="AF52" s="82" t="s">
        <v>14211</v>
      </c>
      <c r="AG52" s="82"/>
      <c r="AH52" s="82" t="s">
        <v>14097</v>
      </c>
      <c r="AI52" s="82" t="s">
        <v>14098</v>
      </c>
      <c r="AJ52" s="82" t="s">
        <v>14123</v>
      </c>
      <c r="AK52" s="82" t="s">
        <v>14099</v>
      </c>
      <c r="AL52" s="82" t="s">
        <v>14099</v>
      </c>
      <c r="AM52" s="82" t="s">
        <v>14188</v>
      </c>
      <c r="AN52" s="82" t="s">
        <v>14110</v>
      </c>
      <c r="AO52" s="82" t="s">
        <v>14110</v>
      </c>
      <c r="AP52" s="82"/>
      <c r="AQ52" s="82" t="s">
        <v>14100</v>
      </c>
      <c r="AR52" s="82" t="s">
        <v>14100</v>
      </c>
      <c r="AS52" s="82" t="s">
        <v>14098</v>
      </c>
      <c r="AT52" s="82" t="s">
        <v>14250</v>
      </c>
      <c r="AU52" s="82" t="s">
        <v>14250</v>
      </c>
      <c r="AV52" s="82" t="s">
        <v>14250</v>
      </c>
      <c r="AW52" s="82" t="s">
        <v>14215</v>
      </c>
      <c r="AX52" s="82" t="s">
        <v>14102</v>
      </c>
      <c r="AY52" s="82" t="s">
        <v>14122</v>
      </c>
      <c r="AZ52" s="82" t="s">
        <v>14103</v>
      </c>
      <c r="BA52" s="82"/>
      <c r="BB52" s="52" t="s">
        <v>14104</v>
      </c>
      <c r="BC52" s="52" t="s">
        <v>14211</v>
      </c>
      <c r="BD52" s="52" t="s">
        <v>14211</v>
      </c>
      <c r="BE52" s="52" t="s">
        <v>14211</v>
      </c>
      <c r="BF52" s="52" t="s">
        <v>14156</v>
      </c>
      <c r="BG52" s="52" t="s">
        <v>14156</v>
      </c>
      <c r="BH52" s="52" t="s">
        <v>14156</v>
      </c>
      <c r="BI52" s="52" t="s">
        <v>14131</v>
      </c>
      <c r="BJ52" s="52" t="s">
        <v>14195</v>
      </c>
      <c r="BK52" s="52" t="s">
        <v>14195</v>
      </c>
      <c r="BL52" s="52" t="s">
        <v>14107</v>
      </c>
      <c r="BM52" s="52" t="s">
        <v>14208</v>
      </c>
      <c r="BN52" s="52" t="s">
        <v>14248</v>
      </c>
      <c r="BO52" s="52" t="s">
        <v>14110</v>
      </c>
      <c r="BP52" s="52" t="s">
        <v>14110</v>
      </c>
      <c r="BQ52" s="52" t="s">
        <v>14110</v>
      </c>
      <c r="BR52" s="52" t="s">
        <v>14110</v>
      </c>
      <c r="BS52" s="52" t="s">
        <v>14110</v>
      </c>
      <c r="BT52" s="52" t="s">
        <v>14110</v>
      </c>
      <c r="BU52" s="82"/>
      <c r="BV52" s="82" t="s">
        <v>14110</v>
      </c>
    </row>
    <row r="53" spans="1:74" ht="15" customHeight="1">
      <c r="A53" s="82">
        <v>0</v>
      </c>
      <c r="B53" s="82">
        <v>0</v>
      </c>
      <c r="C53" s="82">
        <v>0</v>
      </c>
      <c r="D53" s="82">
        <v>0</v>
      </c>
      <c r="E53" s="82">
        <v>0</v>
      </c>
      <c r="F53" s="82">
        <v>0</v>
      </c>
      <c r="G53" s="82">
        <v>0</v>
      </c>
      <c r="H53" s="82" t="s">
        <v>14154</v>
      </c>
      <c r="I53" s="82">
        <v>8</v>
      </c>
      <c r="J53" s="82"/>
      <c r="K53" s="82" t="s">
        <v>14154</v>
      </c>
      <c r="L53" s="82" t="s">
        <v>14171</v>
      </c>
      <c r="M53" s="82" t="s">
        <v>14250</v>
      </c>
      <c r="N53" s="82" t="s">
        <v>14432</v>
      </c>
      <c r="O53" s="82" t="s">
        <v>14111</v>
      </c>
      <c r="P53" s="52" t="s">
        <v>14156</v>
      </c>
      <c r="Q53" s="52" t="s">
        <v>14090</v>
      </c>
      <c r="R53" s="52" t="s">
        <v>14250</v>
      </c>
      <c r="S53" s="52" t="s">
        <v>14090</v>
      </c>
      <c r="T53" s="52" t="s">
        <v>14090</v>
      </c>
      <c r="U53" s="52" t="s">
        <v>14137</v>
      </c>
      <c r="V53" s="52" t="s">
        <v>14110</v>
      </c>
      <c r="W53" s="52" t="s">
        <v>14092</v>
      </c>
      <c r="X53" s="52" t="s">
        <v>14091</v>
      </c>
      <c r="Y53" s="52" t="s">
        <v>14093</v>
      </c>
      <c r="Z53" s="52" t="s">
        <v>14140</v>
      </c>
      <c r="AA53" s="52" t="s">
        <v>14110</v>
      </c>
      <c r="AB53" s="82" t="s">
        <v>14118</v>
      </c>
      <c r="AC53" s="82" t="s">
        <v>14141</v>
      </c>
      <c r="AD53" s="82" t="s">
        <v>14095</v>
      </c>
      <c r="AE53" s="82" t="s">
        <v>14093</v>
      </c>
      <c r="AF53" s="82" t="s">
        <v>14211</v>
      </c>
      <c r="AG53" s="82"/>
      <c r="AH53" s="82" t="s">
        <v>14097</v>
      </c>
      <c r="AI53" s="82" t="s">
        <v>14098</v>
      </c>
      <c r="AJ53" s="82" t="s">
        <v>14123</v>
      </c>
      <c r="AK53" s="82" t="s">
        <v>14099</v>
      </c>
      <c r="AL53" s="82" t="s">
        <v>14099</v>
      </c>
      <c r="AM53" s="82" t="s">
        <v>14188</v>
      </c>
      <c r="AN53" s="82" t="s">
        <v>14110</v>
      </c>
      <c r="AO53" s="82" t="s">
        <v>14110</v>
      </c>
      <c r="AP53" s="82"/>
      <c r="AQ53" s="82" t="s">
        <v>14100</v>
      </c>
      <c r="AR53" s="82" t="s">
        <v>14100</v>
      </c>
      <c r="AS53" s="82" t="s">
        <v>14098</v>
      </c>
      <c r="AT53" s="82" t="s">
        <v>14250</v>
      </c>
      <c r="AU53" s="82" t="s">
        <v>14250</v>
      </c>
      <c r="AV53" s="82" t="s">
        <v>14250</v>
      </c>
      <c r="AW53" s="82" t="s">
        <v>14102</v>
      </c>
      <c r="AX53" s="82" t="s">
        <v>14215</v>
      </c>
      <c r="AY53" s="82" t="s">
        <v>14122</v>
      </c>
      <c r="AZ53" s="82" t="s">
        <v>14215</v>
      </c>
      <c r="BA53" s="82"/>
      <c r="BB53" s="52" t="s">
        <v>14104</v>
      </c>
      <c r="BC53" s="52" t="s">
        <v>14211</v>
      </c>
      <c r="BD53" s="52" t="s">
        <v>14211</v>
      </c>
      <c r="BE53" s="52" t="s">
        <v>14211</v>
      </c>
      <c r="BF53" s="52" t="s">
        <v>14156</v>
      </c>
      <c r="BG53" s="52" t="s">
        <v>14156</v>
      </c>
      <c r="BH53" s="52" t="s">
        <v>14156</v>
      </c>
      <c r="BI53" s="52" t="s">
        <v>14131</v>
      </c>
      <c r="BJ53" s="52" t="s">
        <v>14195</v>
      </c>
      <c r="BK53" s="52" t="s">
        <v>14195</v>
      </c>
      <c r="BL53" s="52" t="s">
        <v>14107</v>
      </c>
      <c r="BM53" s="52" t="s">
        <v>14208</v>
      </c>
      <c r="BN53" s="52" t="s">
        <v>14248</v>
      </c>
      <c r="BO53" s="52" t="s">
        <v>14110</v>
      </c>
      <c r="BP53" s="52" t="s">
        <v>14110</v>
      </c>
      <c r="BQ53" s="52" t="s">
        <v>14110</v>
      </c>
      <c r="BR53" s="52" t="s">
        <v>14110</v>
      </c>
      <c r="BS53" s="52" t="s">
        <v>14110</v>
      </c>
      <c r="BT53" s="52" t="s">
        <v>14110</v>
      </c>
      <c r="BU53" s="82"/>
      <c r="BV53" s="82" t="s">
        <v>14110</v>
      </c>
    </row>
    <row r="54" spans="1:74" ht="15" customHeight="1">
      <c r="A54" s="82">
        <v>51</v>
      </c>
      <c r="B54" s="82">
        <v>2010</v>
      </c>
      <c r="C54" s="82" t="s">
        <v>839</v>
      </c>
      <c r="D54" s="82" t="s">
        <v>840</v>
      </c>
      <c r="E54" s="82" t="s">
        <v>766</v>
      </c>
      <c r="F54" s="82" t="s">
        <v>13683</v>
      </c>
      <c r="G54" s="82">
        <v>0</v>
      </c>
      <c r="H54" s="82" t="s">
        <v>14085</v>
      </c>
      <c r="I54" s="82">
        <v>3</v>
      </c>
      <c r="J54" s="82"/>
      <c r="K54" s="82" t="s">
        <v>14085</v>
      </c>
      <c r="L54" s="82" t="s">
        <v>14109</v>
      </c>
      <c r="M54" s="82" t="s">
        <v>14110</v>
      </c>
      <c r="N54" s="82"/>
      <c r="O54" s="82" t="s">
        <v>14088</v>
      </c>
      <c r="P54" s="52" t="s">
        <v>14089</v>
      </c>
      <c r="Q54" s="52" t="s">
        <v>14090</v>
      </c>
      <c r="R54" s="52" t="s">
        <v>14250</v>
      </c>
      <c r="S54" s="52" t="s">
        <v>14090</v>
      </c>
      <c r="T54" s="52" t="s">
        <v>14090</v>
      </c>
      <c r="U54" s="52" t="s">
        <v>14091</v>
      </c>
      <c r="V54" s="52" t="s">
        <v>14087</v>
      </c>
      <c r="W54" s="52" t="s">
        <v>14092</v>
      </c>
      <c r="X54" s="52" t="s">
        <v>14116</v>
      </c>
      <c r="Y54" s="52" t="s">
        <v>14093</v>
      </c>
      <c r="Z54" s="52" t="s">
        <v>14116</v>
      </c>
      <c r="AA54" s="52" t="s">
        <v>14110</v>
      </c>
      <c r="AB54" s="82" t="s">
        <v>14118</v>
      </c>
      <c r="AC54" s="82" t="s">
        <v>14141</v>
      </c>
      <c r="AD54" s="82" t="s">
        <v>14141</v>
      </c>
      <c r="AE54" s="82" t="s">
        <v>14093</v>
      </c>
      <c r="AF54" s="82" t="s">
        <v>14211</v>
      </c>
      <c r="AG54" s="82"/>
      <c r="AH54" s="82" t="s">
        <v>14121</v>
      </c>
      <c r="AI54" s="82" t="s">
        <v>14098</v>
      </c>
      <c r="AJ54" s="82" t="s">
        <v>14123</v>
      </c>
      <c r="AK54" s="82" t="s">
        <v>14124</v>
      </c>
      <c r="AL54" s="82" t="s">
        <v>14124</v>
      </c>
      <c r="AM54" s="82" t="s">
        <v>14124</v>
      </c>
      <c r="AN54" s="82" t="s">
        <v>14110</v>
      </c>
      <c r="AO54" s="82" t="s">
        <v>14110</v>
      </c>
      <c r="AP54" s="82"/>
      <c r="AQ54" s="82" t="s">
        <v>14229</v>
      </c>
      <c r="AR54" s="82" t="s">
        <v>14229</v>
      </c>
      <c r="AS54" s="82" t="s">
        <v>14098</v>
      </c>
      <c r="AT54" s="82" t="s">
        <v>14203</v>
      </c>
      <c r="AU54" s="82" t="s">
        <v>14203</v>
      </c>
      <c r="AV54" s="82" t="s">
        <v>14087</v>
      </c>
      <c r="AW54" s="82" t="s">
        <v>14127</v>
      </c>
      <c r="AX54" s="82" t="s">
        <v>14127</v>
      </c>
      <c r="AY54" s="82" t="s">
        <v>14098</v>
      </c>
      <c r="AZ54" s="82" t="s">
        <v>14103</v>
      </c>
      <c r="BA54" s="82"/>
      <c r="BB54" s="52" t="s">
        <v>14104</v>
      </c>
      <c r="BC54" s="52" t="s">
        <v>14211</v>
      </c>
      <c r="BD54" s="52" t="s">
        <v>14211</v>
      </c>
      <c r="BE54" s="52" t="s">
        <v>14211</v>
      </c>
      <c r="BF54" s="52" t="s">
        <v>14156</v>
      </c>
      <c r="BG54" s="52" t="s">
        <v>14156</v>
      </c>
      <c r="BH54" s="52" t="s">
        <v>14156</v>
      </c>
      <c r="BI54" s="52" t="s">
        <v>14106</v>
      </c>
      <c r="BJ54" s="52" t="s">
        <v>14195</v>
      </c>
      <c r="BK54" s="52" t="s">
        <v>14195</v>
      </c>
      <c r="BL54" s="52" t="s">
        <v>14225</v>
      </c>
      <c r="BM54" s="52" t="s">
        <v>14248</v>
      </c>
      <c r="BN54" s="52" t="s">
        <v>14248</v>
      </c>
      <c r="BO54" s="52" t="s">
        <v>14110</v>
      </c>
      <c r="BP54" s="52" t="s">
        <v>14110</v>
      </c>
      <c r="BQ54" s="52" t="s">
        <v>14110</v>
      </c>
      <c r="BR54" s="52" t="s">
        <v>14110</v>
      </c>
      <c r="BS54" s="52" t="s">
        <v>14110</v>
      </c>
      <c r="BT54" s="52" t="s">
        <v>14110</v>
      </c>
      <c r="BU54" s="82"/>
      <c r="BV54" s="82" t="s">
        <v>14110</v>
      </c>
    </row>
    <row r="55" spans="1:74" ht="15" customHeight="1">
      <c r="A55" s="82">
        <v>54</v>
      </c>
      <c r="B55" s="82">
        <v>2011</v>
      </c>
      <c r="C55" s="82" t="s">
        <v>34</v>
      </c>
      <c r="D55" s="82" t="s">
        <v>35</v>
      </c>
      <c r="E55" s="82" t="s">
        <v>639</v>
      </c>
      <c r="F55" s="82" t="s">
        <v>13684</v>
      </c>
      <c r="G55" s="82">
        <v>0</v>
      </c>
      <c r="H55" s="82" t="s">
        <v>14085</v>
      </c>
      <c r="I55" s="82">
        <v>3</v>
      </c>
      <c r="J55" s="82"/>
      <c r="K55" s="82" t="s">
        <v>14085</v>
      </c>
      <c r="L55" s="82" t="s">
        <v>14155</v>
      </c>
      <c r="M55" s="82" t="s">
        <v>14250</v>
      </c>
      <c r="N55" s="82"/>
      <c r="O55" s="82" t="s">
        <v>14088</v>
      </c>
      <c r="P55" s="52" t="s">
        <v>14089</v>
      </c>
      <c r="Q55" s="52" t="s">
        <v>14113</v>
      </c>
      <c r="R55" s="52" t="s">
        <v>14250</v>
      </c>
      <c r="S55" s="52" t="s">
        <v>14113</v>
      </c>
      <c r="T55" s="52" t="s">
        <v>14090</v>
      </c>
      <c r="U55" s="52" t="s">
        <v>14137</v>
      </c>
      <c r="V55" s="52" t="s">
        <v>14110</v>
      </c>
      <c r="W55" s="52" t="s">
        <v>14092</v>
      </c>
      <c r="X55" s="52" t="s">
        <v>14116</v>
      </c>
      <c r="Y55" s="52" t="s">
        <v>14093</v>
      </c>
      <c r="Z55" s="52" t="s">
        <v>14140</v>
      </c>
      <c r="AA55" s="52" t="s">
        <v>14110</v>
      </c>
      <c r="AB55" s="82" t="s">
        <v>14118</v>
      </c>
      <c r="AC55" s="82" t="s">
        <v>14141</v>
      </c>
      <c r="AD55" s="82" t="s">
        <v>14141</v>
      </c>
      <c r="AE55" s="82" t="s">
        <v>14093</v>
      </c>
      <c r="AF55" s="82" t="s">
        <v>14211</v>
      </c>
      <c r="AG55" s="82"/>
      <c r="AH55" s="82" t="s">
        <v>14121</v>
      </c>
      <c r="AI55" s="82" t="s">
        <v>14098</v>
      </c>
      <c r="AJ55" s="82" t="s">
        <v>14123</v>
      </c>
      <c r="AK55" s="82" t="s">
        <v>14099</v>
      </c>
      <c r="AL55" s="82" t="s">
        <v>14099</v>
      </c>
      <c r="AM55" s="82" t="s">
        <v>14188</v>
      </c>
      <c r="AN55" s="82" t="s">
        <v>14110</v>
      </c>
      <c r="AO55" s="82" t="s">
        <v>14087</v>
      </c>
      <c r="AP55" s="82"/>
      <c r="AQ55" s="82" t="s">
        <v>14100</v>
      </c>
      <c r="AR55" s="82" t="s">
        <v>14100</v>
      </c>
      <c r="AS55" s="82" t="s">
        <v>14098</v>
      </c>
      <c r="AT55" s="82" t="s">
        <v>14250</v>
      </c>
      <c r="AU55" s="82" t="s">
        <v>14250</v>
      </c>
      <c r="AV55" s="82" t="s">
        <v>14250</v>
      </c>
      <c r="AW55" s="82" t="s">
        <v>14215</v>
      </c>
      <c r="AX55" s="82" t="s">
        <v>14102</v>
      </c>
      <c r="AY55" s="82" t="s">
        <v>14238</v>
      </c>
      <c r="AZ55" s="82" t="s">
        <v>14103</v>
      </c>
      <c r="BA55" s="82"/>
      <c r="BB55" s="52" t="s">
        <v>14104</v>
      </c>
      <c r="BC55" s="52" t="s">
        <v>14150</v>
      </c>
      <c r="BD55" s="52" t="s">
        <v>14181</v>
      </c>
      <c r="BE55" s="52" t="s">
        <v>14193</v>
      </c>
      <c r="BF55" s="52" t="s">
        <v>14130</v>
      </c>
      <c r="BG55" s="52" t="s">
        <v>14156</v>
      </c>
      <c r="BH55" s="52" t="s">
        <v>14156</v>
      </c>
      <c r="BI55" s="52" t="s">
        <v>14106</v>
      </c>
      <c r="BJ55" s="52" t="s">
        <v>14195</v>
      </c>
      <c r="BK55" s="52" t="s">
        <v>14195</v>
      </c>
      <c r="BL55" s="52" t="s">
        <v>14153</v>
      </c>
      <c r="BM55" s="52" t="s">
        <v>14248</v>
      </c>
      <c r="BN55" s="52" t="s">
        <v>14248</v>
      </c>
      <c r="BO55" s="52" t="s">
        <v>14110</v>
      </c>
      <c r="BP55" s="52" t="s">
        <v>14110</v>
      </c>
      <c r="BQ55" s="52" t="s">
        <v>14110</v>
      </c>
      <c r="BR55" s="52" t="s">
        <v>14110</v>
      </c>
      <c r="BS55" s="52" t="s">
        <v>14110</v>
      </c>
      <c r="BT55" s="52" t="s">
        <v>14110</v>
      </c>
      <c r="BU55" s="82"/>
      <c r="BV55" s="82" t="s">
        <v>14110</v>
      </c>
    </row>
    <row r="56" spans="1:74" ht="15" customHeight="1">
      <c r="A56" s="82">
        <v>0</v>
      </c>
      <c r="B56" s="82">
        <v>0</v>
      </c>
      <c r="C56" s="82">
        <v>0</v>
      </c>
      <c r="D56" s="82">
        <v>0</v>
      </c>
      <c r="E56" s="82">
        <v>0</v>
      </c>
      <c r="F56" s="82">
        <v>0</v>
      </c>
      <c r="G56" s="82">
        <v>0</v>
      </c>
      <c r="H56" s="82" t="s">
        <v>14085</v>
      </c>
      <c r="I56" s="82">
        <v>3</v>
      </c>
      <c r="J56" s="82"/>
      <c r="K56" s="82" t="s">
        <v>14085</v>
      </c>
      <c r="L56" s="82" t="s">
        <v>14155</v>
      </c>
      <c r="M56" s="82" t="s">
        <v>14250</v>
      </c>
      <c r="N56" s="82"/>
      <c r="O56" s="82" t="s">
        <v>14088</v>
      </c>
      <c r="P56" s="52" t="s">
        <v>14112</v>
      </c>
      <c r="Q56" s="52" t="s">
        <v>14113</v>
      </c>
      <c r="R56" s="52" t="s">
        <v>14250</v>
      </c>
      <c r="S56" s="52" t="s">
        <v>14113</v>
      </c>
      <c r="T56" s="52" t="s">
        <v>14090</v>
      </c>
      <c r="U56" s="52" t="s">
        <v>14137</v>
      </c>
      <c r="V56" s="52" t="s">
        <v>14110</v>
      </c>
      <c r="W56" s="52" t="s">
        <v>14092</v>
      </c>
      <c r="X56" s="52" t="s">
        <v>14116</v>
      </c>
      <c r="Y56" s="52" t="s">
        <v>14139</v>
      </c>
      <c r="Z56" s="52" t="s">
        <v>14140</v>
      </c>
      <c r="AA56" s="52" t="s">
        <v>14110</v>
      </c>
      <c r="AB56" s="82" t="s">
        <v>14118</v>
      </c>
      <c r="AC56" s="82" t="s">
        <v>14141</v>
      </c>
      <c r="AD56" s="82" t="s">
        <v>14141</v>
      </c>
      <c r="AE56" s="82" t="s">
        <v>14093</v>
      </c>
      <c r="AF56" s="82" t="s">
        <v>14211</v>
      </c>
      <c r="AG56" s="82"/>
      <c r="AH56" s="82" t="s">
        <v>14121</v>
      </c>
      <c r="AI56" s="82" t="s">
        <v>14098</v>
      </c>
      <c r="AJ56" s="82" t="s">
        <v>14123</v>
      </c>
      <c r="AK56" s="82" t="s">
        <v>14099</v>
      </c>
      <c r="AL56" s="82" t="s">
        <v>14099</v>
      </c>
      <c r="AM56" s="82" t="s">
        <v>14188</v>
      </c>
      <c r="AN56" s="82" t="s">
        <v>14110</v>
      </c>
      <c r="AO56" s="82" t="s">
        <v>14110</v>
      </c>
      <c r="AP56" s="82"/>
      <c r="AQ56" s="82" t="s">
        <v>14100</v>
      </c>
      <c r="AR56" s="82" t="s">
        <v>14100</v>
      </c>
      <c r="AS56" s="82" t="s">
        <v>14098</v>
      </c>
      <c r="AT56" s="82" t="s">
        <v>14250</v>
      </c>
      <c r="AU56" s="82" t="s">
        <v>14250</v>
      </c>
      <c r="AV56" s="82" t="s">
        <v>14250</v>
      </c>
      <c r="AW56" s="82" t="s">
        <v>14215</v>
      </c>
      <c r="AX56" s="82" t="s">
        <v>14165</v>
      </c>
      <c r="AY56" s="82" t="s">
        <v>14122</v>
      </c>
      <c r="AZ56" s="82" t="s">
        <v>14128</v>
      </c>
      <c r="BA56" s="82"/>
      <c r="BB56" s="52" t="s">
        <v>14150</v>
      </c>
      <c r="BC56" s="52" t="s">
        <v>14211</v>
      </c>
      <c r="BD56" s="52" t="s">
        <v>14211</v>
      </c>
      <c r="BE56" s="52" t="s">
        <v>14211</v>
      </c>
      <c r="BF56" s="52" t="s">
        <v>14130</v>
      </c>
      <c r="BG56" s="52" t="s">
        <v>14156</v>
      </c>
      <c r="BH56" s="52" t="s">
        <v>14156</v>
      </c>
      <c r="BI56" s="52" t="s">
        <v>14106</v>
      </c>
      <c r="BJ56" s="52" t="s">
        <v>14195</v>
      </c>
      <c r="BK56" s="52" t="s">
        <v>14195</v>
      </c>
      <c r="BL56" s="52" t="s">
        <v>14242</v>
      </c>
      <c r="BM56" s="52" t="s">
        <v>14248</v>
      </c>
      <c r="BN56" s="52" t="s">
        <v>14248</v>
      </c>
      <c r="BO56" s="52" t="s">
        <v>14110</v>
      </c>
      <c r="BP56" s="52" t="s">
        <v>14110</v>
      </c>
      <c r="BQ56" s="52" t="s">
        <v>14110</v>
      </c>
      <c r="BR56" s="52" t="s">
        <v>14110</v>
      </c>
      <c r="BS56" s="52" t="s">
        <v>14110</v>
      </c>
      <c r="BT56" s="52" t="s">
        <v>14110</v>
      </c>
      <c r="BU56" s="82"/>
      <c r="BV56" s="82" t="s">
        <v>14110</v>
      </c>
    </row>
    <row r="57" spans="1:74" ht="15" customHeight="1">
      <c r="A57" s="82">
        <v>57</v>
      </c>
      <c r="B57" s="82">
        <v>2011</v>
      </c>
      <c r="C57" s="82" t="s">
        <v>80</v>
      </c>
      <c r="D57" s="82" t="s">
        <v>81</v>
      </c>
      <c r="E57" s="82" t="s">
        <v>675</v>
      </c>
      <c r="F57" s="82" t="s">
        <v>13687</v>
      </c>
      <c r="G57" s="82">
        <v>0</v>
      </c>
      <c r="H57" s="82" t="s">
        <v>14085</v>
      </c>
      <c r="I57" s="82">
        <v>8</v>
      </c>
      <c r="J57" s="82"/>
      <c r="K57" s="82" t="s">
        <v>14085</v>
      </c>
      <c r="L57" s="82" t="s">
        <v>14171</v>
      </c>
      <c r="M57" s="82" t="s">
        <v>14250</v>
      </c>
      <c r="N57" s="82"/>
      <c r="O57" s="82" t="s">
        <v>14088</v>
      </c>
      <c r="P57" s="52" t="s">
        <v>14156</v>
      </c>
      <c r="Q57" s="52" t="s">
        <v>14090</v>
      </c>
      <c r="R57" s="52" t="s">
        <v>14090</v>
      </c>
      <c r="S57" s="52" t="s">
        <v>14090</v>
      </c>
      <c r="T57" s="52" t="s">
        <v>14090</v>
      </c>
      <c r="U57" s="52" t="s">
        <v>14137</v>
      </c>
      <c r="V57" s="52" t="s">
        <v>14110</v>
      </c>
      <c r="W57" s="52" t="s">
        <v>14092</v>
      </c>
      <c r="X57" s="52" t="s">
        <v>14116</v>
      </c>
      <c r="Y57" s="52" t="s">
        <v>14093</v>
      </c>
      <c r="Z57" s="52" t="s">
        <v>14140</v>
      </c>
      <c r="AA57" s="52" t="s">
        <v>14110</v>
      </c>
      <c r="AB57" s="82" t="s">
        <v>14118</v>
      </c>
      <c r="AC57" s="82" t="s">
        <v>14141</v>
      </c>
      <c r="AD57" s="82" t="s">
        <v>14141</v>
      </c>
      <c r="AE57" s="82" t="s">
        <v>14093</v>
      </c>
      <c r="AF57" s="82" t="s">
        <v>14211</v>
      </c>
      <c r="AG57" s="82"/>
      <c r="AH57" s="82" t="s">
        <v>14097</v>
      </c>
      <c r="AI57" s="82" t="s">
        <v>14098</v>
      </c>
      <c r="AJ57" s="82" t="s">
        <v>14123</v>
      </c>
      <c r="AK57" s="82" t="s">
        <v>14099</v>
      </c>
      <c r="AL57" s="82" t="s">
        <v>14099</v>
      </c>
      <c r="AM57" s="82" t="s">
        <v>14188</v>
      </c>
      <c r="AN57" s="82" t="s">
        <v>14110</v>
      </c>
      <c r="AO57" s="82" t="s">
        <v>14110</v>
      </c>
      <c r="AP57" s="82"/>
      <c r="AQ57" s="82" t="s">
        <v>14100</v>
      </c>
      <c r="AR57" s="82" t="s">
        <v>14100</v>
      </c>
      <c r="AS57" s="82" t="s">
        <v>14098</v>
      </c>
      <c r="AT57" s="82" t="s">
        <v>14250</v>
      </c>
      <c r="AU57" s="82" t="s">
        <v>14250</v>
      </c>
      <c r="AV57" s="82" t="s">
        <v>14250</v>
      </c>
      <c r="AW57" s="82" t="s">
        <v>14102</v>
      </c>
      <c r="AX57" s="82" t="s">
        <v>14127</v>
      </c>
      <c r="AY57" s="82" t="s">
        <v>14122</v>
      </c>
      <c r="AZ57" s="82" t="s">
        <v>14103</v>
      </c>
      <c r="BA57" s="82"/>
      <c r="BB57" s="52" t="s">
        <v>14104</v>
      </c>
      <c r="BC57" s="52" t="s">
        <v>14211</v>
      </c>
      <c r="BD57" s="52" t="s">
        <v>14211</v>
      </c>
      <c r="BE57" s="52" t="s">
        <v>14211</v>
      </c>
      <c r="BF57" s="52" t="s">
        <v>14156</v>
      </c>
      <c r="BG57" s="52" t="s">
        <v>14156</v>
      </c>
      <c r="BH57" s="52" t="s">
        <v>14156</v>
      </c>
      <c r="BI57" s="52" t="s">
        <v>14131</v>
      </c>
      <c r="BJ57" s="52" t="s">
        <v>14195</v>
      </c>
      <c r="BK57" s="52" t="s">
        <v>14195</v>
      </c>
      <c r="BL57" s="52" t="s">
        <v>14107</v>
      </c>
      <c r="BM57" s="52" t="s">
        <v>14132</v>
      </c>
      <c r="BN57" s="52" t="s">
        <v>14248</v>
      </c>
      <c r="BO57" s="52" t="s">
        <v>14110</v>
      </c>
      <c r="BP57" s="52" t="s">
        <v>14110</v>
      </c>
      <c r="BQ57" s="52" t="s">
        <v>14110</v>
      </c>
      <c r="BR57" s="52" t="s">
        <v>14110</v>
      </c>
      <c r="BS57" s="52" t="s">
        <v>14110</v>
      </c>
      <c r="BT57" s="52" t="s">
        <v>14110</v>
      </c>
      <c r="BU57" s="82" t="s">
        <v>14433</v>
      </c>
      <c r="BV57" s="82" t="s">
        <v>14110</v>
      </c>
    </row>
    <row r="58" spans="1:74" ht="15" customHeight="1">
      <c r="A58" s="82">
        <v>0</v>
      </c>
      <c r="B58" s="82">
        <v>0</v>
      </c>
      <c r="C58" s="82">
        <v>0</v>
      </c>
      <c r="D58" s="82">
        <v>0</v>
      </c>
      <c r="E58" s="82">
        <v>0</v>
      </c>
      <c r="F58" s="82">
        <v>0</v>
      </c>
      <c r="G58" s="82">
        <v>0</v>
      </c>
      <c r="H58" s="82" t="s">
        <v>14108</v>
      </c>
      <c r="I58" s="82">
        <v>8</v>
      </c>
      <c r="J58" s="82"/>
      <c r="K58" s="82" t="s">
        <v>14133</v>
      </c>
      <c r="L58" s="82" t="s">
        <v>14171</v>
      </c>
      <c r="M58" s="82" t="s">
        <v>14250</v>
      </c>
      <c r="N58" s="82"/>
      <c r="O58" s="82" t="s">
        <v>14111</v>
      </c>
      <c r="P58" s="52" t="s">
        <v>14156</v>
      </c>
      <c r="Q58" s="52" t="s">
        <v>14090</v>
      </c>
      <c r="R58" s="52" t="s">
        <v>14090</v>
      </c>
      <c r="S58" s="52" t="s">
        <v>14090</v>
      </c>
      <c r="T58" s="52" t="s">
        <v>14090</v>
      </c>
      <c r="U58" s="52" t="s">
        <v>14137</v>
      </c>
      <c r="V58" s="52" t="s">
        <v>14110</v>
      </c>
      <c r="W58" s="52" t="s">
        <v>14092</v>
      </c>
      <c r="X58" s="52" t="s">
        <v>14091</v>
      </c>
      <c r="Y58" s="52" t="s">
        <v>14093</v>
      </c>
      <c r="Z58" s="52" t="s">
        <v>14140</v>
      </c>
      <c r="AA58" s="52" t="s">
        <v>14110</v>
      </c>
      <c r="AB58" s="82" t="s">
        <v>14118</v>
      </c>
      <c r="AC58" s="82" t="s">
        <v>14141</v>
      </c>
      <c r="AD58" s="82" t="s">
        <v>14095</v>
      </c>
      <c r="AE58" s="82" t="s">
        <v>14093</v>
      </c>
      <c r="AF58" s="82" t="s">
        <v>14211</v>
      </c>
      <c r="AG58" s="82"/>
      <c r="AH58" s="82" t="s">
        <v>14097</v>
      </c>
      <c r="AI58" s="82" t="s">
        <v>14098</v>
      </c>
      <c r="AJ58" s="82" t="s">
        <v>14123</v>
      </c>
      <c r="AK58" s="82" t="s">
        <v>14099</v>
      </c>
      <c r="AL58" s="82" t="s">
        <v>14099</v>
      </c>
      <c r="AM58" s="82" t="s">
        <v>14188</v>
      </c>
      <c r="AN58" s="82" t="s">
        <v>14110</v>
      </c>
      <c r="AO58" s="82" t="s">
        <v>14110</v>
      </c>
      <c r="AP58" s="82"/>
      <c r="AQ58" s="82" t="s">
        <v>14100</v>
      </c>
      <c r="AR58" s="82" t="s">
        <v>14100</v>
      </c>
      <c r="AS58" s="82" t="s">
        <v>14098</v>
      </c>
      <c r="AT58" s="82" t="s">
        <v>14250</v>
      </c>
      <c r="AU58" s="82" t="s">
        <v>14250</v>
      </c>
      <c r="AV58" s="82" t="s">
        <v>14250</v>
      </c>
      <c r="AW58" s="82" t="s">
        <v>14102</v>
      </c>
      <c r="AX58" s="82" t="s">
        <v>14215</v>
      </c>
      <c r="AY58" s="82" t="s">
        <v>14122</v>
      </c>
      <c r="AZ58" s="82" t="s">
        <v>14215</v>
      </c>
      <c r="BA58" s="82"/>
      <c r="BB58" s="52" t="s">
        <v>14104</v>
      </c>
      <c r="BC58" s="52" t="s">
        <v>14211</v>
      </c>
      <c r="BD58" s="52" t="s">
        <v>14211</v>
      </c>
      <c r="BE58" s="52" t="s">
        <v>14211</v>
      </c>
      <c r="BF58" s="52" t="s">
        <v>14156</v>
      </c>
      <c r="BG58" s="52" t="s">
        <v>14156</v>
      </c>
      <c r="BH58" s="52" t="s">
        <v>14156</v>
      </c>
      <c r="BI58" s="52" t="s">
        <v>14131</v>
      </c>
      <c r="BJ58" s="52" t="s">
        <v>14195</v>
      </c>
      <c r="BK58" s="52" t="s">
        <v>14195</v>
      </c>
      <c r="BL58" s="52" t="s">
        <v>14107</v>
      </c>
      <c r="BM58" s="52" t="s">
        <v>14132</v>
      </c>
      <c r="BN58" s="52" t="s">
        <v>14248</v>
      </c>
      <c r="BO58" s="52" t="s">
        <v>14110</v>
      </c>
      <c r="BP58" s="52" t="s">
        <v>14110</v>
      </c>
      <c r="BQ58" s="52" t="s">
        <v>14110</v>
      </c>
      <c r="BR58" s="52" t="s">
        <v>14110</v>
      </c>
      <c r="BS58" s="52" t="s">
        <v>14110</v>
      </c>
      <c r="BT58" s="52" t="s">
        <v>14110</v>
      </c>
      <c r="BU58" s="82" t="s">
        <v>14434</v>
      </c>
      <c r="BV58" s="82" t="s">
        <v>14110</v>
      </c>
    </row>
    <row r="59" spans="1:74" ht="15" customHeight="1">
      <c r="A59" s="82">
        <v>0</v>
      </c>
      <c r="B59" s="82">
        <v>0</v>
      </c>
      <c r="C59" s="82">
        <v>0</v>
      </c>
      <c r="D59" s="82">
        <v>0</v>
      </c>
      <c r="E59" s="82">
        <v>0</v>
      </c>
      <c r="F59" s="82">
        <v>0</v>
      </c>
      <c r="G59" s="82">
        <v>0</v>
      </c>
      <c r="H59" s="82" t="s">
        <v>14133</v>
      </c>
      <c r="I59" s="82">
        <v>12</v>
      </c>
      <c r="J59" s="82"/>
      <c r="K59" s="82" t="s">
        <v>14154</v>
      </c>
      <c r="L59" s="82" t="s">
        <v>14171</v>
      </c>
      <c r="M59" s="82" t="s">
        <v>14250</v>
      </c>
      <c r="N59" s="82"/>
      <c r="O59" s="82" t="s">
        <v>14111</v>
      </c>
      <c r="P59" s="52" t="s">
        <v>14156</v>
      </c>
      <c r="Q59" s="52" t="s">
        <v>14090</v>
      </c>
      <c r="R59" s="52" t="s">
        <v>14090</v>
      </c>
      <c r="S59" s="52" t="s">
        <v>14090</v>
      </c>
      <c r="T59" s="52" t="s">
        <v>14090</v>
      </c>
      <c r="U59" s="52" t="s">
        <v>14137</v>
      </c>
      <c r="V59" s="52" t="s">
        <v>14110</v>
      </c>
      <c r="W59" s="52" t="s">
        <v>14092</v>
      </c>
      <c r="X59" s="52" t="s">
        <v>14091</v>
      </c>
      <c r="Y59" s="52" t="s">
        <v>14093</v>
      </c>
      <c r="Z59" s="52" t="s">
        <v>14140</v>
      </c>
      <c r="AA59" s="52" t="s">
        <v>14110</v>
      </c>
      <c r="AB59" s="82" t="s">
        <v>14095</v>
      </c>
      <c r="AC59" s="82" t="s">
        <v>14141</v>
      </c>
      <c r="AD59" s="82" t="s">
        <v>14141</v>
      </c>
      <c r="AE59" s="82" t="s">
        <v>14093</v>
      </c>
      <c r="AF59" s="82" t="s">
        <v>14211</v>
      </c>
      <c r="AG59" s="82"/>
      <c r="AH59" s="82" t="s">
        <v>14097</v>
      </c>
      <c r="AI59" s="82" t="s">
        <v>14098</v>
      </c>
      <c r="AJ59" s="82" t="s">
        <v>14123</v>
      </c>
      <c r="AK59" s="82" t="s">
        <v>14099</v>
      </c>
      <c r="AL59" s="82" t="s">
        <v>14099</v>
      </c>
      <c r="AM59" s="82" t="s">
        <v>14188</v>
      </c>
      <c r="AN59" s="82" t="s">
        <v>14110</v>
      </c>
      <c r="AO59" s="82" t="s">
        <v>14110</v>
      </c>
      <c r="AP59" s="82"/>
      <c r="AQ59" s="82" t="s">
        <v>14100</v>
      </c>
      <c r="AR59" s="82" t="s">
        <v>14100</v>
      </c>
      <c r="AS59" s="82" t="s">
        <v>14098</v>
      </c>
      <c r="AT59" s="82" t="s">
        <v>14250</v>
      </c>
      <c r="AU59" s="82" t="s">
        <v>14250</v>
      </c>
      <c r="AV59" s="82" t="s">
        <v>14250</v>
      </c>
      <c r="AW59" s="82" t="s">
        <v>14102</v>
      </c>
      <c r="AX59" s="82" t="s">
        <v>14215</v>
      </c>
      <c r="AY59" s="82" t="s">
        <v>14122</v>
      </c>
      <c r="AZ59" s="82" t="s">
        <v>14215</v>
      </c>
      <c r="BA59" s="82"/>
      <c r="BB59" s="52" t="s">
        <v>14104</v>
      </c>
      <c r="BC59" s="52" t="s">
        <v>14211</v>
      </c>
      <c r="BD59" s="52" t="s">
        <v>14211</v>
      </c>
      <c r="BE59" s="52" t="s">
        <v>14211</v>
      </c>
      <c r="BF59" s="52" t="s">
        <v>14156</v>
      </c>
      <c r="BG59" s="52" t="s">
        <v>14156</v>
      </c>
      <c r="BH59" s="52" t="s">
        <v>14156</v>
      </c>
      <c r="BI59" s="52" t="s">
        <v>14131</v>
      </c>
      <c r="BJ59" s="52" t="s">
        <v>14195</v>
      </c>
      <c r="BK59" s="52" t="s">
        <v>14195</v>
      </c>
      <c r="BL59" s="52" t="s">
        <v>14107</v>
      </c>
      <c r="BM59" s="52" t="s">
        <v>14132</v>
      </c>
      <c r="BN59" s="52" t="s">
        <v>14248</v>
      </c>
      <c r="BO59" s="52" t="s">
        <v>14110</v>
      </c>
      <c r="BP59" s="52" t="s">
        <v>14110</v>
      </c>
      <c r="BQ59" s="52" t="s">
        <v>14110</v>
      </c>
      <c r="BR59" s="52" t="s">
        <v>14110</v>
      </c>
      <c r="BS59" s="52" t="s">
        <v>14110</v>
      </c>
      <c r="BT59" s="52" t="s">
        <v>14110</v>
      </c>
      <c r="BU59" s="82" t="s">
        <v>14434</v>
      </c>
      <c r="BV59" s="82" t="s">
        <v>14110</v>
      </c>
    </row>
    <row r="60" spans="1:74" ht="15" customHeight="1">
      <c r="A60" s="82">
        <v>60</v>
      </c>
      <c r="B60" s="82">
        <v>2011</v>
      </c>
      <c r="C60" s="82" t="s">
        <v>317</v>
      </c>
      <c r="D60" s="82" t="s">
        <v>318</v>
      </c>
      <c r="E60" s="82" t="s">
        <v>712</v>
      </c>
      <c r="F60" s="82" t="s">
        <v>13688</v>
      </c>
      <c r="G60" s="82">
        <v>0</v>
      </c>
      <c r="H60" s="82" t="s">
        <v>14085</v>
      </c>
      <c r="I60" s="82">
        <v>8</v>
      </c>
      <c r="J60" s="82"/>
      <c r="K60" s="82" t="s">
        <v>14133</v>
      </c>
      <c r="L60" s="82" t="s">
        <v>14086</v>
      </c>
      <c r="M60" s="82" t="s">
        <v>14087</v>
      </c>
      <c r="N60" s="82"/>
      <c r="O60" s="82" t="s">
        <v>14111</v>
      </c>
      <c r="P60" s="52" t="s">
        <v>14156</v>
      </c>
      <c r="Q60" s="52" t="s">
        <v>14090</v>
      </c>
      <c r="R60" s="52" t="s">
        <v>14113</v>
      </c>
      <c r="S60" s="52" t="s">
        <v>14090</v>
      </c>
      <c r="T60" s="52" t="s">
        <v>14090</v>
      </c>
      <c r="U60" s="52" t="s">
        <v>14091</v>
      </c>
      <c r="V60" s="52" t="s">
        <v>14110</v>
      </c>
      <c r="W60" s="52" t="s">
        <v>14092</v>
      </c>
      <c r="X60" s="52" t="s">
        <v>14091</v>
      </c>
      <c r="Y60" s="52" t="s">
        <v>14093</v>
      </c>
      <c r="Z60" s="52" t="s">
        <v>14140</v>
      </c>
      <c r="AA60" s="52" t="s">
        <v>14110</v>
      </c>
      <c r="AB60" s="82" t="s">
        <v>14118</v>
      </c>
      <c r="AC60" s="82" t="s">
        <v>14141</v>
      </c>
      <c r="AD60" s="82" t="s">
        <v>14141</v>
      </c>
      <c r="AE60" s="82" t="s">
        <v>14093</v>
      </c>
      <c r="AF60" s="82" t="s">
        <v>14211</v>
      </c>
      <c r="AG60" s="82"/>
      <c r="AH60" s="82" t="s">
        <v>14097</v>
      </c>
      <c r="AI60" s="82" t="s">
        <v>14122</v>
      </c>
      <c r="AJ60" s="82" t="s">
        <v>14123</v>
      </c>
      <c r="AK60" s="82" t="s">
        <v>14162</v>
      </c>
      <c r="AL60" s="82" t="s">
        <v>14162</v>
      </c>
      <c r="AM60" s="82" t="s">
        <v>14188</v>
      </c>
      <c r="AN60" s="82" t="s">
        <v>14087</v>
      </c>
      <c r="AO60" s="82" t="s">
        <v>14110</v>
      </c>
      <c r="AP60" s="82"/>
      <c r="AQ60" s="82" t="s">
        <v>14100</v>
      </c>
      <c r="AR60" s="82" t="s">
        <v>14100</v>
      </c>
      <c r="AS60" s="82" t="s">
        <v>14098</v>
      </c>
      <c r="AT60" s="82" t="s">
        <v>14222</v>
      </c>
      <c r="AU60" s="82" t="s">
        <v>14222</v>
      </c>
      <c r="AV60" s="82" t="s">
        <v>14250</v>
      </c>
      <c r="AW60" s="82" t="s">
        <v>14102</v>
      </c>
      <c r="AX60" s="82" t="s">
        <v>14215</v>
      </c>
      <c r="AY60" s="82" t="s">
        <v>14122</v>
      </c>
      <c r="AZ60" s="82" t="s">
        <v>14240</v>
      </c>
      <c r="BA60" s="82"/>
      <c r="BB60" s="52" t="s">
        <v>14104</v>
      </c>
      <c r="BC60" s="52" t="s">
        <v>14211</v>
      </c>
      <c r="BD60" s="52" t="s">
        <v>14211</v>
      </c>
      <c r="BE60" s="52" t="s">
        <v>14211</v>
      </c>
      <c r="BF60" s="52" t="s">
        <v>14156</v>
      </c>
      <c r="BG60" s="52" t="s">
        <v>14156</v>
      </c>
      <c r="BH60" s="52" t="s">
        <v>14156</v>
      </c>
      <c r="BI60" s="52" t="s">
        <v>14131</v>
      </c>
      <c r="BJ60" s="52" t="s">
        <v>14195</v>
      </c>
      <c r="BK60" s="52" t="s">
        <v>14195</v>
      </c>
      <c r="BL60" s="52" t="s">
        <v>14242</v>
      </c>
      <c r="BM60" s="52" t="s">
        <v>14248</v>
      </c>
      <c r="BN60" s="52" t="s">
        <v>14248</v>
      </c>
      <c r="BO60" s="52" t="s">
        <v>14110</v>
      </c>
      <c r="BP60" s="52" t="s">
        <v>14110</v>
      </c>
      <c r="BQ60" s="52" t="s">
        <v>14110</v>
      </c>
      <c r="BR60" s="52" t="s">
        <v>14110</v>
      </c>
      <c r="BS60" s="52" t="s">
        <v>14110</v>
      </c>
      <c r="BT60" s="52" t="s">
        <v>14110</v>
      </c>
      <c r="BU60" s="82" t="s">
        <v>14435</v>
      </c>
      <c r="BV60" s="82" t="s">
        <v>14110</v>
      </c>
    </row>
    <row r="61" spans="1:74" ht="15" customHeight="1">
      <c r="A61" s="82">
        <v>62</v>
      </c>
      <c r="B61" s="82">
        <v>2011</v>
      </c>
      <c r="C61" s="82" t="s">
        <v>349</v>
      </c>
      <c r="D61" s="82" t="s">
        <v>350</v>
      </c>
      <c r="E61" s="82" t="s">
        <v>928</v>
      </c>
      <c r="F61" s="82" t="s">
        <v>13691</v>
      </c>
      <c r="G61" s="82">
        <v>0</v>
      </c>
      <c r="H61" s="82" t="s">
        <v>14085</v>
      </c>
      <c r="I61" s="82">
        <v>6</v>
      </c>
      <c r="J61" s="82"/>
      <c r="K61" s="82" t="s">
        <v>14108</v>
      </c>
      <c r="L61" s="82" t="s">
        <v>14171</v>
      </c>
      <c r="M61" s="82" t="s">
        <v>14250</v>
      </c>
      <c r="N61" s="82"/>
      <c r="O61" s="82" t="s">
        <v>14135</v>
      </c>
      <c r="P61" s="52" t="s">
        <v>14112</v>
      </c>
      <c r="Q61" s="52" t="s">
        <v>14113</v>
      </c>
      <c r="R61" s="52" t="s">
        <v>14250</v>
      </c>
      <c r="S61" s="52" t="s">
        <v>14113</v>
      </c>
      <c r="T61" s="52" t="s">
        <v>14113</v>
      </c>
      <c r="U61" s="52" t="s">
        <v>14137</v>
      </c>
      <c r="V61" s="52" t="s">
        <v>14110</v>
      </c>
      <c r="W61" s="52" t="s">
        <v>14092</v>
      </c>
      <c r="X61" s="52" t="s">
        <v>14116</v>
      </c>
      <c r="Y61" s="52" t="s">
        <v>14139</v>
      </c>
      <c r="Z61" s="52" t="s">
        <v>14094</v>
      </c>
      <c r="AA61" s="52" t="s">
        <v>14110</v>
      </c>
      <c r="AB61" s="82" t="s">
        <v>14118</v>
      </c>
      <c r="AC61" s="82" t="s">
        <v>14141</v>
      </c>
      <c r="AD61" s="82" t="s">
        <v>14141</v>
      </c>
      <c r="AE61" s="82" t="s">
        <v>14093</v>
      </c>
      <c r="AF61" s="82" t="s">
        <v>14219</v>
      </c>
      <c r="AG61" s="82"/>
      <c r="AH61" s="82" t="s">
        <v>14097</v>
      </c>
      <c r="AI61" s="82" t="s">
        <v>14122</v>
      </c>
      <c r="AJ61" s="82" t="s">
        <v>14123</v>
      </c>
      <c r="AK61" s="82" t="s">
        <v>14099</v>
      </c>
      <c r="AL61" s="82" t="s">
        <v>14220</v>
      </c>
      <c r="AM61" s="82" t="s">
        <v>14099</v>
      </c>
      <c r="AN61" s="82" t="s">
        <v>14110</v>
      </c>
      <c r="AO61" s="82" t="s">
        <v>14110</v>
      </c>
      <c r="AP61" s="82"/>
      <c r="AQ61" s="82" t="s">
        <v>14125</v>
      </c>
      <c r="AR61" s="82" t="s">
        <v>14100</v>
      </c>
      <c r="AS61" s="82" t="s">
        <v>14122</v>
      </c>
      <c r="AT61" s="82" t="s">
        <v>14250</v>
      </c>
      <c r="AU61" s="82" t="s">
        <v>14250</v>
      </c>
      <c r="AV61" s="82" t="s">
        <v>14250</v>
      </c>
      <c r="AW61" s="82" t="s">
        <v>14102</v>
      </c>
      <c r="AX61" s="82" t="s">
        <v>14102</v>
      </c>
      <c r="AY61" s="82" t="s">
        <v>14122</v>
      </c>
      <c r="AZ61" s="82" t="s">
        <v>14103</v>
      </c>
      <c r="BA61" s="82"/>
      <c r="BB61" s="52" t="s">
        <v>14104</v>
      </c>
      <c r="BC61" s="52" t="s">
        <v>14150</v>
      </c>
      <c r="BD61" s="52" t="s">
        <v>14211</v>
      </c>
      <c r="BE61" s="52" t="s">
        <v>14211</v>
      </c>
      <c r="BF61" s="52" t="s">
        <v>14156</v>
      </c>
      <c r="BG61" s="52" t="s">
        <v>14156</v>
      </c>
      <c r="BH61" s="52" t="s">
        <v>14156</v>
      </c>
      <c r="BI61" s="52" t="s">
        <v>14131</v>
      </c>
      <c r="BJ61" s="52" t="s">
        <v>14195</v>
      </c>
      <c r="BK61" s="52" t="s">
        <v>14195</v>
      </c>
      <c r="BL61" s="52" t="s">
        <v>14153</v>
      </c>
      <c r="BM61" s="52" t="s">
        <v>14248</v>
      </c>
      <c r="BN61" s="52" t="s">
        <v>14248</v>
      </c>
      <c r="BO61" s="52" t="s">
        <v>14110</v>
      </c>
      <c r="BP61" s="52" t="s">
        <v>14110</v>
      </c>
      <c r="BQ61" s="52" t="s">
        <v>14110</v>
      </c>
      <c r="BR61" s="52" t="s">
        <v>14110</v>
      </c>
      <c r="BS61" s="52" t="s">
        <v>14110</v>
      </c>
      <c r="BT61" s="52" t="s">
        <v>14110</v>
      </c>
      <c r="BU61" s="82"/>
      <c r="BV61" s="82" t="s">
        <v>14110</v>
      </c>
    </row>
    <row r="62" spans="1:74" ht="15" customHeight="1">
      <c r="A62" s="82">
        <v>73</v>
      </c>
      <c r="B62" s="82">
        <v>2011</v>
      </c>
      <c r="C62" s="82" t="s">
        <v>1633</v>
      </c>
      <c r="D62" s="82" t="s">
        <v>1634</v>
      </c>
      <c r="E62" s="82" t="s">
        <v>766</v>
      </c>
      <c r="F62" s="82" t="s">
        <v>13694</v>
      </c>
      <c r="G62" s="82">
        <v>0</v>
      </c>
      <c r="H62" s="82" t="s">
        <v>14085</v>
      </c>
      <c r="I62" s="82">
        <v>4</v>
      </c>
      <c r="J62" s="82"/>
      <c r="K62" s="82" t="s">
        <v>14085</v>
      </c>
      <c r="L62" s="82" t="s">
        <v>14109</v>
      </c>
      <c r="M62" s="82" t="s">
        <v>14110</v>
      </c>
      <c r="N62" s="82"/>
      <c r="O62" s="82" t="s">
        <v>14088</v>
      </c>
      <c r="P62" s="52" t="s">
        <v>14156</v>
      </c>
      <c r="Q62" s="52" t="s">
        <v>14113</v>
      </c>
      <c r="R62" s="52" t="s">
        <v>14250</v>
      </c>
      <c r="S62" s="52" t="s">
        <v>14113</v>
      </c>
      <c r="T62" s="52" t="s">
        <v>14113</v>
      </c>
      <c r="U62" s="52" t="s">
        <v>14091</v>
      </c>
      <c r="V62" s="52" t="s">
        <v>14087</v>
      </c>
      <c r="W62" s="52" t="s">
        <v>14092</v>
      </c>
      <c r="X62" s="52" t="s">
        <v>14091</v>
      </c>
      <c r="Y62" s="52" t="s">
        <v>14093</v>
      </c>
      <c r="Z62" s="52" t="s">
        <v>14116</v>
      </c>
      <c r="AA62" s="52" t="s">
        <v>14110</v>
      </c>
      <c r="AB62" s="82" t="s">
        <v>14118</v>
      </c>
      <c r="AC62" s="82" t="s">
        <v>14141</v>
      </c>
      <c r="AD62" s="82" t="s">
        <v>14141</v>
      </c>
      <c r="AE62" s="82" t="s">
        <v>14093</v>
      </c>
      <c r="AF62" s="82" t="s">
        <v>14211</v>
      </c>
      <c r="AG62" s="82"/>
      <c r="AH62" s="82" t="s">
        <v>14121</v>
      </c>
      <c r="AI62" s="82" t="s">
        <v>14098</v>
      </c>
      <c r="AJ62" s="82" t="s">
        <v>14123</v>
      </c>
      <c r="AK62" s="82" t="s">
        <v>14124</v>
      </c>
      <c r="AL62" s="82" t="s">
        <v>14124</v>
      </c>
      <c r="AM62" s="82" t="s">
        <v>14124</v>
      </c>
      <c r="AN62" s="82" t="s">
        <v>14110</v>
      </c>
      <c r="AO62" s="82" t="s">
        <v>14110</v>
      </c>
      <c r="AP62" s="82"/>
      <c r="AQ62" s="82" t="s">
        <v>14229</v>
      </c>
      <c r="AR62" s="82" t="s">
        <v>14229</v>
      </c>
      <c r="AS62" s="82" t="s">
        <v>14098</v>
      </c>
      <c r="AT62" s="82" t="s">
        <v>14101</v>
      </c>
      <c r="AU62" s="82" t="s">
        <v>14101</v>
      </c>
      <c r="AV62" s="82" t="s">
        <v>14110</v>
      </c>
      <c r="AW62" s="82" t="s">
        <v>14127</v>
      </c>
      <c r="AX62" s="82" t="s">
        <v>14127</v>
      </c>
      <c r="AY62" s="82" t="s">
        <v>14098</v>
      </c>
      <c r="AZ62" s="82" t="s">
        <v>14103</v>
      </c>
      <c r="BA62" s="82"/>
      <c r="BB62" s="52" t="s">
        <v>14104</v>
      </c>
      <c r="BC62" s="52" t="s">
        <v>14211</v>
      </c>
      <c r="BD62" s="52" t="s">
        <v>14211</v>
      </c>
      <c r="BE62" s="52" t="s">
        <v>14211</v>
      </c>
      <c r="BF62" s="52" t="s">
        <v>14156</v>
      </c>
      <c r="BG62" s="52" t="s">
        <v>14156</v>
      </c>
      <c r="BH62" s="52" t="s">
        <v>14156</v>
      </c>
      <c r="BI62" s="52" t="s">
        <v>14106</v>
      </c>
      <c r="BJ62" s="52" t="s">
        <v>14195</v>
      </c>
      <c r="BK62" s="52" t="s">
        <v>14195</v>
      </c>
      <c r="BL62" s="52" t="s">
        <v>14225</v>
      </c>
      <c r="BM62" s="52" t="s">
        <v>14234</v>
      </c>
      <c r="BN62" s="52" t="s">
        <v>14248</v>
      </c>
      <c r="BO62" s="52" t="s">
        <v>14110</v>
      </c>
      <c r="BP62" s="52" t="s">
        <v>14110</v>
      </c>
      <c r="BQ62" s="52" t="s">
        <v>14110</v>
      </c>
      <c r="BR62" s="52" t="s">
        <v>14110</v>
      </c>
      <c r="BS62" s="52" t="s">
        <v>14110</v>
      </c>
      <c r="BT62" s="52" t="s">
        <v>14110</v>
      </c>
      <c r="BU62" s="82"/>
      <c r="BV62" s="82" t="s">
        <v>14110</v>
      </c>
    </row>
    <row r="63" spans="1:74" ht="15" customHeight="1">
      <c r="A63" s="82">
        <v>74</v>
      </c>
      <c r="B63" s="82">
        <v>2012</v>
      </c>
      <c r="C63" s="82" t="s">
        <v>74</v>
      </c>
      <c r="D63" s="82" t="s">
        <v>75</v>
      </c>
      <c r="E63" s="82" t="s">
        <v>639</v>
      </c>
      <c r="F63" s="82" t="s">
        <v>13695</v>
      </c>
      <c r="G63" s="82">
        <v>0</v>
      </c>
      <c r="H63" s="82" t="s">
        <v>14154</v>
      </c>
      <c r="I63" s="82">
        <v>4</v>
      </c>
      <c r="J63" s="82"/>
      <c r="K63" s="82" t="s">
        <v>14085</v>
      </c>
      <c r="L63" s="82" t="s">
        <v>14155</v>
      </c>
      <c r="M63" s="82" t="s">
        <v>14250</v>
      </c>
      <c r="N63" s="82"/>
      <c r="O63" s="82" t="s">
        <v>14088</v>
      </c>
      <c r="P63" s="52" t="s">
        <v>14089</v>
      </c>
      <c r="Q63" s="52" t="s">
        <v>14090</v>
      </c>
      <c r="R63" s="52" t="s">
        <v>14250</v>
      </c>
      <c r="S63" s="52" t="s">
        <v>14090</v>
      </c>
      <c r="T63" s="52" t="s">
        <v>14090</v>
      </c>
      <c r="U63" s="52" t="s">
        <v>14137</v>
      </c>
      <c r="V63" s="52" t="s">
        <v>14110</v>
      </c>
      <c r="W63" s="52" t="s">
        <v>14092</v>
      </c>
      <c r="X63" s="52" t="s">
        <v>14116</v>
      </c>
      <c r="Y63" s="52" t="s">
        <v>14093</v>
      </c>
      <c r="Z63" s="52" t="s">
        <v>14140</v>
      </c>
      <c r="AA63" s="52" t="s">
        <v>14110</v>
      </c>
      <c r="AB63" s="82" t="s">
        <v>14118</v>
      </c>
      <c r="AC63" s="82" t="s">
        <v>14141</v>
      </c>
      <c r="AD63" s="82" t="s">
        <v>14141</v>
      </c>
      <c r="AE63" s="82" t="s">
        <v>14093</v>
      </c>
      <c r="AF63" s="82" t="s">
        <v>14211</v>
      </c>
      <c r="AG63" s="82"/>
      <c r="AH63" s="82" t="s">
        <v>14097</v>
      </c>
      <c r="AI63" s="82" t="s">
        <v>14098</v>
      </c>
      <c r="AJ63" s="82" t="s">
        <v>14123</v>
      </c>
      <c r="AK63" s="82" t="s">
        <v>14099</v>
      </c>
      <c r="AL63" s="82" t="s">
        <v>14099</v>
      </c>
      <c r="AM63" s="82" t="s">
        <v>14188</v>
      </c>
      <c r="AN63" s="82" t="s">
        <v>14110</v>
      </c>
      <c r="AO63" s="82" t="s">
        <v>14110</v>
      </c>
      <c r="AP63" s="82"/>
      <c r="AQ63" s="82" t="s">
        <v>14238</v>
      </c>
      <c r="AR63" s="82" t="s">
        <v>14100</v>
      </c>
      <c r="AS63" s="82" t="s">
        <v>14238</v>
      </c>
      <c r="AT63" s="82" t="s">
        <v>14250</v>
      </c>
      <c r="AU63" s="82" t="s">
        <v>14250</v>
      </c>
      <c r="AV63" s="82" t="s">
        <v>14250</v>
      </c>
      <c r="AW63" s="82" t="s">
        <v>14215</v>
      </c>
      <c r="AX63" s="82" t="s">
        <v>14102</v>
      </c>
      <c r="AY63" s="82" t="s">
        <v>14238</v>
      </c>
      <c r="AZ63" s="82" t="s">
        <v>14103</v>
      </c>
      <c r="BA63" s="82"/>
      <c r="BB63" s="52" t="s">
        <v>14193</v>
      </c>
      <c r="BC63" s="52" t="s">
        <v>14211</v>
      </c>
      <c r="BD63" s="52" t="s">
        <v>14211</v>
      </c>
      <c r="BE63" s="52" t="s">
        <v>14211</v>
      </c>
      <c r="BF63" s="52" t="s">
        <v>14105</v>
      </c>
      <c r="BG63" s="52" t="s">
        <v>14156</v>
      </c>
      <c r="BH63" s="52" t="s">
        <v>14156</v>
      </c>
      <c r="BI63" s="52" t="s">
        <v>14106</v>
      </c>
      <c r="BJ63" s="52" t="s">
        <v>14195</v>
      </c>
      <c r="BK63" s="52" t="s">
        <v>14195</v>
      </c>
      <c r="BL63" s="52" t="s">
        <v>14132</v>
      </c>
      <c r="BM63" s="52" t="s">
        <v>14248</v>
      </c>
      <c r="BN63" s="52" t="s">
        <v>14248</v>
      </c>
      <c r="BO63" s="52" t="s">
        <v>14110</v>
      </c>
      <c r="BP63" s="52" t="s">
        <v>14110</v>
      </c>
      <c r="BQ63" s="52" t="s">
        <v>14110</v>
      </c>
      <c r="BR63" s="52" t="s">
        <v>14110</v>
      </c>
      <c r="BS63" s="52" t="s">
        <v>14110</v>
      </c>
      <c r="BT63" s="52" t="s">
        <v>14110</v>
      </c>
      <c r="BU63" s="82"/>
      <c r="BV63" s="82" t="s">
        <v>14110</v>
      </c>
    </row>
    <row r="64" spans="1:74" ht="15" customHeight="1">
      <c r="A64" s="82">
        <v>75</v>
      </c>
      <c r="B64" s="82">
        <v>2012</v>
      </c>
      <c r="C64" s="82" t="s">
        <v>268</v>
      </c>
      <c r="D64" s="82" t="s">
        <v>269</v>
      </c>
      <c r="E64" s="82" t="s">
        <v>836</v>
      </c>
      <c r="F64" s="82" t="s">
        <v>13696</v>
      </c>
      <c r="G64" s="82">
        <v>0</v>
      </c>
      <c r="H64" s="82" t="s">
        <v>14085</v>
      </c>
      <c r="I64" s="82">
        <v>10</v>
      </c>
      <c r="J64" s="82">
        <v>11</v>
      </c>
      <c r="K64" s="82" t="s">
        <v>14133</v>
      </c>
      <c r="L64" s="82" t="s">
        <v>14171</v>
      </c>
      <c r="M64" s="82" t="s">
        <v>14250</v>
      </c>
      <c r="N64" s="82"/>
      <c r="O64" s="82" t="s">
        <v>14111</v>
      </c>
      <c r="P64" s="52" t="s">
        <v>14156</v>
      </c>
      <c r="Q64" s="52" t="s">
        <v>14090</v>
      </c>
      <c r="R64" s="52" t="s">
        <v>14250</v>
      </c>
      <c r="S64" s="52" t="s">
        <v>14090</v>
      </c>
      <c r="T64" s="52" t="s">
        <v>14090</v>
      </c>
      <c r="U64" s="52" t="s">
        <v>14137</v>
      </c>
      <c r="V64" s="52" t="s">
        <v>14110</v>
      </c>
      <c r="W64" s="52" t="s">
        <v>14138</v>
      </c>
      <c r="X64" s="52" t="s">
        <v>14116</v>
      </c>
      <c r="Y64" s="52" t="s">
        <v>14093</v>
      </c>
      <c r="Z64" s="52" t="s">
        <v>14140</v>
      </c>
      <c r="AA64" s="52" t="s">
        <v>14110</v>
      </c>
      <c r="AB64" s="82" t="s">
        <v>14095</v>
      </c>
      <c r="AC64" s="82" t="s">
        <v>14141</v>
      </c>
      <c r="AD64" s="82" t="s">
        <v>14095</v>
      </c>
      <c r="AE64" s="82" t="s">
        <v>14093</v>
      </c>
      <c r="AF64" s="82" t="s">
        <v>14199</v>
      </c>
      <c r="AG64" s="82"/>
      <c r="AH64" s="82" t="s">
        <v>14097</v>
      </c>
      <c r="AI64" s="82" t="s">
        <v>14098</v>
      </c>
      <c r="AJ64" s="82" t="s">
        <v>14123</v>
      </c>
      <c r="AK64" s="82" t="s">
        <v>14099</v>
      </c>
      <c r="AL64" s="82" t="s">
        <v>14099</v>
      </c>
      <c r="AM64" s="82" t="s">
        <v>14188</v>
      </c>
      <c r="AN64" s="82" t="s">
        <v>14110</v>
      </c>
      <c r="AO64" s="82" t="s">
        <v>14110</v>
      </c>
      <c r="AP64" s="82"/>
      <c r="AQ64" s="82" t="s">
        <v>14100</v>
      </c>
      <c r="AR64" s="82" t="s">
        <v>14100</v>
      </c>
      <c r="AS64" s="82" t="s">
        <v>14098</v>
      </c>
      <c r="AT64" s="82" t="s">
        <v>14250</v>
      </c>
      <c r="AU64" s="82" t="s">
        <v>14250</v>
      </c>
      <c r="AV64" s="82" t="s">
        <v>14250</v>
      </c>
      <c r="AW64" s="82" t="s">
        <v>14102</v>
      </c>
      <c r="AX64" s="82" t="s">
        <v>14215</v>
      </c>
      <c r="AY64" s="82" t="s">
        <v>14122</v>
      </c>
      <c r="AZ64" s="82" t="s">
        <v>14103</v>
      </c>
      <c r="BA64" s="82"/>
      <c r="BB64" s="52" t="s">
        <v>14104</v>
      </c>
      <c r="BC64" s="52" t="s">
        <v>14211</v>
      </c>
      <c r="BD64" s="52" t="s">
        <v>14211</v>
      </c>
      <c r="BE64" s="52" t="s">
        <v>14211</v>
      </c>
      <c r="BF64" s="52" t="s">
        <v>14156</v>
      </c>
      <c r="BG64" s="52" t="s">
        <v>14156</v>
      </c>
      <c r="BH64" s="52" t="s">
        <v>14156</v>
      </c>
      <c r="BI64" s="52" t="s">
        <v>14131</v>
      </c>
      <c r="BJ64" s="52" t="s">
        <v>14195</v>
      </c>
      <c r="BK64" s="52" t="s">
        <v>14195</v>
      </c>
      <c r="BL64" s="52" t="s">
        <v>14132</v>
      </c>
      <c r="BM64" s="52" t="s">
        <v>14248</v>
      </c>
      <c r="BN64" s="52" t="s">
        <v>14248</v>
      </c>
      <c r="BO64" s="52" t="s">
        <v>14110</v>
      </c>
      <c r="BP64" s="52" t="s">
        <v>14110</v>
      </c>
      <c r="BQ64" s="52" t="s">
        <v>14110</v>
      </c>
      <c r="BR64" s="52" t="s">
        <v>14110</v>
      </c>
      <c r="BS64" s="52" t="s">
        <v>14110</v>
      </c>
      <c r="BT64" s="52" t="s">
        <v>14110</v>
      </c>
      <c r="BU64" s="82"/>
      <c r="BV64" s="82" t="s">
        <v>14110</v>
      </c>
    </row>
    <row r="65" spans="1:74" ht="15" customHeight="1">
      <c r="A65" s="82">
        <v>0</v>
      </c>
      <c r="B65" s="82">
        <v>0</v>
      </c>
      <c r="C65" s="82">
        <v>0</v>
      </c>
      <c r="D65" s="82">
        <v>0</v>
      </c>
      <c r="E65" s="82">
        <v>0</v>
      </c>
      <c r="F65" s="82">
        <v>0</v>
      </c>
      <c r="G65" s="82">
        <v>0</v>
      </c>
      <c r="H65" s="82" t="s">
        <v>14108</v>
      </c>
      <c r="I65" s="82">
        <v>10</v>
      </c>
      <c r="J65" s="82">
        <v>11</v>
      </c>
      <c r="K65" s="82" t="s">
        <v>14133</v>
      </c>
      <c r="L65" s="82" t="s">
        <v>14171</v>
      </c>
      <c r="M65" s="82" t="s">
        <v>14250</v>
      </c>
      <c r="N65" s="82"/>
      <c r="O65" s="82" t="s">
        <v>14111</v>
      </c>
      <c r="P65" s="52" t="s">
        <v>14156</v>
      </c>
      <c r="Q65" s="52" t="s">
        <v>14090</v>
      </c>
      <c r="R65" s="52" t="s">
        <v>14250</v>
      </c>
      <c r="S65" s="52" t="s">
        <v>14090</v>
      </c>
      <c r="T65" s="52" t="s">
        <v>14090</v>
      </c>
      <c r="U65" s="52" t="s">
        <v>14137</v>
      </c>
      <c r="V65" s="52" t="s">
        <v>14110</v>
      </c>
      <c r="W65" s="52" t="s">
        <v>14138</v>
      </c>
      <c r="X65" s="52" t="s">
        <v>14116</v>
      </c>
      <c r="Y65" s="52" t="s">
        <v>14093</v>
      </c>
      <c r="Z65" s="52" t="s">
        <v>14140</v>
      </c>
      <c r="AA65" s="52" t="s">
        <v>14110</v>
      </c>
      <c r="AB65" s="82" t="s">
        <v>14095</v>
      </c>
      <c r="AC65" s="82" t="s">
        <v>14141</v>
      </c>
      <c r="AD65" s="82" t="s">
        <v>14141</v>
      </c>
      <c r="AE65" s="82" t="s">
        <v>14093</v>
      </c>
      <c r="AF65" s="82" t="s">
        <v>14199</v>
      </c>
      <c r="AG65" s="82"/>
      <c r="AH65" s="82" t="s">
        <v>14097</v>
      </c>
      <c r="AI65" s="82" t="s">
        <v>14098</v>
      </c>
      <c r="AJ65" s="82" t="s">
        <v>14123</v>
      </c>
      <c r="AK65" s="82" t="s">
        <v>14099</v>
      </c>
      <c r="AL65" s="82" t="s">
        <v>14099</v>
      </c>
      <c r="AM65" s="82" t="s">
        <v>14188</v>
      </c>
      <c r="AN65" s="82" t="s">
        <v>14110</v>
      </c>
      <c r="AO65" s="82" t="s">
        <v>14110</v>
      </c>
      <c r="AP65" s="82"/>
      <c r="AQ65" s="82" t="s">
        <v>14100</v>
      </c>
      <c r="AR65" s="82" t="s">
        <v>14100</v>
      </c>
      <c r="AS65" s="82" t="s">
        <v>14098</v>
      </c>
      <c r="AT65" s="82" t="s">
        <v>14250</v>
      </c>
      <c r="AU65" s="82" t="s">
        <v>14250</v>
      </c>
      <c r="AV65" s="82" t="s">
        <v>14250</v>
      </c>
      <c r="AW65" s="82" t="s">
        <v>14102</v>
      </c>
      <c r="AX65" s="82" t="s">
        <v>14215</v>
      </c>
      <c r="AY65" s="82" t="s">
        <v>14122</v>
      </c>
      <c r="AZ65" s="82" t="s">
        <v>14103</v>
      </c>
      <c r="BA65" s="82"/>
      <c r="BB65" s="52" t="s">
        <v>14104</v>
      </c>
      <c r="BC65" s="52" t="s">
        <v>14211</v>
      </c>
      <c r="BD65" s="52" t="s">
        <v>14211</v>
      </c>
      <c r="BE65" s="52" t="s">
        <v>14211</v>
      </c>
      <c r="BF65" s="52" t="s">
        <v>14156</v>
      </c>
      <c r="BG65" s="52" t="s">
        <v>14156</v>
      </c>
      <c r="BH65" s="52" t="s">
        <v>14156</v>
      </c>
      <c r="BI65" s="52" t="s">
        <v>14131</v>
      </c>
      <c r="BJ65" s="52" t="s">
        <v>14195</v>
      </c>
      <c r="BK65" s="52" t="s">
        <v>14195</v>
      </c>
      <c r="BL65" s="52" t="s">
        <v>14132</v>
      </c>
      <c r="BM65" s="52" t="s">
        <v>14248</v>
      </c>
      <c r="BN65" s="52" t="s">
        <v>14248</v>
      </c>
      <c r="BO65" s="52" t="s">
        <v>14110</v>
      </c>
      <c r="BP65" s="52" t="s">
        <v>14110</v>
      </c>
      <c r="BQ65" s="52" t="s">
        <v>14110</v>
      </c>
      <c r="BR65" s="52" t="s">
        <v>14110</v>
      </c>
      <c r="BS65" s="52" t="s">
        <v>14110</v>
      </c>
      <c r="BT65" s="52" t="s">
        <v>14110</v>
      </c>
      <c r="BU65" s="82"/>
      <c r="BV65" s="82" t="s">
        <v>14110</v>
      </c>
    </row>
    <row r="66" spans="1:74" ht="15" customHeight="1">
      <c r="A66" s="82">
        <v>0</v>
      </c>
      <c r="B66" s="82">
        <v>0</v>
      </c>
      <c r="C66" s="82">
        <v>0</v>
      </c>
      <c r="D66" s="82">
        <v>0</v>
      </c>
      <c r="E66" s="82">
        <v>0</v>
      </c>
      <c r="F66" s="82">
        <v>0</v>
      </c>
      <c r="G66" s="82">
        <v>0</v>
      </c>
      <c r="H66" s="82" t="s">
        <v>14133</v>
      </c>
      <c r="I66" s="82">
        <v>8</v>
      </c>
      <c r="J66" s="82"/>
      <c r="K66" s="82" t="s">
        <v>14154</v>
      </c>
      <c r="L66" s="82" t="s">
        <v>14171</v>
      </c>
      <c r="M66" s="82" t="s">
        <v>14250</v>
      </c>
      <c r="N66" s="82"/>
      <c r="O66" s="82" t="s">
        <v>14111</v>
      </c>
      <c r="P66" s="52" t="s">
        <v>14156</v>
      </c>
      <c r="Q66" s="52" t="s">
        <v>14090</v>
      </c>
      <c r="R66" s="52" t="s">
        <v>14250</v>
      </c>
      <c r="S66" s="52" t="s">
        <v>14090</v>
      </c>
      <c r="T66" s="52" t="s">
        <v>14090</v>
      </c>
      <c r="U66" s="52" t="s">
        <v>14137</v>
      </c>
      <c r="V66" s="52" t="s">
        <v>14110</v>
      </c>
      <c r="W66" s="52" t="s">
        <v>14138</v>
      </c>
      <c r="X66" s="52" t="s">
        <v>14116</v>
      </c>
      <c r="Y66" s="52" t="s">
        <v>14093</v>
      </c>
      <c r="Z66" s="52" t="s">
        <v>14140</v>
      </c>
      <c r="AA66" s="52" t="s">
        <v>14110</v>
      </c>
      <c r="AB66" s="82" t="s">
        <v>14095</v>
      </c>
      <c r="AC66" s="82" t="s">
        <v>14141</v>
      </c>
      <c r="AD66" s="82" t="s">
        <v>14141</v>
      </c>
      <c r="AE66" s="82" t="s">
        <v>14093</v>
      </c>
      <c r="AF66" s="82" t="s">
        <v>14199</v>
      </c>
      <c r="AG66" s="82"/>
      <c r="AH66" s="82" t="s">
        <v>14097</v>
      </c>
      <c r="AI66" s="82" t="s">
        <v>14098</v>
      </c>
      <c r="AJ66" s="82" t="s">
        <v>14123</v>
      </c>
      <c r="AK66" s="82" t="s">
        <v>14099</v>
      </c>
      <c r="AL66" s="82" t="s">
        <v>14099</v>
      </c>
      <c r="AM66" s="82" t="s">
        <v>14188</v>
      </c>
      <c r="AN66" s="82" t="s">
        <v>14110</v>
      </c>
      <c r="AO66" s="82" t="s">
        <v>14110</v>
      </c>
      <c r="AP66" s="82"/>
      <c r="AQ66" s="82" t="s">
        <v>14100</v>
      </c>
      <c r="AR66" s="82" t="s">
        <v>14100</v>
      </c>
      <c r="AS66" s="82" t="s">
        <v>14098</v>
      </c>
      <c r="AT66" s="82" t="s">
        <v>14250</v>
      </c>
      <c r="AU66" s="82" t="s">
        <v>14250</v>
      </c>
      <c r="AV66" s="82" t="s">
        <v>14250</v>
      </c>
      <c r="AW66" s="82" t="s">
        <v>14102</v>
      </c>
      <c r="AX66" s="82" t="s">
        <v>14215</v>
      </c>
      <c r="AY66" s="82" t="s">
        <v>14122</v>
      </c>
      <c r="AZ66" s="82" t="s">
        <v>14103</v>
      </c>
      <c r="BA66" s="82"/>
      <c r="BB66" s="52" t="s">
        <v>14104</v>
      </c>
      <c r="BC66" s="52" t="s">
        <v>14211</v>
      </c>
      <c r="BD66" s="52" t="s">
        <v>14211</v>
      </c>
      <c r="BE66" s="52" t="s">
        <v>14211</v>
      </c>
      <c r="BF66" s="52" t="s">
        <v>14156</v>
      </c>
      <c r="BG66" s="52" t="s">
        <v>14156</v>
      </c>
      <c r="BH66" s="52" t="s">
        <v>14156</v>
      </c>
      <c r="BI66" s="52" t="s">
        <v>14131</v>
      </c>
      <c r="BJ66" s="52" t="s">
        <v>14195</v>
      </c>
      <c r="BK66" s="52" t="s">
        <v>14195</v>
      </c>
      <c r="BL66" s="52" t="s">
        <v>14132</v>
      </c>
      <c r="BM66" s="52" t="s">
        <v>14248</v>
      </c>
      <c r="BN66" s="52" t="s">
        <v>14248</v>
      </c>
      <c r="BO66" s="52" t="s">
        <v>14110</v>
      </c>
      <c r="BP66" s="52" t="s">
        <v>14110</v>
      </c>
      <c r="BQ66" s="52" t="s">
        <v>14110</v>
      </c>
      <c r="BR66" s="52" t="s">
        <v>14110</v>
      </c>
      <c r="BS66" s="52" t="s">
        <v>14110</v>
      </c>
      <c r="BT66" s="52" t="s">
        <v>14110</v>
      </c>
      <c r="BU66" s="82"/>
      <c r="BV66" s="82" t="s">
        <v>14110</v>
      </c>
    </row>
    <row r="67" spans="1:74" ht="15" customHeight="1">
      <c r="A67" s="82">
        <v>78</v>
      </c>
      <c r="B67" s="82">
        <v>2012</v>
      </c>
      <c r="C67" s="82" t="s">
        <v>599</v>
      </c>
      <c r="D67" s="82" t="s">
        <v>600</v>
      </c>
      <c r="E67" s="82" t="s">
        <v>712</v>
      </c>
      <c r="F67" s="82" t="s">
        <v>13698</v>
      </c>
      <c r="G67" s="82">
        <v>0</v>
      </c>
      <c r="H67" s="82" t="s">
        <v>14108</v>
      </c>
      <c r="I67" s="82">
        <v>15</v>
      </c>
      <c r="J67" s="82"/>
      <c r="K67" s="82" t="s">
        <v>14108</v>
      </c>
      <c r="L67" s="82" t="s">
        <v>14134</v>
      </c>
      <c r="M67" s="82" t="s">
        <v>14110</v>
      </c>
      <c r="N67" s="82"/>
      <c r="O67" s="82" t="s">
        <v>14135</v>
      </c>
      <c r="P67" s="52" t="s">
        <v>14089</v>
      </c>
      <c r="Q67" s="52" t="s">
        <v>14090</v>
      </c>
      <c r="R67" s="52" t="s">
        <v>14250</v>
      </c>
      <c r="S67" s="52" t="s">
        <v>14090</v>
      </c>
      <c r="T67" s="52" t="s">
        <v>14090</v>
      </c>
      <c r="U67" s="52" t="s">
        <v>14091</v>
      </c>
      <c r="V67" s="52" t="s">
        <v>14110</v>
      </c>
      <c r="W67" s="52" t="s">
        <v>14092</v>
      </c>
      <c r="X67" s="52" t="s">
        <v>14116</v>
      </c>
      <c r="Y67" s="52" t="s">
        <v>14093</v>
      </c>
      <c r="Z67" s="52" t="s">
        <v>14140</v>
      </c>
      <c r="AA67" s="52" t="s">
        <v>14110</v>
      </c>
      <c r="AB67" s="82" t="s">
        <v>14118</v>
      </c>
      <c r="AC67" s="82" t="s">
        <v>14141</v>
      </c>
      <c r="AD67" s="82" t="s">
        <v>14141</v>
      </c>
      <c r="AE67" s="82" t="s">
        <v>14093</v>
      </c>
      <c r="AF67" s="82" t="s">
        <v>14211</v>
      </c>
      <c r="AG67" s="82"/>
      <c r="AH67" s="82" t="s">
        <v>14097</v>
      </c>
      <c r="AI67" s="82" t="s">
        <v>14098</v>
      </c>
      <c r="AJ67" s="82" t="s">
        <v>14123</v>
      </c>
      <c r="AK67" s="82" t="s">
        <v>14145</v>
      </c>
      <c r="AL67" s="82" t="s">
        <v>14145</v>
      </c>
      <c r="AM67" s="82" t="s">
        <v>14188</v>
      </c>
      <c r="AN67" s="82" t="s">
        <v>14110</v>
      </c>
      <c r="AO67" s="82" t="s">
        <v>14110</v>
      </c>
      <c r="AP67" s="82"/>
      <c r="AQ67" s="82" t="s">
        <v>14163</v>
      </c>
      <c r="AR67" s="82" t="s">
        <v>14163</v>
      </c>
      <c r="AS67" s="82" t="s">
        <v>14098</v>
      </c>
      <c r="AT67" s="82" t="s">
        <v>14203</v>
      </c>
      <c r="AU67" s="82" t="s">
        <v>14203</v>
      </c>
      <c r="AV67" s="82" t="s">
        <v>14250</v>
      </c>
      <c r="AW67" s="82" t="s">
        <v>14215</v>
      </c>
      <c r="AX67" s="82" t="s">
        <v>14102</v>
      </c>
      <c r="AY67" s="82" t="s">
        <v>14122</v>
      </c>
      <c r="AZ67" s="82" t="s">
        <v>14166</v>
      </c>
      <c r="BA67" s="82"/>
      <c r="BB67" s="52" t="s">
        <v>14104</v>
      </c>
      <c r="BC67" s="52" t="s">
        <v>14193</v>
      </c>
      <c r="BD67" s="52" t="s">
        <v>14211</v>
      </c>
      <c r="BE67" s="52" t="s">
        <v>14211</v>
      </c>
      <c r="BF67" s="52" t="s">
        <v>14167</v>
      </c>
      <c r="BG67" s="52" t="s">
        <v>14156</v>
      </c>
      <c r="BH67" s="52" t="s">
        <v>14156</v>
      </c>
      <c r="BI67" s="52" t="s">
        <v>14131</v>
      </c>
      <c r="BJ67" s="52" t="s">
        <v>14195</v>
      </c>
      <c r="BK67" s="52" t="s">
        <v>14195</v>
      </c>
      <c r="BL67" s="52" t="s">
        <v>14132</v>
      </c>
      <c r="BM67" s="52" t="s">
        <v>14248</v>
      </c>
      <c r="BN67" s="52" t="s">
        <v>14248</v>
      </c>
      <c r="BO67" s="52" t="s">
        <v>14110</v>
      </c>
      <c r="BP67" s="52" t="s">
        <v>14110</v>
      </c>
      <c r="BQ67" s="52" t="s">
        <v>14110</v>
      </c>
      <c r="BR67" s="52" t="s">
        <v>14110</v>
      </c>
      <c r="BS67" s="52" t="s">
        <v>14110</v>
      </c>
      <c r="BT67" s="52" t="s">
        <v>14110</v>
      </c>
      <c r="BU67" s="82"/>
      <c r="BV67" s="82" t="s">
        <v>14110</v>
      </c>
    </row>
    <row r="68" spans="1:74" ht="15" customHeight="1">
      <c r="A68" s="82">
        <v>82</v>
      </c>
      <c r="B68" s="82">
        <v>2012</v>
      </c>
      <c r="C68" s="82" t="s">
        <v>805</v>
      </c>
      <c r="D68" s="82" t="s">
        <v>1069</v>
      </c>
      <c r="E68" s="82" t="s">
        <v>13937</v>
      </c>
      <c r="F68" s="82" t="s">
        <v>13699</v>
      </c>
      <c r="G68" s="82">
        <v>0</v>
      </c>
      <c r="H68" s="82" t="s">
        <v>14085</v>
      </c>
      <c r="I68" s="82">
        <v>3</v>
      </c>
      <c r="J68" s="82"/>
      <c r="K68" s="82" t="s">
        <v>14085</v>
      </c>
      <c r="L68" s="82" t="s">
        <v>14109</v>
      </c>
      <c r="M68" s="82" t="s">
        <v>14110</v>
      </c>
      <c r="N68" s="82"/>
      <c r="O68" s="82" t="s">
        <v>14088</v>
      </c>
      <c r="P68" s="52" t="s">
        <v>14112</v>
      </c>
      <c r="Q68" s="52" t="s">
        <v>14090</v>
      </c>
      <c r="R68" s="52" t="s">
        <v>14250</v>
      </c>
      <c r="S68" s="52" t="s">
        <v>14090</v>
      </c>
      <c r="T68" s="52" t="s">
        <v>14090</v>
      </c>
      <c r="U68" s="52" t="s">
        <v>14091</v>
      </c>
      <c r="V68" s="52" t="s">
        <v>14087</v>
      </c>
      <c r="W68" s="52" t="s">
        <v>14138</v>
      </c>
      <c r="X68" s="52" t="s">
        <v>14116</v>
      </c>
      <c r="Y68" s="52" t="s">
        <v>14139</v>
      </c>
      <c r="Z68" s="52" t="s">
        <v>14140</v>
      </c>
      <c r="AA68" s="52" t="s">
        <v>14110</v>
      </c>
      <c r="AB68" s="82" t="s">
        <v>14095</v>
      </c>
      <c r="AC68" s="82" t="s">
        <v>14118</v>
      </c>
      <c r="AD68" s="82" t="s">
        <v>14141</v>
      </c>
      <c r="AE68" s="82" t="s">
        <v>14093</v>
      </c>
      <c r="AF68" s="82" t="s">
        <v>14199</v>
      </c>
      <c r="AG68" s="82" t="s">
        <v>14436</v>
      </c>
      <c r="AH68" s="82" t="s">
        <v>14097</v>
      </c>
      <c r="AI68" s="82" t="s">
        <v>14098</v>
      </c>
      <c r="AJ68" s="82" t="s">
        <v>14123</v>
      </c>
      <c r="AK68" s="82" t="s">
        <v>14124</v>
      </c>
      <c r="AL68" s="82" t="s">
        <v>14124</v>
      </c>
      <c r="AM68" s="82" t="s">
        <v>14188</v>
      </c>
      <c r="AN68" s="82" t="s">
        <v>14110</v>
      </c>
      <c r="AO68" s="82" t="s">
        <v>14110</v>
      </c>
      <c r="AP68" s="82"/>
      <c r="AQ68" s="82" t="s">
        <v>14163</v>
      </c>
      <c r="AR68" s="82" t="s">
        <v>14163</v>
      </c>
      <c r="AS68" s="82" t="s">
        <v>14098</v>
      </c>
      <c r="AT68" s="82" t="s">
        <v>14101</v>
      </c>
      <c r="AU68" s="82" t="s">
        <v>14101</v>
      </c>
      <c r="AV68" s="82" t="s">
        <v>14110</v>
      </c>
      <c r="AW68" s="82" t="s">
        <v>14127</v>
      </c>
      <c r="AX68" s="82" t="s">
        <v>14215</v>
      </c>
      <c r="AY68" s="82" t="s">
        <v>14238</v>
      </c>
      <c r="AZ68" s="82" t="s">
        <v>14103</v>
      </c>
      <c r="BA68" s="82"/>
      <c r="BB68" s="52" t="s">
        <v>14104</v>
      </c>
      <c r="BC68" s="52" t="s">
        <v>14211</v>
      </c>
      <c r="BD68" s="52" t="s">
        <v>14211</v>
      </c>
      <c r="BE68" s="52" t="s">
        <v>14211</v>
      </c>
      <c r="BF68" s="52" t="s">
        <v>14156</v>
      </c>
      <c r="BG68" s="52" t="s">
        <v>14156</v>
      </c>
      <c r="BH68" s="52" t="s">
        <v>14156</v>
      </c>
      <c r="BI68" s="52" t="s">
        <v>14106</v>
      </c>
      <c r="BJ68" s="52" t="s">
        <v>14195</v>
      </c>
      <c r="BK68" s="52" t="s">
        <v>14195</v>
      </c>
      <c r="BL68" s="52" t="s">
        <v>14153</v>
      </c>
      <c r="BM68" s="52" t="s">
        <v>14248</v>
      </c>
      <c r="BN68" s="52" t="s">
        <v>14248</v>
      </c>
      <c r="BO68" s="52" t="s">
        <v>14110</v>
      </c>
      <c r="BP68" s="52" t="s">
        <v>14110</v>
      </c>
      <c r="BQ68" s="52" t="s">
        <v>14110</v>
      </c>
      <c r="BR68" s="52" t="s">
        <v>14110</v>
      </c>
      <c r="BS68" s="52" t="s">
        <v>14110</v>
      </c>
      <c r="BT68" s="52" t="s">
        <v>14110</v>
      </c>
      <c r="BU68" s="82"/>
      <c r="BV68" s="82" t="s">
        <v>14110</v>
      </c>
    </row>
    <row r="69" spans="1:74" ht="15" customHeight="1">
      <c r="A69" s="82">
        <v>86</v>
      </c>
      <c r="B69" s="82">
        <v>2013</v>
      </c>
      <c r="C69" s="82" t="s">
        <v>82</v>
      </c>
      <c r="D69" s="82" t="s">
        <v>83</v>
      </c>
      <c r="E69" s="82" t="s">
        <v>675</v>
      </c>
      <c r="F69" s="82" t="s">
        <v>13702</v>
      </c>
      <c r="G69" s="82">
        <v>0</v>
      </c>
      <c r="H69" s="82" t="s">
        <v>14085</v>
      </c>
      <c r="I69" s="82">
        <v>8</v>
      </c>
      <c r="J69" s="82"/>
      <c r="K69" s="82" t="s">
        <v>14154</v>
      </c>
      <c r="L69" s="82" t="s">
        <v>14171</v>
      </c>
      <c r="M69" s="82" t="s">
        <v>14250</v>
      </c>
      <c r="N69" s="82" t="s">
        <v>14437</v>
      </c>
      <c r="O69" s="82" t="s">
        <v>14111</v>
      </c>
      <c r="P69" s="52" t="s">
        <v>14156</v>
      </c>
      <c r="Q69" s="52" t="s">
        <v>14090</v>
      </c>
      <c r="R69" s="52" t="s">
        <v>14250</v>
      </c>
      <c r="S69" s="52" t="s">
        <v>14090</v>
      </c>
      <c r="T69" s="52" t="s">
        <v>14090</v>
      </c>
      <c r="U69" s="52" t="s">
        <v>14137</v>
      </c>
      <c r="V69" s="52" t="s">
        <v>14110</v>
      </c>
      <c r="W69" s="52" t="s">
        <v>14092</v>
      </c>
      <c r="X69" s="52" t="s">
        <v>14091</v>
      </c>
      <c r="Y69" s="52" t="s">
        <v>14093</v>
      </c>
      <c r="Z69" s="52" t="s">
        <v>14140</v>
      </c>
      <c r="AA69" s="52" t="s">
        <v>14110</v>
      </c>
      <c r="AB69" s="82" t="s">
        <v>14118</v>
      </c>
      <c r="AC69" s="82" t="s">
        <v>14141</v>
      </c>
      <c r="AD69" s="82" t="s">
        <v>14141</v>
      </c>
      <c r="AE69" s="82" t="s">
        <v>14093</v>
      </c>
      <c r="AF69" s="82" t="s">
        <v>14211</v>
      </c>
      <c r="AG69" s="82"/>
      <c r="AH69" s="82" t="s">
        <v>14097</v>
      </c>
      <c r="AI69" s="82" t="s">
        <v>14098</v>
      </c>
      <c r="AJ69" s="82" t="s">
        <v>14123</v>
      </c>
      <c r="AK69" s="82" t="s">
        <v>14099</v>
      </c>
      <c r="AL69" s="82" t="s">
        <v>14099</v>
      </c>
      <c r="AM69" s="82" t="s">
        <v>14188</v>
      </c>
      <c r="AN69" s="82" t="s">
        <v>14110</v>
      </c>
      <c r="AO69" s="82" t="s">
        <v>14110</v>
      </c>
      <c r="AP69" s="82"/>
      <c r="AQ69" s="82" t="s">
        <v>14100</v>
      </c>
      <c r="AR69" s="82" t="s">
        <v>14100</v>
      </c>
      <c r="AS69" s="82" t="s">
        <v>14098</v>
      </c>
      <c r="AT69" s="82" t="s">
        <v>14250</v>
      </c>
      <c r="AU69" s="82" t="s">
        <v>14250</v>
      </c>
      <c r="AV69" s="82" t="s">
        <v>14250</v>
      </c>
      <c r="AW69" s="82" t="s">
        <v>14215</v>
      </c>
      <c r="AX69" s="82" t="s">
        <v>14102</v>
      </c>
      <c r="AY69" s="82" t="s">
        <v>14122</v>
      </c>
      <c r="AZ69" s="82" t="s">
        <v>14103</v>
      </c>
      <c r="BA69" s="82"/>
      <c r="BB69" s="52" t="s">
        <v>14104</v>
      </c>
      <c r="BC69" s="52" t="s">
        <v>14211</v>
      </c>
      <c r="BD69" s="52" t="s">
        <v>14211</v>
      </c>
      <c r="BE69" s="52" t="s">
        <v>14211</v>
      </c>
      <c r="BF69" s="52" t="s">
        <v>14156</v>
      </c>
      <c r="BG69" s="52" t="s">
        <v>14156</v>
      </c>
      <c r="BH69" s="52" t="s">
        <v>14156</v>
      </c>
      <c r="BI69" s="52" t="s">
        <v>14131</v>
      </c>
      <c r="BJ69" s="52" t="s">
        <v>14195</v>
      </c>
      <c r="BK69" s="52" t="s">
        <v>14195</v>
      </c>
      <c r="BL69" s="52" t="s">
        <v>14107</v>
      </c>
      <c r="BM69" s="52" t="s">
        <v>14248</v>
      </c>
      <c r="BN69" s="52" t="s">
        <v>14248</v>
      </c>
      <c r="BO69" s="52" t="s">
        <v>14110</v>
      </c>
      <c r="BP69" s="52" t="s">
        <v>14110</v>
      </c>
      <c r="BQ69" s="52" t="s">
        <v>14110</v>
      </c>
      <c r="BR69" s="52" t="s">
        <v>14110</v>
      </c>
      <c r="BS69" s="52" t="s">
        <v>14110</v>
      </c>
      <c r="BT69" s="52" t="s">
        <v>14110</v>
      </c>
      <c r="BU69" s="82"/>
      <c r="BV69" s="82" t="s">
        <v>14110</v>
      </c>
    </row>
    <row r="70" spans="1:74" ht="15" customHeight="1">
      <c r="A70" s="82">
        <v>0</v>
      </c>
      <c r="B70" s="82">
        <v>0</v>
      </c>
      <c r="C70" s="82">
        <v>0</v>
      </c>
      <c r="D70" s="82">
        <v>0</v>
      </c>
      <c r="E70" s="82">
        <v>0</v>
      </c>
      <c r="F70" s="82">
        <v>0</v>
      </c>
      <c r="G70" s="82">
        <v>0</v>
      </c>
      <c r="H70" s="82" t="s">
        <v>14108</v>
      </c>
      <c r="I70" s="82">
        <v>10</v>
      </c>
      <c r="J70" s="82">
        <v>11</v>
      </c>
      <c r="K70" s="82" t="s">
        <v>14133</v>
      </c>
      <c r="L70" s="82" t="s">
        <v>14171</v>
      </c>
      <c r="M70" s="82" t="s">
        <v>14250</v>
      </c>
      <c r="N70" s="82"/>
      <c r="O70" s="82" t="s">
        <v>14111</v>
      </c>
      <c r="P70" s="52" t="s">
        <v>14156</v>
      </c>
      <c r="Q70" s="52" t="s">
        <v>14090</v>
      </c>
      <c r="R70" s="52" t="s">
        <v>14250</v>
      </c>
      <c r="S70" s="52" t="s">
        <v>14090</v>
      </c>
      <c r="T70" s="52" t="s">
        <v>14090</v>
      </c>
      <c r="U70" s="52" t="s">
        <v>14137</v>
      </c>
      <c r="V70" s="52" t="s">
        <v>14110</v>
      </c>
      <c r="W70" s="52" t="s">
        <v>14092</v>
      </c>
      <c r="X70" s="52" t="s">
        <v>14091</v>
      </c>
      <c r="Y70" s="52" t="s">
        <v>14093</v>
      </c>
      <c r="Z70" s="52" t="s">
        <v>14140</v>
      </c>
      <c r="AA70" s="52" t="s">
        <v>14110</v>
      </c>
      <c r="AB70" s="82" t="s">
        <v>14118</v>
      </c>
      <c r="AC70" s="82" t="s">
        <v>14141</v>
      </c>
      <c r="AD70" s="82" t="s">
        <v>14141</v>
      </c>
      <c r="AE70" s="82" t="s">
        <v>14093</v>
      </c>
      <c r="AF70" s="82" t="s">
        <v>14176</v>
      </c>
      <c r="AG70" s="82"/>
      <c r="AH70" s="82" t="s">
        <v>14097</v>
      </c>
      <c r="AI70" s="82" t="s">
        <v>14098</v>
      </c>
      <c r="AJ70" s="82" t="s">
        <v>14123</v>
      </c>
      <c r="AK70" s="82" t="s">
        <v>14099</v>
      </c>
      <c r="AL70" s="82" t="s">
        <v>14099</v>
      </c>
      <c r="AM70" s="82" t="s">
        <v>14188</v>
      </c>
      <c r="AN70" s="82" t="s">
        <v>14110</v>
      </c>
      <c r="AO70" s="82" t="s">
        <v>14110</v>
      </c>
      <c r="AP70" s="82"/>
      <c r="AQ70" s="82" t="s">
        <v>14100</v>
      </c>
      <c r="AR70" s="82" t="s">
        <v>14100</v>
      </c>
      <c r="AS70" s="82" t="s">
        <v>14098</v>
      </c>
      <c r="AT70" s="82" t="s">
        <v>14250</v>
      </c>
      <c r="AU70" s="82" t="s">
        <v>14250</v>
      </c>
      <c r="AV70" s="82" t="s">
        <v>14250</v>
      </c>
      <c r="AW70" s="82" t="s">
        <v>14102</v>
      </c>
      <c r="AX70" s="82" t="s">
        <v>14102</v>
      </c>
      <c r="AY70" s="82" t="s">
        <v>14122</v>
      </c>
      <c r="AZ70" s="82" t="s">
        <v>14103</v>
      </c>
      <c r="BA70" s="82"/>
      <c r="BB70" s="52" t="s">
        <v>14104</v>
      </c>
      <c r="BC70" s="52" t="s">
        <v>14211</v>
      </c>
      <c r="BD70" s="52" t="s">
        <v>14211</v>
      </c>
      <c r="BE70" s="52" t="s">
        <v>14211</v>
      </c>
      <c r="BF70" s="52" t="s">
        <v>14156</v>
      </c>
      <c r="BG70" s="52" t="s">
        <v>14156</v>
      </c>
      <c r="BH70" s="52" t="s">
        <v>14156</v>
      </c>
      <c r="BI70" s="52" t="s">
        <v>14131</v>
      </c>
      <c r="BJ70" s="52" t="s">
        <v>14195</v>
      </c>
      <c r="BK70" s="52" t="s">
        <v>14195</v>
      </c>
      <c r="BL70" s="52" t="s">
        <v>14107</v>
      </c>
      <c r="BM70" s="52" t="s">
        <v>14248</v>
      </c>
      <c r="BN70" s="52" t="s">
        <v>14248</v>
      </c>
      <c r="BO70" s="52" t="s">
        <v>14110</v>
      </c>
      <c r="BP70" s="52" t="s">
        <v>14110</v>
      </c>
      <c r="BQ70" s="52" t="s">
        <v>14110</v>
      </c>
      <c r="BR70" s="52" t="s">
        <v>14110</v>
      </c>
      <c r="BS70" s="52" t="s">
        <v>14110</v>
      </c>
      <c r="BT70" s="52" t="s">
        <v>14110</v>
      </c>
      <c r="BU70" s="82"/>
      <c r="BV70" s="82" t="s">
        <v>14110</v>
      </c>
    </row>
    <row r="71" spans="1:74" ht="15" customHeight="1">
      <c r="A71" s="82">
        <v>0</v>
      </c>
      <c r="B71" s="82">
        <v>0</v>
      </c>
      <c r="C71" s="82">
        <v>0</v>
      </c>
      <c r="D71" s="82">
        <v>0</v>
      </c>
      <c r="E71" s="82">
        <v>0</v>
      </c>
      <c r="F71" s="82">
        <v>0</v>
      </c>
      <c r="G71" s="82">
        <v>0</v>
      </c>
      <c r="H71" s="82" t="s">
        <v>14133</v>
      </c>
      <c r="I71" s="82">
        <v>8</v>
      </c>
      <c r="J71" s="82"/>
      <c r="K71" s="82" t="s">
        <v>14154</v>
      </c>
      <c r="L71" s="82" t="s">
        <v>14171</v>
      </c>
      <c r="M71" s="82" t="s">
        <v>14250</v>
      </c>
      <c r="N71" s="82"/>
      <c r="O71" s="82" t="s">
        <v>14111</v>
      </c>
      <c r="P71" s="52" t="s">
        <v>14156</v>
      </c>
      <c r="Q71" s="52" t="s">
        <v>14090</v>
      </c>
      <c r="R71" s="52" t="s">
        <v>14250</v>
      </c>
      <c r="S71" s="52" t="s">
        <v>14090</v>
      </c>
      <c r="T71" s="52" t="s">
        <v>14090</v>
      </c>
      <c r="U71" s="52" t="s">
        <v>14137</v>
      </c>
      <c r="V71" s="52" t="s">
        <v>14110</v>
      </c>
      <c r="W71" s="52" t="s">
        <v>14092</v>
      </c>
      <c r="X71" s="52" t="s">
        <v>14091</v>
      </c>
      <c r="Y71" s="52" t="s">
        <v>14093</v>
      </c>
      <c r="Z71" s="52" t="s">
        <v>14140</v>
      </c>
      <c r="AA71" s="52" t="s">
        <v>14110</v>
      </c>
      <c r="AB71" s="82" t="s">
        <v>14118</v>
      </c>
      <c r="AC71" s="82" t="s">
        <v>14141</v>
      </c>
      <c r="AD71" s="82" t="s">
        <v>14141</v>
      </c>
      <c r="AE71" s="82" t="s">
        <v>14093</v>
      </c>
      <c r="AF71" s="82" t="s">
        <v>14211</v>
      </c>
      <c r="AG71" s="82"/>
      <c r="AH71" s="82" t="s">
        <v>14097</v>
      </c>
      <c r="AI71" s="82" t="s">
        <v>14098</v>
      </c>
      <c r="AJ71" s="82" t="s">
        <v>14123</v>
      </c>
      <c r="AK71" s="82" t="s">
        <v>14099</v>
      </c>
      <c r="AL71" s="82" t="s">
        <v>14099</v>
      </c>
      <c r="AM71" s="82" t="s">
        <v>14188</v>
      </c>
      <c r="AN71" s="82" t="s">
        <v>14110</v>
      </c>
      <c r="AO71" s="82" t="s">
        <v>14110</v>
      </c>
      <c r="AP71" s="82"/>
      <c r="AQ71" s="82" t="s">
        <v>14100</v>
      </c>
      <c r="AR71" s="82" t="s">
        <v>14100</v>
      </c>
      <c r="AS71" s="82" t="s">
        <v>14238</v>
      </c>
      <c r="AT71" s="82" t="s">
        <v>14250</v>
      </c>
      <c r="AU71" s="82" t="s">
        <v>14250</v>
      </c>
      <c r="AV71" s="82" t="s">
        <v>14250</v>
      </c>
      <c r="AW71" s="82" t="s">
        <v>14102</v>
      </c>
      <c r="AX71" s="82" t="s">
        <v>14102</v>
      </c>
      <c r="AY71" s="82" t="s">
        <v>14122</v>
      </c>
      <c r="AZ71" s="82" t="s">
        <v>14103</v>
      </c>
      <c r="BA71" s="82"/>
      <c r="BB71" s="52" t="s">
        <v>14104</v>
      </c>
      <c r="BC71" s="52" t="s">
        <v>14211</v>
      </c>
      <c r="BD71" s="52" t="s">
        <v>14211</v>
      </c>
      <c r="BE71" s="52" t="s">
        <v>14211</v>
      </c>
      <c r="BF71" s="52" t="s">
        <v>14156</v>
      </c>
      <c r="BG71" s="52" t="s">
        <v>14156</v>
      </c>
      <c r="BH71" s="52" t="s">
        <v>14156</v>
      </c>
      <c r="BI71" s="52" t="s">
        <v>14131</v>
      </c>
      <c r="BJ71" s="52" t="s">
        <v>14195</v>
      </c>
      <c r="BK71" s="52" t="s">
        <v>14195</v>
      </c>
      <c r="BL71" s="52" t="s">
        <v>14107</v>
      </c>
      <c r="BM71" s="52" t="s">
        <v>14248</v>
      </c>
      <c r="BN71" s="52" t="s">
        <v>14248</v>
      </c>
      <c r="BO71" s="52" t="s">
        <v>14110</v>
      </c>
      <c r="BP71" s="52" t="s">
        <v>14110</v>
      </c>
      <c r="BQ71" s="52" t="s">
        <v>14110</v>
      </c>
      <c r="BR71" s="52" t="s">
        <v>14110</v>
      </c>
      <c r="BS71" s="52" t="s">
        <v>14110</v>
      </c>
      <c r="BT71" s="52" t="s">
        <v>14110</v>
      </c>
      <c r="BU71" s="82"/>
      <c r="BV71" s="82" t="s">
        <v>14110</v>
      </c>
    </row>
    <row r="72" spans="1:74" ht="15" customHeight="1">
      <c r="A72" s="82">
        <v>87</v>
      </c>
      <c r="B72" s="82">
        <v>2013</v>
      </c>
      <c r="C72" s="82" t="s">
        <v>250</v>
      </c>
      <c r="D72" s="82" t="s">
        <v>251</v>
      </c>
      <c r="E72" s="82" t="s">
        <v>639</v>
      </c>
      <c r="F72" s="82" t="s">
        <v>13703</v>
      </c>
      <c r="G72" s="82">
        <v>0</v>
      </c>
      <c r="H72" s="82" t="s">
        <v>14085</v>
      </c>
      <c r="I72" s="82">
        <v>8</v>
      </c>
      <c r="J72" s="82"/>
      <c r="K72" s="82" t="s">
        <v>14154</v>
      </c>
      <c r="L72" s="82" t="s">
        <v>14171</v>
      </c>
      <c r="M72" s="82" t="s">
        <v>14250</v>
      </c>
      <c r="N72" s="82"/>
      <c r="O72" s="82" t="s">
        <v>14111</v>
      </c>
      <c r="P72" s="52" t="s">
        <v>14156</v>
      </c>
      <c r="Q72" s="52" t="s">
        <v>14090</v>
      </c>
      <c r="R72" s="52" t="s">
        <v>14250</v>
      </c>
      <c r="S72" s="52" t="s">
        <v>14090</v>
      </c>
      <c r="T72" s="52" t="s">
        <v>14090</v>
      </c>
      <c r="U72" s="52" t="s">
        <v>14137</v>
      </c>
      <c r="V72" s="52" t="s">
        <v>14110</v>
      </c>
      <c r="W72" s="52" t="s">
        <v>14138</v>
      </c>
      <c r="X72" s="52" t="s">
        <v>14116</v>
      </c>
      <c r="Y72" s="52" t="s">
        <v>14093</v>
      </c>
      <c r="Z72" s="52" t="s">
        <v>14094</v>
      </c>
      <c r="AA72" s="52" t="s">
        <v>14110</v>
      </c>
      <c r="AB72" s="82" t="s">
        <v>14095</v>
      </c>
      <c r="AC72" s="82" t="s">
        <v>14141</v>
      </c>
      <c r="AD72" s="82" t="s">
        <v>14095</v>
      </c>
      <c r="AE72" s="82" t="s">
        <v>14093</v>
      </c>
      <c r="AF72" s="82" t="s">
        <v>14199</v>
      </c>
      <c r="AG72" s="82"/>
      <c r="AH72" s="82" t="s">
        <v>14097</v>
      </c>
      <c r="AI72" s="82" t="s">
        <v>14122</v>
      </c>
      <c r="AJ72" s="82" t="s">
        <v>14123</v>
      </c>
      <c r="AK72" s="82" t="s">
        <v>14099</v>
      </c>
      <c r="AL72" s="82" t="s">
        <v>14220</v>
      </c>
      <c r="AM72" s="82" t="s">
        <v>14099</v>
      </c>
      <c r="AN72" s="82" t="s">
        <v>14110</v>
      </c>
      <c r="AO72" s="82" t="s">
        <v>14087</v>
      </c>
      <c r="AP72" s="82"/>
      <c r="AQ72" s="82" t="s">
        <v>14100</v>
      </c>
      <c r="AR72" s="82" t="s">
        <v>14100</v>
      </c>
      <c r="AS72" s="82" t="s">
        <v>14098</v>
      </c>
      <c r="AT72" s="82" t="s">
        <v>14250</v>
      </c>
      <c r="AU72" s="82" t="s">
        <v>14250</v>
      </c>
      <c r="AV72" s="82" t="s">
        <v>14250</v>
      </c>
      <c r="AW72" s="82" t="s">
        <v>14102</v>
      </c>
      <c r="AX72" s="82" t="s">
        <v>14215</v>
      </c>
      <c r="AY72" s="82" t="s">
        <v>14122</v>
      </c>
      <c r="AZ72" s="82" t="s">
        <v>14103</v>
      </c>
      <c r="BA72" s="82"/>
      <c r="BB72" s="52" t="s">
        <v>14104</v>
      </c>
      <c r="BC72" s="52" t="s">
        <v>14211</v>
      </c>
      <c r="BD72" s="52" t="s">
        <v>14211</v>
      </c>
      <c r="BE72" s="52" t="s">
        <v>14211</v>
      </c>
      <c r="BF72" s="52" t="s">
        <v>14241</v>
      </c>
      <c r="BG72" s="52" t="s">
        <v>14156</v>
      </c>
      <c r="BH72" s="52" t="s">
        <v>14156</v>
      </c>
      <c r="BI72" s="52" t="s">
        <v>14131</v>
      </c>
      <c r="BJ72" s="52" t="s">
        <v>14106</v>
      </c>
      <c r="BK72" s="52" t="s">
        <v>14195</v>
      </c>
      <c r="BL72" s="52" t="s">
        <v>14107</v>
      </c>
      <c r="BM72" s="52" t="s">
        <v>14248</v>
      </c>
      <c r="BN72" s="52" t="s">
        <v>14248</v>
      </c>
      <c r="BO72" s="52" t="s">
        <v>14110</v>
      </c>
      <c r="BP72" s="52" t="s">
        <v>14110</v>
      </c>
      <c r="BQ72" s="52" t="s">
        <v>14110</v>
      </c>
      <c r="BR72" s="52" t="s">
        <v>14110</v>
      </c>
      <c r="BS72" s="52" t="s">
        <v>14110</v>
      </c>
      <c r="BT72" s="52" t="s">
        <v>14110</v>
      </c>
      <c r="BU72" s="82" t="s">
        <v>14438</v>
      </c>
      <c r="BV72" s="82" t="s">
        <v>14110</v>
      </c>
    </row>
    <row r="73" spans="1:74" ht="15" customHeight="1">
      <c r="A73" s="82">
        <v>88</v>
      </c>
      <c r="B73" s="82">
        <v>2013</v>
      </c>
      <c r="C73" s="82" t="s">
        <v>14439</v>
      </c>
      <c r="D73" s="82" t="s">
        <v>931</v>
      </c>
      <c r="E73" s="82" t="s">
        <v>932</v>
      </c>
      <c r="F73" s="150" t="s">
        <v>14440</v>
      </c>
      <c r="G73" s="150"/>
      <c r="H73" s="82" t="s">
        <v>14085</v>
      </c>
      <c r="I73" s="82">
        <v>6</v>
      </c>
      <c r="J73" s="82"/>
      <c r="K73" s="82" t="s">
        <v>14085</v>
      </c>
      <c r="L73" s="82" t="s">
        <v>14171</v>
      </c>
      <c r="M73" s="82" t="s">
        <v>14250</v>
      </c>
      <c r="N73" s="82"/>
      <c r="O73" s="82" t="s">
        <v>14088</v>
      </c>
      <c r="P73" s="34" t="s">
        <v>14156</v>
      </c>
      <c r="Q73" s="34" t="s">
        <v>14090</v>
      </c>
      <c r="R73" s="34" t="s">
        <v>14250</v>
      </c>
      <c r="S73" s="34" t="s">
        <v>14090</v>
      </c>
      <c r="T73" s="34" t="s">
        <v>14090</v>
      </c>
      <c r="U73" s="34" t="s">
        <v>14137</v>
      </c>
      <c r="V73" s="34" t="s">
        <v>14087</v>
      </c>
      <c r="W73" s="34" t="s">
        <v>14092</v>
      </c>
      <c r="X73" s="34" t="s">
        <v>14116</v>
      </c>
      <c r="Y73" s="34" t="s">
        <v>14093</v>
      </c>
      <c r="Z73" s="34" t="s">
        <v>14094</v>
      </c>
      <c r="AA73" s="34" t="s">
        <v>14110</v>
      </c>
      <c r="AB73" s="82" t="s">
        <v>14141</v>
      </c>
      <c r="AC73" s="82" t="s">
        <v>14141</v>
      </c>
      <c r="AD73" s="82" t="s">
        <v>14141</v>
      </c>
      <c r="AE73" s="82" t="s">
        <v>14093</v>
      </c>
      <c r="AF73" s="82" t="s">
        <v>14211</v>
      </c>
      <c r="AG73" s="82"/>
      <c r="AH73" s="82" t="s">
        <v>14097</v>
      </c>
      <c r="AI73" s="82" t="s">
        <v>14122</v>
      </c>
      <c r="AJ73" s="82" t="s">
        <v>14123</v>
      </c>
      <c r="AK73" s="82" t="s">
        <v>14099</v>
      </c>
      <c r="AL73" s="82" t="s">
        <v>14220</v>
      </c>
      <c r="AM73" s="82" t="s">
        <v>14099</v>
      </c>
      <c r="AN73" s="82" t="s">
        <v>14110</v>
      </c>
      <c r="AO73" s="82" t="s">
        <v>14110</v>
      </c>
      <c r="AP73" s="82"/>
      <c r="AQ73" s="82" t="s">
        <v>14125</v>
      </c>
      <c r="AR73" s="82" t="s">
        <v>14100</v>
      </c>
      <c r="AS73" s="82" t="s">
        <v>14122</v>
      </c>
      <c r="AT73" s="82" t="s">
        <v>14250</v>
      </c>
      <c r="AU73" s="82" t="s">
        <v>14250</v>
      </c>
      <c r="AV73" s="82" t="s">
        <v>14250</v>
      </c>
      <c r="AW73" s="82" t="s">
        <v>14102</v>
      </c>
      <c r="AX73" s="82" t="s">
        <v>14102</v>
      </c>
      <c r="AY73" s="82" t="s">
        <v>14122</v>
      </c>
      <c r="AZ73" s="82" t="s">
        <v>14254</v>
      </c>
      <c r="BA73" s="82"/>
      <c r="BB73" s="52" t="s">
        <v>14150</v>
      </c>
      <c r="BC73" s="52" t="s">
        <v>14193</v>
      </c>
      <c r="BD73" s="52" t="s">
        <v>14211</v>
      </c>
      <c r="BE73" s="52" t="s">
        <v>14211</v>
      </c>
      <c r="BF73" s="52" t="s">
        <v>14105</v>
      </c>
      <c r="BG73" s="52" t="s">
        <v>14156</v>
      </c>
      <c r="BH73" s="52" t="s">
        <v>14156</v>
      </c>
      <c r="BI73" s="52" t="s">
        <v>14106</v>
      </c>
      <c r="BJ73" s="52" t="s">
        <v>14131</v>
      </c>
      <c r="BK73" s="52" t="s">
        <v>14195</v>
      </c>
      <c r="BL73" s="52" t="s">
        <v>14132</v>
      </c>
      <c r="BM73" s="52" t="s">
        <v>14225</v>
      </c>
      <c r="BN73" s="52" t="s">
        <v>14248</v>
      </c>
      <c r="BO73" s="52" t="s">
        <v>14110</v>
      </c>
      <c r="BP73" s="52" t="s">
        <v>14110</v>
      </c>
      <c r="BQ73" s="52" t="s">
        <v>14110</v>
      </c>
      <c r="BR73" s="52" t="s">
        <v>14110</v>
      </c>
      <c r="BS73" s="52" t="s">
        <v>14110</v>
      </c>
      <c r="BT73" s="52" t="s">
        <v>14110</v>
      </c>
      <c r="BU73" s="82"/>
      <c r="BV73" s="82" t="s">
        <v>14110</v>
      </c>
    </row>
    <row r="74" spans="1:74" ht="15" customHeight="1">
      <c r="A74" s="82"/>
      <c r="B74" s="82"/>
      <c r="C74" s="82"/>
      <c r="D74" s="82"/>
      <c r="E74" s="82"/>
      <c r="F74" s="82"/>
      <c r="G74" s="82"/>
      <c r="H74" s="82" t="s">
        <v>14108</v>
      </c>
      <c r="I74" s="82">
        <v>7</v>
      </c>
      <c r="J74" s="82"/>
      <c r="K74" s="82" t="s">
        <v>14085</v>
      </c>
      <c r="L74" s="82" t="s">
        <v>14171</v>
      </c>
      <c r="M74" s="82" t="s">
        <v>14250</v>
      </c>
      <c r="N74" s="82"/>
      <c r="O74" s="82" t="s">
        <v>14088</v>
      </c>
      <c r="P74" s="34" t="s">
        <v>14156</v>
      </c>
      <c r="Q74" s="34" t="s">
        <v>14090</v>
      </c>
      <c r="R74" s="34" t="s">
        <v>14250</v>
      </c>
      <c r="S74" s="34" t="s">
        <v>14090</v>
      </c>
      <c r="T74" s="34" t="s">
        <v>14090</v>
      </c>
      <c r="U74" s="34" t="s">
        <v>14137</v>
      </c>
      <c r="V74" s="34" t="s">
        <v>14087</v>
      </c>
      <c r="W74" s="34" t="s">
        <v>14092</v>
      </c>
      <c r="X74" s="34" t="s">
        <v>14116</v>
      </c>
      <c r="Y74" s="34" t="s">
        <v>14093</v>
      </c>
      <c r="Z74" s="34" t="s">
        <v>14094</v>
      </c>
      <c r="AA74" s="34" t="s">
        <v>14110</v>
      </c>
      <c r="AB74" s="82" t="s">
        <v>14141</v>
      </c>
      <c r="AC74" s="82" t="s">
        <v>14141</v>
      </c>
      <c r="AD74" s="82" t="s">
        <v>14141</v>
      </c>
      <c r="AE74" s="82" t="s">
        <v>14093</v>
      </c>
      <c r="AF74" s="82" t="s">
        <v>14211</v>
      </c>
      <c r="AG74" s="82"/>
      <c r="AH74" s="82" t="s">
        <v>14097</v>
      </c>
      <c r="AI74" s="82" t="s">
        <v>14122</v>
      </c>
      <c r="AJ74" s="82" t="s">
        <v>14123</v>
      </c>
      <c r="AK74" s="82" t="s">
        <v>14099</v>
      </c>
      <c r="AL74" s="82" t="s">
        <v>14220</v>
      </c>
      <c r="AM74" s="82" t="s">
        <v>14099</v>
      </c>
      <c r="AN74" s="82" t="s">
        <v>14110</v>
      </c>
      <c r="AO74" s="82" t="s">
        <v>14110</v>
      </c>
      <c r="AP74" s="82"/>
      <c r="AQ74" s="82" t="s">
        <v>14125</v>
      </c>
      <c r="AR74" s="82" t="s">
        <v>14100</v>
      </c>
      <c r="AS74" s="82" t="s">
        <v>14122</v>
      </c>
      <c r="AT74" s="82" t="s">
        <v>14250</v>
      </c>
      <c r="AU74" s="82" t="s">
        <v>14250</v>
      </c>
      <c r="AV74" s="82" t="s">
        <v>14250</v>
      </c>
      <c r="AW74" s="82" t="s">
        <v>14102</v>
      </c>
      <c r="AX74" s="82" t="s">
        <v>14102</v>
      </c>
      <c r="AY74" s="82" t="s">
        <v>14122</v>
      </c>
      <c r="AZ74" s="82" t="s">
        <v>14254</v>
      </c>
      <c r="BA74" s="82"/>
      <c r="BB74" s="52" t="s">
        <v>14150</v>
      </c>
      <c r="BC74" s="52" t="s">
        <v>14193</v>
      </c>
      <c r="BD74" s="52" t="s">
        <v>14211</v>
      </c>
      <c r="BE74" s="52" t="s">
        <v>14211</v>
      </c>
      <c r="BF74" s="52" t="s">
        <v>14105</v>
      </c>
      <c r="BG74" s="52" t="s">
        <v>14156</v>
      </c>
      <c r="BH74" s="52" t="s">
        <v>14156</v>
      </c>
      <c r="BI74" s="52" t="s">
        <v>14106</v>
      </c>
      <c r="BJ74" s="52" t="s">
        <v>14131</v>
      </c>
      <c r="BK74" s="52" t="s">
        <v>14195</v>
      </c>
      <c r="BL74" s="52" t="s">
        <v>14132</v>
      </c>
      <c r="BM74" s="52" t="s">
        <v>14225</v>
      </c>
      <c r="BN74" s="52" t="s">
        <v>14248</v>
      </c>
      <c r="BO74" s="52" t="s">
        <v>14110</v>
      </c>
      <c r="BP74" s="52" t="s">
        <v>14110</v>
      </c>
      <c r="BQ74" s="52" t="s">
        <v>14110</v>
      </c>
      <c r="BR74" s="52" t="s">
        <v>14110</v>
      </c>
      <c r="BS74" s="52" t="s">
        <v>14110</v>
      </c>
      <c r="BT74" s="52" t="s">
        <v>14110</v>
      </c>
      <c r="BU74" s="82"/>
      <c r="BV74" s="82" t="s">
        <v>14110</v>
      </c>
    </row>
    <row r="75" spans="1:74" ht="15" customHeight="1">
      <c r="A75" s="82">
        <v>90</v>
      </c>
      <c r="B75" s="82">
        <v>2013</v>
      </c>
      <c r="C75" s="82" t="s">
        <v>474</v>
      </c>
      <c r="D75" s="82" t="s">
        <v>475</v>
      </c>
      <c r="E75" s="82" t="s">
        <v>766</v>
      </c>
      <c r="F75" s="82" t="s">
        <v>13706</v>
      </c>
      <c r="G75" s="82">
        <v>0</v>
      </c>
      <c r="H75" s="82" t="s">
        <v>14085</v>
      </c>
      <c r="I75" s="82">
        <v>8</v>
      </c>
      <c r="J75" s="82"/>
      <c r="K75" s="82" t="s">
        <v>14085</v>
      </c>
      <c r="L75" s="82" t="s">
        <v>14155</v>
      </c>
      <c r="M75" s="82" t="s">
        <v>14250</v>
      </c>
      <c r="N75" s="82" t="s">
        <v>14441</v>
      </c>
      <c r="O75" s="82" t="s">
        <v>14088</v>
      </c>
      <c r="P75" s="52" t="s">
        <v>14089</v>
      </c>
      <c r="Q75" s="52" t="s">
        <v>14113</v>
      </c>
      <c r="R75" s="52" t="s">
        <v>14250</v>
      </c>
      <c r="S75" s="52" t="s">
        <v>14090</v>
      </c>
      <c r="T75" s="52" t="s">
        <v>14090</v>
      </c>
      <c r="U75" s="52" t="s">
        <v>14137</v>
      </c>
      <c r="V75" s="52" t="s">
        <v>14110</v>
      </c>
      <c r="W75" s="52" t="s">
        <v>14092</v>
      </c>
      <c r="X75" s="52" t="s">
        <v>14116</v>
      </c>
      <c r="Y75" s="52" t="s">
        <v>14093</v>
      </c>
      <c r="Z75" s="52" t="s">
        <v>14140</v>
      </c>
      <c r="AA75" s="52" t="s">
        <v>14110</v>
      </c>
      <c r="AB75" s="82" t="s">
        <v>14118</v>
      </c>
      <c r="AC75" s="82" t="s">
        <v>14141</v>
      </c>
      <c r="AD75" s="82" t="s">
        <v>14141</v>
      </c>
      <c r="AE75" s="82" t="s">
        <v>14093</v>
      </c>
      <c r="AF75" s="82" t="s">
        <v>14211</v>
      </c>
      <c r="AG75" s="82"/>
      <c r="AH75" s="82" t="s">
        <v>14097</v>
      </c>
      <c r="AI75" s="82" t="s">
        <v>14122</v>
      </c>
      <c r="AJ75" s="82" t="s">
        <v>14093</v>
      </c>
      <c r="AK75" s="82" t="s">
        <v>14099</v>
      </c>
      <c r="AL75" s="82" t="s">
        <v>14188</v>
      </c>
      <c r="AM75" s="82" t="s">
        <v>14188</v>
      </c>
      <c r="AN75" s="82" t="s">
        <v>14110</v>
      </c>
      <c r="AO75" s="82" t="s">
        <v>14110</v>
      </c>
      <c r="AP75" s="82"/>
      <c r="AQ75" s="82" t="s">
        <v>14100</v>
      </c>
      <c r="AR75" s="82" t="s">
        <v>14100</v>
      </c>
      <c r="AS75" s="82" t="s">
        <v>14098</v>
      </c>
      <c r="AT75" s="82" t="s">
        <v>14250</v>
      </c>
      <c r="AU75" s="82" t="s">
        <v>14250</v>
      </c>
      <c r="AV75" s="82" t="s">
        <v>14250</v>
      </c>
      <c r="AW75" s="82" t="s">
        <v>14102</v>
      </c>
      <c r="AX75" s="82" t="s">
        <v>14215</v>
      </c>
      <c r="AY75" s="82" t="s">
        <v>14122</v>
      </c>
      <c r="AZ75" s="82" t="s">
        <v>14128</v>
      </c>
      <c r="BA75" s="82"/>
      <c r="BB75" s="52" t="s">
        <v>14104</v>
      </c>
      <c r="BC75" s="52" t="s">
        <v>14211</v>
      </c>
      <c r="BD75" s="52" t="s">
        <v>14211</v>
      </c>
      <c r="BE75" s="52" t="s">
        <v>14211</v>
      </c>
      <c r="BF75" s="52" t="s">
        <v>14156</v>
      </c>
      <c r="BG75" s="52" t="s">
        <v>14156</v>
      </c>
      <c r="BH75" s="52" t="s">
        <v>14156</v>
      </c>
      <c r="BI75" s="52" t="s">
        <v>14106</v>
      </c>
      <c r="BJ75" s="52" t="s">
        <v>14195</v>
      </c>
      <c r="BK75" s="52" t="s">
        <v>14195</v>
      </c>
      <c r="BL75" s="52" t="s">
        <v>14242</v>
      </c>
      <c r="BM75" s="52" t="s">
        <v>14248</v>
      </c>
      <c r="BN75" s="52" t="s">
        <v>14248</v>
      </c>
      <c r="BO75" s="52" t="s">
        <v>14110</v>
      </c>
      <c r="BP75" s="52" t="s">
        <v>14110</v>
      </c>
      <c r="BQ75" s="52" t="s">
        <v>14110</v>
      </c>
      <c r="BR75" s="52" t="s">
        <v>14110</v>
      </c>
      <c r="BS75" s="52" t="s">
        <v>14110</v>
      </c>
      <c r="BT75" s="52" t="s">
        <v>14110</v>
      </c>
      <c r="BU75" s="82" t="s">
        <v>14442</v>
      </c>
      <c r="BV75" s="82" t="s">
        <v>14110</v>
      </c>
    </row>
    <row r="76" spans="1:74" ht="15" customHeight="1">
      <c r="A76" s="82">
        <v>0</v>
      </c>
      <c r="B76" s="82">
        <v>0</v>
      </c>
      <c r="C76" s="82">
        <v>0</v>
      </c>
      <c r="D76" s="82">
        <v>0</v>
      </c>
      <c r="E76" s="82">
        <v>0</v>
      </c>
      <c r="F76" s="82">
        <v>0</v>
      </c>
      <c r="G76" s="82">
        <v>0</v>
      </c>
      <c r="H76" s="82" t="s">
        <v>14108</v>
      </c>
      <c r="I76" s="82">
        <v>4</v>
      </c>
      <c r="J76" s="82"/>
      <c r="K76" s="82" t="s">
        <v>14085</v>
      </c>
      <c r="L76" s="82" t="s">
        <v>14155</v>
      </c>
      <c r="M76" s="82" t="s">
        <v>14250</v>
      </c>
      <c r="N76" s="82"/>
      <c r="O76" s="82" t="s">
        <v>14088</v>
      </c>
      <c r="P76" s="52" t="s">
        <v>14186</v>
      </c>
      <c r="Q76" s="52" t="s">
        <v>14113</v>
      </c>
      <c r="R76" s="52" t="s">
        <v>14250</v>
      </c>
      <c r="S76" s="52" t="s">
        <v>14090</v>
      </c>
      <c r="T76" s="52" t="s">
        <v>14090</v>
      </c>
      <c r="U76" s="52" t="s">
        <v>14137</v>
      </c>
      <c r="V76" s="52" t="s">
        <v>14110</v>
      </c>
      <c r="W76" s="52" t="s">
        <v>14092</v>
      </c>
      <c r="X76" s="52" t="s">
        <v>14116</v>
      </c>
      <c r="Y76" s="52" t="s">
        <v>14173</v>
      </c>
      <c r="Z76" s="52" t="s">
        <v>14140</v>
      </c>
      <c r="AA76" s="52" t="s">
        <v>14110</v>
      </c>
      <c r="AB76" s="82" t="s">
        <v>14118</v>
      </c>
      <c r="AC76" s="82" t="s">
        <v>14141</v>
      </c>
      <c r="AD76" s="82" t="s">
        <v>14141</v>
      </c>
      <c r="AE76" s="82" t="s">
        <v>14093</v>
      </c>
      <c r="AF76" s="82" t="s">
        <v>14211</v>
      </c>
      <c r="AG76" s="82"/>
      <c r="AH76" s="82" t="s">
        <v>14097</v>
      </c>
      <c r="AI76" s="82" t="s">
        <v>14122</v>
      </c>
      <c r="AJ76" s="82" t="s">
        <v>14093</v>
      </c>
      <c r="AK76" s="82" t="s">
        <v>14099</v>
      </c>
      <c r="AL76" s="82" t="s">
        <v>14188</v>
      </c>
      <c r="AM76" s="82" t="s">
        <v>14188</v>
      </c>
      <c r="AN76" s="82" t="s">
        <v>14110</v>
      </c>
      <c r="AO76" s="82" t="s">
        <v>14110</v>
      </c>
      <c r="AP76" s="82" t="s">
        <v>14443</v>
      </c>
      <c r="AQ76" s="82" t="s">
        <v>14100</v>
      </c>
      <c r="AR76" s="82" t="s">
        <v>14100</v>
      </c>
      <c r="AS76" s="82" t="s">
        <v>14098</v>
      </c>
      <c r="AT76" s="82" t="s">
        <v>14250</v>
      </c>
      <c r="AU76" s="82" t="s">
        <v>14250</v>
      </c>
      <c r="AV76" s="82" t="s">
        <v>14250</v>
      </c>
      <c r="AW76" s="82" t="s">
        <v>14102</v>
      </c>
      <c r="AX76" s="82" t="s">
        <v>14215</v>
      </c>
      <c r="AY76" s="82" t="s">
        <v>14122</v>
      </c>
      <c r="AZ76" s="82" t="s">
        <v>14128</v>
      </c>
      <c r="BA76" s="82"/>
      <c r="BB76" s="52" t="s">
        <v>14104</v>
      </c>
      <c r="BC76" s="52" t="s">
        <v>14211</v>
      </c>
      <c r="BD76" s="52" t="s">
        <v>14211</v>
      </c>
      <c r="BE76" s="52" t="s">
        <v>14211</v>
      </c>
      <c r="BF76" s="52" t="s">
        <v>14156</v>
      </c>
      <c r="BG76" s="52" t="s">
        <v>14156</v>
      </c>
      <c r="BH76" s="52" t="s">
        <v>14156</v>
      </c>
      <c r="BI76" s="52" t="s">
        <v>14106</v>
      </c>
      <c r="BJ76" s="52" t="s">
        <v>14195</v>
      </c>
      <c r="BK76" s="52" t="s">
        <v>14195</v>
      </c>
      <c r="BL76" s="52" t="s">
        <v>14242</v>
      </c>
      <c r="BM76" s="52" t="s">
        <v>14248</v>
      </c>
      <c r="BN76" s="52" t="s">
        <v>14248</v>
      </c>
      <c r="BO76" s="52" t="s">
        <v>14110</v>
      </c>
      <c r="BP76" s="52" t="s">
        <v>14110</v>
      </c>
      <c r="BQ76" s="52" t="s">
        <v>14110</v>
      </c>
      <c r="BR76" s="52" t="s">
        <v>14110</v>
      </c>
      <c r="BS76" s="52" t="s">
        <v>14110</v>
      </c>
      <c r="BT76" s="52" t="s">
        <v>14110</v>
      </c>
      <c r="BU76" s="82"/>
      <c r="BV76" s="82" t="s">
        <v>14110</v>
      </c>
    </row>
    <row r="77" spans="1:74" ht="15" customHeight="1">
      <c r="A77" s="82">
        <v>0</v>
      </c>
      <c r="B77" s="82">
        <v>0</v>
      </c>
      <c r="C77" s="82">
        <v>0</v>
      </c>
      <c r="D77" s="82">
        <v>0</v>
      </c>
      <c r="E77" s="82">
        <v>0</v>
      </c>
      <c r="F77" s="82">
        <v>0</v>
      </c>
      <c r="G77" s="82">
        <v>0</v>
      </c>
      <c r="H77" s="82" t="s">
        <v>14133</v>
      </c>
      <c r="I77" s="82">
        <v>4</v>
      </c>
      <c r="J77" s="82"/>
      <c r="K77" s="82" t="s">
        <v>14085</v>
      </c>
      <c r="L77" s="82" t="s">
        <v>14155</v>
      </c>
      <c r="M77" s="82" t="s">
        <v>14250</v>
      </c>
      <c r="N77" s="82"/>
      <c r="O77" s="82" t="s">
        <v>14088</v>
      </c>
      <c r="P77" s="52" t="s">
        <v>14089</v>
      </c>
      <c r="Q77" s="52" t="s">
        <v>14113</v>
      </c>
      <c r="R77" s="52" t="s">
        <v>14090</v>
      </c>
      <c r="S77" s="52" t="s">
        <v>14090</v>
      </c>
      <c r="T77" s="52" t="s">
        <v>14090</v>
      </c>
      <c r="U77" s="52" t="s">
        <v>14137</v>
      </c>
      <c r="V77" s="52" t="s">
        <v>14110</v>
      </c>
      <c r="W77" s="52" t="s">
        <v>14092</v>
      </c>
      <c r="X77" s="52" t="s">
        <v>14116</v>
      </c>
      <c r="Y77" s="52" t="s">
        <v>14093</v>
      </c>
      <c r="Z77" s="52" t="s">
        <v>14140</v>
      </c>
      <c r="AA77" s="52" t="s">
        <v>14110</v>
      </c>
      <c r="AB77" s="82" t="s">
        <v>14118</v>
      </c>
      <c r="AC77" s="82" t="s">
        <v>14141</v>
      </c>
      <c r="AD77" s="82" t="s">
        <v>14141</v>
      </c>
      <c r="AE77" s="82" t="s">
        <v>14093</v>
      </c>
      <c r="AF77" s="82" t="s">
        <v>14211</v>
      </c>
      <c r="AG77" s="82"/>
      <c r="AH77" s="82" t="s">
        <v>14097</v>
      </c>
      <c r="AI77" s="82" t="s">
        <v>14122</v>
      </c>
      <c r="AJ77" s="82" t="s">
        <v>14093</v>
      </c>
      <c r="AK77" s="82" t="s">
        <v>14099</v>
      </c>
      <c r="AL77" s="82" t="s">
        <v>14188</v>
      </c>
      <c r="AM77" s="82" t="s">
        <v>14188</v>
      </c>
      <c r="AN77" s="82" t="s">
        <v>14110</v>
      </c>
      <c r="AO77" s="82" t="s">
        <v>14110</v>
      </c>
      <c r="AP77" s="82"/>
      <c r="AQ77" s="82" t="s">
        <v>14100</v>
      </c>
      <c r="AR77" s="82" t="s">
        <v>14100</v>
      </c>
      <c r="AS77" s="82" t="s">
        <v>14098</v>
      </c>
      <c r="AT77" s="82" t="s">
        <v>14250</v>
      </c>
      <c r="AU77" s="82" t="s">
        <v>14250</v>
      </c>
      <c r="AV77" s="82" t="s">
        <v>14250</v>
      </c>
      <c r="AW77" s="82" t="s">
        <v>14102</v>
      </c>
      <c r="AX77" s="82" t="s">
        <v>14215</v>
      </c>
      <c r="AY77" s="82" t="s">
        <v>14122</v>
      </c>
      <c r="AZ77" s="82" t="s">
        <v>14128</v>
      </c>
      <c r="BA77" s="82"/>
      <c r="BB77" s="52" t="s">
        <v>14104</v>
      </c>
      <c r="BC77" s="52" t="s">
        <v>14211</v>
      </c>
      <c r="BD77" s="52" t="s">
        <v>14211</v>
      </c>
      <c r="BE77" s="52" t="s">
        <v>14211</v>
      </c>
      <c r="BF77" s="52" t="s">
        <v>14156</v>
      </c>
      <c r="BG77" s="52" t="s">
        <v>14156</v>
      </c>
      <c r="BH77" s="52" t="s">
        <v>14156</v>
      </c>
      <c r="BI77" s="52" t="s">
        <v>14106</v>
      </c>
      <c r="BJ77" s="52" t="s">
        <v>14195</v>
      </c>
      <c r="BK77" s="52" t="s">
        <v>14195</v>
      </c>
      <c r="BL77" s="52" t="s">
        <v>14242</v>
      </c>
      <c r="BM77" s="52" t="s">
        <v>14248</v>
      </c>
      <c r="BN77" s="52" t="s">
        <v>14248</v>
      </c>
      <c r="BO77" s="52" t="s">
        <v>14110</v>
      </c>
      <c r="BP77" s="52" t="s">
        <v>14110</v>
      </c>
      <c r="BQ77" s="52" t="s">
        <v>14110</v>
      </c>
      <c r="BR77" s="52" t="s">
        <v>14110</v>
      </c>
      <c r="BS77" s="52" t="s">
        <v>14110</v>
      </c>
      <c r="BT77" s="52" t="s">
        <v>14110</v>
      </c>
      <c r="BU77" s="82"/>
      <c r="BV77" s="82" t="s">
        <v>14110</v>
      </c>
    </row>
    <row r="78" spans="1:74" ht="15" customHeight="1">
      <c r="A78" s="82">
        <v>0</v>
      </c>
      <c r="B78" s="82">
        <v>0</v>
      </c>
      <c r="C78" s="82">
        <v>0</v>
      </c>
      <c r="D78" s="82">
        <v>0</v>
      </c>
      <c r="E78" s="82">
        <v>0</v>
      </c>
      <c r="F78" s="82">
        <v>0</v>
      </c>
      <c r="G78" s="82">
        <v>0</v>
      </c>
      <c r="H78" s="82" t="s">
        <v>14154</v>
      </c>
      <c r="I78" s="82">
        <v>4</v>
      </c>
      <c r="J78" s="82"/>
      <c r="K78" s="82" t="s">
        <v>14085</v>
      </c>
      <c r="L78" s="82" t="s">
        <v>14155</v>
      </c>
      <c r="M78" s="82" t="s">
        <v>14250</v>
      </c>
      <c r="N78" s="82"/>
      <c r="O78" s="82" t="s">
        <v>14088</v>
      </c>
      <c r="P78" s="52" t="s">
        <v>14089</v>
      </c>
      <c r="Q78" s="52" t="s">
        <v>14113</v>
      </c>
      <c r="R78" s="52" t="s">
        <v>14250</v>
      </c>
      <c r="S78" s="52" t="s">
        <v>14090</v>
      </c>
      <c r="T78" s="52" t="s">
        <v>14090</v>
      </c>
      <c r="U78" s="52" t="s">
        <v>14137</v>
      </c>
      <c r="V78" s="52" t="s">
        <v>14110</v>
      </c>
      <c r="W78" s="52" t="s">
        <v>14092</v>
      </c>
      <c r="X78" s="52" t="s">
        <v>14116</v>
      </c>
      <c r="Y78" s="52" t="s">
        <v>14093</v>
      </c>
      <c r="Z78" s="52" t="s">
        <v>14140</v>
      </c>
      <c r="AA78" s="52" t="s">
        <v>14110</v>
      </c>
      <c r="AB78" s="82" t="s">
        <v>14118</v>
      </c>
      <c r="AC78" s="82" t="s">
        <v>14141</v>
      </c>
      <c r="AD78" s="82" t="s">
        <v>14141</v>
      </c>
      <c r="AE78" s="82" t="s">
        <v>14093</v>
      </c>
      <c r="AF78" s="82" t="s">
        <v>14211</v>
      </c>
      <c r="AG78" s="82"/>
      <c r="AH78" s="82" t="s">
        <v>14097</v>
      </c>
      <c r="AI78" s="82" t="s">
        <v>14122</v>
      </c>
      <c r="AJ78" s="82" t="s">
        <v>14093</v>
      </c>
      <c r="AK78" s="82" t="s">
        <v>14099</v>
      </c>
      <c r="AL78" s="82" t="s">
        <v>14188</v>
      </c>
      <c r="AM78" s="82" t="s">
        <v>14188</v>
      </c>
      <c r="AN78" s="82" t="s">
        <v>14110</v>
      </c>
      <c r="AO78" s="82" t="s">
        <v>14110</v>
      </c>
      <c r="AP78" s="82"/>
      <c r="AQ78" s="82" t="s">
        <v>14100</v>
      </c>
      <c r="AR78" s="82" t="s">
        <v>14100</v>
      </c>
      <c r="AS78" s="82" t="s">
        <v>14098</v>
      </c>
      <c r="AT78" s="82" t="s">
        <v>14250</v>
      </c>
      <c r="AU78" s="82" t="s">
        <v>14250</v>
      </c>
      <c r="AV78" s="82" t="s">
        <v>14250</v>
      </c>
      <c r="AW78" s="82" t="s">
        <v>14102</v>
      </c>
      <c r="AX78" s="82" t="s">
        <v>14215</v>
      </c>
      <c r="AY78" s="82" t="s">
        <v>14122</v>
      </c>
      <c r="AZ78" s="82" t="s">
        <v>14128</v>
      </c>
      <c r="BA78" s="82"/>
      <c r="BB78" s="52" t="s">
        <v>14104</v>
      </c>
      <c r="BC78" s="52" t="s">
        <v>14211</v>
      </c>
      <c r="BD78" s="52" t="s">
        <v>14211</v>
      </c>
      <c r="BE78" s="52" t="s">
        <v>14211</v>
      </c>
      <c r="BF78" s="52" t="s">
        <v>14156</v>
      </c>
      <c r="BG78" s="52" t="s">
        <v>14156</v>
      </c>
      <c r="BH78" s="52" t="s">
        <v>14156</v>
      </c>
      <c r="BI78" s="52" t="s">
        <v>14106</v>
      </c>
      <c r="BJ78" s="52" t="s">
        <v>14195</v>
      </c>
      <c r="BK78" s="52" t="s">
        <v>14195</v>
      </c>
      <c r="BL78" s="52" t="s">
        <v>14242</v>
      </c>
      <c r="BM78" s="52" t="s">
        <v>14248</v>
      </c>
      <c r="BN78" s="52" t="s">
        <v>14248</v>
      </c>
      <c r="BO78" s="52" t="s">
        <v>14110</v>
      </c>
      <c r="BP78" s="52" t="s">
        <v>14110</v>
      </c>
      <c r="BQ78" s="52" t="s">
        <v>14110</v>
      </c>
      <c r="BR78" s="52" t="s">
        <v>14110</v>
      </c>
      <c r="BS78" s="52" t="s">
        <v>14110</v>
      </c>
      <c r="BT78" s="52" t="s">
        <v>14110</v>
      </c>
      <c r="BU78" s="82"/>
      <c r="BV78" s="82" t="s">
        <v>14110</v>
      </c>
    </row>
    <row r="79" spans="1:74" ht="15" customHeight="1">
      <c r="A79" s="82">
        <v>0</v>
      </c>
      <c r="B79" s="82">
        <v>0</v>
      </c>
      <c r="C79" s="82">
        <v>0</v>
      </c>
      <c r="D79" s="82">
        <v>0</v>
      </c>
      <c r="E79" s="82">
        <v>0</v>
      </c>
      <c r="F79" s="82">
        <v>0</v>
      </c>
      <c r="G79" s="82">
        <v>0</v>
      </c>
      <c r="H79" s="82" t="s">
        <v>14170</v>
      </c>
      <c r="I79" s="82">
        <v>2</v>
      </c>
      <c r="J79" s="82"/>
      <c r="K79" s="82" t="s">
        <v>14085</v>
      </c>
      <c r="L79" s="82" t="s">
        <v>14155</v>
      </c>
      <c r="M79" s="82" t="s">
        <v>14250</v>
      </c>
      <c r="N79" s="82"/>
      <c r="O79" s="82" t="s">
        <v>14088</v>
      </c>
      <c r="P79" s="52" t="s">
        <v>14089</v>
      </c>
      <c r="Q79" s="52" t="s">
        <v>14090</v>
      </c>
      <c r="R79" s="52" t="s">
        <v>14250</v>
      </c>
      <c r="S79" s="52" t="s">
        <v>14090</v>
      </c>
      <c r="T79" s="52" t="s">
        <v>14090</v>
      </c>
      <c r="U79" s="52" t="s">
        <v>14137</v>
      </c>
      <c r="V79" s="52" t="s">
        <v>14110</v>
      </c>
      <c r="W79" s="52" t="s">
        <v>14092</v>
      </c>
      <c r="X79" s="52" t="s">
        <v>14116</v>
      </c>
      <c r="Y79" s="52" t="s">
        <v>14093</v>
      </c>
      <c r="Z79" s="52" t="s">
        <v>14140</v>
      </c>
      <c r="AA79" s="52" t="s">
        <v>14110</v>
      </c>
      <c r="AB79" s="82" t="s">
        <v>14118</v>
      </c>
      <c r="AC79" s="82" t="s">
        <v>14141</v>
      </c>
      <c r="AD79" s="82" t="s">
        <v>14141</v>
      </c>
      <c r="AE79" s="82" t="s">
        <v>14093</v>
      </c>
      <c r="AF79" s="82" t="s">
        <v>14211</v>
      </c>
      <c r="AG79" s="82"/>
      <c r="AH79" s="82" t="s">
        <v>14097</v>
      </c>
      <c r="AI79" s="82" t="s">
        <v>14122</v>
      </c>
      <c r="AJ79" s="82" t="s">
        <v>14093</v>
      </c>
      <c r="AK79" s="82" t="s">
        <v>14099</v>
      </c>
      <c r="AL79" s="82" t="s">
        <v>14188</v>
      </c>
      <c r="AM79" s="82" t="s">
        <v>14188</v>
      </c>
      <c r="AN79" s="82" t="s">
        <v>14110</v>
      </c>
      <c r="AO79" s="82" t="s">
        <v>14110</v>
      </c>
      <c r="AP79" s="82"/>
      <c r="AQ79" s="82" t="s">
        <v>14100</v>
      </c>
      <c r="AR79" s="82" t="s">
        <v>14100</v>
      </c>
      <c r="AS79" s="82" t="s">
        <v>14098</v>
      </c>
      <c r="AT79" s="82" t="s">
        <v>14250</v>
      </c>
      <c r="AU79" s="82" t="s">
        <v>14250</v>
      </c>
      <c r="AV79" s="82" t="s">
        <v>14250</v>
      </c>
      <c r="AW79" s="82" t="s">
        <v>14102</v>
      </c>
      <c r="AX79" s="82" t="s">
        <v>14215</v>
      </c>
      <c r="AY79" s="82" t="s">
        <v>14122</v>
      </c>
      <c r="AZ79" s="82" t="s">
        <v>14128</v>
      </c>
      <c r="BA79" s="82"/>
      <c r="BB79" s="52" t="s">
        <v>14104</v>
      </c>
      <c r="BC79" s="52" t="s">
        <v>14211</v>
      </c>
      <c r="BD79" s="52" t="s">
        <v>14211</v>
      </c>
      <c r="BE79" s="52" t="s">
        <v>14211</v>
      </c>
      <c r="BF79" s="52" t="s">
        <v>14156</v>
      </c>
      <c r="BG79" s="52" t="s">
        <v>14156</v>
      </c>
      <c r="BH79" s="52" t="s">
        <v>14156</v>
      </c>
      <c r="BI79" s="52" t="s">
        <v>14106</v>
      </c>
      <c r="BJ79" s="52" t="s">
        <v>14195</v>
      </c>
      <c r="BK79" s="52" t="s">
        <v>14195</v>
      </c>
      <c r="BL79" s="52" t="s">
        <v>14242</v>
      </c>
      <c r="BM79" s="52" t="s">
        <v>14248</v>
      </c>
      <c r="BN79" s="52" t="s">
        <v>14248</v>
      </c>
      <c r="BO79" s="52" t="s">
        <v>14110</v>
      </c>
      <c r="BP79" s="52" t="s">
        <v>14110</v>
      </c>
      <c r="BQ79" s="52" t="s">
        <v>14110</v>
      </c>
      <c r="BR79" s="52" t="s">
        <v>14110</v>
      </c>
      <c r="BS79" s="52" t="s">
        <v>14110</v>
      </c>
      <c r="BT79" s="52" t="s">
        <v>14110</v>
      </c>
      <c r="BU79" s="82"/>
      <c r="BV79" s="82" t="s">
        <v>14110</v>
      </c>
    </row>
    <row r="80" spans="1:74" ht="15" customHeight="1">
      <c r="A80" s="82">
        <v>0</v>
      </c>
      <c r="B80" s="82">
        <v>0</v>
      </c>
      <c r="C80" s="82">
        <v>0</v>
      </c>
      <c r="D80" s="82">
        <v>0</v>
      </c>
      <c r="E80" s="82">
        <v>0</v>
      </c>
      <c r="F80" s="82">
        <v>0</v>
      </c>
      <c r="G80" s="82">
        <v>0</v>
      </c>
      <c r="H80" s="82" t="s">
        <v>14184</v>
      </c>
      <c r="I80" s="82">
        <v>6</v>
      </c>
      <c r="J80" s="82"/>
      <c r="K80" s="82" t="s">
        <v>14085</v>
      </c>
      <c r="L80" s="82" t="s">
        <v>14155</v>
      </c>
      <c r="M80" s="82" t="s">
        <v>14250</v>
      </c>
      <c r="N80" s="82"/>
      <c r="O80" s="82" t="s">
        <v>14088</v>
      </c>
      <c r="P80" s="52" t="s">
        <v>14089</v>
      </c>
      <c r="Q80" s="52" t="s">
        <v>14090</v>
      </c>
      <c r="R80" s="52" t="s">
        <v>14250</v>
      </c>
      <c r="S80" s="52" t="s">
        <v>14090</v>
      </c>
      <c r="T80" s="52" t="s">
        <v>14090</v>
      </c>
      <c r="U80" s="52" t="s">
        <v>14137</v>
      </c>
      <c r="V80" s="52" t="s">
        <v>14110</v>
      </c>
      <c r="W80" s="52" t="s">
        <v>14092</v>
      </c>
      <c r="X80" s="52" t="s">
        <v>14116</v>
      </c>
      <c r="Y80" s="52" t="s">
        <v>14093</v>
      </c>
      <c r="Z80" s="52" t="s">
        <v>14140</v>
      </c>
      <c r="AA80" s="52" t="s">
        <v>14110</v>
      </c>
      <c r="AB80" s="82" t="s">
        <v>14118</v>
      </c>
      <c r="AC80" s="82" t="s">
        <v>14141</v>
      </c>
      <c r="AD80" s="82" t="s">
        <v>14141</v>
      </c>
      <c r="AE80" s="82" t="s">
        <v>14093</v>
      </c>
      <c r="AF80" s="82" t="s">
        <v>14211</v>
      </c>
      <c r="AG80" s="82"/>
      <c r="AH80" s="82" t="s">
        <v>14097</v>
      </c>
      <c r="AI80" s="82" t="s">
        <v>14098</v>
      </c>
      <c r="AJ80" s="82" t="s">
        <v>14123</v>
      </c>
      <c r="AK80" s="82" t="s">
        <v>14099</v>
      </c>
      <c r="AL80" s="82" t="s">
        <v>14099</v>
      </c>
      <c r="AM80" s="82" t="s">
        <v>14188</v>
      </c>
      <c r="AN80" s="82" t="s">
        <v>14110</v>
      </c>
      <c r="AO80" s="82" t="s">
        <v>14087</v>
      </c>
      <c r="AP80" s="82"/>
      <c r="AQ80" s="82" t="s">
        <v>14100</v>
      </c>
      <c r="AR80" s="82" t="s">
        <v>14100</v>
      </c>
      <c r="AS80" s="82" t="s">
        <v>14098</v>
      </c>
      <c r="AT80" s="82" t="s">
        <v>14250</v>
      </c>
      <c r="AU80" s="82" t="s">
        <v>14250</v>
      </c>
      <c r="AV80" s="82" t="s">
        <v>14250</v>
      </c>
      <c r="AW80" s="82" t="s">
        <v>14102</v>
      </c>
      <c r="AX80" s="82" t="s">
        <v>14215</v>
      </c>
      <c r="AY80" s="82" t="s">
        <v>14122</v>
      </c>
      <c r="AZ80" s="82" t="s">
        <v>14103</v>
      </c>
      <c r="BA80" s="82"/>
      <c r="BB80" s="52" t="s">
        <v>14104</v>
      </c>
      <c r="BC80" s="52" t="s">
        <v>14211</v>
      </c>
      <c r="BD80" s="52" t="s">
        <v>14211</v>
      </c>
      <c r="BE80" s="52" t="s">
        <v>14211</v>
      </c>
      <c r="BF80" s="52" t="s">
        <v>14156</v>
      </c>
      <c r="BG80" s="52" t="s">
        <v>14156</v>
      </c>
      <c r="BH80" s="52" t="s">
        <v>14156</v>
      </c>
      <c r="BI80" s="52" t="s">
        <v>14106</v>
      </c>
      <c r="BJ80" s="52" t="s">
        <v>14195</v>
      </c>
      <c r="BK80" s="52" t="s">
        <v>14195</v>
      </c>
      <c r="BL80" s="52" t="s">
        <v>14242</v>
      </c>
      <c r="BM80" s="52" t="s">
        <v>14248</v>
      </c>
      <c r="BN80" s="52" t="s">
        <v>14248</v>
      </c>
      <c r="BO80" s="52" t="s">
        <v>14110</v>
      </c>
      <c r="BP80" s="52" t="s">
        <v>14110</v>
      </c>
      <c r="BQ80" s="52" t="s">
        <v>14110</v>
      </c>
      <c r="BR80" s="52" t="s">
        <v>14110</v>
      </c>
      <c r="BS80" s="52" t="s">
        <v>14110</v>
      </c>
      <c r="BT80" s="52" t="s">
        <v>14110</v>
      </c>
      <c r="BU80" s="82"/>
      <c r="BV80" s="82" t="s">
        <v>14110</v>
      </c>
    </row>
    <row r="81" spans="1:74" ht="15" customHeight="1">
      <c r="A81" s="82">
        <v>93</v>
      </c>
      <c r="B81" s="82">
        <v>2013</v>
      </c>
      <c r="C81" s="82" t="s">
        <v>714</v>
      </c>
      <c r="D81" s="82" t="s">
        <v>715</v>
      </c>
      <c r="E81" s="82" t="s">
        <v>712</v>
      </c>
      <c r="F81" s="82" t="s">
        <v>13707</v>
      </c>
      <c r="G81" s="82">
        <v>0</v>
      </c>
      <c r="H81" s="82" t="s">
        <v>14085</v>
      </c>
      <c r="I81" s="82">
        <v>12</v>
      </c>
      <c r="J81" s="82"/>
      <c r="K81" s="82" t="s">
        <v>14085</v>
      </c>
      <c r="L81" s="82" t="s">
        <v>14155</v>
      </c>
      <c r="M81" s="82" t="s">
        <v>14250</v>
      </c>
      <c r="N81" s="82"/>
      <c r="O81" s="82" t="s">
        <v>14088</v>
      </c>
      <c r="P81" s="52" t="s">
        <v>14112</v>
      </c>
      <c r="Q81" s="52" t="s">
        <v>14090</v>
      </c>
      <c r="R81" s="52" t="s">
        <v>14250</v>
      </c>
      <c r="S81" s="52" t="s">
        <v>14090</v>
      </c>
      <c r="T81" s="52" t="s">
        <v>14090</v>
      </c>
      <c r="U81" s="52" t="s">
        <v>14137</v>
      </c>
      <c r="V81" s="52" t="s">
        <v>14110</v>
      </c>
      <c r="W81" s="52" t="s">
        <v>14092</v>
      </c>
      <c r="X81" s="52" t="s">
        <v>14116</v>
      </c>
      <c r="Y81" s="52" t="s">
        <v>14139</v>
      </c>
      <c r="Z81" s="52" t="s">
        <v>14094</v>
      </c>
      <c r="AA81" s="52" t="s">
        <v>14110</v>
      </c>
      <c r="AB81" s="82" t="s">
        <v>14118</v>
      </c>
      <c r="AC81" s="82" t="s">
        <v>14141</v>
      </c>
      <c r="AD81" s="82" t="s">
        <v>14141</v>
      </c>
      <c r="AE81" s="82" t="s">
        <v>14093</v>
      </c>
      <c r="AF81" s="82" t="s">
        <v>14211</v>
      </c>
      <c r="AG81" s="82"/>
      <c r="AH81" s="82" t="s">
        <v>14097</v>
      </c>
      <c r="AI81" s="82" t="s">
        <v>14098</v>
      </c>
      <c r="AJ81" s="82" t="s">
        <v>14123</v>
      </c>
      <c r="AK81" s="82" t="s">
        <v>14099</v>
      </c>
      <c r="AL81" s="82" t="s">
        <v>14099</v>
      </c>
      <c r="AM81" s="82" t="s">
        <v>14099</v>
      </c>
      <c r="AN81" s="82" t="s">
        <v>14110</v>
      </c>
      <c r="AO81" s="82" t="s">
        <v>14110</v>
      </c>
      <c r="AP81" s="82"/>
      <c r="AQ81" s="82" t="s">
        <v>14100</v>
      </c>
      <c r="AR81" s="82" t="s">
        <v>14100</v>
      </c>
      <c r="AS81" s="82" t="s">
        <v>14098</v>
      </c>
      <c r="AT81" s="82" t="s">
        <v>14250</v>
      </c>
      <c r="AU81" s="82" t="s">
        <v>14250</v>
      </c>
      <c r="AV81" s="82" t="s">
        <v>14250</v>
      </c>
      <c r="AW81" s="82" t="s">
        <v>14102</v>
      </c>
      <c r="AX81" s="82" t="s">
        <v>14102</v>
      </c>
      <c r="AY81" s="82" t="s">
        <v>14122</v>
      </c>
      <c r="AZ81" s="82" t="s">
        <v>14103</v>
      </c>
      <c r="BA81" s="82"/>
      <c r="BB81" s="52" t="s">
        <v>14104</v>
      </c>
      <c r="BC81" s="52" t="s">
        <v>14193</v>
      </c>
      <c r="BD81" s="52" t="s">
        <v>14211</v>
      </c>
      <c r="BE81" s="52" t="s">
        <v>14211</v>
      </c>
      <c r="BF81" s="52" t="s">
        <v>14105</v>
      </c>
      <c r="BG81" s="52" t="s">
        <v>14156</v>
      </c>
      <c r="BH81" s="52" t="s">
        <v>14156</v>
      </c>
      <c r="BI81" s="52" t="s">
        <v>14131</v>
      </c>
      <c r="BJ81" s="52" t="s">
        <v>14106</v>
      </c>
      <c r="BK81" s="52" t="s">
        <v>14195</v>
      </c>
      <c r="BL81" s="52" t="s">
        <v>14107</v>
      </c>
      <c r="BM81" s="52" t="s">
        <v>14248</v>
      </c>
      <c r="BN81" s="52" t="s">
        <v>14248</v>
      </c>
      <c r="BO81" s="52" t="s">
        <v>14087</v>
      </c>
      <c r="BP81" s="52" t="s">
        <v>14087</v>
      </c>
      <c r="BQ81" s="52" t="s">
        <v>14110</v>
      </c>
      <c r="BR81" s="52" t="s">
        <v>14110</v>
      </c>
      <c r="BS81" s="52" t="s">
        <v>14110</v>
      </c>
      <c r="BT81" s="52" t="s">
        <v>14110</v>
      </c>
      <c r="BU81" s="82"/>
      <c r="BV81" s="82" t="s">
        <v>14110</v>
      </c>
    </row>
    <row r="82" spans="1:74" ht="15" customHeight="1">
      <c r="A82" s="82">
        <v>0</v>
      </c>
      <c r="B82" s="82">
        <v>0</v>
      </c>
      <c r="C82" s="82">
        <v>0</v>
      </c>
      <c r="D82" s="82">
        <v>0</v>
      </c>
      <c r="E82" s="82">
        <v>0</v>
      </c>
      <c r="F82" s="82">
        <v>0</v>
      </c>
      <c r="G82" s="82">
        <v>0</v>
      </c>
      <c r="H82" s="82" t="s">
        <v>14108</v>
      </c>
      <c r="I82" s="82">
        <v>12</v>
      </c>
      <c r="J82" s="82"/>
      <c r="K82" s="82" t="s">
        <v>14085</v>
      </c>
      <c r="L82" s="82" t="s">
        <v>14155</v>
      </c>
      <c r="M82" s="82" t="s">
        <v>14250</v>
      </c>
      <c r="N82" s="82"/>
      <c r="O82" s="82" t="s">
        <v>14088</v>
      </c>
      <c r="P82" s="52" t="s">
        <v>14112</v>
      </c>
      <c r="Q82" s="52" t="s">
        <v>14090</v>
      </c>
      <c r="R82" s="52" t="s">
        <v>14250</v>
      </c>
      <c r="S82" s="52" t="s">
        <v>14090</v>
      </c>
      <c r="T82" s="52" t="s">
        <v>14090</v>
      </c>
      <c r="U82" s="52" t="s">
        <v>14137</v>
      </c>
      <c r="V82" s="52" t="s">
        <v>14110</v>
      </c>
      <c r="W82" s="52" t="s">
        <v>14138</v>
      </c>
      <c r="X82" s="52" t="s">
        <v>14091</v>
      </c>
      <c r="Y82" s="52" t="s">
        <v>14173</v>
      </c>
      <c r="Z82" s="52" t="s">
        <v>14094</v>
      </c>
      <c r="AA82" s="52" t="s">
        <v>14110</v>
      </c>
      <c r="AB82" s="82" t="s">
        <v>14095</v>
      </c>
      <c r="AC82" s="82" t="s">
        <v>14141</v>
      </c>
      <c r="AD82" s="82" t="s">
        <v>14141</v>
      </c>
      <c r="AE82" s="82" t="s">
        <v>14093</v>
      </c>
      <c r="AF82" s="82" t="s">
        <v>14237</v>
      </c>
      <c r="AG82" s="82" t="s">
        <v>14444</v>
      </c>
      <c r="AH82" s="82" t="s">
        <v>14097</v>
      </c>
      <c r="AI82" s="82" t="s">
        <v>14098</v>
      </c>
      <c r="AJ82" s="82" t="s">
        <v>14123</v>
      </c>
      <c r="AK82" s="82" t="s">
        <v>14099</v>
      </c>
      <c r="AL82" s="82" t="s">
        <v>14099</v>
      </c>
      <c r="AM82" s="82" t="s">
        <v>14099</v>
      </c>
      <c r="AN82" s="82" t="s">
        <v>14110</v>
      </c>
      <c r="AO82" s="82" t="s">
        <v>14110</v>
      </c>
      <c r="AP82" s="82"/>
      <c r="AQ82" s="82" t="s">
        <v>14100</v>
      </c>
      <c r="AR82" s="82" t="s">
        <v>14100</v>
      </c>
      <c r="AS82" s="82" t="s">
        <v>14098</v>
      </c>
      <c r="AT82" s="82" t="s">
        <v>14250</v>
      </c>
      <c r="AU82" s="82" t="s">
        <v>14250</v>
      </c>
      <c r="AV82" s="82" t="s">
        <v>14250</v>
      </c>
      <c r="AW82" s="82" t="s">
        <v>14102</v>
      </c>
      <c r="AX82" s="82" t="s">
        <v>14215</v>
      </c>
      <c r="AY82" s="82" t="s">
        <v>14122</v>
      </c>
      <c r="AZ82" s="82" t="s">
        <v>14103</v>
      </c>
      <c r="BA82" s="82"/>
      <c r="BB82" s="52" t="s">
        <v>14104</v>
      </c>
      <c r="BC82" s="52" t="s">
        <v>14193</v>
      </c>
      <c r="BD82" s="52" t="s">
        <v>14211</v>
      </c>
      <c r="BE82" s="52" t="s">
        <v>14211</v>
      </c>
      <c r="BF82" s="52" t="s">
        <v>14105</v>
      </c>
      <c r="BG82" s="52" t="s">
        <v>14156</v>
      </c>
      <c r="BH82" s="52" t="s">
        <v>14156</v>
      </c>
      <c r="BI82" s="52" t="s">
        <v>14131</v>
      </c>
      <c r="BJ82" s="52" t="s">
        <v>14106</v>
      </c>
      <c r="BK82" s="52" t="s">
        <v>14195</v>
      </c>
      <c r="BL82" s="52" t="s">
        <v>14242</v>
      </c>
      <c r="BM82" s="52" t="s">
        <v>14248</v>
      </c>
      <c r="BN82" s="52" t="s">
        <v>14248</v>
      </c>
      <c r="BO82" s="52" t="s">
        <v>14087</v>
      </c>
      <c r="BP82" s="52" t="s">
        <v>14087</v>
      </c>
      <c r="BQ82" s="52" t="s">
        <v>14110</v>
      </c>
      <c r="BR82" s="52" t="s">
        <v>14110</v>
      </c>
      <c r="BS82" s="52" t="s">
        <v>14110</v>
      </c>
      <c r="BT82" s="52" t="s">
        <v>14110</v>
      </c>
      <c r="BU82" s="82" t="s">
        <v>14445</v>
      </c>
      <c r="BV82" s="82" t="s">
        <v>14110</v>
      </c>
    </row>
    <row r="83" spans="1:74" ht="15" customHeight="1">
      <c r="A83" s="82">
        <v>107</v>
      </c>
      <c r="B83" s="82">
        <v>2014</v>
      </c>
      <c r="C83" s="82" t="s">
        <v>282</v>
      </c>
      <c r="D83" s="82" t="s">
        <v>283</v>
      </c>
      <c r="E83" s="82" t="s">
        <v>858</v>
      </c>
      <c r="F83" s="82" t="s">
        <v>13714</v>
      </c>
      <c r="G83" s="82">
        <v>0</v>
      </c>
      <c r="H83" s="82" t="s">
        <v>14085</v>
      </c>
      <c r="I83" s="82">
        <v>8</v>
      </c>
      <c r="J83" s="82"/>
      <c r="K83" s="82" t="s">
        <v>14184</v>
      </c>
      <c r="L83" s="82" t="s">
        <v>14171</v>
      </c>
      <c r="M83" s="82" t="s">
        <v>14250</v>
      </c>
      <c r="N83" s="82"/>
      <c r="O83" s="82" t="s">
        <v>14111</v>
      </c>
      <c r="P83" s="52" t="s">
        <v>14156</v>
      </c>
      <c r="Q83" s="52" t="s">
        <v>14090</v>
      </c>
      <c r="R83" s="52" t="s">
        <v>14250</v>
      </c>
      <c r="S83" s="52" t="s">
        <v>14090</v>
      </c>
      <c r="T83" s="52" t="s">
        <v>14090</v>
      </c>
      <c r="U83" s="52" t="s">
        <v>14137</v>
      </c>
      <c r="V83" s="52" t="s">
        <v>14110</v>
      </c>
      <c r="W83" s="52" t="s">
        <v>14092</v>
      </c>
      <c r="X83" s="52" t="s">
        <v>14116</v>
      </c>
      <c r="Y83" s="52" t="s">
        <v>14093</v>
      </c>
      <c r="Z83" s="52" t="s">
        <v>14116</v>
      </c>
      <c r="AA83" s="52" t="s">
        <v>14110</v>
      </c>
      <c r="AB83" s="82" t="s">
        <v>14118</v>
      </c>
      <c r="AC83" s="82" t="s">
        <v>14141</v>
      </c>
      <c r="AD83" s="82" t="s">
        <v>14141</v>
      </c>
      <c r="AE83" s="82" t="s">
        <v>14093</v>
      </c>
      <c r="AF83" s="82" t="s">
        <v>14219</v>
      </c>
      <c r="AG83" s="82"/>
      <c r="AH83" s="82" t="s">
        <v>14097</v>
      </c>
      <c r="AI83" s="82" t="s">
        <v>14122</v>
      </c>
      <c r="AJ83" s="82" t="s">
        <v>14123</v>
      </c>
      <c r="AK83" s="82" t="s">
        <v>14099</v>
      </c>
      <c r="AL83" s="82" t="s">
        <v>14220</v>
      </c>
      <c r="AM83" s="82" t="s">
        <v>14099</v>
      </c>
      <c r="AN83" s="82" t="s">
        <v>14110</v>
      </c>
      <c r="AO83" s="82" t="s">
        <v>14110</v>
      </c>
      <c r="AP83" s="82"/>
      <c r="AQ83" s="82" t="s">
        <v>14100</v>
      </c>
      <c r="AR83" s="82" t="s">
        <v>14100</v>
      </c>
      <c r="AS83" s="82" t="s">
        <v>14098</v>
      </c>
      <c r="AT83" s="82" t="s">
        <v>14250</v>
      </c>
      <c r="AU83" s="82" t="s">
        <v>14250</v>
      </c>
      <c r="AV83" s="82" t="s">
        <v>14250</v>
      </c>
      <c r="AW83" s="82" t="s">
        <v>14102</v>
      </c>
      <c r="AX83" s="82" t="s">
        <v>14102</v>
      </c>
      <c r="AY83" s="82" t="s">
        <v>14122</v>
      </c>
      <c r="AZ83" s="82" t="s">
        <v>14103</v>
      </c>
      <c r="BA83" s="82"/>
      <c r="BB83" s="52" t="s">
        <v>14104</v>
      </c>
      <c r="BC83" s="52" t="s">
        <v>14211</v>
      </c>
      <c r="BD83" s="52" t="s">
        <v>14211</v>
      </c>
      <c r="BE83" s="52" t="s">
        <v>14211</v>
      </c>
      <c r="BF83" s="52" t="s">
        <v>14156</v>
      </c>
      <c r="BG83" s="52" t="s">
        <v>14156</v>
      </c>
      <c r="BH83" s="52" t="s">
        <v>14156</v>
      </c>
      <c r="BI83" s="52" t="s">
        <v>14131</v>
      </c>
      <c r="BJ83" s="52" t="s">
        <v>14195</v>
      </c>
      <c r="BK83" s="52" t="s">
        <v>14195</v>
      </c>
      <c r="BL83" s="52" t="s">
        <v>14107</v>
      </c>
      <c r="BM83" s="52" t="s">
        <v>14225</v>
      </c>
      <c r="BN83" s="52" t="s">
        <v>14248</v>
      </c>
      <c r="BO83" s="52" t="s">
        <v>14110</v>
      </c>
      <c r="BP83" s="52" t="s">
        <v>14110</v>
      </c>
      <c r="BQ83" s="52" t="s">
        <v>14110</v>
      </c>
      <c r="BR83" s="52" t="s">
        <v>14110</v>
      </c>
      <c r="BS83" s="52" t="s">
        <v>14110</v>
      </c>
      <c r="BT83" s="52" t="s">
        <v>14110</v>
      </c>
      <c r="BU83" s="82"/>
      <c r="BV83" s="82" t="s">
        <v>14110</v>
      </c>
    </row>
    <row r="84" spans="1:74" ht="15" customHeight="1">
      <c r="A84" s="82">
        <v>108</v>
      </c>
      <c r="B84" s="82">
        <v>2014</v>
      </c>
      <c r="C84" s="82" t="s">
        <v>299</v>
      </c>
      <c r="D84" s="82" t="s">
        <v>300</v>
      </c>
      <c r="E84" s="82" t="s">
        <v>639</v>
      </c>
      <c r="F84" s="82" t="s">
        <v>13715</v>
      </c>
      <c r="G84" s="82">
        <v>0</v>
      </c>
      <c r="H84" s="82" t="s">
        <v>14085</v>
      </c>
      <c r="I84" s="82">
        <v>4</v>
      </c>
      <c r="J84" s="82"/>
      <c r="K84" s="82" t="s">
        <v>14085</v>
      </c>
      <c r="L84" s="82" t="s">
        <v>14109</v>
      </c>
      <c r="M84" s="82" t="s">
        <v>14110</v>
      </c>
      <c r="N84" s="82"/>
      <c r="O84" s="82" t="s">
        <v>14088</v>
      </c>
      <c r="P84" s="52" t="s">
        <v>14156</v>
      </c>
      <c r="Q84" s="52" t="s">
        <v>14113</v>
      </c>
      <c r="R84" s="52" t="s">
        <v>14250</v>
      </c>
      <c r="S84" s="52" t="s">
        <v>14113</v>
      </c>
      <c r="T84" s="52" t="s">
        <v>14113</v>
      </c>
      <c r="U84" s="52" t="s">
        <v>14137</v>
      </c>
      <c r="V84" s="52" t="s">
        <v>14087</v>
      </c>
      <c r="W84" s="52" t="s">
        <v>14092</v>
      </c>
      <c r="X84" s="52" t="s">
        <v>14091</v>
      </c>
      <c r="Y84" s="52" t="s">
        <v>14093</v>
      </c>
      <c r="Z84" s="52" t="s">
        <v>14116</v>
      </c>
      <c r="AA84" s="52" t="s">
        <v>14110</v>
      </c>
      <c r="AB84" s="82" t="s">
        <v>14118</v>
      </c>
      <c r="AC84" s="82" t="s">
        <v>14141</v>
      </c>
      <c r="AD84" s="82" t="s">
        <v>14141</v>
      </c>
      <c r="AE84" s="82" t="s">
        <v>14093</v>
      </c>
      <c r="AF84" s="82" t="s">
        <v>14211</v>
      </c>
      <c r="AG84" s="82"/>
      <c r="AH84" s="82" t="s">
        <v>14121</v>
      </c>
      <c r="AI84" s="82" t="s">
        <v>14098</v>
      </c>
      <c r="AJ84" s="82" t="s">
        <v>14123</v>
      </c>
      <c r="AK84" s="82" t="s">
        <v>14124</v>
      </c>
      <c r="AL84" s="82" t="s">
        <v>14124</v>
      </c>
      <c r="AM84" s="82" t="s">
        <v>14124</v>
      </c>
      <c r="AN84" s="82" t="s">
        <v>14110</v>
      </c>
      <c r="AO84" s="82" t="s">
        <v>14110</v>
      </c>
      <c r="AP84" s="82"/>
      <c r="AQ84" s="82" t="s">
        <v>14229</v>
      </c>
      <c r="AR84" s="82" t="s">
        <v>14229</v>
      </c>
      <c r="AS84" s="82" t="s">
        <v>14098</v>
      </c>
      <c r="AT84" s="82" t="s">
        <v>14101</v>
      </c>
      <c r="AU84" s="82" t="s">
        <v>14101</v>
      </c>
      <c r="AV84" s="82" t="s">
        <v>14110</v>
      </c>
      <c r="AW84" s="82" t="s">
        <v>14127</v>
      </c>
      <c r="AX84" s="82" t="s">
        <v>14127</v>
      </c>
      <c r="AY84" s="82" t="s">
        <v>14098</v>
      </c>
      <c r="AZ84" s="82" t="s">
        <v>14103</v>
      </c>
      <c r="BA84" s="82"/>
      <c r="BB84" s="52" t="s">
        <v>14104</v>
      </c>
      <c r="BC84" s="52" t="s">
        <v>14211</v>
      </c>
      <c r="BD84" s="52" t="s">
        <v>14211</v>
      </c>
      <c r="BE84" s="52" t="s">
        <v>14211</v>
      </c>
      <c r="BF84" s="52" t="s">
        <v>14156</v>
      </c>
      <c r="BG84" s="52" t="s">
        <v>14156</v>
      </c>
      <c r="BH84" s="52" t="s">
        <v>14156</v>
      </c>
      <c r="BI84" s="52" t="s">
        <v>14106</v>
      </c>
      <c r="BJ84" s="52" t="s">
        <v>14195</v>
      </c>
      <c r="BK84" s="52" t="s">
        <v>14195</v>
      </c>
      <c r="BL84" s="52" t="s">
        <v>14234</v>
      </c>
      <c r="BM84" s="52" t="s">
        <v>14225</v>
      </c>
      <c r="BN84" s="52" t="s">
        <v>14248</v>
      </c>
      <c r="BO84" s="52" t="s">
        <v>14110</v>
      </c>
      <c r="BP84" s="52" t="s">
        <v>14110</v>
      </c>
      <c r="BQ84" s="52" t="s">
        <v>14110</v>
      </c>
      <c r="BR84" s="52" t="s">
        <v>14110</v>
      </c>
      <c r="BS84" s="52" t="s">
        <v>14110</v>
      </c>
      <c r="BT84" s="52" t="s">
        <v>14110</v>
      </c>
      <c r="BU84" s="82"/>
      <c r="BV84" s="82" t="s">
        <v>14110</v>
      </c>
    </row>
    <row r="85" spans="1:74" ht="15" customHeight="1">
      <c r="A85" s="82">
        <v>0</v>
      </c>
      <c r="B85" s="82">
        <v>0</v>
      </c>
      <c r="C85" s="82">
        <v>0</v>
      </c>
      <c r="D85" s="82">
        <v>0</v>
      </c>
      <c r="E85" s="82">
        <v>0</v>
      </c>
      <c r="F85" s="82">
        <v>0</v>
      </c>
      <c r="G85" s="82">
        <v>0</v>
      </c>
      <c r="H85" s="82" t="s">
        <v>14108</v>
      </c>
      <c r="I85" s="82">
        <v>2</v>
      </c>
      <c r="J85" s="82"/>
      <c r="K85" s="82" t="s">
        <v>14085</v>
      </c>
      <c r="L85" s="82" t="s">
        <v>14109</v>
      </c>
      <c r="M85" s="82" t="s">
        <v>14110</v>
      </c>
      <c r="N85" s="82"/>
      <c r="O85" s="82" t="s">
        <v>14088</v>
      </c>
      <c r="P85" s="52" t="s">
        <v>14112</v>
      </c>
      <c r="Q85" s="52" t="s">
        <v>14113</v>
      </c>
      <c r="R85" s="52" t="s">
        <v>14250</v>
      </c>
      <c r="S85" s="52" t="s">
        <v>14113</v>
      </c>
      <c r="T85" s="52" t="s">
        <v>14113</v>
      </c>
      <c r="U85" s="52" t="s">
        <v>14137</v>
      </c>
      <c r="V85" s="52" t="s">
        <v>14087</v>
      </c>
      <c r="W85" s="52" t="s">
        <v>14092</v>
      </c>
      <c r="X85" s="52" t="s">
        <v>14116</v>
      </c>
      <c r="Y85" s="52" t="s">
        <v>14093</v>
      </c>
      <c r="Z85" s="52" t="s">
        <v>14116</v>
      </c>
      <c r="AA85" s="52" t="s">
        <v>14110</v>
      </c>
      <c r="AB85" s="82" t="s">
        <v>14118</v>
      </c>
      <c r="AC85" s="82" t="s">
        <v>14141</v>
      </c>
      <c r="AD85" s="82" t="s">
        <v>14141</v>
      </c>
      <c r="AE85" s="82" t="s">
        <v>14093</v>
      </c>
      <c r="AF85" s="82" t="s">
        <v>14211</v>
      </c>
      <c r="AG85" s="82" t="s">
        <v>14446</v>
      </c>
      <c r="AH85" s="82" t="s">
        <v>14121</v>
      </c>
      <c r="AI85" s="82" t="s">
        <v>14098</v>
      </c>
      <c r="AJ85" s="82" t="s">
        <v>14123</v>
      </c>
      <c r="AK85" s="82" t="s">
        <v>14124</v>
      </c>
      <c r="AL85" s="82" t="s">
        <v>14124</v>
      </c>
      <c r="AM85" s="82" t="s">
        <v>14124</v>
      </c>
      <c r="AN85" s="82" t="s">
        <v>14110</v>
      </c>
      <c r="AO85" s="82" t="s">
        <v>14110</v>
      </c>
      <c r="AP85" s="82" t="s">
        <v>14447</v>
      </c>
      <c r="AQ85" s="82" t="s">
        <v>14229</v>
      </c>
      <c r="AR85" s="82" t="s">
        <v>14229</v>
      </c>
      <c r="AS85" s="82" t="s">
        <v>14098</v>
      </c>
      <c r="AT85" s="82" t="s">
        <v>14101</v>
      </c>
      <c r="AU85" s="82" t="s">
        <v>14101</v>
      </c>
      <c r="AV85" s="82" t="s">
        <v>14110</v>
      </c>
      <c r="AW85" s="82" t="s">
        <v>14127</v>
      </c>
      <c r="AX85" s="82" t="s">
        <v>14127</v>
      </c>
      <c r="AY85" s="82" t="s">
        <v>14098</v>
      </c>
      <c r="AZ85" s="82" t="s">
        <v>14103</v>
      </c>
      <c r="BA85" s="82"/>
      <c r="BB85" s="52" t="s">
        <v>14104</v>
      </c>
      <c r="BC85" s="52" t="s">
        <v>14193</v>
      </c>
      <c r="BD85" s="52" t="s">
        <v>14211</v>
      </c>
      <c r="BE85" s="52" t="s">
        <v>14211</v>
      </c>
      <c r="BF85" s="52" t="s">
        <v>14130</v>
      </c>
      <c r="BG85" s="52" t="s">
        <v>14156</v>
      </c>
      <c r="BH85" s="52" t="s">
        <v>14156</v>
      </c>
      <c r="BI85" s="52" t="s">
        <v>14106</v>
      </c>
      <c r="BJ85" s="52" t="s">
        <v>14195</v>
      </c>
      <c r="BK85" s="52" t="s">
        <v>14195</v>
      </c>
      <c r="BL85" s="52" t="s">
        <v>14234</v>
      </c>
      <c r="BM85" s="52" t="s">
        <v>14225</v>
      </c>
      <c r="BN85" s="52" t="s">
        <v>14248</v>
      </c>
      <c r="BO85" s="52" t="s">
        <v>14110</v>
      </c>
      <c r="BP85" s="52" t="s">
        <v>14110</v>
      </c>
      <c r="BQ85" s="52" t="s">
        <v>14110</v>
      </c>
      <c r="BR85" s="52" t="s">
        <v>14110</v>
      </c>
      <c r="BS85" s="52" t="s">
        <v>14110</v>
      </c>
      <c r="BT85" s="52" t="s">
        <v>14110</v>
      </c>
      <c r="BU85" s="82"/>
      <c r="BV85" s="82" t="s">
        <v>14110</v>
      </c>
    </row>
    <row r="86" spans="1:74" ht="15" customHeight="1">
      <c r="A86" s="82">
        <v>109</v>
      </c>
      <c r="B86" s="82">
        <v>2014</v>
      </c>
      <c r="C86" s="82" t="s">
        <v>498</v>
      </c>
      <c r="D86" s="82" t="s">
        <v>499</v>
      </c>
      <c r="E86" s="82" t="s">
        <v>766</v>
      </c>
      <c r="F86" s="82" t="s">
        <v>13716</v>
      </c>
      <c r="G86" s="82">
        <v>0</v>
      </c>
      <c r="H86" s="82" t="s">
        <v>14085</v>
      </c>
      <c r="I86" s="82">
        <v>8</v>
      </c>
      <c r="J86" s="82"/>
      <c r="K86" s="82" t="s">
        <v>14085</v>
      </c>
      <c r="L86" s="82" t="s">
        <v>14210</v>
      </c>
      <c r="M86" s="82" t="s">
        <v>14250</v>
      </c>
      <c r="N86" s="82"/>
      <c r="O86" s="82" t="s">
        <v>14088</v>
      </c>
      <c r="P86" s="52" t="s">
        <v>14112</v>
      </c>
      <c r="Q86" s="52" t="s">
        <v>14113</v>
      </c>
      <c r="R86" s="52" t="s">
        <v>14250</v>
      </c>
      <c r="S86" s="52" t="s">
        <v>14113</v>
      </c>
      <c r="T86" s="52" t="s">
        <v>14113</v>
      </c>
      <c r="U86" s="52" t="s">
        <v>14137</v>
      </c>
      <c r="V86" s="52" t="s">
        <v>14110</v>
      </c>
      <c r="W86" s="52" t="s">
        <v>14092</v>
      </c>
      <c r="X86" s="52" t="s">
        <v>14116</v>
      </c>
      <c r="Y86" s="52" t="s">
        <v>14139</v>
      </c>
      <c r="Z86" s="52" t="s">
        <v>14140</v>
      </c>
      <c r="AA86" s="52" t="s">
        <v>14087</v>
      </c>
      <c r="AB86" s="82" t="s">
        <v>14118</v>
      </c>
      <c r="AC86" s="82" t="s">
        <v>14141</v>
      </c>
      <c r="AD86" s="82" t="s">
        <v>14141</v>
      </c>
      <c r="AE86" s="82" t="s">
        <v>14093</v>
      </c>
      <c r="AF86" s="82" t="s">
        <v>14211</v>
      </c>
      <c r="AG86" s="82"/>
      <c r="AH86" s="82" t="s">
        <v>14097</v>
      </c>
      <c r="AI86" s="82" t="s">
        <v>14122</v>
      </c>
      <c r="AJ86" s="82" t="s">
        <v>14093</v>
      </c>
      <c r="AK86" s="82" t="s">
        <v>14099</v>
      </c>
      <c r="AL86" s="82" t="s">
        <v>14188</v>
      </c>
      <c r="AM86" s="82" t="s">
        <v>14188</v>
      </c>
      <c r="AN86" s="82" t="s">
        <v>14110</v>
      </c>
      <c r="AO86" s="82" t="s">
        <v>14110</v>
      </c>
      <c r="AP86" s="82"/>
      <c r="AQ86" s="82" t="s">
        <v>14202</v>
      </c>
      <c r="AR86" s="82" t="s">
        <v>14202</v>
      </c>
      <c r="AS86" s="82" t="s">
        <v>14098</v>
      </c>
      <c r="AT86" s="82" t="s">
        <v>14250</v>
      </c>
      <c r="AU86" s="82" t="s">
        <v>14250</v>
      </c>
      <c r="AV86" s="82" t="s">
        <v>14250</v>
      </c>
      <c r="AW86" s="82" t="s">
        <v>14215</v>
      </c>
      <c r="AX86" s="82" t="s">
        <v>14165</v>
      </c>
      <c r="AY86" s="82" t="s">
        <v>14122</v>
      </c>
      <c r="AZ86" s="82" t="s">
        <v>14128</v>
      </c>
      <c r="BA86" s="82"/>
      <c r="BB86" s="52" t="s">
        <v>14104</v>
      </c>
      <c r="BC86" s="52" t="s">
        <v>14193</v>
      </c>
      <c r="BD86" s="52" t="s">
        <v>14211</v>
      </c>
      <c r="BE86" s="52" t="s">
        <v>14211</v>
      </c>
      <c r="BF86" s="52" t="s">
        <v>14151</v>
      </c>
      <c r="BG86" s="52" t="s">
        <v>14156</v>
      </c>
      <c r="BH86" s="52" t="s">
        <v>14156</v>
      </c>
      <c r="BI86" s="52" t="s">
        <v>14106</v>
      </c>
      <c r="BJ86" s="52" t="s">
        <v>14195</v>
      </c>
      <c r="BK86" s="52" t="s">
        <v>14195</v>
      </c>
      <c r="BL86" s="52" t="s">
        <v>14153</v>
      </c>
      <c r="BM86" s="52" t="s">
        <v>14208</v>
      </c>
      <c r="BN86" s="52" t="s">
        <v>14248</v>
      </c>
      <c r="BO86" s="52" t="s">
        <v>14110</v>
      </c>
      <c r="BP86" s="52" t="s">
        <v>14110</v>
      </c>
      <c r="BQ86" s="52" t="s">
        <v>14110</v>
      </c>
      <c r="BR86" s="52" t="s">
        <v>14110</v>
      </c>
      <c r="BS86" s="52" t="s">
        <v>14110</v>
      </c>
      <c r="BT86" s="52" t="s">
        <v>14110</v>
      </c>
      <c r="BU86" s="82"/>
      <c r="BV86" s="82" t="s">
        <v>14110</v>
      </c>
    </row>
    <row r="87" spans="1:74" ht="15" customHeight="1">
      <c r="A87" s="82">
        <v>110</v>
      </c>
      <c r="B87" s="82">
        <v>2014</v>
      </c>
      <c r="C87" s="82" t="s">
        <v>520</v>
      </c>
      <c r="D87" s="82" t="s">
        <v>521</v>
      </c>
      <c r="E87" s="82" t="s">
        <v>712</v>
      </c>
      <c r="F87" s="82" t="s">
        <v>13717</v>
      </c>
      <c r="G87" s="82">
        <v>0</v>
      </c>
      <c r="H87" s="82" t="s">
        <v>14085</v>
      </c>
      <c r="I87" s="82">
        <v>8</v>
      </c>
      <c r="J87" s="82"/>
      <c r="K87" s="82" t="s">
        <v>14154</v>
      </c>
      <c r="L87" s="82" t="s">
        <v>14171</v>
      </c>
      <c r="M87" s="82" t="s">
        <v>14250</v>
      </c>
      <c r="N87" s="82"/>
      <c r="O87" s="82" t="s">
        <v>14111</v>
      </c>
      <c r="P87" s="52" t="s">
        <v>14156</v>
      </c>
      <c r="Q87" s="52" t="s">
        <v>14090</v>
      </c>
      <c r="R87" s="52" t="s">
        <v>14250</v>
      </c>
      <c r="S87" s="52" t="s">
        <v>14090</v>
      </c>
      <c r="T87" s="52" t="s">
        <v>14090</v>
      </c>
      <c r="U87" s="52" t="s">
        <v>14137</v>
      </c>
      <c r="V87" s="52" t="s">
        <v>14110</v>
      </c>
      <c r="W87" s="52" t="s">
        <v>14092</v>
      </c>
      <c r="X87" s="52" t="s">
        <v>14091</v>
      </c>
      <c r="Y87" s="52" t="s">
        <v>14093</v>
      </c>
      <c r="Z87" s="52" t="s">
        <v>14140</v>
      </c>
      <c r="AA87" s="52" t="s">
        <v>14110</v>
      </c>
      <c r="AB87" s="82" t="s">
        <v>14095</v>
      </c>
      <c r="AC87" s="82" t="s">
        <v>14141</v>
      </c>
      <c r="AD87" s="82" t="s">
        <v>14141</v>
      </c>
      <c r="AE87" s="82" t="s">
        <v>14093</v>
      </c>
      <c r="AF87" s="82" t="s">
        <v>14160</v>
      </c>
      <c r="AG87" s="82"/>
      <c r="AH87" s="82" t="s">
        <v>14097</v>
      </c>
      <c r="AI87" s="82" t="s">
        <v>14098</v>
      </c>
      <c r="AJ87" s="82" t="s">
        <v>14123</v>
      </c>
      <c r="AK87" s="82" t="s">
        <v>14099</v>
      </c>
      <c r="AL87" s="82" t="s">
        <v>14099</v>
      </c>
      <c r="AM87" s="82" t="s">
        <v>14188</v>
      </c>
      <c r="AN87" s="82" t="s">
        <v>14110</v>
      </c>
      <c r="AO87" s="82" t="s">
        <v>14110</v>
      </c>
      <c r="AP87" s="82"/>
      <c r="AQ87" s="82" t="s">
        <v>14100</v>
      </c>
      <c r="AR87" s="82" t="s">
        <v>14100</v>
      </c>
      <c r="AS87" s="82" t="s">
        <v>14098</v>
      </c>
      <c r="AT87" s="82" t="s">
        <v>14250</v>
      </c>
      <c r="AU87" s="82" t="s">
        <v>14250</v>
      </c>
      <c r="AV87" s="82" t="s">
        <v>14250</v>
      </c>
      <c r="AW87" s="82" t="s">
        <v>14102</v>
      </c>
      <c r="AX87" s="82" t="s">
        <v>14215</v>
      </c>
      <c r="AY87" s="82" t="s">
        <v>14122</v>
      </c>
      <c r="AZ87" s="82" t="s">
        <v>14215</v>
      </c>
      <c r="BA87" s="82"/>
      <c r="BB87" s="52" t="s">
        <v>14104</v>
      </c>
      <c r="BC87" s="52" t="s">
        <v>14211</v>
      </c>
      <c r="BD87" s="52" t="s">
        <v>14211</v>
      </c>
      <c r="BE87" s="52" t="s">
        <v>14211</v>
      </c>
      <c r="BF87" s="52" t="s">
        <v>14156</v>
      </c>
      <c r="BG87" s="52" t="s">
        <v>14156</v>
      </c>
      <c r="BH87" s="52" t="s">
        <v>14156</v>
      </c>
      <c r="BI87" s="52" t="s">
        <v>14131</v>
      </c>
      <c r="BJ87" s="52" t="s">
        <v>14195</v>
      </c>
      <c r="BK87" s="52" t="s">
        <v>14195</v>
      </c>
      <c r="BL87" s="52" t="s">
        <v>14107</v>
      </c>
      <c r="BM87" s="52" t="s">
        <v>14248</v>
      </c>
      <c r="BN87" s="52" t="s">
        <v>14248</v>
      </c>
      <c r="BO87" s="52" t="s">
        <v>14110</v>
      </c>
      <c r="BP87" s="52" t="s">
        <v>14110</v>
      </c>
      <c r="BQ87" s="52" t="s">
        <v>14110</v>
      </c>
      <c r="BR87" s="52" t="s">
        <v>14110</v>
      </c>
      <c r="BS87" s="52" t="s">
        <v>14110</v>
      </c>
      <c r="BT87" s="52" t="s">
        <v>14110</v>
      </c>
      <c r="BU87" s="82"/>
      <c r="BV87" s="82" t="s">
        <v>14110</v>
      </c>
    </row>
    <row r="88" spans="1:74" ht="15" customHeight="1">
      <c r="A88" s="82">
        <v>0</v>
      </c>
      <c r="B88" s="82">
        <v>0</v>
      </c>
      <c r="C88" s="82">
        <v>0</v>
      </c>
      <c r="D88" s="82">
        <v>0</v>
      </c>
      <c r="E88" s="82">
        <v>0</v>
      </c>
      <c r="F88" s="82">
        <v>0</v>
      </c>
      <c r="G88" s="82">
        <v>0</v>
      </c>
      <c r="H88" s="82" t="s">
        <v>14108</v>
      </c>
      <c r="I88" s="82">
        <v>8</v>
      </c>
      <c r="J88" s="82">
        <v>12</v>
      </c>
      <c r="K88" s="82" t="s">
        <v>14133</v>
      </c>
      <c r="L88" s="82" t="s">
        <v>14171</v>
      </c>
      <c r="M88" s="82" t="s">
        <v>14250</v>
      </c>
      <c r="N88" s="82"/>
      <c r="O88" s="82" t="s">
        <v>14111</v>
      </c>
      <c r="P88" s="52" t="s">
        <v>14156</v>
      </c>
      <c r="Q88" s="52" t="s">
        <v>14090</v>
      </c>
      <c r="R88" s="52" t="s">
        <v>14250</v>
      </c>
      <c r="S88" s="52" t="s">
        <v>14090</v>
      </c>
      <c r="T88" s="52" t="s">
        <v>14090</v>
      </c>
      <c r="U88" s="52" t="s">
        <v>14137</v>
      </c>
      <c r="V88" s="52" t="s">
        <v>14110</v>
      </c>
      <c r="W88" s="52" t="s">
        <v>14092</v>
      </c>
      <c r="X88" s="52" t="s">
        <v>14091</v>
      </c>
      <c r="Y88" s="52" t="s">
        <v>14093</v>
      </c>
      <c r="Z88" s="52" t="s">
        <v>14140</v>
      </c>
      <c r="AA88" s="52" t="s">
        <v>14110</v>
      </c>
      <c r="AB88" s="82" t="s">
        <v>14095</v>
      </c>
      <c r="AC88" s="82" t="s">
        <v>14141</v>
      </c>
      <c r="AD88" s="82" t="s">
        <v>14141</v>
      </c>
      <c r="AE88" s="82" t="s">
        <v>14093</v>
      </c>
      <c r="AF88" s="82" t="s">
        <v>14160</v>
      </c>
      <c r="AG88" s="82"/>
      <c r="AH88" s="82" t="s">
        <v>14097</v>
      </c>
      <c r="AI88" s="82" t="s">
        <v>14098</v>
      </c>
      <c r="AJ88" s="82" t="s">
        <v>14123</v>
      </c>
      <c r="AK88" s="82" t="s">
        <v>14099</v>
      </c>
      <c r="AL88" s="82" t="s">
        <v>14099</v>
      </c>
      <c r="AM88" s="82" t="s">
        <v>14188</v>
      </c>
      <c r="AN88" s="82" t="s">
        <v>14110</v>
      </c>
      <c r="AO88" s="82" t="s">
        <v>14110</v>
      </c>
      <c r="AP88" s="82"/>
      <c r="AQ88" s="82" t="s">
        <v>14100</v>
      </c>
      <c r="AR88" s="82" t="s">
        <v>14100</v>
      </c>
      <c r="AS88" s="82" t="s">
        <v>14098</v>
      </c>
      <c r="AT88" s="82" t="s">
        <v>14250</v>
      </c>
      <c r="AU88" s="82" t="s">
        <v>14250</v>
      </c>
      <c r="AV88" s="82" t="s">
        <v>14250</v>
      </c>
      <c r="AW88" s="82" t="s">
        <v>14102</v>
      </c>
      <c r="AX88" s="82" t="s">
        <v>14215</v>
      </c>
      <c r="AY88" s="82" t="s">
        <v>14122</v>
      </c>
      <c r="AZ88" s="82" t="s">
        <v>14215</v>
      </c>
      <c r="BA88" s="82"/>
      <c r="BB88" s="52" t="s">
        <v>14104</v>
      </c>
      <c r="BC88" s="52" t="s">
        <v>14211</v>
      </c>
      <c r="BD88" s="52" t="s">
        <v>14211</v>
      </c>
      <c r="BE88" s="52" t="s">
        <v>14211</v>
      </c>
      <c r="BF88" s="52" t="s">
        <v>14156</v>
      </c>
      <c r="BG88" s="52" t="s">
        <v>14156</v>
      </c>
      <c r="BH88" s="52" t="s">
        <v>14156</v>
      </c>
      <c r="BI88" s="52" t="s">
        <v>14131</v>
      </c>
      <c r="BJ88" s="52" t="s">
        <v>14195</v>
      </c>
      <c r="BK88" s="52" t="s">
        <v>14195</v>
      </c>
      <c r="BL88" s="52" t="s">
        <v>14107</v>
      </c>
      <c r="BM88" s="52" t="s">
        <v>14248</v>
      </c>
      <c r="BN88" s="52" t="s">
        <v>14248</v>
      </c>
      <c r="BO88" s="52" t="s">
        <v>14110</v>
      </c>
      <c r="BP88" s="52" t="s">
        <v>14110</v>
      </c>
      <c r="BQ88" s="52" t="s">
        <v>14110</v>
      </c>
      <c r="BR88" s="52" t="s">
        <v>14110</v>
      </c>
      <c r="BS88" s="52" t="s">
        <v>14110</v>
      </c>
      <c r="BT88" s="52" t="s">
        <v>14110</v>
      </c>
      <c r="BU88" s="82"/>
      <c r="BV88" s="82" t="s">
        <v>14110</v>
      </c>
    </row>
    <row r="89" spans="1:74" ht="15" customHeight="1">
      <c r="A89" s="82">
        <v>121</v>
      </c>
      <c r="B89" s="82">
        <v>2014</v>
      </c>
      <c r="C89" s="82" t="s">
        <v>1181</v>
      </c>
      <c r="D89" s="82" t="s">
        <v>1182</v>
      </c>
      <c r="E89" s="82" t="s">
        <v>639</v>
      </c>
      <c r="F89" s="82" t="s">
        <v>13721</v>
      </c>
      <c r="G89" s="82">
        <v>0</v>
      </c>
      <c r="H89" s="82" t="s">
        <v>14085</v>
      </c>
      <c r="I89" s="82">
        <v>5</v>
      </c>
      <c r="J89" s="82"/>
      <c r="K89" s="82" t="s">
        <v>14108</v>
      </c>
      <c r="L89" s="82" t="s">
        <v>14155</v>
      </c>
      <c r="M89" s="82" t="s">
        <v>14250</v>
      </c>
      <c r="N89" s="82" t="s">
        <v>14448</v>
      </c>
      <c r="O89" s="82" t="s">
        <v>14135</v>
      </c>
      <c r="P89" s="52" t="s">
        <v>14112</v>
      </c>
      <c r="Q89" s="52" t="s">
        <v>14090</v>
      </c>
      <c r="R89" s="52" t="s">
        <v>14250</v>
      </c>
      <c r="S89" s="52" t="s">
        <v>14090</v>
      </c>
      <c r="T89" s="52" t="s">
        <v>14090</v>
      </c>
      <c r="U89" s="52" t="s">
        <v>14137</v>
      </c>
      <c r="V89" s="52" t="s">
        <v>14110</v>
      </c>
      <c r="W89" s="52" t="s">
        <v>14092</v>
      </c>
      <c r="X89" s="52" t="s">
        <v>14116</v>
      </c>
      <c r="Y89" s="52" t="s">
        <v>14157</v>
      </c>
      <c r="Z89" s="52" t="s">
        <v>14140</v>
      </c>
      <c r="AA89" s="52" t="s">
        <v>14110</v>
      </c>
      <c r="AB89" s="82" t="s">
        <v>14095</v>
      </c>
      <c r="AC89" s="82" t="s">
        <v>14141</v>
      </c>
      <c r="AD89" s="82" t="s">
        <v>14095</v>
      </c>
      <c r="AE89" s="82" t="s">
        <v>14093</v>
      </c>
      <c r="AF89" s="82" t="s">
        <v>14211</v>
      </c>
      <c r="AG89" s="82"/>
      <c r="AH89" s="82" t="s">
        <v>14097</v>
      </c>
      <c r="AI89" s="82" t="s">
        <v>14098</v>
      </c>
      <c r="AJ89" s="82" t="s">
        <v>14123</v>
      </c>
      <c r="AK89" s="82" t="s">
        <v>14099</v>
      </c>
      <c r="AL89" s="82" t="s">
        <v>14099</v>
      </c>
      <c r="AM89" s="82" t="s">
        <v>14188</v>
      </c>
      <c r="AN89" s="82" t="s">
        <v>14110</v>
      </c>
      <c r="AO89" s="82" t="s">
        <v>14110</v>
      </c>
      <c r="AP89" s="82"/>
      <c r="AQ89" s="82" t="s">
        <v>14100</v>
      </c>
      <c r="AR89" s="82" t="s">
        <v>14100</v>
      </c>
      <c r="AS89" s="82" t="s">
        <v>14098</v>
      </c>
      <c r="AT89" s="82" t="s">
        <v>14250</v>
      </c>
      <c r="AU89" s="82" t="s">
        <v>14250</v>
      </c>
      <c r="AV89" s="82" t="s">
        <v>14250</v>
      </c>
      <c r="AW89" s="82" t="s">
        <v>14102</v>
      </c>
      <c r="AX89" s="82" t="s">
        <v>14215</v>
      </c>
      <c r="AY89" s="82" t="s">
        <v>14238</v>
      </c>
      <c r="AZ89" s="82" t="s">
        <v>14215</v>
      </c>
      <c r="BA89" s="82"/>
      <c r="BB89" s="52" t="s">
        <v>14104</v>
      </c>
      <c r="BC89" s="52" t="s">
        <v>14193</v>
      </c>
      <c r="BD89" s="52" t="s">
        <v>14211</v>
      </c>
      <c r="BE89" s="52" t="s">
        <v>14211</v>
      </c>
      <c r="BF89" s="52" t="s">
        <v>14105</v>
      </c>
      <c r="BG89" s="52" t="s">
        <v>14156</v>
      </c>
      <c r="BH89" s="52" t="s">
        <v>14156</v>
      </c>
      <c r="BI89" s="52" t="s">
        <v>14131</v>
      </c>
      <c r="BJ89" s="52" t="s">
        <v>14106</v>
      </c>
      <c r="BK89" s="52" t="s">
        <v>14195</v>
      </c>
      <c r="BL89" s="52" t="s">
        <v>14242</v>
      </c>
      <c r="BM89" s="52" t="s">
        <v>14248</v>
      </c>
      <c r="BN89" s="52" t="s">
        <v>14248</v>
      </c>
      <c r="BO89" s="52" t="s">
        <v>14110</v>
      </c>
      <c r="BP89" s="52" t="s">
        <v>14087</v>
      </c>
      <c r="BQ89" s="52" t="s">
        <v>14110</v>
      </c>
      <c r="BR89" s="52" t="s">
        <v>14110</v>
      </c>
      <c r="BS89" s="52" t="s">
        <v>14110</v>
      </c>
      <c r="BT89" s="52" t="s">
        <v>14110</v>
      </c>
      <c r="BU89" s="82"/>
      <c r="BV89" s="82" t="s">
        <v>14087</v>
      </c>
    </row>
    <row r="90" spans="1:74" ht="15" customHeight="1">
      <c r="A90" s="82">
        <v>131</v>
      </c>
      <c r="B90" s="82">
        <v>2015</v>
      </c>
      <c r="C90" s="82" t="s">
        <v>254</v>
      </c>
      <c r="D90" s="82" t="s">
        <v>255</v>
      </c>
      <c r="E90" s="82" t="s">
        <v>819</v>
      </c>
      <c r="F90" s="82" t="s">
        <v>13727</v>
      </c>
      <c r="G90" s="82">
        <v>0</v>
      </c>
      <c r="H90" s="82" t="s">
        <v>14085</v>
      </c>
      <c r="I90" s="82">
        <v>8</v>
      </c>
      <c r="J90" s="82"/>
      <c r="K90" s="82" t="s">
        <v>14154</v>
      </c>
      <c r="L90" s="82" t="s">
        <v>14171</v>
      </c>
      <c r="M90" s="82" t="s">
        <v>14250</v>
      </c>
      <c r="N90" s="82"/>
      <c r="O90" s="82" t="s">
        <v>14111</v>
      </c>
      <c r="P90" s="52" t="s">
        <v>14156</v>
      </c>
      <c r="Q90" s="52" t="s">
        <v>14090</v>
      </c>
      <c r="R90" s="52" t="s">
        <v>14250</v>
      </c>
      <c r="S90" s="52" t="s">
        <v>14090</v>
      </c>
      <c r="T90" s="52" t="s">
        <v>14090</v>
      </c>
      <c r="U90" s="52" t="s">
        <v>14137</v>
      </c>
      <c r="V90" s="52" t="s">
        <v>14110</v>
      </c>
      <c r="W90" s="52" t="s">
        <v>14138</v>
      </c>
      <c r="X90" s="52" t="s">
        <v>14091</v>
      </c>
      <c r="Y90" s="52" t="s">
        <v>14093</v>
      </c>
      <c r="Z90" s="52" t="s">
        <v>14140</v>
      </c>
      <c r="AA90" s="52" t="s">
        <v>14110</v>
      </c>
      <c r="AB90" s="82" t="s">
        <v>14095</v>
      </c>
      <c r="AC90" s="82" t="s">
        <v>14141</v>
      </c>
      <c r="AD90" s="82" t="s">
        <v>14141</v>
      </c>
      <c r="AE90" s="82" t="s">
        <v>14093</v>
      </c>
      <c r="AF90" s="82" t="s">
        <v>14199</v>
      </c>
      <c r="AG90" s="82"/>
      <c r="AH90" s="82" t="s">
        <v>14097</v>
      </c>
      <c r="AI90" s="82" t="s">
        <v>14098</v>
      </c>
      <c r="AJ90" s="82" t="s">
        <v>14123</v>
      </c>
      <c r="AK90" s="82" t="s">
        <v>14099</v>
      </c>
      <c r="AL90" s="82" t="s">
        <v>14099</v>
      </c>
      <c r="AM90" s="82" t="s">
        <v>14188</v>
      </c>
      <c r="AN90" s="82" t="s">
        <v>14110</v>
      </c>
      <c r="AO90" s="82" t="s">
        <v>14110</v>
      </c>
      <c r="AP90" s="82"/>
      <c r="AQ90" s="82" t="s">
        <v>14100</v>
      </c>
      <c r="AR90" s="82" t="s">
        <v>14100</v>
      </c>
      <c r="AS90" s="82" t="s">
        <v>14098</v>
      </c>
      <c r="AT90" s="82" t="s">
        <v>14250</v>
      </c>
      <c r="AU90" s="82" t="s">
        <v>14250</v>
      </c>
      <c r="AV90" s="82" t="s">
        <v>14250</v>
      </c>
      <c r="AW90" s="82" t="s">
        <v>14102</v>
      </c>
      <c r="AX90" s="82" t="s">
        <v>14215</v>
      </c>
      <c r="AY90" s="82" t="s">
        <v>14122</v>
      </c>
      <c r="AZ90" s="82" t="s">
        <v>14103</v>
      </c>
      <c r="BA90" s="82"/>
      <c r="BB90" s="52" t="s">
        <v>14104</v>
      </c>
      <c r="BC90" s="52" t="s">
        <v>14211</v>
      </c>
      <c r="BD90" s="52" t="s">
        <v>14211</v>
      </c>
      <c r="BE90" s="52" t="s">
        <v>14211</v>
      </c>
      <c r="BF90" s="52" t="s">
        <v>14156</v>
      </c>
      <c r="BG90" s="52" t="s">
        <v>14156</v>
      </c>
      <c r="BH90" s="52" t="s">
        <v>14156</v>
      </c>
      <c r="BI90" s="52" t="s">
        <v>14131</v>
      </c>
      <c r="BJ90" s="52" t="s">
        <v>14195</v>
      </c>
      <c r="BK90" s="52" t="s">
        <v>14195</v>
      </c>
      <c r="BL90" s="52" t="s">
        <v>14107</v>
      </c>
      <c r="BM90" s="52" t="s">
        <v>14248</v>
      </c>
      <c r="BN90" s="52" t="s">
        <v>14248</v>
      </c>
      <c r="BO90" s="52" t="s">
        <v>14110</v>
      </c>
      <c r="BP90" s="52" t="s">
        <v>14110</v>
      </c>
      <c r="BQ90" s="52" t="s">
        <v>14110</v>
      </c>
      <c r="BR90" s="52" t="s">
        <v>14110</v>
      </c>
      <c r="BS90" s="52" t="s">
        <v>14110</v>
      </c>
      <c r="BT90" s="52" t="s">
        <v>14110</v>
      </c>
      <c r="BU90" s="82"/>
      <c r="BV90" s="82" t="s">
        <v>14110</v>
      </c>
    </row>
    <row r="91" spans="1:74" ht="15" customHeight="1">
      <c r="A91" s="82">
        <v>0</v>
      </c>
      <c r="B91" s="82">
        <v>0</v>
      </c>
      <c r="C91" s="82">
        <v>0</v>
      </c>
      <c r="D91" s="82">
        <v>0</v>
      </c>
      <c r="E91" s="82">
        <v>0</v>
      </c>
      <c r="F91" s="82">
        <v>0</v>
      </c>
      <c r="G91" s="82">
        <v>0</v>
      </c>
      <c r="H91" s="82" t="s">
        <v>14108</v>
      </c>
      <c r="I91" s="82">
        <v>8</v>
      </c>
      <c r="J91" s="82">
        <v>12</v>
      </c>
      <c r="K91" s="82" t="s">
        <v>14133</v>
      </c>
      <c r="L91" s="82" t="s">
        <v>14171</v>
      </c>
      <c r="M91" s="82" t="s">
        <v>14250</v>
      </c>
      <c r="N91" s="82"/>
      <c r="O91" s="82" t="s">
        <v>14111</v>
      </c>
      <c r="P91" s="52" t="s">
        <v>14156</v>
      </c>
      <c r="Q91" s="52" t="s">
        <v>14090</v>
      </c>
      <c r="R91" s="52" t="s">
        <v>14250</v>
      </c>
      <c r="S91" s="52" t="s">
        <v>14090</v>
      </c>
      <c r="T91" s="52" t="s">
        <v>14090</v>
      </c>
      <c r="U91" s="52" t="s">
        <v>14137</v>
      </c>
      <c r="V91" s="52" t="s">
        <v>14110</v>
      </c>
      <c r="W91" s="52" t="s">
        <v>14138</v>
      </c>
      <c r="X91" s="52" t="s">
        <v>14091</v>
      </c>
      <c r="Y91" s="52" t="s">
        <v>14093</v>
      </c>
      <c r="Z91" s="52" t="s">
        <v>14140</v>
      </c>
      <c r="AA91" s="52" t="s">
        <v>14110</v>
      </c>
      <c r="AB91" s="82" t="s">
        <v>14095</v>
      </c>
      <c r="AC91" s="82" t="s">
        <v>14141</v>
      </c>
      <c r="AD91" s="82" t="s">
        <v>14141</v>
      </c>
      <c r="AE91" s="82" t="s">
        <v>14093</v>
      </c>
      <c r="AF91" s="82" t="s">
        <v>14199</v>
      </c>
      <c r="AG91" s="82"/>
      <c r="AH91" s="82" t="s">
        <v>14097</v>
      </c>
      <c r="AI91" s="82" t="s">
        <v>14098</v>
      </c>
      <c r="AJ91" s="82" t="s">
        <v>14123</v>
      </c>
      <c r="AK91" s="82" t="s">
        <v>14099</v>
      </c>
      <c r="AL91" s="82" t="s">
        <v>14099</v>
      </c>
      <c r="AM91" s="82" t="s">
        <v>14188</v>
      </c>
      <c r="AN91" s="82" t="s">
        <v>14110</v>
      </c>
      <c r="AO91" s="82" t="s">
        <v>14110</v>
      </c>
      <c r="AP91" s="82"/>
      <c r="AQ91" s="82" t="s">
        <v>14100</v>
      </c>
      <c r="AR91" s="82" t="s">
        <v>14100</v>
      </c>
      <c r="AS91" s="82" t="s">
        <v>14098</v>
      </c>
      <c r="AT91" s="82" t="s">
        <v>14250</v>
      </c>
      <c r="AU91" s="82" t="s">
        <v>14250</v>
      </c>
      <c r="AV91" s="82" t="s">
        <v>14250</v>
      </c>
      <c r="AW91" s="82" t="s">
        <v>14102</v>
      </c>
      <c r="AX91" s="82" t="s">
        <v>14215</v>
      </c>
      <c r="AY91" s="82" t="s">
        <v>14122</v>
      </c>
      <c r="AZ91" s="82" t="s">
        <v>14103</v>
      </c>
      <c r="BA91" s="82"/>
      <c r="BB91" s="52" t="s">
        <v>14104</v>
      </c>
      <c r="BC91" s="52" t="s">
        <v>14211</v>
      </c>
      <c r="BD91" s="52" t="s">
        <v>14211</v>
      </c>
      <c r="BE91" s="52" t="s">
        <v>14211</v>
      </c>
      <c r="BF91" s="52" t="s">
        <v>14156</v>
      </c>
      <c r="BG91" s="52" t="s">
        <v>14156</v>
      </c>
      <c r="BH91" s="52" t="s">
        <v>14156</v>
      </c>
      <c r="BI91" s="52" t="s">
        <v>14131</v>
      </c>
      <c r="BJ91" s="52" t="s">
        <v>14195</v>
      </c>
      <c r="BK91" s="52" t="s">
        <v>14195</v>
      </c>
      <c r="BL91" s="52" t="s">
        <v>14107</v>
      </c>
      <c r="BM91" s="52" t="s">
        <v>14248</v>
      </c>
      <c r="BN91" s="52" t="s">
        <v>14248</v>
      </c>
      <c r="BO91" s="52" t="s">
        <v>14110</v>
      </c>
      <c r="BP91" s="52" t="s">
        <v>14110</v>
      </c>
      <c r="BQ91" s="52" t="s">
        <v>14110</v>
      </c>
      <c r="BR91" s="52" t="s">
        <v>14110</v>
      </c>
      <c r="BS91" s="52" t="s">
        <v>14110</v>
      </c>
      <c r="BT91" s="52" t="s">
        <v>14110</v>
      </c>
      <c r="BU91" s="82"/>
      <c r="BV91" s="82" t="s">
        <v>14110</v>
      </c>
    </row>
    <row r="92" spans="1:74" ht="15" customHeight="1">
      <c r="A92" s="82">
        <v>0</v>
      </c>
      <c r="B92" s="82">
        <v>0</v>
      </c>
      <c r="C92" s="82">
        <v>0</v>
      </c>
      <c r="D92" s="82">
        <v>0</v>
      </c>
      <c r="E92" s="82">
        <v>0</v>
      </c>
      <c r="F92" s="82">
        <v>0</v>
      </c>
      <c r="G92" s="82">
        <v>0</v>
      </c>
      <c r="H92" s="82" t="s">
        <v>14133</v>
      </c>
      <c r="I92" s="82">
        <v>8</v>
      </c>
      <c r="J92" s="82">
        <v>12</v>
      </c>
      <c r="K92" s="82" t="s">
        <v>14133</v>
      </c>
      <c r="L92" s="82" t="s">
        <v>14171</v>
      </c>
      <c r="M92" s="82" t="s">
        <v>14250</v>
      </c>
      <c r="N92" s="82"/>
      <c r="O92" s="82" t="s">
        <v>14111</v>
      </c>
      <c r="P92" s="52" t="s">
        <v>14156</v>
      </c>
      <c r="Q92" s="52" t="s">
        <v>14090</v>
      </c>
      <c r="R92" s="52" t="s">
        <v>14250</v>
      </c>
      <c r="S92" s="52" t="s">
        <v>14090</v>
      </c>
      <c r="T92" s="52" t="s">
        <v>14090</v>
      </c>
      <c r="U92" s="52" t="s">
        <v>14137</v>
      </c>
      <c r="V92" s="52" t="s">
        <v>14110</v>
      </c>
      <c r="W92" s="52" t="s">
        <v>14138</v>
      </c>
      <c r="X92" s="52" t="s">
        <v>14091</v>
      </c>
      <c r="Y92" s="52" t="s">
        <v>14093</v>
      </c>
      <c r="Z92" s="52" t="s">
        <v>14140</v>
      </c>
      <c r="AA92" s="52" t="s">
        <v>14110</v>
      </c>
      <c r="AB92" s="82" t="s">
        <v>14095</v>
      </c>
      <c r="AC92" s="82" t="s">
        <v>14141</v>
      </c>
      <c r="AD92" s="82" t="s">
        <v>14141</v>
      </c>
      <c r="AE92" s="82" t="s">
        <v>14093</v>
      </c>
      <c r="AF92" s="82" t="s">
        <v>14237</v>
      </c>
      <c r="AG92" s="82"/>
      <c r="AH92" s="82" t="s">
        <v>14097</v>
      </c>
      <c r="AI92" s="82" t="s">
        <v>14098</v>
      </c>
      <c r="AJ92" s="82" t="s">
        <v>14123</v>
      </c>
      <c r="AK92" s="82" t="s">
        <v>14099</v>
      </c>
      <c r="AL92" s="82" t="s">
        <v>14099</v>
      </c>
      <c r="AM92" s="82" t="s">
        <v>14188</v>
      </c>
      <c r="AN92" s="82" t="s">
        <v>14110</v>
      </c>
      <c r="AO92" s="82" t="s">
        <v>14110</v>
      </c>
      <c r="AP92" s="82"/>
      <c r="AQ92" s="82" t="s">
        <v>14100</v>
      </c>
      <c r="AR92" s="82" t="s">
        <v>14100</v>
      </c>
      <c r="AS92" s="82" t="s">
        <v>14098</v>
      </c>
      <c r="AT92" s="82" t="s">
        <v>14250</v>
      </c>
      <c r="AU92" s="82" t="s">
        <v>14250</v>
      </c>
      <c r="AV92" s="82" t="s">
        <v>14250</v>
      </c>
      <c r="AW92" s="82" t="s">
        <v>14102</v>
      </c>
      <c r="AX92" s="82" t="s">
        <v>14215</v>
      </c>
      <c r="AY92" s="82" t="s">
        <v>14122</v>
      </c>
      <c r="AZ92" s="82" t="s">
        <v>14103</v>
      </c>
      <c r="BA92" s="82"/>
      <c r="BB92" s="52" t="s">
        <v>14104</v>
      </c>
      <c r="BC92" s="52" t="s">
        <v>14211</v>
      </c>
      <c r="BD92" s="52" t="s">
        <v>14211</v>
      </c>
      <c r="BE92" s="52" t="s">
        <v>14211</v>
      </c>
      <c r="BF92" s="52" t="s">
        <v>14156</v>
      </c>
      <c r="BG92" s="52" t="s">
        <v>14156</v>
      </c>
      <c r="BH92" s="52" t="s">
        <v>14156</v>
      </c>
      <c r="BI92" s="52" t="s">
        <v>14131</v>
      </c>
      <c r="BJ92" s="52" t="s">
        <v>14195</v>
      </c>
      <c r="BK92" s="52" t="s">
        <v>14195</v>
      </c>
      <c r="BL92" s="52" t="s">
        <v>14107</v>
      </c>
      <c r="BM92" s="52" t="s">
        <v>14248</v>
      </c>
      <c r="BN92" s="52" t="s">
        <v>14248</v>
      </c>
      <c r="BO92" s="52" t="s">
        <v>14110</v>
      </c>
      <c r="BP92" s="52" t="s">
        <v>14110</v>
      </c>
      <c r="BQ92" s="52" t="s">
        <v>14110</v>
      </c>
      <c r="BR92" s="52" t="s">
        <v>14110</v>
      </c>
      <c r="BS92" s="52" t="s">
        <v>14110</v>
      </c>
      <c r="BT92" s="52" t="s">
        <v>14110</v>
      </c>
      <c r="BU92" s="82"/>
      <c r="BV92" s="82" t="s">
        <v>14110</v>
      </c>
    </row>
    <row r="93" spans="1:74" ht="15" customHeight="1">
      <c r="A93" s="82">
        <v>133</v>
      </c>
      <c r="B93" s="82">
        <v>2015</v>
      </c>
      <c r="C93" s="82" t="s">
        <v>250</v>
      </c>
      <c r="D93" s="82" t="s">
        <v>463</v>
      </c>
      <c r="E93" s="82" t="s">
        <v>766</v>
      </c>
      <c r="F93" s="82" t="s">
        <v>13729</v>
      </c>
      <c r="G93" s="82">
        <v>0</v>
      </c>
      <c r="H93" s="82" t="s">
        <v>14085</v>
      </c>
      <c r="I93" s="82">
        <v>8</v>
      </c>
      <c r="J93" s="82"/>
      <c r="K93" s="82" t="s">
        <v>14154</v>
      </c>
      <c r="L93" s="82" t="s">
        <v>14171</v>
      </c>
      <c r="M93" s="82" t="s">
        <v>14250</v>
      </c>
      <c r="N93" s="82"/>
      <c r="O93" s="82" t="s">
        <v>14111</v>
      </c>
      <c r="P93" s="52" t="s">
        <v>14156</v>
      </c>
      <c r="Q93" s="52" t="s">
        <v>14090</v>
      </c>
      <c r="R93" s="52" t="s">
        <v>14250</v>
      </c>
      <c r="S93" s="52" t="s">
        <v>14090</v>
      </c>
      <c r="T93" s="52" t="s">
        <v>14090</v>
      </c>
      <c r="U93" s="52" t="s">
        <v>14137</v>
      </c>
      <c r="V93" s="52" t="s">
        <v>14110</v>
      </c>
      <c r="W93" s="52" t="s">
        <v>14092</v>
      </c>
      <c r="X93" s="52" t="s">
        <v>14116</v>
      </c>
      <c r="Y93" s="52" t="s">
        <v>14093</v>
      </c>
      <c r="Z93" s="52" t="s">
        <v>14094</v>
      </c>
      <c r="AA93" s="52" t="s">
        <v>14110</v>
      </c>
      <c r="AB93" s="82" t="s">
        <v>14095</v>
      </c>
      <c r="AC93" s="82" t="s">
        <v>14141</v>
      </c>
      <c r="AD93" s="82" t="s">
        <v>14095</v>
      </c>
      <c r="AE93" s="82" t="s">
        <v>14093</v>
      </c>
      <c r="AF93" s="82" t="s">
        <v>14211</v>
      </c>
      <c r="AG93" s="82"/>
      <c r="AH93" s="82" t="s">
        <v>14097</v>
      </c>
      <c r="AI93" s="82" t="s">
        <v>14122</v>
      </c>
      <c r="AJ93" s="82" t="s">
        <v>14123</v>
      </c>
      <c r="AK93" s="82" t="s">
        <v>14099</v>
      </c>
      <c r="AL93" s="82" t="s">
        <v>14099</v>
      </c>
      <c r="AM93" s="82" t="s">
        <v>14099</v>
      </c>
      <c r="AN93" s="82" t="s">
        <v>14110</v>
      </c>
      <c r="AO93" s="82" t="s">
        <v>14087</v>
      </c>
      <c r="AP93" s="82"/>
      <c r="AQ93" s="82" t="s">
        <v>14100</v>
      </c>
      <c r="AR93" s="82" t="s">
        <v>14100</v>
      </c>
      <c r="AS93" s="82" t="s">
        <v>14098</v>
      </c>
      <c r="AT93" s="82" t="s">
        <v>14250</v>
      </c>
      <c r="AU93" s="82" t="s">
        <v>14250</v>
      </c>
      <c r="AV93" s="82" t="s">
        <v>14250</v>
      </c>
      <c r="AW93" s="82" t="s">
        <v>14102</v>
      </c>
      <c r="AX93" s="82" t="s">
        <v>14215</v>
      </c>
      <c r="AY93" s="82" t="s">
        <v>14238</v>
      </c>
      <c r="AZ93" s="82" t="s">
        <v>14215</v>
      </c>
      <c r="BA93" s="82"/>
      <c r="BB93" s="52" t="s">
        <v>14104</v>
      </c>
      <c r="BC93" s="52" t="s">
        <v>14211</v>
      </c>
      <c r="BD93" s="52" t="s">
        <v>14211</v>
      </c>
      <c r="BE93" s="52" t="s">
        <v>14211</v>
      </c>
      <c r="BF93" s="52" t="s">
        <v>14156</v>
      </c>
      <c r="BG93" s="52" t="s">
        <v>14156</v>
      </c>
      <c r="BH93" s="52" t="s">
        <v>14156</v>
      </c>
      <c r="BI93" s="52" t="s">
        <v>14131</v>
      </c>
      <c r="BJ93" s="52" t="s">
        <v>14195</v>
      </c>
      <c r="BK93" s="52" t="s">
        <v>14195</v>
      </c>
      <c r="BL93" s="52" t="s">
        <v>14107</v>
      </c>
      <c r="BM93" s="52" t="s">
        <v>14248</v>
      </c>
      <c r="BN93" s="52" t="s">
        <v>14248</v>
      </c>
      <c r="BO93" s="52" t="s">
        <v>14110</v>
      </c>
      <c r="BP93" s="52" t="s">
        <v>14110</v>
      </c>
      <c r="BQ93" s="52" t="s">
        <v>14110</v>
      </c>
      <c r="BR93" s="52" t="s">
        <v>14110</v>
      </c>
      <c r="BS93" s="52" t="s">
        <v>14110</v>
      </c>
      <c r="BT93" s="52" t="s">
        <v>14110</v>
      </c>
      <c r="BU93" s="82"/>
      <c r="BV93" s="82" t="s">
        <v>14087</v>
      </c>
    </row>
    <row r="94" spans="1:74" ht="15" customHeight="1">
      <c r="A94" s="82">
        <v>135</v>
      </c>
      <c r="B94" s="82">
        <v>2015</v>
      </c>
      <c r="C94" s="82" t="s">
        <v>547</v>
      </c>
      <c r="D94" s="82" t="s">
        <v>548</v>
      </c>
      <c r="E94" s="82" t="s">
        <v>858</v>
      </c>
      <c r="F94" s="82" t="s">
        <v>13731</v>
      </c>
      <c r="G94" s="82">
        <v>0</v>
      </c>
      <c r="H94" s="82" t="s">
        <v>14085</v>
      </c>
      <c r="I94" s="82">
        <v>10</v>
      </c>
      <c r="J94" s="82"/>
      <c r="K94" s="82" t="s">
        <v>14085</v>
      </c>
      <c r="L94" s="82" t="s">
        <v>14171</v>
      </c>
      <c r="M94" s="82" t="s">
        <v>14250</v>
      </c>
      <c r="N94" s="82"/>
      <c r="O94" s="82" t="s">
        <v>14088</v>
      </c>
      <c r="P94" s="52" t="s">
        <v>14156</v>
      </c>
      <c r="Q94" s="52" t="s">
        <v>14090</v>
      </c>
      <c r="R94" s="52" t="s">
        <v>14250</v>
      </c>
      <c r="S94" s="52" t="s">
        <v>14090</v>
      </c>
      <c r="T94" s="52" t="s">
        <v>14090</v>
      </c>
      <c r="U94" s="52" t="s">
        <v>14137</v>
      </c>
      <c r="V94" s="52" t="s">
        <v>14087</v>
      </c>
      <c r="W94" s="52" t="s">
        <v>14092</v>
      </c>
      <c r="X94" s="52" t="s">
        <v>14116</v>
      </c>
      <c r="Y94" s="52" t="s">
        <v>14093</v>
      </c>
      <c r="Z94" s="52" t="s">
        <v>14094</v>
      </c>
      <c r="AA94" s="52" t="s">
        <v>14110</v>
      </c>
      <c r="AB94" s="82" t="s">
        <v>14118</v>
      </c>
      <c r="AC94" s="82" t="s">
        <v>14141</v>
      </c>
      <c r="AD94" s="82" t="s">
        <v>14141</v>
      </c>
      <c r="AE94" s="82" t="s">
        <v>14093</v>
      </c>
      <c r="AF94" s="82" t="s">
        <v>14211</v>
      </c>
      <c r="AG94" s="82"/>
      <c r="AH94" s="82" t="s">
        <v>14097</v>
      </c>
      <c r="AI94" s="82" t="s">
        <v>14122</v>
      </c>
      <c r="AJ94" s="82" t="s">
        <v>14123</v>
      </c>
      <c r="AK94" s="82" t="s">
        <v>14099</v>
      </c>
      <c r="AL94" s="82" t="s">
        <v>14220</v>
      </c>
      <c r="AM94" s="82" t="s">
        <v>14099</v>
      </c>
      <c r="AN94" s="82" t="s">
        <v>14110</v>
      </c>
      <c r="AO94" s="82" t="s">
        <v>14110</v>
      </c>
      <c r="AP94" s="82"/>
      <c r="AQ94" s="82" t="s">
        <v>14100</v>
      </c>
      <c r="AR94" s="82" t="s">
        <v>14100</v>
      </c>
      <c r="AS94" s="82" t="s">
        <v>14098</v>
      </c>
      <c r="AT94" s="82" t="s">
        <v>14250</v>
      </c>
      <c r="AU94" s="82" t="s">
        <v>14250</v>
      </c>
      <c r="AV94" s="82" t="s">
        <v>14250</v>
      </c>
      <c r="AW94" s="82" t="s">
        <v>14102</v>
      </c>
      <c r="AX94" s="82" t="s">
        <v>14102</v>
      </c>
      <c r="AY94" s="82" t="s">
        <v>14122</v>
      </c>
      <c r="AZ94" s="82" t="s">
        <v>14103</v>
      </c>
      <c r="BA94" s="82"/>
      <c r="BB94" s="52" t="s">
        <v>14150</v>
      </c>
      <c r="BC94" s="52" t="s">
        <v>14211</v>
      </c>
      <c r="BD94" s="52" t="s">
        <v>14211</v>
      </c>
      <c r="BE94" s="52" t="s">
        <v>14211</v>
      </c>
      <c r="BF94" s="52" t="s">
        <v>14156</v>
      </c>
      <c r="BG94" s="52" t="s">
        <v>14156</v>
      </c>
      <c r="BH94" s="52" t="s">
        <v>14156</v>
      </c>
      <c r="BI94" s="52" t="s">
        <v>14131</v>
      </c>
      <c r="BJ94" s="52" t="s">
        <v>14106</v>
      </c>
      <c r="BK94" s="52" t="s">
        <v>14195</v>
      </c>
      <c r="BL94" s="52" t="s">
        <v>14132</v>
      </c>
      <c r="BM94" s="52" t="s">
        <v>14225</v>
      </c>
      <c r="BN94" s="52" t="s">
        <v>14248</v>
      </c>
      <c r="BO94" s="52" t="s">
        <v>14110</v>
      </c>
      <c r="BP94" s="52" t="s">
        <v>14110</v>
      </c>
      <c r="BQ94" s="52" t="s">
        <v>14110</v>
      </c>
      <c r="BR94" s="52" t="s">
        <v>14110</v>
      </c>
      <c r="BS94" s="52" t="s">
        <v>14110</v>
      </c>
      <c r="BT94" s="52" t="s">
        <v>14110</v>
      </c>
      <c r="BU94" s="82"/>
      <c r="BV94" s="82" t="s">
        <v>14110</v>
      </c>
    </row>
    <row r="95" spans="1:74" ht="15" customHeight="1">
      <c r="A95" s="82">
        <v>0</v>
      </c>
      <c r="B95" s="82">
        <v>0</v>
      </c>
      <c r="C95" s="82">
        <v>0</v>
      </c>
      <c r="D95" s="82">
        <v>0</v>
      </c>
      <c r="E95" s="82">
        <v>0</v>
      </c>
      <c r="F95" s="82">
        <v>0</v>
      </c>
      <c r="G95" s="82">
        <v>0</v>
      </c>
      <c r="H95" s="82" t="s">
        <v>14108</v>
      </c>
      <c r="I95" s="82">
        <v>6</v>
      </c>
      <c r="J95" s="82"/>
      <c r="K95" s="82" t="s">
        <v>14085</v>
      </c>
      <c r="L95" s="82" t="s">
        <v>14171</v>
      </c>
      <c r="M95" s="82" t="s">
        <v>14250</v>
      </c>
      <c r="N95" s="82"/>
      <c r="O95" s="82" t="s">
        <v>14088</v>
      </c>
      <c r="P95" s="52" t="s">
        <v>14156</v>
      </c>
      <c r="Q95" s="52" t="s">
        <v>14113</v>
      </c>
      <c r="R95" s="52" t="s">
        <v>14250</v>
      </c>
      <c r="S95" s="52" t="s">
        <v>14113</v>
      </c>
      <c r="T95" s="52" t="s">
        <v>14090</v>
      </c>
      <c r="U95" s="52" t="s">
        <v>14137</v>
      </c>
      <c r="V95" s="52" t="s">
        <v>14087</v>
      </c>
      <c r="W95" s="52" t="s">
        <v>14092</v>
      </c>
      <c r="X95" s="52" t="s">
        <v>14116</v>
      </c>
      <c r="Y95" s="52" t="s">
        <v>14093</v>
      </c>
      <c r="Z95" s="52" t="s">
        <v>14094</v>
      </c>
      <c r="AA95" s="52" t="s">
        <v>14110</v>
      </c>
      <c r="AB95" s="82" t="s">
        <v>14118</v>
      </c>
      <c r="AC95" s="82" t="s">
        <v>14141</v>
      </c>
      <c r="AD95" s="82" t="s">
        <v>14141</v>
      </c>
      <c r="AE95" s="82" t="s">
        <v>14093</v>
      </c>
      <c r="AF95" s="82" t="s">
        <v>14211</v>
      </c>
      <c r="AG95" s="82"/>
      <c r="AH95" s="82" t="s">
        <v>14097</v>
      </c>
      <c r="AI95" s="82" t="s">
        <v>14122</v>
      </c>
      <c r="AJ95" s="82" t="s">
        <v>14123</v>
      </c>
      <c r="AK95" s="82" t="s">
        <v>14099</v>
      </c>
      <c r="AL95" s="82" t="s">
        <v>14220</v>
      </c>
      <c r="AM95" s="82" t="s">
        <v>14099</v>
      </c>
      <c r="AN95" s="82" t="s">
        <v>14110</v>
      </c>
      <c r="AO95" s="82" t="s">
        <v>14110</v>
      </c>
      <c r="AP95" s="82"/>
      <c r="AQ95" s="82" t="s">
        <v>14125</v>
      </c>
      <c r="AR95" s="82" t="s">
        <v>14100</v>
      </c>
      <c r="AS95" s="82" t="s">
        <v>14122</v>
      </c>
      <c r="AT95" s="82" t="s">
        <v>14250</v>
      </c>
      <c r="AU95" s="82" t="s">
        <v>14250</v>
      </c>
      <c r="AV95" s="82" t="s">
        <v>14250</v>
      </c>
      <c r="AW95" s="82" t="s">
        <v>14102</v>
      </c>
      <c r="AX95" s="82" t="s">
        <v>14102</v>
      </c>
      <c r="AY95" s="82" t="s">
        <v>14098</v>
      </c>
      <c r="AZ95" s="82" t="s">
        <v>14103</v>
      </c>
      <c r="BA95" s="82"/>
      <c r="BB95" s="52" t="s">
        <v>14150</v>
      </c>
      <c r="BC95" s="52" t="s">
        <v>14211</v>
      </c>
      <c r="BD95" s="52" t="s">
        <v>14211</v>
      </c>
      <c r="BE95" s="52" t="s">
        <v>14211</v>
      </c>
      <c r="BF95" s="52" t="s">
        <v>14156</v>
      </c>
      <c r="BG95" s="52" t="s">
        <v>14156</v>
      </c>
      <c r="BH95" s="52" t="s">
        <v>14156</v>
      </c>
      <c r="BI95" s="52" t="s">
        <v>14131</v>
      </c>
      <c r="BJ95" s="52" t="s">
        <v>14106</v>
      </c>
      <c r="BK95" s="52" t="s">
        <v>14195</v>
      </c>
      <c r="BL95" s="52" t="s">
        <v>14132</v>
      </c>
      <c r="BM95" s="52" t="s">
        <v>14225</v>
      </c>
      <c r="BN95" s="52" t="s">
        <v>14248</v>
      </c>
      <c r="BO95" s="52" t="s">
        <v>14110</v>
      </c>
      <c r="BP95" s="52" t="s">
        <v>14110</v>
      </c>
      <c r="BQ95" s="52" t="s">
        <v>14110</v>
      </c>
      <c r="BR95" s="52" t="s">
        <v>14110</v>
      </c>
      <c r="BS95" s="52" t="s">
        <v>14110</v>
      </c>
      <c r="BT95" s="52" t="s">
        <v>14110</v>
      </c>
      <c r="BU95" s="82"/>
      <c r="BV95" s="82" t="s">
        <v>14110</v>
      </c>
    </row>
    <row r="96" spans="1:74" ht="15" customHeight="1">
      <c r="A96" s="82">
        <v>136</v>
      </c>
      <c r="B96" s="82">
        <v>2015</v>
      </c>
      <c r="C96" s="82" t="s">
        <v>569</v>
      </c>
      <c r="D96" s="82" t="s">
        <v>570</v>
      </c>
      <c r="E96" s="82" t="s">
        <v>646</v>
      </c>
      <c r="F96" s="82" t="s">
        <v>13732</v>
      </c>
      <c r="G96" s="82">
        <v>0</v>
      </c>
      <c r="H96" s="82" t="s">
        <v>14085</v>
      </c>
      <c r="I96" s="82">
        <v>3</v>
      </c>
      <c r="J96" s="82"/>
      <c r="K96" s="82" t="s">
        <v>14085</v>
      </c>
      <c r="L96" s="82" t="s">
        <v>14134</v>
      </c>
      <c r="M96" s="82" t="s">
        <v>14087</v>
      </c>
      <c r="N96" s="82"/>
      <c r="O96" s="82" t="s">
        <v>14088</v>
      </c>
      <c r="P96" s="52" t="s">
        <v>14089</v>
      </c>
      <c r="Q96" s="52" t="s">
        <v>14113</v>
      </c>
      <c r="R96" s="52" t="s">
        <v>14250</v>
      </c>
      <c r="S96" s="52" t="s">
        <v>14113</v>
      </c>
      <c r="T96" s="52" t="s">
        <v>14113</v>
      </c>
      <c r="U96" s="52" t="s">
        <v>14137</v>
      </c>
      <c r="V96" s="52" t="s">
        <v>14110</v>
      </c>
      <c r="W96" s="52" t="s">
        <v>14092</v>
      </c>
      <c r="X96" s="52" t="s">
        <v>14116</v>
      </c>
      <c r="Y96" s="52" t="s">
        <v>14093</v>
      </c>
      <c r="Z96" s="52" t="s">
        <v>14140</v>
      </c>
      <c r="AA96" s="52" t="s">
        <v>14110</v>
      </c>
      <c r="AB96" s="82" t="s">
        <v>14095</v>
      </c>
      <c r="AC96" s="82" t="s">
        <v>14141</v>
      </c>
      <c r="AD96" s="82" t="s">
        <v>14141</v>
      </c>
      <c r="AE96" s="82" t="s">
        <v>14093</v>
      </c>
      <c r="AF96" s="82" t="s">
        <v>14143</v>
      </c>
      <c r="AG96" s="82"/>
      <c r="AH96" s="82" t="s">
        <v>14097</v>
      </c>
      <c r="AI96" s="82" t="s">
        <v>14122</v>
      </c>
      <c r="AJ96" s="82" t="s">
        <v>14161</v>
      </c>
      <c r="AK96" s="82" t="s">
        <v>14099</v>
      </c>
      <c r="AL96" s="82" t="s">
        <v>14099</v>
      </c>
      <c r="AM96" s="82" t="s">
        <v>14188</v>
      </c>
      <c r="AN96" s="82" t="s">
        <v>14110</v>
      </c>
      <c r="AO96" s="82" t="s">
        <v>14110</v>
      </c>
      <c r="AP96" s="82"/>
      <c r="AQ96" s="82" t="s">
        <v>14100</v>
      </c>
      <c r="AR96" s="82" t="s">
        <v>14100</v>
      </c>
      <c r="AS96" s="82" t="s">
        <v>14098</v>
      </c>
      <c r="AT96" s="82" t="s">
        <v>14222</v>
      </c>
      <c r="AU96" s="82" t="s">
        <v>14222</v>
      </c>
      <c r="AV96" s="82" t="s">
        <v>14250</v>
      </c>
      <c r="AW96" s="82" t="s">
        <v>14127</v>
      </c>
      <c r="AX96" s="82" t="s">
        <v>14127</v>
      </c>
      <c r="AY96" s="82" t="s">
        <v>14098</v>
      </c>
      <c r="AZ96" s="82" t="s">
        <v>14103</v>
      </c>
      <c r="BA96" s="82"/>
      <c r="BB96" s="52" t="s">
        <v>14104</v>
      </c>
      <c r="BC96" s="52" t="s">
        <v>14150</v>
      </c>
      <c r="BD96" s="52" t="s">
        <v>14193</v>
      </c>
      <c r="BE96" s="52" t="s">
        <v>14211</v>
      </c>
      <c r="BF96" s="52" t="s">
        <v>14130</v>
      </c>
      <c r="BG96" s="52" t="s">
        <v>14156</v>
      </c>
      <c r="BH96" s="52" t="s">
        <v>14156</v>
      </c>
      <c r="BI96" s="52" t="s">
        <v>14106</v>
      </c>
      <c r="BJ96" s="52" t="s">
        <v>14195</v>
      </c>
      <c r="BK96" s="52" t="s">
        <v>14195</v>
      </c>
      <c r="BL96" s="52" t="s">
        <v>14242</v>
      </c>
      <c r="BM96" s="52" t="s">
        <v>14248</v>
      </c>
      <c r="BN96" s="52" t="s">
        <v>14248</v>
      </c>
      <c r="BO96" s="52" t="s">
        <v>14110</v>
      </c>
      <c r="BP96" s="52" t="s">
        <v>14110</v>
      </c>
      <c r="BQ96" s="52" t="s">
        <v>14110</v>
      </c>
      <c r="BR96" s="52" t="s">
        <v>14110</v>
      </c>
      <c r="BS96" s="52" t="s">
        <v>14110</v>
      </c>
      <c r="BT96" s="52" t="s">
        <v>14110</v>
      </c>
      <c r="BU96" s="82" t="s">
        <v>14449</v>
      </c>
      <c r="BV96" s="82" t="s">
        <v>14110</v>
      </c>
    </row>
    <row r="97" spans="1:74" ht="15" customHeight="1">
      <c r="A97" s="82">
        <v>137</v>
      </c>
      <c r="B97" s="82">
        <v>2015</v>
      </c>
      <c r="C97" s="82" t="s">
        <v>595</v>
      </c>
      <c r="D97" s="82" t="s">
        <v>596</v>
      </c>
      <c r="E97" s="82" t="s">
        <v>766</v>
      </c>
      <c r="F97" s="82" t="s">
        <v>13733</v>
      </c>
      <c r="G97" s="82">
        <v>0</v>
      </c>
      <c r="H97" s="82" t="s">
        <v>14085</v>
      </c>
      <c r="I97" s="82">
        <v>3</v>
      </c>
      <c r="J97" s="82"/>
      <c r="K97" s="82" t="s">
        <v>14085</v>
      </c>
      <c r="L97" s="82" t="s">
        <v>14155</v>
      </c>
      <c r="M97" s="82" t="s">
        <v>14250</v>
      </c>
      <c r="N97" s="82"/>
      <c r="O97" s="82" t="s">
        <v>14088</v>
      </c>
      <c r="P97" s="52" t="s">
        <v>14136</v>
      </c>
      <c r="Q97" s="52" t="s">
        <v>14113</v>
      </c>
      <c r="R97" s="52" t="s">
        <v>14250</v>
      </c>
      <c r="S97" s="52" t="s">
        <v>14113</v>
      </c>
      <c r="T97" s="52" t="s">
        <v>14113</v>
      </c>
      <c r="U97" s="52" t="s">
        <v>14137</v>
      </c>
      <c r="V97" s="52" t="s">
        <v>14110</v>
      </c>
      <c r="W97" s="52" t="s">
        <v>14092</v>
      </c>
      <c r="X97" s="52" t="s">
        <v>14116</v>
      </c>
      <c r="Y97" s="52" t="s">
        <v>14093</v>
      </c>
      <c r="Z97" s="52" t="s">
        <v>14140</v>
      </c>
      <c r="AA97" s="52" t="s">
        <v>14110</v>
      </c>
      <c r="AB97" s="82" t="s">
        <v>14095</v>
      </c>
      <c r="AC97" s="82" t="s">
        <v>14141</v>
      </c>
      <c r="AD97" s="82" t="s">
        <v>14141</v>
      </c>
      <c r="AE97" s="82" t="s">
        <v>14093</v>
      </c>
      <c r="AF97" s="82" t="s">
        <v>14211</v>
      </c>
      <c r="AG97" s="82"/>
      <c r="AH97" s="82" t="s">
        <v>14097</v>
      </c>
      <c r="AI97" s="82" t="s">
        <v>14122</v>
      </c>
      <c r="AJ97" s="82" t="s">
        <v>14093</v>
      </c>
      <c r="AK97" s="82" t="s">
        <v>14099</v>
      </c>
      <c r="AL97" s="82" t="s">
        <v>14188</v>
      </c>
      <c r="AM97" s="82" t="s">
        <v>14188</v>
      </c>
      <c r="AN97" s="82" t="s">
        <v>14110</v>
      </c>
      <c r="AO97" s="82" t="s">
        <v>14110</v>
      </c>
      <c r="AP97" s="82"/>
      <c r="AQ97" s="82" t="s">
        <v>14100</v>
      </c>
      <c r="AR97" s="82" t="s">
        <v>14100</v>
      </c>
      <c r="AS97" s="82" t="s">
        <v>14098</v>
      </c>
      <c r="AT97" s="82" t="s">
        <v>14250</v>
      </c>
      <c r="AU97" s="82" t="s">
        <v>14250</v>
      </c>
      <c r="AV97" s="82" t="s">
        <v>14250</v>
      </c>
      <c r="AW97" s="82" t="s">
        <v>14102</v>
      </c>
      <c r="AX97" s="82" t="s">
        <v>14165</v>
      </c>
      <c r="AY97" s="82" t="s">
        <v>14122</v>
      </c>
      <c r="AZ97" s="82" t="s">
        <v>14128</v>
      </c>
      <c r="BA97" s="82"/>
      <c r="BB97" s="52" t="s">
        <v>14193</v>
      </c>
      <c r="BC97" s="52" t="s">
        <v>14211</v>
      </c>
      <c r="BD97" s="52" t="s">
        <v>14211</v>
      </c>
      <c r="BE97" s="52" t="s">
        <v>14211</v>
      </c>
      <c r="BF97" s="52" t="s">
        <v>14105</v>
      </c>
      <c r="BG97" s="52" t="s">
        <v>14156</v>
      </c>
      <c r="BH97" s="52" t="s">
        <v>14156</v>
      </c>
      <c r="BI97" s="52" t="s">
        <v>14106</v>
      </c>
      <c r="BJ97" s="52" t="s">
        <v>14195</v>
      </c>
      <c r="BK97" s="52" t="s">
        <v>14195</v>
      </c>
      <c r="BL97" s="52" t="s">
        <v>14242</v>
      </c>
      <c r="BM97" s="52" t="s">
        <v>14248</v>
      </c>
      <c r="BN97" s="52" t="s">
        <v>14248</v>
      </c>
      <c r="BO97" s="52" t="s">
        <v>14110</v>
      </c>
      <c r="BP97" s="52" t="s">
        <v>14110</v>
      </c>
      <c r="BQ97" s="52" t="s">
        <v>14110</v>
      </c>
      <c r="BR97" s="52" t="s">
        <v>14110</v>
      </c>
      <c r="BS97" s="52" t="s">
        <v>14110</v>
      </c>
      <c r="BT97" s="52" t="s">
        <v>14110</v>
      </c>
      <c r="BU97" s="82"/>
      <c r="BV97" s="82" t="s">
        <v>14087</v>
      </c>
    </row>
    <row r="98" spans="1:74" ht="15" customHeight="1">
      <c r="A98" s="82">
        <v>138</v>
      </c>
      <c r="B98" s="82">
        <v>2015</v>
      </c>
      <c r="C98" s="82" t="s">
        <v>607</v>
      </c>
      <c r="D98" s="82" t="s">
        <v>608</v>
      </c>
      <c r="E98" s="82" t="s">
        <v>639</v>
      </c>
      <c r="F98" s="82" t="s">
        <v>13734</v>
      </c>
      <c r="G98" s="82">
        <v>0</v>
      </c>
      <c r="H98" s="82" t="s">
        <v>14085</v>
      </c>
      <c r="I98" s="82">
        <v>3</v>
      </c>
      <c r="J98" s="82"/>
      <c r="K98" s="82" t="s">
        <v>14085</v>
      </c>
      <c r="L98" s="82" t="s">
        <v>14109</v>
      </c>
      <c r="M98" s="82" t="s">
        <v>14110</v>
      </c>
      <c r="N98" s="82"/>
      <c r="O98" s="82" t="s">
        <v>14088</v>
      </c>
      <c r="P98" s="52" t="s">
        <v>14156</v>
      </c>
      <c r="Q98" s="52" t="s">
        <v>14090</v>
      </c>
      <c r="R98" s="52" t="s">
        <v>14250</v>
      </c>
      <c r="S98" s="52" t="s">
        <v>14113</v>
      </c>
      <c r="T98" s="52" t="s">
        <v>14090</v>
      </c>
      <c r="U98" s="52" t="s">
        <v>14137</v>
      </c>
      <c r="V98" s="52" t="s">
        <v>14110</v>
      </c>
      <c r="W98" s="52" t="s">
        <v>14092</v>
      </c>
      <c r="X98" s="52" t="s">
        <v>14116</v>
      </c>
      <c r="Y98" s="52" t="s">
        <v>14093</v>
      </c>
      <c r="Z98" s="52" t="s">
        <v>14140</v>
      </c>
      <c r="AA98" s="52" t="s">
        <v>14110</v>
      </c>
      <c r="AB98" s="82" t="s">
        <v>14118</v>
      </c>
      <c r="AC98" s="82" t="s">
        <v>14141</v>
      </c>
      <c r="AD98" s="82" t="s">
        <v>14141</v>
      </c>
      <c r="AE98" s="82" t="s">
        <v>14093</v>
      </c>
      <c r="AF98" s="82" t="s">
        <v>14211</v>
      </c>
      <c r="AG98" s="82"/>
      <c r="AH98" s="82" t="s">
        <v>14097</v>
      </c>
      <c r="AI98" s="82" t="s">
        <v>14122</v>
      </c>
      <c r="AJ98" s="82" t="s">
        <v>14093</v>
      </c>
      <c r="AK98" s="82" t="s">
        <v>14145</v>
      </c>
      <c r="AL98" s="82" t="s">
        <v>14188</v>
      </c>
      <c r="AM98" s="82" t="s">
        <v>14188</v>
      </c>
      <c r="AN98" s="82" t="s">
        <v>14110</v>
      </c>
      <c r="AO98" s="82" t="s">
        <v>14110</v>
      </c>
      <c r="AP98" s="82"/>
      <c r="AQ98" s="82" t="s">
        <v>14189</v>
      </c>
      <c r="AR98" s="82" t="s">
        <v>14189</v>
      </c>
      <c r="AS98" s="82" t="s">
        <v>14098</v>
      </c>
      <c r="AT98" s="82" t="s">
        <v>14222</v>
      </c>
      <c r="AU98" s="82" t="s">
        <v>14222</v>
      </c>
      <c r="AV98" s="82" t="s">
        <v>14110</v>
      </c>
      <c r="AW98" s="82" t="s">
        <v>14102</v>
      </c>
      <c r="AX98" s="82" t="s">
        <v>14165</v>
      </c>
      <c r="AY98" s="82" t="s">
        <v>14122</v>
      </c>
      <c r="AZ98" s="82" t="s">
        <v>14128</v>
      </c>
      <c r="BA98" s="82"/>
      <c r="BB98" s="52" t="s">
        <v>14104</v>
      </c>
      <c r="BC98" s="52" t="s">
        <v>14193</v>
      </c>
      <c r="BD98" s="52" t="s">
        <v>14211</v>
      </c>
      <c r="BE98" s="52" t="s">
        <v>14211</v>
      </c>
      <c r="BF98" s="52" t="s">
        <v>14233</v>
      </c>
      <c r="BG98" s="52" t="s">
        <v>14156</v>
      </c>
      <c r="BH98" s="52" t="s">
        <v>14156</v>
      </c>
      <c r="BI98" s="52" t="s">
        <v>14106</v>
      </c>
      <c r="BJ98" s="52" t="s">
        <v>14195</v>
      </c>
      <c r="BK98" s="52" t="s">
        <v>14195</v>
      </c>
      <c r="BL98" s="52" t="s">
        <v>14242</v>
      </c>
      <c r="BM98" s="52" t="s">
        <v>14248</v>
      </c>
      <c r="BN98" s="52" t="s">
        <v>14248</v>
      </c>
      <c r="BO98" s="52" t="s">
        <v>14110</v>
      </c>
      <c r="BP98" s="52" t="s">
        <v>14110</v>
      </c>
      <c r="BQ98" s="52" t="s">
        <v>14110</v>
      </c>
      <c r="BR98" s="52" t="s">
        <v>14110</v>
      </c>
      <c r="BS98" s="52" t="s">
        <v>14110</v>
      </c>
      <c r="BT98" s="52" t="s">
        <v>14110</v>
      </c>
      <c r="BU98" s="82"/>
      <c r="BV98" s="82" t="s">
        <v>14110</v>
      </c>
    </row>
    <row r="99" spans="1:74" ht="15" customHeight="1">
      <c r="A99" s="82">
        <v>139</v>
      </c>
      <c r="B99" s="82">
        <v>2015</v>
      </c>
      <c r="C99" s="82" t="s">
        <v>627</v>
      </c>
      <c r="D99" s="82" t="s">
        <v>628</v>
      </c>
      <c r="E99" s="82" t="s">
        <v>13937</v>
      </c>
      <c r="F99" s="82" t="s">
        <v>13735</v>
      </c>
      <c r="G99" s="82">
        <v>0</v>
      </c>
      <c r="H99" s="82" t="s">
        <v>14085</v>
      </c>
      <c r="I99" s="82">
        <v>4</v>
      </c>
      <c r="J99" s="82"/>
      <c r="K99" s="82" t="s">
        <v>14085</v>
      </c>
      <c r="L99" s="82" t="s">
        <v>14155</v>
      </c>
      <c r="M99" s="82" t="s">
        <v>14250</v>
      </c>
      <c r="N99" s="82"/>
      <c r="O99" s="82" t="s">
        <v>14088</v>
      </c>
      <c r="P99" s="52" t="s">
        <v>14186</v>
      </c>
      <c r="Q99" s="52" t="s">
        <v>14113</v>
      </c>
      <c r="R99" s="52" t="s">
        <v>14250</v>
      </c>
      <c r="S99" s="52" t="s">
        <v>14113</v>
      </c>
      <c r="T99" s="52" t="s">
        <v>14113</v>
      </c>
      <c r="U99" s="52" t="s">
        <v>14137</v>
      </c>
      <c r="V99" s="52" t="s">
        <v>14110</v>
      </c>
      <c r="W99" s="52" t="s">
        <v>14092</v>
      </c>
      <c r="X99" s="52" t="s">
        <v>14116</v>
      </c>
      <c r="Y99" s="52" t="s">
        <v>14173</v>
      </c>
      <c r="Z99" s="52" t="s">
        <v>14140</v>
      </c>
      <c r="AA99" s="52" t="s">
        <v>14110</v>
      </c>
      <c r="AB99" s="82" t="s">
        <v>14118</v>
      </c>
      <c r="AC99" s="82" t="s">
        <v>14141</v>
      </c>
      <c r="AD99" s="82" t="s">
        <v>14141</v>
      </c>
      <c r="AE99" s="82" t="s">
        <v>14093</v>
      </c>
      <c r="AF99" s="82" t="s">
        <v>14211</v>
      </c>
      <c r="AG99" s="82"/>
      <c r="AH99" s="82" t="s">
        <v>14097</v>
      </c>
      <c r="AI99" s="82" t="s">
        <v>14122</v>
      </c>
      <c r="AJ99" s="82" t="s">
        <v>14093</v>
      </c>
      <c r="AK99" s="82" t="s">
        <v>14099</v>
      </c>
      <c r="AL99" s="82" t="s">
        <v>14188</v>
      </c>
      <c r="AM99" s="82" t="s">
        <v>14188</v>
      </c>
      <c r="AN99" s="82" t="s">
        <v>14110</v>
      </c>
      <c r="AO99" s="82" t="s">
        <v>14110</v>
      </c>
      <c r="AP99" s="82"/>
      <c r="AQ99" s="82" t="s">
        <v>14100</v>
      </c>
      <c r="AR99" s="82" t="s">
        <v>14100</v>
      </c>
      <c r="AS99" s="82" t="s">
        <v>14098</v>
      </c>
      <c r="AT99" s="82" t="s">
        <v>14250</v>
      </c>
      <c r="AU99" s="82" t="s">
        <v>14250</v>
      </c>
      <c r="AV99" s="82" t="s">
        <v>14250</v>
      </c>
      <c r="AW99" s="82" t="s">
        <v>14102</v>
      </c>
      <c r="AX99" s="82" t="s">
        <v>14215</v>
      </c>
      <c r="AY99" s="82" t="s">
        <v>14122</v>
      </c>
      <c r="AZ99" s="82" t="s">
        <v>14128</v>
      </c>
      <c r="BA99" s="82"/>
      <c r="BB99" s="52" t="s">
        <v>14104</v>
      </c>
      <c r="BC99" s="52" t="s">
        <v>14193</v>
      </c>
      <c r="BD99" s="52" t="s">
        <v>14211</v>
      </c>
      <c r="BE99" s="52" t="s">
        <v>14211</v>
      </c>
      <c r="BF99" s="52" t="s">
        <v>14105</v>
      </c>
      <c r="BG99" s="52" t="s">
        <v>14151</v>
      </c>
      <c r="BH99" s="52" t="s">
        <v>14156</v>
      </c>
      <c r="BI99" s="52" t="s">
        <v>14106</v>
      </c>
      <c r="BJ99" s="52" t="s">
        <v>14195</v>
      </c>
      <c r="BK99" s="52" t="s">
        <v>14195</v>
      </c>
      <c r="BL99" s="52" t="s">
        <v>14242</v>
      </c>
      <c r="BM99" s="52" t="s">
        <v>14248</v>
      </c>
      <c r="BN99" s="52" t="s">
        <v>14248</v>
      </c>
      <c r="BO99" s="52" t="s">
        <v>14110</v>
      </c>
      <c r="BP99" s="52" t="s">
        <v>14110</v>
      </c>
      <c r="BQ99" s="52" t="s">
        <v>14110</v>
      </c>
      <c r="BR99" s="52" t="s">
        <v>14110</v>
      </c>
      <c r="BS99" s="52" t="s">
        <v>14110</v>
      </c>
      <c r="BT99" s="52" t="s">
        <v>14110</v>
      </c>
      <c r="BU99" s="82" t="s">
        <v>14450</v>
      </c>
      <c r="BV99" s="82" t="s">
        <v>14110</v>
      </c>
    </row>
    <row r="100" spans="1:74" ht="15" customHeight="1">
      <c r="A100" s="82"/>
      <c r="B100" s="82"/>
      <c r="C100" s="82"/>
      <c r="D100" s="82"/>
      <c r="E100" s="82"/>
      <c r="F100" s="82"/>
      <c r="G100" s="82"/>
      <c r="H100" s="82" t="s">
        <v>14108</v>
      </c>
      <c r="I100" s="82">
        <v>4</v>
      </c>
      <c r="J100" s="82"/>
      <c r="K100" s="82" t="s">
        <v>14085</v>
      </c>
      <c r="L100" s="82" t="s">
        <v>14155</v>
      </c>
      <c r="M100" s="82" t="s">
        <v>14250</v>
      </c>
      <c r="N100" s="82"/>
      <c r="O100" s="82" t="s">
        <v>14088</v>
      </c>
      <c r="P100" s="52" t="s">
        <v>14186</v>
      </c>
      <c r="Q100" s="52" t="s">
        <v>14113</v>
      </c>
      <c r="R100" s="52" t="s">
        <v>14250</v>
      </c>
      <c r="S100" s="52" t="s">
        <v>14113</v>
      </c>
      <c r="T100" s="52" t="s">
        <v>14113</v>
      </c>
      <c r="U100" s="52" t="s">
        <v>14137</v>
      </c>
      <c r="V100" s="52" t="s">
        <v>14110</v>
      </c>
      <c r="W100" s="52" t="s">
        <v>14092</v>
      </c>
      <c r="X100" s="52" t="s">
        <v>14116</v>
      </c>
      <c r="Y100" s="52" t="s">
        <v>14117</v>
      </c>
      <c r="Z100" s="52" t="s">
        <v>14140</v>
      </c>
      <c r="AA100" s="52" t="s">
        <v>14110</v>
      </c>
      <c r="AB100" s="82" t="s">
        <v>14118</v>
      </c>
      <c r="AC100" s="82" t="s">
        <v>14141</v>
      </c>
      <c r="AD100" s="82" t="s">
        <v>14141</v>
      </c>
      <c r="AE100" s="82" t="s">
        <v>14093</v>
      </c>
      <c r="AF100" s="82" t="s">
        <v>14211</v>
      </c>
      <c r="AG100" s="82"/>
      <c r="AH100" s="82" t="s">
        <v>14097</v>
      </c>
      <c r="AI100" s="82" t="s">
        <v>14098</v>
      </c>
      <c r="AJ100" s="82" t="s">
        <v>14123</v>
      </c>
      <c r="AK100" s="82" t="s">
        <v>14099</v>
      </c>
      <c r="AL100" s="82" t="s">
        <v>14099</v>
      </c>
      <c r="AM100" s="82" t="s">
        <v>14188</v>
      </c>
      <c r="AN100" s="82" t="s">
        <v>14110</v>
      </c>
      <c r="AO100" s="82" t="s">
        <v>14087</v>
      </c>
      <c r="AP100" s="82"/>
      <c r="AQ100" s="82" t="s">
        <v>14100</v>
      </c>
      <c r="AR100" s="82" t="s">
        <v>14100</v>
      </c>
      <c r="AS100" s="82" t="s">
        <v>14098</v>
      </c>
      <c r="AT100" s="82" t="s">
        <v>14250</v>
      </c>
      <c r="AU100" s="82" t="s">
        <v>14250</v>
      </c>
      <c r="AV100" s="82" t="s">
        <v>14250</v>
      </c>
      <c r="AW100" s="82" t="s">
        <v>14102</v>
      </c>
      <c r="AX100" s="82" t="s">
        <v>14215</v>
      </c>
      <c r="AY100" s="82" t="s">
        <v>14122</v>
      </c>
      <c r="AZ100" s="82" t="s">
        <v>14103</v>
      </c>
      <c r="BA100" s="82"/>
      <c r="BB100" s="52" t="s">
        <v>14104</v>
      </c>
      <c r="BC100" s="52" t="s">
        <v>14193</v>
      </c>
      <c r="BD100" s="52" t="s">
        <v>14211</v>
      </c>
      <c r="BE100" s="52" t="s">
        <v>14211</v>
      </c>
      <c r="BF100" s="52" t="s">
        <v>14105</v>
      </c>
      <c r="BG100" s="52" t="s">
        <v>14151</v>
      </c>
      <c r="BH100" s="52" t="s">
        <v>14156</v>
      </c>
      <c r="BI100" s="52" t="s">
        <v>14106</v>
      </c>
      <c r="BJ100" s="52" t="s">
        <v>14195</v>
      </c>
      <c r="BK100" s="52" t="s">
        <v>14195</v>
      </c>
      <c r="BL100" s="52" t="s">
        <v>14242</v>
      </c>
      <c r="BM100" s="52" t="s">
        <v>14248</v>
      </c>
      <c r="BN100" s="52" t="s">
        <v>14248</v>
      </c>
      <c r="BO100" s="52" t="s">
        <v>14110</v>
      </c>
      <c r="BP100" s="52" t="s">
        <v>14110</v>
      </c>
      <c r="BQ100" s="52" t="s">
        <v>14110</v>
      </c>
      <c r="BR100" s="52" t="s">
        <v>14110</v>
      </c>
      <c r="BS100" s="52" t="s">
        <v>14110</v>
      </c>
      <c r="BT100" s="52" t="s">
        <v>14110</v>
      </c>
      <c r="BU100" s="82"/>
      <c r="BV100" s="82" t="s">
        <v>14110</v>
      </c>
    </row>
    <row r="101" spans="1:74" ht="15" customHeight="1">
      <c r="A101" s="82"/>
      <c r="B101" s="82"/>
      <c r="C101" s="82"/>
      <c r="D101" s="82"/>
      <c r="E101" s="82"/>
      <c r="F101" s="82"/>
      <c r="G101" s="82"/>
      <c r="H101" s="82" t="s">
        <v>14133</v>
      </c>
      <c r="I101" s="82">
        <v>4</v>
      </c>
      <c r="J101" s="82"/>
      <c r="K101" s="82" t="s">
        <v>14085</v>
      </c>
      <c r="L101" s="82" t="s">
        <v>14155</v>
      </c>
      <c r="M101" s="82" t="s">
        <v>14250</v>
      </c>
      <c r="N101" s="82"/>
      <c r="O101" s="82" t="s">
        <v>14088</v>
      </c>
      <c r="P101" s="52" t="s">
        <v>14186</v>
      </c>
      <c r="Q101" s="52" t="s">
        <v>14113</v>
      </c>
      <c r="R101" s="52" t="s">
        <v>14250</v>
      </c>
      <c r="S101" s="52" t="s">
        <v>14113</v>
      </c>
      <c r="T101" s="52" t="s">
        <v>14113</v>
      </c>
      <c r="U101" s="52" t="s">
        <v>14137</v>
      </c>
      <c r="V101" s="52" t="s">
        <v>14110</v>
      </c>
      <c r="W101" s="52" t="s">
        <v>14092</v>
      </c>
      <c r="X101" s="52" t="s">
        <v>14116</v>
      </c>
      <c r="Y101" s="52" t="s">
        <v>14093</v>
      </c>
      <c r="Z101" s="52" t="s">
        <v>14140</v>
      </c>
      <c r="AA101" s="52" t="s">
        <v>14110</v>
      </c>
      <c r="AB101" s="82" t="s">
        <v>14118</v>
      </c>
      <c r="AC101" s="82" t="s">
        <v>14141</v>
      </c>
      <c r="AD101" s="82" t="s">
        <v>14141</v>
      </c>
      <c r="AE101" s="82" t="s">
        <v>14093</v>
      </c>
      <c r="AF101" s="82" t="s">
        <v>14211</v>
      </c>
      <c r="AG101" s="82"/>
      <c r="AH101" s="82" t="s">
        <v>14097</v>
      </c>
      <c r="AI101" s="82" t="s">
        <v>14098</v>
      </c>
      <c r="AJ101" s="82" t="s">
        <v>14123</v>
      </c>
      <c r="AK101" s="82" t="s">
        <v>14099</v>
      </c>
      <c r="AL101" s="82" t="s">
        <v>14099</v>
      </c>
      <c r="AM101" s="82" t="s">
        <v>14188</v>
      </c>
      <c r="AN101" s="82" t="s">
        <v>14110</v>
      </c>
      <c r="AO101" s="82" t="s">
        <v>14087</v>
      </c>
      <c r="AP101" s="82"/>
      <c r="AQ101" s="82" t="s">
        <v>14100</v>
      </c>
      <c r="AR101" s="82" t="s">
        <v>14100</v>
      </c>
      <c r="AS101" s="82" t="s">
        <v>14098</v>
      </c>
      <c r="AT101" s="82" t="s">
        <v>14250</v>
      </c>
      <c r="AU101" s="82" t="s">
        <v>14250</v>
      </c>
      <c r="AV101" s="82" t="s">
        <v>14250</v>
      </c>
      <c r="AW101" s="82" t="s">
        <v>14102</v>
      </c>
      <c r="AX101" s="82" t="s">
        <v>14215</v>
      </c>
      <c r="AY101" s="82" t="s">
        <v>14122</v>
      </c>
      <c r="AZ101" s="82" t="s">
        <v>14215</v>
      </c>
      <c r="BA101" s="82"/>
      <c r="BB101" s="52" t="s">
        <v>14104</v>
      </c>
      <c r="BC101" s="52" t="s">
        <v>14193</v>
      </c>
      <c r="BD101" s="52" t="s">
        <v>14211</v>
      </c>
      <c r="BE101" s="52" t="s">
        <v>14211</v>
      </c>
      <c r="BF101" s="52" t="s">
        <v>14105</v>
      </c>
      <c r="BG101" s="52" t="s">
        <v>14151</v>
      </c>
      <c r="BH101" s="52" t="s">
        <v>14156</v>
      </c>
      <c r="BI101" s="52" t="s">
        <v>14106</v>
      </c>
      <c r="BJ101" s="52" t="s">
        <v>14195</v>
      </c>
      <c r="BK101" s="52" t="s">
        <v>14195</v>
      </c>
      <c r="BL101" s="52" t="s">
        <v>14242</v>
      </c>
      <c r="BM101" s="52" t="s">
        <v>14248</v>
      </c>
      <c r="BN101" s="52" t="s">
        <v>14248</v>
      </c>
      <c r="BO101" s="52" t="s">
        <v>14110</v>
      </c>
      <c r="BP101" s="52" t="s">
        <v>14110</v>
      </c>
      <c r="BQ101" s="52" t="s">
        <v>14110</v>
      </c>
      <c r="BR101" s="52" t="s">
        <v>14110</v>
      </c>
      <c r="BS101" s="52" t="s">
        <v>14110</v>
      </c>
      <c r="BT101" s="52" t="s">
        <v>14110</v>
      </c>
      <c r="BU101" s="82"/>
      <c r="BV101" s="82" t="s">
        <v>14110</v>
      </c>
    </row>
    <row r="102" spans="1:74" ht="15" customHeight="1">
      <c r="A102" s="82">
        <v>148</v>
      </c>
      <c r="B102" s="82">
        <v>2015</v>
      </c>
      <c r="C102" s="82" t="s">
        <v>1111</v>
      </c>
      <c r="D102" s="82" t="s">
        <v>1112</v>
      </c>
      <c r="E102" s="82" t="s">
        <v>13937</v>
      </c>
      <c r="F102" s="82" t="s">
        <v>13740</v>
      </c>
      <c r="G102" s="82">
        <v>0</v>
      </c>
      <c r="H102" s="82" t="s">
        <v>14085</v>
      </c>
      <c r="I102" s="82">
        <v>5</v>
      </c>
      <c r="J102" s="82"/>
      <c r="K102" s="82" t="s">
        <v>14108</v>
      </c>
      <c r="L102" s="82" t="s">
        <v>14236</v>
      </c>
      <c r="M102" s="82" t="s">
        <v>14250</v>
      </c>
      <c r="N102" s="82"/>
      <c r="O102" s="82" t="s">
        <v>14111</v>
      </c>
      <c r="P102" s="52" t="s">
        <v>14156</v>
      </c>
      <c r="Q102" s="52" t="s">
        <v>14113</v>
      </c>
      <c r="R102" s="52" t="s">
        <v>14250</v>
      </c>
      <c r="S102" s="52" t="s">
        <v>14113</v>
      </c>
      <c r="T102" s="52" t="s">
        <v>14090</v>
      </c>
      <c r="U102" s="52" t="s">
        <v>14137</v>
      </c>
      <c r="V102" s="52" t="s">
        <v>14087</v>
      </c>
      <c r="W102" s="52" t="s">
        <v>14092</v>
      </c>
      <c r="X102" s="52" t="s">
        <v>14116</v>
      </c>
      <c r="Y102" s="52" t="s">
        <v>14093</v>
      </c>
      <c r="Z102" s="52" t="s">
        <v>14140</v>
      </c>
      <c r="AA102" s="52" t="s">
        <v>14110</v>
      </c>
      <c r="AB102" s="82" t="s">
        <v>14118</v>
      </c>
      <c r="AC102" s="82" t="s">
        <v>14141</v>
      </c>
      <c r="AD102" s="82" t="s">
        <v>14141</v>
      </c>
      <c r="AE102" s="82" t="s">
        <v>14093</v>
      </c>
      <c r="AF102" s="82" t="s">
        <v>14211</v>
      </c>
      <c r="AG102" s="82"/>
      <c r="AH102" s="82" t="s">
        <v>14097</v>
      </c>
      <c r="AI102" s="82" t="s">
        <v>14098</v>
      </c>
      <c r="AJ102" s="82" t="s">
        <v>14123</v>
      </c>
      <c r="AK102" s="82" t="s">
        <v>14099</v>
      </c>
      <c r="AL102" s="82" t="s">
        <v>14099</v>
      </c>
      <c r="AM102" s="82" t="s">
        <v>14188</v>
      </c>
      <c r="AN102" s="82" t="s">
        <v>14110</v>
      </c>
      <c r="AO102" s="82" t="s">
        <v>14087</v>
      </c>
      <c r="AP102" s="82"/>
      <c r="AQ102" s="82" t="s">
        <v>14238</v>
      </c>
      <c r="AR102" s="82" t="s">
        <v>14238</v>
      </c>
      <c r="AS102" s="82" t="s">
        <v>14098</v>
      </c>
      <c r="AT102" s="82" t="s">
        <v>14250</v>
      </c>
      <c r="AU102" s="82" t="s">
        <v>14250</v>
      </c>
      <c r="AV102" s="82" t="s">
        <v>14250</v>
      </c>
      <c r="AW102" s="82" t="s">
        <v>14102</v>
      </c>
      <c r="AX102" s="82" t="s">
        <v>14102</v>
      </c>
      <c r="AY102" s="82" t="s">
        <v>14098</v>
      </c>
      <c r="AZ102" s="82" t="s">
        <v>14103</v>
      </c>
      <c r="BA102" s="82"/>
      <c r="BB102" s="52" t="s">
        <v>14104</v>
      </c>
      <c r="BC102" s="52" t="s">
        <v>14193</v>
      </c>
      <c r="BD102" s="52" t="s">
        <v>14211</v>
      </c>
      <c r="BE102" s="52" t="s">
        <v>14211</v>
      </c>
      <c r="BF102" s="52" t="s">
        <v>14151</v>
      </c>
      <c r="BG102" s="52" t="s">
        <v>14156</v>
      </c>
      <c r="BH102" s="52" t="s">
        <v>14156</v>
      </c>
      <c r="BI102" s="52" t="s">
        <v>14131</v>
      </c>
      <c r="BJ102" s="52" t="s">
        <v>14106</v>
      </c>
      <c r="BK102" s="52" t="s">
        <v>14195</v>
      </c>
      <c r="BL102" s="52" t="s">
        <v>14107</v>
      </c>
      <c r="BM102" s="52" t="s">
        <v>14248</v>
      </c>
      <c r="BN102" s="52" t="s">
        <v>14248</v>
      </c>
      <c r="BO102" s="52" t="s">
        <v>14110</v>
      </c>
      <c r="BP102" s="52" t="s">
        <v>14110</v>
      </c>
      <c r="BQ102" s="52" t="s">
        <v>14110</v>
      </c>
      <c r="BR102" s="52" t="s">
        <v>14110</v>
      </c>
      <c r="BS102" s="52" t="s">
        <v>14110</v>
      </c>
      <c r="BT102" s="52" t="s">
        <v>14110</v>
      </c>
      <c r="BU102" s="82"/>
      <c r="BV102" s="82" t="s">
        <v>14110</v>
      </c>
    </row>
    <row r="103" spans="1:74" ht="15" customHeight="1">
      <c r="A103" s="82">
        <v>154</v>
      </c>
      <c r="B103" s="82">
        <v>2015</v>
      </c>
      <c r="C103" s="82" t="s">
        <v>1252</v>
      </c>
      <c r="D103" s="82" t="s">
        <v>1253</v>
      </c>
      <c r="E103" s="82" t="s">
        <v>689</v>
      </c>
      <c r="F103" s="82" t="s">
        <v>13742</v>
      </c>
      <c r="G103" s="82">
        <v>0</v>
      </c>
      <c r="H103" s="82" t="s">
        <v>14085</v>
      </c>
      <c r="I103" s="82">
        <v>5</v>
      </c>
      <c r="J103" s="82"/>
      <c r="K103" s="82" t="s">
        <v>14108</v>
      </c>
      <c r="L103" s="82" t="s">
        <v>14171</v>
      </c>
      <c r="M103" s="82" t="s">
        <v>14250</v>
      </c>
      <c r="N103" s="82"/>
      <c r="O103" s="82" t="s">
        <v>14111</v>
      </c>
      <c r="P103" s="52" t="s">
        <v>14156</v>
      </c>
      <c r="Q103" s="52" t="s">
        <v>14113</v>
      </c>
      <c r="R103" s="52" t="s">
        <v>14250</v>
      </c>
      <c r="S103" s="52" t="s">
        <v>14113</v>
      </c>
      <c r="T103" s="52" t="s">
        <v>14090</v>
      </c>
      <c r="U103" s="52" t="s">
        <v>14137</v>
      </c>
      <c r="V103" s="52" t="s">
        <v>14087</v>
      </c>
      <c r="W103" s="52" t="s">
        <v>14092</v>
      </c>
      <c r="X103" s="52" t="s">
        <v>14116</v>
      </c>
      <c r="Y103" s="52" t="s">
        <v>14093</v>
      </c>
      <c r="Z103" s="52" t="s">
        <v>14094</v>
      </c>
      <c r="AA103" s="52" t="s">
        <v>14110</v>
      </c>
      <c r="AB103" s="82" t="s">
        <v>14095</v>
      </c>
      <c r="AC103" s="82" t="s">
        <v>14141</v>
      </c>
      <c r="AD103" s="82" t="s">
        <v>14141</v>
      </c>
      <c r="AE103" s="82" t="s">
        <v>14119</v>
      </c>
      <c r="AF103" s="82" t="s">
        <v>14120</v>
      </c>
      <c r="AG103" s="82"/>
      <c r="AH103" s="82" t="s">
        <v>14097</v>
      </c>
      <c r="AI103" s="82" t="s">
        <v>14122</v>
      </c>
      <c r="AJ103" s="82" t="s">
        <v>14123</v>
      </c>
      <c r="AK103" s="82" t="s">
        <v>14099</v>
      </c>
      <c r="AL103" s="82" t="s">
        <v>14220</v>
      </c>
      <c r="AM103" s="82" t="s">
        <v>14099</v>
      </c>
      <c r="AN103" s="82" t="s">
        <v>14110</v>
      </c>
      <c r="AO103" s="82" t="s">
        <v>14087</v>
      </c>
      <c r="AP103" s="82"/>
      <c r="AQ103" s="82" t="s">
        <v>14100</v>
      </c>
      <c r="AR103" s="82" t="s">
        <v>14100</v>
      </c>
      <c r="AS103" s="82" t="s">
        <v>14098</v>
      </c>
      <c r="AT103" s="82" t="s">
        <v>14250</v>
      </c>
      <c r="AU103" s="82" t="s">
        <v>14250</v>
      </c>
      <c r="AV103" s="82" t="s">
        <v>14250</v>
      </c>
      <c r="AW103" s="82" t="s">
        <v>14102</v>
      </c>
      <c r="AX103" s="82" t="s">
        <v>14102</v>
      </c>
      <c r="AY103" s="82" t="s">
        <v>14122</v>
      </c>
      <c r="AZ103" s="82" t="s">
        <v>14215</v>
      </c>
      <c r="BA103" s="82"/>
      <c r="BB103" s="52" t="s">
        <v>14104</v>
      </c>
      <c r="BC103" s="52" t="s">
        <v>14211</v>
      </c>
      <c r="BD103" s="52" t="s">
        <v>14211</v>
      </c>
      <c r="BE103" s="52" t="s">
        <v>14211</v>
      </c>
      <c r="BF103" s="52" t="s">
        <v>14156</v>
      </c>
      <c r="BG103" s="52" t="s">
        <v>14156</v>
      </c>
      <c r="BH103" s="52" t="s">
        <v>14156</v>
      </c>
      <c r="BI103" s="52" t="s">
        <v>14106</v>
      </c>
      <c r="BJ103" s="52" t="s">
        <v>14195</v>
      </c>
      <c r="BK103" s="52" t="s">
        <v>14195</v>
      </c>
      <c r="BL103" s="52" t="s">
        <v>14153</v>
      </c>
      <c r="BM103" s="52" t="s">
        <v>14248</v>
      </c>
      <c r="BN103" s="52" t="s">
        <v>14248</v>
      </c>
      <c r="BO103" s="52" t="s">
        <v>14110</v>
      </c>
      <c r="BP103" s="52" t="s">
        <v>14110</v>
      </c>
      <c r="BQ103" s="52" t="s">
        <v>14110</v>
      </c>
      <c r="BR103" s="52" t="s">
        <v>14110</v>
      </c>
      <c r="BS103" s="52" t="s">
        <v>14110</v>
      </c>
      <c r="BT103" s="52" t="s">
        <v>14110</v>
      </c>
      <c r="BU103" s="82" t="s">
        <v>14451</v>
      </c>
      <c r="BV103" s="82" t="s">
        <v>14110</v>
      </c>
    </row>
    <row r="104" spans="1:74" ht="15" customHeight="1">
      <c r="A104" s="82">
        <v>163</v>
      </c>
      <c r="B104" s="82">
        <v>2016</v>
      </c>
      <c r="C104" s="82" t="s">
        <v>164</v>
      </c>
      <c r="D104" s="82" t="s">
        <v>165</v>
      </c>
      <c r="E104" s="82" t="s">
        <v>639</v>
      </c>
      <c r="F104" s="82" t="s">
        <v>13747</v>
      </c>
      <c r="G104" s="82">
        <v>0</v>
      </c>
      <c r="H104" s="82" t="s">
        <v>14085</v>
      </c>
      <c r="I104" s="82">
        <v>5</v>
      </c>
      <c r="J104" s="82">
        <v>6</v>
      </c>
      <c r="K104" s="82" t="s">
        <v>14154</v>
      </c>
      <c r="L104" s="82" t="s">
        <v>14171</v>
      </c>
      <c r="M104" s="82" t="s">
        <v>14250</v>
      </c>
      <c r="N104" s="82" t="s">
        <v>14452</v>
      </c>
      <c r="O104" s="82" t="s">
        <v>14111</v>
      </c>
      <c r="P104" s="52" t="s">
        <v>14156</v>
      </c>
      <c r="Q104" s="52" t="s">
        <v>14090</v>
      </c>
      <c r="R104" s="52" t="s">
        <v>14250</v>
      </c>
      <c r="S104" s="52" t="s">
        <v>14090</v>
      </c>
      <c r="T104" s="52" t="s">
        <v>14090</v>
      </c>
      <c r="U104" s="52" t="s">
        <v>14137</v>
      </c>
      <c r="V104" s="52" t="s">
        <v>14087</v>
      </c>
      <c r="W104" s="52" t="s">
        <v>14092</v>
      </c>
      <c r="X104" s="52" t="s">
        <v>14116</v>
      </c>
      <c r="Y104" s="52" t="s">
        <v>14093</v>
      </c>
      <c r="Z104" s="52" t="s">
        <v>14094</v>
      </c>
      <c r="AA104" s="52" t="s">
        <v>14110</v>
      </c>
      <c r="AB104" s="82" t="s">
        <v>14118</v>
      </c>
      <c r="AC104" s="82" t="s">
        <v>14141</v>
      </c>
      <c r="AD104" s="82" t="s">
        <v>14095</v>
      </c>
      <c r="AE104" s="82" t="s">
        <v>14093</v>
      </c>
      <c r="AF104" s="82" t="s">
        <v>14211</v>
      </c>
      <c r="AG104" s="82"/>
      <c r="AH104" s="82" t="s">
        <v>14097</v>
      </c>
      <c r="AI104" s="82" t="s">
        <v>14122</v>
      </c>
      <c r="AJ104" s="82" t="s">
        <v>14123</v>
      </c>
      <c r="AK104" s="82" t="s">
        <v>14099</v>
      </c>
      <c r="AL104" s="82" t="s">
        <v>14220</v>
      </c>
      <c r="AM104" s="82" t="s">
        <v>14099</v>
      </c>
      <c r="AN104" s="82" t="s">
        <v>14110</v>
      </c>
      <c r="AO104" s="82" t="s">
        <v>14110</v>
      </c>
      <c r="AP104" s="82"/>
      <c r="AQ104" s="82" t="s">
        <v>14100</v>
      </c>
      <c r="AR104" s="82" t="s">
        <v>14100</v>
      </c>
      <c r="AS104" s="82" t="s">
        <v>14098</v>
      </c>
      <c r="AT104" s="82" t="s">
        <v>14250</v>
      </c>
      <c r="AU104" s="82" t="s">
        <v>14250</v>
      </c>
      <c r="AV104" s="82" t="s">
        <v>14250</v>
      </c>
      <c r="AW104" s="82" t="s">
        <v>14215</v>
      </c>
      <c r="AX104" s="82" t="s">
        <v>14215</v>
      </c>
      <c r="AY104" s="82" t="s">
        <v>14238</v>
      </c>
      <c r="AZ104" s="82" t="s">
        <v>14215</v>
      </c>
      <c r="BA104" s="82"/>
      <c r="BB104" s="52" t="s">
        <v>14104</v>
      </c>
      <c r="BC104" s="52" t="s">
        <v>14193</v>
      </c>
      <c r="BD104" s="52" t="s">
        <v>14211</v>
      </c>
      <c r="BE104" s="52" t="s">
        <v>14211</v>
      </c>
      <c r="BF104" s="52" t="s">
        <v>14105</v>
      </c>
      <c r="BG104" s="52" t="s">
        <v>14156</v>
      </c>
      <c r="BH104" s="52" t="s">
        <v>14156</v>
      </c>
      <c r="BI104" s="52" t="s">
        <v>14131</v>
      </c>
      <c r="BJ104" s="52" t="s">
        <v>14195</v>
      </c>
      <c r="BK104" s="52" t="s">
        <v>14195</v>
      </c>
      <c r="BL104" s="52" t="s">
        <v>14132</v>
      </c>
      <c r="BM104" s="52" t="s">
        <v>14248</v>
      </c>
      <c r="BN104" s="52" t="s">
        <v>14248</v>
      </c>
      <c r="BO104" s="52" t="s">
        <v>14110</v>
      </c>
      <c r="BP104" s="52" t="s">
        <v>14087</v>
      </c>
      <c r="BQ104" s="52" t="s">
        <v>14110</v>
      </c>
      <c r="BR104" s="52" t="s">
        <v>14110</v>
      </c>
      <c r="BS104" s="52" t="s">
        <v>14110</v>
      </c>
      <c r="BT104" s="52" t="s">
        <v>14110</v>
      </c>
      <c r="BU104" s="82"/>
      <c r="BV104" s="82" t="s">
        <v>14110</v>
      </c>
    </row>
    <row r="105" spans="1:74" ht="15" customHeight="1">
      <c r="A105" s="82">
        <v>164</v>
      </c>
      <c r="B105" s="82">
        <v>2016</v>
      </c>
      <c r="C105" s="82" t="s">
        <v>14453</v>
      </c>
      <c r="D105" s="83" t="s">
        <v>14454</v>
      </c>
      <c r="E105" s="82" t="s">
        <v>14455</v>
      </c>
      <c r="F105" s="150" t="s">
        <v>14349</v>
      </c>
      <c r="G105" s="150"/>
      <c r="H105" s="82" t="s">
        <v>14085</v>
      </c>
      <c r="I105" s="82">
        <v>16</v>
      </c>
      <c r="J105" s="82"/>
      <c r="K105" s="82" t="s">
        <v>14085</v>
      </c>
      <c r="L105" s="82" t="s">
        <v>14171</v>
      </c>
      <c r="M105" s="82" t="s">
        <v>14250</v>
      </c>
      <c r="N105" s="82"/>
      <c r="O105" s="82" t="s">
        <v>14088</v>
      </c>
      <c r="P105" s="52" t="s">
        <v>14112</v>
      </c>
      <c r="Q105" s="52" t="s">
        <v>14090</v>
      </c>
      <c r="R105" s="52" t="s">
        <v>14250</v>
      </c>
      <c r="S105" s="52" t="s">
        <v>14090</v>
      </c>
      <c r="T105" s="52" t="s">
        <v>14090</v>
      </c>
      <c r="U105" s="52" t="s">
        <v>14137</v>
      </c>
      <c r="V105" s="52" t="s">
        <v>14110</v>
      </c>
      <c r="W105" s="52" t="s">
        <v>14138</v>
      </c>
      <c r="X105" s="52" t="s">
        <v>14091</v>
      </c>
      <c r="Y105" s="52" t="s">
        <v>14093</v>
      </c>
      <c r="Z105" s="52" t="s">
        <v>14140</v>
      </c>
      <c r="AA105" s="52" t="s">
        <v>14110</v>
      </c>
      <c r="AB105" s="82" t="s">
        <v>14141</v>
      </c>
      <c r="AC105" s="82" t="s">
        <v>14118</v>
      </c>
      <c r="AD105" s="82" t="s">
        <v>14141</v>
      </c>
      <c r="AE105" s="82" t="s">
        <v>14093</v>
      </c>
      <c r="AF105" s="82" t="s">
        <v>14187</v>
      </c>
      <c r="AG105" s="82"/>
      <c r="AH105" s="82" t="s">
        <v>14097</v>
      </c>
      <c r="AI105" s="82" t="s">
        <v>14122</v>
      </c>
      <c r="AJ105" s="82" t="s">
        <v>14093</v>
      </c>
      <c r="AK105" s="82" t="s">
        <v>14099</v>
      </c>
      <c r="AL105" s="82" t="s">
        <v>14188</v>
      </c>
      <c r="AM105" s="82" t="s">
        <v>14188</v>
      </c>
      <c r="AN105" s="82" t="s">
        <v>14110</v>
      </c>
      <c r="AO105" s="82" t="s">
        <v>14110</v>
      </c>
      <c r="AP105" s="82"/>
      <c r="AQ105" s="82" t="s">
        <v>14100</v>
      </c>
      <c r="AR105" s="82" t="s">
        <v>14100</v>
      </c>
      <c r="AS105" s="82" t="s">
        <v>14122</v>
      </c>
      <c r="AT105" s="82" t="s">
        <v>14250</v>
      </c>
      <c r="AU105" s="82" t="s">
        <v>14250</v>
      </c>
      <c r="AV105" s="82" t="s">
        <v>14250</v>
      </c>
      <c r="AW105" s="82" t="s">
        <v>14102</v>
      </c>
      <c r="AX105" s="82" t="s">
        <v>14191</v>
      </c>
      <c r="AY105" s="82" t="s">
        <v>14122</v>
      </c>
      <c r="AZ105" s="82" t="s">
        <v>14149</v>
      </c>
      <c r="BA105" s="82"/>
      <c r="BB105" s="52" t="s">
        <v>14104</v>
      </c>
      <c r="BC105" s="52" t="s">
        <v>14211</v>
      </c>
      <c r="BD105" s="52" t="s">
        <v>14211</v>
      </c>
      <c r="BE105" s="52" t="s">
        <v>14211</v>
      </c>
      <c r="BF105" s="52" t="s">
        <v>14156</v>
      </c>
      <c r="BG105" s="52" t="s">
        <v>14156</v>
      </c>
      <c r="BH105" s="52" t="s">
        <v>14156</v>
      </c>
      <c r="BI105" s="52" t="s">
        <v>14131</v>
      </c>
      <c r="BJ105" s="52" t="s">
        <v>14195</v>
      </c>
      <c r="BK105" s="52" t="s">
        <v>14195</v>
      </c>
      <c r="BL105" s="52" t="s">
        <v>14183</v>
      </c>
      <c r="BM105" s="52" t="s">
        <v>14107</v>
      </c>
      <c r="BN105" s="52" t="s">
        <v>14248</v>
      </c>
      <c r="BO105" s="52" t="s">
        <v>14110</v>
      </c>
      <c r="BP105" s="52" t="s">
        <v>14110</v>
      </c>
      <c r="BQ105" s="52" t="s">
        <v>14110</v>
      </c>
      <c r="BR105" s="52" t="s">
        <v>14110</v>
      </c>
      <c r="BS105" s="52" t="s">
        <v>14110</v>
      </c>
      <c r="BT105" s="52" t="s">
        <v>14110</v>
      </c>
      <c r="BU105" s="82"/>
      <c r="BV105" s="82" t="s">
        <v>14087</v>
      </c>
    </row>
    <row r="106" spans="1:74" ht="15" customHeight="1">
      <c r="A106" s="82"/>
      <c r="B106" s="82"/>
      <c r="C106" s="82"/>
      <c r="D106" s="82"/>
      <c r="E106" s="82"/>
      <c r="F106" s="82"/>
      <c r="G106" s="82"/>
      <c r="H106" s="82" t="s">
        <v>14108</v>
      </c>
      <c r="I106" s="82">
        <v>12</v>
      </c>
      <c r="J106" s="82"/>
      <c r="K106" s="82" t="s">
        <v>14108</v>
      </c>
      <c r="L106" s="82" t="s">
        <v>14171</v>
      </c>
      <c r="M106" s="82" t="s">
        <v>14250</v>
      </c>
      <c r="N106" s="82"/>
      <c r="O106" s="82" t="s">
        <v>14135</v>
      </c>
      <c r="P106" s="52" t="s">
        <v>14112</v>
      </c>
      <c r="Q106" s="52" t="s">
        <v>14090</v>
      </c>
      <c r="R106" s="52" t="s">
        <v>14250</v>
      </c>
      <c r="S106" s="52" t="s">
        <v>14090</v>
      </c>
      <c r="T106" s="52" t="s">
        <v>14090</v>
      </c>
      <c r="U106" s="52" t="s">
        <v>14137</v>
      </c>
      <c r="V106" s="52" t="s">
        <v>14110</v>
      </c>
      <c r="W106" s="52" t="s">
        <v>14138</v>
      </c>
      <c r="X106" s="52" t="s">
        <v>14091</v>
      </c>
      <c r="Y106" s="52" t="s">
        <v>14093</v>
      </c>
      <c r="Z106" s="52" t="s">
        <v>14140</v>
      </c>
      <c r="AA106" s="52" t="s">
        <v>14110</v>
      </c>
      <c r="AB106" s="82" t="s">
        <v>14141</v>
      </c>
      <c r="AC106" s="82" t="s">
        <v>14118</v>
      </c>
      <c r="AD106" s="82" t="s">
        <v>14141</v>
      </c>
      <c r="AE106" s="82" t="s">
        <v>14093</v>
      </c>
      <c r="AF106" s="82" t="s">
        <v>14187</v>
      </c>
      <c r="AG106" s="82"/>
      <c r="AH106" s="82" t="s">
        <v>14097</v>
      </c>
      <c r="AI106" s="82" t="s">
        <v>14122</v>
      </c>
      <c r="AJ106" s="82" t="s">
        <v>14093</v>
      </c>
      <c r="AK106" s="82" t="s">
        <v>14099</v>
      </c>
      <c r="AL106" s="82" t="s">
        <v>14188</v>
      </c>
      <c r="AM106" s="82" t="s">
        <v>14188</v>
      </c>
      <c r="AN106" s="82" t="s">
        <v>14110</v>
      </c>
      <c r="AO106" s="82" t="s">
        <v>14110</v>
      </c>
      <c r="AP106" s="82"/>
      <c r="AQ106" s="82" t="s">
        <v>14100</v>
      </c>
      <c r="AR106" s="82" t="s">
        <v>14100</v>
      </c>
      <c r="AS106" s="82" t="s">
        <v>14122</v>
      </c>
      <c r="AT106" s="82" t="s">
        <v>14250</v>
      </c>
      <c r="AU106" s="82" t="s">
        <v>14250</v>
      </c>
      <c r="AV106" s="82" t="s">
        <v>14250</v>
      </c>
      <c r="AW106" s="82" t="s">
        <v>14102</v>
      </c>
      <c r="AX106" s="82" t="s">
        <v>14191</v>
      </c>
      <c r="AY106" s="82" t="s">
        <v>14122</v>
      </c>
      <c r="AZ106" s="82" t="s">
        <v>14149</v>
      </c>
      <c r="BA106" s="82"/>
      <c r="BB106" s="52" t="s">
        <v>14104</v>
      </c>
      <c r="BC106" s="52" t="s">
        <v>14211</v>
      </c>
      <c r="BD106" s="52" t="s">
        <v>14211</v>
      </c>
      <c r="BE106" s="52" t="s">
        <v>14211</v>
      </c>
      <c r="BF106" s="52" t="s">
        <v>14156</v>
      </c>
      <c r="BG106" s="52" t="s">
        <v>14156</v>
      </c>
      <c r="BH106" s="52" t="s">
        <v>14156</v>
      </c>
      <c r="BI106" s="52" t="s">
        <v>14131</v>
      </c>
      <c r="BJ106" s="52" t="s">
        <v>14195</v>
      </c>
      <c r="BK106" s="52" t="s">
        <v>14195</v>
      </c>
      <c r="BL106" s="52" t="s">
        <v>14183</v>
      </c>
      <c r="BM106" s="52" t="s">
        <v>14107</v>
      </c>
      <c r="BN106" s="52" t="s">
        <v>14248</v>
      </c>
      <c r="BO106" s="52" t="s">
        <v>14110</v>
      </c>
      <c r="BP106" s="52" t="s">
        <v>14110</v>
      </c>
      <c r="BQ106" s="52" t="s">
        <v>14110</v>
      </c>
      <c r="BR106" s="52" t="s">
        <v>14110</v>
      </c>
      <c r="BS106" s="52" t="s">
        <v>14110</v>
      </c>
      <c r="BT106" s="52" t="s">
        <v>14110</v>
      </c>
      <c r="BU106" s="82"/>
      <c r="BV106" s="82" t="s">
        <v>14087</v>
      </c>
    </row>
    <row r="107" spans="1:74" ht="15" customHeight="1">
      <c r="A107" s="82"/>
      <c r="B107" s="82"/>
      <c r="C107" s="82"/>
      <c r="D107" s="82"/>
      <c r="E107" s="82"/>
      <c r="F107" s="82"/>
      <c r="G107" s="82"/>
      <c r="H107" s="82" t="s">
        <v>14133</v>
      </c>
      <c r="I107" s="82">
        <v>16</v>
      </c>
      <c r="J107" s="82"/>
      <c r="K107" s="82" t="s">
        <v>14108</v>
      </c>
      <c r="L107" s="82" t="s">
        <v>14171</v>
      </c>
      <c r="M107" s="82" t="s">
        <v>14250</v>
      </c>
      <c r="N107" s="82"/>
      <c r="O107" s="82" t="s">
        <v>14135</v>
      </c>
      <c r="P107" s="52" t="s">
        <v>14112</v>
      </c>
      <c r="Q107" s="52" t="s">
        <v>14090</v>
      </c>
      <c r="R107" s="52" t="s">
        <v>14250</v>
      </c>
      <c r="S107" s="52" t="s">
        <v>14090</v>
      </c>
      <c r="T107" s="52" t="s">
        <v>14090</v>
      </c>
      <c r="U107" s="52" t="s">
        <v>14137</v>
      </c>
      <c r="V107" s="52" t="s">
        <v>14110</v>
      </c>
      <c r="W107" s="52" t="s">
        <v>14138</v>
      </c>
      <c r="X107" s="52" t="s">
        <v>14091</v>
      </c>
      <c r="Y107" s="52" t="s">
        <v>14093</v>
      </c>
      <c r="Z107" s="52" t="s">
        <v>14140</v>
      </c>
      <c r="AA107" s="52" t="s">
        <v>14110</v>
      </c>
      <c r="AB107" s="82" t="s">
        <v>14141</v>
      </c>
      <c r="AC107" s="82" t="s">
        <v>14118</v>
      </c>
      <c r="AD107" s="82" t="s">
        <v>14141</v>
      </c>
      <c r="AE107" s="82" t="s">
        <v>14093</v>
      </c>
      <c r="AF107" s="82" t="s">
        <v>14187</v>
      </c>
      <c r="AG107" s="82"/>
      <c r="AH107" s="82" t="s">
        <v>14097</v>
      </c>
      <c r="AI107" s="82" t="s">
        <v>14122</v>
      </c>
      <c r="AJ107" s="82" t="s">
        <v>14093</v>
      </c>
      <c r="AK107" s="82" t="s">
        <v>14099</v>
      </c>
      <c r="AL107" s="82" t="s">
        <v>14188</v>
      </c>
      <c r="AM107" s="82" t="s">
        <v>14188</v>
      </c>
      <c r="AN107" s="82" t="s">
        <v>14110</v>
      </c>
      <c r="AO107" s="82" t="s">
        <v>14110</v>
      </c>
      <c r="AP107" s="82"/>
      <c r="AQ107" s="82" t="s">
        <v>14100</v>
      </c>
      <c r="AR107" s="82" t="s">
        <v>14100</v>
      </c>
      <c r="AS107" s="82" t="s">
        <v>14122</v>
      </c>
      <c r="AT107" s="82" t="s">
        <v>14250</v>
      </c>
      <c r="AU107" s="82" t="s">
        <v>14250</v>
      </c>
      <c r="AV107" s="82" t="s">
        <v>14250</v>
      </c>
      <c r="AW107" s="82" t="s">
        <v>14102</v>
      </c>
      <c r="AX107" s="82" t="s">
        <v>14191</v>
      </c>
      <c r="AY107" s="82" t="s">
        <v>14122</v>
      </c>
      <c r="AZ107" s="82" t="s">
        <v>14149</v>
      </c>
      <c r="BA107" s="82"/>
      <c r="BB107" s="52" t="s">
        <v>14104</v>
      </c>
      <c r="BC107" s="52" t="s">
        <v>14211</v>
      </c>
      <c r="BD107" s="52" t="s">
        <v>14211</v>
      </c>
      <c r="BE107" s="52" t="s">
        <v>14211</v>
      </c>
      <c r="BF107" s="52" t="s">
        <v>14156</v>
      </c>
      <c r="BG107" s="52" t="s">
        <v>14156</v>
      </c>
      <c r="BH107" s="52" t="s">
        <v>14156</v>
      </c>
      <c r="BI107" s="52" t="s">
        <v>14131</v>
      </c>
      <c r="BJ107" s="52" t="s">
        <v>14195</v>
      </c>
      <c r="BK107" s="52" t="s">
        <v>14195</v>
      </c>
      <c r="BL107" s="52" t="s">
        <v>14183</v>
      </c>
      <c r="BM107" s="52" t="s">
        <v>14107</v>
      </c>
      <c r="BN107" s="52" t="s">
        <v>14248</v>
      </c>
      <c r="BO107" s="52" t="s">
        <v>14110</v>
      </c>
      <c r="BP107" s="52" t="s">
        <v>14110</v>
      </c>
      <c r="BQ107" s="52" t="s">
        <v>14110</v>
      </c>
      <c r="BR107" s="52" t="s">
        <v>14110</v>
      </c>
      <c r="BS107" s="52" t="s">
        <v>14110</v>
      </c>
      <c r="BT107" s="52" t="s">
        <v>14110</v>
      </c>
      <c r="BU107" s="82"/>
      <c r="BV107" s="82" t="s">
        <v>14087</v>
      </c>
    </row>
    <row r="108" spans="1:74" ht="15" customHeight="1">
      <c r="A108" s="82">
        <v>165</v>
      </c>
      <c r="B108" s="82">
        <v>2016</v>
      </c>
      <c r="C108" s="82" t="s">
        <v>14456</v>
      </c>
      <c r="D108" s="150" t="s">
        <v>14457</v>
      </c>
      <c r="E108" s="150"/>
      <c r="F108" s="150" t="s">
        <v>14458</v>
      </c>
      <c r="G108" s="150"/>
      <c r="H108" s="82" t="s">
        <v>14085</v>
      </c>
      <c r="I108" s="82">
        <v>6</v>
      </c>
      <c r="J108" s="82"/>
      <c r="K108" s="82" t="s">
        <v>14085</v>
      </c>
      <c r="L108" s="82" t="s">
        <v>14086</v>
      </c>
      <c r="M108" s="82" t="s">
        <v>14087</v>
      </c>
      <c r="N108" s="82"/>
      <c r="O108" s="82" t="s">
        <v>14088</v>
      </c>
      <c r="P108" s="34" t="s">
        <v>14156</v>
      </c>
      <c r="Q108" s="34" t="s">
        <v>14113</v>
      </c>
      <c r="R108" s="34" t="s">
        <v>14250</v>
      </c>
      <c r="S108" s="34" t="s">
        <v>14113</v>
      </c>
      <c r="T108" s="34" t="s">
        <v>14113</v>
      </c>
      <c r="U108" s="34" t="s">
        <v>14114</v>
      </c>
      <c r="V108" s="34" t="s">
        <v>14087</v>
      </c>
      <c r="W108" s="34" t="s">
        <v>14092</v>
      </c>
      <c r="X108" s="34" t="s">
        <v>14116</v>
      </c>
      <c r="Y108" s="34" t="s">
        <v>14093</v>
      </c>
      <c r="Z108" s="34" t="s">
        <v>14140</v>
      </c>
      <c r="AA108" s="34" t="s">
        <v>14110</v>
      </c>
      <c r="AB108" s="82" t="s">
        <v>14118</v>
      </c>
      <c r="AC108" s="82" t="s">
        <v>14141</v>
      </c>
      <c r="AD108" s="82" t="s">
        <v>14141</v>
      </c>
      <c r="AE108" s="82" t="s">
        <v>14093</v>
      </c>
      <c r="AF108" s="82" t="s">
        <v>14211</v>
      </c>
      <c r="AG108" s="82"/>
      <c r="AH108" s="82" t="s">
        <v>14097</v>
      </c>
      <c r="AI108" s="82" t="s">
        <v>14098</v>
      </c>
      <c r="AJ108" s="82" t="s">
        <v>14123</v>
      </c>
      <c r="AK108" s="82" t="s">
        <v>14099</v>
      </c>
      <c r="AL108" s="82" t="s">
        <v>14099</v>
      </c>
      <c r="AM108" s="82" t="s">
        <v>14188</v>
      </c>
      <c r="AN108" s="82" t="s">
        <v>14110</v>
      </c>
      <c r="AO108" s="82" t="s">
        <v>14087</v>
      </c>
      <c r="AP108" s="82" t="s">
        <v>14459</v>
      </c>
      <c r="AQ108" s="82" t="s">
        <v>14213</v>
      </c>
      <c r="AR108" s="82" t="s">
        <v>14213</v>
      </c>
      <c r="AS108" s="82" t="s">
        <v>14098</v>
      </c>
      <c r="AT108" s="82" t="s">
        <v>14254</v>
      </c>
      <c r="AU108" s="82" t="s">
        <v>14254</v>
      </c>
      <c r="AV108" s="82" t="s">
        <v>14110</v>
      </c>
      <c r="AW108" s="82" t="s">
        <v>14102</v>
      </c>
      <c r="AX108" s="82" t="s">
        <v>14102</v>
      </c>
      <c r="AY108" s="82" t="s">
        <v>14098</v>
      </c>
      <c r="AZ108" s="82" t="s">
        <v>14103</v>
      </c>
      <c r="BA108" s="82"/>
      <c r="BB108" s="52" t="s">
        <v>14104</v>
      </c>
      <c r="BC108" s="52" t="s">
        <v>14211</v>
      </c>
      <c r="BD108" s="52" t="s">
        <v>14211</v>
      </c>
      <c r="BE108" s="52" t="s">
        <v>14211</v>
      </c>
      <c r="BF108" s="52" t="s">
        <v>14156</v>
      </c>
      <c r="BG108" s="52" t="s">
        <v>14156</v>
      </c>
      <c r="BH108" s="52" t="s">
        <v>14156</v>
      </c>
      <c r="BI108" s="52" t="s">
        <v>14106</v>
      </c>
      <c r="BJ108" s="52" t="s">
        <v>14195</v>
      </c>
      <c r="BK108" s="52" t="s">
        <v>14195</v>
      </c>
      <c r="BL108" s="52" t="s">
        <v>14242</v>
      </c>
      <c r="BM108" s="52" t="s">
        <v>14248</v>
      </c>
      <c r="BN108" s="52" t="s">
        <v>14248</v>
      </c>
      <c r="BO108" s="52" t="s">
        <v>14110</v>
      </c>
      <c r="BP108" s="52" t="s">
        <v>14110</v>
      </c>
      <c r="BQ108" s="52" t="s">
        <v>14110</v>
      </c>
      <c r="BR108" s="52" t="s">
        <v>14110</v>
      </c>
      <c r="BS108" s="52" t="s">
        <v>14110</v>
      </c>
      <c r="BT108" s="52" t="s">
        <v>14110</v>
      </c>
      <c r="BU108" s="82"/>
      <c r="BV108" s="82" t="s">
        <v>14110</v>
      </c>
    </row>
    <row r="109" spans="1:74" ht="15" customHeight="1">
      <c r="A109" s="82">
        <v>166</v>
      </c>
      <c r="B109" s="82">
        <v>2016</v>
      </c>
      <c r="C109" s="82" t="s">
        <v>264</v>
      </c>
      <c r="D109" s="82" t="s">
        <v>265</v>
      </c>
      <c r="E109" s="82" t="s">
        <v>639</v>
      </c>
      <c r="F109" s="82" t="s">
        <v>13750</v>
      </c>
      <c r="G109" s="82">
        <v>0</v>
      </c>
      <c r="H109" s="82" t="s">
        <v>14085</v>
      </c>
      <c r="I109" s="82">
        <v>7</v>
      </c>
      <c r="J109" s="82"/>
      <c r="K109" s="82" t="s">
        <v>14085</v>
      </c>
      <c r="L109" s="82" t="s">
        <v>14155</v>
      </c>
      <c r="M109" s="82" t="s">
        <v>14250</v>
      </c>
      <c r="N109" s="82"/>
      <c r="O109" s="82" t="s">
        <v>14088</v>
      </c>
      <c r="P109" s="52" t="s">
        <v>14186</v>
      </c>
      <c r="Q109" s="52" t="s">
        <v>14090</v>
      </c>
      <c r="R109" s="52" t="s">
        <v>14250</v>
      </c>
      <c r="S109" s="52" t="s">
        <v>14090</v>
      </c>
      <c r="T109" s="52" t="s">
        <v>14090</v>
      </c>
      <c r="U109" s="52" t="s">
        <v>14137</v>
      </c>
      <c r="V109" s="52" t="s">
        <v>14110</v>
      </c>
      <c r="W109" s="52" t="s">
        <v>14092</v>
      </c>
      <c r="X109" s="52" t="s">
        <v>14116</v>
      </c>
      <c r="Y109" s="52" t="s">
        <v>14139</v>
      </c>
      <c r="Z109" s="52" t="s">
        <v>14140</v>
      </c>
      <c r="AA109" s="52" t="s">
        <v>14110</v>
      </c>
      <c r="AB109" s="82" t="s">
        <v>14118</v>
      </c>
      <c r="AC109" s="82" t="s">
        <v>14141</v>
      </c>
      <c r="AD109" s="82" t="s">
        <v>14141</v>
      </c>
      <c r="AE109" s="82" t="s">
        <v>14093</v>
      </c>
      <c r="AF109" s="82" t="s">
        <v>14211</v>
      </c>
      <c r="AG109" s="82"/>
      <c r="AH109" s="82" t="s">
        <v>14097</v>
      </c>
      <c r="AI109" s="82" t="s">
        <v>14098</v>
      </c>
      <c r="AJ109" s="82" t="s">
        <v>14123</v>
      </c>
      <c r="AK109" s="82" t="s">
        <v>14099</v>
      </c>
      <c r="AL109" s="82" t="s">
        <v>14099</v>
      </c>
      <c r="AM109" s="82" t="s">
        <v>14188</v>
      </c>
      <c r="AN109" s="82" t="s">
        <v>14110</v>
      </c>
      <c r="AO109" s="82" t="s">
        <v>14087</v>
      </c>
      <c r="AP109" s="82"/>
      <c r="AQ109" s="82" t="s">
        <v>14100</v>
      </c>
      <c r="AR109" s="82" t="s">
        <v>14100</v>
      </c>
      <c r="AS109" s="82" t="s">
        <v>14098</v>
      </c>
      <c r="AT109" s="82" t="s">
        <v>14250</v>
      </c>
      <c r="AU109" s="82" t="s">
        <v>14250</v>
      </c>
      <c r="AV109" s="82" t="s">
        <v>14250</v>
      </c>
      <c r="AW109" s="82" t="s">
        <v>14215</v>
      </c>
      <c r="AX109" s="82" t="s">
        <v>14215</v>
      </c>
      <c r="AY109" s="82" t="s">
        <v>14122</v>
      </c>
      <c r="AZ109" s="82" t="s">
        <v>14103</v>
      </c>
      <c r="BA109" s="82"/>
      <c r="BB109" s="52" t="s">
        <v>14104</v>
      </c>
      <c r="BC109" s="52" t="s">
        <v>14193</v>
      </c>
      <c r="BD109" s="52" t="s">
        <v>14211</v>
      </c>
      <c r="BE109" s="52" t="s">
        <v>14211</v>
      </c>
      <c r="BF109" s="52" t="s">
        <v>14167</v>
      </c>
      <c r="BG109" s="52" t="s">
        <v>14156</v>
      </c>
      <c r="BH109" s="52" t="s">
        <v>14156</v>
      </c>
      <c r="BI109" s="52" t="s">
        <v>14106</v>
      </c>
      <c r="BJ109" s="52" t="s">
        <v>14195</v>
      </c>
      <c r="BK109" s="52" t="s">
        <v>14195</v>
      </c>
      <c r="BL109" s="52" t="s">
        <v>14242</v>
      </c>
      <c r="BM109" s="52" t="s">
        <v>14153</v>
      </c>
      <c r="BN109" s="52" t="s">
        <v>14248</v>
      </c>
      <c r="BO109" s="52" t="s">
        <v>14110</v>
      </c>
      <c r="BP109" s="52" t="s">
        <v>14110</v>
      </c>
      <c r="BQ109" s="52" t="s">
        <v>14110</v>
      </c>
      <c r="BR109" s="52" t="s">
        <v>14110</v>
      </c>
      <c r="BS109" s="52" t="s">
        <v>14110</v>
      </c>
      <c r="BT109" s="52" t="s">
        <v>14110</v>
      </c>
      <c r="BU109" s="82"/>
      <c r="BV109" s="82" t="s">
        <v>14110</v>
      </c>
    </row>
    <row r="110" spans="1:74" ht="15" customHeight="1">
      <c r="A110" s="82"/>
      <c r="B110" s="82"/>
      <c r="C110" s="82"/>
      <c r="D110" s="82"/>
      <c r="E110" s="82"/>
      <c r="F110" s="82"/>
      <c r="G110" s="82"/>
      <c r="H110" s="82" t="s">
        <v>14133</v>
      </c>
      <c r="I110" s="82">
        <v>4</v>
      </c>
      <c r="J110" s="82"/>
      <c r="K110" s="82" t="s">
        <v>14085</v>
      </c>
      <c r="L110" s="82" t="s">
        <v>14155</v>
      </c>
      <c r="M110" s="82" t="s">
        <v>14250</v>
      </c>
      <c r="N110" s="82"/>
      <c r="O110" s="82" t="s">
        <v>14088</v>
      </c>
      <c r="P110" s="52" t="s">
        <v>14089</v>
      </c>
      <c r="Q110" s="52" t="s">
        <v>14090</v>
      </c>
      <c r="R110" s="52" t="s">
        <v>14250</v>
      </c>
      <c r="S110" s="52" t="s">
        <v>14090</v>
      </c>
      <c r="T110" s="52" t="s">
        <v>14090</v>
      </c>
      <c r="U110" s="52" t="s">
        <v>14137</v>
      </c>
      <c r="V110" s="52" t="s">
        <v>14110</v>
      </c>
      <c r="W110" s="52" t="s">
        <v>14092</v>
      </c>
      <c r="X110" s="52" t="s">
        <v>14116</v>
      </c>
      <c r="Y110" s="52" t="s">
        <v>14093</v>
      </c>
      <c r="Z110" s="52" t="s">
        <v>14140</v>
      </c>
      <c r="AA110" s="52" t="s">
        <v>14110</v>
      </c>
      <c r="AB110" s="82" t="s">
        <v>14118</v>
      </c>
      <c r="AC110" s="82" t="s">
        <v>14141</v>
      </c>
      <c r="AD110" s="82" t="s">
        <v>14141</v>
      </c>
      <c r="AE110" s="82" t="s">
        <v>14093</v>
      </c>
      <c r="AF110" s="82" t="s">
        <v>14096</v>
      </c>
      <c r="AG110" s="82"/>
      <c r="AH110" s="82" t="s">
        <v>14097</v>
      </c>
      <c r="AI110" s="82" t="s">
        <v>14098</v>
      </c>
      <c r="AJ110" s="82" t="s">
        <v>14123</v>
      </c>
      <c r="AK110" s="82" t="s">
        <v>14099</v>
      </c>
      <c r="AL110" s="82" t="s">
        <v>14099</v>
      </c>
      <c r="AM110" s="82" t="s">
        <v>14188</v>
      </c>
      <c r="AN110" s="82" t="s">
        <v>14110</v>
      </c>
      <c r="AO110" s="82" t="s">
        <v>14087</v>
      </c>
      <c r="AP110" s="82"/>
      <c r="AQ110" s="82" t="s">
        <v>14100</v>
      </c>
      <c r="AR110" s="82" t="s">
        <v>14100</v>
      </c>
      <c r="AS110" s="82" t="s">
        <v>14098</v>
      </c>
      <c r="AT110" s="82" t="s">
        <v>14250</v>
      </c>
      <c r="AU110" s="82" t="s">
        <v>14250</v>
      </c>
      <c r="AV110" s="82" t="s">
        <v>14250</v>
      </c>
      <c r="AW110" s="82" t="s">
        <v>14239</v>
      </c>
      <c r="AX110" s="82" t="s">
        <v>14215</v>
      </c>
      <c r="AY110" s="82" t="s">
        <v>14122</v>
      </c>
      <c r="AZ110" s="82" t="s">
        <v>14103</v>
      </c>
      <c r="BA110" s="82"/>
      <c r="BB110" s="52" t="s">
        <v>14104</v>
      </c>
      <c r="BC110" s="52" t="s">
        <v>14193</v>
      </c>
      <c r="BD110" s="52" t="s">
        <v>14211</v>
      </c>
      <c r="BE110" s="52" t="s">
        <v>14211</v>
      </c>
      <c r="BF110" s="52" t="s">
        <v>14167</v>
      </c>
      <c r="BG110" s="52" t="s">
        <v>14156</v>
      </c>
      <c r="BH110" s="52" t="s">
        <v>14156</v>
      </c>
      <c r="BI110" s="52" t="s">
        <v>14106</v>
      </c>
      <c r="BJ110" s="52" t="s">
        <v>14195</v>
      </c>
      <c r="BK110" s="52" t="s">
        <v>14195</v>
      </c>
      <c r="BL110" s="52" t="s">
        <v>14242</v>
      </c>
      <c r="BM110" s="52" t="s">
        <v>14153</v>
      </c>
      <c r="BN110" s="52" t="s">
        <v>14248</v>
      </c>
      <c r="BO110" s="52" t="s">
        <v>14110</v>
      </c>
      <c r="BP110" s="52" t="s">
        <v>14110</v>
      </c>
      <c r="BQ110" s="52" t="s">
        <v>14110</v>
      </c>
      <c r="BR110" s="52" t="s">
        <v>14110</v>
      </c>
      <c r="BS110" s="52" t="s">
        <v>14110</v>
      </c>
      <c r="BT110" s="52" t="s">
        <v>14110</v>
      </c>
      <c r="BU110" s="82"/>
      <c r="BV110" s="82" t="s">
        <v>14110</v>
      </c>
    </row>
    <row r="111" spans="1:74" ht="15" customHeight="1">
      <c r="A111" s="82">
        <v>168</v>
      </c>
      <c r="B111" s="82">
        <v>2016</v>
      </c>
      <c r="C111" s="82" t="s">
        <v>313</v>
      </c>
      <c r="D111" s="82" t="s">
        <v>314</v>
      </c>
      <c r="E111" s="82" t="s">
        <v>858</v>
      </c>
      <c r="F111" s="82" t="s">
        <v>13752</v>
      </c>
      <c r="G111" s="82">
        <v>0</v>
      </c>
      <c r="H111" s="82" t="s">
        <v>14085</v>
      </c>
      <c r="I111" s="82">
        <v>5</v>
      </c>
      <c r="J111" s="82"/>
      <c r="K111" s="82" t="s">
        <v>14133</v>
      </c>
      <c r="L111" s="82" t="s">
        <v>14171</v>
      </c>
      <c r="M111" s="82" t="s">
        <v>14250</v>
      </c>
      <c r="N111" s="82"/>
      <c r="O111" s="82" t="s">
        <v>14111</v>
      </c>
      <c r="P111" s="52" t="s">
        <v>14156</v>
      </c>
      <c r="Q111" s="52" t="s">
        <v>14113</v>
      </c>
      <c r="R111" s="52" t="s">
        <v>14250</v>
      </c>
      <c r="S111" s="52" t="s">
        <v>14090</v>
      </c>
      <c r="T111" s="52" t="s">
        <v>14090</v>
      </c>
      <c r="U111" s="52" t="s">
        <v>14137</v>
      </c>
      <c r="V111" s="52" t="s">
        <v>14110</v>
      </c>
      <c r="W111" s="52" t="s">
        <v>14092</v>
      </c>
      <c r="X111" s="52" t="s">
        <v>14091</v>
      </c>
      <c r="Y111" s="52" t="s">
        <v>14093</v>
      </c>
      <c r="Z111" s="52" t="s">
        <v>14094</v>
      </c>
      <c r="AA111" s="52" t="s">
        <v>14110</v>
      </c>
      <c r="AB111" s="82" t="s">
        <v>14118</v>
      </c>
      <c r="AC111" s="82" t="s">
        <v>14141</v>
      </c>
      <c r="AD111" s="82" t="s">
        <v>14095</v>
      </c>
      <c r="AE111" s="82" t="s">
        <v>14093</v>
      </c>
      <c r="AF111" s="82" t="s">
        <v>14211</v>
      </c>
      <c r="AG111" s="82"/>
      <c r="AH111" s="82" t="s">
        <v>14097</v>
      </c>
      <c r="AI111" s="82" t="s">
        <v>14122</v>
      </c>
      <c r="AJ111" s="82" t="s">
        <v>14123</v>
      </c>
      <c r="AK111" s="82" t="s">
        <v>14099</v>
      </c>
      <c r="AL111" s="82" t="s">
        <v>14220</v>
      </c>
      <c r="AM111" s="82" t="s">
        <v>14099</v>
      </c>
      <c r="AN111" s="82" t="s">
        <v>14110</v>
      </c>
      <c r="AO111" s="82" t="s">
        <v>14110</v>
      </c>
      <c r="AP111" s="82"/>
      <c r="AQ111" s="82" t="s">
        <v>14125</v>
      </c>
      <c r="AR111" s="82" t="s">
        <v>14100</v>
      </c>
      <c r="AS111" s="82" t="s">
        <v>14122</v>
      </c>
      <c r="AT111" s="82" t="s">
        <v>14250</v>
      </c>
      <c r="AU111" s="82" t="s">
        <v>14250</v>
      </c>
      <c r="AV111" s="82" t="s">
        <v>14250</v>
      </c>
      <c r="AW111" s="82" t="s">
        <v>14102</v>
      </c>
      <c r="AX111" s="82" t="s">
        <v>14215</v>
      </c>
      <c r="AY111" s="82" t="s">
        <v>14122</v>
      </c>
      <c r="AZ111" s="82" t="s">
        <v>14103</v>
      </c>
      <c r="BA111" s="82"/>
      <c r="BB111" s="52" t="s">
        <v>14104</v>
      </c>
      <c r="BC111" s="52" t="s">
        <v>14211</v>
      </c>
      <c r="BD111" s="52" t="s">
        <v>14211</v>
      </c>
      <c r="BE111" s="52" t="s">
        <v>14211</v>
      </c>
      <c r="BF111" s="52" t="s">
        <v>14156</v>
      </c>
      <c r="BG111" s="52" t="s">
        <v>14156</v>
      </c>
      <c r="BH111" s="52" t="s">
        <v>14156</v>
      </c>
      <c r="BI111" s="52" t="s">
        <v>14131</v>
      </c>
      <c r="BJ111" s="52" t="s">
        <v>14195</v>
      </c>
      <c r="BK111" s="52" t="s">
        <v>14195</v>
      </c>
      <c r="BL111" s="52" t="s">
        <v>14107</v>
      </c>
      <c r="BM111" s="52" t="s">
        <v>14248</v>
      </c>
      <c r="BN111" s="52" t="s">
        <v>14248</v>
      </c>
      <c r="BO111" s="52" t="s">
        <v>14110</v>
      </c>
      <c r="BP111" s="52" t="s">
        <v>14110</v>
      </c>
      <c r="BQ111" s="52" t="s">
        <v>14110</v>
      </c>
      <c r="BR111" s="52" t="s">
        <v>14110</v>
      </c>
      <c r="BS111" s="52" t="s">
        <v>14110</v>
      </c>
      <c r="BT111" s="52" t="s">
        <v>14110</v>
      </c>
      <c r="BU111" s="82"/>
      <c r="BV111" s="82" t="s">
        <v>14110</v>
      </c>
    </row>
    <row r="112" spans="1:74" ht="15" customHeight="1">
      <c r="A112" s="82">
        <v>170</v>
      </c>
      <c r="B112" s="82">
        <v>2016</v>
      </c>
      <c r="C112" s="82" t="s">
        <v>250</v>
      </c>
      <c r="D112" s="82" t="s">
        <v>551</v>
      </c>
      <c r="E112" s="82" t="s">
        <v>766</v>
      </c>
      <c r="F112" s="82" t="s">
        <v>13754</v>
      </c>
      <c r="G112" s="82">
        <v>0</v>
      </c>
      <c r="H112" s="82" t="s">
        <v>14085</v>
      </c>
      <c r="I112" s="82">
        <v>5</v>
      </c>
      <c r="J112" s="82"/>
      <c r="K112" s="82" t="s">
        <v>14085</v>
      </c>
      <c r="L112" s="82" t="s">
        <v>14109</v>
      </c>
      <c r="M112" s="82" t="s">
        <v>14110</v>
      </c>
      <c r="N112" s="82"/>
      <c r="O112" s="82" t="s">
        <v>14254</v>
      </c>
      <c r="P112" s="52" t="s">
        <v>14156</v>
      </c>
      <c r="Q112" s="52" t="s">
        <v>14090</v>
      </c>
      <c r="R112" s="52" t="s">
        <v>14250</v>
      </c>
      <c r="S112" s="52" t="s">
        <v>14090</v>
      </c>
      <c r="T112" s="52" t="s">
        <v>14090</v>
      </c>
      <c r="U112" s="52" t="s">
        <v>14091</v>
      </c>
      <c r="V112" s="52" t="s">
        <v>14087</v>
      </c>
      <c r="W112" s="52" t="s">
        <v>14092</v>
      </c>
      <c r="X112" s="52" t="s">
        <v>14116</v>
      </c>
      <c r="Y112" s="52" t="s">
        <v>14093</v>
      </c>
      <c r="Z112" s="52" t="s">
        <v>14094</v>
      </c>
      <c r="AA112" s="52" t="s">
        <v>14110</v>
      </c>
      <c r="AB112" s="82" t="s">
        <v>14118</v>
      </c>
      <c r="AC112" s="82" t="s">
        <v>14141</v>
      </c>
      <c r="AD112" s="82" t="s">
        <v>14141</v>
      </c>
      <c r="AE112" s="82" t="s">
        <v>14093</v>
      </c>
      <c r="AF112" s="82" t="s">
        <v>14211</v>
      </c>
      <c r="AG112" s="82"/>
      <c r="AH112" s="82" t="s">
        <v>14121</v>
      </c>
      <c r="AI112" s="82" t="s">
        <v>14098</v>
      </c>
      <c r="AJ112" s="82" t="s">
        <v>14123</v>
      </c>
      <c r="AK112" s="82" t="s">
        <v>14124</v>
      </c>
      <c r="AL112" s="82" t="s">
        <v>14124</v>
      </c>
      <c r="AM112" s="82" t="s">
        <v>14124</v>
      </c>
      <c r="AN112" s="82" t="s">
        <v>14110</v>
      </c>
      <c r="AO112" s="82" t="s">
        <v>14110</v>
      </c>
      <c r="AP112" s="82"/>
      <c r="AQ112" s="82" t="s">
        <v>14221</v>
      </c>
      <c r="AR112" s="82" t="s">
        <v>14221</v>
      </c>
      <c r="AS112" s="82" t="s">
        <v>14098</v>
      </c>
      <c r="AT112" s="82" t="s">
        <v>14147</v>
      </c>
      <c r="AU112" s="82" t="s">
        <v>14147</v>
      </c>
      <c r="AV112" s="82" t="s">
        <v>14087</v>
      </c>
      <c r="AW112" s="82" t="s">
        <v>14215</v>
      </c>
      <c r="AX112" s="82" t="s">
        <v>14215</v>
      </c>
      <c r="AY112" s="82" t="s">
        <v>14238</v>
      </c>
      <c r="AZ112" s="82" t="s">
        <v>14103</v>
      </c>
      <c r="BA112" s="82" t="s">
        <v>14460</v>
      </c>
      <c r="BB112" s="52" t="s">
        <v>14104</v>
      </c>
      <c r="BC112" s="52" t="s">
        <v>14211</v>
      </c>
      <c r="BD112" s="52" t="s">
        <v>14211</v>
      </c>
      <c r="BE112" s="52" t="s">
        <v>14211</v>
      </c>
      <c r="BF112" s="52" t="s">
        <v>14156</v>
      </c>
      <c r="BG112" s="52" t="s">
        <v>14156</v>
      </c>
      <c r="BH112" s="52" t="s">
        <v>14156</v>
      </c>
      <c r="BI112" s="52" t="s">
        <v>14106</v>
      </c>
      <c r="BJ112" s="52" t="s">
        <v>14195</v>
      </c>
      <c r="BK112" s="52" t="s">
        <v>14195</v>
      </c>
      <c r="BL112" s="52" t="s">
        <v>14132</v>
      </c>
      <c r="BM112" s="52" t="s">
        <v>14107</v>
      </c>
      <c r="BN112" s="52" t="s">
        <v>14248</v>
      </c>
      <c r="BO112" s="52" t="s">
        <v>14110</v>
      </c>
      <c r="BP112" s="52" t="s">
        <v>14110</v>
      </c>
      <c r="BQ112" s="52" t="s">
        <v>14110</v>
      </c>
      <c r="BR112" s="52" t="s">
        <v>14110</v>
      </c>
      <c r="BS112" s="52" t="s">
        <v>14110</v>
      </c>
      <c r="BT112" s="52" t="s">
        <v>14110</v>
      </c>
      <c r="BU112" s="82"/>
      <c r="BV112" s="82" t="s">
        <v>14110</v>
      </c>
    </row>
    <row r="113" spans="1:74" ht="15" customHeight="1">
      <c r="A113" s="82">
        <v>171</v>
      </c>
      <c r="B113" s="82">
        <v>2016</v>
      </c>
      <c r="C113" s="82" t="s">
        <v>565</v>
      </c>
      <c r="D113" s="82" t="s">
        <v>566</v>
      </c>
      <c r="E113" s="82" t="s">
        <v>712</v>
      </c>
      <c r="F113" s="82" t="s">
        <v>13755</v>
      </c>
      <c r="G113" s="82">
        <v>0</v>
      </c>
      <c r="H113" s="82" t="s">
        <v>14085</v>
      </c>
      <c r="I113" s="82">
        <v>8</v>
      </c>
      <c r="J113" s="82"/>
      <c r="K113" s="82" t="s">
        <v>14154</v>
      </c>
      <c r="L113" s="82" t="s">
        <v>14171</v>
      </c>
      <c r="M113" s="82" t="s">
        <v>14250</v>
      </c>
      <c r="N113" s="82"/>
      <c r="O113" s="82" t="s">
        <v>14111</v>
      </c>
      <c r="P113" s="52" t="s">
        <v>14156</v>
      </c>
      <c r="Q113" s="52" t="s">
        <v>14090</v>
      </c>
      <c r="R113" s="52" t="s">
        <v>14250</v>
      </c>
      <c r="S113" s="52" t="s">
        <v>14090</v>
      </c>
      <c r="T113" s="52" t="s">
        <v>14090</v>
      </c>
      <c r="U113" s="52" t="s">
        <v>14137</v>
      </c>
      <c r="V113" s="52" t="s">
        <v>14110</v>
      </c>
      <c r="W113" s="52" t="s">
        <v>14092</v>
      </c>
      <c r="X113" s="52" t="s">
        <v>14116</v>
      </c>
      <c r="Y113" s="52" t="s">
        <v>14093</v>
      </c>
      <c r="Z113" s="52" t="s">
        <v>14140</v>
      </c>
      <c r="AA113" s="52" t="s">
        <v>14110</v>
      </c>
      <c r="AB113" s="82" t="s">
        <v>14118</v>
      </c>
      <c r="AC113" s="82" t="s">
        <v>14141</v>
      </c>
      <c r="AD113" s="82" t="s">
        <v>14141</v>
      </c>
      <c r="AE113" s="82" t="s">
        <v>14093</v>
      </c>
      <c r="AF113" s="82" t="s">
        <v>14211</v>
      </c>
      <c r="AG113" s="82"/>
      <c r="AH113" s="82" t="s">
        <v>14097</v>
      </c>
      <c r="AI113" s="82" t="s">
        <v>14098</v>
      </c>
      <c r="AJ113" s="82" t="s">
        <v>14123</v>
      </c>
      <c r="AK113" s="82" t="s">
        <v>14099</v>
      </c>
      <c r="AL113" s="82" t="s">
        <v>14099</v>
      </c>
      <c r="AM113" s="82" t="s">
        <v>14188</v>
      </c>
      <c r="AN113" s="82" t="s">
        <v>14110</v>
      </c>
      <c r="AO113" s="82" t="s">
        <v>14110</v>
      </c>
      <c r="AP113" s="82"/>
      <c r="AQ113" s="82" t="s">
        <v>14100</v>
      </c>
      <c r="AR113" s="82" t="s">
        <v>14100</v>
      </c>
      <c r="AS113" s="82" t="s">
        <v>14098</v>
      </c>
      <c r="AT113" s="82" t="s">
        <v>14250</v>
      </c>
      <c r="AU113" s="82" t="s">
        <v>14250</v>
      </c>
      <c r="AV113" s="82" t="s">
        <v>14250</v>
      </c>
      <c r="AW113" s="82" t="s">
        <v>14102</v>
      </c>
      <c r="AX113" s="82" t="s">
        <v>14215</v>
      </c>
      <c r="AY113" s="82" t="s">
        <v>14238</v>
      </c>
      <c r="AZ113" s="82" t="s">
        <v>14103</v>
      </c>
      <c r="BA113" s="82"/>
      <c r="BB113" s="52" t="s">
        <v>14104</v>
      </c>
      <c r="BC113" s="52" t="s">
        <v>14211</v>
      </c>
      <c r="BD113" s="52" t="s">
        <v>14211</v>
      </c>
      <c r="BE113" s="52" t="s">
        <v>14211</v>
      </c>
      <c r="BF113" s="52" t="s">
        <v>14156</v>
      </c>
      <c r="BG113" s="52" t="s">
        <v>14156</v>
      </c>
      <c r="BH113" s="52" t="s">
        <v>14156</v>
      </c>
      <c r="BI113" s="52" t="s">
        <v>14131</v>
      </c>
      <c r="BJ113" s="52" t="s">
        <v>14195</v>
      </c>
      <c r="BK113" s="52" t="s">
        <v>14195</v>
      </c>
      <c r="BL113" s="52" t="s">
        <v>14107</v>
      </c>
      <c r="BM113" s="52" t="s">
        <v>14248</v>
      </c>
      <c r="BN113" s="52" t="s">
        <v>14248</v>
      </c>
      <c r="BO113" s="52" t="s">
        <v>14110</v>
      </c>
      <c r="BP113" s="52" t="s">
        <v>14110</v>
      </c>
      <c r="BQ113" s="52" t="s">
        <v>14110</v>
      </c>
      <c r="BR113" s="52" t="s">
        <v>14110</v>
      </c>
      <c r="BS113" s="52" t="s">
        <v>14110</v>
      </c>
      <c r="BT113" s="52" t="s">
        <v>14110</v>
      </c>
      <c r="BU113" s="82" t="s">
        <v>14461</v>
      </c>
      <c r="BV113" s="82" t="s">
        <v>14110</v>
      </c>
    </row>
    <row r="114" spans="1:74" ht="15" customHeight="1">
      <c r="A114" s="82"/>
      <c r="B114" s="82"/>
      <c r="C114" s="82"/>
      <c r="D114" s="82"/>
      <c r="E114" s="82"/>
      <c r="F114" s="82"/>
      <c r="G114" s="82">
        <v>0</v>
      </c>
      <c r="H114" s="82" t="s">
        <v>14108</v>
      </c>
      <c r="I114" s="82">
        <v>8</v>
      </c>
      <c r="J114" s="82"/>
      <c r="K114" s="82" t="s">
        <v>14133</v>
      </c>
      <c r="L114" s="82" t="s">
        <v>14171</v>
      </c>
      <c r="M114" s="82" t="s">
        <v>14250</v>
      </c>
      <c r="N114" s="82"/>
      <c r="O114" s="82" t="s">
        <v>14111</v>
      </c>
      <c r="P114" s="52" t="s">
        <v>14156</v>
      </c>
      <c r="Q114" s="52" t="s">
        <v>14090</v>
      </c>
      <c r="R114" s="52" t="s">
        <v>14250</v>
      </c>
      <c r="S114" s="52" t="s">
        <v>14090</v>
      </c>
      <c r="T114" s="52" t="s">
        <v>14090</v>
      </c>
      <c r="U114" s="52" t="s">
        <v>14137</v>
      </c>
      <c r="V114" s="52" t="s">
        <v>14110</v>
      </c>
      <c r="W114" s="52" t="s">
        <v>14138</v>
      </c>
      <c r="X114" s="52" t="s">
        <v>14116</v>
      </c>
      <c r="Y114" s="52" t="s">
        <v>14093</v>
      </c>
      <c r="Z114" s="52" t="s">
        <v>14140</v>
      </c>
      <c r="AA114" s="52" t="s">
        <v>14110</v>
      </c>
      <c r="AB114" s="82" t="s">
        <v>14095</v>
      </c>
      <c r="AC114" s="82" t="s">
        <v>14118</v>
      </c>
      <c r="AD114" s="82" t="s">
        <v>14141</v>
      </c>
      <c r="AE114" s="82" t="s">
        <v>14093</v>
      </c>
      <c r="AF114" s="82" t="s">
        <v>14187</v>
      </c>
      <c r="AG114" s="82"/>
      <c r="AH114" s="82" t="s">
        <v>14097</v>
      </c>
      <c r="AI114" s="82" t="s">
        <v>14098</v>
      </c>
      <c r="AJ114" s="82" t="s">
        <v>14123</v>
      </c>
      <c r="AK114" s="82" t="s">
        <v>14099</v>
      </c>
      <c r="AL114" s="82" t="s">
        <v>14099</v>
      </c>
      <c r="AM114" s="82" t="s">
        <v>14188</v>
      </c>
      <c r="AN114" s="82" t="s">
        <v>14110</v>
      </c>
      <c r="AO114" s="82" t="s">
        <v>14110</v>
      </c>
      <c r="AP114" s="82"/>
      <c r="AQ114" s="82" t="s">
        <v>14100</v>
      </c>
      <c r="AR114" s="82" t="s">
        <v>14100</v>
      </c>
      <c r="AS114" s="82" t="s">
        <v>14122</v>
      </c>
      <c r="AT114" s="82" t="s">
        <v>14250</v>
      </c>
      <c r="AU114" s="82" t="s">
        <v>14250</v>
      </c>
      <c r="AV114" s="82" t="s">
        <v>14250</v>
      </c>
      <c r="AW114" s="82" t="s">
        <v>14102</v>
      </c>
      <c r="AX114" s="82" t="s">
        <v>14102</v>
      </c>
      <c r="AY114" s="82" t="s">
        <v>14098</v>
      </c>
      <c r="AZ114" s="82" t="s">
        <v>14103</v>
      </c>
      <c r="BA114" s="82"/>
      <c r="BB114" s="52" t="s">
        <v>14104</v>
      </c>
      <c r="BC114" s="52" t="s">
        <v>14211</v>
      </c>
      <c r="BD114" s="52" t="s">
        <v>14211</v>
      </c>
      <c r="BE114" s="52" t="s">
        <v>14211</v>
      </c>
      <c r="BF114" s="52" t="s">
        <v>14156</v>
      </c>
      <c r="BG114" s="52" t="s">
        <v>14156</v>
      </c>
      <c r="BH114" s="52" t="s">
        <v>14156</v>
      </c>
      <c r="BI114" s="52" t="s">
        <v>14131</v>
      </c>
      <c r="BJ114" s="52" t="s">
        <v>14195</v>
      </c>
      <c r="BK114" s="52" t="s">
        <v>14195</v>
      </c>
      <c r="BL114" s="52" t="s">
        <v>14107</v>
      </c>
      <c r="BM114" s="52" t="s">
        <v>14248</v>
      </c>
      <c r="BN114" s="52" t="s">
        <v>14248</v>
      </c>
      <c r="BO114" s="52" t="s">
        <v>14110</v>
      </c>
      <c r="BP114" s="52" t="s">
        <v>14110</v>
      </c>
      <c r="BQ114" s="52" t="s">
        <v>14110</v>
      </c>
      <c r="BR114" s="52" t="s">
        <v>14110</v>
      </c>
      <c r="BS114" s="52" t="s">
        <v>14110</v>
      </c>
      <c r="BT114" s="52" t="s">
        <v>14110</v>
      </c>
      <c r="BU114" s="82"/>
      <c r="BV114" s="82" t="s">
        <v>14110</v>
      </c>
    </row>
    <row r="115" spans="1:74" ht="15" customHeight="1">
      <c r="A115" s="82"/>
      <c r="B115" s="82"/>
      <c r="C115" s="82"/>
      <c r="D115" s="82"/>
      <c r="E115" s="82"/>
      <c r="F115" s="82"/>
      <c r="G115" s="82"/>
      <c r="H115" s="82" t="s">
        <v>14133</v>
      </c>
      <c r="I115" s="82">
        <v>18</v>
      </c>
      <c r="J115" s="82"/>
      <c r="K115" s="82" t="s">
        <v>14108</v>
      </c>
      <c r="L115" s="82" t="s">
        <v>14171</v>
      </c>
      <c r="M115" s="82" t="s">
        <v>14250</v>
      </c>
      <c r="N115" s="82"/>
      <c r="O115" s="82" t="s">
        <v>14135</v>
      </c>
      <c r="P115" s="52" t="s">
        <v>14112</v>
      </c>
      <c r="Q115" s="52" t="s">
        <v>14090</v>
      </c>
      <c r="R115" s="52" t="s">
        <v>14250</v>
      </c>
      <c r="S115" s="52" t="s">
        <v>14090</v>
      </c>
      <c r="T115" s="52" t="s">
        <v>14090</v>
      </c>
      <c r="U115" s="52" t="s">
        <v>14137</v>
      </c>
      <c r="V115" s="52" t="s">
        <v>14110</v>
      </c>
      <c r="W115" s="52" t="s">
        <v>14138</v>
      </c>
      <c r="X115" s="52" t="s">
        <v>14091</v>
      </c>
      <c r="Y115" s="52" t="s">
        <v>14093</v>
      </c>
      <c r="Z115" s="52" t="s">
        <v>14140</v>
      </c>
      <c r="AA115" s="52" t="s">
        <v>14110</v>
      </c>
      <c r="AB115" s="82" t="s">
        <v>14095</v>
      </c>
      <c r="AC115" s="82" t="s">
        <v>14118</v>
      </c>
      <c r="AD115" s="82" t="s">
        <v>14095</v>
      </c>
      <c r="AE115" s="82" t="s">
        <v>14093</v>
      </c>
      <c r="AF115" s="82" t="s">
        <v>14187</v>
      </c>
      <c r="AG115" s="82"/>
      <c r="AH115" s="82" t="s">
        <v>14097</v>
      </c>
      <c r="AI115" s="82" t="s">
        <v>14122</v>
      </c>
      <c r="AJ115" s="82" t="s">
        <v>14093</v>
      </c>
      <c r="AK115" s="82" t="s">
        <v>14099</v>
      </c>
      <c r="AL115" s="82" t="s">
        <v>14188</v>
      </c>
      <c r="AM115" s="82" t="s">
        <v>14188</v>
      </c>
      <c r="AN115" s="82" t="s">
        <v>14110</v>
      </c>
      <c r="AO115" s="82" t="s">
        <v>14110</v>
      </c>
      <c r="AP115" s="82"/>
      <c r="AQ115" s="82" t="s">
        <v>14100</v>
      </c>
      <c r="AR115" s="82" t="s">
        <v>14100</v>
      </c>
      <c r="AS115" s="82" t="s">
        <v>14122</v>
      </c>
      <c r="AT115" s="82" t="s">
        <v>14250</v>
      </c>
      <c r="AU115" s="82" t="s">
        <v>14250</v>
      </c>
      <c r="AV115" s="82" t="s">
        <v>14250</v>
      </c>
      <c r="AW115" s="82" t="s">
        <v>14102</v>
      </c>
      <c r="AX115" s="82" t="s">
        <v>14215</v>
      </c>
      <c r="AY115" s="82" t="s">
        <v>14122</v>
      </c>
      <c r="AZ115" s="82" t="s">
        <v>14215</v>
      </c>
      <c r="BA115" s="82"/>
      <c r="BB115" s="52" t="s">
        <v>14104</v>
      </c>
      <c r="BC115" s="52" t="s">
        <v>14211</v>
      </c>
      <c r="BD115" s="52" t="s">
        <v>14211</v>
      </c>
      <c r="BE115" s="52" t="s">
        <v>14211</v>
      </c>
      <c r="BF115" s="52" t="s">
        <v>14156</v>
      </c>
      <c r="BG115" s="52" t="s">
        <v>14156</v>
      </c>
      <c r="BH115" s="52" t="s">
        <v>14156</v>
      </c>
      <c r="BI115" s="52" t="s">
        <v>14131</v>
      </c>
      <c r="BJ115" s="52" t="s">
        <v>14195</v>
      </c>
      <c r="BK115" s="52" t="s">
        <v>14195</v>
      </c>
      <c r="BL115" s="52" t="s">
        <v>14107</v>
      </c>
      <c r="BM115" s="52" t="s">
        <v>14248</v>
      </c>
      <c r="BN115" s="52" t="s">
        <v>14248</v>
      </c>
      <c r="BO115" s="52" t="s">
        <v>14110</v>
      </c>
      <c r="BP115" s="52" t="s">
        <v>14110</v>
      </c>
      <c r="BQ115" s="52" t="s">
        <v>14110</v>
      </c>
      <c r="BR115" s="52" t="s">
        <v>14110</v>
      </c>
      <c r="BS115" s="52" t="s">
        <v>14110</v>
      </c>
      <c r="BT115" s="52" t="s">
        <v>14110</v>
      </c>
      <c r="BU115" s="82"/>
      <c r="BV115" s="82" t="s">
        <v>14110</v>
      </c>
    </row>
    <row r="116" spans="1:74" ht="15" customHeight="1">
      <c r="A116" s="82">
        <v>193</v>
      </c>
      <c r="B116" s="82">
        <v>2016</v>
      </c>
      <c r="C116" s="82" t="s">
        <v>1479</v>
      </c>
      <c r="D116" s="82" t="s">
        <v>1480</v>
      </c>
      <c r="E116" s="82" t="s">
        <v>766</v>
      </c>
      <c r="F116" s="82" t="s">
        <v>13766</v>
      </c>
      <c r="G116" s="82">
        <v>0</v>
      </c>
      <c r="H116" s="82" t="s">
        <v>14085</v>
      </c>
      <c r="I116" s="82">
        <v>4</v>
      </c>
      <c r="J116" s="82"/>
      <c r="K116" s="82" t="s">
        <v>14085</v>
      </c>
      <c r="L116" s="82" t="s">
        <v>14109</v>
      </c>
      <c r="M116" s="82" t="s">
        <v>14110</v>
      </c>
      <c r="N116" s="82"/>
      <c r="O116" s="82" t="s">
        <v>14088</v>
      </c>
      <c r="P116" s="52" t="s">
        <v>14089</v>
      </c>
      <c r="Q116" s="52" t="s">
        <v>14113</v>
      </c>
      <c r="R116" s="52" t="s">
        <v>14250</v>
      </c>
      <c r="S116" s="52" t="s">
        <v>14090</v>
      </c>
      <c r="T116" s="52" t="s">
        <v>14090</v>
      </c>
      <c r="U116" s="52" t="s">
        <v>14137</v>
      </c>
      <c r="V116" s="52" t="s">
        <v>14110</v>
      </c>
      <c r="W116" s="52" t="s">
        <v>14092</v>
      </c>
      <c r="X116" s="52" t="s">
        <v>14116</v>
      </c>
      <c r="Y116" s="52" t="s">
        <v>14093</v>
      </c>
      <c r="Z116" s="52" t="s">
        <v>14140</v>
      </c>
      <c r="AA116" s="52" t="s">
        <v>14110</v>
      </c>
      <c r="AB116" s="82" t="s">
        <v>14118</v>
      </c>
      <c r="AC116" s="82" t="s">
        <v>14141</v>
      </c>
      <c r="AD116" s="82" t="s">
        <v>14141</v>
      </c>
      <c r="AE116" s="82" t="s">
        <v>14093</v>
      </c>
      <c r="AF116" s="82" t="s">
        <v>14211</v>
      </c>
      <c r="AG116" s="82"/>
      <c r="AH116" s="82" t="s">
        <v>14097</v>
      </c>
      <c r="AI116" s="82" t="s">
        <v>14098</v>
      </c>
      <c r="AJ116" s="82" t="s">
        <v>14123</v>
      </c>
      <c r="AK116" s="82" t="s">
        <v>14124</v>
      </c>
      <c r="AL116" s="82" t="s">
        <v>14124</v>
      </c>
      <c r="AM116" s="82" t="s">
        <v>14188</v>
      </c>
      <c r="AN116" s="82" t="s">
        <v>14110</v>
      </c>
      <c r="AO116" s="82" t="s">
        <v>14087</v>
      </c>
      <c r="AP116" s="82"/>
      <c r="AQ116" s="82" t="s">
        <v>14163</v>
      </c>
      <c r="AR116" s="82" t="s">
        <v>14163</v>
      </c>
      <c r="AS116" s="82" t="s">
        <v>14098</v>
      </c>
      <c r="AT116" s="82" t="s">
        <v>14101</v>
      </c>
      <c r="AU116" s="82" t="s">
        <v>14101</v>
      </c>
      <c r="AV116" s="82" t="s">
        <v>14110</v>
      </c>
      <c r="AW116" s="82" t="s">
        <v>14215</v>
      </c>
      <c r="AX116" s="82" t="s">
        <v>14102</v>
      </c>
      <c r="AY116" s="82" t="s">
        <v>14122</v>
      </c>
      <c r="AZ116" s="82" t="s">
        <v>14103</v>
      </c>
      <c r="BA116" s="82"/>
      <c r="BB116" s="52" t="s">
        <v>14104</v>
      </c>
      <c r="BC116" s="52" t="s">
        <v>14193</v>
      </c>
      <c r="BD116" s="52" t="s">
        <v>14211</v>
      </c>
      <c r="BE116" s="52" t="s">
        <v>14211</v>
      </c>
      <c r="BF116" s="52" t="s">
        <v>14105</v>
      </c>
      <c r="BG116" s="52" t="s">
        <v>14156</v>
      </c>
      <c r="BH116" s="52" t="s">
        <v>14156</v>
      </c>
      <c r="BI116" s="52" t="s">
        <v>14106</v>
      </c>
      <c r="BJ116" s="52" t="s">
        <v>14131</v>
      </c>
      <c r="BK116" s="52" t="s">
        <v>14195</v>
      </c>
      <c r="BL116" s="52" t="s">
        <v>14242</v>
      </c>
      <c r="BM116" s="52" t="s">
        <v>14248</v>
      </c>
      <c r="BN116" s="52" t="s">
        <v>14248</v>
      </c>
      <c r="BO116" s="52" t="s">
        <v>14110</v>
      </c>
      <c r="BP116" s="52" t="s">
        <v>14110</v>
      </c>
      <c r="BQ116" s="52" t="s">
        <v>14110</v>
      </c>
      <c r="BR116" s="52" t="s">
        <v>14110</v>
      </c>
      <c r="BS116" s="52" t="s">
        <v>14110</v>
      </c>
      <c r="BT116" s="52" t="s">
        <v>14110</v>
      </c>
      <c r="BU116" s="82"/>
      <c r="BV116" s="82" t="s">
        <v>14110</v>
      </c>
    </row>
    <row r="117" spans="1:74" ht="15" customHeight="1">
      <c r="A117" s="82">
        <v>198</v>
      </c>
      <c r="B117" s="82">
        <v>2017</v>
      </c>
      <c r="C117" s="82" t="s">
        <v>242</v>
      </c>
      <c r="D117" s="82" t="s">
        <v>243</v>
      </c>
      <c r="E117" s="82" t="s">
        <v>639</v>
      </c>
      <c r="F117" s="82" t="s">
        <v>13772</v>
      </c>
      <c r="G117" s="82">
        <v>0</v>
      </c>
      <c r="H117" s="82" t="s">
        <v>14085</v>
      </c>
      <c r="I117" s="82">
        <v>10</v>
      </c>
      <c r="J117" s="82">
        <v>18</v>
      </c>
      <c r="K117" s="82" t="s">
        <v>14133</v>
      </c>
      <c r="L117" s="82" t="s">
        <v>14109</v>
      </c>
      <c r="M117" s="82" t="s">
        <v>14110</v>
      </c>
      <c r="N117" s="82"/>
      <c r="O117" s="82" t="s">
        <v>14111</v>
      </c>
      <c r="P117" s="52" t="s">
        <v>14156</v>
      </c>
      <c r="Q117" s="52" t="s">
        <v>14090</v>
      </c>
      <c r="R117" s="52" t="s">
        <v>14250</v>
      </c>
      <c r="S117" s="52" t="s">
        <v>14090</v>
      </c>
      <c r="T117" s="52" t="s">
        <v>14090</v>
      </c>
      <c r="U117" s="52" t="s">
        <v>14091</v>
      </c>
      <c r="V117" s="52" t="s">
        <v>14087</v>
      </c>
      <c r="W117" s="52" t="s">
        <v>14092</v>
      </c>
      <c r="X117" s="52" t="s">
        <v>14116</v>
      </c>
      <c r="Y117" s="52" t="s">
        <v>14093</v>
      </c>
      <c r="Z117" s="52" t="s">
        <v>14140</v>
      </c>
      <c r="AA117" s="52" t="s">
        <v>14110</v>
      </c>
      <c r="AB117" s="82" t="s">
        <v>14118</v>
      </c>
      <c r="AC117" s="82" t="s">
        <v>14141</v>
      </c>
      <c r="AD117" s="82" t="s">
        <v>14095</v>
      </c>
      <c r="AE117" s="82" t="s">
        <v>14093</v>
      </c>
      <c r="AF117" s="82" t="s">
        <v>14211</v>
      </c>
      <c r="AG117" s="82"/>
      <c r="AH117" s="82" t="s">
        <v>14097</v>
      </c>
      <c r="AI117" s="82" t="s">
        <v>14098</v>
      </c>
      <c r="AJ117" s="82" t="s">
        <v>14123</v>
      </c>
      <c r="AK117" s="82" t="s">
        <v>14124</v>
      </c>
      <c r="AL117" s="82" t="s">
        <v>14124</v>
      </c>
      <c r="AM117" s="82" t="s">
        <v>14188</v>
      </c>
      <c r="AN117" s="82" t="s">
        <v>14110</v>
      </c>
      <c r="AO117" s="82" t="s">
        <v>14110</v>
      </c>
      <c r="AP117" s="82"/>
      <c r="AQ117" s="82" t="s">
        <v>14163</v>
      </c>
      <c r="AR117" s="82" t="s">
        <v>14163</v>
      </c>
      <c r="AS117" s="82" t="s">
        <v>14098</v>
      </c>
      <c r="AT117" s="82" t="s">
        <v>14203</v>
      </c>
      <c r="AU117" s="82" t="s">
        <v>14203</v>
      </c>
      <c r="AV117" s="82" t="s">
        <v>14087</v>
      </c>
      <c r="AW117" s="82" t="s">
        <v>14102</v>
      </c>
      <c r="AX117" s="82" t="s">
        <v>14215</v>
      </c>
      <c r="AY117" s="82" t="s">
        <v>14122</v>
      </c>
      <c r="AZ117" s="82" t="s">
        <v>14215</v>
      </c>
      <c r="BA117" s="82"/>
      <c r="BB117" s="52" t="s">
        <v>14104</v>
      </c>
      <c r="BC117" s="52" t="s">
        <v>14193</v>
      </c>
      <c r="BD117" s="52" t="s">
        <v>14211</v>
      </c>
      <c r="BE117" s="52" t="s">
        <v>14211</v>
      </c>
      <c r="BF117" s="52" t="s">
        <v>14105</v>
      </c>
      <c r="BG117" s="52" t="s">
        <v>14167</v>
      </c>
      <c r="BH117" s="52" t="s">
        <v>14156</v>
      </c>
      <c r="BI117" s="52" t="s">
        <v>14131</v>
      </c>
      <c r="BJ117" s="52" t="s">
        <v>14195</v>
      </c>
      <c r="BK117" s="52" t="s">
        <v>14195</v>
      </c>
      <c r="BL117" s="52" t="s">
        <v>14107</v>
      </c>
      <c r="BM117" s="52" t="s">
        <v>14248</v>
      </c>
      <c r="BN117" s="52" t="s">
        <v>14248</v>
      </c>
      <c r="BO117" s="52" t="s">
        <v>14110</v>
      </c>
      <c r="BP117" s="52" t="s">
        <v>14110</v>
      </c>
      <c r="BQ117" s="52" t="s">
        <v>14110</v>
      </c>
      <c r="BR117" s="52" t="s">
        <v>14110</v>
      </c>
      <c r="BS117" s="52" t="s">
        <v>14110</v>
      </c>
      <c r="BT117" s="52" t="s">
        <v>14110</v>
      </c>
      <c r="BU117" s="82"/>
      <c r="BV117" s="82" t="s">
        <v>14110</v>
      </c>
    </row>
    <row r="118" spans="1:74" ht="15" customHeight="1">
      <c r="A118" s="82">
        <v>199</v>
      </c>
      <c r="B118" s="82">
        <v>2017</v>
      </c>
      <c r="C118" s="82" t="s">
        <v>274</v>
      </c>
      <c r="D118" s="82" t="s">
        <v>275</v>
      </c>
      <c r="E118" s="82" t="s">
        <v>766</v>
      </c>
      <c r="F118" s="82" t="s">
        <v>13773</v>
      </c>
      <c r="G118" s="82">
        <v>0</v>
      </c>
      <c r="H118" s="82" t="s">
        <v>14085</v>
      </c>
      <c r="I118" s="82">
        <v>6</v>
      </c>
      <c r="J118" s="82">
        <v>7</v>
      </c>
      <c r="K118" s="82" t="s">
        <v>14085</v>
      </c>
      <c r="L118" s="82" t="s">
        <v>14109</v>
      </c>
      <c r="M118" s="82" t="s">
        <v>14110</v>
      </c>
      <c r="N118" s="82" t="s">
        <v>14462</v>
      </c>
      <c r="O118" s="82" t="s">
        <v>14254</v>
      </c>
      <c r="P118" s="52" t="s">
        <v>14156</v>
      </c>
      <c r="Q118" s="52" t="s">
        <v>14113</v>
      </c>
      <c r="R118" s="52" t="s">
        <v>14250</v>
      </c>
      <c r="S118" s="52" t="s">
        <v>14113</v>
      </c>
      <c r="T118" s="52" t="s">
        <v>14113</v>
      </c>
      <c r="U118" s="52" t="s">
        <v>14091</v>
      </c>
      <c r="V118" s="52" t="s">
        <v>14138</v>
      </c>
      <c r="W118" s="52" t="s">
        <v>14092</v>
      </c>
      <c r="X118" s="52" t="s">
        <v>14116</v>
      </c>
      <c r="Y118" s="52" t="s">
        <v>14093</v>
      </c>
      <c r="Z118" s="52" t="s">
        <v>14094</v>
      </c>
      <c r="AA118" s="52" t="s">
        <v>14110</v>
      </c>
      <c r="AB118" s="82" t="s">
        <v>14095</v>
      </c>
      <c r="AC118" s="82" t="s">
        <v>14141</v>
      </c>
      <c r="AD118" s="82" t="s">
        <v>14141</v>
      </c>
      <c r="AE118" s="82" t="s">
        <v>14093</v>
      </c>
      <c r="AF118" s="82" t="s">
        <v>14211</v>
      </c>
      <c r="AG118" s="82"/>
      <c r="AH118" s="82" t="s">
        <v>14097</v>
      </c>
      <c r="AI118" s="82" t="s">
        <v>14098</v>
      </c>
      <c r="AJ118" s="82" t="s">
        <v>14123</v>
      </c>
      <c r="AK118" s="82" t="s">
        <v>14124</v>
      </c>
      <c r="AL118" s="82" t="s">
        <v>14124</v>
      </c>
      <c r="AM118" s="82" t="s">
        <v>14124</v>
      </c>
      <c r="AN118" s="82" t="s">
        <v>14110</v>
      </c>
      <c r="AO118" s="82" t="s">
        <v>14087</v>
      </c>
      <c r="AP118" s="82"/>
      <c r="AQ118" s="82" t="s">
        <v>14163</v>
      </c>
      <c r="AR118" s="82" t="s">
        <v>14163</v>
      </c>
      <c r="AS118" s="82" t="s">
        <v>14098</v>
      </c>
      <c r="AT118" s="82" t="s">
        <v>14203</v>
      </c>
      <c r="AU118" s="82" t="s">
        <v>14203</v>
      </c>
      <c r="AV118" s="82" t="s">
        <v>14087</v>
      </c>
      <c r="AW118" s="82" t="s">
        <v>14239</v>
      </c>
      <c r="AX118" s="82" t="s">
        <v>14239</v>
      </c>
      <c r="AY118" s="82" t="s">
        <v>14122</v>
      </c>
      <c r="AZ118" s="82" t="s">
        <v>14103</v>
      </c>
      <c r="BA118" s="82"/>
      <c r="BB118" s="52" t="s">
        <v>14104</v>
      </c>
      <c r="BC118" s="52" t="s">
        <v>14211</v>
      </c>
      <c r="BD118" s="52" t="s">
        <v>14211</v>
      </c>
      <c r="BE118" s="52" t="s">
        <v>14211</v>
      </c>
      <c r="BF118" s="52" t="s">
        <v>14156</v>
      </c>
      <c r="BG118" s="52" t="s">
        <v>14156</v>
      </c>
      <c r="BH118" s="52" t="s">
        <v>14156</v>
      </c>
      <c r="BI118" s="52" t="s">
        <v>14131</v>
      </c>
      <c r="BJ118" s="52" t="s">
        <v>14106</v>
      </c>
      <c r="BK118" s="52" t="s">
        <v>14195</v>
      </c>
      <c r="BL118" s="52" t="s">
        <v>14107</v>
      </c>
      <c r="BM118" s="52" t="s">
        <v>14225</v>
      </c>
      <c r="BN118" s="52" t="s">
        <v>14248</v>
      </c>
      <c r="BO118" s="52" t="s">
        <v>14110</v>
      </c>
      <c r="BP118" s="52" t="s">
        <v>14110</v>
      </c>
      <c r="BQ118" s="52" t="s">
        <v>14110</v>
      </c>
      <c r="BR118" s="52" t="s">
        <v>14110</v>
      </c>
      <c r="BS118" s="52" t="s">
        <v>14110</v>
      </c>
      <c r="BT118" s="52" t="s">
        <v>14110</v>
      </c>
      <c r="BU118" s="82"/>
      <c r="BV118" s="82" t="s">
        <v>14087</v>
      </c>
    </row>
    <row r="119" spans="1:74" ht="15" customHeight="1">
      <c r="A119" s="82">
        <v>201</v>
      </c>
      <c r="B119" s="82">
        <v>2017</v>
      </c>
      <c r="C119" s="82" t="s">
        <v>400</v>
      </c>
      <c r="D119" s="82" t="s">
        <v>401</v>
      </c>
      <c r="E119" s="82" t="s">
        <v>858</v>
      </c>
      <c r="F119" s="82" t="s">
        <v>13775</v>
      </c>
      <c r="G119" s="82">
        <v>0</v>
      </c>
      <c r="H119" s="82" t="s">
        <v>14085</v>
      </c>
      <c r="I119" s="82">
        <v>13</v>
      </c>
      <c r="J119" s="82"/>
      <c r="K119" s="82" t="s">
        <v>14085</v>
      </c>
      <c r="L119" s="82" t="s">
        <v>14198</v>
      </c>
      <c r="M119" s="82" t="s">
        <v>14250</v>
      </c>
      <c r="N119" s="82"/>
      <c r="O119" s="82" t="s">
        <v>14088</v>
      </c>
      <c r="P119" s="52" t="s">
        <v>14156</v>
      </c>
      <c r="Q119" s="52" t="s">
        <v>14090</v>
      </c>
      <c r="R119" s="52" t="s">
        <v>14250</v>
      </c>
      <c r="S119" s="52" t="s">
        <v>14090</v>
      </c>
      <c r="T119" s="52" t="s">
        <v>14090</v>
      </c>
      <c r="U119" s="52" t="s">
        <v>14137</v>
      </c>
      <c r="V119" s="52" t="s">
        <v>14087</v>
      </c>
      <c r="W119" s="52" t="s">
        <v>14092</v>
      </c>
      <c r="X119" s="52" t="s">
        <v>14116</v>
      </c>
      <c r="Y119" s="52" t="s">
        <v>14093</v>
      </c>
      <c r="Z119" s="52" t="s">
        <v>14094</v>
      </c>
      <c r="AA119" s="52" t="s">
        <v>14110</v>
      </c>
      <c r="AB119" s="82" t="s">
        <v>14118</v>
      </c>
      <c r="AC119" s="82" t="s">
        <v>14141</v>
      </c>
      <c r="AD119" s="82" t="s">
        <v>14141</v>
      </c>
      <c r="AE119" s="82" t="s">
        <v>14093</v>
      </c>
      <c r="AF119" s="82" t="s">
        <v>14211</v>
      </c>
      <c r="AG119" s="82"/>
      <c r="AH119" s="82" t="s">
        <v>14097</v>
      </c>
      <c r="AI119" s="82" t="s">
        <v>14098</v>
      </c>
      <c r="AJ119" s="82" t="s">
        <v>14123</v>
      </c>
      <c r="AK119" s="82" t="s">
        <v>14220</v>
      </c>
      <c r="AL119" s="82" t="s">
        <v>14220</v>
      </c>
      <c r="AM119" s="82" t="s">
        <v>14220</v>
      </c>
      <c r="AN119" s="82" t="s">
        <v>14110</v>
      </c>
      <c r="AO119" s="82" t="s">
        <v>14110</v>
      </c>
      <c r="AP119" s="82"/>
      <c r="AQ119" s="82" t="s">
        <v>14100</v>
      </c>
      <c r="AR119" s="82" t="s">
        <v>14100</v>
      </c>
      <c r="AS119" s="82" t="s">
        <v>14098</v>
      </c>
      <c r="AT119" s="82" t="s">
        <v>14250</v>
      </c>
      <c r="AU119" s="82" t="s">
        <v>14250</v>
      </c>
      <c r="AV119" s="82" t="s">
        <v>14250</v>
      </c>
      <c r="AW119" s="82" t="s">
        <v>14102</v>
      </c>
      <c r="AX119" s="82" t="s">
        <v>14102</v>
      </c>
      <c r="AY119" s="82" t="s">
        <v>14122</v>
      </c>
      <c r="AZ119" s="82" t="s">
        <v>14103</v>
      </c>
      <c r="BA119" s="82"/>
      <c r="BB119" s="52" t="s">
        <v>14104</v>
      </c>
      <c r="BC119" s="52" t="s">
        <v>14211</v>
      </c>
      <c r="BD119" s="52" t="s">
        <v>14211</v>
      </c>
      <c r="BE119" s="52" t="s">
        <v>14211</v>
      </c>
      <c r="BF119" s="52" t="s">
        <v>14156</v>
      </c>
      <c r="BG119" s="52" t="s">
        <v>14156</v>
      </c>
      <c r="BH119" s="52" t="s">
        <v>14156</v>
      </c>
      <c r="BI119" s="52" t="s">
        <v>14131</v>
      </c>
      <c r="BJ119" s="52" t="s">
        <v>14195</v>
      </c>
      <c r="BK119" s="52" t="s">
        <v>14195</v>
      </c>
      <c r="BL119" s="52" t="s">
        <v>14132</v>
      </c>
      <c r="BM119" s="52" t="s">
        <v>14225</v>
      </c>
      <c r="BN119" s="52" t="s">
        <v>14248</v>
      </c>
      <c r="BO119" s="52" t="s">
        <v>14110</v>
      </c>
      <c r="BP119" s="52" t="s">
        <v>14110</v>
      </c>
      <c r="BQ119" s="52" t="s">
        <v>14110</v>
      </c>
      <c r="BR119" s="52" t="s">
        <v>14110</v>
      </c>
      <c r="BS119" s="52" t="s">
        <v>14110</v>
      </c>
      <c r="BT119" s="52" t="s">
        <v>14110</v>
      </c>
      <c r="BU119" s="82"/>
      <c r="BV119" s="82" t="s">
        <v>14110</v>
      </c>
    </row>
    <row r="120" spans="1:74" ht="15" customHeight="1">
      <c r="A120" s="82">
        <v>206</v>
      </c>
      <c r="B120" s="82">
        <v>2017</v>
      </c>
      <c r="C120" s="82" t="s">
        <v>478</v>
      </c>
      <c r="D120" s="82" t="s">
        <v>479</v>
      </c>
      <c r="E120" s="82" t="s">
        <v>639</v>
      </c>
      <c r="F120" s="82" t="s">
        <v>13778</v>
      </c>
      <c r="G120" s="82">
        <v>0</v>
      </c>
      <c r="H120" s="82" t="s">
        <v>14085</v>
      </c>
      <c r="I120" s="82">
        <v>9</v>
      </c>
      <c r="J120" s="82">
        <v>10</v>
      </c>
      <c r="K120" s="82" t="s">
        <v>14133</v>
      </c>
      <c r="L120" s="82" t="s">
        <v>14171</v>
      </c>
      <c r="M120" s="82" t="s">
        <v>14250</v>
      </c>
      <c r="N120" s="82"/>
      <c r="O120" s="82" t="s">
        <v>14111</v>
      </c>
      <c r="P120" s="52" t="s">
        <v>14156</v>
      </c>
      <c r="Q120" s="52" t="s">
        <v>14090</v>
      </c>
      <c r="R120" s="52" t="s">
        <v>14250</v>
      </c>
      <c r="S120" s="52" t="s">
        <v>14090</v>
      </c>
      <c r="T120" s="52" t="s">
        <v>14090</v>
      </c>
      <c r="U120" s="52" t="s">
        <v>14137</v>
      </c>
      <c r="V120" s="52" t="s">
        <v>14110</v>
      </c>
      <c r="W120" s="52" t="s">
        <v>14092</v>
      </c>
      <c r="X120" s="52" t="s">
        <v>14116</v>
      </c>
      <c r="Y120" s="52" t="s">
        <v>14093</v>
      </c>
      <c r="Z120" s="52" t="s">
        <v>14094</v>
      </c>
      <c r="AA120" s="52" t="s">
        <v>14110</v>
      </c>
      <c r="AB120" s="82" t="s">
        <v>14118</v>
      </c>
      <c r="AC120" s="82" t="s">
        <v>14141</v>
      </c>
      <c r="AD120" s="82" t="s">
        <v>14095</v>
      </c>
      <c r="AE120" s="82" t="s">
        <v>14093</v>
      </c>
      <c r="AF120" s="82" t="s">
        <v>14211</v>
      </c>
      <c r="AG120" s="82"/>
      <c r="AH120" s="82" t="s">
        <v>14097</v>
      </c>
      <c r="AI120" s="82" t="s">
        <v>14098</v>
      </c>
      <c r="AJ120" s="82" t="s">
        <v>14123</v>
      </c>
      <c r="AK120" s="82" t="s">
        <v>14099</v>
      </c>
      <c r="AL120" s="82" t="s">
        <v>14099</v>
      </c>
      <c r="AM120" s="82" t="s">
        <v>14099</v>
      </c>
      <c r="AN120" s="82" t="s">
        <v>14110</v>
      </c>
      <c r="AO120" s="82" t="s">
        <v>14110</v>
      </c>
      <c r="AP120" s="82"/>
      <c r="AQ120" s="82" t="s">
        <v>14100</v>
      </c>
      <c r="AR120" s="82" t="s">
        <v>14100</v>
      </c>
      <c r="AS120" s="82" t="s">
        <v>14098</v>
      </c>
      <c r="AT120" s="82" t="s">
        <v>14250</v>
      </c>
      <c r="AU120" s="82" t="s">
        <v>14250</v>
      </c>
      <c r="AV120" s="82" t="s">
        <v>14250</v>
      </c>
      <c r="AW120" s="82" t="s">
        <v>14102</v>
      </c>
      <c r="AX120" s="82" t="s">
        <v>14215</v>
      </c>
      <c r="AY120" s="82" t="s">
        <v>14238</v>
      </c>
      <c r="AZ120" s="82" t="s">
        <v>14215</v>
      </c>
      <c r="BA120" s="82"/>
      <c r="BB120" s="52" t="s">
        <v>14104</v>
      </c>
      <c r="BC120" s="52" t="s">
        <v>14211</v>
      </c>
      <c r="BD120" s="52" t="s">
        <v>14211</v>
      </c>
      <c r="BE120" s="52" t="s">
        <v>14211</v>
      </c>
      <c r="BF120" s="52" t="s">
        <v>14156</v>
      </c>
      <c r="BG120" s="52" t="s">
        <v>14156</v>
      </c>
      <c r="BH120" s="52" t="s">
        <v>14156</v>
      </c>
      <c r="BI120" s="52" t="s">
        <v>14131</v>
      </c>
      <c r="BJ120" s="52" t="s">
        <v>14106</v>
      </c>
      <c r="BK120" s="52" t="s">
        <v>14195</v>
      </c>
      <c r="BL120" s="52" t="s">
        <v>14107</v>
      </c>
      <c r="BM120" s="52" t="s">
        <v>14225</v>
      </c>
      <c r="BN120" s="52" t="s">
        <v>14248</v>
      </c>
      <c r="BO120" s="52" t="s">
        <v>14110</v>
      </c>
      <c r="BP120" s="52" t="s">
        <v>14110</v>
      </c>
      <c r="BQ120" s="52" t="s">
        <v>14110</v>
      </c>
      <c r="BR120" s="52" t="s">
        <v>14110</v>
      </c>
      <c r="BS120" s="52" t="s">
        <v>14110</v>
      </c>
      <c r="BT120" s="52" t="s">
        <v>14110</v>
      </c>
      <c r="BU120" s="82"/>
      <c r="BV120" s="82" t="s">
        <v>14110</v>
      </c>
    </row>
    <row r="121" spans="1:74" ht="15" customHeight="1">
      <c r="A121" s="82"/>
      <c r="B121" s="82"/>
      <c r="C121" s="82"/>
      <c r="D121" s="82"/>
      <c r="E121" s="82"/>
      <c r="F121" s="82"/>
      <c r="G121" s="82"/>
      <c r="H121" s="82" t="s">
        <v>14108</v>
      </c>
      <c r="I121" s="82">
        <v>7</v>
      </c>
      <c r="J121" s="82"/>
      <c r="K121" s="82" t="s">
        <v>14133</v>
      </c>
      <c r="L121" s="82" t="s">
        <v>14171</v>
      </c>
      <c r="M121" s="82" t="s">
        <v>14250</v>
      </c>
      <c r="N121" s="82"/>
      <c r="O121" s="82" t="s">
        <v>14111</v>
      </c>
      <c r="P121" s="52" t="s">
        <v>14156</v>
      </c>
      <c r="Q121" s="52" t="s">
        <v>14090</v>
      </c>
      <c r="R121" s="52" t="s">
        <v>14250</v>
      </c>
      <c r="S121" s="52" t="s">
        <v>14090</v>
      </c>
      <c r="T121" s="52" t="s">
        <v>14090</v>
      </c>
      <c r="U121" s="52" t="s">
        <v>14137</v>
      </c>
      <c r="V121" s="52" t="s">
        <v>14110</v>
      </c>
      <c r="W121" s="52" t="s">
        <v>14138</v>
      </c>
      <c r="X121" s="52" t="s">
        <v>14116</v>
      </c>
      <c r="Y121" s="52" t="s">
        <v>14093</v>
      </c>
      <c r="Z121" s="52" t="s">
        <v>14094</v>
      </c>
      <c r="AA121" s="52" t="s">
        <v>14110</v>
      </c>
      <c r="AB121" s="82" t="s">
        <v>14095</v>
      </c>
      <c r="AC121" s="82" t="s">
        <v>14118</v>
      </c>
      <c r="AD121" s="82" t="s">
        <v>14141</v>
      </c>
      <c r="AE121" s="82" t="s">
        <v>14093</v>
      </c>
      <c r="AF121" s="82" t="s">
        <v>14199</v>
      </c>
      <c r="AG121" s="82"/>
      <c r="AH121" s="82" t="s">
        <v>14097</v>
      </c>
      <c r="AI121" s="82" t="s">
        <v>14122</v>
      </c>
      <c r="AJ121" s="82" t="s">
        <v>14123</v>
      </c>
      <c r="AK121" s="82" t="s">
        <v>14099</v>
      </c>
      <c r="AL121" s="82" t="s">
        <v>14099</v>
      </c>
      <c r="AM121" s="82" t="s">
        <v>14099</v>
      </c>
      <c r="AN121" s="82" t="s">
        <v>14110</v>
      </c>
      <c r="AO121" s="82" t="s">
        <v>14110</v>
      </c>
      <c r="AP121" s="82"/>
      <c r="AQ121" s="82" t="s">
        <v>14100</v>
      </c>
      <c r="AR121" s="82" t="s">
        <v>14100</v>
      </c>
      <c r="AS121" s="82" t="s">
        <v>14098</v>
      </c>
      <c r="AT121" s="82" t="s">
        <v>14250</v>
      </c>
      <c r="AU121" s="82" t="s">
        <v>14250</v>
      </c>
      <c r="AV121" s="82" t="s">
        <v>14250</v>
      </c>
      <c r="AW121" s="82" t="s">
        <v>14102</v>
      </c>
      <c r="AX121" s="82" t="s">
        <v>14102</v>
      </c>
      <c r="AY121" s="82" t="s">
        <v>14098</v>
      </c>
      <c r="AZ121" s="82" t="s">
        <v>14103</v>
      </c>
      <c r="BA121" s="82"/>
      <c r="BB121" s="52" t="s">
        <v>14104</v>
      </c>
      <c r="BC121" s="52" t="s">
        <v>14211</v>
      </c>
      <c r="BD121" s="52" t="s">
        <v>14211</v>
      </c>
      <c r="BE121" s="52" t="s">
        <v>14211</v>
      </c>
      <c r="BF121" s="52" t="s">
        <v>14156</v>
      </c>
      <c r="BG121" s="52" t="s">
        <v>14156</v>
      </c>
      <c r="BH121" s="52" t="s">
        <v>14156</v>
      </c>
      <c r="BI121" s="52" t="s">
        <v>14131</v>
      </c>
      <c r="BJ121" s="52" t="s">
        <v>14106</v>
      </c>
      <c r="BK121" s="52" t="s">
        <v>14195</v>
      </c>
      <c r="BL121" s="52" t="s">
        <v>14107</v>
      </c>
      <c r="BM121" s="52" t="s">
        <v>14225</v>
      </c>
      <c r="BN121" s="52" t="s">
        <v>14248</v>
      </c>
      <c r="BO121" s="52" t="s">
        <v>14110</v>
      </c>
      <c r="BP121" s="52" t="s">
        <v>14110</v>
      </c>
      <c r="BQ121" s="52" t="s">
        <v>14110</v>
      </c>
      <c r="BR121" s="52" t="s">
        <v>14110</v>
      </c>
      <c r="BS121" s="52" t="s">
        <v>14110</v>
      </c>
      <c r="BT121" s="52" t="s">
        <v>14110</v>
      </c>
      <c r="BU121" s="82"/>
      <c r="BV121" s="82" t="s">
        <v>14110</v>
      </c>
    </row>
    <row r="122" spans="1:74" ht="15" customHeight="1">
      <c r="A122" s="82">
        <v>208</v>
      </c>
      <c r="B122" s="82">
        <v>2017</v>
      </c>
      <c r="C122" s="82" t="s">
        <v>400</v>
      </c>
      <c r="D122" s="82" t="s">
        <v>562</v>
      </c>
      <c r="E122" s="82" t="s">
        <v>766</v>
      </c>
      <c r="F122" s="82" t="s">
        <v>13780</v>
      </c>
      <c r="G122" s="82">
        <v>0</v>
      </c>
      <c r="H122" s="82" t="s">
        <v>14085</v>
      </c>
      <c r="I122" s="82">
        <v>13</v>
      </c>
      <c r="J122" s="82"/>
      <c r="K122" s="82" t="s">
        <v>14085</v>
      </c>
      <c r="L122" s="82" t="s">
        <v>14198</v>
      </c>
      <c r="M122" s="82" t="s">
        <v>14250</v>
      </c>
      <c r="N122" s="82"/>
      <c r="O122" s="82" t="s">
        <v>14088</v>
      </c>
      <c r="P122" s="52" t="s">
        <v>14156</v>
      </c>
      <c r="Q122" s="52" t="s">
        <v>14090</v>
      </c>
      <c r="R122" s="52" t="s">
        <v>14250</v>
      </c>
      <c r="S122" s="52" t="s">
        <v>14113</v>
      </c>
      <c r="T122" s="52" t="s">
        <v>14090</v>
      </c>
      <c r="U122" s="52" t="s">
        <v>14137</v>
      </c>
      <c r="V122" s="52" t="s">
        <v>14087</v>
      </c>
      <c r="W122" s="52" t="s">
        <v>14092</v>
      </c>
      <c r="X122" s="52" t="s">
        <v>14116</v>
      </c>
      <c r="Y122" s="52" t="s">
        <v>14093</v>
      </c>
      <c r="Z122" s="52" t="s">
        <v>14094</v>
      </c>
      <c r="AA122" s="52" t="s">
        <v>14110</v>
      </c>
      <c r="AB122" s="82" t="s">
        <v>14118</v>
      </c>
      <c r="AC122" s="82" t="s">
        <v>14141</v>
      </c>
      <c r="AD122" s="82" t="s">
        <v>14141</v>
      </c>
      <c r="AE122" s="82" t="s">
        <v>14093</v>
      </c>
      <c r="AF122" s="82" t="s">
        <v>14211</v>
      </c>
      <c r="AG122" s="82"/>
      <c r="AH122" s="82" t="s">
        <v>14097</v>
      </c>
      <c r="AI122" s="82" t="s">
        <v>14098</v>
      </c>
      <c r="AJ122" s="82" t="s">
        <v>14123</v>
      </c>
      <c r="AK122" s="82" t="s">
        <v>14220</v>
      </c>
      <c r="AL122" s="82" t="s">
        <v>14220</v>
      </c>
      <c r="AM122" s="82" t="s">
        <v>14220</v>
      </c>
      <c r="AN122" s="82" t="s">
        <v>14110</v>
      </c>
      <c r="AO122" s="82" t="s">
        <v>14110</v>
      </c>
      <c r="AP122" s="82"/>
      <c r="AQ122" s="82" t="s">
        <v>14100</v>
      </c>
      <c r="AR122" s="82" t="s">
        <v>14100</v>
      </c>
      <c r="AS122" s="82" t="s">
        <v>14098</v>
      </c>
      <c r="AT122" s="82" t="s">
        <v>14250</v>
      </c>
      <c r="AU122" s="82" t="s">
        <v>14250</v>
      </c>
      <c r="AV122" s="82" t="s">
        <v>14250</v>
      </c>
      <c r="AW122" s="82" t="s">
        <v>14102</v>
      </c>
      <c r="AX122" s="82" t="s">
        <v>14102</v>
      </c>
      <c r="AY122" s="82" t="s">
        <v>14098</v>
      </c>
      <c r="AZ122" s="82" t="s">
        <v>14103</v>
      </c>
      <c r="BA122" s="82"/>
      <c r="BB122" s="52" t="s">
        <v>14104</v>
      </c>
      <c r="BC122" s="52" t="s">
        <v>14211</v>
      </c>
      <c r="BD122" s="52" t="s">
        <v>14211</v>
      </c>
      <c r="BE122" s="52" t="s">
        <v>14211</v>
      </c>
      <c r="BF122" s="52" t="s">
        <v>14156</v>
      </c>
      <c r="BG122" s="52" t="s">
        <v>14156</v>
      </c>
      <c r="BH122" s="52" t="s">
        <v>14156</v>
      </c>
      <c r="BI122" s="52" t="s">
        <v>14131</v>
      </c>
      <c r="BJ122" s="52" t="s">
        <v>14106</v>
      </c>
      <c r="BK122" s="52" t="s">
        <v>14195</v>
      </c>
      <c r="BL122" s="52" t="s">
        <v>14132</v>
      </c>
      <c r="BM122" s="52" t="s">
        <v>14225</v>
      </c>
      <c r="BN122" s="52" t="s">
        <v>14248</v>
      </c>
      <c r="BO122" s="52" t="s">
        <v>14110</v>
      </c>
      <c r="BP122" s="52" t="s">
        <v>14110</v>
      </c>
      <c r="BQ122" s="52" t="s">
        <v>14110</v>
      </c>
      <c r="BR122" s="52" t="s">
        <v>14110</v>
      </c>
      <c r="BS122" s="52" t="s">
        <v>14110</v>
      </c>
      <c r="BT122" s="52" t="s">
        <v>14110</v>
      </c>
      <c r="BU122" s="82"/>
      <c r="BV122" s="82" t="s">
        <v>14110</v>
      </c>
    </row>
    <row r="123" spans="1:74" ht="15" customHeight="1">
      <c r="A123" s="82">
        <v>209</v>
      </c>
      <c r="B123" s="82">
        <v>2017</v>
      </c>
      <c r="C123" s="82" t="s">
        <v>591</v>
      </c>
      <c r="D123" s="82" t="s">
        <v>592</v>
      </c>
      <c r="E123" s="82" t="s">
        <v>639</v>
      </c>
      <c r="F123" s="82" t="s">
        <v>13781</v>
      </c>
      <c r="G123" s="82">
        <v>0</v>
      </c>
      <c r="H123" s="82" t="s">
        <v>14085</v>
      </c>
      <c r="I123" s="82">
        <v>6</v>
      </c>
      <c r="J123" s="82"/>
      <c r="K123" s="82" t="s">
        <v>14133</v>
      </c>
      <c r="L123" s="82" t="s">
        <v>14171</v>
      </c>
      <c r="M123" s="82" t="s">
        <v>14250</v>
      </c>
      <c r="N123" s="82"/>
      <c r="O123" s="82" t="s">
        <v>14111</v>
      </c>
      <c r="P123" s="52" t="s">
        <v>14156</v>
      </c>
      <c r="Q123" s="52" t="s">
        <v>14090</v>
      </c>
      <c r="R123" s="52" t="s">
        <v>14250</v>
      </c>
      <c r="S123" s="52" t="s">
        <v>14090</v>
      </c>
      <c r="T123" s="52" t="s">
        <v>14090</v>
      </c>
      <c r="U123" s="52" t="s">
        <v>14137</v>
      </c>
      <c r="V123" s="52" t="s">
        <v>14087</v>
      </c>
      <c r="W123" s="52" t="s">
        <v>14092</v>
      </c>
      <c r="X123" s="52" t="s">
        <v>14116</v>
      </c>
      <c r="Y123" s="52" t="s">
        <v>14093</v>
      </c>
      <c r="Z123" s="52" t="s">
        <v>14094</v>
      </c>
      <c r="AA123" s="52" t="s">
        <v>14110</v>
      </c>
      <c r="AB123" s="82" t="s">
        <v>14095</v>
      </c>
      <c r="AC123" s="82" t="s">
        <v>14095</v>
      </c>
      <c r="AD123" s="82" t="s">
        <v>14141</v>
      </c>
      <c r="AE123" s="82" t="s">
        <v>14093</v>
      </c>
      <c r="AF123" s="82" t="s">
        <v>14096</v>
      </c>
      <c r="AG123" s="82"/>
      <c r="AH123" s="82" t="s">
        <v>14097</v>
      </c>
      <c r="AI123" s="82" t="s">
        <v>14122</v>
      </c>
      <c r="AJ123" s="82" t="s">
        <v>14123</v>
      </c>
      <c r="AK123" s="82" t="s">
        <v>14099</v>
      </c>
      <c r="AL123" s="82" t="s">
        <v>14220</v>
      </c>
      <c r="AM123" s="82" t="s">
        <v>14099</v>
      </c>
      <c r="AN123" s="82" t="s">
        <v>14110</v>
      </c>
      <c r="AO123" s="82" t="s">
        <v>14110</v>
      </c>
      <c r="AP123" s="82"/>
      <c r="AQ123" s="82" t="s">
        <v>14100</v>
      </c>
      <c r="AR123" s="82" t="s">
        <v>14100</v>
      </c>
      <c r="AS123" s="82" t="s">
        <v>14098</v>
      </c>
      <c r="AT123" s="82" t="s">
        <v>14250</v>
      </c>
      <c r="AU123" s="82" t="s">
        <v>14250</v>
      </c>
      <c r="AV123" s="82" t="s">
        <v>14250</v>
      </c>
      <c r="AW123" s="82" t="s">
        <v>14102</v>
      </c>
      <c r="AX123" s="82" t="s">
        <v>14102</v>
      </c>
      <c r="AY123" s="82" t="s">
        <v>14098</v>
      </c>
      <c r="AZ123" s="82" t="s">
        <v>14103</v>
      </c>
      <c r="BA123" s="82"/>
      <c r="BB123" s="52" t="s">
        <v>14104</v>
      </c>
      <c r="BC123" s="52" t="s">
        <v>14193</v>
      </c>
      <c r="BD123" s="52" t="s">
        <v>14211</v>
      </c>
      <c r="BE123" s="52" t="s">
        <v>14211</v>
      </c>
      <c r="BF123" s="52" t="s">
        <v>14167</v>
      </c>
      <c r="BG123" s="52" t="s">
        <v>14156</v>
      </c>
      <c r="BH123" s="52" t="s">
        <v>14156</v>
      </c>
      <c r="BI123" s="52" t="s">
        <v>14131</v>
      </c>
      <c r="BJ123" s="52" t="s">
        <v>14195</v>
      </c>
      <c r="BK123" s="52" t="s">
        <v>14195</v>
      </c>
      <c r="BL123" s="52" t="s">
        <v>14153</v>
      </c>
      <c r="BM123" s="52" t="s">
        <v>14107</v>
      </c>
      <c r="BN123" s="52" t="s">
        <v>14225</v>
      </c>
      <c r="BO123" s="52" t="s">
        <v>14110</v>
      </c>
      <c r="BP123" s="52" t="s">
        <v>14110</v>
      </c>
      <c r="BQ123" s="52" t="s">
        <v>14110</v>
      </c>
      <c r="BR123" s="52" t="s">
        <v>14110</v>
      </c>
      <c r="BS123" s="52" t="s">
        <v>14110</v>
      </c>
      <c r="BT123" s="52" t="s">
        <v>14110</v>
      </c>
      <c r="BU123" s="82"/>
      <c r="BV123" s="82" t="s">
        <v>14110</v>
      </c>
    </row>
    <row r="124" spans="1:74" ht="15" customHeight="1">
      <c r="A124" s="82">
        <v>211</v>
      </c>
      <c r="B124" s="82">
        <v>2017</v>
      </c>
      <c r="C124" s="82" t="s">
        <v>673</v>
      </c>
      <c r="D124" s="82" t="s">
        <v>674</v>
      </c>
      <c r="E124" s="82" t="s">
        <v>675</v>
      </c>
      <c r="F124" s="82" t="s">
        <v>13783</v>
      </c>
      <c r="G124" s="82">
        <v>0</v>
      </c>
      <c r="H124" s="82" t="s">
        <v>14085</v>
      </c>
      <c r="I124" s="82">
        <v>6</v>
      </c>
      <c r="J124" s="82"/>
      <c r="K124" s="82" t="s">
        <v>14085</v>
      </c>
      <c r="L124" s="82" t="s">
        <v>14155</v>
      </c>
      <c r="M124" s="82" t="s">
        <v>14250</v>
      </c>
      <c r="N124" s="82"/>
      <c r="O124" s="82" t="s">
        <v>14088</v>
      </c>
      <c r="P124" s="52" t="s">
        <v>14112</v>
      </c>
      <c r="Q124" s="52" t="s">
        <v>14090</v>
      </c>
      <c r="R124" s="52" t="s">
        <v>14250</v>
      </c>
      <c r="S124" s="52" t="s">
        <v>14090</v>
      </c>
      <c r="T124" s="52" t="s">
        <v>14090</v>
      </c>
      <c r="U124" s="52" t="s">
        <v>14137</v>
      </c>
      <c r="V124" s="52" t="s">
        <v>14110</v>
      </c>
      <c r="W124" s="52" t="s">
        <v>14092</v>
      </c>
      <c r="X124" s="52" t="s">
        <v>14116</v>
      </c>
      <c r="Y124" s="52" t="s">
        <v>14117</v>
      </c>
      <c r="Z124" s="52" t="s">
        <v>14140</v>
      </c>
      <c r="AA124" s="52" t="s">
        <v>14110</v>
      </c>
      <c r="AB124" s="82" t="s">
        <v>14118</v>
      </c>
      <c r="AC124" s="82" t="s">
        <v>14141</v>
      </c>
      <c r="AD124" s="82" t="s">
        <v>14141</v>
      </c>
      <c r="AE124" s="82" t="s">
        <v>14093</v>
      </c>
      <c r="AF124" s="82" t="s">
        <v>14211</v>
      </c>
      <c r="AG124" s="82"/>
      <c r="AH124" s="82" t="s">
        <v>14121</v>
      </c>
      <c r="AI124" s="82" t="s">
        <v>14098</v>
      </c>
      <c r="AJ124" s="82" t="s">
        <v>14123</v>
      </c>
      <c r="AK124" s="82" t="s">
        <v>14099</v>
      </c>
      <c r="AL124" s="82" t="s">
        <v>14099</v>
      </c>
      <c r="AM124" s="82" t="s">
        <v>14188</v>
      </c>
      <c r="AN124" s="82" t="s">
        <v>14110</v>
      </c>
      <c r="AO124" s="82" t="s">
        <v>14110</v>
      </c>
      <c r="AP124" s="82"/>
      <c r="AQ124" s="82" t="s">
        <v>14100</v>
      </c>
      <c r="AR124" s="82" t="s">
        <v>14100</v>
      </c>
      <c r="AS124" s="82" t="s">
        <v>14098</v>
      </c>
      <c r="AT124" s="82" t="s">
        <v>14250</v>
      </c>
      <c r="AU124" s="82" t="s">
        <v>14250</v>
      </c>
      <c r="AV124" s="82" t="s">
        <v>14250</v>
      </c>
      <c r="AW124" s="82" t="s">
        <v>14102</v>
      </c>
      <c r="AX124" s="82" t="s">
        <v>14102</v>
      </c>
      <c r="AY124" s="82" t="s">
        <v>14098</v>
      </c>
      <c r="AZ124" s="82" t="s">
        <v>14103</v>
      </c>
      <c r="BA124" s="82"/>
      <c r="BB124" s="52" t="s">
        <v>14104</v>
      </c>
      <c r="BC124" s="52" t="s">
        <v>14193</v>
      </c>
      <c r="BD124" s="52" t="s">
        <v>14211</v>
      </c>
      <c r="BE124" s="52" t="s">
        <v>14211</v>
      </c>
      <c r="BF124" s="52" t="s">
        <v>14167</v>
      </c>
      <c r="BG124" s="52" t="s">
        <v>14156</v>
      </c>
      <c r="BH124" s="52" t="s">
        <v>14156</v>
      </c>
      <c r="BI124" s="52" t="s">
        <v>14106</v>
      </c>
      <c r="BJ124" s="52" t="s">
        <v>14195</v>
      </c>
      <c r="BK124" s="52" t="s">
        <v>14195</v>
      </c>
      <c r="BL124" s="52" t="s">
        <v>14132</v>
      </c>
      <c r="BM124" s="52" t="s">
        <v>14248</v>
      </c>
      <c r="BN124" s="52" t="s">
        <v>14248</v>
      </c>
      <c r="BO124" s="52" t="s">
        <v>14110</v>
      </c>
      <c r="BP124" s="52" t="s">
        <v>14110</v>
      </c>
      <c r="BQ124" s="52" t="s">
        <v>14110</v>
      </c>
      <c r="BR124" s="52" t="s">
        <v>14110</v>
      </c>
      <c r="BS124" s="52" t="s">
        <v>14110</v>
      </c>
      <c r="BT124" s="52" t="s">
        <v>14110</v>
      </c>
      <c r="BU124" s="82"/>
      <c r="BV124" s="82" t="s">
        <v>14110</v>
      </c>
    </row>
    <row r="125" spans="1:74" ht="15" customHeight="1">
      <c r="A125" s="82"/>
      <c r="B125" s="82"/>
      <c r="C125" s="82"/>
      <c r="D125" s="82"/>
      <c r="E125" s="82"/>
      <c r="F125" s="82"/>
      <c r="G125" s="82"/>
      <c r="H125" s="82" t="s">
        <v>14108</v>
      </c>
      <c r="I125" s="82">
        <v>3</v>
      </c>
      <c r="J125" s="82"/>
      <c r="K125" s="82" t="s">
        <v>14108</v>
      </c>
      <c r="L125" s="82" t="s">
        <v>14155</v>
      </c>
      <c r="M125" s="82" t="s">
        <v>14250</v>
      </c>
      <c r="N125" s="82"/>
      <c r="O125" s="82" t="s">
        <v>14111</v>
      </c>
      <c r="P125" s="52" t="s">
        <v>14156</v>
      </c>
      <c r="Q125" s="52" t="s">
        <v>14090</v>
      </c>
      <c r="R125" s="52" t="s">
        <v>14250</v>
      </c>
      <c r="S125" s="52" t="s">
        <v>14090</v>
      </c>
      <c r="T125" s="52" t="s">
        <v>14090</v>
      </c>
      <c r="U125" s="52" t="s">
        <v>14137</v>
      </c>
      <c r="V125" s="52" t="s">
        <v>14110</v>
      </c>
      <c r="W125" s="52" t="s">
        <v>14092</v>
      </c>
      <c r="X125" s="52" t="s">
        <v>14116</v>
      </c>
      <c r="Y125" s="52" t="s">
        <v>14093</v>
      </c>
      <c r="Z125" s="52" t="s">
        <v>14140</v>
      </c>
      <c r="AA125" s="52" t="s">
        <v>14110</v>
      </c>
      <c r="AB125" s="52" t="s">
        <v>14095</v>
      </c>
      <c r="AC125" s="52" t="s">
        <v>14141</v>
      </c>
      <c r="AD125" s="52" t="s">
        <v>14141</v>
      </c>
      <c r="AE125" s="52" t="s">
        <v>14093</v>
      </c>
      <c r="AF125" s="82" t="s">
        <v>14211</v>
      </c>
      <c r="AG125" s="82"/>
      <c r="AH125" s="82" t="s">
        <v>14121</v>
      </c>
      <c r="AI125" s="82" t="s">
        <v>14098</v>
      </c>
      <c r="AJ125" s="82" t="s">
        <v>14123</v>
      </c>
      <c r="AK125" s="82" t="s">
        <v>14099</v>
      </c>
      <c r="AL125" s="82" t="s">
        <v>14099</v>
      </c>
      <c r="AM125" s="82" t="s">
        <v>14188</v>
      </c>
      <c r="AN125" s="82" t="s">
        <v>14110</v>
      </c>
      <c r="AO125" s="82" t="s">
        <v>14110</v>
      </c>
      <c r="AP125" s="82"/>
      <c r="AQ125" s="82" t="s">
        <v>14100</v>
      </c>
      <c r="AR125" s="82" t="s">
        <v>14100</v>
      </c>
      <c r="AS125" s="82" t="s">
        <v>14098</v>
      </c>
      <c r="AT125" s="82" t="s">
        <v>14250</v>
      </c>
      <c r="AU125" s="82" t="s">
        <v>14250</v>
      </c>
      <c r="AV125" s="82" t="s">
        <v>14250</v>
      </c>
      <c r="AW125" s="82" t="s">
        <v>14102</v>
      </c>
      <c r="AX125" s="82" t="s">
        <v>14102</v>
      </c>
      <c r="AY125" s="82" t="s">
        <v>14098</v>
      </c>
      <c r="AZ125" s="82" t="s">
        <v>14103</v>
      </c>
      <c r="BA125" s="82"/>
      <c r="BB125" s="52" t="s">
        <v>14104</v>
      </c>
      <c r="BC125" s="52" t="s">
        <v>14193</v>
      </c>
      <c r="BD125" s="52" t="s">
        <v>14211</v>
      </c>
      <c r="BE125" s="52" t="s">
        <v>14211</v>
      </c>
      <c r="BF125" s="52" t="s">
        <v>14167</v>
      </c>
      <c r="BG125" s="52" t="s">
        <v>14156</v>
      </c>
      <c r="BH125" s="52" t="s">
        <v>14156</v>
      </c>
      <c r="BI125" s="52" t="s">
        <v>14106</v>
      </c>
      <c r="BJ125" s="52" t="s">
        <v>14195</v>
      </c>
      <c r="BK125" s="52" t="s">
        <v>14195</v>
      </c>
      <c r="BL125" s="52" t="s">
        <v>14132</v>
      </c>
      <c r="BM125" s="52" t="s">
        <v>14248</v>
      </c>
      <c r="BN125" s="52" t="s">
        <v>14248</v>
      </c>
      <c r="BO125" s="52" t="s">
        <v>14110</v>
      </c>
      <c r="BP125" s="52" t="s">
        <v>14110</v>
      </c>
      <c r="BQ125" s="52" t="s">
        <v>14110</v>
      </c>
      <c r="BR125" s="52" t="s">
        <v>14110</v>
      </c>
      <c r="BS125" s="52" t="s">
        <v>14110</v>
      </c>
      <c r="BT125" s="52" t="s">
        <v>14110</v>
      </c>
      <c r="BU125" s="82"/>
      <c r="BV125" s="82" t="s">
        <v>14110</v>
      </c>
    </row>
    <row r="126" spans="1:74" ht="15" customHeight="1">
      <c r="A126" s="82">
        <v>219</v>
      </c>
      <c r="B126" s="82">
        <v>2017</v>
      </c>
      <c r="C126" s="82" t="s">
        <v>961</v>
      </c>
      <c r="D126" s="82" t="s">
        <v>962</v>
      </c>
      <c r="E126" s="82" t="s">
        <v>689</v>
      </c>
      <c r="F126" s="82" t="s">
        <v>13785</v>
      </c>
      <c r="G126" s="82">
        <v>0</v>
      </c>
      <c r="H126" s="82" t="s">
        <v>14085</v>
      </c>
      <c r="I126" s="82">
        <v>6</v>
      </c>
      <c r="J126" s="82"/>
      <c r="K126" s="82" t="s">
        <v>14085</v>
      </c>
      <c r="L126" s="82" t="s">
        <v>14109</v>
      </c>
      <c r="M126" s="82" t="s">
        <v>14110</v>
      </c>
      <c r="N126" s="82"/>
      <c r="O126" s="82" t="s">
        <v>14088</v>
      </c>
      <c r="P126" s="52" t="s">
        <v>14186</v>
      </c>
      <c r="Q126" s="52" t="s">
        <v>14090</v>
      </c>
      <c r="R126" s="52" t="s">
        <v>14250</v>
      </c>
      <c r="S126" s="52" t="s">
        <v>14090</v>
      </c>
      <c r="T126" s="52" t="s">
        <v>14090</v>
      </c>
      <c r="U126" s="52" t="s">
        <v>14114</v>
      </c>
      <c r="V126" s="52" t="s">
        <v>14254</v>
      </c>
      <c r="W126" s="52" t="s">
        <v>14092</v>
      </c>
      <c r="X126" s="52" t="s">
        <v>14116</v>
      </c>
      <c r="Y126" s="52" t="s">
        <v>14117</v>
      </c>
      <c r="Z126" s="52" t="s">
        <v>14140</v>
      </c>
      <c r="AA126" s="52" t="s">
        <v>14110</v>
      </c>
      <c r="AB126" s="52" t="s">
        <v>14118</v>
      </c>
      <c r="AC126" s="52" t="s">
        <v>14141</v>
      </c>
      <c r="AD126" s="52" t="s">
        <v>14141</v>
      </c>
      <c r="AE126" s="52" t="s">
        <v>14093</v>
      </c>
      <c r="AF126" s="82" t="s">
        <v>14211</v>
      </c>
      <c r="AG126" s="82" t="s">
        <v>14463</v>
      </c>
      <c r="AH126" s="82" t="s">
        <v>14097</v>
      </c>
      <c r="AI126" s="82" t="s">
        <v>14138</v>
      </c>
      <c r="AJ126" s="82" t="s">
        <v>14161</v>
      </c>
      <c r="AK126" s="82" t="s">
        <v>14124</v>
      </c>
      <c r="AL126" s="82" t="s">
        <v>14212</v>
      </c>
      <c r="AM126" s="82" t="s">
        <v>14188</v>
      </c>
      <c r="AN126" s="82" t="s">
        <v>14110</v>
      </c>
      <c r="AO126" s="82" t="s">
        <v>14110</v>
      </c>
      <c r="AP126" s="82"/>
      <c r="AQ126" s="82" t="s">
        <v>14163</v>
      </c>
      <c r="AR126" s="82" t="s">
        <v>14163</v>
      </c>
      <c r="AS126" s="82" t="s">
        <v>14098</v>
      </c>
      <c r="AT126" s="82" t="s">
        <v>14203</v>
      </c>
      <c r="AU126" s="82" t="s">
        <v>14203</v>
      </c>
      <c r="AV126" s="82" t="s">
        <v>14087</v>
      </c>
      <c r="AW126" s="82" t="s">
        <v>14102</v>
      </c>
      <c r="AX126" s="82" t="s">
        <v>14215</v>
      </c>
      <c r="AY126" s="82" t="s">
        <v>14238</v>
      </c>
      <c r="AZ126" s="82" t="s">
        <v>14215</v>
      </c>
      <c r="BA126" s="82"/>
      <c r="BB126" s="52" t="s">
        <v>14104</v>
      </c>
      <c r="BC126" s="52" t="s">
        <v>14150</v>
      </c>
      <c r="BD126" s="52" t="s">
        <v>14211</v>
      </c>
      <c r="BE126" s="52" t="s">
        <v>14211</v>
      </c>
      <c r="BF126" s="52" t="s">
        <v>14156</v>
      </c>
      <c r="BG126" s="52" t="s">
        <v>14156</v>
      </c>
      <c r="BH126" s="52" t="s">
        <v>14156</v>
      </c>
      <c r="BI126" s="52" t="s">
        <v>14106</v>
      </c>
      <c r="BJ126" s="52" t="s">
        <v>14195</v>
      </c>
      <c r="BK126" s="52" t="s">
        <v>14195</v>
      </c>
      <c r="BL126" s="52" t="s">
        <v>14153</v>
      </c>
      <c r="BM126" s="52" t="s">
        <v>14248</v>
      </c>
      <c r="BN126" s="52" t="s">
        <v>14248</v>
      </c>
      <c r="BO126" s="52" t="s">
        <v>14110</v>
      </c>
      <c r="BP126" s="52" t="s">
        <v>14110</v>
      </c>
      <c r="BQ126" s="52" t="s">
        <v>14110</v>
      </c>
      <c r="BR126" s="52" t="s">
        <v>14110</v>
      </c>
      <c r="BS126" s="52" t="s">
        <v>14110</v>
      </c>
      <c r="BT126" s="52" t="s">
        <v>14110</v>
      </c>
      <c r="BU126" s="82"/>
      <c r="BV126" s="82" t="s">
        <v>14110</v>
      </c>
    </row>
    <row r="127" spans="1:74" ht="15" customHeight="1">
      <c r="A127" s="82">
        <v>224</v>
      </c>
      <c r="B127" s="82">
        <v>2017</v>
      </c>
      <c r="C127" s="82" t="s">
        <v>994</v>
      </c>
      <c r="D127" s="82" t="s">
        <v>995</v>
      </c>
      <c r="E127" s="82" t="s">
        <v>712</v>
      </c>
      <c r="F127" s="82" t="s">
        <v>13786</v>
      </c>
      <c r="G127" s="82">
        <v>0</v>
      </c>
      <c r="H127" s="82" t="s">
        <v>14085</v>
      </c>
      <c r="I127" s="82">
        <v>6</v>
      </c>
      <c r="J127" s="82"/>
      <c r="K127" s="82" t="s">
        <v>14085</v>
      </c>
      <c r="L127" s="82" t="s">
        <v>14155</v>
      </c>
      <c r="M127" s="82" t="s">
        <v>14250</v>
      </c>
      <c r="N127" s="82"/>
      <c r="O127" s="82" t="s">
        <v>14088</v>
      </c>
      <c r="P127" s="52" t="s">
        <v>14112</v>
      </c>
      <c r="Q127" s="52" t="s">
        <v>14090</v>
      </c>
      <c r="R127" s="52" t="s">
        <v>14250</v>
      </c>
      <c r="S127" s="52" t="s">
        <v>14090</v>
      </c>
      <c r="T127" s="52" t="s">
        <v>14090</v>
      </c>
      <c r="U127" s="52" t="s">
        <v>14137</v>
      </c>
      <c r="V127" s="52" t="s">
        <v>14087</v>
      </c>
      <c r="W127" s="52" t="s">
        <v>14092</v>
      </c>
      <c r="X127" s="52" t="s">
        <v>14116</v>
      </c>
      <c r="Y127" s="52" t="s">
        <v>14117</v>
      </c>
      <c r="Z127" s="52" t="s">
        <v>14140</v>
      </c>
      <c r="AA127" s="52" t="s">
        <v>14110</v>
      </c>
      <c r="AB127" s="52" t="s">
        <v>14095</v>
      </c>
      <c r="AC127" s="52" t="s">
        <v>14141</v>
      </c>
      <c r="AD127" s="52" t="s">
        <v>14141</v>
      </c>
      <c r="AE127" s="52" t="s">
        <v>14093</v>
      </c>
      <c r="AF127" s="82" t="s">
        <v>14211</v>
      </c>
      <c r="AG127" s="82"/>
      <c r="AH127" s="82" t="s">
        <v>14097</v>
      </c>
      <c r="AI127" s="82" t="s">
        <v>14098</v>
      </c>
      <c r="AJ127" s="82" t="s">
        <v>14123</v>
      </c>
      <c r="AK127" s="82" t="s">
        <v>14099</v>
      </c>
      <c r="AL127" s="82" t="s">
        <v>14099</v>
      </c>
      <c r="AM127" s="82" t="s">
        <v>14188</v>
      </c>
      <c r="AN127" s="82" t="s">
        <v>14110</v>
      </c>
      <c r="AO127" s="82" t="s">
        <v>14110</v>
      </c>
      <c r="AP127" s="82"/>
      <c r="AQ127" s="82" t="s">
        <v>14100</v>
      </c>
      <c r="AR127" s="82" t="s">
        <v>14100</v>
      </c>
      <c r="AS127" s="82" t="s">
        <v>14098</v>
      </c>
      <c r="AT127" s="82" t="s">
        <v>14250</v>
      </c>
      <c r="AU127" s="82" t="s">
        <v>14250</v>
      </c>
      <c r="AV127" s="82" t="s">
        <v>14250</v>
      </c>
      <c r="AW127" s="82" t="s">
        <v>14102</v>
      </c>
      <c r="AX127" s="82" t="s">
        <v>14102</v>
      </c>
      <c r="AY127" s="82" t="s">
        <v>14098</v>
      </c>
      <c r="AZ127" s="82" t="s">
        <v>14103</v>
      </c>
      <c r="BA127" s="82"/>
      <c r="BB127" s="52" t="s">
        <v>14104</v>
      </c>
      <c r="BC127" s="52" t="s">
        <v>14193</v>
      </c>
      <c r="BD127" s="52" t="s">
        <v>14211</v>
      </c>
      <c r="BE127" s="52" t="s">
        <v>14211</v>
      </c>
      <c r="BF127" s="52" t="s">
        <v>14105</v>
      </c>
      <c r="BG127" s="52" t="s">
        <v>14156</v>
      </c>
      <c r="BH127" s="52" t="s">
        <v>14156</v>
      </c>
      <c r="BI127" s="52" t="s">
        <v>14106</v>
      </c>
      <c r="BJ127" s="52" t="s">
        <v>14195</v>
      </c>
      <c r="BK127" s="52" t="s">
        <v>14195</v>
      </c>
      <c r="BL127" s="52" t="s">
        <v>14242</v>
      </c>
      <c r="BM127" s="52" t="s">
        <v>14248</v>
      </c>
      <c r="BN127" s="52" t="s">
        <v>14248</v>
      </c>
      <c r="BO127" s="52" t="s">
        <v>14110</v>
      </c>
      <c r="BP127" s="52" t="s">
        <v>14110</v>
      </c>
      <c r="BQ127" s="52" t="s">
        <v>14110</v>
      </c>
      <c r="BR127" s="52" t="s">
        <v>14110</v>
      </c>
      <c r="BS127" s="52" t="s">
        <v>14110</v>
      </c>
      <c r="BT127" s="52" t="s">
        <v>14087</v>
      </c>
      <c r="BU127" s="82"/>
      <c r="BV127" s="82" t="s">
        <v>14087</v>
      </c>
    </row>
    <row r="128" spans="1:74" ht="15" customHeight="1">
      <c r="A128" s="82">
        <v>231</v>
      </c>
      <c r="B128" s="82">
        <v>2017</v>
      </c>
      <c r="C128" s="82" t="s">
        <v>14464</v>
      </c>
      <c r="D128" s="82" t="s">
        <v>14465</v>
      </c>
      <c r="E128" s="82" t="s">
        <v>13998</v>
      </c>
      <c r="F128" s="150" t="s">
        <v>14466</v>
      </c>
      <c r="G128" s="150"/>
      <c r="H128" s="82" t="s">
        <v>14085</v>
      </c>
      <c r="I128" s="82">
        <v>5</v>
      </c>
      <c r="J128" s="82"/>
      <c r="K128" s="82" t="s">
        <v>14085</v>
      </c>
      <c r="L128" s="82" t="s">
        <v>14254</v>
      </c>
      <c r="M128" s="82" t="s">
        <v>14087</v>
      </c>
      <c r="N128" s="82"/>
      <c r="O128" s="82" t="s">
        <v>14088</v>
      </c>
      <c r="P128" s="34" t="s">
        <v>14186</v>
      </c>
      <c r="Q128" s="34" t="s">
        <v>14113</v>
      </c>
      <c r="R128" s="34" t="s">
        <v>14250</v>
      </c>
      <c r="S128" s="34" t="s">
        <v>14113</v>
      </c>
      <c r="T128" s="34" t="s">
        <v>14113</v>
      </c>
      <c r="U128" s="34" t="s">
        <v>14137</v>
      </c>
      <c r="V128" s="34" t="s">
        <v>14110</v>
      </c>
      <c r="W128" s="34" t="s">
        <v>14092</v>
      </c>
      <c r="X128" s="34" t="s">
        <v>14116</v>
      </c>
      <c r="Y128" s="84" t="s">
        <v>14139</v>
      </c>
      <c r="Z128" s="34" t="s">
        <v>14140</v>
      </c>
      <c r="AA128" s="34" t="s">
        <v>14110</v>
      </c>
      <c r="AB128" s="52" t="s">
        <v>14141</v>
      </c>
      <c r="AC128" s="52" t="s">
        <v>14141</v>
      </c>
      <c r="AD128" s="52" t="s">
        <v>14141</v>
      </c>
      <c r="AE128" s="52" t="s">
        <v>14093</v>
      </c>
      <c r="AF128" s="82" t="s">
        <v>14211</v>
      </c>
      <c r="AG128" s="82"/>
      <c r="AH128" s="82" t="s">
        <v>14097</v>
      </c>
      <c r="AI128" s="82" t="s">
        <v>14122</v>
      </c>
      <c r="AJ128" s="82" t="s">
        <v>14123</v>
      </c>
      <c r="AK128" s="82" t="s">
        <v>14145</v>
      </c>
      <c r="AL128" s="82" t="s">
        <v>14124</v>
      </c>
      <c r="AM128" s="82" t="s">
        <v>14188</v>
      </c>
      <c r="AN128" s="82" t="s">
        <v>14110</v>
      </c>
      <c r="AO128" s="82" t="s">
        <v>14087</v>
      </c>
      <c r="AP128" s="82"/>
      <c r="AQ128" s="82" t="s">
        <v>14213</v>
      </c>
      <c r="AR128" s="82" t="s">
        <v>14213</v>
      </c>
      <c r="AS128" s="82" t="s">
        <v>14098</v>
      </c>
      <c r="AT128" s="82" t="s">
        <v>14164</v>
      </c>
      <c r="AU128" s="82" t="s">
        <v>14164</v>
      </c>
      <c r="AV128" s="82" t="s">
        <v>14110</v>
      </c>
      <c r="AW128" s="82" t="s">
        <v>14102</v>
      </c>
      <c r="AX128" s="82" t="s">
        <v>14215</v>
      </c>
      <c r="AY128" s="82" t="s">
        <v>14122</v>
      </c>
      <c r="AZ128" s="82" t="s">
        <v>14215</v>
      </c>
      <c r="BA128" s="82"/>
      <c r="BB128" s="52" t="s">
        <v>14104</v>
      </c>
      <c r="BC128" s="52" t="s">
        <v>14193</v>
      </c>
      <c r="BD128" s="52" t="s">
        <v>14211</v>
      </c>
      <c r="BE128" s="52" t="s">
        <v>14211</v>
      </c>
      <c r="BF128" s="52" t="s">
        <v>14105</v>
      </c>
      <c r="BG128" s="52" t="s">
        <v>14156</v>
      </c>
      <c r="BH128" s="52" t="s">
        <v>14156</v>
      </c>
      <c r="BI128" s="52" t="s">
        <v>14106</v>
      </c>
      <c r="BJ128" s="52" t="s">
        <v>14195</v>
      </c>
      <c r="BK128" s="52" t="s">
        <v>14195</v>
      </c>
      <c r="BL128" s="52" t="s">
        <v>14153</v>
      </c>
      <c r="BM128" s="52" t="s">
        <v>14248</v>
      </c>
      <c r="BN128" s="52" t="s">
        <v>14248</v>
      </c>
      <c r="BO128" s="52" t="s">
        <v>14110</v>
      </c>
      <c r="BP128" s="52" t="s">
        <v>14110</v>
      </c>
      <c r="BQ128" s="52" t="s">
        <v>14110</v>
      </c>
      <c r="BR128" s="52" t="s">
        <v>14110</v>
      </c>
      <c r="BS128" s="52" t="s">
        <v>14110</v>
      </c>
      <c r="BT128" s="52" t="s">
        <v>14110</v>
      </c>
      <c r="BU128" s="82"/>
      <c r="BV128" s="82" t="s">
        <v>14087</v>
      </c>
    </row>
    <row r="129" spans="1:74" ht="15" customHeight="1">
      <c r="A129" s="82">
        <v>241</v>
      </c>
      <c r="B129" s="82">
        <v>2017</v>
      </c>
      <c r="C129" s="82" t="s">
        <v>1692</v>
      </c>
      <c r="D129" s="82" t="s">
        <v>1693</v>
      </c>
      <c r="E129" s="82" t="s">
        <v>766</v>
      </c>
      <c r="F129" s="82" t="s">
        <v>13793</v>
      </c>
      <c r="G129" s="82">
        <v>0</v>
      </c>
      <c r="H129" s="82" t="s">
        <v>14085</v>
      </c>
      <c r="I129" s="82">
        <v>4</v>
      </c>
      <c r="J129" s="82"/>
      <c r="K129" s="82" t="s">
        <v>14085</v>
      </c>
      <c r="L129" s="82" t="s">
        <v>14109</v>
      </c>
      <c r="M129" s="82" t="s">
        <v>14110</v>
      </c>
      <c r="N129" s="82"/>
      <c r="O129" s="82" t="s">
        <v>14088</v>
      </c>
      <c r="P129" s="52" t="s">
        <v>14089</v>
      </c>
      <c r="Q129" s="52" t="s">
        <v>14090</v>
      </c>
      <c r="R129" s="52" t="s">
        <v>14250</v>
      </c>
      <c r="S129" s="52" t="s">
        <v>14090</v>
      </c>
      <c r="T129" s="52" t="s">
        <v>14090</v>
      </c>
      <c r="U129" s="52" t="s">
        <v>14137</v>
      </c>
      <c r="V129" s="52" t="s">
        <v>14087</v>
      </c>
      <c r="W129" s="52" t="s">
        <v>14092</v>
      </c>
      <c r="X129" s="52" t="s">
        <v>14091</v>
      </c>
      <c r="Y129" s="52" t="s">
        <v>14093</v>
      </c>
      <c r="Z129" s="52" t="s">
        <v>14140</v>
      </c>
      <c r="AA129" s="52" t="s">
        <v>14110</v>
      </c>
      <c r="AB129" s="52" t="s">
        <v>14118</v>
      </c>
      <c r="AC129" s="52" t="s">
        <v>14141</v>
      </c>
      <c r="AD129" s="52" t="s">
        <v>14141</v>
      </c>
      <c r="AE129" s="52" t="s">
        <v>14093</v>
      </c>
      <c r="AF129" s="82" t="s">
        <v>14211</v>
      </c>
      <c r="AG129" s="82"/>
      <c r="AH129" s="82" t="s">
        <v>14097</v>
      </c>
      <c r="AI129" s="82" t="s">
        <v>14098</v>
      </c>
      <c r="AJ129" s="82" t="s">
        <v>14123</v>
      </c>
      <c r="AK129" s="82" t="s">
        <v>14099</v>
      </c>
      <c r="AL129" s="82" t="s">
        <v>14099</v>
      </c>
      <c r="AM129" s="82" t="s">
        <v>14188</v>
      </c>
      <c r="AN129" s="82" t="s">
        <v>14110</v>
      </c>
      <c r="AO129" s="82" t="s">
        <v>14110</v>
      </c>
      <c r="AP129" s="82"/>
      <c r="AQ129" s="82" t="s">
        <v>14163</v>
      </c>
      <c r="AR129" s="82" t="s">
        <v>14163</v>
      </c>
      <c r="AS129" s="82" t="s">
        <v>14098</v>
      </c>
      <c r="AT129" s="82" t="s">
        <v>14101</v>
      </c>
      <c r="AU129" s="82" t="s">
        <v>14101</v>
      </c>
      <c r="AV129" s="82" t="s">
        <v>14110</v>
      </c>
      <c r="AW129" s="82" t="s">
        <v>14239</v>
      </c>
      <c r="AX129" s="82" t="s">
        <v>14239</v>
      </c>
      <c r="AY129" s="82" t="s">
        <v>14122</v>
      </c>
      <c r="AZ129" s="82" t="s">
        <v>14231</v>
      </c>
      <c r="BA129" s="82" t="s">
        <v>14467</v>
      </c>
      <c r="BB129" s="52" t="s">
        <v>14104</v>
      </c>
      <c r="BC129" s="52" t="s">
        <v>14129</v>
      </c>
      <c r="BD129" s="52" t="s">
        <v>14211</v>
      </c>
      <c r="BE129" s="52" t="s">
        <v>14211</v>
      </c>
      <c r="BF129" s="52" t="s">
        <v>14156</v>
      </c>
      <c r="BG129" s="52" t="s">
        <v>14156</v>
      </c>
      <c r="BH129" s="52" t="s">
        <v>14156</v>
      </c>
      <c r="BI129" s="52" t="s">
        <v>14106</v>
      </c>
      <c r="BJ129" s="52" t="s">
        <v>14195</v>
      </c>
      <c r="BK129" s="52" t="s">
        <v>14195</v>
      </c>
      <c r="BL129" s="52" t="s">
        <v>14107</v>
      </c>
      <c r="BM129" s="52" t="s">
        <v>14248</v>
      </c>
      <c r="BN129" s="52" t="s">
        <v>14248</v>
      </c>
      <c r="BO129" s="52" t="s">
        <v>14110</v>
      </c>
      <c r="BP129" s="52" t="s">
        <v>14110</v>
      </c>
      <c r="BQ129" s="52" t="s">
        <v>14110</v>
      </c>
      <c r="BR129" s="52" t="s">
        <v>14110</v>
      </c>
      <c r="BS129" s="52" t="s">
        <v>14110</v>
      </c>
      <c r="BT129" s="52" t="s">
        <v>14110</v>
      </c>
      <c r="BU129" s="82"/>
      <c r="BV129" s="82" t="s">
        <v>14110</v>
      </c>
    </row>
    <row r="130" spans="1:74" ht="15" customHeight="1">
      <c r="A130" s="82">
        <v>244</v>
      </c>
      <c r="B130" s="82">
        <v>2018</v>
      </c>
      <c r="C130" s="82" t="s">
        <v>14468</v>
      </c>
      <c r="D130" s="82" t="s">
        <v>45</v>
      </c>
      <c r="E130" s="82" t="s">
        <v>646</v>
      </c>
      <c r="F130" s="150" t="s">
        <v>14469</v>
      </c>
      <c r="G130" s="150"/>
      <c r="H130" s="82" t="s">
        <v>14085</v>
      </c>
      <c r="I130" s="82">
        <v>3</v>
      </c>
      <c r="J130" s="82"/>
      <c r="K130" s="82" t="s">
        <v>14085</v>
      </c>
      <c r="L130" s="82" t="s">
        <v>14086</v>
      </c>
      <c r="M130" s="82" t="s">
        <v>14110</v>
      </c>
      <c r="N130" s="82"/>
      <c r="O130" s="82" t="s">
        <v>14088</v>
      </c>
      <c r="P130" s="34" t="s">
        <v>14186</v>
      </c>
      <c r="Q130" s="34" t="s">
        <v>14113</v>
      </c>
      <c r="R130" s="34" t="s">
        <v>14250</v>
      </c>
      <c r="S130" s="34" t="s">
        <v>14090</v>
      </c>
      <c r="T130" s="34" t="s">
        <v>14090</v>
      </c>
      <c r="U130" s="34" t="s">
        <v>14137</v>
      </c>
      <c r="V130" s="34" t="s">
        <v>14110</v>
      </c>
      <c r="W130" s="34" t="s">
        <v>14092</v>
      </c>
      <c r="X130" s="34" t="s">
        <v>14116</v>
      </c>
      <c r="Y130" s="34" t="s">
        <v>14117</v>
      </c>
      <c r="Z130" s="34" t="s">
        <v>14140</v>
      </c>
      <c r="AA130" s="34" t="s">
        <v>14110</v>
      </c>
      <c r="AB130" s="52" t="s">
        <v>14141</v>
      </c>
      <c r="AC130" s="52" t="s">
        <v>14141</v>
      </c>
      <c r="AD130" s="52" t="s">
        <v>14141</v>
      </c>
      <c r="AE130" s="52" t="s">
        <v>14093</v>
      </c>
      <c r="AF130" s="82" t="s">
        <v>14211</v>
      </c>
      <c r="AG130" s="82"/>
      <c r="AH130" s="82" t="s">
        <v>14097</v>
      </c>
      <c r="AI130" s="82" t="s">
        <v>14098</v>
      </c>
      <c r="AJ130" s="82" t="s">
        <v>14123</v>
      </c>
      <c r="AK130" s="82" t="s">
        <v>14162</v>
      </c>
      <c r="AL130" s="82" t="s">
        <v>14162</v>
      </c>
      <c r="AM130" s="82" t="s">
        <v>14188</v>
      </c>
      <c r="AN130" s="82" t="s">
        <v>14110</v>
      </c>
      <c r="AO130" s="82" t="s">
        <v>14110</v>
      </c>
      <c r="AP130" s="82"/>
      <c r="AQ130" s="82" t="s">
        <v>14213</v>
      </c>
      <c r="AR130" s="82" t="s">
        <v>14213</v>
      </c>
      <c r="AS130" s="82" t="s">
        <v>14098</v>
      </c>
      <c r="AT130" s="82" t="s">
        <v>14164</v>
      </c>
      <c r="AU130" s="82" t="s">
        <v>14164</v>
      </c>
      <c r="AV130" s="82" t="s">
        <v>14110</v>
      </c>
      <c r="AW130" s="82" t="s">
        <v>14102</v>
      </c>
      <c r="AX130" s="82" t="s">
        <v>14215</v>
      </c>
      <c r="AY130" s="82" t="s">
        <v>14122</v>
      </c>
      <c r="AZ130" s="82" t="s">
        <v>14103</v>
      </c>
      <c r="BA130" s="82"/>
      <c r="BB130" s="52" t="s">
        <v>14104</v>
      </c>
      <c r="BC130" s="52" t="s">
        <v>14211</v>
      </c>
      <c r="BD130" s="52" t="s">
        <v>14211</v>
      </c>
      <c r="BE130" s="52" t="s">
        <v>14211</v>
      </c>
      <c r="BF130" s="52" t="s">
        <v>14156</v>
      </c>
      <c r="BG130" s="52" t="s">
        <v>14156</v>
      </c>
      <c r="BH130" s="52" t="s">
        <v>14156</v>
      </c>
      <c r="BI130" s="52" t="s">
        <v>14106</v>
      </c>
      <c r="BJ130" s="52" t="s">
        <v>14195</v>
      </c>
      <c r="BK130" s="52" t="s">
        <v>14195</v>
      </c>
      <c r="BL130" s="52" t="s">
        <v>14242</v>
      </c>
      <c r="BM130" s="52" t="s">
        <v>14248</v>
      </c>
      <c r="BN130" s="52" t="s">
        <v>14248</v>
      </c>
      <c r="BO130" s="52" t="s">
        <v>14110</v>
      </c>
      <c r="BP130" s="52" t="s">
        <v>14110</v>
      </c>
      <c r="BQ130" s="52" t="s">
        <v>14110</v>
      </c>
      <c r="BR130" s="52" t="s">
        <v>14110</v>
      </c>
      <c r="BS130" s="52" t="s">
        <v>14110</v>
      </c>
      <c r="BT130" s="52" t="s">
        <v>14110</v>
      </c>
      <c r="BU130" s="82"/>
      <c r="BV130" s="82" t="s">
        <v>14087</v>
      </c>
    </row>
    <row r="131" spans="1:74" ht="15" customHeight="1">
      <c r="A131" s="82">
        <v>246</v>
      </c>
      <c r="B131" s="82">
        <v>2018</v>
      </c>
      <c r="C131" s="82" t="s">
        <v>146</v>
      </c>
      <c r="D131" s="82" t="s">
        <v>147</v>
      </c>
      <c r="E131" s="82" t="s">
        <v>639</v>
      </c>
      <c r="F131" s="82" t="s">
        <v>13798</v>
      </c>
      <c r="G131" s="82">
        <v>0</v>
      </c>
      <c r="H131" s="82" t="s">
        <v>14085</v>
      </c>
      <c r="I131" s="82">
        <v>3</v>
      </c>
      <c r="J131" s="82"/>
      <c r="K131" s="82" t="s">
        <v>14085</v>
      </c>
      <c r="L131" s="82" t="s">
        <v>14086</v>
      </c>
      <c r="M131" s="82" t="s">
        <v>14087</v>
      </c>
      <c r="N131" s="82"/>
      <c r="O131" s="82" t="s">
        <v>14088</v>
      </c>
      <c r="P131" s="52" t="s">
        <v>14112</v>
      </c>
      <c r="Q131" s="52" t="s">
        <v>14113</v>
      </c>
      <c r="R131" s="52" t="s">
        <v>14250</v>
      </c>
      <c r="S131" s="52" t="s">
        <v>14113</v>
      </c>
      <c r="T131" s="52" t="s">
        <v>14113</v>
      </c>
      <c r="U131" s="52" t="s">
        <v>14137</v>
      </c>
      <c r="V131" s="52" t="s">
        <v>14110</v>
      </c>
      <c r="W131" s="52" t="s">
        <v>14092</v>
      </c>
      <c r="X131" s="52" t="s">
        <v>14116</v>
      </c>
      <c r="Y131" s="52" t="s">
        <v>14139</v>
      </c>
      <c r="Z131" s="52" t="s">
        <v>14158</v>
      </c>
      <c r="AA131" s="52" t="s">
        <v>14110</v>
      </c>
      <c r="AB131" s="52" t="s">
        <v>14095</v>
      </c>
      <c r="AC131" s="52" t="s">
        <v>14141</v>
      </c>
      <c r="AD131" s="52" t="s">
        <v>14141</v>
      </c>
      <c r="AE131" s="52" t="s">
        <v>14093</v>
      </c>
      <c r="AF131" s="82" t="s">
        <v>14211</v>
      </c>
      <c r="AG131" s="82"/>
      <c r="AH131" s="82" t="s">
        <v>14097</v>
      </c>
      <c r="AI131" s="82" t="s">
        <v>14122</v>
      </c>
      <c r="AJ131" s="82" t="s">
        <v>14093</v>
      </c>
      <c r="AK131" s="82" t="s">
        <v>14099</v>
      </c>
      <c r="AL131" s="82" t="s">
        <v>14162</v>
      </c>
      <c r="AM131" s="82" t="s">
        <v>14201</v>
      </c>
      <c r="AN131" s="82" t="s">
        <v>14110</v>
      </c>
      <c r="AO131" s="82" t="s">
        <v>14110</v>
      </c>
      <c r="AP131" s="82"/>
      <c r="AQ131" s="82" t="s">
        <v>14100</v>
      </c>
      <c r="AR131" s="82" t="s">
        <v>14146</v>
      </c>
      <c r="AS131" s="82" t="s">
        <v>14122</v>
      </c>
      <c r="AT131" s="82" t="s">
        <v>14222</v>
      </c>
      <c r="AU131" s="82" t="s">
        <v>14222</v>
      </c>
      <c r="AV131" s="82" t="s">
        <v>14110</v>
      </c>
      <c r="AW131" s="82" t="s">
        <v>14102</v>
      </c>
      <c r="AX131" s="82" t="s">
        <v>14245</v>
      </c>
      <c r="AY131" s="82" t="s">
        <v>14122</v>
      </c>
      <c r="AZ131" s="82" t="s">
        <v>14149</v>
      </c>
      <c r="BA131" s="82"/>
      <c r="BB131" s="52" t="s">
        <v>14104</v>
      </c>
      <c r="BC131" s="52" t="s">
        <v>14211</v>
      </c>
      <c r="BD131" s="52" t="s">
        <v>14211</v>
      </c>
      <c r="BE131" s="52" t="s">
        <v>14211</v>
      </c>
      <c r="BF131" s="52" t="s">
        <v>14156</v>
      </c>
      <c r="BG131" s="52" t="s">
        <v>14156</v>
      </c>
      <c r="BH131" s="52" t="s">
        <v>14156</v>
      </c>
      <c r="BI131" s="52" t="s">
        <v>14106</v>
      </c>
      <c r="BJ131" s="52" t="s">
        <v>14195</v>
      </c>
      <c r="BK131" s="52" t="s">
        <v>14195</v>
      </c>
      <c r="BL131" s="52" t="s">
        <v>14132</v>
      </c>
      <c r="BM131" s="52" t="s">
        <v>14248</v>
      </c>
      <c r="BN131" s="52" t="s">
        <v>14248</v>
      </c>
      <c r="BO131" s="52" t="s">
        <v>14110</v>
      </c>
      <c r="BP131" s="52" t="s">
        <v>14110</v>
      </c>
      <c r="BQ131" s="52" t="s">
        <v>14110</v>
      </c>
      <c r="BR131" s="52" t="s">
        <v>14110</v>
      </c>
      <c r="BS131" s="52" t="s">
        <v>14110</v>
      </c>
      <c r="BT131" s="52" t="s">
        <v>14110</v>
      </c>
      <c r="BU131" s="82"/>
      <c r="BV131" s="82" t="s">
        <v>14110</v>
      </c>
    </row>
    <row r="132" spans="1:74" ht="15" customHeight="1">
      <c r="A132" s="82">
        <v>247</v>
      </c>
      <c r="B132" s="82">
        <v>2018</v>
      </c>
      <c r="C132" s="82" t="s">
        <v>150</v>
      </c>
      <c r="D132" s="82" t="s">
        <v>151</v>
      </c>
      <c r="E132" s="82" t="s">
        <v>639</v>
      </c>
      <c r="F132" s="82" t="s">
        <v>13799</v>
      </c>
      <c r="G132" s="82">
        <v>0</v>
      </c>
      <c r="H132" s="82" t="s">
        <v>14085</v>
      </c>
      <c r="I132" s="82">
        <v>62</v>
      </c>
      <c r="J132" s="82"/>
      <c r="K132" s="82" t="s">
        <v>14085</v>
      </c>
      <c r="L132" s="82" t="s">
        <v>14109</v>
      </c>
      <c r="M132" s="82" t="s">
        <v>14110</v>
      </c>
      <c r="N132" s="82"/>
      <c r="O132" s="82" t="s">
        <v>14088</v>
      </c>
      <c r="P132" s="52" t="s">
        <v>14112</v>
      </c>
      <c r="Q132" s="52" t="s">
        <v>14090</v>
      </c>
      <c r="R132" s="52" t="s">
        <v>14250</v>
      </c>
      <c r="S132" s="52" t="s">
        <v>14090</v>
      </c>
      <c r="T132" s="52" t="s">
        <v>14090</v>
      </c>
      <c r="U132" s="52" t="s">
        <v>14114</v>
      </c>
      <c r="V132" s="52" t="s">
        <v>14087</v>
      </c>
      <c r="W132" s="52" t="s">
        <v>14092</v>
      </c>
      <c r="X132" s="52" t="s">
        <v>14116</v>
      </c>
      <c r="Y132" s="52" t="s">
        <v>14117</v>
      </c>
      <c r="Z132" s="52" t="s">
        <v>14140</v>
      </c>
      <c r="AA132" s="52" t="s">
        <v>14110</v>
      </c>
      <c r="AB132" s="52" t="s">
        <v>14118</v>
      </c>
      <c r="AC132" s="52" t="s">
        <v>14141</v>
      </c>
      <c r="AD132" s="52" t="s">
        <v>14141</v>
      </c>
      <c r="AE132" s="52" t="s">
        <v>14093</v>
      </c>
      <c r="AF132" s="82" t="s">
        <v>14211</v>
      </c>
      <c r="AG132" s="82"/>
      <c r="AH132" s="82" t="s">
        <v>14097</v>
      </c>
      <c r="AI132" s="82" t="s">
        <v>14098</v>
      </c>
      <c r="AJ132" s="82" t="s">
        <v>14123</v>
      </c>
      <c r="AK132" s="82" t="s">
        <v>14124</v>
      </c>
      <c r="AL132" s="82" t="s">
        <v>14124</v>
      </c>
      <c r="AM132" s="82" t="s">
        <v>14188</v>
      </c>
      <c r="AN132" s="82" t="s">
        <v>14110</v>
      </c>
      <c r="AO132" s="82" t="s">
        <v>14110</v>
      </c>
      <c r="AP132" s="82"/>
      <c r="AQ132" s="82" t="s">
        <v>14163</v>
      </c>
      <c r="AR132" s="82" t="s">
        <v>14163</v>
      </c>
      <c r="AS132" s="82" t="s">
        <v>14098</v>
      </c>
      <c r="AT132" s="82" t="s">
        <v>14203</v>
      </c>
      <c r="AU132" s="82" t="s">
        <v>14203</v>
      </c>
      <c r="AV132" s="82" t="s">
        <v>14087</v>
      </c>
      <c r="AW132" s="82" t="s">
        <v>14254</v>
      </c>
      <c r="AX132" s="82" t="s">
        <v>14254</v>
      </c>
      <c r="AY132" s="82" t="s">
        <v>14238</v>
      </c>
      <c r="AZ132" s="82" t="s">
        <v>14103</v>
      </c>
      <c r="BA132" s="82"/>
      <c r="BB132" s="52" t="s">
        <v>14104</v>
      </c>
      <c r="BC132" s="52" t="s">
        <v>14193</v>
      </c>
      <c r="BD132" s="52" t="s">
        <v>14211</v>
      </c>
      <c r="BE132" s="52" t="s">
        <v>14211</v>
      </c>
      <c r="BF132" s="52" t="s">
        <v>14105</v>
      </c>
      <c r="BG132" s="52" t="s">
        <v>14156</v>
      </c>
      <c r="BH132" s="52" t="s">
        <v>14156</v>
      </c>
      <c r="BI132" s="52" t="s">
        <v>14131</v>
      </c>
      <c r="BJ132" s="52" t="s">
        <v>14106</v>
      </c>
      <c r="BK132" s="52" t="s">
        <v>14195</v>
      </c>
      <c r="BL132" s="52" t="s">
        <v>14242</v>
      </c>
      <c r="BM132" s="52" t="s">
        <v>14248</v>
      </c>
      <c r="BN132" s="52" t="s">
        <v>14248</v>
      </c>
      <c r="BO132" s="52" t="s">
        <v>14110</v>
      </c>
      <c r="BP132" s="52" t="s">
        <v>14110</v>
      </c>
      <c r="BQ132" s="52" t="s">
        <v>14110</v>
      </c>
      <c r="BR132" s="52" t="s">
        <v>14110</v>
      </c>
      <c r="BS132" s="52" t="s">
        <v>14110</v>
      </c>
      <c r="BT132" s="52" t="s">
        <v>14110</v>
      </c>
      <c r="BU132" s="82"/>
      <c r="BV132" s="82" t="s">
        <v>14110</v>
      </c>
    </row>
    <row r="133" spans="1:74" ht="15" customHeight="1">
      <c r="A133" s="82">
        <v>248</v>
      </c>
      <c r="B133" s="82">
        <v>2018</v>
      </c>
      <c r="C133" s="82" t="s">
        <v>172</v>
      </c>
      <c r="D133" s="82" t="s">
        <v>173</v>
      </c>
      <c r="E133" s="82" t="s">
        <v>639</v>
      </c>
      <c r="F133" s="82" t="s">
        <v>13800</v>
      </c>
      <c r="G133" s="82">
        <v>0</v>
      </c>
      <c r="H133" s="82" t="s">
        <v>14085</v>
      </c>
      <c r="I133" s="82">
        <v>3</v>
      </c>
      <c r="J133" s="82"/>
      <c r="K133" s="82" t="s">
        <v>14085</v>
      </c>
      <c r="L133" s="82" t="s">
        <v>14155</v>
      </c>
      <c r="M133" s="82" t="s">
        <v>14250</v>
      </c>
      <c r="N133" s="82"/>
      <c r="O133" s="82" t="s">
        <v>14088</v>
      </c>
      <c r="P133" s="52" t="s">
        <v>14156</v>
      </c>
      <c r="Q133" s="52" t="s">
        <v>14113</v>
      </c>
      <c r="R133" s="52" t="s">
        <v>14250</v>
      </c>
      <c r="S133" s="52" t="s">
        <v>14113</v>
      </c>
      <c r="T133" s="52" t="s">
        <v>14090</v>
      </c>
      <c r="U133" s="52" t="s">
        <v>14137</v>
      </c>
      <c r="V133" s="52" t="s">
        <v>14110</v>
      </c>
      <c r="W133" s="52" t="s">
        <v>14092</v>
      </c>
      <c r="X133" s="52" t="s">
        <v>14116</v>
      </c>
      <c r="Y133" s="52" t="s">
        <v>14093</v>
      </c>
      <c r="Z133" s="52" t="s">
        <v>14094</v>
      </c>
      <c r="AA133" s="52" t="s">
        <v>14110</v>
      </c>
      <c r="AB133" s="52" t="s">
        <v>14118</v>
      </c>
      <c r="AC133" s="52" t="s">
        <v>14141</v>
      </c>
      <c r="AD133" s="52" t="s">
        <v>14141</v>
      </c>
      <c r="AE133" s="52" t="s">
        <v>14093</v>
      </c>
      <c r="AF133" s="82" t="s">
        <v>14211</v>
      </c>
      <c r="AG133" s="82"/>
      <c r="AH133" s="82" t="s">
        <v>14097</v>
      </c>
      <c r="AI133" s="82" t="s">
        <v>14098</v>
      </c>
      <c r="AJ133" s="82" t="s">
        <v>14123</v>
      </c>
      <c r="AK133" s="82" t="s">
        <v>14099</v>
      </c>
      <c r="AL133" s="82" t="s">
        <v>14099</v>
      </c>
      <c r="AM133" s="82" t="s">
        <v>14099</v>
      </c>
      <c r="AN133" s="82" t="s">
        <v>14110</v>
      </c>
      <c r="AO133" s="82" t="s">
        <v>14110</v>
      </c>
      <c r="AP133" s="82"/>
      <c r="AQ133" s="82" t="s">
        <v>14100</v>
      </c>
      <c r="AR133" s="82" t="s">
        <v>14100</v>
      </c>
      <c r="AS133" s="82" t="s">
        <v>14098</v>
      </c>
      <c r="AT133" s="82" t="s">
        <v>14250</v>
      </c>
      <c r="AU133" s="82" t="s">
        <v>14250</v>
      </c>
      <c r="AV133" s="82" t="s">
        <v>14250</v>
      </c>
      <c r="AW133" s="82" t="s">
        <v>14148</v>
      </c>
      <c r="AX133" s="82" t="s">
        <v>14102</v>
      </c>
      <c r="AY133" s="82" t="s">
        <v>14122</v>
      </c>
      <c r="AZ133" s="82" t="s">
        <v>14103</v>
      </c>
      <c r="BA133" s="82"/>
      <c r="BB133" s="52" t="s">
        <v>14104</v>
      </c>
      <c r="BC133" s="52" t="s">
        <v>14211</v>
      </c>
      <c r="BD133" s="52" t="s">
        <v>14211</v>
      </c>
      <c r="BE133" s="52" t="s">
        <v>14211</v>
      </c>
      <c r="BF133" s="52" t="s">
        <v>14156</v>
      </c>
      <c r="BG133" s="52" t="s">
        <v>14156</v>
      </c>
      <c r="BH133" s="52" t="s">
        <v>14156</v>
      </c>
      <c r="BI133" s="52" t="s">
        <v>14106</v>
      </c>
      <c r="BJ133" s="52" t="s">
        <v>14195</v>
      </c>
      <c r="BK133" s="52" t="s">
        <v>14195</v>
      </c>
      <c r="BL133" s="52" t="s">
        <v>14225</v>
      </c>
      <c r="BM133" s="52" t="s">
        <v>14153</v>
      </c>
      <c r="BN133" s="52" t="s">
        <v>14248</v>
      </c>
      <c r="BO133" s="52" t="s">
        <v>14110</v>
      </c>
      <c r="BP133" s="52" t="s">
        <v>14110</v>
      </c>
      <c r="BQ133" s="52" t="s">
        <v>14110</v>
      </c>
      <c r="BR133" s="52" t="s">
        <v>14110</v>
      </c>
      <c r="BS133" s="52" t="s">
        <v>14110</v>
      </c>
      <c r="BT133" s="52" t="s">
        <v>14110</v>
      </c>
      <c r="BU133" s="82"/>
      <c r="BV133" s="82" t="s">
        <v>14110</v>
      </c>
    </row>
    <row r="134" spans="1:74" ht="15" customHeight="1">
      <c r="A134" s="82">
        <v>249</v>
      </c>
      <c r="B134" s="82">
        <v>2018</v>
      </c>
      <c r="C134" s="82" t="s">
        <v>211</v>
      </c>
      <c r="D134" s="82" t="s">
        <v>212</v>
      </c>
      <c r="E134" s="82" t="s">
        <v>13801</v>
      </c>
      <c r="F134" s="82" t="s">
        <v>13802</v>
      </c>
      <c r="G134" s="82">
        <v>0</v>
      </c>
      <c r="H134" s="82" t="s">
        <v>14085</v>
      </c>
      <c r="I134" s="82">
        <v>6</v>
      </c>
      <c r="J134" s="82"/>
      <c r="K134" s="82" t="s">
        <v>14108</v>
      </c>
      <c r="L134" s="82" t="s">
        <v>14171</v>
      </c>
      <c r="M134" s="82" t="s">
        <v>14250</v>
      </c>
      <c r="N134" s="82"/>
      <c r="O134" s="82" t="s">
        <v>14111</v>
      </c>
      <c r="P134" s="52" t="s">
        <v>14156</v>
      </c>
      <c r="Q134" s="52" t="s">
        <v>14090</v>
      </c>
      <c r="R134" s="52" t="s">
        <v>14250</v>
      </c>
      <c r="S134" s="52" t="s">
        <v>14090</v>
      </c>
      <c r="T134" s="52" t="s">
        <v>14090</v>
      </c>
      <c r="U134" s="52" t="s">
        <v>14137</v>
      </c>
      <c r="V134" s="52" t="s">
        <v>14110</v>
      </c>
      <c r="W134" s="52" t="s">
        <v>14092</v>
      </c>
      <c r="X134" s="52" t="s">
        <v>14116</v>
      </c>
      <c r="Y134" s="52" t="s">
        <v>14093</v>
      </c>
      <c r="Z134" s="52" t="s">
        <v>14094</v>
      </c>
      <c r="AA134" s="52" t="s">
        <v>14110</v>
      </c>
      <c r="AB134" s="52" t="s">
        <v>14118</v>
      </c>
      <c r="AC134" s="52" t="s">
        <v>14141</v>
      </c>
      <c r="AD134" s="52" t="s">
        <v>14141</v>
      </c>
      <c r="AE134" s="52" t="s">
        <v>14093</v>
      </c>
      <c r="AF134" s="82" t="s">
        <v>14211</v>
      </c>
      <c r="AG134" s="82"/>
      <c r="AH134" s="82" t="s">
        <v>14097</v>
      </c>
      <c r="AI134" s="82" t="s">
        <v>14122</v>
      </c>
      <c r="AJ134" s="82" t="s">
        <v>14123</v>
      </c>
      <c r="AK134" s="82" t="s">
        <v>14099</v>
      </c>
      <c r="AL134" s="82" t="s">
        <v>14099</v>
      </c>
      <c r="AM134" s="82" t="s">
        <v>14099</v>
      </c>
      <c r="AN134" s="82" t="s">
        <v>14110</v>
      </c>
      <c r="AO134" s="82" t="s">
        <v>14110</v>
      </c>
      <c r="AP134" s="82"/>
      <c r="AQ134" s="82" t="s">
        <v>14125</v>
      </c>
      <c r="AR134" s="82" t="s">
        <v>14100</v>
      </c>
      <c r="AS134" s="82" t="s">
        <v>14122</v>
      </c>
      <c r="AT134" s="82" t="s">
        <v>14250</v>
      </c>
      <c r="AU134" s="82" t="s">
        <v>14250</v>
      </c>
      <c r="AV134" s="82" t="s">
        <v>14250</v>
      </c>
      <c r="AW134" s="82" t="s">
        <v>14102</v>
      </c>
      <c r="AX134" s="82" t="s">
        <v>14102</v>
      </c>
      <c r="AY134" s="82" t="s">
        <v>14122</v>
      </c>
      <c r="AZ134" s="82" t="s">
        <v>14103</v>
      </c>
      <c r="BA134" s="82"/>
      <c r="BB134" s="52" t="s">
        <v>14104</v>
      </c>
      <c r="BC134" s="52" t="s">
        <v>14193</v>
      </c>
      <c r="BD134" s="52" t="s">
        <v>14181</v>
      </c>
      <c r="BE134" s="52" t="s">
        <v>14211</v>
      </c>
      <c r="BF134" s="52" t="s">
        <v>14105</v>
      </c>
      <c r="BG134" s="52" t="s">
        <v>14241</v>
      </c>
      <c r="BH134" s="52" t="s">
        <v>14156</v>
      </c>
      <c r="BI134" s="52" t="s">
        <v>14152</v>
      </c>
      <c r="BJ134" s="52" t="s">
        <v>14195</v>
      </c>
      <c r="BK134" s="52" t="s">
        <v>14195</v>
      </c>
      <c r="BL134" s="52" t="s">
        <v>14225</v>
      </c>
      <c r="BM134" s="52" t="s">
        <v>14107</v>
      </c>
      <c r="BN134" s="52" t="s">
        <v>14248</v>
      </c>
      <c r="BO134" s="52" t="s">
        <v>14110</v>
      </c>
      <c r="BP134" s="52" t="s">
        <v>14110</v>
      </c>
      <c r="BQ134" s="52" t="s">
        <v>14110</v>
      </c>
      <c r="BR134" s="52" t="s">
        <v>14110</v>
      </c>
      <c r="BS134" s="52" t="s">
        <v>14110</v>
      </c>
      <c r="BT134" s="52" t="s">
        <v>14110</v>
      </c>
      <c r="BU134" s="82" t="s">
        <v>14470</v>
      </c>
      <c r="BV134" s="82" t="s">
        <v>14110</v>
      </c>
    </row>
    <row r="135" spans="1:74" ht="15" customHeight="1">
      <c r="A135" s="82">
        <v>250</v>
      </c>
      <c r="B135" s="82">
        <v>2018</v>
      </c>
      <c r="C135" s="82" t="s">
        <v>222</v>
      </c>
      <c r="D135" s="82" t="s">
        <v>223</v>
      </c>
      <c r="E135" s="82" t="s">
        <v>639</v>
      </c>
      <c r="F135" s="82" t="s">
        <v>13803</v>
      </c>
      <c r="G135" s="82">
        <v>0</v>
      </c>
      <c r="H135" s="82" t="s">
        <v>14085</v>
      </c>
      <c r="I135" s="82">
        <v>6</v>
      </c>
      <c r="J135" s="82"/>
      <c r="K135" s="82" t="s">
        <v>14085</v>
      </c>
      <c r="L135" s="82" t="s">
        <v>14155</v>
      </c>
      <c r="M135" s="82" t="s">
        <v>14250</v>
      </c>
      <c r="N135" s="82"/>
      <c r="O135" s="82" t="s">
        <v>14088</v>
      </c>
      <c r="P135" s="52" t="s">
        <v>14112</v>
      </c>
      <c r="Q135" s="52" t="s">
        <v>14090</v>
      </c>
      <c r="R135" s="52" t="s">
        <v>14250</v>
      </c>
      <c r="S135" s="52" t="s">
        <v>14090</v>
      </c>
      <c r="T135" s="52" t="s">
        <v>14090</v>
      </c>
      <c r="U135" s="52" t="s">
        <v>14137</v>
      </c>
      <c r="V135" s="52" t="s">
        <v>14110</v>
      </c>
      <c r="W135" s="52" t="s">
        <v>14092</v>
      </c>
      <c r="X135" s="52" t="s">
        <v>14116</v>
      </c>
      <c r="Y135" s="52" t="s">
        <v>14117</v>
      </c>
      <c r="Z135" s="52" t="s">
        <v>14140</v>
      </c>
      <c r="AA135" s="52" t="s">
        <v>14110</v>
      </c>
      <c r="AB135" s="52" t="s">
        <v>14095</v>
      </c>
      <c r="AC135" s="52" t="s">
        <v>14141</v>
      </c>
      <c r="AD135" s="52" t="s">
        <v>14141</v>
      </c>
      <c r="AE135" s="52" t="s">
        <v>14093</v>
      </c>
      <c r="AF135" s="82" t="s">
        <v>14096</v>
      </c>
      <c r="AG135" s="82"/>
      <c r="AH135" s="82" t="s">
        <v>14097</v>
      </c>
      <c r="AI135" s="82" t="s">
        <v>14098</v>
      </c>
      <c r="AJ135" s="82" t="s">
        <v>14123</v>
      </c>
      <c r="AK135" s="82" t="s">
        <v>14099</v>
      </c>
      <c r="AL135" s="82" t="s">
        <v>14099</v>
      </c>
      <c r="AM135" s="82" t="s">
        <v>14188</v>
      </c>
      <c r="AN135" s="82" t="s">
        <v>14110</v>
      </c>
      <c r="AO135" s="82" t="s">
        <v>14110</v>
      </c>
      <c r="AP135" s="82"/>
      <c r="AQ135" s="82" t="s">
        <v>14221</v>
      </c>
      <c r="AR135" s="82" t="s">
        <v>14100</v>
      </c>
      <c r="AS135" s="82" t="s">
        <v>14254</v>
      </c>
      <c r="AT135" s="82" t="s">
        <v>14250</v>
      </c>
      <c r="AU135" s="82" t="s">
        <v>14250</v>
      </c>
      <c r="AV135" s="82" t="s">
        <v>14250</v>
      </c>
      <c r="AW135" s="82" t="s">
        <v>14239</v>
      </c>
      <c r="AX135" s="82" t="s">
        <v>14215</v>
      </c>
      <c r="AY135" s="82" t="s">
        <v>14122</v>
      </c>
      <c r="AZ135" s="82" t="s">
        <v>14215</v>
      </c>
      <c r="BA135" s="82" t="s">
        <v>14471</v>
      </c>
      <c r="BB135" s="52" t="s">
        <v>14104</v>
      </c>
      <c r="BC135" s="52" t="s">
        <v>14193</v>
      </c>
      <c r="BD135" s="52" t="s">
        <v>14211</v>
      </c>
      <c r="BE135" s="52" t="s">
        <v>14211</v>
      </c>
      <c r="BF135" s="52" t="s">
        <v>14167</v>
      </c>
      <c r="BG135" s="52" t="s">
        <v>14105</v>
      </c>
      <c r="BH135" s="52" t="s">
        <v>14207</v>
      </c>
      <c r="BI135" s="52" t="s">
        <v>14106</v>
      </c>
      <c r="BJ135" s="52" t="s">
        <v>14131</v>
      </c>
      <c r="BK135" s="52" t="s">
        <v>14195</v>
      </c>
      <c r="BL135" s="52" t="s">
        <v>14242</v>
      </c>
      <c r="BM135" s="52" t="s">
        <v>14153</v>
      </c>
      <c r="BN135" s="52" t="s">
        <v>14248</v>
      </c>
      <c r="BO135" s="52" t="s">
        <v>14110</v>
      </c>
      <c r="BP135" s="52" t="s">
        <v>14110</v>
      </c>
      <c r="BQ135" s="52" t="s">
        <v>14110</v>
      </c>
      <c r="BR135" s="52" t="s">
        <v>14110</v>
      </c>
      <c r="BS135" s="52" t="s">
        <v>14110</v>
      </c>
      <c r="BT135" s="52" t="s">
        <v>14110</v>
      </c>
      <c r="BU135" s="82" t="s">
        <v>14472</v>
      </c>
      <c r="BV135" s="82" t="s">
        <v>14110</v>
      </c>
    </row>
    <row r="136" spans="1:74" ht="15" customHeight="1">
      <c r="A136" s="82">
        <v>251</v>
      </c>
      <c r="B136" s="82">
        <v>2018</v>
      </c>
      <c r="C136" s="82" t="s">
        <v>295</v>
      </c>
      <c r="D136" s="82" t="s">
        <v>296</v>
      </c>
      <c r="E136" s="82" t="s">
        <v>639</v>
      </c>
      <c r="F136" s="82" t="s">
        <v>13804</v>
      </c>
      <c r="G136" s="82">
        <v>0</v>
      </c>
      <c r="H136" s="82" t="s">
        <v>14085</v>
      </c>
      <c r="I136" s="82">
        <v>8</v>
      </c>
      <c r="J136" s="82"/>
      <c r="K136" s="82" t="s">
        <v>14154</v>
      </c>
      <c r="L136" s="82" t="s">
        <v>14171</v>
      </c>
      <c r="M136" s="82" t="s">
        <v>14250</v>
      </c>
      <c r="N136" s="82"/>
      <c r="O136" s="82" t="s">
        <v>14111</v>
      </c>
      <c r="P136" s="52" t="s">
        <v>14156</v>
      </c>
      <c r="Q136" s="52" t="s">
        <v>14090</v>
      </c>
      <c r="R136" s="52" t="s">
        <v>14250</v>
      </c>
      <c r="S136" s="52" t="s">
        <v>14090</v>
      </c>
      <c r="T136" s="52" t="s">
        <v>14090</v>
      </c>
      <c r="U136" s="52" t="s">
        <v>14137</v>
      </c>
      <c r="V136" s="52" t="s">
        <v>14110</v>
      </c>
      <c r="W136" s="52" t="s">
        <v>14092</v>
      </c>
      <c r="X136" s="52" t="s">
        <v>14091</v>
      </c>
      <c r="Y136" s="52" t="s">
        <v>14093</v>
      </c>
      <c r="Z136" s="52" t="s">
        <v>14140</v>
      </c>
      <c r="AA136" s="52" t="s">
        <v>14110</v>
      </c>
      <c r="AB136" s="52" t="s">
        <v>14095</v>
      </c>
      <c r="AC136" s="52" t="s">
        <v>14141</v>
      </c>
      <c r="AD136" s="52" t="s">
        <v>14141</v>
      </c>
      <c r="AE136" s="52" t="s">
        <v>14093</v>
      </c>
      <c r="AF136" s="82" t="s">
        <v>14228</v>
      </c>
      <c r="AG136" s="82"/>
      <c r="AH136" s="82" t="s">
        <v>14097</v>
      </c>
      <c r="AI136" s="82" t="s">
        <v>14098</v>
      </c>
      <c r="AJ136" s="82" t="s">
        <v>14123</v>
      </c>
      <c r="AK136" s="82" t="s">
        <v>14099</v>
      </c>
      <c r="AL136" s="82" t="s">
        <v>14099</v>
      </c>
      <c r="AM136" s="82" t="s">
        <v>14188</v>
      </c>
      <c r="AN136" s="82" t="s">
        <v>14110</v>
      </c>
      <c r="AO136" s="82" t="s">
        <v>14110</v>
      </c>
      <c r="AP136" s="82"/>
      <c r="AQ136" s="82" t="s">
        <v>14100</v>
      </c>
      <c r="AR136" s="82" t="s">
        <v>14100</v>
      </c>
      <c r="AS136" s="82" t="s">
        <v>14098</v>
      </c>
      <c r="AT136" s="82" t="s">
        <v>14250</v>
      </c>
      <c r="AU136" s="82" t="s">
        <v>14250</v>
      </c>
      <c r="AV136" s="82" t="s">
        <v>14250</v>
      </c>
      <c r="AW136" s="82" t="s">
        <v>14102</v>
      </c>
      <c r="AX136" s="82" t="s">
        <v>14215</v>
      </c>
      <c r="AY136" s="82" t="s">
        <v>14122</v>
      </c>
      <c r="AZ136" s="82" t="s">
        <v>14103</v>
      </c>
      <c r="BA136" s="82"/>
      <c r="BB136" s="52" t="s">
        <v>14104</v>
      </c>
      <c r="BC136" s="52" t="s">
        <v>14211</v>
      </c>
      <c r="BD136" s="52" t="s">
        <v>14211</v>
      </c>
      <c r="BE136" s="52" t="s">
        <v>14211</v>
      </c>
      <c r="BF136" s="52" t="s">
        <v>14156</v>
      </c>
      <c r="BG136" s="52" t="s">
        <v>14156</v>
      </c>
      <c r="BH136" s="52" t="s">
        <v>14156</v>
      </c>
      <c r="BI136" s="52" t="s">
        <v>14131</v>
      </c>
      <c r="BJ136" s="52" t="s">
        <v>14106</v>
      </c>
      <c r="BK136" s="52" t="s">
        <v>14195</v>
      </c>
      <c r="BL136" s="52" t="s">
        <v>14107</v>
      </c>
      <c r="BM136" s="52" t="s">
        <v>14248</v>
      </c>
      <c r="BN136" s="52" t="s">
        <v>14248</v>
      </c>
      <c r="BO136" s="52" t="s">
        <v>14110</v>
      </c>
      <c r="BP136" s="52" t="s">
        <v>14110</v>
      </c>
      <c r="BQ136" s="52" t="s">
        <v>14110</v>
      </c>
      <c r="BR136" s="52" t="s">
        <v>14110</v>
      </c>
      <c r="BS136" s="52" t="s">
        <v>14110</v>
      </c>
      <c r="BT136" s="52" t="s">
        <v>14110</v>
      </c>
      <c r="BU136" s="82"/>
      <c r="BV136" s="82" t="s">
        <v>14110</v>
      </c>
    </row>
    <row r="137" spans="1:74" ht="15" customHeight="1">
      <c r="A137" s="82"/>
      <c r="B137" s="82"/>
      <c r="C137" s="82"/>
      <c r="D137" s="82"/>
      <c r="E137" s="82"/>
      <c r="F137" s="82"/>
      <c r="G137" s="82"/>
      <c r="H137" s="82" t="s">
        <v>14108</v>
      </c>
      <c r="I137" s="82">
        <v>24</v>
      </c>
      <c r="J137" s="82"/>
      <c r="K137" s="82" t="s">
        <v>14085</v>
      </c>
      <c r="L137" s="82" t="s">
        <v>14171</v>
      </c>
      <c r="M137" s="82" t="s">
        <v>14250</v>
      </c>
      <c r="N137" s="82"/>
      <c r="O137" s="82" t="s">
        <v>14088</v>
      </c>
      <c r="P137" s="52" t="s">
        <v>14112</v>
      </c>
      <c r="Q137" s="52" t="s">
        <v>14090</v>
      </c>
      <c r="R137" s="52" t="s">
        <v>14250</v>
      </c>
      <c r="S137" s="52" t="s">
        <v>14090</v>
      </c>
      <c r="T137" s="52" t="s">
        <v>14090</v>
      </c>
      <c r="U137" s="52" t="s">
        <v>14137</v>
      </c>
      <c r="V137" s="52" t="s">
        <v>14110</v>
      </c>
      <c r="W137" s="52" t="s">
        <v>14138</v>
      </c>
      <c r="X137" s="52" t="s">
        <v>14116</v>
      </c>
      <c r="Y137" s="52" t="s">
        <v>14093</v>
      </c>
      <c r="Z137" s="52" t="s">
        <v>14140</v>
      </c>
      <c r="AA137" s="52" t="s">
        <v>14110</v>
      </c>
      <c r="AB137" s="52" t="s">
        <v>14095</v>
      </c>
      <c r="AC137" s="52" t="s">
        <v>14118</v>
      </c>
      <c r="AD137" s="52" t="s">
        <v>14141</v>
      </c>
      <c r="AE137" s="52" t="s">
        <v>14093</v>
      </c>
      <c r="AF137" s="82" t="s">
        <v>14187</v>
      </c>
      <c r="AG137" s="82"/>
      <c r="AH137" s="82" t="s">
        <v>14097</v>
      </c>
      <c r="AI137" s="82" t="s">
        <v>14098</v>
      </c>
      <c r="AJ137" s="82" t="s">
        <v>14144</v>
      </c>
      <c r="AK137" s="82" t="s">
        <v>14099</v>
      </c>
      <c r="AL137" s="82" t="s">
        <v>14099</v>
      </c>
      <c r="AM137" s="82" t="s">
        <v>14188</v>
      </c>
      <c r="AN137" s="82" t="s">
        <v>14110</v>
      </c>
      <c r="AO137" s="82" t="s">
        <v>14110</v>
      </c>
      <c r="AP137" s="82" t="s">
        <v>14473</v>
      </c>
      <c r="AQ137" s="82" t="s">
        <v>14100</v>
      </c>
      <c r="AR137" s="82" t="s">
        <v>14100</v>
      </c>
      <c r="AS137" s="82" t="s">
        <v>14238</v>
      </c>
      <c r="AT137" s="82" t="s">
        <v>14250</v>
      </c>
      <c r="AU137" s="82" t="s">
        <v>14250</v>
      </c>
      <c r="AV137" s="82" t="s">
        <v>14250</v>
      </c>
      <c r="AW137" s="82" t="s">
        <v>14102</v>
      </c>
      <c r="AX137" s="82" t="s">
        <v>14102</v>
      </c>
      <c r="AY137" s="82" t="s">
        <v>14098</v>
      </c>
      <c r="AZ137" s="82" t="s">
        <v>14103</v>
      </c>
      <c r="BA137" s="82"/>
      <c r="BB137" s="52" t="s">
        <v>14104</v>
      </c>
      <c r="BC137" s="52" t="s">
        <v>14211</v>
      </c>
      <c r="BD137" s="52" t="s">
        <v>14211</v>
      </c>
      <c r="BE137" s="52" t="s">
        <v>14211</v>
      </c>
      <c r="BF137" s="52" t="s">
        <v>14156</v>
      </c>
      <c r="BG137" s="52" t="s">
        <v>14156</v>
      </c>
      <c r="BH137" s="52" t="s">
        <v>14156</v>
      </c>
      <c r="BI137" s="52" t="s">
        <v>14131</v>
      </c>
      <c r="BJ137" s="52" t="s">
        <v>14106</v>
      </c>
      <c r="BK137" s="52" t="s">
        <v>14195</v>
      </c>
      <c r="BL137" s="52" t="s">
        <v>14208</v>
      </c>
      <c r="BM137" s="52" t="s">
        <v>14248</v>
      </c>
      <c r="BN137" s="52" t="s">
        <v>14248</v>
      </c>
      <c r="BO137" s="52" t="s">
        <v>14110</v>
      </c>
      <c r="BP137" s="52" t="s">
        <v>14110</v>
      </c>
      <c r="BQ137" s="52" t="s">
        <v>14110</v>
      </c>
      <c r="BR137" s="52" t="s">
        <v>14110</v>
      </c>
      <c r="BS137" s="52" t="s">
        <v>14110</v>
      </c>
      <c r="BT137" s="52" t="s">
        <v>14110</v>
      </c>
      <c r="BU137" s="82"/>
      <c r="BV137" s="82" t="s">
        <v>14110</v>
      </c>
    </row>
    <row r="138" spans="1:74" ht="15" customHeight="1">
      <c r="A138" s="82">
        <v>253</v>
      </c>
      <c r="B138" s="82">
        <v>2018</v>
      </c>
      <c r="C138" s="82" t="s">
        <v>345</v>
      </c>
      <c r="D138" s="82" t="s">
        <v>346</v>
      </c>
      <c r="E138" s="82" t="s">
        <v>858</v>
      </c>
      <c r="F138" s="82" t="s">
        <v>13806</v>
      </c>
      <c r="G138" s="82">
        <v>0</v>
      </c>
      <c r="H138" s="82" t="s">
        <v>14085</v>
      </c>
      <c r="I138" s="82">
        <v>10</v>
      </c>
      <c r="J138" s="82">
        <v>11</v>
      </c>
      <c r="K138" s="82" t="s">
        <v>14133</v>
      </c>
      <c r="L138" s="82" t="s">
        <v>14171</v>
      </c>
      <c r="M138" s="82" t="s">
        <v>14250</v>
      </c>
      <c r="N138" s="82"/>
      <c r="O138" s="82" t="s">
        <v>14111</v>
      </c>
      <c r="P138" s="52" t="s">
        <v>14156</v>
      </c>
      <c r="Q138" s="52" t="s">
        <v>14113</v>
      </c>
      <c r="R138" s="52" t="s">
        <v>14250</v>
      </c>
      <c r="S138" s="52" t="s">
        <v>14090</v>
      </c>
      <c r="T138" s="52" t="s">
        <v>14090</v>
      </c>
      <c r="U138" s="52" t="s">
        <v>14137</v>
      </c>
      <c r="V138" s="52" t="s">
        <v>14087</v>
      </c>
      <c r="W138" s="52" t="s">
        <v>14092</v>
      </c>
      <c r="X138" s="52" t="s">
        <v>14116</v>
      </c>
      <c r="Y138" s="52" t="s">
        <v>14093</v>
      </c>
      <c r="Z138" s="52" t="s">
        <v>14094</v>
      </c>
      <c r="AA138" s="52" t="s">
        <v>14110</v>
      </c>
      <c r="AB138" s="52" t="s">
        <v>14118</v>
      </c>
      <c r="AC138" s="52" t="s">
        <v>14141</v>
      </c>
      <c r="AD138" s="52" t="s">
        <v>14095</v>
      </c>
      <c r="AE138" s="52" t="s">
        <v>14093</v>
      </c>
      <c r="AF138" s="82" t="s">
        <v>14176</v>
      </c>
      <c r="AG138" s="82"/>
      <c r="AH138" s="82" t="s">
        <v>14097</v>
      </c>
      <c r="AI138" s="82" t="s">
        <v>14122</v>
      </c>
      <c r="AJ138" s="82" t="s">
        <v>14123</v>
      </c>
      <c r="AK138" s="82" t="s">
        <v>14099</v>
      </c>
      <c r="AL138" s="82" t="s">
        <v>14220</v>
      </c>
      <c r="AM138" s="82" t="s">
        <v>14099</v>
      </c>
      <c r="AN138" s="82" t="s">
        <v>14110</v>
      </c>
      <c r="AO138" s="82" t="s">
        <v>14110</v>
      </c>
      <c r="AP138" s="82"/>
      <c r="AQ138" s="82" t="s">
        <v>14125</v>
      </c>
      <c r="AR138" s="82" t="s">
        <v>14100</v>
      </c>
      <c r="AS138" s="82" t="s">
        <v>14122</v>
      </c>
      <c r="AT138" s="82" t="s">
        <v>14250</v>
      </c>
      <c r="AU138" s="82" t="s">
        <v>14250</v>
      </c>
      <c r="AV138" s="82" t="s">
        <v>14250</v>
      </c>
      <c r="AW138" s="82" t="s">
        <v>14102</v>
      </c>
      <c r="AX138" s="82" t="s">
        <v>14215</v>
      </c>
      <c r="AY138" s="82" t="s">
        <v>14122</v>
      </c>
      <c r="AZ138" s="82" t="s">
        <v>14215</v>
      </c>
      <c r="BA138" s="82"/>
      <c r="BB138" s="52" t="s">
        <v>14104</v>
      </c>
      <c r="BC138" s="52" t="s">
        <v>14211</v>
      </c>
      <c r="BD138" s="52" t="s">
        <v>14211</v>
      </c>
      <c r="BE138" s="52" t="s">
        <v>14211</v>
      </c>
      <c r="BF138" s="52" t="s">
        <v>14156</v>
      </c>
      <c r="BG138" s="52" t="s">
        <v>14156</v>
      </c>
      <c r="BH138" s="52" t="s">
        <v>14156</v>
      </c>
      <c r="BI138" s="52" t="s">
        <v>14131</v>
      </c>
      <c r="BJ138" s="52" t="s">
        <v>14106</v>
      </c>
      <c r="BK138" s="52" t="s">
        <v>14195</v>
      </c>
      <c r="BL138" s="52" t="s">
        <v>14107</v>
      </c>
      <c r="BM138" s="52" t="s">
        <v>14132</v>
      </c>
      <c r="BN138" s="52" t="s">
        <v>14225</v>
      </c>
      <c r="BO138" s="52" t="s">
        <v>14110</v>
      </c>
      <c r="BP138" s="52" t="s">
        <v>14110</v>
      </c>
      <c r="BQ138" s="52" t="s">
        <v>14110</v>
      </c>
      <c r="BR138" s="52" t="s">
        <v>14110</v>
      </c>
      <c r="BS138" s="52" t="s">
        <v>14110</v>
      </c>
      <c r="BT138" s="52" t="s">
        <v>14110</v>
      </c>
      <c r="BU138" s="82"/>
      <c r="BV138" s="82" t="s">
        <v>14110</v>
      </c>
    </row>
    <row r="139" spans="1:74" ht="15" customHeight="1">
      <c r="A139" s="82"/>
      <c r="B139" s="82"/>
      <c r="C139" s="82"/>
      <c r="D139" s="82"/>
      <c r="E139" s="82"/>
      <c r="F139" s="82"/>
      <c r="G139" s="82"/>
      <c r="H139" s="82" t="s">
        <v>14108</v>
      </c>
      <c r="I139" s="82">
        <v>9</v>
      </c>
      <c r="J139" s="82"/>
      <c r="K139" s="82" t="s">
        <v>14108</v>
      </c>
      <c r="L139" s="82" t="s">
        <v>14171</v>
      </c>
      <c r="M139" s="82" t="s">
        <v>14250</v>
      </c>
      <c r="N139" s="82"/>
      <c r="O139" s="82" t="s">
        <v>14111</v>
      </c>
      <c r="P139" s="52" t="s">
        <v>14156</v>
      </c>
      <c r="Q139" s="52" t="s">
        <v>14113</v>
      </c>
      <c r="R139" s="52" t="s">
        <v>14250</v>
      </c>
      <c r="S139" s="52" t="s">
        <v>14090</v>
      </c>
      <c r="T139" s="52" t="s">
        <v>14090</v>
      </c>
      <c r="U139" s="52" t="s">
        <v>14137</v>
      </c>
      <c r="V139" s="52" t="s">
        <v>14110</v>
      </c>
      <c r="W139" s="52" t="s">
        <v>14092</v>
      </c>
      <c r="X139" s="52" t="s">
        <v>14116</v>
      </c>
      <c r="Y139" s="52" t="s">
        <v>14093</v>
      </c>
      <c r="Z139" s="52" t="s">
        <v>14094</v>
      </c>
      <c r="AA139" s="52" t="s">
        <v>14110</v>
      </c>
      <c r="AB139" s="52" t="s">
        <v>14118</v>
      </c>
      <c r="AC139" s="52" t="s">
        <v>14141</v>
      </c>
      <c r="AD139" s="52" t="s">
        <v>14141</v>
      </c>
      <c r="AE139" s="52" t="s">
        <v>14093</v>
      </c>
      <c r="AF139" s="82" t="s">
        <v>14176</v>
      </c>
      <c r="AG139" s="82"/>
      <c r="AH139" s="82" t="s">
        <v>14097</v>
      </c>
      <c r="AI139" s="82" t="s">
        <v>14122</v>
      </c>
      <c r="AJ139" s="82" t="s">
        <v>14123</v>
      </c>
      <c r="AK139" s="82" t="s">
        <v>14099</v>
      </c>
      <c r="AL139" s="82" t="s">
        <v>14220</v>
      </c>
      <c r="AM139" s="82" t="s">
        <v>14099</v>
      </c>
      <c r="AN139" s="82" t="s">
        <v>14110</v>
      </c>
      <c r="AO139" s="82" t="s">
        <v>14110</v>
      </c>
      <c r="AP139" s="82"/>
      <c r="AQ139" s="82" t="s">
        <v>14125</v>
      </c>
      <c r="AR139" s="82" t="s">
        <v>14100</v>
      </c>
      <c r="AS139" s="82" t="s">
        <v>14122</v>
      </c>
      <c r="AT139" s="82" t="s">
        <v>14250</v>
      </c>
      <c r="AU139" s="82" t="s">
        <v>14250</v>
      </c>
      <c r="AV139" s="82" t="s">
        <v>14250</v>
      </c>
      <c r="AW139" s="82" t="s">
        <v>14102</v>
      </c>
      <c r="AX139" s="82" t="s">
        <v>14102</v>
      </c>
      <c r="AY139" s="82" t="s">
        <v>14122</v>
      </c>
      <c r="AZ139" s="82" t="s">
        <v>14103</v>
      </c>
      <c r="BA139" s="82"/>
      <c r="BB139" s="52" t="s">
        <v>14104</v>
      </c>
      <c r="BC139" s="52" t="s">
        <v>14211</v>
      </c>
      <c r="BD139" s="52" t="s">
        <v>14211</v>
      </c>
      <c r="BE139" s="52" t="s">
        <v>14211</v>
      </c>
      <c r="BF139" s="52" t="s">
        <v>14156</v>
      </c>
      <c r="BG139" s="52" t="s">
        <v>14156</v>
      </c>
      <c r="BH139" s="52" t="s">
        <v>14156</v>
      </c>
      <c r="BI139" s="52" t="s">
        <v>14131</v>
      </c>
      <c r="BJ139" s="52" t="s">
        <v>14106</v>
      </c>
      <c r="BK139" s="52" t="s">
        <v>14195</v>
      </c>
      <c r="BL139" s="52" t="s">
        <v>14107</v>
      </c>
      <c r="BM139" s="52" t="s">
        <v>14132</v>
      </c>
      <c r="BN139" s="52" t="s">
        <v>14225</v>
      </c>
      <c r="BO139" s="52" t="s">
        <v>14110</v>
      </c>
      <c r="BP139" s="52" t="s">
        <v>14110</v>
      </c>
      <c r="BQ139" s="52" t="s">
        <v>14110</v>
      </c>
      <c r="BR139" s="52" t="s">
        <v>14110</v>
      </c>
      <c r="BS139" s="52" t="s">
        <v>14110</v>
      </c>
      <c r="BT139" s="52" t="s">
        <v>14110</v>
      </c>
      <c r="BU139" s="82"/>
      <c r="BV139" s="82" t="s">
        <v>14110</v>
      </c>
    </row>
    <row r="140" spans="1:74" ht="15" customHeight="1">
      <c r="A140" s="82">
        <v>256</v>
      </c>
      <c r="B140" s="82">
        <v>2018</v>
      </c>
      <c r="C140" s="82" t="s">
        <v>409</v>
      </c>
      <c r="D140" s="82" t="s">
        <v>410</v>
      </c>
      <c r="E140" s="82" t="s">
        <v>639</v>
      </c>
      <c r="F140" s="82" t="s">
        <v>13808</v>
      </c>
      <c r="G140" s="82">
        <v>0</v>
      </c>
      <c r="H140" s="44" t="s">
        <v>14133</v>
      </c>
      <c r="I140" s="82">
        <v>5</v>
      </c>
      <c r="J140" s="82"/>
      <c r="K140" s="82" t="s">
        <v>14108</v>
      </c>
      <c r="L140" s="82" t="s">
        <v>14155</v>
      </c>
      <c r="M140" s="82" t="s">
        <v>14250</v>
      </c>
      <c r="N140" s="82"/>
      <c r="O140" s="82" t="s">
        <v>14111</v>
      </c>
      <c r="P140" s="52" t="s">
        <v>14156</v>
      </c>
      <c r="Q140" s="52" t="s">
        <v>14090</v>
      </c>
      <c r="R140" s="52" t="s">
        <v>14250</v>
      </c>
      <c r="S140" s="52" t="s">
        <v>14090</v>
      </c>
      <c r="T140" s="52" t="s">
        <v>14090</v>
      </c>
      <c r="U140" s="52" t="s">
        <v>14137</v>
      </c>
      <c r="V140" s="52" t="s">
        <v>14087</v>
      </c>
      <c r="W140" s="52" t="s">
        <v>14092</v>
      </c>
      <c r="X140" s="52" t="s">
        <v>14116</v>
      </c>
      <c r="Y140" s="52" t="s">
        <v>14093</v>
      </c>
      <c r="Z140" s="52" t="s">
        <v>14116</v>
      </c>
      <c r="AA140" s="52" t="s">
        <v>14110</v>
      </c>
      <c r="AB140" s="52" t="s">
        <v>14118</v>
      </c>
      <c r="AC140" s="52" t="s">
        <v>14141</v>
      </c>
      <c r="AD140" s="52" t="s">
        <v>14141</v>
      </c>
      <c r="AE140" s="52" t="s">
        <v>14093</v>
      </c>
      <c r="AF140" s="82" t="s">
        <v>14211</v>
      </c>
      <c r="AG140" s="82"/>
      <c r="AH140" s="82" t="s">
        <v>14121</v>
      </c>
      <c r="AI140" s="82" t="s">
        <v>14098</v>
      </c>
      <c r="AJ140" s="82" t="s">
        <v>14144</v>
      </c>
      <c r="AK140" s="82" t="s">
        <v>14099</v>
      </c>
      <c r="AL140" s="82" t="s">
        <v>14099</v>
      </c>
      <c r="AM140" s="82" t="s">
        <v>14099</v>
      </c>
      <c r="AN140" s="82" t="s">
        <v>14087</v>
      </c>
      <c r="AO140" s="82" t="s">
        <v>14110</v>
      </c>
      <c r="AP140" s="82"/>
      <c r="AQ140" s="82" t="s">
        <v>14100</v>
      </c>
      <c r="AR140" s="82" t="s">
        <v>14100</v>
      </c>
      <c r="AS140" s="82" t="s">
        <v>14098</v>
      </c>
      <c r="AT140" s="82" t="s">
        <v>14250</v>
      </c>
      <c r="AU140" s="82" t="s">
        <v>14250</v>
      </c>
      <c r="AV140" s="82" t="s">
        <v>14250</v>
      </c>
      <c r="AW140" s="82" t="s">
        <v>14215</v>
      </c>
      <c r="AX140" s="82" t="s">
        <v>14204</v>
      </c>
      <c r="AY140" s="82" t="s">
        <v>14238</v>
      </c>
      <c r="AZ140" s="82" t="s">
        <v>14180</v>
      </c>
      <c r="BA140" s="82"/>
      <c r="BB140" s="52" t="s">
        <v>14104</v>
      </c>
      <c r="BC140" s="52" t="s">
        <v>14246</v>
      </c>
      <c r="BD140" s="52" t="s">
        <v>14193</v>
      </c>
      <c r="BE140" s="52" t="s">
        <v>14211</v>
      </c>
      <c r="BF140" s="52" t="s">
        <v>14130</v>
      </c>
      <c r="BG140" s="52" t="s">
        <v>14247</v>
      </c>
      <c r="BH140" s="52" t="s">
        <v>14251</v>
      </c>
      <c r="BI140" s="52" t="s">
        <v>14131</v>
      </c>
      <c r="BJ140" s="52" t="s">
        <v>14106</v>
      </c>
      <c r="BK140" s="52" t="s">
        <v>14195</v>
      </c>
      <c r="BL140" s="52" t="s">
        <v>14153</v>
      </c>
      <c r="BM140" s="52" t="s">
        <v>14208</v>
      </c>
      <c r="BN140" s="52" t="s">
        <v>14248</v>
      </c>
      <c r="BO140" s="52" t="s">
        <v>14110</v>
      </c>
      <c r="BP140" s="52" t="s">
        <v>14110</v>
      </c>
      <c r="BQ140" s="52" t="s">
        <v>14110</v>
      </c>
      <c r="BR140" s="52" t="s">
        <v>14110</v>
      </c>
      <c r="BS140" s="52" t="s">
        <v>14110</v>
      </c>
      <c r="BT140" s="52" t="s">
        <v>14110</v>
      </c>
      <c r="BU140" s="82" t="s">
        <v>14474</v>
      </c>
      <c r="BV140" s="82" t="s">
        <v>14110</v>
      </c>
    </row>
    <row r="141" spans="1:74" ht="15" customHeight="1">
      <c r="A141" s="82">
        <v>258</v>
      </c>
      <c r="B141" s="82">
        <v>2018</v>
      </c>
      <c r="C141" s="82" t="s">
        <v>431</v>
      </c>
      <c r="D141" s="82" t="s">
        <v>432</v>
      </c>
      <c r="E141" s="82" t="s">
        <v>639</v>
      </c>
      <c r="F141" s="82" t="s">
        <v>13809</v>
      </c>
      <c r="G141" s="82">
        <v>0</v>
      </c>
      <c r="H141" s="82" t="s">
        <v>14085</v>
      </c>
      <c r="I141" s="82">
        <v>6</v>
      </c>
      <c r="J141" s="82"/>
      <c r="K141" s="82" t="s">
        <v>14085</v>
      </c>
      <c r="L141" s="82" t="s">
        <v>14171</v>
      </c>
      <c r="M141" s="82" t="s">
        <v>14250</v>
      </c>
      <c r="N141" s="82"/>
      <c r="O141" s="82" t="s">
        <v>14088</v>
      </c>
      <c r="P141" s="52" t="s">
        <v>14186</v>
      </c>
      <c r="Q141" s="52" t="s">
        <v>14090</v>
      </c>
      <c r="R141" s="52" t="s">
        <v>14250</v>
      </c>
      <c r="S141" s="52" t="s">
        <v>14113</v>
      </c>
      <c r="T141" s="52" t="s">
        <v>14113</v>
      </c>
      <c r="U141" s="52" t="s">
        <v>14137</v>
      </c>
      <c r="V141" s="52" t="s">
        <v>14087</v>
      </c>
      <c r="W141" s="52" t="s">
        <v>14138</v>
      </c>
      <c r="X141" s="52" t="s">
        <v>14116</v>
      </c>
      <c r="Y141" s="52" t="s">
        <v>14254</v>
      </c>
      <c r="Z141" s="52" t="s">
        <v>14094</v>
      </c>
      <c r="AA141" s="52" t="s">
        <v>14110</v>
      </c>
      <c r="AB141" s="52" t="s">
        <v>14095</v>
      </c>
      <c r="AC141" s="52" t="s">
        <v>14118</v>
      </c>
      <c r="AD141" s="52" t="s">
        <v>14141</v>
      </c>
      <c r="AE141" s="52" t="s">
        <v>14119</v>
      </c>
      <c r="AF141" s="82" t="s">
        <v>14211</v>
      </c>
      <c r="AG141" s="82" t="s">
        <v>14475</v>
      </c>
      <c r="AH141" s="82" t="s">
        <v>14097</v>
      </c>
      <c r="AI141" s="82" t="s">
        <v>14122</v>
      </c>
      <c r="AJ141" s="82" t="s">
        <v>14123</v>
      </c>
      <c r="AK141" s="82" t="s">
        <v>14099</v>
      </c>
      <c r="AL141" s="82" t="s">
        <v>14220</v>
      </c>
      <c r="AM141" s="82" t="s">
        <v>14099</v>
      </c>
      <c r="AN141" s="82" t="s">
        <v>14110</v>
      </c>
      <c r="AO141" s="82" t="s">
        <v>14087</v>
      </c>
      <c r="AP141" s="82"/>
      <c r="AQ141" s="82" t="s">
        <v>14100</v>
      </c>
      <c r="AR141" s="82" t="s">
        <v>14100</v>
      </c>
      <c r="AS141" s="82" t="s">
        <v>14098</v>
      </c>
      <c r="AT141" s="82" t="s">
        <v>14250</v>
      </c>
      <c r="AU141" s="82" t="s">
        <v>14250</v>
      </c>
      <c r="AV141" s="82" t="s">
        <v>14250</v>
      </c>
      <c r="AW141" s="82" t="s">
        <v>14102</v>
      </c>
      <c r="AX141" s="82" t="s">
        <v>14102</v>
      </c>
      <c r="AY141" s="82" t="s">
        <v>14098</v>
      </c>
      <c r="AZ141" s="82" t="s">
        <v>14103</v>
      </c>
      <c r="BA141" s="82"/>
      <c r="BB141" s="52" t="s">
        <v>14104</v>
      </c>
      <c r="BC141" s="52" t="s">
        <v>14211</v>
      </c>
      <c r="BD141" s="52" t="s">
        <v>14211</v>
      </c>
      <c r="BE141" s="52" t="s">
        <v>14211</v>
      </c>
      <c r="BF141" s="52" t="s">
        <v>14156</v>
      </c>
      <c r="BG141" s="52" t="s">
        <v>14156</v>
      </c>
      <c r="BH141" s="52" t="s">
        <v>14156</v>
      </c>
      <c r="BI141" s="52" t="s">
        <v>14106</v>
      </c>
      <c r="BJ141" s="52" t="s">
        <v>14195</v>
      </c>
      <c r="BK141" s="52" t="s">
        <v>14195</v>
      </c>
      <c r="BL141" s="52" t="s">
        <v>14153</v>
      </c>
      <c r="BM141" s="52" t="s">
        <v>14225</v>
      </c>
      <c r="BN141" s="52" t="s">
        <v>14248</v>
      </c>
      <c r="BO141" s="52" t="s">
        <v>14110</v>
      </c>
      <c r="BP141" s="52" t="s">
        <v>14110</v>
      </c>
      <c r="BQ141" s="52" t="s">
        <v>14110</v>
      </c>
      <c r="BR141" s="52" t="s">
        <v>14110</v>
      </c>
      <c r="BS141" s="52" t="s">
        <v>14110</v>
      </c>
      <c r="BT141" s="52" t="s">
        <v>14110</v>
      </c>
      <c r="BU141" s="82"/>
      <c r="BV141" s="82" t="s">
        <v>14110</v>
      </c>
    </row>
    <row r="142" spans="1:74" ht="15" customHeight="1">
      <c r="A142" s="82">
        <v>260</v>
      </c>
      <c r="B142" s="82">
        <v>2018</v>
      </c>
      <c r="C142" s="82" t="s">
        <v>554</v>
      </c>
      <c r="D142" s="82" t="s">
        <v>555</v>
      </c>
      <c r="E142" s="82" t="s">
        <v>639</v>
      </c>
      <c r="F142" s="82" t="s">
        <v>13810</v>
      </c>
      <c r="G142" s="82">
        <v>0</v>
      </c>
      <c r="H142" s="82" t="s">
        <v>14085</v>
      </c>
      <c r="I142" s="82">
        <v>5</v>
      </c>
      <c r="J142" s="82"/>
      <c r="K142" s="82" t="s">
        <v>14085</v>
      </c>
      <c r="L142" s="82" t="s">
        <v>14086</v>
      </c>
      <c r="M142" s="82" t="s">
        <v>14135</v>
      </c>
      <c r="N142" s="82"/>
      <c r="O142" s="82" t="s">
        <v>14088</v>
      </c>
      <c r="P142" s="52" t="s">
        <v>14112</v>
      </c>
      <c r="Q142" s="52" t="s">
        <v>14113</v>
      </c>
      <c r="R142" s="52" t="s">
        <v>14250</v>
      </c>
      <c r="S142" s="52" t="s">
        <v>14113</v>
      </c>
      <c r="T142" s="52" t="s">
        <v>14113</v>
      </c>
      <c r="U142" s="52" t="s">
        <v>14137</v>
      </c>
      <c r="V142" s="52" t="s">
        <v>14110</v>
      </c>
      <c r="W142" s="52" t="s">
        <v>14138</v>
      </c>
      <c r="X142" s="52" t="s">
        <v>14116</v>
      </c>
      <c r="Y142" s="52" t="s">
        <v>14157</v>
      </c>
      <c r="Z142" s="52" t="s">
        <v>14158</v>
      </c>
      <c r="AA142" s="52" t="s">
        <v>14110</v>
      </c>
      <c r="AB142" s="52" t="s">
        <v>14095</v>
      </c>
      <c r="AC142" s="52" t="s">
        <v>14118</v>
      </c>
      <c r="AD142" s="52" t="s">
        <v>14141</v>
      </c>
      <c r="AE142" s="52" t="s">
        <v>14093</v>
      </c>
      <c r="AF142" s="82" t="s">
        <v>14199</v>
      </c>
      <c r="AG142" s="82"/>
      <c r="AH142" s="82" t="s">
        <v>14097</v>
      </c>
      <c r="AI142" s="82" t="s">
        <v>14098</v>
      </c>
      <c r="AJ142" s="82" t="s">
        <v>14123</v>
      </c>
      <c r="AK142" s="82" t="s">
        <v>14099</v>
      </c>
      <c r="AL142" s="82" t="s">
        <v>14099</v>
      </c>
      <c r="AM142" s="82" t="s">
        <v>14201</v>
      </c>
      <c r="AN142" s="82" t="s">
        <v>14110</v>
      </c>
      <c r="AO142" s="82" t="s">
        <v>14110</v>
      </c>
      <c r="AP142" s="82"/>
      <c r="AQ142" s="82" t="s">
        <v>14100</v>
      </c>
      <c r="AR142" s="82" t="s">
        <v>14100</v>
      </c>
      <c r="AS142" s="82" t="s">
        <v>14098</v>
      </c>
      <c r="AT142" s="82" t="s">
        <v>14222</v>
      </c>
      <c r="AU142" s="82" t="s">
        <v>14222</v>
      </c>
      <c r="AV142" s="82" t="s">
        <v>14250</v>
      </c>
      <c r="AW142" s="82" t="s">
        <v>14102</v>
      </c>
      <c r="AX142" s="82" t="s">
        <v>14127</v>
      </c>
      <c r="AY142" s="82" t="s">
        <v>14122</v>
      </c>
      <c r="AZ142" s="82" t="s">
        <v>14103</v>
      </c>
      <c r="BA142" s="82"/>
      <c r="BB142" s="52" t="s">
        <v>14104</v>
      </c>
      <c r="BC142" s="52" t="s">
        <v>14193</v>
      </c>
      <c r="BD142" s="52" t="s">
        <v>14211</v>
      </c>
      <c r="BE142" s="52" t="s">
        <v>14211</v>
      </c>
      <c r="BF142" s="52" t="s">
        <v>14167</v>
      </c>
      <c r="BG142" s="52" t="s">
        <v>14156</v>
      </c>
      <c r="BH142" s="52" t="s">
        <v>14156</v>
      </c>
      <c r="BI142" s="52" t="s">
        <v>14106</v>
      </c>
      <c r="BJ142" s="52" t="s">
        <v>14195</v>
      </c>
      <c r="BK142" s="52" t="s">
        <v>14195</v>
      </c>
      <c r="BL142" s="52" t="s">
        <v>14132</v>
      </c>
      <c r="BM142" s="52" t="s">
        <v>14248</v>
      </c>
      <c r="BN142" s="52" t="s">
        <v>14248</v>
      </c>
      <c r="BO142" s="52" t="s">
        <v>14110</v>
      </c>
      <c r="BP142" s="52" t="s">
        <v>14110</v>
      </c>
      <c r="BQ142" s="52" t="s">
        <v>14110</v>
      </c>
      <c r="BR142" s="52" t="s">
        <v>14110</v>
      </c>
      <c r="BS142" s="52" t="s">
        <v>14110</v>
      </c>
      <c r="BT142" s="52" t="s">
        <v>14110</v>
      </c>
      <c r="BU142" s="82"/>
      <c r="BV142" s="82" t="s">
        <v>14110</v>
      </c>
    </row>
    <row r="143" spans="1:74" ht="15" customHeight="1">
      <c r="A143" s="82"/>
      <c r="B143" s="82"/>
      <c r="C143" s="82"/>
      <c r="D143" s="82"/>
      <c r="E143" s="82"/>
      <c r="F143" s="82"/>
      <c r="G143" s="82"/>
      <c r="H143" s="82" t="s">
        <v>14108</v>
      </c>
      <c r="I143" s="82">
        <v>6</v>
      </c>
      <c r="J143" s="82"/>
      <c r="K143" s="82" t="s">
        <v>14085</v>
      </c>
      <c r="L143" s="82" t="s">
        <v>14155</v>
      </c>
      <c r="M143" s="82" t="s">
        <v>14250</v>
      </c>
      <c r="N143" s="82"/>
      <c r="O143" s="82" t="s">
        <v>14088</v>
      </c>
      <c r="P143" s="52" t="s">
        <v>14112</v>
      </c>
      <c r="Q143" s="52" t="s">
        <v>14090</v>
      </c>
      <c r="R143" s="52" t="s">
        <v>14250</v>
      </c>
      <c r="S143" s="52" t="s">
        <v>14113</v>
      </c>
      <c r="T143" s="52" t="s">
        <v>14113</v>
      </c>
      <c r="U143" s="52" t="s">
        <v>14137</v>
      </c>
      <c r="V143" s="52" t="s">
        <v>14110</v>
      </c>
      <c r="W143" s="52" t="s">
        <v>14138</v>
      </c>
      <c r="X143" s="52" t="s">
        <v>14116</v>
      </c>
      <c r="Y143" s="52" t="s">
        <v>14157</v>
      </c>
      <c r="Z143" s="52" t="s">
        <v>14140</v>
      </c>
      <c r="AA143" s="52" t="s">
        <v>14110</v>
      </c>
      <c r="AB143" s="52" t="s">
        <v>14095</v>
      </c>
      <c r="AC143" s="52" t="s">
        <v>14118</v>
      </c>
      <c r="AD143" s="52" t="s">
        <v>14141</v>
      </c>
      <c r="AE143" s="52" t="s">
        <v>14093</v>
      </c>
      <c r="AF143" s="82" t="s">
        <v>14199</v>
      </c>
      <c r="AG143" s="82"/>
      <c r="AH143" s="82" t="s">
        <v>14097</v>
      </c>
      <c r="AI143" s="82" t="s">
        <v>14098</v>
      </c>
      <c r="AJ143" s="82" t="s">
        <v>14123</v>
      </c>
      <c r="AK143" s="82" t="s">
        <v>14099</v>
      </c>
      <c r="AL143" s="82" t="s">
        <v>14099</v>
      </c>
      <c r="AM143" s="82" t="s">
        <v>14188</v>
      </c>
      <c r="AN143" s="82" t="s">
        <v>14110</v>
      </c>
      <c r="AO143" s="82" t="s">
        <v>14110</v>
      </c>
      <c r="AP143" s="82"/>
      <c r="AQ143" s="82" t="s">
        <v>14100</v>
      </c>
      <c r="AR143" s="82" t="s">
        <v>14100</v>
      </c>
      <c r="AS143" s="82" t="s">
        <v>14098</v>
      </c>
      <c r="AT143" s="82" t="s">
        <v>14250</v>
      </c>
      <c r="AU143" s="82" t="s">
        <v>14250</v>
      </c>
      <c r="AV143" s="82" t="s">
        <v>14250</v>
      </c>
      <c r="AW143" s="82" t="s">
        <v>14102</v>
      </c>
      <c r="AX143" s="82" t="s">
        <v>14102</v>
      </c>
      <c r="AY143" s="82" t="s">
        <v>14122</v>
      </c>
      <c r="AZ143" s="82" t="s">
        <v>14103</v>
      </c>
      <c r="BA143" s="82"/>
      <c r="BB143" s="52" t="s">
        <v>14104</v>
      </c>
      <c r="BC143" s="52" t="s">
        <v>14193</v>
      </c>
      <c r="BD143" s="52" t="s">
        <v>14211</v>
      </c>
      <c r="BE143" s="52" t="s">
        <v>14211</v>
      </c>
      <c r="BF143" s="52" t="s">
        <v>14167</v>
      </c>
      <c r="BG143" s="52" t="s">
        <v>14156</v>
      </c>
      <c r="BH143" s="52" t="s">
        <v>14156</v>
      </c>
      <c r="BI143" s="52" t="s">
        <v>14106</v>
      </c>
      <c r="BJ143" s="52" t="s">
        <v>14195</v>
      </c>
      <c r="BK143" s="52" t="s">
        <v>14195</v>
      </c>
      <c r="BL143" s="52" t="s">
        <v>14132</v>
      </c>
      <c r="BM143" s="52" t="s">
        <v>14248</v>
      </c>
      <c r="BN143" s="52" t="s">
        <v>14248</v>
      </c>
      <c r="BO143" s="52" t="s">
        <v>14110</v>
      </c>
      <c r="BP143" s="52" t="s">
        <v>14110</v>
      </c>
      <c r="BQ143" s="52" t="s">
        <v>14110</v>
      </c>
      <c r="BR143" s="52" t="s">
        <v>14110</v>
      </c>
      <c r="BS143" s="52" t="s">
        <v>14110</v>
      </c>
      <c r="BT143" s="52" t="s">
        <v>14110</v>
      </c>
      <c r="BU143" s="82"/>
      <c r="BV143" s="82" t="s">
        <v>14110</v>
      </c>
    </row>
    <row r="144" spans="1:74" ht="15" customHeight="1">
      <c r="A144" s="82">
        <v>261</v>
      </c>
      <c r="B144" s="82">
        <v>2018</v>
      </c>
      <c r="C144" s="82" t="s">
        <v>558</v>
      </c>
      <c r="D144" s="82" t="s">
        <v>559</v>
      </c>
      <c r="E144" s="82" t="s">
        <v>646</v>
      </c>
      <c r="F144" s="82" t="s">
        <v>13811</v>
      </c>
      <c r="G144" s="82">
        <v>0</v>
      </c>
      <c r="H144" s="82" t="s">
        <v>14085</v>
      </c>
      <c r="I144" s="82">
        <v>4</v>
      </c>
      <c r="J144" s="82"/>
      <c r="K144" s="82" t="s">
        <v>14085</v>
      </c>
      <c r="L144" s="82" t="s">
        <v>14086</v>
      </c>
      <c r="M144" s="82" t="s">
        <v>14135</v>
      </c>
      <c r="N144" s="82"/>
      <c r="O144" s="82" t="s">
        <v>14088</v>
      </c>
      <c r="P144" s="52" t="s">
        <v>14112</v>
      </c>
      <c r="Q144" s="52" t="s">
        <v>14113</v>
      </c>
      <c r="R144" s="52" t="s">
        <v>14250</v>
      </c>
      <c r="S144" s="52" t="s">
        <v>14113</v>
      </c>
      <c r="T144" s="52" t="s">
        <v>14113</v>
      </c>
      <c r="U144" s="52" t="s">
        <v>14137</v>
      </c>
      <c r="V144" s="52" t="s">
        <v>14110</v>
      </c>
      <c r="W144" s="52" t="s">
        <v>14092</v>
      </c>
      <c r="X144" s="52" t="s">
        <v>14116</v>
      </c>
      <c r="Y144" s="52" t="s">
        <v>14093</v>
      </c>
      <c r="Z144" s="52" t="s">
        <v>14140</v>
      </c>
      <c r="AA144" s="52" t="s">
        <v>14110</v>
      </c>
      <c r="AB144" s="52" t="s">
        <v>14095</v>
      </c>
      <c r="AC144" s="52" t="s">
        <v>14141</v>
      </c>
      <c r="AD144" s="52" t="s">
        <v>14141</v>
      </c>
      <c r="AE144" s="52" t="s">
        <v>14093</v>
      </c>
      <c r="AF144" s="82" t="s">
        <v>14211</v>
      </c>
      <c r="AG144" s="82" t="s">
        <v>14476</v>
      </c>
      <c r="AH144" s="82" t="s">
        <v>14097</v>
      </c>
      <c r="AI144" s="82" t="s">
        <v>14098</v>
      </c>
      <c r="AJ144" s="82" t="s">
        <v>14123</v>
      </c>
      <c r="AK144" s="82" t="s">
        <v>14162</v>
      </c>
      <c r="AL144" s="82" t="s">
        <v>14162</v>
      </c>
      <c r="AM144" s="82" t="s">
        <v>14188</v>
      </c>
      <c r="AN144" s="82" t="s">
        <v>14110</v>
      </c>
      <c r="AO144" s="82" t="s">
        <v>14110</v>
      </c>
      <c r="AP144" s="82"/>
      <c r="AQ144" s="82" t="s">
        <v>14178</v>
      </c>
      <c r="AR144" s="82" t="s">
        <v>14178</v>
      </c>
      <c r="AS144" s="82" t="s">
        <v>14098</v>
      </c>
      <c r="AT144" s="82" t="s">
        <v>14250</v>
      </c>
      <c r="AU144" s="82" t="s">
        <v>14250</v>
      </c>
      <c r="AV144" s="82" t="s">
        <v>14250</v>
      </c>
      <c r="AW144" s="82" t="s">
        <v>14102</v>
      </c>
      <c r="AX144" s="82" t="s">
        <v>14127</v>
      </c>
      <c r="AY144" s="82" t="s">
        <v>14122</v>
      </c>
      <c r="AZ144" s="82" t="s">
        <v>14103</v>
      </c>
      <c r="BA144" s="82" t="s">
        <v>14477</v>
      </c>
      <c r="BB144" s="52" t="s">
        <v>14104</v>
      </c>
      <c r="BC144" s="52" t="s">
        <v>14211</v>
      </c>
      <c r="BD144" s="52" t="s">
        <v>14211</v>
      </c>
      <c r="BE144" s="52" t="s">
        <v>14211</v>
      </c>
      <c r="BF144" s="52" t="s">
        <v>14156</v>
      </c>
      <c r="BG144" s="52" t="s">
        <v>14156</v>
      </c>
      <c r="BH144" s="52" t="s">
        <v>14156</v>
      </c>
      <c r="BI144" s="52" t="s">
        <v>14106</v>
      </c>
      <c r="BJ144" s="52" t="s">
        <v>14195</v>
      </c>
      <c r="BK144" s="52" t="s">
        <v>14195</v>
      </c>
      <c r="BL144" s="52" t="s">
        <v>14242</v>
      </c>
      <c r="BM144" s="52" t="s">
        <v>14248</v>
      </c>
      <c r="BN144" s="52" t="s">
        <v>14248</v>
      </c>
      <c r="BO144" s="52" t="s">
        <v>14110</v>
      </c>
      <c r="BP144" s="52" t="s">
        <v>14110</v>
      </c>
      <c r="BQ144" s="52" t="s">
        <v>14110</v>
      </c>
      <c r="BR144" s="52" t="s">
        <v>14110</v>
      </c>
      <c r="BS144" s="52" t="s">
        <v>14110</v>
      </c>
      <c r="BT144" s="52" t="s">
        <v>14110</v>
      </c>
      <c r="BU144" s="82"/>
      <c r="BV144" s="82" t="s">
        <v>14087</v>
      </c>
    </row>
    <row r="145" spans="1:74" ht="15" customHeight="1">
      <c r="A145" s="82">
        <v>278</v>
      </c>
      <c r="B145" s="82">
        <v>2018</v>
      </c>
      <c r="C145" s="82" t="s">
        <v>1022</v>
      </c>
      <c r="D145" s="82" t="s">
        <v>1023</v>
      </c>
      <c r="E145" s="82" t="s">
        <v>639</v>
      </c>
      <c r="F145" s="82" t="s">
        <v>13813</v>
      </c>
      <c r="G145" s="82">
        <v>0</v>
      </c>
      <c r="H145" s="82" t="s">
        <v>14085</v>
      </c>
      <c r="I145" s="82">
        <v>4</v>
      </c>
      <c r="J145" s="82"/>
      <c r="K145" s="82" t="s">
        <v>14085</v>
      </c>
      <c r="L145" s="82" t="s">
        <v>14155</v>
      </c>
      <c r="M145" s="82" t="s">
        <v>14250</v>
      </c>
      <c r="N145" s="82"/>
      <c r="O145" s="82" t="s">
        <v>14088</v>
      </c>
      <c r="P145" s="52" t="s">
        <v>14112</v>
      </c>
      <c r="Q145" s="52" t="s">
        <v>14113</v>
      </c>
      <c r="R145" s="52" t="s">
        <v>14250</v>
      </c>
      <c r="S145" s="52" t="s">
        <v>14113</v>
      </c>
      <c r="T145" s="52" t="s">
        <v>14113</v>
      </c>
      <c r="U145" s="52" t="s">
        <v>14137</v>
      </c>
      <c r="V145" s="52" t="s">
        <v>14087</v>
      </c>
      <c r="W145" s="52" t="s">
        <v>14138</v>
      </c>
      <c r="X145" s="52" t="s">
        <v>14116</v>
      </c>
      <c r="Y145" s="52" t="s">
        <v>14093</v>
      </c>
      <c r="Z145" s="52" t="s">
        <v>14094</v>
      </c>
      <c r="AA145" s="52" t="s">
        <v>14110</v>
      </c>
      <c r="AB145" s="52" t="s">
        <v>14095</v>
      </c>
      <c r="AC145" s="52" t="s">
        <v>14141</v>
      </c>
      <c r="AD145" s="52" t="s">
        <v>14141</v>
      </c>
      <c r="AE145" s="52" t="s">
        <v>14093</v>
      </c>
      <c r="AF145" s="82" t="s">
        <v>14199</v>
      </c>
      <c r="AG145" s="82"/>
      <c r="AH145" s="82" t="s">
        <v>14097</v>
      </c>
      <c r="AI145" s="82" t="s">
        <v>14098</v>
      </c>
      <c r="AJ145" s="82" t="s">
        <v>14123</v>
      </c>
      <c r="AK145" s="82" t="s">
        <v>14099</v>
      </c>
      <c r="AL145" s="82" t="s">
        <v>14099</v>
      </c>
      <c r="AM145" s="82" t="s">
        <v>14099</v>
      </c>
      <c r="AN145" s="82" t="s">
        <v>14110</v>
      </c>
      <c r="AO145" s="82" t="s">
        <v>14087</v>
      </c>
      <c r="AP145" s="82"/>
      <c r="AQ145" s="82" t="s">
        <v>14100</v>
      </c>
      <c r="AR145" s="82" t="s">
        <v>14100</v>
      </c>
      <c r="AS145" s="82" t="s">
        <v>14098</v>
      </c>
      <c r="AT145" s="82" t="s">
        <v>14250</v>
      </c>
      <c r="AU145" s="82" t="s">
        <v>14250</v>
      </c>
      <c r="AV145" s="82" t="s">
        <v>14250</v>
      </c>
      <c r="AW145" s="82" t="s">
        <v>14102</v>
      </c>
      <c r="AX145" s="82" t="s">
        <v>14102</v>
      </c>
      <c r="AY145" s="82" t="s">
        <v>14098</v>
      </c>
      <c r="AZ145" s="82" t="s">
        <v>14103</v>
      </c>
      <c r="BA145" s="82"/>
      <c r="BB145" s="52" t="s">
        <v>14104</v>
      </c>
      <c r="BC145" s="52" t="s">
        <v>14211</v>
      </c>
      <c r="BD145" s="52" t="s">
        <v>14211</v>
      </c>
      <c r="BE145" s="52" t="s">
        <v>14211</v>
      </c>
      <c r="BF145" s="52" t="s">
        <v>14156</v>
      </c>
      <c r="BG145" s="52" t="s">
        <v>14156</v>
      </c>
      <c r="BH145" s="52" t="s">
        <v>14156</v>
      </c>
      <c r="BI145" s="52" t="s">
        <v>14106</v>
      </c>
      <c r="BJ145" s="52" t="s">
        <v>14195</v>
      </c>
      <c r="BK145" s="52" t="s">
        <v>14195</v>
      </c>
      <c r="BL145" s="52" t="s">
        <v>14153</v>
      </c>
      <c r="BM145" s="52" t="s">
        <v>14225</v>
      </c>
      <c r="BN145" s="52" t="s">
        <v>14248</v>
      </c>
      <c r="BO145" s="52" t="s">
        <v>14110</v>
      </c>
      <c r="BP145" s="52" t="s">
        <v>14110</v>
      </c>
      <c r="BQ145" s="52" t="s">
        <v>14110</v>
      </c>
      <c r="BR145" s="52" t="s">
        <v>14110</v>
      </c>
      <c r="BS145" s="52" t="s">
        <v>14110</v>
      </c>
      <c r="BT145" s="52" t="s">
        <v>14110</v>
      </c>
      <c r="BU145" s="82"/>
      <c r="BV145" s="82" t="s">
        <v>14110</v>
      </c>
    </row>
    <row r="146" spans="1:74" ht="15" customHeight="1">
      <c r="A146" s="82"/>
      <c r="B146" s="82"/>
      <c r="C146" s="82"/>
      <c r="D146" s="82"/>
      <c r="E146" s="82"/>
      <c r="F146" s="82"/>
      <c r="G146" s="82"/>
      <c r="H146" s="82" t="s">
        <v>14108</v>
      </c>
      <c r="I146" s="82">
        <v>4</v>
      </c>
      <c r="J146" s="82"/>
      <c r="K146" s="82" t="s">
        <v>14108</v>
      </c>
      <c r="L146" s="82" t="s">
        <v>14171</v>
      </c>
      <c r="M146" s="82" t="s">
        <v>14250</v>
      </c>
      <c r="N146" s="82" t="s">
        <v>14478</v>
      </c>
      <c r="O146" s="82" t="s">
        <v>14111</v>
      </c>
      <c r="P146" s="52" t="s">
        <v>14156</v>
      </c>
      <c r="Q146" s="52" t="s">
        <v>14113</v>
      </c>
      <c r="R146" s="52" t="s">
        <v>14250</v>
      </c>
      <c r="S146" s="52" t="s">
        <v>14113</v>
      </c>
      <c r="T146" s="52" t="s">
        <v>14113</v>
      </c>
      <c r="U146" s="52" t="s">
        <v>14137</v>
      </c>
      <c r="V146" s="52" t="s">
        <v>14087</v>
      </c>
      <c r="W146" s="52" t="s">
        <v>14138</v>
      </c>
      <c r="X146" s="52" t="s">
        <v>14116</v>
      </c>
      <c r="Y146" s="52" t="s">
        <v>14093</v>
      </c>
      <c r="Z146" s="52" t="s">
        <v>14140</v>
      </c>
      <c r="AA146" s="52" t="s">
        <v>14110</v>
      </c>
      <c r="AB146" s="52" t="s">
        <v>14141</v>
      </c>
      <c r="AC146" s="52" t="s">
        <v>14141</v>
      </c>
      <c r="AD146" s="52" t="s">
        <v>14141</v>
      </c>
      <c r="AE146" s="52" t="s">
        <v>14093</v>
      </c>
      <c r="AF146" s="82" t="s">
        <v>14199</v>
      </c>
      <c r="AG146" s="82"/>
      <c r="AH146" s="82" t="s">
        <v>14097</v>
      </c>
      <c r="AI146" s="82" t="s">
        <v>14122</v>
      </c>
      <c r="AJ146" s="82" t="s">
        <v>14123</v>
      </c>
      <c r="AK146" s="82" t="s">
        <v>14099</v>
      </c>
      <c r="AL146" s="82" t="s">
        <v>14099</v>
      </c>
      <c r="AM146" s="82" t="s">
        <v>14188</v>
      </c>
      <c r="AN146" s="82" t="s">
        <v>14110</v>
      </c>
      <c r="AO146" s="82" t="s">
        <v>14087</v>
      </c>
      <c r="AP146" s="82"/>
      <c r="AQ146" s="82" t="s">
        <v>14100</v>
      </c>
      <c r="AR146" s="82" t="s">
        <v>14100</v>
      </c>
      <c r="AS146" s="82" t="s">
        <v>14098</v>
      </c>
      <c r="AT146" s="82" t="s">
        <v>14250</v>
      </c>
      <c r="AU146" s="82" t="s">
        <v>14250</v>
      </c>
      <c r="AV146" s="82" t="s">
        <v>14250</v>
      </c>
      <c r="AW146" s="82" t="s">
        <v>14102</v>
      </c>
      <c r="AX146" s="82" t="s">
        <v>14102</v>
      </c>
      <c r="AY146" s="82" t="s">
        <v>14098</v>
      </c>
      <c r="AZ146" s="82" t="s">
        <v>14103</v>
      </c>
      <c r="BA146" s="82"/>
      <c r="BB146" s="52" t="s">
        <v>14104</v>
      </c>
      <c r="BC146" s="52" t="s">
        <v>14211</v>
      </c>
      <c r="BD146" s="52" t="s">
        <v>14211</v>
      </c>
      <c r="BE146" s="52" t="s">
        <v>14211</v>
      </c>
      <c r="BF146" s="52" t="s">
        <v>14156</v>
      </c>
      <c r="BG146" s="52" t="s">
        <v>14156</v>
      </c>
      <c r="BH146" s="52" t="s">
        <v>14156</v>
      </c>
      <c r="BI146" s="52" t="s">
        <v>14106</v>
      </c>
      <c r="BJ146" s="52" t="s">
        <v>14195</v>
      </c>
      <c r="BK146" s="52" t="s">
        <v>14195</v>
      </c>
      <c r="BL146" s="52" t="s">
        <v>14153</v>
      </c>
      <c r="BM146" s="52" t="s">
        <v>14248</v>
      </c>
      <c r="BN146" s="52" t="s">
        <v>14248</v>
      </c>
      <c r="BO146" s="52" t="s">
        <v>14110</v>
      </c>
      <c r="BP146" s="52" t="s">
        <v>14110</v>
      </c>
      <c r="BQ146" s="52" t="s">
        <v>14110</v>
      </c>
      <c r="BR146" s="52" t="s">
        <v>14110</v>
      </c>
      <c r="BS146" s="52" t="s">
        <v>14110</v>
      </c>
      <c r="BT146" s="52" t="s">
        <v>14110</v>
      </c>
      <c r="BU146" s="82"/>
      <c r="BV146" s="82" t="s">
        <v>14110</v>
      </c>
    </row>
    <row r="147" spans="1:74" ht="15" customHeight="1">
      <c r="A147" s="82">
        <v>279</v>
      </c>
      <c r="B147" s="82">
        <v>2018</v>
      </c>
      <c r="C147" s="82" t="s">
        <v>1074</v>
      </c>
      <c r="D147" s="82" t="s">
        <v>1075</v>
      </c>
      <c r="E147" s="82" t="s">
        <v>689</v>
      </c>
      <c r="F147" s="82" t="s">
        <v>13814</v>
      </c>
      <c r="G147" s="82">
        <v>0</v>
      </c>
      <c r="H147" s="82" t="s">
        <v>14085</v>
      </c>
      <c r="I147" s="82">
        <v>3</v>
      </c>
      <c r="J147" s="82"/>
      <c r="K147" s="82" t="s">
        <v>14085</v>
      </c>
      <c r="L147" s="82" t="s">
        <v>14109</v>
      </c>
      <c r="M147" s="82" t="s">
        <v>14110</v>
      </c>
      <c r="N147" s="82"/>
      <c r="O147" s="82" t="s">
        <v>14088</v>
      </c>
      <c r="P147" s="52" t="s">
        <v>14186</v>
      </c>
      <c r="Q147" s="52" t="s">
        <v>14090</v>
      </c>
      <c r="R147" s="52" t="s">
        <v>14250</v>
      </c>
      <c r="S147" s="52" t="s">
        <v>14090</v>
      </c>
      <c r="T147" s="52" t="s">
        <v>14090</v>
      </c>
      <c r="U147" s="52" t="s">
        <v>14114</v>
      </c>
      <c r="V147" s="52" t="s">
        <v>14087</v>
      </c>
      <c r="W147" s="52" t="s">
        <v>14092</v>
      </c>
      <c r="X147" s="52" t="s">
        <v>14116</v>
      </c>
      <c r="Y147" s="52" t="s">
        <v>14117</v>
      </c>
      <c r="Z147" s="52" t="s">
        <v>14140</v>
      </c>
      <c r="AA147" s="52" t="s">
        <v>14110</v>
      </c>
      <c r="AB147" s="52" t="s">
        <v>14095</v>
      </c>
      <c r="AC147" s="52" t="s">
        <v>14141</v>
      </c>
      <c r="AD147" s="52" t="s">
        <v>14141</v>
      </c>
      <c r="AE147" s="52" t="s">
        <v>14142</v>
      </c>
      <c r="AF147" s="82" t="s">
        <v>14120</v>
      </c>
      <c r="AG147" s="82"/>
      <c r="AH147" s="82" t="s">
        <v>14097</v>
      </c>
      <c r="AI147" s="82" t="s">
        <v>14098</v>
      </c>
      <c r="AJ147" s="82" t="s">
        <v>14123</v>
      </c>
      <c r="AK147" s="82" t="s">
        <v>14124</v>
      </c>
      <c r="AL147" s="82" t="s">
        <v>14124</v>
      </c>
      <c r="AM147" s="82" t="s">
        <v>14188</v>
      </c>
      <c r="AN147" s="82" t="s">
        <v>14110</v>
      </c>
      <c r="AO147" s="82" t="s">
        <v>14110</v>
      </c>
      <c r="AP147" s="82"/>
      <c r="AQ147" s="82" t="s">
        <v>14163</v>
      </c>
      <c r="AR147" s="82" t="s">
        <v>14163</v>
      </c>
      <c r="AS147" s="82" t="s">
        <v>14098</v>
      </c>
      <c r="AT147" s="82" t="s">
        <v>14203</v>
      </c>
      <c r="AU147" s="82" t="s">
        <v>14203</v>
      </c>
      <c r="AV147" s="82" t="s">
        <v>14087</v>
      </c>
      <c r="AW147" s="82" t="s">
        <v>14102</v>
      </c>
      <c r="AX147" s="82" t="s">
        <v>14102</v>
      </c>
      <c r="AY147" s="82" t="s">
        <v>14098</v>
      </c>
      <c r="AZ147" s="82" t="s">
        <v>14215</v>
      </c>
      <c r="BA147" s="82" t="s">
        <v>14479</v>
      </c>
      <c r="BB147" s="52" t="s">
        <v>14104</v>
      </c>
      <c r="BC147" s="52" t="s">
        <v>14211</v>
      </c>
      <c r="BD147" s="52" t="s">
        <v>14211</v>
      </c>
      <c r="BE147" s="52" t="s">
        <v>14211</v>
      </c>
      <c r="BF147" s="52" t="s">
        <v>14156</v>
      </c>
      <c r="BG147" s="52" t="s">
        <v>14156</v>
      </c>
      <c r="BH147" s="52" t="s">
        <v>14156</v>
      </c>
      <c r="BI147" s="52" t="s">
        <v>14106</v>
      </c>
      <c r="BJ147" s="52" t="s">
        <v>14195</v>
      </c>
      <c r="BK147" s="52" t="s">
        <v>14195</v>
      </c>
      <c r="BL147" s="52" t="s">
        <v>14153</v>
      </c>
      <c r="BM147" s="52" t="s">
        <v>14248</v>
      </c>
      <c r="BN147" s="52" t="s">
        <v>14248</v>
      </c>
      <c r="BO147" s="52" t="s">
        <v>14110</v>
      </c>
      <c r="BP147" s="52" t="s">
        <v>14110</v>
      </c>
      <c r="BQ147" s="52" t="s">
        <v>14110</v>
      </c>
      <c r="BR147" s="52" t="s">
        <v>14110</v>
      </c>
      <c r="BS147" s="52" t="s">
        <v>14110</v>
      </c>
      <c r="BT147" s="52" t="s">
        <v>14110</v>
      </c>
      <c r="BU147" s="82"/>
      <c r="BV147" s="82" t="s">
        <v>14110</v>
      </c>
    </row>
    <row r="148" spans="1:74" ht="15" customHeight="1">
      <c r="A148" s="82">
        <v>282</v>
      </c>
      <c r="B148" s="82">
        <v>2018</v>
      </c>
      <c r="C148" s="82" t="s">
        <v>14480</v>
      </c>
      <c r="D148" s="82" t="s">
        <v>14481</v>
      </c>
      <c r="E148" s="82" t="s">
        <v>639</v>
      </c>
      <c r="F148" s="150" t="s">
        <v>14482</v>
      </c>
      <c r="G148" s="150"/>
      <c r="H148" s="82" t="s">
        <v>14085</v>
      </c>
      <c r="I148" s="82">
        <v>3</v>
      </c>
      <c r="J148" s="82"/>
      <c r="K148" s="82" t="s">
        <v>14085</v>
      </c>
      <c r="L148" s="82" t="s">
        <v>14155</v>
      </c>
      <c r="M148" s="82" t="s">
        <v>14250</v>
      </c>
      <c r="N148" s="82"/>
      <c r="O148" s="82" t="s">
        <v>14088</v>
      </c>
      <c r="P148" t="s">
        <v>14112</v>
      </c>
      <c r="Q148" t="s">
        <v>14113</v>
      </c>
      <c r="R148" t="s">
        <v>14250</v>
      </c>
      <c r="S148" t="s">
        <v>14113</v>
      </c>
      <c r="T148" t="s">
        <v>14090</v>
      </c>
      <c r="U148" t="s">
        <v>14137</v>
      </c>
      <c r="V148" t="s">
        <v>14110</v>
      </c>
      <c r="W148" t="s">
        <v>14092</v>
      </c>
      <c r="X148" t="s">
        <v>14116</v>
      </c>
      <c r="Y148" t="s">
        <v>14093</v>
      </c>
      <c r="Z148" t="s">
        <v>14140</v>
      </c>
      <c r="AA148" t="s">
        <v>14110</v>
      </c>
      <c r="AB148" s="52" t="s">
        <v>14141</v>
      </c>
      <c r="AC148" s="52" t="s">
        <v>14141</v>
      </c>
      <c r="AD148" s="52" t="s">
        <v>14141</v>
      </c>
      <c r="AE148" s="52" t="s">
        <v>14093</v>
      </c>
      <c r="AF148" s="82" t="s">
        <v>14211</v>
      </c>
      <c r="AG148" s="82"/>
      <c r="AH148" s="82" t="s">
        <v>14097</v>
      </c>
      <c r="AI148" s="82" t="s">
        <v>14122</v>
      </c>
      <c r="AJ148" s="82" t="s">
        <v>14093</v>
      </c>
      <c r="AK148" s="82" t="s">
        <v>14099</v>
      </c>
      <c r="AL148" s="82" t="s">
        <v>14188</v>
      </c>
      <c r="AM148" s="82" t="s">
        <v>14188</v>
      </c>
      <c r="AN148" s="82" t="s">
        <v>14110</v>
      </c>
      <c r="AO148" s="82" t="s">
        <v>14110</v>
      </c>
      <c r="AP148" s="82"/>
      <c r="AQ148" s="82" t="s">
        <v>14100</v>
      </c>
      <c r="AR148" s="82" t="s">
        <v>14100</v>
      </c>
      <c r="AS148" s="82" t="s">
        <v>14098</v>
      </c>
      <c r="AT148" s="82" t="s">
        <v>14250</v>
      </c>
      <c r="AU148" s="82" t="s">
        <v>14250</v>
      </c>
      <c r="AV148" s="82" t="s">
        <v>14250</v>
      </c>
      <c r="AW148" s="82" t="s">
        <v>14102</v>
      </c>
      <c r="AX148" s="82" t="s">
        <v>14165</v>
      </c>
      <c r="AY148" s="82" t="s">
        <v>14122</v>
      </c>
      <c r="AZ148" s="82" t="s">
        <v>14128</v>
      </c>
      <c r="BA148" s="82"/>
      <c r="BB148" s="52" t="s">
        <v>14104</v>
      </c>
      <c r="BC148" s="52" t="s">
        <v>14211</v>
      </c>
      <c r="BD148" s="52" t="s">
        <v>14211</v>
      </c>
      <c r="BE148" s="52" t="s">
        <v>14211</v>
      </c>
      <c r="BF148" s="52" t="s">
        <v>14156</v>
      </c>
      <c r="BG148" s="52" t="s">
        <v>14156</v>
      </c>
      <c r="BH148" s="52" t="s">
        <v>14156</v>
      </c>
      <c r="BI148" s="52" t="s">
        <v>14106</v>
      </c>
      <c r="BJ148" s="52" t="s">
        <v>14195</v>
      </c>
      <c r="BK148" s="52" t="s">
        <v>14195</v>
      </c>
      <c r="BL148" s="52" t="s">
        <v>14242</v>
      </c>
      <c r="BM148" s="52" t="s">
        <v>14153</v>
      </c>
      <c r="BN148" s="52" t="s">
        <v>14248</v>
      </c>
      <c r="BO148" s="52" t="s">
        <v>14110</v>
      </c>
      <c r="BP148" s="52" t="s">
        <v>14110</v>
      </c>
      <c r="BQ148" s="52" t="s">
        <v>14110</v>
      </c>
      <c r="BR148" s="52" t="s">
        <v>14110</v>
      </c>
      <c r="BS148" s="52" t="s">
        <v>14110</v>
      </c>
      <c r="BT148" s="52" t="s">
        <v>14110</v>
      </c>
      <c r="BU148" s="82"/>
      <c r="BV148" s="82" t="s">
        <v>14087</v>
      </c>
    </row>
    <row r="149" spans="1:74" ht="15" customHeight="1">
      <c r="A149" s="82"/>
      <c r="B149" s="82"/>
      <c r="C149" s="82"/>
      <c r="D149" s="82"/>
      <c r="E149" s="82"/>
      <c r="F149" s="82"/>
      <c r="G149" s="82">
        <v>0</v>
      </c>
      <c r="H149" s="82" t="s">
        <v>14108</v>
      </c>
      <c r="I149" s="82">
        <v>6</v>
      </c>
      <c r="J149" s="82"/>
      <c r="K149" s="82" t="s">
        <v>14085</v>
      </c>
      <c r="L149" s="82" t="s">
        <v>14155</v>
      </c>
      <c r="M149" s="82" t="s">
        <v>14250</v>
      </c>
      <c r="N149" s="82"/>
      <c r="O149" s="82" t="s">
        <v>14088</v>
      </c>
      <c r="P149" s="52" t="s">
        <v>14136</v>
      </c>
      <c r="Q149" s="52" t="s">
        <v>14113</v>
      </c>
      <c r="R149" s="52" t="s">
        <v>14250</v>
      </c>
      <c r="S149" s="52" t="s">
        <v>14113</v>
      </c>
      <c r="T149" s="52" t="s">
        <v>14113</v>
      </c>
      <c r="U149" s="52" t="s">
        <v>14137</v>
      </c>
      <c r="V149" s="52" t="s">
        <v>14110</v>
      </c>
      <c r="W149" s="52" t="s">
        <v>14092</v>
      </c>
      <c r="X149" s="52" t="s">
        <v>14116</v>
      </c>
      <c r="Y149" s="52" t="s">
        <v>14093</v>
      </c>
      <c r="Z149" s="52" t="s">
        <v>14140</v>
      </c>
      <c r="AA149" s="52" t="s">
        <v>14110</v>
      </c>
      <c r="AB149" s="52" t="s">
        <v>14095</v>
      </c>
      <c r="AC149" s="52" t="s">
        <v>14141</v>
      </c>
      <c r="AD149" s="52" t="s">
        <v>14141</v>
      </c>
      <c r="AE149" s="52" t="s">
        <v>14093</v>
      </c>
      <c r="AF149" s="82" t="s">
        <v>14211</v>
      </c>
      <c r="AG149" s="82"/>
      <c r="AH149" s="82" t="s">
        <v>14097</v>
      </c>
      <c r="AI149" s="82" t="s">
        <v>14122</v>
      </c>
      <c r="AJ149" s="82" t="s">
        <v>14093</v>
      </c>
      <c r="AK149" s="82" t="s">
        <v>14099</v>
      </c>
      <c r="AL149" s="82" t="s">
        <v>14188</v>
      </c>
      <c r="AM149" s="82" t="s">
        <v>14188</v>
      </c>
      <c r="AN149" s="82" t="s">
        <v>14110</v>
      </c>
      <c r="AO149" s="82" t="s">
        <v>14110</v>
      </c>
      <c r="AP149" s="82"/>
      <c r="AQ149" s="82" t="s">
        <v>14100</v>
      </c>
      <c r="AR149" s="82" t="s">
        <v>14100</v>
      </c>
      <c r="AS149" s="82" t="s">
        <v>14098</v>
      </c>
      <c r="AT149" s="82" t="s">
        <v>14250</v>
      </c>
      <c r="AU149" s="82" t="s">
        <v>14250</v>
      </c>
      <c r="AV149" s="82" t="s">
        <v>14250</v>
      </c>
      <c r="AW149" s="82" t="s">
        <v>14102</v>
      </c>
      <c r="AX149" s="82" t="s">
        <v>14165</v>
      </c>
      <c r="AY149" s="82" t="s">
        <v>14122</v>
      </c>
      <c r="AZ149" s="82" t="s">
        <v>14128</v>
      </c>
      <c r="BA149" s="82"/>
      <c r="BB149" s="52" t="s">
        <v>14104</v>
      </c>
      <c r="BC149" s="52" t="s">
        <v>14211</v>
      </c>
      <c r="BD149" s="52" t="s">
        <v>14211</v>
      </c>
      <c r="BE149" s="52" t="s">
        <v>14211</v>
      </c>
      <c r="BF149" s="52" t="s">
        <v>14156</v>
      </c>
      <c r="BG149" s="52" t="s">
        <v>14156</v>
      </c>
      <c r="BH149" s="52" t="s">
        <v>14156</v>
      </c>
      <c r="BI149" s="52" t="s">
        <v>14106</v>
      </c>
      <c r="BJ149" s="52" t="s">
        <v>14195</v>
      </c>
      <c r="BK149" s="52" t="s">
        <v>14195</v>
      </c>
      <c r="BL149" s="52" t="s">
        <v>14242</v>
      </c>
      <c r="BM149" s="52" t="s">
        <v>14153</v>
      </c>
      <c r="BN149" s="52" t="s">
        <v>14248</v>
      </c>
      <c r="BO149" s="52" t="s">
        <v>14110</v>
      </c>
      <c r="BP149" s="52" t="s">
        <v>14110</v>
      </c>
      <c r="BQ149" s="52" t="s">
        <v>14110</v>
      </c>
      <c r="BR149" s="52" t="s">
        <v>14110</v>
      </c>
      <c r="BS149" s="52" t="s">
        <v>14110</v>
      </c>
      <c r="BT149" s="52" t="s">
        <v>14110</v>
      </c>
      <c r="BU149" s="82"/>
      <c r="BV149" s="82" t="s">
        <v>14087</v>
      </c>
    </row>
    <row r="150" spans="1:74" ht="15" customHeight="1">
      <c r="A150" s="82">
        <v>286</v>
      </c>
      <c r="B150" s="82">
        <v>2019</v>
      </c>
      <c r="C150" s="82" t="s">
        <v>217</v>
      </c>
      <c r="D150" s="82" t="s">
        <v>218</v>
      </c>
      <c r="E150" s="82" t="s">
        <v>712</v>
      </c>
      <c r="F150" s="150" t="s">
        <v>13820</v>
      </c>
      <c r="G150" s="150"/>
      <c r="H150" s="82" t="s">
        <v>14085</v>
      </c>
      <c r="I150" s="82">
        <v>16</v>
      </c>
      <c r="J150" s="82"/>
      <c r="K150" s="82" t="s">
        <v>14085</v>
      </c>
      <c r="L150" s="82" t="s">
        <v>14171</v>
      </c>
      <c r="M150" s="82" t="s">
        <v>14250</v>
      </c>
      <c r="N150" s="82" t="s">
        <v>14483</v>
      </c>
      <c r="O150" s="82" t="s">
        <v>14088</v>
      </c>
      <c r="P150" s="52" t="s">
        <v>14112</v>
      </c>
      <c r="Q150" s="52" t="s">
        <v>14090</v>
      </c>
      <c r="R150" s="52" t="s">
        <v>14250</v>
      </c>
      <c r="S150" s="52" t="s">
        <v>14090</v>
      </c>
      <c r="T150" s="52" t="s">
        <v>14090</v>
      </c>
      <c r="U150" s="52" t="s">
        <v>14137</v>
      </c>
      <c r="V150" s="52" t="s">
        <v>14110</v>
      </c>
      <c r="W150" s="52" t="s">
        <v>14092</v>
      </c>
      <c r="X150" s="52" t="s">
        <v>14091</v>
      </c>
      <c r="Y150" s="52" t="s">
        <v>14093</v>
      </c>
      <c r="Z150" s="52" t="s">
        <v>14140</v>
      </c>
      <c r="AA150" s="52" t="s">
        <v>14110</v>
      </c>
      <c r="AB150" s="52" t="s">
        <v>14095</v>
      </c>
      <c r="AC150" s="52" t="s">
        <v>14141</v>
      </c>
      <c r="AD150" s="52" t="s">
        <v>14141</v>
      </c>
      <c r="AE150" s="52" t="s">
        <v>14093</v>
      </c>
      <c r="AF150" s="82" t="s">
        <v>14096</v>
      </c>
      <c r="AG150" s="82"/>
      <c r="AH150" s="82" t="s">
        <v>14097</v>
      </c>
      <c r="AI150" s="82" t="s">
        <v>14098</v>
      </c>
      <c r="AJ150" s="82" t="s">
        <v>14123</v>
      </c>
      <c r="AK150" s="82" t="s">
        <v>14099</v>
      </c>
      <c r="AL150" s="82" t="s">
        <v>14099</v>
      </c>
      <c r="AM150" s="82" t="s">
        <v>14188</v>
      </c>
      <c r="AN150" s="82" t="s">
        <v>14110</v>
      </c>
      <c r="AO150" s="82" t="s">
        <v>14110</v>
      </c>
      <c r="AP150" s="82"/>
      <c r="AQ150" s="82" t="s">
        <v>14100</v>
      </c>
      <c r="AR150" s="82" t="s">
        <v>14100</v>
      </c>
      <c r="AS150" s="82" t="s">
        <v>14122</v>
      </c>
      <c r="AT150" s="82" t="s">
        <v>14250</v>
      </c>
      <c r="AU150" s="82" t="s">
        <v>14250</v>
      </c>
      <c r="AV150" s="82" t="s">
        <v>14250</v>
      </c>
      <c r="AW150" s="82" t="s">
        <v>14102</v>
      </c>
      <c r="AX150" s="82" t="s">
        <v>14102</v>
      </c>
      <c r="AY150" s="82" t="s">
        <v>14098</v>
      </c>
      <c r="AZ150" s="82" t="s">
        <v>14103</v>
      </c>
      <c r="BA150" s="82"/>
      <c r="BB150" s="52" t="s">
        <v>14104</v>
      </c>
      <c r="BC150" s="52" t="s">
        <v>14211</v>
      </c>
      <c r="BD150" s="52" t="s">
        <v>14211</v>
      </c>
      <c r="BE150" s="52" t="s">
        <v>14211</v>
      </c>
      <c r="BF150" s="52" t="s">
        <v>14156</v>
      </c>
      <c r="BG150" s="52" t="s">
        <v>14156</v>
      </c>
      <c r="BH150" s="52" t="s">
        <v>14156</v>
      </c>
      <c r="BI150" s="52" t="s">
        <v>14131</v>
      </c>
      <c r="BJ150" s="52" t="s">
        <v>14195</v>
      </c>
      <c r="BK150" s="52" t="s">
        <v>14195</v>
      </c>
      <c r="BL150" s="52" t="s">
        <v>14208</v>
      </c>
      <c r="BM150" s="52" t="s">
        <v>14248</v>
      </c>
      <c r="BN150" s="52" t="s">
        <v>14248</v>
      </c>
      <c r="BO150" s="52" t="s">
        <v>14110</v>
      </c>
      <c r="BP150" s="52" t="s">
        <v>14110</v>
      </c>
      <c r="BQ150" s="52" t="s">
        <v>14110</v>
      </c>
      <c r="BR150" s="52" t="s">
        <v>14110</v>
      </c>
      <c r="BS150" s="52" t="s">
        <v>14110</v>
      </c>
      <c r="BT150" s="52" t="s">
        <v>14110</v>
      </c>
      <c r="BU150" s="82"/>
      <c r="BV150" s="82" t="s">
        <v>14110</v>
      </c>
    </row>
    <row r="151" spans="1:74" ht="15" customHeight="1">
      <c r="A151" s="82"/>
      <c r="B151" s="82"/>
      <c r="C151" s="82"/>
      <c r="D151" s="82"/>
      <c r="E151" s="82"/>
      <c r="F151" s="82"/>
      <c r="G151" s="82"/>
      <c r="H151" s="82" t="s">
        <v>14108</v>
      </c>
      <c r="I151" s="82">
        <v>16</v>
      </c>
      <c r="J151" s="82"/>
      <c r="K151" s="82" t="s">
        <v>14108</v>
      </c>
      <c r="L151" s="82" t="s">
        <v>14171</v>
      </c>
      <c r="M151" s="82" t="s">
        <v>14250</v>
      </c>
      <c r="N151" s="82"/>
      <c r="O151" s="82" t="s">
        <v>14135</v>
      </c>
      <c r="P151" s="52" t="s">
        <v>14112</v>
      </c>
      <c r="Q151" s="52" t="s">
        <v>14090</v>
      </c>
      <c r="R151" s="52" t="s">
        <v>14250</v>
      </c>
      <c r="S151" s="52" t="s">
        <v>14090</v>
      </c>
      <c r="T151" s="52" t="s">
        <v>14090</v>
      </c>
      <c r="U151" s="52" t="s">
        <v>14137</v>
      </c>
      <c r="V151" s="52" t="s">
        <v>14110</v>
      </c>
      <c r="W151" s="52" t="s">
        <v>14092</v>
      </c>
      <c r="X151" s="52" t="s">
        <v>14091</v>
      </c>
      <c r="Y151" s="52" t="s">
        <v>14093</v>
      </c>
      <c r="Z151" s="52" t="s">
        <v>14140</v>
      </c>
      <c r="AA151" s="52" t="s">
        <v>14110</v>
      </c>
      <c r="AB151" s="52" t="s">
        <v>14095</v>
      </c>
      <c r="AC151" s="52" t="s">
        <v>14141</v>
      </c>
      <c r="AD151" s="52" t="s">
        <v>14141</v>
      </c>
      <c r="AE151" s="52" t="s">
        <v>14093</v>
      </c>
      <c r="AF151" s="82" t="s">
        <v>14096</v>
      </c>
      <c r="AG151" s="82"/>
      <c r="AH151" s="82" t="s">
        <v>14097</v>
      </c>
      <c r="AI151" s="82" t="s">
        <v>14098</v>
      </c>
      <c r="AJ151" s="82" t="s">
        <v>14123</v>
      </c>
      <c r="AK151" s="82" t="s">
        <v>14099</v>
      </c>
      <c r="AL151" s="82" t="s">
        <v>14099</v>
      </c>
      <c r="AM151" s="82" t="s">
        <v>14188</v>
      </c>
      <c r="AN151" s="82" t="s">
        <v>14110</v>
      </c>
      <c r="AO151" s="82" t="s">
        <v>14110</v>
      </c>
      <c r="AP151" s="82" t="s">
        <v>14484</v>
      </c>
      <c r="AQ151" s="82" t="s">
        <v>14100</v>
      </c>
      <c r="AR151" s="82" t="s">
        <v>14100</v>
      </c>
      <c r="AS151" s="82" t="s">
        <v>14122</v>
      </c>
      <c r="AT151" s="82" t="s">
        <v>14250</v>
      </c>
      <c r="AU151" s="82" t="s">
        <v>14250</v>
      </c>
      <c r="AV151" s="82" t="s">
        <v>14250</v>
      </c>
      <c r="AW151" s="82" t="s">
        <v>14102</v>
      </c>
      <c r="AX151" s="82" t="s">
        <v>14215</v>
      </c>
      <c r="AY151" s="82" t="s">
        <v>14238</v>
      </c>
      <c r="AZ151" s="82" t="s">
        <v>14103</v>
      </c>
      <c r="BA151" s="82"/>
      <c r="BB151" s="52" t="s">
        <v>14104</v>
      </c>
      <c r="BC151" s="52" t="s">
        <v>14211</v>
      </c>
      <c r="BD151" s="52" t="s">
        <v>14211</v>
      </c>
      <c r="BE151" s="52" t="s">
        <v>14211</v>
      </c>
      <c r="BF151" s="52" t="s">
        <v>14156</v>
      </c>
      <c r="BG151" s="52" t="s">
        <v>14156</v>
      </c>
      <c r="BH151" s="52" t="s">
        <v>14156</v>
      </c>
      <c r="BI151" s="52" t="s">
        <v>14131</v>
      </c>
      <c r="BJ151" s="52" t="s">
        <v>14195</v>
      </c>
      <c r="BK151" s="52" t="s">
        <v>14195</v>
      </c>
      <c r="BL151" s="52" t="s">
        <v>14208</v>
      </c>
      <c r="BM151" s="52" t="s">
        <v>14248</v>
      </c>
      <c r="BN151" s="52" t="s">
        <v>14248</v>
      </c>
      <c r="BO151" s="52" t="s">
        <v>14110</v>
      </c>
      <c r="BP151" s="52" t="s">
        <v>14110</v>
      </c>
      <c r="BQ151" s="52" t="s">
        <v>14110</v>
      </c>
      <c r="BR151" s="52" t="s">
        <v>14110</v>
      </c>
      <c r="BS151" s="52" t="s">
        <v>14110</v>
      </c>
      <c r="BT151" s="52" t="s">
        <v>14110</v>
      </c>
      <c r="BU151" s="82"/>
      <c r="BV151" s="82" t="s">
        <v>14110</v>
      </c>
    </row>
    <row r="152" spans="1:74" ht="15" customHeight="1">
      <c r="A152" s="82"/>
      <c r="B152" s="82"/>
      <c r="C152" s="82"/>
      <c r="D152" s="82"/>
      <c r="E152" s="82"/>
      <c r="F152" s="82"/>
      <c r="G152" s="82"/>
      <c r="H152" s="82" t="s">
        <v>14133</v>
      </c>
      <c r="I152" s="82">
        <v>16</v>
      </c>
      <c r="J152" s="82"/>
      <c r="K152" s="82" t="s">
        <v>14108</v>
      </c>
      <c r="L152" s="82" t="s">
        <v>14171</v>
      </c>
      <c r="M152" s="82" t="s">
        <v>14250</v>
      </c>
      <c r="N152" s="82"/>
      <c r="O152" s="82" t="s">
        <v>14135</v>
      </c>
      <c r="P152" s="52" t="s">
        <v>14112</v>
      </c>
      <c r="Q152" s="52" t="s">
        <v>14090</v>
      </c>
      <c r="R152" s="52" t="s">
        <v>14250</v>
      </c>
      <c r="S152" s="52" t="s">
        <v>14090</v>
      </c>
      <c r="T152" s="52" t="s">
        <v>14090</v>
      </c>
      <c r="U152" s="52" t="s">
        <v>14137</v>
      </c>
      <c r="V152" s="52" t="s">
        <v>14110</v>
      </c>
      <c r="W152" s="52" t="s">
        <v>14092</v>
      </c>
      <c r="X152" s="52" t="s">
        <v>14091</v>
      </c>
      <c r="Y152" s="52" t="s">
        <v>14093</v>
      </c>
      <c r="Z152" s="52" t="s">
        <v>14140</v>
      </c>
      <c r="AA152" s="52" t="s">
        <v>14110</v>
      </c>
      <c r="AB152" s="52" t="s">
        <v>14095</v>
      </c>
      <c r="AC152" s="52" t="s">
        <v>14141</v>
      </c>
      <c r="AD152" s="52" t="s">
        <v>14141</v>
      </c>
      <c r="AE152" s="52" t="s">
        <v>14093</v>
      </c>
      <c r="AF152" s="82" t="s">
        <v>14096</v>
      </c>
      <c r="AG152" s="82"/>
      <c r="AH152" s="82" t="s">
        <v>14097</v>
      </c>
      <c r="AI152" s="82" t="s">
        <v>14098</v>
      </c>
      <c r="AJ152" s="82" t="s">
        <v>14123</v>
      </c>
      <c r="AK152" s="82" t="s">
        <v>14099</v>
      </c>
      <c r="AL152" s="82" t="s">
        <v>14099</v>
      </c>
      <c r="AM152" s="82" t="s">
        <v>14188</v>
      </c>
      <c r="AN152" s="82" t="s">
        <v>14110</v>
      </c>
      <c r="AO152" s="82" t="s">
        <v>14110</v>
      </c>
      <c r="AP152" s="82"/>
      <c r="AQ152" s="82" t="s">
        <v>14100</v>
      </c>
      <c r="AR152" s="82" t="s">
        <v>14100</v>
      </c>
      <c r="AS152" s="82" t="s">
        <v>14122</v>
      </c>
      <c r="AT152" s="82" t="s">
        <v>14250</v>
      </c>
      <c r="AU152" s="82" t="s">
        <v>14250</v>
      </c>
      <c r="AV152" s="82" t="s">
        <v>14250</v>
      </c>
      <c r="AW152" s="82" t="s">
        <v>14102</v>
      </c>
      <c r="AX152" s="82" t="s">
        <v>14102</v>
      </c>
      <c r="AY152" s="82" t="s">
        <v>14098</v>
      </c>
      <c r="AZ152" s="82" t="s">
        <v>14103</v>
      </c>
      <c r="BA152" s="82"/>
      <c r="BB152" s="52" t="s">
        <v>14104</v>
      </c>
      <c r="BC152" s="52" t="s">
        <v>14211</v>
      </c>
      <c r="BD152" s="52" t="s">
        <v>14211</v>
      </c>
      <c r="BE152" s="52" t="s">
        <v>14211</v>
      </c>
      <c r="BF152" s="52" t="s">
        <v>14156</v>
      </c>
      <c r="BG152" s="52" t="s">
        <v>14156</v>
      </c>
      <c r="BH152" s="52" t="s">
        <v>14156</v>
      </c>
      <c r="BI152" s="52" t="s">
        <v>14131</v>
      </c>
      <c r="BJ152" s="52" t="s">
        <v>14195</v>
      </c>
      <c r="BK152" s="52" t="s">
        <v>14195</v>
      </c>
      <c r="BL152" s="52" t="s">
        <v>14208</v>
      </c>
      <c r="BM152" s="52" t="s">
        <v>14248</v>
      </c>
      <c r="BN152" s="52" t="s">
        <v>14248</v>
      </c>
      <c r="BO152" s="52" t="s">
        <v>14110</v>
      </c>
      <c r="BP152" s="52" t="s">
        <v>14110</v>
      </c>
      <c r="BQ152" s="52" t="s">
        <v>14110</v>
      </c>
      <c r="BR152" s="52" t="s">
        <v>14110</v>
      </c>
      <c r="BS152" s="52" t="s">
        <v>14110</v>
      </c>
      <c r="BT152" s="52" t="s">
        <v>14110</v>
      </c>
      <c r="BU152" s="82"/>
      <c r="BV152" s="82" t="s">
        <v>14110</v>
      </c>
    </row>
    <row r="153" spans="1:74" ht="15" customHeight="1">
      <c r="A153" s="82"/>
      <c r="B153" s="82"/>
      <c r="C153" s="82"/>
      <c r="D153" s="82"/>
      <c r="E153" s="82"/>
      <c r="F153" s="82"/>
      <c r="G153" s="82"/>
      <c r="H153" s="82" t="s">
        <v>14154</v>
      </c>
      <c r="I153" s="82">
        <v>12</v>
      </c>
      <c r="J153" s="82"/>
      <c r="K153" s="82" t="s">
        <v>14085</v>
      </c>
      <c r="L153" s="82" t="s">
        <v>14171</v>
      </c>
      <c r="M153" s="82" t="s">
        <v>14250</v>
      </c>
      <c r="N153" s="82"/>
      <c r="O153" s="82" t="s">
        <v>14088</v>
      </c>
      <c r="P153" s="52" t="s">
        <v>14112</v>
      </c>
      <c r="Q153" s="52" t="s">
        <v>14090</v>
      </c>
      <c r="R153" s="52" t="s">
        <v>14250</v>
      </c>
      <c r="S153" s="52" t="s">
        <v>14090</v>
      </c>
      <c r="T153" s="52" t="s">
        <v>14090</v>
      </c>
      <c r="U153" s="52" t="s">
        <v>14137</v>
      </c>
      <c r="V153" s="52" t="s">
        <v>14110</v>
      </c>
      <c r="W153" s="52" t="s">
        <v>14092</v>
      </c>
      <c r="X153" s="52" t="s">
        <v>14091</v>
      </c>
      <c r="Y153" s="52" t="s">
        <v>14093</v>
      </c>
      <c r="Z153" s="52" t="s">
        <v>14140</v>
      </c>
      <c r="AA153" s="52" t="s">
        <v>14110</v>
      </c>
      <c r="AB153" s="52" t="s">
        <v>14095</v>
      </c>
      <c r="AC153" s="52" t="s">
        <v>14141</v>
      </c>
      <c r="AD153" s="52" t="s">
        <v>14141</v>
      </c>
      <c r="AE153" s="52" t="s">
        <v>14093</v>
      </c>
      <c r="AF153" s="82" t="s">
        <v>14096</v>
      </c>
      <c r="AG153" s="82"/>
      <c r="AH153" s="82" t="s">
        <v>14097</v>
      </c>
      <c r="AI153" s="82" t="s">
        <v>14098</v>
      </c>
      <c r="AJ153" s="82" t="s">
        <v>14123</v>
      </c>
      <c r="AK153" s="82" t="s">
        <v>14099</v>
      </c>
      <c r="AL153" s="82" t="s">
        <v>14099</v>
      </c>
      <c r="AM153" s="82" t="s">
        <v>14188</v>
      </c>
      <c r="AN153" s="82" t="s">
        <v>14110</v>
      </c>
      <c r="AO153" s="82" t="s">
        <v>14110</v>
      </c>
      <c r="AP153" s="82"/>
      <c r="AQ153" s="82" t="s">
        <v>14100</v>
      </c>
      <c r="AR153" s="82" t="s">
        <v>14100</v>
      </c>
      <c r="AS153" s="82" t="s">
        <v>14122</v>
      </c>
      <c r="AT153" s="82" t="s">
        <v>14250</v>
      </c>
      <c r="AU153" s="82" t="s">
        <v>14250</v>
      </c>
      <c r="AV153" s="82" t="s">
        <v>14250</v>
      </c>
      <c r="AW153" s="82" t="s">
        <v>14102</v>
      </c>
      <c r="AX153" s="82" t="s">
        <v>14102</v>
      </c>
      <c r="AY153" s="82" t="s">
        <v>14098</v>
      </c>
      <c r="AZ153" s="82" t="s">
        <v>14103</v>
      </c>
      <c r="BA153" s="82" t="s">
        <v>14485</v>
      </c>
      <c r="BB153" s="52" t="s">
        <v>14104</v>
      </c>
      <c r="BC153" s="52" t="s">
        <v>14211</v>
      </c>
      <c r="BD153" s="52" t="s">
        <v>14211</v>
      </c>
      <c r="BE153" s="52" t="s">
        <v>14211</v>
      </c>
      <c r="BF153" s="52" t="s">
        <v>14156</v>
      </c>
      <c r="BG153" s="52" t="s">
        <v>14156</v>
      </c>
      <c r="BH153" s="52" t="s">
        <v>14156</v>
      </c>
      <c r="BI153" s="52" t="s">
        <v>14131</v>
      </c>
      <c r="BJ153" s="52" t="s">
        <v>14195</v>
      </c>
      <c r="BK153" s="52" t="s">
        <v>14195</v>
      </c>
      <c r="BL153" s="52" t="s">
        <v>14208</v>
      </c>
      <c r="BM153" s="52" t="s">
        <v>14248</v>
      </c>
      <c r="BN153" s="52" t="s">
        <v>14248</v>
      </c>
      <c r="BO153" s="52" t="s">
        <v>14110</v>
      </c>
      <c r="BP153" s="52" t="s">
        <v>14110</v>
      </c>
      <c r="BQ153" s="52" t="s">
        <v>14110</v>
      </c>
      <c r="BR153" s="52" t="s">
        <v>14110</v>
      </c>
      <c r="BS153" s="52" t="s">
        <v>14110</v>
      </c>
      <c r="BT153" s="52" t="s">
        <v>14110</v>
      </c>
      <c r="BU153" s="82"/>
      <c r="BV153" s="82" t="s">
        <v>14110</v>
      </c>
    </row>
    <row r="154" spans="1:74" ht="15" customHeight="1">
      <c r="A154" s="82">
        <v>287</v>
      </c>
      <c r="B154" s="82">
        <v>2019</v>
      </c>
      <c r="C154" s="82" t="s">
        <v>385</v>
      </c>
      <c r="D154" s="82" t="s">
        <v>386</v>
      </c>
      <c r="E154" s="82" t="s">
        <v>766</v>
      </c>
      <c r="F154" s="150" t="s">
        <v>13821</v>
      </c>
      <c r="G154" s="150"/>
      <c r="H154" s="82" t="s">
        <v>14085</v>
      </c>
      <c r="I154" s="82">
        <v>10</v>
      </c>
      <c r="J154" s="82"/>
      <c r="K154" s="82" t="s">
        <v>14108</v>
      </c>
      <c r="L154" s="82" t="s">
        <v>14109</v>
      </c>
      <c r="M154" s="82" t="s">
        <v>14110</v>
      </c>
      <c r="N154" s="82"/>
      <c r="O154" s="82" t="s">
        <v>14111</v>
      </c>
      <c r="P154" s="52" t="s">
        <v>14156</v>
      </c>
      <c r="Q154" s="52" t="s">
        <v>14113</v>
      </c>
      <c r="R154" s="52" t="s">
        <v>14250</v>
      </c>
      <c r="S154" s="52" t="s">
        <v>14113</v>
      </c>
      <c r="T154" s="52" t="s">
        <v>14113</v>
      </c>
      <c r="U154" s="52" t="s">
        <v>14091</v>
      </c>
      <c r="V154" s="52" t="s">
        <v>14110</v>
      </c>
      <c r="W154" s="52" t="s">
        <v>14092</v>
      </c>
      <c r="X154" s="52" t="s">
        <v>14091</v>
      </c>
      <c r="Y154" s="52" t="s">
        <v>14093</v>
      </c>
      <c r="Z154" s="52" t="s">
        <v>14174</v>
      </c>
      <c r="AA154" s="52" t="s">
        <v>14110</v>
      </c>
      <c r="AB154" s="52" t="s">
        <v>14118</v>
      </c>
      <c r="AC154" s="52" t="s">
        <v>14141</v>
      </c>
      <c r="AD154" s="52" t="s">
        <v>14141</v>
      </c>
      <c r="AE154" s="52" t="s">
        <v>14093</v>
      </c>
      <c r="AF154" s="82" t="s">
        <v>14211</v>
      </c>
      <c r="AG154" s="82" t="s">
        <v>14486</v>
      </c>
      <c r="AH154" s="82" t="s">
        <v>14097</v>
      </c>
      <c r="AI154" s="82" t="s">
        <v>14098</v>
      </c>
      <c r="AJ154" s="82" t="s">
        <v>14123</v>
      </c>
      <c r="AK154" s="82" t="s">
        <v>14124</v>
      </c>
      <c r="AL154" s="82" t="s">
        <v>14124</v>
      </c>
      <c r="AM154" s="82" t="s">
        <v>14124</v>
      </c>
      <c r="AN154" s="82" t="s">
        <v>14110</v>
      </c>
      <c r="AO154" s="82" t="s">
        <v>14087</v>
      </c>
      <c r="AP154" s="82"/>
      <c r="AQ154" s="82" t="s">
        <v>14163</v>
      </c>
      <c r="AR154" s="82" t="s">
        <v>14163</v>
      </c>
      <c r="AS154" s="82" t="s">
        <v>14098</v>
      </c>
      <c r="AT154" s="82" t="s">
        <v>14203</v>
      </c>
      <c r="AU154" s="82" t="s">
        <v>14203</v>
      </c>
      <c r="AV154" s="82" t="s">
        <v>14087</v>
      </c>
      <c r="AW154" s="82" t="s">
        <v>14239</v>
      </c>
      <c r="AX154" s="82" t="s">
        <v>14239</v>
      </c>
      <c r="AY154" s="82" t="s">
        <v>14122</v>
      </c>
      <c r="AZ154" s="82" t="s">
        <v>14103</v>
      </c>
      <c r="BA154" s="82"/>
      <c r="BB154" s="52" t="s">
        <v>14104</v>
      </c>
      <c r="BC154" s="52" t="s">
        <v>14211</v>
      </c>
      <c r="BD154" s="52" t="s">
        <v>14211</v>
      </c>
      <c r="BE154" s="52" t="s">
        <v>14211</v>
      </c>
      <c r="BF154" s="52" t="s">
        <v>14156</v>
      </c>
      <c r="BG154" s="52" t="s">
        <v>14156</v>
      </c>
      <c r="BH154" s="52" t="s">
        <v>14156</v>
      </c>
      <c r="BI154" s="52" t="s">
        <v>14131</v>
      </c>
      <c r="BJ154" s="52" t="s">
        <v>14106</v>
      </c>
      <c r="BK154" s="52" t="s">
        <v>14195</v>
      </c>
      <c r="BL154" s="52" t="s">
        <v>14107</v>
      </c>
      <c r="BM154" s="52" t="s">
        <v>14225</v>
      </c>
      <c r="BN154" s="52" t="s">
        <v>14248</v>
      </c>
      <c r="BO154" s="52" t="s">
        <v>14110</v>
      </c>
      <c r="BP154" s="52" t="s">
        <v>14110</v>
      </c>
      <c r="BQ154" s="52" t="s">
        <v>14110</v>
      </c>
      <c r="BR154" s="52" t="s">
        <v>14110</v>
      </c>
      <c r="BS154" s="52" t="s">
        <v>14110</v>
      </c>
      <c r="BT154" s="52" t="s">
        <v>14110</v>
      </c>
      <c r="BU154" s="82"/>
      <c r="BV154" s="82" t="s">
        <v>14110</v>
      </c>
    </row>
    <row r="155" spans="1:74" ht="15" customHeight="1">
      <c r="A155" s="82">
        <v>298</v>
      </c>
      <c r="B155" s="82">
        <v>2019</v>
      </c>
      <c r="C155" s="82" t="s">
        <v>886</v>
      </c>
      <c r="D155" s="82" t="s">
        <v>887</v>
      </c>
      <c r="E155" s="82" t="s">
        <v>639</v>
      </c>
      <c r="F155" s="150" t="s">
        <v>13829</v>
      </c>
      <c r="G155" s="150"/>
      <c r="H155" s="82" t="s">
        <v>14085</v>
      </c>
      <c r="I155" s="82">
        <v>3</v>
      </c>
      <c r="J155" s="82"/>
      <c r="K155" s="82" t="s">
        <v>14085</v>
      </c>
      <c r="L155" s="82" t="s">
        <v>14155</v>
      </c>
      <c r="M155" s="82" t="s">
        <v>14250</v>
      </c>
      <c r="N155" s="82"/>
      <c r="O155" s="82" t="s">
        <v>14088</v>
      </c>
      <c r="P155" s="52" t="s">
        <v>14172</v>
      </c>
      <c r="Q155" s="52" t="s">
        <v>14090</v>
      </c>
      <c r="R155" s="52" t="s">
        <v>14250</v>
      </c>
      <c r="S155" s="52" t="s">
        <v>14090</v>
      </c>
      <c r="T155" s="52" t="s">
        <v>14090</v>
      </c>
      <c r="U155" s="52" t="s">
        <v>14137</v>
      </c>
      <c r="V155" s="52" t="s">
        <v>14087</v>
      </c>
      <c r="W155" s="52" t="s">
        <v>14092</v>
      </c>
      <c r="X155" s="52" t="s">
        <v>14116</v>
      </c>
      <c r="Y155" s="52" t="s">
        <v>14093</v>
      </c>
      <c r="Z155" s="52" t="s">
        <v>14140</v>
      </c>
      <c r="AA155" s="52" t="s">
        <v>14110</v>
      </c>
      <c r="AB155" s="52" t="s">
        <v>14118</v>
      </c>
      <c r="AC155" s="52" t="s">
        <v>14141</v>
      </c>
      <c r="AD155" s="52" t="s">
        <v>14141</v>
      </c>
      <c r="AE155" s="52" t="s">
        <v>14093</v>
      </c>
      <c r="AF155" s="82" t="s">
        <v>14211</v>
      </c>
      <c r="AG155" s="82"/>
      <c r="AH155" s="82" t="s">
        <v>14097</v>
      </c>
      <c r="AI155" s="82" t="s">
        <v>14098</v>
      </c>
      <c r="AJ155" s="82" t="s">
        <v>14144</v>
      </c>
      <c r="AK155" s="82" t="s">
        <v>14099</v>
      </c>
      <c r="AL155" s="82" t="s">
        <v>14099</v>
      </c>
      <c r="AM155" s="82" t="s">
        <v>14188</v>
      </c>
      <c r="AN155" s="82" t="s">
        <v>14110</v>
      </c>
      <c r="AO155" s="82" t="s">
        <v>14087</v>
      </c>
      <c r="AP155" s="82" t="s">
        <v>14487</v>
      </c>
      <c r="AQ155" s="82" t="s">
        <v>14100</v>
      </c>
      <c r="AR155" s="82" t="s">
        <v>14100</v>
      </c>
      <c r="AS155" s="82" t="s">
        <v>14098</v>
      </c>
      <c r="AT155" s="82" t="s">
        <v>14250</v>
      </c>
      <c r="AU155" s="82" t="s">
        <v>14250</v>
      </c>
      <c r="AV155" s="82" t="s">
        <v>14250</v>
      </c>
      <c r="AW155" s="82" t="s">
        <v>14102</v>
      </c>
      <c r="AX155" s="82" t="s">
        <v>14102</v>
      </c>
      <c r="AY155" s="82" t="s">
        <v>14098</v>
      </c>
      <c r="AZ155" s="82" t="s">
        <v>14103</v>
      </c>
      <c r="BA155" s="82"/>
      <c r="BB155" s="52" t="s">
        <v>14104</v>
      </c>
      <c r="BC155" s="52" t="s">
        <v>14211</v>
      </c>
      <c r="BD155" s="52" t="s">
        <v>14211</v>
      </c>
      <c r="BE155" s="52" t="s">
        <v>14211</v>
      </c>
      <c r="BF155" s="52" t="s">
        <v>14156</v>
      </c>
      <c r="BG155" s="52" t="s">
        <v>14156</v>
      </c>
      <c r="BH155" s="52" t="s">
        <v>14156</v>
      </c>
      <c r="BI155" s="52" t="s">
        <v>14106</v>
      </c>
      <c r="BJ155" s="52" t="s">
        <v>14195</v>
      </c>
      <c r="BK155" s="52" t="s">
        <v>14195</v>
      </c>
      <c r="BL155" s="52" t="s">
        <v>14242</v>
      </c>
      <c r="BM155" s="52" t="s">
        <v>14248</v>
      </c>
      <c r="BN155" s="52" t="s">
        <v>14248</v>
      </c>
      <c r="BO155" s="52" t="s">
        <v>14110</v>
      </c>
      <c r="BP155" s="52" t="s">
        <v>14110</v>
      </c>
      <c r="BQ155" s="52" t="s">
        <v>14110</v>
      </c>
      <c r="BR155" s="52" t="s">
        <v>14110</v>
      </c>
      <c r="BS155" s="52" t="s">
        <v>14110</v>
      </c>
      <c r="BT155" s="52" t="s">
        <v>14110</v>
      </c>
      <c r="BU155" s="82"/>
      <c r="BV155" s="82" t="s">
        <v>14110</v>
      </c>
    </row>
    <row r="156" spans="1:74" ht="15" customHeight="1">
      <c r="A156" s="82"/>
      <c r="B156" s="82"/>
      <c r="C156" s="82"/>
      <c r="D156" s="82"/>
      <c r="E156" s="82"/>
      <c r="F156" s="82"/>
      <c r="G156" s="82"/>
      <c r="H156" s="82" t="s">
        <v>14108</v>
      </c>
      <c r="I156" s="82">
        <v>3</v>
      </c>
      <c r="J156" s="82"/>
      <c r="K156" s="82" t="s">
        <v>14085</v>
      </c>
      <c r="L156" s="82" t="s">
        <v>14155</v>
      </c>
      <c r="M156" s="82" t="s">
        <v>14250</v>
      </c>
      <c r="N156" s="82"/>
      <c r="O156" s="82" t="s">
        <v>14088</v>
      </c>
      <c r="P156" s="52" t="s">
        <v>14172</v>
      </c>
      <c r="Q156" s="52" t="s">
        <v>14090</v>
      </c>
      <c r="R156" s="52" t="s">
        <v>14250</v>
      </c>
      <c r="S156" s="52" t="s">
        <v>14090</v>
      </c>
      <c r="T156" s="52" t="s">
        <v>14090</v>
      </c>
      <c r="U156" s="52" t="s">
        <v>14137</v>
      </c>
      <c r="V156" s="52" t="s">
        <v>14087</v>
      </c>
      <c r="W156" s="52" t="s">
        <v>14092</v>
      </c>
      <c r="X156" s="52" t="s">
        <v>14116</v>
      </c>
      <c r="Y156" s="52" t="s">
        <v>14093</v>
      </c>
      <c r="Z156" s="52" t="s">
        <v>14140</v>
      </c>
      <c r="AA156" s="52" t="s">
        <v>14110</v>
      </c>
      <c r="AB156" s="52" t="s">
        <v>14118</v>
      </c>
      <c r="AC156" s="52" t="s">
        <v>14141</v>
      </c>
      <c r="AD156" s="52" t="s">
        <v>14141</v>
      </c>
      <c r="AE156" s="52" t="s">
        <v>14093</v>
      </c>
      <c r="AF156" s="82" t="s">
        <v>14211</v>
      </c>
      <c r="AG156" s="82"/>
      <c r="AH156" s="82" t="s">
        <v>14097</v>
      </c>
      <c r="AI156" s="82" t="s">
        <v>14098</v>
      </c>
      <c r="AJ156" s="82" t="s">
        <v>14144</v>
      </c>
      <c r="AK156" s="82" t="s">
        <v>14099</v>
      </c>
      <c r="AL156" s="82" t="s">
        <v>14099</v>
      </c>
      <c r="AM156" s="82" t="s">
        <v>14188</v>
      </c>
      <c r="AN156" s="82" t="s">
        <v>14110</v>
      </c>
      <c r="AO156" s="82" t="s">
        <v>14087</v>
      </c>
      <c r="AP156" s="82" t="s">
        <v>14487</v>
      </c>
      <c r="AQ156" s="82" t="s">
        <v>14100</v>
      </c>
      <c r="AR156" s="82" t="s">
        <v>14100</v>
      </c>
      <c r="AS156" s="82" t="s">
        <v>14098</v>
      </c>
      <c r="AT156" s="82" t="s">
        <v>14250</v>
      </c>
      <c r="AU156" s="82" t="s">
        <v>14250</v>
      </c>
      <c r="AV156" s="82" t="s">
        <v>14250</v>
      </c>
      <c r="AW156" s="82" t="s">
        <v>14102</v>
      </c>
      <c r="AX156" s="82" t="s">
        <v>14102</v>
      </c>
      <c r="AY156" s="82" t="s">
        <v>14098</v>
      </c>
      <c r="AZ156" s="82" t="s">
        <v>14103</v>
      </c>
      <c r="BA156" s="82"/>
      <c r="BB156" s="52" t="s">
        <v>14104</v>
      </c>
      <c r="BC156" s="52" t="s">
        <v>14150</v>
      </c>
      <c r="BD156" s="52" t="s">
        <v>14211</v>
      </c>
      <c r="BE156" s="52" t="s">
        <v>14211</v>
      </c>
      <c r="BF156" s="52" t="s">
        <v>14156</v>
      </c>
      <c r="BG156" s="52" t="s">
        <v>14156</v>
      </c>
      <c r="BH156" s="52" t="s">
        <v>14156</v>
      </c>
      <c r="BI156" s="52" t="s">
        <v>14106</v>
      </c>
      <c r="BJ156" s="52" t="s">
        <v>14195</v>
      </c>
      <c r="BK156" s="52" t="s">
        <v>14195</v>
      </c>
      <c r="BL156" s="52" t="s">
        <v>14242</v>
      </c>
      <c r="BM156" s="52" t="s">
        <v>14248</v>
      </c>
      <c r="BN156" s="52" t="s">
        <v>14248</v>
      </c>
      <c r="BO156" s="52" t="s">
        <v>14110</v>
      </c>
      <c r="BP156" s="52" t="s">
        <v>14110</v>
      </c>
      <c r="BQ156" s="52" t="s">
        <v>14110</v>
      </c>
      <c r="BR156" s="52" t="s">
        <v>14110</v>
      </c>
      <c r="BS156" s="52" t="s">
        <v>14110</v>
      </c>
      <c r="BT156" s="52" t="s">
        <v>14110</v>
      </c>
      <c r="BU156" s="82"/>
      <c r="BV156" s="82" t="s">
        <v>14110</v>
      </c>
    </row>
    <row r="157" spans="1:74" ht="15" customHeight="1">
      <c r="A157" s="82"/>
      <c r="B157" s="82"/>
      <c r="C157" s="82"/>
      <c r="D157" s="82"/>
      <c r="E157" s="82"/>
      <c r="F157" s="82"/>
      <c r="G157" s="82"/>
      <c r="H157" s="82" t="s">
        <v>14133</v>
      </c>
      <c r="I157" s="82">
        <v>2</v>
      </c>
      <c r="J157" s="82"/>
      <c r="K157" s="82" t="s">
        <v>14085</v>
      </c>
      <c r="L157" s="82" t="s">
        <v>14155</v>
      </c>
      <c r="M157" s="82" t="s">
        <v>14250</v>
      </c>
      <c r="N157" s="82"/>
      <c r="O157" s="82" t="s">
        <v>14088</v>
      </c>
      <c r="P157" s="52" t="s">
        <v>14172</v>
      </c>
      <c r="Q157" s="52" t="s">
        <v>14090</v>
      </c>
      <c r="R157" s="52" t="s">
        <v>14250</v>
      </c>
      <c r="S157" s="52" t="s">
        <v>14090</v>
      </c>
      <c r="T157" s="52" t="s">
        <v>14090</v>
      </c>
      <c r="U157" s="52" t="s">
        <v>14137</v>
      </c>
      <c r="V157" s="52" t="s">
        <v>14087</v>
      </c>
      <c r="W157" s="52" t="s">
        <v>14092</v>
      </c>
      <c r="X157" s="52" t="s">
        <v>14116</v>
      </c>
      <c r="Y157" s="52" t="s">
        <v>14093</v>
      </c>
      <c r="Z157" s="52" t="s">
        <v>14140</v>
      </c>
      <c r="AA157" s="52" t="s">
        <v>14110</v>
      </c>
      <c r="AB157" s="52" t="s">
        <v>14118</v>
      </c>
      <c r="AC157" s="52" t="s">
        <v>14141</v>
      </c>
      <c r="AD157" s="52" t="s">
        <v>14141</v>
      </c>
      <c r="AE157" s="52" t="s">
        <v>14093</v>
      </c>
      <c r="AF157" s="82" t="s">
        <v>14211</v>
      </c>
      <c r="AG157" s="82"/>
      <c r="AH157" s="82" t="s">
        <v>14097</v>
      </c>
      <c r="AI157" s="82" t="s">
        <v>14098</v>
      </c>
      <c r="AJ157" s="82" t="s">
        <v>14144</v>
      </c>
      <c r="AK157" s="82" t="s">
        <v>14099</v>
      </c>
      <c r="AL157" s="82" t="s">
        <v>14099</v>
      </c>
      <c r="AM157" s="82" t="s">
        <v>14188</v>
      </c>
      <c r="AN157" s="82" t="s">
        <v>14110</v>
      </c>
      <c r="AO157" s="82" t="s">
        <v>14087</v>
      </c>
      <c r="AP157" s="82" t="s">
        <v>14487</v>
      </c>
      <c r="AQ157" s="82" t="s">
        <v>14100</v>
      </c>
      <c r="AR157" s="82" t="s">
        <v>14100</v>
      </c>
      <c r="AS157" s="82" t="s">
        <v>14098</v>
      </c>
      <c r="AT157" s="82" t="s">
        <v>14250</v>
      </c>
      <c r="AU157" s="82" t="s">
        <v>14250</v>
      </c>
      <c r="AV157" s="82" t="s">
        <v>14250</v>
      </c>
      <c r="AW157" s="82" t="s">
        <v>14102</v>
      </c>
      <c r="AX157" s="82" t="s">
        <v>14102</v>
      </c>
      <c r="AY157" s="82" t="s">
        <v>14122</v>
      </c>
      <c r="AZ157" s="82" t="s">
        <v>14103</v>
      </c>
      <c r="BA157" s="82"/>
      <c r="BB157" s="52" t="s">
        <v>14104</v>
      </c>
      <c r="BC157" s="52" t="s">
        <v>14150</v>
      </c>
      <c r="BD157" s="52" t="s">
        <v>14211</v>
      </c>
      <c r="BE157" s="52" t="s">
        <v>14211</v>
      </c>
      <c r="BF157" s="52" t="s">
        <v>14156</v>
      </c>
      <c r="BG157" s="52" t="s">
        <v>14156</v>
      </c>
      <c r="BH157" s="52" t="s">
        <v>14156</v>
      </c>
      <c r="BI157" s="52" t="s">
        <v>14106</v>
      </c>
      <c r="BJ157" s="52" t="s">
        <v>14195</v>
      </c>
      <c r="BK157" s="52" t="s">
        <v>14195</v>
      </c>
      <c r="BL157" s="52" t="s">
        <v>14242</v>
      </c>
      <c r="BM157" s="52" t="s">
        <v>14248</v>
      </c>
      <c r="BN157" s="52" t="s">
        <v>14248</v>
      </c>
      <c r="BO157" s="52" t="s">
        <v>14110</v>
      </c>
      <c r="BP157" s="52" t="s">
        <v>14110</v>
      </c>
      <c r="BQ157" s="52" t="s">
        <v>14110</v>
      </c>
      <c r="BR157" s="52" t="s">
        <v>14110</v>
      </c>
      <c r="BS157" s="52" t="s">
        <v>14110</v>
      </c>
      <c r="BT157" s="52" t="s">
        <v>14110</v>
      </c>
      <c r="BU157" s="82"/>
      <c r="BV157" s="82" t="s">
        <v>14110</v>
      </c>
    </row>
    <row r="158" spans="1:74" ht="15" customHeight="1">
      <c r="A158" s="82">
        <v>301</v>
      </c>
      <c r="B158" s="82">
        <v>2019</v>
      </c>
      <c r="C158" s="82" t="s">
        <v>1039</v>
      </c>
      <c r="D158" s="82" t="s">
        <v>1040</v>
      </c>
      <c r="E158" s="82" t="s">
        <v>639</v>
      </c>
      <c r="F158" s="150" t="s">
        <v>13831</v>
      </c>
      <c r="G158" s="150"/>
      <c r="H158" s="82" t="s">
        <v>14085</v>
      </c>
      <c r="I158" s="82">
        <v>4</v>
      </c>
      <c r="J158" s="82"/>
      <c r="K158" s="82" t="s">
        <v>14085</v>
      </c>
      <c r="L158" s="82" t="s">
        <v>14155</v>
      </c>
      <c r="M158" s="82" t="s">
        <v>14250</v>
      </c>
      <c r="N158" s="82"/>
      <c r="O158" s="82" t="s">
        <v>14088</v>
      </c>
      <c r="P158" s="52" t="s">
        <v>14112</v>
      </c>
      <c r="Q158" s="52" t="s">
        <v>14113</v>
      </c>
      <c r="R158" s="52" t="s">
        <v>14250</v>
      </c>
      <c r="S158" s="52" t="s">
        <v>14113</v>
      </c>
      <c r="T158" s="52" t="s">
        <v>14113</v>
      </c>
      <c r="U158" s="52" t="s">
        <v>14137</v>
      </c>
      <c r="V158" s="52" t="s">
        <v>14087</v>
      </c>
      <c r="W158" s="52" t="s">
        <v>14092</v>
      </c>
      <c r="X158" s="52" t="s">
        <v>14116</v>
      </c>
      <c r="Y158" s="52" t="s">
        <v>14117</v>
      </c>
      <c r="Z158" s="52" t="s">
        <v>14094</v>
      </c>
      <c r="AA158" s="52" t="s">
        <v>14110</v>
      </c>
      <c r="AB158" s="52" t="s">
        <v>14118</v>
      </c>
      <c r="AC158" s="52" t="s">
        <v>14141</v>
      </c>
      <c r="AD158" s="52" t="s">
        <v>14141</v>
      </c>
      <c r="AE158" s="52" t="s">
        <v>14093</v>
      </c>
      <c r="AF158" s="82" t="s">
        <v>14211</v>
      </c>
      <c r="AG158" s="82"/>
      <c r="AH158" s="82" t="s">
        <v>14097</v>
      </c>
      <c r="AI158" s="82" t="s">
        <v>14098</v>
      </c>
      <c r="AJ158" s="82" t="s">
        <v>14123</v>
      </c>
      <c r="AK158" s="82" t="s">
        <v>14099</v>
      </c>
      <c r="AL158" s="82" t="s">
        <v>14099</v>
      </c>
      <c r="AM158" s="82" t="s">
        <v>14099</v>
      </c>
      <c r="AN158" s="82" t="s">
        <v>14110</v>
      </c>
      <c r="AO158" s="82" t="s">
        <v>14087</v>
      </c>
      <c r="AP158" s="82"/>
      <c r="AQ158" s="82" t="s">
        <v>14100</v>
      </c>
      <c r="AR158" s="82" t="s">
        <v>14100</v>
      </c>
      <c r="AS158" s="82" t="s">
        <v>14098</v>
      </c>
      <c r="AT158" s="82" t="s">
        <v>14250</v>
      </c>
      <c r="AU158" s="82" t="s">
        <v>14250</v>
      </c>
      <c r="AV158" s="82" t="s">
        <v>14250</v>
      </c>
      <c r="AW158" s="82" t="s">
        <v>14102</v>
      </c>
      <c r="AX158" s="82" t="s">
        <v>14102</v>
      </c>
      <c r="AY158" s="82" t="s">
        <v>14098</v>
      </c>
      <c r="AZ158" s="82" t="s">
        <v>14103</v>
      </c>
      <c r="BA158" s="82"/>
      <c r="BB158" s="52" t="s">
        <v>14104</v>
      </c>
      <c r="BC158" s="52" t="s">
        <v>14206</v>
      </c>
      <c r="BD158" s="52" t="s">
        <v>14211</v>
      </c>
      <c r="BE158" s="52" t="s">
        <v>14211</v>
      </c>
      <c r="BF158" s="52" t="s">
        <v>14156</v>
      </c>
      <c r="BG158" s="52" t="s">
        <v>14156</v>
      </c>
      <c r="BH158" s="52" t="s">
        <v>14156</v>
      </c>
      <c r="BI158" s="52" t="s">
        <v>14106</v>
      </c>
      <c r="BJ158" s="52" t="s">
        <v>14195</v>
      </c>
      <c r="BK158" s="52" t="s">
        <v>14195</v>
      </c>
      <c r="BL158" s="52" t="s">
        <v>14132</v>
      </c>
      <c r="BM158" s="52" t="s">
        <v>14225</v>
      </c>
      <c r="BN158" s="52" t="s">
        <v>14248</v>
      </c>
      <c r="BO158" s="52" t="s">
        <v>14110</v>
      </c>
      <c r="BP158" s="52" t="s">
        <v>14110</v>
      </c>
      <c r="BQ158" s="52" t="s">
        <v>14110</v>
      </c>
      <c r="BR158" s="52" t="s">
        <v>14110</v>
      </c>
      <c r="BS158" s="52" t="s">
        <v>14110</v>
      </c>
      <c r="BT158" s="52" t="s">
        <v>14110</v>
      </c>
      <c r="BU158" s="82"/>
      <c r="BV158" s="82" t="s">
        <v>14110</v>
      </c>
    </row>
    <row r="159" spans="1:74" ht="15" customHeight="1">
      <c r="A159" s="82"/>
      <c r="B159" s="82"/>
      <c r="C159" s="82"/>
      <c r="D159" s="82"/>
      <c r="E159" s="82"/>
      <c r="F159" s="82"/>
      <c r="G159" s="82"/>
      <c r="H159" s="82" t="s">
        <v>14108</v>
      </c>
      <c r="I159" s="82">
        <v>4</v>
      </c>
      <c r="J159" s="82"/>
      <c r="K159" s="82" t="s">
        <v>14085</v>
      </c>
      <c r="L159" s="82" t="s">
        <v>14155</v>
      </c>
      <c r="M159" s="82" t="s">
        <v>14250</v>
      </c>
      <c r="N159" s="82"/>
      <c r="O159" s="82" t="s">
        <v>14088</v>
      </c>
      <c r="P159" s="52" t="s">
        <v>14112</v>
      </c>
      <c r="Q159" s="52" t="s">
        <v>14113</v>
      </c>
      <c r="R159" s="52" t="s">
        <v>14250</v>
      </c>
      <c r="S159" s="52" t="s">
        <v>14113</v>
      </c>
      <c r="T159" s="52" t="s">
        <v>14113</v>
      </c>
      <c r="U159" s="52" t="s">
        <v>14137</v>
      </c>
      <c r="V159" s="52" t="s">
        <v>14087</v>
      </c>
      <c r="W159" s="52" t="s">
        <v>14092</v>
      </c>
      <c r="X159" s="52" t="s">
        <v>14116</v>
      </c>
      <c r="Y159" s="52" t="s">
        <v>14117</v>
      </c>
      <c r="Z159" s="52" t="s">
        <v>14094</v>
      </c>
      <c r="AA159" s="52" t="s">
        <v>14110</v>
      </c>
      <c r="AB159" s="52" t="s">
        <v>14118</v>
      </c>
      <c r="AC159" s="52" t="s">
        <v>14141</v>
      </c>
      <c r="AD159" s="52" t="s">
        <v>14141</v>
      </c>
      <c r="AE159" s="52" t="s">
        <v>14093</v>
      </c>
      <c r="AF159" s="82" t="s">
        <v>14211</v>
      </c>
      <c r="AG159" s="82"/>
      <c r="AH159" s="82" t="s">
        <v>14097</v>
      </c>
      <c r="AI159" s="82" t="s">
        <v>14098</v>
      </c>
      <c r="AJ159" s="82" t="s">
        <v>14123</v>
      </c>
      <c r="AK159" s="82" t="s">
        <v>14099</v>
      </c>
      <c r="AL159" s="82" t="s">
        <v>14099</v>
      </c>
      <c r="AM159" s="82" t="s">
        <v>14099</v>
      </c>
      <c r="AN159" s="82" t="s">
        <v>14110</v>
      </c>
      <c r="AO159" s="82" t="s">
        <v>14087</v>
      </c>
      <c r="AP159" s="82"/>
      <c r="AQ159" s="82" t="s">
        <v>14100</v>
      </c>
      <c r="AR159" s="82" t="s">
        <v>14100</v>
      </c>
      <c r="AS159" s="82" t="s">
        <v>14098</v>
      </c>
      <c r="AT159" s="82" t="s">
        <v>14250</v>
      </c>
      <c r="AU159" s="82" t="s">
        <v>14250</v>
      </c>
      <c r="AV159" s="82" t="s">
        <v>14250</v>
      </c>
      <c r="AW159" s="82" t="s">
        <v>14102</v>
      </c>
      <c r="AX159" s="82" t="s">
        <v>14102</v>
      </c>
      <c r="AY159" s="82" t="s">
        <v>14098</v>
      </c>
      <c r="AZ159" s="82" t="s">
        <v>14103</v>
      </c>
      <c r="BA159" s="82"/>
      <c r="BB159" s="52" t="s">
        <v>14104</v>
      </c>
      <c r="BC159" s="52" t="s">
        <v>14206</v>
      </c>
      <c r="BD159" s="52" t="s">
        <v>14211</v>
      </c>
      <c r="BE159" s="52" t="s">
        <v>14211</v>
      </c>
      <c r="BF159" s="52" t="s">
        <v>14156</v>
      </c>
      <c r="BG159" s="52" t="s">
        <v>14156</v>
      </c>
      <c r="BH159" s="52" t="s">
        <v>14156</v>
      </c>
      <c r="BI159" s="52" t="s">
        <v>14106</v>
      </c>
      <c r="BJ159" s="52" t="s">
        <v>14195</v>
      </c>
      <c r="BK159" s="52" t="s">
        <v>14195</v>
      </c>
      <c r="BL159" s="52" t="s">
        <v>14132</v>
      </c>
      <c r="BM159" s="52" t="s">
        <v>14225</v>
      </c>
      <c r="BN159" s="52" t="s">
        <v>14248</v>
      </c>
      <c r="BO159" s="52" t="s">
        <v>14110</v>
      </c>
      <c r="BP159" s="52" t="s">
        <v>14110</v>
      </c>
      <c r="BQ159" s="52" t="s">
        <v>14110</v>
      </c>
      <c r="BR159" s="52" t="s">
        <v>14110</v>
      </c>
      <c r="BS159" s="52" t="s">
        <v>14110</v>
      </c>
      <c r="BT159" s="52" t="s">
        <v>14110</v>
      </c>
      <c r="BU159" s="82"/>
      <c r="BV159" s="82" t="s">
        <v>14110</v>
      </c>
    </row>
    <row r="160" spans="1:74" ht="15" customHeight="1">
      <c r="A160" s="82"/>
      <c r="B160" s="82"/>
      <c r="C160" s="82"/>
      <c r="D160" s="82"/>
      <c r="E160" s="82"/>
      <c r="F160" s="82"/>
      <c r="G160" s="82"/>
      <c r="H160" s="82" t="s">
        <v>14133</v>
      </c>
      <c r="I160" s="82">
        <v>3</v>
      </c>
      <c r="J160" s="82"/>
      <c r="K160" s="82" t="s">
        <v>14085</v>
      </c>
      <c r="L160" s="82" t="s">
        <v>14155</v>
      </c>
      <c r="M160" s="82" t="s">
        <v>14250</v>
      </c>
      <c r="N160" s="82"/>
      <c r="O160" s="82" t="s">
        <v>14088</v>
      </c>
      <c r="P160" s="52" t="s">
        <v>14112</v>
      </c>
      <c r="Q160" s="52" t="s">
        <v>14090</v>
      </c>
      <c r="R160" s="52" t="s">
        <v>14250</v>
      </c>
      <c r="S160" s="52" t="s">
        <v>14090</v>
      </c>
      <c r="T160" s="52" t="s">
        <v>14090</v>
      </c>
      <c r="U160" s="52" t="s">
        <v>14137</v>
      </c>
      <c r="V160" s="52" t="s">
        <v>14087</v>
      </c>
      <c r="W160" s="52" t="s">
        <v>14092</v>
      </c>
      <c r="X160" s="52" t="s">
        <v>14116</v>
      </c>
      <c r="Y160" s="52" t="s">
        <v>14117</v>
      </c>
      <c r="Z160" s="52" t="s">
        <v>14094</v>
      </c>
      <c r="AA160" s="52" t="s">
        <v>14110</v>
      </c>
      <c r="AB160" s="52" t="s">
        <v>14118</v>
      </c>
      <c r="AC160" s="52" t="s">
        <v>14141</v>
      </c>
      <c r="AD160" s="52" t="s">
        <v>14141</v>
      </c>
      <c r="AE160" s="52" t="s">
        <v>14093</v>
      </c>
      <c r="AF160" s="82" t="s">
        <v>14211</v>
      </c>
      <c r="AG160" s="82"/>
      <c r="AH160" s="82" t="s">
        <v>14097</v>
      </c>
      <c r="AI160" s="82" t="s">
        <v>14098</v>
      </c>
      <c r="AJ160" s="82" t="s">
        <v>14123</v>
      </c>
      <c r="AK160" s="82" t="s">
        <v>14099</v>
      </c>
      <c r="AL160" s="82" t="s">
        <v>14099</v>
      </c>
      <c r="AM160" s="82" t="s">
        <v>14099</v>
      </c>
      <c r="AN160" s="82" t="s">
        <v>14110</v>
      </c>
      <c r="AO160" s="82" t="s">
        <v>14087</v>
      </c>
      <c r="AP160" s="82"/>
      <c r="AQ160" s="82" t="s">
        <v>14100</v>
      </c>
      <c r="AR160" s="82" t="s">
        <v>14100</v>
      </c>
      <c r="AS160" s="82" t="s">
        <v>14098</v>
      </c>
      <c r="AT160" s="82" t="s">
        <v>14250</v>
      </c>
      <c r="AU160" s="82" t="s">
        <v>14250</v>
      </c>
      <c r="AV160" s="82" t="s">
        <v>14250</v>
      </c>
      <c r="AW160" s="82" t="s">
        <v>14215</v>
      </c>
      <c r="AX160" s="82" t="s">
        <v>14215</v>
      </c>
      <c r="AY160" s="82" t="s">
        <v>14238</v>
      </c>
      <c r="AZ160" s="82" t="s">
        <v>14103</v>
      </c>
      <c r="BA160" s="82"/>
      <c r="BB160" s="52" t="s">
        <v>14104</v>
      </c>
      <c r="BC160" s="52" t="s">
        <v>14193</v>
      </c>
      <c r="BD160" s="52" t="s">
        <v>14211</v>
      </c>
      <c r="BE160" s="52" t="s">
        <v>14211</v>
      </c>
      <c r="BF160" s="52" t="s">
        <v>14105</v>
      </c>
      <c r="BG160" s="52" t="s">
        <v>14167</v>
      </c>
      <c r="BH160" s="52" t="s">
        <v>14156</v>
      </c>
      <c r="BI160" s="52" t="s">
        <v>14106</v>
      </c>
      <c r="BJ160" s="52" t="s">
        <v>14195</v>
      </c>
      <c r="BK160" s="52" t="s">
        <v>14195</v>
      </c>
      <c r="BL160" s="52" t="s">
        <v>14132</v>
      </c>
      <c r="BM160" s="52" t="s">
        <v>14225</v>
      </c>
      <c r="BN160" s="52" t="s">
        <v>14248</v>
      </c>
      <c r="BO160" s="52" t="s">
        <v>14110</v>
      </c>
      <c r="BP160" s="52" t="s">
        <v>14110</v>
      </c>
      <c r="BQ160" s="52" t="s">
        <v>14110</v>
      </c>
      <c r="BR160" s="52" t="s">
        <v>14110</v>
      </c>
      <c r="BS160" s="52" t="s">
        <v>14110</v>
      </c>
      <c r="BT160" s="52" t="s">
        <v>14110</v>
      </c>
      <c r="BU160" s="82"/>
      <c r="BV160" s="82" t="s">
        <v>14110</v>
      </c>
    </row>
    <row r="161" spans="1:74" ht="15" customHeight="1">
      <c r="A161" s="82">
        <v>303</v>
      </c>
      <c r="B161" s="82">
        <v>2019</v>
      </c>
      <c r="C161" s="82" t="s">
        <v>1078</v>
      </c>
      <c r="D161" s="82" t="s">
        <v>1079</v>
      </c>
      <c r="E161" s="82" t="s">
        <v>819</v>
      </c>
      <c r="F161" s="150" t="s">
        <v>13832</v>
      </c>
      <c r="G161" s="150"/>
      <c r="H161" s="82" t="s">
        <v>14085</v>
      </c>
      <c r="I161" s="82">
        <v>15</v>
      </c>
      <c r="J161" s="82"/>
      <c r="K161" s="82" t="s">
        <v>14108</v>
      </c>
      <c r="L161" s="82" t="s">
        <v>14109</v>
      </c>
      <c r="M161" s="82" t="s">
        <v>14110</v>
      </c>
      <c r="N161" s="82"/>
      <c r="O161" s="82" t="s">
        <v>14111</v>
      </c>
      <c r="P161" s="52" t="s">
        <v>14156</v>
      </c>
      <c r="Q161" s="52" t="s">
        <v>14090</v>
      </c>
      <c r="R161" s="52" t="s">
        <v>14250</v>
      </c>
      <c r="S161" s="52" t="s">
        <v>14090</v>
      </c>
      <c r="T161" s="52" t="s">
        <v>14090</v>
      </c>
      <c r="U161" s="52" t="s">
        <v>14091</v>
      </c>
      <c r="V161" s="52" t="s">
        <v>14087</v>
      </c>
      <c r="W161" s="52" t="s">
        <v>14138</v>
      </c>
      <c r="X161" s="52" t="s">
        <v>14116</v>
      </c>
      <c r="Y161" s="52" t="s">
        <v>14093</v>
      </c>
      <c r="Z161" s="52" t="s">
        <v>14116</v>
      </c>
      <c r="AA161" s="52" t="s">
        <v>14110</v>
      </c>
      <c r="AB161" s="52" t="s">
        <v>14095</v>
      </c>
      <c r="AC161" s="52" t="s">
        <v>14141</v>
      </c>
      <c r="AD161" s="52" t="s">
        <v>14141</v>
      </c>
      <c r="AE161" s="52" t="s">
        <v>14093</v>
      </c>
      <c r="AF161" s="82" t="s">
        <v>14237</v>
      </c>
      <c r="AG161" s="82"/>
      <c r="AH161" s="82" t="s">
        <v>14097</v>
      </c>
      <c r="AI161" s="82" t="s">
        <v>14098</v>
      </c>
      <c r="AJ161" s="82" t="s">
        <v>14144</v>
      </c>
      <c r="AK161" s="82" t="s">
        <v>14145</v>
      </c>
      <c r="AL161" s="82" t="s">
        <v>14145</v>
      </c>
      <c r="AM161" s="82" t="s">
        <v>14145</v>
      </c>
      <c r="AN161" s="82" t="s">
        <v>14110</v>
      </c>
      <c r="AO161" s="82" t="s">
        <v>14110</v>
      </c>
      <c r="AP161" s="82"/>
      <c r="AQ161" s="82" t="s">
        <v>14244</v>
      </c>
      <c r="AR161" s="82" t="s">
        <v>14244</v>
      </c>
      <c r="AS161" s="82" t="s">
        <v>14122</v>
      </c>
      <c r="AT161" s="82" t="s">
        <v>14164</v>
      </c>
      <c r="AU161" s="82" t="s">
        <v>14203</v>
      </c>
      <c r="AV161" s="82" t="s">
        <v>14087</v>
      </c>
      <c r="AW161" s="82" t="s">
        <v>14102</v>
      </c>
      <c r="AX161" s="82" t="s">
        <v>14215</v>
      </c>
      <c r="AY161" s="82" t="s">
        <v>14122</v>
      </c>
      <c r="AZ161" s="82" t="s">
        <v>14103</v>
      </c>
      <c r="BA161" s="82"/>
      <c r="BB161" s="52" t="s">
        <v>14104</v>
      </c>
      <c r="BC161" s="52" t="s">
        <v>14211</v>
      </c>
      <c r="BD161" s="52" t="s">
        <v>14211</v>
      </c>
      <c r="BE161" s="52" t="s">
        <v>14211</v>
      </c>
      <c r="BF161" s="52" t="s">
        <v>14156</v>
      </c>
      <c r="BG161" s="52" t="s">
        <v>14156</v>
      </c>
      <c r="BH161" s="52" t="s">
        <v>14156</v>
      </c>
      <c r="BI161" s="52" t="s">
        <v>14131</v>
      </c>
      <c r="BJ161" s="52" t="s">
        <v>14195</v>
      </c>
      <c r="BK161" s="52" t="s">
        <v>14195</v>
      </c>
      <c r="BL161" s="52" t="s">
        <v>14132</v>
      </c>
      <c r="BM161" s="52" t="s">
        <v>14248</v>
      </c>
      <c r="BN161" s="52" t="s">
        <v>14248</v>
      </c>
      <c r="BO161" s="52" t="s">
        <v>14110</v>
      </c>
      <c r="BP161" s="52" t="s">
        <v>14110</v>
      </c>
      <c r="BQ161" s="52" t="s">
        <v>14110</v>
      </c>
      <c r="BR161" s="52" t="s">
        <v>14110</v>
      </c>
      <c r="BS161" s="52" t="s">
        <v>14110</v>
      </c>
      <c r="BT161" s="52" t="s">
        <v>14110</v>
      </c>
      <c r="BU161" s="82"/>
      <c r="BV161" s="82" t="s">
        <v>14110</v>
      </c>
    </row>
    <row r="162" spans="1:74" ht="15" customHeight="1">
      <c r="A162" s="82"/>
      <c r="B162" s="82"/>
      <c r="C162" s="82"/>
      <c r="D162" s="82"/>
      <c r="E162" s="82"/>
      <c r="F162" s="82"/>
      <c r="G162" s="82"/>
      <c r="H162" s="82" t="s">
        <v>14108</v>
      </c>
      <c r="I162" s="82">
        <v>9</v>
      </c>
      <c r="J162" s="82">
        <v>10</v>
      </c>
      <c r="K162" s="82" t="s">
        <v>14133</v>
      </c>
      <c r="L162" s="82" t="s">
        <v>14109</v>
      </c>
      <c r="M162" s="82" t="s">
        <v>14110</v>
      </c>
      <c r="N162" s="82"/>
      <c r="O162" s="82" t="s">
        <v>14111</v>
      </c>
      <c r="P162" s="52" t="s">
        <v>14156</v>
      </c>
      <c r="Q162" s="52" t="s">
        <v>14090</v>
      </c>
      <c r="R162" s="52" t="s">
        <v>14250</v>
      </c>
      <c r="S162" s="52" t="s">
        <v>14090</v>
      </c>
      <c r="T162" s="52" t="s">
        <v>14090</v>
      </c>
      <c r="U162" s="52" t="s">
        <v>14091</v>
      </c>
      <c r="V162" s="52" t="s">
        <v>14087</v>
      </c>
      <c r="W162" s="52" t="s">
        <v>14138</v>
      </c>
      <c r="X162" s="52" t="s">
        <v>14116</v>
      </c>
      <c r="Y162" s="52" t="s">
        <v>14093</v>
      </c>
      <c r="Z162" s="52" t="s">
        <v>14116</v>
      </c>
      <c r="AA162" s="52" t="s">
        <v>14110</v>
      </c>
      <c r="AB162" s="52" t="s">
        <v>14095</v>
      </c>
      <c r="AC162" s="52" t="s">
        <v>14118</v>
      </c>
      <c r="AD162" s="52" t="s">
        <v>14141</v>
      </c>
      <c r="AE162" s="52" t="s">
        <v>14093</v>
      </c>
      <c r="AF162" s="82" t="s">
        <v>14187</v>
      </c>
      <c r="AG162" s="82" t="s">
        <v>14488</v>
      </c>
      <c r="AH162" s="82" t="s">
        <v>14097</v>
      </c>
      <c r="AI162" s="82" t="s">
        <v>14098</v>
      </c>
      <c r="AJ162" s="82" t="s">
        <v>14144</v>
      </c>
      <c r="AK162" s="82" t="s">
        <v>14145</v>
      </c>
      <c r="AL162" s="82" t="s">
        <v>14145</v>
      </c>
      <c r="AM162" s="82" t="s">
        <v>14145</v>
      </c>
      <c r="AN162" s="82" t="s">
        <v>14110</v>
      </c>
      <c r="AO162" s="82" t="s">
        <v>14110</v>
      </c>
      <c r="AP162" s="82"/>
      <c r="AQ162" s="82" t="s">
        <v>14244</v>
      </c>
      <c r="AR162" s="82" t="s">
        <v>14244</v>
      </c>
      <c r="AS162" s="82" t="s">
        <v>14122</v>
      </c>
      <c r="AT162" s="82" t="s">
        <v>14164</v>
      </c>
      <c r="AU162" s="82" t="s">
        <v>14203</v>
      </c>
      <c r="AV162" s="82" t="s">
        <v>14087</v>
      </c>
      <c r="AW162" s="82" t="s">
        <v>14102</v>
      </c>
      <c r="AX162" s="82" t="s">
        <v>14102</v>
      </c>
      <c r="AY162" s="82" t="s">
        <v>14098</v>
      </c>
      <c r="AZ162" s="82" t="s">
        <v>14103</v>
      </c>
      <c r="BA162" s="82"/>
      <c r="BB162" s="52" t="s">
        <v>14104</v>
      </c>
      <c r="BC162" s="52" t="s">
        <v>14211</v>
      </c>
      <c r="BD162" s="52" t="s">
        <v>14211</v>
      </c>
      <c r="BE162" s="52" t="s">
        <v>14211</v>
      </c>
      <c r="BF162" s="52" t="s">
        <v>14156</v>
      </c>
      <c r="BG162" s="52" t="s">
        <v>14156</v>
      </c>
      <c r="BH162" s="52" t="s">
        <v>14156</v>
      </c>
      <c r="BI162" s="52" t="s">
        <v>14131</v>
      </c>
      <c r="BJ162" s="52" t="s">
        <v>14195</v>
      </c>
      <c r="BK162" s="52" t="s">
        <v>14195</v>
      </c>
      <c r="BL162" s="52" t="s">
        <v>14132</v>
      </c>
      <c r="BM162" s="52" t="s">
        <v>14248</v>
      </c>
      <c r="BN162" s="52" t="s">
        <v>14248</v>
      </c>
      <c r="BO162" s="52" t="s">
        <v>14110</v>
      </c>
      <c r="BP162" s="52" t="s">
        <v>14110</v>
      </c>
      <c r="BQ162" s="52" t="s">
        <v>14110</v>
      </c>
      <c r="BR162" s="52" t="s">
        <v>14110</v>
      </c>
      <c r="BS162" s="52" t="s">
        <v>14110</v>
      </c>
      <c r="BT162" s="52" t="s">
        <v>14110</v>
      </c>
      <c r="BU162" s="82"/>
      <c r="BV162" s="82" t="s">
        <v>14110</v>
      </c>
    </row>
    <row r="163" spans="1:74" ht="15" customHeight="1">
      <c r="A163" s="82">
        <v>308</v>
      </c>
      <c r="B163" s="82">
        <v>2019</v>
      </c>
      <c r="C163" s="82" t="s">
        <v>1422</v>
      </c>
      <c r="D163" s="82" t="s">
        <v>1423</v>
      </c>
      <c r="E163" s="82" t="s">
        <v>1424</v>
      </c>
      <c r="F163" s="150" t="s">
        <v>13835</v>
      </c>
      <c r="G163" s="150"/>
      <c r="H163" s="82" t="s">
        <v>14085</v>
      </c>
      <c r="I163" s="82">
        <v>60</v>
      </c>
      <c r="J163" s="82"/>
      <c r="K163" s="82" t="s">
        <v>14085</v>
      </c>
      <c r="L163" s="82" t="s">
        <v>14109</v>
      </c>
      <c r="M163" s="82" t="s">
        <v>14110</v>
      </c>
      <c r="N163" s="82"/>
      <c r="O163" s="82" t="s">
        <v>14111</v>
      </c>
      <c r="P163" s="52" t="s">
        <v>14156</v>
      </c>
      <c r="Q163" s="52" t="s">
        <v>14090</v>
      </c>
      <c r="R163" s="52" t="s">
        <v>14250</v>
      </c>
      <c r="S163" s="52" t="s">
        <v>14090</v>
      </c>
      <c r="T163" s="52" t="s">
        <v>14090</v>
      </c>
      <c r="U163" s="52" t="s">
        <v>14091</v>
      </c>
      <c r="V163" s="52" t="s">
        <v>14087</v>
      </c>
      <c r="W163" s="52" t="s">
        <v>14092</v>
      </c>
      <c r="X163" s="52" t="s">
        <v>14091</v>
      </c>
      <c r="Y163" s="52" t="s">
        <v>14093</v>
      </c>
      <c r="Z163" s="52" t="s">
        <v>14140</v>
      </c>
      <c r="AA163" s="52" t="s">
        <v>14110</v>
      </c>
      <c r="AB163" s="52" t="s">
        <v>14118</v>
      </c>
      <c r="AC163" s="52" t="s">
        <v>14141</v>
      </c>
      <c r="AD163" s="52" t="s">
        <v>14141</v>
      </c>
      <c r="AE163" s="52" t="s">
        <v>14142</v>
      </c>
      <c r="AF163" s="82" t="s">
        <v>14211</v>
      </c>
      <c r="AG163" s="82"/>
      <c r="AH163" s="82" t="s">
        <v>14097</v>
      </c>
      <c r="AI163" s="82" t="s">
        <v>14098</v>
      </c>
      <c r="AJ163" s="82" t="s">
        <v>14123</v>
      </c>
      <c r="AK163" s="82" t="s">
        <v>14124</v>
      </c>
      <c r="AL163" s="82" t="s">
        <v>14124</v>
      </c>
      <c r="AM163" s="82" t="s">
        <v>14188</v>
      </c>
      <c r="AN163" s="82" t="s">
        <v>14110</v>
      </c>
      <c r="AO163" s="82" t="s">
        <v>14110</v>
      </c>
      <c r="AP163" s="82"/>
      <c r="AQ163" s="82" t="s">
        <v>14163</v>
      </c>
      <c r="AR163" s="82" t="s">
        <v>14163</v>
      </c>
      <c r="AS163" s="82" t="s">
        <v>14098</v>
      </c>
      <c r="AT163" s="82" t="s">
        <v>14203</v>
      </c>
      <c r="AU163" s="82" t="s">
        <v>14203</v>
      </c>
      <c r="AV163" s="82" t="s">
        <v>14110</v>
      </c>
      <c r="AW163" s="82" t="s">
        <v>14102</v>
      </c>
      <c r="AX163" s="82" t="s">
        <v>14102</v>
      </c>
      <c r="AY163" s="82" t="s">
        <v>14098</v>
      </c>
      <c r="AZ163" s="82" t="s">
        <v>14103</v>
      </c>
      <c r="BA163" s="82"/>
      <c r="BB163" s="52" t="s">
        <v>14193</v>
      </c>
      <c r="BC163" s="52" t="s">
        <v>14211</v>
      </c>
      <c r="BD163" s="52" t="s">
        <v>14211</v>
      </c>
      <c r="BE163" s="52" t="s">
        <v>14211</v>
      </c>
      <c r="BF163" s="52" t="s">
        <v>14151</v>
      </c>
      <c r="BG163" s="52" t="s">
        <v>14156</v>
      </c>
      <c r="BH163" s="52" t="s">
        <v>14156</v>
      </c>
      <c r="BI163" s="52" t="s">
        <v>14131</v>
      </c>
      <c r="BJ163" s="52" t="s">
        <v>14195</v>
      </c>
      <c r="BK163" s="52" t="s">
        <v>14195</v>
      </c>
      <c r="BL163" s="52" t="s">
        <v>14153</v>
      </c>
      <c r="BM163" s="52" t="s">
        <v>14248</v>
      </c>
      <c r="BN163" s="52" t="s">
        <v>14248</v>
      </c>
      <c r="BO163" s="52" t="s">
        <v>14110</v>
      </c>
      <c r="BP163" s="52" t="s">
        <v>14110</v>
      </c>
      <c r="BQ163" s="52" t="s">
        <v>14110</v>
      </c>
      <c r="BR163" s="52" t="s">
        <v>14110</v>
      </c>
      <c r="BS163" s="52" t="s">
        <v>14110</v>
      </c>
      <c r="BT163" s="52" t="s">
        <v>14110</v>
      </c>
      <c r="BU163" s="82"/>
      <c r="BV163" s="82" t="s">
        <v>14110</v>
      </c>
    </row>
    <row r="164" spans="1:74" ht="15" customHeight="1">
      <c r="A164" s="82">
        <v>312</v>
      </c>
      <c r="B164" s="82">
        <v>2020</v>
      </c>
      <c r="C164" s="82" t="s">
        <v>176</v>
      </c>
      <c r="D164" s="82" t="s">
        <v>177</v>
      </c>
      <c r="E164" s="82" t="s">
        <v>748</v>
      </c>
      <c r="F164" s="150" t="s">
        <v>13840</v>
      </c>
      <c r="G164" s="150"/>
      <c r="H164" s="82" t="s">
        <v>14085</v>
      </c>
      <c r="I164" s="82">
        <v>11</v>
      </c>
      <c r="J164" s="82"/>
      <c r="K164" s="82" t="s">
        <v>14085</v>
      </c>
      <c r="L164" s="82" t="s">
        <v>14171</v>
      </c>
      <c r="M164" s="82" t="s">
        <v>14250</v>
      </c>
      <c r="N164" s="82"/>
      <c r="O164" s="82" t="s">
        <v>14088</v>
      </c>
      <c r="P164" s="52" t="s">
        <v>14112</v>
      </c>
      <c r="Q164" s="52" t="s">
        <v>14113</v>
      </c>
      <c r="R164" s="52" t="s">
        <v>14250</v>
      </c>
      <c r="S164" s="52" t="s">
        <v>14113</v>
      </c>
      <c r="T164" s="52" t="s">
        <v>14090</v>
      </c>
      <c r="U164" s="52" t="s">
        <v>14137</v>
      </c>
      <c r="V164" s="52" t="s">
        <v>14110</v>
      </c>
      <c r="W164" s="52" t="s">
        <v>14092</v>
      </c>
      <c r="X164" s="52" t="s">
        <v>14116</v>
      </c>
      <c r="Y164" s="52" t="s">
        <v>14117</v>
      </c>
      <c r="Z164" s="52" t="s">
        <v>14094</v>
      </c>
      <c r="AA164" s="52" t="s">
        <v>14110</v>
      </c>
      <c r="AB164" s="52" t="s">
        <v>14118</v>
      </c>
      <c r="AC164" s="52" t="s">
        <v>14141</v>
      </c>
      <c r="AD164" s="52" t="s">
        <v>14141</v>
      </c>
      <c r="AE164" s="52" t="s">
        <v>14093</v>
      </c>
      <c r="AF164" s="82" t="s">
        <v>14211</v>
      </c>
      <c r="AG164" s="82"/>
      <c r="AH164" s="82" t="s">
        <v>14097</v>
      </c>
      <c r="AI164" s="82" t="s">
        <v>14122</v>
      </c>
      <c r="AJ164" s="82" t="s">
        <v>14093</v>
      </c>
      <c r="AK164" s="82" t="s">
        <v>14099</v>
      </c>
      <c r="AL164" s="82" t="s">
        <v>14188</v>
      </c>
      <c r="AM164" s="82" t="s">
        <v>14099</v>
      </c>
      <c r="AN164" s="82" t="s">
        <v>14110</v>
      </c>
      <c r="AO164" s="82" t="s">
        <v>14087</v>
      </c>
      <c r="AP164" s="82"/>
      <c r="AQ164" s="82" t="s">
        <v>14125</v>
      </c>
      <c r="AR164" s="82" t="s">
        <v>14100</v>
      </c>
      <c r="AS164" s="82" t="s">
        <v>14122</v>
      </c>
      <c r="AT164" s="82" t="s">
        <v>14250</v>
      </c>
      <c r="AU164" s="82" t="s">
        <v>14250</v>
      </c>
      <c r="AV164" s="82" t="s">
        <v>14250</v>
      </c>
      <c r="AW164" s="82" t="s">
        <v>14102</v>
      </c>
      <c r="AX164" s="82" t="s">
        <v>14165</v>
      </c>
      <c r="AY164" s="82" t="s">
        <v>14122</v>
      </c>
      <c r="AZ164" s="82" t="s">
        <v>14128</v>
      </c>
      <c r="BA164" s="82"/>
      <c r="BB164" s="52" t="s">
        <v>14193</v>
      </c>
      <c r="BC164" s="52" t="s">
        <v>14211</v>
      </c>
      <c r="BD164" s="52" t="s">
        <v>14211</v>
      </c>
      <c r="BE164" s="52" t="s">
        <v>14211</v>
      </c>
      <c r="BF164" s="52" t="s">
        <v>14105</v>
      </c>
      <c r="BG164" s="52" t="s">
        <v>14167</v>
      </c>
      <c r="BH164" s="52" t="s">
        <v>14156</v>
      </c>
      <c r="BI164" s="52" t="s">
        <v>14131</v>
      </c>
      <c r="BJ164" s="52" t="s">
        <v>14195</v>
      </c>
      <c r="BK164" s="52" t="s">
        <v>14195</v>
      </c>
      <c r="BL164" s="52" t="s">
        <v>14253</v>
      </c>
      <c r="BM164" s="52" t="s">
        <v>14225</v>
      </c>
      <c r="BN164" s="52" t="s">
        <v>14248</v>
      </c>
      <c r="BO164" s="52" t="s">
        <v>14110</v>
      </c>
      <c r="BP164" s="52" t="s">
        <v>14110</v>
      </c>
      <c r="BQ164" s="52" t="s">
        <v>14110</v>
      </c>
      <c r="BR164" s="52" t="s">
        <v>14110</v>
      </c>
      <c r="BS164" s="52" t="s">
        <v>14110</v>
      </c>
      <c r="BT164" s="52" t="s">
        <v>14110</v>
      </c>
      <c r="BU164" s="82"/>
      <c r="BV164" s="82" t="s">
        <v>14110</v>
      </c>
    </row>
    <row r="165" spans="1:74" ht="15" customHeight="1">
      <c r="A165" s="82"/>
      <c r="B165" s="82"/>
      <c r="C165" s="82"/>
      <c r="D165" s="82"/>
      <c r="E165" s="82"/>
      <c r="F165" s="82"/>
      <c r="G165" s="82"/>
      <c r="H165" s="82" t="s">
        <v>14108</v>
      </c>
      <c r="I165" s="82">
        <v>6</v>
      </c>
      <c r="J165" s="82"/>
      <c r="K165" s="82" t="s">
        <v>14154</v>
      </c>
      <c r="L165" s="82" t="s">
        <v>14171</v>
      </c>
      <c r="M165" s="82" t="s">
        <v>14250</v>
      </c>
      <c r="N165" s="82"/>
      <c r="O165" s="82" t="s">
        <v>14135</v>
      </c>
      <c r="P165" s="52" t="s">
        <v>14112</v>
      </c>
      <c r="Q165" s="52" t="s">
        <v>14113</v>
      </c>
      <c r="R165" s="52" t="s">
        <v>14250</v>
      </c>
      <c r="S165" s="52" t="s">
        <v>14113</v>
      </c>
      <c r="T165" s="52" t="s">
        <v>14090</v>
      </c>
      <c r="U165" s="52" t="s">
        <v>14137</v>
      </c>
      <c r="V165" s="52" t="s">
        <v>14110</v>
      </c>
      <c r="W165" s="52" t="s">
        <v>14092</v>
      </c>
      <c r="X165" s="52" t="s">
        <v>14116</v>
      </c>
      <c r="Y165" s="52" t="s">
        <v>14093</v>
      </c>
      <c r="Z165" s="52" t="s">
        <v>14094</v>
      </c>
      <c r="AA165" s="52" t="s">
        <v>14110</v>
      </c>
      <c r="AB165" s="52" t="s">
        <v>14118</v>
      </c>
      <c r="AC165" s="52" t="s">
        <v>14141</v>
      </c>
      <c r="AD165" s="52" t="s">
        <v>14141</v>
      </c>
      <c r="AE165" s="52" t="s">
        <v>14093</v>
      </c>
      <c r="AF165" s="82" t="s">
        <v>14219</v>
      </c>
      <c r="AG165" s="82"/>
      <c r="AH165" s="82" t="s">
        <v>14097</v>
      </c>
      <c r="AI165" s="82" t="s">
        <v>14122</v>
      </c>
      <c r="AJ165" s="82" t="s">
        <v>14093</v>
      </c>
      <c r="AK165" s="82" t="s">
        <v>14099</v>
      </c>
      <c r="AL165" s="82" t="s">
        <v>14188</v>
      </c>
      <c r="AM165" s="82" t="s">
        <v>14099</v>
      </c>
      <c r="AN165" s="82" t="s">
        <v>14110</v>
      </c>
      <c r="AO165" s="82" t="s">
        <v>14087</v>
      </c>
      <c r="AP165" s="82"/>
      <c r="AQ165" s="82" t="s">
        <v>14125</v>
      </c>
      <c r="AR165" s="82" t="s">
        <v>14100</v>
      </c>
      <c r="AS165" s="82" t="s">
        <v>14122</v>
      </c>
      <c r="AT165" s="82" t="s">
        <v>14250</v>
      </c>
      <c r="AU165" s="82" t="s">
        <v>14250</v>
      </c>
      <c r="AV165" s="82" t="s">
        <v>14250</v>
      </c>
      <c r="AW165" s="82" t="s">
        <v>14102</v>
      </c>
      <c r="AX165" s="82" t="s">
        <v>14165</v>
      </c>
      <c r="AY165" s="82" t="s">
        <v>14122</v>
      </c>
      <c r="AZ165" s="82" t="s">
        <v>14128</v>
      </c>
      <c r="BA165" s="82"/>
      <c r="BB165" s="52" t="s">
        <v>14104</v>
      </c>
      <c r="BC165" s="52" t="s">
        <v>14193</v>
      </c>
      <c r="BD165" s="52" t="s">
        <v>14211</v>
      </c>
      <c r="BE165" s="52" t="s">
        <v>14211</v>
      </c>
      <c r="BF165" s="52" t="s">
        <v>14167</v>
      </c>
      <c r="BG165" s="52" t="s">
        <v>14156</v>
      </c>
      <c r="BH165" s="52" t="s">
        <v>14156</v>
      </c>
      <c r="BI165" s="52" t="s">
        <v>14131</v>
      </c>
      <c r="BJ165" s="52" t="s">
        <v>14195</v>
      </c>
      <c r="BK165" s="52" t="s">
        <v>14195</v>
      </c>
      <c r="BL165" s="52" t="s">
        <v>14253</v>
      </c>
      <c r="BM165" s="52" t="s">
        <v>14225</v>
      </c>
      <c r="BN165" s="52" t="s">
        <v>14248</v>
      </c>
      <c r="BO165" s="52" t="s">
        <v>14110</v>
      </c>
      <c r="BP165" s="52" t="s">
        <v>14110</v>
      </c>
      <c r="BQ165" s="52" t="s">
        <v>14110</v>
      </c>
      <c r="BR165" s="52" t="s">
        <v>14110</v>
      </c>
      <c r="BS165" s="52" t="s">
        <v>14110</v>
      </c>
      <c r="BT165" s="52" t="s">
        <v>14110</v>
      </c>
      <c r="BU165" s="82"/>
      <c r="BV165" s="82" t="s">
        <v>14110</v>
      </c>
    </row>
    <row r="166" spans="1:74" ht="15" customHeight="1">
      <c r="A166" s="82">
        <v>313</v>
      </c>
      <c r="B166" s="82">
        <v>2020</v>
      </c>
      <c r="C166" s="82" t="s">
        <v>14489</v>
      </c>
      <c r="D166" s="82" t="s">
        <v>765</v>
      </c>
      <c r="E166" s="82" t="s">
        <v>766</v>
      </c>
      <c r="F166" s="150" t="s">
        <v>13841</v>
      </c>
      <c r="G166" s="150"/>
      <c r="H166" s="82" t="s">
        <v>14085</v>
      </c>
      <c r="I166" s="82">
        <v>6</v>
      </c>
      <c r="J166" s="82"/>
      <c r="K166" s="82" t="s">
        <v>14085</v>
      </c>
      <c r="L166" s="82" t="s">
        <v>14109</v>
      </c>
      <c r="M166" s="82" t="s">
        <v>14110</v>
      </c>
      <c r="N166" s="82"/>
      <c r="O166" s="82" t="s">
        <v>14088</v>
      </c>
      <c r="P166" s="34" t="s">
        <v>14112</v>
      </c>
      <c r="Q166" s="34" t="s">
        <v>14090</v>
      </c>
      <c r="R166" s="34" t="s">
        <v>14250</v>
      </c>
      <c r="S166" s="34" t="s">
        <v>14090</v>
      </c>
      <c r="T166" s="34" t="s">
        <v>14090</v>
      </c>
      <c r="U166" s="34" t="s">
        <v>14137</v>
      </c>
      <c r="V166" s="34" t="s">
        <v>14110</v>
      </c>
      <c r="W166" s="34" t="s">
        <v>14092</v>
      </c>
      <c r="X166" s="34" t="s">
        <v>14116</v>
      </c>
      <c r="Y166" s="34" t="s">
        <v>14157</v>
      </c>
      <c r="Z166" s="34" t="s">
        <v>14140</v>
      </c>
      <c r="AA166" s="34" t="s">
        <v>14110</v>
      </c>
      <c r="AB166" s="52" t="s">
        <v>14141</v>
      </c>
      <c r="AC166" s="52" t="s">
        <v>14141</v>
      </c>
      <c r="AD166" s="52" t="s">
        <v>14141</v>
      </c>
      <c r="AE166" s="52" t="s">
        <v>14093</v>
      </c>
      <c r="AF166" s="82" t="s">
        <v>14096</v>
      </c>
      <c r="AG166" s="82"/>
      <c r="AH166" s="82" t="s">
        <v>14097</v>
      </c>
      <c r="AI166" s="82" t="s">
        <v>14122</v>
      </c>
      <c r="AJ166" s="82" t="s">
        <v>14093</v>
      </c>
      <c r="AK166" s="82" t="s">
        <v>14145</v>
      </c>
      <c r="AL166" s="82" t="s">
        <v>14188</v>
      </c>
      <c r="AM166" s="82" t="s">
        <v>14188</v>
      </c>
      <c r="AN166" s="82" t="s">
        <v>14110</v>
      </c>
      <c r="AO166" s="82" t="s">
        <v>14110</v>
      </c>
      <c r="AP166" s="82"/>
      <c r="AQ166" s="82" t="s">
        <v>14189</v>
      </c>
      <c r="AR166" s="82" t="s">
        <v>14189</v>
      </c>
      <c r="AS166" s="82" t="s">
        <v>14098</v>
      </c>
      <c r="AT166" s="82" t="s">
        <v>14222</v>
      </c>
      <c r="AU166" s="82" t="s">
        <v>14222</v>
      </c>
      <c r="AV166" s="82" t="s">
        <v>14110</v>
      </c>
      <c r="AW166" s="82" t="s">
        <v>14102</v>
      </c>
      <c r="AX166" s="82" t="s">
        <v>14165</v>
      </c>
      <c r="AY166" s="82" t="s">
        <v>14122</v>
      </c>
      <c r="AZ166" s="82" t="s">
        <v>14128</v>
      </c>
      <c r="BA166" s="82"/>
      <c r="BB166" s="52" t="s">
        <v>14104</v>
      </c>
      <c r="BC166" s="52" t="s">
        <v>14211</v>
      </c>
      <c r="BD166" s="52" t="s">
        <v>14211</v>
      </c>
      <c r="BE166" s="52" t="s">
        <v>14211</v>
      </c>
      <c r="BF166" s="52" t="s">
        <v>14156</v>
      </c>
      <c r="BG166" s="52" t="s">
        <v>14156</v>
      </c>
      <c r="BH166" s="52" t="s">
        <v>14156</v>
      </c>
      <c r="BI166" s="52" t="s">
        <v>14106</v>
      </c>
      <c r="BJ166" s="52" t="s">
        <v>14195</v>
      </c>
      <c r="BK166" s="52" t="s">
        <v>14195</v>
      </c>
      <c r="BL166" s="52" t="s">
        <v>14242</v>
      </c>
      <c r="BM166" s="52" t="s">
        <v>14248</v>
      </c>
      <c r="BN166" s="52" t="s">
        <v>14248</v>
      </c>
      <c r="BO166" s="52" t="s">
        <v>14110</v>
      </c>
      <c r="BP166" s="52" t="s">
        <v>14110</v>
      </c>
      <c r="BQ166" s="52" t="s">
        <v>14110</v>
      </c>
      <c r="BR166" s="52" t="s">
        <v>14110</v>
      </c>
      <c r="BS166" s="52" t="s">
        <v>14110</v>
      </c>
      <c r="BT166" s="52" t="s">
        <v>14110</v>
      </c>
      <c r="BU166" s="82"/>
      <c r="BV166" s="82" t="s">
        <v>14087</v>
      </c>
    </row>
    <row r="167" spans="1:74" ht="15" customHeight="1">
      <c r="A167" s="82">
        <v>315</v>
      </c>
      <c r="B167" s="82">
        <v>2020</v>
      </c>
      <c r="C167" s="82" t="s">
        <v>288</v>
      </c>
      <c r="D167" s="82" t="s">
        <v>289</v>
      </c>
      <c r="E167" s="82" t="s">
        <v>639</v>
      </c>
      <c r="F167" s="150" t="s">
        <v>13844</v>
      </c>
      <c r="G167" s="150"/>
      <c r="H167" s="82" t="s">
        <v>14085</v>
      </c>
      <c r="I167" s="82">
        <v>6</v>
      </c>
      <c r="J167" s="82"/>
      <c r="K167" s="82" t="s">
        <v>14085</v>
      </c>
      <c r="L167" s="82" t="s">
        <v>14155</v>
      </c>
      <c r="M167" s="82" t="s">
        <v>14250</v>
      </c>
      <c r="N167" s="82"/>
      <c r="O167" s="82" t="s">
        <v>14088</v>
      </c>
      <c r="P167" s="52" t="s">
        <v>14112</v>
      </c>
      <c r="Q167" s="52" t="s">
        <v>14113</v>
      </c>
      <c r="R167" s="52" t="s">
        <v>14250</v>
      </c>
      <c r="S167" s="52" t="s">
        <v>14113</v>
      </c>
      <c r="T167" s="52" t="s">
        <v>14090</v>
      </c>
      <c r="U167" s="52" t="s">
        <v>14137</v>
      </c>
      <c r="V167" s="52" t="s">
        <v>14110</v>
      </c>
      <c r="W167" s="52" t="s">
        <v>14092</v>
      </c>
      <c r="X167" s="52" t="s">
        <v>14116</v>
      </c>
      <c r="Y167" s="52" t="s">
        <v>14093</v>
      </c>
      <c r="Z167" s="52" t="s">
        <v>14094</v>
      </c>
      <c r="AA167" s="52" t="s">
        <v>14110</v>
      </c>
      <c r="AB167" s="52" t="s">
        <v>14095</v>
      </c>
      <c r="AC167" s="52" t="s">
        <v>14141</v>
      </c>
      <c r="AD167" s="52" t="s">
        <v>14141</v>
      </c>
      <c r="AE167" s="52" t="s">
        <v>14093</v>
      </c>
      <c r="AF167" s="82" t="s">
        <v>14096</v>
      </c>
      <c r="AG167" s="82"/>
      <c r="AH167" s="82" t="s">
        <v>14097</v>
      </c>
      <c r="AI167" s="82" t="s">
        <v>14098</v>
      </c>
      <c r="AJ167" s="82" t="s">
        <v>14123</v>
      </c>
      <c r="AK167" s="82" t="s">
        <v>14099</v>
      </c>
      <c r="AL167" s="82" t="s">
        <v>14099</v>
      </c>
      <c r="AM167" s="82" t="s">
        <v>14099</v>
      </c>
      <c r="AN167" s="82" t="s">
        <v>14110</v>
      </c>
      <c r="AO167" s="82" t="s">
        <v>14110</v>
      </c>
      <c r="AP167" s="82"/>
      <c r="AQ167" s="82" t="s">
        <v>14100</v>
      </c>
      <c r="AR167" s="82" t="s">
        <v>14100</v>
      </c>
      <c r="AS167" s="82" t="s">
        <v>14098</v>
      </c>
      <c r="AT167" s="82" t="s">
        <v>14250</v>
      </c>
      <c r="AU167" s="82" t="s">
        <v>14250</v>
      </c>
      <c r="AV167" s="82" t="s">
        <v>14250</v>
      </c>
      <c r="AW167" s="82" t="s">
        <v>14102</v>
      </c>
      <c r="AX167" s="82" t="s">
        <v>14102</v>
      </c>
      <c r="AY167" s="82" t="s">
        <v>14122</v>
      </c>
      <c r="AZ167" s="82" t="s">
        <v>14103</v>
      </c>
      <c r="BA167" s="82"/>
      <c r="BB167" s="52" t="s">
        <v>14104</v>
      </c>
      <c r="BC167" s="52" t="s">
        <v>14211</v>
      </c>
      <c r="BD167" s="52" t="s">
        <v>14211</v>
      </c>
      <c r="BE167" s="52" t="s">
        <v>14211</v>
      </c>
      <c r="BF167" s="52" t="s">
        <v>14156</v>
      </c>
      <c r="BG167" s="52" t="s">
        <v>14156</v>
      </c>
      <c r="BH167" s="52" t="s">
        <v>14156</v>
      </c>
      <c r="BI167" s="52" t="s">
        <v>14106</v>
      </c>
      <c r="BJ167" s="52" t="s">
        <v>14195</v>
      </c>
      <c r="BK167" s="52" t="s">
        <v>14195</v>
      </c>
      <c r="BL167" s="52" t="s">
        <v>14132</v>
      </c>
      <c r="BM167" s="52" t="s">
        <v>14225</v>
      </c>
      <c r="BN167" s="52" t="s">
        <v>14248</v>
      </c>
      <c r="BO167" s="52" t="s">
        <v>14110</v>
      </c>
      <c r="BP167" s="52" t="s">
        <v>14110</v>
      </c>
      <c r="BQ167" s="52" t="s">
        <v>14110</v>
      </c>
      <c r="BR167" s="52" t="s">
        <v>14110</v>
      </c>
      <c r="BS167" s="52" t="s">
        <v>14110</v>
      </c>
      <c r="BT167" s="52" t="s">
        <v>14110</v>
      </c>
      <c r="BU167" s="82"/>
      <c r="BV167" s="82" t="s">
        <v>14110</v>
      </c>
    </row>
    <row r="168" spans="1:74" ht="15" customHeight="1">
      <c r="A168" s="82"/>
      <c r="B168" s="82"/>
      <c r="C168" s="82"/>
      <c r="D168" s="82"/>
      <c r="E168" s="82"/>
      <c r="F168" s="82"/>
      <c r="G168" s="82"/>
      <c r="H168" s="82" t="s">
        <v>14108</v>
      </c>
      <c r="I168" s="82">
        <v>5</v>
      </c>
      <c r="J168" s="82"/>
      <c r="K168" s="82" t="s">
        <v>14085</v>
      </c>
      <c r="L168" s="82" t="s">
        <v>14086</v>
      </c>
      <c r="M168" s="82" t="s">
        <v>14087</v>
      </c>
      <c r="N168" s="82"/>
      <c r="O168" s="82" t="s">
        <v>14088</v>
      </c>
      <c r="P168" s="52" t="s">
        <v>14112</v>
      </c>
      <c r="Q168" s="52" t="s">
        <v>14113</v>
      </c>
      <c r="R168" s="52" t="s">
        <v>14250</v>
      </c>
      <c r="S168" s="52" t="s">
        <v>14113</v>
      </c>
      <c r="T168" s="52" t="s">
        <v>14090</v>
      </c>
      <c r="U168" s="52" t="s">
        <v>14137</v>
      </c>
      <c r="V168" s="52" t="s">
        <v>14110</v>
      </c>
      <c r="W168" s="52" t="s">
        <v>14092</v>
      </c>
      <c r="X168" s="52" t="s">
        <v>14116</v>
      </c>
      <c r="Y168" s="52" t="s">
        <v>14093</v>
      </c>
      <c r="Z168" s="52" t="s">
        <v>14158</v>
      </c>
      <c r="AA168" s="52" t="s">
        <v>14110</v>
      </c>
      <c r="AB168" s="52" t="s">
        <v>14095</v>
      </c>
      <c r="AC168" s="52" t="s">
        <v>14141</v>
      </c>
      <c r="AD168" s="52" t="s">
        <v>14141</v>
      </c>
      <c r="AE168" s="52" t="s">
        <v>14093</v>
      </c>
      <c r="AF168" s="82" t="s">
        <v>14096</v>
      </c>
      <c r="AG168" s="82"/>
      <c r="AH168" s="82" t="s">
        <v>14097</v>
      </c>
      <c r="AI168" s="82" t="s">
        <v>14098</v>
      </c>
      <c r="AJ168" s="82" t="s">
        <v>14123</v>
      </c>
      <c r="AK168" s="82" t="s">
        <v>14099</v>
      </c>
      <c r="AL168" s="82" t="s">
        <v>14099</v>
      </c>
      <c r="AM168" s="82" t="s">
        <v>14201</v>
      </c>
      <c r="AN168" s="82" t="s">
        <v>14110</v>
      </c>
      <c r="AO168" s="82" t="s">
        <v>14110</v>
      </c>
      <c r="AP168" s="82"/>
      <c r="AQ168" s="82" t="s">
        <v>14100</v>
      </c>
      <c r="AR168" s="82" t="s">
        <v>14100</v>
      </c>
      <c r="AS168" s="82" t="s">
        <v>14098</v>
      </c>
      <c r="AT168" s="82" t="s">
        <v>14222</v>
      </c>
      <c r="AU168" s="82" t="s">
        <v>14222</v>
      </c>
      <c r="AV168" s="82" t="s">
        <v>14250</v>
      </c>
      <c r="AW168" s="82" t="s">
        <v>14102</v>
      </c>
      <c r="AX168" s="82" t="s">
        <v>14127</v>
      </c>
      <c r="AY168" s="82" t="s">
        <v>14122</v>
      </c>
      <c r="AZ168" s="82" t="s">
        <v>14103</v>
      </c>
      <c r="BA168" s="82"/>
      <c r="BB168" s="52" t="s">
        <v>14104</v>
      </c>
      <c r="BC168" s="52" t="s">
        <v>14211</v>
      </c>
      <c r="BD168" s="52" t="s">
        <v>14211</v>
      </c>
      <c r="BE168" s="52" t="s">
        <v>14211</v>
      </c>
      <c r="BF168" s="52" t="s">
        <v>14156</v>
      </c>
      <c r="BG168" s="52" t="s">
        <v>14156</v>
      </c>
      <c r="BH168" s="52" t="s">
        <v>14156</v>
      </c>
      <c r="BI168" s="52" t="s">
        <v>14106</v>
      </c>
      <c r="BJ168" s="52" t="s">
        <v>14195</v>
      </c>
      <c r="BK168" s="52" t="s">
        <v>14195</v>
      </c>
      <c r="BL168" s="52" t="s">
        <v>14132</v>
      </c>
      <c r="BM168" s="52" t="s">
        <v>14248</v>
      </c>
      <c r="BN168" s="52" t="s">
        <v>14248</v>
      </c>
      <c r="BO168" s="52" t="s">
        <v>14110</v>
      </c>
      <c r="BP168" s="52" t="s">
        <v>14110</v>
      </c>
      <c r="BQ168" s="52" t="s">
        <v>14110</v>
      </c>
      <c r="BR168" s="52" t="s">
        <v>14110</v>
      </c>
      <c r="BS168" s="52" t="s">
        <v>14110</v>
      </c>
      <c r="BT168" s="52" t="s">
        <v>14110</v>
      </c>
      <c r="BU168" s="82"/>
      <c r="BV168" s="82" t="s">
        <v>14110</v>
      </c>
    </row>
    <row r="169" spans="1:74" ht="15" customHeight="1">
      <c r="A169" s="82">
        <v>316</v>
      </c>
      <c r="B169" s="82">
        <v>2020</v>
      </c>
      <c r="C169" s="82" t="s">
        <v>329</v>
      </c>
      <c r="D169" s="82" t="s">
        <v>330</v>
      </c>
      <c r="E169" s="82" t="s">
        <v>646</v>
      </c>
      <c r="F169" s="150" t="s">
        <v>13845</v>
      </c>
      <c r="G169" s="150"/>
      <c r="H169" s="82" t="s">
        <v>14085</v>
      </c>
      <c r="I169" s="82">
        <v>4</v>
      </c>
      <c r="J169" s="82"/>
      <c r="K169" s="82" t="s">
        <v>14085</v>
      </c>
      <c r="L169" s="82" t="s">
        <v>14109</v>
      </c>
      <c r="M169" s="82" t="s">
        <v>14110</v>
      </c>
      <c r="N169" s="82"/>
      <c r="O169" s="82" t="s">
        <v>14088</v>
      </c>
      <c r="P169" s="52" t="s">
        <v>14186</v>
      </c>
      <c r="Q169" s="52" t="s">
        <v>14090</v>
      </c>
      <c r="R169" s="52" t="s">
        <v>14250</v>
      </c>
      <c r="S169" s="52" t="s">
        <v>14090</v>
      </c>
      <c r="T169" s="52" t="s">
        <v>14090</v>
      </c>
      <c r="U169" s="52" t="s">
        <v>14114</v>
      </c>
      <c r="V169" s="52" t="s">
        <v>14087</v>
      </c>
      <c r="W169" s="52" t="s">
        <v>14092</v>
      </c>
      <c r="X169" s="52" t="s">
        <v>14116</v>
      </c>
      <c r="Y169" s="52" t="s">
        <v>14117</v>
      </c>
      <c r="Z169" s="52" t="s">
        <v>14140</v>
      </c>
      <c r="AA169" s="52" t="s">
        <v>14110</v>
      </c>
      <c r="AB169" s="52" t="s">
        <v>14095</v>
      </c>
      <c r="AC169" s="52" t="s">
        <v>14141</v>
      </c>
      <c r="AD169" s="52" t="s">
        <v>14141</v>
      </c>
      <c r="AE169" s="52" t="s">
        <v>14093</v>
      </c>
      <c r="AF169" s="82" t="s">
        <v>14143</v>
      </c>
      <c r="AG169" s="82"/>
      <c r="AH169" s="82" t="s">
        <v>14097</v>
      </c>
      <c r="AI169" s="82" t="s">
        <v>14098</v>
      </c>
      <c r="AJ169" s="82" t="s">
        <v>14161</v>
      </c>
      <c r="AK169" s="82" t="s">
        <v>14124</v>
      </c>
      <c r="AL169" s="82" t="s">
        <v>14124</v>
      </c>
      <c r="AM169" s="82" t="s">
        <v>14188</v>
      </c>
      <c r="AN169" s="82" t="s">
        <v>14110</v>
      </c>
      <c r="AO169" s="82" t="s">
        <v>14110</v>
      </c>
      <c r="AP169" s="82"/>
      <c r="AQ169" s="82" t="s">
        <v>14163</v>
      </c>
      <c r="AR169" s="82" t="s">
        <v>14163</v>
      </c>
      <c r="AS169" s="82" t="s">
        <v>14098</v>
      </c>
      <c r="AT169" s="82" t="s">
        <v>14203</v>
      </c>
      <c r="AU169" s="82" t="s">
        <v>14203</v>
      </c>
      <c r="AV169" s="82" t="s">
        <v>14087</v>
      </c>
      <c r="AW169" s="82" t="s">
        <v>14102</v>
      </c>
      <c r="AX169" s="82" t="s">
        <v>14102</v>
      </c>
      <c r="AY169" s="82" t="s">
        <v>14098</v>
      </c>
      <c r="AZ169" s="82" t="s">
        <v>14103</v>
      </c>
      <c r="BA169" s="82"/>
      <c r="BB169" s="52" t="s">
        <v>14104</v>
      </c>
      <c r="BC169" s="52" t="s">
        <v>14211</v>
      </c>
      <c r="BD169" s="52" t="s">
        <v>14211</v>
      </c>
      <c r="BE169" s="52" t="s">
        <v>14211</v>
      </c>
      <c r="BF169" s="52" t="s">
        <v>14156</v>
      </c>
      <c r="BG169" s="52" t="s">
        <v>14156</v>
      </c>
      <c r="BH169" s="52" t="s">
        <v>14156</v>
      </c>
      <c r="BI169" s="52" t="s">
        <v>14106</v>
      </c>
      <c r="BJ169" s="52" t="s">
        <v>14195</v>
      </c>
      <c r="BK169" s="52" t="s">
        <v>14195</v>
      </c>
      <c r="BL169" s="52" t="s">
        <v>14153</v>
      </c>
      <c r="BM169" s="52" t="s">
        <v>14248</v>
      </c>
      <c r="BN169" s="52" t="s">
        <v>14248</v>
      </c>
      <c r="BO169" s="52" t="s">
        <v>14110</v>
      </c>
      <c r="BP169" s="52" t="s">
        <v>14110</v>
      </c>
      <c r="BQ169" s="52" t="s">
        <v>14110</v>
      </c>
      <c r="BR169" s="52" t="s">
        <v>14110</v>
      </c>
      <c r="BS169" s="52" t="s">
        <v>14110</v>
      </c>
      <c r="BT169" s="52" t="s">
        <v>14110</v>
      </c>
      <c r="BU169" s="82" t="s">
        <v>14490</v>
      </c>
      <c r="BV169" s="82" t="s">
        <v>14110</v>
      </c>
    </row>
    <row r="170" spans="1:74" ht="15" customHeight="1">
      <c r="A170" s="82"/>
      <c r="B170" s="82"/>
      <c r="C170" s="82"/>
      <c r="D170" s="82"/>
      <c r="E170" s="82"/>
      <c r="F170" s="82"/>
      <c r="G170" s="82"/>
      <c r="H170" s="82" t="s">
        <v>14108</v>
      </c>
      <c r="I170" s="82">
        <v>3</v>
      </c>
      <c r="J170" s="82"/>
      <c r="K170" s="82" t="s">
        <v>14085</v>
      </c>
      <c r="L170" s="82" t="s">
        <v>14109</v>
      </c>
      <c r="M170" s="82" t="s">
        <v>14110</v>
      </c>
      <c r="N170" s="82"/>
      <c r="O170" s="82" t="s">
        <v>14088</v>
      </c>
      <c r="P170" s="52" t="s">
        <v>14186</v>
      </c>
      <c r="Q170" s="52" t="s">
        <v>14090</v>
      </c>
      <c r="R170" s="52" t="s">
        <v>14250</v>
      </c>
      <c r="S170" s="52" t="s">
        <v>14090</v>
      </c>
      <c r="T170" s="52" t="s">
        <v>14090</v>
      </c>
      <c r="U170" s="52" t="s">
        <v>14114</v>
      </c>
      <c r="V170" s="52" t="s">
        <v>14087</v>
      </c>
      <c r="W170" s="52" t="s">
        <v>14092</v>
      </c>
      <c r="X170" s="52" t="s">
        <v>14116</v>
      </c>
      <c r="Y170" s="52" t="s">
        <v>14117</v>
      </c>
      <c r="Z170" s="52" t="s">
        <v>14174</v>
      </c>
      <c r="AA170" s="52" t="s">
        <v>14110</v>
      </c>
      <c r="AB170" s="52" t="s">
        <v>14095</v>
      </c>
      <c r="AC170" s="52" t="s">
        <v>14141</v>
      </c>
      <c r="AD170" s="52" t="s">
        <v>14141</v>
      </c>
      <c r="AE170" s="52" t="s">
        <v>14093</v>
      </c>
      <c r="AF170" s="82" t="s">
        <v>14143</v>
      </c>
      <c r="AG170" s="82"/>
      <c r="AH170" s="82" t="s">
        <v>14097</v>
      </c>
      <c r="AI170" s="82" t="s">
        <v>14098</v>
      </c>
      <c r="AJ170" s="82" t="s">
        <v>14144</v>
      </c>
      <c r="AK170" s="82" t="s">
        <v>14124</v>
      </c>
      <c r="AL170" s="82" t="s">
        <v>14124</v>
      </c>
      <c r="AM170" s="82" t="s">
        <v>14124</v>
      </c>
      <c r="AN170" s="82" t="s">
        <v>14110</v>
      </c>
      <c r="AO170" s="82" t="s">
        <v>14110</v>
      </c>
      <c r="AP170" s="82"/>
      <c r="AQ170" s="82" t="s">
        <v>14163</v>
      </c>
      <c r="AR170" s="82" t="s">
        <v>14163</v>
      </c>
      <c r="AS170" s="82" t="s">
        <v>14098</v>
      </c>
      <c r="AT170" s="82" t="s">
        <v>14203</v>
      </c>
      <c r="AU170" s="82" t="s">
        <v>14203</v>
      </c>
      <c r="AV170" s="82" t="s">
        <v>14087</v>
      </c>
      <c r="AW170" s="82" t="s">
        <v>14102</v>
      </c>
      <c r="AX170" s="82" t="s">
        <v>14102</v>
      </c>
      <c r="AY170" s="82" t="s">
        <v>14098</v>
      </c>
      <c r="AZ170" s="82" t="s">
        <v>14103</v>
      </c>
      <c r="BA170" s="82"/>
      <c r="BB170" s="52" t="s">
        <v>14104</v>
      </c>
      <c r="BC170" s="52" t="s">
        <v>14211</v>
      </c>
      <c r="BD170" s="52" t="s">
        <v>14211</v>
      </c>
      <c r="BE170" s="52" t="s">
        <v>14211</v>
      </c>
      <c r="BF170" s="52" t="s">
        <v>14156</v>
      </c>
      <c r="BG170" s="52" t="s">
        <v>14156</v>
      </c>
      <c r="BH170" s="52" t="s">
        <v>14156</v>
      </c>
      <c r="BI170" s="52" t="s">
        <v>14106</v>
      </c>
      <c r="BJ170" s="52" t="s">
        <v>14195</v>
      </c>
      <c r="BK170" s="52" t="s">
        <v>14195</v>
      </c>
      <c r="BL170" s="52" t="s">
        <v>14153</v>
      </c>
      <c r="BM170" s="52" t="s">
        <v>14248</v>
      </c>
      <c r="BN170" s="52" t="s">
        <v>14248</v>
      </c>
      <c r="BO170" s="52" t="s">
        <v>14110</v>
      </c>
      <c r="BP170" s="52" t="s">
        <v>14110</v>
      </c>
      <c r="BQ170" s="52" t="s">
        <v>14110</v>
      </c>
      <c r="BR170" s="52" t="s">
        <v>14110</v>
      </c>
      <c r="BS170" s="52" t="s">
        <v>14110</v>
      </c>
      <c r="BT170" s="52" t="s">
        <v>14110</v>
      </c>
      <c r="BU170" s="82"/>
      <c r="BV170" s="82" t="s">
        <v>14110</v>
      </c>
    </row>
    <row r="171" spans="1:74" ht="15" customHeight="1">
      <c r="A171" s="82"/>
      <c r="B171" s="82"/>
      <c r="C171" s="82"/>
      <c r="D171" s="82"/>
      <c r="E171" s="82"/>
      <c r="F171" s="82"/>
      <c r="G171" s="82"/>
      <c r="H171" s="82" t="s">
        <v>14133</v>
      </c>
      <c r="I171" s="82">
        <v>3</v>
      </c>
      <c r="J171" s="82"/>
      <c r="K171" s="82" t="s">
        <v>14085</v>
      </c>
      <c r="L171" s="82" t="s">
        <v>14109</v>
      </c>
      <c r="M171" s="82" t="s">
        <v>14110</v>
      </c>
      <c r="N171" s="82"/>
      <c r="O171" s="82" t="s">
        <v>14088</v>
      </c>
      <c r="P171" s="52" t="s">
        <v>14186</v>
      </c>
      <c r="Q171" s="52" t="s">
        <v>14090</v>
      </c>
      <c r="R171" s="52" t="s">
        <v>14250</v>
      </c>
      <c r="S171" s="52" t="s">
        <v>14090</v>
      </c>
      <c r="T171" s="52" t="s">
        <v>14090</v>
      </c>
      <c r="U171" s="52" t="s">
        <v>14114</v>
      </c>
      <c r="V171" s="52" t="s">
        <v>14087</v>
      </c>
      <c r="W171" s="52" t="s">
        <v>14092</v>
      </c>
      <c r="X171" s="52" t="s">
        <v>14116</v>
      </c>
      <c r="Y171" s="52" t="s">
        <v>14117</v>
      </c>
      <c r="Z171" s="52" t="s">
        <v>14174</v>
      </c>
      <c r="AA171" s="52" t="s">
        <v>14110</v>
      </c>
      <c r="AB171" s="52" t="s">
        <v>14118</v>
      </c>
      <c r="AC171" s="52" t="s">
        <v>14141</v>
      </c>
      <c r="AD171" s="52" t="s">
        <v>14141</v>
      </c>
      <c r="AE171" s="52" t="s">
        <v>14093</v>
      </c>
      <c r="AF171" s="82" t="s">
        <v>14211</v>
      </c>
      <c r="AG171" s="82"/>
      <c r="AH171" s="82" t="s">
        <v>14097</v>
      </c>
      <c r="AI171" s="82" t="s">
        <v>14098</v>
      </c>
      <c r="AJ171" s="82" t="s">
        <v>14161</v>
      </c>
      <c r="AK171" s="82" t="s">
        <v>14124</v>
      </c>
      <c r="AL171" s="82" t="s">
        <v>14124</v>
      </c>
      <c r="AM171" s="82" t="s">
        <v>14124</v>
      </c>
      <c r="AN171" s="82" t="s">
        <v>14110</v>
      </c>
      <c r="AO171" s="82" t="s">
        <v>14110</v>
      </c>
      <c r="AP171" s="82"/>
      <c r="AQ171" s="82" t="s">
        <v>14163</v>
      </c>
      <c r="AR171" s="82" t="s">
        <v>14163</v>
      </c>
      <c r="AS171" s="82" t="s">
        <v>14098</v>
      </c>
      <c r="AT171" s="82" t="s">
        <v>14203</v>
      </c>
      <c r="AU171" s="82" t="s">
        <v>14203</v>
      </c>
      <c r="AV171" s="82" t="s">
        <v>14087</v>
      </c>
      <c r="AW171" s="82" t="s">
        <v>14102</v>
      </c>
      <c r="AX171" s="82" t="s">
        <v>14102</v>
      </c>
      <c r="AY171" s="82" t="s">
        <v>14098</v>
      </c>
      <c r="AZ171" s="82" t="s">
        <v>14103</v>
      </c>
      <c r="BA171" s="82"/>
      <c r="BB171" s="52" t="s">
        <v>14104</v>
      </c>
      <c r="BC171" s="52" t="s">
        <v>14211</v>
      </c>
      <c r="BD171" s="52" t="s">
        <v>14211</v>
      </c>
      <c r="BE171" s="52" t="s">
        <v>14211</v>
      </c>
      <c r="BF171" s="52" t="s">
        <v>14156</v>
      </c>
      <c r="BG171" s="52" t="s">
        <v>14156</v>
      </c>
      <c r="BH171" s="52" t="s">
        <v>14156</v>
      </c>
      <c r="BI171" s="52" t="s">
        <v>14106</v>
      </c>
      <c r="BJ171" s="52" t="s">
        <v>14195</v>
      </c>
      <c r="BK171" s="52" t="s">
        <v>14195</v>
      </c>
      <c r="BL171" s="52" t="s">
        <v>14153</v>
      </c>
      <c r="BM171" s="52" t="s">
        <v>14248</v>
      </c>
      <c r="BN171" s="52" t="s">
        <v>14248</v>
      </c>
      <c r="BO171" s="52" t="s">
        <v>14110</v>
      </c>
      <c r="BP171" s="52" t="s">
        <v>14110</v>
      </c>
      <c r="BQ171" s="52" t="s">
        <v>14110</v>
      </c>
      <c r="BR171" s="52" t="s">
        <v>14110</v>
      </c>
      <c r="BS171" s="52" t="s">
        <v>14110</v>
      </c>
      <c r="BT171" s="52" t="s">
        <v>14110</v>
      </c>
      <c r="BU171" s="82"/>
      <c r="BV171" s="82" t="s">
        <v>14110</v>
      </c>
    </row>
    <row r="172" spans="1:74" ht="15" customHeight="1">
      <c r="A172" s="82">
        <v>319</v>
      </c>
      <c r="B172" s="82">
        <v>2020</v>
      </c>
      <c r="C172" s="82" t="s">
        <v>482</v>
      </c>
      <c r="D172" s="82" t="s">
        <v>483</v>
      </c>
      <c r="E172" s="82" t="s">
        <v>639</v>
      </c>
      <c r="F172" s="150" t="s">
        <v>13848</v>
      </c>
      <c r="G172" s="150"/>
      <c r="H172" s="82" t="s">
        <v>14085</v>
      </c>
      <c r="I172" s="82">
        <v>9</v>
      </c>
      <c r="J172" s="82">
        <v>10</v>
      </c>
      <c r="K172" s="82" t="s">
        <v>14184</v>
      </c>
      <c r="L172" s="82" t="s">
        <v>14171</v>
      </c>
      <c r="M172" s="82" t="s">
        <v>14250</v>
      </c>
      <c r="N172" s="82"/>
      <c r="O172" s="82" t="s">
        <v>14111</v>
      </c>
      <c r="P172" s="52" t="s">
        <v>14156</v>
      </c>
      <c r="Q172" s="52" t="s">
        <v>14090</v>
      </c>
      <c r="R172" s="52" t="s">
        <v>14250</v>
      </c>
      <c r="S172" s="52" t="s">
        <v>14090</v>
      </c>
      <c r="T172" s="52" t="s">
        <v>14090</v>
      </c>
      <c r="U172" s="52" t="s">
        <v>14137</v>
      </c>
      <c r="V172" s="52" t="s">
        <v>14110</v>
      </c>
      <c r="W172" s="52" t="s">
        <v>14138</v>
      </c>
      <c r="X172" s="52" t="s">
        <v>14116</v>
      </c>
      <c r="Y172" s="52" t="s">
        <v>14093</v>
      </c>
      <c r="Z172" s="52" t="s">
        <v>14140</v>
      </c>
      <c r="AA172" s="52" t="s">
        <v>14110</v>
      </c>
      <c r="AB172" s="52" t="s">
        <v>14095</v>
      </c>
      <c r="AC172" s="52" t="s">
        <v>14141</v>
      </c>
      <c r="AD172" s="52" t="s">
        <v>14141</v>
      </c>
      <c r="AE172" s="52" t="s">
        <v>14093</v>
      </c>
      <c r="AF172" s="82" t="s">
        <v>14228</v>
      </c>
      <c r="AG172" s="82"/>
      <c r="AH172" s="82" t="s">
        <v>14097</v>
      </c>
      <c r="AI172" s="82" t="s">
        <v>14098</v>
      </c>
      <c r="AJ172" s="82" t="s">
        <v>14123</v>
      </c>
      <c r="AK172" s="82" t="s">
        <v>14099</v>
      </c>
      <c r="AL172" s="82" t="s">
        <v>14099</v>
      </c>
      <c r="AM172" s="82" t="s">
        <v>14188</v>
      </c>
      <c r="AN172" s="82" t="s">
        <v>14110</v>
      </c>
      <c r="AO172" s="82" t="s">
        <v>14110</v>
      </c>
      <c r="AP172" s="82"/>
      <c r="AQ172" s="82" t="s">
        <v>14100</v>
      </c>
      <c r="AR172" s="82" t="s">
        <v>14100</v>
      </c>
      <c r="AS172" s="82" t="s">
        <v>14098</v>
      </c>
      <c r="AT172" s="82" t="s">
        <v>14250</v>
      </c>
      <c r="AU172" s="82" t="s">
        <v>14250</v>
      </c>
      <c r="AV172" s="82" t="s">
        <v>14250</v>
      </c>
      <c r="AW172" s="82" t="s">
        <v>14102</v>
      </c>
      <c r="AX172" s="82" t="s">
        <v>14102</v>
      </c>
      <c r="AY172" s="82" t="s">
        <v>14122</v>
      </c>
      <c r="AZ172" s="82" t="s">
        <v>14103</v>
      </c>
      <c r="BA172" s="82"/>
      <c r="BB172" s="52" t="s">
        <v>14104</v>
      </c>
      <c r="BC172" s="52" t="s">
        <v>14211</v>
      </c>
      <c r="BD172" s="52" t="s">
        <v>14211</v>
      </c>
      <c r="BE172" s="52" t="s">
        <v>14211</v>
      </c>
      <c r="BF172" s="52" t="s">
        <v>14156</v>
      </c>
      <c r="BG172" s="52" t="s">
        <v>14156</v>
      </c>
      <c r="BH172" s="52" t="s">
        <v>14156</v>
      </c>
      <c r="BI172" s="52" t="s">
        <v>14131</v>
      </c>
      <c r="BJ172" s="52" t="s">
        <v>14195</v>
      </c>
      <c r="BK172" s="52" t="s">
        <v>14195</v>
      </c>
      <c r="BL172" s="52" t="s">
        <v>14107</v>
      </c>
      <c r="BM172" s="52" t="s">
        <v>14248</v>
      </c>
      <c r="BN172" s="52" t="s">
        <v>14248</v>
      </c>
      <c r="BO172" s="52" t="s">
        <v>14110</v>
      </c>
      <c r="BP172" s="52" t="s">
        <v>14087</v>
      </c>
      <c r="BQ172" s="52" t="s">
        <v>14087</v>
      </c>
      <c r="BR172" s="52" t="s">
        <v>14087</v>
      </c>
      <c r="BS172" s="52" t="s">
        <v>14110</v>
      </c>
      <c r="BT172" s="52" t="s">
        <v>14110</v>
      </c>
      <c r="BU172" s="82" t="s">
        <v>14491</v>
      </c>
      <c r="BV172" s="82" t="s">
        <v>14110</v>
      </c>
    </row>
    <row r="173" spans="1:74" ht="15" customHeight="1">
      <c r="A173" s="82">
        <v>320</v>
      </c>
      <c r="B173" s="82">
        <v>2020</v>
      </c>
      <c r="C173" s="82" t="s">
        <v>494</v>
      </c>
      <c r="D173" s="82" t="s">
        <v>495</v>
      </c>
      <c r="E173" s="82" t="s">
        <v>639</v>
      </c>
      <c r="F173" s="150" t="s">
        <v>13849</v>
      </c>
      <c r="G173" s="150"/>
      <c r="H173" s="82" t="s">
        <v>14108</v>
      </c>
      <c r="I173" s="82">
        <v>5</v>
      </c>
      <c r="J173" s="82"/>
      <c r="K173" s="82" t="s">
        <v>14108</v>
      </c>
      <c r="L173" s="82" t="s">
        <v>14171</v>
      </c>
      <c r="M173" s="82" t="s">
        <v>14250</v>
      </c>
      <c r="N173" s="82"/>
      <c r="O173" s="82" t="s">
        <v>14111</v>
      </c>
      <c r="P173" s="52" t="s">
        <v>14156</v>
      </c>
      <c r="Q173" s="52" t="s">
        <v>14090</v>
      </c>
      <c r="R173" s="52" t="s">
        <v>14250</v>
      </c>
      <c r="S173" s="52" t="s">
        <v>14090</v>
      </c>
      <c r="T173" s="52" t="s">
        <v>14090</v>
      </c>
      <c r="U173" s="52" t="s">
        <v>14137</v>
      </c>
      <c r="V173" s="52" t="s">
        <v>14087</v>
      </c>
      <c r="W173" s="52" t="s">
        <v>14092</v>
      </c>
      <c r="X173" s="52" t="s">
        <v>14116</v>
      </c>
      <c r="Y173" s="52" t="s">
        <v>14093</v>
      </c>
      <c r="Z173" s="52" t="s">
        <v>14094</v>
      </c>
      <c r="AA173" s="52" t="s">
        <v>14110</v>
      </c>
      <c r="AB173" s="52" t="s">
        <v>14095</v>
      </c>
      <c r="AC173" s="52" t="s">
        <v>14141</v>
      </c>
      <c r="AD173" s="52" t="s">
        <v>14141</v>
      </c>
      <c r="AE173" s="52" t="s">
        <v>14093</v>
      </c>
      <c r="AF173" s="82" t="s">
        <v>14211</v>
      </c>
      <c r="AG173" s="82"/>
      <c r="AH173" s="82" t="s">
        <v>14097</v>
      </c>
      <c r="AI173" s="82" t="s">
        <v>14122</v>
      </c>
      <c r="AJ173" s="82" t="s">
        <v>14123</v>
      </c>
      <c r="AK173" s="82" t="s">
        <v>14099</v>
      </c>
      <c r="AL173" s="82" t="s">
        <v>14220</v>
      </c>
      <c r="AM173" s="82" t="s">
        <v>14099</v>
      </c>
      <c r="AN173" s="82" t="s">
        <v>14110</v>
      </c>
      <c r="AO173" s="82" t="s">
        <v>14110</v>
      </c>
      <c r="AP173" s="82"/>
      <c r="AQ173" s="82" t="s">
        <v>14100</v>
      </c>
      <c r="AR173" s="82" t="s">
        <v>14100</v>
      </c>
      <c r="AS173" s="82" t="s">
        <v>14098</v>
      </c>
      <c r="AT173" s="82" t="s">
        <v>14250</v>
      </c>
      <c r="AU173" s="82" t="s">
        <v>14250</v>
      </c>
      <c r="AV173" s="82" t="s">
        <v>14250</v>
      </c>
      <c r="AW173" s="82" t="s">
        <v>14102</v>
      </c>
      <c r="AX173" s="82" t="s">
        <v>14215</v>
      </c>
      <c r="AY173" s="82" t="s">
        <v>14122</v>
      </c>
      <c r="AZ173" s="82" t="s">
        <v>14103</v>
      </c>
      <c r="BA173" s="82"/>
      <c r="BB173" s="52" t="s">
        <v>14104</v>
      </c>
      <c r="BC173" s="52" t="s">
        <v>14193</v>
      </c>
      <c r="BD173" s="52" t="s">
        <v>14211</v>
      </c>
      <c r="BE173" s="52" t="s">
        <v>14211</v>
      </c>
      <c r="BF173" s="52" t="s">
        <v>14105</v>
      </c>
      <c r="BG173" s="52" t="s">
        <v>14156</v>
      </c>
      <c r="BH173" s="52" t="s">
        <v>14156</v>
      </c>
      <c r="BI173" s="52" t="s">
        <v>14131</v>
      </c>
      <c r="BJ173" s="52" t="s">
        <v>14195</v>
      </c>
      <c r="BK173" s="52" t="s">
        <v>14195</v>
      </c>
      <c r="BL173" s="52" t="s">
        <v>14107</v>
      </c>
      <c r="BM173" s="52" t="s">
        <v>14248</v>
      </c>
      <c r="BN173" s="52" t="s">
        <v>14248</v>
      </c>
      <c r="BO173" s="52" t="s">
        <v>14110</v>
      </c>
      <c r="BP173" s="52" t="s">
        <v>14110</v>
      </c>
      <c r="BQ173" s="52" t="s">
        <v>14110</v>
      </c>
      <c r="BR173" s="52" t="s">
        <v>14110</v>
      </c>
      <c r="BS173" s="52" t="s">
        <v>14110</v>
      </c>
      <c r="BT173" s="52" t="s">
        <v>14110</v>
      </c>
      <c r="BU173" s="82"/>
      <c r="BV173" s="82" t="s">
        <v>14110</v>
      </c>
    </row>
    <row r="174" spans="1:74" ht="15" customHeight="1">
      <c r="A174" s="82">
        <v>321</v>
      </c>
      <c r="B174" s="82">
        <v>2020</v>
      </c>
      <c r="C174" s="82" t="s">
        <v>530</v>
      </c>
      <c r="D174" s="82" t="s">
        <v>531</v>
      </c>
      <c r="E174" s="82" t="s">
        <v>639</v>
      </c>
      <c r="F174" s="82" t="s">
        <v>13850</v>
      </c>
      <c r="G174" s="82">
        <v>0</v>
      </c>
      <c r="H174" s="85" t="s">
        <v>14085</v>
      </c>
      <c r="I174" s="82">
        <v>8</v>
      </c>
      <c r="J174" s="82"/>
      <c r="K174" s="82" t="s">
        <v>14085</v>
      </c>
      <c r="L174" s="82" t="s">
        <v>14109</v>
      </c>
      <c r="M174" s="82" t="s">
        <v>14110</v>
      </c>
      <c r="N174" s="82"/>
      <c r="O174" s="82" t="s">
        <v>14088</v>
      </c>
      <c r="P174" s="52" t="s">
        <v>14156</v>
      </c>
      <c r="Q174" s="52" t="s">
        <v>14113</v>
      </c>
      <c r="R174" s="52" t="s">
        <v>14250</v>
      </c>
      <c r="S174" s="52" t="s">
        <v>14113</v>
      </c>
      <c r="T174" s="52" t="s">
        <v>14090</v>
      </c>
      <c r="U174" s="52" t="s">
        <v>14091</v>
      </c>
      <c r="V174" s="52" t="s">
        <v>14254</v>
      </c>
      <c r="W174" s="52" t="s">
        <v>14092</v>
      </c>
      <c r="X174" s="52" t="s">
        <v>14116</v>
      </c>
      <c r="Y174" s="52" t="s">
        <v>14093</v>
      </c>
      <c r="Z174" s="52" t="s">
        <v>14254</v>
      </c>
      <c r="AA174" s="52" t="s">
        <v>14110</v>
      </c>
      <c r="AB174" s="52" t="s">
        <v>14118</v>
      </c>
      <c r="AC174" s="52" t="s">
        <v>14141</v>
      </c>
      <c r="AD174" s="52" t="s">
        <v>14141</v>
      </c>
      <c r="AE174" s="52" t="s">
        <v>14093</v>
      </c>
      <c r="AF174" s="82" t="s">
        <v>14211</v>
      </c>
      <c r="AG174" s="82"/>
      <c r="AH174" s="82" t="s">
        <v>14121</v>
      </c>
      <c r="AI174" s="82" t="s">
        <v>14122</v>
      </c>
      <c r="AJ174" s="82" t="s">
        <v>14123</v>
      </c>
      <c r="AK174" s="82" t="s">
        <v>14162</v>
      </c>
      <c r="AL174" s="82" t="s">
        <v>14162</v>
      </c>
      <c r="AM174" s="82" t="s">
        <v>14162</v>
      </c>
      <c r="AN174" s="82" t="s">
        <v>14087</v>
      </c>
      <c r="AO174" s="82" t="s">
        <v>14110</v>
      </c>
      <c r="AP174" s="82"/>
      <c r="AQ174" s="82" t="s">
        <v>14221</v>
      </c>
      <c r="AR174" s="82" t="s">
        <v>14221</v>
      </c>
      <c r="AS174" s="82" t="s">
        <v>14098</v>
      </c>
      <c r="AT174" s="82" t="s">
        <v>14101</v>
      </c>
      <c r="AU174" s="82" t="s">
        <v>14101</v>
      </c>
      <c r="AV174" s="82" t="s">
        <v>14087</v>
      </c>
      <c r="AW174" s="82" t="s">
        <v>14127</v>
      </c>
      <c r="AX174" s="82" t="s">
        <v>14127</v>
      </c>
      <c r="AY174" s="82" t="s">
        <v>14098</v>
      </c>
      <c r="AZ174" s="82" t="s">
        <v>14103</v>
      </c>
      <c r="BA174" s="82"/>
      <c r="BB174" s="52" t="s">
        <v>14150</v>
      </c>
      <c r="BC174" s="52" t="s">
        <v>14211</v>
      </c>
      <c r="BD174" s="52" t="s">
        <v>14211</v>
      </c>
      <c r="BE174" s="52" t="s">
        <v>14211</v>
      </c>
      <c r="BF174" s="52" t="s">
        <v>14156</v>
      </c>
      <c r="BG174" s="52" t="s">
        <v>14156</v>
      </c>
      <c r="BH174" s="52" t="s">
        <v>14156</v>
      </c>
      <c r="BI174" s="52" t="s">
        <v>14106</v>
      </c>
      <c r="BJ174" s="52" t="s">
        <v>14195</v>
      </c>
      <c r="BK174" s="52" t="s">
        <v>14195</v>
      </c>
      <c r="BL174" s="52" t="s">
        <v>14196</v>
      </c>
      <c r="BM174" s="52" t="s">
        <v>14248</v>
      </c>
      <c r="BN174" s="52" t="s">
        <v>14248</v>
      </c>
      <c r="BO174" s="52" t="s">
        <v>14110</v>
      </c>
      <c r="BP174" s="52" t="s">
        <v>14110</v>
      </c>
      <c r="BQ174" s="52" t="s">
        <v>14110</v>
      </c>
      <c r="BR174" s="52" t="s">
        <v>14110</v>
      </c>
      <c r="BS174" s="52" t="s">
        <v>14110</v>
      </c>
      <c r="BT174" s="52" t="s">
        <v>14110</v>
      </c>
      <c r="BU174" s="82"/>
      <c r="BV174" s="82" t="s">
        <v>14087</v>
      </c>
    </row>
    <row r="175" spans="1:74" ht="15" customHeight="1">
      <c r="A175" s="82"/>
      <c r="B175" s="82"/>
      <c r="C175" s="82"/>
      <c r="D175" s="82"/>
      <c r="E175" s="82"/>
      <c r="F175" s="82"/>
      <c r="G175" s="82"/>
      <c r="H175" s="85" t="s">
        <v>14108</v>
      </c>
      <c r="I175" s="82">
        <v>8</v>
      </c>
      <c r="J175" s="82"/>
      <c r="K175" s="82" t="s">
        <v>14085</v>
      </c>
      <c r="L175" s="82" t="s">
        <v>14109</v>
      </c>
      <c r="M175" s="82" t="s">
        <v>14110</v>
      </c>
      <c r="N175" s="82"/>
      <c r="O175" s="82" t="s">
        <v>14088</v>
      </c>
      <c r="P175" s="52" t="s">
        <v>14156</v>
      </c>
      <c r="Q175" s="52" t="s">
        <v>14113</v>
      </c>
      <c r="R175" s="52" t="s">
        <v>14250</v>
      </c>
      <c r="S175" s="52" t="s">
        <v>14113</v>
      </c>
      <c r="T175" s="52" t="s">
        <v>14090</v>
      </c>
      <c r="U175" s="52" t="s">
        <v>14091</v>
      </c>
      <c r="V175" s="52" t="s">
        <v>14254</v>
      </c>
      <c r="W175" s="52" t="s">
        <v>14092</v>
      </c>
      <c r="X175" s="52" t="s">
        <v>14116</v>
      </c>
      <c r="Y175" s="52" t="s">
        <v>14093</v>
      </c>
      <c r="Z175" s="52" t="s">
        <v>14254</v>
      </c>
      <c r="AA175" s="52" t="s">
        <v>14110</v>
      </c>
      <c r="AB175" s="52" t="s">
        <v>14118</v>
      </c>
      <c r="AC175" s="52" t="s">
        <v>14141</v>
      </c>
      <c r="AD175" s="52" t="s">
        <v>14141</v>
      </c>
      <c r="AE175" s="52" t="s">
        <v>14093</v>
      </c>
      <c r="AF175" s="82" t="s">
        <v>14211</v>
      </c>
      <c r="AG175" s="82"/>
      <c r="AH175" s="82" t="s">
        <v>14121</v>
      </c>
      <c r="AI175" s="82" t="s">
        <v>14122</v>
      </c>
      <c r="AJ175" s="82" t="s">
        <v>14123</v>
      </c>
      <c r="AK175" s="82" t="s">
        <v>14162</v>
      </c>
      <c r="AL175" s="82" t="s">
        <v>14162</v>
      </c>
      <c r="AM175" s="82" t="s">
        <v>14162</v>
      </c>
      <c r="AN175" s="82" t="s">
        <v>14087</v>
      </c>
      <c r="AO175" s="82" t="s">
        <v>14110</v>
      </c>
      <c r="AP175" s="82"/>
      <c r="AQ175" s="82" t="s">
        <v>14221</v>
      </c>
      <c r="AR175" s="82" t="s">
        <v>14221</v>
      </c>
      <c r="AS175" s="82" t="s">
        <v>14098</v>
      </c>
      <c r="AT175" s="82" t="s">
        <v>14101</v>
      </c>
      <c r="AU175" s="82" t="s">
        <v>14101</v>
      </c>
      <c r="AV175" s="82" t="s">
        <v>14087</v>
      </c>
      <c r="AW175" s="82" t="s">
        <v>14127</v>
      </c>
      <c r="AX175" s="82" t="s">
        <v>14127</v>
      </c>
      <c r="AY175" s="82" t="s">
        <v>14098</v>
      </c>
      <c r="AZ175" s="82" t="s">
        <v>14103</v>
      </c>
      <c r="BA175" s="82"/>
      <c r="BB175" s="52" t="s">
        <v>14150</v>
      </c>
      <c r="BC175" s="52" t="s">
        <v>14211</v>
      </c>
      <c r="BD175" s="52" t="s">
        <v>14211</v>
      </c>
      <c r="BE175" s="52" t="s">
        <v>14211</v>
      </c>
      <c r="BF175" s="52" t="s">
        <v>14156</v>
      </c>
      <c r="BG175" s="52" t="s">
        <v>14156</v>
      </c>
      <c r="BH175" s="52" t="s">
        <v>14156</v>
      </c>
      <c r="BI175" s="52" t="s">
        <v>14106</v>
      </c>
      <c r="BJ175" s="52" t="s">
        <v>14195</v>
      </c>
      <c r="BK175" s="52" t="s">
        <v>14195</v>
      </c>
      <c r="BL175" s="52" t="s">
        <v>14196</v>
      </c>
      <c r="BM175" s="52" t="s">
        <v>14248</v>
      </c>
      <c r="BN175" s="52" t="s">
        <v>14248</v>
      </c>
      <c r="BO175" s="52" t="s">
        <v>14110</v>
      </c>
      <c r="BP175" s="52" t="s">
        <v>14110</v>
      </c>
      <c r="BQ175" s="52" t="s">
        <v>14110</v>
      </c>
      <c r="BR175" s="52" t="s">
        <v>14110</v>
      </c>
      <c r="BS175" s="52" t="s">
        <v>14110</v>
      </c>
      <c r="BT175" s="52" t="s">
        <v>14110</v>
      </c>
      <c r="BU175" s="82"/>
      <c r="BV175" s="82" t="s">
        <v>14087</v>
      </c>
    </row>
    <row r="176" spans="1:74" ht="15" customHeight="1">
      <c r="A176" s="82">
        <v>330</v>
      </c>
      <c r="B176" s="82">
        <v>2020</v>
      </c>
      <c r="C176" s="82" t="s">
        <v>1033</v>
      </c>
      <c r="D176" s="82" t="s">
        <v>1034</v>
      </c>
      <c r="E176" s="82" t="s">
        <v>639</v>
      </c>
      <c r="F176" s="150" t="s">
        <v>13852</v>
      </c>
      <c r="G176" s="150"/>
      <c r="H176" s="82" t="s">
        <v>14085</v>
      </c>
      <c r="I176" s="82">
        <v>10</v>
      </c>
      <c r="J176" s="82"/>
      <c r="K176" s="82" t="s">
        <v>14085</v>
      </c>
      <c r="L176" s="82" t="s">
        <v>14243</v>
      </c>
      <c r="M176" s="82" t="s">
        <v>14110</v>
      </c>
      <c r="N176" s="82"/>
      <c r="O176" s="82" t="s">
        <v>14088</v>
      </c>
      <c r="P176" s="52" t="s">
        <v>14156</v>
      </c>
      <c r="Q176" s="52" t="s">
        <v>14090</v>
      </c>
      <c r="R176" s="52" t="s">
        <v>14250</v>
      </c>
      <c r="S176" s="52" t="s">
        <v>14090</v>
      </c>
      <c r="T176" s="52" t="s">
        <v>14090</v>
      </c>
      <c r="U176" s="52" t="s">
        <v>14091</v>
      </c>
      <c r="V176" s="52" t="s">
        <v>14087</v>
      </c>
      <c r="W176" s="52" t="s">
        <v>14092</v>
      </c>
      <c r="X176" s="52" t="s">
        <v>14116</v>
      </c>
      <c r="Y176" s="52" t="s">
        <v>14093</v>
      </c>
      <c r="Z176" s="52" t="s">
        <v>14140</v>
      </c>
      <c r="AA176" s="52" t="s">
        <v>14110</v>
      </c>
      <c r="AB176" s="52" t="s">
        <v>14118</v>
      </c>
      <c r="AC176" s="52" t="s">
        <v>14141</v>
      </c>
      <c r="AD176" s="52" t="s">
        <v>14141</v>
      </c>
      <c r="AE176" s="52" t="s">
        <v>14093</v>
      </c>
      <c r="AF176" s="82" t="s">
        <v>14211</v>
      </c>
      <c r="AG176" s="82"/>
      <c r="AH176" s="82" t="s">
        <v>14097</v>
      </c>
      <c r="AI176" s="82" t="s">
        <v>14098</v>
      </c>
      <c r="AJ176" s="82" t="s">
        <v>14123</v>
      </c>
      <c r="AK176" s="82" t="s">
        <v>14124</v>
      </c>
      <c r="AL176" s="82" t="s">
        <v>14124</v>
      </c>
      <c r="AM176" s="82" t="s">
        <v>14188</v>
      </c>
      <c r="AN176" s="82" t="s">
        <v>14110</v>
      </c>
      <c r="AO176" s="82" t="s">
        <v>14110</v>
      </c>
      <c r="AP176" s="82"/>
      <c r="AQ176" s="82" t="s">
        <v>14163</v>
      </c>
      <c r="AR176" s="82" t="s">
        <v>14163</v>
      </c>
      <c r="AS176" s="82" t="s">
        <v>14098</v>
      </c>
      <c r="AT176" s="82" t="s">
        <v>14147</v>
      </c>
      <c r="AU176" s="82" t="s">
        <v>14147</v>
      </c>
      <c r="AV176" s="82" t="s">
        <v>14250</v>
      </c>
      <c r="AW176" s="82" t="s">
        <v>14102</v>
      </c>
      <c r="AX176" s="82" t="s">
        <v>14102</v>
      </c>
      <c r="AY176" s="82" t="s">
        <v>14098</v>
      </c>
      <c r="AZ176" s="82" t="s">
        <v>14103</v>
      </c>
      <c r="BA176" s="82"/>
      <c r="BB176" s="52" t="s">
        <v>14104</v>
      </c>
      <c r="BC176" s="52" t="s">
        <v>14211</v>
      </c>
      <c r="BD176" s="52" t="s">
        <v>14211</v>
      </c>
      <c r="BE176" s="52" t="s">
        <v>14211</v>
      </c>
      <c r="BF176" s="52" t="s">
        <v>14156</v>
      </c>
      <c r="BG176" s="52" t="s">
        <v>14156</v>
      </c>
      <c r="BH176" s="52" t="s">
        <v>14156</v>
      </c>
      <c r="BI176" s="52" t="s">
        <v>14131</v>
      </c>
      <c r="BJ176" s="52" t="s">
        <v>14195</v>
      </c>
      <c r="BK176" s="52" t="s">
        <v>14195</v>
      </c>
      <c r="BL176" s="52" t="s">
        <v>14107</v>
      </c>
      <c r="BM176" s="52" t="s">
        <v>14248</v>
      </c>
      <c r="BN176" s="52" t="s">
        <v>14248</v>
      </c>
      <c r="BO176" s="52" t="s">
        <v>14110</v>
      </c>
      <c r="BP176" s="52" t="s">
        <v>14110</v>
      </c>
      <c r="BQ176" s="52" t="s">
        <v>14110</v>
      </c>
      <c r="BR176" s="52" t="s">
        <v>14110</v>
      </c>
      <c r="BS176" s="52" t="s">
        <v>14110</v>
      </c>
      <c r="BT176" s="52" t="s">
        <v>14110</v>
      </c>
      <c r="BU176" s="82"/>
      <c r="BV176" s="82" t="s">
        <v>14110</v>
      </c>
    </row>
    <row r="177" spans="1:74" ht="15" customHeight="1">
      <c r="A177" s="82">
        <v>338</v>
      </c>
      <c r="B177" s="82">
        <v>2020</v>
      </c>
      <c r="C177" s="82" t="s">
        <v>1621</v>
      </c>
      <c r="D177" s="82" t="s">
        <v>1622</v>
      </c>
      <c r="E177" s="82" t="s">
        <v>766</v>
      </c>
      <c r="F177" s="150" t="s">
        <v>13857</v>
      </c>
      <c r="G177" s="150"/>
      <c r="H177" s="82" t="s">
        <v>14085</v>
      </c>
      <c r="I177" s="82">
        <v>18</v>
      </c>
      <c r="J177" s="82"/>
      <c r="K177" s="82" t="s">
        <v>14154</v>
      </c>
      <c r="L177" s="82" t="s">
        <v>14109</v>
      </c>
      <c r="M177" s="82" t="s">
        <v>14110</v>
      </c>
      <c r="N177" s="82"/>
      <c r="O177" s="82" t="s">
        <v>14135</v>
      </c>
      <c r="P177" s="52" t="s">
        <v>14112</v>
      </c>
      <c r="Q177" s="52" t="s">
        <v>14090</v>
      </c>
      <c r="R177" s="52" t="s">
        <v>14250</v>
      </c>
      <c r="S177" s="52" t="s">
        <v>14090</v>
      </c>
      <c r="T177" s="52" t="s">
        <v>14090</v>
      </c>
      <c r="U177" s="52" t="s">
        <v>14091</v>
      </c>
      <c r="V177" s="52" t="s">
        <v>14110</v>
      </c>
      <c r="W177" s="52" t="s">
        <v>14092</v>
      </c>
      <c r="X177" s="52" t="s">
        <v>14116</v>
      </c>
      <c r="Y177" s="52" t="s">
        <v>14117</v>
      </c>
      <c r="Z177" s="52" t="s">
        <v>14140</v>
      </c>
      <c r="AA177" s="52" t="s">
        <v>14110</v>
      </c>
      <c r="AB177" s="52" t="s">
        <v>14118</v>
      </c>
      <c r="AC177" s="52" t="s">
        <v>14141</v>
      </c>
      <c r="AD177" s="52" t="s">
        <v>14141</v>
      </c>
      <c r="AE177" s="52" t="s">
        <v>14093</v>
      </c>
      <c r="AF177" s="82" t="s">
        <v>14211</v>
      </c>
      <c r="AG177" s="82"/>
      <c r="AH177" s="82" t="s">
        <v>14097</v>
      </c>
      <c r="AI177" s="82" t="s">
        <v>14098</v>
      </c>
      <c r="AJ177" s="82" t="s">
        <v>14123</v>
      </c>
      <c r="AK177" s="82" t="s">
        <v>14124</v>
      </c>
      <c r="AL177" s="82" t="s">
        <v>14124</v>
      </c>
      <c r="AM177" s="82" t="s">
        <v>14188</v>
      </c>
      <c r="AN177" s="82" t="s">
        <v>14110</v>
      </c>
      <c r="AO177" s="82" t="s">
        <v>14087</v>
      </c>
      <c r="AP177" s="82"/>
      <c r="AQ177" s="82" t="s">
        <v>14163</v>
      </c>
      <c r="AR177" s="82" t="s">
        <v>14163</v>
      </c>
      <c r="AS177" s="82" t="s">
        <v>14098</v>
      </c>
      <c r="AT177" s="82" t="s">
        <v>14147</v>
      </c>
      <c r="AU177" s="82" t="s">
        <v>14147</v>
      </c>
      <c r="AV177" s="82" t="s">
        <v>14087</v>
      </c>
      <c r="AW177" s="82" t="s">
        <v>14215</v>
      </c>
      <c r="AX177" s="82" t="s">
        <v>14215</v>
      </c>
      <c r="AY177" s="82" t="s">
        <v>14098</v>
      </c>
      <c r="AZ177" s="82" t="s">
        <v>14103</v>
      </c>
      <c r="BA177" s="82"/>
      <c r="BB177" s="52" t="s">
        <v>14104</v>
      </c>
      <c r="BC177" s="52" t="s">
        <v>14193</v>
      </c>
      <c r="BD177" s="52" t="s">
        <v>14211</v>
      </c>
      <c r="BE177" s="52" t="s">
        <v>14211</v>
      </c>
      <c r="BF177" s="52" t="s">
        <v>14105</v>
      </c>
      <c r="BG177" s="52" t="s">
        <v>14156</v>
      </c>
      <c r="BH177" s="52" t="s">
        <v>14156</v>
      </c>
      <c r="BI177" s="52" t="s">
        <v>14131</v>
      </c>
      <c r="BJ177" s="52" t="s">
        <v>14195</v>
      </c>
      <c r="BK177" s="52" t="s">
        <v>14195</v>
      </c>
      <c r="BL177" s="52" t="s">
        <v>14132</v>
      </c>
      <c r="BM177" s="52" t="s">
        <v>14248</v>
      </c>
      <c r="BN177" s="52" t="s">
        <v>14248</v>
      </c>
      <c r="BO177" s="52" t="s">
        <v>14110</v>
      </c>
      <c r="BP177" s="52" t="s">
        <v>14110</v>
      </c>
      <c r="BQ177" s="52" t="s">
        <v>14110</v>
      </c>
      <c r="BR177" s="52" t="s">
        <v>14110</v>
      </c>
      <c r="BS177" s="52" t="s">
        <v>14110</v>
      </c>
      <c r="BT177" s="52" t="s">
        <v>14110</v>
      </c>
      <c r="BU177" s="82"/>
      <c r="BV177" s="82" t="s">
        <v>14110</v>
      </c>
    </row>
    <row r="178" spans="1:74" ht="15" customHeight="1">
      <c r="A178" s="82">
        <v>340</v>
      </c>
      <c r="B178" s="82">
        <v>1970</v>
      </c>
      <c r="C178" s="82" t="s">
        <v>14377</v>
      </c>
      <c r="D178" s="82" t="s">
        <v>13864</v>
      </c>
      <c r="E178" s="82" t="s">
        <v>13865</v>
      </c>
      <c r="F178" s="150" t="s">
        <v>13866</v>
      </c>
      <c r="G178" s="150"/>
      <c r="H178" s="82" t="s">
        <v>14085</v>
      </c>
      <c r="I178" s="82">
        <v>12</v>
      </c>
      <c r="J178" s="82"/>
      <c r="K178" s="82" t="s">
        <v>14108</v>
      </c>
      <c r="L178" s="82" t="s">
        <v>14171</v>
      </c>
      <c r="M178" s="82" t="s">
        <v>14250</v>
      </c>
      <c r="N178" s="82"/>
      <c r="O178" s="82" t="s">
        <v>14135</v>
      </c>
      <c r="P178" s="52" t="s">
        <v>14089</v>
      </c>
      <c r="Q178" s="52" t="s">
        <v>14090</v>
      </c>
      <c r="R178" s="52" t="s">
        <v>14250</v>
      </c>
      <c r="S178" s="52" t="s">
        <v>14090</v>
      </c>
      <c r="T178" s="52" t="s">
        <v>14090</v>
      </c>
      <c r="U178" s="52" t="s">
        <v>14137</v>
      </c>
      <c r="V178" s="52" t="s">
        <v>14110</v>
      </c>
      <c r="W178" s="52" t="s">
        <v>14092</v>
      </c>
      <c r="X178" s="52" t="s">
        <v>14116</v>
      </c>
      <c r="Y178" s="52" t="s">
        <v>14093</v>
      </c>
      <c r="Z178" s="52" t="s">
        <v>14140</v>
      </c>
      <c r="AA178" s="52" t="s">
        <v>14110</v>
      </c>
      <c r="AB178" s="52" t="s">
        <v>14118</v>
      </c>
      <c r="AC178" s="52" t="s">
        <v>14141</v>
      </c>
      <c r="AD178" s="52" t="s">
        <v>14095</v>
      </c>
      <c r="AE178" s="52" t="s">
        <v>14093</v>
      </c>
      <c r="AF178" s="82" t="s">
        <v>14211</v>
      </c>
      <c r="AG178" s="82"/>
      <c r="AH178" s="82" t="s">
        <v>14097</v>
      </c>
      <c r="AI178" s="82" t="s">
        <v>14098</v>
      </c>
      <c r="AJ178" s="82" t="s">
        <v>14123</v>
      </c>
      <c r="AK178" s="82" t="s">
        <v>14099</v>
      </c>
      <c r="AL178" s="82" t="s">
        <v>14099</v>
      </c>
      <c r="AM178" s="82" t="s">
        <v>14188</v>
      </c>
      <c r="AN178" s="82" t="s">
        <v>14110</v>
      </c>
      <c r="AO178" s="82" t="s">
        <v>14110</v>
      </c>
      <c r="AP178" s="82"/>
      <c r="AQ178" s="82" t="s">
        <v>14100</v>
      </c>
      <c r="AR178" s="82" t="s">
        <v>14100</v>
      </c>
      <c r="AS178" s="82" t="s">
        <v>14098</v>
      </c>
      <c r="AT178" s="82" t="s">
        <v>14250</v>
      </c>
      <c r="AU178" s="82" t="s">
        <v>14250</v>
      </c>
      <c r="AV178" s="82" t="s">
        <v>14250</v>
      </c>
      <c r="AW178" s="82" t="s">
        <v>14102</v>
      </c>
      <c r="AX178" s="82" t="s">
        <v>14215</v>
      </c>
      <c r="AY178" s="82" t="s">
        <v>14238</v>
      </c>
      <c r="AZ178" s="82" t="s">
        <v>14215</v>
      </c>
      <c r="BA178" s="82"/>
      <c r="BB178" s="52" t="s">
        <v>14193</v>
      </c>
      <c r="BC178" s="52" t="s">
        <v>14211</v>
      </c>
      <c r="BD178" s="52" t="s">
        <v>14211</v>
      </c>
      <c r="BE178" s="52" t="s">
        <v>14211</v>
      </c>
      <c r="BF178" s="52" t="s">
        <v>14130</v>
      </c>
      <c r="BG178" s="52" t="s">
        <v>14156</v>
      </c>
      <c r="BH178" s="52" t="s">
        <v>14156</v>
      </c>
      <c r="BI178" s="52" t="s">
        <v>14131</v>
      </c>
      <c r="BJ178" s="52" t="s">
        <v>14195</v>
      </c>
      <c r="BK178" s="52" t="s">
        <v>14195</v>
      </c>
      <c r="BL178" s="52" t="s">
        <v>14242</v>
      </c>
      <c r="BM178" s="52" t="s">
        <v>14248</v>
      </c>
      <c r="BN178" s="52" t="s">
        <v>14248</v>
      </c>
      <c r="BO178" s="52" t="s">
        <v>14110</v>
      </c>
      <c r="BP178" s="52" t="s">
        <v>14110</v>
      </c>
      <c r="BQ178" s="52" t="s">
        <v>14110</v>
      </c>
      <c r="BR178" s="52" t="s">
        <v>14110</v>
      </c>
      <c r="BS178" s="52" t="s">
        <v>14110</v>
      </c>
      <c r="BT178" s="52" t="s">
        <v>14110</v>
      </c>
      <c r="BU178" s="82"/>
      <c r="BV178" s="82" t="s">
        <v>14110</v>
      </c>
    </row>
    <row r="179" spans="1:74" ht="15" customHeight="1">
      <c r="A179" s="82"/>
      <c r="B179" s="82"/>
      <c r="C179" s="82"/>
      <c r="D179" s="82"/>
      <c r="E179" s="82"/>
      <c r="F179" s="82"/>
      <c r="G179" s="82"/>
      <c r="H179" s="82" t="s">
        <v>14108</v>
      </c>
      <c r="I179" s="82">
        <v>12</v>
      </c>
      <c r="J179" s="82"/>
      <c r="K179" s="82" t="s">
        <v>14108</v>
      </c>
      <c r="L179" s="82" t="s">
        <v>14171</v>
      </c>
      <c r="M179" s="82" t="s">
        <v>14250</v>
      </c>
      <c r="N179" s="82"/>
      <c r="O179" s="82" t="s">
        <v>14111</v>
      </c>
      <c r="P179" s="52" t="s">
        <v>14156</v>
      </c>
      <c r="Q179" s="52" t="s">
        <v>14090</v>
      </c>
      <c r="R179" s="52" t="s">
        <v>14250</v>
      </c>
      <c r="S179" s="52" t="s">
        <v>14090</v>
      </c>
      <c r="T179" s="52" t="s">
        <v>14090</v>
      </c>
      <c r="U179" s="52" t="s">
        <v>14137</v>
      </c>
      <c r="V179" s="52" t="s">
        <v>14110</v>
      </c>
      <c r="W179" s="52" t="s">
        <v>14092</v>
      </c>
      <c r="X179" s="52" t="s">
        <v>14116</v>
      </c>
      <c r="Y179" s="52" t="s">
        <v>14093</v>
      </c>
      <c r="Z179" s="52" t="s">
        <v>14140</v>
      </c>
      <c r="AA179" s="52" t="s">
        <v>14110</v>
      </c>
      <c r="AB179" s="52" t="s">
        <v>14118</v>
      </c>
      <c r="AC179" s="52" t="s">
        <v>14141</v>
      </c>
      <c r="AD179" s="52" t="s">
        <v>14095</v>
      </c>
      <c r="AE179" s="52" t="s">
        <v>14093</v>
      </c>
      <c r="AF179" s="82" t="s">
        <v>14211</v>
      </c>
      <c r="AG179" s="82"/>
      <c r="AH179" s="82" t="s">
        <v>14097</v>
      </c>
      <c r="AI179" s="82" t="s">
        <v>14098</v>
      </c>
      <c r="AJ179" s="82" t="s">
        <v>14123</v>
      </c>
      <c r="AK179" s="82" t="s">
        <v>14099</v>
      </c>
      <c r="AL179" s="82" t="s">
        <v>14099</v>
      </c>
      <c r="AM179" s="82" t="s">
        <v>14188</v>
      </c>
      <c r="AN179" s="82" t="s">
        <v>14110</v>
      </c>
      <c r="AO179" s="82" t="s">
        <v>14110</v>
      </c>
      <c r="AP179" s="82"/>
      <c r="AQ179" s="82" t="s">
        <v>14100</v>
      </c>
      <c r="AR179" s="82" t="s">
        <v>14100</v>
      </c>
      <c r="AS179" s="82" t="s">
        <v>14098</v>
      </c>
      <c r="AT179" s="82" t="s">
        <v>14250</v>
      </c>
      <c r="AU179" s="82" t="s">
        <v>14250</v>
      </c>
      <c r="AV179" s="82" t="s">
        <v>14250</v>
      </c>
      <c r="AW179" s="82" t="s">
        <v>14102</v>
      </c>
      <c r="AX179" s="82" t="s">
        <v>14215</v>
      </c>
      <c r="AY179" s="82" t="s">
        <v>14238</v>
      </c>
      <c r="AZ179" s="82" t="s">
        <v>14215</v>
      </c>
      <c r="BA179" s="82"/>
      <c r="BB179" s="52" t="s">
        <v>14104</v>
      </c>
      <c r="BC179" s="52" t="s">
        <v>14211</v>
      </c>
      <c r="BD179" s="52" t="s">
        <v>14211</v>
      </c>
      <c r="BE179" s="52" t="s">
        <v>14211</v>
      </c>
      <c r="BF179" s="52" t="s">
        <v>14156</v>
      </c>
      <c r="BG179" s="52" t="s">
        <v>14156</v>
      </c>
      <c r="BH179" s="52" t="s">
        <v>14156</v>
      </c>
      <c r="BI179" s="52" t="s">
        <v>14131</v>
      </c>
      <c r="BJ179" s="52" t="s">
        <v>14195</v>
      </c>
      <c r="BK179" s="52" t="s">
        <v>14195</v>
      </c>
      <c r="BL179" s="52" t="s">
        <v>14242</v>
      </c>
      <c r="BM179" s="52" t="s">
        <v>14248</v>
      </c>
      <c r="BN179" s="52" t="s">
        <v>14248</v>
      </c>
      <c r="BO179" s="52" t="s">
        <v>14110</v>
      </c>
      <c r="BP179" s="52" t="s">
        <v>14110</v>
      </c>
      <c r="BQ179" s="52" t="s">
        <v>14110</v>
      </c>
      <c r="BR179" s="52" t="s">
        <v>14110</v>
      </c>
      <c r="BS179" s="52" t="s">
        <v>14110</v>
      </c>
      <c r="BT179" s="52" t="s">
        <v>14110</v>
      </c>
      <c r="BU179" s="82"/>
      <c r="BV179" s="82" t="s">
        <v>14110</v>
      </c>
    </row>
    <row r="180" spans="1:74" ht="15" customHeight="1">
      <c r="A180" s="82">
        <v>341</v>
      </c>
      <c r="B180" s="82">
        <v>1977</v>
      </c>
      <c r="C180" s="82" t="s">
        <v>14379</v>
      </c>
      <c r="D180" s="82" t="s">
        <v>13868</v>
      </c>
      <c r="E180" s="82" t="s">
        <v>13869</v>
      </c>
      <c r="F180" s="150" t="s">
        <v>13870</v>
      </c>
      <c r="G180" s="150"/>
      <c r="H180" s="82" t="s">
        <v>14085</v>
      </c>
      <c r="I180" s="82">
        <v>10</v>
      </c>
      <c r="J180" s="82"/>
      <c r="K180" s="82" t="s">
        <v>14154</v>
      </c>
      <c r="L180" s="82" t="s">
        <v>14171</v>
      </c>
      <c r="M180" s="82" t="s">
        <v>14250</v>
      </c>
      <c r="N180" s="82"/>
      <c r="O180" s="82" t="s">
        <v>14111</v>
      </c>
      <c r="P180" s="52" t="s">
        <v>14156</v>
      </c>
      <c r="Q180" s="52" t="s">
        <v>14090</v>
      </c>
      <c r="R180" s="52" t="s">
        <v>14250</v>
      </c>
      <c r="S180" s="52" t="s">
        <v>14090</v>
      </c>
      <c r="T180" s="52" t="s">
        <v>14090</v>
      </c>
      <c r="U180" s="52" t="s">
        <v>14137</v>
      </c>
      <c r="V180" s="52" t="s">
        <v>14110</v>
      </c>
      <c r="W180" s="52" t="s">
        <v>14092</v>
      </c>
      <c r="X180" s="52" t="s">
        <v>14116</v>
      </c>
      <c r="Y180" s="52" t="s">
        <v>14093</v>
      </c>
      <c r="Z180" s="52" t="s">
        <v>14140</v>
      </c>
      <c r="AA180" s="52" t="s">
        <v>14110</v>
      </c>
      <c r="AB180" s="52" t="s">
        <v>14095</v>
      </c>
      <c r="AC180" s="52" t="s">
        <v>14141</v>
      </c>
      <c r="AD180" s="52" t="s">
        <v>14095</v>
      </c>
      <c r="AE180" s="52" t="s">
        <v>14093</v>
      </c>
      <c r="AF180" s="82" t="s">
        <v>14211</v>
      </c>
      <c r="AG180" s="82"/>
      <c r="AH180" s="82" t="s">
        <v>14097</v>
      </c>
      <c r="AI180" s="82" t="s">
        <v>14098</v>
      </c>
      <c r="AJ180" s="82" t="s">
        <v>14123</v>
      </c>
      <c r="AK180" s="82" t="s">
        <v>14099</v>
      </c>
      <c r="AL180" s="82" t="s">
        <v>14099</v>
      </c>
      <c r="AM180" s="82" t="s">
        <v>14188</v>
      </c>
      <c r="AN180" s="82" t="s">
        <v>14110</v>
      </c>
      <c r="AO180" s="82" t="s">
        <v>14087</v>
      </c>
      <c r="AP180" s="82"/>
      <c r="AQ180" s="82" t="s">
        <v>14100</v>
      </c>
      <c r="AR180" s="82" t="s">
        <v>14100</v>
      </c>
      <c r="AS180" s="82" t="s">
        <v>14098</v>
      </c>
      <c r="AT180" s="82" t="s">
        <v>14250</v>
      </c>
      <c r="AU180" s="82" t="s">
        <v>14250</v>
      </c>
      <c r="AV180" s="82" t="s">
        <v>14250</v>
      </c>
      <c r="AW180" s="82" t="s">
        <v>14102</v>
      </c>
      <c r="AX180" s="82" t="s">
        <v>14215</v>
      </c>
      <c r="AY180" s="82" t="s">
        <v>14122</v>
      </c>
      <c r="AZ180" s="82" t="s">
        <v>14215</v>
      </c>
      <c r="BA180" s="82"/>
      <c r="BB180" s="52" t="s">
        <v>14104</v>
      </c>
      <c r="BC180" s="52" t="s">
        <v>14211</v>
      </c>
      <c r="BD180" s="52" t="s">
        <v>14211</v>
      </c>
      <c r="BE180" s="52" t="s">
        <v>14211</v>
      </c>
      <c r="BF180" s="52" t="s">
        <v>14156</v>
      </c>
      <c r="BG180" s="52" t="s">
        <v>14156</v>
      </c>
      <c r="BH180" s="52" t="s">
        <v>14156</v>
      </c>
      <c r="BI180" s="52" t="s">
        <v>14131</v>
      </c>
      <c r="BJ180" s="52" t="s">
        <v>14195</v>
      </c>
      <c r="BK180" s="52" t="s">
        <v>14195</v>
      </c>
      <c r="BL180" s="52" t="s">
        <v>14242</v>
      </c>
      <c r="BM180" s="52" t="s">
        <v>14248</v>
      </c>
      <c r="BN180" s="52" t="s">
        <v>14248</v>
      </c>
      <c r="BO180" s="52" t="s">
        <v>14110</v>
      </c>
      <c r="BP180" s="52" t="s">
        <v>14110</v>
      </c>
      <c r="BQ180" s="52" t="s">
        <v>14110</v>
      </c>
      <c r="BR180" s="52" t="s">
        <v>14110</v>
      </c>
      <c r="BS180" s="52" t="s">
        <v>14110</v>
      </c>
      <c r="BT180" s="52" t="s">
        <v>14110</v>
      </c>
      <c r="BU180" s="82"/>
      <c r="BV180" s="82" t="s">
        <v>14110</v>
      </c>
    </row>
    <row r="181" spans="1:74" ht="15" customHeight="1">
      <c r="A181" s="82"/>
      <c r="B181" s="82"/>
      <c r="C181" s="82"/>
      <c r="D181" s="82"/>
      <c r="E181" s="82"/>
      <c r="F181" s="82"/>
      <c r="G181" s="82"/>
      <c r="H181" s="82" t="s">
        <v>14108</v>
      </c>
      <c r="I181" s="82">
        <v>8</v>
      </c>
      <c r="J181" s="82">
        <v>10</v>
      </c>
      <c r="K181" s="82" t="s">
        <v>14154</v>
      </c>
      <c r="L181" s="82" t="s">
        <v>14171</v>
      </c>
      <c r="M181" s="82" t="s">
        <v>14250</v>
      </c>
      <c r="N181" s="82"/>
      <c r="O181" s="82" t="s">
        <v>14111</v>
      </c>
      <c r="P181" s="52" t="s">
        <v>14156</v>
      </c>
      <c r="Q181" s="52" t="s">
        <v>14090</v>
      </c>
      <c r="R181" s="52" t="s">
        <v>14250</v>
      </c>
      <c r="S181" s="52" t="s">
        <v>14090</v>
      </c>
      <c r="T181" s="52" t="s">
        <v>14090</v>
      </c>
      <c r="U181" s="52" t="s">
        <v>14137</v>
      </c>
      <c r="V181" s="52" t="s">
        <v>14138</v>
      </c>
      <c r="W181" s="52" t="s">
        <v>14092</v>
      </c>
      <c r="X181" s="52" t="s">
        <v>14116</v>
      </c>
      <c r="Y181" s="52" t="s">
        <v>14093</v>
      </c>
      <c r="Z181" s="52" t="s">
        <v>14140</v>
      </c>
      <c r="AA181" s="52" t="s">
        <v>14110</v>
      </c>
      <c r="AB181" s="52" t="s">
        <v>14095</v>
      </c>
      <c r="AC181" s="52" t="s">
        <v>14141</v>
      </c>
      <c r="AD181" s="52" t="s">
        <v>14095</v>
      </c>
      <c r="AE181" s="52" t="s">
        <v>14093</v>
      </c>
      <c r="AF181" s="82" t="s">
        <v>14211</v>
      </c>
      <c r="AG181" s="82"/>
      <c r="AH181" s="82" t="s">
        <v>14097</v>
      </c>
      <c r="AI181" s="82" t="s">
        <v>14098</v>
      </c>
      <c r="AJ181" s="82" t="s">
        <v>14123</v>
      </c>
      <c r="AK181" s="82" t="s">
        <v>14099</v>
      </c>
      <c r="AL181" s="82" t="s">
        <v>14099</v>
      </c>
      <c r="AM181" s="82" t="s">
        <v>14188</v>
      </c>
      <c r="AN181" s="82" t="s">
        <v>14110</v>
      </c>
      <c r="AO181" s="82" t="s">
        <v>14087</v>
      </c>
      <c r="AP181" s="82"/>
      <c r="AQ181" s="82" t="s">
        <v>14100</v>
      </c>
      <c r="AR181" s="82" t="s">
        <v>14100</v>
      </c>
      <c r="AS181" s="82" t="s">
        <v>14098</v>
      </c>
      <c r="AT181" s="82" t="s">
        <v>14250</v>
      </c>
      <c r="AU181" s="82" t="s">
        <v>14250</v>
      </c>
      <c r="AV181" s="82" t="s">
        <v>14250</v>
      </c>
      <c r="AW181" s="82" t="s">
        <v>14102</v>
      </c>
      <c r="AX181" s="82" t="s">
        <v>14215</v>
      </c>
      <c r="AY181" s="82" t="s">
        <v>14238</v>
      </c>
      <c r="AZ181" s="82" t="s">
        <v>14215</v>
      </c>
      <c r="BA181" s="82"/>
      <c r="BB181" s="52" t="s">
        <v>14193</v>
      </c>
      <c r="BC181" s="52" t="s">
        <v>14211</v>
      </c>
      <c r="BD181" s="52" t="s">
        <v>14211</v>
      </c>
      <c r="BE181" s="52" t="s">
        <v>14211</v>
      </c>
      <c r="BF181" s="52" t="s">
        <v>14105</v>
      </c>
      <c r="BG181" s="52" t="s">
        <v>14156</v>
      </c>
      <c r="BH181" s="52" t="s">
        <v>14156</v>
      </c>
      <c r="BI181" s="52" t="s">
        <v>14131</v>
      </c>
      <c r="BJ181" s="52" t="s">
        <v>14195</v>
      </c>
      <c r="BK181" s="52" t="s">
        <v>14195</v>
      </c>
      <c r="BL181" s="52" t="s">
        <v>14242</v>
      </c>
      <c r="BM181" s="52" t="s">
        <v>14248</v>
      </c>
      <c r="BN181" s="52" t="s">
        <v>14248</v>
      </c>
      <c r="BO181" s="52" t="s">
        <v>14110</v>
      </c>
      <c r="BP181" s="52" t="s">
        <v>14110</v>
      </c>
      <c r="BQ181" s="52" t="s">
        <v>14110</v>
      </c>
      <c r="BR181" s="52" t="s">
        <v>14110</v>
      </c>
      <c r="BS181" s="52" t="s">
        <v>14110</v>
      </c>
      <c r="BT181" s="52" t="s">
        <v>14110</v>
      </c>
      <c r="BU181" s="82"/>
      <c r="BV181" s="82" t="s">
        <v>14110</v>
      </c>
    </row>
    <row r="182" spans="1:74" ht="15" customHeight="1">
      <c r="A182" s="82">
        <v>344</v>
      </c>
      <c r="B182" s="82">
        <v>1998</v>
      </c>
      <c r="C182" s="82" t="s">
        <v>14380</v>
      </c>
      <c r="D182" s="82" t="s">
        <v>13880</v>
      </c>
      <c r="E182" s="82" t="s">
        <v>689</v>
      </c>
      <c r="F182" s="150" t="s">
        <v>13881</v>
      </c>
      <c r="G182" s="150"/>
      <c r="H182" s="82" t="s">
        <v>14085</v>
      </c>
      <c r="I182" s="82">
        <v>5</v>
      </c>
      <c r="J182" s="82"/>
      <c r="K182" s="82" t="s">
        <v>14170</v>
      </c>
      <c r="L182" s="82" t="s">
        <v>14109</v>
      </c>
      <c r="M182" s="82" t="s">
        <v>14110</v>
      </c>
      <c r="N182" s="82"/>
      <c r="O182" s="82" t="s">
        <v>14135</v>
      </c>
      <c r="P182" s="52" t="s">
        <v>14089</v>
      </c>
      <c r="Q182" s="52" t="s">
        <v>14090</v>
      </c>
      <c r="R182" s="52" t="s">
        <v>14250</v>
      </c>
      <c r="S182" s="52" t="s">
        <v>14090</v>
      </c>
      <c r="T182" s="52" t="s">
        <v>14090</v>
      </c>
      <c r="U182" s="52" t="s">
        <v>14091</v>
      </c>
      <c r="V182" s="52" t="s">
        <v>14087</v>
      </c>
      <c r="W182" s="52" t="s">
        <v>14092</v>
      </c>
      <c r="X182" s="52" t="s">
        <v>14091</v>
      </c>
      <c r="Y182" s="52" t="s">
        <v>14093</v>
      </c>
      <c r="Z182" s="52" t="s">
        <v>14140</v>
      </c>
      <c r="AA182" s="52" t="s">
        <v>14110</v>
      </c>
      <c r="AB182" s="52" t="s">
        <v>14118</v>
      </c>
      <c r="AC182" s="52" t="s">
        <v>14141</v>
      </c>
      <c r="AD182" s="52" t="s">
        <v>14141</v>
      </c>
      <c r="AE182" s="52" t="s">
        <v>14093</v>
      </c>
      <c r="AF182" s="82" t="s">
        <v>14211</v>
      </c>
      <c r="AG182" s="82"/>
      <c r="AH182" s="82" t="s">
        <v>14121</v>
      </c>
      <c r="AI182" s="82" t="s">
        <v>14098</v>
      </c>
      <c r="AJ182" s="82" t="s">
        <v>14123</v>
      </c>
      <c r="AK182" s="82" t="s">
        <v>14124</v>
      </c>
      <c r="AL182" s="82" t="s">
        <v>14124</v>
      </c>
      <c r="AM182" s="82" t="s">
        <v>14188</v>
      </c>
      <c r="AN182" s="82" t="s">
        <v>14087</v>
      </c>
      <c r="AO182" s="82" t="s">
        <v>14110</v>
      </c>
      <c r="AP182" s="82" t="s">
        <v>14492</v>
      </c>
      <c r="AQ182" s="82" t="s">
        <v>14238</v>
      </c>
      <c r="AR182" s="82" t="s">
        <v>14238</v>
      </c>
      <c r="AS182" s="82" t="s">
        <v>14098</v>
      </c>
      <c r="AT182" s="82" t="s">
        <v>14203</v>
      </c>
      <c r="AU182" s="82" t="s">
        <v>14203</v>
      </c>
      <c r="AV182" s="82" t="s">
        <v>14087</v>
      </c>
      <c r="AW182" s="82" t="s">
        <v>14127</v>
      </c>
      <c r="AX182" s="82" t="s">
        <v>14127</v>
      </c>
      <c r="AY182" s="82" t="s">
        <v>14098</v>
      </c>
      <c r="AZ182" s="82" t="s">
        <v>14180</v>
      </c>
      <c r="BA182" s="82"/>
      <c r="BB182" s="52" t="s">
        <v>14193</v>
      </c>
      <c r="BC182" s="52" t="s">
        <v>14211</v>
      </c>
      <c r="BD182" s="52" t="s">
        <v>14211</v>
      </c>
      <c r="BE182" s="52" t="s">
        <v>14211</v>
      </c>
      <c r="BF182" s="52" t="s">
        <v>14130</v>
      </c>
      <c r="BG182" s="52" t="s">
        <v>14156</v>
      </c>
      <c r="BH182" s="52" t="s">
        <v>14156</v>
      </c>
      <c r="BI182" s="52" t="s">
        <v>14131</v>
      </c>
      <c r="BJ182" s="52" t="s">
        <v>14195</v>
      </c>
      <c r="BK182" s="52" t="s">
        <v>14195</v>
      </c>
      <c r="BL182" s="52" t="s">
        <v>14242</v>
      </c>
      <c r="BM182" s="52" t="s">
        <v>14248</v>
      </c>
      <c r="BN182" s="52" t="s">
        <v>14248</v>
      </c>
      <c r="BO182" s="52" t="s">
        <v>14110</v>
      </c>
      <c r="BP182" s="52" t="s">
        <v>14110</v>
      </c>
      <c r="BQ182" s="52" t="s">
        <v>14110</v>
      </c>
      <c r="BR182" s="52" t="s">
        <v>14110</v>
      </c>
      <c r="BS182" s="52" t="s">
        <v>14110</v>
      </c>
      <c r="BT182" s="52" t="s">
        <v>14110</v>
      </c>
      <c r="BU182" s="82"/>
      <c r="BV182" s="82" t="s">
        <v>14110</v>
      </c>
    </row>
    <row r="183" spans="1:74" ht="15" customHeight="1">
      <c r="A183" s="82">
        <v>345</v>
      </c>
      <c r="B183" s="82">
        <v>1975</v>
      </c>
      <c r="C183" s="82" t="s">
        <v>14382</v>
      </c>
      <c r="D183" s="82" t="s">
        <v>13883</v>
      </c>
      <c r="E183" s="82" t="s">
        <v>13884</v>
      </c>
      <c r="F183" s="150" t="s">
        <v>13885</v>
      </c>
      <c r="G183" s="150"/>
      <c r="H183" s="82" t="s">
        <v>14085</v>
      </c>
      <c r="I183" s="82">
        <v>10</v>
      </c>
      <c r="J183" s="82"/>
      <c r="K183" s="82" t="s">
        <v>14133</v>
      </c>
      <c r="L183" s="82" t="s">
        <v>14171</v>
      </c>
      <c r="M183" s="82" t="s">
        <v>14250</v>
      </c>
      <c r="N183" s="82"/>
      <c r="O183" s="82" t="s">
        <v>14135</v>
      </c>
      <c r="P183" s="52" t="s">
        <v>14089</v>
      </c>
      <c r="Q183" s="52" t="s">
        <v>14090</v>
      </c>
      <c r="R183" s="52" t="s">
        <v>14250</v>
      </c>
      <c r="S183" s="52" t="s">
        <v>14090</v>
      </c>
      <c r="T183" s="52" t="s">
        <v>14090</v>
      </c>
      <c r="U183" s="52" t="s">
        <v>14137</v>
      </c>
      <c r="V183" s="52" t="s">
        <v>14110</v>
      </c>
      <c r="W183" s="52" t="s">
        <v>14092</v>
      </c>
      <c r="X183" s="52" t="s">
        <v>14116</v>
      </c>
      <c r="Y183" s="52" t="s">
        <v>14093</v>
      </c>
      <c r="Z183" s="52" t="s">
        <v>14140</v>
      </c>
      <c r="AA183" s="52" t="s">
        <v>14110</v>
      </c>
      <c r="AB183" s="52" t="s">
        <v>14118</v>
      </c>
      <c r="AC183" s="52" t="s">
        <v>14141</v>
      </c>
      <c r="AD183" s="52" t="s">
        <v>14095</v>
      </c>
      <c r="AE183" s="52" t="s">
        <v>14093</v>
      </c>
      <c r="AF183" s="82" t="s">
        <v>14211</v>
      </c>
      <c r="AG183" s="82"/>
      <c r="AH183" s="82" t="s">
        <v>14097</v>
      </c>
      <c r="AI183" s="82" t="s">
        <v>14138</v>
      </c>
      <c r="AJ183" s="82" t="s">
        <v>14123</v>
      </c>
      <c r="AK183" s="82" t="s">
        <v>14099</v>
      </c>
      <c r="AL183" s="82" t="s">
        <v>14212</v>
      </c>
      <c r="AM183" s="82" t="s">
        <v>14188</v>
      </c>
      <c r="AN183" s="82" t="s">
        <v>14110</v>
      </c>
      <c r="AO183" s="82" t="s">
        <v>14087</v>
      </c>
      <c r="AP183" s="82"/>
      <c r="AQ183" s="82" t="s">
        <v>14100</v>
      </c>
      <c r="AR183" s="82" t="s">
        <v>14100</v>
      </c>
      <c r="AS183" s="82" t="s">
        <v>14098</v>
      </c>
      <c r="AT183" s="82" t="s">
        <v>14250</v>
      </c>
      <c r="AU183" s="82" t="s">
        <v>14250</v>
      </c>
      <c r="AV183" s="82" t="s">
        <v>14250</v>
      </c>
      <c r="AW183" s="82" t="s">
        <v>14102</v>
      </c>
      <c r="AX183" s="82" t="s">
        <v>14215</v>
      </c>
      <c r="AY183" s="82" t="s">
        <v>14122</v>
      </c>
      <c r="AZ183" s="82" t="s">
        <v>14215</v>
      </c>
      <c r="BA183" s="82"/>
      <c r="BB183" s="52" t="s">
        <v>14104</v>
      </c>
      <c r="BC183" s="52" t="s">
        <v>14211</v>
      </c>
      <c r="BD183" s="52" t="s">
        <v>14211</v>
      </c>
      <c r="BE183" s="52" t="s">
        <v>14211</v>
      </c>
      <c r="BF183" s="52" t="s">
        <v>14156</v>
      </c>
      <c r="BG183" s="52" t="s">
        <v>14156</v>
      </c>
      <c r="BH183" s="52" t="s">
        <v>14156</v>
      </c>
      <c r="BI183" s="52" t="s">
        <v>14131</v>
      </c>
      <c r="BJ183" s="52" t="s">
        <v>14195</v>
      </c>
      <c r="BK183" s="52" t="s">
        <v>14195</v>
      </c>
      <c r="BL183" s="52" t="s">
        <v>14208</v>
      </c>
      <c r="BM183" s="52" t="s">
        <v>14248</v>
      </c>
      <c r="BN183" s="52" t="s">
        <v>14248</v>
      </c>
      <c r="BO183" s="52" t="s">
        <v>14110</v>
      </c>
      <c r="BP183" s="52" t="s">
        <v>14110</v>
      </c>
      <c r="BQ183" s="52" t="s">
        <v>14110</v>
      </c>
      <c r="BR183" s="52" t="s">
        <v>14110</v>
      </c>
      <c r="BS183" s="52" t="s">
        <v>14110</v>
      </c>
      <c r="BT183" s="52" t="s">
        <v>14110</v>
      </c>
      <c r="BU183" s="82"/>
      <c r="BV183" s="82" t="s">
        <v>14110</v>
      </c>
    </row>
    <row r="184" spans="1:74" ht="15" customHeight="1">
      <c r="A184" s="82"/>
      <c r="B184" s="82"/>
      <c r="C184" s="82"/>
      <c r="D184" s="82"/>
      <c r="E184" s="82"/>
      <c r="F184" s="82"/>
      <c r="G184" s="82"/>
      <c r="H184" s="82" t="s">
        <v>14108</v>
      </c>
      <c r="I184" s="82">
        <v>10</v>
      </c>
      <c r="J184" s="82"/>
      <c r="K184" s="82" t="s">
        <v>14133</v>
      </c>
      <c r="L184" s="82" t="s">
        <v>14171</v>
      </c>
      <c r="M184" s="82" t="s">
        <v>14250</v>
      </c>
      <c r="N184" s="82"/>
      <c r="O184" s="82" t="s">
        <v>14135</v>
      </c>
      <c r="P184" s="52" t="s">
        <v>14089</v>
      </c>
      <c r="Q184" s="52" t="s">
        <v>14090</v>
      </c>
      <c r="R184" s="52" t="s">
        <v>14250</v>
      </c>
      <c r="S184" s="52" t="s">
        <v>14090</v>
      </c>
      <c r="T184" s="52" t="s">
        <v>14090</v>
      </c>
      <c r="U184" s="52" t="s">
        <v>14137</v>
      </c>
      <c r="V184" s="52" t="s">
        <v>14110</v>
      </c>
      <c r="W184" s="52" t="s">
        <v>14092</v>
      </c>
      <c r="X184" s="52" t="s">
        <v>14116</v>
      </c>
      <c r="Y184" s="52" t="s">
        <v>14093</v>
      </c>
      <c r="Z184" s="52" t="s">
        <v>14140</v>
      </c>
      <c r="AA184" s="52" t="s">
        <v>14110</v>
      </c>
      <c r="AB184" s="52" t="s">
        <v>14118</v>
      </c>
      <c r="AC184" s="52" t="s">
        <v>14141</v>
      </c>
      <c r="AD184" s="52" t="s">
        <v>14095</v>
      </c>
      <c r="AE184" s="52" t="s">
        <v>14093</v>
      </c>
      <c r="AF184" s="82" t="s">
        <v>14211</v>
      </c>
      <c r="AG184" s="82"/>
      <c r="AH184" s="82" t="s">
        <v>14097</v>
      </c>
      <c r="AI184" s="82" t="s">
        <v>14098</v>
      </c>
      <c r="AJ184" s="82" t="s">
        <v>14123</v>
      </c>
      <c r="AK184" s="82" t="s">
        <v>14099</v>
      </c>
      <c r="AL184" s="82" t="s">
        <v>14099</v>
      </c>
      <c r="AM184" s="82" t="s">
        <v>14188</v>
      </c>
      <c r="AN184" s="82" t="s">
        <v>14110</v>
      </c>
      <c r="AO184" s="82" t="s">
        <v>14087</v>
      </c>
      <c r="AP184" s="82"/>
      <c r="AQ184" s="82" t="s">
        <v>14100</v>
      </c>
      <c r="AR184" s="82" t="s">
        <v>14100</v>
      </c>
      <c r="AS184" s="82" t="s">
        <v>14098</v>
      </c>
      <c r="AT184" s="82" t="s">
        <v>14250</v>
      </c>
      <c r="AU184" s="82" t="s">
        <v>14250</v>
      </c>
      <c r="AV184" s="82" t="s">
        <v>14250</v>
      </c>
      <c r="AW184" s="82" t="s">
        <v>14102</v>
      </c>
      <c r="AX184" s="82" t="s">
        <v>14215</v>
      </c>
      <c r="AY184" s="82" t="s">
        <v>14122</v>
      </c>
      <c r="AZ184" s="82" t="s">
        <v>14215</v>
      </c>
      <c r="BA184" s="82"/>
      <c r="BB184" s="52" t="s">
        <v>14104</v>
      </c>
      <c r="BC184" s="52" t="s">
        <v>14211</v>
      </c>
      <c r="BD184" s="52" t="s">
        <v>14211</v>
      </c>
      <c r="BE184" s="52" t="s">
        <v>14211</v>
      </c>
      <c r="BF184" s="52" t="s">
        <v>14156</v>
      </c>
      <c r="BG184" s="52" t="s">
        <v>14156</v>
      </c>
      <c r="BH184" s="52" t="s">
        <v>14156</v>
      </c>
      <c r="BI184" s="52" t="s">
        <v>14131</v>
      </c>
      <c r="BJ184" s="52" t="s">
        <v>14195</v>
      </c>
      <c r="BK184" s="52" t="s">
        <v>14195</v>
      </c>
      <c r="BL184" s="52" t="s">
        <v>14208</v>
      </c>
      <c r="BM184" s="52" t="s">
        <v>14248</v>
      </c>
      <c r="BN184" s="52" t="s">
        <v>14248</v>
      </c>
      <c r="BO184" s="52" t="s">
        <v>14110</v>
      </c>
      <c r="BP184" s="52" t="s">
        <v>14110</v>
      </c>
      <c r="BQ184" s="52" t="s">
        <v>14110</v>
      </c>
      <c r="BR184" s="52" t="s">
        <v>14110</v>
      </c>
      <c r="BS184" s="52" t="s">
        <v>14110</v>
      </c>
      <c r="BT184" s="52" t="s">
        <v>14110</v>
      </c>
      <c r="BU184" s="82"/>
      <c r="BV184" s="82" t="s">
        <v>14110</v>
      </c>
    </row>
    <row r="185" spans="1:74" ht="15" customHeight="1">
      <c r="A185" s="82"/>
      <c r="B185" s="82"/>
      <c r="C185" s="82"/>
      <c r="D185" s="82"/>
      <c r="E185" s="82"/>
      <c r="F185" s="82"/>
      <c r="G185" s="82"/>
      <c r="H185" s="82" t="s">
        <v>14133</v>
      </c>
      <c r="I185" s="82">
        <v>10</v>
      </c>
      <c r="J185" s="82"/>
      <c r="K185" s="82" t="s">
        <v>14133</v>
      </c>
      <c r="L185" s="82" t="s">
        <v>14155</v>
      </c>
      <c r="M185" s="82" t="s">
        <v>14250</v>
      </c>
      <c r="N185" s="82"/>
      <c r="O185" s="82" t="s">
        <v>14111</v>
      </c>
      <c r="P185" s="52" t="s">
        <v>14156</v>
      </c>
      <c r="Q185" s="52" t="s">
        <v>14090</v>
      </c>
      <c r="R185" s="52" t="s">
        <v>14250</v>
      </c>
      <c r="S185" s="52" t="s">
        <v>14090</v>
      </c>
      <c r="T185" s="52" t="s">
        <v>14090</v>
      </c>
      <c r="U185" s="52" t="s">
        <v>14137</v>
      </c>
      <c r="V185" s="52" t="s">
        <v>14110</v>
      </c>
      <c r="W185" s="52" t="s">
        <v>14092</v>
      </c>
      <c r="X185" s="52" t="s">
        <v>14116</v>
      </c>
      <c r="Y185" s="52" t="s">
        <v>14093</v>
      </c>
      <c r="Z185" s="52" t="s">
        <v>14140</v>
      </c>
      <c r="AA185" s="52" t="s">
        <v>14110</v>
      </c>
      <c r="AB185" s="52" t="s">
        <v>14118</v>
      </c>
      <c r="AC185" s="52" t="s">
        <v>14141</v>
      </c>
      <c r="AD185" s="52" t="s">
        <v>14095</v>
      </c>
      <c r="AE185" s="52" t="s">
        <v>14093</v>
      </c>
      <c r="AF185" s="82" t="s">
        <v>14211</v>
      </c>
      <c r="AG185" s="82"/>
      <c r="AH185" s="82" t="s">
        <v>14097</v>
      </c>
      <c r="AI185" s="82" t="s">
        <v>14098</v>
      </c>
      <c r="AJ185" s="82" t="s">
        <v>14123</v>
      </c>
      <c r="AK185" s="82" t="s">
        <v>14099</v>
      </c>
      <c r="AL185" s="82" t="s">
        <v>14099</v>
      </c>
      <c r="AM185" s="82" t="s">
        <v>14188</v>
      </c>
      <c r="AN185" s="82" t="s">
        <v>14110</v>
      </c>
      <c r="AO185" s="82" t="s">
        <v>14087</v>
      </c>
      <c r="AP185" s="82"/>
      <c r="AQ185" s="82" t="s">
        <v>14100</v>
      </c>
      <c r="AR185" s="82" t="s">
        <v>14100</v>
      </c>
      <c r="AS185" s="82" t="s">
        <v>14098</v>
      </c>
      <c r="AT185" s="82" t="s">
        <v>14250</v>
      </c>
      <c r="AU185" s="82" t="s">
        <v>14250</v>
      </c>
      <c r="AV185" s="82" t="s">
        <v>14250</v>
      </c>
      <c r="AW185" s="82" t="s">
        <v>14102</v>
      </c>
      <c r="AX185" s="82" t="s">
        <v>14215</v>
      </c>
      <c r="AY185" s="82" t="s">
        <v>14122</v>
      </c>
      <c r="AZ185" s="82" t="s">
        <v>14215</v>
      </c>
      <c r="BA185" s="82"/>
      <c r="BB185" s="52" t="s">
        <v>14104</v>
      </c>
      <c r="BC185" s="52" t="s">
        <v>14211</v>
      </c>
      <c r="BD185" s="52" t="s">
        <v>14211</v>
      </c>
      <c r="BE185" s="52" t="s">
        <v>14211</v>
      </c>
      <c r="BF185" s="52" t="s">
        <v>14156</v>
      </c>
      <c r="BG185" s="52" t="s">
        <v>14156</v>
      </c>
      <c r="BH185" s="52" t="s">
        <v>14156</v>
      </c>
      <c r="BI185" s="52" t="s">
        <v>14131</v>
      </c>
      <c r="BJ185" s="52" t="s">
        <v>14195</v>
      </c>
      <c r="BK185" s="52" t="s">
        <v>14195</v>
      </c>
      <c r="BL185" s="52" t="s">
        <v>14208</v>
      </c>
      <c r="BM185" s="52" t="s">
        <v>14248</v>
      </c>
      <c r="BN185" s="52" t="s">
        <v>14248</v>
      </c>
      <c r="BO185" s="52" t="s">
        <v>14110</v>
      </c>
      <c r="BP185" s="52" t="s">
        <v>14110</v>
      </c>
      <c r="BQ185" s="52" t="s">
        <v>14110</v>
      </c>
      <c r="BR185" s="52" t="s">
        <v>14110</v>
      </c>
      <c r="BS185" s="52" t="s">
        <v>14110</v>
      </c>
      <c r="BT185" s="52" t="s">
        <v>14110</v>
      </c>
      <c r="BU185" s="82"/>
      <c r="BV185" s="82" t="s">
        <v>14110</v>
      </c>
    </row>
    <row r="186" spans="1:74" ht="15" customHeight="1">
      <c r="A186" s="82"/>
      <c r="B186" s="82"/>
      <c r="C186" s="82"/>
      <c r="D186" s="82"/>
      <c r="E186" s="82"/>
      <c r="F186" s="82"/>
      <c r="G186" s="82"/>
      <c r="H186" s="82" t="s">
        <v>14154</v>
      </c>
      <c r="I186" s="82">
        <v>9</v>
      </c>
      <c r="J186" s="82"/>
      <c r="K186" s="82" t="s">
        <v>14154</v>
      </c>
      <c r="L186" s="82" t="s">
        <v>14171</v>
      </c>
      <c r="M186" s="82" t="s">
        <v>14250</v>
      </c>
      <c r="N186" s="82"/>
      <c r="O186" s="82" t="s">
        <v>14111</v>
      </c>
      <c r="P186" s="52" t="s">
        <v>14156</v>
      </c>
      <c r="Q186" s="52" t="s">
        <v>14090</v>
      </c>
      <c r="R186" s="52" t="s">
        <v>14250</v>
      </c>
      <c r="S186" s="52" t="s">
        <v>14090</v>
      </c>
      <c r="T186" s="52" t="s">
        <v>14090</v>
      </c>
      <c r="U186" s="52" t="s">
        <v>14137</v>
      </c>
      <c r="V186" s="52" t="s">
        <v>14110</v>
      </c>
      <c r="W186" s="52" t="s">
        <v>14092</v>
      </c>
      <c r="X186" s="52" t="s">
        <v>14116</v>
      </c>
      <c r="Y186" s="52" t="s">
        <v>14093</v>
      </c>
      <c r="Z186" s="52" t="s">
        <v>14140</v>
      </c>
      <c r="AA186" s="52" t="s">
        <v>14110</v>
      </c>
      <c r="AB186" s="52" t="s">
        <v>14118</v>
      </c>
      <c r="AC186" s="52" t="s">
        <v>14141</v>
      </c>
      <c r="AD186" s="52" t="s">
        <v>14095</v>
      </c>
      <c r="AE186" s="52" t="s">
        <v>14093</v>
      </c>
      <c r="AF186" s="82" t="s">
        <v>14176</v>
      </c>
      <c r="AG186" s="82"/>
      <c r="AH186" s="82" t="s">
        <v>14097</v>
      </c>
      <c r="AI186" s="82" t="s">
        <v>14098</v>
      </c>
      <c r="AJ186" s="82" t="s">
        <v>14123</v>
      </c>
      <c r="AK186" s="82" t="s">
        <v>14099</v>
      </c>
      <c r="AL186" s="82" t="s">
        <v>14099</v>
      </c>
      <c r="AM186" s="82" t="s">
        <v>14188</v>
      </c>
      <c r="AN186" s="82" t="s">
        <v>14110</v>
      </c>
      <c r="AO186" s="82" t="s">
        <v>14087</v>
      </c>
      <c r="AP186" s="82"/>
      <c r="AQ186" s="82" t="s">
        <v>14100</v>
      </c>
      <c r="AR186" s="82" t="s">
        <v>14100</v>
      </c>
      <c r="AS186" s="82" t="s">
        <v>14098</v>
      </c>
      <c r="AT186" s="82" t="s">
        <v>14250</v>
      </c>
      <c r="AU186" s="82" t="s">
        <v>14250</v>
      </c>
      <c r="AV186" s="82" t="s">
        <v>14250</v>
      </c>
      <c r="AW186" s="82" t="s">
        <v>14102</v>
      </c>
      <c r="AX186" s="82" t="s">
        <v>14215</v>
      </c>
      <c r="AY186" s="82" t="s">
        <v>14122</v>
      </c>
      <c r="AZ186" s="82" t="s">
        <v>14215</v>
      </c>
      <c r="BA186" s="82"/>
      <c r="BB186" s="52" t="s">
        <v>14104</v>
      </c>
      <c r="BC186" s="52" t="s">
        <v>14211</v>
      </c>
      <c r="BD186" s="52" t="s">
        <v>14211</v>
      </c>
      <c r="BE186" s="52" t="s">
        <v>14211</v>
      </c>
      <c r="BF186" s="52" t="s">
        <v>14156</v>
      </c>
      <c r="BG186" s="52" t="s">
        <v>14156</v>
      </c>
      <c r="BH186" s="52" t="s">
        <v>14156</v>
      </c>
      <c r="BI186" s="52" t="s">
        <v>14131</v>
      </c>
      <c r="BJ186" s="52" t="s">
        <v>14195</v>
      </c>
      <c r="BK186" s="52" t="s">
        <v>14195</v>
      </c>
      <c r="BL186" s="52" t="s">
        <v>14208</v>
      </c>
      <c r="BM186" s="52" t="s">
        <v>14248</v>
      </c>
      <c r="BN186" s="52" t="s">
        <v>14248</v>
      </c>
      <c r="BO186" s="52" t="s">
        <v>14110</v>
      </c>
      <c r="BP186" s="52" t="s">
        <v>14110</v>
      </c>
      <c r="BQ186" s="52" t="s">
        <v>14110</v>
      </c>
      <c r="BR186" s="52" t="s">
        <v>14110</v>
      </c>
      <c r="BS186" s="52" t="s">
        <v>14110</v>
      </c>
      <c r="BT186" s="52" t="s">
        <v>14110</v>
      </c>
      <c r="BU186" s="82"/>
      <c r="BV186" s="82" t="s">
        <v>14110</v>
      </c>
    </row>
    <row r="187" spans="1:74" ht="15" customHeight="1">
      <c r="A187" s="82">
        <v>346</v>
      </c>
      <c r="B187" s="82">
        <v>1976</v>
      </c>
      <c r="C187" s="82" t="s">
        <v>13886</v>
      </c>
      <c r="D187" s="82" t="s">
        <v>13887</v>
      </c>
      <c r="E187" s="82" t="s">
        <v>639</v>
      </c>
      <c r="F187" s="150" t="s">
        <v>13888</v>
      </c>
      <c r="G187" s="150"/>
      <c r="H187" s="82" t="s">
        <v>14085</v>
      </c>
      <c r="I187" s="82">
        <v>4</v>
      </c>
      <c r="J187" s="82"/>
      <c r="K187" s="82" t="s">
        <v>14085</v>
      </c>
      <c r="L187" s="82" t="s">
        <v>14185</v>
      </c>
      <c r="M187" s="82" t="s">
        <v>14250</v>
      </c>
      <c r="N187" s="82"/>
      <c r="O187" s="82" t="s">
        <v>14088</v>
      </c>
      <c r="P187" s="52" t="s">
        <v>14089</v>
      </c>
      <c r="Q187" s="52" t="s">
        <v>14113</v>
      </c>
      <c r="R187" s="52" t="s">
        <v>14250</v>
      </c>
      <c r="S187" s="52" t="s">
        <v>14113</v>
      </c>
      <c r="T187" s="52" t="s">
        <v>14113</v>
      </c>
      <c r="U187" s="52" t="s">
        <v>14137</v>
      </c>
      <c r="V187" s="52" t="s">
        <v>14110</v>
      </c>
      <c r="W187" s="52" t="s">
        <v>14092</v>
      </c>
      <c r="X187" s="52" t="s">
        <v>14116</v>
      </c>
      <c r="Y187" s="52" t="s">
        <v>14093</v>
      </c>
      <c r="Z187" s="52" t="s">
        <v>14140</v>
      </c>
      <c r="AA187" s="52" t="s">
        <v>14110</v>
      </c>
      <c r="AB187" s="52" t="s">
        <v>14118</v>
      </c>
      <c r="AC187" s="52" t="s">
        <v>14141</v>
      </c>
      <c r="AD187" s="52" t="s">
        <v>14095</v>
      </c>
      <c r="AE187" s="52" t="s">
        <v>14093</v>
      </c>
      <c r="AF187" s="82" t="s">
        <v>14211</v>
      </c>
      <c r="AG187" s="82"/>
      <c r="AH187" s="82" t="s">
        <v>14097</v>
      </c>
      <c r="AI187" s="82" t="s">
        <v>14098</v>
      </c>
      <c r="AJ187" s="82" t="s">
        <v>14123</v>
      </c>
      <c r="AK187" s="82" t="s">
        <v>14099</v>
      </c>
      <c r="AL187" s="82" t="s">
        <v>14099</v>
      </c>
      <c r="AM187" s="82" t="s">
        <v>14188</v>
      </c>
      <c r="AN187" s="82" t="s">
        <v>14110</v>
      </c>
      <c r="AO187" s="82" t="s">
        <v>14110</v>
      </c>
      <c r="AP187" s="82"/>
      <c r="AQ187" s="82" t="s">
        <v>14100</v>
      </c>
      <c r="AR187" s="82" t="s">
        <v>14100</v>
      </c>
      <c r="AS187" s="82" t="s">
        <v>14098</v>
      </c>
      <c r="AT187" s="82" t="s">
        <v>14250</v>
      </c>
      <c r="AU187" s="82" t="s">
        <v>14250</v>
      </c>
      <c r="AV187" s="82" t="s">
        <v>14250</v>
      </c>
      <c r="AW187" s="82" t="s">
        <v>14102</v>
      </c>
      <c r="AX187" s="82" t="s">
        <v>14215</v>
      </c>
      <c r="AY187" s="82" t="s">
        <v>14122</v>
      </c>
      <c r="AZ187" s="82" t="s">
        <v>14215</v>
      </c>
      <c r="BA187" s="82"/>
      <c r="BB187" s="52" t="s">
        <v>14104</v>
      </c>
      <c r="BC187" s="52" t="s">
        <v>14211</v>
      </c>
      <c r="BD187" s="52" t="s">
        <v>14211</v>
      </c>
      <c r="BE187" s="52" t="s">
        <v>14211</v>
      </c>
      <c r="BF187" s="52" t="s">
        <v>14156</v>
      </c>
      <c r="BG187" s="52" t="s">
        <v>14156</v>
      </c>
      <c r="BH187" s="52" t="s">
        <v>14156</v>
      </c>
      <c r="BI187" s="52" t="s">
        <v>14106</v>
      </c>
      <c r="BJ187" s="52" t="s">
        <v>14195</v>
      </c>
      <c r="BK187" s="52" t="s">
        <v>14195</v>
      </c>
      <c r="BL187" s="52" t="s">
        <v>14242</v>
      </c>
      <c r="BM187" s="52" t="s">
        <v>14248</v>
      </c>
      <c r="BN187" s="52" t="s">
        <v>14248</v>
      </c>
      <c r="BO187" s="52" t="s">
        <v>14110</v>
      </c>
      <c r="BP187" s="52" t="s">
        <v>14110</v>
      </c>
      <c r="BQ187" s="52" t="s">
        <v>14110</v>
      </c>
      <c r="BR187" s="52" t="s">
        <v>14110</v>
      </c>
      <c r="BS187" s="52" t="s">
        <v>14110</v>
      </c>
      <c r="BT187" s="52" t="s">
        <v>14110</v>
      </c>
      <c r="BU187" s="82"/>
      <c r="BV187" s="82" t="s">
        <v>14110</v>
      </c>
    </row>
    <row r="188" spans="1:74" ht="15" customHeight="1">
      <c r="A188" s="82"/>
      <c r="B188" s="82"/>
      <c r="C188" s="82"/>
      <c r="D188" s="82"/>
      <c r="E188" s="82"/>
      <c r="F188" s="82"/>
      <c r="G188" s="82"/>
      <c r="H188" s="82" t="s">
        <v>14108</v>
      </c>
      <c r="I188" s="82">
        <v>4</v>
      </c>
      <c r="J188" s="82"/>
      <c r="K188" s="82" t="s">
        <v>14085</v>
      </c>
      <c r="L188" s="82" t="s">
        <v>14185</v>
      </c>
      <c r="M188" s="82" t="s">
        <v>14250</v>
      </c>
      <c r="N188" s="82"/>
      <c r="O188" s="82" t="s">
        <v>14088</v>
      </c>
      <c r="P188" s="52" t="s">
        <v>14089</v>
      </c>
      <c r="Q188" s="52" t="s">
        <v>14113</v>
      </c>
      <c r="R188" s="52" t="s">
        <v>14250</v>
      </c>
      <c r="S188" s="52" t="s">
        <v>14113</v>
      </c>
      <c r="T188" s="52" t="s">
        <v>14113</v>
      </c>
      <c r="U188" s="52" t="s">
        <v>14137</v>
      </c>
      <c r="V188" s="52" t="s">
        <v>14110</v>
      </c>
      <c r="W188" s="52" t="s">
        <v>14092</v>
      </c>
      <c r="X188" s="52" t="s">
        <v>14116</v>
      </c>
      <c r="Y188" s="52" t="s">
        <v>14093</v>
      </c>
      <c r="Z188" s="52" t="s">
        <v>14140</v>
      </c>
      <c r="AA188" s="52" t="s">
        <v>14110</v>
      </c>
      <c r="AB188" s="52" t="s">
        <v>14118</v>
      </c>
      <c r="AC188" s="52" t="s">
        <v>14141</v>
      </c>
      <c r="AD188" s="52" t="s">
        <v>14141</v>
      </c>
      <c r="AE188" s="52" t="s">
        <v>14093</v>
      </c>
      <c r="AF188" s="82" t="s">
        <v>14211</v>
      </c>
      <c r="AG188" s="82"/>
      <c r="AH188" s="82" t="s">
        <v>14097</v>
      </c>
      <c r="AI188" s="82" t="s">
        <v>14098</v>
      </c>
      <c r="AJ188" s="82" t="s">
        <v>14123</v>
      </c>
      <c r="AK188" s="82" t="s">
        <v>14099</v>
      </c>
      <c r="AL188" s="82" t="s">
        <v>14099</v>
      </c>
      <c r="AM188" s="82" t="s">
        <v>14188</v>
      </c>
      <c r="AN188" s="82" t="s">
        <v>14110</v>
      </c>
      <c r="AO188" s="82" t="s">
        <v>14110</v>
      </c>
      <c r="AP188" s="82"/>
      <c r="AQ188" s="82" t="s">
        <v>14100</v>
      </c>
      <c r="AR188" s="82" t="s">
        <v>14100</v>
      </c>
      <c r="AS188" s="82" t="s">
        <v>14098</v>
      </c>
      <c r="AT188" s="82" t="s">
        <v>14250</v>
      </c>
      <c r="AU188" s="82" t="s">
        <v>14250</v>
      </c>
      <c r="AV188" s="82" t="s">
        <v>14250</v>
      </c>
      <c r="AW188" s="82" t="s">
        <v>14102</v>
      </c>
      <c r="AX188" s="82" t="s">
        <v>14215</v>
      </c>
      <c r="AY188" s="82" t="s">
        <v>14122</v>
      </c>
      <c r="AZ188" s="82" t="s">
        <v>14215</v>
      </c>
      <c r="BA188" s="82"/>
      <c r="BB188" s="52" t="s">
        <v>14104</v>
      </c>
      <c r="BC188" s="52" t="s">
        <v>14211</v>
      </c>
      <c r="BD188" s="52" t="s">
        <v>14211</v>
      </c>
      <c r="BE188" s="52" t="s">
        <v>14211</v>
      </c>
      <c r="BF188" s="52" t="s">
        <v>14156</v>
      </c>
      <c r="BG188" s="52" t="s">
        <v>14156</v>
      </c>
      <c r="BH188" s="52" t="s">
        <v>14156</v>
      </c>
      <c r="BI188" s="52" t="s">
        <v>14106</v>
      </c>
      <c r="BJ188" s="52" t="s">
        <v>14195</v>
      </c>
      <c r="BK188" s="52" t="s">
        <v>14195</v>
      </c>
      <c r="BL188" s="52" t="s">
        <v>14242</v>
      </c>
      <c r="BM188" s="52" t="s">
        <v>14248</v>
      </c>
      <c r="BN188" s="52" t="s">
        <v>14248</v>
      </c>
      <c r="BO188" s="52" t="s">
        <v>14110</v>
      </c>
      <c r="BP188" s="52" t="s">
        <v>14110</v>
      </c>
      <c r="BQ188" s="52" t="s">
        <v>14110</v>
      </c>
      <c r="BR188" s="52" t="s">
        <v>14110</v>
      </c>
      <c r="BS188" s="52" t="s">
        <v>14110</v>
      </c>
      <c r="BT188" s="52" t="s">
        <v>14110</v>
      </c>
      <c r="BU188" s="82"/>
      <c r="BV188" s="82" t="s">
        <v>14110</v>
      </c>
    </row>
    <row r="189" spans="1:74" ht="15" customHeight="1">
      <c r="A189" s="82">
        <v>347</v>
      </c>
      <c r="B189" s="82">
        <v>1972</v>
      </c>
      <c r="C189" s="82" t="s">
        <v>13889</v>
      </c>
      <c r="D189" s="82" t="s">
        <v>13890</v>
      </c>
      <c r="E189" s="82" t="s">
        <v>13891</v>
      </c>
      <c r="F189" s="150" t="s">
        <v>13892</v>
      </c>
      <c r="G189" s="150"/>
      <c r="H189" s="82" t="s">
        <v>14085</v>
      </c>
      <c r="I189" s="82">
        <v>4</v>
      </c>
      <c r="J189" s="82"/>
      <c r="K189" s="82" t="s">
        <v>14108</v>
      </c>
      <c r="L189" s="82" t="s">
        <v>14155</v>
      </c>
      <c r="M189" s="82" t="s">
        <v>14250</v>
      </c>
      <c r="N189" s="82"/>
      <c r="O189" s="82" t="s">
        <v>14111</v>
      </c>
      <c r="P189" s="52" t="s">
        <v>14156</v>
      </c>
      <c r="Q189" s="52" t="s">
        <v>14090</v>
      </c>
      <c r="R189" s="52" t="s">
        <v>14250</v>
      </c>
      <c r="S189" s="52" t="s">
        <v>14090</v>
      </c>
      <c r="T189" s="52" t="s">
        <v>14090</v>
      </c>
      <c r="U189" s="52" t="s">
        <v>14137</v>
      </c>
      <c r="V189" s="52" t="s">
        <v>14110</v>
      </c>
      <c r="W189" s="52" t="s">
        <v>14092</v>
      </c>
      <c r="X189" s="52" t="s">
        <v>14116</v>
      </c>
      <c r="Y189" s="52" t="s">
        <v>14093</v>
      </c>
      <c r="Z189" s="52" t="s">
        <v>14140</v>
      </c>
      <c r="AA189" s="52" t="s">
        <v>14110</v>
      </c>
      <c r="AB189" s="52" t="s">
        <v>14118</v>
      </c>
      <c r="AC189" s="52" t="s">
        <v>14141</v>
      </c>
      <c r="AD189" s="52" t="s">
        <v>14095</v>
      </c>
      <c r="AE189" s="52" t="s">
        <v>14093</v>
      </c>
      <c r="AF189" s="82" t="s">
        <v>14211</v>
      </c>
      <c r="AG189" s="82" t="s">
        <v>14493</v>
      </c>
      <c r="AH189" s="82" t="s">
        <v>14097</v>
      </c>
      <c r="AI189" s="82" t="s">
        <v>14122</v>
      </c>
      <c r="AJ189" s="82" t="s">
        <v>14123</v>
      </c>
      <c r="AK189" s="82" t="s">
        <v>14099</v>
      </c>
      <c r="AL189" s="82" t="s">
        <v>14162</v>
      </c>
      <c r="AM189" s="82" t="s">
        <v>14188</v>
      </c>
      <c r="AN189" s="82" t="s">
        <v>14110</v>
      </c>
      <c r="AO189" s="82" t="s">
        <v>14110</v>
      </c>
      <c r="AP189" s="82"/>
      <c r="AQ189" s="82" t="s">
        <v>14100</v>
      </c>
      <c r="AR189" s="82" t="s">
        <v>14100</v>
      </c>
      <c r="AS189" s="82" t="s">
        <v>14098</v>
      </c>
      <c r="AT189" s="82" t="s">
        <v>14250</v>
      </c>
      <c r="AU189" s="82" t="s">
        <v>14250</v>
      </c>
      <c r="AV189" s="82" t="s">
        <v>14250</v>
      </c>
      <c r="AW189" s="82" t="s">
        <v>14102</v>
      </c>
      <c r="AX189" s="82" t="s">
        <v>14215</v>
      </c>
      <c r="AY189" s="82" t="s">
        <v>14122</v>
      </c>
      <c r="AZ189" s="82" t="s">
        <v>14215</v>
      </c>
      <c r="BA189" s="82"/>
      <c r="BB189" s="52" t="s">
        <v>14104</v>
      </c>
      <c r="BC189" s="52" t="s">
        <v>14211</v>
      </c>
      <c r="BD189" s="52" t="s">
        <v>14211</v>
      </c>
      <c r="BE189" s="52" t="s">
        <v>14211</v>
      </c>
      <c r="BF189" s="52" t="s">
        <v>14156</v>
      </c>
      <c r="BG189" s="52" t="s">
        <v>14156</v>
      </c>
      <c r="BH189" s="52" t="s">
        <v>14156</v>
      </c>
      <c r="BI189" s="52" t="s">
        <v>14106</v>
      </c>
      <c r="BJ189" s="52" t="s">
        <v>14195</v>
      </c>
      <c r="BK189" s="52" t="s">
        <v>14195</v>
      </c>
      <c r="BL189" s="52" t="s">
        <v>14242</v>
      </c>
      <c r="BM189" s="52" t="s">
        <v>14248</v>
      </c>
      <c r="BN189" s="52" t="s">
        <v>14248</v>
      </c>
      <c r="BO189" s="52" t="s">
        <v>14110</v>
      </c>
      <c r="BP189" s="52" t="s">
        <v>14110</v>
      </c>
      <c r="BQ189" s="52" t="s">
        <v>14110</v>
      </c>
      <c r="BR189" s="52" t="s">
        <v>14110</v>
      </c>
      <c r="BS189" s="52" t="s">
        <v>14110</v>
      </c>
      <c r="BT189" s="52" t="s">
        <v>14110</v>
      </c>
      <c r="BU189" s="82"/>
      <c r="BV189" s="82" t="s">
        <v>14110</v>
      </c>
    </row>
    <row r="190" spans="1:74" ht="15" customHeight="1">
      <c r="A190" s="82">
        <v>350</v>
      </c>
      <c r="B190" s="82">
        <v>1977</v>
      </c>
      <c r="C190" s="82" t="s">
        <v>13899</v>
      </c>
      <c r="D190" s="82" t="s">
        <v>13900</v>
      </c>
      <c r="E190" s="82" t="s">
        <v>675</v>
      </c>
      <c r="F190" s="150" t="s">
        <v>13901</v>
      </c>
      <c r="G190" s="150"/>
      <c r="H190" s="82" t="s">
        <v>14085</v>
      </c>
      <c r="I190" s="82">
        <v>8</v>
      </c>
      <c r="J190" s="82"/>
      <c r="K190" s="82" t="s">
        <v>14154</v>
      </c>
      <c r="L190" s="82" t="s">
        <v>14171</v>
      </c>
      <c r="M190" s="82" t="s">
        <v>14250</v>
      </c>
      <c r="N190" s="82"/>
      <c r="O190" s="82" t="s">
        <v>14111</v>
      </c>
      <c r="P190" s="52" t="s">
        <v>14156</v>
      </c>
      <c r="Q190" s="52" t="s">
        <v>14090</v>
      </c>
      <c r="R190" s="52" t="s">
        <v>14250</v>
      </c>
      <c r="S190" s="52" t="s">
        <v>14090</v>
      </c>
      <c r="T190" s="52" t="s">
        <v>14090</v>
      </c>
      <c r="U190" s="52" t="s">
        <v>14137</v>
      </c>
      <c r="V190" s="52" t="s">
        <v>14110</v>
      </c>
      <c r="W190" s="52" t="s">
        <v>14092</v>
      </c>
      <c r="X190" s="52" t="s">
        <v>14116</v>
      </c>
      <c r="Y190" s="52" t="s">
        <v>14093</v>
      </c>
      <c r="Z190" s="52" t="s">
        <v>14174</v>
      </c>
      <c r="AA190" s="52" t="s">
        <v>14110</v>
      </c>
      <c r="AB190" s="52" t="s">
        <v>14118</v>
      </c>
      <c r="AC190" s="52" t="s">
        <v>14141</v>
      </c>
      <c r="AD190" s="52" t="s">
        <v>14095</v>
      </c>
      <c r="AE190" s="52" t="s">
        <v>14093</v>
      </c>
      <c r="AF190" s="82" t="s">
        <v>14211</v>
      </c>
      <c r="AG190" s="82"/>
      <c r="AH190" s="82" t="s">
        <v>14097</v>
      </c>
      <c r="AI190" s="82" t="s">
        <v>14138</v>
      </c>
      <c r="AJ190" s="82" t="s">
        <v>14161</v>
      </c>
      <c r="AK190" s="82" t="s">
        <v>14099</v>
      </c>
      <c r="AL190" s="82" t="s">
        <v>14212</v>
      </c>
      <c r="AM190" s="82" t="s">
        <v>14099</v>
      </c>
      <c r="AN190" s="82" t="s">
        <v>14110</v>
      </c>
      <c r="AO190" s="82" t="s">
        <v>14110</v>
      </c>
      <c r="AP190" s="82"/>
      <c r="AQ190" s="82" t="s">
        <v>14100</v>
      </c>
      <c r="AR190" s="82" t="s">
        <v>14100</v>
      </c>
      <c r="AS190" s="82" t="s">
        <v>14098</v>
      </c>
      <c r="AT190" s="82" t="s">
        <v>14250</v>
      </c>
      <c r="AU190" s="82" t="s">
        <v>14250</v>
      </c>
      <c r="AV190" s="82" t="s">
        <v>14250</v>
      </c>
      <c r="AW190" s="82" t="s">
        <v>14102</v>
      </c>
      <c r="AX190" s="82" t="s">
        <v>14215</v>
      </c>
      <c r="AY190" s="82" t="s">
        <v>14122</v>
      </c>
      <c r="AZ190" s="82" t="s">
        <v>14215</v>
      </c>
      <c r="BA190" s="82"/>
      <c r="BB190" s="52" t="s">
        <v>14104</v>
      </c>
      <c r="BC190" s="52" t="s">
        <v>14211</v>
      </c>
      <c r="BD190" s="52" t="s">
        <v>14211</v>
      </c>
      <c r="BE190" s="52" t="s">
        <v>14211</v>
      </c>
      <c r="BF190" s="52" t="s">
        <v>14156</v>
      </c>
      <c r="BG190" s="52" t="s">
        <v>14156</v>
      </c>
      <c r="BH190" s="52" t="s">
        <v>14156</v>
      </c>
      <c r="BI190" s="52" t="s">
        <v>14131</v>
      </c>
      <c r="BJ190" s="52" t="s">
        <v>14195</v>
      </c>
      <c r="BK190" s="52" t="s">
        <v>14195</v>
      </c>
      <c r="BL190" s="52" t="s">
        <v>14242</v>
      </c>
      <c r="BM190" s="52" t="s">
        <v>14248</v>
      </c>
      <c r="BN190" s="52" t="s">
        <v>14248</v>
      </c>
      <c r="BO190" s="52" t="s">
        <v>14110</v>
      </c>
      <c r="BP190" s="52" t="s">
        <v>14110</v>
      </c>
      <c r="BQ190" s="52" t="s">
        <v>14110</v>
      </c>
      <c r="BR190" s="52" t="s">
        <v>14110</v>
      </c>
      <c r="BS190" s="52" t="s">
        <v>14110</v>
      </c>
      <c r="BT190" s="52" t="s">
        <v>14110</v>
      </c>
      <c r="BU190" s="82"/>
      <c r="BV190" s="82" t="s">
        <v>14110</v>
      </c>
    </row>
    <row r="191" spans="1:74" ht="15" customHeight="1">
      <c r="A191" s="82">
        <v>354</v>
      </c>
      <c r="B191" s="82">
        <v>2010</v>
      </c>
      <c r="C191" s="82" t="s">
        <v>14383</v>
      </c>
      <c r="D191" s="82" t="s">
        <v>13913</v>
      </c>
      <c r="E191" s="82" t="s">
        <v>646</v>
      </c>
      <c r="F191" s="150" t="s">
        <v>13914</v>
      </c>
      <c r="G191" s="150"/>
      <c r="H191" s="82" t="s">
        <v>14085</v>
      </c>
      <c r="I191" s="82">
        <v>3</v>
      </c>
      <c r="J191" s="82">
        <v>13</v>
      </c>
      <c r="K191" s="82" t="s">
        <v>14154</v>
      </c>
      <c r="L191" s="82" t="s">
        <v>14109</v>
      </c>
      <c r="M191" s="82" t="s">
        <v>14110</v>
      </c>
      <c r="N191" s="82"/>
      <c r="O191" s="82" t="s">
        <v>14135</v>
      </c>
      <c r="P191" s="52" t="s">
        <v>14186</v>
      </c>
      <c r="Q191" s="52" t="s">
        <v>14090</v>
      </c>
      <c r="R191" s="52" t="s">
        <v>14250</v>
      </c>
      <c r="S191" s="52" t="s">
        <v>14090</v>
      </c>
      <c r="T191" s="52" t="s">
        <v>14090</v>
      </c>
      <c r="U191" s="52" t="s">
        <v>14091</v>
      </c>
      <c r="V191" s="52" t="s">
        <v>14087</v>
      </c>
      <c r="W191" s="52" t="s">
        <v>14138</v>
      </c>
      <c r="X191" s="52" t="s">
        <v>14116</v>
      </c>
      <c r="Y191" s="52" t="s">
        <v>14117</v>
      </c>
      <c r="Z191" s="52" t="s">
        <v>14140</v>
      </c>
      <c r="AA191" s="52" t="s">
        <v>14110</v>
      </c>
      <c r="AB191" s="52" t="s">
        <v>14141</v>
      </c>
      <c r="AC191" s="52" t="s">
        <v>14118</v>
      </c>
      <c r="AD191" s="52" t="s">
        <v>14141</v>
      </c>
      <c r="AE191" s="52" t="s">
        <v>14093</v>
      </c>
      <c r="AF191" s="82" t="s">
        <v>14199</v>
      </c>
      <c r="AG191" s="82" t="s">
        <v>14494</v>
      </c>
      <c r="AH191" s="82" t="s">
        <v>14097</v>
      </c>
      <c r="AI191" s="82" t="s">
        <v>14098</v>
      </c>
      <c r="AJ191" s="82" t="s">
        <v>14123</v>
      </c>
      <c r="AK191" s="82" t="s">
        <v>14124</v>
      </c>
      <c r="AL191" s="82" t="s">
        <v>14124</v>
      </c>
      <c r="AM191" s="82" t="s">
        <v>14188</v>
      </c>
      <c r="AN191" s="82" t="s">
        <v>14110</v>
      </c>
      <c r="AO191" s="82" t="s">
        <v>14110</v>
      </c>
      <c r="AP191" s="82"/>
      <c r="AQ191" s="82" t="s">
        <v>14163</v>
      </c>
      <c r="AR191" s="82" t="s">
        <v>14163</v>
      </c>
      <c r="AS191" s="82" t="s">
        <v>14098</v>
      </c>
      <c r="AT191" s="82" t="s">
        <v>14203</v>
      </c>
      <c r="AU191" s="82" t="s">
        <v>14203</v>
      </c>
      <c r="AV191" s="82" t="s">
        <v>14087</v>
      </c>
      <c r="AW191" s="82" t="s">
        <v>14127</v>
      </c>
      <c r="AX191" s="82" t="s">
        <v>14127</v>
      </c>
      <c r="AY191" s="82" t="s">
        <v>14098</v>
      </c>
      <c r="AZ191" s="82" t="s">
        <v>14103</v>
      </c>
      <c r="BA191" s="82"/>
      <c r="BB191" s="52" t="s">
        <v>14104</v>
      </c>
      <c r="BC191" s="52" t="s">
        <v>14211</v>
      </c>
      <c r="BD191" s="52" t="s">
        <v>14211</v>
      </c>
      <c r="BE191" s="52" t="s">
        <v>14211</v>
      </c>
      <c r="BF191" s="52" t="s">
        <v>14156</v>
      </c>
      <c r="BG191" s="52" t="s">
        <v>14156</v>
      </c>
      <c r="BH191" s="52" t="s">
        <v>14156</v>
      </c>
      <c r="BI191" s="52" t="s">
        <v>14106</v>
      </c>
      <c r="BJ191" s="52" t="s">
        <v>14195</v>
      </c>
      <c r="BK191" s="52" t="s">
        <v>14195</v>
      </c>
      <c r="BL191" s="52" t="s">
        <v>14242</v>
      </c>
      <c r="BM191" s="52" t="s">
        <v>14248</v>
      </c>
      <c r="BN191" s="52" t="s">
        <v>14248</v>
      </c>
      <c r="BO191" s="52" t="s">
        <v>14110</v>
      </c>
      <c r="BP191" s="52" t="s">
        <v>14110</v>
      </c>
      <c r="BQ191" s="52" t="s">
        <v>14110</v>
      </c>
      <c r="BR191" s="52" t="s">
        <v>14110</v>
      </c>
      <c r="BS191" s="52" t="s">
        <v>14110</v>
      </c>
      <c r="BT191" s="52" t="s">
        <v>14110</v>
      </c>
      <c r="BU191" s="82"/>
      <c r="BV191" s="82" t="s">
        <v>14110</v>
      </c>
    </row>
    <row r="192" spans="1:74" ht="15" customHeight="1">
      <c r="A192" s="82">
        <v>362</v>
      </c>
      <c r="B192" s="82">
        <v>1973</v>
      </c>
      <c r="C192" s="82" t="s">
        <v>13932</v>
      </c>
      <c r="D192" s="82" t="s">
        <v>13933</v>
      </c>
      <c r="E192" s="82" t="s">
        <v>13884</v>
      </c>
      <c r="F192" s="150" t="s">
        <v>13934</v>
      </c>
      <c r="G192" s="150"/>
      <c r="H192" s="82" t="s">
        <v>14085</v>
      </c>
      <c r="I192" s="82">
        <v>9</v>
      </c>
      <c r="J192" s="82"/>
      <c r="K192" s="82" t="s">
        <v>14154</v>
      </c>
      <c r="L192" s="82" t="s">
        <v>14171</v>
      </c>
      <c r="M192" s="82" t="s">
        <v>14250</v>
      </c>
      <c r="N192" s="82"/>
      <c r="O192" s="82" t="s">
        <v>14135</v>
      </c>
      <c r="P192" s="52" t="s">
        <v>14089</v>
      </c>
      <c r="Q192" s="52" t="s">
        <v>14090</v>
      </c>
      <c r="R192" s="52" t="s">
        <v>14250</v>
      </c>
      <c r="S192" s="52" t="s">
        <v>14090</v>
      </c>
      <c r="T192" s="52" t="s">
        <v>14090</v>
      </c>
      <c r="U192" s="52" t="s">
        <v>14137</v>
      </c>
      <c r="V192" s="52" t="s">
        <v>14110</v>
      </c>
      <c r="W192" s="52" t="s">
        <v>14092</v>
      </c>
      <c r="X192" s="52" t="s">
        <v>14116</v>
      </c>
      <c r="Y192" s="52" t="s">
        <v>14093</v>
      </c>
      <c r="Z192" s="52" t="s">
        <v>14140</v>
      </c>
      <c r="AA192" s="52" t="s">
        <v>14110</v>
      </c>
      <c r="AB192" s="52" t="s">
        <v>14095</v>
      </c>
      <c r="AC192" s="52" t="s">
        <v>14141</v>
      </c>
      <c r="AD192" s="52" t="s">
        <v>14095</v>
      </c>
      <c r="AE192" s="52" t="s">
        <v>14119</v>
      </c>
      <c r="AF192" s="82" t="s">
        <v>14120</v>
      </c>
      <c r="AG192" s="82" t="s">
        <v>14495</v>
      </c>
      <c r="AH192" s="82" t="s">
        <v>14097</v>
      </c>
      <c r="AI192" s="82" t="s">
        <v>14098</v>
      </c>
      <c r="AJ192" s="82" t="s">
        <v>14123</v>
      </c>
      <c r="AK192" s="82" t="s">
        <v>14099</v>
      </c>
      <c r="AL192" s="82" t="s">
        <v>14099</v>
      </c>
      <c r="AM192" s="82" t="s">
        <v>14188</v>
      </c>
      <c r="AN192" s="82" t="s">
        <v>14110</v>
      </c>
      <c r="AO192" s="82" t="s">
        <v>14087</v>
      </c>
      <c r="AP192" s="82"/>
      <c r="AQ192" s="82" t="s">
        <v>14100</v>
      </c>
      <c r="AR192" s="82" t="s">
        <v>14100</v>
      </c>
      <c r="AS192" s="82" t="s">
        <v>14098</v>
      </c>
      <c r="AT192" s="82" t="s">
        <v>14250</v>
      </c>
      <c r="AU192" s="82" t="s">
        <v>14250</v>
      </c>
      <c r="AV192" s="82" t="s">
        <v>14250</v>
      </c>
      <c r="AW192" s="82" t="s">
        <v>14102</v>
      </c>
      <c r="AX192" s="82" t="s">
        <v>14215</v>
      </c>
      <c r="AY192" s="82" t="s">
        <v>14122</v>
      </c>
      <c r="AZ192" s="82" t="s">
        <v>14215</v>
      </c>
      <c r="BA192" s="82"/>
      <c r="BB192" s="52" t="s">
        <v>14104</v>
      </c>
      <c r="BC192" s="52" t="s">
        <v>14193</v>
      </c>
      <c r="BD192" s="52" t="s">
        <v>14211</v>
      </c>
      <c r="BE192" s="52" t="s">
        <v>14211</v>
      </c>
      <c r="BF192" s="52" t="s">
        <v>14130</v>
      </c>
      <c r="BG192" s="52" t="s">
        <v>14156</v>
      </c>
      <c r="BH192" s="52" t="s">
        <v>14156</v>
      </c>
      <c r="BI192" s="52" t="s">
        <v>14131</v>
      </c>
      <c r="BJ192" s="52" t="s">
        <v>14195</v>
      </c>
      <c r="BK192" s="52" t="s">
        <v>14195</v>
      </c>
      <c r="BL192" s="52" t="s">
        <v>14242</v>
      </c>
      <c r="BM192" s="52" t="s">
        <v>14248</v>
      </c>
      <c r="BN192" s="52" t="s">
        <v>14248</v>
      </c>
      <c r="BO192" s="52" t="s">
        <v>14110</v>
      </c>
      <c r="BP192" s="52" t="s">
        <v>14110</v>
      </c>
      <c r="BQ192" s="52" t="s">
        <v>14110</v>
      </c>
      <c r="BR192" s="52" t="s">
        <v>14110</v>
      </c>
      <c r="BS192" s="52" t="s">
        <v>14110</v>
      </c>
      <c r="BT192" s="52" t="s">
        <v>14110</v>
      </c>
      <c r="BU192" s="82"/>
      <c r="BV192" s="82" t="s">
        <v>14110</v>
      </c>
    </row>
    <row r="193" spans="1:74" ht="15" customHeight="1">
      <c r="A193" s="82">
        <v>363</v>
      </c>
      <c r="B193" s="82">
        <v>2015</v>
      </c>
      <c r="C193" s="82" t="s">
        <v>13935</v>
      </c>
      <c r="D193" s="82" t="s">
        <v>13936</v>
      </c>
      <c r="E193" s="82" t="s">
        <v>13937</v>
      </c>
      <c r="F193" s="150" t="s">
        <v>13938</v>
      </c>
      <c r="G193" s="150"/>
      <c r="H193" s="82" t="s">
        <v>14085</v>
      </c>
      <c r="I193" s="82">
        <v>4</v>
      </c>
      <c r="J193" s="82"/>
      <c r="K193" s="82" t="s">
        <v>14085</v>
      </c>
      <c r="L193" s="82" t="s">
        <v>14171</v>
      </c>
      <c r="M193" s="82" t="s">
        <v>14250</v>
      </c>
      <c r="N193" s="82"/>
      <c r="O193" s="82" t="s">
        <v>14088</v>
      </c>
      <c r="P193" s="52" t="s">
        <v>14186</v>
      </c>
      <c r="Q193" s="52" t="s">
        <v>14113</v>
      </c>
      <c r="R193" s="52" t="s">
        <v>14250</v>
      </c>
      <c r="S193" s="52" t="s">
        <v>14113</v>
      </c>
      <c r="T193" s="52" t="s">
        <v>14090</v>
      </c>
      <c r="U193" s="52" t="s">
        <v>14137</v>
      </c>
      <c r="V193" s="52" t="s">
        <v>14087</v>
      </c>
      <c r="W193" s="52" t="s">
        <v>14092</v>
      </c>
      <c r="X193" s="52" t="s">
        <v>14116</v>
      </c>
      <c r="Y193" s="52" t="s">
        <v>14117</v>
      </c>
      <c r="Z193" s="52" t="s">
        <v>14094</v>
      </c>
      <c r="AA193" s="52" t="s">
        <v>14110</v>
      </c>
      <c r="AB193" s="52" t="s">
        <v>14118</v>
      </c>
      <c r="AC193" s="52" t="s">
        <v>14141</v>
      </c>
      <c r="AD193" s="52" t="s">
        <v>14141</v>
      </c>
      <c r="AE193" s="52" t="s">
        <v>14093</v>
      </c>
      <c r="AF193" s="82" t="s">
        <v>14211</v>
      </c>
      <c r="AG193" s="82"/>
      <c r="AH193" s="82" t="s">
        <v>14097</v>
      </c>
      <c r="AI193" s="82" t="s">
        <v>14098</v>
      </c>
      <c r="AJ193" s="82" t="s">
        <v>14123</v>
      </c>
      <c r="AK193" s="82" t="s">
        <v>14099</v>
      </c>
      <c r="AL193" s="82" t="s">
        <v>14099</v>
      </c>
      <c r="AM193" s="82" t="s">
        <v>14099</v>
      </c>
      <c r="AN193" s="82" t="s">
        <v>14110</v>
      </c>
      <c r="AO193" s="82" t="s">
        <v>14087</v>
      </c>
      <c r="AP193" s="82"/>
      <c r="AQ193" s="82" t="s">
        <v>14100</v>
      </c>
      <c r="AR193" s="82" t="s">
        <v>14100</v>
      </c>
      <c r="AS193" s="82" t="s">
        <v>14098</v>
      </c>
      <c r="AT193" s="82" t="s">
        <v>14250</v>
      </c>
      <c r="AU193" s="82" t="s">
        <v>14250</v>
      </c>
      <c r="AV193" s="82" t="s">
        <v>14250</v>
      </c>
      <c r="AW193" s="82" t="s">
        <v>14102</v>
      </c>
      <c r="AX193" s="82" t="s">
        <v>14215</v>
      </c>
      <c r="AY193" s="82" t="s">
        <v>14122</v>
      </c>
      <c r="AZ193" s="82" t="s">
        <v>14103</v>
      </c>
      <c r="BA193" s="82"/>
      <c r="BB193" s="52" t="s">
        <v>14193</v>
      </c>
      <c r="BC193" s="52" t="s">
        <v>14211</v>
      </c>
      <c r="BD193" s="52" t="s">
        <v>14211</v>
      </c>
      <c r="BE193" s="52" t="s">
        <v>14211</v>
      </c>
      <c r="BF193" s="52" t="s">
        <v>14151</v>
      </c>
      <c r="BG193" s="52" t="s">
        <v>14207</v>
      </c>
      <c r="BH193" s="52" t="s">
        <v>14156</v>
      </c>
      <c r="BI193" s="52" t="s">
        <v>14106</v>
      </c>
      <c r="BJ193" s="52" t="s">
        <v>14195</v>
      </c>
      <c r="BK193" s="52" t="s">
        <v>14195</v>
      </c>
      <c r="BL193" s="52" t="s">
        <v>14153</v>
      </c>
      <c r="BM193" s="52" t="s">
        <v>14248</v>
      </c>
      <c r="BN193" s="52" t="s">
        <v>14248</v>
      </c>
      <c r="BO193" s="52" t="s">
        <v>14110</v>
      </c>
      <c r="BP193" s="52" t="s">
        <v>14110</v>
      </c>
      <c r="BQ193" s="52" t="s">
        <v>14110</v>
      </c>
      <c r="BR193" s="52" t="s">
        <v>14110</v>
      </c>
      <c r="BS193" s="52" t="s">
        <v>14110</v>
      </c>
      <c r="BT193" s="52" t="s">
        <v>14110</v>
      </c>
      <c r="BU193" s="82"/>
      <c r="BV193" s="82" t="s">
        <v>14110</v>
      </c>
    </row>
    <row r="194" spans="1:74" ht="15" customHeight="1">
      <c r="A194" s="82"/>
      <c r="B194" s="82"/>
      <c r="C194" s="82"/>
      <c r="D194" s="82"/>
      <c r="E194" s="82"/>
      <c r="F194" s="82"/>
      <c r="G194" s="82"/>
      <c r="H194" s="82" t="s">
        <v>14108</v>
      </c>
      <c r="I194" s="82">
        <v>4</v>
      </c>
      <c r="J194" s="82"/>
      <c r="K194" s="82" t="s">
        <v>14085</v>
      </c>
      <c r="L194" s="82" t="s">
        <v>14171</v>
      </c>
      <c r="M194" s="82" t="s">
        <v>14250</v>
      </c>
      <c r="N194" s="82"/>
      <c r="O194" s="82" t="s">
        <v>14088</v>
      </c>
      <c r="P194" s="52" t="s">
        <v>14186</v>
      </c>
      <c r="Q194" s="52" t="s">
        <v>14113</v>
      </c>
      <c r="R194" s="52" t="s">
        <v>14250</v>
      </c>
      <c r="S194" s="52" t="s">
        <v>14113</v>
      </c>
      <c r="T194" s="52" t="s">
        <v>14090</v>
      </c>
      <c r="U194" s="52" t="s">
        <v>14137</v>
      </c>
      <c r="V194" s="52" t="s">
        <v>14087</v>
      </c>
      <c r="W194" s="52" t="s">
        <v>14092</v>
      </c>
      <c r="X194" s="52" t="s">
        <v>14116</v>
      </c>
      <c r="Y194" s="52" t="s">
        <v>14117</v>
      </c>
      <c r="Z194" s="52" t="s">
        <v>14094</v>
      </c>
      <c r="AA194" s="52" t="s">
        <v>14110</v>
      </c>
      <c r="AB194" s="52" t="s">
        <v>14118</v>
      </c>
      <c r="AC194" s="52" t="s">
        <v>14141</v>
      </c>
      <c r="AD194" s="52" t="s">
        <v>14141</v>
      </c>
      <c r="AE194" s="52" t="s">
        <v>14093</v>
      </c>
      <c r="AF194" s="82" t="s">
        <v>14211</v>
      </c>
      <c r="AG194" s="82"/>
      <c r="AH194" s="82" t="s">
        <v>14097</v>
      </c>
      <c r="AI194" s="82" t="s">
        <v>14098</v>
      </c>
      <c r="AJ194" s="82" t="s">
        <v>14123</v>
      </c>
      <c r="AK194" s="82" t="s">
        <v>14099</v>
      </c>
      <c r="AL194" s="82" t="s">
        <v>14099</v>
      </c>
      <c r="AM194" s="82" t="s">
        <v>14099</v>
      </c>
      <c r="AN194" s="82" t="s">
        <v>14110</v>
      </c>
      <c r="AO194" s="82" t="s">
        <v>14087</v>
      </c>
      <c r="AP194" s="82"/>
      <c r="AQ194" s="82" t="s">
        <v>14100</v>
      </c>
      <c r="AR194" s="82" t="s">
        <v>14100</v>
      </c>
      <c r="AS194" s="82" t="s">
        <v>14098</v>
      </c>
      <c r="AT194" s="82" t="s">
        <v>14250</v>
      </c>
      <c r="AU194" s="82" t="s">
        <v>14250</v>
      </c>
      <c r="AV194" s="82" t="s">
        <v>14250</v>
      </c>
      <c r="AW194" s="82" t="s">
        <v>14215</v>
      </c>
      <c r="AX194" s="82" t="s">
        <v>14215</v>
      </c>
      <c r="AY194" s="82" t="s">
        <v>14122</v>
      </c>
      <c r="AZ194" s="82" t="s">
        <v>14103</v>
      </c>
      <c r="BA194" s="82"/>
      <c r="BB194" s="52" t="s">
        <v>14193</v>
      </c>
      <c r="BC194" s="52" t="s">
        <v>14211</v>
      </c>
      <c r="BD194" s="52" t="s">
        <v>14211</v>
      </c>
      <c r="BE194" s="52" t="s">
        <v>14211</v>
      </c>
      <c r="BF194" s="52" t="s">
        <v>14151</v>
      </c>
      <c r="BG194" s="52" t="s">
        <v>14207</v>
      </c>
      <c r="BH194" s="52" t="s">
        <v>14156</v>
      </c>
      <c r="BI194" s="52" t="s">
        <v>14106</v>
      </c>
      <c r="BJ194" s="52" t="s">
        <v>14195</v>
      </c>
      <c r="BK194" s="52" t="s">
        <v>14195</v>
      </c>
      <c r="BL194" s="52" t="s">
        <v>14153</v>
      </c>
      <c r="BM194" s="52" t="s">
        <v>14248</v>
      </c>
      <c r="BN194" s="52" t="s">
        <v>14248</v>
      </c>
      <c r="BO194" s="52" t="s">
        <v>14110</v>
      </c>
      <c r="BP194" s="52" t="s">
        <v>14110</v>
      </c>
      <c r="BQ194" s="52" t="s">
        <v>14110</v>
      </c>
      <c r="BR194" s="52" t="s">
        <v>14110</v>
      </c>
      <c r="BS194" s="52" t="s">
        <v>14110</v>
      </c>
      <c r="BT194" s="52" t="s">
        <v>14110</v>
      </c>
      <c r="BU194" s="82"/>
      <c r="BV194" s="82" t="s">
        <v>14110</v>
      </c>
    </row>
    <row r="195" spans="1:74" ht="15" customHeight="1">
      <c r="A195" s="82">
        <v>366</v>
      </c>
      <c r="B195" s="82">
        <v>2016</v>
      </c>
      <c r="C195" s="82" t="s">
        <v>13942</v>
      </c>
      <c r="D195" s="82" t="s">
        <v>13943</v>
      </c>
      <c r="E195" s="82" t="s">
        <v>689</v>
      </c>
      <c r="F195" s="150" t="s">
        <v>13944</v>
      </c>
      <c r="G195" s="150"/>
      <c r="H195" s="82" t="s">
        <v>14085</v>
      </c>
      <c r="I195" s="82">
        <v>5</v>
      </c>
      <c r="J195" s="82">
        <v>7</v>
      </c>
      <c r="K195" s="82" t="s">
        <v>14154</v>
      </c>
      <c r="L195" s="82" t="s">
        <v>14109</v>
      </c>
      <c r="M195" s="82" t="s">
        <v>14110</v>
      </c>
      <c r="N195" s="82"/>
      <c r="O195" s="82" t="s">
        <v>14135</v>
      </c>
      <c r="P195" s="52" t="s">
        <v>14172</v>
      </c>
      <c r="Q195" s="52" t="s">
        <v>14113</v>
      </c>
      <c r="R195" s="52" t="s">
        <v>14250</v>
      </c>
      <c r="S195" s="52" t="s">
        <v>14113</v>
      </c>
      <c r="T195" s="52" t="s">
        <v>14090</v>
      </c>
      <c r="U195" s="52" t="s">
        <v>14091</v>
      </c>
      <c r="V195" s="52" t="s">
        <v>14087</v>
      </c>
      <c r="W195" s="52" t="s">
        <v>14092</v>
      </c>
      <c r="X195" s="52" t="s">
        <v>14091</v>
      </c>
      <c r="Y195" s="52" t="s">
        <v>14093</v>
      </c>
      <c r="Z195" s="52" t="s">
        <v>14116</v>
      </c>
      <c r="AA195" s="52" t="s">
        <v>14110</v>
      </c>
      <c r="AB195" s="52" t="s">
        <v>14095</v>
      </c>
      <c r="AC195" s="52" t="s">
        <v>14141</v>
      </c>
      <c r="AD195" s="52" t="s">
        <v>14141</v>
      </c>
      <c r="AE195" s="52" t="s">
        <v>14093</v>
      </c>
      <c r="AF195" s="82" t="s">
        <v>14096</v>
      </c>
      <c r="AG195" s="82"/>
      <c r="AH195" s="82" t="s">
        <v>14097</v>
      </c>
      <c r="AI195" s="82" t="s">
        <v>14098</v>
      </c>
      <c r="AJ195" s="82" t="s">
        <v>14144</v>
      </c>
      <c r="AK195" s="82" t="s">
        <v>14145</v>
      </c>
      <c r="AL195" s="82" t="s">
        <v>14145</v>
      </c>
      <c r="AM195" s="82" t="s">
        <v>14145</v>
      </c>
      <c r="AN195" s="82" t="s">
        <v>14087</v>
      </c>
      <c r="AO195" s="82" t="s">
        <v>14110</v>
      </c>
      <c r="AP195" s="82"/>
      <c r="AQ195" s="82" t="s">
        <v>14229</v>
      </c>
      <c r="AR195" s="82" t="s">
        <v>14229</v>
      </c>
      <c r="AS195" s="82" t="s">
        <v>14098</v>
      </c>
      <c r="AT195" s="82" t="s">
        <v>14203</v>
      </c>
      <c r="AU195" s="82" t="s">
        <v>14203</v>
      </c>
      <c r="AV195" s="82" t="s">
        <v>14087</v>
      </c>
      <c r="AW195" s="82" t="s">
        <v>14127</v>
      </c>
      <c r="AX195" s="82" t="s">
        <v>14127</v>
      </c>
      <c r="AY195" s="82" t="s">
        <v>14098</v>
      </c>
      <c r="AZ195" s="82" t="s">
        <v>14103</v>
      </c>
      <c r="BA195" s="82"/>
      <c r="BB195" s="52" t="s">
        <v>14104</v>
      </c>
      <c r="BC195" s="52" t="s">
        <v>14150</v>
      </c>
      <c r="BD195" s="52" t="s">
        <v>14193</v>
      </c>
      <c r="BE195" s="52" t="s">
        <v>14211</v>
      </c>
      <c r="BF195" s="52" t="s">
        <v>14130</v>
      </c>
      <c r="BG195" s="52" t="s">
        <v>14156</v>
      </c>
      <c r="BH195" s="52" t="s">
        <v>14156</v>
      </c>
      <c r="BI195" s="52" t="s">
        <v>14106</v>
      </c>
      <c r="BJ195" s="52" t="s">
        <v>14131</v>
      </c>
      <c r="BK195" s="52" t="s">
        <v>14195</v>
      </c>
      <c r="BL195" s="52" t="s">
        <v>14242</v>
      </c>
      <c r="BM195" s="52" t="s">
        <v>14248</v>
      </c>
      <c r="BN195" s="52" t="s">
        <v>14248</v>
      </c>
      <c r="BO195" s="52" t="s">
        <v>14110</v>
      </c>
      <c r="BP195" s="52" t="s">
        <v>14110</v>
      </c>
      <c r="BQ195" s="52" t="s">
        <v>14110</v>
      </c>
      <c r="BR195" s="52" t="s">
        <v>14110</v>
      </c>
      <c r="BS195" s="52" t="s">
        <v>14110</v>
      </c>
      <c r="BT195" s="52" t="s">
        <v>14110</v>
      </c>
      <c r="BU195" s="82"/>
      <c r="BV195" s="82" t="s">
        <v>14087</v>
      </c>
    </row>
    <row r="196" spans="1:74" ht="15" customHeight="1">
      <c r="A196" s="82">
        <v>368</v>
      </c>
      <c r="B196" s="82">
        <v>2014</v>
      </c>
      <c r="C196" s="82" t="s">
        <v>14496</v>
      </c>
      <c r="D196" s="150" t="s">
        <v>13949</v>
      </c>
      <c r="E196" s="150"/>
      <c r="F196" s="150" t="s">
        <v>13950</v>
      </c>
      <c r="G196" s="150"/>
      <c r="H196" s="82" t="s">
        <v>14085</v>
      </c>
      <c r="I196" s="82">
        <v>4</v>
      </c>
      <c r="J196" s="82"/>
      <c r="K196" s="82" t="s">
        <v>14085</v>
      </c>
      <c r="L196" s="82" t="s">
        <v>14155</v>
      </c>
      <c r="M196" s="82" t="s">
        <v>14250</v>
      </c>
      <c r="N196" s="82"/>
      <c r="O196" s="82" t="s">
        <v>14088</v>
      </c>
      <c r="P196" s="52" t="s">
        <v>14156</v>
      </c>
      <c r="Q196" s="52" t="s">
        <v>14113</v>
      </c>
      <c r="R196" s="52" t="s">
        <v>14113</v>
      </c>
      <c r="S196" s="52" t="s">
        <v>14113</v>
      </c>
      <c r="T196" s="52" t="s">
        <v>14113</v>
      </c>
      <c r="U196" s="52" t="s">
        <v>14137</v>
      </c>
      <c r="V196" s="52" t="s">
        <v>14087</v>
      </c>
      <c r="W196" s="52" t="s">
        <v>14115</v>
      </c>
      <c r="X196" s="52" t="s">
        <v>14116</v>
      </c>
      <c r="Y196" s="52" t="s">
        <v>14093</v>
      </c>
      <c r="Z196" s="52" t="s">
        <v>14140</v>
      </c>
      <c r="AA196" s="52" t="s">
        <v>14110</v>
      </c>
      <c r="AB196" s="52" t="s">
        <v>14141</v>
      </c>
      <c r="AC196" s="52" t="s">
        <v>14118</v>
      </c>
      <c r="AD196" s="52" t="s">
        <v>14141</v>
      </c>
      <c r="AE196" s="52" t="s">
        <v>14093</v>
      </c>
      <c r="AF196" s="82" t="s">
        <v>14199</v>
      </c>
      <c r="AG196" s="82"/>
      <c r="AH196" s="82" t="s">
        <v>14097</v>
      </c>
      <c r="AI196" s="82" t="s">
        <v>14098</v>
      </c>
      <c r="AJ196" s="82" t="s">
        <v>14123</v>
      </c>
      <c r="AK196" s="82" t="s">
        <v>14099</v>
      </c>
      <c r="AL196" s="82" t="s">
        <v>14099</v>
      </c>
      <c r="AM196" s="82" t="s">
        <v>14188</v>
      </c>
      <c r="AN196" s="82" t="s">
        <v>14110</v>
      </c>
      <c r="AO196" s="82" t="s">
        <v>14110</v>
      </c>
      <c r="AP196" s="82"/>
      <c r="AQ196" s="82" t="s">
        <v>14100</v>
      </c>
      <c r="AR196" s="82" t="s">
        <v>14100</v>
      </c>
      <c r="AS196" s="82" t="s">
        <v>14098</v>
      </c>
      <c r="AT196" s="82" t="s">
        <v>14250</v>
      </c>
      <c r="AU196" s="82" t="s">
        <v>14250</v>
      </c>
      <c r="AV196" s="82" t="s">
        <v>14250</v>
      </c>
      <c r="AW196" s="82" t="s">
        <v>14102</v>
      </c>
      <c r="AX196" s="82" t="s">
        <v>14102</v>
      </c>
      <c r="AY196" s="82" t="s">
        <v>14098</v>
      </c>
      <c r="AZ196" s="82" t="s">
        <v>14103</v>
      </c>
      <c r="BA196" s="82"/>
      <c r="BB196" s="52" t="s">
        <v>14104</v>
      </c>
      <c r="BC196" s="52" t="s">
        <v>14193</v>
      </c>
      <c r="BD196" s="52" t="s">
        <v>14211</v>
      </c>
      <c r="BE196" s="52" t="s">
        <v>14211</v>
      </c>
      <c r="BF196" s="52" t="s">
        <v>14151</v>
      </c>
      <c r="BG196" s="52" t="s">
        <v>14156</v>
      </c>
      <c r="BH196" s="52" t="s">
        <v>14156</v>
      </c>
      <c r="BI196" s="52" t="s">
        <v>14106</v>
      </c>
      <c r="BJ196" s="52" t="s">
        <v>14195</v>
      </c>
      <c r="BK196" s="52" t="s">
        <v>14195</v>
      </c>
      <c r="BL196" s="52" t="s">
        <v>14242</v>
      </c>
      <c r="BM196" s="52" t="s">
        <v>14153</v>
      </c>
      <c r="BN196" s="52" t="s">
        <v>14248</v>
      </c>
      <c r="BO196" s="52" t="s">
        <v>14110</v>
      </c>
      <c r="BP196" s="52" t="s">
        <v>14110</v>
      </c>
      <c r="BQ196" s="52" t="s">
        <v>14110</v>
      </c>
      <c r="BR196" s="52" t="s">
        <v>14110</v>
      </c>
      <c r="BS196" s="52" t="s">
        <v>14110</v>
      </c>
      <c r="BT196" s="52" t="s">
        <v>14110</v>
      </c>
      <c r="BU196" s="82"/>
      <c r="BV196" s="82" t="s">
        <v>14110</v>
      </c>
    </row>
    <row r="197" spans="1:74" ht="15" customHeight="1">
      <c r="A197" s="82">
        <v>371</v>
      </c>
      <c r="B197" s="82">
        <v>2015</v>
      </c>
      <c r="C197" s="82" t="s">
        <v>13957</v>
      </c>
      <c r="D197" s="82" t="s">
        <v>13958</v>
      </c>
      <c r="E197" s="82" t="s">
        <v>13937</v>
      </c>
      <c r="F197" s="150" t="s">
        <v>13959</v>
      </c>
      <c r="G197" s="150"/>
      <c r="H197" s="82" t="s">
        <v>14085</v>
      </c>
      <c r="I197" s="82">
        <v>6</v>
      </c>
      <c r="J197" s="82"/>
      <c r="K197" s="82" t="s">
        <v>14154</v>
      </c>
      <c r="L197" s="82" t="s">
        <v>14109</v>
      </c>
      <c r="M197" s="82" t="s">
        <v>14110</v>
      </c>
      <c r="N197" s="82"/>
      <c r="O197" s="82" t="s">
        <v>14111</v>
      </c>
      <c r="P197" s="52" t="s">
        <v>14156</v>
      </c>
      <c r="Q197" s="52" t="s">
        <v>14090</v>
      </c>
      <c r="R197" s="52" t="s">
        <v>14250</v>
      </c>
      <c r="S197" s="52" t="s">
        <v>14090</v>
      </c>
      <c r="T197" s="52" t="s">
        <v>14090</v>
      </c>
      <c r="U197" s="52" t="s">
        <v>14137</v>
      </c>
      <c r="V197" s="52" t="s">
        <v>14087</v>
      </c>
      <c r="W197" s="52" t="s">
        <v>14092</v>
      </c>
      <c r="X197" s="52" t="s">
        <v>14116</v>
      </c>
      <c r="Y197" s="52" t="s">
        <v>14093</v>
      </c>
      <c r="Z197" s="52" t="s">
        <v>14116</v>
      </c>
      <c r="AA197" s="52" t="s">
        <v>14087</v>
      </c>
      <c r="AB197" s="52" t="s">
        <v>14095</v>
      </c>
      <c r="AC197" s="52" t="s">
        <v>14141</v>
      </c>
      <c r="AD197" s="52" t="s">
        <v>14141</v>
      </c>
      <c r="AE197" s="52" t="s">
        <v>14142</v>
      </c>
      <c r="AF197" s="82" t="s">
        <v>14120</v>
      </c>
      <c r="AG197" s="82"/>
      <c r="AH197" s="82" t="s">
        <v>14097</v>
      </c>
      <c r="AI197" s="82" t="s">
        <v>14098</v>
      </c>
      <c r="AJ197" s="82" t="s">
        <v>14123</v>
      </c>
      <c r="AK197" s="82" t="s">
        <v>14124</v>
      </c>
      <c r="AL197" s="82" t="s">
        <v>14124</v>
      </c>
      <c r="AM197" s="82" t="s">
        <v>14124</v>
      </c>
      <c r="AN197" s="82" t="s">
        <v>14087</v>
      </c>
      <c r="AO197" s="82" t="s">
        <v>14110</v>
      </c>
      <c r="AP197" s="82"/>
      <c r="AQ197" s="82" t="s">
        <v>14163</v>
      </c>
      <c r="AR197" s="82" t="s">
        <v>14163</v>
      </c>
      <c r="AS197" s="82" t="s">
        <v>14098</v>
      </c>
      <c r="AT197" s="82" t="s">
        <v>14101</v>
      </c>
      <c r="AU197" s="82" t="s">
        <v>14101</v>
      </c>
      <c r="AV197" s="82" t="s">
        <v>14110</v>
      </c>
      <c r="AW197" s="82" t="s">
        <v>14102</v>
      </c>
      <c r="AX197" s="82" t="s">
        <v>14215</v>
      </c>
      <c r="AY197" s="82" t="s">
        <v>14122</v>
      </c>
      <c r="AZ197" s="82" t="s">
        <v>14215</v>
      </c>
      <c r="BA197" s="82"/>
      <c r="BB197" s="52" t="s">
        <v>14104</v>
      </c>
      <c r="BC197" s="52" t="s">
        <v>14211</v>
      </c>
      <c r="BD197" s="52" t="s">
        <v>14211</v>
      </c>
      <c r="BE197" s="52" t="s">
        <v>14211</v>
      </c>
      <c r="BF197" s="52" t="s">
        <v>14156</v>
      </c>
      <c r="BG197" s="52" t="s">
        <v>14156</v>
      </c>
      <c r="BH197" s="52" t="s">
        <v>14156</v>
      </c>
      <c r="BI197" s="52" t="s">
        <v>14131</v>
      </c>
      <c r="BJ197" s="52" t="s">
        <v>14106</v>
      </c>
      <c r="BK197" s="52" t="s">
        <v>14195</v>
      </c>
      <c r="BL197" s="52" t="s">
        <v>14107</v>
      </c>
      <c r="BM197" s="52" t="s">
        <v>14248</v>
      </c>
      <c r="BN197" s="52" t="s">
        <v>14248</v>
      </c>
      <c r="BO197" s="52" t="s">
        <v>14110</v>
      </c>
      <c r="BP197" s="52" t="s">
        <v>14110</v>
      </c>
      <c r="BQ197" s="52" t="s">
        <v>14110</v>
      </c>
      <c r="BR197" s="52" t="s">
        <v>14110</v>
      </c>
      <c r="BS197" s="52" t="s">
        <v>14110</v>
      </c>
      <c r="BT197" s="52" t="s">
        <v>14110</v>
      </c>
      <c r="BU197" s="82"/>
      <c r="BV197" s="82" t="s">
        <v>14110</v>
      </c>
    </row>
    <row r="198" spans="1:74" ht="15" customHeight="1">
      <c r="A198" s="82">
        <v>372</v>
      </c>
      <c r="B198" s="82">
        <v>2014</v>
      </c>
      <c r="C198" s="82" t="s">
        <v>13960</v>
      </c>
      <c r="D198" s="82" t="s">
        <v>13961</v>
      </c>
      <c r="E198" s="82" t="s">
        <v>639</v>
      </c>
      <c r="F198" s="150" t="s">
        <v>13962</v>
      </c>
      <c r="G198" s="150"/>
      <c r="H198" s="82" t="s">
        <v>14085</v>
      </c>
      <c r="I198" s="82">
        <v>7</v>
      </c>
      <c r="J198" s="82"/>
      <c r="K198" s="82" t="s">
        <v>14085</v>
      </c>
      <c r="L198" s="82" t="s">
        <v>14155</v>
      </c>
      <c r="M198" s="82" t="s">
        <v>14250</v>
      </c>
      <c r="N198" s="82"/>
      <c r="O198" s="82" t="s">
        <v>14088</v>
      </c>
      <c r="P198" s="52" t="s">
        <v>14186</v>
      </c>
      <c r="Q198" s="52" t="s">
        <v>14254</v>
      </c>
      <c r="R198" s="52" t="s">
        <v>14250</v>
      </c>
      <c r="S198" s="52" t="s">
        <v>14090</v>
      </c>
      <c r="T198" s="52" t="s">
        <v>14090</v>
      </c>
      <c r="U198" s="52" t="s">
        <v>14137</v>
      </c>
      <c r="V198" s="52" t="s">
        <v>14110</v>
      </c>
      <c r="W198" s="52" t="s">
        <v>14092</v>
      </c>
      <c r="X198" s="52" t="s">
        <v>14116</v>
      </c>
      <c r="Y198" s="52" t="s">
        <v>14139</v>
      </c>
      <c r="Z198" s="52" t="s">
        <v>14140</v>
      </c>
      <c r="AA198" s="52" t="s">
        <v>14110</v>
      </c>
      <c r="AB198" s="52" t="s">
        <v>14118</v>
      </c>
      <c r="AC198" s="52" t="s">
        <v>14141</v>
      </c>
      <c r="AD198" s="52" t="s">
        <v>14141</v>
      </c>
      <c r="AE198" s="52" t="s">
        <v>14093</v>
      </c>
      <c r="AF198" s="82" t="s">
        <v>14211</v>
      </c>
      <c r="AG198" s="82" t="s">
        <v>14497</v>
      </c>
      <c r="AH198" s="82" t="s">
        <v>14097</v>
      </c>
      <c r="AI198" s="82" t="s">
        <v>14138</v>
      </c>
      <c r="AJ198" s="82" t="s">
        <v>14161</v>
      </c>
      <c r="AK198" s="82" t="s">
        <v>14099</v>
      </c>
      <c r="AL198" s="82" t="s">
        <v>14212</v>
      </c>
      <c r="AM198" s="82" t="s">
        <v>14188</v>
      </c>
      <c r="AN198" s="82" t="s">
        <v>14110</v>
      </c>
      <c r="AO198" s="82" t="s">
        <v>14087</v>
      </c>
      <c r="AP198" s="82"/>
      <c r="AQ198" s="82" t="s">
        <v>14238</v>
      </c>
      <c r="AR198" s="82" t="s">
        <v>14100</v>
      </c>
      <c r="AS198" s="82" t="s">
        <v>14122</v>
      </c>
      <c r="AT198" s="82" t="s">
        <v>14250</v>
      </c>
      <c r="AU198" s="82" t="s">
        <v>14250</v>
      </c>
      <c r="AV198" s="82" t="s">
        <v>14250</v>
      </c>
      <c r="AW198" s="82" t="s">
        <v>14215</v>
      </c>
      <c r="AX198" s="82" t="s">
        <v>14215</v>
      </c>
      <c r="AY198" s="82" t="s">
        <v>14122</v>
      </c>
      <c r="AZ198" s="82" t="s">
        <v>14215</v>
      </c>
      <c r="BA198" s="82"/>
      <c r="BB198" s="52" t="s">
        <v>14104</v>
      </c>
      <c r="BC198" s="52" t="s">
        <v>14193</v>
      </c>
      <c r="BD198" s="52" t="s">
        <v>14211</v>
      </c>
      <c r="BE198" s="52" t="s">
        <v>14211</v>
      </c>
      <c r="BF198" s="52" t="s">
        <v>14224</v>
      </c>
      <c r="BG198" s="52" t="s">
        <v>14156</v>
      </c>
      <c r="BH198" s="52" t="s">
        <v>14156</v>
      </c>
      <c r="BI198" s="52" t="s">
        <v>14106</v>
      </c>
      <c r="BJ198" s="52" t="s">
        <v>14195</v>
      </c>
      <c r="BK198" s="52" t="s">
        <v>14195</v>
      </c>
      <c r="BL198" s="52" t="s">
        <v>14153</v>
      </c>
      <c r="BM198" s="52" t="s">
        <v>14248</v>
      </c>
      <c r="BN198" s="52" t="s">
        <v>14248</v>
      </c>
      <c r="BO198" s="52" t="s">
        <v>14110</v>
      </c>
      <c r="BP198" s="52" t="s">
        <v>14110</v>
      </c>
      <c r="BQ198" s="52" t="s">
        <v>14110</v>
      </c>
      <c r="BR198" s="52" t="s">
        <v>14110</v>
      </c>
      <c r="BS198" s="52" t="s">
        <v>14110</v>
      </c>
      <c r="BT198" s="52" t="s">
        <v>14110</v>
      </c>
      <c r="BU198" s="82"/>
      <c r="BV198" s="82" t="s">
        <v>14110</v>
      </c>
    </row>
    <row r="199" spans="1:74" s="45" customFormat="1" ht="15" customHeight="1" thickBot="1">
      <c r="A199" s="82"/>
      <c r="B199" s="82"/>
      <c r="C199" s="82"/>
      <c r="D199" s="82"/>
      <c r="E199" s="82"/>
      <c r="F199" s="82"/>
      <c r="G199" s="82"/>
      <c r="H199" s="82" t="s">
        <v>14108</v>
      </c>
      <c r="I199" s="82">
        <v>4</v>
      </c>
      <c r="J199" s="82">
        <v>5</v>
      </c>
      <c r="K199" s="82" t="s">
        <v>14108</v>
      </c>
      <c r="L199" s="82" t="s">
        <v>14086</v>
      </c>
      <c r="M199" s="82" t="s">
        <v>14087</v>
      </c>
      <c r="N199" s="82"/>
      <c r="O199" s="82" t="s">
        <v>14135</v>
      </c>
      <c r="P199" s="52" t="s">
        <v>14089</v>
      </c>
      <c r="Q199" s="52" t="s">
        <v>14090</v>
      </c>
      <c r="R199" s="52" t="s">
        <v>14250</v>
      </c>
      <c r="S199" s="52" t="s">
        <v>14113</v>
      </c>
      <c r="T199" s="52" t="s">
        <v>14113</v>
      </c>
      <c r="U199" s="52" t="s">
        <v>14137</v>
      </c>
      <c r="V199" s="52" t="s">
        <v>14110</v>
      </c>
      <c r="W199" s="52" t="s">
        <v>14092</v>
      </c>
      <c r="X199" s="52" t="s">
        <v>14116</v>
      </c>
      <c r="Y199" s="52" t="s">
        <v>14093</v>
      </c>
      <c r="Z199" s="52" t="s">
        <v>14140</v>
      </c>
      <c r="AA199" s="52" t="s">
        <v>14110</v>
      </c>
      <c r="AB199" s="52" t="s">
        <v>14118</v>
      </c>
      <c r="AC199" s="52" t="s">
        <v>14141</v>
      </c>
      <c r="AD199" s="52" t="s">
        <v>14141</v>
      </c>
      <c r="AE199" s="52" t="s">
        <v>14093</v>
      </c>
      <c r="AF199" s="82" t="s">
        <v>14211</v>
      </c>
      <c r="AG199" s="82"/>
      <c r="AH199" s="82" t="s">
        <v>14097</v>
      </c>
      <c r="AI199" s="82" t="s">
        <v>14138</v>
      </c>
      <c r="AJ199" s="82" t="s">
        <v>14161</v>
      </c>
      <c r="AK199" s="82" t="s">
        <v>14124</v>
      </c>
      <c r="AL199" s="82" t="s">
        <v>14212</v>
      </c>
      <c r="AM199" s="82" t="s">
        <v>14188</v>
      </c>
      <c r="AN199" s="82" t="s">
        <v>14110</v>
      </c>
      <c r="AO199" s="82" t="s">
        <v>14087</v>
      </c>
      <c r="AP199" s="82"/>
      <c r="AQ199" s="82" t="s">
        <v>14238</v>
      </c>
      <c r="AR199" s="82" t="s">
        <v>14213</v>
      </c>
      <c r="AS199" s="82" t="s">
        <v>14122</v>
      </c>
      <c r="AT199" s="82" t="s">
        <v>14164</v>
      </c>
      <c r="AU199" s="82" t="s">
        <v>14164</v>
      </c>
      <c r="AV199" s="82" t="s">
        <v>14250</v>
      </c>
      <c r="AW199" s="82" t="s">
        <v>14215</v>
      </c>
      <c r="AX199" s="82" t="s">
        <v>14215</v>
      </c>
      <c r="AY199" s="82" t="s">
        <v>14122</v>
      </c>
      <c r="AZ199" s="82" t="s">
        <v>14215</v>
      </c>
      <c r="BA199" s="82"/>
      <c r="BB199" s="52" t="s">
        <v>14193</v>
      </c>
      <c r="BC199" s="52" t="s">
        <v>14211</v>
      </c>
      <c r="BD199" s="52" t="s">
        <v>14211</v>
      </c>
      <c r="BE199" s="52" t="s">
        <v>14211</v>
      </c>
      <c r="BF199" s="52" t="s">
        <v>14224</v>
      </c>
      <c r="BG199" s="52" t="s">
        <v>14105</v>
      </c>
      <c r="BH199" s="52" t="s">
        <v>14156</v>
      </c>
      <c r="BI199" s="52" t="s">
        <v>14106</v>
      </c>
      <c r="BJ199" s="52" t="s">
        <v>14195</v>
      </c>
      <c r="BK199" s="52" t="s">
        <v>14195</v>
      </c>
      <c r="BL199" s="52" t="s">
        <v>14153</v>
      </c>
      <c r="BM199" s="52" t="s">
        <v>14248</v>
      </c>
      <c r="BN199" s="52" t="s">
        <v>14248</v>
      </c>
      <c r="BO199" s="52" t="s">
        <v>14110</v>
      </c>
      <c r="BP199" s="52" t="s">
        <v>14110</v>
      </c>
      <c r="BQ199" s="52" t="s">
        <v>14110</v>
      </c>
      <c r="BR199" s="52" t="s">
        <v>14110</v>
      </c>
      <c r="BS199" s="52" t="s">
        <v>14110</v>
      </c>
      <c r="BT199" s="52" t="s">
        <v>14110</v>
      </c>
      <c r="BU199" s="82"/>
      <c r="BV199" s="82" t="s">
        <v>14110</v>
      </c>
    </row>
    <row r="200" spans="1:74" ht="18" customHeight="1">
      <c r="A200" s="82">
        <v>377</v>
      </c>
      <c r="B200" s="82">
        <v>2020</v>
      </c>
      <c r="C200" s="82" t="s">
        <v>14040</v>
      </c>
      <c r="D200" s="82" t="s">
        <v>14044</v>
      </c>
      <c r="E200" s="82" t="s">
        <v>13937</v>
      </c>
      <c r="F200" s="150" t="s">
        <v>14042</v>
      </c>
      <c r="G200" s="150"/>
      <c r="H200" s="82" t="s">
        <v>14085</v>
      </c>
      <c r="I200" s="82">
        <v>3</v>
      </c>
      <c r="J200" s="82"/>
      <c r="K200" s="82" t="s">
        <v>14085</v>
      </c>
      <c r="L200" s="82" t="s">
        <v>14171</v>
      </c>
      <c r="M200" s="82" t="s">
        <v>14250</v>
      </c>
      <c r="N200" s="82"/>
      <c r="O200" s="82" t="s">
        <v>14088</v>
      </c>
      <c r="P200" s="52" t="s">
        <v>14156</v>
      </c>
      <c r="Q200" s="52" t="s">
        <v>14113</v>
      </c>
      <c r="R200" s="52" t="s">
        <v>14250</v>
      </c>
      <c r="S200" s="52" t="s">
        <v>14090</v>
      </c>
      <c r="T200" s="52" t="s">
        <v>14090</v>
      </c>
      <c r="U200" s="52" t="s">
        <v>14137</v>
      </c>
      <c r="V200" s="52" t="s">
        <v>14087</v>
      </c>
      <c r="W200" s="52" t="s">
        <v>14092</v>
      </c>
      <c r="X200" s="52" t="s">
        <v>14116</v>
      </c>
      <c r="Y200" s="52" t="s">
        <v>14093</v>
      </c>
      <c r="Z200" s="52" t="s">
        <v>14140</v>
      </c>
      <c r="AA200" s="52" t="s">
        <v>14110</v>
      </c>
      <c r="AB200" s="52" t="s">
        <v>14118</v>
      </c>
      <c r="AC200" s="52" t="s">
        <v>14141</v>
      </c>
      <c r="AD200" s="52" t="s">
        <v>14141</v>
      </c>
      <c r="AE200" s="52" t="s">
        <v>14093</v>
      </c>
      <c r="AF200" s="82" t="s">
        <v>14211</v>
      </c>
      <c r="AG200" s="82" t="s">
        <v>14498</v>
      </c>
      <c r="AH200" s="82" t="s">
        <v>14097</v>
      </c>
      <c r="AI200" s="82" t="s">
        <v>14098</v>
      </c>
      <c r="AJ200" s="82" t="s">
        <v>14123</v>
      </c>
      <c r="AK200" s="82" t="s">
        <v>14099</v>
      </c>
      <c r="AL200" s="82" t="s">
        <v>14099</v>
      </c>
      <c r="AM200" s="82" t="s">
        <v>14188</v>
      </c>
      <c r="AN200" s="82" t="s">
        <v>14110</v>
      </c>
      <c r="AO200" s="82" t="s">
        <v>14087</v>
      </c>
      <c r="AP200" s="82"/>
      <c r="AQ200" s="82" t="s">
        <v>14100</v>
      </c>
      <c r="AR200" s="82" t="s">
        <v>14100</v>
      </c>
      <c r="AS200" s="82" t="s">
        <v>14098</v>
      </c>
      <c r="AT200" s="82" t="s">
        <v>14250</v>
      </c>
      <c r="AU200" s="82" t="s">
        <v>14250</v>
      </c>
      <c r="AV200" s="82" t="s">
        <v>14250</v>
      </c>
      <c r="AW200" s="82" t="s">
        <v>14102</v>
      </c>
      <c r="AX200" s="82" t="s">
        <v>14102</v>
      </c>
      <c r="AY200" s="82" t="s">
        <v>14122</v>
      </c>
      <c r="AZ200" s="82" t="s">
        <v>14103</v>
      </c>
      <c r="BA200" s="82"/>
      <c r="BB200" s="52" t="s">
        <v>14150</v>
      </c>
      <c r="BC200" s="52" t="s">
        <v>14104</v>
      </c>
      <c r="BD200" s="52" t="s">
        <v>14246</v>
      </c>
      <c r="BE200" s="52" t="s">
        <v>14193</v>
      </c>
      <c r="BF200" s="52" t="s">
        <v>14216</v>
      </c>
      <c r="BG200" s="52" t="s">
        <v>14151</v>
      </c>
      <c r="BH200" s="52" t="s">
        <v>14156</v>
      </c>
      <c r="BI200" s="52" t="s">
        <v>14106</v>
      </c>
      <c r="BJ200" s="52" t="s">
        <v>14195</v>
      </c>
      <c r="BK200" s="52" t="s">
        <v>14195</v>
      </c>
      <c r="BL200" s="52" t="s">
        <v>14153</v>
      </c>
      <c r="BM200" s="52" t="s">
        <v>14183</v>
      </c>
      <c r="BN200" s="52" t="s">
        <v>14248</v>
      </c>
      <c r="BO200" s="52" t="s">
        <v>14110</v>
      </c>
      <c r="BP200" s="52" t="s">
        <v>14110</v>
      </c>
      <c r="BQ200" s="52" t="s">
        <v>14110</v>
      </c>
      <c r="BR200" s="52" t="s">
        <v>14110</v>
      </c>
      <c r="BS200" s="52" t="s">
        <v>14110</v>
      </c>
      <c r="BT200" s="52" t="s">
        <v>14110</v>
      </c>
      <c r="BU200" s="82" t="s">
        <v>14110</v>
      </c>
      <c r="BV200" s="82" t="s">
        <v>14110</v>
      </c>
    </row>
    <row r="201" spans="1:74" ht="15" customHeight="1">
      <c r="A201" s="82">
        <v>378</v>
      </c>
      <c r="B201" s="82">
        <v>2020</v>
      </c>
      <c r="C201" s="82" t="s">
        <v>14046</v>
      </c>
      <c r="D201" s="82" t="s">
        <v>14032</v>
      </c>
      <c r="E201" s="82" t="s">
        <v>14045</v>
      </c>
      <c r="F201" s="150" t="s">
        <v>14033</v>
      </c>
      <c r="G201" s="150"/>
      <c r="H201" s="82" t="s">
        <v>14085</v>
      </c>
      <c r="I201" s="82">
        <v>8</v>
      </c>
      <c r="J201" s="82"/>
      <c r="K201" s="82" t="s">
        <v>14133</v>
      </c>
      <c r="L201" s="82" t="s">
        <v>14171</v>
      </c>
      <c r="M201" s="82" t="s">
        <v>14250</v>
      </c>
      <c r="N201" s="82"/>
      <c r="O201" s="82" t="s">
        <v>14111</v>
      </c>
      <c r="P201" s="52" t="s">
        <v>14156</v>
      </c>
      <c r="Q201" s="52" t="s">
        <v>14090</v>
      </c>
      <c r="R201" s="52" t="s">
        <v>14090</v>
      </c>
      <c r="S201" s="52" t="s">
        <v>14090</v>
      </c>
      <c r="T201" s="52" t="s">
        <v>14090</v>
      </c>
      <c r="U201" s="52" t="s">
        <v>14137</v>
      </c>
      <c r="V201" s="52" t="s">
        <v>14110</v>
      </c>
      <c r="W201" s="52" t="s">
        <v>14092</v>
      </c>
      <c r="X201" s="52" t="s">
        <v>14091</v>
      </c>
      <c r="Y201" s="52" t="s">
        <v>14093</v>
      </c>
      <c r="Z201" s="52" t="s">
        <v>14140</v>
      </c>
      <c r="AA201" s="52" t="s">
        <v>14110</v>
      </c>
      <c r="AB201" s="52" t="s">
        <v>14118</v>
      </c>
      <c r="AC201" s="52" t="s">
        <v>14141</v>
      </c>
      <c r="AD201" s="52" t="s">
        <v>14141</v>
      </c>
      <c r="AE201" s="52" t="s">
        <v>14093</v>
      </c>
      <c r="AF201" s="82" t="s">
        <v>14176</v>
      </c>
      <c r="AG201" s="82" t="s">
        <v>14499</v>
      </c>
      <c r="AH201" s="82" t="s">
        <v>14097</v>
      </c>
      <c r="AI201" s="82" t="s">
        <v>14098</v>
      </c>
      <c r="AJ201" s="82" t="s">
        <v>14123</v>
      </c>
      <c r="AK201" s="82" t="s">
        <v>14099</v>
      </c>
      <c r="AL201" s="82" t="s">
        <v>14099</v>
      </c>
      <c r="AM201" s="82" t="s">
        <v>14188</v>
      </c>
      <c r="AN201" s="82" t="s">
        <v>14110</v>
      </c>
      <c r="AO201" s="82" t="s">
        <v>14110</v>
      </c>
      <c r="AP201" s="82"/>
      <c r="AQ201" s="82" t="s">
        <v>14100</v>
      </c>
      <c r="AR201" s="82" t="s">
        <v>14100</v>
      </c>
      <c r="AS201" s="82" t="s">
        <v>14098</v>
      </c>
      <c r="AT201" s="82" t="s">
        <v>14250</v>
      </c>
      <c r="AU201" s="82" t="s">
        <v>14250</v>
      </c>
      <c r="AV201" s="82" t="s">
        <v>14250</v>
      </c>
      <c r="AW201" s="82" t="s">
        <v>14102</v>
      </c>
      <c r="AX201" s="82" t="s">
        <v>14102</v>
      </c>
      <c r="AY201" s="82" t="s">
        <v>14098</v>
      </c>
      <c r="AZ201" s="82" t="s">
        <v>14240</v>
      </c>
      <c r="BA201" s="82"/>
      <c r="BB201" s="52" t="s">
        <v>14104</v>
      </c>
      <c r="BC201" s="52" t="s">
        <v>14211</v>
      </c>
      <c r="BD201" s="52" t="s">
        <v>14211</v>
      </c>
      <c r="BE201" s="52" t="s">
        <v>14211</v>
      </c>
      <c r="BF201" s="52" t="s">
        <v>14156</v>
      </c>
      <c r="BG201" s="52" t="s">
        <v>14156</v>
      </c>
      <c r="BH201" s="52" t="s">
        <v>14156</v>
      </c>
      <c r="BI201" s="52" t="s">
        <v>14131</v>
      </c>
      <c r="BJ201" s="52" t="s">
        <v>14195</v>
      </c>
      <c r="BK201" s="52" t="s">
        <v>14195</v>
      </c>
      <c r="BL201" s="52" t="s">
        <v>14107</v>
      </c>
      <c r="BM201" s="52" t="s">
        <v>14248</v>
      </c>
      <c r="BN201" s="52" t="s">
        <v>14248</v>
      </c>
      <c r="BO201" s="52" t="s">
        <v>14110</v>
      </c>
      <c r="BP201" s="52" t="s">
        <v>14110</v>
      </c>
      <c r="BQ201" s="52" t="s">
        <v>14110</v>
      </c>
      <c r="BR201" s="52" t="s">
        <v>14110</v>
      </c>
      <c r="BS201" s="52" t="s">
        <v>14110</v>
      </c>
      <c r="BT201" s="52" t="s">
        <v>14110</v>
      </c>
      <c r="BU201" s="82"/>
      <c r="BV201" s="82" t="s">
        <v>14110</v>
      </c>
    </row>
    <row r="202" spans="1:74" ht="15" customHeight="1">
      <c r="A202" s="82"/>
      <c r="B202" s="82"/>
      <c r="C202" s="82"/>
      <c r="D202" s="82"/>
      <c r="E202" s="82"/>
      <c r="F202" s="82"/>
      <c r="G202" s="82"/>
      <c r="H202" s="82" t="s">
        <v>14108</v>
      </c>
      <c r="I202" s="82">
        <v>8</v>
      </c>
      <c r="J202" s="82"/>
      <c r="K202" s="82" t="s">
        <v>14133</v>
      </c>
      <c r="L202" s="82" t="s">
        <v>14171</v>
      </c>
      <c r="M202" s="82" t="s">
        <v>14250</v>
      </c>
      <c r="N202" s="82"/>
      <c r="O202" s="82" t="s">
        <v>14111</v>
      </c>
      <c r="P202" s="52" t="s">
        <v>14156</v>
      </c>
      <c r="Q202" s="52" t="s">
        <v>14090</v>
      </c>
      <c r="R202" s="52" t="s">
        <v>14090</v>
      </c>
      <c r="S202" s="52" t="s">
        <v>14090</v>
      </c>
      <c r="T202" s="52" t="s">
        <v>14090</v>
      </c>
      <c r="U202" s="52" t="s">
        <v>14137</v>
      </c>
      <c r="V202" s="52" t="s">
        <v>14110</v>
      </c>
      <c r="W202" s="52" t="s">
        <v>14092</v>
      </c>
      <c r="X202" s="52" t="s">
        <v>14091</v>
      </c>
      <c r="Y202" s="52" t="s">
        <v>14093</v>
      </c>
      <c r="Z202" s="52" t="s">
        <v>14140</v>
      </c>
      <c r="AA202" s="52" t="s">
        <v>14110</v>
      </c>
      <c r="AB202" s="52" t="s">
        <v>14118</v>
      </c>
      <c r="AC202" s="52" t="s">
        <v>14141</v>
      </c>
      <c r="AD202" s="52" t="s">
        <v>14141</v>
      </c>
      <c r="AE202" s="52" t="s">
        <v>14093</v>
      </c>
      <c r="AF202" s="82" t="s">
        <v>14176</v>
      </c>
      <c r="AG202" s="82" t="s">
        <v>14500</v>
      </c>
      <c r="AH202" s="82" t="s">
        <v>14097</v>
      </c>
      <c r="AI202" s="82" t="s">
        <v>14098</v>
      </c>
      <c r="AJ202" s="82" t="s">
        <v>14123</v>
      </c>
      <c r="AK202" s="82" t="s">
        <v>14099</v>
      </c>
      <c r="AL202" s="82" t="s">
        <v>14099</v>
      </c>
      <c r="AM202" s="82" t="s">
        <v>14188</v>
      </c>
      <c r="AN202" s="82" t="s">
        <v>14110</v>
      </c>
      <c r="AO202" s="82" t="s">
        <v>14110</v>
      </c>
      <c r="AP202" s="82"/>
      <c r="AQ202" s="82" t="s">
        <v>14100</v>
      </c>
      <c r="AR202" s="82" t="s">
        <v>14100</v>
      </c>
      <c r="AS202" s="82" t="s">
        <v>14098</v>
      </c>
      <c r="AT202" s="82" t="s">
        <v>14250</v>
      </c>
      <c r="AU202" s="82" t="s">
        <v>14250</v>
      </c>
      <c r="AV202" s="82" t="s">
        <v>14250</v>
      </c>
      <c r="AW202" s="82" t="s">
        <v>14102</v>
      </c>
      <c r="AX202" s="82" t="s">
        <v>14102</v>
      </c>
      <c r="AY202" s="82" t="s">
        <v>14098</v>
      </c>
      <c r="AZ202" s="82" t="s">
        <v>14240</v>
      </c>
      <c r="BA202" s="82"/>
      <c r="BB202" s="52" t="s">
        <v>14104</v>
      </c>
      <c r="BC202" s="52" t="s">
        <v>14211</v>
      </c>
      <c r="BD202" s="52" t="s">
        <v>14211</v>
      </c>
      <c r="BE202" s="52" t="s">
        <v>14211</v>
      </c>
      <c r="BF202" s="52" t="s">
        <v>14156</v>
      </c>
      <c r="BG202" s="52" t="s">
        <v>14156</v>
      </c>
      <c r="BH202" s="52" t="s">
        <v>14156</v>
      </c>
      <c r="BI202" s="52" t="s">
        <v>14131</v>
      </c>
      <c r="BJ202" s="52" t="s">
        <v>14195</v>
      </c>
      <c r="BK202" s="52" t="s">
        <v>14195</v>
      </c>
      <c r="BL202" s="52" t="s">
        <v>14107</v>
      </c>
      <c r="BM202" s="52" t="s">
        <v>14248</v>
      </c>
      <c r="BN202" s="52" t="s">
        <v>14248</v>
      </c>
      <c r="BO202" s="52" t="s">
        <v>14110</v>
      </c>
      <c r="BP202" s="52" t="s">
        <v>14110</v>
      </c>
      <c r="BQ202" s="52" t="s">
        <v>14110</v>
      </c>
      <c r="BR202" s="52" t="s">
        <v>14110</v>
      </c>
      <c r="BS202" s="52" t="s">
        <v>14110</v>
      </c>
      <c r="BT202" s="52" t="s">
        <v>14110</v>
      </c>
      <c r="BU202" s="82"/>
      <c r="BV202" s="82" t="s">
        <v>14110</v>
      </c>
    </row>
    <row r="203" spans="1:74" ht="15" customHeight="1">
      <c r="A203" s="82">
        <v>379</v>
      </c>
      <c r="B203" s="82">
        <v>2020</v>
      </c>
      <c r="C203" s="82" t="s">
        <v>14047</v>
      </c>
      <c r="D203" s="82" t="s">
        <v>14035</v>
      </c>
      <c r="E203" s="82" t="s">
        <v>766</v>
      </c>
      <c r="F203" s="150" t="s">
        <v>14036</v>
      </c>
      <c r="G203" s="150"/>
      <c r="H203" s="82" t="s">
        <v>14085</v>
      </c>
      <c r="I203" s="82">
        <v>16</v>
      </c>
      <c r="J203" s="82">
        <v>17</v>
      </c>
      <c r="K203" s="82" t="s">
        <v>14133</v>
      </c>
      <c r="L203" s="82" t="s">
        <v>14109</v>
      </c>
      <c r="M203" s="82" t="s">
        <v>14110</v>
      </c>
      <c r="N203" s="82"/>
      <c r="O203" s="82" t="s">
        <v>14111</v>
      </c>
      <c r="P203" s="52" t="s">
        <v>14156</v>
      </c>
      <c r="Q203" s="52" t="s">
        <v>14090</v>
      </c>
      <c r="R203" s="52" t="s">
        <v>14250</v>
      </c>
      <c r="S203" s="52" t="s">
        <v>14090</v>
      </c>
      <c r="T203" s="52" t="s">
        <v>14090</v>
      </c>
      <c r="U203" s="52" t="s">
        <v>14091</v>
      </c>
      <c r="V203" s="52" t="s">
        <v>14087</v>
      </c>
      <c r="W203" s="52" t="s">
        <v>14092</v>
      </c>
      <c r="X203" s="52" t="s">
        <v>14116</v>
      </c>
      <c r="Y203" s="52" t="s">
        <v>14093</v>
      </c>
      <c r="Z203" s="52" t="s">
        <v>14140</v>
      </c>
      <c r="AA203" s="52" t="s">
        <v>14110</v>
      </c>
      <c r="AB203" s="52" t="s">
        <v>14095</v>
      </c>
      <c r="AC203" s="52" t="s">
        <v>14141</v>
      </c>
      <c r="AD203" s="52" t="s">
        <v>14141</v>
      </c>
      <c r="AE203" s="52" t="s">
        <v>14142</v>
      </c>
      <c r="AF203" s="82" t="s">
        <v>14120</v>
      </c>
      <c r="AG203" s="82"/>
      <c r="AH203" s="82" t="s">
        <v>14097</v>
      </c>
      <c r="AI203" s="82" t="s">
        <v>14098</v>
      </c>
      <c r="AJ203" s="82" t="s">
        <v>14123</v>
      </c>
      <c r="AK203" s="82" t="s">
        <v>14124</v>
      </c>
      <c r="AL203" s="82" t="s">
        <v>14124</v>
      </c>
      <c r="AM203" s="82" t="s">
        <v>14188</v>
      </c>
      <c r="AN203" s="82" t="s">
        <v>14110</v>
      </c>
      <c r="AO203" s="82" t="s">
        <v>14087</v>
      </c>
      <c r="AP203" s="82"/>
      <c r="AQ203" s="82" t="s">
        <v>14163</v>
      </c>
      <c r="AR203" s="82" t="s">
        <v>14163</v>
      </c>
      <c r="AS203" s="82" t="s">
        <v>14098</v>
      </c>
      <c r="AT203" s="82" t="s">
        <v>14203</v>
      </c>
      <c r="AU203" s="82" t="s">
        <v>14203</v>
      </c>
      <c r="AV203" s="82" t="s">
        <v>14087</v>
      </c>
      <c r="AW203" s="82" t="s">
        <v>14239</v>
      </c>
      <c r="AX203" s="82" t="s">
        <v>14239</v>
      </c>
      <c r="AY203" s="82" t="s">
        <v>14122</v>
      </c>
      <c r="AZ203" s="82" t="s">
        <v>14215</v>
      </c>
      <c r="BA203" s="82"/>
      <c r="BB203" s="52" t="s">
        <v>14104</v>
      </c>
      <c r="BC203" s="52" t="s">
        <v>14211</v>
      </c>
      <c r="BD203" s="52" t="s">
        <v>14211</v>
      </c>
      <c r="BE203" s="52" t="s">
        <v>14211</v>
      </c>
      <c r="BF203" s="52" t="s">
        <v>14156</v>
      </c>
      <c r="BG203" s="52" t="s">
        <v>14156</v>
      </c>
      <c r="BH203" s="52" t="s">
        <v>14156</v>
      </c>
      <c r="BI203" s="52" t="s">
        <v>14131</v>
      </c>
      <c r="BJ203" s="52" t="s">
        <v>14106</v>
      </c>
      <c r="BK203" s="52" t="s">
        <v>14195</v>
      </c>
      <c r="BL203" s="52" t="s">
        <v>14107</v>
      </c>
      <c r="BM203" s="52" t="s">
        <v>14248</v>
      </c>
      <c r="BN203" s="52" t="s">
        <v>14248</v>
      </c>
      <c r="BO203" s="52" t="s">
        <v>14110</v>
      </c>
      <c r="BP203" s="52" t="s">
        <v>14110</v>
      </c>
      <c r="BQ203" s="52" t="s">
        <v>14110</v>
      </c>
      <c r="BR203" s="52" t="s">
        <v>14110</v>
      </c>
      <c r="BS203" s="52" t="s">
        <v>14110</v>
      </c>
      <c r="BT203" s="52" t="s">
        <v>14110</v>
      </c>
      <c r="BU203" s="82"/>
      <c r="BV203" s="82" t="s">
        <v>14110</v>
      </c>
    </row>
    <row r="204" spans="1:74" ht="15" customHeight="1">
      <c r="A204" s="82">
        <v>380</v>
      </c>
      <c r="B204" s="82">
        <v>2020</v>
      </c>
      <c r="C204" s="82" t="s">
        <v>14048</v>
      </c>
      <c r="D204" s="82" t="s">
        <v>14038</v>
      </c>
      <c r="E204" s="82" t="s">
        <v>766</v>
      </c>
      <c r="F204" s="150" t="s">
        <v>14039</v>
      </c>
      <c r="G204" s="150"/>
      <c r="H204" s="82" t="s">
        <v>14085</v>
      </c>
      <c r="I204" s="82">
        <v>10</v>
      </c>
      <c r="J204" s="82"/>
      <c r="K204" s="82" t="s">
        <v>14085</v>
      </c>
      <c r="L204" s="82" t="s">
        <v>14198</v>
      </c>
      <c r="M204" s="82" t="s">
        <v>14250</v>
      </c>
      <c r="N204" s="82"/>
      <c r="O204" s="82" t="s">
        <v>14088</v>
      </c>
      <c r="P204" s="52" t="s">
        <v>14112</v>
      </c>
      <c r="Q204" s="52" t="s">
        <v>14090</v>
      </c>
      <c r="R204" s="52" t="s">
        <v>14250</v>
      </c>
      <c r="S204" s="52" t="s">
        <v>14090</v>
      </c>
      <c r="T204" s="52" t="s">
        <v>14090</v>
      </c>
      <c r="U204" s="52" t="s">
        <v>14137</v>
      </c>
      <c r="V204" s="52" t="s">
        <v>14087</v>
      </c>
      <c r="W204" s="52" t="s">
        <v>14092</v>
      </c>
      <c r="X204" s="52" t="s">
        <v>14116</v>
      </c>
      <c r="Y204" s="52" t="s">
        <v>14173</v>
      </c>
      <c r="Z204" s="52" t="s">
        <v>14094</v>
      </c>
      <c r="AA204" s="52" t="s">
        <v>14110</v>
      </c>
      <c r="AB204" s="52" t="s">
        <v>14095</v>
      </c>
      <c r="AC204" s="52" t="s">
        <v>14141</v>
      </c>
      <c r="AD204" s="52" t="s">
        <v>14141</v>
      </c>
      <c r="AE204" s="52" t="s">
        <v>14119</v>
      </c>
      <c r="AF204" s="82" t="s">
        <v>14120</v>
      </c>
      <c r="AG204" s="82"/>
      <c r="AH204" s="82" t="s">
        <v>14097</v>
      </c>
      <c r="AI204" s="82" t="s">
        <v>14098</v>
      </c>
      <c r="AJ204" s="82" t="s">
        <v>14123</v>
      </c>
      <c r="AK204" s="82" t="s">
        <v>14220</v>
      </c>
      <c r="AL204" s="82" t="s">
        <v>14220</v>
      </c>
      <c r="AM204" s="82" t="s">
        <v>14220</v>
      </c>
      <c r="AN204" s="82" t="s">
        <v>14110</v>
      </c>
      <c r="AO204" s="82" t="s">
        <v>14110</v>
      </c>
      <c r="AP204" s="82"/>
      <c r="AQ204" s="82" t="s">
        <v>14100</v>
      </c>
      <c r="AR204" s="82" t="s">
        <v>14100</v>
      </c>
      <c r="AS204" s="82" t="s">
        <v>14098</v>
      </c>
      <c r="AT204" s="82" t="s">
        <v>14250</v>
      </c>
      <c r="AU204" s="82" t="s">
        <v>14250</v>
      </c>
      <c r="AV204" s="82" t="s">
        <v>14250</v>
      </c>
      <c r="AW204" s="82" t="s">
        <v>14102</v>
      </c>
      <c r="AX204" s="82" t="s">
        <v>14102</v>
      </c>
      <c r="AY204" s="82" t="s">
        <v>14122</v>
      </c>
      <c r="AZ204" s="82" t="s">
        <v>14215</v>
      </c>
      <c r="BA204" s="82"/>
      <c r="BB204" s="52" t="s">
        <v>14104</v>
      </c>
      <c r="BC204" s="52" t="s">
        <v>14193</v>
      </c>
      <c r="BD204" s="52" t="s">
        <v>14211</v>
      </c>
      <c r="BE204" s="52" t="s">
        <v>14211</v>
      </c>
      <c r="BF204" s="52" t="s">
        <v>14167</v>
      </c>
      <c r="BG204" s="52" t="s">
        <v>14105</v>
      </c>
      <c r="BH204" s="52" t="s">
        <v>14156</v>
      </c>
      <c r="BI204" s="52" t="s">
        <v>14131</v>
      </c>
      <c r="BJ204" s="52" t="s">
        <v>14195</v>
      </c>
      <c r="BK204" s="52" t="s">
        <v>14195</v>
      </c>
      <c r="BL204" s="52" t="s">
        <v>14132</v>
      </c>
      <c r="BM204" s="52" t="s">
        <v>14225</v>
      </c>
      <c r="BN204" s="52" t="s">
        <v>14248</v>
      </c>
      <c r="BO204" s="52" t="s">
        <v>14110</v>
      </c>
      <c r="BP204" s="52" t="s">
        <v>14110</v>
      </c>
      <c r="BQ204" s="52" t="s">
        <v>14110</v>
      </c>
      <c r="BR204" s="52" t="s">
        <v>14110</v>
      </c>
      <c r="BS204" s="52" t="s">
        <v>14110</v>
      </c>
      <c r="BT204" s="52" t="s">
        <v>14110</v>
      </c>
      <c r="BU204" s="82"/>
      <c r="BV204" s="82" t="s">
        <v>14110</v>
      </c>
    </row>
    <row r="205" spans="1:74" ht="15" customHeight="1">
      <c r="A205" s="82">
        <v>382</v>
      </c>
      <c r="B205" s="82">
        <v>2020</v>
      </c>
      <c r="C205" s="82" t="s">
        <v>14049</v>
      </c>
      <c r="D205" s="82" t="s">
        <v>14050</v>
      </c>
      <c r="E205" s="82" t="s">
        <v>14045</v>
      </c>
      <c r="F205" s="150" t="s">
        <v>14051</v>
      </c>
      <c r="G205" s="150"/>
      <c r="H205" s="82" t="s">
        <v>14085</v>
      </c>
      <c r="I205" s="82">
        <v>4</v>
      </c>
      <c r="J205" s="82"/>
      <c r="K205" s="82" t="s">
        <v>14085</v>
      </c>
      <c r="L205" s="82" t="s">
        <v>14227</v>
      </c>
      <c r="M205" s="82" t="s">
        <v>14250</v>
      </c>
      <c r="N205" s="82"/>
      <c r="O205" s="82" t="s">
        <v>14088</v>
      </c>
      <c r="P205" s="52" t="s">
        <v>14156</v>
      </c>
      <c r="Q205" s="52" t="s">
        <v>14113</v>
      </c>
      <c r="R205" s="52" t="s">
        <v>14250</v>
      </c>
      <c r="S205" s="52" t="s">
        <v>14090</v>
      </c>
      <c r="T205" s="52" t="s">
        <v>14090</v>
      </c>
      <c r="U205" s="52" t="s">
        <v>14137</v>
      </c>
      <c r="V205" s="52" t="s">
        <v>14087</v>
      </c>
      <c r="W205" s="52" t="s">
        <v>14092</v>
      </c>
      <c r="X205" s="52" t="s">
        <v>14116</v>
      </c>
      <c r="Y205" s="52" t="s">
        <v>14093</v>
      </c>
      <c r="Z205" s="52" t="s">
        <v>14094</v>
      </c>
      <c r="AA205" s="52" t="s">
        <v>14110</v>
      </c>
      <c r="AB205" s="52" t="s">
        <v>14118</v>
      </c>
      <c r="AC205" s="52" t="s">
        <v>14141</v>
      </c>
      <c r="AD205" s="52" t="s">
        <v>14141</v>
      </c>
      <c r="AE205" s="52" t="s">
        <v>14093</v>
      </c>
      <c r="AF205" s="82" t="s">
        <v>14211</v>
      </c>
      <c r="AG205" s="82"/>
      <c r="AH205" s="82" t="s">
        <v>14097</v>
      </c>
      <c r="AI205" s="82" t="s">
        <v>14122</v>
      </c>
      <c r="AJ205" s="82" t="s">
        <v>14123</v>
      </c>
      <c r="AK205" s="82" t="s">
        <v>14099</v>
      </c>
      <c r="AL205" s="82" t="s">
        <v>14220</v>
      </c>
      <c r="AM205" s="82" t="s">
        <v>14099</v>
      </c>
      <c r="AN205" s="82" t="s">
        <v>14110</v>
      </c>
      <c r="AO205" s="82" t="s">
        <v>14087</v>
      </c>
      <c r="AP205" s="82"/>
      <c r="AQ205" s="82" t="s">
        <v>14100</v>
      </c>
      <c r="AR205" s="82" t="s">
        <v>14100</v>
      </c>
      <c r="AS205" s="82" t="s">
        <v>14098</v>
      </c>
      <c r="AT205" s="82" t="s">
        <v>14250</v>
      </c>
      <c r="AU205" s="82" t="s">
        <v>14250</v>
      </c>
      <c r="AV205" s="82" t="s">
        <v>14250</v>
      </c>
      <c r="AW205" s="82" t="s">
        <v>14102</v>
      </c>
      <c r="AX205" s="82" t="s">
        <v>14102</v>
      </c>
      <c r="AY205" s="82" t="s">
        <v>14098</v>
      </c>
      <c r="AZ205" s="82" t="s">
        <v>14103</v>
      </c>
      <c r="BA205" s="82"/>
      <c r="BB205" s="52" t="s">
        <v>14104</v>
      </c>
      <c r="BC205" s="52" t="s">
        <v>14211</v>
      </c>
      <c r="BD205" s="52" t="s">
        <v>14211</v>
      </c>
      <c r="BE205" s="52" t="s">
        <v>14211</v>
      </c>
      <c r="BF205" s="52" t="s">
        <v>14156</v>
      </c>
      <c r="BG205" s="52" t="s">
        <v>14156</v>
      </c>
      <c r="BH205" s="52" t="s">
        <v>14156</v>
      </c>
      <c r="BI205" s="52" t="s">
        <v>14106</v>
      </c>
      <c r="BJ205" s="52" t="s">
        <v>14195</v>
      </c>
      <c r="BK205" s="52" t="s">
        <v>14195</v>
      </c>
      <c r="BL205" s="52" t="s">
        <v>14132</v>
      </c>
      <c r="BM205" s="52" t="s">
        <v>14225</v>
      </c>
      <c r="BN205" s="52" t="s">
        <v>14248</v>
      </c>
      <c r="BO205" s="52" t="s">
        <v>14110</v>
      </c>
      <c r="BP205" s="52" t="s">
        <v>14110</v>
      </c>
      <c r="BQ205" s="52" t="s">
        <v>14110</v>
      </c>
      <c r="BR205" s="52" t="s">
        <v>14110</v>
      </c>
      <c r="BS205" s="52" t="s">
        <v>14110</v>
      </c>
      <c r="BT205" s="52" t="s">
        <v>14110</v>
      </c>
      <c r="BU205" s="82"/>
      <c r="BV205" s="82" t="s">
        <v>14110</v>
      </c>
    </row>
    <row r="206" spans="1:74" ht="15.95">
      <c r="A206" s="82"/>
      <c r="B206" s="82"/>
      <c r="C206" s="82"/>
      <c r="D206" s="82"/>
      <c r="E206" s="82"/>
      <c r="F206" s="82"/>
      <c r="G206" s="82"/>
      <c r="H206" s="82" t="s">
        <v>14108</v>
      </c>
      <c r="I206" s="82">
        <v>4</v>
      </c>
      <c r="J206" s="82"/>
      <c r="K206" s="82" t="s">
        <v>14085</v>
      </c>
      <c r="L206" s="82" t="s">
        <v>14227</v>
      </c>
      <c r="M206" s="82" t="s">
        <v>14250</v>
      </c>
      <c r="N206" s="82"/>
      <c r="O206" s="82" t="s">
        <v>14088</v>
      </c>
      <c r="P206" s="52" t="s">
        <v>14156</v>
      </c>
      <c r="Q206" s="52" t="s">
        <v>14113</v>
      </c>
      <c r="R206" s="52" t="s">
        <v>14250</v>
      </c>
      <c r="S206" s="52" t="s">
        <v>14090</v>
      </c>
      <c r="T206" s="52" t="s">
        <v>14090</v>
      </c>
      <c r="U206" s="52" t="s">
        <v>14137</v>
      </c>
      <c r="V206" s="52" t="s">
        <v>14087</v>
      </c>
      <c r="W206" s="52" t="s">
        <v>14092</v>
      </c>
      <c r="X206" s="52" t="s">
        <v>14116</v>
      </c>
      <c r="Y206" s="52" t="s">
        <v>14093</v>
      </c>
      <c r="Z206" s="52" t="s">
        <v>14094</v>
      </c>
      <c r="AA206" s="52" t="s">
        <v>14110</v>
      </c>
      <c r="AB206" s="52" t="s">
        <v>14118</v>
      </c>
      <c r="AC206" s="52" t="s">
        <v>14141</v>
      </c>
      <c r="AD206" s="52" t="s">
        <v>14141</v>
      </c>
      <c r="AE206" s="52" t="s">
        <v>14093</v>
      </c>
      <c r="AF206" s="82" t="s">
        <v>14211</v>
      </c>
      <c r="AG206" s="82"/>
      <c r="AH206" s="82" t="s">
        <v>14097</v>
      </c>
      <c r="AI206" s="82" t="s">
        <v>14122</v>
      </c>
      <c r="AJ206" s="82" t="s">
        <v>14123</v>
      </c>
      <c r="AK206" s="82" t="s">
        <v>14099</v>
      </c>
      <c r="AL206" s="82" t="s">
        <v>14220</v>
      </c>
      <c r="AM206" s="82" t="s">
        <v>14099</v>
      </c>
      <c r="AN206" s="82" t="s">
        <v>14110</v>
      </c>
      <c r="AO206" s="82" t="s">
        <v>14087</v>
      </c>
      <c r="AP206" s="82"/>
      <c r="AQ206" s="82" t="s">
        <v>14100</v>
      </c>
      <c r="AR206" s="82" t="s">
        <v>14100</v>
      </c>
      <c r="AS206" s="82" t="s">
        <v>14098</v>
      </c>
      <c r="AT206" s="82" t="s">
        <v>14250</v>
      </c>
      <c r="AU206" s="82" t="s">
        <v>14250</v>
      </c>
      <c r="AV206" s="82" t="s">
        <v>14250</v>
      </c>
      <c r="AW206" s="82" t="s">
        <v>14102</v>
      </c>
      <c r="AX206" s="82" t="s">
        <v>14127</v>
      </c>
      <c r="AY206" s="82" t="s">
        <v>14122</v>
      </c>
      <c r="AZ206" s="82" t="s">
        <v>14103</v>
      </c>
      <c r="BA206" s="82"/>
      <c r="BB206" s="52" t="s">
        <v>14104</v>
      </c>
      <c r="BC206" s="52" t="s">
        <v>14211</v>
      </c>
      <c r="BD206" s="52" t="s">
        <v>14211</v>
      </c>
      <c r="BE206" s="52" t="s">
        <v>14211</v>
      </c>
      <c r="BF206" s="52" t="s">
        <v>14156</v>
      </c>
      <c r="BG206" s="52" t="s">
        <v>14156</v>
      </c>
      <c r="BH206" s="52" t="s">
        <v>14156</v>
      </c>
      <c r="BI206" s="52" t="s">
        <v>14106</v>
      </c>
      <c r="BJ206" s="52" t="s">
        <v>14195</v>
      </c>
      <c r="BK206" s="52" t="s">
        <v>14195</v>
      </c>
      <c r="BL206" s="52" t="s">
        <v>14107</v>
      </c>
      <c r="BM206" s="52" t="s">
        <v>14225</v>
      </c>
      <c r="BN206" s="52" t="s">
        <v>14248</v>
      </c>
      <c r="BO206" s="52" t="s">
        <v>14110</v>
      </c>
      <c r="BP206" s="52" t="s">
        <v>14110</v>
      </c>
      <c r="BQ206" s="52" t="s">
        <v>14110</v>
      </c>
      <c r="BR206" s="52" t="s">
        <v>14110</v>
      </c>
      <c r="BS206" s="52" t="s">
        <v>14110</v>
      </c>
      <c r="BT206" s="52" t="s">
        <v>14110</v>
      </c>
      <c r="BU206" s="82"/>
      <c r="BV206" s="82" t="s">
        <v>14110</v>
      </c>
    </row>
    <row r="207" spans="1:74" ht="15" customHeight="1">
      <c r="A207" s="82">
        <v>384</v>
      </c>
      <c r="B207" s="82">
        <v>2020</v>
      </c>
      <c r="C207" s="82" t="s">
        <v>14052</v>
      </c>
      <c r="D207" s="82" t="s">
        <v>14053</v>
      </c>
      <c r="E207" s="82" t="s">
        <v>639</v>
      </c>
      <c r="F207" s="150" t="s">
        <v>14054</v>
      </c>
      <c r="G207" s="150"/>
      <c r="H207" s="82" t="s">
        <v>14085</v>
      </c>
      <c r="I207" s="82">
        <v>7</v>
      </c>
      <c r="J207" s="82">
        <v>10</v>
      </c>
      <c r="K207" s="82" t="s">
        <v>14226</v>
      </c>
      <c r="L207" s="82" t="s">
        <v>14171</v>
      </c>
      <c r="M207" s="82" t="s">
        <v>14250</v>
      </c>
      <c r="N207" s="82"/>
      <c r="O207" s="82" t="s">
        <v>14135</v>
      </c>
      <c r="P207" s="52" t="s">
        <v>14112</v>
      </c>
      <c r="Q207" s="52" t="s">
        <v>14090</v>
      </c>
      <c r="R207" s="52" t="s">
        <v>14250</v>
      </c>
      <c r="S207" s="52" t="s">
        <v>14090</v>
      </c>
      <c r="T207" s="52" t="s">
        <v>14090</v>
      </c>
      <c r="U207" s="52" t="s">
        <v>14137</v>
      </c>
      <c r="V207" s="52" t="s">
        <v>14110</v>
      </c>
      <c r="W207" s="52" t="s">
        <v>14138</v>
      </c>
      <c r="X207" s="52" t="s">
        <v>14116</v>
      </c>
      <c r="Y207" s="52" t="s">
        <v>14093</v>
      </c>
      <c r="Z207" s="52" t="s">
        <v>14140</v>
      </c>
      <c r="AA207" s="52" t="s">
        <v>14110</v>
      </c>
      <c r="AB207" s="52" t="s">
        <v>14095</v>
      </c>
      <c r="AC207" s="52" t="s">
        <v>14118</v>
      </c>
      <c r="AD207" s="52" t="s">
        <v>14141</v>
      </c>
      <c r="AE207" s="52" t="s">
        <v>14093</v>
      </c>
      <c r="AF207" s="82" t="s">
        <v>14199</v>
      </c>
      <c r="AG207" s="82"/>
      <c r="AH207" s="82" t="s">
        <v>14097</v>
      </c>
      <c r="AI207" s="82" t="s">
        <v>14098</v>
      </c>
      <c r="AJ207" s="82" t="s">
        <v>14123</v>
      </c>
      <c r="AK207" s="82" t="s">
        <v>14099</v>
      </c>
      <c r="AL207" s="82" t="s">
        <v>14099</v>
      </c>
      <c r="AM207" s="82" t="s">
        <v>14188</v>
      </c>
      <c r="AN207" s="82" t="s">
        <v>14110</v>
      </c>
      <c r="AO207" s="82" t="s">
        <v>14087</v>
      </c>
      <c r="AP207" s="82"/>
      <c r="AQ207" s="52" t="s">
        <v>14100</v>
      </c>
      <c r="AR207" s="52" t="s">
        <v>14100</v>
      </c>
      <c r="AS207" s="52" t="s">
        <v>14098</v>
      </c>
      <c r="AT207" s="82" t="s">
        <v>14250</v>
      </c>
      <c r="AU207" s="82" t="s">
        <v>14250</v>
      </c>
      <c r="AV207" s="52" t="s">
        <v>14250</v>
      </c>
      <c r="AW207" s="52" t="s">
        <v>14102</v>
      </c>
      <c r="AX207" s="52" t="s">
        <v>14102</v>
      </c>
      <c r="AY207" s="52" t="s">
        <v>14122</v>
      </c>
      <c r="AZ207" s="52" t="s">
        <v>14103</v>
      </c>
      <c r="BA207" s="82"/>
      <c r="BB207" s="52" t="s">
        <v>14104</v>
      </c>
      <c r="BC207" s="52" t="s">
        <v>14211</v>
      </c>
      <c r="BD207" s="52" t="s">
        <v>14211</v>
      </c>
      <c r="BE207" s="52" t="s">
        <v>14211</v>
      </c>
      <c r="BF207" s="52" t="s">
        <v>14207</v>
      </c>
      <c r="BG207" s="52" t="s">
        <v>14156</v>
      </c>
      <c r="BH207" s="52" t="s">
        <v>14156</v>
      </c>
      <c r="BI207" s="52" t="s">
        <v>14131</v>
      </c>
      <c r="BJ207" s="52" t="s">
        <v>14106</v>
      </c>
      <c r="BK207" s="52" t="s">
        <v>14195</v>
      </c>
      <c r="BL207" s="52" t="s">
        <v>14107</v>
      </c>
      <c r="BM207" s="52" t="s">
        <v>14248</v>
      </c>
      <c r="BN207" s="52" t="s">
        <v>14248</v>
      </c>
      <c r="BO207" s="52" t="s">
        <v>14110</v>
      </c>
      <c r="BP207" s="52" t="s">
        <v>14110</v>
      </c>
      <c r="BQ207" s="52" t="s">
        <v>14110</v>
      </c>
      <c r="BR207" s="52" t="s">
        <v>14087</v>
      </c>
      <c r="BS207" s="52" t="s">
        <v>14110</v>
      </c>
      <c r="BT207" s="52" t="s">
        <v>14110</v>
      </c>
      <c r="BU207" s="82" t="s">
        <v>14501</v>
      </c>
      <c r="BV207" s="82" t="s">
        <v>14110</v>
      </c>
    </row>
    <row r="208" spans="1:74" ht="15" customHeight="1">
      <c r="A208" s="82">
        <v>385</v>
      </c>
      <c r="B208" s="82">
        <v>2020</v>
      </c>
      <c r="C208" s="82" t="s">
        <v>14055</v>
      </c>
      <c r="D208" s="82" t="s">
        <v>14056</v>
      </c>
      <c r="E208" s="82" t="s">
        <v>639</v>
      </c>
      <c r="F208" s="150" t="s">
        <v>14057</v>
      </c>
      <c r="G208" s="150"/>
      <c r="H208" s="82" t="s">
        <v>14085</v>
      </c>
      <c r="I208" s="82">
        <v>47</v>
      </c>
      <c r="J208" s="82"/>
      <c r="K208" s="82" t="s">
        <v>14085</v>
      </c>
      <c r="L208" s="82" t="s">
        <v>14109</v>
      </c>
      <c r="M208" s="82" t="s">
        <v>14110</v>
      </c>
      <c r="N208" s="82"/>
      <c r="O208" s="82" t="s">
        <v>14088</v>
      </c>
      <c r="P208" s="82" t="s">
        <v>14156</v>
      </c>
      <c r="Q208" s="52" t="s">
        <v>14090</v>
      </c>
      <c r="R208" s="52" t="s">
        <v>14250</v>
      </c>
      <c r="S208" s="52" t="s">
        <v>14090</v>
      </c>
      <c r="T208" s="52" t="s">
        <v>14090</v>
      </c>
      <c r="U208" s="52" t="s">
        <v>14091</v>
      </c>
      <c r="V208" s="52" t="s">
        <v>14087</v>
      </c>
      <c r="W208" s="52" t="s">
        <v>14092</v>
      </c>
      <c r="X208" s="52" t="s">
        <v>14091</v>
      </c>
      <c r="Y208" s="52" t="s">
        <v>14093</v>
      </c>
      <c r="Z208" s="52" t="s">
        <v>14116</v>
      </c>
      <c r="AA208" s="52" t="s">
        <v>14110</v>
      </c>
      <c r="AB208" s="52" t="s">
        <v>14118</v>
      </c>
      <c r="AC208" s="52" t="s">
        <v>14141</v>
      </c>
      <c r="AD208" s="52" t="s">
        <v>14141</v>
      </c>
      <c r="AE208" s="52" t="s">
        <v>14093</v>
      </c>
      <c r="AF208" s="82" t="s">
        <v>14211</v>
      </c>
      <c r="AG208" s="82"/>
      <c r="AH208" s="82" t="s">
        <v>14121</v>
      </c>
      <c r="AI208" s="82" t="s">
        <v>14098</v>
      </c>
      <c r="AJ208" s="82" t="s">
        <v>14144</v>
      </c>
      <c r="AK208" s="82" t="s">
        <v>14124</v>
      </c>
      <c r="AL208" s="82" t="s">
        <v>14124</v>
      </c>
      <c r="AM208" s="82" t="s">
        <v>14124</v>
      </c>
      <c r="AN208" s="82" t="s">
        <v>14110</v>
      </c>
      <c r="AO208" s="82" t="s">
        <v>14110</v>
      </c>
      <c r="AP208" s="82"/>
      <c r="AQ208" s="52" t="s">
        <v>14163</v>
      </c>
      <c r="AR208" s="52" t="s">
        <v>14163</v>
      </c>
      <c r="AS208" s="52" t="s">
        <v>14098</v>
      </c>
      <c r="AT208" s="82" t="s">
        <v>14203</v>
      </c>
      <c r="AU208" s="82" t="s">
        <v>14203</v>
      </c>
      <c r="AV208" s="52" t="s">
        <v>14087</v>
      </c>
      <c r="AW208" s="52" t="s">
        <v>14223</v>
      </c>
      <c r="AX208" s="52" t="s">
        <v>14223</v>
      </c>
      <c r="AY208" s="52" t="s">
        <v>14098</v>
      </c>
      <c r="AZ208" s="52" t="s">
        <v>14103</v>
      </c>
      <c r="BA208" s="82" t="s">
        <v>14502</v>
      </c>
      <c r="BB208" s="52" t="s">
        <v>14232</v>
      </c>
      <c r="BC208" s="52" t="s">
        <v>14193</v>
      </c>
      <c r="BD208" s="52" t="s">
        <v>14211</v>
      </c>
      <c r="BE208" s="52" t="s">
        <v>14211</v>
      </c>
      <c r="BF208" s="52" t="s">
        <v>14247</v>
      </c>
      <c r="BG208" s="52" t="s">
        <v>14156</v>
      </c>
      <c r="BH208" s="52" t="s">
        <v>14156</v>
      </c>
      <c r="BI208" s="52" t="s">
        <v>14131</v>
      </c>
      <c r="BJ208" s="52" t="s">
        <v>14195</v>
      </c>
      <c r="BK208" s="52" t="s">
        <v>14195</v>
      </c>
      <c r="BL208" s="52" t="s">
        <v>14107</v>
      </c>
      <c r="BM208" s="52" t="s">
        <v>14234</v>
      </c>
      <c r="BN208" s="52" t="s">
        <v>14248</v>
      </c>
      <c r="BO208" s="52" t="s">
        <v>14110</v>
      </c>
      <c r="BP208" s="52" t="s">
        <v>14110</v>
      </c>
      <c r="BQ208" s="52" t="s">
        <v>14110</v>
      </c>
      <c r="BR208" s="52" t="s">
        <v>14110</v>
      </c>
      <c r="BS208" s="52" t="s">
        <v>14110</v>
      </c>
      <c r="BT208" s="52" t="s">
        <v>14110</v>
      </c>
      <c r="BU208" s="82"/>
      <c r="BV208" s="82" t="s">
        <v>14110</v>
      </c>
    </row>
    <row r="209" spans="1:74" ht="15" customHeight="1">
      <c r="A209" s="82">
        <v>389</v>
      </c>
      <c r="B209" s="82">
        <v>2020</v>
      </c>
      <c r="C209" s="82" t="s">
        <v>14061</v>
      </c>
      <c r="D209" s="150" t="s">
        <v>14062</v>
      </c>
      <c r="E209" s="150"/>
      <c r="F209" s="150" t="s">
        <v>14063</v>
      </c>
      <c r="G209" s="150"/>
      <c r="H209" s="82" t="s">
        <v>14085</v>
      </c>
      <c r="I209" s="82">
        <v>3</v>
      </c>
      <c r="J209" s="82"/>
      <c r="K209" s="82" t="s">
        <v>14085</v>
      </c>
      <c r="L209" s="82" t="s">
        <v>14155</v>
      </c>
      <c r="M209" s="82" t="s">
        <v>14250</v>
      </c>
      <c r="N209" s="82"/>
      <c r="O209" s="82" t="s">
        <v>14088</v>
      </c>
      <c r="P209" s="34" t="s">
        <v>14156</v>
      </c>
      <c r="Q209" s="34" t="s">
        <v>14113</v>
      </c>
      <c r="R209" s="34" t="s">
        <v>14250</v>
      </c>
      <c r="S209" s="34" t="s">
        <v>14113</v>
      </c>
      <c r="T209" s="34" t="s">
        <v>14113</v>
      </c>
      <c r="U209" s="34" t="s">
        <v>14137</v>
      </c>
      <c r="V209" s="34" t="s">
        <v>14087</v>
      </c>
      <c r="W209" s="34" t="s">
        <v>14115</v>
      </c>
      <c r="X209" s="34" t="s">
        <v>14116</v>
      </c>
      <c r="Y209" s="34" t="s">
        <v>14093</v>
      </c>
      <c r="Z209" s="34" t="s">
        <v>14140</v>
      </c>
      <c r="AA209" s="34" t="s">
        <v>14110</v>
      </c>
      <c r="AB209" s="52" t="s">
        <v>14141</v>
      </c>
      <c r="AC209" s="52" t="s">
        <v>14118</v>
      </c>
      <c r="AD209" s="52" t="s">
        <v>14141</v>
      </c>
      <c r="AE209" s="52" t="s">
        <v>14093</v>
      </c>
      <c r="AF209" s="82" t="s">
        <v>14211</v>
      </c>
      <c r="AG209" s="82"/>
      <c r="AH209" s="82" t="s">
        <v>14097</v>
      </c>
      <c r="AI209" s="82" t="s">
        <v>14098</v>
      </c>
      <c r="AJ209" s="82" t="s">
        <v>14123</v>
      </c>
      <c r="AK209" s="82" t="s">
        <v>14099</v>
      </c>
      <c r="AL209" s="82" t="s">
        <v>14099</v>
      </c>
      <c r="AM209" s="82" t="s">
        <v>14188</v>
      </c>
      <c r="AN209" s="82" t="s">
        <v>14110</v>
      </c>
      <c r="AO209" s="82" t="s">
        <v>14087</v>
      </c>
      <c r="AP209" s="82"/>
      <c r="AQ209" s="52" t="s">
        <v>14100</v>
      </c>
      <c r="AR209" s="52" t="s">
        <v>14100</v>
      </c>
      <c r="AS209" s="52" t="s">
        <v>14098</v>
      </c>
      <c r="AT209" s="82" t="s">
        <v>14250</v>
      </c>
      <c r="AU209" s="82" t="s">
        <v>14250</v>
      </c>
      <c r="AV209" s="52" t="s">
        <v>14250</v>
      </c>
      <c r="AW209" s="52" t="s">
        <v>14102</v>
      </c>
      <c r="AX209" s="52" t="s">
        <v>14102</v>
      </c>
      <c r="AY209" s="52" t="s">
        <v>14122</v>
      </c>
      <c r="AZ209" s="52" t="s">
        <v>14103</v>
      </c>
      <c r="BA209" s="82"/>
      <c r="BB209" s="52" t="s">
        <v>14104</v>
      </c>
      <c r="BC209" s="52" t="s">
        <v>14211</v>
      </c>
      <c r="BD209" s="52" t="s">
        <v>14211</v>
      </c>
      <c r="BE209" s="52" t="s">
        <v>14211</v>
      </c>
      <c r="BF209" s="52" t="s">
        <v>14156</v>
      </c>
      <c r="BG209" s="52" t="s">
        <v>14156</v>
      </c>
      <c r="BH209" s="52" t="s">
        <v>14156</v>
      </c>
      <c r="BI209" s="52" t="s">
        <v>14106</v>
      </c>
      <c r="BJ209" s="52" t="s">
        <v>14195</v>
      </c>
      <c r="BK209" s="52" t="s">
        <v>14195</v>
      </c>
      <c r="BL209" s="52" t="s">
        <v>14242</v>
      </c>
      <c r="BM209" s="52" t="s">
        <v>14153</v>
      </c>
      <c r="BN209" s="52" t="s">
        <v>14248</v>
      </c>
      <c r="BO209" s="52" t="s">
        <v>14110</v>
      </c>
      <c r="BP209" s="52" t="s">
        <v>14110</v>
      </c>
      <c r="BQ209" s="52" t="s">
        <v>14110</v>
      </c>
      <c r="BR209" s="52" t="s">
        <v>14110</v>
      </c>
      <c r="BS209" s="52" t="s">
        <v>14110</v>
      </c>
      <c r="BT209" s="52" t="s">
        <v>14110</v>
      </c>
      <c r="BU209" s="82"/>
      <c r="BV209" s="82" t="s">
        <v>14087</v>
      </c>
    </row>
    <row r="210" spans="1:74" ht="15.95">
      <c r="A210" s="82"/>
      <c r="B210" s="82"/>
      <c r="C210" s="82"/>
      <c r="D210" s="82"/>
      <c r="E210" s="82"/>
      <c r="F210" s="82"/>
      <c r="G210" s="82"/>
      <c r="H210" s="82" t="s">
        <v>14108</v>
      </c>
      <c r="I210" s="82">
        <v>4</v>
      </c>
      <c r="J210" s="34"/>
      <c r="K210" s="82" t="s">
        <v>14085</v>
      </c>
      <c r="L210" s="82" t="s">
        <v>14155</v>
      </c>
      <c r="M210" s="82" t="s">
        <v>14250</v>
      </c>
      <c r="N210" s="82"/>
      <c r="O210" s="82" t="s">
        <v>14088</v>
      </c>
      <c r="P210" s="34" t="s">
        <v>14156</v>
      </c>
      <c r="Q210" s="34" t="s">
        <v>14113</v>
      </c>
      <c r="R210" s="34" t="s">
        <v>14250</v>
      </c>
      <c r="S210" s="34" t="s">
        <v>14113</v>
      </c>
      <c r="T210" s="34" t="s">
        <v>14113</v>
      </c>
      <c r="U210" s="34" t="s">
        <v>14137</v>
      </c>
      <c r="V210" s="34" t="s">
        <v>14087</v>
      </c>
      <c r="W210" s="34" t="s">
        <v>14115</v>
      </c>
      <c r="X210" s="34" t="s">
        <v>14116</v>
      </c>
      <c r="Y210" s="34" t="s">
        <v>14093</v>
      </c>
      <c r="Z210" s="34" t="s">
        <v>14094</v>
      </c>
      <c r="AA210" s="34" t="s">
        <v>14110</v>
      </c>
      <c r="AB210" s="52" t="s">
        <v>14141</v>
      </c>
      <c r="AC210" s="52" t="s">
        <v>14118</v>
      </c>
      <c r="AD210" s="52" t="s">
        <v>14141</v>
      </c>
      <c r="AE210" s="52" t="s">
        <v>14093</v>
      </c>
      <c r="AF210" s="82" t="s">
        <v>14211</v>
      </c>
      <c r="AG210" s="82"/>
      <c r="AH210" s="82" t="s">
        <v>14097</v>
      </c>
      <c r="AI210" s="82" t="s">
        <v>14098</v>
      </c>
      <c r="AJ210" s="82" t="s">
        <v>14123</v>
      </c>
      <c r="AK210" s="82" t="s">
        <v>14099</v>
      </c>
      <c r="AL210" s="82" t="s">
        <v>14099</v>
      </c>
      <c r="AM210" s="82" t="s">
        <v>14099</v>
      </c>
      <c r="AN210" s="82" t="s">
        <v>14110</v>
      </c>
      <c r="AO210" s="82" t="s">
        <v>14087</v>
      </c>
      <c r="AP210" s="82"/>
      <c r="AQ210" s="52" t="s">
        <v>14100</v>
      </c>
      <c r="AR210" s="52" t="s">
        <v>14100</v>
      </c>
      <c r="AS210" s="52" t="s">
        <v>14098</v>
      </c>
      <c r="AT210" s="82" t="s">
        <v>14250</v>
      </c>
      <c r="AU210" s="82" t="s">
        <v>14250</v>
      </c>
      <c r="AV210" s="52" t="s">
        <v>14250</v>
      </c>
      <c r="AW210" s="52" t="s">
        <v>14102</v>
      </c>
      <c r="AX210" s="52" t="s">
        <v>14102</v>
      </c>
      <c r="AY210" s="52" t="s">
        <v>14098</v>
      </c>
      <c r="AZ210" s="52" t="s">
        <v>14103</v>
      </c>
      <c r="BA210" s="82"/>
      <c r="BB210" s="52" t="s">
        <v>14104</v>
      </c>
      <c r="BC210" s="52" t="s">
        <v>14211</v>
      </c>
      <c r="BD210" s="52" t="s">
        <v>14211</v>
      </c>
      <c r="BE210" s="52" t="s">
        <v>14211</v>
      </c>
      <c r="BF210" s="52" t="s">
        <v>14156</v>
      </c>
      <c r="BG210" s="52" t="s">
        <v>14156</v>
      </c>
      <c r="BH210" s="52" t="s">
        <v>14156</v>
      </c>
      <c r="BI210" s="52" t="s">
        <v>14106</v>
      </c>
      <c r="BJ210" s="52" t="s">
        <v>14195</v>
      </c>
      <c r="BK210" s="52" t="s">
        <v>14195</v>
      </c>
      <c r="BL210" s="52" t="s">
        <v>14242</v>
      </c>
      <c r="BM210" s="52" t="s">
        <v>14153</v>
      </c>
      <c r="BN210" s="52" t="s">
        <v>14225</v>
      </c>
      <c r="BO210" s="52" t="s">
        <v>14110</v>
      </c>
      <c r="BP210" s="52" t="s">
        <v>14110</v>
      </c>
      <c r="BQ210" s="52" t="s">
        <v>14110</v>
      </c>
      <c r="BR210" s="52" t="s">
        <v>14110</v>
      </c>
      <c r="BS210" s="52" t="s">
        <v>14110</v>
      </c>
      <c r="BT210" s="52" t="s">
        <v>14110</v>
      </c>
      <c r="BU210" s="82"/>
      <c r="BV210" s="82" t="s">
        <v>14087</v>
      </c>
    </row>
    <row r="211" spans="1:74" ht="15.95">
      <c r="A211" s="82"/>
      <c r="B211" s="82"/>
      <c r="C211" s="82"/>
      <c r="D211" s="82"/>
      <c r="E211" s="82"/>
      <c r="F211" s="82"/>
      <c r="G211" s="82"/>
      <c r="H211" s="82" t="s">
        <v>14133</v>
      </c>
      <c r="I211" s="82">
        <v>4</v>
      </c>
      <c r="J211" s="34"/>
      <c r="K211" s="82" t="s">
        <v>14085</v>
      </c>
      <c r="L211" s="82" t="s">
        <v>14155</v>
      </c>
      <c r="M211" s="82" t="s">
        <v>14250</v>
      </c>
      <c r="N211" s="82"/>
      <c r="O211" s="82" t="s">
        <v>14088</v>
      </c>
      <c r="P211" s="34" t="s">
        <v>14156</v>
      </c>
      <c r="Q211" s="34" t="s">
        <v>14113</v>
      </c>
      <c r="R211" s="34" t="s">
        <v>14250</v>
      </c>
      <c r="S211" s="34" t="s">
        <v>14113</v>
      </c>
      <c r="T211" s="34" t="s">
        <v>14113</v>
      </c>
      <c r="U211" s="34" t="s">
        <v>14137</v>
      </c>
      <c r="V211" s="34" t="s">
        <v>14087</v>
      </c>
      <c r="W211" s="34" t="s">
        <v>14115</v>
      </c>
      <c r="X211" s="34" t="s">
        <v>14116</v>
      </c>
      <c r="Y211" s="34" t="s">
        <v>14093</v>
      </c>
      <c r="Z211" s="34" t="s">
        <v>14094</v>
      </c>
      <c r="AA211" s="34" t="s">
        <v>14110</v>
      </c>
      <c r="AB211" s="52" t="s">
        <v>14141</v>
      </c>
      <c r="AC211" s="52" t="s">
        <v>14118</v>
      </c>
      <c r="AD211" s="52" t="s">
        <v>14141</v>
      </c>
      <c r="AE211" s="52" t="s">
        <v>14093</v>
      </c>
      <c r="AF211" s="82" t="s">
        <v>14211</v>
      </c>
      <c r="AG211" s="82"/>
      <c r="AH211" s="82" t="s">
        <v>14097</v>
      </c>
      <c r="AI211" s="82" t="s">
        <v>14098</v>
      </c>
      <c r="AJ211" s="82" t="s">
        <v>14123</v>
      </c>
      <c r="AK211" s="82" t="s">
        <v>14099</v>
      </c>
      <c r="AL211" s="82" t="s">
        <v>14099</v>
      </c>
      <c r="AM211" s="82" t="s">
        <v>14099</v>
      </c>
      <c r="AN211" s="82" t="s">
        <v>14110</v>
      </c>
      <c r="AO211" s="82" t="s">
        <v>14087</v>
      </c>
      <c r="AP211" s="82"/>
      <c r="AQ211" s="52" t="s">
        <v>14100</v>
      </c>
      <c r="AR211" s="52" t="s">
        <v>14100</v>
      </c>
      <c r="AS211" s="52" t="s">
        <v>14098</v>
      </c>
      <c r="AT211" s="82" t="s">
        <v>14250</v>
      </c>
      <c r="AU211" s="82" t="s">
        <v>14250</v>
      </c>
      <c r="AV211" s="52" t="s">
        <v>14250</v>
      </c>
      <c r="AW211" s="52" t="s">
        <v>14102</v>
      </c>
      <c r="AX211" s="52" t="s">
        <v>14102</v>
      </c>
      <c r="AY211" s="52" t="s">
        <v>14098</v>
      </c>
      <c r="AZ211" s="52" t="s">
        <v>14103</v>
      </c>
      <c r="BA211" s="82"/>
      <c r="BB211" s="52" t="s">
        <v>14104</v>
      </c>
      <c r="BC211" s="52" t="s">
        <v>14211</v>
      </c>
      <c r="BD211" s="52" t="s">
        <v>14211</v>
      </c>
      <c r="BE211" s="52" t="s">
        <v>14211</v>
      </c>
      <c r="BF211" s="52" t="s">
        <v>14156</v>
      </c>
      <c r="BG211" s="52" t="s">
        <v>14156</v>
      </c>
      <c r="BH211" s="52" t="s">
        <v>14156</v>
      </c>
      <c r="BI211" s="52" t="s">
        <v>14106</v>
      </c>
      <c r="BJ211" s="52" t="s">
        <v>14195</v>
      </c>
      <c r="BK211" s="52" t="s">
        <v>14195</v>
      </c>
      <c r="BL211" s="52" t="s">
        <v>14242</v>
      </c>
      <c r="BM211" s="52" t="s">
        <v>14153</v>
      </c>
      <c r="BN211" s="52" t="s">
        <v>14225</v>
      </c>
      <c r="BO211" s="52" t="s">
        <v>14110</v>
      </c>
      <c r="BP211" s="52" t="s">
        <v>14110</v>
      </c>
      <c r="BQ211" s="52" t="s">
        <v>14110</v>
      </c>
      <c r="BR211" s="52" t="s">
        <v>14110</v>
      </c>
      <c r="BS211" s="52" t="s">
        <v>14110</v>
      </c>
      <c r="BT211" s="52" t="s">
        <v>14110</v>
      </c>
      <c r="BU211" s="82"/>
      <c r="BV211" s="82" t="s">
        <v>14087</v>
      </c>
    </row>
    <row r="212" spans="1:74" ht="15" customHeight="1">
      <c r="A212" s="82">
        <v>392</v>
      </c>
      <c r="B212" s="82">
        <v>2020</v>
      </c>
      <c r="C212" s="82" t="s">
        <v>14400</v>
      </c>
      <c r="D212" s="82" t="s">
        <v>14401</v>
      </c>
      <c r="E212" s="82" t="s">
        <v>689</v>
      </c>
      <c r="F212" s="150" t="s">
        <v>14402</v>
      </c>
      <c r="G212" s="150"/>
      <c r="H212" s="82" t="s">
        <v>14085</v>
      </c>
      <c r="I212" s="82">
        <v>4</v>
      </c>
      <c r="J212" s="82"/>
      <c r="K212" s="82" t="s">
        <v>14085</v>
      </c>
      <c r="L212" s="82" t="s">
        <v>14109</v>
      </c>
      <c r="M212" s="82" t="s">
        <v>14110</v>
      </c>
      <c r="N212" s="82"/>
      <c r="O212" s="82" t="s">
        <v>14088</v>
      </c>
      <c r="P212" s="52" t="s">
        <v>14186</v>
      </c>
      <c r="Q212" s="52" t="s">
        <v>14090</v>
      </c>
      <c r="R212" s="52" t="s">
        <v>14250</v>
      </c>
      <c r="S212" s="52" t="s">
        <v>14090</v>
      </c>
      <c r="T212" s="52" t="s">
        <v>14090</v>
      </c>
      <c r="U212" s="52" t="s">
        <v>14114</v>
      </c>
      <c r="V212" s="52" t="s">
        <v>14087</v>
      </c>
      <c r="W212" s="52" t="s">
        <v>14092</v>
      </c>
      <c r="X212" s="52" t="s">
        <v>14116</v>
      </c>
      <c r="Y212" s="52" t="s">
        <v>14117</v>
      </c>
      <c r="Z212" s="52" t="s">
        <v>14094</v>
      </c>
      <c r="AA212" s="52" t="s">
        <v>14110</v>
      </c>
      <c r="AB212" s="52" t="s">
        <v>14095</v>
      </c>
      <c r="AC212" s="52" t="s">
        <v>14141</v>
      </c>
      <c r="AD212" s="52" t="s">
        <v>14141</v>
      </c>
      <c r="AE212" s="52" t="s">
        <v>14175</v>
      </c>
      <c r="AF212" s="82" t="s">
        <v>14120</v>
      </c>
      <c r="AG212" s="82" t="s">
        <v>14503</v>
      </c>
      <c r="AH212" s="82" t="s">
        <v>14097</v>
      </c>
      <c r="AI212" s="82" t="s">
        <v>14098</v>
      </c>
      <c r="AJ212" s="82" t="s">
        <v>14123</v>
      </c>
      <c r="AK212" s="82" t="s">
        <v>14124</v>
      </c>
      <c r="AL212" s="82" t="s">
        <v>14124</v>
      </c>
      <c r="AM212" s="82" t="s">
        <v>14124</v>
      </c>
      <c r="AN212" s="82" t="s">
        <v>14110</v>
      </c>
      <c r="AO212" s="82" t="s">
        <v>14110</v>
      </c>
      <c r="AP212" s="82"/>
      <c r="AQ212" s="52" t="s">
        <v>14163</v>
      </c>
      <c r="AR212" s="52" t="s">
        <v>14163</v>
      </c>
      <c r="AS212" s="52" t="s">
        <v>14098</v>
      </c>
      <c r="AT212" s="82" t="s">
        <v>14203</v>
      </c>
      <c r="AU212" s="82" t="s">
        <v>14203</v>
      </c>
      <c r="AV212" s="52" t="s">
        <v>14087</v>
      </c>
      <c r="AW212" s="52" t="s">
        <v>14102</v>
      </c>
      <c r="AX212" s="52" t="s">
        <v>14102</v>
      </c>
      <c r="AY212" s="52" t="s">
        <v>14098</v>
      </c>
      <c r="AZ212" s="52" t="s">
        <v>14215</v>
      </c>
      <c r="BA212" s="82"/>
      <c r="BB212" s="52" t="s">
        <v>14104</v>
      </c>
      <c r="BC212" s="52" t="s">
        <v>14211</v>
      </c>
      <c r="BD212" s="52" t="s">
        <v>14211</v>
      </c>
      <c r="BE212" s="52" t="s">
        <v>14211</v>
      </c>
      <c r="BF212" s="52" t="s">
        <v>14156</v>
      </c>
      <c r="BG212" s="52" t="s">
        <v>14156</v>
      </c>
      <c r="BH212" s="52" t="s">
        <v>14156</v>
      </c>
      <c r="BI212" s="52" t="s">
        <v>14106</v>
      </c>
      <c r="BJ212" s="52" t="s">
        <v>14195</v>
      </c>
      <c r="BK212" s="52" t="s">
        <v>14195</v>
      </c>
      <c r="BL212" s="52" t="s">
        <v>14242</v>
      </c>
      <c r="BM212" s="52" t="s">
        <v>14248</v>
      </c>
      <c r="BN212" s="52" t="s">
        <v>14248</v>
      </c>
      <c r="BO212" s="52" t="s">
        <v>14110</v>
      </c>
      <c r="BP212" s="52" t="s">
        <v>14110</v>
      </c>
      <c r="BQ212" s="52" t="s">
        <v>14110</v>
      </c>
      <c r="BR212" s="52" t="s">
        <v>14110</v>
      </c>
      <c r="BS212" s="52" t="s">
        <v>14110</v>
      </c>
      <c r="BT212" s="52" t="s">
        <v>14110</v>
      </c>
      <c r="BU212" s="82"/>
      <c r="BV212" s="82" t="s">
        <v>14110</v>
      </c>
    </row>
    <row r="213" spans="1:74" ht="15.95">
      <c r="A213" s="82">
        <v>395</v>
      </c>
      <c r="B213" s="82">
        <v>2002</v>
      </c>
      <c r="C213" s="82" t="s">
        <v>14403</v>
      </c>
      <c r="D213" s="82" t="s">
        <v>14404</v>
      </c>
      <c r="E213" s="82" t="s">
        <v>14045</v>
      </c>
      <c r="F213" s="82" t="s">
        <v>14405</v>
      </c>
      <c r="G213" s="82">
        <v>0</v>
      </c>
      <c r="H213" s="82" t="s">
        <v>14085</v>
      </c>
      <c r="I213" s="82">
        <v>8</v>
      </c>
      <c r="J213" s="82"/>
      <c r="K213" s="82" t="s">
        <v>14108</v>
      </c>
      <c r="L213" s="82" t="s">
        <v>14171</v>
      </c>
      <c r="M213" s="82" t="s">
        <v>14250</v>
      </c>
      <c r="N213" s="82"/>
      <c r="O213" s="82" t="s">
        <v>14111</v>
      </c>
      <c r="P213" s="52" t="s">
        <v>14156</v>
      </c>
      <c r="Q213" s="52" t="s">
        <v>14090</v>
      </c>
      <c r="R213" s="52" t="s">
        <v>14250</v>
      </c>
      <c r="S213" s="52" t="s">
        <v>14090</v>
      </c>
      <c r="T213" s="52" t="s">
        <v>14090</v>
      </c>
      <c r="U213" s="52" t="s">
        <v>14137</v>
      </c>
      <c r="V213" s="52" t="s">
        <v>14110</v>
      </c>
      <c r="W213" s="52" t="s">
        <v>14092</v>
      </c>
      <c r="X213" s="52" t="s">
        <v>14116</v>
      </c>
      <c r="Y213" s="52" t="s">
        <v>14093</v>
      </c>
      <c r="Z213" s="52" t="s">
        <v>14140</v>
      </c>
      <c r="AA213" s="52" t="s">
        <v>14110</v>
      </c>
      <c r="AB213" s="52" t="s">
        <v>14095</v>
      </c>
      <c r="AC213" s="52" t="s">
        <v>14141</v>
      </c>
      <c r="AD213" s="52" t="s">
        <v>14141</v>
      </c>
      <c r="AE213" s="52" t="s">
        <v>14093</v>
      </c>
      <c r="AF213" s="82" t="s">
        <v>14211</v>
      </c>
      <c r="AG213" s="82"/>
      <c r="AH213" s="82" t="s">
        <v>14097</v>
      </c>
      <c r="AI213" s="82" t="s">
        <v>14122</v>
      </c>
      <c r="AJ213" s="82" t="s">
        <v>14093</v>
      </c>
      <c r="AK213" s="82" t="s">
        <v>14099</v>
      </c>
      <c r="AL213" s="82" t="s">
        <v>14188</v>
      </c>
      <c r="AM213" s="82" t="s">
        <v>14188</v>
      </c>
      <c r="AN213" s="82" t="s">
        <v>14110</v>
      </c>
      <c r="AO213" s="82" t="s">
        <v>14110</v>
      </c>
      <c r="AP213" s="82"/>
      <c r="AQ213" s="52" t="s">
        <v>14100</v>
      </c>
      <c r="AR213" s="52" t="s">
        <v>14100</v>
      </c>
      <c r="AS213" s="52" t="s">
        <v>14098</v>
      </c>
      <c r="AT213" s="82" t="s">
        <v>14250</v>
      </c>
      <c r="AU213" s="82" t="s">
        <v>14250</v>
      </c>
      <c r="AV213" s="52" t="s">
        <v>14250</v>
      </c>
      <c r="AW213" s="52" t="s">
        <v>14102</v>
      </c>
      <c r="AX213" s="52" t="s">
        <v>14165</v>
      </c>
      <c r="AY213" s="52" t="s">
        <v>14122</v>
      </c>
      <c r="AZ213" s="52" t="s">
        <v>14128</v>
      </c>
      <c r="BA213" s="82"/>
      <c r="BB213" s="52" t="s">
        <v>14104</v>
      </c>
      <c r="BC213" s="52" t="s">
        <v>14211</v>
      </c>
      <c r="BD213" s="52" t="s">
        <v>14211</v>
      </c>
      <c r="BE213" s="52" t="s">
        <v>14211</v>
      </c>
      <c r="BF213" s="52" t="s">
        <v>14156</v>
      </c>
      <c r="BG213" s="52" t="s">
        <v>14156</v>
      </c>
      <c r="BH213" s="52" t="s">
        <v>14156</v>
      </c>
      <c r="BI213" s="52" t="s">
        <v>14131</v>
      </c>
      <c r="BJ213" s="52" t="s">
        <v>14195</v>
      </c>
      <c r="BK213" s="52" t="s">
        <v>14195</v>
      </c>
      <c r="BL213" s="52" t="s">
        <v>14208</v>
      </c>
      <c r="BM213" s="52" t="s">
        <v>14248</v>
      </c>
      <c r="BN213" s="52" t="s">
        <v>14248</v>
      </c>
      <c r="BO213" s="52" t="s">
        <v>14110</v>
      </c>
      <c r="BP213" s="52" t="s">
        <v>14110</v>
      </c>
      <c r="BQ213" s="52" t="s">
        <v>14110</v>
      </c>
      <c r="BR213" s="52" t="s">
        <v>14110</v>
      </c>
      <c r="BS213" s="52" t="s">
        <v>14110</v>
      </c>
      <c r="BT213" s="52" t="s">
        <v>14110</v>
      </c>
      <c r="BU213" s="82"/>
      <c r="BV213" s="82" t="s">
        <v>14110</v>
      </c>
    </row>
    <row r="214" spans="1:74" ht="15.95">
      <c r="A214" s="82"/>
      <c r="B214" s="82"/>
      <c r="C214" s="82"/>
      <c r="D214" s="82"/>
      <c r="E214" s="82"/>
      <c r="F214" s="82"/>
      <c r="G214" s="82">
        <v>0</v>
      </c>
      <c r="H214" s="82" t="s">
        <v>14108</v>
      </c>
      <c r="I214" s="82">
        <v>8</v>
      </c>
      <c r="J214" s="82"/>
      <c r="K214" s="82" t="s">
        <v>14108</v>
      </c>
      <c r="L214" s="82" t="s">
        <v>14171</v>
      </c>
      <c r="M214" s="82" t="s">
        <v>14250</v>
      </c>
      <c r="N214" s="82"/>
      <c r="O214" s="82" t="s">
        <v>14111</v>
      </c>
      <c r="P214" s="52" t="s">
        <v>14156</v>
      </c>
      <c r="Q214" s="52" t="s">
        <v>14090</v>
      </c>
      <c r="R214" s="52" t="s">
        <v>14250</v>
      </c>
      <c r="S214" s="52" t="s">
        <v>14090</v>
      </c>
      <c r="T214" s="52" t="s">
        <v>14090</v>
      </c>
      <c r="U214" s="52" t="s">
        <v>14137</v>
      </c>
      <c r="V214" s="52" t="s">
        <v>14110</v>
      </c>
      <c r="W214" s="52" t="s">
        <v>14092</v>
      </c>
      <c r="X214" s="52" t="s">
        <v>14116</v>
      </c>
      <c r="Y214" s="52" t="s">
        <v>14093</v>
      </c>
      <c r="Z214" s="52" t="s">
        <v>14140</v>
      </c>
      <c r="AA214" s="52" t="s">
        <v>14110</v>
      </c>
      <c r="AB214" s="52" t="s">
        <v>14095</v>
      </c>
      <c r="AC214" s="52" t="s">
        <v>14141</v>
      </c>
      <c r="AD214" s="52" t="s">
        <v>14141</v>
      </c>
      <c r="AE214" s="52" t="s">
        <v>14093</v>
      </c>
      <c r="AF214" s="82" t="s">
        <v>14211</v>
      </c>
      <c r="AG214" s="82"/>
      <c r="AH214" s="82" t="s">
        <v>14097</v>
      </c>
      <c r="AI214" s="82" t="s">
        <v>14122</v>
      </c>
      <c r="AJ214" s="82" t="s">
        <v>14093</v>
      </c>
      <c r="AK214" s="82" t="s">
        <v>14099</v>
      </c>
      <c r="AL214" s="82" t="s">
        <v>14188</v>
      </c>
      <c r="AM214" s="82" t="s">
        <v>14188</v>
      </c>
      <c r="AN214" s="82" t="s">
        <v>14110</v>
      </c>
      <c r="AO214" s="82" t="s">
        <v>14110</v>
      </c>
      <c r="AP214" s="82"/>
      <c r="AQ214" s="52" t="s">
        <v>14100</v>
      </c>
      <c r="AR214" s="52" t="s">
        <v>14100</v>
      </c>
      <c r="AS214" s="52" t="s">
        <v>14098</v>
      </c>
      <c r="AT214" s="82" t="s">
        <v>14250</v>
      </c>
      <c r="AU214" s="82" t="s">
        <v>14250</v>
      </c>
      <c r="AV214" s="52" t="s">
        <v>14250</v>
      </c>
      <c r="AW214" s="52" t="s">
        <v>14102</v>
      </c>
      <c r="AX214" s="52" t="s">
        <v>14191</v>
      </c>
      <c r="AY214" s="52" t="s">
        <v>14122</v>
      </c>
      <c r="AZ214" s="52" t="s">
        <v>14149</v>
      </c>
      <c r="BA214" s="82"/>
      <c r="BB214" s="52" t="s">
        <v>14104</v>
      </c>
      <c r="BC214" s="52" t="s">
        <v>14211</v>
      </c>
      <c r="BD214" s="52" t="s">
        <v>14211</v>
      </c>
      <c r="BE214" s="52" t="s">
        <v>14211</v>
      </c>
      <c r="BF214" s="52" t="s">
        <v>14156</v>
      </c>
      <c r="BG214" s="52" t="s">
        <v>14156</v>
      </c>
      <c r="BH214" s="52" t="s">
        <v>14156</v>
      </c>
      <c r="BI214" s="52" t="s">
        <v>14131</v>
      </c>
      <c r="BJ214" s="52" t="s">
        <v>14195</v>
      </c>
      <c r="BK214" s="52" t="s">
        <v>14195</v>
      </c>
      <c r="BL214" s="52" t="s">
        <v>14208</v>
      </c>
      <c r="BM214" s="52" t="s">
        <v>14248</v>
      </c>
      <c r="BN214" s="52" t="s">
        <v>14248</v>
      </c>
      <c r="BO214" s="52" t="s">
        <v>14110</v>
      </c>
      <c r="BP214" s="52" t="s">
        <v>14110</v>
      </c>
      <c r="BQ214" s="52" t="s">
        <v>14110</v>
      </c>
      <c r="BR214" s="52" t="s">
        <v>14110</v>
      </c>
      <c r="BS214" s="52" t="s">
        <v>14110</v>
      </c>
      <c r="BT214" s="52" t="s">
        <v>14110</v>
      </c>
      <c r="BU214" s="82"/>
      <c r="BV214" s="82" t="s">
        <v>14110</v>
      </c>
    </row>
    <row r="215" spans="1:74" ht="15" customHeight="1">
      <c r="A215" s="82">
        <v>396</v>
      </c>
      <c r="B215" s="82">
        <v>2007</v>
      </c>
      <c r="C215" s="82" t="s">
        <v>14504</v>
      </c>
      <c r="D215" s="150" t="s">
        <v>14065</v>
      </c>
      <c r="E215" s="150"/>
      <c r="F215" s="150" t="s">
        <v>14066</v>
      </c>
      <c r="G215" s="150"/>
      <c r="H215" s="82" t="s">
        <v>14085</v>
      </c>
      <c r="I215" s="82">
        <v>4</v>
      </c>
      <c r="J215" s="82"/>
      <c r="K215" s="82" t="s">
        <v>14154</v>
      </c>
      <c r="L215" s="82" t="s">
        <v>14171</v>
      </c>
      <c r="M215" s="82" t="s">
        <v>14250</v>
      </c>
      <c r="N215" s="82"/>
      <c r="O215" s="82" t="s">
        <v>14135</v>
      </c>
      <c r="P215" s="86" t="s">
        <v>14089</v>
      </c>
      <c r="Q215" s="52" t="s">
        <v>14113</v>
      </c>
      <c r="R215" s="52" t="s">
        <v>14250</v>
      </c>
      <c r="S215" s="52" t="s">
        <v>14090</v>
      </c>
      <c r="T215" s="52" t="s">
        <v>14090</v>
      </c>
      <c r="U215" s="52" t="s">
        <v>14137</v>
      </c>
      <c r="V215" s="52" t="s">
        <v>14110</v>
      </c>
      <c r="W215" s="52" t="s">
        <v>14092</v>
      </c>
      <c r="X215" s="52" t="s">
        <v>14091</v>
      </c>
      <c r="Y215" s="52" t="s">
        <v>14093</v>
      </c>
      <c r="Z215" s="52" t="s">
        <v>14094</v>
      </c>
      <c r="AA215" s="52" t="s">
        <v>14110</v>
      </c>
      <c r="AB215" s="52" t="s">
        <v>14141</v>
      </c>
      <c r="AC215" s="52" t="s">
        <v>14141</v>
      </c>
      <c r="AD215" s="52" t="s">
        <v>14095</v>
      </c>
      <c r="AE215" s="52" t="s">
        <v>14093</v>
      </c>
      <c r="AF215" s="82" t="s">
        <v>14211</v>
      </c>
      <c r="AG215" s="82"/>
      <c r="AH215" s="82" t="s">
        <v>14097</v>
      </c>
      <c r="AI215" s="82" t="s">
        <v>14122</v>
      </c>
      <c r="AJ215" s="82" t="s">
        <v>14093</v>
      </c>
      <c r="AK215" s="82" t="s">
        <v>14220</v>
      </c>
      <c r="AL215" s="82" t="s">
        <v>14188</v>
      </c>
      <c r="AM215" s="82" t="s">
        <v>14099</v>
      </c>
      <c r="AN215" s="82" t="s">
        <v>14110</v>
      </c>
      <c r="AO215" s="82" t="s">
        <v>14110</v>
      </c>
      <c r="AP215" s="82" t="s">
        <v>14505</v>
      </c>
      <c r="AQ215" s="52" t="s">
        <v>14125</v>
      </c>
      <c r="AR215" s="52" t="s">
        <v>14100</v>
      </c>
      <c r="AS215" s="52" t="s">
        <v>14122</v>
      </c>
      <c r="AT215" s="82" t="s">
        <v>14250</v>
      </c>
      <c r="AU215" s="82" t="s">
        <v>14250</v>
      </c>
      <c r="AV215" s="52" t="s">
        <v>14250</v>
      </c>
      <c r="AW215" s="52" t="s">
        <v>14102</v>
      </c>
      <c r="AX215" s="52" t="s">
        <v>14215</v>
      </c>
      <c r="AY215" s="52" t="s">
        <v>14122</v>
      </c>
      <c r="AZ215" s="52" t="s">
        <v>14215</v>
      </c>
      <c r="BA215" s="82"/>
      <c r="BB215" s="52" t="s">
        <v>14104</v>
      </c>
      <c r="BC215" s="52" t="s">
        <v>14211</v>
      </c>
      <c r="BD215" s="52" t="s">
        <v>14211</v>
      </c>
      <c r="BE215" s="52" t="s">
        <v>14211</v>
      </c>
      <c r="BF215" s="52" t="s">
        <v>14156</v>
      </c>
      <c r="BG215" s="52" t="s">
        <v>14156</v>
      </c>
      <c r="BH215" s="52" t="s">
        <v>14156</v>
      </c>
      <c r="BI215" s="52" t="s">
        <v>14131</v>
      </c>
      <c r="BJ215" s="52" t="s">
        <v>14195</v>
      </c>
      <c r="BK215" s="52" t="s">
        <v>14195</v>
      </c>
      <c r="BL215" s="52" t="s">
        <v>14208</v>
      </c>
      <c r="BM215" s="52" t="s">
        <v>14225</v>
      </c>
      <c r="BN215" s="52" t="s">
        <v>14248</v>
      </c>
      <c r="BO215" s="52" t="s">
        <v>14110</v>
      </c>
      <c r="BP215" s="52" t="s">
        <v>14110</v>
      </c>
      <c r="BQ215" s="52" t="s">
        <v>14110</v>
      </c>
      <c r="BR215" s="52" t="s">
        <v>14110</v>
      </c>
      <c r="BS215" s="52" t="s">
        <v>14110</v>
      </c>
      <c r="BT215" s="52" t="s">
        <v>14110</v>
      </c>
      <c r="BU215" s="82"/>
      <c r="BV215" s="82" t="s">
        <v>14087</v>
      </c>
    </row>
    <row r="216" spans="1:74" ht="15" customHeight="1">
      <c r="A216" s="82">
        <v>397</v>
      </c>
      <c r="B216" s="82">
        <v>2019</v>
      </c>
      <c r="C216" s="82" t="s">
        <v>14506</v>
      </c>
      <c r="D216" s="83" t="s">
        <v>14507</v>
      </c>
      <c r="E216" s="82" t="s">
        <v>639</v>
      </c>
      <c r="F216" s="150" t="s">
        <v>14068</v>
      </c>
      <c r="G216" s="150"/>
      <c r="H216" s="82" t="s">
        <v>14085</v>
      </c>
      <c r="I216" s="82">
        <v>6</v>
      </c>
      <c r="J216" s="82"/>
      <c r="K216" s="82" t="s">
        <v>14085</v>
      </c>
      <c r="L216" s="82" t="s">
        <v>14109</v>
      </c>
      <c r="M216" s="82" t="s">
        <v>14110</v>
      </c>
      <c r="N216" s="82"/>
      <c r="O216" s="82" t="s">
        <v>14088</v>
      </c>
      <c r="P216" t="s">
        <v>14112</v>
      </c>
      <c r="Q216" t="s">
        <v>14090</v>
      </c>
      <c r="R216" t="s">
        <v>14250</v>
      </c>
      <c r="S216" t="s">
        <v>14090</v>
      </c>
      <c r="T216" t="s">
        <v>14090</v>
      </c>
      <c r="U216" t="s">
        <v>14137</v>
      </c>
      <c r="V216" t="s">
        <v>14110</v>
      </c>
      <c r="W216" t="s">
        <v>14092</v>
      </c>
      <c r="X216" t="s">
        <v>14116</v>
      </c>
      <c r="Y216" t="s">
        <v>14157</v>
      </c>
      <c r="Z216" t="s">
        <v>14140</v>
      </c>
      <c r="AA216" t="s">
        <v>14110</v>
      </c>
      <c r="AB216" s="52" t="s">
        <v>14141</v>
      </c>
      <c r="AC216" s="52" t="s">
        <v>14141</v>
      </c>
      <c r="AD216" s="52" t="s">
        <v>14141</v>
      </c>
      <c r="AE216" s="52" t="s">
        <v>14093</v>
      </c>
      <c r="AF216" s="82" t="s">
        <v>14096</v>
      </c>
      <c r="AG216" s="82"/>
      <c r="AH216" s="82" t="s">
        <v>14097</v>
      </c>
      <c r="AI216" s="82" t="s">
        <v>14098</v>
      </c>
      <c r="AJ216" s="82" t="s">
        <v>14123</v>
      </c>
      <c r="AK216" s="82" t="s">
        <v>14124</v>
      </c>
      <c r="AL216" s="82" t="s">
        <v>14124</v>
      </c>
      <c r="AM216" s="82" t="s">
        <v>14188</v>
      </c>
      <c r="AN216" s="82" t="s">
        <v>14110</v>
      </c>
      <c r="AO216" s="82" t="s">
        <v>14087</v>
      </c>
      <c r="AP216" s="82"/>
      <c r="AQ216" s="52" t="s">
        <v>14163</v>
      </c>
      <c r="AR216" s="52" t="s">
        <v>14163</v>
      </c>
      <c r="AS216" s="52" t="s">
        <v>14098</v>
      </c>
      <c r="AT216" s="82" t="s">
        <v>14101</v>
      </c>
      <c r="AU216" s="82" t="s">
        <v>14101</v>
      </c>
      <c r="AV216" s="52" t="s">
        <v>14110</v>
      </c>
      <c r="AW216" s="52" t="s">
        <v>14102</v>
      </c>
      <c r="AX216" s="52" t="s">
        <v>14102</v>
      </c>
      <c r="AY216" s="52" t="s">
        <v>14098</v>
      </c>
      <c r="AZ216" s="52" t="s">
        <v>14103</v>
      </c>
      <c r="BA216" s="82"/>
      <c r="BB216" s="52" t="s">
        <v>14104</v>
      </c>
      <c r="BC216" s="52" t="s">
        <v>14211</v>
      </c>
      <c r="BD216" s="52" t="s">
        <v>14211</v>
      </c>
      <c r="BE216" s="52" t="s">
        <v>14211</v>
      </c>
      <c r="BF216" s="52" t="s">
        <v>14156</v>
      </c>
      <c r="BG216" s="52" t="s">
        <v>14156</v>
      </c>
      <c r="BH216" s="52" t="s">
        <v>14156</v>
      </c>
      <c r="BI216" s="52" t="s">
        <v>14106</v>
      </c>
      <c r="BJ216" s="52" t="s">
        <v>14195</v>
      </c>
      <c r="BK216" s="52" t="s">
        <v>14195</v>
      </c>
      <c r="BL216" s="52" t="s">
        <v>14132</v>
      </c>
      <c r="BM216" s="52" t="s">
        <v>14248</v>
      </c>
      <c r="BN216" s="52" t="s">
        <v>14248</v>
      </c>
      <c r="BO216" s="52" t="s">
        <v>14110</v>
      </c>
      <c r="BP216" s="52" t="s">
        <v>14110</v>
      </c>
      <c r="BQ216" s="52" t="s">
        <v>14110</v>
      </c>
      <c r="BR216" s="52" t="s">
        <v>14110</v>
      </c>
      <c r="BS216" s="52" t="s">
        <v>14110</v>
      </c>
      <c r="BT216" s="52" t="s">
        <v>14110</v>
      </c>
      <c r="BU216" s="82"/>
      <c r="BV216" s="82" t="s">
        <v>14087</v>
      </c>
    </row>
    <row r="217" spans="1:74" ht="15" customHeight="1">
      <c r="A217" s="82"/>
      <c r="B217" s="82"/>
      <c r="C217" s="82"/>
      <c r="D217" s="82"/>
      <c r="E217" s="82"/>
      <c r="F217" s="82"/>
      <c r="G217" s="82"/>
      <c r="H217" s="82" t="s">
        <v>14108</v>
      </c>
      <c r="I217" s="82">
        <v>3</v>
      </c>
      <c r="J217" s="82"/>
      <c r="K217" s="82" t="s">
        <v>14085</v>
      </c>
      <c r="L217" s="82" t="s">
        <v>14171</v>
      </c>
      <c r="M217" s="82" t="s">
        <v>14250</v>
      </c>
      <c r="N217" s="82"/>
      <c r="O217" s="82" t="s">
        <v>14088</v>
      </c>
      <c r="P217" t="s">
        <v>14112</v>
      </c>
      <c r="Q217" t="s">
        <v>14113</v>
      </c>
      <c r="R217" t="s">
        <v>14250</v>
      </c>
      <c r="S217" t="s">
        <v>14113</v>
      </c>
      <c r="T217" t="s">
        <v>14090</v>
      </c>
      <c r="U217" t="s">
        <v>14137</v>
      </c>
      <c r="V217" t="s">
        <v>14087</v>
      </c>
      <c r="W217" t="s">
        <v>14092</v>
      </c>
      <c r="X217" t="s">
        <v>14116</v>
      </c>
      <c r="Y217" t="s">
        <v>14117</v>
      </c>
      <c r="Z217" t="s">
        <v>14140</v>
      </c>
      <c r="AA217" t="s">
        <v>14110</v>
      </c>
      <c r="AB217" s="52" t="s">
        <v>14141</v>
      </c>
      <c r="AC217" s="52" t="s">
        <v>14141</v>
      </c>
      <c r="AD217" s="52" t="s">
        <v>14141</v>
      </c>
      <c r="AE217" s="52" t="s">
        <v>14093</v>
      </c>
      <c r="AF217" s="82" t="s">
        <v>14096</v>
      </c>
      <c r="AG217" s="82"/>
      <c r="AH217" s="82" t="s">
        <v>14097</v>
      </c>
      <c r="AI217" s="82" t="s">
        <v>14098</v>
      </c>
      <c r="AJ217" s="82" t="s">
        <v>14123</v>
      </c>
      <c r="AK217" s="82" t="s">
        <v>14099</v>
      </c>
      <c r="AL217" s="82" t="s">
        <v>14099</v>
      </c>
      <c r="AM217" s="82" t="s">
        <v>14188</v>
      </c>
      <c r="AN217" s="82" t="s">
        <v>14110</v>
      </c>
      <c r="AO217" s="82" t="s">
        <v>14087</v>
      </c>
      <c r="AP217" s="82"/>
      <c r="AQ217" s="52" t="s">
        <v>14100</v>
      </c>
      <c r="AR217" s="52" t="s">
        <v>14100</v>
      </c>
      <c r="AS217" s="52" t="s">
        <v>14098</v>
      </c>
      <c r="AT217" s="82" t="s">
        <v>14250</v>
      </c>
      <c r="AU217" s="82" t="s">
        <v>14250</v>
      </c>
      <c r="AV217" s="52" t="s">
        <v>14250</v>
      </c>
      <c r="AW217" s="52" t="s">
        <v>14102</v>
      </c>
      <c r="AX217" s="52" t="s">
        <v>14102</v>
      </c>
      <c r="AY217" s="52" t="s">
        <v>14098</v>
      </c>
      <c r="AZ217" s="52" t="s">
        <v>14103</v>
      </c>
      <c r="BA217" s="82"/>
      <c r="BB217" s="52" t="s">
        <v>14104</v>
      </c>
      <c r="BC217" s="52" t="s">
        <v>14211</v>
      </c>
      <c r="BD217" s="52" t="s">
        <v>14211</v>
      </c>
      <c r="BE217" s="52" t="s">
        <v>14211</v>
      </c>
      <c r="BF217" s="52" t="s">
        <v>14156</v>
      </c>
      <c r="BG217" s="52" t="s">
        <v>14156</v>
      </c>
      <c r="BH217" s="52" t="s">
        <v>14156</v>
      </c>
      <c r="BI217" s="52" t="s">
        <v>14106</v>
      </c>
      <c r="BJ217" s="52" t="s">
        <v>14195</v>
      </c>
      <c r="BK217" s="52" t="s">
        <v>14195</v>
      </c>
      <c r="BL217" s="52" t="s">
        <v>14132</v>
      </c>
      <c r="BM217" s="52" t="s">
        <v>14248</v>
      </c>
      <c r="BN217" s="52" t="s">
        <v>14248</v>
      </c>
      <c r="BO217" s="52" t="s">
        <v>14110</v>
      </c>
      <c r="BP217" s="52" t="s">
        <v>14110</v>
      </c>
      <c r="BQ217" s="52" t="s">
        <v>14110</v>
      </c>
      <c r="BR217" s="52" t="s">
        <v>14110</v>
      </c>
      <c r="BS217" s="52" t="s">
        <v>14110</v>
      </c>
      <c r="BT217" s="52" t="s">
        <v>14110</v>
      </c>
      <c r="BU217" s="82"/>
      <c r="BV217" s="82" t="s">
        <v>14087</v>
      </c>
    </row>
    <row r="218" spans="1:74" ht="15" customHeight="1" thickBot="1">
      <c r="A218" s="82"/>
      <c r="B218" s="82"/>
      <c r="C218" s="82"/>
      <c r="D218" s="82"/>
      <c r="E218" s="82"/>
      <c r="F218" s="82"/>
      <c r="G218" s="82"/>
      <c r="H218" s="82" t="s">
        <v>14133</v>
      </c>
      <c r="I218" s="82">
        <v>4</v>
      </c>
      <c r="J218" s="82"/>
      <c r="K218" s="82" t="s">
        <v>14085</v>
      </c>
      <c r="L218" s="82" t="s">
        <v>14086</v>
      </c>
      <c r="M218" s="82" t="s">
        <v>14087</v>
      </c>
      <c r="N218" s="82"/>
      <c r="O218" s="82" t="s">
        <v>14088</v>
      </c>
      <c r="P218" s="45" t="s">
        <v>14112</v>
      </c>
      <c r="Q218" s="45" t="s">
        <v>14113</v>
      </c>
      <c r="R218" s="45" t="s">
        <v>14250</v>
      </c>
      <c r="S218" s="45" t="s">
        <v>14113</v>
      </c>
      <c r="T218" s="45" t="s">
        <v>14090</v>
      </c>
      <c r="U218" s="45" t="s">
        <v>14137</v>
      </c>
      <c r="V218" s="45" t="s">
        <v>14110</v>
      </c>
      <c r="W218" s="45" t="s">
        <v>14092</v>
      </c>
      <c r="X218" s="45" t="s">
        <v>14116</v>
      </c>
      <c r="Y218" s="45" t="s">
        <v>14093</v>
      </c>
      <c r="Z218" s="45" t="s">
        <v>14140</v>
      </c>
      <c r="AA218" s="45" t="s">
        <v>14110</v>
      </c>
      <c r="AB218" s="87" t="s">
        <v>14141</v>
      </c>
      <c r="AC218" s="87" t="s">
        <v>14141</v>
      </c>
      <c r="AD218" s="87" t="s">
        <v>14141</v>
      </c>
      <c r="AE218" s="87" t="s">
        <v>14093</v>
      </c>
      <c r="AF218" s="88" t="s">
        <v>14096</v>
      </c>
      <c r="AG218" s="88"/>
      <c r="AH218" s="82" t="s">
        <v>14097</v>
      </c>
      <c r="AI218" s="82" t="s">
        <v>14098</v>
      </c>
      <c r="AJ218" s="82" t="s">
        <v>14123</v>
      </c>
      <c r="AK218" s="82" t="s">
        <v>14099</v>
      </c>
      <c r="AL218" s="82" t="s">
        <v>14099</v>
      </c>
      <c r="AM218" s="82" t="s">
        <v>14188</v>
      </c>
      <c r="AN218" s="82" t="s">
        <v>14110</v>
      </c>
      <c r="AO218" s="82" t="s">
        <v>14110</v>
      </c>
      <c r="AP218" s="82"/>
      <c r="AQ218" s="52" t="s">
        <v>14221</v>
      </c>
      <c r="AR218" s="52" t="s">
        <v>14221</v>
      </c>
      <c r="AS218" s="52" t="s">
        <v>14098</v>
      </c>
      <c r="AT218" s="82" t="s">
        <v>14222</v>
      </c>
      <c r="AU218" s="82" t="s">
        <v>14222</v>
      </c>
      <c r="AV218" s="52" t="s">
        <v>14250</v>
      </c>
      <c r="AW218" s="52" t="s">
        <v>14102</v>
      </c>
      <c r="AX218" s="52" t="s">
        <v>14127</v>
      </c>
      <c r="AY218" s="52" t="s">
        <v>14122</v>
      </c>
      <c r="AZ218" s="52" t="s">
        <v>14103</v>
      </c>
      <c r="BA218" s="82"/>
      <c r="BB218" s="52" t="s">
        <v>14104</v>
      </c>
      <c r="BC218" s="52" t="s">
        <v>14211</v>
      </c>
      <c r="BD218" s="52" t="s">
        <v>14211</v>
      </c>
      <c r="BE218" s="52" t="s">
        <v>14211</v>
      </c>
      <c r="BF218" s="52" t="s">
        <v>14156</v>
      </c>
      <c r="BG218" s="52" t="s">
        <v>14156</v>
      </c>
      <c r="BH218" s="52" t="s">
        <v>14156</v>
      </c>
      <c r="BI218" s="52" t="s">
        <v>14106</v>
      </c>
      <c r="BJ218" s="52" t="s">
        <v>14195</v>
      </c>
      <c r="BK218" s="52" t="s">
        <v>14195</v>
      </c>
      <c r="BL218" s="52" t="s">
        <v>14132</v>
      </c>
      <c r="BM218" s="52" t="s">
        <v>14248</v>
      </c>
      <c r="BN218" s="52" t="s">
        <v>14248</v>
      </c>
      <c r="BO218" s="52" t="s">
        <v>14110</v>
      </c>
      <c r="BP218" s="52" t="s">
        <v>14110</v>
      </c>
      <c r="BQ218" s="52" t="s">
        <v>14110</v>
      </c>
      <c r="BR218" s="52" t="s">
        <v>14110</v>
      </c>
      <c r="BS218" s="52" t="s">
        <v>14110</v>
      </c>
      <c r="BT218" s="52" t="s">
        <v>14110</v>
      </c>
      <c r="BU218" s="82"/>
      <c r="BV218" s="82" t="s">
        <v>14087</v>
      </c>
    </row>
    <row r="219" spans="1:74">
      <c r="BB219"/>
    </row>
    <row r="220" spans="1:74">
      <c r="BB220"/>
    </row>
    <row r="221" spans="1:74">
      <c r="BB221"/>
    </row>
    <row r="222" spans="1:74">
      <c r="BB222"/>
    </row>
    <row r="223" spans="1:74">
      <c r="BB223"/>
    </row>
    <row r="224" spans="1:74">
      <c r="BB224"/>
    </row>
    <row r="225" spans="54:54">
      <c r="BB225"/>
    </row>
    <row r="226" spans="54:54">
      <c r="BB226"/>
    </row>
    <row r="227" spans="54:54">
      <c r="BB227"/>
    </row>
    <row r="228" spans="54:54">
      <c r="BB228"/>
    </row>
    <row r="229" spans="54:54">
      <c r="BB229"/>
    </row>
    <row r="230" spans="54:54">
      <c r="BB230"/>
    </row>
    <row r="231" spans="54:54">
      <c r="BB231"/>
    </row>
    <row r="232" spans="54:54">
      <c r="BB232"/>
    </row>
    <row r="233" spans="54:54">
      <c r="BB233"/>
    </row>
    <row r="234" spans="54:54">
      <c r="BB234"/>
    </row>
    <row r="235" spans="54:54">
      <c r="BB235"/>
    </row>
    <row r="236" spans="54:54">
      <c r="BB236"/>
    </row>
    <row r="237" spans="54:54">
      <c r="BB237"/>
    </row>
    <row r="238" spans="54:54">
      <c r="BB238"/>
    </row>
    <row r="239" spans="54:54">
      <c r="BB239"/>
    </row>
    <row r="240" spans="54:54">
      <c r="BB240"/>
    </row>
    <row r="241" spans="54:54">
      <c r="BB241"/>
    </row>
    <row r="242" spans="54:54">
      <c r="BB242"/>
    </row>
    <row r="243" spans="54:54">
      <c r="BB243"/>
    </row>
    <row r="244" spans="54:54">
      <c r="BB244"/>
    </row>
    <row r="245" spans="54:54">
      <c r="BB245"/>
    </row>
    <row r="246" spans="54:54">
      <c r="BB246"/>
    </row>
    <row r="247" spans="54:54">
      <c r="BB247"/>
    </row>
    <row r="248" spans="54:54">
      <c r="BB248"/>
    </row>
    <row r="249" spans="54:54">
      <c r="BB249"/>
    </row>
    <row r="250" spans="54:54">
      <c r="BB250"/>
    </row>
    <row r="251" spans="54:54">
      <c r="BB251"/>
    </row>
    <row r="252" spans="54:54">
      <c r="BB252"/>
    </row>
    <row r="253" spans="54:54">
      <c r="BB253"/>
    </row>
    <row r="254" spans="54:54">
      <c r="BB254"/>
    </row>
    <row r="255" spans="54:54">
      <c r="BB255"/>
    </row>
    <row r="256" spans="54:54">
      <c r="BB256"/>
    </row>
    <row r="257" spans="54:54">
      <c r="BB257"/>
    </row>
    <row r="258" spans="54:54">
      <c r="BB258"/>
    </row>
    <row r="259" spans="54:54">
      <c r="BB259"/>
    </row>
    <row r="260" spans="54:54">
      <c r="BB260"/>
    </row>
    <row r="261" spans="54:54">
      <c r="BB261"/>
    </row>
    <row r="262" spans="54:54">
      <c r="BB262"/>
    </row>
    <row r="263" spans="54:54">
      <c r="BB263"/>
    </row>
    <row r="264" spans="54:54">
      <c r="BB264"/>
    </row>
    <row r="265" spans="54:54">
      <c r="BB265"/>
    </row>
    <row r="266" spans="54:54">
      <c r="BB266"/>
    </row>
    <row r="267" spans="54:54">
      <c r="BB267"/>
    </row>
    <row r="268" spans="54:54">
      <c r="BB268"/>
    </row>
    <row r="269" spans="54:54">
      <c r="BB269"/>
    </row>
    <row r="270" spans="54:54">
      <c r="BB270"/>
    </row>
    <row r="271" spans="54:54">
      <c r="BB271"/>
    </row>
    <row r="272" spans="54:54">
      <c r="BB272"/>
    </row>
    <row r="273" spans="54:54">
      <c r="BB273"/>
    </row>
    <row r="274" spans="54:54">
      <c r="BB274"/>
    </row>
    <row r="275" spans="54:54">
      <c r="BB275"/>
    </row>
    <row r="276" spans="54:54">
      <c r="BB276"/>
    </row>
    <row r="277" spans="54:54">
      <c r="BB277"/>
    </row>
    <row r="278" spans="54:54">
      <c r="BB278"/>
    </row>
    <row r="279" spans="54:54">
      <c r="BB279"/>
    </row>
    <row r="280" spans="54:54">
      <c r="BB280"/>
    </row>
    <row r="281" spans="54:54">
      <c r="BB281"/>
    </row>
    <row r="282" spans="54:54">
      <c r="BB282"/>
    </row>
    <row r="283" spans="54:54">
      <c r="BB283"/>
    </row>
    <row r="284" spans="54:54">
      <c r="BB284"/>
    </row>
    <row r="285" spans="54:54">
      <c r="BB285"/>
    </row>
    <row r="286" spans="54:54">
      <c r="BB286"/>
    </row>
    <row r="287" spans="54:54">
      <c r="BB287"/>
    </row>
    <row r="288" spans="54:54">
      <c r="BB288"/>
    </row>
    <row r="289" spans="54:54">
      <c r="BB289"/>
    </row>
    <row r="290" spans="54:54">
      <c r="BB290"/>
    </row>
    <row r="291" spans="54:54">
      <c r="BB291"/>
    </row>
    <row r="292" spans="54:54">
      <c r="BB292"/>
    </row>
    <row r="293" spans="54:54">
      <c r="BB293"/>
    </row>
    <row r="294" spans="54:54">
      <c r="BB294"/>
    </row>
    <row r="295" spans="54:54">
      <c r="BB295"/>
    </row>
    <row r="296" spans="54:54">
      <c r="BB296"/>
    </row>
    <row r="297" spans="54:54">
      <c r="BB297"/>
    </row>
    <row r="298" spans="54:54">
      <c r="BB298"/>
    </row>
    <row r="299" spans="54:54">
      <c r="BB299"/>
    </row>
    <row r="300" spans="54:54">
      <c r="BB300"/>
    </row>
    <row r="301" spans="54:54">
      <c r="BB301"/>
    </row>
    <row r="302" spans="54:54">
      <c r="BB302"/>
    </row>
    <row r="303" spans="54:54">
      <c r="BB303"/>
    </row>
    <row r="304" spans="54:54">
      <c r="BB304"/>
    </row>
    <row r="305" spans="54:54">
      <c r="BB305"/>
    </row>
    <row r="306" spans="54:54">
      <c r="BB306"/>
    </row>
    <row r="307" spans="54:54">
      <c r="BB307"/>
    </row>
    <row r="308" spans="54:54">
      <c r="BB308"/>
    </row>
    <row r="309" spans="54:54">
      <c r="BB309"/>
    </row>
    <row r="310" spans="54:54">
      <c r="BB310"/>
    </row>
    <row r="311" spans="54:54">
      <c r="BB311"/>
    </row>
    <row r="312" spans="54:54">
      <c r="BB312"/>
    </row>
    <row r="313" spans="54:54">
      <c r="BB313"/>
    </row>
    <row r="314" spans="54:54">
      <c r="BB314"/>
    </row>
    <row r="315" spans="54:54">
      <c r="BB315"/>
    </row>
    <row r="316" spans="54:54">
      <c r="BB316"/>
    </row>
    <row r="317" spans="54:54">
      <c r="BB317"/>
    </row>
    <row r="318" spans="54:54">
      <c r="BB318"/>
    </row>
    <row r="319" spans="54:54">
      <c r="BB319"/>
    </row>
    <row r="320" spans="54:54">
      <c r="BB320"/>
    </row>
    <row r="321" spans="54:54">
      <c r="BB321"/>
    </row>
    <row r="322" spans="54:54">
      <c r="BB322"/>
    </row>
    <row r="323" spans="54:54">
      <c r="BB323"/>
    </row>
    <row r="324" spans="54:54">
      <c r="BB324"/>
    </row>
    <row r="325" spans="54:54">
      <c r="BB325"/>
    </row>
    <row r="326" spans="54:54">
      <c r="BB326"/>
    </row>
    <row r="327" spans="54:54">
      <c r="BB327"/>
    </row>
    <row r="328" spans="54:54">
      <c r="BB328"/>
    </row>
    <row r="329" spans="54:54">
      <c r="BB329"/>
    </row>
    <row r="330" spans="54:54">
      <c r="BB330"/>
    </row>
    <row r="331" spans="54:54">
      <c r="BB331"/>
    </row>
    <row r="332" spans="54:54">
      <c r="BB332"/>
    </row>
    <row r="333" spans="54:54">
      <c r="BB333"/>
    </row>
    <row r="334" spans="54:54">
      <c r="BB334"/>
    </row>
    <row r="335" spans="54:54">
      <c r="BB335"/>
    </row>
    <row r="336" spans="54:54">
      <c r="BB336"/>
    </row>
    <row r="337" spans="54:54">
      <c r="BB337"/>
    </row>
    <row r="338" spans="54:54">
      <c r="BB338"/>
    </row>
    <row r="339" spans="54:54">
      <c r="BB339"/>
    </row>
    <row r="340" spans="54:54">
      <c r="BB340"/>
    </row>
    <row r="341" spans="54:54">
      <c r="BB341"/>
    </row>
    <row r="342" spans="54:54">
      <c r="BB342"/>
    </row>
    <row r="343" spans="54:54">
      <c r="BB343"/>
    </row>
    <row r="344" spans="54:54">
      <c r="BB344"/>
    </row>
    <row r="345" spans="54:54">
      <c r="BB345"/>
    </row>
    <row r="346" spans="54:54">
      <c r="BB346"/>
    </row>
    <row r="347" spans="54:54">
      <c r="BB347"/>
    </row>
    <row r="348" spans="54:54">
      <c r="BB348"/>
    </row>
    <row r="349" spans="54:54">
      <c r="BB349"/>
    </row>
    <row r="350" spans="54:54">
      <c r="BB350"/>
    </row>
    <row r="351" spans="54:54">
      <c r="BB351"/>
    </row>
    <row r="352" spans="54:54">
      <c r="BB352"/>
    </row>
    <row r="353" spans="54:54">
      <c r="BB353"/>
    </row>
    <row r="354" spans="54:54">
      <c r="BB354"/>
    </row>
    <row r="355" spans="54:54">
      <c r="BB355"/>
    </row>
    <row r="356" spans="54:54">
      <c r="BB356"/>
    </row>
    <row r="357" spans="54:54">
      <c r="BB357"/>
    </row>
    <row r="358" spans="54:54">
      <c r="BB358"/>
    </row>
    <row r="359" spans="54:54">
      <c r="BB359"/>
    </row>
    <row r="360" spans="54:54">
      <c r="BB360"/>
    </row>
    <row r="361" spans="54:54">
      <c r="BB361"/>
    </row>
    <row r="362" spans="54:54">
      <c r="BB362"/>
    </row>
    <row r="363" spans="54:54">
      <c r="BB363"/>
    </row>
    <row r="364" spans="54:54">
      <c r="BB364"/>
    </row>
    <row r="365" spans="54:54">
      <c r="BB365"/>
    </row>
    <row r="366" spans="54:54">
      <c r="BB366"/>
    </row>
    <row r="367" spans="54:54">
      <c r="BB367"/>
    </row>
    <row r="368" spans="54:54">
      <c r="BB368"/>
    </row>
    <row r="369" spans="54:54">
      <c r="BB369"/>
    </row>
    <row r="370" spans="54:54">
      <c r="BB370"/>
    </row>
    <row r="371" spans="54:54">
      <c r="BB371"/>
    </row>
    <row r="372" spans="54:54">
      <c r="BB372"/>
    </row>
    <row r="373" spans="54:54">
      <c r="BB373"/>
    </row>
    <row r="374" spans="54:54">
      <c r="BB374"/>
    </row>
    <row r="375" spans="54:54">
      <c r="BB375"/>
    </row>
    <row r="376" spans="54:54">
      <c r="BB376"/>
    </row>
    <row r="377" spans="54:54">
      <c r="BB377"/>
    </row>
    <row r="378" spans="54:54">
      <c r="BB378"/>
    </row>
    <row r="379" spans="54:54">
      <c r="BB379"/>
    </row>
    <row r="380" spans="54:54">
      <c r="BB380"/>
    </row>
    <row r="381" spans="54:54">
      <c r="BB381"/>
    </row>
    <row r="382" spans="54:54">
      <c r="BB382"/>
    </row>
    <row r="383" spans="54:54">
      <c r="BB383"/>
    </row>
    <row r="384" spans="54:54">
      <c r="BB384"/>
    </row>
    <row r="385" spans="54:54">
      <c r="BB385"/>
    </row>
    <row r="386" spans="54:54">
      <c r="BB386"/>
    </row>
    <row r="387" spans="54:54">
      <c r="BB387"/>
    </row>
    <row r="388" spans="54:54">
      <c r="BB388"/>
    </row>
    <row r="389" spans="54:54">
      <c r="BB389"/>
    </row>
    <row r="390" spans="54:54">
      <c r="BB390"/>
    </row>
    <row r="391" spans="54:54">
      <c r="BB391"/>
    </row>
    <row r="392" spans="54:54">
      <c r="BB392"/>
    </row>
    <row r="393" spans="54:54">
      <c r="BB393"/>
    </row>
    <row r="394" spans="54:54">
      <c r="BB394"/>
    </row>
    <row r="395" spans="54:54">
      <c r="BB395"/>
    </row>
    <row r="396" spans="54:54">
      <c r="BB396"/>
    </row>
    <row r="397" spans="54:54">
      <c r="BB397"/>
    </row>
    <row r="398" spans="54:54">
      <c r="BB398"/>
    </row>
    <row r="399" spans="54:54">
      <c r="BB399"/>
    </row>
    <row r="400" spans="54:54">
      <c r="BB400"/>
    </row>
    <row r="401" spans="54:54">
      <c r="BB401"/>
    </row>
    <row r="402" spans="54:54">
      <c r="BB402"/>
    </row>
    <row r="403" spans="54:54">
      <c r="BB403"/>
    </row>
    <row r="404" spans="54:54">
      <c r="BB404"/>
    </row>
    <row r="405" spans="54:54">
      <c r="BB405"/>
    </row>
    <row r="406" spans="54:54">
      <c r="BB406"/>
    </row>
    <row r="407" spans="54:54">
      <c r="BB407"/>
    </row>
    <row r="408" spans="54:54">
      <c r="BB408"/>
    </row>
    <row r="409" spans="54:54">
      <c r="BB409"/>
    </row>
    <row r="410" spans="54:54">
      <c r="BB410"/>
    </row>
    <row r="411" spans="54:54">
      <c r="BB411"/>
    </row>
    <row r="412" spans="54:54">
      <c r="BB412"/>
    </row>
    <row r="413" spans="54:54">
      <c r="BB413"/>
    </row>
    <row r="414" spans="54:54">
      <c r="BB414"/>
    </row>
    <row r="415" spans="54:54">
      <c r="BB415"/>
    </row>
    <row r="416" spans="54:54">
      <c r="BB416"/>
    </row>
    <row r="417" spans="54:54">
      <c r="BB417"/>
    </row>
    <row r="418" spans="54:54">
      <c r="BB418"/>
    </row>
    <row r="419" spans="54:54">
      <c r="BB419"/>
    </row>
    <row r="420" spans="54:54">
      <c r="BB420"/>
    </row>
    <row r="421" spans="54:54">
      <c r="BB421"/>
    </row>
    <row r="422" spans="54:54">
      <c r="BB422"/>
    </row>
    <row r="423" spans="54:54">
      <c r="BB423"/>
    </row>
    <row r="424" spans="54:54">
      <c r="BB424"/>
    </row>
    <row r="425" spans="54:54">
      <c r="BB425"/>
    </row>
    <row r="426" spans="54:54">
      <c r="BB426"/>
    </row>
    <row r="427" spans="54:54">
      <c r="BB427"/>
    </row>
    <row r="428" spans="54:54">
      <c r="BB428"/>
    </row>
    <row r="429" spans="54:54">
      <c r="BB429"/>
    </row>
    <row r="430" spans="54:54">
      <c r="BB430"/>
    </row>
    <row r="431" spans="54:54">
      <c r="BB431"/>
    </row>
    <row r="432" spans="54:54">
      <c r="BB432"/>
    </row>
    <row r="433" spans="54:54">
      <c r="BB433"/>
    </row>
    <row r="434" spans="54:54">
      <c r="BB434"/>
    </row>
    <row r="435" spans="54:54">
      <c r="BB435"/>
    </row>
    <row r="436" spans="54:54">
      <c r="BB436"/>
    </row>
    <row r="437" spans="54:54">
      <c r="BB437"/>
    </row>
    <row r="438" spans="54:54">
      <c r="BB438"/>
    </row>
    <row r="439" spans="54:54">
      <c r="BB439"/>
    </row>
    <row r="440" spans="54:54">
      <c r="BB440"/>
    </row>
    <row r="441" spans="54:54">
      <c r="BB441"/>
    </row>
    <row r="442" spans="54:54">
      <c r="BB442"/>
    </row>
    <row r="443" spans="54:54">
      <c r="BB443"/>
    </row>
    <row r="444" spans="54:54">
      <c r="BB444"/>
    </row>
    <row r="445" spans="54:54">
      <c r="BB445"/>
    </row>
    <row r="446" spans="54:54">
      <c r="BB446"/>
    </row>
    <row r="447" spans="54:54">
      <c r="BB447"/>
    </row>
    <row r="448" spans="54:54">
      <c r="BB448"/>
    </row>
    <row r="449" spans="54:54">
      <c r="BB449"/>
    </row>
    <row r="450" spans="54:54">
      <c r="BB450"/>
    </row>
    <row r="451" spans="54:54">
      <c r="BB451"/>
    </row>
    <row r="452" spans="54:54">
      <c r="BB452"/>
    </row>
    <row r="453" spans="54:54">
      <c r="BB453"/>
    </row>
    <row r="454" spans="54:54">
      <c r="BB454"/>
    </row>
    <row r="455" spans="54:54">
      <c r="BB455"/>
    </row>
    <row r="456" spans="54:54">
      <c r="BB456"/>
    </row>
    <row r="457" spans="54:54">
      <c r="BB457"/>
    </row>
    <row r="458" spans="54:54">
      <c r="BB458"/>
    </row>
    <row r="459" spans="54:54">
      <c r="BB459"/>
    </row>
    <row r="460" spans="54:54">
      <c r="BB460"/>
    </row>
    <row r="461" spans="54:54">
      <c r="BB461"/>
    </row>
    <row r="462" spans="54:54">
      <c r="BB462"/>
    </row>
    <row r="463" spans="54:54">
      <c r="BB463"/>
    </row>
    <row r="464" spans="54:54">
      <c r="BB464"/>
    </row>
    <row r="465" spans="54:54">
      <c r="BB465"/>
    </row>
    <row r="466" spans="54:54">
      <c r="BB466"/>
    </row>
    <row r="467" spans="54:54">
      <c r="BB467"/>
    </row>
    <row r="468" spans="54:54">
      <c r="BB468"/>
    </row>
    <row r="469" spans="54:54">
      <c r="BB469"/>
    </row>
    <row r="470" spans="54:54">
      <c r="BB470"/>
    </row>
    <row r="471" spans="54:54">
      <c r="BB471"/>
    </row>
    <row r="472" spans="54:54">
      <c r="BB472"/>
    </row>
    <row r="473" spans="54:54">
      <c r="BB473"/>
    </row>
    <row r="474" spans="54:54">
      <c r="BB474"/>
    </row>
    <row r="475" spans="54:54">
      <c r="BB475"/>
    </row>
    <row r="476" spans="54:54">
      <c r="BB476"/>
    </row>
    <row r="477" spans="54:54">
      <c r="BB477"/>
    </row>
    <row r="478" spans="54:54">
      <c r="BB478"/>
    </row>
    <row r="479" spans="54:54">
      <c r="BB479"/>
    </row>
    <row r="480" spans="54:54">
      <c r="BB480"/>
    </row>
    <row r="481" spans="54:54">
      <c r="BB481"/>
    </row>
    <row r="482" spans="54:54">
      <c r="BB482"/>
    </row>
    <row r="483" spans="54:54">
      <c r="BB483"/>
    </row>
    <row r="484" spans="54:54">
      <c r="BB484"/>
    </row>
    <row r="485" spans="54:54">
      <c r="BB485"/>
    </row>
    <row r="486" spans="54:54">
      <c r="BB486"/>
    </row>
    <row r="487" spans="54:54">
      <c r="BB487"/>
    </row>
    <row r="488" spans="54:54">
      <c r="BB488"/>
    </row>
    <row r="489" spans="54:54">
      <c r="BB489"/>
    </row>
    <row r="490" spans="54:54">
      <c r="BB490"/>
    </row>
    <row r="491" spans="54:54">
      <c r="BB491"/>
    </row>
    <row r="492" spans="54:54">
      <c r="BB492"/>
    </row>
    <row r="493" spans="54:54">
      <c r="BB493"/>
    </row>
    <row r="494" spans="54:54">
      <c r="BB494"/>
    </row>
    <row r="495" spans="54:54">
      <c r="BB495"/>
    </row>
    <row r="496" spans="54:54">
      <c r="BB496"/>
    </row>
    <row r="497" spans="54:54">
      <c r="BB497"/>
    </row>
    <row r="498" spans="54:54">
      <c r="BB498"/>
    </row>
    <row r="499" spans="54:54">
      <c r="BB499"/>
    </row>
    <row r="500" spans="54:54">
      <c r="BB500"/>
    </row>
    <row r="501" spans="54:54">
      <c r="BB501"/>
    </row>
    <row r="502" spans="54:54">
      <c r="BB502"/>
    </row>
    <row r="503" spans="54:54">
      <c r="BB503"/>
    </row>
    <row r="504" spans="54:54">
      <c r="BB504"/>
    </row>
    <row r="505" spans="54:54">
      <c r="BB505"/>
    </row>
    <row r="506" spans="54:54">
      <c r="BB506"/>
    </row>
    <row r="507" spans="54:54">
      <c r="BB507"/>
    </row>
    <row r="508" spans="54:54">
      <c r="BB508"/>
    </row>
    <row r="509" spans="54:54">
      <c r="BB509"/>
    </row>
    <row r="510" spans="54:54">
      <c r="BB510"/>
    </row>
    <row r="511" spans="54:54">
      <c r="BB511"/>
    </row>
    <row r="512" spans="54:54">
      <c r="BB512"/>
    </row>
    <row r="513" spans="54:54">
      <c r="BB513"/>
    </row>
    <row r="514" spans="54:54">
      <c r="BB514"/>
    </row>
    <row r="515" spans="54:54">
      <c r="BB515"/>
    </row>
    <row r="516" spans="54:54">
      <c r="BB516"/>
    </row>
    <row r="517" spans="54:54">
      <c r="BB517"/>
    </row>
    <row r="518" spans="54:54">
      <c r="BB518"/>
    </row>
    <row r="519" spans="54:54">
      <c r="BB519"/>
    </row>
    <row r="520" spans="54:54">
      <c r="BB520"/>
    </row>
    <row r="521" spans="54:54">
      <c r="BB521"/>
    </row>
    <row r="522" spans="54:54">
      <c r="BB522"/>
    </row>
    <row r="523" spans="54:54">
      <c r="BB523"/>
    </row>
    <row r="524" spans="54:54">
      <c r="BB524"/>
    </row>
    <row r="525" spans="54:54">
      <c r="BB525"/>
    </row>
    <row r="526" spans="54:54">
      <c r="BB526"/>
    </row>
    <row r="527" spans="54:54">
      <c r="BB527"/>
    </row>
    <row r="528" spans="54:54">
      <c r="BB528"/>
    </row>
    <row r="529" spans="54:54">
      <c r="BB529"/>
    </row>
    <row r="530" spans="54:54">
      <c r="BB530"/>
    </row>
    <row r="531" spans="54:54">
      <c r="BB531"/>
    </row>
    <row r="532" spans="54:54">
      <c r="BB532"/>
    </row>
    <row r="533" spans="54:54">
      <c r="BB533"/>
    </row>
    <row r="534" spans="54:54">
      <c r="BB534"/>
    </row>
    <row r="535" spans="54:54">
      <c r="BB535"/>
    </row>
    <row r="536" spans="54:54">
      <c r="BB536"/>
    </row>
    <row r="537" spans="54:54">
      <c r="BB537"/>
    </row>
    <row r="538" spans="54:54">
      <c r="BB538"/>
    </row>
    <row r="539" spans="54:54">
      <c r="BB539"/>
    </row>
    <row r="540" spans="54:54">
      <c r="BB540"/>
    </row>
    <row r="541" spans="54:54">
      <c r="BB541"/>
    </row>
    <row r="542" spans="54:54">
      <c r="BB542"/>
    </row>
    <row r="543" spans="54:54">
      <c r="BB543"/>
    </row>
    <row r="544" spans="54:54">
      <c r="BB544"/>
    </row>
    <row r="545" spans="54:54">
      <c r="BB545"/>
    </row>
    <row r="546" spans="54:54">
      <c r="BB546"/>
    </row>
    <row r="547" spans="54:54">
      <c r="BB547"/>
    </row>
    <row r="548" spans="54:54">
      <c r="BB548"/>
    </row>
    <row r="549" spans="54:54">
      <c r="BB549"/>
    </row>
    <row r="550" spans="54:54">
      <c r="BB550"/>
    </row>
    <row r="551" spans="54:54">
      <c r="BB551"/>
    </row>
    <row r="552" spans="54:54">
      <c r="BB552"/>
    </row>
    <row r="553" spans="54:54">
      <c r="BB553"/>
    </row>
    <row r="554" spans="54:54">
      <c r="BB554"/>
    </row>
    <row r="555" spans="54:54">
      <c r="BB555"/>
    </row>
    <row r="556" spans="54:54">
      <c r="BB556"/>
    </row>
    <row r="557" spans="54:54">
      <c r="BB557"/>
    </row>
    <row r="558" spans="54:54">
      <c r="BB558"/>
    </row>
    <row r="559" spans="54:54">
      <c r="BB559"/>
    </row>
    <row r="560" spans="54:54">
      <c r="BB560"/>
    </row>
    <row r="561" spans="54:54">
      <c r="BB561"/>
    </row>
    <row r="562" spans="54:54">
      <c r="BB562"/>
    </row>
    <row r="563" spans="54:54">
      <c r="BB563"/>
    </row>
    <row r="564" spans="54:54">
      <c r="BB564"/>
    </row>
    <row r="565" spans="54:54">
      <c r="BB565"/>
    </row>
    <row r="566" spans="54:54">
      <c r="BB566"/>
    </row>
    <row r="567" spans="54:54">
      <c r="BB567"/>
    </row>
    <row r="568" spans="54:54">
      <c r="BB568"/>
    </row>
    <row r="569" spans="54:54">
      <c r="BB569"/>
    </row>
    <row r="570" spans="54:54">
      <c r="BB570"/>
    </row>
    <row r="571" spans="54:54">
      <c r="BB571"/>
    </row>
    <row r="572" spans="54:54">
      <c r="BB572"/>
    </row>
    <row r="573" spans="54:54">
      <c r="BB573"/>
    </row>
    <row r="574" spans="54:54">
      <c r="BB574"/>
    </row>
    <row r="575" spans="54:54">
      <c r="BB575"/>
    </row>
    <row r="576" spans="54:54">
      <c r="BB576"/>
    </row>
    <row r="577" spans="54:54">
      <c r="BB577"/>
    </row>
    <row r="578" spans="54:54">
      <c r="BB578"/>
    </row>
    <row r="579" spans="54:54">
      <c r="BB579"/>
    </row>
    <row r="580" spans="54:54">
      <c r="BB580"/>
    </row>
    <row r="581" spans="54:54">
      <c r="BB581"/>
    </row>
    <row r="582" spans="54:54">
      <c r="BB582"/>
    </row>
    <row r="583" spans="54:54">
      <c r="BB583"/>
    </row>
    <row r="584" spans="54:54">
      <c r="BB584"/>
    </row>
    <row r="585" spans="54:54">
      <c r="BB585"/>
    </row>
    <row r="586" spans="54:54">
      <c r="BB586"/>
    </row>
    <row r="587" spans="54:54">
      <c r="BB587"/>
    </row>
    <row r="588" spans="54:54">
      <c r="BB588"/>
    </row>
    <row r="589" spans="54:54">
      <c r="BB589"/>
    </row>
    <row r="590" spans="54:54">
      <c r="BB590"/>
    </row>
    <row r="591" spans="54:54">
      <c r="BB591"/>
    </row>
    <row r="592" spans="54:54">
      <c r="BB592"/>
    </row>
    <row r="593" spans="54:54">
      <c r="BB593"/>
    </row>
    <row r="594" spans="54:54">
      <c r="BB594"/>
    </row>
    <row r="595" spans="54:54">
      <c r="BB595"/>
    </row>
    <row r="596" spans="54:54">
      <c r="BB596"/>
    </row>
    <row r="597" spans="54:54">
      <c r="BB597"/>
    </row>
    <row r="598" spans="54:54">
      <c r="BB598"/>
    </row>
    <row r="599" spans="54:54">
      <c r="BB599"/>
    </row>
    <row r="600" spans="54:54">
      <c r="BB600"/>
    </row>
    <row r="601" spans="54:54">
      <c r="BB601"/>
    </row>
    <row r="602" spans="54:54">
      <c r="BB602"/>
    </row>
    <row r="603" spans="54:54">
      <c r="BB603"/>
    </row>
    <row r="604" spans="54:54">
      <c r="BB604"/>
    </row>
    <row r="605" spans="54:54">
      <c r="BB605"/>
    </row>
    <row r="606" spans="54:54">
      <c r="BB606"/>
    </row>
    <row r="607" spans="54:54">
      <c r="BB607"/>
    </row>
    <row r="608" spans="54:54">
      <c r="BB608"/>
    </row>
    <row r="609" spans="54:54">
      <c r="BB609"/>
    </row>
    <row r="610" spans="54:54">
      <c r="BB610"/>
    </row>
    <row r="611" spans="54:54">
      <c r="BB611"/>
    </row>
    <row r="612" spans="54:54">
      <c r="BB612"/>
    </row>
    <row r="613" spans="54:54">
      <c r="BB613"/>
    </row>
    <row r="614" spans="54:54">
      <c r="BB614"/>
    </row>
    <row r="615" spans="54:54">
      <c r="BB615"/>
    </row>
    <row r="616" spans="54:54">
      <c r="BB616"/>
    </row>
    <row r="617" spans="54:54">
      <c r="BB617"/>
    </row>
    <row r="618" spans="54:54">
      <c r="BB618"/>
    </row>
    <row r="619" spans="54:54">
      <c r="BB619"/>
    </row>
    <row r="620" spans="54:54">
      <c r="BB620"/>
    </row>
    <row r="621" spans="54:54">
      <c r="BB621"/>
    </row>
    <row r="622" spans="54:54">
      <c r="BB622"/>
    </row>
    <row r="623" spans="54:54">
      <c r="BB623"/>
    </row>
    <row r="624" spans="54:54">
      <c r="BB624"/>
    </row>
    <row r="625" spans="54:54">
      <c r="BB625"/>
    </row>
    <row r="626" spans="54:54">
      <c r="BB626"/>
    </row>
    <row r="627" spans="54:54">
      <c r="BB627"/>
    </row>
    <row r="628" spans="54:54">
      <c r="BB628"/>
    </row>
    <row r="629" spans="54:54">
      <c r="BB629"/>
    </row>
    <row r="630" spans="54:54">
      <c r="BB630"/>
    </row>
    <row r="631" spans="54:54">
      <c r="BB631"/>
    </row>
    <row r="632" spans="54:54">
      <c r="BB632"/>
    </row>
    <row r="633" spans="54:54">
      <c r="BB633"/>
    </row>
    <row r="634" spans="54:54">
      <c r="BB634"/>
    </row>
    <row r="635" spans="54:54">
      <c r="BB635"/>
    </row>
    <row r="636" spans="54:54">
      <c r="BB636"/>
    </row>
    <row r="637" spans="54:54">
      <c r="BB637"/>
    </row>
    <row r="638" spans="54:54">
      <c r="BB638"/>
    </row>
    <row r="639" spans="54:54">
      <c r="BB639"/>
    </row>
    <row r="640" spans="54:54">
      <c r="BB640"/>
    </row>
    <row r="641" spans="54:54">
      <c r="BB641"/>
    </row>
    <row r="642" spans="54:54">
      <c r="BB642"/>
    </row>
    <row r="643" spans="54:54">
      <c r="BB643"/>
    </row>
    <row r="644" spans="54:54">
      <c r="BB644"/>
    </row>
    <row r="645" spans="54:54">
      <c r="BB645"/>
    </row>
    <row r="646" spans="54:54">
      <c r="BB646"/>
    </row>
    <row r="647" spans="54:54">
      <c r="BB647"/>
    </row>
    <row r="648" spans="54:54">
      <c r="BB648"/>
    </row>
    <row r="649" spans="54:54">
      <c r="BB649"/>
    </row>
    <row r="650" spans="54:54">
      <c r="BB650"/>
    </row>
    <row r="651" spans="54:54">
      <c r="BB651"/>
    </row>
    <row r="652" spans="54:54">
      <c r="BB652"/>
    </row>
    <row r="653" spans="54:54">
      <c r="BB653"/>
    </row>
    <row r="654" spans="54:54">
      <c r="BB654"/>
    </row>
    <row r="655" spans="54:54">
      <c r="BB655"/>
    </row>
    <row r="656" spans="54:54">
      <c r="BB656"/>
    </row>
    <row r="657" spans="54:54">
      <c r="BB657"/>
    </row>
    <row r="658" spans="54:54">
      <c r="BB658"/>
    </row>
    <row r="659" spans="54:54">
      <c r="BB659"/>
    </row>
    <row r="660" spans="54:54">
      <c r="BB660"/>
    </row>
    <row r="661" spans="54:54">
      <c r="BB661"/>
    </row>
    <row r="662" spans="54:54">
      <c r="BB662"/>
    </row>
    <row r="663" spans="54:54">
      <c r="BB663"/>
    </row>
    <row r="664" spans="54:54">
      <c r="BB664"/>
    </row>
    <row r="665" spans="54:54">
      <c r="BB665"/>
    </row>
    <row r="666" spans="54:54">
      <c r="BB666"/>
    </row>
    <row r="667" spans="54:54">
      <c r="BB667"/>
    </row>
    <row r="668" spans="54:54">
      <c r="BB668"/>
    </row>
    <row r="669" spans="54:54">
      <c r="BB669"/>
    </row>
    <row r="670" spans="54:54">
      <c r="BB670"/>
    </row>
    <row r="671" spans="54:54">
      <c r="BB671"/>
    </row>
    <row r="672" spans="54:54">
      <c r="BB672"/>
    </row>
    <row r="673" spans="54:54">
      <c r="BB673"/>
    </row>
    <row r="674" spans="54:54">
      <c r="BB674"/>
    </row>
    <row r="675" spans="54:54">
      <c r="BB675"/>
    </row>
    <row r="676" spans="54:54">
      <c r="BB676"/>
    </row>
    <row r="677" spans="54:54">
      <c r="BB677"/>
    </row>
    <row r="678" spans="54:54">
      <c r="BB678"/>
    </row>
    <row r="679" spans="54:54">
      <c r="BB679"/>
    </row>
    <row r="680" spans="54:54">
      <c r="BB680"/>
    </row>
    <row r="681" spans="54:54">
      <c r="BB681"/>
    </row>
    <row r="682" spans="54:54">
      <c r="BB682"/>
    </row>
    <row r="683" spans="54:54">
      <c r="BB683"/>
    </row>
    <row r="684" spans="54:54">
      <c r="BB684"/>
    </row>
    <row r="685" spans="54:54">
      <c r="BB685"/>
    </row>
    <row r="686" spans="54:54">
      <c r="BB686"/>
    </row>
    <row r="687" spans="54:54">
      <c r="BB687"/>
    </row>
    <row r="688" spans="54:54">
      <c r="BB688"/>
    </row>
    <row r="689" spans="54:54">
      <c r="BB689"/>
    </row>
    <row r="690" spans="54:54">
      <c r="BB690"/>
    </row>
    <row r="691" spans="54:54">
      <c r="BB691"/>
    </row>
    <row r="692" spans="54:54">
      <c r="BB692"/>
    </row>
    <row r="693" spans="54:54">
      <c r="BB693"/>
    </row>
    <row r="694" spans="54:54">
      <c r="BB694"/>
    </row>
    <row r="695" spans="54:54">
      <c r="BB695"/>
    </row>
    <row r="696" spans="54:54">
      <c r="BB696"/>
    </row>
    <row r="697" spans="54:54">
      <c r="BB697"/>
    </row>
    <row r="698" spans="54:54">
      <c r="BB698"/>
    </row>
    <row r="699" spans="54:54">
      <c r="BB699"/>
    </row>
    <row r="700" spans="54:54">
      <c r="BB700"/>
    </row>
    <row r="701" spans="54:54">
      <c r="BB701"/>
    </row>
    <row r="702" spans="54:54">
      <c r="BB702"/>
    </row>
    <row r="703" spans="54:54">
      <c r="BB703"/>
    </row>
    <row r="704" spans="54:54">
      <c r="BB704"/>
    </row>
    <row r="705" spans="54:54">
      <c r="BB705"/>
    </row>
    <row r="706" spans="54:54">
      <c r="BB706"/>
    </row>
    <row r="707" spans="54:54">
      <c r="BB707"/>
    </row>
    <row r="708" spans="54:54">
      <c r="BB708"/>
    </row>
    <row r="709" spans="54:54">
      <c r="BB709"/>
    </row>
    <row r="710" spans="54:54">
      <c r="BB710"/>
    </row>
    <row r="711" spans="54:54">
      <c r="BB711"/>
    </row>
    <row r="712" spans="54:54">
      <c r="BB712"/>
    </row>
    <row r="713" spans="54:54">
      <c r="BB713"/>
    </row>
    <row r="714" spans="54:54">
      <c r="BB714"/>
    </row>
    <row r="715" spans="54:54">
      <c r="BB715"/>
    </row>
    <row r="716" spans="54:54">
      <c r="BB716"/>
    </row>
    <row r="717" spans="54:54">
      <c r="BB717"/>
    </row>
    <row r="718" spans="54:54">
      <c r="BB718"/>
    </row>
    <row r="719" spans="54:54">
      <c r="BB719"/>
    </row>
    <row r="720" spans="54:54">
      <c r="BB720"/>
    </row>
    <row r="721" spans="54:54">
      <c r="BB721"/>
    </row>
    <row r="722" spans="54:54">
      <c r="BB722"/>
    </row>
    <row r="723" spans="54:54">
      <c r="BB723"/>
    </row>
    <row r="724" spans="54:54">
      <c r="BB724"/>
    </row>
    <row r="725" spans="54:54">
      <c r="BB725"/>
    </row>
    <row r="726" spans="54:54">
      <c r="BB726"/>
    </row>
    <row r="727" spans="54:54">
      <c r="BB727"/>
    </row>
    <row r="728" spans="54:54">
      <c r="BB728"/>
    </row>
    <row r="729" spans="54:54">
      <c r="BB729"/>
    </row>
    <row r="730" spans="54:54">
      <c r="BB730"/>
    </row>
    <row r="731" spans="54:54">
      <c r="BB731"/>
    </row>
    <row r="732" spans="54:54">
      <c r="BB732"/>
    </row>
    <row r="733" spans="54:54">
      <c r="BB733"/>
    </row>
    <row r="734" spans="54:54">
      <c r="BB734"/>
    </row>
    <row r="735" spans="54:54">
      <c r="BB735"/>
    </row>
    <row r="736" spans="54:54">
      <c r="BB736"/>
    </row>
    <row r="737" spans="54:54">
      <c r="BB737"/>
    </row>
    <row r="738" spans="54:54">
      <c r="BB738"/>
    </row>
    <row r="739" spans="54:54">
      <c r="BB739"/>
    </row>
    <row r="740" spans="54:54">
      <c r="BB740"/>
    </row>
    <row r="741" spans="54:54">
      <c r="BB741"/>
    </row>
    <row r="742" spans="54:54">
      <c r="BB742"/>
    </row>
    <row r="743" spans="54:54">
      <c r="BB743"/>
    </row>
    <row r="744" spans="54:54">
      <c r="BB744"/>
    </row>
    <row r="745" spans="54:54">
      <c r="BB745"/>
    </row>
    <row r="746" spans="54:54">
      <c r="BB746"/>
    </row>
    <row r="747" spans="54:54">
      <c r="BB747"/>
    </row>
    <row r="748" spans="54:54">
      <c r="BB748"/>
    </row>
    <row r="749" spans="54:54">
      <c r="BB749"/>
    </row>
    <row r="750" spans="54:54">
      <c r="BB750"/>
    </row>
    <row r="751" spans="54:54">
      <c r="BB751"/>
    </row>
    <row r="752" spans="54:54">
      <c r="BB752"/>
    </row>
    <row r="753" spans="54:54">
      <c r="BB753"/>
    </row>
    <row r="754" spans="54:54">
      <c r="BB754"/>
    </row>
    <row r="755" spans="54:54">
      <c r="BB755"/>
    </row>
    <row r="756" spans="54:54">
      <c r="BB756"/>
    </row>
    <row r="757" spans="54:54">
      <c r="BB757"/>
    </row>
    <row r="758" spans="54:54">
      <c r="BB758"/>
    </row>
    <row r="759" spans="54:54">
      <c r="BB759"/>
    </row>
    <row r="760" spans="54:54">
      <c r="BB760"/>
    </row>
    <row r="761" spans="54:54">
      <c r="BB761"/>
    </row>
    <row r="762" spans="54:54">
      <c r="BB762"/>
    </row>
    <row r="763" spans="54:54">
      <c r="BB763"/>
    </row>
    <row r="764" spans="54:54">
      <c r="BB764"/>
    </row>
    <row r="765" spans="54:54">
      <c r="BB765"/>
    </row>
    <row r="766" spans="54:54">
      <c r="BB766"/>
    </row>
    <row r="767" spans="54:54">
      <c r="BB767"/>
    </row>
    <row r="768" spans="54:54">
      <c r="BB768"/>
    </row>
    <row r="769" spans="54:54">
      <c r="BB769"/>
    </row>
    <row r="770" spans="54:54">
      <c r="BB770"/>
    </row>
    <row r="771" spans="54:54">
      <c r="BB771"/>
    </row>
    <row r="772" spans="54:54">
      <c r="BB772"/>
    </row>
    <row r="773" spans="54:54">
      <c r="BB773"/>
    </row>
    <row r="774" spans="54:54">
      <c r="BB774"/>
    </row>
    <row r="775" spans="54:54">
      <c r="BB775"/>
    </row>
    <row r="776" spans="54:54">
      <c r="BB776"/>
    </row>
    <row r="777" spans="54:54">
      <c r="BB777"/>
    </row>
    <row r="778" spans="54:54">
      <c r="BB778"/>
    </row>
    <row r="779" spans="54:54">
      <c r="BB779"/>
    </row>
    <row r="780" spans="54:54">
      <c r="BB780"/>
    </row>
    <row r="781" spans="54:54">
      <c r="BB781"/>
    </row>
    <row r="782" spans="54:54">
      <c r="BB782"/>
    </row>
    <row r="783" spans="54:54">
      <c r="BB783"/>
    </row>
    <row r="784" spans="54:54">
      <c r="BB784"/>
    </row>
    <row r="785" spans="54:54">
      <c r="BB785"/>
    </row>
    <row r="786" spans="54:54">
      <c r="BB786"/>
    </row>
    <row r="787" spans="54:54">
      <c r="BB787"/>
    </row>
    <row r="788" spans="54:54">
      <c r="BB788"/>
    </row>
    <row r="789" spans="54:54">
      <c r="BB789"/>
    </row>
    <row r="790" spans="54:54">
      <c r="BB790"/>
    </row>
    <row r="791" spans="54:54">
      <c r="BB791"/>
    </row>
    <row r="792" spans="54:54">
      <c r="BB792"/>
    </row>
    <row r="793" spans="54:54">
      <c r="BB793"/>
    </row>
    <row r="794" spans="54:54">
      <c r="BB794"/>
    </row>
    <row r="795" spans="54:54">
      <c r="BB795"/>
    </row>
    <row r="796" spans="54:54">
      <c r="BB796"/>
    </row>
    <row r="797" spans="54:54">
      <c r="BB797"/>
    </row>
    <row r="798" spans="54:54">
      <c r="BB798"/>
    </row>
    <row r="799" spans="54:54">
      <c r="BB799"/>
    </row>
    <row r="800" spans="54:54">
      <c r="BB800"/>
    </row>
    <row r="801" spans="54:54">
      <c r="BB801"/>
    </row>
    <row r="802" spans="54:54">
      <c r="BB802"/>
    </row>
    <row r="803" spans="54:54">
      <c r="BB803"/>
    </row>
    <row r="804" spans="54:54">
      <c r="BB804"/>
    </row>
    <row r="805" spans="54:54">
      <c r="BB805"/>
    </row>
    <row r="806" spans="54:54">
      <c r="BB806"/>
    </row>
    <row r="807" spans="54:54">
      <c r="BB807"/>
    </row>
    <row r="808" spans="54:54">
      <c r="BB808"/>
    </row>
    <row r="809" spans="54:54">
      <c r="BB809"/>
    </row>
    <row r="810" spans="54:54">
      <c r="BB810"/>
    </row>
    <row r="811" spans="54:54">
      <c r="BB811"/>
    </row>
    <row r="812" spans="54:54">
      <c r="BB812"/>
    </row>
    <row r="813" spans="54:54">
      <c r="BB813"/>
    </row>
    <row r="814" spans="54:54">
      <c r="BB814"/>
    </row>
    <row r="815" spans="54:54">
      <c r="BB815"/>
    </row>
    <row r="816" spans="54:54">
      <c r="BB816"/>
    </row>
    <row r="817" spans="54:54">
      <c r="BB817"/>
    </row>
    <row r="818" spans="54:54">
      <c r="BB818"/>
    </row>
    <row r="819" spans="54:54">
      <c r="BB819"/>
    </row>
    <row r="820" spans="54:54">
      <c r="BB820"/>
    </row>
    <row r="821" spans="54:54">
      <c r="BB821"/>
    </row>
    <row r="822" spans="54:54">
      <c r="BB822"/>
    </row>
    <row r="823" spans="54:54">
      <c r="BB823"/>
    </row>
    <row r="824" spans="54:54">
      <c r="BB824"/>
    </row>
    <row r="825" spans="54:54">
      <c r="BB825"/>
    </row>
    <row r="826" spans="54:54">
      <c r="BB826"/>
    </row>
    <row r="827" spans="54:54">
      <c r="BB827"/>
    </row>
    <row r="828" spans="54:54">
      <c r="BB828"/>
    </row>
    <row r="829" spans="54:54">
      <c r="BB829"/>
    </row>
    <row r="830" spans="54:54">
      <c r="BB830"/>
    </row>
    <row r="831" spans="54:54">
      <c r="BB831"/>
    </row>
    <row r="832" spans="54:54">
      <c r="BB832"/>
    </row>
    <row r="833" spans="54:54">
      <c r="BB833"/>
    </row>
    <row r="834" spans="54:54">
      <c r="BB834"/>
    </row>
    <row r="835" spans="54:54">
      <c r="BB835"/>
    </row>
    <row r="836" spans="54:54">
      <c r="BB836"/>
    </row>
    <row r="837" spans="54:54">
      <c r="BB837"/>
    </row>
    <row r="838" spans="54:54">
      <c r="BB838"/>
    </row>
    <row r="839" spans="54:54">
      <c r="BB839"/>
    </row>
    <row r="840" spans="54:54">
      <c r="BB840"/>
    </row>
    <row r="841" spans="54:54">
      <c r="BB841"/>
    </row>
    <row r="842" spans="54:54">
      <c r="BB842"/>
    </row>
    <row r="843" spans="54:54">
      <c r="BB843"/>
    </row>
    <row r="844" spans="54:54">
      <c r="BB844"/>
    </row>
    <row r="845" spans="54:54">
      <c r="BB845"/>
    </row>
    <row r="846" spans="54:54">
      <c r="BB846"/>
    </row>
    <row r="847" spans="54:54">
      <c r="BB847"/>
    </row>
    <row r="848" spans="54:54">
      <c r="BB848"/>
    </row>
    <row r="849" spans="54:54">
      <c r="BB849"/>
    </row>
    <row r="850" spans="54:54">
      <c r="BB850"/>
    </row>
    <row r="851" spans="54:54">
      <c r="BB851"/>
    </row>
    <row r="852" spans="54:54">
      <c r="BB852"/>
    </row>
    <row r="853" spans="54:54">
      <c r="BB853"/>
    </row>
    <row r="854" spans="54:54">
      <c r="BB854"/>
    </row>
    <row r="855" spans="54:54">
      <c r="BB855"/>
    </row>
    <row r="856" spans="54:54">
      <c r="BB856"/>
    </row>
    <row r="857" spans="54:54">
      <c r="BB857"/>
    </row>
    <row r="858" spans="54:54">
      <c r="BB858"/>
    </row>
    <row r="859" spans="54:54">
      <c r="BB859"/>
    </row>
    <row r="860" spans="54:54">
      <c r="BB860"/>
    </row>
    <row r="861" spans="54:54">
      <c r="BB861"/>
    </row>
    <row r="862" spans="54:54">
      <c r="BB862"/>
    </row>
    <row r="863" spans="54:54">
      <c r="BB863"/>
    </row>
    <row r="864" spans="54:54">
      <c r="BB864"/>
    </row>
    <row r="865" spans="54:54">
      <c r="BB865"/>
    </row>
    <row r="866" spans="54:54">
      <c r="BB866"/>
    </row>
    <row r="867" spans="54:54">
      <c r="BB867"/>
    </row>
    <row r="868" spans="54:54">
      <c r="BB868"/>
    </row>
    <row r="869" spans="54:54">
      <c r="BB869"/>
    </row>
    <row r="870" spans="54:54">
      <c r="BB870"/>
    </row>
    <row r="871" spans="54:54">
      <c r="BB871"/>
    </row>
    <row r="872" spans="54:54">
      <c r="BB872"/>
    </row>
    <row r="873" spans="54:54">
      <c r="BB873"/>
    </row>
    <row r="874" spans="54:54">
      <c r="BB874"/>
    </row>
    <row r="875" spans="54:54">
      <c r="BB875"/>
    </row>
    <row r="876" spans="54:54">
      <c r="BB876"/>
    </row>
    <row r="877" spans="54:54">
      <c r="BB877"/>
    </row>
    <row r="878" spans="54:54">
      <c r="BB878"/>
    </row>
    <row r="879" spans="54:54">
      <c r="BB879"/>
    </row>
    <row r="880" spans="54:54">
      <c r="BB880"/>
    </row>
    <row r="881" spans="54:54">
      <c r="BB881"/>
    </row>
    <row r="882" spans="54:54">
      <c r="BB882"/>
    </row>
    <row r="883" spans="54:54">
      <c r="BB883"/>
    </row>
    <row r="884" spans="54:54">
      <c r="BB884"/>
    </row>
    <row r="885" spans="54:54">
      <c r="BB885"/>
    </row>
    <row r="886" spans="54:54">
      <c r="BB886"/>
    </row>
    <row r="887" spans="54:54">
      <c r="BB887"/>
    </row>
    <row r="888" spans="54:54">
      <c r="BB888"/>
    </row>
    <row r="889" spans="54:54">
      <c r="BB889"/>
    </row>
    <row r="890" spans="54:54">
      <c r="BB890"/>
    </row>
    <row r="891" spans="54:54">
      <c r="BB891"/>
    </row>
    <row r="892" spans="54:54">
      <c r="BB892"/>
    </row>
    <row r="893" spans="54:54">
      <c r="BB893"/>
    </row>
    <row r="894" spans="54:54">
      <c r="BB894"/>
    </row>
    <row r="895" spans="54:54">
      <c r="BB895"/>
    </row>
    <row r="896" spans="54:54">
      <c r="BB896"/>
    </row>
    <row r="897" spans="54:54">
      <c r="BB897"/>
    </row>
    <row r="898" spans="54:54">
      <c r="BB898"/>
    </row>
    <row r="899" spans="54:54">
      <c r="BB899"/>
    </row>
    <row r="900" spans="54:54">
      <c r="BB900"/>
    </row>
    <row r="901" spans="54:54">
      <c r="BB901"/>
    </row>
    <row r="902" spans="54:54">
      <c r="BB902"/>
    </row>
    <row r="903" spans="54:54">
      <c r="BB903"/>
    </row>
    <row r="904" spans="54:54">
      <c r="BB904"/>
    </row>
    <row r="905" spans="54:54">
      <c r="BB905"/>
    </row>
    <row r="906" spans="54:54">
      <c r="BB906"/>
    </row>
    <row r="907" spans="54:54">
      <c r="BB907"/>
    </row>
    <row r="908" spans="54:54">
      <c r="BB908"/>
    </row>
    <row r="909" spans="54:54">
      <c r="BB909"/>
    </row>
    <row r="910" spans="54:54">
      <c r="BB910"/>
    </row>
    <row r="911" spans="54:54">
      <c r="BB911"/>
    </row>
    <row r="912" spans="54:54">
      <c r="BB912"/>
    </row>
    <row r="913" spans="54:54">
      <c r="BB913"/>
    </row>
    <row r="914" spans="54:54">
      <c r="BB914"/>
    </row>
    <row r="915" spans="54:54">
      <c r="BB915"/>
    </row>
    <row r="916" spans="54:54">
      <c r="BB916"/>
    </row>
    <row r="917" spans="54:54">
      <c r="BB917"/>
    </row>
    <row r="918" spans="54:54">
      <c r="BB918"/>
    </row>
    <row r="919" spans="54:54">
      <c r="BB919"/>
    </row>
    <row r="920" spans="54:54">
      <c r="BB920"/>
    </row>
    <row r="921" spans="54:54">
      <c r="BB921"/>
    </row>
    <row r="922" spans="54:54">
      <c r="BB922"/>
    </row>
    <row r="923" spans="54:54">
      <c r="BB923"/>
    </row>
    <row r="924" spans="54:54">
      <c r="BB924"/>
    </row>
    <row r="925" spans="54:54">
      <c r="BB925"/>
    </row>
    <row r="926" spans="54:54">
      <c r="BB926"/>
    </row>
    <row r="927" spans="54:54">
      <c r="BB927"/>
    </row>
    <row r="928" spans="54:54">
      <c r="BB928"/>
    </row>
    <row r="929" spans="54:54">
      <c r="BB929"/>
    </row>
    <row r="930" spans="54:54">
      <c r="BB930"/>
    </row>
    <row r="931" spans="54:54">
      <c r="BB931"/>
    </row>
    <row r="932" spans="54:54">
      <c r="BB932"/>
    </row>
    <row r="933" spans="54:54">
      <c r="BB933"/>
    </row>
    <row r="934" spans="54:54">
      <c r="BB934"/>
    </row>
    <row r="935" spans="54:54">
      <c r="BB935"/>
    </row>
    <row r="936" spans="54:54">
      <c r="BB936"/>
    </row>
    <row r="937" spans="54:54">
      <c r="BB937"/>
    </row>
    <row r="938" spans="54:54">
      <c r="BB938"/>
    </row>
    <row r="939" spans="54:54">
      <c r="BB939"/>
    </row>
    <row r="940" spans="54:54">
      <c r="BB940"/>
    </row>
    <row r="941" spans="54:54">
      <c r="BB941"/>
    </row>
    <row r="942" spans="54:54">
      <c r="BB942"/>
    </row>
    <row r="943" spans="54:54">
      <c r="BB943"/>
    </row>
    <row r="944" spans="54:54">
      <c r="BB944"/>
    </row>
    <row r="945" spans="54:54">
      <c r="BB945"/>
    </row>
    <row r="946" spans="54:54">
      <c r="BB946"/>
    </row>
    <row r="947" spans="54:54">
      <c r="BB947"/>
    </row>
    <row r="948" spans="54:54">
      <c r="BB948"/>
    </row>
    <row r="949" spans="54:54">
      <c r="BB949"/>
    </row>
    <row r="950" spans="54:54">
      <c r="BB950"/>
    </row>
    <row r="951" spans="54:54">
      <c r="BB951"/>
    </row>
    <row r="952" spans="54:54">
      <c r="BB952"/>
    </row>
    <row r="953" spans="54:54">
      <c r="BB953"/>
    </row>
    <row r="954" spans="54:54">
      <c r="BB954"/>
    </row>
    <row r="955" spans="54:54">
      <c r="BB955"/>
    </row>
    <row r="956" spans="54:54">
      <c r="BB956"/>
    </row>
    <row r="957" spans="54:54">
      <c r="BB957"/>
    </row>
    <row r="958" spans="54:54">
      <c r="BB958"/>
    </row>
    <row r="959" spans="54:54">
      <c r="BB959"/>
    </row>
    <row r="960" spans="54:54">
      <c r="BB960"/>
    </row>
    <row r="961" spans="54:54">
      <c r="BB961"/>
    </row>
    <row r="962" spans="54:54">
      <c r="BB962"/>
    </row>
    <row r="963" spans="54:54">
      <c r="BB963"/>
    </row>
    <row r="964" spans="54:54">
      <c r="BB964"/>
    </row>
    <row r="965" spans="54:54">
      <c r="BB965"/>
    </row>
    <row r="966" spans="54:54">
      <c r="BB966"/>
    </row>
    <row r="967" spans="54:54">
      <c r="BB967"/>
    </row>
    <row r="968" spans="54:54">
      <c r="BB968"/>
    </row>
    <row r="969" spans="54:54">
      <c r="BB969"/>
    </row>
    <row r="970" spans="54:54">
      <c r="BB970"/>
    </row>
    <row r="971" spans="54:54">
      <c r="BB971"/>
    </row>
    <row r="972" spans="54:54">
      <c r="BB972"/>
    </row>
    <row r="973" spans="54:54">
      <c r="BB973"/>
    </row>
    <row r="974" spans="54:54">
      <c r="BB974"/>
    </row>
    <row r="975" spans="54:54">
      <c r="BB975"/>
    </row>
    <row r="976" spans="54:54">
      <c r="BB976"/>
    </row>
    <row r="977" spans="54:54">
      <c r="BB977"/>
    </row>
    <row r="978" spans="54:54">
      <c r="BB978"/>
    </row>
    <row r="979" spans="54:54">
      <c r="BB979"/>
    </row>
    <row r="980" spans="54:54">
      <c r="BB980"/>
    </row>
    <row r="981" spans="54:54">
      <c r="BB981"/>
    </row>
    <row r="982" spans="54:54">
      <c r="BB982"/>
    </row>
    <row r="983" spans="54:54">
      <c r="BB983"/>
    </row>
    <row r="984" spans="54:54">
      <c r="BB984"/>
    </row>
    <row r="985" spans="54:54">
      <c r="BB985"/>
    </row>
    <row r="986" spans="54:54">
      <c r="BB986"/>
    </row>
    <row r="987" spans="54:54">
      <c r="BB987"/>
    </row>
    <row r="988" spans="54:54">
      <c r="BB988"/>
    </row>
    <row r="989" spans="54:54">
      <c r="BB989"/>
    </row>
    <row r="990" spans="54:54">
      <c r="BB990"/>
    </row>
    <row r="991" spans="54:54">
      <c r="BB991"/>
    </row>
    <row r="992" spans="54:54">
      <c r="BB992"/>
    </row>
    <row r="993" spans="54:54">
      <c r="BB993"/>
    </row>
    <row r="994" spans="54:54">
      <c r="BB994"/>
    </row>
    <row r="995" spans="54:54">
      <c r="BB995"/>
    </row>
    <row r="996" spans="54:54">
      <c r="BB996"/>
    </row>
    <row r="997" spans="54:54">
      <c r="BB997"/>
    </row>
    <row r="998" spans="54:54">
      <c r="BB998"/>
    </row>
    <row r="999" spans="54:54">
      <c r="BB999"/>
    </row>
    <row r="1000" spans="54:54">
      <c r="BB1000"/>
    </row>
    <row r="1001" spans="54:54">
      <c r="BB1001"/>
    </row>
    <row r="1002" spans="54:54">
      <c r="BB1002"/>
    </row>
    <row r="1003" spans="54:54">
      <c r="BB1003"/>
    </row>
    <row r="1004" spans="54:54">
      <c r="BB1004"/>
    </row>
    <row r="1005" spans="54:54">
      <c r="BB1005"/>
    </row>
    <row r="1006" spans="54:54">
      <c r="BB1006"/>
    </row>
    <row r="1007" spans="54:54">
      <c r="BB1007"/>
    </row>
    <row r="1008" spans="54:54">
      <c r="BB1008"/>
    </row>
    <row r="1009" spans="54:54">
      <c r="BB1009"/>
    </row>
    <row r="1010" spans="54:54">
      <c r="BB1010"/>
    </row>
    <row r="1011" spans="54:54">
      <c r="BB1011"/>
    </row>
    <row r="1012" spans="54:54">
      <c r="BB1012"/>
    </row>
    <row r="1013" spans="54:54">
      <c r="BB1013"/>
    </row>
    <row r="1014" spans="54:54">
      <c r="BB1014"/>
    </row>
    <row r="1015" spans="54:54">
      <c r="BB1015"/>
    </row>
    <row r="1016" spans="54:54">
      <c r="BB1016"/>
    </row>
    <row r="1017" spans="54:54">
      <c r="BB1017"/>
    </row>
    <row r="1018" spans="54:54">
      <c r="BB1018"/>
    </row>
    <row r="1019" spans="54:54">
      <c r="BB1019"/>
    </row>
    <row r="1020" spans="54:54">
      <c r="BB1020"/>
    </row>
    <row r="1021" spans="54:54">
      <c r="BB1021"/>
    </row>
    <row r="1022" spans="54:54">
      <c r="BB1022"/>
    </row>
    <row r="1023" spans="54:54">
      <c r="BB1023"/>
    </row>
    <row r="1024" spans="54:54">
      <c r="BB1024"/>
    </row>
    <row r="1025" spans="54:54">
      <c r="BB1025"/>
    </row>
    <row r="1026" spans="54:54">
      <c r="BB1026"/>
    </row>
    <row r="1027" spans="54:54">
      <c r="BB1027"/>
    </row>
    <row r="1028" spans="54:54">
      <c r="BB1028"/>
    </row>
    <row r="1029" spans="54:54">
      <c r="BB1029"/>
    </row>
    <row r="1030" spans="54:54">
      <c r="BB1030"/>
    </row>
    <row r="1031" spans="54:54">
      <c r="BB1031"/>
    </row>
    <row r="1032" spans="54:54">
      <c r="BB1032"/>
    </row>
    <row r="1033" spans="54:54">
      <c r="BB1033"/>
    </row>
    <row r="1034" spans="54:54">
      <c r="BB1034"/>
    </row>
    <row r="1035" spans="54:54">
      <c r="BB1035"/>
    </row>
    <row r="1036" spans="54:54">
      <c r="BB1036"/>
    </row>
    <row r="1037" spans="54:54">
      <c r="BB1037"/>
    </row>
    <row r="1038" spans="54:54">
      <c r="BB1038"/>
    </row>
    <row r="1039" spans="54:54">
      <c r="BB1039"/>
    </row>
    <row r="1040" spans="54:54">
      <c r="BB1040"/>
    </row>
    <row r="1041" spans="54:54">
      <c r="BB1041"/>
    </row>
    <row r="1042" spans="54:54">
      <c r="BB1042"/>
    </row>
    <row r="1043" spans="54:54">
      <c r="BB1043"/>
    </row>
    <row r="1044" spans="54:54">
      <c r="BB1044"/>
    </row>
    <row r="1045" spans="54:54">
      <c r="BB1045"/>
    </row>
    <row r="1046" spans="54:54">
      <c r="BB1046"/>
    </row>
    <row r="1047" spans="54:54">
      <c r="BB1047"/>
    </row>
    <row r="1048" spans="54:54">
      <c r="BB1048"/>
    </row>
    <row r="1049" spans="54:54">
      <c r="BB1049"/>
    </row>
    <row r="1050" spans="54:54">
      <c r="BB1050"/>
    </row>
    <row r="1051" spans="54:54">
      <c r="BB1051"/>
    </row>
    <row r="1052" spans="54:54">
      <c r="BB1052"/>
    </row>
    <row r="1053" spans="54:54">
      <c r="BB1053"/>
    </row>
    <row r="1054" spans="54:54">
      <c r="BB1054"/>
    </row>
    <row r="1055" spans="54:54">
      <c r="BB1055"/>
    </row>
    <row r="1056" spans="54:54">
      <c r="BB1056"/>
    </row>
    <row r="1057" spans="54:54">
      <c r="BB1057"/>
    </row>
    <row r="1058" spans="54:54">
      <c r="BB1058"/>
    </row>
    <row r="1059" spans="54:54">
      <c r="BB1059"/>
    </row>
    <row r="1060" spans="54:54">
      <c r="BB1060"/>
    </row>
    <row r="1061" spans="54:54">
      <c r="BB1061"/>
    </row>
    <row r="1062" spans="54:54">
      <c r="BB1062"/>
    </row>
    <row r="1063" spans="54:54">
      <c r="BB1063"/>
    </row>
    <row r="1064" spans="54:54">
      <c r="BB1064"/>
    </row>
    <row r="1065" spans="54:54">
      <c r="BB1065"/>
    </row>
    <row r="1066" spans="54:54">
      <c r="BB1066"/>
    </row>
    <row r="1067" spans="54:54">
      <c r="BB1067"/>
    </row>
    <row r="1068" spans="54:54">
      <c r="BB1068"/>
    </row>
    <row r="1069" spans="54:54">
      <c r="BB1069"/>
    </row>
    <row r="1070" spans="54:54">
      <c r="BB1070"/>
    </row>
    <row r="1071" spans="54:54">
      <c r="BB1071"/>
    </row>
    <row r="1072" spans="54:54">
      <c r="BB1072"/>
    </row>
    <row r="1073" spans="54:54">
      <c r="BB1073"/>
    </row>
    <row r="1074" spans="54:54">
      <c r="BB1074"/>
    </row>
    <row r="1075" spans="54:54">
      <c r="BB1075"/>
    </row>
    <row r="1076" spans="54:54">
      <c r="BB1076"/>
    </row>
    <row r="1077" spans="54:54">
      <c r="BB1077"/>
    </row>
    <row r="1078" spans="54:54">
      <c r="BB1078"/>
    </row>
    <row r="1079" spans="54:54">
      <c r="BB1079"/>
    </row>
    <row r="1080" spans="54:54">
      <c r="BB1080"/>
    </row>
    <row r="1081" spans="54:54">
      <c r="BB1081"/>
    </row>
    <row r="1082" spans="54:54">
      <c r="BB1082"/>
    </row>
    <row r="1083" spans="54:54">
      <c r="BB1083"/>
    </row>
    <row r="1084" spans="54:54">
      <c r="BB1084"/>
    </row>
    <row r="1085" spans="54:54">
      <c r="BB1085"/>
    </row>
    <row r="1086" spans="54:54">
      <c r="BB1086"/>
    </row>
    <row r="1087" spans="54:54">
      <c r="BB1087"/>
    </row>
    <row r="1088" spans="54:54">
      <c r="BB1088"/>
    </row>
    <row r="1089" spans="54:54">
      <c r="BB1089"/>
    </row>
    <row r="1090" spans="54:54">
      <c r="BB1090"/>
    </row>
    <row r="1091" spans="54:54">
      <c r="BB1091"/>
    </row>
    <row r="1092" spans="54:54">
      <c r="BB1092"/>
    </row>
    <row r="1093" spans="54:54">
      <c r="BB1093"/>
    </row>
    <row r="1094" spans="54:54">
      <c r="BB1094"/>
    </row>
    <row r="1095" spans="54:54">
      <c r="BB1095"/>
    </row>
    <row r="1096" spans="54:54">
      <c r="BB1096"/>
    </row>
    <row r="1097" spans="54:54">
      <c r="BB1097"/>
    </row>
    <row r="1098" spans="54:54">
      <c r="BB1098"/>
    </row>
    <row r="1099" spans="54:54">
      <c r="BB1099"/>
    </row>
    <row r="1100" spans="54:54">
      <c r="BB1100"/>
    </row>
    <row r="1101" spans="54:54">
      <c r="BB1101"/>
    </row>
    <row r="1102" spans="54:54">
      <c r="BB1102"/>
    </row>
    <row r="1103" spans="54:54">
      <c r="BB1103"/>
    </row>
    <row r="1104" spans="54:54">
      <c r="BB1104"/>
    </row>
    <row r="1105" spans="54:54">
      <c r="BB1105"/>
    </row>
    <row r="1106" spans="54:54">
      <c r="BB1106"/>
    </row>
    <row r="1107" spans="54:54">
      <c r="BB1107"/>
    </row>
    <row r="1108" spans="54:54">
      <c r="BB1108"/>
    </row>
    <row r="1109" spans="54:54">
      <c r="BB1109"/>
    </row>
    <row r="1110" spans="54:54">
      <c r="BB1110"/>
    </row>
    <row r="1111" spans="54:54">
      <c r="BB1111"/>
    </row>
    <row r="1112" spans="54:54">
      <c r="BB1112"/>
    </row>
    <row r="1113" spans="54:54">
      <c r="BB1113"/>
    </row>
    <row r="1114" spans="54:54">
      <c r="BB1114"/>
    </row>
    <row r="1115" spans="54:54">
      <c r="BB1115"/>
    </row>
    <row r="1116" spans="54:54">
      <c r="BB1116"/>
    </row>
    <row r="1117" spans="54:54">
      <c r="BB1117"/>
    </row>
    <row r="1118" spans="54:54">
      <c r="BB1118"/>
    </row>
    <row r="1119" spans="54:54">
      <c r="BB1119"/>
    </row>
    <row r="1120" spans="54:54">
      <c r="BB1120"/>
    </row>
    <row r="1121" spans="54:54">
      <c r="BB1121"/>
    </row>
    <row r="1122" spans="54:54">
      <c r="BB1122"/>
    </row>
    <row r="1123" spans="54:54">
      <c r="BB1123"/>
    </row>
    <row r="1124" spans="54:54">
      <c r="BB1124"/>
    </row>
    <row r="1125" spans="54:54">
      <c r="BB1125"/>
    </row>
    <row r="1126" spans="54:54">
      <c r="BB1126"/>
    </row>
    <row r="1127" spans="54:54">
      <c r="BB1127"/>
    </row>
    <row r="1128" spans="54:54">
      <c r="BB1128"/>
    </row>
    <row r="1129" spans="54:54">
      <c r="BB1129"/>
    </row>
    <row r="1130" spans="54:54">
      <c r="BB1130"/>
    </row>
    <row r="1131" spans="54:54">
      <c r="BB1131"/>
    </row>
    <row r="1132" spans="54:54">
      <c r="BB1132"/>
    </row>
    <row r="1133" spans="54:54">
      <c r="BB1133"/>
    </row>
    <row r="1134" spans="54:54">
      <c r="BB1134"/>
    </row>
    <row r="1135" spans="54:54">
      <c r="BB1135"/>
    </row>
    <row r="1136" spans="54:54">
      <c r="BB1136"/>
    </row>
    <row r="1137" spans="54:54">
      <c r="BB1137"/>
    </row>
    <row r="1138" spans="54:54">
      <c r="BB1138"/>
    </row>
    <row r="1139" spans="54:54">
      <c r="BB1139"/>
    </row>
    <row r="1140" spans="54:54">
      <c r="BB1140"/>
    </row>
    <row r="1141" spans="54:54">
      <c r="BB1141"/>
    </row>
    <row r="1142" spans="54:54">
      <c r="BB1142"/>
    </row>
    <row r="1143" spans="54:54">
      <c r="BB1143"/>
    </row>
    <row r="1144" spans="54:54">
      <c r="BB1144"/>
    </row>
    <row r="1145" spans="54:54">
      <c r="BB1145"/>
    </row>
    <row r="1146" spans="54:54">
      <c r="BB1146"/>
    </row>
    <row r="1147" spans="54:54">
      <c r="BB1147"/>
    </row>
    <row r="1148" spans="54:54">
      <c r="BB1148"/>
    </row>
    <row r="1149" spans="54:54">
      <c r="BB1149"/>
    </row>
    <row r="1150" spans="54:54">
      <c r="BB1150"/>
    </row>
    <row r="1151" spans="54:54">
      <c r="BB1151"/>
    </row>
    <row r="1152" spans="54:54">
      <c r="BB1152"/>
    </row>
    <row r="1153" spans="54:54">
      <c r="BB1153"/>
    </row>
    <row r="1154" spans="54:54">
      <c r="BB1154"/>
    </row>
    <row r="1155" spans="54:54">
      <c r="BB1155"/>
    </row>
    <row r="1156" spans="54:54">
      <c r="BB1156"/>
    </row>
    <row r="1157" spans="54:54">
      <c r="BB1157"/>
    </row>
    <row r="1158" spans="54:54">
      <c r="BB1158"/>
    </row>
    <row r="1159" spans="54:54">
      <c r="BB1159"/>
    </row>
    <row r="1160" spans="54:54">
      <c r="BB1160"/>
    </row>
    <row r="1161" spans="54:54">
      <c r="BB1161"/>
    </row>
    <row r="1162" spans="54:54">
      <c r="BB1162"/>
    </row>
    <row r="1163" spans="54:54">
      <c r="BB1163"/>
    </row>
    <row r="1164" spans="54:54">
      <c r="BB1164"/>
    </row>
    <row r="1165" spans="54:54">
      <c r="BB1165"/>
    </row>
    <row r="1166" spans="54:54">
      <c r="BB1166"/>
    </row>
    <row r="1167" spans="54:54">
      <c r="BB1167"/>
    </row>
    <row r="1168" spans="54:54">
      <c r="BB1168"/>
    </row>
    <row r="1169" spans="54:54">
      <c r="BB1169"/>
    </row>
    <row r="1170" spans="54:54">
      <c r="BB1170"/>
    </row>
    <row r="1171" spans="54:54">
      <c r="BB1171"/>
    </row>
    <row r="1172" spans="54:54">
      <c r="BB1172"/>
    </row>
    <row r="1173" spans="54:54">
      <c r="BB1173"/>
    </row>
    <row r="1174" spans="54:54">
      <c r="BB1174"/>
    </row>
    <row r="1175" spans="54:54">
      <c r="BB1175"/>
    </row>
    <row r="1176" spans="54:54">
      <c r="BB1176"/>
    </row>
    <row r="1177" spans="54:54">
      <c r="BB1177"/>
    </row>
    <row r="1178" spans="54:54">
      <c r="BB1178"/>
    </row>
    <row r="1179" spans="54:54">
      <c r="BB1179"/>
    </row>
    <row r="1180" spans="54:54">
      <c r="BB1180"/>
    </row>
    <row r="1181" spans="54:54">
      <c r="BB1181"/>
    </row>
    <row r="1182" spans="54:54">
      <c r="BB1182"/>
    </row>
    <row r="1183" spans="54:54">
      <c r="BB1183"/>
    </row>
    <row r="1184" spans="54:54">
      <c r="BB1184"/>
    </row>
    <row r="1185" spans="54:54">
      <c r="BB1185"/>
    </row>
    <row r="1186" spans="54:54">
      <c r="BB1186"/>
    </row>
    <row r="1187" spans="54:54">
      <c r="BB1187"/>
    </row>
    <row r="1188" spans="54:54">
      <c r="BB1188"/>
    </row>
    <row r="1189" spans="54:54">
      <c r="BB1189"/>
    </row>
    <row r="1190" spans="54:54">
      <c r="BB1190"/>
    </row>
    <row r="1191" spans="54:54">
      <c r="BB1191"/>
    </row>
    <row r="1192" spans="54:54">
      <c r="BB1192"/>
    </row>
    <row r="1193" spans="54:54">
      <c r="BB1193"/>
    </row>
    <row r="1194" spans="54:54">
      <c r="BB1194"/>
    </row>
    <row r="1195" spans="54:54">
      <c r="BB1195"/>
    </row>
    <row r="1196" spans="54:54">
      <c r="BB1196"/>
    </row>
    <row r="1197" spans="54:54">
      <c r="BB1197"/>
    </row>
    <row r="1198" spans="54:54">
      <c r="BB1198"/>
    </row>
    <row r="1199" spans="54:54">
      <c r="BB1199"/>
    </row>
    <row r="1200" spans="54:54">
      <c r="BB1200"/>
    </row>
    <row r="1201" spans="54:54">
      <c r="BB1201"/>
    </row>
    <row r="1202" spans="54:54">
      <c r="BB1202"/>
    </row>
    <row r="1203" spans="54:54">
      <c r="BB1203"/>
    </row>
    <row r="1204" spans="54:54">
      <c r="BB1204"/>
    </row>
    <row r="1205" spans="54:54">
      <c r="BB1205"/>
    </row>
    <row r="1206" spans="54:54">
      <c r="BB1206"/>
    </row>
    <row r="1207" spans="54:54">
      <c r="BB1207"/>
    </row>
    <row r="1208" spans="54:54">
      <c r="BB1208"/>
    </row>
    <row r="1209" spans="54:54">
      <c r="BB1209"/>
    </row>
    <row r="1210" spans="54:54">
      <c r="BB1210"/>
    </row>
    <row r="1211" spans="54:54">
      <c r="BB1211"/>
    </row>
    <row r="1212" spans="54:54">
      <c r="BB1212"/>
    </row>
    <row r="1213" spans="54:54">
      <c r="BB1213"/>
    </row>
    <row r="1214" spans="54:54">
      <c r="BB1214"/>
    </row>
    <row r="1215" spans="54:54">
      <c r="BB1215"/>
    </row>
    <row r="1216" spans="54:54">
      <c r="BB1216"/>
    </row>
    <row r="1217" spans="54:54">
      <c r="BB1217"/>
    </row>
    <row r="1218" spans="54:54">
      <c r="BB1218"/>
    </row>
    <row r="1219" spans="54:54">
      <c r="BB1219"/>
    </row>
    <row r="1220" spans="54:54">
      <c r="BB1220"/>
    </row>
    <row r="1221" spans="54:54">
      <c r="BB1221"/>
    </row>
    <row r="1222" spans="54:54">
      <c r="BB1222"/>
    </row>
    <row r="1223" spans="54:54">
      <c r="BB1223"/>
    </row>
    <row r="1224" spans="54:54">
      <c r="BB1224"/>
    </row>
    <row r="1225" spans="54:54">
      <c r="BB1225"/>
    </row>
    <row r="1226" spans="54:54">
      <c r="BB1226"/>
    </row>
    <row r="1227" spans="54:54">
      <c r="BB1227"/>
    </row>
    <row r="1228" spans="54:54">
      <c r="BB1228"/>
    </row>
    <row r="1229" spans="54:54">
      <c r="BB1229"/>
    </row>
    <row r="1230" spans="54:54">
      <c r="BB1230"/>
    </row>
    <row r="1231" spans="54:54">
      <c r="BB1231"/>
    </row>
    <row r="1232" spans="54:54">
      <c r="BB1232"/>
    </row>
    <row r="1233" spans="54:54">
      <c r="BB1233"/>
    </row>
    <row r="1234" spans="54:54">
      <c r="BB1234"/>
    </row>
    <row r="1235" spans="54:54">
      <c r="BB1235"/>
    </row>
    <row r="1236" spans="54:54">
      <c r="BB1236"/>
    </row>
    <row r="1237" spans="54:54">
      <c r="BB1237"/>
    </row>
    <row r="1238" spans="54:54">
      <c r="BB1238"/>
    </row>
    <row r="1239" spans="54:54">
      <c r="BB1239"/>
    </row>
    <row r="1240" spans="54:54">
      <c r="BB1240"/>
    </row>
    <row r="1241" spans="54:54">
      <c r="BB1241"/>
    </row>
    <row r="1242" spans="54:54">
      <c r="BB1242"/>
    </row>
    <row r="1243" spans="54:54">
      <c r="BB1243"/>
    </row>
    <row r="1244" spans="54:54">
      <c r="BB1244"/>
    </row>
    <row r="1245" spans="54:54">
      <c r="BB1245"/>
    </row>
    <row r="1246" spans="54:54">
      <c r="BB1246"/>
    </row>
    <row r="1247" spans="54:54">
      <c r="BB1247"/>
    </row>
    <row r="1248" spans="54:54">
      <c r="BB1248"/>
    </row>
    <row r="1249" spans="54:54">
      <c r="BB1249"/>
    </row>
    <row r="1250" spans="54:54">
      <c r="BB1250"/>
    </row>
    <row r="1251" spans="54:54">
      <c r="BB1251"/>
    </row>
    <row r="1252" spans="54:54">
      <c r="BB1252"/>
    </row>
    <row r="1253" spans="54:54">
      <c r="BB1253"/>
    </row>
    <row r="1254" spans="54:54">
      <c r="BB1254"/>
    </row>
    <row r="1255" spans="54:54">
      <c r="BB1255"/>
    </row>
    <row r="1256" spans="54:54">
      <c r="BB1256"/>
    </row>
    <row r="1257" spans="54:54">
      <c r="BB1257"/>
    </row>
    <row r="1258" spans="54:54">
      <c r="BB1258"/>
    </row>
    <row r="1259" spans="54:54">
      <c r="BB1259"/>
    </row>
    <row r="1260" spans="54:54">
      <c r="BB1260"/>
    </row>
    <row r="1261" spans="54:54">
      <c r="BB1261"/>
    </row>
    <row r="1262" spans="54:54">
      <c r="BB1262"/>
    </row>
    <row r="1263" spans="54:54">
      <c r="BB1263"/>
    </row>
    <row r="1264" spans="54:54">
      <c r="BB1264"/>
    </row>
    <row r="1265" spans="54:54">
      <c r="BB1265"/>
    </row>
    <row r="1266" spans="54:54">
      <c r="BB1266"/>
    </row>
    <row r="1267" spans="54:54">
      <c r="BB1267"/>
    </row>
    <row r="1268" spans="54:54">
      <c r="BB1268"/>
    </row>
    <row r="1269" spans="54:54">
      <c r="BB1269"/>
    </row>
    <row r="1270" spans="54:54">
      <c r="BB1270"/>
    </row>
    <row r="1271" spans="54:54">
      <c r="BB1271"/>
    </row>
    <row r="1272" spans="54:54">
      <c r="BB1272"/>
    </row>
    <row r="1273" spans="54:54">
      <c r="BB1273"/>
    </row>
    <row r="1274" spans="54:54">
      <c r="BB1274"/>
    </row>
    <row r="1275" spans="54:54">
      <c r="BB1275"/>
    </row>
    <row r="1276" spans="54:54">
      <c r="BB1276"/>
    </row>
    <row r="1277" spans="54:54">
      <c r="BB1277"/>
    </row>
    <row r="1278" spans="54:54">
      <c r="BB1278"/>
    </row>
    <row r="1279" spans="54:54">
      <c r="BB1279"/>
    </row>
    <row r="1280" spans="54:54">
      <c r="BB1280"/>
    </row>
    <row r="1281" spans="54:54">
      <c r="BB1281"/>
    </row>
    <row r="1282" spans="54:54">
      <c r="BB1282"/>
    </row>
    <row r="1283" spans="54:54">
      <c r="BB1283"/>
    </row>
    <row r="1284" spans="54:54">
      <c r="BB1284"/>
    </row>
    <row r="1285" spans="54:54">
      <c r="BB1285"/>
    </row>
    <row r="1286" spans="54:54">
      <c r="BB1286"/>
    </row>
    <row r="1287" spans="54:54">
      <c r="BB1287"/>
    </row>
    <row r="1288" spans="54:54">
      <c r="BB1288"/>
    </row>
    <row r="1289" spans="54:54">
      <c r="BB1289"/>
    </row>
    <row r="1290" spans="54:54">
      <c r="BB1290"/>
    </row>
    <row r="1291" spans="54:54">
      <c r="BB1291"/>
    </row>
    <row r="1292" spans="54:54">
      <c r="BB1292"/>
    </row>
    <row r="1293" spans="54:54">
      <c r="BB1293"/>
    </row>
    <row r="1294" spans="54:54">
      <c r="BB1294"/>
    </row>
    <row r="1295" spans="54:54">
      <c r="BB1295"/>
    </row>
    <row r="1296" spans="54:54">
      <c r="BB1296"/>
    </row>
    <row r="1297" spans="54:54">
      <c r="BB1297"/>
    </row>
    <row r="1298" spans="54:54">
      <c r="BB1298"/>
    </row>
    <row r="1299" spans="54:54">
      <c r="BB1299"/>
    </row>
    <row r="1300" spans="54:54">
      <c r="BB1300"/>
    </row>
    <row r="1048576" ht="15" customHeight="1"/>
  </sheetData>
  <mergeCells count="69">
    <mergeCell ref="BL2:BN2"/>
    <mergeCell ref="AT2:AV2"/>
    <mergeCell ref="AW2:AX2"/>
    <mergeCell ref="H13:I13"/>
    <mergeCell ref="BH9:BI9"/>
    <mergeCell ref="AU5:AV5"/>
    <mergeCell ref="AR7:AS7"/>
    <mergeCell ref="AR12:AS12"/>
    <mergeCell ref="BH10:BI10"/>
    <mergeCell ref="BH11:BI11"/>
    <mergeCell ref="AH1:AP1"/>
    <mergeCell ref="Q2:T2"/>
    <mergeCell ref="AK2:AM2"/>
    <mergeCell ref="Z2:AD2"/>
    <mergeCell ref="H17:I17"/>
    <mergeCell ref="BH15:BI15"/>
    <mergeCell ref="BH12:BI12"/>
    <mergeCell ref="BB2:BK2"/>
    <mergeCell ref="AQ2:AR2"/>
    <mergeCell ref="F154:G154"/>
    <mergeCell ref="F155:G155"/>
    <mergeCell ref="F158:G158"/>
    <mergeCell ref="F105:G105"/>
    <mergeCell ref="F73:G73"/>
    <mergeCell ref="I1:N1"/>
    <mergeCell ref="F150:G150"/>
    <mergeCell ref="D108:E108"/>
    <mergeCell ref="F108:G108"/>
    <mergeCell ref="F148:G148"/>
    <mergeCell ref="F128:G128"/>
    <mergeCell ref="F130:G130"/>
    <mergeCell ref="F161:G161"/>
    <mergeCell ref="F163:G163"/>
    <mergeCell ref="F164:G164"/>
    <mergeCell ref="F166:G166"/>
    <mergeCell ref="F182:G182"/>
    <mergeCell ref="F172:G172"/>
    <mergeCell ref="F173:G173"/>
    <mergeCell ref="F176:G176"/>
    <mergeCell ref="F167:G167"/>
    <mergeCell ref="F169:G169"/>
    <mergeCell ref="F187:G187"/>
    <mergeCell ref="F189:G189"/>
    <mergeCell ref="F197:G197"/>
    <mergeCell ref="F183:G183"/>
    <mergeCell ref="F177:G177"/>
    <mergeCell ref="F178:G178"/>
    <mergeCell ref="F180:G180"/>
    <mergeCell ref="F190:G190"/>
    <mergeCell ref="F193:G193"/>
    <mergeCell ref="F195:G195"/>
    <mergeCell ref="D196:E196"/>
    <mergeCell ref="F196:G196"/>
    <mergeCell ref="F191:G191"/>
    <mergeCell ref="F192:G192"/>
    <mergeCell ref="F204:G204"/>
    <mergeCell ref="F205:G205"/>
    <mergeCell ref="F207:G207"/>
    <mergeCell ref="F201:G201"/>
    <mergeCell ref="F203:G203"/>
    <mergeCell ref="F198:G198"/>
    <mergeCell ref="F200:G200"/>
    <mergeCell ref="D215:E215"/>
    <mergeCell ref="F215:G215"/>
    <mergeCell ref="F216:G216"/>
    <mergeCell ref="F208:G208"/>
    <mergeCell ref="D209:E209"/>
    <mergeCell ref="F209:G209"/>
    <mergeCell ref="F212:G212"/>
  </mergeCells>
  <pageMargins left="0.7" right="0.7" top="0.75" bottom="0.75" header="0.3" footer="0.3"/>
  <pageSetup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7F18CC-6EA4-FE45-8BD3-7366A3D16DB1}">
  <dimension ref="A1:BV218"/>
  <sheetViews>
    <sheetView topLeftCell="A18" zoomScale="72" workbookViewId="0">
      <pane ySplit="1" topLeftCell="A143" activePane="bottomLeft" state="frozen"/>
      <selection pane="bottomLeft" activeCell="A219" sqref="A219"/>
      <selection activeCell="AQ161" sqref="AQ161"/>
    </sheetView>
  </sheetViews>
  <sheetFormatPr defaultColWidth="8.85546875" defaultRowHeight="15"/>
  <cols>
    <col min="2" max="7" width="0" hidden="1" customWidth="1"/>
    <col min="8" max="32" width="9.140625" customWidth="1"/>
    <col min="35" max="60" width="9.140625" customWidth="1"/>
  </cols>
  <sheetData>
    <row r="1" customFormat="1" ht="15.95" hidden="1" thickBot="1"/>
    <row r="2" customFormat="1" ht="15.95" hidden="1" thickBot="1"/>
    <row r="3" customFormat="1" ht="15.95" hidden="1" thickBot="1"/>
    <row r="4" customFormat="1" ht="15.95" hidden="1" thickBot="1"/>
    <row r="5" customFormat="1" ht="15.95" hidden="1" thickBot="1"/>
    <row r="6" customFormat="1" ht="15.95" hidden="1" thickBot="1"/>
    <row r="7" customFormat="1" ht="15.95" hidden="1" thickBot="1"/>
    <row r="8" customFormat="1" ht="15.95" hidden="1" thickBot="1"/>
    <row r="9" customFormat="1" ht="15.95" hidden="1" thickBot="1"/>
    <row r="10" customFormat="1" ht="15.95" hidden="1" thickBot="1"/>
    <row r="11" customFormat="1" ht="15.95" hidden="1" thickBot="1"/>
    <row r="12" customFormat="1" ht="15.95" hidden="1" thickBot="1"/>
    <row r="13" customFormat="1" ht="15.95" hidden="1" thickBot="1"/>
    <row r="14" customFormat="1" ht="15.95" hidden="1" thickBot="1"/>
    <row r="15" customFormat="1" ht="15.95" hidden="1" thickBot="1"/>
    <row r="16" customFormat="1" ht="15.95" hidden="1" thickBot="1"/>
    <row r="17" spans="1:74" ht="15.95" hidden="1" thickBot="1"/>
    <row r="18" spans="1:74" ht="15.95" thickBot="1">
      <c r="A18" s="1" t="s">
        <v>15</v>
      </c>
      <c r="B18" s="1"/>
      <c r="C18" s="1"/>
      <c r="D18" s="1"/>
      <c r="E18" s="1"/>
      <c r="F18" s="1"/>
      <c r="G18" s="28">
        <v>0</v>
      </c>
      <c r="H18" s="37" t="s">
        <v>14255</v>
      </c>
      <c r="I18" s="38" t="s">
        <v>14256</v>
      </c>
      <c r="J18" s="38" t="s">
        <v>14257</v>
      </c>
      <c r="K18" s="38" t="s">
        <v>14258</v>
      </c>
      <c r="L18" s="38" t="s">
        <v>14259</v>
      </c>
      <c r="M18" s="38" t="s">
        <v>14260</v>
      </c>
      <c r="N18" s="39"/>
      <c r="O18" s="38" t="s">
        <v>14262</v>
      </c>
      <c r="P18" s="38" t="s">
        <v>14263</v>
      </c>
      <c r="Q18" s="38" t="s">
        <v>14264</v>
      </c>
      <c r="R18" s="38" t="s">
        <v>14265</v>
      </c>
      <c r="S18" s="38" t="s">
        <v>14266</v>
      </c>
      <c r="T18" s="38" t="s">
        <v>14267</v>
      </c>
      <c r="U18" s="38" t="s">
        <v>14268</v>
      </c>
      <c r="V18" s="38" t="s">
        <v>14269</v>
      </c>
      <c r="W18" s="38" t="s">
        <v>14270</v>
      </c>
      <c r="X18" s="38" t="s">
        <v>14508</v>
      </c>
      <c r="Y18" s="38" t="s">
        <v>14272</v>
      </c>
      <c r="Z18" s="38" t="s">
        <v>14273</v>
      </c>
      <c r="AA18" s="38" t="s">
        <v>14274</v>
      </c>
      <c r="AB18" s="38" t="s">
        <v>14509</v>
      </c>
      <c r="AC18" s="38" t="s">
        <v>14510</v>
      </c>
      <c r="AD18" s="38" t="s">
        <v>14511</v>
      </c>
      <c r="AE18" s="38" t="s">
        <v>14278</v>
      </c>
      <c r="AF18" s="38" t="s">
        <v>14279</v>
      </c>
      <c r="AG18" s="38"/>
      <c r="AH18" s="40" t="s">
        <v>14280</v>
      </c>
      <c r="AI18" s="46" t="s">
        <v>14281</v>
      </c>
      <c r="AJ18" s="46" t="s">
        <v>14282</v>
      </c>
      <c r="AK18" s="38" t="s">
        <v>14288</v>
      </c>
      <c r="AL18" s="38" t="s">
        <v>14289</v>
      </c>
      <c r="AM18" s="38" t="s">
        <v>14285</v>
      </c>
      <c r="AN18" s="38" t="s">
        <v>14286</v>
      </c>
      <c r="AO18" s="38" t="s">
        <v>14287</v>
      </c>
      <c r="AP18" s="38"/>
      <c r="AQ18" s="38" t="s">
        <v>14288</v>
      </c>
      <c r="AR18" s="38" t="s">
        <v>14289</v>
      </c>
      <c r="AS18" s="46" t="s">
        <v>14281</v>
      </c>
      <c r="AT18" s="38" t="s">
        <v>14288</v>
      </c>
      <c r="AU18" s="38" t="s">
        <v>14289</v>
      </c>
      <c r="AV18" s="38" t="s">
        <v>14290</v>
      </c>
      <c r="AW18" s="38" t="s">
        <v>14288</v>
      </c>
      <c r="AX18" s="38" t="s">
        <v>14289</v>
      </c>
      <c r="AY18" s="38"/>
      <c r="AZ18" s="38" t="s">
        <v>14291</v>
      </c>
      <c r="BA18" s="38"/>
      <c r="BB18" s="38" t="s">
        <v>14292</v>
      </c>
      <c r="BC18" s="38" t="s">
        <v>14293</v>
      </c>
      <c r="BD18" s="38" t="s">
        <v>14294</v>
      </c>
      <c r="BE18" s="38" t="s">
        <v>14295</v>
      </c>
      <c r="BF18" s="46" t="s">
        <v>14296</v>
      </c>
      <c r="BG18" s="46" t="s">
        <v>14297</v>
      </c>
      <c r="BH18" s="46" t="s">
        <v>14298</v>
      </c>
      <c r="BI18" s="46" t="s">
        <v>14299</v>
      </c>
      <c r="BJ18" s="46" t="s">
        <v>14300</v>
      </c>
      <c r="BK18" s="46" t="s">
        <v>14301</v>
      </c>
      <c r="BL18" s="46" t="s">
        <v>14302</v>
      </c>
      <c r="BM18" s="46" t="s">
        <v>14303</v>
      </c>
      <c r="BN18" s="46" t="s">
        <v>14512</v>
      </c>
      <c r="BO18" s="46" t="s">
        <v>14305</v>
      </c>
      <c r="BP18" s="46" t="s">
        <v>14306</v>
      </c>
      <c r="BQ18" s="46" t="s">
        <v>14307</v>
      </c>
      <c r="BR18" s="46" t="s">
        <v>14308</v>
      </c>
      <c r="BS18" s="46" t="s">
        <v>14309</v>
      </c>
      <c r="BT18" s="38" t="s">
        <v>14310</v>
      </c>
      <c r="BV18" s="49" t="s">
        <v>14416</v>
      </c>
    </row>
    <row r="19" spans="1:74" ht="17.100000000000001" thickBot="1">
      <c r="A19" s="52">
        <v>2</v>
      </c>
      <c r="B19" s="44"/>
      <c r="C19" s="44"/>
      <c r="D19" s="44"/>
      <c r="E19" s="44"/>
      <c r="F19" s="44"/>
      <c r="G19" s="28">
        <v>0</v>
      </c>
      <c r="H19" s="36">
        <f>IF('Coding - Chris'!H19='Coding - Carolyn'!H19, 1, 0)</f>
        <v>1</v>
      </c>
      <c r="I19" s="36">
        <f>IF('Coding - Chris'!I19='Coding - Carolyn'!I19, 1, 0)</f>
        <v>1</v>
      </c>
      <c r="J19" s="36">
        <f>IF('Coding - Chris'!J19='Coding - Carolyn'!J19, 1, 0)</f>
        <v>1</v>
      </c>
      <c r="K19" s="36">
        <f>IF('Coding - Chris'!K19='Coding - Carolyn'!K19, 1, 0)</f>
        <v>1</v>
      </c>
      <c r="L19" s="36">
        <f>IF('Coding - Chris'!L19='Coding - Carolyn'!L19, 1, 0)</f>
        <v>1</v>
      </c>
      <c r="M19" s="36">
        <f>IF('Coding - Chris'!M19='Coding - Carolyn'!M19, 1, 0)</f>
        <v>1</v>
      </c>
      <c r="N19" s="36"/>
      <c r="O19" s="36">
        <f>IF('Coding - Chris'!O19='Coding - Carolyn'!O19, 1, 0)</f>
        <v>1</v>
      </c>
      <c r="P19" s="36">
        <f>IF('Coding - Chris'!P19='Coding - Carolyn'!P19, 1, 0)</f>
        <v>1</v>
      </c>
      <c r="Q19" s="36">
        <f>IF('Coding - Chris'!Q19='Coding - Carolyn'!Q19, 1, 0)</f>
        <v>1</v>
      </c>
      <c r="R19" s="36">
        <f>IF('Coding - Chris'!R19='Coding - Carolyn'!R19, 1, 0)</f>
        <v>1</v>
      </c>
      <c r="S19" s="36">
        <f>IF('Coding - Chris'!S19='Coding - Carolyn'!S19, 1, 0)</f>
        <v>1</v>
      </c>
      <c r="T19" s="36">
        <f>IF('Coding - Chris'!T19='Coding - Carolyn'!T19, 1, 0)</f>
        <v>1</v>
      </c>
      <c r="U19" s="36">
        <f>IF('Coding - Chris'!U19='Coding - Carolyn'!U19, 1, 0)</f>
        <v>1</v>
      </c>
      <c r="V19" s="36">
        <f>IF('Coding - Chris'!V19='Coding - Carolyn'!V19, 1, 0)</f>
        <v>1</v>
      </c>
      <c r="W19" s="36">
        <f>IF('Coding - Chris'!W19='Coding - Carolyn'!W19, 1, 0)</f>
        <v>1</v>
      </c>
      <c r="X19" s="36">
        <f>IF('Coding - Chris'!X19='Coding - Carolyn'!X19, 1, 0)</f>
        <v>1</v>
      </c>
      <c r="Y19" s="36">
        <f>IF('Coding - Chris'!Y19='Coding - Carolyn'!Y19, 1, 0)</f>
        <v>1</v>
      </c>
      <c r="Z19" s="36">
        <f>IF('Coding - Chris'!Z19='Coding - Carolyn'!Z19, 1, 0)</f>
        <v>1</v>
      </c>
      <c r="AA19" s="36">
        <f>IF('Coding - Chris'!AA19='Coding - Carolyn'!AA19, 1, 0)</f>
        <v>1</v>
      </c>
      <c r="AB19" s="36">
        <f>IF('Coding - Chris'!AB19='Coding - Carolyn'!AB19, 1, 0)</f>
        <v>1</v>
      </c>
      <c r="AC19" s="36">
        <f>IF('Coding - Chris'!AC19='Coding - Carolyn'!AC19, 1, 0)</f>
        <v>1</v>
      </c>
      <c r="AD19" s="36">
        <f>IF('Coding - Chris'!AD19='Coding - Carolyn'!AD19, 1, 0)</f>
        <v>1</v>
      </c>
      <c r="AE19" s="36">
        <f>IF('Coding - Chris'!AE19='Coding - Carolyn'!AE19, 1, 0)</f>
        <v>1</v>
      </c>
      <c r="AF19" s="36">
        <f>IF('Coding - Chris'!AF19='Coding - Carolyn'!AF19, 1, 0)</f>
        <v>1</v>
      </c>
      <c r="AG19" s="36"/>
      <c r="AH19" s="36">
        <f>IF('Coding - Chris'!AH19='Coding - Carolyn'!AH19, 1, 0)</f>
        <v>1</v>
      </c>
      <c r="AI19" s="36">
        <f>IF('Coding - Chris'!AI19='Coding - Carolyn'!AI19, 1, 0)</f>
        <v>1</v>
      </c>
      <c r="AJ19" s="36">
        <f>IF('Coding - Chris'!AJ19='Coding - Carolyn'!AJ19, 1, 0)</f>
        <v>1</v>
      </c>
      <c r="AK19" s="36">
        <f>IF('Coding - Chris'!AK19='Coding - Carolyn'!AK19, 1, 0)</f>
        <v>1</v>
      </c>
      <c r="AL19" s="36">
        <f>IF('Coding - Chris'!AL19='Coding - Carolyn'!AL19, 1, 0)</f>
        <v>1</v>
      </c>
      <c r="AM19" s="36">
        <f>IF('Coding - Chris'!AM19='Coding - Carolyn'!AM19, 1, 0)</f>
        <v>1</v>
      </c>
      <c r="AN19" s="36">
        <f>IF('Coding - Chris'!AN19='Coding - Carolyn'!AN19, 1, 0)</f>
        <v>1</v>
      </c>
      <c r="AO19" s="36">
        <f>IF('Coding - Chris'!AO19='Coding - Carolyn'!AO19, 1, 0)</f>
        <v>1</v>
      </c>
      <c r="AP19" s="36"/>
      <c r="AQ19" s="36">
        <f>IF('Coding - Chris'!AQ19='Coding - Carolyn'!AQ19, 1, 0)</f>
        <v>1</v>
      </c>
      <c r="AR19" s="36">
        <f>IF('Coding - Chris'!AR19='Coding - Carolyn'!AR19, 1, 0)</f>
        <v>1</v>
      </c>
      <c r="AS19" s="36">
        <f>IF('Coding - Chris'!AS19='Coding - Carolyn'!AS19, 1, 0)</f>
        <v>1</v>
      </c>
      <c r="AT19" s="36">
        <f>IF('Coding - Chris'!AT19='Coding - Carolyn'!AT19, 1, 0)</f>
        <v>1</v>
      </c>
      <c r="AU19" s="36">
        <f>IF('Coding - Chris'!AU19='Coding - Carolyn'!AU19, 1, 0)</f>
        <v>1</v>
      </c>
      <c r="AV19" s="36">
        <f>IF('Coding - Chris'!AV19='Coding - Carolyn'!AV19, 1, 0)</f>
        <v>1</v>
      </c>
      <c r="AW19" s="36">
        <f>IF('Coding - Chris'!AW19='Coding - Carolyn'!AW19, 1, 0)</f>
        <v>1</v>
      </c>
      <c r="AX19" s="36">
        <f>IF('Coding - Chris'!AX19='Coding - Carolyn'!AX19, 1, 0)</f>
        <v>1</v>
      </c>
      <c r="AY19" s="36">
        <f>IF('Coding - Chris'!AY19='Coding - Carolyn'!AY19, 1, 0)</f>
        <v>1</v>
      </c>
      <c r="AZ19" s="36">
        <f>IF('Coding - Chris'!AZ19='Coding - Carolyn'!AZ19, 1, 0)</f>
        <v>1</v>
      </c>
      <c r="BA19" s="36"/>
      <c r="BB19" s="36">
        <f>IF('Coding - Chris'!BB19='Coding - Carolyn'!BB19, 1, 0)</f>
        <v>1</v>
      </c>
      <c r="BC19" s="36">
        <f>IF('Coding - Chris'!BC19='Coding - Carolyn'!BC19, 1, 0)</f>
        <v>1</v>
      </c>
      <c r="BD19" s="36">
        <f>IF('Coding - Chris'!BD19='Coding - Carolyn'!BD19, 1, 0)</f>
        <v>1</v>
      </c>
      <c r="BE19" s="36">
        <f>IF('Coding - Chris'!BE19='Coding - Carolyn'!BE19, 1, 0)</f>
        <v>1</v>
      </c>
      <c r="BF19" s="36">
        <f>IF('Coding - Chris'!BF19='Coding - Carolyn'!BF19, 1, 0)</f>
        <v>1</v>
      </c>
      <c r="BG19" s="36">
        <f>IF('Coding - Chris'!BG19='Coding - Carolyn'!BG19, 1, 0)</f>
        <v>1</v>
      </c>
      <c r="BH19" s="36">
        <f>IF('Coding - Chris'!BH19='Coding - Carolyn'!BH19, 1, 0)</f>
        <v>1</v>
      </c>
      <c r="BI19" s="36">
        <f>IF('Coding - Chris'!BI19='Coding - Carolyn'!BI19, 1, 0)</f>
        <v>1</v>
      </c>
      <c r="BJ19" s="36">
        <f>IF('Coding - Chris'!BJ19='Coding - Carolyn'!BJ19, 1, 0)</f>
        <v>1</v>
      </c>
      <c r="BK19" s="36">
        <f>IF('Coding - Chris'!BK19='Coding - Carolyn'!BK19, 1, 0)</f>
        <v>1</v>
      </c>
      <c r="BL19" s="36">
        <f>IF('Coding - Chris'!BL19='Coding - Carolyn'!BL19, 1, 0)</f>
        <v>1</v>
      </c>
      <c r="BM19" s="36">
        <f>IF('Coding - Chris'!BM19='Coding - Carolyn'!BM19, 1, 0)</f>
        <v>1</v>
      </c>
      <c r="BN19" s="36">
        <f>IF('Coding - Chris'!BN19='Coding - Carolyn'!BN19, 1, 0)</f>
        <v>1</v>
      </c>
      <c r="BO19" s="36">
        <f>IF('Coding - Chris'!BO19='Coding - Carolyn'!BO19, 1, 0)</f>
        <v>1</v>
      </c>
      <c r="BP19" s="36">
        <f>IF('Coding - Chris'!BP19='Coding - Carolyn'!BP19, 1, 0)</f>
        <v>1</v>
      </c>
      <c r="BQ19" s="36">
        <f>IF('Coding - Chris'!BQ19='Coding - Carolyn'!BQ19, 1, 0)</f>
        <v>1</v>
      </c>
      <c r="BR19" s="36">
        <f>IF('Coding - Chris'!BR19='Coding - Carolyn'!BR19, 1, 0)</f>
        <v>1</v>
      </c>
      <c r="BS19" s="36">
        <f>IF('Coding - Chris'!BS19='Coding - Carolyn'!BS19, 1, 0)</f>
        <v>1</v>
      </c>
      <c r="BT19" s="36">
        <f>IF('Coding - Chris'!BT19='Coding - Carolyn'!BT19, 1, 0)</f>
        <v>1</v>
      </c>
      <c r="BV19" s="36">
        <f>IF('Coding - Chris'!BV19='Coding - Carolyn'!BV19, 1, 0)</f>
        <v>1</v>
      </c>
    </row>
    <row r="20" spans="1:74" ht="17.100000000000001" thickBot="1">
      <c r="A20" s="52">
        <v>4</v>
      </c>
      <c r="B20" s="44"/>
      <c r="C20" s="44"/>
      <c r="D20" s="44"/>
      <c r="E20" s="44"/>
      <c r="F20" s="44"/>
      <c r="G20" s="28">
        <v>0</v>
      </c>
      <c r="H20" s="36">
        <f>IF('Coding - Chris'!H20='Coding - Carolyn'!H20, 1, 0)</f>
        <v>1</v>
      </c>
      <c r="I20" s="36">
        <f>IF('Coding - Chris'!I20='Coding - Carolyn'!I20, 1, 0)</f>
        <v>1</v>
      </c>
      <c r="J20" s="36">
        <f>IF('Coding - Chris'!J20='Coding - Carolyn'!J20, 1, 0)</f>
        <v>1</v>
      </c>
      <c r="K20" s="36">
        <f>IF('Coding - Chris'!K20='Coding - Carolyn'!K20, 1, 0)</f>
        <v>1</v>
      </c>
      <c r="L20" s="36">
        <f>IF('Coding - Chris'!L20='Coding - Carolyn'!L20, 1, 0)</f>
        <v>1</v>
      </c>
      <c r="M20" s="36">
        <f>IF('Coding - Chris'!M20='Coding - Carolyn'!M20, 1, 0)</f>
        <v>1</v>
      </c>
      <c r="N20" s="36"/>
      <c r="O20" s="36">
        <f>IF('Coding - Chris'!O20='Coding - Carolyn'!O20, 1, 0)</f>
        <v>1</v>
      </c>
      <c r="P20" s="36">
        <f>IF('Coding - Chris'!P20='Coding - Carolyn'!P20, 1, 0)</f>
        <v>1</v>
      </c>
      <c r="Q20" s="36">
        <f>IF('Coding - Chris'!Q20='Coding - Carolyn'!Q20, 1, 0)</f>
        <v>1</v>
      </c>
      <c r="R20" s="36">
        <f>IF('Coding - Chris'!R20='Coding - Carolyn'!R20, 1, 0)</f>
        <v>1</v>
      </c>
      <c r="S20" s="36">
        <f>IF('Coding - Chris'!S20='Coding - Carolyn'!S20, 1, 0)</f>
        <v>1</v>
      </c>
      <c r="T20" s="36">
        <f>IF('Coding - Chris'!T20='Coding - Carolyn'!T20, 1, 0)</f>
        <v>1</v>
      </c>
      <c r="U20" s="36">
        <f>IF('Coding - Chris'!U20='Coding - Carolyn'!U20, 1, 0)</f>
        <v>1</v>
      </c>
      <c r="V20" s="36">
        <f>IF('Coding - Chris'!V20='Coding - Carolyn'!V20, 1, 0)</f>
        <v>1</v>
      </c>
      <c r="W20" s="36">
        <f>IF('Coding - Chris'!W20='Coding - Carolyn'!W20, 1, 0)</f>
        <v>1</v>
      </c>
      <c r="X20" s="36">
        <f>IF('Coding - Chris'!X20='Coding - Carolyn'!X20, 1, 0)</f>
        <v>1</v>
      </c>
      <c r="Y20" s="36">
        <f>IF('Coding - Chris'!Y20='Coding - Carolyn'!Y20, 1, 0)</f>
        <v>1</v>
      </c>
      <c r="Z20" s="36">
        <f>IF('Coding - Chris'!Z20='Coding - Carolyn'!Z20, 1, 0)</f>
        <v>1</v>
      </c>
      <c r="AA20" s="36">
        <f>IF('Coding - Chris'!AA20='Coding - Carolyn'!AA20, 1, 0)</f>
        <v>1</v>
      </c>
      <c r="AB20" s="36">
        <f>IF('Coding - Chris'!AB20='Coding - Carolyn'!AB20, 1, 0)</f>
        <v>1</v>
      </c>
      <c r="AC20" s="36">
        <f>IF('Coding - Chris'!AC20='Coding - Carolyn'!AC20, 1, 0)</f>
        <v>1</v>
      </c>
      <c r="AD20" s="36">
        <f>IF('Coding - Chris'!AD20='Coding - Carolyn'!AD20, 1, 0)</f>
        <v>1</v>
      </c>
      <c r="AE20" s="36">
        <f>IF('Coding - Chris'!AE20='Coding - Carolyn'!AE20, 1, 0)</f>
        <v>1</v>
      </c>
      <c r="AF20" s="36">
        <f>IF('Coding - Chris'!AF20='Coding - Carolyn'!AF20, 1, 0)</f>
        <v>1</v>
      </c>
      <c r="AG20" s="36"/>
      <c r="AH20" s="36">
        <f>IF('Coding - Chris'!AH20='Coding - Carolyn'!AH20, 1, 0)</f>
        <v>1</v>
      </c>
      <c r="AI20" s="36">
        <f>IF('Coding - Chris'!AI20='Coding - Carolyn'!AI20, 1, 0)</f>
        <v>1</v>
      </c>
      <c r="AJ20" s="36">
        <f>IF('Coding - Chris'!AJ20='Coding - Carolyn'!AJ20, 1, 0)</f>
        <v>1</v>
      </c>
      <c r="AK20" s="36">
        <f>IF('Coding - Chris'!AK20='Coding - Carolyn'!AK20, 1, 0)</f>
        <v>1</v>
      </c>
      <c r="AL20" s="36">
        <f>IF('Coding - Chris'!AL20='Coding - Carolyn'!AL20, 1, 0)</f>
        <v>1</v>
      </c>
      <c r="AM20" s="36">
        <f>IF('Coding - Chris'!AM20='Coding - Carolyn'!AM20, 1, 0)</f>
        <v>1</v>
      </c>
      <c r="AN20" s="36">
        <f>IF('Coding - Chris'!AN20='Coding - Carolyn'!AN20, 1, 0)</f>
        <v>1</v>
      </c>
      <c r="AO20" s="36">
        <f>IF('Coding - Chris'!AO20='Coding - Carolyn'!AO20, 1, 0)</f>
        <v>1</v>
      </c>
      <c r="AP20" s="36"/>
      <c r="AQ20" s="36">
        <f>IF('Coding - Chris'!AQ20='Coding - Carolyn'!AQ20, 1, 0)</f>
        <v>1</v>
      </c>
      <c r="AR20" s="36">
        <f>IF('Coding - Chris'!AR20='Coding - Carolyn'!AR20, 1, 0)</f>
        <v>1</v>
      </c>
      <c r="AS20" s="36">
        <f>IF('Coding - Chris'!AS20='Coding - Carolyn'!AS20, 1, 0)</f>
        <v>1</v>
      </c>
      <c r="AT20" s="36">
        <f>IF('Coding - Chris'!AT20='Coding - Carolyn'!AT20, 1, 0)</f>
        <v>1</v>
      </c>
      <c r="AU20" s="36">
        <f>IF('Coding - Chris'!AU20='Coding - Carolyn'!AU20, 1, 0)</f>
        <v>1</v>
      </c>
      <c r="AV20" s="36">
        <f>IF('Coding - Chris'!AV20='Coding - Carolyn'!AV20, 1, 0)</f>
        <v>1</v>
      </c>
      <c r="AW20" s="36">
        <f>IF('Coding - Chris'!AW20='Coding - Carolyn'!AW20, 1, 0)</f>
        <v>1</v>
      </c>
      <c r="AX20" s="36">
        <f>IF('Coding - Chris'!AX20='Coding - Carolyn'!AX20, 1, 0)</f>
        <v>1</v>
      </c>
      <c r="AY20" s="36">
        <f>IF('Coding - Chris'!AY20='Coding - Carolyn'!AY20, 1, 0)</f>
        <v>1</v>
      </c>
      <c r="AZ20" s="36">
        <f>IF('Coding - Chris'!AZ20='Coding - Carolyn'!AZ20, 1, 0)</f>
        <v>1</v>
      </c>
      <c r="BA20" s="36"/>
      <c r="BB20" s="36">
        <f>IF('Coding - Chris'!BB20='Coding - Carolyn'!BB20, 1, 0)</f>
        <v>1</v>
      </c>
      <c r="BC20" s="36">
        <f>IF('Coding - Chris'!BC20='Coding - Carolyn'!BC20, 1, 0)</f>
        <v>1</v>
      </c>
      <c r="BD20" s="36">
        <f>IF('Coding - Chris'!BD20='Coding - Carolyn'!BD20, 1, 0)</f>
        <v>1</v>
      </c>
      <c r="BE20" s="36">
        <f>IF('Coding - Chris'!BE20='Coding - Carolyn'!BE20, 1, 0)</f>
        <v>1</v>
      </c>
      <c r="BF20" s="36">
        <f>IF('Coding - Chris'!BF20='Coding - Carolyn'!BF20, 1, 0)</f>
        <v>1</v>
      </c>
      <c r="BG20" s="36">
        <f>IF('Coding - Chris'!BG20='Coding - Carolyn'!BG20, 1, 0)</f>
        <v>1</v>
      </c>
      <c r="BH20" s="36">
        <f>IF('Coding - Chris'!BH20='Coding - Carolyn'!BH20, 1, 0)</f>
        <v>1</v>
      </c>
      <c r="BI20" s="36">
        <f>IF('Coding - Chris'!BI20='Coding - Carolyn'!BI20, 1, 0)</f>
        <v>1</v>
      </c>
      <c r="BJ20" s="36">
        <f>IF('Coding - Chris'!BJ20='Coding - Carolyn'!BJ20, 1, 0)</f>
        <v>1</v>
      </c>
      <c r="BK20" s="36">
        <f>IF('Coding - Chris'!BK20='Coding - Carolyn'!BK20, 1, 0)</f>
        <v>1</v>
      </c>
      <c r="BL20" s="36">
        <f>IF('Coding - Chris'!BL20='Coding - Carolyn'!BL20, 1, 0)</f>
        <v>1</v>
      </c>
      <c r="BM20" s="36">
        <f>IF('Coding - Chris'!BM20='Coding - Carolyn'!BM20, 1, 0)</f>
        <v>1</v>
      </c>
      <c r="BN20" s="36">
        <f>IF('Coding - Chris'!BN20='Coding - Carolyn'!BN20, 1, 0)</f>
        <v>1</v>
      </c>
      <c r="BO20" s="36">
        <f>IF('Coding - Chris'!BO20='Coding - Carolyn'!BO20, 1, 0)</f>
        <v>1</v>
      </c>
      <c r="BP20" s="36">
        <f>IF('Coding - Chris'!BP20='Coding - Carolyn'!BP20, 1, 0)</f>
        <v>1</v>
      </c>
      <c r="BQ20" s="36">
        <f>IF('Coding - Chris'!BQ20='Coding - Carolyn'!BQ20, 1, 0)</f>
        <v>1</v>
      </c>
      <c r="BR20" s="36">
        <f>IF('Coding - Chris'!BR20='Coding - Carolyn'!BR20, 1, 0)</f>
        <v>1</v>
      </c>
      <c r="BS20" s="36">
        <f>IF('Coding - Chris'!BS20='Coding - Carolyn'!BS20, 1, 0)</f>
        <v>1</v>
      </c>
      <c r="BT20" s="36">
        <f>IF('Coding - Chris'!BT20='Coding - Carolyn'!BT20, 1, 0)</f>
        <v>1</v>
      </c>
      <c r="BV20" s="36">
        <f>IF('Coding - Chris'!BV20='Coding - Carolyn'!BV20, 1, 0)</f>
        <v>1</v>
      </c>
    </row>
    <row r="21" spans="1:74" ht="17.100000000000001" thickBot="1">
      <c r="A21" s="52"/>
      <c r="B21" s="44"/>
      <c r="C21" s="44"/>
      <c r="D21" s="44"/>
      <c r="E21" s="44"/>
      <c r="F21" s="44"/>
      <c r="G21" s="28">
        <v>0</v>
      </c>
      <c r="H21" s="36">
        <f>IF('Coding - Chris'!H21='Coding - Carolyn'!H21, 1, 0)</f>
        <v>1</v>
      </c>
      <c r="I21" s="36">
        <f>IF('Coding - Chris'!I21='Coding - Carolyn'!I21, 1, 0)</f>
        <v>1</v>
      </c>
      <c r="J21" s="36">
        <f>IF('Coding - Chris'!J21='Coding - Carolyn'!J21, 1, 0)</f>
        <v>1</v>
      </c>
      <c r="K21" s="36">
        <f>IF('Coding - Chris'!K21='Coding - Carolyn'!K21, 1, 0)</f>
        <v>1</v>
      </c>
      <c r="L21" s="36">
        <f>IF('Coding - Chris'!L21='Coding - Carolyn'!L21, 1, 0)</f>
        <v>1</v>
      </c>
      <c r="M21" s="36">
        <f>IF('Coding - Chris'!M21='Coding - Carolyn'!M21, 1, 0)</f>
        <v>1</v>
      </c>
      <c r="N21" s="36"/>
      <c r="O21" s="36">
        <f>IF('Coding - Chris'!O21='Coding - Carolyn'!O21, 1, 0)</f>
        <v>1</v>
      </c>
      <c r="P21" s="36">
        <f>IF('Coding - Chris'!P21='Coding - Carolyn'!P21, 1, 0)</f>
        <v>1</v>
      </c>
      <c r="Q21" s="36">
        <f>IF('Coding - Chris'!Q21='Coding - Carolyn'!Q21, 1, 0)</f>
        <v>1</v>
      </c>
      <c r="R21" s="36">
        <f>IF('Coding - Chris'!R21='Coding - Carolyn'!R21, 1, 0)</f>
        <v>1</v>
      </c>
      <c r="S21" s="36">
        <f>IF('Coding - Chris'!S21='Coding - Carolyn'!S21, 1, 0)</f>
        <v>1</v>
      </c>
      <c r="T21" s="36">
        <f>IF('Coding - Chris'!T21='Coding - Carolyn'!T21, 1, 0)</f>
        <v>1</v>
      </c>
      <c r="U21" s="36">
        <f>IF('Coding - Chris'!U21='Coding - Carolyn'!U21, 1, 0)</f>
        <v>1</v>
      </c>
      <c r="V21" s="36">
        <f>IF('Coding - Chris'!V21='Coding - Carolyn'!V21, 1, 0)</f>
        <v>1</v>
      </c>
      <c r="W21" s="36">
        <f>IF('Coding - Chris'!W21='Coding - Carolyn'!W21, 1, 0)</f>
        <v>1</v>
      </c>
      <c r="X21" s="36">
        <f>IF('Coding - Chris'!X21='Coding - Carolyn'!X21, 1, 0)</f>
        <v>1</v>
      </c>
      <c r="Y21" s="36">
        <f>IF('Coding - Chris'!Y21='Coding - Carolyn'!Y21, 1, 0)</f>
        <v>1</v>
      </c>
      <c r="Z21" s="36">
        <f>IF('Coding - Chris'!Z21='Coding - Carolyn'!Z21, 1, 0)</f>
        <v>1</v>
      </c>
      <c r="AA21" s="36">
        <f>IF('Coding - Chris'!AA21='Coding - Carolyn'!AA21, 1, 0)</f>
        <v>1</v>
      </c>
      <c r="AB21" s="36">
        <f>IF('Coding - Chris'!AB21='Coding - Carolyn'!AB21, 1, 0)</f>
        <v>1</v>
      </c>
      <c r="AC21" s="36">
        <f>IF('Coding - Chris'!AC21='Coding - Carolyn'!AC21, 1, 0)</f>
        <v>1</v>
      </c>
      <c r="AD21" s="36">
        <f>IF('Coding - Chris'!AD21='Coding - Carolyn'!AD21, 1, 0)</f>
        <v>1</v>
      </c>
      <c r="AE21" s="36">
        <f>IF('Coding - Chris'!AE21='Coding - Carolyn'!AE21, 1, 0)</f>
        <v>1</v>
      </c>
      <c r="AF21" s="36">
        <f>IF('Coding - Chris'!AF21='Coding - Carolyn'!AF21, 1, 0)</f>
        <v>1</v>
      </c>
      <c r="AG21" s="36"/>
      <c r="AH21" s="36">
        <f>IF('Coding - Chris'!AH21='Coding - Carolyn'!AH21, 1, 0)</f>
        <v>1</v>
      </c>
      <c r="AI21" s="36">
        <f>IF('Coding - Chris'!AI21='Coding - Carolyn'!AI21, 1, 0)</f>
        <v>1</v>
      </c>
      <c r="AJ21" s="36">
        <f>IF('Coding - Chris'!AJ21='Coding - Carolyn'!AJ21, 1, 0)</f>
        <v>1</v>
      </c>
      <c r="AK21" s="36">
        <f>IF('Coding - Chris'!AK21='Coding - Carolyn'!AK21, 1, 0)</f>
        <v>1</v>
      </c>
      <c r="AL21" s="36">
        <f>IF('Coding - Chris'!AL21='Coding - Carolyn'!AL21, 1, 0)</f>
        <v>1</v>
      </c>
      <c r="AM21" s="36">
        <f>IF('Coding - Chris'!AM21='Coding - Carolyn'!AM21, 1, 0)</f>
        <v>1</v>
      </c>
      <c r="AN21" s="36">
        <f>IF('Coding - Chris'!AN21='Coding - Carolyn'!AN21, 1, 0)</f>
        <v>1</v>
      </c>
      <c r="AO21" s="36">
        <f>IF('Coding - Chris'!AO21='Coding - Carolyn'!AO21, 1, 0)</f>
        <v>1</v>
      </c>
      <c r="AP21" s="36"/>
      <c r="AQ21" s="36">
        <f>IF('Coding - Chris'!AQ21='Coding - Carolyn'!AQ21, 1, 0)</f>
        <v>1</v>
      </c>
      <c r="AR21" s="36">
        <f>IF('Coding - Chris'!AR21='Coding - Carolyn'!AR21, 1, 0)</f>
        <v>1</v>
      </c>
      <c r="AS21" s="36">
        <f>IF('Coding - Chris'!AS21='Coding - Carolyn'!AS21, 1, 0)</f>
        <v>1</v>
      </c>
      <c r="AT21" s="36">
        <f>IF('Coding - Chris'!AT21='Coding - Carolyn'!AT21, 1, 0)</f>
        <v>1</v>
      </c>
      <c r="AU21" s="36">
        <f>IF('Coding - Chris'!AU21='Coding - Carolyn'!AU21, 1, 0)</f>
        <v>1</v>
      </c>
      <c r="AV21" s="36">
        <f>IF('Coding - Chris'!AV21='Coding - Carolyn'!AV21, 1, 0)</f>
        <v>1</v>
      </c>
      <c r="AW21" s="36">
        <f>IF('Coding - Chris'!AW21='Coding - Carolyn'!AW21, 1, 0)</f>
        <v>1</v>
      </c>
      <c r="AX21" s="36">
        <f>IF('Coding - Chris'!AX21='Coding - Carolyn'!AX21, 1, 0)</f>
        <v>1</v>
      </c>
      <c r="AY21" s="36">
        <f>IF('Coding - Chris'!AY21='Coding - Carolyn'!AY21, 1, 0)</f>
        <v>1</v>
      </c>
      <c r="AZ21" s="36">
        <f>IF('Coding - Chris'!AZ21='Coding - Carolyn'!AZ21, 1, 0)</f>
        <v>1</v>
      </c>
      <c r="BA21" s="36"/>
      <c r="BB21" s="36">
        <f>IF('Coding - Chris'!BB21='Coding - Carolyn'!BB21, 1, 0)</f>
        <v>1</v>
      </c>
      <c r="BC21" s="36">
        <f>IF('Coding - Chris'!BC21='Coding - Carolyn'!BC21, 1, 0)</f>
        <v>1</v>
      </c>
      <c r="BD21" s="36">
        <f>IF('Coding - Chris'!BD21='Coding - Carolyn'!BD21, 1, 0)</f>
        <v>1</v>
      </c>
      <c r="BE21" s="36">
        <f>IF('Coding - Chris'!BE21='Coding - Carolyn'!BE21, 1, 0)</f>
        <v>1</v>
      </c>
      <c r="BF21" s="36">
        <f>IF('Coding - Chris'!BF21='Coding - Carolyn'!BF21, 1, 0)</f>
        <v>1</v>
      </c>
      <c r="BG21" s="36">
        <f>IF('Coding - Chris'!BG21='Coding - Carolyn'!BG21, 1, 0)</f>
        <v>1</v>
      </c>
      <c r="BH21" s="36">
        <f>IF('Coding - Chris'!BH21='Coding - Carolyn'!BH21, 1, 0)</f>
        <v>1</v>
      </c>
      <c r="BI21" s="36">
        <f>IF('Coding - Chris'!BI21='Coding - Carolyn'!BI21, 1, 0)</f>
        <v>1</v>
      </c>
      <c r="BJ21" s="36">
        <f>IF('Coding - Chris'!BJ21='Coding - Carolyn'!BJ21, 1, 0)</f>
        <v>1</v>
      </c>
      <c r="BK21" s="36">
        <f>IF('Coding - Chris'!BK21='Coding - Carolyn'!BK21, 1, 0)</f>
        <v>1</v>
      </c>
      <c r="BL21" s="36">
        <f>IF('Coding - Chris'!BL21='Coding - Carolyn'!BL21, 1, 0)</f>
        <v>1</v>
      </c>
      <c r="BM21" s="36">
        <f>IF('Coding - Chris'!BM21='Coding - Carolyn'!BM21, 1, 0)</f>
        <v>1</v>
      </c>
      <c r="BN21" s="36">
        <f>IF('Coding - Chris'!BN21='Coding - Carolyn'!BN21, 1, 0)</f>
        <v>1</v>
      </c>
      <c r="BO21" s="36">
        <f>IF('Coding - Chris'!BO21='Coding - Carolyn'!BO21, 1, 0)</f>
        <v>1</v>
      </c>
      <c r="BP21" s="36">
        <f>IF('Coding - Chris'!BP21='Coding - Carolyn'!BP21, 1, 0)</f>
        <v>1</v>
      </c>
      <c r="BQ21" s="36">
        <f>IF('Coding - Chris'!BQ21='Coding - Carolyn'!BQ21, 1, 0)</f>
        <v>1</v>
      </c>
      <c r="BR21" s="36">
        <f>IF('Coding - Chris'!BR21='Coding - Carolyn'!BR21, 1, 0)</f>
        <v>1</v>
      </c>
      <c r="BS21" s="36">
        <f>IF('Coding - Chris'!BS21='Coding - Carolyn'!BS21, 1, 0)</f>
        <v>1</v>
      </c>
      <c r="BT21" s="36">
        <f>IF('Coding - Chris'!BT21='Coding - Carolyn'!BT21, 1, 0)</f>
        <v>1</v>
      </c>
      <c r="BV21" s="36">
        <f>IF('Coding - Chris'!BV21='Coding - Carolyn'!BV21, 1, 0)</f>
        <v>1</v>
      </c>
    </row>
    <row r="22" spans="1:74" ht="17.100000000000001" thickBot="1">
      <c r="A22" s="52">
        <v>5</v>
      </c>
      <c r="B22" s="44"/>
      <c r="C22" s="44"/>
      <c r="D22" s="44"/>
      <c r="E22" s="44"/>
      <c r="F22" s="44"/>
      <c r="G22" s="28">
        <v>0</v>
      </c>
      <c r="H22" s="36">
        <f>IF('Coding - Chris'!H22='Coding - Carolyn'!H22, 1, 0)</f>
        <v>1</v>
      </c>
      <c r="I22" s="36">
        <f>IF('Coding - Chris'!I22='Coding - Carolyn'!I22, 1, 0)</f>
        <v>1</v>
      </c>
      <c r="J22" s="36">
        <f>IF('Coding - Chris'!J22='Coding - Carolyn'!J22, 1, 0)</f>
        <v>1</v>
      </c>
      <c r="K22" s="36">
        <f>IF('Coding - Chris'!K22='Coding - Carolyn'!K22, 1, 0)</f>
        <v>1</v>
      </c>
      <c r="L22" s="36">
        <f>IF('Coding - Chris'!L22='Coding - Carolyn'!L22, 1, 0)</f>
        <v>1</v>
      </c>
      <c r="M22" s="36">
        <f>IF('Coding - Chris'!M22='Coding - Carolyn'!M22, 1, 0)</f>
        <v>1</v>
      </c>
      <c r="N22" s="36"/>
      <c r="O22" s="36">
        <f>IF('Coding - Chris'!O22='Coding - Carolyn'!O22, 1, 0)</f>
        <v>1</v>
      </c>
      <c r="P22" s="36">
        <f>IF('Coding - Chris'!P22='Coding - Carolyn'!P22, 1, 0)</f>
        <v>1</v>
      </c>
      <c r="Q22" s="36">
        <f>IF('Coding - Chris'!Q22='Coding - Carolyn'!Q22, 1, 0)</f>
        <v>1</v>
      </c>
      <c r="R22" s="36">
        <f>IF('Coding - Chris'!R22='Coding - Carolyn'!R22, 1, 0)</f>
        <v>1</v>
      </c>
      <c r="S22" s="36">
        <f>IF('Coding - Chris'!S22='Coding - Carolyn'!S22, 1, 0)</f>
        <v>1</v>
      </c>
      <c r="T22" s="36">
        <f>IF('Coding - Chris'!T22='Coding - Carolyn'!T22, 1, 0)</f>
        <v>1</v>
      </c>
      <c r="U22" s="36">
        <f>IF('Coding - Chris'!U22='Coding - Carolyn'!U22, 1, 0)</f>
        <v>1</v>
      </c>
      <c r="V22" s="36">
        <f>IF('Coding - Chris'!V22='Coding - Carolyn'!V22, 1, 0)</f>
        <v>1</v>
      </c>
      <c r="W22" s="36">
        <f>IF('Coding - Chris'!W22='Coding - Carolyn'!W22, 1, 0)</f>
        <v>1</v>
      </c>
      <c r="X22" s="36">
        <f>IF('Coding - Chris'!X22='Coding - Carolyn'!X22, 1, 0)</f>
        <v>1</v>
      </c>
      <c r="Y22" s="36">
        <f>IF('Coding - Chris'!Y22='Coding - Carolyn'!Y22, 1, 0)</f>
        <v>1</v>
      </c>
      <c r="Z22" s="36">
        <f>IF('Coding - Chris'!Z22='Coding - Carolyn'!Z22, 1, 0)</f>
        <v>1</v>
      </c>
      <c r="AA22" s="36">
        <f>IF('Coding - Chris'!AA22='Coding - Carolyn'!AA22, 1, 0)</f>
        <v>1</v>
      </c>
      <c r="AB22" s="36">
        <f>IF('Coding - Chris'!AB22='Coding - Carolyn'!AB22, 1, 0)</f>
        <v>1</v>
      </c>
      <c r="AC22" s="36">
        <f>IF('Coding - Chris'!AC22='Coding - Carolyn'!AC22, 1, 0)</f>
        <v>1</v>
      </c>
      <c r="AD22" s="36">
        <f>IF('Coding - Chris'!AD22='Coding - Carolyn'!AD22, 1, 0)</f>
        <v>1</v>
      </c>
      <c r="AE22" s="36">
        <f>IF('Coding - Chris'!AE22='Coding - Carolyn'!AE22, 1, 0)</f>
        <v>1</v>
      </c>
      <c r="AF22" s="36">
        <f>IF('Coding - Chris'!AF22='Coding - Carolyn'!AF22, 1, 0)</f>
        <v>1</v>
      </c>
      <c r="AG22" s="36"/>
      <c r="AH22" s="36">
        <f>IF('Coding - Chris'!AH22='Coding - Carolyn'!AH22, 1, 0)</f>
        <v>1</v>
      </c>
      <c r="AI22" s="36">
        <f>IF('Coding - Chris'!AI22='Coding - Carolyn'!AI22, 1, 0)</f>
        <v>1</v>
      </c>
      <c r="AJ22" s="36">
        <f>IF('Coding - Chris'!AJ22='Coding - Carolyn'!AJ22, 1, 0)</f>
        <v>1</v>
      </c>
      <c r="AK22" s="36">
        <f>IF('Coding - Chris'!AK22='Coding - Carolyn'!AK22, 1, 0)</f>
        <v>1</v>
      </c>
      <c r="AL22" s="36">
        <f>IF('Coding - Chris'!AL22='Coding - Carolyn'!AL22, 1, 0)</f>
        <v>1</v>
      </c>
      <c r="AM22" s="36">
        <f>IF('Coding - Chris'!AM22='Coding - Carolyn'!AM22, 1, 0)</f>
        <v>1</v>
      </c>
      <c r="AN22" s="36">
        <f>IF('Coding - Chris'!AN22='Coding - Carolyn'!AN22, 1, 0)</f>
        <v>1</v>
      </c>
      <c r="AO22" s="36">
        <f>IF('Coding - Chris'!AO22='Coding - Carolyn'!AO22, 1, 0)</f>
        <v>1</v>
      </c>
      <c r="AP22" s="36"/>
      <c r="AQ22" s="36">
        <f>IF('Coding - Chris'!AQ22='Coding - Carolyn'!AQ22, 1, 0)</f>
        <v>1</v>
      </c>
      <c r="AR22" s="36">
        <f>IF('Coding - Chris'!AR22='Coding - Carolyn'!AR22, 1, 0)</f>
        <v>1</v>
      </c>
      <c r="AS22" s="36">
        <f>IF('Coding - Chris'!AS22='Coding - Carolyn'!AS22, 1, 0)</f>
        <v>1</v>
      </c>
      <c r="AT22" s="36">
        <f>IF('Coding - Chris'!AT22='Coding - Carolyn'!AT22, 1, 0)</f>
        <v>1</v>
      </c>
      <c r="AU22" s="36">
        <f>IF('Coding - Chris'!AU22='Coding - Carolyn'!AU22, 1, 0)</f>
        <v>1</v>
      </c>
      <c r="AV22" s="36">
        <f>IF('Coding - Chris'!AV22='Coding - Carolyn'!AV22, 1, 0)</f>
        <v>1</v>
      </c>
      <c r="AW22" s="36">
        <f>IF('Coding - Chris'!AW22='Coding - Carolyn'!AW22, 1, 0)</f>
        <v>1</v>
      </c>
      <c r="AX22" s="36">
        <f>IF('Coding - Chris'!AX22='Coding - Carolyn'!AX22, 1, 0)</f>
        <v>1</v>
      </c>
      <c r="AY22" s="36">
        <f>IF('Coding - Chris'!AY22='Coding - Carolyn'!AY22, 1, 0)</f>
        <v>1</v>
      </c>
      <c r="AZ22" s="36">
        <f>IF('Coding - Chris'!AZ22='Coding - Carolyn'!AZ22, 1, 0)</f>
        <v>1</v>
      </c>
      <c r="BA22" s="36"/>
      <c r="BB22" s="36">
        <f>IF('Coding - Chris'!BB22='Coding - Carolyn'!BB22, 1, 0)</f>
        <v>1</v>
      </c>
      <c r="BC22" s="36">
        <f>IF('Coding - Chris'!BC22='Coding - Carolyn'!BC22, 1, 0)</f>
        <v>1</v>
      </c>
      <c r="BD22" s="36">
        <f>IF('Coding - Chris'!BD22='Coding - Carolyn'!BD22, 1, 0)</f>
        <v>1</v>
      </c>
      <c r="BE22" s="36">
        <f>IF('Coding - Chris'!BE22='Coding - Carolyn'!BE22, 1, 0)</f>
        <v>1</v>
      </c>
      <c r="BF22" s="36">
        <f>IF('Coding - Chris'!BF22='Coding - Carolyn'!BF22, 1, 0)</f>
        <v>1</v>
      </c>
      <c r="BG22" s="36">
        <f>IF('Coding - Chris'!BG22='Coding - Carolyn'!BG22, 1, 0)</f>
        <v>1</v>
      </c>
      <c r="BH22" s="36">
        <f>IF('Coding - Chris'!BH22='Coding - Carolyn'!BH22, 1, 0)</f>
        <v>1</v>
      </c>
      <c r="BI22" s="36">
        <f>IF('Coding - Chris'!BI22='Coding - Carolyn'!BI22, 1, 0)</f>
        <v>1</v>
      </c>
      <c r="BJ22" s="36">
        <f>IF('Coding - Chris'!BJ22='Coding - Carolyn'!BJ22, 1, 0)</f>
        <v>1</v>
      </c>
      <c r="BK22" s="36">
        <f>IF('Coding - Chris'!BK22='Coding - Carolyn'!BK22, 1, 0)</f>
        <v>1</v>
      </c>
      <c r="BL22" s="36">
        <f>IF('Coding - Chris'!BL22='Coding - Carolyn'!BL22, 1, 0)</f>
        <v>1</v>
      </c>
      <c r="BM22" s="36">
        <f>IF('Coding - Chris'!BM22='Coding - Carolyn'!BM22, 1, 0)</f>
        <v>1</v>
      </c>
      <c r="BN22" s="36">
        <f>IF('Coding - Chris'!BN22='Coding - Carolyn'!BN22, 1, 0)</f>
        <v>1</v>
      </c>
      <c r="BO22" s="36">
        <f>IF('Coding - Chris'!BO22='Coding - Carolyn'!BO22, 1, 0)</f>
        <v>1</v>
      </c>
      <c r="BP22" s="36">
        <f>IF('Coding - Chris'!BP22='Coding - Carolyn'!BP22, 1, 0)</f>
        <v>1</v>
      </c>
      <c r="BQ22" s="36">
        <f>IF('Coding - Chris'!BQ22='Coding - Carolyn'!BQ22, 1, 0)</f>
        <v>1</v>
      </c>
      <c r="BR22" s="36">
        <f>IF('Coding - Chris'!BR22='Coding - Carolyn'!BR22, 1, 0)</f>
        <v>1</v>
      </c>
      <c r="BS22" s="36">
        <f>IF('Coding - Chris'!BS22='Coding - Carolyn'!BS22, 1, 0)</f>
        <v>1</v>
      </c>
      <c r="BT22" s="36">
        <f>IF('Coding - Chris'!BT22='Coding - Carolyn'!BT22, 1, 0)</f>
        <v>1</v>
      </c>
      <c r="BV22" s="36">
        <f>IF('Coding - Chris'!BV22='Coding - Carolyn'!BV22, 1, 0)</f>
        <v>1</v>
      </c>
    </row>
    <row r="23" spans="1:74" ht="17.100000000000001" thickBot="1">
      <c r="A23" s="52">
        <v>8</v>
      </c>
      <c r="B23" s="44"/>
      <c r="C23" s="44"/>
      <c r="D23" s="44"/>
      <c r="E23" s="44"/>
      <c r="F23" s="44"/>
      <c r="G23" s="28">
        <v>0</v>
      </c>
      <c r="H23" s="36">
        <f>IF('Coding - Chris'!H23='Coding - Carolyn'!H23, 1, 0)</f>
        <v>1</v>
      </c>
      <c r="I23" s="36">
        <f>IF('Coding - Chris'!I23='Coding - Carolyn'!I23, 1, 0)</f>
        <v>1</v>
      </c>
      <c r="J23" s="36">
        <f>IF('Coding - Chris'!J23='Coding - Carolyn'!J23, 1, 0)</f>
        <v>1</v>
      </c>
      <c r="K23" s="36">
        <f>IF('Coding - Chris'!K23='Coding - Carolyn'!K23, 1, 0)</f>
        <v>1</v>
      </c>
      <c r="L23" s="36">
        <f>IF('Coding - Chris'!L23='Coding - Carolyn'!L23, 1, 0)</f>
        <v>1</v>
      </c>
      <c r="M23" s="36">
        <f>IF('Coding - Chris'!M23='Coding - Carolyn'!M23, 1, 0)</f>
        <v>1</v>
      </c>
      <c r="N23" s="36"/>
      <c r="O23" s="36">
        <f>IF('Coding - Chris'!O23='Coding - Carolyn'!O23, 1, 0)</f>
        <v>1</v>
      </c>
      <c r="P23" s="36">
        <f>IF('Coding - Chris'!P23='Coding - Carolyn'!P23, 1, 0)</f>
        <v>1</v>
      </c>
      <c r="Q23" s="36">
        <f>IF('Coding - Chris'!Q23='Coding - Carolyn'!Q23, 1, 0)</f>
        <v>1</v>
      </c>
      <c r="R23" s="36">
        <f>IF('Coding - Chris'!R23='Coding - Carolyn'!R23, 1, 0)</f>
        <v>1</v>
      </c>
      <c r="S23" s="36">
        <f>IF('Coding - Chris'!S23='Coding - Carolyn'!S23, 1, 0)</f>
        <v>1</v>
      </c>
      <c r="T23" s="36">
        <f>IF('Coding - Chris'!T23='Coding - Carolyn'!T23, 1, 0)</f>
        <v>1</v>
      </c>
      <c r="U23" s="36">
        <f>IF('Coding - Chris'!U23='Coding - Carolyn'!U23, 1, 0)</f>
        <v>1</v>
      </c>
      <c r="V23" s="36">
        <f>IF('Coding - Chris'!V23='Coding - Carolyn'!V23, 1, 0)</f>
        <v>1</v>
      </c>
      <c r="W23" s="36">
        <f>IF('Coding - Chris'!W23='Coding - Carolyn'!W23, 1, 0)</f>
        <v>1</v>
      </c>
      <c r="X23" s="36">
        <f>IF('Coding - Chris'!X23='Coding - Carolyn'!X23, 1, 0)</f>
        <v>1</v>
      </c>
      <c r="Y23" s="36">
        <f>IF('Coding - Chris'!Y23='Coding - Carolyn'!Y23, 1, 0)</f>
        <v>1</v>
      </c>
      <c r="Z23" s="36">
        <f>IF('Coding - Chris'!Z23='Coding - Carolyn'!Z23, 1, 0)</f>
        <v>1</v>
      </c>
      <c r="AA23" s="36">
        <f>IF('Coding - Chris'!AA23='Coding - Carolyn'!AA23, 1, 0)</f>
        <v>1</v>
      </c>
      <c r="AB23" s="36">
        <f>IF('Coding - Chris'!AB23='Coding - Carolyn'!AB23, 1, 0)</f>
        <v>1</v>
      </c>
      <c r="AC23" s="36">
        <f>IF('Coding - Chris'!AC23='Coding - Carolyn'!AC23, 1, 0)</f>
        <v>1</v>
      </c>
      <c r="AD23" s="36">
        <f>IF('Coding - Chris'!AD23='Coding - Carolyn'!AD23, 1, 0)</f>
        <v>1</v>
      </c>
      <c r="AE23" s="36">
        <f>IF('Coding - Chris'!AE23='Coding - Carolyn'!AE23, 1, 0)</f>
        <v>1</v>
      </c>
      <c r="AF23" s="36">
        <f>IF('Coding - Chris'!AF23='Coding - Carolyn'!AF23, 1, 0)</f>
        <v>1</v>
      </c>
      <c r="AG23" s="36"/>
      <c r="AH23" s="36">
        <f>IF('Coding - Chris'!AH23='Coding - Carolyn'!AH23, 1, 0)</f>
        <v>1</v>
      </c>
      <c r="AI23" s="36">
        <f>IF('Coding - Chris'!AI23='Coding - Carolyn'!AI23, 1, 0)</f>
        <v>1</v>
      </c>
      <c r="AJ23" s="36">
        <f>IF('Coding - Chris'!AJ23='Coding - Carolyn'!AJ23, 1, 0)</f>
        <v>1</v>
      </c>
      <c r="AK23" s="36">
        <f>IF('Coding - Chris'!AK23='Coding - Carolyn'!AK23, 1, 0)</f>
        <v>1</v>
      </c>
      <c r="AL23" s="36">
        <f>IF('Coding - Chris'!AL23='Coding - Carolyn'!AL23, 1, 0)</f>
        <v>1</v>
      </c>
      <c r="AM23" s="36">
        <f>IF('Coding - Chris'!AM23='Coding - Carolyn'!AM23, 1, 0)</f>
        <v>1</v>
      </c>
      <c r="AN23" s="36">
        <f>IF('Coding - Chris'!AN23='Coding - Carolyn'!AN23, 1, 0)</f>
        <v>1</v>
      </c>
      <c r="AO23" s="36">
        <f>IF('Coding - Chris'!AO23='Coding - Carolyn'!AO23, 1, 0)</f>
        <v>1</v>
      </c>
      <c r="AP23" s="36"/>
      <c r="AQ23" s="36">
        <f>IF('Coding - Chris'!AQ23='Coding - Carolyn'!AQ23, 1, 0)</f>
        <v>1</v>
      </c>
      <c r="AR23" s="36">
        <f>IF('Coding - Chris'!AR23='Coding - Carolyn'!AR23, 1, 0)</f>
        <v>1</v>
      </c>
      <c r="AS23" s="36">
        <f>IF('Coding - Chris'!AS23='Coding - Carolyn'!AS23, 1, 0)</f>
        <v>1</v>
      </c>
      <c r="AT23" s="36">
        <f>IF('Coding - Chris'!AT23='Coding - Carolyn'!AT23, 1, 0)</f>
        <v>1</v>
      </c>
      <c r="AU23" s="36">
        <f>IF('Coding - Chris'!AU23='Coding - Carolyn'!AU23, 1, 0)</f>
        <v>1</v>
      </c>
      <c r="AV23" s="36">
        <f>IF('Coding - Chris'!AV23='Coding - Carolyn'!AV23, 1, 0)</f>
        <v>1</v>
      </c>
      <c r="AW23" s="36">
        <f>IF('Coding - Chris'!AW23='Coding - Carolyn'!AW23, 1, 0)</f>
        <v>1</v>
      </c>
      <c r="AX23" s="36">
        <f>IF('Coding - Chris'!AX23='Coding - Carolyn'!AX23, 1, 0)</f>
        <v>1</v>
      </c>
      <c r="AY23" s="36">
        <f>IF('Coding - Chris'!AY23='Coding - Carolyn'!AY23, 1, 0)</f>
        <v>1</v>
      </c>
      <c r="AZ23" s="36">
        <f>IF('Coding - Chris'!AZ23='Coding - Carolyn'!AZ23, 1, 0)</f>
        <v>1</v>
      </c>
      <c r="BA23" s="36"/>
      <c r="BB23" s="36">
        <f>IF('Coding - Chris'!BB23='Coding - Carolyn'!BB23, 1, 0)</f>
        <v>1</v>
      </c>
      <c r="BC23" s="36">
        <f>IF('Coding - Chris'!BC23='Coding - Carolyn'!BC23, 1, 0)</f>
        <v>1</v>
      </c>
      <c r="BD23" s="36">
        <f>IF('Coding - Chris'!BD23='Coding - Carolyn'!BD23, 1, 0)</f>
        <v>1</v>
      </c>
      <c r="BE23" s="36">
        <f>IF('Coding - Chris'!BE23='Coding - Carolyn'!BE23, 1, 0)</f>
        <v>1</v>
      </c>
      <c r="BF23" s="36">
        <f>IF('Coding - Chris'!BF23='Coding - Carolyn'!BF23, 1, 0)</f>
        <v>1</v>
      </c>
      <c r="BG23" s="36">
        <f>IF('Coding - Chris'!BG23='Coding - Carolyn'!BG23, 1, 0)</f>
        <v>1</v>
      </c>
      <c r="BH23" s="36">
        <f>IF('Coding - Chris'!BH23='Coding - Carolyn'!BH23, 1, 0)</f>
        <v>1</v>
      </c>
      <c r="BI23" s="36">
        <f>IF('Coding - Chris'!BI23='Coding - Carolyn'!BI23, 1, 0)</f>
        <v>1</v>
      </c>
      <c r="BJ23" s="36">
        <f>IF('Coding - Chris'!BJ23='Coding - Carolyn'!BJ23, 1, 0)</f>
        <v>1</v>
      </c>
      <c r="BK23" s="36">
        <f>IF('Coding - Chris'!BK23='Coding - Carolyn'!BK23, 1, 0)</f>
        <v>1</v>
      </c>
      <c r="BL23" s="36">
        <f>IF('Coding - Chris'!BL23='Coding - Carolyn'!BL23, 1, 0)</f>
        <v>1</v>
      </c>
      <c r="BM23" s="36">
        <f>IF('Coding - Chris'!BM23='Coding - Carolyn'!BM23, 1, 0)</f>
        <v>1</v>
      </c>
      <c r="BN23" s="36">
        <f>IF('Coding - Chris'!BN23='Coding - Carolyn'!BN23, 1, 0)</f>
        <v>1</v>
      </c>
      <c r="BO23" s="36">
        <f>IF('Coding - Chris'!BO23='Coding - Carolyn'!BO23, 1, 0)</f>
        <v>1</v>
      </c>
      <c r="BP23" s="36">
        <f>IF('Coding - Chris'!BP23='Coding - Carolyn'!BP23, 1, 0)</f>
        <v>1</v>
      </c>
      <c r="BQ23" s="36">
        <f>IF('Coding - Chris'!BQ23='Coding - Carolyn'!BQ23, 1, 0)</f>
        <v>1</v>
      </c>
      <c r="BR23" s="36">
        <f>IF('Coding - Chris'!BR23='Coding - Carolyn'!BR23, 1, 0)</f>
        <v>1</v>
      </c>
      <c r="BS23" s="36">
        <f>IF('Coding - Chris'!BS23='Coding - Carolyn'!BS23, 1, 0)</f>
        <v>1</v>
      </c>
      <c r="BT23" s="36">
        <f>IF('Coding - Chris'!BT23='Coding - Carolyn'!BT23, 1, 0)</f>
        <v>1</v>
      </c>
      <c r="BV23" s="36">
        <f>IF('Coding - Chris'!BV23='Coding - Carolyn'!BV23, 1, 0)</f>
        <v>1</v>
      </c>
    </row>
    <row r="24" spans="1:74" ht="17.100000000000001" thickBot="1">
      <c r="A24" s="52">
        <v>11</v>
      </c>
      <c r="B24" s="44"/>
      <c r="C24" s="44"/>
      <c r="D24" s="44"/>
      <c r="E24" s="44"/>
      <c r="F24" s="44"/>
      <c r="G24" s="28">
        <v>0</v>
      </c>
      <c r="H24" s="36">
        <f>IF('Coding - Chris'!H24='Coding - Carolyn'!H24, 1, 0)</f>
        <v>1</v>
      </c>
      <c r="I24" s="36">
        <f>IF('Coding - Chris'!I24='Coding - Carolyn'!I24, 1, 0)</f>
        <v>1</v>
      </c>
      <c r="J24" s="36">
        <f>IF('Coding - Chris'!J24='Coding - Carolyn'!J24, 1, 0)</f>
        <v>1</v>
      </c>
      <c r="K24" s="36">
        <f>IF('Coding - Chris'!K24='Coding - Carolyn'!K24, 1, 0)</f>
        <v>1</v>
      </c>
      <c r="L24" s="36">
        <f>IF('Coding - Chris'!L24='Coding - Carolyn'!L24, 1, 0)</f>
        <v>1</v>
      </c>
      <c r="M24" s="36">
        <f>IF('Coding - Chris'!M24='Coding - Carolyn'!M24, 1, 0)</f>
        <v>1</v>
      </c>
      <c r="N24" s="36"/>
      <c r="O24" s="36">
        <f>IF('Coding - Chris'!O24='Coding - Carolyn'!O24, 1, 0)</f>
        <v>1</v>
      </c>
      <c r="P24" s="36">
        <f>IF('Coding - Chris'!P24='Coding - Carolyn'!P24, 1, 0)</f>
        <v>1</v>
      </c>
      <c r="Q24" s="36">
        <f>IF('Coding - Chris'!Q24='Coding - Carolyn'!Q24, 1, 0)</f>
        <v>1</v>
      </c>
      <c r="R24" s="36">
        <f>IF('Coding - Chris'!R24='Coding - Carolyn'!R24, 1, 0)</f>
        <v>1</v>
      </c>
      <c r="S24" s="36">
        <f>IF('Coding - Chris'!S24='Coding - Carolyn'!S24, 1, 0)</f>
        <v>1</v>
      </c>
      <c r="T24" s="36">
        <f>IF('Coding - Chris'!T24='Coding - Carolyn'!T24, 1, 0)</f>
        <v>1</v>
      </c>
      <c r="U24" s="36">
        <f>IF('Coding - Chris'!U24='Coding - Carolyn'!U24, 1, 0)</f>
        <v>1</v>
      </c>
      <c r="V24" s="36">
        <f>IF('Coding - Chris'!V24='Coding - Carolyn'!V24, 1, 0)</f>
        <v>1</v>
      </c>
      <c r="W24" s="36">
        <f>IF('Coding - Chris'!W24='Coding - Carolyn'!W24, 1, 0)</f>
        <v>1</v>
      </c>
      <c r="X24" s="36">
        <f>IF('Coding - Chris'!X24='Coding - Carolyn'!X24, 1, 0)</f>
        <v>1</v>
      </c>
      <c r="Y24" s="36">
        <f>IF('Coding - Chris'!Y24='Coding - Carolyn'!Y24, 1, 0)</f>
        <v>1</v>
      </c>
      <c r="Z24" s="36">
        <f>IF('Coding - Chris'!Z24='Coding - Carolyn'!Z24, 1, 0)</f>
        <v>1</v>
      </c>
      <c r="AA24" s="36">
        <f>IF('Coding - Chris'!AA24='Coding - Carolyn'!AA24, 1, 0)</f>
        <v>1</v>
      </c>
      <c r="AB24" s="36">
        <f>IF('Coding - Chris'!AB24='Coding - Carolyn'!AB24, 1, 0)</f>
        <v>1</v>
      </c>
      <c r="AC24" s="36">
        <f>IF('Coding - Chris'!AC24='Coding - Carolyn'!AC24, 1, 0)</f>
        <v>1</v>
      </c>
      <c r="AD24" s="36">
        <f>IF('Coding - Chris'!AD24='Coding - Carolyn'!AD24, 1, 0)</f>
        <v>1</v>
      </c>
      <c r="AE24" s="36">
        <f>IF('Coding - Chris'!AE24='Coding - Carolyn'!AE24, 1, 0)</f>
        <v>1</v>
      </c>
      <c r="AF24" s="36">
        <f>IF('Coding - Chris'!AF24='Coding - Carolyn'!AF24, 1, 0)</f>
        <v>1</v>
      </c>
      <c r="AG24" s="36"/>
      <c r="AH24" s="36">
        <f>IF('Coding - Chris'!AH24='Coding - Carolyn'!AH24, 1, 0)</f>
        <v>1</v>
      </c>
      <c r="AI24" s="36">
        <f>IF('Coding - Chris'!AI24='Coding - Carolyn'!AI24, 1, 0)</f>
        <v>1</v>
      </c>
      <c r="AJ24" s="36">
        <f>IF('Coding - Chris'!AJ24='Coding - Carolyn'!AJ24, 1, 0)</f>
        <v>1</v>
      </c>
      <c r="AK24" s="36">
        <f>IF('Coding - Chris'!AK24='Coding - Carolyn'!AK24, 1, 0)</f>
        <v>1</v>
      </c>
      <c r="AL24" s="36">
        <f>IF('Coding - Chris'!AL24='Coding - Carolyn'!AL24, 1, 0)</f>
        <v>1</v>
      </c>
      <c r="AM24" s="36">
        <f>IF('Coding - Chris'!AM24='Coding - Carolyn'!AM24, 1, 0)</f>
        <v>1</v>
      </c>
      <c r="AN24" s="36">
        <f>IF('Coding - Chris'!AN24='Coding - Carolyn'!AN24, 1, 0)</f>
        <v>1</v>
      </c>
      <c r="AO24" s="36">
        <f>IF('Coding - Chris'!AO24='Coding - Carolyn'!AO24, 1, 0)</f>
        <v>1</v>
      </c>
      <c r="AP24" s="36"/>
      <c r="AQ24" s="36">
        <f>IF('Coding - Chris'!AQ24='Coding - Carolyn'!AQ24, 1, 0)</f>
        <v>1</v>
      </c>
      <c r="AR24" s="36">
        <f>IF('Coding - Chris'!AR24='Coding - Carolyn'!AR24, 1, 0)</f>
        <v>1</v>
      </c>
      <c r="AS24" s="36">
        <f>IF('Coding - Chris'!AS24='Coding - Carolyn'!AS24, 1, 0)</f>
        <v>1</v>
      </c>
      <c r="AT24" s="36">
        <f>IF('Coding - Chris'!AT24='Coding - Carolyn'!AT24, 1, 0)</f>
        <v>1</v>
      </c>
      <c r="AU24" s="36">
        <f>IF('Coding - Chris'!AU24='Coding - Carolyn'!AU24, 1, 0)</f>
        <v>1</v>
      </c>
      <c r="AV24" s="36">
        <f>IF('Coding - Chris'!AV24='Coding - Carolyn'!AV24, 1, 0)</f>
        <v>1</v>
      </c>
      <c r="AW24" s="36">
        <f>IF('Coding - Chris'!AW24='Coding - Carolyn'!AW24, 1, 0)</f>
        <v>1</v>
      </c>
      <c r="AX24" s="36">
        <f>IF('Coding - Chris'!AX24='Coding - Carolyn'!AX24, 1, 0)</f>
        <v>1</v>
      </c>
      <c r="AY24" s="36">
        <f>IF('Coding - Chris'!AY24='Coding - Carolyn'!AY24, 1, 0)</f>
        <v>1</v>
      </c>
      <c r="AZ24" s="36">
        <f>IF('Coding - Chris'!AZ24='Coding - Carolyn'!AZ24, 1, 0)</f>
        <v>1</v>
      </c>
      <c r="BA24" s="36"/>
      <c r="BB24" s="36">
        <f>IF('Coding - Chris'!BB24='Coding - Carolyn'!BB24, 1, 0)</f>
        <v>1</v>
      </c>
      <c r="BC24" s="36">
        <f>IF('Coding - Chris'!BC24='Coding - Carolyn'!BC24, 1, 0)</f>
        <v>1</v>
      </c>
      <c r="BD24" s="36">
        <f>IF('Coding - Chris'!BD24='Coding - Carolyn'!BD24, 1, 0)</f>
        <v>1</v>
      </c>
      <c r="BE24" s="36">
        <f>IF('Coding - Chris'!BE24='Coding - Carolyn'!BE24, 1, 0)</f>
        <v>1</v>
      </c>
      <c r="BF24" s="36">
        <f>IF('Coding - Chris'!BF24='Coding - Carolyn'!BF24, 1, 0)</f>
        <v>1</v>
      </c>
      <c r="BG24" s="36">
        <f>IF('Coding - Chris'!BG24='Coding - Carolyn'!BG24, 1, 0)</f>
        <v>1</v>
      </c>
      <c r="BH24" s="36">
        <f>IF('Coding - Chris'!BH24='Coding - Carolyn'!BH24, 1, 0)</f>
        <v>1</v>
      </c>
      <c r="BI24" s="36">
        <f>IF('Coding - Chris'!BI24='Coding - Carolyn'!BI24, 1, 0)</f>
        <v>1</v>
      </c>
      <c r="BJ24" s="36">
        <f>IF('Coding - Chris'!BJ24='Coding - Carolyn'!BJ24, 1, 0)</f>
        <v>1</v>
      </c>
      <c r="BK24" s="36">
        <f>IF('Coding - Chris'!BK24='Coding - Carolyn'!BK24, 1, 0)</f>
        <v>1</v>
      </c>
      <c r="BL24" s="36">
        <f>IF('Coding - Chris'!BL24='Coding - Carolyn'!BL24, 1, 0)</f>
        <v>1</v>
      </c>
      <c r="BM24" s="36">
        <f>IF('Coding - Chris'!BM24='Coding - Carolyn'!BM24, 1, 0)</f>
        <v>1</v>
      </c>
      <c r="BN24" s="36">
        <f>IF('Coding - Chris'!BN24='Coding - Carolyn'!BN24, 1, 0)</f>
        <v>1</v>
      </c>
      <c r="BO24" s="36">
        <f>IF('Coding - Chris'!BO24='Coding - Carolyn'!BO24, 1, 0)</f>
        <v>1</v>
      </c>
      <c r="BP24" s="36">
        <f>IF('Coding - Chris'!BP24='Coding - Carolyn'!BP24, 1, 0)</f>
        <v>1</v>
      </c>
      <c r="BQ24" s="36">
        <f>IF('Coding - Chris'!BQ24='Coding - Carolyn'!BQ24, 1, 0)</f>
        <v>1</v>
      </c>
      <c r="BR24" s="36">
        <f>IF('Coding - Chris'!BR24='Coding - Carolyn'!BR24, 1, 0)</f>
        <v>1</v>
      </c>
      <c r="BS24" s="36">
        <f>IF('Coding - Chris'!BS24='Coding - Carolyn'!BS24, 1, 0)</f>
        <v>1</v>
      </c>
      <c r="BT24" s="36">
        <f>IF('Coding - Chris'!BT24='Coding - Carolyn'!BT24, 1, 0)</f>
        <v>1</v>
      </c>
      <c r="BV24" s="36">
        <f>IF('Coding - Chris'!BV24='Coding - Carolyn'!BV24, 1, 0)</f>
        <v>1</v>
      </c>
    </row>
    <row r="25" spans="1:74" ht="17.100000000000001" thickBot="1">
      <c r="A25" s="52"/>
      <c r="B25" s="44"/>
      <c r="C25" s="44"/>
      <c r="D25" s="44"/>
      <c r="E25" s="44"/>
      <c r="F25" s="44"/>
      <c r="G25" s="28">
        <v>0</v>
      </c>
      <c r="H25" s="36">
        <f>IF('Coding - Chris'!H25='Coding - Carolyn'!H25, 1, 0)</f>
        <v>1</v>
      </c>
      <c r="I25" s="36">
        <f>IF('Coding - Chris'!I25='Coding - Carolyn'!I25, 1, 0)</f>
        <v>1</v>
      </c>
      <c r="J25" s="36">
        <f>IF('Coding - Chris'!J25='Coding - Carolyn'!J25, 1, 0)</f>
        <v>1</v>
      </c>
      <c r="K25" s="36">
        <f>IF('Coding - Chris'!K25='Coding - Carolyn'!K25, 1, 0)</f>
        <v>1</v>
      </c>
      <c r="L25" s="36">
        <f>IF('Coding - Chris'!L25='Coding - Carolyn'!L25, 1, 0)</f>
        <v>1</v>
      </c>
      <c r="M25" s="36">
        <f>IF('Coding - Chris'!M25='Coding - Carolyn'!M25, 1, 0)</f>
        <v>1</v>
      </c>
      <c r="N25" s="36"/>
      <c r="O25" s="36">
        <f>IF('Coding - Chris'!O25='Coding - Carolyn'!O25, 1, 0)</f>
        <v>1</v>
      </c>
      <c r="P25" s="36">
        <f>IF('Coding - Chris'!P25='Coding - Carolyn'!P25, 1, 0)</f>
        <v>1</v>
      </c>
      <c r="Q25" s="36">
        <f>IF('Coding - Chris'!Q25='Coding - Carolyn'!Q25, 1, 0)</f>
        <v>1</v>
      </c>
      <c r="R25" s="36">
        <f>IF('Coding - Chris'!R25='Coding - Carolyn'!R25, 1, 0)</f>
        <v>1</v>
      </c>
      <c r="S25" s="36">
        <f>IF('Coding - Chris'!S25='Coding - Carolyn'!S25, 1, 0)</f>
        <v>1</v>
      </c>
      <c r="T25" s="36">
        <f>IF('Coding - Chris'!T25='Coding - Carolyn'!T25, 1, 0)</f>
        <v>1</v>
      </c>
      <c r="U25" s="36">
        <f>IF('Coding - Chris'!U25='Coding - Carolyn'!U25, 1, 0)</f>
        <v>1</v>
      </c>
      <c r="V25" s="36">
        <f>IF('Coding - Chris'!V25='Coding - Carolyn'!V25, 1, 0)</f>
        <v>1</v>
      </c>
      <c r="W25" s="36">
        <f>IF('Coding - Chris'!W25='Coding - Carolyn'!W25, 1, 0)</f>
        <v>1</v>
      </c>
      <c r="X25" s="36">
        <f>IF('Coding - Chris'!X25='Coding - Carolyn'!X25, 1, 0)</f>
        <v>1</v>
      </c>
      <c r="Y25" s="36">
        <f>IF('Coding - Chris'!Y25='Coding - Carolyn'!Y25, 1, 0)</f>
        <v>1</v>
      </c>
      <c r="Z25" s="36">
        <f>IF('Coding - Chris'!Z25='Coding - Carolyn'!Z25, 1, 0)</f>
        <v>1</v>
      </c>
      <c r="AA25" s="36">
        <f>IF('Coding - Chris'!AA25='Coding - Carolyn'!AA25, 1, 0)</f>
        <v>1</v>
      </c>
      <c r="AB25" s="36">
        <f>IF('Coding - Chris'!AB25='Coding - Carolyn'!AB25, 1, 0)</f>
        <v>1</v>
      </c>
      <c r="AC25" s="36">
        <f>IF('Coding - Chris'!AC25='Coding - Carolyn'!AC25, 1, 0)</f>
        <v>1</v>
      </c>
      <c r="AD25" s="36">
        <f>IF('Coding - Chris'!AD25='Coding - Carolyn'!AD25, 1, 0)</f>
        <v>1</v>
      </c>
      <c r="AE25" s="36">
        <f>IF('Coding - Chris'!AE25='Coding - Carolyn'!AE25, 1, 0)</f>
        <v>1</v>
      </c>
      <c r="AF25" s="36">
        <f>IF('Coding - Chris'!AF25='Coding - Carolyn'!AF25, 1, 0)</f>
        <v>1</v>
      </c>
      <c r="AG25" s="36"/>
      <c r="AH25" s="36">
        <f>IF('Coding - Chris'!AH25='Coding - Carolyn'!AH25, 1, 0)</f>
        <v>1</v>
      </c>
      <c r="AI25" s="36">
        <f>IF('Coding - Chris'!AI25='Coding - Carolyn'!AI25, 1, 0)</f>
        <v>1</v>
      </c>
      <c r="AJ25" s="36">
        <f>IF('Coding - Chris'!AJ25='Coding - Carolyn'!AJ25, 1, 0)</f>
        <v>1</v>
      </c>
      <c r="AK25" s="36">
        <f>IF('Coding - Chris'!AK25='Coding - Carolyn'!AK25, 1, 0)</f>
        <v>1</v>
      </c>
      <c r="AL25" s="36">
        <f>IF('Coding - Chris'!AL25='Coding - Carolyn'!AL25, 1, 0)</f>
        <v>1</v>
      </c>
      <c r="AM25" s="36">
        <f>IF('Coding - Chris'!AM25='Coding - Carolyn'!AM25, 1, 0)</f>
        <v>1</v>
      </c>
      <c r="AN25" s="36">
        <f>IF('Coding - Chris'!AN25='Coding - Carolyn'!AN25, 1, 0)</f>
        <v>1</v>
      </c>
      <c r="AO25" s="36">
        <f>IF('Coding - Chris'!AO25='Coding - Carolyn'!AO25, 1, 0)</f>
        <v>1</v>
      </c>
      <c r="AP25" s="36"/>
      <c r="AQ25" s="36">
        <f>IF('Coding - Chris'!AQ25='Coding - Carolyn'!AQ25, 1, 0)</f>
        <v>1</v>
      </c>
      <c r="AR25" s="36">
        <f>IF('Coding - Chris'!AR25='Coding - Carolyn'!AR25, 1, 0)</f>
        <v>1</v>
      </c>
      <c r="AS25" s="36">
        <f>IF('Coding - Chris'!AS25='Coding - Carolyn'!AS25, 1, 0)</f>
        <v>1</v>
      </c>
      <c r="AT25" s="36">
        <f>IF('Coding - Chris'!AT25='Coding - Carolyn'!AT25, 1, 0)</f>
        <v>1</v>
      </c>
      <c r="AU25" s="36">
        <f>IF('Coding - Chris'!AU25='Coding - Carolyn'!AU25, 1, 0)</f>
        <v>1</v>
      </c>
      <c r="AV25" s="36">
        <f>IF('Coding - Chris'!AV25='Coding - Carolyn'!AV25, 1, 0)</f>
        <v>1</v>
      </c>
      <c r="AW25" s="36">
        <f>IF('Coding - Chris'!AW25='Coding - Carolyn'!AW25, 1, 0)</f>
        <v>1</v>
      </c>
      <c r="AX25" s="36">
        <f>IF('Coding - Chris'!AX25='Coding - Carolyn'!AX25, 1, 0)</f>
        <v>1</v>
      </c>
      <c r="AY25" s="36">
        <f>IF('Coding - Chris'!AY25='Coding - Carolyn'!AY25, 1, 0)</f>
        <v>1</v>
      </c>
      <c r="AZ25" s="36">
        <f>IF('Coding - Chris'!AZ25='Coding - Carolyn'!AZ25, 1, 0)</f>
        <v>1</v>
      </c>
      <c r="BA25" s="36"/>
      <c r="BB25" s="36">
        <f>IF('Coding - Chris'!BB25='Coding - Carolyn'!BB25, 1, 0)</f>
        <v>1</v>
      </c>
      <c r="BC25" s="36">
        <f>IF('Coding - Chris'!BC25='Coding - Carolyn'!BC25, 1, 0)</f>
        <v>1</v>
      </c>
      <c r="BD25" s="36">
        <f>IF('Coding - Chris'!BD25='Coding - Carolyn'!BD25, 1, 0)</f>
        <v>1</v>
      </c>
      <c r="BE25" s="36">
        <f>IF('Coding - Chris'!BE25='Coding - Carolyn'!BE25, 1, 0)</f>
        <v>1</v>
      </c>
      <c r="BF25" s="36">
        <f>IF('Coding - Chris'!BF25='Coding - Carolyn'!BF25, 1, 0)</f>
        <v>1</v>
      </c>
      <c r="BG25" s="36">
        <f>IF('Coding - Chris'!BG25='Coding - Carolyn'!BG25, 1, 0)</f>
        <v>1</v>
      </c>
      <c r="BH25" s="36">
        <f>IF('Coding - Chris'!BH25='Coding - Carolyn'!BH25, 1, 0)</f>
        <v>1</v>
      </c>
      <c r="BI25" s="36">
        <f>IF('Coding - Chris'!BI25='Coding - Carolyn'!BI25, 1, 0)</f>
        <v>1</v>
      </c>
      <c r="BJ25" s="36">
        <f>IF('Coding - Chris'!BJ25='Coding - Carolyn'!BJ25, 1, 0)</f>
        <v>1</v>
      </c>
      <c r="BK25" s="36">
        <f>IF('Coding - Chris'!BK25='Coding - Carolyn'!BK25, 1, 0)</f>
        <v>1</v>
      </c>
      <c r="BL25" s="36">
        <f>IF('Coding - Chris'!BL25='Coding - Carolyn'!BL25, 1, 0)</f>
        <v>1</v>
      </c>
      <c r="BM25" s="36">
        <f>IF('Coding - Chris'!BM25='Coding - Carolyn'!BM25, 1, 0)</f>
        <v>1</v>
      </c>
      <c r="BN25" s="36">
        <f>IF('Coding - Chris'!BN25='Coding - Carolyn'!BN25, 1, 0)</f>
        <v>1</v>
      </c>
      <c r="BO25" s="36">
        <f>IF('Coding - Chris'!BO25='Coding - Carolyn'!BO25, 1, 0)</f>
        <v>1</v>
      </c>
      <c r="BP25" s="36">
        <f>IF('Coding - Chris'!BP25='Coding - Carolyn'!BP25, 1, 0)</f>
        <v>1</v>
      </c>
      <c r="BQ25" s="36">
        <f>IF('Coding - Chris'!BQ25='Coding - Carolyn'!BQ25, 1, 0)</f>
        <v>1</v>
      </c>
      <c r="BR25" s="36">
        <f>IF('Coding - Chris'!BR25='Coding - Carolyn'!BR25, 1, 0)</f>
        <v>1</v>
      </c>
      <c r="BS25" s="36">
        <f>IF('Coding - Chris'!BS25='Coding - Carolyn'!BS25, 1, 0)</f>
        <v>1</v>
      </c>
      <c r="BT25" s="36">
        <f>IF('Coding - Chris'!BT25='Coding - Carolyn'!BT25, 1, 0)</f>
        <v>1</v>
      </c>
      <c r="BV25" s="36">
        <f>IF('Coding - Chris'!BV25='Coding - Carolyn'!BV25, 1, 0)</f>
        <v>1</v>
      </c>
    </row>
    <row r="26" spans="1:74" ht="17.100000000000001" thickBot="1">
      <c r="A26" s="52"/>
      <c r="B26" s="44"/>
      <c r="C26" s="44"/>
      <c r="D26" s="44"/>
      <c r="E26" s="44"/>
      <c r="F26" s="44"/>
      <c r="G26" s="28">
        <v>0</v>
      </c>
      <c r="H26" s="36">
        <f>IF('Coding - Chris'!H26='Coding - Carolyn'!H26, 1, 0)</f>
        <v>1</v>
      </c>
      <c r="I26" s="36">
        <f>IF('Coding - Chris'!I26='Coding - Carolyn'!I26, 1, 0)</f>
        <v>1</v>
      </c>
      <c r="J26" s="36">
        <f>IF('Coding - Chris'!J26='Coding - Carolyn'!J26, 1, 0)</f>
        <v>1</v>
      </c>
      <c r="K26" s="36">
        <f>IF('Coding - Chris'!K26='Coding - Carolyn'!K26, 1, 0)</f>
        <v>1</v>
      </c>
      <c r="L26" s="36">
        <f>IF('Coding - Chris'!L26='Coding - Carolyn'!L26, 1, 0)</f>
        <v>1</v>
      </c>
      <c r="M26" s="36">
        <f>IF('Coding - Chris'!M26='Coding - Carolyn'!M26, 1, 0)</f>
        <v>1</v>
      </c>
      <c r="N26" s="36"/>
      <c r="O26" s="36">
        <f>IF('Coding - Chris'!O26='Coding - Carolyn'!O26, 1, 0)</f>
        <v>1</v>
      </c>
      <c r="P26" s="36">
        <f>IF('Coding - Chris'!P26='Coding - Carolyn'!P26, 1, 0)</f>
        <v>1</v>
      </c>
      <c r="Q26" s="36">
        <f>IF('Coding - Chris'!Q26='Coding - Carolyn'!Q26, 1, 0)</f>
        <v>1</v>
      </c>
      <c r="R26" s="36">
        <f>IF('Coding - Chris'!R26='Coding - Carolyn'!R26, 1, 0)</f>
        <v>1</v>
      </c>
      <c r="S26" s="36">
        <f>IF('Coding - Chris'!S26='Coding - Carolyn'!S26, 1, 0)</f>
        <v>1</v>
      </c>
      <c r="T26" s="36">
        <f>IF('Coding - Chris'!T26='Coding - Carolyn'!T26, 1, 0)</f>
        <v>1</v>
      </c>
      <c r="U26" s="36">
        <f>IF('Coding - Chris'!U26='Coding - Carolyn'!U26, 1, 0)</f>
        <v>1</v>
      </c>
      <c r="V26" s="36">
        <f>IF('Coding - Chris'!V26='Coding - Carolyn'!V26, 1, 0)</f>
        <v>1</v>
      </c>
      <c r="W26" s="36">
        <f>IF('Coding - Chris'!W26='Coding - Carolyn'!W26, 1, 0)</f>
        <v>1</v>
      </c>
      <c r="X26" s="36">
        <f>IF('Coding - Chris'!X26='Coding - Carolyn'!X26, 1, 0)</f>
        <v>1</v>
      </c>
      <c r="Y26" s="36">
        <f>IF('Coding - Chris'!Y26='Coding - Carolyn'!Y26, 1, 0)</f>
        <v>1</v>
      </c>
      <c r="Z26" s="36">
        <f>IF('Coding - Chris'!Z26='Coding - Carolyn'!Z26, 1, 0)</f>
        <v>1</v>
      </c>
      <c r="AA26" s="36">
        <f>IF('Coding - Chris'!AA26='Coding - Carolyn'!AA26, 1, 0)</f>
        <v>1</v>
      </c>
      <c r="AB26" s="36">
        <f>IF('Coding - Chris'!AB26='Coding - Carolyn'!AB26, 1, 0)</f>
        <v>1</v>
      </c>
      <c r="AC26" s="36">
        <f>IF('Coding - Chris'!AC26='Coding - Carolyn'!AC26, 1, 0)</f>
        <v>1</v>
      </c>
      <c r="AD26" s="36">
        <f>IF('Coding - Chris'!AD26='Coding - Carolyn'!AD26, 1, 0)</f>
        <v>1</v>
      </c>
      <c r="AE26" s="36">
        <f>IF('Coding - Chris'!AE26='Coding - Carolyn'!AE26, 1, 0)</f>
        <v>1</v>
      </c>
      <c r="AF26" s="36">
        <f>IF('Coding - Chris'!AF26='Coding - Carolyn'!AF26, 1, 0)</f>
        <v>1</v>
      </c>
      <c r="AG26" s="36"/>
      <c r="AH26" s="36">
        <f>IF('Coding - Chris'!AH26='Coding - Carolyn'!AH26, 1, 0)</f>
        <v>1</v>
      </c>
      <c r="AI26" s="36">
        <f>IF('Coding - Chris'!AI26='Coding - Carolyn'!AI26, 1, 0)</f>
        <v>1</v>
      </c>
      <c r="AJ26" s="36">
        <f>IF('Coding - Chris'!AJ26='Coding - Carolyn'!AJ26, 1, 0)</f>
        <v>1</v>
      </c>
      <c r="AK26" s="36">
        <f>IF('Coding - Chris'!AK26='Coding - Carolyn'!AK26, 1, 0)</f>
        <v>1</v>
      </c>
      <c r="AL26" s="36">
        <f>IF('Coding - Chris'!AL26='Coding - Carolyn'!AL26, 1, 0)</f>
        <v>1</v>
      </c>
      <c r="AM26" s="36">
        <f>IF('Coding - Chris'!AM26='Coding - Carolyn'!AM26, 1, 0)</f>
        <v>1</v>
      </c>
      <c r="AN26" s="36">
        <f>IF('Coding - Chris'!AN26='Coding - Carolyn'!AN26, 1, 0)</f>
        <v>1</v>
      </c>
      <c r="AO26" s="36">
        <f>IF('Coding - Chris'!AO26='Coding - Carolyn'!AO26, 1, 0)</f>
        <v>1</v>
      </c>
      <c r="AP26" s="36"/>
      <c r="AQ26" s="36">
        <f>IF('Coding - Chris'!AQ26='Coding - Carolyn'!AQ26, 1, 0)</f>
        <v>1</v>
      </c>
      <c r="AR26" s="36">
        <f>IF('Coding - Chris'!AR26='Coding - Carolyn'!AR26, 1, 0)</f>
        <v>1</v>
      </c>
      <c r="AS26" s="36">
        <f>IF('Coding - Chris'!AS26='Coding - Carolyn'!AS26, 1, 0)</f>
        <v>1</v>
      </c>
      <c r="AT26" s="36">
        <f>IF('Coding - Chris'!AT26='Coding - Carolyn'!AT26, 1, 0)</f>
        <v>1</v>
      </c>
      <c r="AU26" s="36">
        <f>IF('Coding - Chris'!AU26='Coding - Carolyn'!AU26, 1, 0)</f>
        <v>1</v>
      </c>
      <c r="AV26" s="36">
        <f>IF('Coding - Chris'!AV26='Coding - Carolyn'!AV26, 1, 0)</f>
        <v>1</v>
      </c>
      <c r="AW26" s="36">
        <f>IF('Coding - Chris'!AW26='Coding - Carolyn'!AW26, 1, 0)</f>
        <v>1</v>
      </c>
      <c r="AX26" s="36">
        <f>IF('Coding - Chris'!AX26='Coding - Carolyn'!AX26, 1, 0)</f>
        <v>1</v>
      </c>
      <c r="AY26" s="36">
        <f>IF('Coding - Chris'!AY26='Coding - Carolyn'!AY26, 1, 0)</f>
        <v>1</v>
      </c>
      <c r="AZ26" s="36">
        <f>IF('Coding - Chris'!AZ26='Coding - Carolyn'!AZ26, 1, 0)</f>
        <v>1</v>
      </c>
      <c r="BA26" s="36"/>
      <c r="BB26" s="36">
        <f>IF('Coding - Chris'!BB26='Coding - Carolyn'!BB26, 1, 0)</f>
        <v>1</v>
      </c>
      <c r="BC26" s="36">
        <f>IF('Coding - Chris'!BC26='Coding - Carolyn'!BC26, 1, 0)</f>
        <v>1</v>
      </c>
      <c r="BD26" s="36">
        <f>IF('Coding - Chris'!BD26='Coding - Carolyn'!BD26, 1, 0)</f>
        <v>1</v>
      </c>
      <c r="BE26" s="36">
        <f>IF('Coding - Chris'!BE26='Coding - Carolyn'!BE26, 1, 0)</f>
        <v>1</v>
      </c>
      <c r="BF26" s="36">
        <f>IF('Coding - Chris'!BF26='Coding - Carolyn'!BF26, 1, 0)</f>
        <v>1</v>
      </c>
      <c r="BG26" s="36">
        <f>IF('Coding - Chris'!BG26='Coding - Carolyn'!BG26, 1, 0)</f>
        <v>1</v>
      </c>
      <c r="BH26" s="36">
        <f>IF('Coding - Chris'!BH26='Coding - Carolyn'!BH26, 1, 0)</f>
        <v>1</v>
      </c>
      <c r="BI26" s="36">
        <f>IF('Coding - Chris'!BI26='Coding - Carolyn'!BI26, 1, 0)</f>
        <v>1</v>
      </c>
      <c r="BJ26" s="36">
        <f>IF('Coding - Chris'!BJ26='Coding - Carolyn'!BJ26, 1, 0)</f>
        <v>1</v>
      </c>
      <c r="BK26" s="36">
        <f>IF('Coding - Chris'!BK26='Coding - Carolyn'!BK26, 1, 0)</f>
        <v>1</v>
      </c>
      <c r="BL26" s="36">
        <f>IF('Coding - Chris'!BL26='Coding - Carolyn'!BL26, 1, 0)</f>
        <v>1</v>
      </c>
      <c r="BM26" s="36">
        <f>IF('Coding - Chris'!BM26='Coding - Carolyn'!BM26, 1, 0)</f>
        <v>1</v>
      </c>
      <c r="BN26" s="36">
        <f>IF('Coding - Chris'!BN26='Coding - Carolyn'!BN26, 1, 0)</f>
        <v>1</v>
      </c>
      <c r="BO26" s="36">
        <f>IF('Coding - Chris'!BO26='Coding - Carolyn'!BO26, 1, 0)</f>
        <v>1</v>
      </c>
      <c r="BP26" s="36">
        <f>IF('Coding - Chris'!BP26='Coding - Carolyn'!BP26, 1, 0)</f>
        <v>1</v>
      </c>
      <c r="BQ26" s="36">
        <f>IF('Coding - Chris'!BQ26='Coding - Carolyn'!BQ26, 1, 0)</f>
        <v>1</v>
      </c>
      <c r="BR26" s="36">
        <f>IF('Coding - Chris'!BR26='Coding - Carolyn'!BR26, 1, 0)</f>
        <v>1</v>
      </c>
      <c r="BS26" s="36">
        <f>IF('Coding - Chris'!BS26='Coding - Carolyn'!BS26, 1, 0)</f>
        <v>1</v>
      </c>
      <c r="BT26" s="36">
        <f>IF('Coding - Chris'!BT26='Coding - Carolyn'!BT26, 1, 0)</f>
        <v>1</v>
      </c>
      <c r="BV26" s="36">
        <f>IF('Coding - Chris'!BV26='Coding - Carolyn'!BV26, 1, 0)</f>
        <v>1</v>
      </c>
    </row>
    <row r="27" spans="1:74" ht="17.100000000000001" thickBot="1">
      <c r="A27" s="52"/>
      <c r="B27" s="44"/>
      <c r="C27" s="44"/>
      <c r="D27" s="44"/>
      <c r="E27" s="44"/>
      <c r="F27" s="44"/>
      <c r="G27" s="28">
        <v>0</v>
      </c>
      <c r="H27" s="36">
        <f>IF('Coding - Chris'!H27='Coding - Carolyn'!H27, 1, 0)</f>
        <v>1</v>
      </c>
      <c r="I27" s="36">
        <f>IF('Coding - Chris'!I27='Coding - Carolyn'!I27, 1, 0)</f>
        <v>1</v>
      </c>
      <c r="J27" s="36">
        <f>IF('Coding - Chris'!J27='Coding - Carolyn'!J27, 1, 0)</f>
        <v>1</v>
      </c>
      <c r="K27" s="36">
        <f>IF('Coding - Chris'!K27='Coding - Carolyn'!K27, 1, 0)</f>
        <v>1</v>
      </c>
      <c r="L27" s="36">
        <f>IF('Coding - Chris'!L27='Coding - Carolyn'!L27, 1, 0)</f>
        <v>1</v>
      </c>
      <c r="M27" s="36">
        <f>IF('Coding - Chris'!M27='Coding - Carolyn'!M27, 1, 0)</f>
        <v>1</v>
      </c>
      <c r="N27" s="36"/>
      <c r="O27" s="36">
        <f>IF('Coding - Chris'!O27='Coding - Carolyn'!O27, 1, 0)</f>
        <v>1</v>
      </c>
      <c r="P27" s="36">
        <f>IF('Coding - Chris'!P27='Coding - Carolyn'!P27, 1, 0)</f>
        <v>1</v>
      </c>
      <c r="Q27" s="36">
        <f>IF('Coding - Chris'!Q27='Coding - Carolyn'!Q27, 1, 0)</f>
        <v>1</v>
      </c>
      <c r="R27" s="36">
        <f>IF('Coding - Chris'!R27='Coding - Carolyn'!R27, 1, 0)</f>
        <v>1</v>
      </c>
      <c r="S27" s="36">
        <f>IF('Coding - Chris'!S27='Coding - Carolyn'!S27, 1, 0)</f>
        <v>1</v>
      </c>
      <c r="T27" s="36">
        <f>IF('Coding - Chris'!T27='Coding - Carolyn'!T27, 1, 0)</f>
        <v>1</v>
      </c>
      <c r="U27" s="36">
        <f>IF('Coding - Chris'!U27='Coding - Carolyn'!U27, 1, 0)</f>
        <v>1</v>
      </c>
      <c r="V27" s="36">
        <f>IF('Coding - Chris'!V27='Coding - Carolyn'!V27, 1, 0)</f>
        <v>1</v>
      </c>
      <c r="W27" s="36">
        <f>IF('Coding - Chris'!W27='Coding - Carolyn'!W27, 1, 0)</f>
        <v>1</v>
      </c>
      <c r="X27" s="36">
        <f>IF('Coding - Chris'!X27='Coding - Carolyn'!X27, 1, 0)</f>
        <v>1</v>
      </c>
      <c r="Y27" s="36">
        <f>IF('Coding - Chris'!Y27='Coding - Carolyn'!Y27, 1, 0)</f>
        <v>1</v>
      </c>
      <c r="Z27" s="36">
        <f>IF('Coding - Chris'!Z27='Coding - Carolyn'!Z27, 1, 0)</f>
        <v>1</v>
      </c>
      <c r="AA27" s="36">
        <f>IF('Coding - Chris'!AA27='Coding - Carolyn'!AA27, 1, 0)</f>
        <v>1</v>
      </c>
      <c r="AB27" s="36">
        <f>IF('Coding - Chris'!AB27='Coding - Carolyn'!AB27, 1, 0)</f>
        <v>1</v>
      </c>
      <c r="AC27" s="36">
        <f>IF('Coding - Chris'!AC27='Coding - Carolyn'!AC27, 1, 0)</f>
        <v>1</v>
      </c>
      <c r="AD27" s="36">
        <f>IF('Coding - Chris'!AD27='Coding - Carolyn'!AD27, 1, 0)</f>
        <v>1</v>
      </c>
      <c r="AE27" s="36">
        <f>IF('Coding - Chris'!AE27='Coding - Carolyn'!AE27, 1, 0)</f>
        <v>1</v>
      </c>
      <c r="AF27" s="36">
        <f>IF('Coding - Chris'!AF27='Coding - Carolyn'!AF27, 1, 0)</f>
        <v>1</v>
      </c>
      <c r="AG27" s="36"/>
      <c r="AH27" s="36">
        <f>IF('Coding - Chris'!AH27='Coding - Carolyn'!AH27, 1, 0)</f>
        <v>1</v>
      </c>
      <c r="AI27" s="36">
        <f>IF('Coding - Chris'!AI27='Coding - Carolyn'!AI27, 1, 0)</f>
        <v>1</v>
      </c>
      <c r="AJ27" s="36">
        <f>IF('Coding - Chris'!AJ27='Coding - Carolyn'!AJ27, 1, 0)</f>
        <v>1</v>
      </c>
      <c r="AK27" s="36">
        <f>IF('Coding - Chris'!AK27='Coding - Carolyn'!AK27, 1, 0)</f>
        <v>1</v>
      </c>
      <c r="AL27" s="36">
        <f>IF('Coding - Chris'!AL27='Coding - Carolyn'!AL27, 1, 0)</f>
        <v>1</v>
      </c>
      <c r="AM27" s="36">
        <f>IF('Coding - Chris'!AM27='Coding - Carolyn'!AM27, 1, 0)</f>
        <v>1</v>
      </c>
      <c r="AN27" s="36">
        <f>IF('Coding - Chris'!AN27='Coding - Carolyn'!AN27, 1, 0)</f>
        <v>1</v>
      </c>
      <c r="AO27" s="36">
        <f>IF('Coding - Chris'!AO27='Coding - Carolyn'!AO27, 1, 0)</f>
        <v>1</v>
      </c>
      <c r="AP27" s="36"/>
      <c r="AQ27" s="36">
        <f>IF('Coding - Chris'!AQ27='Coding - Carolyn'!AQ27, 1, 0)</f>
        <v>1</v>
      </c>
      <c r="AR27" s="36">
        <f>IF('Coding - Chris'!AR27='Coding - Carolyn'!AR27, 1, 0)</f>
        <v>1</v>
      </c>
      <c r="AS27" s="36">
        <f>IF('Coding - Chris'!AS27='Coding - Carolyn'!AS27, 1, 0)</f>
        <v>1</v>
      </c>
      <c r="AT27" s="36">
        <f>IF('Coding - Chris'!AT27='Coding - Carolyn'!AT27, 1, 0)</f>
        <v>1</v>
      </c>
      <c r="AU27" s="36">
        <f>IF('Coding - Chris'!AU27='Coding - Carolyn'!AU27, 1, 0)</f>
        <v>1</v>
      </c>
      <c r="AV27" s="36">
        <f>IF('Coding - Chris'!AV27='Coding - Carolyn'!AV27, 1, 0)</f>
        <v>1</v>
      </c>
      <c r="AW27" s="36">
        <f>IF('Coding - Chris'!AW27='Coding - Carolyn'!AW27, 1, 0)</f>
        <v>1</v>
      </c>
      <c r="AX27" s="36">
        <f>IF('Coding - Chris'!AX27='Coding - Carolyn'!AX27, 1, 0)</f>
        <v>1</v>
      </c>
      <c r="AY27" s="36">
        <f>IF('Coding - Chris'!AY27='Coding - Carolyn'!AY27, 1, 0)</f>
        <v>1</v>
      </c>
      <c r="AZ27" s="36">
        <f>IF('Coding - Chris'!AZ27='Coding - Carolyn'!AZ27, 1, 0)</f>
        <v>1</v>
      </c>
      <c r="BA27" s="36"/>
      <c r="BB27" s="36">
        <f>IF('Coding - Chris'!BB27='Coding - Carolyn'!BB27, 1, 0)</f>
        <v>1</v>
      </c>
      <c r="BC27" s="36">
        <f>IF('Coding - Chris'!BC27='Coding - Carolyn'!BC27, 1, 0)</f>
        <v>1</v>
      </c>
      <c r="BD27" s="36">
        <f>IF('Coding - Chris'!BD27='Coding - Carolyn'!BD27, 1, 0)</f>
        <v>1</v>
      </c>
      <c r="BE27" s="36">
        <f>IF('Coding - Chris'!BE27='Coding - Carolyn'!BE27, 1, 0)</f>
        <v>1</v>
      </c>
      <c r="BF27" s="36">
        <f>IF('Coding - Chris'!BF27='Coding - Carolyn'!BF27, 1, 0)</f>
        <v>1</v>
      </c>
      <c r="BG27" s="36">
        <f>IF('Coding - Chris'!BG27='Coding - Carolyn'!BG27, 1, 0)</f>
        <v>1</v>
      </c>
      <c r="BH27" s="36">
        <f>IF('Coding - Chris'!BH27='Coding - Carolyn'!BH27, 1, 0)</f>
        <v>1</v>
      </c>
      <c r="BI27" s="36">
        <f>IF('Coding - Chris'!BI27='Coding - Carolyn'!BI27, 1, 0)</f>
        <v>1</v>
      </c>
      <c r="BJ27" s="36">
        <f>IF('Coding - Chris'!BJ27='Coding - Carolyn'!BJ27, 1, 0)</f>
        <v>1</v>
      </c>
      <c r="BK27" s="36">
        <f>IF('Coding - Chris'!BK27='Coding - Carolyn'!BK27, 1, 0)</f>
        <v>1</v>
      </c>
      <c r="BL27" s="36">
        <f>IF('Coding - Chris'!BL27='Coding - Carolyn'!BL27, 1, 0)</f>
        <v>1</v>
      </c>
      <c r="BM27" s="36">
        <f>IF('Coding - Chris'!BM27='Coding - Carolyn'!BM27, 1, 0)</f>
        <v>1</v>
      </c>
      <c r="BN27" s="36">
        <f>IF('Coding - Chris'!BN27='Coding - Carolyn'!BN27, 1, 0)</f>
        <v>1</v>
      </c>
      <c r="BO27" s="36">
        <f>IF('Coding - Chris'!BO27='Coding - Carolyn'!BO27, 1, 0)</f>
        <v>1</v>
      </c>
      <c r="BP27" s="36">
        <f>IF('Coding - Chris'!BP27='Coding - Carolyn'!BP27, 1, 0)</f>
        <v>1</v>
      </c>
      <c r="BQ27" s="36">
        <f>IF('Coding - Chris'!BQ27='Coding - Carolyn'!BQ27, 1, 0)</f>
        <v>1</v>
      </c>
      <c r="BR27" s="36">
        <f>IF('Coding - Chris'!BR27='Coding - Carolyn'!BR27, 1, 0)</f>
        <v>1</v>
      </c>
      <c r="BS27" s="36">
        <f>IF('Coding - Chris'!BS27='Coding - Carolyn'!BS27, 1, 0)</f>
        <v>1</v>
      </c>
      <c r="BT27" s="36">
        <f>IF('Coding - Chris'!BT27='Coding - Carolyn'!BT27, 1, 0)</f>
        <v>1</v>
      </c>
      <c r="BV27" s="36">
        <f>IF('Coding - Chris'!BV27='Coding - Carolyn'!BV27, 1, 0)</f>
        <v>1</v>
      </c>
    </row>
    <row r="28" spans="1:74" ht="17.100000000000001" thickBot="1">
      <c r="A28" s="52">
        <v>18</v>
      </c>
      <c r="B28" s="44"/>
      <c r="C28" s="44"/>
      <c r="D28" s="44"/>
      <c r="E28" s="44"/>
      <c r="F28" s="44"/>
      <c r="G28" s="28">
        <v>0</v>
      </c>
      <c r="H28" s="36">
        <f>IF('Coding - Chris'!H28='Coding - Carolyn'!H28, 1, 0)</f>
        <v>1</v>
      </c>
      <c r="I28" s="36">
        <f>IF('Coding - Chris'!I28='Coding - Carolyn'!I28, 1, 0)</f>
        <v>1</v>
      </c>
      <c r="J28" s="36">
        <f>IF('Coding - Chris'!J28='Coding - Carolyn'!J28, 1, 0)</f>
        <v>1</v>
      </c>
      <c r="K28" s="36">
        <f>IF('Coding - Chris'!K28='Coding - Carolyn'!K28, 1, 0)</f>
        <v>1</v>
      </c>
      <c r="L28" s="36">
        <f>IF('Coding - Chris'!L28='Coding - Carolyn'!L28, 1, 0)</f>
        <v>1</v>
      </c>
      <c r="M28" s="36">
        <f>IF('Coding - Chris'!M28='Coding - Carolyn'!M28, 1, 0)</f>
        <v>1</v>
      </c>
      <c r="N28" s="36"/>
      <c r="O28" s="36">
        <f>IF('Coding - Chris'!O28='Coding - Carolyn'!O28, 1, 0)</f>
        <v>1</v>
      </c>
      <c r="P28" s="36">
        <f>IF('Coding - Chris'!P28='Coding - Carolyn'!P28, 1, 0)</f>
        <v>1</v>
      </c>
      <c r="Q28" s="36">
        <f>IF('Coding - Chris'!Q28='Coding - Carolyn'!Q28, 1, 0)</f>
        <v>1</v>
      </c>
      <c r="R28" s="36">
        <f>IF('Coding - Chris'!R28='Coding - Carolyn'!R28, 1, 0)</f>
        <v>1</v>
      </c>
      <c r="S28" s="36">
        <f>IF('Coding - Chris'!S28='Coding - Carolyn'!S28, 1, 0)</f>
        <v>1</v>
      </c>
      <c r="T28" s="36">
        <f>IF('Coding - Chris'!T28='Coding - Carolyn'!T28, 1, 0)</f>
        <v>1</v>
      </c>
      <c r="U28" s="36">
        <f>IF('Coding - Chris'!U28='Coding - Carolyn'!U28, 1, 0)</f>
        <v>1</v>
      </c>
      <c r="V28" s="36">
        <f>IF('Coding - Chris'!V28='Coding - Carolyn'!V28, 1, 0)</f>
        <v>1</v>
      </c>
      <c r="W28" s="36">
        <f>IF('Coding - Chris'!W28='Coding - Carolyn'!W28, 1, 0)</f>
        <v>1</v>
      </c>
      <c r="X28" s="36">
        <f>IF('Coding - Chris'!X28='Coding - Carolyn'!X28, 1, 0)</f>
        <v>1</v>
      </c>
      <c r="Y28" s="36">
        <f>IF('Coding - Chris'!Y28='Coding - Carolyn'!Y28, 1, 0)</f>
        <v>1</v>
      </c>
      <c r="Z28" s="36">
        <f>IF('Coding - Chris'!Z28='Coding - Carolyn'!Z28, 1, 0)</f>
        <v>1</v>
      </c>
      <c r="AA28" s="36">
        <f>IF('Coding - Chris'!AA28='Coding - Carolyn'!AA28, 1, 0)</f>
        <v>1</v>
      </c>
      <c r="AB28" s="36">
        <f>IF('Coding - Chris'!AB28='Coding - Carolyn'!AB28, 1, 0)</f>
        <v>1</v>
      </c>
      <c r="AC28" s="36">
        <f>IF('Coding - Chris'!AC28='Coding - Carolyn'!AC28, 1, 0)</f>
        <v>1</v>
      </c>
      <c r="AD28" s="36">
        <f>IF('Coding - Chris'!AD28='Coding - Carolyn'!AD28, 1, 0)</f>
        <v>1</v>
      </c>
      <c r="AE28" s="36">
        <f>IF('Coding - Chris'!AE28='Coding - Carolyn'!AE28, 1, 0)</f>
        <v>1</v>
      </c>
      <c r="AF28" s="36">
        <f>IF('Coding - Chris'!AF28='Coding - Carolyn'!AF28, 1, 0)</f>
        <v>1</v>
      </c>
      <c r="AG28" s="36"/>
      <c r="AH28" s="36">
        <f>IF('Coding - Chris'!AH28='Coding - Carolyn'!AH28, 1, 0)</f>
        <v>1</v>
      </c>
      <c r="AI28" s="36">
        <f>IF('Coding - Chris'!AI28='Coding - Carolyn'!AI28, 1, 0)</f>
        <v>1</v>
      </c>
      <c r="AJ28" s="36">
        <f>IF('Coding - Chris'!AJ28='Coding - Carolyn'!AJ28, 1, 0)</f>
        <v>1</v>
      </c>
      <c r="AK28" s="36">
        <f>IF('Coding - Chris'!AK28='Coding - Carolyn'!AK28, 1, 0)</f>
        <v>1</v>
      </c>
      <c r="AL28" s="36">
        <f>IF('Coding - Chris'!AL28='Coding - Carolyn'!AL28, 1, 0)</f>
        <v>1</v>
      </c>
      <c r="AM28" s="36">
        <f>IF('Coding - Chris'!AM28='Coding - Carolyn'!AM28, 1, 0)</f>
        <v>1</v>
      </c>
      <c r="AN28" s="36">
        <f>IF('Coding - Chris'!AN28='Coding - Carolyn'!AN28, 1, 0)</f>
        <v>1</v>
      </c>
      <c r="AO28" s="36">
        <f>IF('Coding - Chris'!AO28='Coding - Carolyn'!AO28, 1, 0)</f>
        <v>1</v>
      </c>
      <c r="AP28" s="36"/>
      <c r="AQ28" s="36">
        <f>IF('Coding - Chris'!AQ28='Coding - Carolyn'!AQ28, 1, 0)</f>
        <v>1</v>
      </c>
      <c r="AR28" s="36">
        <f>IF('Coding - Chris'!AR28='Coding - Carolyn'!AR28, 1, 0)</f>
        <v>1</v>
      </c>
      <c r="AS28" s="36">
        <f>IF('Coding - Chris'!AS28='Coding - Carolyn'!AS28, 1, 0)</f>
        <v>1</v>
      </c>
      <c r="AT28" s="36">
        <f>IF('Coding - Chris'!AT28='Coding - Carolyn'!AT28, 1, 0)</f>
        <v>1</v>
      </c>
      <c r="AU28" s="36">
        <f>IF('Coding - Chris'!AU28='Coding - Carolyn'!AU28, 1, 0)</f>
        <v>1</v>
      </c>
      <c r="AV28" s="36">
        <f>IF('Coding - Chris'!AV28='Coding - Carolyn'!AV28, 1, 0)</f>
        <v>1</v>
      </c>
      <c r="AW28" s="36">
        <f>IF('Coding - Chris'!AW28='Coding - Carolyn'!AW28, 1, 0)</f>
        <v>1</v>
      </c>
      <c r="AX28" s="36">
        <f>IF('Coding - Chris'!AX28='Coding - Carolyn'!AX28, 1, 0)</f>
        <v>1</v>
      </c>
      <c r="AY28" s="36">
        <f>IF('Coding - Chris'!AY28='Coding - Carolyn'!AY28, 1, 0)</f>
        <v>1</v>
      </c>
      <c r="AZ28" s="36">
        <f>IF('Coding - Chris'!AZ28='Coding - Carolyn'!AZ28, 1, 0)</f>
        <v>1</v>
      </c>
      <c r="BA28" s="36"/>
      <c r="BB28" s="36">
        <f>IF('Coding - Chris'!BB28='Coding - Carolyn'!BB28, 1, 0)</f>
        <v>1</v>
      </c>
      <c r="BC28" s="36">
        <f>IF('Coding - Chris'!BC28='Coding - Carolyn'!BC28, 1, 0)</f>
        <v>1</v>
      </c>
      <c r="BD28" s="36">
        <f>IF('Coding - Chris'!BD28='Coding - Carolyn'!BD28, 1, 0)</f>
        <v>1</v>
      </c>
      <c r="BE28" s="36">
        <f>IF('Coding - Chris'!BE28='Coding - Carolyn'!BE28, 1, 0)</f>
        <v>1</v>
      </c>
      <c r="BF28" s="36">
        <f>IF('Coding - Chris'!BF28='Coding - Carolyn'!BF28, 1, 0)</f>
        <v>1</v>
      </c>
      <c r="BG28" s="36">
        <f>IF('Coding - Chris'!BG28='Coding - Carolyn'!BG28, 1, 0)</f>
        <v>1</v>
      </c>
      <c r="BH28" s="36">
        <f>IF('Coding - Chris'!BH28='Coding - Carolyn'!BH28, 1, 0)</f>
        <v>1</v>
      </c>
      <c r="BI28" s="36">
        <f>IF('Coding - Chris'!BI28='Coding - Carolyn'!BI28, 1, 0)</f>
        <v>1</v>
      </c>
      <c r="BJ28" s="36">
        <f>IF('Coding - Chris'!BJ28='Coding - Carolyn'!BJ28, 1, 0)</f>
        <v>1</v>
      </c>
      <c r="BK28" s="36">
        <f>IF('Coding - Chris'!BK28='Coding - Carolyn'!BK28, 1, 0)</f>
        <v>1</v>
      </c>
      <c r="BL28" s="36">
        <f>IF('Coding - Chris'!BL28='Coding - Carolyn'!BL28, 1, 0)</f>
        <v>1</v>
      </c>
      <c r="BM28" s="36">
        <f>IF('Coding - Chris'!BM28='Coding - Carolyn'!BM28, 1, 0)</f>
        <v>1</v>
      </c>
      <c r="BN28" s="36">
        <f>IF('Coding - Chris'!BN28='Coding - Carolyn'!BN28, 1, 0)</f>
        <v>1</v>
      </c>
      <c r="BO28" s="36">
        <f>IF('Coding - Chris'!BO28='Coding - Carolyn'!BO28, 1, 0)</f>
        <v>1</v>
      </c>
      <c r="BP28" s="36">
        <f>IF('Coding - Chris'!BP28='Coding - Carolyn'!BP28, 1, 0)</f>
        <v>1</v>
      </c>
      <c r="BQ28" s="36">
        <f>IF('Coding - Chris'!BQ28='Coding - Carolyn'!BQ28, 1, 0)</f>
        <v>1</v>
      </c>
      <c r="BR28" s="36">
        <f>IF('Coding - Chris'!BR28='Coding - Carolyn'!BR28, 1, 0)</f>
        <v>1</v>
      </c>
      <c r="BS28" s="36">
        <f>IF('Coding - Chris'!BS28='Coding - Carolyn'!BS28, 1, 0)</f>
        <v>1</v>
      </c>
      <c r="BT28" s="36">
        <f>IF('Coding - Chris'!BT28='Coding - Carolyn'!BT28, 1, 0)</f>
        <v>1</v>
      </c>
      <c r="BV28" s="36">
        <f>IF('Coding - Chris'!BV28='Coding - Carolyn'!BV28, 1, 0)</f>
        <v>1</v>
      </c>
    </row>
    <row r="29" spans="1:74" ht="17.100000000000001" thickBot="1">
      <c r="A29" s="52">
        <v>19</v>
      </c>
      <c r="B29" s="44"/>
      <c r="C29" s="44"/>
      <c r="D29" s="44"/>
      <c r="E29" s="44"/>
      <c r="F29" s="44"/>
      <c r="G29" s="28">
        <v>0</v>
      </c>
      <c r="H29" s="36">
        <f>IF('Coding - Chris'!H29='Coding - Carolyn'!H29, 1, 0)</f>
        <v>1</v>
      </c>
      <c r="I29" s="36">
        <f>IF('Coding - Chris'!I29='Coding - Carolyn'!I29, 1, 0)</f>
        <v>1</v>
      </c>
      <c r="J29" s="36">
        <f>IF('Coding - Chris'!J29='Coding - Carolyn'!J29, 1, 0)</f>
        <v>1</v>
      </c>
      <c r="K29" s="36">
        <f>IF('Coding - Chris'!K29='Coding - Carolyn'!K29, 1, 0)</f>
        <v>1</v>
      </c>
      <c r="L29" s="36">
        <f>IF('Coding - Chris'!L29='Coding - Carolyn'!L29, 1, 0)</f>
        <v>1</v>
      </c>
      <c r="M29" s="36">
        <f>IF('Coding - Chris'!M29='Coding - Carolyn'!M29, 1, 0)</f>
        <v>1</v>
      </c>
      <c r="N29" s="36"/>
      <c r="O29" s="36">
        <f>IF('Coding - Chris'!O29='Coding - Carolyn'!O29, 1, 0)</f>
        <v>1</v>
      </c>
      <c r="P29" s="36">
        <f>IF('Coding - Chris'!P29='Coding - Carolyn'!P29, 1, 0)</f>
        <v>1</v>
      </c>
      <c r="Q29" s="36">
        <f>IF('Coding - Chris'!Q29='Coding - Carolyn'!Q29, 1, 0)</f>
        <v>1</v>
      </c>
      <c r="R29" s="36">
        <f>IF('Coding - Chris'!R29='Coding - Carolyn'!R29, 1, 0)</f>
        <v>1</v>
      </c>
      <c r="S29" s="36">
        <f>IF('Coding - Chris'!S29='Coding - Carolyn'!S29, 1, 0)</f>
        <v>1</v>
      </c>
      <c r="T29" s="36">
        <f>IF('Coding - Chris'!T29='Coding - Carolyn'!T29, 1, 0)</f>
        <v>1</v>
      </c>
      <c r="U29" s="36">
        <f>IF('Coding - Chris'!U29='Coding - Carolyn'!U29, 1, 0)</f>
        <v>1</v>
      </c>
      <c r="V29" s="36">
        <f>IF('Coding - Chris'!V29='Coding - Carolyn'!V29, 1, 0)</f>
        <v>1</v>
      </c>
      <c r="W29" s="36">
        <f>IF('Coding - Chris'!W29='Coding - Carolyn'!W29, 1, 0)</f>
        <v>1</v>
      </c>
      <c r="X29" s="36">
        <f>IF('Coding - Chris'!X29='Coding - Carolyn'!X29, 1, 0)</f>
        <v>1</v>
      </c>
      <c r="Y29" s="36">
        <f>IF('Coding - Chris'!Y29='Coding - Carolyn'!Y29, 1, 0)</f>
        <v>1</v>
      </c>
      <c r="Z29" s="36">
        <f>IF('Coding - Chris'!Z29='Coding - Carolyn'!Z29, 1, 0)</f>
        <v>1</v>
      </c>
      <c r="AA29" s="36">
        <f>IF('Coding - Chris'!AA29='Coding - Carolyn'!AA29, 1, 0)</f>
        <v>1</v>
      </c>
      <c r="AB29" s="36">
        <f>IF('Coding - Chris'!AB29='Coding - Carolyn'!AB29, 1, 0)</f>
        <v>1</v>
      </c>
      <c r="AC29" s="36">
        <f>IF('Coding - Chris'!AC29='Coding - Carolyn'!AC29, 1, 0)</f>
        <v>1</v>
      </c>
      <c r="AD29" s="36">
        <f>IF('Coding - Chris'!AD29='Coding - Carolyn'!AD29, 1, 0)</f>
        <v>1</v>
      </c>
      <c r="AE29" s="36">
        <f>IF('Coding - Chris'!AE29='Coding - Carolyn'!AE29, 1, 0)</f>
        <v>1</v>
      </c>
      <c r="AF29" s="36">
        <f>IF('Coding - Chris'!AF29='Coding - Carolyn'!AF29, 1, 0)</f>
        <v>1</v>
      </c>
      <c r="AG29" s="36"/>
      <c r="AH29" s="36">
        <f>IF('Coding - Chris'!AH29='Coding - Carolyn'!AH29, 1, 0)</f>
        <v>1</v>
      </c>
      <c r="AI29" s="36">
        <f>IF('Coding - Chris'!AI29='Coding - Carolyn'!AI29, 1, 0)</f>
        <v>1</v>
      </c>
      <c r="AJ29" s="36">
        <f>IF('Coding - Chris'!AJ29='Coding - Carolyn'!AJ29, 1, 0)</f>
        <v>1</v>
      </c>
      <c r="AK29" s="36">
        <f>IF('Coding - Chris'!AK29='Coding - Carolyn'!AK29, 1, 0)</f>
        <v>1</v>
      </c>
      <c r="AL29" s="36">
        <f>IF('Coding - Chris'!AL29='Coding - Carolyn'!AL29, 1, 0)</f>
        <v>1</v>
      </c>
      <c r="AM29" s="36">
        <f>IF('Coding - Chris'!AM29='Coding - Carolyn'!AM29, 1, 0)</f>
        <v>1</v>
      </c>
      <c r="AN29" s="36">
        <f>IF('Coding - Chris'!AN29='Coding - Carolyn'!AN29, 1, 0)</f>
        <v>1</v>
      </c>
      <c r="AO29" s="36">
        <f>IF('Coding - Chris'!AO29='Coding - Carolyn'!AO29, 1, 0)</f>
        <v>1</v>
      </c>
      <c r="AP29" s="36"/>
      <c r="AQ29" s="36">
        <f>IF('Coding - Chris'!AQ29='Coding - Carolyn'!AQ29, 1, 0)</f>
        <v>1</v>
      </c>
      <c r="AR29" s="36">
        <f>IF('Coding - Chris'!AR29='Coding - Carolyn'!AR29, 1, 0)</f>
        <v>1</v>
      </c>
      <c r="AS29" s="36">
        <f>IF('Coding - Chris'!AS29='Coding - Carolyn'!AS29, 1, 0)</f>
        <v>1</v>
      </c>
      <c r="AT29" s="36">
        <f>IF('Coding - Chris'!AT29='Coding - Carolyn'!AT29, 1, 0)</f>
        <v>1</v>
      </c>
      <c r="AU29" s="36">
        <f>IF('Coding - Chris'!AU29='Coding - Carolyn'!AU29, 1, 0)</f>
        <v>1</v>
      </c>
      <c r="AV29" s="36">
        <f>IF('Coding - Chris'!AV29='Coding - Carolyn'!AV29, 1, 0)</f>
        <v>1</v>
      </c>
      <c r="AW29" s="36">
        <f>IF('Coding - Chris'!AW29='Coding - Carolyn'!AW29, 1, 0)</f>
        <v>1</v>
      </c>
      <c r="AX29" s="36">
        <f>IF('Coding - Chris'!AX29='Coding - Carolyn'!AX29, 1, 0)</f>
        <v>1</v>
      </c>
      <c r="AY29" s="36">
        <f>IF('Coding - Chris'!AY29='Coding - Carolyn'!AY29, 1, 0)</f>
        <v>1</v>
      </c>
      <c r="AZ29" s="36">
        <f>IF('Coding - Chris'!AZ29='Coding - Carolyn'!AZ29, 1, 0)</f>
        <v>1</v>
      </c>
      <c r="BA29" s="36"/>
      <c r="BB29" s="36">
        <f>IF('Coding - Chris'!BB29='Coding - Carolyn'!BB29, 1, 0)</f>
        <v>1</v>
      </c>
      <c r="BC29" s="36">
        <f>IF('Coding - Chris'!BC29='Coding - Carolyn'!BC29, 1, 0)</f>
        <v>1</v>
      </c>
      <c r="BD29" s="36">
        <f>IF('Coding - Chris'!BD29='Coding - Carolyn'!BD29, 1, 0)</f>
        <v>1</v>
      </c>
      <c r="BE29" s="36">
        <f>IF('Coding - Chris'!BE29='Coding - Carolyn'!BE29, 1, 0)</f>
        <v>1</v>
      </c>
      <c r="BF29" s="36">
        <f>IF('Coding - Chris'!BF29='Coding - Carolyn'!BF29, 1, 0)</f>
        <v>1</v>
      </c>
      <c r="BG29" s="36">
        <f>IF('Coding - Chris'!BG29='Coding - Carolyn'!BG29, 1, 0)</f>
        <v>1</v>
      </c>
      <c r="BH29" s="36">
        <f>IF('Coding - Chris'!BH29='Coding - Carolyn'!BH29, 1, 0)</f>
        <v>1</v>
      </c>
      <c r="BI29" s="36">
        <f>IF('Coding - Chris'!BI29='Coding - Carolyn'!BI29, 1, 0)</f>
        <v>1</v>
      </c>
      <c r="BJ29" s="36">
        <f>IF('Coding - Chris'!BJ29='Coding - Carolyn'!BJ29, 1, 0)</f>
        <v>1</v>
      </c>
      <c r="BK29" s="36">
        <f>IF('Coding - Chris'!BK29='Coding - Carolyn'!BK29, 1, 0)</f>
        <v>1</v>
      </c>
      <c r="BL29" s="36">
        <f>IF('Coding - Chris'!BL29='Coding - Carolyn'!BL29, 1, 0)</f>
        <v>1</v>
      </c>
      <c r="BM29" s="36">
        <f>IF('Coding - Chris'!BM29='Coding - Carolyn'!BM29, 1, 0)</f>
        <v>1</v>
      </c>
      <c r="BN29" s="36">
        <f>IF('Coding - Chris'!BN29='Coding - Carolyn'!BN29, 1, 0)</f>
        <v>1</v>
      </c>
      <c r="BO29" s="36">
        <f>IF('Coding - Chris'!BO29='Coding - Carolyn'!BO29, 1, 0)</f>
        <v>1</v>
      </c>
      <c r="BP29" s="36">
        <f>IF('Coding - Chris'!BP29='Coding - Carolyn'!BP29, 1, 0)</f>
        <v>1</v>
      </c>
      <c r="BQ29" s="36">
        <f>IF('Coding - Chris'!BQ29='Coding - Carolyn'!BQ29, 1, 0)</f>
        <v>1</v>
      </c>
      <c r="BR29" s="36">
        <f>IF('Coding - Chris'!BR29='Coding - Carolyn'!BR29, 1, 0)</f>
        <v>1</v>
      </c>
      <c r="BS29" s="36">
        <f>IF('Coding - Chris'!BS29='Coding - Carolyn'!BS29, 1, 0)</f>
        <v>1</v>
      </c>
      <c r="BT29" s="36">
        <f>IF('Coding - Chris'!BT29='Coding - Carolyn'!BT29, 1, 0)</f>
        <v>1</v>
      </c>
      <c r="BV29" s="36">
        <f>IF('Coding - Chris'!BV29='Coding - Carolyn'!BV29, 1, 0)</f>
        <v>1</v>
      </c>
    </row>
    <row r="30" spans="1:74" ht="17.100000000000001" thickBot="1">
      <c r="A30" s="52">
        <v>20</v>
      </c>
      <c r="B30" s="44"/>
      <c r="C30" s="44"/>
      <c r="D30" s="44"/>
      <c r="E30" s="44"/>
      <c r="F30" s="44"/>
      <c r="G30" s="28">
        <v>0</v>
      </c>
      <c r="H30" s="36">
        <f>IF('Coding - Chris'!H30='Coding - Carolyn'!H30, 1, 0)</f>
        <v>1</v>
      </c>
      <c r="I30" s="36">
        <f>IF('Coding - Chris'!I30='Coding - Carolyn'!I30, 1, 0)</f>
        <v>1</v>
      </c>
      <c r="J30" s="36">
        <f>IF('Coding - Chris'!J30='Coding - Carolyn'!J30, 1, 0)</f>
        <v>1</v>
      </c>
      <c r="K30" s="36">
        <f>IF('Coding - Chris'!K30='Coding - Carolyn'!K30, 1, 0)</f>
        <v>1</v>
      </c>
      <c r="L30" s="36">
        <f>IF('Coding - Chris'!L30='Coding - Carolyn'!L30, 1, 0)</f>
        <v>1</v>
      </c>
      <c r="M30" s="36">
        <f>IF('Coding - Chris'!M30='Coding - Carolyn'!M30, 1, 0)</f>
        <v>1</v>
      </c>
      <c r="N30" s="36"/>
      <c r="O30" s="36">
        <f>IF('Coding - Chris'!O30='Coding - Carolyn'!O30, 1, 0)</f>
        <v>1</v>
      </c>
      <c r="P30" s="36">
        <f>IF('Coding - Chris'!P30='Coding - Carolyn'!P30, 1, 0)</f>
        <v>1</v>
      </c>
      <c r="Q30" s="36">
        <f>IF('Coding - Chris'!Q30='Coding - Carolyn'!Q30, 1, 0)</f>
        <v>1</v>
      </c>
      <c r="R30" s="36">
        <f>IF('Coding - Chris'!R30='Coding - Carolyn'!R30, 1, 0)</f>
        <v>1</v>
      </c>
      <c r="S30" s="36">
        <f>IF('Coding - Chris'!S30='Coding - Carolyn'!S30, 1, 0)</f>
        <v>1</v>
      </c>
      <c r="T30" s="36">
        <f>IF('Coding - Chris'!T30='Coding - Carolyn'!T30, 1, 0)</f>
        <v>1</v>
      </c>
      <c r="U30" s="36">
        <f>IF('Coding - Chris'!U30='Coding - Carolyn'!U30, 1, 0)</f>
        <v>1</v>
      </c>
      <c r="V30" s="36">
        <f>IF('Coding - Chris'!V30='Coding - Carolyn'!V30, 1, 0)</f>
        <v>1</v>
      </c>
      <c r="W30" s="36">
        <f>IF('Coding - Chris'!W30='Coding - Carolyn'!W30, 1, 0)</f>
        <v>1</v>
      </c>
      <c r="X30" s="36">
        <f>IF('Coding - Chris'!X30='Coding - Carolyn'!X30, 1, 0)</f>
        <v>1</v>
      </c>
      <c r="Y30" s="36">
        <f>IF('Coding - Chris'!Y30='Coding - Carolyn'!Y30, 1, 0)</f>
        <v>1</v>
      </c>
      <c r="Z30" s="36">
        <f>IF('Coding - Chris'!Z30='Coding - Carolyn'!Z30, 1, 0)</f>
        <v>1</v>
      </c>
      <c r="AA30" s="36">
        <f>IF('Coding - Chris'!AA30='Coding - Carolyn'!AA30, 1, 0)</f>
        <v>1</v>
      </c>
      <c r="AB30" s="36">
        <f>IF('Coding - Chris'!AB30='Coding - Carolyn'!AB30, 1, 0)</f>
        <v>1</v>
      </c>
      <c r="AC30" s="36">
        <f>IF('Coding - Chris'!AC30='Coding - Carolyn'!AC30, 1, 0)</f>
        <v>1</v>
      </c>
      <c r="AD30" s="36">
        <f>IF('Coding - Chris'!AD30='Coding - Carolyn'!AD30, 1, 0)</f>
        <v>1</v>
      </c>
      <c r="AE30" s="36">
        <f>IF('Coding - Chris'!AE30='Coding - Carolyn'!AE30, 1, 0)</f>
        <v>1</v>
      </c>
      <c r="AF30" s="36">
        <f>IF('Coding - Chris'!AF30='Coding - Carolyn'!AF30, 1, 0)</f>
        <v>1</v>
      </c>
      <c r="AG30" s="36"/>
      <c r="AH30" s="36">
        <f>IF('Coding - Chris'!AH30='Coding - Carolyn'!AH30, 1, 0)</f>
        <v>1</v>
      </c>
      <c r="AI30" s="36">
        <f>IF('Coding - Chris'!AI30='Coding - Carolyn'!AI30, 1, 0)</f>
        <v>1</v>
      </c>
      <c r="AJ30" s="36">
        <f>IF('Coding - Chris'!AJ30='Coding - Carolyn'!AJ30, 1, 0)</f>
        <v>1</v>
      </c>
      <c r="AK30" s="36">
        <f>IF('Coding - Chris'!AK30='Coding - Carolyn'!AK30, 1, 0)</f>
        <v>1</v>
      </c>
      <c r="AL30" s="36">
        <f>IF('Coding - Chris'!AL30='Coding - Carolyn'!AL30, 1, 0)</f>
        <v>1</v>
      </c>
      <c r="AM30" s="36">
        <f>IF('Coding - Chris'!AM30='Coding - Carolyn'!AM30, 1, 0)</f>
        <v>1</v>
      </c>
      <c r="AN30" s="36">
        <f>IF('Coding - Chris'!AN30='Coding - Carolyn'!AN30, 1, 0)</f>
        <v>1</v>
      </c>
      <c r="AO30" s="36">
        <f>IF('Coding - Chris'!AO30='Coding - Carolyn'!AO30, 1, 0)</f>
        <v>1</v>
      </c>
      <c r="AP30" s="36"/>
      <c r="AQ30" s="36">
        <f>IF('Coding - Chris'!AQ30='Coding - Carolyn'!AQ30, 1, 0)</f>
        <v>1</v>
      </c>
      <c r="AR30" s="36">
        <f>IF('Coding - Chris'!AR30='Coding - Carolyn'!AR30, 1, 0)</f>
        <v>1</v>
      </c>
      <c r="AS30" s="36">
        <f>IF('Coding - Chris'!AS30='Coding - Carolyn'!AS30, 1, 0)</f>
        <v>1</v>
      </c>
      <c r="AT30" s="36">
        <f>IF('Coding - Chris'!AT30='Coding - Carolyn'!AT30, 1, 0)</f>
        <v>1</v>
      </c>
      <c r="AU30" s="36">
        <f>IF('Coding - Chris'!AU30='Coding - Carolyn'!AU30, 1, 0)</f>
        <v>1</v>
      </c>
      <c r="AV30" s="36">
        <f>IF('Coding - Chris'!AV30='Coding - Carolyn'!AV30, 1, 0)</f>
        <v>1</v>
      </c>
      <c r="AW30" s="36">
        <f>IF('Coding - Chris'!AW30='Coding - Carolyn'!AW30, 1, 0)</f>
        <v>1</v>
      </c>
      <c r="AX30" s="36">
        <f>IF('Coding - Chris'!AX30='Coding - Carolyn'!AX30, 1, 0)</f>
        <v>1</v>
      </c>
      <c r="AY30" s="36">
        <f>IF('Coding - Chris'!AY30='Coding - Carolyn'!AY30, 1, 0)</f>
        <v>1</v>
      </c>
      <c r="AZ30" s="36">
        <f>IF('Coding - Chris'!AZ30='Coding - Carolyn'!AZ30, 1, 0)</f>
        <v>1</v>
      </c>
      <c r="BA30" s="36"/>
      <c r="BB30" s="36">
        <f>IF('Coding - Chris'!BB30='Coding - Carolyn'!BB30, 1, 0)</f>
        <v>1</v>
      </c>
      <c r="BC30" s="36">
        <f>IF('Coding - Chris'!BC30='Coding - Carolyn'!BC30, 1, 0)</f>
        <v>1</v>
      </c>
      <c r="BD30" s="36">
        <f>IF('Coding - Chris'!BD30='Coding - Carolyn'!BD30, 1, 0)</f>
        <v>1</v>
      </c>
      <c r="BE30" s="36">
        <f>IF('Coding - Chris'!BE30='Coding - Carolyn'!BE30, 1, 0)</f>
        <v>1</v>
      </c>
      <c r="BF30" s="36">
        <f>IF('Coding - Chris'!BF30='Coding - Carolyn'!BF30, 1, 0)</f>
        <v>1</v>
      </c>
      <c r="BG30" s="36">
        <f>IF('Coding - Chris'!BG30='Coding - Carolyn'!BG30, 1, 0)</f>
        <v>1</v>
      </c>
      <c r="BH30" s="36">
        <f>IF('Coding - Chris'!BH30='Coding - Carolyn'!BH30, 1, 0)</f>
        <v>1</v>
      </c>
      <c r="BI30" s="36">
        <f>IF('Coding - Chris'!BI30='Coding - Carolyn'!BI30, 1, 0)</f>
        <v>1</v>
      </c>
      <c r="BJ30" s="36">
        <f>IF('Coding - Chris'!BJ30='Coding - Carolyn'!BJ30, 1, 0)</f>
        <v>1</v>
      </c>
      <c r="BK30" s="36">
        <f>IF('Coding - Chris'!BK30='Coding - Carolyn'!BK30, 1, 0)</f>
        <v>1</v>
      </c>
      <c r="BL30" s="36">
        <f>IF('Coding - Chris'!BL30='Coding - Carolyn'!BL30, 1, 0)</f>
        <v>1</v>
      </c>
      <c r="BM30" s="36">
        <f>IF('Coding - Chris'!BM30='Coding - Carolyn'!BM30, 1, 0)</f>
        <v>1</v>
      </c>
      <c r="BN30" s="36">
        <f>IF('Coding - Chris'!BN30='Coding - Carolyn'!BN30, 1, 0)</f>
        <v>1</v>
      </c>
      <c r="BO30" s="36">
        <f>IF('Coding - Chris'!BO30='Coding - Carolyn'!BO30, 1, 0)</f>
        <v>1</v>
      </c>
      <c r="BP30" s="36">
        <f>IF('Coding - Chris'!BP30='Coding - Carolyn'!BP30, 1, 0)</f>
        <v>1</v>
      </c>
      <c r="BQ30" s="36">
        <f>IF('Coding - Chris'!BQ30='Coding - Carolyn'!BQ30, 1, 0)</f>
        <v>1</v>
      </c>
      <c r="BR30" s="36">
        <f>IF('Coding - Chris'!BR30='Coding - Carolyn'!BR30, 1, 0)</f>
        <v>1</v>
      </c>
      <c r="BS30" s="36">
        <f>IF('Coding - Chris'!BS30='Coding - Carolyn'!BS30, 1, 0)</f>
        <v>1</v>
      </c>
      <c r="BT30" s="36">
        <f>IF('Coding - Chris'!BT30='Coding - Carolyn'!BT30, 1, 0)</f>
        <v>1</v>
      </c>
      <c r="BV30" s="36">
        <f>IF('Coding - Chris'!BV30='Coding - Carolyn'!BV30, 1, 0)</f>
        <v>1</v>
      </c>
    </row>
    <row r="31" spans="1:74" ht="17.100000000000001" thickBot="1">
      <c r="A31" s="52">
        <v>26</v>
      </c>
      <c r="B31" s="44"/>
      <c r="C31" s="44"/>
      <c r="D31" s="44"/>
      <c r="E31" s="44"/>
      <c r="F31" s="44"/>
      <c r="G31" s="28">
        <v>0</v>
      </c>
      <c r="H31" s="36">
        <f>IF('Coding - Chris'!H31='Coding - Carolyn'!H31, 1, 0)</f>
        <v>1</v>
      </c>
      <c r="I31" s="36">
        <f>IF('Coding - Chris'!I31='Coding - Carolyn'!I31, 1, 0)</f>
        <v>1</v>
      </c>
      <c r="J31" s="36">
        <f>IF('Coding - Chris'!J31='Coding - Carolyn'!J31, 1, 0)</f>
        <v>1</v>
      </c>
      <c r="K31" s="36">
        <f>IF('Coding - Chris'!K31='Coding - Carolyn'!K31, 1, 0)</f>
        <v>1</v>
      </c>
      <c r="L31" s="36">
        <f>IF('Coding - Chris'!L31='Coding - Carolyn'!L31, 1, 0)</f>
        <v>1</v>
      </c>
      <c r="M31" s="36">
        <f>IF('Coding - Chris'!M31='Coding - Carolyn'!M31, 1, 0)</f>
        <v>1</v>
      </c>
      <c r="N31" s="36"/>
      <c r="O31" s="36">
        <f>IF('Coding - Chris'!O31='Coding - Carolyn'!O31, 1, 0)</f>
        <v>1</v>
      </c>
      <c r="P31" s="36">
        <f>IF('Coding - Chris'!P31='Coding - Carolyn'!P31, 1, 0)</f>
        <v>1</v>
      </c>
      <c r="Q31" s="36">
        <f>IF('Coding - Chris'!Q31='Coding - Carolyn'!Q31, 1, 0)</f>
        <v>1</v>
      </c>
      <c r="R31" s="36">
        <f>IF('Coding - Chris'!R31='Coding - Carolyn'!R31, 1, 0)</f>
        <v>1</v>
      </c>
      <c r="S31" s="36">
        <f>IF('Coding - Chris'!S31='Coding - Carolyn'!S31, 1, 0)</f>
        <v>1</v>
      </c>
      <c r="T31" s="36">
        <f>IF('Coding - Chris'!T31='Coding - Carolyn'!T31, 1, 0)</f>
        <v>1</v>
      </c>
      <c r="U31" s="36">
        <f>IF('Coding - Chris'!U31='Coding - Carolyn'!U31, 1, 0)</f>
        <v>1</v>
      </c>
      <c r="V31" s="36">
        <f>IF('Coding - Chris'!V31='Coding - Carolyn'!V31, 1, 0)</f>
        <v>1</v>
      </c>
      <c r="W31" s="36">
        <f>IF('Coding - Chris'!W31='Coding - Carolyn'!W31, 1, 0)</f>
        <v>1</v>
      </c>
      <c r="X31" s="36">
        <f>IF('Coding - Chris'!X31='Coding - Carolyn'!X31, 1, 0)</f>
        <v>1</v>
      </c>
      <c r="Y31" s="36">
        <f>IF('Coding - Chris'!Y31='Coding - Carolyn'!Y31, 1, 0)</f>
        <v>1</v>
      </c>
      <c r="Z31" s="36">
        <f>IF('Coding - Chris'!Z31='Coding - Carolyn'!Z31, 1, 0)</f>
        <v>1</v>
      </c>
      <c r="AA31" s="36">
        <f>IF('Coding - Chris'!AA31='Coding - Carolyn'!AA31, 1, 0)</f>
        <v>1</v>
      </c>
      <c r="AB31" s="36">
        <f>IF('Coding - Chris'!AB31='Coding - Carolyn'!AB31, 1, 0)</f>
        <v>1</v>
      </c>
      <c r="AC31" s="36">
        <f>IF('Coding - Chris'!AC31='Coding - Carolyn'!AC31, 1, 0)</f>
        <v>1</v>
      </c>
      <c r="AD31" s="36">
        <f>IF('Coding - Chris'!AD31='Coding - Carolyn'!AD31, 1, 0)</f>
        <v>1</v>
      </c>
      <c r="AE31" s="36">
        <f>IF('Coding - Chris'!AE31='Coding - Carolyn'!AE31, 1, 0)</f>
        <v>1</v>
      </c>
      <c r="AF31" s="36">
        <f>IF('Coding - Chris'!AF31='Coding - Carolyn'!AF31, 1, 0)</f>
        <v>1</v>
      </c>
      <c r="AG31" s="36"/>
      <c r="AH31" s="36">
        <f>IF('Coding - Chris'!AH31='Coding - Carolyn'!AH31, 1, 0)</f>
        <v>1</v>
      </c>
      <c r="AI31" s="36">
        <f>IF('Coding - Chris'!AI31='Coding - Carolyn'!AI31, 1, 0)</f>
        <v>1</v>
      </c>
      <c r="AJ31" s="36">
        <f>IF('Coding - Chris'!AJ31='Coding - Carolyn'!AJ31, 1, 0)</f>
        <v>1</v>
      </c>
      <c r="AK31" s="36">
        <f>IF('Coding - Chris'!AK31='Coding - Carolyn'!AK31, 1, 0)</f>
        <v>1</v>
      </c>
      <c r="AL31" s="36">
        <f>IF('Coding - Chris'!AL31='Coding - Carolyn'!AL31, 1, 0)</f>
        <v>1</v>
      </c>
      <c r="AM31" s="36">
        <f>IF('Coding - Chris'!AM31='Coding - Carolyn'!AM31, 1, 0)</f>
        <v>1</v>
      </c>
      <c r="AN31" s="36">
        <f>IF('Coding - Chris'!AN31='Coding - Carolyn'!AN31, 1, 0)</f>
        <v>1</v>
      </c>
      <c r="AO31" s="36">
        <f>IF('Coding - Chris'!AO31='Coding - Carolyn'!AO31, 1, 0)</f>
        <v>1</v>
      </c>
      <c r="AP31" s="36"/>
      <c r="AQ31" s="36">
        <f>IF('Coding - Chris'!AQ31='Coding - Carolyn'!AQ31, 1, 0)</f>
        <v>1</v>
      </c>
      <c r="AR31" s="36">
        <f>IF('Coding - Chris'!AR31='Coding - Carolyn'!AR31, 1, 0)</f>
        <v>1</v>
      </c>
      <c r="AS31" s="36">
        <f>IF('Coding - Chris'!AS31='Coding - Carolyn'!AS31, 1, 0)</f>
        <v>1</v>
      </c>
      <c r="AT31" s="36">
        <f>IF('Coding - Chris'!AT31='Coding - Carolyn'!AT31, 1, 0)</f>
        <v>1</v>
      </c>
      <c r="AU31" s="36">
        <f>IF('Coding - Chris'!AU31='Coding - Carolyn'!AU31, 1, 0)</f>
        <v>1</v>
      </c>
      <c r="AV31" s="36">
        <f>IF('Coding - Chris'!AV31='Coding - Carolyn'!AV31, 1, 0)</f>
        <v>1</v>
      </c>
      <c r="AW31" s="36">
        <f>IF('Coding - Chris'!AW31='Coding - Carolyn'!AW31, 1, 0)</f>
        <v>1</v>
      </c>
      <c r="AX31" s="36">
        <f>IF('Coding - Chris'!AX31='Coding - Carolyn'!AX31, 1, 0)</f>
        <v>1</v>
      </c>
      <c r="AY31" s="36">
        <f>IF('Coding - Chris'!AY31='Coding - Carolyn'!AY31, 1, 0)</f>
        <v>1</v>
      </c>
      <c r="AZ31" s="36">
        <f>IF('Coding - Chris'!AZ31='Coding - Carolyn'!AZ31, 1, 0)</f>
        <v>1</v>
      </c>
      <c r="BA31" s="36"/>
      <c r="BB31" s="36">
        <f>IF('Coding - Chris'!BB31='Coding - Carolyn'!BB31, 1, 0)</f>
        <v>1</v>
      </c>
      <c r="BC31" s="36">
        <f>IF('Coding - Chris'!BC31='Coding - Carolyn'!BC31, 1, 0)</f>
        <v>1</v>
      </c>
      <c r="BD31" s="36">
        <f>IF('Coding - Chris'!BD31='Coding - Carolyn'!BD31, 1, 0)</f>
        <v>1</v>
      </c>
      <c r="BE31" s="36">
        <f>IF('Coding - Chris'!BE31='Coding - Carolyn'!BE31, 1, 0)</f>
        <v>1</v>
      </c>
      <c r="BF31" s="36">
        <f>IF('Coding - Chris'!BF31='Coding - Carolyn'!BF31, 1, 0)</f>
        <v>1</v>
      </c>
      <c r="BG31" s="36">
        <f>IF('Coding - Chris'!BG31='Coding - Carolyn'!BG31, 1, 0)</f>
        <v>1</v>
      </c>
      <c r="BH31" s="36">
        <f>IF('Coding - Chris'!BH31='Coding - Carolyn'!BH31, 1, 0)</f>
        <v>1</v>
      </c>
      <c r="BI31" s="36">
        <f>IF('Coding - Chris'!BI31='Coding - Carolyn'!BI31, 1, 0)</f>
        <v>1</v>
      </c>
      <c r="BJ31" s="36">
        <f>IF('Coding - Chris'!BJ31='Coding - Carolyn'!BJ31, 1, 0)</f>
        <v>1</v>
      </c>
      <c r="BK31" s="36">
        <f>IF('Coding - Chris'!BK31='Coding - Carolyn'!BK31, 1, 0)</f>
        <v>1</v>
      </c>
      <c r="BL31" s="36">
        <f>IF('Coding - Chris'!BL31='Coding - Carolyn'!BL31, 1, 0)</f>
        <v>1</v>
      </c>
      <c r="BM31" s="36">
        <f>IF('Coding - Chris'!BM31='Coding - Carolyn'!BM31, 1, 0)</f>
        <v>1</v>
      </c>
      <c r="BN31" s="36">
        <f>IF('Coding - Chris'!BN31='Coding - Carolyn'!BN31, 1, 0)</f>
        <v>1</v>
      </c>
      <c r="BO31" s="36">
        <f>IF('Coding - Chris'!BO31='Coding - Carolyn'!BO31, 1, 0)</f>
        <v>1</v>
      </c>
      <c r="BP31" s="36">
        <f>IF('Coding - Chris'!BP31='Coding - Carolyn'!BP31, 1, 0)</f>
        <v>1</v>
      </c>
      <c r="BQ31" s="36">
        <f>IF('Coding - Chris'!BQ31='Coding - Carolyn'!BQ31, 1, 0)</f>
        <v>1</v>
      </c>
      <c r="BR31" s="36">
        <f>IF('Coding - Chris'!BR31='Coding - Carolyn'!BR31, 1, 0)</f>
        <v>1</v>
      </c>
      <c r="BS31" s="36">
        <f>IF('Coding - Chris'!BS31='Coding - Carolyn'!BS31, 1, 0)</f>
        <v>1</v>
      </c>
      <c r="BT31" s="36">
        <f>IF('Coding - Chris'!BT31='Coding - Carolyn'!BT31, 1, 0)</f>
        <v>1</v>
      </c>
      <c r="BV31" s="36">
        <f>IF('Coding - Chris'!BV31='Coding - Carolyn'!BV31, 1, 0)</f>
        <v>1</v>
      </c>
    </row>
    <row r="32" spans="1:74" ht="17.100000000000001" thickBot="1">
      <c r="A32" s="52"/>
      <c r="B32" s="44"/>
      <c r="C32" s="44"/>
      <c r="D32" s="44"/>
      <c r="E32" s="44"/>
      <c r="F32" s="44"/>
      <c r="G32" s="28">
        <v>0</v>
      </c>
      <c r="H32" s="36">
        <f>IF('Coding - Chris'!H32='Coding - Carolyn'!H32, 1, 0)</f>
        <v>1</v>
      </c>
      <c r="I32" s="36">
        <f>IF('Coding - Chris'!I32='Coding - Carolyn'!I32, 1, 0)</f>
        <v>1</v>
      </c>
      <c r="J32" s="36">
        <f>IF('Coding - Chris'!J32='Coding - Carolyn'!J32, 1, 0)</f>
        <v>1</v>
      </c>
      <c r="K32" s="36">
        <f>IF('Coding - Chris'!K32='Coding - Carolyn'!K32, 1, 0)</f>
        <v>1</v>
      </c>
      <c r="L32" s="36">
        <f>IF('Coding - Chris'!L32='Coding - Carolyn'!L32, 1, 0)</f>
        <v>1</v>
      </c>
      <c r="M32" s="36">
        <f>IF('Coding - Chris'!M32='Coding - Carolyn'!M32, 1, 0)</f>
        <v>1</v>
      </c>
      <c r="N32" s="36"/>
      <c r="O32" s="36">
        <f>IF('Coding - Chris'!O32='Coding - Carolyn'!O32, 1, 0)</f>
        <v>1</v>
      </c>
      <c r="P32" s="36">
        <f>IF('Coding - Chris'!P32='Coding - Carolyn'!P32, 1, 0)</f>
        <v>1</v>
      </c>
      <c r="Q32" s="36">
        <f>IF('Coding - Chris'!Q32='Coding - Carolyn'!Q32, 1, 0)</f>
        <v>1</v>
      </c>
      <c r="R32" s="36">
        <f>IF('Coding - Chris'!R32='Coding - Carolyn'!R32, 1, 0)</f>
        <v>1</v>
      </c>
      <c r="S32" s="36">
        <f>IF('Coding - Chris'!S32='Coding - Carolyn'!S32, 1, 0)</f>
        <v>1</v>
      </c>
      <c r="T32" s="36">
        <f>IF('Coding - Chris'!T32='Coding - Carolyn'!T32, 1, 0)</f>
        <v>1</v>
      </c>
      <c r="U32" s="36">
        <f>IF('Coding - Chris'!U32='Coding - Carolyn'!U32, 1, 0)</f>
        <v>1</v>
      </c>
      <c r="V32" s="36">
        <f>IF('Coding - Chris'!V32='Coding - Carolyn'!V32, 1, 0)</f>
        <v>1</v>
      </c>
      <c r="W32" s="36">
        <f>IF('Coding - Chris'!W32='Coding - Carolyn'!W32, 1, 0)</f>
        <v>1</v>
      </c>
      <c r="X32" s="36">
        <f>IF('Coding - Chris'!X32='Coding - Carolyn'!X32, 1, 0)</f>
        <v>1</v>
      </c>
      <c r="Y32" s="36">
        <f>IF('Coding - Chris'!Y32='Coding - Carolyn'!Y32, 1, 0)</f>
        <v>1</v>
      </c>
      <c r="Z32" s="36">
        <f>IF('Coding - Chris'!Z32='Coding - Carolyn'!Z32, 1, 0)</f>
        <v>1</v>
      </c>
      <c r="AA32" s="36">
        <f>IF('Coding - Chris'!AA32='Coding - Carolyn'!AA32, 1, 0)</f>
        <v>1</v>
      </c>
      <c r="AB32" s="36">
        <f>IF('Coding - Chris'!AB32='Coding - Carolyn'!AB32, 1, 0)</f>
        <v>1</v>
      </c>
      <c r="AC32" s="36">
        <f>IF('Coding - Chris'!AC32='Coding - Carolyn'!AC32, 1, 0)</f>
        <v>1</v>
      </c>
      <c r="AD32" s="36">
        <f>IF('Coding - Chris'!AD32='Coding - Carolyn'!AD32, 1, 0)</f>
        <v>1</v>
      </c>
      <c r="AE32" s="36">
        <f>IF('Coding - Chris'!AE32='Coding - Carolyn'!AE32, 1, 0)</f>
        <v>1</v>
      </c>
      <c r="AF32" s="36">
        <f>IF('Coding - Chris'!AF32='Coding - Carolyn'!AF32, 1, 0)</f>
        <v>1</v>
      </c>
      <c r="AG32" s="36"/>
      <c r="AH32" s="36">
        <f>IF('Coding - Chris'!AH32='Coding - Carolyn'!AH32, 1, 0)</f>
        <v>1</v>
      </c>
      <c r="AI32" s="36">
        <f>IF('Coding - Chris'!AI32='Coding - Carolyn'!AI32, 1, 0)</f>
        <v>1</v>
      </c>
      <c r="AJ32" s="36">
        <f>IF('Coding - Chris'!AJ32='Coding - Carolyn'!AJ32, 1, 0)</f>
        <v>1</v>
      </c>
      <c r="AK32" s="36">
        <f>IF('Coding - Chris'!AK32='Coding - Carolyn'!AK32, 1, 0)</f>
        <v>1</v>
      </c>
      <c r="AL32" s="36">
        <f>IF('Coding - Chris'!AL32='Coding - Carolyn'!AL32, 1, 0)</f>
        <v>1</v>
      </c>
      <c r="AM32" s="36">
        <f>IF('Coding - Chris'!AM32='Coding - Carolyn'!AM32, 1, 0)</f>
        <v>1</v>
      </c>
      <c r="AN32" s="36">
        <f>IF('Coding - Chris'!AN32='Coding - Carolyn'!AN32, 1, 0)</f>
        <v>1</v>
      </c>
      <c r="AO32" s="36">
        <f>IF('Coding - Chris'!AO32='Coding - Carolyn'!AO32, 1, 0)</f>
        <v>1</v>
      </c>
      <c r="AP32" s="36"/>
      <c r="AQ32" s="36">
        <f>IF('Coding - Chris'!AQ32='Coding - Carolyn'!AQ32, 1, 0)</f>
        <v>1</v>
      </c>
      <c r="AR32" s="36">
        <f>IF('Coding - Chris'!AR32='Coding - Carolyn'!AR32, 1, 0)</f>
        <v>1</v>
      </c>
      <c r="AS32" s="36">
        <f>IF('Coding - Chris'!AS32='Coding - Carolyn'!AS32, 1, 0)</f>
        <v>1</v>
      </c>
      <c r="AT32" s="36">
        <f>IF('Coding - Chris'!AT32='Coding - Carolyn'!AT32, 1, 0)</f>
        <v>1</v>
      </c>
      <c r="AU32" s="36">
        <f>IF('Coding - Chris'!AU32='Coding - Carolyn'!AU32, 1, 0)</f>
        <v>1</v>
      </c>
      <c r="AV32" s="36">
        <f>IF('Coding - Chris'!AV32='Coding - Carolyn'!AV32, 1, 0)</f>
        <v>1</v>
      </c>
      <c r="AW32" s="36">
        <f>IF('Coding - Chris'!AW32='Coding - Carolyn'!AW32, 1, 0)</f>
        <v>1</v>
      </c>
      <c r="AX32" s="36">
        <f>IF('Coding - Chris'!AX32='Coding - Carolyn'!AX32, 1, 0)</f>
        <v>1</v>
      </c>
      <c r="AY32" s="36">
        <f>IF('Coding - Chris'!AY32='Coding - Carolyn'!AY32, 1, 0)</f>
        <v>1</v>
      </c>
      <c r="AZ32" s="36">
        <f>IF('Coding - Chris'!AZ32='Coding - Carolyn'!AZ32, 1, 0)</f>
        <v>1</v>
      </c>
      <c r="BA32" s="36"/>
      <c r="BB32" s="36">
        <f>IF('Coding - Chris'!BB32='Coding - Carolyn'!BB32, 1, 0)</f>
        <v>1</v>
      </c>
      <c r="BC32" s="36">
        <f>IF('Coding - Chris'!BC32='Coding - Carolyn'!BC32, 1, 0)</f>
        <v>1</v>
      </c>
      <c r="BD32" s="36">
        <f>IF('Coding - Chris'!BD32='Coding - Carolyn'!BD32, 1, 0)</f>
        <v>1</v>
      </c>
      <c r="BE32" s="36">
        <f>IF('Coding - Chris'!BE32='Coding - Carolyn'!BE32, 1, 0)</f>
        <v>1</v>
      </c>
      <c r="BF32" s="36">
        <f>IF('Coding - Chris'!BF32='Coding - Carolyn'!BF32, 1, 0)</f>
        <v>1</v>
      </c>
      <c r="BG32" s="36">
        <f>IF('Coding - Chris'!BG32='Coding - Carolyn'!BG32, 1, 0)</f>
        <v>1</v>
      </c>
      <c r="BH32" s="36">
        <f>IF('Coding - Chris'!BH32='Coding - Carolyn'!BH32, 1, 0)</f>
        <v>1</v>
      </c>
      <c r="BI32" s="36">
        <f>IF('Coding - Chris'!BI32='Coding - Carolyn'!BI32, 1, 0)</f>
        <v>1</v>
      </c>
      <c r="BJ32" s="36">
        <f>IF('Coding - Chris'!BJ32='Coding - Carolyn'!BJ32, 1, 0)</f>
        <v>1</v>
      </c>
      <c r="BK32" s="36">
        <f>IF('Coding - Chris'!BK32='Coding - Carolyn'!BK32, 1, 0)</f>
        <v>1</v>
      </c>
      <c r="BL32" s="36">
        <f>IF('Coding - Chris'!BL32='Coding - Carolyn'!BL32, 1, 0)</f>
        <v>1</v>
      </c>
      <c r="BM32" s="36">
        <f>IF('Coding - Chris'!BM32='Coding - Carolyn'!BM32, 1, 0)</f>
        <v>1</v>
      </c>
      <c r="BN32" s="36">
        <f>IF('Coding - Chris'!BN32='Coding - Carolyn'!BN32, 1, 0)</f>
        <v>1</v>
      </c>
      <c r="BO32" s="36">
        <f>IF('Coding - Chris'!BO32='Coding - Carolyn'!BO32, 1, 0)</f>
        <v>1</v>
      </c>
      <c r="BP32" s="36">
        <f>IF('Coding - Chris'!BP32='Coding - Carolyn'!BP32, 1, 0)</f>
        <v>1</v>
      </c>
      <c r="BQ32" s="36">
        <f>IF('Coding - Chris'!BQ32='Coding - Carolyn'!BQ32, 1, 0)</f>
        <v>1</v>
      </c>
      <c r="BR32" s="36">
        <f>IF('Coding - Chris'!BR32='Coding - Carolyn'!BR32, 1, 0)</f>
        <v>1</v>
      </c>
      <c r="BS32" s="36">
        <f>IF('Coding - Chris'!BS32='Coding - Carolyn'!BS32, 1, 0)</f>
        <v>1</v>
      </c>
      <c r="BT32" s="36">
        <f>IF('Coding - Chris'!BT32='Coding - Carolyn'!BT32, 1, 0)</f>
        <v>1</v>
      </c>
      <c r="BV32" s="36">
        <f>IF('Coding - Chris'!BV32='Coding - Carolyn'!BV32, 1, 0)</f>
        <v>1</v>
      </c>
    </row>
    <row r="33" spans="1:74" ht="17.100000000000001" thickBot="1">
      <c r="A33" s="52"/>
      <c r="B33" s="44"/>
      <c r="C33" s="44"/>
      <c r="D33" s="44"/>
      <c r="E33" s="44"/>
      <c r="F33" s="44"/>
      <c r="G33" s="28">
        <v>0</v>
      </c>
      <c r="H33" s="36">
        <f>IF('Coding - Chris'!H33='Coding - Carolyn'!H33, 1, 0)</f>
        <v>1</v>
      </c>
      <c r="I33" s="36">
        <f>IF('Coding - Chris'!I33='Coding - Carolyn'!I33, 1, 0)</f>
        <v>1</v>
      </c>
      <c r="J33" s="36">
        <f>IF('Coding - Chris'!J33='Coding - Carolyn'!J33, 1, 0)</f>
        <v>1</v>
      </c>
      <c r="K33" s="36">
        <f>IF('Coding - Chris'!K33='Coding - Carolyn'!K33, 1, 0)</f>
        <v>1</v>
      </c>
      <c r="L33" s="36">
        <f>IF('Coding - Chris'!L33='Coding - Carolyn'!L33, 1, 0)</f>
        <v>1</v>
      </c>
      <c r="M33" s="36">
        <f>IF('Coding - Chris'!M33='Coding - Carolyn'!M33, 1, 0)</f>
        <v>1</v>
      </c>
      <c r="N33" s="36"/>
      <c r="O33" s="36">
        <f>IF('Coding - Chris'!O33='Coding - Carolyn'!O33, 1, 0)</f>
        <v>1</v>
      </c>
      <c r="P33" s="36">
        <f>IF('Coding - Chris'!P33='Coding - Carolyn'!P33, 1, 0)</f>
        <v>1</v>
      </c>
      <c r="Q33" s="36">
        <f>IF('Coding - Chris'!Q33='Coding - Carolyn'!Q33, 1, 0)</f>
        <v>1</v>
      </c>
      <c r="R33" s="36">
        <f>IF('Coding - Chris'!R33='Coding - Carolyn'!R33, 1, 0)</f>
        <v>1</v>
      </c>
      <c r="S33" s="36">
        <f>IF('Coding - Chris'!S33='Coding - Carolyn'!S33, 1, 0)</f>
        <v>1</v>
      </c>
      <c r="T33" s="36">
        <f>IF('Coding - Chris'!T33='Coding - Carolyn'!T33, 1, 0)</f>
        <v>1</v>
      </c>
      <c r="U33" s="36">
        <f>IF('Coding - Chris'!U33='Coding - Carolyn'!U33, 1, 0)</f>
        <v>1</v>
      </c>
      <c r="V33" s="36">
        <f>IF('Coding - Chris'!V33='Coding - Carolyn'!V33, 1, 0)</f>
        <v>1</v>
      </c>
      <c r="W33" s="36">
        <f>IF('Coding - Chris'!W33='Coding - Carolyn'!W33, 1, 0)</f>
        <v>1</v>
      </c>
      <c r="X33" s="36">
        <f>IF('Coding - Chris'!X33='Coding - Carolyn'!X33, 1, 0)</f>
        <v>1</v>
      </c>
      <c r="Y33" s="36">
        <f>IF('Coding - Chris'!Y33='Coding - Carolyn'!Y33, 1, 0)</f>
        <v>1</v>
      </c>
      <c r="Z33" s="36">
        <f>IF('Coding - Chris'!Z33='Coding - Carolyn'!Z33, 1, 0)</f>
        <v>1</v>
      </c>
      <c r="AA33" s="36">
        <f>IF('Coding - Chris'!AA33='Coding - Carolyn'!AA33, 1, 0)</f>
        <v>1</v>
      </c>
      <c r="AB33" s="36">
        <f>IF('Coding - Chris'!AB33='Coding - Carolyn'!AB33, 1, 0)</f>
        <v>1</v>
      </c>
      <c r="AC33" s="36">
        <f>IF('Coding - Chris'!AC33='Coding - Carolyn'!AC33, 1, 0)</f>
        <v>1</v>
      </c>
      <c r="AD33" s="36">
        <f>IF('Coding - Chris'!AD33='Coding - Carolyn'!AD33, 1, 0)</f>
        <v>1</v>
      </c>
      <c r="AE33" s="36">
        <f>IF('Coding - Chris'!AE33='Coding - Carolyn'!AE33, 1, 0)</f>
        <v>1</v>
      </c>
      <c r="AF33" s="36">
        <f>IF('Coding - Chris'!AF33='Coding - Carolyn'!AF33, 1, 0)</f>
        <v>1</v>
      </c>
      <c r="AG33" s="36"/>
      <c r="AH33" s="36">
        <f>IF('Coding - Chris'!AH33='Coding - Carolyn'!AH33, 1, 0)</f>
        <v>1</v>
      </c>
      <c r="AI33" s="36">
        <f>IF('Coding - Chris'!AI33='Coding - Carolyn'!AI33, 1, 0)</f>
        <v>1</v>
      </c>
      <c r="AJ33" s="36">
        <f>IF('Coding - Chris'!AJ33='Coding - Carolyn'!AJ33, 1, 0)</f>
        <v>1</v>
      </c>
      <c r="AK33" s="36">
        <f>IF('Coding - Chris'!AK33='Coding - Carolyn'!AK33, 1, 0)</f>
        <v>1</v>
      </c>
      <c r="AL33" s="36">
        <f>IF('Coding - Chris'!AL33='Coding - Carolyn'!AL33, 1, 0)</f>
        <v>1</v>
      </c>
      <c r="AM33" s="36">
        <f>IF('Coding - Chris'!AM33='Coding - Carolyn'!AM33, 1, 0)</f>
        <v>1</v>
      </c>
      <c r="AN33" s="36">
        <f>IF('Coding - Chris'!AN33='Coding - Carolyn'!AN33, 1, 0)</f>
        <v>1</v>
      </c>
      <c r="AO33" s="36">
        <f>IF('Coding - Chris'!AO33='Coding - Carolyn'!AO33, 1, 0)</f>
        <v>1</v>
      </c>
      <c r="AP33" s="36"/>
      <c r="AQ33" s="36">
        <f>IF('Coding - Chris'!AQ33='Coding - Carolyn'!AQ33, 1, 0)</f>
        <v>1</v>
      </c>
      <c r="AR33" s="36">
        <f>IF('Coding - Chris'!AR33='Coding - Carolyn'!AR33, 1, 0)</f>
        <v>1</v>
      </c>
      <c r="AS33" s="36">
        <f>IF('Coding - Chris'!AS33='Coding - Carolyn'!AS33, 1, 0)</f>
        <v>1</v>
      </c>
      <c r="AT33" s="36">
        <f>IF('Coding - Chris'!AT33='Coding - Carolyn'!AT33, 1, 0)</f>
        <v>1</v>
      </c>
      <c r="AU33" s="36">
        <f>IF('Coding - Chris'!AU33='Coding - Carolyn'!AU33, 1, 0)</f>
        <v>1</v>
      </c>
      <c r="AV33" s="36">
        <f>IF('Coding - Chris'!AV33='Coding - Carolyn'!AV33, 1, 0)</f>
        <v>1</v>
      </c>
      <c r="AW33" s="36">
        <f>IF('Coding - Chris'!AW33='Coding - Carolyn'!AW33, 1, 0)</f>
        <v>1</v>
      </c>
      <c r="AX33" s="36">
        <f>IF('Coding - Chris'!AX33='Coding - Carolyn'!AX33, 1, 0)</f>
        <v>1</v>
      </c>
      <c r="AY33" s="36">
        <f>IF('Coding - Chris'!AY33='Coding - Carolyn'!AY33, 1, 0)</f>
        <v>1</v>
      </c>
      <c r="AZ33" s="36">
        <f>IF('Coding - Chris'!AZ33='Coding - Carolyn'!AZ33, 1, 0)</f>
        <v>1</v>
      </c>
      <c r="BA33" s="36"/>
      <c r="BB33" s="36">
        <f>IF('Coding - Chris'!BB33='Coding - Carolyn'!BB33, 1, 0)</f>
        <v>1</v>
      </c>
      <c r="BC33" s="36">
        <f>IF('Coding - Chris'!BC33='Coding - Carolyn'!BC33, 1, 0)</f>
        <v>1</v>
      </c>
      <c r="BD33" s="36">
        <f>IF('Coding - Chris'!BD33='Coding - Carolyn'!BD33, 1, 0)</f>
        <v>1</v>
      </c>
      <c r="BE33" s="36">
        <f>IF('Coding - Chris'!BE33='Coding - Carolyn'!BE33, 1, 0)</f>
        <v>1</v>
      </c>
      <c r="BF33" s="36">
        <f>IF('Coding - Chris'!BF33='Coding - Carolyn'!BF33, 1, 0)</f>
        <v>1</v>
      </c>
      <c r="BG33" s="36">
        <f>IF('Coding - Chris'!BG33='Coding - Carolyn'!BG33, 1, 0)</f>
        <v>1</v>
      </c>
      <c r="BH33" s="36">
        <f>IF('Coding - Chris'!BH33='Coding - Carolyn'!BH33, 1, 0)</f>
        <v>1</v>
      </c>
      <c r="BI33" s="36">
        <f>IF('Coding - Chris'!BI33='Coding - Carolyn'!BI33, 1, 0)</f>
        <v>1</v>
      </c>
      <c r="BJ33" s="36">
        <f>IF('Coding - Chris'!BJ33='Coding - Carolyn'!BJ33, 1, 0)</f>
        <v>1</v>
      </c>
      <c r="BK33" s="36">
        <f>IF('Coding - Chris'!BK33='Coding - Carolyn'!BK33, 1, 0)</f>
        <v>1</v>
      </c>
      <c r="BL33" s="36">
        <f>IF('Coding - Chris'!BL33='Coding - Carolyn'!BL33, 1, 0)</f>
        <v>1</v>
      </c>
      <c r="BM33" s="36">
        <f>IF('Coding - Chris'!BM33='Coding - Carolyn'!BM33, 1, 0)</f>
        <v>1</v>
      </c>
      <c r="BN33" s="36">
        <f>IF('Coding - Chris'!BN33='Coding - Carolyn'!BN33, 1, 0)</f>
        <v>1</v>
      </c>
      <c r="BO33" s="36">
        <f>IF('Coding - Chris'!BO33='Coding - Carolyn'!BO33, 1, 0)</f>
        <v>1</v>
      </c>
      <c r="BP33" s="36">
        <f>IF('Coding - Chris'!BP33='Coding - Carolyn'!BP33, 1, 0)</f>
        <v>1</v>
      </c>
      <c r="BQ33" s="36">
        <f>IF('Coding - Chris'!BQ33='Coding - Carolyn'!BQ33, 1, 0)</f>
        <v>1</v>
      </c>
      <c r="BR33" s="36">
        <f>IF('Coding - Chris'!BR33='Coding - Carolyn'!BR33, 1, 0)</f>
        <v>1</v>
      </c>
      <c r="BS33" s="36">
        <f>IF('Coding - Chris'!BS33='Coding - Carolyn'!BS33, 1, 0)</f>
        <v>1</v>
      </c>
      <c r="BT33" s="36">
        <f>IF('Coding - Chris'!BT33='Coding - Carolyn'!BT33, 1, 0)</f>
        <v>1</v>
      </c>
      <c r="BV33" s="36">
        <f>IF('Coding - Chris'!BV33='Coding - Carolyn'!BV33, 1, 0)</f>
        <v>1</v>
      </c>
    </row>
    <row r="34" spans="1:74" ht="17.100000000000001" thickBot="1">
      <c r="A34" s="52"/>
      <c r="B34" s="44"/>
      <c r="C34" s="44"/>
      <c r="D34" s="44"/>
      <c r="E34" s="44"/>
      <c r="F34" s="44"/>
      <c r="G34" s="28">
        <v>0</v>
      </c>
      <c r="H34" s="36">
        <f>IF('Coding - Chris'!H34='Coding - Carolyn'!H34, 1, 0)</f>
        <v>1</v>
      </c>
      <c r="I34" s="36">
        <f>IF('Coding - Chris'!I34='Coding - Carolyn'!I34, 1, 0)</f>
        <v>1</v>
      </c>
      <c r="J34" s="36">
        <f>IF('Coding - Chris'!J34='Coding - Carolyn'!J34, 1, 0)</f>
        <v>1</v>
      </c>
      <c r="K34" s="36">
        <f>IF('Coding - Chris'!K34='Coding - Carolyn'!K34, 1, 0)</f>
        <v>1</v>
      </c>
      <c r="L34" s="36">
        <f>IF('Coding - Chris'!L34='Coding - Carolyn'!L34, 1, 0)</f>
        <v>1</v>
      </c>
      <c r="M34" s="36">
        <f>IF('Coding - Chris'!M34='Coding - Carolyn'!M34, 1, 0)</f>
        <v>1</v>
      </c>
      <c r="N34" s="36"/>
      <c r="O34" s="36">
        <f>IF('Coding - Chris'!O34='Coding - Carolyn'!O34, 1, 0)</f>
        <v>1</v>
      </c>
      <c r="P34" s="36">
        <f>IF('Coding - Chris'!P34='Coding - Carolyn'!P34, 1, 0)</f>
        <v>1</v>
      </c>
      <c r="Q34" s="36">
        <f>IF('Coding - Chris'!Q34='Coding - Carolyn'!Q34, 1, 0)</f>
        <v>1</v>
      </c>
      <c r="R34" s="36">
        <f>IF('Coding - Chris'!R34='Coding - Carolyn'!R34, 1, 0)</f>
        <v>1</v>
      </c>
      <c r="S34" s="36">
        <f>IF('Coding - Chris'!S34='Coding - Carolyn'!S34, 1, 0)</f>
        <v>1</v>
      </c>
      <c r="T34" s="36">
        <f>IF('Coding - Chris'!T34='Coding - Carolyn'!T34, 1, 0)</f>
        <v>1</v>
      </c>
      <c r="U34" s="36">
        <f>IF('Coding - Chris'!U34='Coding - Carolyn'!U34, 1, 0)</f>
        <v>1</v>
      </c>
      <c r="V34" s="36">
        <f>IF('Coding - Chris'!V34='Coding - Carolyn'!V34, 1, 0)</f>
        <v>1</v>
      </c>
      <c r="W34" s="36">
        <f>IF('Coding - Chris'!W34='Coding - Carolyn'!W34, 1, 0)</f>
        <v>1</v>
      </c>
      <c r="X34" s="36">
        <f>IF('Coding - Chris'!X34='Coding - Carolyn'!X34, 1, 0)</f>
        <v>1</v>
      </c>
      <c r="Y34" s="36">
        <f>IF('Coding - Chris'!Y34='Coding - Carolyn'!Y34, 1, 0)</f>
        <v>1</v>
      </c>
      <c r="Z34" s="36">
        <f>IF('Coding - Chris'!Z34='Coding - Carolyn'!Z34, 1, 0)</f>
        <v>1</v>
      </c>
      <c r="AA34" s="36">
        <f>IF('Coding - Chris'!AA34='Coding - Carolyn'!AA34, 1, 0)</f>
        <v>1</v>
      </c>
      <c r="AB34" s="36">
        <f>IF('Coding - Chris'!AB34='Coding - Carolyn'!AB34, 1, 0)</f>
        <v>1</v>
      </c>
      <c r="AC34" s="36">
        <f>IF('Coding - Chris'!AC34='Coding - Carolyn'!AC34, 1, 0)</f>
        <v>1</v>
      </c>
      <c r="AD34" s="36">
        <f>IF('Coding - Chris'!AD34='Coding - Carolyn'!AD34, 1, 0)</f>
        <v>1</v>
      </c>
      <c r="AE34" s="36">
        <f>IF('Coding - Chris'!AE34='Coding - Carolyn'!AE34, 1, 0)</f>
        <v>1</v>
      </c>
      <c r="AF34" s="36">
        <f>IF('Coding - Chris'!AF34='Coding - Carolyn'!AF34, 1, 0)</f>
        <v>1</v>
      </c>
      <c r="AG34" s="36"/>
      <c r="AH34" s="36">
        <f>IF('Coding - Chris'!AH34='Coding - Carolyn'!AH34, 1, 0)</f>
        <v>1</v>
      </c>
      <c r="AI34" s="36">
        <f>IF('Coding - Chris'!AI34='Coding - Carolyn'!AI34, 1, 0)</f>
        <v>1</v>
      </c>
      <c r="AJ34" s="36">
        <f>IF('Coding - Chris'!AJ34='Coding - Carolyn'!AJ34, 1, 0)</f>
        <v>1</v>
      </c>
      <c r="AK34" s="36">
        <f>IF('Coding - Chris'!AK34='Coding - Carolyn'!AK34, 1, 0)</f>
        <v>1</v>
      </c>
      <c r="AL34" s="36">
        <f>IF('Coding - Chris'!AL34='Coding - Carolyn'!AL34, 1, 0)</f>
        <v>1</v>
      </c>
      <c r="AM34" s="36">
        <f>IF('Coding - Chris'!AM34='Coding - Carolyn'!AM34, 1, 0)</f>
        <v>1</v>
      </c>
      <c r="AN34" s="36">
        <f>IF('Coding - Chris'!AN34='Coding - Carolyn'!AN34, 1, 0)</f>
        <v>1</v>
      </c>
      <c r="AO34" s="36">
        <f>IF('Coding - Chris'!AO34='Coding - Carolyn'!AO34, 1, 0)</f>
        <v>1</v>
      </c>
      <c r="AP34" s="36"/>
      <c r="AQ34" s="36">
        <f>IF('Coding - Chris'!AQ34='Coding - Carolyn'!AQ34, 1, 0)</f>
        <v>1</v>
      </c>
      <c r="AR34" s="36">
        <f>IF('Coding - Chris'!AR34='Coding - Carolyn'!AR34, 1, 0)</f>
        <v>1</v>
      </c>
      <c r="AS34" s="36">
        <f>IF('Coding - Chris'!AS34='Coding - Carolyn'!AS34, 1, 0)</f>
        <v>1</v>
      </c>
      <c r="AT34" s="36">
        <f>IF('Coding - Chris'!AT34='Coding - Carolyn'!AT34, 1, 0)</f>
        <v>1</v>
      </c>
      <c r="AU34" s="36">
        <f>IF('Coding - Chris'!AU34='Coding - Carolyn'!AU34, 1, 0)</f>
        <v>1</v>
      </c>
      <c r="AV34" s="36">
        <f>IF('Coding - Chris'!AV34='Coding - Carolyn'!AV34, 1, 0)</f>
        <v>1</v>
      </c>
      <c r="AW34" s="36">
        <f>IF('Coding - Chris'!AW34='Coding - Carolyn'!AW34, 1, 0)</f>
        <v>1</v>
      </c>
      <c r="AX34" s="36">
        <f>IF('Coding - Chris'!AX34='Coding - Carolyn'!AX34, 1, 0)</f>
        <v>1</v>
      </c>
      <c r="AY34" s="36">
        <f>IF('Coding - Chris'!AY34='Coding - Carolyn'!AY34, 1, 0)</f>
        <v>1</v>
      </c>
      <c r="AZ34" s="36">
        <f>IF('Coding - Chris'!AZ34='Coding - Carolyn'!AZ34, 1, 0)</f>
        <v>1</v>
      </c>
      <c r="BA34" s="36"/>
      <c r="BB34" s="36">
        <f>IF('Coding - Chris'!BB34='Coding - Carolyn'!BB34, 1, 0)</f>
        <v>1</v>
      </c>
      <c r="BC34" s="36">
        <f>IF('Coding - Chris'!BC34='Coding - Carolyn'!BC34, 1, 0)</f>
        <v>1</v>
      </c>
      <c r="BD34" s="36">
        <f>IF('Coding - Chris'!BD34='Coding - Carolyn'!BD34, 1, 0)</f>
        <v>1</v>
      </c>
      <c r="BE34" s="36">
        <f>IF('Coding - Chris'!BE34='Coding - Carolyn'!BE34, 1, 0)</f>
        <v>1</v>
      </c>
      <c r="BF34" s="36">
        <f>IF('Coding - Chris'!BF34='Coding - Carolyn'!BF34, 1, 0)</f>
        <v>1</v>
      </c>
      <c r="BG34" s="36">
        <f>IF('Coding - Chris'!BG34='Coding - Carolyn'!BG34, 1, 0)</f>
        <v>1</v>
      </c>
      <c r="BH34" s="36">
        <f>IF('Coding - Chris'!BH34='Coding - Carolyn'!BH34, 1, 0)</f>
        <v>1</v>
      </c>
      <c r="BI34" s="36">
        <f>IF('Coding - Chris'!BI34='Coding - Carolyn'!BI34, 1, 0)</f>
        <v>1</v>
      </c>
      <c r="BJ34" s="36">
        <f>IF('Coding - Chris'!BJ34='Coding - Carolyn'!BJ34, 1, 0)</f>
        <v>1</v>
      </c>
      <c r="BK34" s="36">
        <f>IF('Coding - Chris'!BK34='Coding - Carolyn'!BK34, 1, 0)</f>
        <v>1</v>
      </c>
      <c r="BL34" s="36">
        <f>IF('Coding - Chris'!BL34='Coding - Carolyn'!BL34, 1, 0)</f>
        <v>1</v>
      </c>
      <c r="BM34" s="36">
        <f>IF('Coding - Chris'!BM34='Coding - Carolyn'!BM34, 1, 0)</f>
        <v>1</v>
      </c>
      <c r="BN34" s="36">
        <f>IF('Coding - Chris'!BN34='Coding - Carolyn'!BN34, 1, 0)</f>
        <v>1</v>
      </c>
      <c r="BO34" s="36">
        <f>IF('Coding - Chris'!BO34='Coding - Carolyn'!BO34, 1, 0)</f>
        <v>1</v>
      </c>
      <c r="BP34" s="36">
        <f>IF('Coding - Chris'!BP34='Coding - Carolyn'!BP34, 1, 0)</f>
        <v>1</v>
      </c>
      <c r="BQ34" s="36">
        <f>IF('Coding - Chris'!BQ34='Coding - Carolyn'!BQ34, 1, 0)</f>
        <v>1</v>
      </c>
      <c r="BR34" s="36">
        <f>IF('Coding - Chris'!BR34='Coding - Carolyn'!BR34, 1, 0)</f>
        <v>1</v>
      </c>
      <c r="BS34" s="36">
        <f>IF('Coding - Chris'!BS34='Coding - Carolyn'!BS34, 1, 0)</f>
        <v>1</v>
      </c>
      <c r="BT34" s="36">
        <f>IF('Coding - Chris'!BT34='Coding - Carolyn'!BT34, 1, 0)</f>
        <v>1</v>
      </c>
      <c r="BV34" s="36">
        <f>IF('Coding - Chris'!BV34='Coding - Carolyn'!BV34, 1, 0)</f>
        <v>1</v>
      </c>
    </row>
    <row r="35" spans="1:74" ht="17.100000000000001" thickBot="1">
      <c r="A35" s="52"/>
      <c r="B35" s="44"/>
      <c r="C35" s="44"/>
      <c r="D35" s="44"/>
      <c r="E35" s="44"/>
      <c r="F35" s="44"/>
      <c r="G35" s="28">
        <v>0</v>
      </c>
      <c r="H35" s="36">
        <f>IF('Coding - Chris'!H35='Coding - Carolyn'!H35, 1, 0)</f>
        <v>1</v>
      </c>
      <c r="I35" s="36">
        <f>IF('Coding - Chris'!I35='Coding - Carolyn'!I35, 1, 0)</f>
        <v>1</v>
      </c>
      <c r="J35" s="36">
        <f>IF('Coding - Chris'!J35='Coding - Carolyn'!J35, 1, 0)</f>
        <v>1</v>
      </c>
      <c r="K35" s="36">
        <f>IF('Coding - Chris'!K35='Coding - Carolyn'!K35, 1, 0)</f>
        <v>1</v>
      </c>
      <c r="L35" s="36">
        <f>IF('Coding - Chris'!L35='Coding - Carolyn'!L35, 1, 0)</f>
        <v>1</v>
      </c>
      <c r="M35" s="36">
        <f>IF('Coding - Chris'!M35='Coding - Carolyn'!M35, 1, 0)</f>
        <v>1</v>
      </c>
      <c r="N35" s="36"/>
      <c r="O35" s="36">
        <f>IF('Coding - Chris'!O35='Coding - Carolyn'!O35, 1, 0)</f>
        <v>1</v>
      </c>
      <c r="P35" s="36">
        <f>IF('Coding - Chris'!P35='Coding - Carolyn'!P35, 1, 0)</f>
        <v>1</v>
      </c>
      <c r="Q35" s="36">
        <f>IF('Coding - Chris'!Q35='Coding - Carolyn'!Q35, 1, 0)</f>
        <v>1</v>
      </c>
      <c r="R35" s="36">
        <f>IF('Coding - Chris'!R35='Coding - Carolyn'!R35, 1, 0)</f>
        <v>1</v>
      </c>
      <c r="S35" s="36">
        <f>IF('Coding - Chris'!S35='Coding - Carolyn'!S35, 1, 0)</f>
        <v>1</v>
      </c>
      <c r="T35" s="36">
        <f>IF('Coding - Chris'!T35='Coding - Carolyn'!T35, 1, 0)</f>
        <v>1</v>
      </c>
      <c r="U35" s="36">
        <f>IF('Coding - Chris'!U35='Coding - Carolyn'!U35, 1, 0)</f>
        <v>1</v>
      </c>
      <c r="V35" s="36">
        <f>IF('Coding - Chris'!V35='Coding - Carolyn'!V35, 1, 0)</f>
        <v>1</v>
      </c>
      <c r="W35" s="36">
        <f>IF('Coding - Chris'!W35='Coding - Carolyn'!W35, 1, 0)</f>
        <v>1</v>
      </c>
      <c r="X35" s="36">
        <f>IF('Coding - Chris'!X35='Coding - Carolyn'!X35, 1, 0)</f>
        <v>1</v>
      </c>
      <c r="Y35" s="36">
        <f>IF('Coding - Chris'!Y35='Coding - Carolyn'!Y35, 1, 0)</f>
        <v>1</v>
      </c>
      <c r="Z35" s="36">
        <f>IF('Coding - Chris'!Z35='Coding - Carolyn'!Z35, 1, 0)</f>
        <v>1</v>
      </c>
      <c r="AA35" s="36">
        <f>IF('Coding - Chris'!AA35='Coding - Carolyn'!AA35, 1, 0)</f>
        <v>1</v>
      </c>
      <c r="AB35" s="36">
        <f>IF('Coding - Chris'!AB35='Coding - Carolyn'!AB35, 1, 0)</f>
        <v>1</v>
      </c>
      <c r="AC35" s="36">
        <f>IF('Coding - Chris'!AC35='Coding - Carolyn'!AC35, 1, 0)</f>
        <v>1</v>
      </c>
      <c r="AD35" s="36">
        <f>IF('Coding - Chris'!AD35='Coding - Carolyn'!AD35, 1, 0)</f>
        <v>1</v>
      </c>
      <c r="AE35" s="36">
        <f>IF('Coding - Chris'!AE35='Coding - Carolyn'!AE35, 1, 0)</f>
        <v>1</v>
      </c>
      <c r="AF35" s="36">
        <f>IF('Coding - Chris'!AF35='Coding - Carolyn'!AF35, 1, 0)</f>
        <v>1</v>
      </c>
      <c r="AG35" s="36"/>
      <c r="AH35" s="36">
        <f>IF('Coding - Chris'!AH35='Coding - Carolyn'!AH35, 1, 0)</f>
        <v>1</v>
      </c>
      <c r="AI35" s="36">
        <f>IF('Coding - Chris'!AI35='Coding - Carolyn'!AI35, 1, 0)</f>
        <v>1</v>
      </c>
      <c r="AJ35" s="36">
        <f>IF('Coding - Chris'!AJ35='Coding - Carolyn'!AJ35, 1, 0)</f>
        <v>1</v>
      </c>
      <c r="AK35" s="36">
        <f>IF('Coding - Chris'!AK35='Coding - Carolyn'!AK35, 1, 0)</f>
        <v>1</v>
      </c>
      <c r="AL35" s="36">
        <f>IF('Coding - Chris'!AL35='Coding - Carolyn'!AL35, 1, 0)</f>
        <v>1</v>
      </c>
      <c r="AM35" s="36">
        <f>IF('Coding - Chris'!AM35='Coding - Carolyn'!AM35, 1, 0)</f>
        <v>1</v>
      </c>
      <c r="AN35" s="36">
        <f>IF('Coding - Chris'!AN35='Coding - Carolyn'!AN35, 1, 0)</f>
        <v>1</v>
      </c>
      <c r="AO35" s="36">
        <f>IF('Coding - Chris'!AO35='Coding - Carolyn'!AO35, 1, 0)</f>
        <v>1</v>
      </c>
      <c r="AP35" s="36"/>
      <c r="AQ35" s="36">
        <f>IF('Coding - Chris'!AQ35='Coding - Carolyn'!AQ35, 1, 0)</f>
        <v>1</v>
      </c>
      <c r="AR35" s="36">
        <f>IF('Coding - Chris'!AR35='Coding - Carolyn'!AR35, 1, 0)</f>
        <v>1</v>
      </c>
      <c r="AS35" s="36">
        <f>IF('Coding - Chris'!AS35='Coding - Carolyn'!AS35, 1, 0)</f>
        <v>1</v>
      </c>
      <c r="AT35" s="36">
        <f>IF('Coding - Chris'!AT35='Coding - Carolyn'!AT35, 1, 0)</f>
        <v>1</v>
      </c>
      <c r="AU35" s="36">
        <f>IF('Coding - Chris'!AU35='Coding - Carolyn'!AU35, 1, 0)</f>
        <v>1</v>
      </c>
      <c r="AV35" s="36">
        <f>IF('Coding - Chris'!AV35='Coding - Carolyn'!AV35, 1, 0)</f>
        <v>1</v>
      </c>
      <c r="AW35" s="36">
        <f>IF('Coding - Chris'!AW35='Coding - Carolyn'!AW35, 1, 0)</f>
        <v>1</v>
      </c>
      <c r="AX35" s="36">
        <f>IF('Coding - Chris'!AX35='Coding - Carolyn'!AX35, 1, 0)</f>
        <v>1</v>
      </c>
      <c r="AY35" s="36">
        <f>IF('Coding - Chris'!AY35='Coding - Carolyn'!AY35, 1, 0)</f>
        <v>1</v>
      </c>
      <c r="AZ35" s="36">
        <f>IF('Coding - Chris'!AZ35='Coding - Carolyn'!AZ35, 1, 0)</f>
        <v>1</v>
      </c>
      <c r="BA35" s="36"/>
      <c r="BB35" s="36">
        <f>IF('Coding - Chris'!BB35='Coding - Carolyn'!BB35, 1, 0)</f>
        <v>1</v>
      </c>
      <c r="BC35" s="36">
        <f>IF('Coding - Chris'!BC35='Coding - Carolyn'!BC35, 1, 0)</f>
        <v>1</v>
      </c>
      <c r="BD35" s="36">
        <f>IF('Coding - Chris'!BD35='Coding - Carolyn'!BD35, 1, 0)</f>
        <v>1</v>
      </c>
      <c r="BE35" s="36">
        <f>IF('Coding - Chris'!BE35='Coding - Carolyn'!BE35, 1, 0)</f>
        <v>1</v>
      </c>
      <c r="BF35" s="36">
        <f>IF('Coding - Chris'!BF35='Coding - Carolyn'!BF35, 1, 0)</f>
        <v>1</v>
      </c>
      <c r="BG35" s="36">
        <f>IF('Coding - Chris'!BG35='Coding - Carolyn'!BG35, 1, 0)</f>
        <v>1</v>
      </c>
      <c r="BH35" s="36">
        <f>IF('Coding - Chris'!BH35='Coding - Carolyn'!BH35, 1, 0)</f>
        <v>1</v>
      </c>
      <c r="BI35" s="36">
        <f>IF('Coding - Chris'!BI35='Coding - Carolyn'!BI35, 1, 0)</f>
        <v>1</v>
      </c>
      <c r="BJ35" s="36">
        <f>IF('Coding - Chris'!BJ35='Coding - Carolyn'!BJ35, 1, 0)</f>
        <v>1</v>
      </c>
      <c r="BK35" s="36">
        <f>IF('Coding - Chris'!BK35='Coding - Carolyn'!BK35, 1, 0)</f>
        <v>1</v>
      </c>
      <c r="BL35" s="36">
        <f>IF('Coding - Chris'!BL35='Coding - Carolyn'!BL35, 1, 0)</f>
        <v>1</v>
      </c>
      <c r="BM35" s="36">
        <f>IF('Coding - Chris'!BM35='Coding - Carolyn'!BM35, 1, 0)</f>
        <v>1</v>
      </c>
      <c r="BN35" s="36">
        <f>IF('Coding - Chris'!BN35='Coding - Carolyn'!BN35, 1, 0)</f>
        <v>1</v>
      </c>
      <c r="BO35" s="36">
        <f>IF('Coding - Chris'!BO35='Coding - Carolyn'!BO35, 1, 0)</f>
        <v>1</v>
      </c>
      <c r="BP35" s="36">
        <f>IF('Coding - Chris'!BP35='Coding - Carolyn'!BP35, 1, 0)</f>
        <v>1</v>
      </c>
      <c r="BQ35" s="36">
        <f>IF('Coding - Chris'!BQ35='Coding - Carolyn'!BQ35, 1, 0)</f>
        <v>1</v>
      </c>
      <c r="BR35" s="36">
        <f>IF('Coding - Chris'!BR35='Coding - Carolyn'!BR35, 1, 0)</f>
        <v>1</v>
      </c>
      <c r="BS35" s="36">
        <f>IF('Coding - Chris'!BS35='Coding - Carolyn'!BS35, 1, 0)</f>
        <v>1</v>
      </c>
      <c r="BT35" s="36">
        <f>IF('Coding - Chris'!BT35='Coding - Carolyn'!BT35, 1, 0)</f>
        <v>1</v>
      </c>
      <c r="BV35" s="36">
        <f>IF('Coding - Chris'!BV35='Coding - Carolyn'!BV35, 1, 0)</f>
        <v>1</v>
      </c>
    </row>
    <row r="36" spans="1:74" ht="17.100000000000001" thickBot="1">
      <c r="A36" s="52">
        <v>27</v>
      </c>
      <c r="B36" s="44"/>
      <c r="C36" s="44"/>
      <c r="D36" s="44"/>
      <c r="E36" s="44"/>
      <c r="F36" s="44"/>
      <c r="G36" s="28">
        <v>0</v>
      </c>
      <c r="H36" s="36">
        <f>IF('Coding - Chris'!H36='Coding - Carolyn'!H36, 1, 0)</f>
        <v>1</v>
      </c>
      <c r="I36" s="36">
        <f>IF('Coding - Chris'!I36='Coding - Carolyn'!I36, 1, 0)</f>
        <v>1</v>
      </c>
      <c r="J36" s="36">
        <f>IF('Coding - Chris'!J36='Coding - Carolyn'!J36, 1, 0)</f>
        <v>1</v>
      </c>
      <c r="K36" s="36">
        <f>IF('Coding - Chris'!K36='Coding - Carolyn'!K36, 1, 0)</f>
        <v>1</v>
      </c>
      <c r="L36" s="36">
        <f>IF('Coding - Chris'!L36='Coding - Carolyn'!L36, 1, 0)</f>
        <v>1</v>
      </c>
      <c r="M36" s="36">
        <f>IF('Coding - Chris'!M36='Coding - Carolyn'!M36, 1, 0)</f>
        <v>1</v>
      </c>
      <c r="N36" s="36"/>
      <c r="O36" s="36">
        <f>IF('Coding - Chris'!O36='Coding - Carolyn'!O36, 1, 0)</f>
        <v>1</v>
      </c>
      <c r="P36" s="36">
        <f>IF('Coding - Chris'!P36='Coding - Carolyn'!P36, 1, 0)</f>
        <v>1</v>
      </c>
      <c r="Q36" s="36">
        <f>IF('Coding - Chris'!Q36='Coding - Carolyn'!Q36, 1, 0)</f>
        <v>1</v>
      </c>
      <c r="R36" s="36">
        <f>IF('Coding - Chris'!R36='Coding - Carolyn'!R36, 1, 0)</f>
        <v>1</v>
      </c>
      <c r="S36" s="36">
        <f>IF('Coding - Chris'!S36='Coding - Carolyn'!S36, 1, 0)</f>
        <v>1</v>
      </c>
      <c r="T36" s="36">
        <f>IF('Coding - Chris'!T36='Coding - Carolyn'!T36, 1, 0)</f>
        <v>1</v>
      </c>
      <c r="U36" s="36">
        <f>IF('Coding - Chris'!U36='Coding - Carolyn'!U36, 1, 0)</f>
        <v>1</v>
      </c>
      <c r="V36" s="36">
        <f>IF('Coding - Chris'!V36='Coding - Carolyn'!V36, 1, 0)</f>
        <v>1</v>
      </c>
      <c r="W36" s="36">
        <f>IF('Coding - Chris'!W36='Coding - Carolyn'!W36, 1, 0)</f>
        <v>1</v>
      </c>
      <c r="X36" s="36">
        <f>IF('Coding - Chris'!X36='Coding - Carolyn'!X36, 1, 0)</f>
        <v>1</v>
      </c>
      <c r="Y36" s="36">
        <f>IF('Coding - Chris'!Y36='Coding - Carolyn'!Y36, 1, 0)</f>
        <v>1</v>
      </c>
      <c r="Z36" s="36">
        <f>IF('Coding - Chris'!Z36='Coding - Carolyn'!Z36, 1, 0)</f>
        <v>1</v>
      </c>
      <c r="AA36" s="36">
        <f>IF('Coding - Chris'!AA36='Coding - Carolyn'!AA36, 1, 0)</f>
        <v>1</v>
      </c>
      <c r="AB36" s="36">
        <f>IF('Coding - Chris'!AB36='Coding - Carolyn'!AB36, 1, 0)</f>
        <v>1</v>
      </c>
      <c r="AC36" s="36">
        <f>IF('Coding - Chris'!AC36='Coding - Carolyn'!AC36, 1, 0)</f>
        <v>1</v>
      </c>
      <c r="AD36" s="36">
        <f>IF('Coding - Chris'!AD36='Coding - Carolyn'!AD36, 1, 0)</f>
        <v>1</v>
      </c>
      <c r="AE36" s="36">
        <f>IF('Coding - Chris'!AE36='Coding - Carolyn'!AE36, 1, 0)</f>
        <v>1</v>
      </c>
      <c r="AF36" s="36">
        <f>IF('Coding - Chris'!AF36='Coding - Carolyn'!AF36, 1, 0)</f>
        <v>1</v>
      </c>
      <c r="AG36" s="36"/>
      <c r="AH36" s="36">
        <f>IF('Coding - Chris'!AH36='Coding - Carolyn'!AH36, 1, 0)</f>
        <v>1</v>
      </c>
      <c r="AI36" s="36">
        <f>IF('Coding - Chris'!AI36='Coding - Carolyn'!AI36, 1, 0)</f>
        <v>1</v>
      </c>
      <c r="AJ36" s="36">
        <f>IF('Coding - Chris'!AJ36='Coding - Carolyn'!AJ36, 1, 0)</f>
        <v>1</v>
      </c>
      <c r="AK36" s="36">
        <f>IF('Coding - Chris'!AK36='Coding - Carolyn'!AK36, 1, 0)</f>
        <v>1</v>
      </c>
      <c r="AL36" s="36">
        <f>IF('Coding - Chris'!AL36='Coding - Carolyn'!AL36, 1, 0)</f>
        <v>1</v>
      </c>
      <c r="AM36" s="36">
        <f>IF('Coding - Chris'!AM36='Coding - Carolyn'!AM36, 1, 0)</f>
        <v>1</v>
      </c>
      <c r="AN36" s="36">
        <f>IF('Coding - Chris'!AN36='Coding - Carolyn'!AN36, 1, 0)</f>
        <v>1</v>
      </c>
      <c r="AO36" s="36">
        <f>IF('Coding - Chris'!AO36='Coding - Carolyn'!AO36, 1, 0)</f>
        <v>1</v>
      </c>
      <c r="AP36" s="36"/>
      <c r="AQ36" s="36">
        <f>IF('Coding - Chris'!AQ36='Coding - Carolyn'!AQ36, 1, 0)</f>
        <v>1</v>
      </c>
      <c r="AR36" s="36">
        <f>IF('Coding - Chris'!AR36='Coding - Carolyn'!AR36, 1, 0)</f>
        <v>1</v>
      </c>
      <c r="AS36" s="36">
        <f>IF('Coding - Chris'!AS36='Coding - Carolyn'!AS36, 1, 0)</f>
        <v>1</v>
      </c>
      <c r="AT36" s="36">
        <f>IF('Coding - Chris'!AT36='Coding - Carolyn'!AT36, 1, 0)</f>
        <v>1</v>
      </c>
      <c r="AU36" s="36">
        <f>IF('Coding - Chris'!AU36='Coding - Carolyn'!AU36, 1, 0)</f>
        <v>1</v>
      </c>
      <c r="AV36" s="36">
        <f>IF('Coding - Chris'!AV36='Coding - Carolyn'!AV36, 1, 0)</f>
        <v>1</v>
      </c>
      <c r="AW36" s="36">
        <f>IF('Coding - Chris'!AW36='Coding - Carolyn'!AW36, 1, 0)</f>
        <v>1</v>
      </c>
      <c r="AX36" s="36">
        <f>IF('Coding - Chris'!AX36='Coding - Carolyn'!AX36, 1, 0)</f>
        <v>1</v>
      </c>
      <c r="AY36" s="36">
        <f>IF('Coding - Chris'!AY36='Coding - Carolyn'!AY36, 1, 0)</f>
        <v>1</v>
      </c>
      <c r="AZ36" s="36">
        <f>IF('Coding - Chris'!AZ36='Coding - Carolyn'!AZ36, 1, 0)</f>
        <v>1</v>
      </c>
      <c r="BA36" s="36"/>
      <c r="BB36" s="36">
        <f>IF('Coding - Chris'!BB36='Coding - Carolyn'!BB36, 1, 0)</f>
        <v>1</v>
      </c>
      <c r="BC36" s="36">
        <f>IF('Coding - Chris'!BC36='Coding - Carolyn'!BC36, 1, 0)</f>
        <v>1</v>
      </c>
      <c r="BD36" s="36">
        <f>IF('Coding - Chris'!BD36='Coding - Carolyn'!BD36, 1, 0)</f>
        <v>1</v>
      </c>
      <c r="BE36" s="36">
        <f>IF('Coding - Chris'!BE36='Coding - Carolyn'!BE36, 1, 0)</f>
        <v>1</v>
      </c>
      <c r="BF36" s="36">
        <f>IF('Coding - Chris'!BF36='Coding - Carolyn'!BF36, 1, 0)</f>
        <v>1</v>
      </c>
      <c r="BG36" s="36">
        <f>IF('Coding - Chris'!BG36='Coding - Carolyn'!BG36, 1, 0)</f>
        <v>1</v>
      </c>
      <c r="BH36" s="36">
        <f>IF('Coding - Chris'!BH36='Coding - Carolyn'!BH36, 1, 0)</f>
        <v>1</v>
      </c>
      <c r="BI36" s="36">
        <f>IF('Coding - Chris'!BI36='Coding - Carolyn'!BI36, 1, 0)</f>
        <v>1</v>
      </c>
      <c r="BJ36" s="36">
        <f>IF('Coding - Chris'!BJ36='Coding - Carolyn'!BJ36, 1, 0)</f>
        <v>1</v>
      </c>
      <c r="BK36" s="36">
        <f>IF('Coding - Chris'!BK36='Coding - Carolyn'!BK36, 1, 0)</f>
        <v>1</v>
      </c>
      <c r="BL36" s="36">
        <f>IF('Coding - Chris'!BL36='Coding - Carolyn'!BL36, 1, 0)</f>
        <v>1</v>
      </c>
      <c r="BM36" s="36">
        <f>IF('Coding - Chris'!BM36='Coding - Carolyn'!BM36, 1, 0)</f>
        <v>1</v>
      </c>
      <c r="BN36" s="36">
        <f>IF('Coding - Chris'!BN36='Coding - Carolyn'!BN36, 1, 0)</f>
        <v>1</v>
      </c>
      <c r="BO36" s="36">
        <f>IF('Coding - Chris'!BO36='Coding - Carolyn'!BO36, 1, 0)</f>
        <v>1</v>
      </c>
      <c r="BP36" s="36">
        <f>IF('Coding - Chris'!BP36='Coding - Carolyn'!BP36, 1, 0)</f>
        <v>1</v>
      </c>
      <c r="BQ36" s="36">
        <f>IF('Coding - Chris'!BQ36='Coding - Carolyn'!BQ36, 1, 0)</f>
        <v>1</v>
      </c>
      <c r="BR36" s="36">
        <f>IF('Coding - Chris'!BR36='Coding - Carolyn'!BR36, 1, 0)</f>
        <v>1</v>
      </c>
      <c r="BS36" s="36">
        <f>IF('Coding - Chris'!BS36='Coding - Carolyn'!BS36, 1, 0)</f>
        <v>1</v>
      </c>
      <c r="BT36" s="36">
        <f>IF('Coding - Chris'!BT36='Coding - Carolyn'!BT36, 1, 0)</f>
        <v>1</v>
      </c>
      <c r="BV36" s="36">
        <f>IF('Coding - Chris'!BV36='Coding - Carolyn'!BV36, 1, 0)</f>
        <v>1</v>
      </c>
    </row>
    <row r="37" spans="1:74" ht="17.100000000000001" thickBot="1">
      <c r="A37" s="52"/>
      <c r="B37" s="44"/>
      <c r="C37" s="44"/>
      <c r="D37" s="44"/>
      <c r="E37" s="44"/>
      <c r="F37" s="44"/>
      <c r="G37" s="28">
        <v>0</v>
      </c>
      <c r="H37" s="36">
        <f>IF('Coding - Chris'!H37='Coding - Carolyn'!H37, 1, 0)</f>
        <v>1</v>
      </c>
      <c r="I37" s="36">
        <f>IF('Coding - Chris'!I37='Coding - Carolyn'!I37, 1, 0)</f>
        <v>1</v>
      </c>
      <c r="J37" s="36">
        <f>IF('Coding - Chris'!J37='Coding - Carolyn'!J37, 1, 0)</f>
        <v>1</v>
      </c>
      <c r="K37" s="36">
        <f>IF('Coding - Chris'!K37='Coding - Carolyn'!K37, 1, 0)</f>
        <v>1</v>
      </c>
      <c r="L37" s="36">
        <f>IF('Coding - Chris'!L37='Coding - Carolyn'!L37, 1, 0)</f>
        <v>1</v>
      </c>
      <c r="M37" s="36">
        <f>IF('Coding - Chris'!M37='Coding - Carolyn'!M37, 1, 0)</f>
        <v>1</v>
      </c>
      <c r="N37" s="36"/>
      <c r="O37" s="36">
        <f>IF('Coding - Chris'!O37='Coding - Carolyn'!O37, 1, 0)</f>
        <v>1</v>
      </c>
      <c r="P37" s="36">
        <f>IF('Coding - Chris'!P37='Coding - Carolyn'!P37, 1, 0)</f>
        <v>1</v>
      </c>
      <c r="Q37" s="36">
        <f>IF('Coding - Chris'!Q37='Coding - Carolyn'!Q37, 1, 0)</f>
        <v>1</v>
      </c>
      <c r="R37" s="36">
        <f>IF('Coding - Chris'!R37='Coding - Carolyn'!R37, 1, 0)</f>
        <v>1</v>
      </c>
      <c r="S37" s="36">
        <f>IF('Coding - Chris'!S37='Coding - Carolyn'!S37, 1, 0)</f>
        <v>1</v>
      </c>
      <c r="T37" s="36">
        <f>IF('Coding - Chris'!T37='Coding - Carolyn'!T37, 1, 0)</f>
        <v>1</v>
      </c>
      <c r="U37" s="36">
        <f>IF('Coding - Chris'!U37='Coding - Carolyn'!U37, 1, 0)</f>
        <v>1</v>
      </c>
      <c r="V37" s="36">
        <f>IF('Coding - Chris'!V37='Coding - Carolyn'!V37, 1, 0)</f>
        <v>1</v>
      </c>
      <c r="W37" s="36">
        <f>IF('Coding - Chris'!W37='Coding - Carolyn'!W37, 1, 0)</f>
        <v>1</v>
      </c>
      <c r="X37" s="36">
        <f>IF('Coding - Chris'!X37='Coding - Carolyn'!X37, 1, 0)</f>
        <v>1</v>
      </c>
      <c r="Y37" s="36">
        <f>IF('Coding - Chris'!Y37='Coding - Carolyn'!Y37, 1, 0)</f>
        <v>1</v>
      </c>
      <c r="Z37" s="36">
        <f>IF('Coding - Chris'!Z37='Coding - Carolyn'!Z37, 1, 0)</f>
        <v>1</v>
      </c>
      <c r="AA37" s="36">
        <f>IF('Coding - Chris'!AA37='Coding - Carolyn'!AA37, 1, 0)</f>
        <v>1</v>
      </c>
      <c r="AB37" s="36">
        <f>IF('Coding - Chris'!AB37='Coding - Carolyn'!AB37, 1, 0)</f>
        <v>1</v>
      </c>
      <c r="AC37" s="36">
        <f>IF('Coding - Chris'!AC37='Coding - Carolyn'!AC37, 1, 0)</f>
        <v>1</v>
      </c>
      <c r="AD37" s="36">
        <f>IF('Coding - Chris'!AD37='Coding - Carolyn'!AD37, 1, 0)</f>
        <v>1</v>
      </c>
      <c r="AE37" s="36">
        <f>IF('Coding - Chris'!AE37='Coding - Carolyn'!AE37, 1, 0)</f>
        <v>1</v>
      </c>
      <c r="AF37" s="36">
        <f>IF('Coding - Chris'!AF37='Coding - Carolyn'!AF37, 1, 0)</f>
        <v>1</v>
      </c>
      <c r="AG37" s="36"/>
      <c r="AH37" s="36">
        <f>IF('Coding - Chris'!AH37='Coding - Carolyn'!AH37, 1, 0)</f>
        <v>1</v>
      </c>
      <c r="AI37" s="36">
        <f>IF('Coding - Chris'!AI37='Coding - Carolyn'!AI37, 1, 0)</f>
        <v>1</v>
      </c>
      <c r="AJ37" s="36">
        <f>IF('Coding - Chris'!AJ37='Coding - Carolyn'!AJ37, 1, 0)</f>
        <v>1</v>
      </c>
      <c r="AK37" s="36">
        <f>IF('Coding - Chris'!AK37='Coding - Carolyn'!AK37, 1, 0)</f>
        <v>1</v>
      </c>
      <c r="AL37" s="36">
        <f>IF('Coding - Chris'!AL37='Coding - Carolyn'!AL37, 1, 0)</f>
        <v>1</v>
      </c>
      <c r="AM37" s="36">
        <f>IF('Coding - Chris'!AM37='Coding - Carolyn'!AM37, 1, 0)</f>
        <v>1</v>
      </c>
      <c r="AN37" s="36">
        <f>IF('Coding - Chris'!AN37='Coding - Carolyn'!AN37, 1, 0)</f>
        <v>1</v>
      </c>
      <c r="AO37" s="36">
        <f>IF('Coding - Chris'!AO37='Coding - Carolyn'!AO37, 1, 0)</f>
        <v>1</v>
      </c>
      <c r="AP37" s="36"/>
      <c r="AQ37" s="36">
        <f>IF('Coding - Chris'!AQ37='Coding - Carolyn'!AQ37, 1, 0)</f>
        <v>1</v>
      </c>
      <c r="AR37" s="36">
        <f>IF('Coding - Chris'!AR37='Coding - Carolyn'!AR37, 1, 0)</f>
        <v>1</v>
      </c>
      <c r="AS37" s="36">
        <f>IF('Coding - Chris'!AS37='Coding - Carolyn'!AS37, 1, 0)</f>
        <v>1</v>
      </c>
      <c r="AT37" s="36">
        <f>IF('Coding - Chris'!AT37='Coding - Carolyn'!AT37, 1, 0)</f>
        <v>1</v>
      </c>
      <c r="AU37" s="36">
        <f>IF('Coding - Chris'!AU37='Coding - Carolyn'!AU37, 1, 0)</f>
        <v>1</v>
      </c>
      <c r="AV37" s="36">
        <f>IF('Coding - Chris'!AV37='Coding - Carolyn'!AV37, 1, 0)</f>
        <v>1</v>
      </c>
      <c r="AW37" s="36">
        <f>IF('Coding - Chris'!AW37='Coding - Carolyn'!AW37, 1, 0)</f>
        <v>1</v>
      </c>
      <c r="AX37" s="36">
        <f>IF('Coding - Chris'!AX37='Coding - Carolyn'!AX37, 1, 0)</f>
        <v>1</v>
      </c>
      <c r="AY37" s="36">
        <f>IF('Coding - Chris'!AY37='Coding - Carolyn'!AY37, 1, 0)</f>
        <v>1</v>
      </c>
      <c r="AZ37" s="36">
        <f>IF('Coding - Chris'!AZ37='Coding - Carolyn'!AZ37, 1, 0)</f>
        <v>1</v>
      </c>
      <c r="BA37" s="36"/>
      <c r="BB37" s="36">
        <f>IF('Coding - Chris'!BB37='Coding - Carolyn'!BB37, 1, 0)</f>
        <v>1</v>
      </c>
      <c r="BC37" s="36">
        <f>IF('Coding - Chris'!BC37='Coding - Carolyn'!BC37, 1, 0)</f>
        <v>1</v>
      </c>
      <c r="BD37" s="36">
        <f>IF('Coding - Chris'!BD37='Coding - Carolyn'!BD37, 1, 0)</f>
        <v>1</v>
      </c>
      <c r="BE37" s="36">
        <f>IF('Coding - Chris'!BE37='Coding - Carolyn'!BE37, 1, 0)</f>
        <v>1</v>
      </c>
      <c r="BF37" s="36">
        <f>IF('Coding - Chris'!BF37='Coding - Carolyn'!BF37, 1, 0)</f>
        <v>1</v>
      </c>
      <c r="BG37" s="36">
        <f>IF('Coding - Chris'!BG37='Coding - Carolyn'!BG37, 1, 0)</f>
        <v>1</v>
      </c>
      <c r="BH37" s="36">
        <f>IF('Coding - Chris'!BH37='Coding - Carolyn'!BH37, 1, 0)</f>
        <v>1</v>
      </c>
      <c r="BI37" s="36">
        <f>IF('Coding - Chris'!BI37='Coding - Carolyn'!BI37, 1, 0)</f>
        <v>1</v>
      </c>
      <c r="BJ37" s="36">
        <f>IF('Coding - Chris'!BJ37='Coding - Carolyn'!BJ37, 1, 0)</f>
        <v>1</v>
      </c>
      <c r="BK37" s="36">
        <f>IF('Coding - Chris'!BK37='Coding - Carolyn'!BK37, 1, 0)</f>
        <v>1</v>
      </c>
      <c r="BL37" s="36">
        <f>IF('Coding - Chris'!BL37='Coding - Carolyn'!BL37, 1, 0)</f>
        <v>1</v>
      </c>
      <c r="BM37" s="36">
        <f>IF('Coding - Chris'!BM37='Coding - Carolyn'!BM37, 1, 0)</f>
        <v>1</v>
      </c>
      <c r="BN37" s="36">
        <f>IF('Coding - Chris'!BN37='Coding - Carolyn'!BN37, 1, 0)</f>
        <v>1</v>
      </c>
      <c r="BO37" s="36">
        <f>IF('Coding - Chris'!BO37='Coding - Carolyn'!BO37, 1, 0)</f>
        <v>1</v>
      </c>
      <c r="BP37" s="36">
        <f>IF('Coding - Chris'!BP37='Coding - Carolyn'!BP37, 1, 0)</f>
        <v>1</v>
      </c>
      <c r="BQ37" s="36">
        <f>IF('Coding - Chris'!BQ37='Coding - Carolyn'!BQ37, 1, 0)</f>
        <v>1</v>
      </c>
      <c r="BR37" s="36">
        <f>IF('Coding - Chris'!BR37='Coding - Carolyn'!BR37, 1, 0)</f>
        <v>1</v>
      </c>
      <c r="BS37" s="36">
        <f>IF('Coding - Chris'!BS37='Coding - Carolyn'!BS37, 1, 0)</f>
        <v>1</v>
      </c>
      <c r="BT37" s="36">
        <f>IF('Coding - Chris'!BT37='Coding - Carolyn'!BT37, 1, 0)</f>
        <v>1</v>
      </c>
      <c r="BV37" s="36">
        <f>IF('Coding - Chris'!BV37='Coding - Carolyn'!BV37, 1, 0)</f>
        <v>1</v>
      </c>
    </row>
    <row r="38" spans="1:74" ht="17.100000000000001" thickBot="1">
      <c r="A38" s="52">
        <v>28</v>
      </c>
      <c r="B38" s="44"/>
      <c r="C38" s="44"/>
      <c r="D38" s="44"/>
      <c r="E38" s="44"/>
      <c r="F38" s="44"/>
      <c r="G38" s="28">
        <v>0</v>
      </c>
      <c r="H38" s="36">
        <f>IF('Coding - Chris'!H38='Coding - Carolyn'!H38, 1, 0)</f>
        <v>1</v>
      </c>
      <c r="I38" s="36">
        <f>IF('Coding - Chris'!I38='Coding - Carolyn'!I38, 1, 0)</f>
        <v>1</v>
      </c>
      <c r="J38" s="36">
        <f>IF('Coding - Chris'!J38='Coding - Carolyn'!J38, 1, 0)</f>
        <v>1</v>
      </c>
      <c r="K38" s="36">
        <f>IF('Coding - Chris'!K38='Coding - Carolyn'!K38, 1, 0)</f>
        <v>1</v>
      </c>
      <c r="L38" s="36">
        <f>IF('Coding - Chris'!L38='Coding - Carolyn'!L38, 1, 0)</f>
        <v>1</v>
      </c>
      <c r="M38" s="36">
        <f>IF('Coding - Chris'!M38='Coding - Carolyn'!M38, 1, 0)</f>
        <v>1</v>
      </c>
      <c r="N38" s="36"/>
      <c r="O38" s="36">
        <f>IF('Coding - Chris'!O38='Coding - Carolyn'!O38, 1, 0)</f>
        <v>1</v>
      </c>
      <c r="P38" s="36">
        <f>IF('Coding - Chris'!P38='Coding - Carolyn'!P38, 1, 0)</f>
        <v>1</v>
      </c>
      <c r="Q38" s="36">
        <f>IF('Coding - Chris'!Q38='Coding - Carolyn'!Q38, 1, 0)</f>
        <v>1</v>
      </c>
      <c r="R38" s="36">
        <f>IF('Coding - Chris'!R38='Coding - Carolyn'!R38, 1, 0)</f>
        <v>1</v>
      </c>
      <c r="S38" s="36">
        <f>IF('Coding - Chris'!S38='Coding - Carolyn'!S38, 1, 0)</f>
        <v>1</v>
      </c>
      <c r="T38" s="36">
        <f>IF('Coding - Chris'!T38='Coding - Carolyn'!T38, 1, 0)</f>
        <v>1</v>
      </c>
      <c r="U38" s="36">
        <f>IF('Coding - Chris'!U38='Coding - Carolyn'!U38, 1, 0)</f>
        <v>1</v>
      </c>
      <c r="V38" s="36">
        <f>IF('Coding - Chris'!V38='Coding - Carolyn'!V38, 1, 0)</f>
        <v>1</v>
      </c>
      <c r="W38" s="36">
        <f>IF('Coding - Chris'!W38='Coding - Carolyn'!W38, 1, 0)</f>
        <v>1</v>
      </c>
      <c r="X38" s="36">
        <f>IF('Coding - Chris'!X38='Coding - Carolyn'!X38, 1, 0)</f>
        <v>1</v>
      </c>
      <c r="Y38" s="36">
        <f>IF('Coding - Chris'!Y38='Coding - Carolyn'!Y38, 1, 0)</f>
        <v>1</v>
      </c>
      <c r="Z38" s="36">
        <f>IF('Coding - Chris'!Z38='Coding - Carolyn'!Z38, 1, 0)</f>
        <v>1</v>
      </c>
      <c r="AA38" s="36">
        <f>IF('Coding - Chris'!AA38='Coding - Carolyn'!AA38, 1, 0)</f>
        <v>1</v>
      </c>
      <c r="AB38" s="36">
        <f>IF('Coding - Chris'!AB38='Coding - Carolyn'!AB38, 1, 0)</f>
        <v>1</v>
      </c>
      <c r="AC38" s="36">
        <f>IF('Coding - Chris'!AC38='Coding - Carolyn'!AC38, 1, 0)</f>
        <v>1</v>
      </c>
      <c r="AD38" s="36">
        <f>IF('Coding - Chris'!AD38='Coding - Carolyn'!AD38, 1, 0)</f>
        <v>1</v>
      </c>
      <c r="AE38" s="36">
        <f>IF('Coding - Chris'!AE38='Coding - Carolyn'!AE38, 1, 0)</f>
        <v>1</v>
      </c>
      <c r="AF38" s="36">
        <f>IF('Coding - Chris'!AF38='Coding - Carolyn'!AF38, 1, 0)</f>
        <v>1</v>
      </c>
      <c r="AG38" s="36"/>
      <c r="AH38" s="36">
        <f>IF('Coding - Chris'!AH38='Coding - Carolyn'!AH38, 1, 0)</f>
        <v>1</v>
      </c>
      <c r="AI38" s="36">
        <f>IF('Coding - Chris'!AI38='Coding - Carolyn'!AI38, 1, 0)</f>
        <v>1</v>
      </c>
      <c r="AJ38" s="36">
        <f>IF('Coding - Chris'!AJ38='Coding - Carolyn'!AJ38, 1, 0)</f>
        <v>1</v>
      </c>
      <c r="AK38" s="36">
        <f>IF('Coding - Chris'!AK38='Coding - Carolyn'!AK38, 1, 0)</f>
        <v>1</v>
      </c>
      <c r="AL38" s="36">
        <f>IF('Coding - Chris'!AL38='Coding - Carolyn'!AL38, 1, 0)</f>
        <v>1</v>
      </c>
      <c r="AM38" s="36">
        <f>IF('Coding - Chris'!AM38='Coding - Carolyn'!AM38, 1, 0)</f>
        <v>1</v>
      </c>
      <c r="AN38" s="36">
        <f>IF('Coding - Chris'!AN38='Coding - Carolyn'!AN38, 1, 0)</f>
        <v>1</v>
      </c>
      <c r="AO38" s="36">
        <f>IF('Coding - Chris'!AO38='Coding - Carolyn'!AO38, 1, 0)</f>
        <v>1</v>
      </c>
      <c r="AP38" s="36"/>
      <c r="AQ38" s="36">
        <f>IF('Coding - Chris'!AQ38='Coding - Carolyn'!AQ38, 1, 0)</f>
        <v>1</v>
      </c>
      <c r="AR38" s="36">
        <f>IF('Coding - Chris'!AR38='Coding - Carolyn'!AR38, 1, 0)</f>
        <v>1</v>
      </c>
      <c r="AS38" s="36">
        <f>IF('Coding - Chris'!AS38='Coding - Carolyn'!AS38, 1, 0)</f>
        <v>1</v>
      </c>
      <c r="AT38" s="36">
        <f>IF('Coding - Chris'!AT38='Coding - Carolyn'!AT38, 1, 0)</f>
        <v>1</v>
      </c>
      <c r="AU38" s="36">
        <f>IF('Coding - Chris'!AU38='Coding - Carolyn'!AU38, 1, 0)</f>
        <v>1</v>
      </c>
      <c r="AV38" s="36">
        <f>IF('Coding - Chris'!AV38='Coding - Carolyn'!AV38, 1, 0)</f>
        <v>1</v>
      </c>
      <c r="AW38" s="36">
        <f>IF('Coding - Chris'!AW38='Coding - Carolyn'!AW38, 1, 0)</f>
        <v>1</v>
      </c>
      <c r="AX38" s="36">
        <f>IF('Coding - Chris'!AX38='Coding - Carolyn'!AX38, 1, 0)</f>
        <v>1</v>
      </c>
      <c r="AY38" s="36">
        <f>IF('Coding - Chris'!AY38='Coding - Carolyn'!AY38, 1, 0)</f>
        <v>1</v>
      </c>
      <c r="AZ38" s="36">
        <f>IF('Coding - Chris'!AZ38='Coding - Carolyn'!AZ38, 1, 0)</f>
        <v>1</v>
      </c>
      <c r="BA38" s="36"/>
      <c r="BB38" s="36">
        <f>IF('Coding - Chris'!BB38='Coding - Carolyn'!BB38, 1, 0)</f>
        <v>1</v>
      </c>
      <c r="BC38" s="36">
        <f>IF('Coding - Chris'!BC38='Coding - Carolyn'!BC38, 1, 0)</f>
        <v>1</v>
      </c>
      <c r="BD38" s="36">
        <f>IF('Coding - Chris'!BD38='Coding - Carolyn'!BD38, 1, 0)</f>
        <v>1</v>
      </c>
      <c r="BE38" s="36">
        <f>IF('Coding - Chris'!BE38='Coding - Carolyn'!BE38, 1, 0)</f>
        <v>1</v>
      </c>
      <c r="BF38" s="36">
        <f>IF('Coding - Chris'!BF38='Coding - Carolyn'!BF38, 1, 0)</f>
        <v>1</v>
      </c>
      <c r="BG38" s="36">
        <f>IF('Coding - Chris'!BG38='Coding - Carolyn'!BG38, 1, 0)</f>
        <v>1</v>
      </c>
      <c r="BH38" s="36">
        <f>IF('Coding - Chris'!BH38='Coding - Carolyn'!BH38, 1, 0)</f>
        <v>1</v>
      </c>
      <c r="BI38" s="36">
        <f>IF('Coding - Chris'!BI38='Coding - Carolyn'!BI38, 1, 0)</f>
        <v>1</v>
      </c>
      <c r="BJ38" s="36">
        <f>IF('Coding - Chris'!BJ38='Coding - Carolyn'!BJ38, 1, 0)</f>
        <v>1</v>
      </c>
      <c r="BK38" s="36">
        <f>IF('Coding - Chris'!BK38='Coding - Carolyn'!BK38, 1, 0)</f>
        <v>1</v>
      </c>
      <c r="BL38" s="36">
        <f>IF('Coding - Chris'!BL38='Coding - Carolyn'!BL38, 1, 0)</f>
        <v>1</v>
      </c>
      <c r="BM38" s="36">
        <f>IF('Coding - Chris'!BM38='Coding - Carolyn'!BM38, 1, 0)</f>
        <v>1</v>
      </c>
      <c r="BN38" s="36">
        <f>IF('Coding - Chris'!BN38='Coding - Carolyn'!BN38, 1, 0)</f>
        <v>1</v>
      </c>
      <c r="BO38" s="36">
        <f>IF('Coding - Chris'!BO38='Coding - Carolyn'!BO38, 1, 0)</f>
        <v>1</v>
      </c>
      <c r="BP38" s="36">
        <f>IF('Coding - Chris'!BP38='Coding - Carolyn'!BP38, 1, 0)</f>
        <v>1</v>
      </c>
      <c r="BQ38" s="36">
        <f>IF('Coding - Chris'!BQ38='Coding - Carolyn'!BQ38, 1, 0)</f>
        <v>1</v>
      </c>
      <c r="BR38" s="36">
        <f>IF('Coding - Chris'!BR38='Coding - Carolyn'!BR38, 1, 0)</f>
        <v>1</v>
      </c>
      <c r="BS38" s="36">
        <f>IF('Coding - Chris'!BS38='Coding - Carolyn'!BS38, 1, 0)</f>
        <v>1</v>
      </c>
      <c r="BT38" s="36">
        <f>IF('Coding - Chris'!BT38='Coding - Carolyn'!BT38, 1, 0)</f>
        <v>1</v>
      </c>
      <c r="BV38" s="36">
        <f>IF('Coding - Chris'!BV38='Coding - Carolyn'!BV38, 1, 0)</f>
        <v>1</v>
      </c>
    </row>
    <row r="39" spans="1:74" ht="17.100000000000001" thickBot="1">
      <c r="A39" s="52"/>
      <c r="B39" s="44"/>
      <c r="C39" s="44"/>
      <c r="D39" s="44"/>
      <c r="E39" s="44"/>
      <c r="F39" s="44"/>
      <c r="G39" s="28">
        <v>0</v>
      </c>
      <c r="H39" s="36">
        <f>IF('Coding - Chris'!H39='Coding - Carolyn'!H39, 1, 0)</f>
        <v>1</v>
      </c>
      <c r="I39" s="36">
        <f>IF('Coding - Chris'!I39='Coding - Carolyn'!I39, 1, 0)</f>
        <v>1</v>
      </c>
      <c r="J39" s="36">
        <f>IF('Coding - Chris'!J39='Coding - Carolyn'!J39, 1, 0)</f>
        <v>1</v>
      </c>
      <c r="K39" s="36">
        <f>IF('Coding - Chris'!K39='Coding - Carolyn'!K39, 1, 0)</f>
        <v>1</v>
      </c>
      <c r="L39" s="36">
        <f>IF('Coding - Chris'!L39='Coding - Carolyn'!L39, 1, 0)</f>
        <v>1</v>
      </c>
      <c r="M39" s="36">
        <f>IF('Coding - Chris'!M39='Coding - Carolyn'!M39, 1, 0)</f>
        <v>1</v>
      </c>
      <c r="N39" s="36"/>
      <c r="O39" s="36">
        <f>IF('Coding - Chris'!O39='Coding - Carolyn'!O39, 1, 0)</f>
        <v>1</v>
      </c>
      <c r="P39" s="36">
        <f>IF('Coding - Chris'!P39='Coding - Carolyn'!P39, 1, 0)</f>
        <v>1</v>
      </c>
      <c r="Q39" s="36">
        <f>IF('Coding - Chris'!Q39='Coding - Carolyn'!Q39, 1, 0)</f>
        <v>1</v>
      </c>
      <c r="R39" s="36">
        <f>IF('Coding - Chris'!R39='Coding - Carolyn'!R39, 1, 0)</f>
        <v>1</v>
      </c>
      <c r="S39" s="36">
        <f>IF('Coding - Chris'!S39='Coding - Carolyn'!S39, 1, 0)</f>
        <v>1</v>
      </c>
      <c r="T39" s="36">
        <f>IF('Coding - Chris'!T39='Coding - Carolyn'!T39, 1, 0)</f>
        <v>1</v>
      </c>
      <c r="U39" s="36">
        <f>IF('Coding - Chris'!U39='Coding - Carolyn'!U39, 1, 0)</f>
        <v>1</v>
      </c>
      <c r="V39" s="36">
        <f>IF('Coding - Chris'!V39='Coding - Carolyn'!V39, 1, 0)</f>
        <v>1</v>
      </c>
      <c r="W39" s="36">
        <f>IF('Coding - Chris'!W39='Coding - Carolyn'!W39, 1, 0)</f>
        <v>1</v>
      </c>
      <c r="X39" s="36">
        <f>IF('Coding - Chris'!X39='Coding - Carolyn'!X39, 1, 0)</f>
        <v>1</v>
      </c>
      <c r="Y39" s="36">
        <f>IF('Coding - Chris'!Y39='Coding - Carolyn'!Y39, 1, 0)</f>
        <v>1</v>
      </c>
      <c r="Z39" s="36">
        <f>IF('Coding - Chris'!Z39='Coding - Carolyn'!Z39, 1, 0)</f>
        <v>1</v>
      </c>
      <c r="AA39" s="36">
        <f>IF('Coding - Chris'!AA39='Coding - Carolyn'!AA39, 1, 0)</f>
        <v>1</v>
      </c>
      <c r="AB39" s="36">
        <f>IF('Coding - Chris'!AB39='Coding - Carolyn'!AB39, 1, 0)</f>
        <v>1</v>
      </c>
      <c r="AC39" s="36">
        <f>IF('Coding - Chris'!AC39='Coding - Carolyn'!AC39, 1, 0)</f>
        <v>1</v>
      </c>
      <c r="AD39" s="36">
        <f>IF('Coding - Chris'!AD39='Coding - Carolyn'!AD39, 1, 0)</f>
        <v>1</v>
      </c>
      <c r="AE39" s="36">
        <f>IF('Coding - Chris'!AE39='Coding - Carolyn'!AE39, 1, 0)</f>
        <v>1</v>
      </c>
      <c r="AF39" s="36">
        <f>IF('Coding - Chris'!AF39='Coding - Carolyn'!AF39, 1, 0)</f>
        <v>1</v>
      </c>
      <c r="AG39" s="36"/>
      <c r="AH39" s="36">
        <f>IF('Coding - Chris'!AH39='Coding - Carolyn'!AH39, 1, 0)</f>
        <v>1</v>
      </c>
      <c r="AI39" s="36">
        <f>IF('Coding - Chris'!AI39='Coding - Carolyn'!AI39, 1, 0)</f>
        <v>1</v>
      </c>
      <c r="AJ39" s="36">
        <f>IF('Coding - Chris'!AJ39='Coding - Carolyn'!AJ39, 1, 0)</f>
        <v>1</v>
      </c>
      <c r="AK39" s="36">
        <f>IF('Coding - Chris'!AK39='Coding - Carolyn'!AK39, 1, 0)</f>
        <v>1</v>
      </c>
      <c r="AL39" s="36">
        <f>IF('Coding - Chris'!AL39='Coding - Carolyn'!AL39, 1, 0)</f>
        <v>1</v>
      </c>
      <c r="AM39" s="36">
        <f>IF('Coding - Chris'!AM39='Coding - Carolyn'!AM39, 1, 0)</f>
        <v>1</v>
      </c>
      <c r="AN39" s="36">
        <f>IF('Coding - Chris'!AN39='Coding - Carolyn'!AN39, 1, 0)</f>
        <v>1</v>
      </c>
      <c r="AO39" s="36">
        <f>IF('Coding - Chris'!AO39='Coding - Carolyn'!AO39, 1, 0)</f>
        <v>1</v>
      </c>
      <c r="AP39" s="36"/>
      <c r="AQ39" s="36">
        <f>IF('Coding - Chris'!AQ39='Coding - Carolyn'!AQ39, 1, 0)</f>
        <v>1</v>
      </c>
      <c r="AR39" s="36">
        <f>IF('Coding - Chris'!AR39='Coding - Carolyn'!AR39, 1, 0)</f>
        <v>1</v>
      </c>
      <c r="AS39" s="36">
        <f>IF('Coding - Chris'!AS39='Coding - Carolyn'!AS39, 1, 0)</f>
        <v>1</v>
      </c>
      <c r="AT39" s="36">
        <f>IF('Coding - Chris'!AT39='Coding - Carolyn'!AT39, 1, 0)</f>
        <v>1</v>
      </c>
      <c r="AU39" s="36">
        <f>IF('Coding - Chris'!AU39='Coding - Carolyn'!AU39, 1, 0)</f>
        <v>1</v>
      </c>
      <c r="AV39" s="36">
        <f>IF('Coding - Chris'!AV39='Coding - Carolyn'!AV39, 1, 0)</f>
        <v>1</v>
      </c>
      <c r="AW39" s="36">
        <f>IF('Coding - Chris'!AW39='Coding - Carolyn'!AW39, 1, 0)</f>
        <v>1</v>
      </c>
      <c r="AX39" s="36">
        <f>IF('Coding - Chris'!AX39='Coding - Carolyn'!AX39, 1, 0)</f>
        <v>1</v>
      </c>
      <c r="AY39" s="36">
        <f>IF('Coding - Chris'!AY39='Coding - Carolyn'!AY39, 1, 0)</f>
        <v>1</v>
      </c>
      <c r="AZ39" s="36">
        <f>IF('Coding - Chris'!AZ39='Coding - Carolyn'!AZ39, 1, 0)</f>
        <v>1</v>
      </c>
      <c r="BA39" s="36"/>
      <c r="BB39" s="36">
        <f>IF('Coding - Chris'!BB39='Coding - Carolyn'!BB39, 1, 0)</f>
        <v>1</v>
      </c>
      <c r="BC39" s="36">
        <f>IF('Coding - Chris'!BC39='Coding - Carolyn'!BC39, 1, 0)</f>
        <v>1</v>
      </c>
      <c r="BD39" s="36">
        <f>IF('Coding - Chris'!BD39='Coding - Carolyn'!BD39, 1, 0)</f>
        <v>1</v>
      </c>
      <c r="BE39" s="36">
        <f>IF('Coding - Chris'!BE39='Coding - Carolyn'!BE39, 1, 0)</f>
        <v>1</v>
      </c>
      <c r="BF39" s="36">
        <f>IF('Coding - Chris'!BF39='Coding - Carolyn'!BF39, 1, 0)</f>
        <v>1</v>
      </c>
      <c r="BG39" s="36">
        <f>IF('Coding - Chris'!BG39='Coding - Carolyn'!BG39, 1, 0)</f>
        <v>1</v>
      </c>
      <c r="BH39" s="36">
        <f>IF('Coding - Chris'!BH39='Coding - Carolyn'!BH39, 1, 0)</f>
        <v>1</v>
      </c>
      <c r="BI39" s="36">
        <f>IF('Coding - Chris'!BI39='Coding - Carolyn'!BI39, 1, 0)</f>
        <v>1</v>
      </c>
      <c r="BJ39" s="36">
        <f>IF('Coding - Chris'!BJ39='Coding - Carolyn'!BJ39, 1, 0)</f>
        <v>1</v>
      </c>
      <c r="BK39" s="36">
        <f>IF('Coding - Chris'!BK39='Coding - Carolyn'!BK39, 1, 0)</f>
        <v>1</v>
      </c>
      <c r="BL39" s="36">
        <f>IF('Coding - Chris'!BL39='Coding - Carolyn'!BL39, 1, 0)</f>
        <v>1</v>
      </c>
      <c r="BM39" s="36">
        <f>IF('Coding - Chris'!BM39='Coding - Carolyn'!BM39, 1, 0)</f>
        <v>1</v>
      </c>
      <c r="BN39" s="36">
        <f>IF('Coding - Chris'!BN39='Coding - Carolyn'!BN39, 1, 0)</f>
        <v>1</v>
      </c>
      <c r="BO39" s="36">
        <f>IF('Coding - Chris'!BO39='Coding - Carolyn'!BO39, 1, 0)</f>
        <v>1</v>
      </c>
      <c r="BP39" s="36">
        <f>IF('Coding - Chris'!BP39='Coding - Carolyn'!BP39, 1, 0)</f>
        <v>1</v>
      </c>
      <c r="BQ39" s="36">
        <f>IF('Coding - Chris'!BQ39='Coding - Carolyn'!BQ39, 1, 0)</f>
        <v>1</v>
      </c>
      <c r="BR39" s="36">
        <f>IF('Coding - Chris'!BR39='Coding - Carolyn'!BR39, 1, 0)</f>
        <v>1</v>
      </c>
      <c r="BS39" s="36">
        <f>IF('Coding - Chris'!BS39='Coding - Carolyn'!BS39, 1, 0)</f>
        <v>1</v>
      </c>
      <c r="BT39" s="36">
        <f>IF('Coding - Chris'!BT39='Coding - Carolyn'!BT39, 1, 0)</f>
        <v>1</v>
      </c>
      <c r="BV39" s="36">
        <f>IF('Coding - Chris'!BV39='Coding - Carolyn'!BV39, 1, 0)</f>
        <v>1</v>
      </c>
    </row>
    <row r="40" spans="1:74" ht="17.100000000000001" thickBot="1">
      <c r="A40" s="52">
        <v>34</v>
      </c>
      <c r="B40" s="44"/>
      <c r="C40" s="44"/>
      <c r="D40" s="44"/>
      <c r="E40" s="44"/>
      <c r="F40" s="44"/>
      <c r="G40" s="28">
        <v>0</v>
      </c>
      <c r="H40" s="36">
        <f>IF('Coding - Chris'!H40='Coding - Carolyn'!H40, 1, 0)</f>
        <v>1</v>
      </c>
      <c r="I40" s="36">
        <f>IF('Coding - Chris'!I40='Coding - Carolyn'!I40, 1, 0)</f>
        <v>1</v>
      </c>
      <c r="J40" s="36">
        <f>IF('Coding - Chris'!J40='Coding - Carolyn'!J40, 1, 0)</f>
        <v>1</v>
      </c>
      <c r="K40" s="36">
        <f>IF('Coding - Chris'!K40='Coding - Carolyn'!K40, 1, 0)</f>
        <v>1</v>
      </c>
      <c r="L40" s="36">
        <f>IF('Coding - Chris'!L40='Coding - Carolyn'!L40, 1, 0)</f>
        <v>1</v>
      </c>
      <c r="M40" s="36">
        <f>IF('Coding - Chris'!M40='Coding - Carolyn'!M40, 1, 0)</f>
        <v>1</v>
      </c>
      <c r="N40" s="36"/>
      <c r="O40" s="36">
        <f>IF('Coding - Chris'!O40='Coding - Carolyn'!O40, 1, 0)</f>
        <v>1</v>
      </c>
      <c r="P40" s="36">
        <f>IF('Coding - Chris'!P40='Coding - Carolyn'!P40, 1, 0)</f>
        <v>1</v>
      </c>
      <c r="Q40" s="36">
        <f>IF('Coding - Chris'!Q40='Coding - Carolyn'!Q40, 1, 0)</f>
        <v>1</v>
      </c>
      <c r="R40" s="36">
        <f>IF('Coding - Chris'!R40='Coding - Carolyn'!R40, 1, 0)</f>
        <v>1</v>
      </c>
      <c r="S40" s="36">
        <f>IF('Coding - Chris'!S40='Coding - Carolyn'!S40, 1, 0)</f>
        <v>1</v>
      </c>
      <c r="T40" s="36">
        <f>IF('Coding - Chris'!T40='Coding - Carolyn'!T40, 1, 0)</f>
        <v>1</v>
      </c>
      <c r="U40" s="36">
        <f>IF('Coding - Chris'!U40='Coding - Carolyn'!U40, 1, 0)</f>
        <v>1</v>
      </c>
      <c r="V40" s="36">
        <f>IF('Coding - Chris'!V40='Coding - Carolyn'!V40, 1, 0)</f>
        <v>1</v>
      </c>
      <c r="W40" s="36">
        <f>IF('Coding - Chris'!W40='Coding - Carolyn'!W40, 1, 0)</f>
        <v>1</v>
      </c>
      <c r="X40" s="36">
        <f>IF('Coding - Chris'!X40='Coding - Carolyn'!X40, 1, 0)</f>
        <v>1</v>
      </c>
      <c r="Y40" s="36">
        <f>IF('Coding - Chris'!Y40='Coding - Carolyn'!Y40, 1, 0)</f>
        <v>1</v>
      </c>
      <c r="Z40" s="36">
        <f>IF('Coding - Chris'!Z40='Coding - Carolyn'!Z40, 1, 0)</f>
        <v>1</v>
      </c>
      <c r="AA40" s="36">
        <f>IF('Coding - Chris'!AA40='Coding - Carolyn'!AA40, 1, 0)</f>
        <v>1</v>
      </c>
      <c r="AB40" s="36">
        <f>IF('Coding - Chris'!AB40='Coding - Carolyn'!AB40, 1, 0)</f>
        <v>1</v>
      </c>
      <c r="AC40" s="36">
        <f>IF('Coding - Chris'!AC40='Coding - Carolyn'!AC40, 1, 0)</f>
        <v>1</v>
      </c>
      <c r="AD40" s="36">
        <f>IF('Coding - Chris'!AD40='Coding - Carolyn'!AD40, 1, 0)</f>
        <v>1</v>
      </c>
      <c r="AE40" s="36">
        <f>IF('Coding - Chris'!AE40='Coding - Carolyn'!AE40, 1, 0)</f>
        <v>1</v>
      </c>
      <c r="AF40" s="36">
        <f>IF('Coding - Chris'!AF40='Coding - Carolyn'!AF40, 1, 0)</f>
        <v>1</v>
      </c>
      <c r="AG40" s="36"/>
      <c r="AH40" s="36">
        <f>IF('Coding - Chris'!AH40='Coding - Carolyn'!AH40, 1, 0)</f>
        <v>1</v>
      </c>
      <c r="AI40" s="36">
        <f>IF('Coding - Chris'!AI40='Coding - Carolyn'!AI40, 1, 0)</f>
        <v>1</v>
      </c>
      <c r="AJ40" s="36">
        <f>IF('Coding - Chris'!AJ40='Coding - Carolyn'!AJ40, 1, 0)</f>
        <v>1</v>
      </c>
      <c r="AK40" s="36">
        <f>IF('Coding - Chris'!AK40='Coding - Carolyn'!AK40, 1, 0)</f>
        <v>1</v>
      </c>
      <c r="AL40" s="36">
        <f>IF('Coding - Chris'!AL40='Coding - Carolyn'!AL40, 1, 0)</f>
        <v>1</v>
      </c>
      <c r="AM40" s="36">
        <f>IF('Coding - Chris'!AM40='Coding - Carolyn'!AM40, 1, 0)</f>
        <v>1</v>
      </c>
      <c r="AN40" s="36">
        <f>IF('Coding - Chris'!AN40='Coding - Carolyn'!AN40, 1, 0)</f>
        <v>1</v>
      </c>
      <c r="AO40" s="36">
        <f>IF('Coding - Chris'!AO40='Coding - Carolyn'!AO40, 1, 0)</f>
        <v>1</v>
      </c>
      <c r="AP40" s="36"/>
      <c r="AQ40" s="36">
        <f>IF('Coding - Chris'!AQ40='Coding - Carolyn'!AQ40, 1, 0)</f>
        <v>1</v>
      </c>
      <c r="AR40" s="36">
        <f>IF('Coding - Chris'!AR40='Coding - Carolyn'!AR40, 1, 0)</f>
        <v>1</v>
      </c>
      <c r="AS40" s="36">
        <f>IF('Coding - Chris'!AS40='Coding - Carolyn'!AS40, 1, 0)</f>
        <v>1</v>
      </c>
      <c r="AT40" s="36">
        <f>IF('Coding - Chris'!AT40='Coding - Carolyn'!AT40, 1, 0)</f>
        <v>1</v>
      </c>
      <c r="AU40" s="36">
        <f>IF('Coding - Chris'!AU40='Coding - Carolyn'!AU40, 1, 0)</f>
        <v>1</v>
      </c>
      <c r="AV40" s="36">
        <f>IF('Coding - Chris'!AV40='Coding - Carolyn'!AV40, 1, 0)</f>
        <v>1</v>
      </c>
      <c r="AW40" s="36">
        <f>IF('Coding - Chris'!AW40='Coding - Carolyn'!AW40, 1, 0)</f>
        <v>1</v>
      </c>
      <c r="AX40" s="36">
        <f>IF('Coding - Chris'!AX40='Coding - Carolyn'!AX40, 1, 0)</f>
        <v>1</v>
      </c>
      <c r="AY40" s="36">
        <f>IF('Coding - Chris'!AY40='Coding - Carolyn'!AY40, 1, 0)</f>
        <v>1</v>
      </c>
      <c r="AZ40" s="36">
        <f>IF('Coding - Chris'!AZ40='Coding - Carolyn'!AZ40, 1, 0)</f>
        <v>1</v>
      </c>
      <c r="BA40" s="36"/>
      <c r="BB40" s="36">
        <f>IF('Coding - Chris'!BB40='Coding - Carolyn'!BB40, 1, 0)</f>
        <v>1</v>
      </c>
      <c r="BC40" s="36">
        <f>IF('Coding - Chris'!BC40='Coding - Carolyn'!BC40, 1, 0)</f>
        <v>1</v>
      </c>
      <c r="BD40" s="36">
        <f>IF('Coding - Chris'!BD40='Coding - Carolyn'!BD40, 1, 0)</f>
        <v>1</v>
      </c>
      <c r="BE40" s="36">
        <f>IF('Coding - Chris'!BE40='Coding - Carolyn'!BE40, 1, 0)</f>
        <v>1</v>
      </c>
      <c r="BF40" s="36">
        <f>IF('Coding - Chris'!BF40='Coding - Carolyn'!BF40, 1, 0)</f>
        <v>1</v>
      </c>
      <c r="BG40" s="36">
        <f>IF('Coding - Chris'!BG40='Coding - Carolyn'!BG40, 1, 0)</f>
        <v>1</v>
      </c>
      <c r="BH40" s="36">
        <f>IF('Coding - Chris'!BH40='Coding - Carolyn'!BH40, 1, 0)</f>
        <v>1</v>
      </c>
      <c r="BI40" s="36">
        <f>IF('Coding - Chris'!BI40='Coding - Carolyn'!BI40, 1, 0)</f>
        <v>1</v>
      </c>
      <c r="BJ40" s="36">
        <f>IF('Coding - Chris'!BJ40='Coding - Carolyn'!BJ40, 1, 0)</f>
        <v>1</v>
      </c>
      <c r="BK40" s="36">
        <f>IF('Coding - Chris'!BK40='Coding - Carolyn'!BK40, 1, 0)</f>
        <v>1</v>
      </c>
      <c r="BL40" s="36">
        <f>IF('Coding - Chris'!BL40='Coding - Carolyn'!BL40, 1, 0)</f>
        <v>1</v>
      </c>
      <c r="BM40" s="36">
        <f>IF('Coding - Chris'!BM40='Coding - Carolyn'!BM40, 1, 0)</f>
        <v>1</v>
      </c>
      <c r="BN40" s="36">
        <f>IF('Coding - Chris'!BN40='Coding - Carolyn'!BN40, 1, 0)</f>
        <v>1</v>
      </c>
      <c r="BO40" s="36">
        <f>IF('Coding - Chris'!BO40='Coding - Carolyn'!BO40, 1, 0)</f>
        <v>1</v>
      </c>
      <c r="BP40" s="36">
        <f>IF('Coding - Chris'!BP40='Coding - Carolyn'!BP40, 1, 0)</f>
        <v>1</v>
      </c>
      <c r="BQ40" s="36">
        <f>IF('Coding - Chris'!BQ40='Coding - Carolyn'!BQ40, 1, 0)</f>
        <v>1</v>
      </c>
      <c r="BR40" s="36">
        <f>IF('Coding - Chris'!BR40='Coding - Carolyn'!BR40, 1, 0)</f>
        <v>1</v>
      </c>
      <c r="BS40" s="36">
        <f>IF('Coding - Chris'!BS40='Coding - Carolyn'!BS40, 1, 0)</f>
        <v>1</v>
      </c>
      <c r="BT40" s="36">
        <f>IF('Coding - Chris'!BT40='Coding - Carolyn'!BT40, 1, 0)</f>
        <v>1</v>
      </c>
      <c r="BV40" s="36">
        <f>IF('Coding - Chris'!BV40='Coding - Carolyn'!BV40, 1, 0)</f>
        <v>1</v>
      </c>
    </row>
    <row r="41" spans="1:74" ht="17.100000000000001" thickBot="1">
      <c r="A41" s="52"/>
      <c r="B41" s="44"/>
      <c r="C41" s="44"/>
      <c r="D41" s="44"/>
      <c r="E41" s="44"/>
      <c r="F41" s="44"/>
      <c r="G41" s="28">
        <v>0</v>
      </c>
      <c r="H41" s="36">
        <f>IF('Coding - Chris'!H41='Coding - Carolyn'!H41, 1, 0)</f>
        <v>1</v>
      </c>
      <c r="I41" s="36">
        <f>IF('Coding - Chris'!I41='Coding - Carolyn'!I41, 1, 0)</f>
        <v>1</v>
      </c>
      <c r="J41" s="36">
        <f>IF('Coding - Chris'!J41='Coding - Carolyn'!J41, 1, 0)</f>
        <v>1</v>
      </c>
      <c r="K41" s="36">
        <f>IF('Coding - Chris'!K41='Coding - Carolyn'!K41, 1, 0)</f>
        <v>1</v>
      </c>
      <c r="L41" s="36">
        <f>IF('Coding - Chris'!L41='Coding - Carolyn'!L41, 1, 0)</f>
        <v>1</v>
      </c>
      <c r="M41" s="36">
        <f>IF('Coding - Chris'!M41='Coding - Carolyn'!M41, 1, 0)</f>
        <v>1</v>
      </c>
      <c r="N41" s="36"/>
      <c r="O41" s="36">
        <f>IF('Coding - Chris'!O41='Coding - Carolyn'!O41, 1, 0)</f>
        <v>1</v>
      </c>
      <c r="P41" s="36">
        <f>IF('Coding - Chris'!P41='Coding - Carolyn'!P41, 1, 0)</f>
        <v>1</v>
      </c>
      <c r="Q41" s="36">
        <f>IF('Coding - Chris'!Q41='Coding - Carolyn'!Q41, 1, 0)</f>
        <v>1</v>
      </c>
      <c r="R41" s="36">
        <f>IF('Coding - Chris'!R41='Coding - Carolyn'!R41, 1, 0)</f>
        <v>1</v>
      </c>
      <c r="S41" s="36">
        <f>IF('Coding - Chris'!S41='Coding - Carolyn'!S41, 1, 0)</f>
        <v>1</v>
      </c>
      <c r="T41" s="36">
        <f>IF('Coding - Chris'!T41='Coding - Carolyn'!T41, 1, 0)</f>
        <v>1</v>
      </c>
      <c r="U41" s="36">
        <f>IF('Coding - Chris'!U41='Coding - Carolyn'!U41, 1, 0)</f>
        <v>1</v>
      </c>
      <c r="V41" s="36">
        <f>IF('Coding - Chris'!V41='Coding - Carolyn'!V41, 1, 0)</f>
        <v>1</v>
      </c>
      <c r="W41" s="36">
        <f>IF('Coding - Chris'!W41='Coding - Carolyn'!W41, 1, 0)</f>
        <v>1</v>
      </c>
      <c r="X41" s="36">
        <f>IF('Coding - Chris'!X41='Coding - Carolyn'!X41, 1, 0)</f>
        <v>1</v>
      </c>
      <c r="Y41" s="36">
        <f>IF('Coding - Chris'!Y41='Coding - Carolyn'!Y41, 1, 0)</f>
        <v>1</v>
      </c>
      <c r="Z41" s="36">
        <f>IF('Coding - Chris'!Z41='Coding - Carolyn'!Z41, 1, 0)</f>
        <v>1</v>
      </c>
      <c r="AA41" s="36">
        <f>IF('Coding - Chris'!AA41='Coding - Carolyn'!AA41, 1, 0)</f>
        <v>1</v>
      </c>
      <c r="AB41" s="36">
        <f>IF('Coding - Chris'!AB41='Coding - Carolyn'!AB41, 1, 0)</f>
        <v>1</v>
      </c>
      <c r="AC41" s="36">
        <f>IF('Coding - Chris'!AC41='Coding - Carolyn'!AC41, 1, 0)</f>
        <v>1</v>
      </c>
      <c r="AD41" s="36">
        <f>IF('Coding - Chris'!AD41='Coding - Carolyn'!AD41, 1, 0)</f>
        <v>1</v>
      </c>
      <c r="AE41" s="36">
        <f>IF('Coding - Chris'!AE41='Coding - Carolyn'!AE41, 1, 0)</f>
        <v>1</v>
      </c>
      <c r="AF41" s="36">
        <f>IF('Coding - Chris'!AF41='Coding - Carolyn'!AF41, 1, 0)</f>
        <v>1</v>
      </c>
      <c r="AG41" s="36"/>
      <c r="AH41" s="36">
        <f>IF('Coding - Chris'!AH41='Coding - Carolyn'!AH41, 1, 0)</f>
        <v>1</v>
      </c>
      <c r="AI41" s="36">
        <f>IF('Coding - Chris'!AI41='Coding - Carolyn'!AI41, 1, 0)</f>
        <v>1</v>
      </c>
      <c r="AJ41" s="36">
        <f>IF('Coding - Chris'!AJ41='Coding - Carolyn'!AJ41, 1, 0)</f>
        <v>1</v>
      </c>
      <c r="AK41" s="36">
        <f>IF('Coding - Chris'!AK41='Coding - Carolyn'!AK41, 1, 0)</f>
        <v>1</v>
      </c>
      <c r="AL41" s="36">
        <f>IF('Coding - Chris'!AL41='Coding - Carolyn'!AL41, 1, 0)</f>
        <v>1</v>
      </c>
      <c r="AM41" s="36">
        <f>IF('Coding - Chris'!AM41='Coding - Carolyn'!AM41, 1, 0)</f>
        <v>1</v>
      </c>
      <c r="AN41" s="36">
        <f>IF('Coding - Chris'!AN41='Coding - Carolyn'!AN41, 1, 0)</f>
        <v>1</v>
      </c>
      <c r="AO41" s="36">
        <f>IF('Coding - Chris'!AO41='Coding - Carolyn'!AO41, 1, 0)</f>
        <v>1</v>
      </c>
      <c r="AP41" s="36"/>
      <c r="AQ41" s="36">
        <f>IF('Coding - Chris'!AQ41='Coding - Carolyn'!AQ41, 1, 0)</f>
        <v>1</v>
      </c>
      <c r="AR41" s="36">
        <f>IF('Coding - Chris'!AR41='Coding - Carolyn'!AR41, 1, 0)</f>
        <v>1</v>
      </c>
      <c r="AS41" s="36">
        <f>IF('Coding - Chris'!AS41='Coding - Carolyn'!AS41, 1, 0)</f>
        <v>1</v>
      </c>
      <c r="AT41" s="36">
        <f>IF('Coding - Chris'!AT41='Coding - Carolyn'!AT41, 1, 0)</f>
        <v>1</v>
      </c>
      <c r="AU41" s="36">
        <f>IF('Coding - Chris'!AU41='Coding - Carolyn'!AU41, 1, 0)</f>
        <v>1</v>
      </c>
      <c r="AV41" s="36">
        <f>IF('Coding - Chris'!AV41='Coding - Carolyn'!AV41, 1, 0)</f>
        <v>1</v>
      </c>
      <c r="AW41" s="36">
        <f>IF('Coding - Chris'!AW41='Coding - Carolyn'!AW41, 1, 0)</f>
        <v>1</v>
      </c>
      <c r="AX41" s="36">
        <f>IF('Coding - Chris'!AX41='Coding - Carolyn'!AX41, 1, 0)</f>
        <v>1</v>
      </c>
      <c r="AY41" s="36">
        <f>IF('Coding - Chris'!AY41='Coding - Carolyn'!AY41, 1, 0)</f>
        <v>1</v>
      </c>
      <c r="AZ41" s="36">
        <f>IF('Coding - Chris'!AZ41='Coding - Carolyn'!AZ41, 1, 0)</f>
        <v>1</v>
      </c>
      <c r="BA41" s="36"/>
      <c r="BB41" s="36">
        <f>IF('Coding - Chris'!BB41='Coding - Carolyn'!BB41, 1, 0)</f>
        <v>1</v>
      </c>
      <c r="BC41" s="36">
        <f>IF('Coding - Chris'!BC41='Coding - Carolyn'!BC41, 1, 0)</f>
        <v>1</v>
      </c>
      <c r="BD41" s="36">
        <f>IF('Coding - Chris'!BD41='Coding - Carolyn'!BD41, 1, 0)</f>
        <v>1</v>
      </c>
      <c r="BE41" s="36">
        <f>IF('Coding - Chris'!BE41='Coding - Carolyn'!BE41, 1, 0)</f>
        <v>1</v>
      </c>
      <c r="BF41" s="36">
        <f>IF('Coding - Chris'!BF41='Coding - Carolyn'!BF41, 1, 0)</f>
        <v>1</v>
      </c>
      <c r="BG41" s="36">
        <f>IF('Coding - Chris'!BG41='Coding - Carolyn'!BG41, 1, 0)</f>
        <v>1</v>
      </c>
      <c r="BH41" s="36">
        <f>IF('Coding - Chris'!BH41='Coding - Carolyn'!BH41, 1, 0)</f>
        <v>1</v>
      </c>
      <c r="BI41" s="36">
        <f>IF('Coding - Chris'!BI41='Coding - Carolyn'!BI41, 1, 0)</f>
        <v>1</v>
      </c>
      <c r="BJ41" s="36">
        <f>IF('Coding - Chris'!BJ41='Coding - Carolyn'!BJ41, 1, 0)</f>
        <v>1</v>
      </c>
      <c r="BK41" s="36">
        <f>IF('Coding - Chris'!BK41='Coding - Carolyn'!BK41, 1, 0)</f>
        <v>1</v>
      </c>
      <c r="BL41" s="36">
        <f>IF('Coding - Chris'!BL41='Coding - Carolyn'!BL41, 1, 0)</f>
        <v>1</v>
      </c>
      <c r="BM41" s="36">
        <f>IF('Coding - Chris'!BM41='Coding - Carolyn'!BM41, 1, 0)</f>
        <v>1</v>
      </c>
      <c r="BN41" s="36">
        <f>IF('Coding - Chris'!BN41='Coding - Carolyn'!BN41, 1, 0)</f>
        <v>1</v>
      </c>
      <c r="BO41" s="36">
        <f>IF('Coding - Chris'!BO41='Coding - Carolyn'!BO41, 1, 0)</f>
        <v>1</v>
      </c>
      <c r="BP41" s="36">
        <f>IF('Coding - Chris'!BP41='Coding - Carolyn'!BP41, 1, 0)</f>
        <v>1</v>
      </c>
      <c r="BQ41" s="36">
        <f>IF('Coding - Chris'!BQ41='Coding - Carolyn'!BQ41, 1, 0)</f>
        <v>1</v>
      </c>
      <c r="BR41" s="36">
        <f>IF('Coding - Chris'!BR41='Coding - Carolyn'!BR41, 1, 0)</f>
        <v>1</v>
      </c>
      <c r="BS41" s="36">
        <f>IF('Coding - Chris'!BS41='Coding - Carolyn'!BS41, 1, 0)</f>
        <v>1</v>
      </c>
      <c r="BT41" s="36">
        <f>IF('Coding - Chris'!BT41='Coding - Carolyn'!BT41, 1, 0)</f>
        <v>1</v>
      </c>
      <c r="BV41" s="36">
        <f>IF('Coding - Chris'!BV41='Coding - Carolyn'!BV41, 1, 0)</f>
        <v>1</v>
      </c>
    </row>
    <row r="42" spans="1:74" ht="17.100000000000001" thickBot="1">
      <c r="A42" s="52">
        <v>41</v>
      </c>
      <c r="B42" s="44"/>
      <c r="C42" s="44"/>
      <c r="D42" s="44"/>
      <c r="E42" s="44"/>
      <c r="F42" s="44"/>
      <c r="G42" s="28">
        <v>0</v>
      </c>
      <c r="H42" s="36">
        <f>IF('Coding - Chris'!H42='Coding - Carolyn'!H42, 1, 0)</f>
        <v>1</v>
      </c>
      <c r="I42" s="36">
        <f>IF('Coding - Chris'!I42='Coding - Carolyn'!I42, 1, 0)</f>
        <v>1</v>
      </c>
      <c r="J42" s="36">
        <f>IF('Coding - Chris'!J42='Coding - Carolyn'!J42, 1, 0)</f>
        <v>1</v>
      </c>
      <c r="K42" s="36">
        <f>IF('Coding - Chris'!K42='Coding - Carolyn'!K42, 1, 0)</f>
        <v>1</v>
      </c>
      <c r="L42" s="36">
        <f>IF('Coding - Chris'!L42='Coding - Carolyn'!L42, 1, 0)</f>
        <v>1</v>
      </c>
      <c r="M42" s="36">
        <f>IF('Coding - Chris'!M42='Coding - Carolyn'!M42, 1, 0)</f>
        <v>1</v>
      </c>
      <c r="N42" s="36"/>
      <c r="O42" s="36">
        <f>IF('Coding - Chris'!O42='Coding - Carolyn'!O42, 1, 0)</f>
        <v>1</v>
      </c>
      <c r="P42" s="36">
        <f>IF('Coding - Chris'!P42='Coding - Carolyn'!P42, 1, 0)</f>
        <v>1</v>
      </c>
      <c r="Q42" s="36">
        <f>IF('Coding - Chris'!Q42='Coding - Carolyn'!Q42, 1, 0)</f>
        <v>1</v>
      </c>
      <c r="R42" s="36">
        <f>IF('Coding - Chris'!R42='Coding - Carolyn'!R42, 1, 0)</f>
        <v>1</v>
      </c>
      <c r="S42" s="36">
        <f>IF('Coding - Chris'!S42='Coding - Carolyn'!S42, 1, 0)</f>
        <v>1</v>
      </c>
      <c r="T42" s="36">
        <f>IF('Coding - Chris'!T42='Coding - Carolyn'!T42, 1, 0)</f>
        <v>1</v>
      </c>
      <c r="U42" s="36">
        <f>IF('Coding - Chris'!U42='Coding - Carolyn'!U42, 1, 0)</f>
        <v>1</v>
      </c>
      <c r="V42" s="36">
        <f>IF('Coding - Chris'!V42='Coding - Carolyn'!V42, 1, 0)</f>
        <v>1</v>
      </c>
      <c r="W42" s="36">
        <f>IF('Coding - Chris'!W42='Coding - Carolyn'!W42, 1, 0)</f>
        <v>1</v>
      </c>
      <c r="X42" s="36">
        <f>IF('Coding - Chris'!X42='Coding - Carolyn'!X42, 1, 0)</f>
        <v>1</v>
      </c>
      <c r="Y42" s="36">
        <f>IF('Coding - Chris'!Y42='Coding - Carolyn'!Y42, 1, 0)</f>
        <v>1</v>
      </c>
      <c r="Z42" s="36">
        <f>IF('Coding - Chris'!Z42='Coding - Carolyn'!Z42, 1, 0)</f>
        <v>1</v>
      </c>
      <c r="AA42" s="36">
        <f>IF('Coding - Chris'!AA42='Coding - Carolyn'!AA42, 1, 0)</f>
        <v>1</v>
      </c>
      <c r="AB42" s="36">
        <f>IF('Coding - Chris'!AB42='Coding - Carolyn'!AB42, 1, 0)</f>
        <v>1</v>
      </c>
      <c r="AC42" s="36">
        <f>IF('Coding - Chris'!AC42='Coding - Carolyn'!AC42, 1, 0)</f>
        <v>1</v>
      </c>
      <c r="AD42" s="36">
        <f>IF('Coding - Chris'!AD42='Coding - Carolyn'!AD42, 1, 0)</f>
        <v>1</v>
      </c>
      <c r="AE42" s="36">
        <f>IF('Coding - Chris'!AE42='Coding - Carolyn'!AE42, 1, 0)</f>
        <v>1</v>
      </c>
      <c r="AF42" s="36">
        <f>IF('Coding - Chris'!AF42='Coding - Carolyn'!AF42, 1, 0)</f>
        <v>1</v>
      </c>
      <c r="AG42" s="36"/>
      <c r="AH42" s="36">
        <f>IF('Coding - Chris'!AH42='Coding - Carolyn'!AH42, 1, 0)</f>
        <v>1</v>
      </c>
      <c r="AI42" s="36">
        <f>IF('Coding - Chris'!AI42='Coding - Carolyn'!AI42, 1, 0)</f>
        <v>1</v>
      </c>
      <c r="AJ42" s="36">
        <f>IF('Coding - Chris'!AJ42='Coding - Carolyn'!AJ42, 1, 0)</f>
        <v>1</v>
      </c>
      <c r="AK42" s="36">
        <f>IF('Coding - Chris'!AK42='Coding - Carolyn'!AK42, 1, 0)</f>
        <v>1</v>
      </c>
      <c r="AL42" s="36">
        <f>IF('Coding - Chris'!AL42='Coding - Carolyn'!AL42, 1, 0)</f>
        <v>1</v>
      </c>
      <c r="AM42" s="36">
        <f>IF('Coding - Chris'!AM42='Coding - Carolyn'!AM42, 1, 0)</f>
        <v>1</v>
      </c>
      <c r="AN42" s="36">
        <f>IF('Coding - Chris'!AN42='Coding - Carolyn'!AN42, 1, 0)</f>
        <v>1</v>
      </c>
      <c r="AO42" s="36">
        <f>IF('Coding - Chris'!AO42='Coding - Carolyn'!AO42, 1, 0)</f>
        <v>1</v>
      </c>
      <c r="AP42" s="36"/>
      <c r="AQ42" s="36">
        <f>IF('Coding - Chris'!AQ42='Coding - Carolyn'!AQ42, 1, 0)</f>
        <v>1</v>
      </c>
      <c r="AR42" s="36">
        <f>IF('Coding - Chris'!AR42='Coding - Carolyn'!AR42, 1, 0)</f>
        <v>1</v>
      </c>
      <c r="AS42" s="36">
        <f>IF('Coding - Chris'!AS42='Coding - Carolyn'!AS42, 1, 0)</f>
        <v>1</v>
      </c>
      <c r="AT42" s="36">
        <f>IF('Coding - Chris'!AT42='Coding - Carolyn'!AT42, 1, 0)</f>
        <v>1</v>
      </c>
      <c r="AU42" s="36">
        <f>IF('Coding - Chris'!AU42='Coding - Carolyn'!AU42, 1, 0)</f>
        <v>1</v>
      </c>
      <c r="AV42" s="36">
        <f>IF('Coding - Chris'!AV42='Coding - Carolyn'!AV42, 1, 0)</f>
        <v>1</v>
      </c>
      <c r="AW42" s="36">
        <f>IF('Coding - Chris'!AW42='Coding - Carolyn'!AW42, 1, 0)</f>
        <v>1</v>
      </c>
      <c r="AX42" s="36">
        <f>IF('Coding - Chris'!AX42='Coding - Carolyn'!AX42, 1, 0)</f>
        <v>1</v>
      </c>
      <c r="AY42" s="36">
        <f>IF('Coding - Chris'!AY42='Coding - Carolyn'!AY42, 1, 0)</f>
        <v>1</v>
      </c>
      <c r="AZ42" s="36">
        <f>IF('Coding - Chris'!AZ42='Coding - Carolyn'!AZ42, 1, 0)</f>
        <v>1</v>
      </c>
      <c r="BA42" s="36"/>
      <c r="BB42" s="36">
        <f>IF('Coding - Chris'!BB42='Coding - Carolyn'!BB42, 1, 0)</f>
        <v>1</v>
      </c>
      <c r="BC42" s="36">
        <f>IF('Coding - Chris'!BC42='Coding - Carolyn'!BC42, 1, 0)</f>
        <v>1</v>
      </c>
      <c r="BD42" s="36">
        <f>IF('Coding - Chris'!BD42='Coding - Carolyn'!BD42, 1, 0)</f>
        <v>1</v>
      </c>
      <c r="BE42" s="36">
        <f>IF('Coding - Chris'!BE42='Coding - Carolyn'!BE42, 1, 0)</f>
        <v>1</v>
      </c>
      <c r="BF42" s="36">
        <f>IF('Coding - Chris'!BF42='Coding - Carolyn'!BF42, 1, 0)</f>
        <v>1</v>
      </c>
      <c r="BG42" s="36">
        <f>IF('Coding - Chris'!BG42='Coding - Carolyn'!BG42, 1, 0)</f>
        <v>1</v>
      </c>
      <c r="BH42" s="36">
        <f>IF('Coding - Chris'!BH42='Coding - Carolyn'!BH42, 1, 0)</f>
        <v>1</v>
      </c>
      <c r="BI42" s="36">
        <f>IF('Coding - Chris'!BI42='Coding - Carolyn'!BI42, 1, 0)</f>
        <v>1</v>
      </c>
      <c r="BJ42" s="36">
        <f>IF('Coding - Chris'!BJ42='Coding - Carolyn'!BJ42, 1, 0)</f>
        <v>1</v>
      </c>
      <c r="BK42" s="36">
        <f>IF('Coding - Chris'!BK42='Coding - Carolyn'!BK42, 1, 0)</f>
        <v>1</v>
      </c>
      <c r="BL42" s="36">
        <f>IF('Coding - Chris'!BL42='Coding - Carolyn'!BL42, 1, 0)</f>
        <v>1</v>
      </c>
      <c r="BM42" s="36">
        <f>IF('Coding - Chris'!BM42='Coding - Carolyn'!BM42, 1, 0)</f>
        <v>1</v>
      </c>
      <c r="BN42" s="36">
        <f>IF('Coding - Chris'!BN42='Coding - Carolyn'!BN42, 1, 0)</f>
        <v>1</v>
      </c>
      <c r="BO42" s="36">
        <f>IF('Coding - Chris'!BO42='Coding - Carolyn'!BO42, 1, 0)</f>
        <v>1</v>
      </c>
      <c r="BP42" s="36">
        <f>IF('Coding - Chris'!BP42='Coding - Carolyn'!BP42, 1, 0)</f>
        <v>1</v>
      </c>
      <c r="BQ42" s="36">
        <f>IF('Coding - Chris'!BQ42='Coding - Carolyn'!BQ42, 1, 0)</f>
        <v>1</v>
      </c>
      <c r="BR42" s="36">
        <f>IF('Coding - Chris'!BR42='Coding - Carolyn'!BR42, 1, 0)</f>
        <v>1</v>
      </c>
      <c r="BS42" s="36">
        <f>IF('Coding - Chris'!BS42='Coding - Carolyn'!BS42, 1, 0)</f>
        <v>1</v>
      </c>
      <c r="BT42" s="36">
        <f>IF('Coding - Chris'!BT42='Coding - Carolyn'!BT42, 1, 0)</f>
        <v>1</v>
      </c>
      <c r="BV42" s="36">
        <f>IF('Coding - Chris'!BV42='Coding - Carolyn'!BV42, 1, 0)</f>
        <v>1</v>
      </c>
    </row>
    <row r="43" spans="1:74" ht="17.100000000000001" thickBot="1">
      <c r="A43" s="52"/>
      <c r="B43" s="44"/>
      <c r="C43" s="44"/>
      <c r="D43" s="44"/>
      <c r="E43" s="44"/>
      <c r="F43" s="44"/>
      <c r="G43" s="28">
        <v>0</v>
      </c>
      <c r="H43" s="36">
        <f>IF('Coding - Chris'!H43='Coding - Carolyn'!H43, 1, 0)</f>
        <v>1</v>
      </c>
      <c r="I43" s="36">
        <f>IF('Coding - Chris'!I43='Coding - Carolyn'!I43, 1, 0)</f>
        <v>1</v>
      </c>
      <c r="J43" s="36">
        <f>IF('Coding - Chris'!J43='Coding - Carolyn'!J43, 1, 0)</f>
        <v>1</v>
      </c>
      <c r="K43" s="36">
        <f>IF('Coding - Chris'!K43='Coding - Carolyn'!K43, 1, 0)</f>
        <v>1</v>
      </c>
      <c r="L43" s="36">
        <f>IF('Coding - Chris'!L43='Coding - Carolyn'!L43, 1, 0)</f>
        <v>1</v>
      </c>
      <c r="M43" s="36">
        <f>IF('Coding - Chris'!M43='Coding - Carolyn'!M43, 1, 0)</f>
        <v>1</v>
      </c>
      <c r="N43" s="36"/>
      <c r="O43" s="36">
        <f>IF('Coding - Chris'!O43='Coding - Carolyn'!O43, 1, 0)</f>
        <v>1</v>
      </c>
      <c r="P43" s="36">
        <f>IF('Coding - Chris'!P43='Coding - Carolyn'!P43, 1, 0)</f>
        <v>1</v>
      </c>
      <c r="Q43" s="36">
        <f>IF('Coding - Chris'!Q43='Coding - Carolyn'!Q43, 1, 0)</f>
        <v>1</v>
      </c>
      <c r="R43" s="36">
        <f>IF('Coding - Chris'!R43='Coding - Carolyn'!R43, 1, 0)</f>
        <v>1</v>
      </c>
      <c r="S43" s="36">
        <f>IF('Coding - Chris'!S43='Coding - Carolyn'!S43, 1, 0)</f>
        <v>1</v>
      </c>
      <c r="T43" s="36">
        <f>IF('Coding - Chris'!T43='Coding - Carolyn'!T43, 1, 0)</f>
        <v>1</v>
      </c>
      <c r="U43" s="36">
        <f>IF('Coding - Chris'!U43='Coding - Carolyn'!U43, 1, 0)</f>
        <v>1</v>
      </c>
      <c r="V43" s="36">
        <f>IF('Coding - Chris'!V43='Coding - Carolyn'!V43, 1, 0)</f>
        <v>1</v>
      </c>
      <c r="W43" s="36">
        <f>IF('Coding - Chris'!W43='Coding - Carolyn'!W43, 1, 0)</f>
        <v>1</v>
      </c>
      <c r="X43" s="36">
        <f>IF('Coding - Chris'!X43='Coding - Carolyn'!X43, 1, 0)</f>
        <v>1</v>
      </c>
      <c r="Y43" s="36">
        <f>IF('Coding - Chris'!Y43='Coding - Carolyn'!Y43, 1, 0)</f>
        <v>1</v>
      </c>
      <c r="Z43" s="36">
        <f>IF('Coding - Chris'!Z43='Coding - Carolyn'!Z43, 1, 0)</f>
        <v>1</v>
      </c>
      <c r="AA43" s="36">
        <f>IF('Coding - Chris'!AA43='Coding - Carolyn'!AA43, 1, 0)</f>
        <v>1</v>
      </c>
      <c r="AB43" s="36">
        <f>IF('Coding - Chris'!AB43='Coding - Carolyn'!AB43, 1, 0)</f>
        <v>1</v>
      </c>
      <c r="AC43" s="36">
        <f>IF('Coding - Chris'!AC43='Coding - Carolyn'!AC43, 1, 0)</f>
        <v>1</v>
      </c>
      <c r="AD43" s="36">
        <f>IF('Coding - Chris'!AD43='Coding - Carolyn'!AD43, 1, 0)</f>
        <v>1</v>
      </c>
      <c r="AE43" s="36">
        <f>IF('Coding - Chris'!AE43='Coding - Carolyn'!AE43, 1, 0)</f>
        <v>1</v>
      </c>
      <c r="AF43" s="36">
        <f>IF('Coding - Chris'!AF43='Coding - Carolyn'!AF43, 1, 0)</f>
        <v>1</v>
      </c>
      <c r="AG43" s="36"/>
      <c r="AH43" s="36">
        <f>IF('Coding - Chris'!AH43='Coding - Carolyn'!AH43, 1, 0)</f>
        <v>1</v>
      </c>
      <c r="AI43" s="36">
        <f>IF('Coding - Chris'!AI43='Coding - Carolyn'!AI43, 1, 0)</f>
        <v>1</v>
      </c>
      <c r="AJ43" s="36">
        <f>IF('Coding - Chris'!AJ43='Coding - Carolyn'!AJ43, 1, 0)</f>
        <v>1</v>
      </c>
      <c r="AK43" s="36">
        <f>IF('Coding - Chris'!AK43='Coding - Carolyn'!AK43, 1, 0)</f>
        <v>1</v>
      </c>
      <c r="AL43" s="36">
        <f>IF('Coding - Chris'!AL43='Coding - Carolyn'!AL43, 1, 0)</f>
        <v>1</v>
      </c>
      <c r="AM43" s="36">
        <f>IF('Coding - Chris'!AM43='Coding - Carolyn'!AM43, 1, 0)</f>
        <v>1</v>
      </c>
      <c r="AN43" s="36">
        <f>IF('Coding - Chris'!AN43='Coding - Carolyn'!AN43, 1, 0)</f>
        <v>1</v>
      </c>
      <c r="AO43" s="36">
        <f>IF('Coding - Chris'!AO43='Coding - Carolyn'!AO43, 1, 0)</f>
        <v>1</v>
      </c>
      <c r="AP43" s="36"/>
      <c r="AQ43" s="36">
        <f>IF('Coding - Chris'!AQ43='Coding - Carolyn'!AQ43, 1, 0)</f>
        <v>1</v>
      </c>
      <c r="AR43" s="36">
        <f>IF('Coding - Chris'!AR43='Coding - Carolyn'!AR43, 1, 0)</f>
        <v>1</v>
      </c>
      <c r="AS43" s="36">
        <f>IF('Coding - Chris'!AS43='Coding - Carolyn'!AS43, 1, 0)</f>
        <v>1</v>
      </c>
      <c r="AT43" s="36">
        <f>IF('Coding - Chris'!AT43='Coding - Carolyn'!AT43, 1, 0)</f>
        <v>1</v>
      </c>
      <c r="AU43" s="36">
        <f>IF('Coding - Chris'!AU43='Coding - Carolyn'!AU43, 1, 0)</f>
        <v>1</v>
      </c>
      <c r="AV43" s="36">
        <f>IF('Coding - Chris'!AV43='Coding - Carolyn'!AV43, 1, 0)</f>
        <v>1</v>
      </c>
      <c r="AW43" s="36">
        <f>IF('Coding - Chris'!AW43='Coding - Carolyn'!AW43, 1, 0)</f>
        <v>1</v>
      </c>
      <c r="AX43" s="36">
        <f>IF('Coding - Chris'!AX43='Coding - Carolyn'!AX43, 1, 0)</f>
        <v>1</v>
      </c>
      <c r="AY43" s="36">
        <f>IF('Coding - Chris'!AY43='Coding - Carolyn'!AY43, 1, 0)</f>
        <v>1</v>
      </c>
      <c r="AZ43" s="36">
        <f>IF('Coding - Chris'!AZ43='Coding - Carolyn'!AZ43, 1, 0)</f>
        <v>1</v>
      </c>
      <c r="BA43" s="36"/>
      <c r="BB43" s="36">
        <f>IF('Coding - Chris'!BB43='Coding - Carolyn'!BB43, 1, 0)</f>
        <v>1</v>
      </c>
      <c r="BC43" s="36">
        <f>IF('Coding - Chris'!BC43='Coding - Carolyn'!BC43, 1, 0)</f>
        <v>1</v>
      </c>
      <c r="BD43" s="36">
        <f>IF('Coding - Chris'!BD43='Coding - Carolyn'!BD43, 1, 0)</f>
        <v>1</v>
      </c>
      <c r="BE43" s="36">
        <f>IF('Coding - Chris'!BE43='Coding - Carolyn'!BE43, 1, 0)</f>
        <v>1</v>
      </c>
      <c r="BF43" s="36">
        <f>IF('Coding - Chris'!BF43='Coding - Carolyn'!BF43, 1, 0)</f>
        <v>1</v>
      </c>
      <c r="BG43" s="36">
        <f>IF('Coding - Chris'!BG43='Coding - Carolyn'!BG43, 1, 0)</f>
        <v>1</v>
      </c>
      <c r="BH43" s="36">
        <f>IF('Coding - Chris'!BH43='Coding - Carolyn'!BH43, 1, 0)</f>
        <v>1</v>
      </c>
      <c r="BI43" s="36">
        <f>IF('Coding - Chris'!BI43='Coding - Carolyn'!BI43, 1, 0)</f>
        <v>1</v>
      </c>
      <c r="BJ43" s="36">
        <f>IF('Coding - Chris'!BJ43='Coding - Carolyn'!BJ43, 1, 0)</f>
        <v>1</v>
      </c>
      <c r="BK43" s="36">
        <f>IF('Coding - Chris'!BK43='Coding - Carolyn'!BK43, 1, 0)</f>
        <v>1</v>
      </c>
      <c r="BL43" s="36">
        <f>IF('Coding - Chris'!BL43='Coding - Carolyn'!BL43, 1, 0)</f>
        <v>1</v>
      </c>
      <c r="BM43" s="36">
        <f>IF('Coding - Chris'!BM43='Coding - Carolyn'!BM43, 1, 0)</f>
        <v>1</v>
      </c>
      <c r="BN43" s="36">
        <f>IF('Coding - Chris'!BN43='Coding - Carolyn'!BN43, 1, 0)</f>
        <v>1</v>
      </c>
      <c r="BO43" s="36">
        <f>IF('Coding - Chris'!BO43='Coding - Carolyn'!BO43, 1, 0)</f>
        <v>1</v>
      </c>
      <c r="BP43" s="36">
        <f>IF('Coding - Chris'!BP43='Coding - Carolyn'!BP43, 1, 0)</f>
        <v>1</v>
      </c>
      <c r="BQ43" s="36">
        <f>IF('Coding - Chris'!BQ43='Coding - Carolyn'!BQ43, 1, 0)</f>
        <v>1</v>
      </c>
      <c r="BR43" s="36">
        <f>IF('Coding - Chris'!BR43='Coding - Carolyn'!BR43, 1, 0)</f>
        <v>1</v>
      </c>
      <c r="BS43" s="36">
        <f>IF('Coding - Chris'!BS43='Coding - Carolyn'!BS43, 1, 0)</f>
        <v>1</v>
      </c>
      <c r="BT43" s="36">
        <f>IF('Coding - Chris'!BT43='Coding - Carolyn'!BT43, 1, 0)</f>
        <v>1</v>
      </c>
      <c r="BV43" s="36">
        <f>IF('Coding - Chris'!BV43='Coding - Carolyn'!BV43, 1, 0)</f>
        <v>1</v>
      </c>
    </row>
    <row r="44" spans="1:74" ht="17.100000000000001" thickBot="1">
      <c r="A44" s="52">
        <v>44</v>
      </c>
      <c r="B44" s="44"/>
      <c r="C44" s="44"/>
      <c r="D44" s="44"/>
      <c r="E44" s="44"/>
      <c r="F44" s="44"/>
      <c r="G44" s="28">
        <v>0</v>
      </c>
      <c r="H44" s="36">
        <f>IF('Coding - Chris'!H44='Coding - Carolyn'!H44, 1, 0)</f>
        <v>1</v>
      </c>
      <c r="I44" s="36">
        <f>IF('Coding - Chris'!I44='Coding - Carolyn'!I44, 1, 0)</f>
        <v>1</v>
      </c>
      <c r="J44" s="36">
        <f>IF('Coding - Chris'!J44='Coding - Carolyn'!J44, 1, 0)</f>
        <v>1</v>
      </c>
      <c r="K44" s="36">
        <f>IF('Coding - Chris'!K44='Coding - Carolyn'!K44, 1, 0)</f>
        <v>1</v>
      </c>
      <c r="L44" s="36">
        <f>IF('Coding - Chris'!L44='Coding - Carolyn'!L44, 1, 0)</f>
        <v>1</v>
      </c>
      <c r="M44" s="36">
        <f>IF('Coding - Chris'!M44='Coding - Carolyn'!M44, 1, 0)</f>
        <v>1</v>
      </c>
      <c r="N44" s="36"/>
      <c r="O44" s="36">
        <f>IF('Coding - Chris'!O44='Coding - Carolyn'!O44, 1, 0)</f>
        <v>1</v>
      </c>
      <c r="P44" s="36">
        <f>IF('Coding - Chris'!P44='Coding - Carolyn'!P44, 1, 0)</f>
        <v>1</v>
      </c>
      <c r="Q44" s="36">
        <f>IF('Coding - Chris'!Q44='Coding - Carolyn'!Q44, 1, 0)</f>
        <v>1</v>
      </c>
      <c r="R44" s="36">
        <f>IF('Coding - Chris'!R44='Coding - Carolyn'!R44, 1, 0)</f>
        <v>1</v>
      </c>
      <c r="S44" s="36">
        <f>IF('Coding - Chris'!S44='Coding - Carolyn'!S44, 1, 0)</f>
        <v>1</v>
      </c>
      <c r="T44" s="36">
        <f>IF('Coding - Chris'!T44='Coding - Carolyn'!T44, 1, 0)</f>
        <v>1</v>
      </c>
      <c r="U44" s="36">
        <f>IF('Coding - Chris'!U44='Coding - Carolyn'!U44, 1, 0)</f>
        <v>1</v>
      </c>
      <c r="V44" s="36">
        <f>IF('Coding - Chris'!V44='Coding - Carolyn'!V44, 1, 0)</f>
        <v>1</v>
      </c>
      <c r="W44" s="36">
        <f>IF('Coding - Chris'!W44='Coding - Carolyn'!W44, 1, 0)</f>
        <v>1</v>
      </c>
      <c r="X44" s="36">
        <f>IF('Coding - Chris'!X44='Coding - Carolyn'!X44, 1, 0)</f>
        <v>1</v>
      </c>
      <c r="Y44" s="36">
        <f>IF('Coding - Chris'!Y44='Coding - Carolyn'!Y44, 1, 0)</f>
        <v>1</v>
      </c>
      <c r="Z44" s="36">
        <f>IF('Coding - Chris'!Z44='Coding - Carolyn'!Z44, 1, 0)</f>
        <v>1</v>
      </c>
      <c r="AA44" s="36">
        <f>IF('Coding - Chris'!AA44='Coding - Carolyn'!AA44, 1, 0)</f>
        <v>1</v>
      </c>
      <c r="AB44" s="36">
        <f>IF('Coding - Chris'!AB44='Coding - Carolyn'!AB44, 1, 0)</f>
        <v>1</v>
      </c>
      <c r="AC44" s="36">
        <f>IF('Coding - Chris'!AC44='Coding - Carolyn'!AC44, 1, 0)</f>
        <v>1</v>
      </c>
      <c r="AD44" s="36">
        <f>IF('Coding - Chris'!AD44='Coding - Carolyn'!AD44, 1, 0)</f>
        <v>1</v>
      </c>
      <c r="AE44" s="36">
        <f>IF('Coding - Chris'!AE44='Coding - Carolyn'!AE44, 1, 0)</f>
        <v>1</v>
      </c>
      <c r="AF44" s="36">
        <f>IF('Coding - Chris'!AF44='Coding - Carolyn'!AF44, 1, 0)</f>
        <v>1</v>
      </c>
      <c r="AG44" s="36"/>
      <c r="AH44" s="36">
        <f>IF('Coding - Chris'!AH44='Coding - Carolyn'!AH44, 1, 0)</f>
        <v>1</v>
      </c>
      <c r="AI44" s="36">
        <f>IF('Coding - Chris'!AI44='Coding - Carolyn'!AI44, 1, 0)</f>
        <v>1</v>
      </c>
      <c r="AJ44" s="36">
        <f>IF('Coding - Chris'!AJ44='Coding - Carolyn'!AJ44, 1, 0)</f>
        <v>1</v>
      </c>
      <c r="AK44" s="36">
        <f>IF('Coding - Chris'!AK44='Coding - Carolyn'!AK44, 1, 0)</f>
        <v>1</v>
      </c>
      <c r="AL44" s="36">
        <f>IF('Coding - Chris'!AL44='Coding - Carolyn'!AL44, 1, 0)</f>
        <v>1</v>
      </c>
      <c r="AM44" s="36">
        <f>IF('Coding - Chris'!AM44='Coding - Carolyn'!AM44, 1, 0)</f>
        <v>1</v>
      </c>
      <c r="AN44" s="36">
        <f>IF('Coding - Chris'!AN44='Coding - Carolyn'!AN44, 1, 0)</f>
        <v>1</v>
      </c>
      <c r="AO44" s="36">
        <f>IF('Coding - Chris'!AO44='Coding - Carolyn'!AO44, 1, 0)</f>
        <v>1</v>
      </c>
      <c r="AP44" s="36"/>
      <c r="AQ44" s="36">
        <f>IF('Coding - Chris'!AQ44='Coding - Carolyn'!AQ44, 1, 0)</f>
        <v>1</v>
      </c>
      <c r="AR44" s="36">
        <f>IF('Coding - Chris'!AR44='Coding - Carolyn'!AR44, 1, 0)</f>
        <v>1</v>
      </c>
      <c r="AS44" s="36">
        <f>IF('Coding - Chris'!AS44='Coding - Carolyn'!AS44, 1, 0)</f>
        <v>1</v>
      </c>
      <c r="AT44" s="36">
        <f>IF('Coding - Chris'!AT44='Coding - Carolyn'!AT44, 1, 0)</f>
        <v>1</v>
      </c>
      <c r="AU44" s="36">
        <f>IF('Coding - Chris'!AU44='Coding - Carolyn'!AU44, 1, 0)</f>
        <v>1</v>
      </c>
      <c r="AV44" s="36">
        <f>IF('Coding - Chris'!AV44='Coding - Carolyn'!AV44, 1, 0)</f>
        <v>1</v>
      </c>
      <c r="AW44" s="36">
        <f>IF('Coding - Chris'!AW44='Coding - Carolyn'!AW44, 1, 0)</f>
        <v>1</v>
      </c>
      <c r="AX44" s="36">
        <f>IF('Coding - Chris'!AX44='Coding - Carolyn'!AX44, 1, 0)</f>
        <v>1</v>
      </c>
      <c r="AY44" s="36">
        <f>IF('Coding - Chris'!AY44='Coding - Carolyn'!AY44, 1, 0)</f>
        <v>1</v>
      </c>
      <c r="AZ44" s="36">
        <f>IF('Coding - Chris'!AZ44='Coding - Carolyn'!AZ44, 1, 0)</f>
        <v>1</v>
      </c>
      <c r="BA44" s="36"/>
      <c r="BB44" s="36">
        <f>IF('Coding - Chris'!BB44='Coding - Carolyn'!BB44, 1, 0)</f>
        <v>1</v>
      </c>
      <c r="BC44" s="36">
        <f>IF('Coding - Chris'!BC44='Coding - Carolyn'!BC44, 1, 0)</f>
        <v>1</v>
      </c>
      <c r="BD44" s="36">
        <f>IF('Coding - Chris'!BD44='Coding - Carolyn'!BD44, 1, 0)</f>
        <v>1</v>
      </c>
      <c r="BE44" s="36">
        <f>IF('Coding - Chris'!BE44='Coding - Carolyn'!BE44, 1, 0)</f>
        <v>1</v>
      </c>
      <c r="BF44" s="36">
        <f>IF('Coding - Chris'!BF44='Coding - Carolyn'!BF44, 1, 0)</f>
        <v>1</v>
      </c>
      <c r="BG44" s="36">
        <f>IF('Coding - Chris'!BG44='Coding - Carolyn'!BG44, 1, 0)</f>
        <v>1</v>
      </c>
      <c r="BH44" s="36">
        <f>IF('Coding - Chris'!BH44='Coding - Carolyn'!BH44, 1, 0)</f>
        <v>1</v>
      </c>
      <c r="BI44" s="36">
        <f>IF('Coding - Chris'!BI44='Coding - Carolyn'!BI44, 1, 0)</f>
        <v>1</v>
      </c>
      <c r="BJ44" s="36">
        <f>IF('Coding - Chris'!BJ44='Coding - Carolyn'!BJ44, 1, 0)</f>
        <v>1</v>
      </c>
      <c r="BK44" s="36">
        <f>IF('Coding - Chris'!BK44='Coding - Carolyn'!BK44, 1, 0)</f>
        <v>1</v>
      </c>
      <c r="BL44" s="36">
        <f>IF('Coding - Chris'!BL44='Coding - Carolyn'!BL44, 1, 0)</f>
        <v>1</v>
      </c>
      <c r="BM44" s="36">
        <f>IF('Coding - Chris'!BM44='Coding - Carolyn'!BM44, 1, 0)</f>
        <v>1</v>
      </c>
      <c r="BN44" s="36">
        <f>IF('Coding - Chris'!BN44='Coding - Carolyn'!BN44, 1, 0)</f>
        <v>1</v>
      </c>
      <c r="BO44" s="36">
        <f>IF('Coding - Chris'!BO44='Coding - Carolyn'!BO44, 1, 0)</f>
        <v>1</v>
      </c>
      <c r="BP44" s="36">
        <f>IF('Coding - Chris'!BP44='Coding - Carolyn'!BP44, 1, 0)</f>
        <v>1</v>
      </c>
      <c r="BQ44" s="36">
        <f>IF('Coding - Chris'!BQ44='Coding - Carolyn'!BQ44, 1, 0)</f>
        <v>1</v>
      </c>
      <c r="BR44" s="36">
        <f>IF('Coding - Chris'!BR44='Coding - Carolyn'!BR44, 1, 0)</f>
        <v>1</v>
      </c>
      <c r="BS44" s="36">
        <f>IF('Coding - Chris'!BS44='Coding - Carolyn'!BS44, 1, 0)</f>
        <v>1</v>
      </c>
      <c r="BT44" s="36">
        <f>IF('Coding - Chris'!BT44='Coding - Carolyn'!BT44, 1, 0)</f>
        <v>1</v>
      </c>
      <c r="BV44" s="36">
        <f>IF('Coding - Chris'!BV44='Coding - Carolyn'!BV44, 1, 0)</f>
        <v>1</v>
      </c>
    </row>
    <row r="45" spans="1:74" ht="17.100000000000001" thickBot="1">
      <c r="A45" s="52">
        <v>49</v>
      </c>
      <c r="B45" s="44"/>
      <c r="C45" s="44"/>
      <c r="D45" s="44"/>
      <c r="E45" s="44"/>
      <c r="F45" s="44"/>
      <c r="G45" s="28">
        <v>0</v>
      </c>
      <c r="H45" s="36">
        <f>IF('Coding - Chris'!H45='Coding - Carolyn'!H45, 1, 0)</f>
        <v>1</v>
      </c>
      <c r="I45" s="36">
        <f>IF('Coding - Chris'!I45='Coding - Carolyn'!I45, 1, 0)</f>
        <v>1</v>
      </c>
      <c r="J45" s="36">
        <f>IF('Coding - Chris'!J45='Coding - Carolyn'!J45, 1, 0)</f>
        <v>1</v>
      </c>
      <c r="K45" s="36">
        <f>IF('Coding - Chris'!K45='Coding - Carolyn'!K45, 1, 0)</f>
        <v>1</v>
      </c>
      <c r="L45" s="36">
        <f>IF('Coding - Chris'!L45='Coding - Carolyn'!L45, 1, 0)</f>
        <v>1</v>
      </c>
      <c r="M45" s="36">
        <f>IF('Coding - Chris'!M45='Coding - Carolyn'!M45, 1, 0)</f>
        <v>1</v>
      </c>
      <c r="N45" s="36"/>
      <c r="O45" s="36">
        <f>IF('Coding - Chris'!O45='Coding - Carolyn'!O45, 1, 0)</f>
        <v>1</v>
      </c>
      <c r="P45" s="36">
        <f>IF('Coding - Chris'!P45='Coding - Carolyn'!P45, 1, 0)</f>
        <v>1</v>
      </c>
      <c r="Q45" s="36">
        <f>IF('Coding - Chris'!Q45='Coding - Carolyn'!Q45, 1, 0)</f>
        <v>1</v>
      </c>
      <c r="R45" s="36">
        <f>IF('Coding - Chris'!R45='Coding - Carolyn'!R45, 1, 0)</f>
        <v>1</v>
      </c>
      <c r="S45" s="36">
        <f>IF('Coding - Chris'!S45='Coding - Carolyn'!S45, 1, 0)</f>
        <v>1</v>
      </c>
      <c r="T45" s="36">
        <f>IF('Coding - Chris'!T45='Coding - Carolyn'!T45, 1, 0)</f>
        <v>1</v>
      </c>
      <c r="U45" s="36">
        <f>IF('Coding - Chris'!U45='Coding - Carolyn'!U45, 1, 0)</f>
        <v>1</v>
      </c>
      <c r="V45" s="36">
        <f>IF('Coding - Chris'!V45='Coding - Carolyn'!V45, 1, 0)</f>
        <v>1</v>
      </c>
      <c r="W45" s="36">
        <f>IF('Coding - Chris'!W45='Coding - Carolyn'!W45, 1, 0)</f>
        <v>1</v>
      </c>
      <c r="X45" s="36">
        <f>IF('Coding - Chris'!X45='Coding - Carolyn'!X45, 1, 0)</f>
        <v>1</v>
      </c>
      <c r="Y45" s="36">
        <f>IF('Coding - Chris'!Y45='Coding - Carolyn'!Y45, 1, 0)</f>
        <v>1</v>
      </c>
      <c r="Z45" s="36">
        <f>IF('Coding - Chris'!Z45='Coding - Carolyn'!Z45, 1, 0)</f>
        <v>1</v>
      </c>
      <c r="AA45" s="36">
        <f>IF('Coding - Chris'!AA45='Coding - Carolyn'!AA45, 1, 0)</f>
        <v>1</v>
      </c>
      <c r="AB45" s="36">
        <f>IF('Coding - Chris'!AB45='Coding - Carolyn'!AB45, 1, 0)</f>
        <v>1</v>
      </c>
      <c r="AC45" s="36">
        <f>IF('Coding - Chris'!AC45='Coding - Carolyn'!AC45, 1, 0)</f>
        <v>1</v>
      </c>
      <c r="AD45" s="36">
        <f>IF('Coding - Chris'!AD45='Coding - Carolyn'!AD45, 1, 0)</f>
        <v>1</v>
      </c>
      <c r="AE45" s="36">
        <f>IF('Coding - Chris'!AE45='Coding - Carolyn'!AE45, 1, 0)</f>
        <v>1</v>
      </c>
      <c r="AF45" s="36">
        <f>IF('Coding - Chris'!AF45='Coding - Carolyn'!AF45, 1, 0)</f>
        <v>1</v>
      </c>
      <c r="AG45" s="36"/>
      <c r="AH45" s="36">
        <f>IF('Coding - Chris'!AH45='Coding - Carolyn'!AH45, 1, 0)</f>
        <v>1</v>
      </c>
      <c r="AI45" s="36">
        <f>IF('Coding - Chris'!AI45='Coding - Carolyn'!AI45, 1, 0)</f>
        <v>1</v>
      </c>
      <c r="AJ45" s="36">
        <f>IF('Coding - Chris'!AJ45='Coding - Carolyn'!AJ45, 1, 0)</f>
        <v>1</v>
      </c>
      <c r="AK45" s="36">
        <f>IF('Coding - Chris'!AK45='Coding - Carolyn'!AK45, 1, 0)</f>
        <v>1</v>
      </c>
      <c r="AL45" s="36">
        <f>IF('Coding - Chris'!AL45='Coding - Carolyn'!AL45, 1, 0)</f>
        <v>1</v>
      </c>
      <c r="AM45" s="36">
        <f>IF('Coding - Chris'!AM45='Coding - Carolyn'!AM45, 1, 0)</f>
        <v>1</v>
      </c>
      <c r="AN45" s="36">
        <f>IF('Coding - Chris'!AN45='Coding - Carolyn'!AN45, 1, 0)</f>
        <v>1</v>
      </c>
      <c r="AO45" s="36">
        <f>IF('Coding - Chris'!AO45='Coding - Carolyn'!AO45, 1, 0)</f>
        <v>1</v>
      </c>
      <c r="AP45" s="36"/>
      <c r="AQ45" s="36">
        <f>IF('Coding - Chris'!AQ45='Coding - Carolyn'!AQ45, 1, 0)</f>
        <v>1</v>
      </c>
      <c r="AR45" s="36">
        <f>IF('Coding - Chris'!AR45='Coding - Carolyn'!AR45, 1, 0)</f>
        <v>1</v>
      </c>
      <c r="AS45" s="36">
        <f>IF('Coding - Chris'!AS45='Coding - Carolyn'!AS45, 1, 0)</f>
        <v>1</v>
      </c>
      <c r="AT45" s="36">
        <f>IF('Coding - Chris'!AT45='Coding - Carolyn'!AT45, 1, 0)</f>
        <v>1</v>
      </c>
      <c r="AU45" s="36">
        <f>IF('Coding - Chris'!AU45='Coding - Carolyn'!AU45, 1, 0)</f>
        <v>1</v>
      </c>
      <c r="AV45" s="36">
        <f>IF('Coding - Chris'!AV45='Coding - Carolyn'!AV45, 1, 0)</f>
        <v>1</v>
      </c>
      <c r="AW45" s="36">
        <f>IF('Coding - Chris'!AW45='Coding - Carolyn'!AW45, 1, 0)</f>
        <v>1</v>
      </c>
      <c r="AX45" s="36">
        <f>IF('Coding - Chris'!AX45='Coding - Carolyn'!AX45, 1, 0)</f>
        <v>1</v>
      </c>
      <c r="AY45" s="36">
        <f>IF('Coding - Chris'!AY45='Coding - Carolyn'!AY45, 1, 0)</f>
        <v>1</v>
      </c>
      <c r="AZ45" s="36">
        <f>IF('Coding - Chris'!AZ45='Coding - Carolyn'!AZ45, 1, 0)</f>
        <v>1</v>
      </c>
      <c r="BA45" s="36"/>
      <c r="BB45" s="36">
        <f>IF('Coding - Chris'!BB45='Coding - Carolyn'!BB45, 1, 0)</f>
        <v>1</v>
      </c>
      <c r="BC45" s="36">
        <f>IF('Coding - Chris'!BC45='Coding - Carolyn'!BC45, 1, 0)</f>
        <v>1</v>
      </c>
      <c r="BD45" s="36">
        <f>IF('Coding - Chris'!BD45='Coding - Carolyn'!BD45, 1, 0)</f>
        <v>1</v>
      </c>
      <c r="BE45" s="36">
        <f>IF('Coding - Chris'!BE45='Coding - Carolyn'!BE45, 1, 0)</f>
        <v>1</v>
      </c>
      <c r="BF45" s="36">
        <f>IF('Coding - Chris'!BF45='Coding - Carolyn'!BF45, 1, 0)</f>
        <v>1</v>
      </c>
      <c r="BG45" s="36">
        <f>IF('Coding - Chris'!BG45='Coding - Carolyn'!BG45, 1, 0)</f>
        <v>1</v>
      </c>
      <c r="BH45" s="36">
        <f>IF('Coding - Chris'!BH45='Coding - Carolyn'!BH45, 1, 0)</f>
        <v>1</v>
      </c>
      <c r="BI45" s="36">
        <f>IF('Coding - Chris'!BI45='Coding - Carolyn'!BI45, 1, 0)</f>
        <v>1</v>
      </c>
      <c r="BJ45" s="36">
        <f>IF('Coding - Chris'!BJ45='Coding - Carolyn'!BJ45, 1, 0)</f>
        <v>1</v>
      </c>
      <c r="BK45" s="36">
        <f>IF('Coding - Chris'!BK45='Coding - Carolyn'!BK45, 1, 0)</f>
        <v>1</v>
      </c>
      <c r="BL45" s="36">
        <f>IF('Coding - Chris'!BL45='Coding - Carolyn'!BL45, 1, 0)</f>
        <v>1</v>
      </c>
      <c r="BM45" s="36">
        <f>IF('Coding - Chris'!BM45='Coding - Carolyn'!BM45, 1, 0)</f>
        <v>1</v>
      </c>
      <c r="BN45" s="36">
        <f>IF('Coding - Chris'!BN45='Coding - Carolyn'!BN45, 1, 0)</f>
        <v>1</v>
      </c>
      <c r="BO45" s="36">
        <f>IF('Coding - Chris'!BO45='Coding - Carolyn'!BO45, 1, 0)</f>
        <v>1</v>
      </c>
      <c r="BP45" s="36">
        <f>IF('Coding - Chris'!BP45='Coding - Carolyn'!BP45, 1, 0)</f>
        <v>1</v>
      </c>
      <c r="BQ45" s="36">
        <f>IF('Coding - Chris'!BQ45='Coding - Carolyn'!BQ45, 1, 0)</f>
        <v>1</v>
      </c>
      <c r="BR45" s="36">
        <f>IF('Coding - Chris'!BR45='Coding - Carolyn'!BR45, 1, 0)</f>
        <v>1</v>
      </c>
      <c r="BS45" s="36">
        <f>IF('Coding - Chris'!BS45='Coding - Carolyn'!BS45, 1, 0)</f>
        <v>1</v>
      </c>
      <c r="BT45" s="36">
        <f>IF('Coding - Chris'!BT45='Coding - Carolyn'!BT45, 1, 0)</f>
        <v>1</v>
      </c>
      <c r="BV45" s="36">
        <f>IF('Coding - Chris'!BV45='Coding - Carolyn'!BV45, 1, 0)</f>
        <v>1</v>
      </c>
    </row>
    <row r="46" spans="1:74" ht="17.100000000000001" thickBot="1">
      <c r="A46" s="52"/>
      <c r="B46" s="44"/>
      <c r="C46" s="44"/>
      <c r="D46" s="44"/>
      <c r="E46" s="44"/>
      <c r="F46" s="44"/>
      <c r="G46" s="28">
        <v>0</v>
      </c>
      <c r="H46" s="36">
        <f>IF('Coding - Chris'!H46='Coding - Carolyn'!H46, 1, 0)</f>
        <v>1</v>
      </c>
      <c r="I46" s="36">
        <f>IF('Coding - Chris'!I46='Coding - Carolyn'!I46, 1, 0)</f>
        <v>1</v>
      </c>
      <c r="J46" s="36">
        <f>IF('Coding - Chris'!J46='Coding - Carolyn'!J46, 1, 0)</f>
        <v>1</v>
      </c>
      <c r="K46" s="36">
        <f>IF('Coding - Chris'!K46='Coding - Carolyn'!K46, 1, 0)</f>
        <v>1</v>
      </c>
      <c r="L46" s="36">
        <f>IF('Coding - Chris'!L46='Coding - Carolyn'!L46, 1, 0)</f>
        <v>1</v>
      </c>
      <c r="M46" s="36">
        <f>IF('Coding - Chris'!M46='Coding - Carolyn'!M46, 1, 0)</f>
        <v>1</v>
      </c>
      <c r="N46" s="36"/>
      <c r="O46" s="36">
        <f>IF('Coding - Chris'!O46='Coding - Carolyn'!O46, 1, 0)</f>
        <v>1</v>
      </c>
      <c r="P46" s="36">
        <f>IF('Coding - Chris'!P46='Coding - Carolyn'!P46, 1, 0)</f>
        <v>1</v>
      </c>
      <c r="Q46" s="36">
        <f>IF('Coding - Chris'!Q46='Coding - Carolyn'!Q46, 1, 0)</f>
        <v>1</v>
      </c>
      <c r="R46" s="36">
        <f>IF('Coding - Chris'!R46='Coding - Carolyn'!R46, 1, 0)</f>
        <v>1</v>
      </c>
      <c r="S46" s="36">
        <f>IF('Coding - Chris'!S46='Coding - Carolyn'!S46, 1, 0)</f>
        <v>1</v>
      </c>
      <c r="T46" s="36">
        <f>IF('Coding - Chris'!T46='Coding - Carolyn'!T46, 1, 0)</f>
        <v>1</v>
      </c>
      <c r="U46" s="36">
        <f>IF('Coding - Chris'!U46='Coding - Carolyn'!U46, 1, 0)</f>
        <v>1</v>
      </c>
      <c r="V46" s="36">
        <f>IF('Coding - Chris'!V46='Coding - Carolyn'!V46, 1, 0)</f>
        <v>1</v>
      </c>
      <c r="W46" s="36">
        <f>IF('Coding - Chris'!W46='Coding - Carolyn'!W46, 1, 0)</f>
        <v>1</v>
      </c>
      <c r="X46" s="36">
        <f>IF('Coding - Chris'!X46='Coding - Carolyn'!X46, 1, 0)</f>
        <v>1</v>
      </c>
      <c r="Y46" s="36">
        <f>IF('Coding - Chris'!Y46='Coding - Carolyn'!Y46, 1, 0)</f>
        <v>1</v>
      </c>
      <c r="Z46" s="36">
        <f>IF('Coding - Chris'!Z46='Coding - Carolyn'!Z46, 1, 0)</f>
        <v>1</v>
      </c>
      <c r="AA46" s="36">
        <f>IF('Coding - Chris'!AA46='Coding - Carolyn'!AA46, 1, 0)</f>
        <v>1</v>
      </c>
      <c r="AB46" s="36">
        <f>IF('Coding - Chris'!AB46='Coding - Carolyn'!AB46, 1, 0)</f>
        <v>1</v>
      </c>
      <c r="AC46" s="36">
        <f>IF('Coding - Chris'!AC46='Coding - Carolyn'!AC46, 1, 0)</f>
        <v>1</v>
      </c>
      <c r="AD46" s="36">
        <f>IF('Coding - Chris'!AD46='Coding - Carolyn'!AD46, 1, 0)</f>
        <v>1</v>
      </c>
      <c r="AE46" s="36">
        <f>IF('Coding - Chris'!AE46='Coding - Carolyn'!AE46, 1, 0)</f>
        <v>1</v>
      </c>
      <c r="AF46" s="36">
        <f>IF('Coding - Chris'!AF46='Coding - Carolyn'!AF46, 1, 0)</f>
        <v>1</v>
      </c>
      <c r="AG46" s="36"/>
      <c r="AH46" s="36">
        <f>IF('Coding - Chris'!AH46='Coding - Carolyn'!AH46, 1, 0)</f>
        <v>1</v>
      </c>
      <c r="AI46" s="36">
        <f>IF('Coding - Chris'!AI46='Coding - Carolyn'!AI46, 1, 0)</f>
        <v>1</v>
      </c>
      <c r="AJ46" s="36">
        <f>IF('Coding - Chris'!AJ46='Coding - Carolyn'!AJ46, 1, 0)</f>
        <v>1</v>
      </c>
      <c r="AK46" s="36">
        <f>IF('Coding - Chris'!AK46='Coding - Carolyn'!AK46, 1, 0)</f>
        <v>1</v>
      </c>
      <c r="AL46" s="36">
        <f>IF('Coding - Chris'!AL46='Coding - Carolyn'!AL46, 1, 0)</f>
        <v>1</v>
      </c>
      <c r="AM46" s="36">
        <f>IF('Coding - Chris'!AM46='Coding - Carolyn'!AM46, 1, 0)</f>
        <v>1</v>
      </c>
      <c r="AN46" s="36">
        <f>IF('Coding - Chris'!AN46='Coding - Carolyn'!AN46, 1, 0)</f>
        <v>1</v>
      </c>
      <c r="AO46" s="36">
        <f>IF('Coding - Chris'!AO46='Coding - Carolyn'!AO46, 1, 0)</f>
        <v>1</v>
      </c>
      <c r="AP46" s="36"/>
      <c r="AQ46" s="36">
        <f>IF('Coding - Chris'!AQ46='Coding - Carolyn'!AQ46, 1, 0)</f>
        <v>1</v>
      </c>
      <c r="AR46" s="36">
        <f>IF('Coding - Chris'!AR46='Coding - Carolyn'!AR46, 1, 0)</f>
        <v>1</v>
      </c>
      <c r="AS46" s="36">
        <f>IF('Coding - Chris'!AS46='Coding - Carolyn'!AS46, 1, 0)</f>
        <v>1</v>
      </c>
      <c r="AT46" s="36">
        <f>IF('Coding - Chris'!AT46='Coding - Carolyn'!AT46, 1, 0)</f>
        <v>1</v>
      </c>
      <c r="AU46" s="36">
        <f>IF('Coding - Chris'!AU46='Coding - Carolyn'!AU46, 1, 0)</f>
        <v>1</v>
      </c>
      <c r="AV46" s="36">
        <f>IF('Coding - Chris'!AV46='Coding - Carolyn'!AV46, 1, 0)</f>
        <v>1</v>
      </c>
      <c r="AW46" s="36">
        <f>IF('Coding - Chris'!AW46='Coding - Carolyn'!AW46, 1, 0)</f>
        <v>1</v>
      </c>
      <c r="AX46" s="36">
        <f>IF('Coding - Chris'!AX46='Coding - Carolyn'!AX46, 1, 0)</f>
        <v>1</v>
      </c>
      <c r="AY46" s="36">
        <f>IF('Coding - Chris'!AY46='Coding - Carolyn'!AY46, 1, 0)</f>
        <v>1</v>
      </c>
      <c r="AZ46" s="36">
        <f>IF('Coding - Chris'!AZ46='Coding - Carolyn'!AZ46, 1, 0)</f>
        <v>1</v>
      </c>
      <c r="BA46" s="36"/>
      <c r="BB46" s="36">
        <f>IF('Coding - Chris'!BB46='Coding - Carolyn'!BB46, 1, 0)</f>
        <v>1</v>
      </c>
      <c r="BC46" s="36">
        <f>IF('Coding - Chris'!BC46='Coding - Carolyn'!BC46, 1, 0)</f>
        <v>1</v>
      </c>
      <c r="BD46" s="36">
        <f>IF('Coding - Chris'!BD46='Coding - Carolyn'!BD46, 1, 0)</f>
        <v>1</v>
      </c>
      <c r="BE46" s="36">
        <f>IF('Coding - Chris'!BE46='Coding - Carolyn'!BE46, 1, 0)</f>
        <v>1</v>
      </c>
      <c r="BF46" s="36">
        <f>IF('Coding - Chris'!BF46='Coding - Carolyn'!BF46, 1, 0)</f>
        <v>1</v>
      </c>
      <c r="BG46" s="36">
        <f>IF('Coding - Chris'!BG46='Coding - Carolyn'!BG46, 1, 0)</f>
        <v>1</v>
      </c>
      <c r="BH46" s="36">
        <f>IF('Coding - Chris'!BH46='Coding - Carolyn'!BH46, 1, 0)</f>
        <v>1</v>
      </c>
      <c r="BI46" s="36">
        <f>IF('Coding - Chris'!BI46='Coding - Carolyn'!BI46, 1, 0)</f>
        <v>1</v>
      </c>
      <c r="BJ46" s="36">
        <f>IF('Coding - Chris'!BJ46='Coding - Carolyn'!BJ46, 1, 0)</f>
        <v>1</v>
      </c>
      <c r="BK46" s="36">
        <f>IF('Coding - Chris'!BK46='Coding - Carolyn'!BK46, 1, 0)</f>
        <v>1</v>
      </c>
      <c r="BL46" s="36">
        <f>IF('Coding - Chris'!BL46='Coding - Carolyn'!BL46, 1, 0)</f>
        <v>1</v>
      </c>
      <c r="BM46" s="36">
        <f>IF('Coding - Chris'!BM46='Coding - Carolyn'!BM46, 1, 0)</f>
        <v>1</v>
      </c>
      <c r="BN46" s="36">
        <f>IF('Coding - Chris'!BN46='Coding - Carolyn'!BN46, 1, 0)</f>
        <v>1</v>
      </c>
      <c r="BO46" s="36">
        <f>IF('Coding - Chris'!BO46='Coding - Carolyn'!BO46, 1, 0)</f>
        <v>1</v>
      </c>
      <c r="BP46" s="36">
        <f>IF('Coding - Chris'!BP46='Coding - Carolyn'!BP46, 1, 0)</f>
        <v>1</v>
      </c>
      <c r="BQ46" s="36">
        <f>IF('Coding - Chris'!BQ46='Coding - Carolyn'!BQ46, 1, 0)</f>
        <v>1</v>
      </c>
      <c r="BR46" s="36">
        <f>IF('Coding - Chris'!BR46='Coding - Carolyn'!BR46, 1, 0)</f>
        <v>1</v>
      </c>
      <c r="BS46" s="36">
        <f>IF('Coding - Chris'!BS46='Coding - Carolyn'!BS46, 1, 0)</f>
        <v>1</v>
      </c>
      <c r="BT46" s="36">
        <f>IF('Coding - Chris'!BT46='Coding - Carolyn'!BT46, 1, 0)</f>
        <v>1</v>
      </c>
      <c r="BV46" s="36">
        <f>IF('Coding - Chris'!BV46='Coding - Carolyn'!BV46, 1, 0)</f>
        <v>1</v>
      </c>
    </row>
    <row r="47" spans="1:74" ht="17.100000000000001" thickBot="1">
      <c r="A47" s="52"/>
      <c r="B47" s="44"/>
      <c r="C47" s="44"/>
      <c r="D47" s="44"/>
      <c r="E47" s="44"/>
      <c r="F47" s="44"/>
      <c r="G47" s="28">
        <v>0</v>
      </c>
      <c r="H47" s="36">
        <f>IF('Coding - Chris'!H47='Coding - Carolyn'!H47, 1, 0)</f>
        <v>1</v>
      </c>
      <c r="I47" s="36">
        <f>IF('Coding - Chris'!I47='Coding - Carolyn'!I47, 1, 0)</f>
        <v>1</v>
      </c>
      <c r="J47" s="36">
        <f>IF('Coding - Chris'!J47='Coding - Carolyn'!J47, 1, 0)</f>
        <v>1</v>
      </c>
      <c r="K47" s="36">
        <f>IF('Coding - Chris'!K47='Coding - Carolyn'!K47, 1, 0)</f>
        <v>1</v>
      </c>
      <c r="L47" s="36">
        <f>IF('Coding - Chris'!L47='Coding - Carolyn'!L47, 1, 0)</f>
        <v>1</v>
      </c>
      <c r="M47" s="36">
        <f>IF('Coding - Chris'!M47='Coding - Carolyn'!M47, 1, 0)</f>
        <v>1</v>
      </c>
      <c r="N47" s="36"/>
      <c r="O47" s="36">
        <f>IF('Coding - Chris'!O47='Coding - Carolyn'!O47, 1, 0)</f>
        <v>1</v>
      </c>
      <c r="P47" s="36">
        <f>IF('Coding - Chris'!P47='Coding - Carolyn'!P47, 1, 0)</f>
        <v>1</v>
      </c>
      <c r="Q47" s="36">
        <f>IF('Coding - Chris'!Q47='Coding - Carolyn'!Q47, 1, 0)</f>
        <v>1</v>
      </c>
      <c r="R47" s="36">
        <f>IF('Coding - Chris'!R47='Coding - Carolyn'!R47, 1, 0)</f>
        <v>1</v>
      </c>
      <c r="S47" s="36">
        <f>IF('Coding - Chris'!S47='Coding - Carolyn'!S47, 1, 0)</f>
        <v>1</v>
      </c>
      <c r="T47" s="36">
        <f>IF('Coding - Chris'!T47='Coding - Carolyn'!T47, 1, 0)</f>
        <v>1</v>
      </c>
      <c r="U47" s="36">
        <f>IF('Coding - Chris'!U47='Coding - Carolyn'!U47, 1, 0)</f>
        <v>1</v>
      </c>
      <c r="V47" s="36">
        <f>IF('Coding - Chris'!V47='Coding - Carolyn'!V47, 1, 0)</f>
        <v>1</v>
      </c>
      <c r="W47" s="36">
        <f>IF('Coding - Chris'!W47='Coding - Carolyn'!W47, 1, 0)</f>
        <v>1</v>
      </c>
      <c r="X47" s="36">
        <f>IF('Coding - Chris'!X47='Coding - Carolyn'!X47, 1, 0)</f>
        <v>1</v>
      </c>
      <c r="Y47" s="36">
        <f>IF('Coding - Chris'!Y47='Coding - Carolyn'!Y47, 1, 0)</f>
        <v>1</v>
      </c>
      <c r="Z47" s="36">
        <f>IF('Coding - Chris'!Z47='Coding - Carolyn'!Z47, 1, 0)</f>
        <v>1</v>
      </c>
      <c r="AA47" s="36">
        <f>IF('Coding - Chris'!AA47='Coding - Carolyn'!AA47, 1, 0)</f>
        <v>1</v>
      </c>
      <c r="AB47" s="36">
        <f>IF('Coding - Chris'!AB47='Coding - Carolyn'!AB47, 1, 0)</f>
        <v>1</v>
      </c>
      <c r="AC47" s="36">
        <f>IF('Coding - Chris'!AC47='Coding - Carolyn'!AC47, 1, 0)</f>
        <v>1</v>
      </c>
      <c r="AD47" s="36">
        <f>IF('Coding - Chris'!AD47='Coding - Carolyn'!AD47, 1, 0)</f>
        <v>1</v>
      </c>
      <c r="AE47" s="36">
        <f>IF('Coding - Chris'!AE47='Coding - Carolyn'!AE47, 1, 0)</f>
        <v>1</v>
      </c>
      <c r="AF47" s="36">
        <f>IF('Coding - Chris'!AF47='Coding - Carolyn'!AF47, 1, 0)</f>
        <v>1</v>
      </c>
      <c r="AG47" s="36"/>
      <c r="AH47" s="36">
        <f>IF('Coding - Chris'!AH47='Coding - Carolyn'!AH47, 1, 0)</f>
        <v>1</v>
      </c>
      <c r="AI47" s="36">
        <f>IF('Coding - Chris'!AI47='Coding - Carolyn'!AI47, 1, 0)</f>
        <v>1</v>
      </c>
      <c r="AJ47" s="36">
        <f>IF('Coding - Chris'!AJ47='Coding - Carolyn'!AJ47, 1, 0)</f>
        <v>1</v>
      </c>
      <c r="AK47" s="36">
        <f>IF('Coding - Chris'!AK47='Coding - Carolyn'!AK47, 1, 0)</f>
        <v>1</v>
      </c>
      <c r="AL47" s="36">
        <f>IF('Coding - Chris'!AL47='Coding - Carolyn'!AL47, 1, 0)</f>
        <v>1</v>
      </c>
      <c r="AM47" s="36">
        <f>IF('Coding - Chris'!AM47='Coding - Carolyn'!AM47, 1, 0)</f>
        <v>1</v>
      </c>
      <c r="AN47" s="36">
        <f>IF('Coding - Chris'!AN47='Coding - Carolyn'!AN47, 1, 0)</f>
        <v>1</v>
      </c>
      <c r="AO47" s="36">
        <f>IF('Coding - Chris'!AO47='Coding - Carolyn'!AO47, 1, 0)</f>
        <v>1</v>
      </c>
      <c r="AP47" s="36"/>
      <c r="AQ47" s="36">
        <f>IF('Coding - Chris'!AQ47='Coding - Carolyn'!AQ47, 1, 0)</f>
        <v>1</v>
      </c>
      <c r="AR47" s="36">
        <f>IF('Coding - Chris'!AR47='Coding - Carolyn'!AR47, 1, 0)</f>
        <v>1</v>
      </c>
      <c r="AS47" s="36">
        <f>IF('Coding - Chris'!AS47='Coding - Carolyn'!AS47, 1, 0)</f>
        <v>1</v>
      </c>
      <c r="AT47" s="36">
        <f>IF('Coding - Chris'!AT47='Coding - Carolyn'!AT47, 1, 0)</f>
        <v>1</v>
      </c>
      <c r="AU47" s="36">
        <f>IF('Coding - Chris'!AU47='Coding - Carolyn'!AU47, 1, 0)</f>
        <v>1</v>
      </c>
      <c r="AV47" s="36">
        <f>IF('Coding - Chris'!AV47='Coding - Carolyn'!AV47, 1, 0)</f>
        <v>1</v>
      </c>
      <c r="AW47" s="36">
        <f>IF('Coding - Chris'!AW47='Coding - Carolyn'!AW47, 1, 0)</f>
        <v>1</v>
      </c>
      <c r="AX47" s="36">
        <f>IF('Coding - Chris'!AX47='Coding - Carolyn'!AX47, 1, 0)</f>
        <v>1</v>
      </c>
      <c r="AY47" s="36">
        <f>IF('Coding - Chris'!AY47='Coding - Carolyn'!AY47, 1, 0)</f>
        <v>1</v>
      </c>
      <c r="AZ47" s="36">
        <f>IF('Coding - Chris'!AZ47='Coding - Carolyn'!AZ47, 1, 0)</f>
        <v>1</v>
      </c>
      <c r="BA47" s="36"/>
      <c r="BB47" s="36">
        <f>IF('Coding - Chris'!BB47='Coding - Carolyn'!BB47, 1, 0)</f>
        <v>1</v>
      </c>
      <c r="BC47" s="36">
        <f>IF('Coding - Chris'!BC47='Coding - Carolyn'!BC47, 1, 0)</f>
        <v>1</v>
      </c>
      <c r="BD47" s="36">
        <f>IF('Coding - Chris'!BD47='Coding - Carolyn'!BD47, 1, 0)</f>
        <v>1</v>
      </c>
      <c r="BE47" s="36">
        <f>IF('Coding - Chris'!BE47='Coding - Carolyn'!BE47, 1, 0)</f>
        <v>1</v>
      </c>
      <c r="BF47" s="36">
        <f>IF('Coding - Chris'!BF47='Coding - Carolyn'!BF47, 1, 0)</f>
        <v>1</v>
      </c>
      <c r="BG47" s="36">
        <f>IF('Coding - Chris'!BG47='Coding - Carolyn'!BG47, 1, 0)</f>
        <v>1</v>
      </c>
      <c r="BH47" s="36">
        <f>IF('Coding - Chris'!BH47='Coding - Carolyn'!BH47, 1, 0)</f>
        <v>1</v>
      </c>
      <c r="BI47" s="36">
        <f>IF('Coding - Chris'!BI47='Coding - Carolyn'!BI47, 1, 0)</f>
        <v>1</v>
      </c>
      <c r="BJ47" s="36">
        <f>IF('Coding - Chris'!BJ47='Coding - Carolyn'!BJ47, 1, 0)</f>
        <v>1</v>
      </c>
      <c r="BK47" s="36">
        <f>IF('Coding - Chris'!BK47='Coding - Carolyn'!BK47, 1, 0)</f>
        <v>1</v>
      </c>
      <c r="BL47" s="36">
        <f>IF('Coding - Chris'!BL47='Coding - Carolyn'!BL47, 1, 0)</f>
        <v>1</v>
      </c>
      <c r="BM47" s="36">
        <f>IF('Coding - Chris'!BM47='Coding - Carolyn'!BM47, 1, 0)</f>
        <v>1</v>
      </c>
      <c r="BN47" s="36">
        <f>IF('Coding - Chris'!BN47='Coding - Carolyn'!BN47, 1, 0)</f>
        <v>1</v>
      </c>
      <c r="BO47" s="36">
        <f>IF('Coding - Chris'!BO47='Coding - Carolyn'!BO47, 1, 0)</f>
        <v>1</v>
      </c>
      <c r="BP47" s="36">
        <f>IF('Coding - Chris'!BP47='Coding - Carolyn'!BP47, 1, 0)</f>
        <v>1</v>
      </c>
      <c r="BQ47" s="36">
        <f>IF('Coding - Chris'!BQ47='Coding - Carolyn'!BQ47, 1, 0)</f>
        <v>1</v>
      </c>
      <c r="BR47" s="36">
        <f>IF('Coding - Chris'!BR47='Coding - Carolyn'!BR47, 1, 0)</f>
        <v>1</v>
      </c>
      <c r="BS47" s="36">
        <f>IF('Coding - Chris'!BS47='Coding - Carolyn'!BS47, 1, 0)</f>
        <v>1</v>
      </c>
      <c r="BT47" s="36">
        <f>IF('Coding - Chris'!BT47='Coding - Carolyn'!BT47, 1, 0)</f>
        <v>1</v>
      </c>
      <c r="BV47" s="36">
        <f>IF('Coding - Chris'!BV47='Coding - Carolyn'!BV47, 1, 0)</f>
        <v>1</v>
      </c>
    </row>
    <row r="48" spans="1:74" ht="17.100000000000001" thickBot="1">
      <c r="A48" s="52"/>
      <c r="B48" s="44"/>
      <c r="C48" s="44"/>
      <c r="D48" s="44"/>
      <c r="E48" s="44"/>
      <c r="F48" s="44"/>
      <c r="G48" s="28">
        <v>0</v>
      </c>
      <c r="H48" s="36">
        <f>IF('Coding - Chris'!H48='Coding - Carolyn'!H48, 1, 0)</f>
        <v>1</v>
      </c>
      <c r="I48" s="36">
        <f>IF('Coding - Chris'!I48='Coding - Carolyn'!I48, 1, 0)</f>
        <v>1</v>
      </c>
      <c r="J48" s="36">
        <f>IF('Coding - Chris'!J48='Coding - Carolyn'!J48, 1, 0)</f>
        <v>1</v>
      </c>
      <c r="K48" s="36">
        <f>IF('Coding - Chris'!K48='Coding - Carolyn'!K48, 1, 0)</f>
        <v>1</v>
      </c>
      <c r="L48" s="36">
        <f>IF('Coding - Chris'!L48='Coding - Carolyn'!L48, 1, 0)</f>
        <v>1</v>
      </c>
      <c r="M48" s="36">
        <f>IF('Coding - Chris'!M48='Coding - Carolyn'!M48, 1, 0)</f>
        <v>1</v>
      </c>
      <c r="N48" s="36"/>
      <c r="O48" s="36">
        <f>IF('Coding - Chris'!O48='Coding - Carolyn'!O48, 1, 0)</f>
        <v>1</v>
      </c>
      <c r="P48" s="36">
        <f>IF('Coding - Chris'!P48='Coding - Carolyn'!P48, 1, 0)</f>
        <v>1</v>
      </c>
      <c r="Q48" s="36">
        <f>IF('Coding - Chris'!Q48='Coding - Carolyn'!Q48, 1, 0)</f>
        <v>1</v>
      </c>
      <c r="R48" s="36">
        <f>IF('Coding - Chris'!R48='Coding - Carolyn'!R48, 1, 0)</f>
        <v>1</v>
      </c>
      <c r="S48" s="36">
        <f>IF('Coding - Chris'!S48='Coding - Carolyn'!S48, 1, 0)</f>
        <v>1</v>
      </c>
      <c r="T48" s="36">
        <f>IF('Coding - Chris'!T48='Coding - Carolyn'!T48, 1, 0)</f>
        <v>1</v>
      </c>
      <c r="U48" s="36">
        <f>IF('Coding - Chris'!U48='Coding - Carolyn'!U48, 1, 0)</f>
        <v>1</v>
      </c>
      <c r="V48" s="36">
        <f>IF('Coding - Chris'!V48='Coding - Carolyn'!V48, 1, 0)</f>
        <v>1</v>
      </c>
      <c r="W48" s="36">
        <f>IF('Coding - Chris'!W48='Coding - Carolyn'!W48, 1, 0)</f>
        <v>1</v>
      </c>
      <c r="X48" s="36">
        <f>IF('Coding - Chris'!X48='Coding - Carolyn'!X48, 1, 0)</f>
        <v>1</v>
      </c>
      <c r="Y48" s="36">
        <f>IF('Coding - Chris'!Y48='Coding - Carolyn'!Y48, 1, 0)</f>
        <v>1</v>
      </c>
      <c r="Z48" s="36">
        <f>IF('Coding - Chris'!Z48='Coding - Carolyn'!Z48, 1, 0)</f>
        <v>1</v>
      </c>
      <c r="AA48" s="36">
        <f>IF('Coding - Chris'!AA48='Coding - Carolyn'!AA48, 1, 0)</f>
        <v>1</v>
      </c>
      <c r="AB48" s="36">
        <f>IF('Coding - Chris'!AB48='Coding - Carolyn'!AB48, 1, 0)</f>
        <v>1</v>
      </c>
      <c r="AC48" s="36">
        <f>IF('Coding - Chris'!AC48='Coding - Carolyn'!AC48, 1, 0)</f>
        <v>1</v>
      </c>
      <c r="AD48" s="36">
        <f>IF('Coding - Chris'!AD48='Coding - Carolyn'!AD48, 1, 0)</f>
        <v>1</v>
      </c>
      <c r="AE48" s="36">
        <f>IF('Coding - Chris'!AE48='Coding - Carolyn'!AE48, 1, 0)</f>
        <v>1</v>
      </c>
      <c r="AF48" s="36">
        <f>IF('Coding - Chris'!AF48='Coding - Carolyn'!AF48, 1, 0)</f>
        <v>1</v>
      </c>
      <c r="AG48" s="36"/>
      <c r="AH48" s="36">
        <f>IF('Coding - Chris'!AH48='Coding - Carolyn'!AH48, 1, 0)</f>
        <v>1</v>
      </c>
      <c r="AI48" s="36">
        <f>IF('Coding - Chris'!AI48='Coding - Carolyn'!AI48, 1, 0)</f>
        <v>1</v>
      </c>
      <c r="AJ48" s="36">
        <f>IF('Coding - Chris'!AJ48='Coding - Carolyn'!AJ48, 1, 0)</f>
        <v>1</v>
      </c>
      <c r="AK48" s="36">
        <f>IF('Coding - Chris'!AK48='Coding - Carolyn'!AK48, 1, 0)</f>
        <v>1</v>
      </c>
      <c r="AL48" s="36">
        <f>IF('Coding - Chris'!AL48='Coding - Carolyn'!AL48, 1, 0)</f>
        <v>1</v>
      </c>
      <c r="AM48" s="36">
        <f>IF('Coding - Chris'!AM48='Coding - Carolyn'!AM48, 1, 0)</f>
        <v>1</v>
      </c>
      <c r="AN48" s="36">
        <f>IF('Coding - Chris'!AN48='Coding - Carolyn'!AN48, 1, 0)</f>
        <v>1</v>
      </c>
      <c r="AO48" s="36">
        <f>IF('Coding - Chris'!AO48='Coding - Carolyn'!AO48, 1, 0)</f>
        <v>1</v>
      </c>
      <c r="AP48" s="36"/>
      <c r="AQ48" s="36">
        <f>IF('Coding - Chris'!AQ48='Coding - Carolyn'!AQ48, 1, 0)</f>
        <v>1</v>
      </c>
      <c r="AR48" s="36">
        <f>IF('Coding - Chris'!AR48='Coding - Carolyn'!AR48, 1, 0)</f>
        <v>1</v>
      </c>
      <c r="AS48" s="36">
        <f>IF('Coding - Chris'!AS48='Coding - Carolyn'!AS48, 1, 0)</f>
        <v>1</v>
      </c>
      <c r="AT48" s="36">
        <f>IF('Coding - Chris'!AT48='Coding - Carolyn'!AT48, 1, 0)</f>
        <v>1</v>
      </c>
      <c r="AU48" s="36">
        <f>IF('Coding - Chris'!AU48='Coding - Carolyn'!AU48, 1, 0)</f>
        <v>1</v>
      </c>
      <c r="AV48" s="36">
        <f>IF('Coding - Chris'!AV48='Coding - Carolyn'!AV48, 1, 0)</f>
        <v>1</v>
      </c>
      <c r="AW48" s="36">
        <f>IF('Coding - Chris'!AW48='Coding - Carolyn'!AW48, 1, 0)</f>
        <v>1</v>
      </c>
      <c r="AX48" s="36">
        <f>IF('Coding - Chris'!AX48='Coding - Carolyn'!AX48, 1, 0)</f>
        <v>1</v>
      </c>
      <c r="AY48" s="36">
        <f>IF('Coding - Chris'!AY48='Coding - Carolyn'!AY48, 1, 0)</f>
        <v>1</v>
      </c>
      <c r="AZ48" s="36">
        <f>IF('Coding - Chris'!AZ48='Coding - Carolyn'!AZ48, 1, 0)</f>
        <v>1</v>
      </c>
      <c r="BA48" s="36"/>
      <c r="BB48" s="36">
        <f>IF('Coding - Chris'!BB48='Coding - Carolyn'!BB48, 1, 0)</f>
        <v>1</v>
      </c>
      <c r="BC48" s="36">
        <f>IF('Coding - Chris'!BC48='Coding - Carolyn'!BC48, 1, 0)</f>
        <v>1</v>
      </c>
      <c r="BD48" s="36">
        <f>IF('Coding - Chris'!BD48='Coding - Carolyn'!BD48, 1, 0)</f>
        <v>1</v>
      </c>
      <c r="BE48" s="36">
        <f>IF('Coding - Chris'!BE48='Coding - Carolyn'!BE48, 1, 0)</f>
        <v>1</v>
      </c>
      <c r="BF48" s="36">
        <f>IF('Coding - Chris'!BF48='Coding - Carolyn'!BF48, 1, 0)</f>
        <v>1</v>
      </c>
      <c r="BG48" s="36">
        <f>IF('Coding - Chris'!BG48='Coding - Carolyn'!BG48, 1, 0)</f>
        <v>1</v>
      </c>
      <c r="BH48" s="36">
        <f>IF('Coding - Chris'!BH48='Coding - Carolyn'!BH48, 1, 0)</f>
        <v>1</v>
      </c>
      <c r="BI48" s="36">
        <f>IF('Coding - Chris'!BI48='Coding - Carolyn'!BI48, 1, 0)</f>
        <v>1</v>
      </c>
      <c r="BJ48" s="36">
        <f>IF('Coding - Chris'!BJ48='Coding - Carolyn'!BJ48, 1, 0)</f>
        <v>1</v>
      </c>
      <c r="BK48" s="36">
        <f>IF('Coding - Chris'!BK48='Coding - Carolyn'!BK48, 1, 0)</f>
        <v>1</v>
      </c>
      <c r="BL48" s="36">
        <f>IF('Coding - Chris'!BL48='Coding - Carolyn'!BL48, 1, 0)</f>
        <v>1</v>
      </c>
      <c r="BM48" s="36">
        <f>IF('Coding - Chris'!BM48='Coding - Carolyn'!BM48, 1, 0)</f>
        <v>1</v>
      </c>
      <c r="BN48" s="36">
        <f>IF('Coding - Chris'!BN48='Coding - Carolyn'!BN48, 1, 0)</f>
        <v>1</v>
      </c>
      <c r="BO48" s="36">
        <f>IF('Coding - Chris'!BO48='Coding - Carolyn'!BO48, 1, 0)</f>
        <v>1</v>
      </c>
      <c r="BP48" s="36">
        <f>IF('Coding - Chris'!BP48='Coding - Carolyn'!BP48, 1, 0)</f>
        <v>1</v>
      </c>
      <c r="BQ48" s="36">
        <f>IF('Coding - Chris'!BQ48='Coding - Carolyn'!BQ48, 1, 0)</f>
        <v>1</v>
      </c>
      <c r="BR48" s="36">
        <f>IF('Coding - Chris'!BR48='Coding - Carolyn'!BR48, 1, 0)</f>
        <v>1</v>
      </c>
      <c r="BS48" s="36">
        <f>IF('Coding - Chris'!BS48='Coding - Carolyn'!BS48, 1, 0)</f>
        <v>1</v>
      </c>
      <c r="BT48" s="36">
        <f>IF('Coding - Chris'!BT48='Coding - Carolyn'!BT48, 1, 0)</f>
        <v>1</v>
      </c>
      <c r="BV48" s="36">
        <f>IF('Coding - Chris'!BV48='Coding - Carolyn'!BV48, 1, 0)</f>
        <v>1</v>
      </c>
    </row>
    <row r="49" spans="1:74" ht="17.100000000000001" thickBot="1">
      <c r="A49" s="52"/>
      <c r="B49" s="44"/>
      <c r="C49" s="44"/>
      <c r="D49" s="44"/>
      <c r="E49" s="44"/>
      <c r="F49" s="44"/>
      <c r="G49" s="28">
        <v>0</v>
      </c>
      <c r="H49" s="36">
        <f>IF('Coding - Chris'!H49='Coding - Carolyn'!H49, 1, 0)</f>
        <v>1</v>
      </c>
      <c r="I49" s="36">
        <f>IF('Coding - Chris'!I49='Coding - Carolyn'!I49, 1, 0)</f>
        <v>1</v>
      </c>
      <c r="J49" s="36">
        <f>IF('Coding - Chris'!J49='Coding - Carolyn'!J49, 1, 0)</f>
        <v>1</v>
      </c>
      <c r="K49" s="36">
        <f>IF('Coding - Chris'!K49='Coding - Carolyn'!K49, 1, 0)</f>
        <v>1</v>
      </c>
      <c r="L49" s="36">
        <f>IF('Coding - Chris'!L49='Coding - Carolyn'!L49, 1, 0)</f>
        <v>1</v>
      </c>
      <c r="M49" s="36">
        <f>IF('Coding - Chris'!M49='Coding - Carolyn'!M49, 1, 0)</f>
        <v>1</v>
      </c>
      <c r="N49" s="36"/>
      <c r="O49" s="36">
        <f>IF('Coding - Chris'!O49='Coding - Carolyn'!O49, 1, 0)</f>
        <v>1</v>
      </c>
      <c r="P49" s="36">
        <f>IF('Coding - Chris'!P49='Coding - Carolyn'!P49, 1, 0)</f>
        <v>1</v>
      </c>
      <c r="Q49" s="36">
        <f>IF('Coding - Chris'!Q49='Coding - Carolyn'!Q49, 1, 0)</f>
        <v>1</v>
      </c>
      <c r="R49" s="36">
        <f>IF('Coding - Chris'!R49='Coding - Carolyn'!R49, 1, 0)</f>
        <v>1</v>
      </c>
      <c r="S49" s="36">
        <f>IF('Coding - Chris'!S49='Coding - Carolyn'!S49, 1, 0)</f>
        <v>1</v>
      </c>
      <c r="T49" s="36">
        <f>IF('Coding - Chris'!T49='Coding - Carolyn'!T49, 1, 0)</f>
        <v>1</v>
      </c>
      <c r="U49" s="36">
        <f>IF('Coding - Chris'!U49='Coding - Carolyn'!U49, 1, 0)</f>
        <v>1</v>
      </c>
      <c r="V49" s="36">
        <f>IF('Coding - Chris'!V49='Coding - Carolyn'!V49, 1, 0)</f>
        <v>1</v>
      </c>
      <c r="W49" s="36">
        <f>IF('Coding - Chris'!W49='Coding - Carolyn'!W49, 1, 0)</f>
        <v>1</v>
      </c>
      <c r="X49" s="36">
        <f>IF('Coding - Chris'!X49='Coding - Carolyn'!X49, 1, 0)</f>
        <v>1</v>
      </c>
      <c r="Y49" s="36">
        <f>IF('Coding - Chris'!Y49='Coding - Carolyn'!Y49, 1, 0)</f>
        <v>1</v>
      </c>
      <c r="Z49" s="36">
        <f>IF('Coding - Chris'!Z49='Coding - Carolyn'!Z49, 1, 0)</f>
        <v>1</v>
      </c>
      <c r="AA49" s="36">
        <f>IF('Coding - Chris'!AA49='Coding - Carolyn'!AA49, 1, 0)</f>
        <v>1</v>
      </c>
      <c r="AB49" s="36">
        <f>IF('Coding - Chris'!AB49='Coding - Carolyn'!AB49, 1, 0)</f>
        <v>1</v>
      </c>
      <c r="AC49" s="36">
        <f>IF('Coding - Chris'!AC49='Coding - Carolyn'!AC49, 1, 0)</f>
        <v>1</v>
      </c>
      <c r="AD49" s="36">
        <f>IF('Coding - Chris'!AD49='Coding - Carolyn'!AD49, 1, 0)</f>
        <v>1</v>
      </c>
      <c r="AE49" s="36">
        <f>IF('Coding - Chris'!AE49='Coding - Carolyn'!AE49, 1, 0)</f>
        <v>1</v>
      </c>
      <c r="AF49" s="36">
        <f>IF('Coding - Chris'!AF49='Coding - Carolyn'!AF49, 1, 0)</f>
        <v>1</v>
      </c>
      <c r="AG49" s="36"/>
      <c r="AH49" s="36">
        <f>IF('Coding - Chris'!AH49='Coding - Carolyn'!AH49, 1, 0)</f>
        <v>1</v>
      </c>
      <c r="AI49" s="36">
        <f>IF('Coding - Chris'!AI49='Coding - Carolyn'!AI49, 1, 0)</f>
        <v>1</v>
      </c>
      <c r="AJ49" s="36">
        <f>IF('Coding - Chris'!AJ49='Coding - Carolyn'!AJ49, 1, 0)</f>
        <v>1</v>
      </c>
      <c r="AK49" s="36">
        <f>IF('Coding - Chris'!AK49='Coding - Carolyn'!AK49, 1, 0)</f>
        <v>1</v>
      </c>
      <c r="AL49" s="36">
        <f>IF('Coding - Chris'!AL49='Coding - Carolyn'!AL49, 1, 0)</f>
        <v>1</v>
      </c>
      <c r="AM49" s="36">
        <f>IF('Coding - Chris'!AM49='Coding - Carolyn'!AM49, 1, 0)</f>
        <v>1</v>
      </c>
      <c r="AN49" s="36">
        <f>IF('Coding - Chris'!AN49='Coding - Carolyn'!AN49, 1, 0)</f>
        <v>1</v>
      </c>
      <c r="AO49" s="36">
        <f>IF('Coding - Chris'!AO49='Coding - Carolyn'!AO49, 1, 0)</f>
        <v>1</v>
      </c>
      <c r="AP49" s="36"/>
      <c r="AQ49" s="36">
        <f>IF('Coding - Chris'!AQ49='Coding - Carolyn'!AQ49, 1, 0)</f>
        <v>1</v>
      </c>
      <c r="AR49" s="36">
        <f>IF('Coding - Chris'!AR49='Coding - Carolyn'!AR49, 1, 0)</f>
        <v>1</v>
      </c>
      <c r="AS49" s="36">
        <f>IF('Coding - Chris'!AS49='Coding - Carolyn'!AS49, 1, 0)</f>
        <v>1</v>
      </c>
      <c r="AT49" s="36">
        <f>IF('Coding - Chris'!AT49='Coding - Carolyn'!AT49, 1, 0)</f>
        <v>1</v>
      </c>
      <c r="AU49" s="36">
        <f>IF('Coding - Chris'!AU49='Coding - Carolyn'!AU49, 1, 0)</f>
        <v>1</v>
      </c>
      <c r="AV49" s="36">
        <f>IF('Coding - Chris'!AV49='Coding - Carolyn'!AV49, 1, 0)</f>
        <v>1</v>
      </c>
      <c r="AW49" s="36">
        <f>IF('Coding - Chris'!AW49='Coding - Carolyn'!AW49, 1, 0)</f>
        <v>1</v>
      </c>
      <c r="AX49" s="36">
        <f>IF('Coding - Chris'!AX49='Coding - Carolyn'!AX49, 1, 0)</f>
        <v>1</v>
      </c>
      <c r="AY49" s="36">
        <f>IF('Coding - Chris'!AY49='Coding - Carolyn'!AY49, 1, 0)</f>
        <v>1</v>
      </c>
      <c r="AZ49" s="36">
        <f>IF('Coding - Chris'!AZ49='Coding - Carolyn'!AZ49, 1, 0)</f>
        <v>1</v>
      </c>
      <c r="BA49" s="36"/>
      <c r="BB49" s="36">
        <f>IF('Coding - Chris'!BB49='Coding - Carolyn'!BB49, 1, 0)</f>
        <v>1</v>
      </c>
      <c r="BC49" s="36">
        <f>IF('Coding - Chris'!BC49='Coding - Carolyn'!BC49, 1, 0)</f>
        <v>1</v>
      </c>
      <c r="BD49" s="36">
        <f>IF('Coding - Chris'!BD49='Coding - Carolyn'!BD49, 1, 0)</f>
        <v>1</v>
      </c>
      <c r="BE49" s="36">
        <f>IF('Coding - Chris'!BE49='Coding - Carolyn'!BE49, 1, 0)</f>
        <v>1</v>
      </c>
      <c r="BF49" s="36">
        <f>IF('Coding - Chris'!BF49='Coding - Carolyn'!BF49, 1, 0)</f>
        <v>1</v>
      </c>
      <c r="BG49" s="36">
        <f>IF('Coding - Chris'!BG49='Coding - Carolyn'!BG49, 1, 0)</f>
        <v>1</v>
      </c>
      <c r="BH49" s="36">
        <f>IF('Coding - Chris'!BH49='Coding - Carolyn'!BH49, 1, 0)</f>
        <v>1</v>
      </c>
      <c r="BI49" s="36">
        <f>IF('Coding - Chris'!BI49='Coding - Carolyn'!BI49, 1, 0)</f>
        <v>1</v>
      </c>
      <c r="BJ49" s="36">
        <f>IF('Coding - Chris'!BJ49='Coding - Carolyn'!BJ49, 1, 0)</f>
        <v>1</v>
      </c>
      <c r="BK49" s="36">
        <f>IF('Coding - Chris'!BK49='Coding - Carolyn'!BK49, 1, 0)</f>
        <v>1</v>
      </c>
      <c r="BL49" s="36">
        <f>IF('Coding - Chris'!BL49='Coding - Carolyn'!BL49, 1, 0)</f>
        <v>1</v>
      </c>
      <c r="BM49" s="36">
        <f>IF('Coding - Chris'!BM49='Coding - Carolyn'!BM49, 1, 0)</f>
        <v>1</v>
      </c>
      <c r="BN49" s="36">
        <f>IF('Coding - Chris'!BN49='Coding - Carolyn'!BN49, 1, 0)</f>
        <v>1</v>
      </c>
      <c r="BO49" s="36">
        <f>IF('Coding - Chris'!BO49='Coding - Carolyn'!BO49, 1, 0)</f>
        <v>1</v>
      </c>
      <c r="BP49" s="36">
        <f>IF('Coding - Chris'!BP49='Coding - Carolyn'!BP49, 1, 0)</f>
        <v>1</v>
      </c>
      <c r="BQ49" s="36">
        <f>IF('Coding - Chris'!BQ49='Coding - Carolyn'!BQ49, 1, 0)</f>
        <v>1</v>
      </c>
      <c r="BR49" s="36">
        <f>IF('Coding - Chris'!BR49='Coding - Carolyn'!BR49, 1, 0)</f>
        <v>1</v>
      </c>
      <c r="BS49" s="36">
        <f>IF('Coding - Chris'!BS49='Coding - Carolyn'!BS49, 1, 0)</f>
        <v>1</v>
      </c>
      <c r="BT49" s="36">
        <f>IF('Coding - Chris'!BT49='Coding - Carolyn'!BT49, 1, 0)</f>
        <v>1</v>
      </c>
      <c r="BV49" s="36">
        <f>IF('Coding - Chris'!BV49='Coding - Carolyn'!BV49, 1, 0)</f>
        <v>1</v>
      </c>
    </row>
    <row r="50" spans="1:74" ht="17.100000000000001" thickBot="1">
      <c r="A50" s="52">
        <v>50</v>
      </c>
      <c r="B50" s="44"/>
      <c r="C50" s="44"/>
      <c r="D50" s="44"/>
      <c r="E50" s="44"/>
      <c r="F50" s="44"/>
      <c r="G50" s="28">
        <v>0</v>
      </c>
      <c r="H50" s="36">
        <f>IF('Coding - Chris'!H50='Coding - Carolyn'!H50, 1, 0)</f>
        <v>1</v>
      </c>
      <c r="I50" s="36">
        <f>IF('Coding - Chris'!I50='Coding - Carolyn'!I50, 1, 0)</f>
        <v>1</v>
      </c>
      <c r="J50" s="36">
        <f>IF('Coding - Chris'!J50='Coding - Carolyn'!J50, 1, 0)</f>
        <v>1</v>
      </c>
      <c r="K50" s="36">
        <f>IF('Coding - Chris'!K50='Coding - Carolyn'!K50, 1, 0)</f>
        <v>1</v>
      </c>
      <c r="L50" s="36">
        <f>IF('Coding - Chris'!L50='Coding - Carolyn'!L50, 1, 0)</f>
        <v>1</v>
      </c>
      <c r="M50" s="36">
        <f>IF('Coding - Chris'!M50='Coding - Carolyn'!M50, 1, 0)</f>
        <v>1</v>
      </c>
      <c r="N50" s="36"/>
      <c r="O50" s="36">
        <f>IF('Coding - Chris'!O50='Coding - Carolyn'!O50, 1, 0)</f>
        <v>1</v>
      </c>
      <c r="P50" s="36">
        <f>IF('Coding - Chris'!P50='Coding - Carolyn'!P50, 1, 0)</f>
        <v>1</v>
      </c>
      <c r="Q50" s="36">
        <f>IF('Coding - Chris'!Q50='Coding - Carolyn'!Q50, 1, 0)</f>
        <v>1</v>
      </c>
      <c r="R50" s="36">
        <f>IF('Coding - Chris'!R50='Coding - Carolyn'!R50, 1, 0)</f>
        <v>1</v>
      </c>
      <c r="S50" s="36">
        <f>IF('Coding - Chris'!S50='Coding - Carolyn'!S50, 1, 0)</f>
        <v>1</v>
      </c>
      <c r="T50" s="36">
        <f>IF('Coding - Chris'!T50='Coding - Carolyn'!T50, 1, 0)</f>
        <v>1</v>
      </c>
      <c r="U50" s="36">
        <f>IF('Coding - Chris'!U50='Coding - Carolyn'!U50, 1, 0)</f>
        <v>1</v>
      </c>
      <c r="V50" s="36">
        <f>IF('Coding - Chris'!V50='Coding - Carolyn'!V50, 1, 0)</f>
        <v>1</v>
      </c>
      <c r="W50" s="36">
        <f>IF('Coding - Chris'!W50='Coding - Carolyn'!W50, 1, 0)</f>
        <v>1</v>
      </c>
      <c r="X50" s="36">
        <f>IF('Coding - Chris'!X50='Coding - Carolyn'!X50, 1, 0)</f>
        <v>1</v>
      </c>
      <c r="Y50" s="36">
        <f>IF('Coding - Chris'!Y50='Coding - Carolyn'!Y50, 1, 0)</f>
        <v>1</v>
      </c>
      <c r="Z50" s="36">
        <f>IF('Coding - Chris'!Z50='Coding - Carolyn'!Z50, 1, 0)</f>
        <v>1</v>
      </c>
      <c r="AA50" s="36">
        <f>IF('Coding - Chris'!AA50='Coding - Carolyn'!AA50, 1, 0)</f>
        <v>1</v>
      </c>
      <c r="AB50" s="36">
        <f>IF('Coding - Chris'!AB50='Coding - Carolyn'!AB50, 1, 0)</f>
        <v>1</v>
      </c>
      <c r="AC50" s="36">
        <f>IF('Coding - Chris'!AC50='Coding - Carolyn'!AC50, 1, 0)</f>
        <v>1</v>
      </c>
      <c r="AD50" s="36">
        <f>IF('Coding - Chris'!AD50='Coding - Carolyn'!AD50, 1, 0)</f>
        <v>1</v>
      </c>
      <c r="AE50" s="36">
        <f>IF('Coding - Chris'!AE50='Coding - Carolyn'!AE50, 1, 0)</f>
        <v>1</v>
      </c>
      <c r="AF50" s="36">
        <f>IF('Coding - Chris'!AF50='Coding - Carolyn'!AF50, 1, 0)</f>
        <v>1</v>
      </c>
      <c r="AG50" s="36"/>
      <c r="AH50" s="36">
        <f>IF('Coding - Chris'!AH50='Coding - Carolyn'!AH50, 1, 0)</f>
        <v>1</v>
      </c>
      <c r="AI50" s="36">
        <f>IF('Coding - Chris'!AI50='Coding - Carolyn'!AI50, 1, 0)</f>
        <v>1</v>
      </c>
      <c r="AJ50" s="36">
        <f>IF('Coding - Chris'!AJ50='Coding - Carolyn'!AJ50, 1, 0)</f>
        <v>1</v>
      </c>
      <c r="AK50" s="36">
        <f>IF('Coding - Chris'!AK50='Coding - Carolyn'!AK50, 1, 0)</f>
        <v>1</v>
      </c>
      <c r="AL50" s="36">
        <f>IF('Coding - Chris'!AL50='Coding - Carolyn'!AL50, 1, 0)</f>
        <v>1</v>
      </c>
      <c r="AM50" s="36">
        <f>IF('Coding - Chris'!AM50='Coding - Carolyn'!AM50, 1, 0)</f>
        <v>1</v>
      </c>
      <c r="AN50" s="36">
        <f>IF('Coding - Chris'!AN50='Coding - Carolyn'!AN50, 1, 0)</f>
        <v>1</v>
      </c>
      <c r="AO50" s="36">
        <f>IF('Coding - Chris'!AO50='Coding - Carolyn'!AO50, 1, 0)</f>
        <v>1</v>
      </c>
      <c r="AP50" s="36"/>
      <c r="AQ50" s="36">
        <f>IF('Coding - Chris'!AQ50='Coding - Carolyn'!AQ50, 1, 0)</f>
        <v>1</v>
      </c>
      <c r="AR50" s="36">
        <f>IF('Coding - Chris'!AR50='Coding - Carolyn'!AR50, 1, 0)</f>
        <v>1</v>
      </c>
      <c r="AS50" s="36">
        <f>IF('Coding - Chris'!AS50='Coding - Carolyn'!AS50, 1, 0)</f>
        <v>1</v>
      </c>
      <c r="AT50" s="36">
        <f>IF('Coding - Chris'!AT50='Coding - Carolyn'!AT50, 1, 0)</f>
        <v>1</v>
      </c>
      <c r="AU50" s="36">
        <f>IF('Coding - Chris'!AU50='Coding - Carolyn'!AU50, 1, 0)</f>
        <v>1</v>
      </c>
      <c r="AV50" s="36">
        <f>IF('Coding - Chris'!AV50='Coding - Carolyn'!AV50, 1, 0)</f>
        <v>1</v>
      </c>
      <c r="AW50" s="36">
        <f>IF('Coding - Chris'!AW50='Coding - Carolyn'!AW50, 1, 0)</f>
        <v>1</v>
      </c>
      <c r="AX50" s="36">
        <f>IF('Coding - Chris'!AX50='Coding - Carolyn'!AX50, 1, 0)</f>
        <v>1</v>
      </c>
      <c r="AY50" s="36">
        <f>IF('Coding - Chris'!AY50='Coding - Carolyn'!AY50, 1, 0)</f>
        <v>1</v>
      </c>
      <c r="AZ50" s="36">
        <f>IF('Coding - Chris'!AZ50='Coding - Carolyn'!AZ50, 1, 0)</f>
        <v>1</v>
      </c>
      <c r="BA50" s="36"/>
      <c r="BB50" s="36">
        <f>IF('Coding - Chris'!BB50='Coding - Carolyn'!BB50, 1, 0)</f>
        <v>1</v>
      </c>
      <c r="BC50" s="36">
        <f>IF('Coding - Chris'!BC50='Coding - Carolyn'!BC50, 1, 0)</f>
        <v>1</v>
      </c>
      <c r="BD50" s="36">
        <f>IF('Coding - Chris'!BD50='Coding - Carolyn'!BD50, 1, 0)</f>
        <v>1</v>
      </c>
      <c r="BE50" s="36">
        <f>IF('Coding - Chris'!BE50='Coding - Carolyn'!BE50, 1, 0)</f>
        <v>1</v>
      </c>
      <c r="BF50" s="36">
        <f>IF('Coding - Chris'!BF50='Coding - Carolyn'!BF50, 1, 0)</f>
        <v>1</v>
      </c>
      <c r="BG50" s="36">
        <f>IF('Coding - Chris'!BG50='Coding - Carolyn'!BG50, 1, 0)</f>
        <v>1</v>
      </c>
      <c r="BH50" s="36">
        <f>IF('Coding - Chris'!BH50='Coding - Carolyn'!BH50, 1, 0)</f>
        <v>1</v>
      </c>
      <c r="BI50" s="36">
        <f>IF('Coding - Chris'!BI50='Coding - Carolyn'!BI50, 1, 0)</f>
        <v>1</v>
      </c>
      <c r="BJ50" s="36">
        <f>IF('Coding - Chris'!BJ50='Coding - Carolyn'!BJ50, 1, 0)</f>
        <v>1</v>
      </c>
      <c r="BK50" s="36">
        <f>IF('Coding - Chris'!BK50='Coding - Carolyn'!BK50, 1, 0)</f>
        <v>1</v>
      </c>
      <c r="BL50" s="36">
        <f>IF('Coding - Chris'!BL50='Coding - Carolyn'!BL50, 1, 0)</f>
        <v>1</v>
      </c>
      <c r="BM50" s="36">
        <f>IF('Coding - Chris'!BM50='Coding - Carolyn'!BM50, 1, 0)</f>
        <v>1</v>
      </c>
      <c r="BN50" s="36">
        <f>IF('Coding - Chris'!BN50='Coding - Carolyn'!BN50, 1, 0)</f>
        <v>1</v>
      </c>
      <c r="BO50" s="36">
        <f>IF('Coding - Chris'!BO50='Coding - Carolyn'!BO50, 1, 0)</f>
        <v>1</v>
      </c>
      <c r="BP50" s="36">
        <f>IF('Coding - Chris'!BP50='Coding - Carolyn'!BP50, 1, 0)</f>
        <v>1</v>
      </c>
      <c r="BQ50" s="36">
        <f>IF('Coding - Chris'!BQ50='Coding - Carolyn'!BQ50, 1, 0)</f>
        <v>1</v>
      </c>
      <c r="BR50" s="36">
        <f>IF('Coding - Chris'!BR50='Coding - Carolyn'!BR50, 1, 0)</f>
        <v>1</v>
      </c>
      <c r="BS50" s="36">
        <f>IF('Coding - Chris'!BS50='Coding - Carolyn'!BS50, 1, 0)</f>
        <v>1</v>
      </c>
      <c r="BT50" s="36">
        <f>IF('Coding - Chris'!BT50='Coding - Carolyn'!BT50, 1, 0)</f>
        <v>1</v>
      </c>
      <c r="BV50" s="36">
        <f>IF('Coding - Chris'!BV50='Coding - Carolyn'!BV50, 1, 0)</f>
        <v>1</v>
      </c>
    </row>
    <row r="51" spans="1:74" ht="17.100000000000001" thickBot="1">
      <c r="A51" s="52"/>
      <c r="B51" s="44"/>
      <c r="C51" s="44"/>
      <c r="D51" s="44"/>
      <c r="E51" s="44"/>
      <c r="F51" s="44"/>
      <c r="G51" s="28">
        <v>0</v>
      </c>
      <c r="H51" s="36">
        <f>IF('Coding - Chris'!H51='Coding - Carolyn'!H51, 1, 0)</f>
        <v>1</v>
      </c>
      <c r="I51" s="36">
        <f>IF('Coding - Chris'!I51='Coding - Carolyn'!I51, 1, 0)</f>
        <v>1</v>
      </c>
      <c r="J51" s="36">
        <f>IF('Coding - Chris'!J51='Coding - Carolyn'!J51, 1, 0)</f>
        <v>1</v>
      </c>
      <c r="K51" s="36">
        <f>IF('Coding - Chris'!K51='Coding - Carolyn'!K51, 1, 0)</f>
        <v>1</v>
      </c>
      <c r="L51" s="36">
        <f>IF('Coding - Chris'!L51='Coding - Carolyn'!L51, 1, 0)</f>
        <v>1</v>
      </c>
      <c r="M51" s="36">
        <f>IF('Coding - Chris'!M51='Coding - Carolyn'!M51, 1, 0)</f>
        <v>1</v>
      </c>
      <c r="N51" s="36"/>
      <c r="O51" s="36">
        <f>IF('Coding - Chris'!O51='Coding - Carolyn'!O51, 1, 0)</f>
        <v>1</v>
      </c>
      <c r="P51" s="36">
        <f>IF('Coding - Chris'!P51='Coding - Carolyn'!P51, 1, 0)</f>
        <v>1</v>
      </c>
      <c r="Q51" s="36">
        <f>IF('Coding - Chris'!Q51='Coding - Carolyn'!Q51, 1, 0)</f>
        <v>1</v>
      </c>
      <c r="R51" s="36">
        <f>IF('Coding - Chris'!R51='Coding - Carolyn'!R51, 1, 0)</f>
        <v>1</v>
      </c>
      <c r="S51" s="36">
        <f>IF('Coding - Chris'!S51='Coding - Carolyn'!S51, 1, 0)</f>
        <v>1</v>
      </c>
      <c r="T51" s="36">
        <f>IF('Coding - Chris'!T51='Coding - Carolyn'!T51, 1, 0)</f>
        <v>1</v>
      </c>
      <c r="U51" s="36">
        <f>IF('Coding - Chris'!U51='Coding - Carolyn'!U51, 1, 0)</f>
        <v>1</v>
      </c>
      <c r="V51" s="36">
        <f>IF('Coding - Chris'!V51='Coding - Carolyn'!V51, 1, 0)</f>
        <v>1</v>
      </c>
      <c r="W51" s="36">
        <f>IF('Coding - Chris'!W51='Coding - Carolyn'!W51, 1, 0)</f>
        <v>1</v>
      </c>
      <c r="X51" s="36">
        <f>IF('Coding - Chris'!X51='Coding - Carolyn'!X51, 1, 0)</f>
        <v>1</v>
      </c>
      <c r="Y51" s="36">
        <f>IF('Coding - Chris'!Y51='Coding - Carolyn'!Y51, 1, 0)</f>
        <v>1</v>
      </c>
      <c r="Z51" s="36">
        <f>IF('Coding - Chris'!Z51='Coding - Carolyn'!Z51, 1, 0)</f>
        <v>1</v>
      </c>
      <c r="AA51" s="36">
        <f>IF('Coding - Chris'!AA51='Coding - Carolyn'!AA51, 1, 0)</f>
        <v>1</v>
      </c>
      <c r="AB51" s="36">
        <f>IF('Coding - Chris'!AB51='Coding - Carolyn'!AB51, 1, 0)</f>
        <v>1</v>
      </c>
      <c r="AC51" s="36">
        <f>IF('Coding - Chris'!AC51='Coding - Carolyn'!AC51, 1, 0)</f>
        <v>1</v>
      </c>
      <c r="AD51" s="36">
        <f>IF('Coding - Chris'!AD51='Coding - Carolyn'!AD51, 1, 0)</f>
        <v>1</v>
      </c>
      <c r="AE51" s="36">
        <f>IF('Coding - Chris'!AE51='Coding - Carolyn'!AE51, 1, 0)</f>
        <v>1</v>
      </c>
      <c r="AF51" s="36">
        <f>IF('Coding - Chris'!AF51='Coding - Carolyn'!AF51, 1, 0)</f>
        <v>1</v>
      </c>
      <c r="AG51" s="36"/>
      <c r="AH51" s="36">
        <f>IF('Coding - Chris'!AH51='Coding - Carolyn'!AH51, 1, 0)</f>
        <v>1</v>
      </c>
      <c r="AI51" s="36">
        <f>IF('Coding - Chris'!AI51='Coding - Carolyn'!AI51, 1, 0)</f>
        <v>1</v>
      </c>
      <c r="AJ51" s="36">
        <f>IF('Coding - Chris'!AJ51='Coding - Carolyn'!AJ51, 1, 0)</f>
        <v>1</v>
      </c>
      <c r="AK51" s="36">
        <f>IF('Coding - Chris'!AK51='Coding - Carolyn'!AK51, 1, 0)</f>
        <v>1</v>
      </c>
      <c r="AL51" s="36">
        <f>IF('Coding - Chris'!AL51='Coding - Carolyn'!AL51, 1, 0)</f>
        <v>1</v>
      </c>
      <c r="AM51" s="36">
        <f>IF('Coding - Chris'!AM51='Coding - Carolyn'!AM51, 1, 0)</f>
        <v>1</v>
      </c>
      <c r="AN51" s="36">
        <f>IF('Coding - Chris'!AN51='Coding - Carolyn'!AN51, 1, 0)</f>
        <v>1</v>
      </c>
      <c r="AO51" s="36">
        <f>IF('Coding - Chris'!AO51='Coding - Carolyn'!AO51, 1, 0)</f>
        <v>1</v>
      </c>
      <c r="AP51" s="36"/>
      <c r="AQ51" s="36">
        <f>IF('Coding - Chris'!AQ51='Coding - Carolyn'!AQ51, 1, 0)</f>
        <v>1</v>
      </c>
      <c r="AR51" s="36">
        <f>IF('Coding - Chris'!AR51='Coding - Carolyn'!AR51, 1, 0)</f>
        <v>1</v>
      </c>
      <c r="AS51" s="36">
        <f>IF('Coding - Chris'!AS51='Coding - Carolyn'!AS51, 1, 0)</f>
        <v>1</v>
      </c>
      <c r="AT51" s="36">
        <f>IF('Coding - Chris'!AT51='Coding - Carolyn'!AT51, 1, 0)</f>
        <v>1</v>
      </c>
      <c r="AU51" s="36">
        <f>IF('Coding - Chris'!AU51='Coding - Carolyn'!AU51, 1, 0)</f>
        <v>1</v>
      </c>
      <c r="AV51" s="36">
        <f>IF('Coding - Chris'!AV51='Coding - Carolyn'!AV51, 1, 0)</f>
        <v>1</v>
      </c>
      <c r="AW51" s="36">
        <f>IF('Coding - Chris'!AW51='Coding - Carolyn'!AW51, 1, 0)</f>
        <v>1</v>
      </c>
      <c r="AX51" s="36">
        <f>IF('Coding - Chris'!AX51='Coding - Carolyn'!AX51, 1, 0)</f>
        <v>1</v>
      </c>
      <c r="AY51" s="36">
        <f>IF('Coding - Chris'!AY51='Coding - Carolyn'!AY51, 1, 0)</f>
        <v>1</v>
      </c>
      <c r="AZ51" s="36">
        <f>IF('Coding - Chris'!AZ51='Coding - Carolyn'!AZ51, 1, 0)</f>
        <v>1</v>
      </c>
      <c r="BA51" s="36"/>
      <c r="BB51" s="36">
        <f>IF('Coding - Chris'!BB51='Coding - Carolyn'!BB51, 1, 0)</f>
        <v>1</v>
      </c>
      <c r="BC51" s="36">
        <f>IF('Coding - Chris'!BC51='Coding - Carolyn'!BC51, 1, 0)</f>
        <v>1</v>
      </c>
      <c r="BD51" s="36">
        <f>IF('Coding - Chris'!BD51='Coding - Carolyn'!BD51, 1, 0)</f>
        <v>1</v>
      </c>
      <c r="BE51" s="36">
        <f>IF('Coding - Chris'!BE51='Coding - Carolyn'!BE51, 1, 0)</f>
        <v>1</v>
      </c>
      <c r="BF51" s="36">
        <f>IF('Coding - Chris'!BF51='Coding - Carolyn'!BF51, 1, 0)</f>
        <v>1</v>
      </c>
      <c r="BG51" s="36">
        <f>IF('Coding - Chris'!BG51='Coding - Carolyn'!BG51, 1, 0)</f>
        <v>1</v>
      </c>
      <c r="BH51" s="36">
        <f>IF('Coding - Chris'!BH51='Coding - Carolyn'!BH51, 1, 0)</f>
        <v>1</v>
      </c>
      <c r="BI51" s="36">
        <f>IF('Coding - Chris'!BI51='Coding - Carolyn'!BI51, 1, 0)</f>
        <v>1</v>
      </c>
      <c r="BJ51" s="36">
        <f>IF('Coding - Chris'!BJ51='Coding - Carolyn'!BJ51, 1, 0)</f>
        <v>1</v>
      </c>
      <c r="BK51" s="36">
        <f>IF('Coding - Chris'!BK51='Coding - Carolyn'!BK51, 1, 0)</f>
        <v>1</v>
      </c>
      <c r="BL51" s="36">
        <f>IF('Coding - Chris'!BL51='Coding - Carolyn'!BL51, 1, 0)</f>
        <v>1</v>
      </c>
      <c r="BM51" s="36">
        <f>IF('Coding - Chris'!BM51='Coding - Carolyn'!BM51, 1, 0)</f>
        <v>1</v>
      </c>
      <c r="BN51" s="36">
        <f>IF('Coding - Chris'!BN51='Coding - Carolyn'!BN51, 1, 0)</f>
        <v>1</v>
      </c>
      <c r="BO51" s="36">
        <f>IF('Coding - Chris'!BO51='Coding - Carolyn'!BO51, 1, 0)</f>
        <v>1</v>
      </c>
      <c r="BP51" s="36">
        <f>IF('Coding - Chris'!BP51='Coding - Carolyn'!BP51, 1, 0)</f>
        <v>1</v>
      </c>
      <c r="BQ51" s="36">
        <f>IF('Coding - Chris'!BQ51='Coding - Carolyn'!BQ51, 1, 0)</f>
        <v>1</v>
      </c>
      <c r="BR51" s="36">
        <f>IF('Coding - Chris'!BR51='Coding - Carolyn'!BR51, 1, 0)</f>
        <v>1</v>
      </c>
      <c r="BS51" s="36">
        <f>IF('Coding - Chris'!BS51='Coding - Carolyn'!BS51, 1, 0)</f>
        <v>1</v>
      </c>
      <c r="BT51" s="36">
        <f>IF('Coding - Chris'!BT51='Coding - Carolyn'!BT51, 1, 0)</f>
        <v>1</v>
      </c>
      <c r="BV51" s="36">
        <f>IF('Coding - Chris'!BV51='Coding - Carolyn'!BV51, 1, 0)</f>
        <v>1</v>
      </c>
    </row>
    <row r="52" spans="1:74" ht="17.100000000000001" thickBot="1">
      <c r="A52" s="52"/>
      <c r="B52" s="44"/>
      <c r="C52" s="44"/>
      <c r="D52" s="44"/>
      <c r="E52" s="44"/>
      <c r="F52" s="44"/>
      <c r="G52" s="28">
        <v>0</v>
      </c>
      <c r="H52" s="36">
        <f>IF('Coding - Chris'!H52='Coding - Carolyn'!H52, 1, 0)</f>
        <v>1</v>
      </c>
      <c r="I52" s="36">
        <f>IF('Coding - Chris'!I52='Coding - Carolyn'!I52, 1, 0)</f>
        <v>1</v>
      </c>
      <c r="J52" s="36">
        <f>IF('Coding - Chris'!J52='Coding - Carolyn'!J52, 1, 0)</f>
        <v>1</v>
      </c>
      <c r="K52" s="36">
        <f>IF('Coding - Chris'!K52='Coding - Carolyn'!K52, 1, 0)</f>
        <v>1</v>
      </c>
      <c r="L52" s="36">
        <f>IF('Coding - Chris'!L52='Coding - Carolyn'!L52, 1, 0)</f>
        <v>1</v>
      </c>
      <c r="M52" s="36">
        <f>IF('Coding - Chris'!M52='Coding - Carolyn'!M52, 1, 0)</f>
        <v>1</v>
      </c>
      <c r="N52" s="36"/>
      <c r="O52" s="36">
        <f>IF('Coding - Chris'!O52='Coding - Carolyn'!O52, 1, 0)</f>
        <v>1</v>
      </c>
      <c r="P52" s="36">
        <f>IF('Coding - Chris'!P52='Coding - Carolyn'!P52, 1, 0)</f>
        <v>1</v>
      </c>
      <c r="Q52" s="36">
        <f>IF('Coding - Chris'!Q52='Coding - Carolyn'!Q52, 1, 0)</f>
        <v>1</v>
      </c>
      <c r="R52" s="36">
        <f>IF('Coding - Chris'!R52='Coding - Carolyn'!R52, 1, 0)</f>
        <v>1</v>
      </c>
      <c r="S52" s="36">
        <f>IF('Coding - Chris'!S52='Coding - Carolyn'!S52, 1, 0)</f>
        <v>1</v>
      </c>
      <c r="T52" s="36">
        <f>IF('Coding - Chris'!T52='Coding - Carolyn'!T52, 1, 0)</f>
        <v>1</v>
      </c>
      <c r="U52" s="36">
        <f>IF('Coding - Chris'!U52='Coding - Carolyn'!U52, 1, 0)</f>
        <v>1</v>
      </c>
      <c r="V52" s="36">
        <f>IF('Coding - Chris'!V52='Coding - Carolyn'!V52, 1, 0)</f>
        <v>1</v>
      </c>
      <c r="W52" s="36">
        <f>IF('Coding - Chris'!W52='Coding - Carolyn'!W52, 1, 0)</f>
        <v>1</v>
      </c>
      <c r="X52" s="36">
        <f>IF('Coding - Chris'!X52='Coding - Carolyn'!X52, 1, 0)</f>
        <v>1</v>
      </c>
      <c r="Y52" s="36">
        <f>IF('Coding - Chris'!Y52='Coding - Carolyn'!Y52, 1, 0)</f>
        <v>1</v>
      </c>
      <c r="Z52" s="36">
        <f>IF('Coding - Chris'!Z52='Coding - Carolyn'!Z52, 1, 0)</f>
        <v>1</v>
      </c>
      <c r="AA52" s="36">
        <f>IF('Coding - Chris'!AA52='Coding - Carolyn'!AA52, 1, 0)</f>
        <v>1</v>
      </c>
      <c r="AB52" s="36">
        <f>IF('Coding - Chris'!AB52='Coding - Carolyn'!AB52, 1, 0)</f>
        <v>1</v>
      </c>
      <c r="AC52" s="36">
        <f>IF('Coding - Chris'!AC52='Coding - Carolyn'!AC52, 1, 0)</f>
        <v>1</v>
      </c>
      <c r="AD52" s="36">
        <f>IF('Coding - Chris'!AD52='Coding - Carolyn'!AD52, 1, 0)</f>
        <v>1</v>
      </c>
      <c r="AE52" s="36">
        <f>IF('Coding - Chris'!AE52='Coding - Carolyn'!AE52, 1, 0)</f>
        <v>1</v>
      </c>
      <c r="AF52" s="36">
        <f>IF('Coding - Chris'!AF52='Coding - Carolyn'!AF52, 1, 0)</f>
        <v>1</v>
      </c>
      <c r="AG52" s="36"/>
      <c r="AH52" s="36">
        <f>IF('Coding - Chris'!AH52='Coding - Carolyn'!AH52, 1, 0)</f>
        <v>1</v>
      </c>
      <c r="AI52" s="36">
        <f>IF('Coding - Chris'!AI52='Coding - Carolyn'!AI52, 1, 0)</f>
        <v>1</v>
      </c>
      <c r="AJ52" s="36">
        <f>IF('Coding - Chris'!AJ52='Coding - Carolyn'!AJ52, 1, 0)</f>
        <v>1</v>
      </c>
      <c r="AK52" s="36">
        <f>IF('Coding - Chris'!AK52='Coding - Carolyn'!AK52, 1, 0)</f>
        <v>1</v>
      </c>
      <c r="AL52" s="36">
        <f>IF('Coding - Chris'!AL52='Coding - Carolyn'!AL52, 1, 0)</f>
        <v>1</v>
      </c>
      <c r="AM52" s="36">
        <f>IF('Coding - Chris'!AM52='Coding - Carolyn'!AM52, 1, 0)</f>
        <v>1</v>
      </c>
      <c r="AN52" s="36">
        <f>IF('Coding - Chris'!AN52='Coding - Carolyn'!AN52, 1, 0)</f>
        <v>1</v>
      </c>
      <c r="AO52" s="36">
        <f>IF('Coding - Chris'!AO52='Coding - Carolyn'!AO52, 1, 0)</f>
        <v>1</v>
      </c>
      <c r="AP52" s="36"/>
      <c r="AQ52" s="36">
        <f>IF('Coding - Chris'!AQ52='Coding - Carolyn'!AQ52, 1, 0)</f>
        <v>1</v>
      </c>
      <c r="AR52" s="36">
        <f>IF('Coding - Chris'!AR52='Coding - Carolyn'!AR52, 1, 0)</f>
        <v>1</v>
      </c>
      <c r="AS52" s="36">
        <f>IF('Coding - Chris'!AS52='Coding - Carolyn'!AS52, 1, 0)</f>
        <v>1</v>
      </c>
      <c r="AT52" s="36">
        <f>IF('Coding - Chris'!AT52='Coding - Carolyn'!AT52, 1, 0)</f>
        <v>1</v>
      </c>
      <c r="AU52" s="36">
        <f>IF('Coding - Chris'!AU52='Coding - Carolyn'!AU52, 1, 0)</f>
        <v>1</v>
      </c>
      <c r="AV52" s="36">
        <f>IF('Coding - Chris'!AV52='Coding - Carolyn'!AV52, 1, 0)</f>
        <v>1</v>
      </c>
      <c r="AW52" s="36">
        <f>IF('Coding - Chris'!AW52='Coding - Carolyn'!AW52, 1, 0)</f>
        <v>1</v>
      </c>
      <c r="AX52" s="36">
        <f>IF('Coding - Chris'!AX52='Coding - Carolyn'!AX52, 1, 0)</f>
        <v>1</v>
      </c>
      <c r="AY52" s="36">
        <f>IF('Coding - Chris'!AY52='Coding - Carolyn'!AY52, 1, 0)</f>
        <v>1</v>
      </c>
      <c r="AZ52" s="36">
        <f>IF('Coding - Chris'!AZ52='Coding - Carolyn'!AZ52, 1, 0)</f>
        <v>1</v>
      </c>
      <c r="BA52" s="36"/>
      <c r="BB52" s="36">
        <f>IF('Coding - Chris'!BB52='Coding - Carolyn'!BB52, 1, 0)</f>
        <v>1</v>
      </c>
      <c r="BC52" s="36">
        <f>IF('Coding - Chris'!BC52='Coding - Carolyn'!BC52, 1, 0)</f>
        <v>1</v>
      </c>
      <c r="BD52" s="36">
        <f>IF('Coding - Chris'!BD52='Coding - Carolyn'!BD52, 1, 0)</f>
        <v>1</v>
      </c>
      <c r="BE52" s="36">
        <f>IF('Coding - Chris'!BE52='Coding - Carolyn'!BE52, 1, 0)</f>
        <v>1</v>
      </c>
      <c r="BF52" s="36">
        <f>IF('Coding - Chris'!BF52='Coding - Carolyn'!BF52, 1, 0)</f>
        <v>1</v>
      </c>
      <c r="BG52" s="36">
        <f>IF('Coding - Chris'!BG52='Coding - Carolyn'!BG52, 1, 0)</f>
        <v>1</v>
      </c>
      <c r="BH52" s="36">
        <f>IF('Coding - Chris'!BH52='Coding - Carolyn'!BH52, 1, 0)</f>
        <v>1</v>
      </c>
      <c r="BI52" s="36">
        <f>IF('Coding - Chris'!BI52='Coding - Carolyn'!BI52, 1, 0)</f>
        <v>1</v>
      </c>
      <c r="BJ52" s="36">
        <f>IF('Coding - Chris'!BJ52='Coding - Carolyn'!BJ52, 1, 0)</f>
        <v>1</v>
      </c>
      <c r="BK52" s="36">
        <f>IF('Coding - Chris'!BK52='Coding - Carolyn'!BK52, 1, 0)</f>
        <v>1</v>
      </c>
      <c r="BL52" s="36">
        <f>IF('Coding - Chris'!BL52='Coding - Carolyn'!BL52, 1, 0)</f>
        <v>1</v>
      </c>
      <c r="BM52" s="36">
        <f>IF('Coding - Chris'!BM52='Coding - Carolyn'!BM52, 1, 0)</f>
        <v>1</v>
      </c>
      <c r="BN52" s="36">
        <f>IF('Coding - Chris'!BN52='Coding - Carolyn'!BN52, 1, 0)</f>
        <v>1</v>
      </c>
      <c r="BO52" s="36">
        <f>IF('Coding - Chris'!BO52='Coding - Carolyn'!BO52, 1, 0)</f>
        <v>1</v>
      </c>
      <c r="BP52" s="36">
        <f>IF('Coding - Chris'!BP52='Coding - Carolyn'!BP52, 1, 0)</f>
        <v>1</v>
      </c>
      <c r="BQ52" s="36">
        <f>IF('Coding - Chris'!BQ52='Coding - Carolyn'!BQ52, 1, 0)</f>
        <v>1</v>
      </c>
      <c r="BR52" s="36">
        <f>IF('Coding - Chris'!BR52='Coding - Carolyn'!BR52, 1, 0)</f>
        <v>1</v>
      </c>
      <c r="BS52" s="36">
        <f>IF('Coding - Chris'!BS52='Coding - Carolyn'!BS52, 1, 0)</f>
        <v>1</v>
      </c>
      <c r="BT52" s="36">
        <f>IF('Coding - Chris'!BT52='Coding - Carolyn'!BT52, 1, 0)</f>
        <v>1</v>
      </c>
      <c r="BV52" s="36">
        <f>IF('Coding - Chris'!BV52='Coding - Carolyn'!BV52, 1, 0)</f>
        <v>1</v>
      </c>
    </row>
    <row r="53" spans="1:74" ht="17.100000000000001" thickBot="1">
      <c r="A53" s="52"/>
      <c r="B53" s="44"/>
      <c r="C53" s="44"/>
      <c r="D53" s="44"/>
      <c r="E53" s="44"/>
      <c r="F53" s="44"/>
      <c r="G53" s="28">
        <v>0</v>
      </c>
      <c r="H53" s="36">
        <f>IF('Coding - Chris'!H53='Coding - Carolyn'!H53, 1, 0)</f>
        <v>1</v>
      </c>
      <c r="I53" s="36">
        <f>IF('Coding - Chris'!I53='Coding - Carolyn'!I53, 1, 0)</f>
        <v>1</v>
      </c>
      <c r="J53" s="36">
        <f>IF('Coding - Chris'!J53='Coding - Carolyn'!J53, 1, 0)</f>
        <v>1</v>
      </c>
      <c r="K53" s="36">
        <f>IF('Coding - Chris'!K53='Coding - Carolyn'!K53, 1, 0)</f>
        <v>1</v>
      </c>
      <c r="L53" s="36">
        <f>IF('Coding - Chris'!L53='Coding - Carolyn'!L53, 1, 0)</f>
        <v>1</v>
      </c>
      <c r="M53" s="36">
        <f>IF('Coding - Chris'!M53='Coding - Carolyn'!M53, 1, 0)</f>
        <v>1</v>
      </c>
      <c r="N53" s="36"/>
      <c r="O53" s="36">
        <f>IF('Coding - Chris'!O53='Coding - Carolyn'!O53, 1, 0)</f>
        <v>1</v>
      </c>
      <c r="P53" s="36">
        <f>IF('Coding - Chris'!P53='Coding - Carolyn'!P53, 1, 0)</f>
        <v>1</v>
      </c>
      <c r="Q53" s="36">
        <f>IF('Coding - Chris'!Q53='Coding - Carolyn'!Q53, 1, 0)</f>
        <v>1</v>
      </c>
      <c r="R53" s="36">
        <f>IF('Coding - Chris'!R53='Coding - Carolyn'!R53, 1, 0)</f>
        <v>1</v>
      </c>
      <c r="S53" s="36">
        <f>IF('Coding - Chris'!S53='Coding - Carolyn'!S53, 1, 0)</f>
        <v>1</v>
      </c>
      <c r="T53" s="36">
        <f>IF('Coding - Chris'!T53='Coding - Carolyn'!T53, 1, 0)</f>
        <v>1</v>
      </c>
      <c r="U53" s="36">
        <f>IF('Coding - Chris'!U53='Coding - Carolyn'!U53, 1, 0)</f>
        <v>1</v>
      </c>
      <c r="V53" s="36">
        <f>IF('Coding - Chris'!V53='Coding - Carolyn'!V53, 1, 0)</f>
        <v>1</v>
      </c>
      <c r="W53" s="36">
        <f>IF('Coding - Chris'!W53='Coding - Carolyn'!W53, 1, 0)</f>
        <v>1</v>
      </c>
      <c r="X53" s="36">
        <f>IF('Coding - Chris'!X53='Coding - Carolyn'!X53, 1, 0)</f>
        <v>1</v>
      </c>
      <c r="Y53" s="36">
        <f>IF('Coding - Chris'!Y53='Coding - Carolyn'!Y53, 1, 0)</f>
        <v>1</v>
      </c>
      <c r="Z53" s="36">
        <f>IF('Coding - Chris'!Z53='Coding - Carolyn'!Z53, 1, 0)</f>
        <v>1</v>
      </c>
      <c r="AA53" s="36">
        <f>IF('Coding - Chris'!AA53='Coding - Carolyn'!AA53, 1, 0)</f>
        <v>1</v>
      </c>
      <c r="AB53" s="36">
        <f>IF('Coding - Chris'!AB53='Coding - Carolyn'!AB53, 1, 0)</f>
        <v>1</v>
      </c>
      <c r="AC53" s="36">
        <f>IF('Coding - Chris'!AC53='Coding - Carolyn'!AC53, 1, 0)</f>
        <v>1</v>
      </c>
      <c r="AD53" s="36">
        <f>IF('Coding - Chris'!AD53='Coding - Carolyn'!AD53, 1, 0)</f>
        <v>1</v>
      </c>
      <c r="AE53" s="36">
        <f>IF('Coding - Chris'!AE53='Coding - Carolyn'!AE53, 1, 0)</f>
        <v>1</v>
      </c>
      <c r="AF53" s="36">
        <f>IF('Coding - Chris'!AF53='Coding - Carolyn'!AF53, 1, 0)</f>
        <v>1</v>
      </c>
      <c r="AG53" s="36"/>
      <c r="AH53" s="36">
        <f>IF('Coding - Chris'!AH53='Coding - Carolyn'!AH53, 1, 0)</f>
        <v>1</v>
      </c>
      <c r="AI53" s="36">
        <f>IF('Coding - Chris'!AI53='Coding - Carolyn'!AI53, 1, 0)</f>
        <v>1</v>
      </c>
      <c r="AJ53" s="36">
        <f>IF('Coding - Chris'!AJ53='Coding - Carolyn'!AJ53, 1, 0)</f>
        <v>1</v>
      </c>
      <c r="AK53" s="36">
        <f>IF('Coding - Chris'!AK53='Coding - Carolyn'!AK53, 1, 0)</f>
        <v>1</v>
      </c>
      <c r="AL53" s="36">
        <f>IF('Coding - Chris'!AL53='Coding - Carolyn'!AL53, 1, 0)</f>
        <v>1</v>
      </c>
      <c r="AM53" s="36">
        <f>IF('Coding - Chris'!AM53='Coding - Carolyn'!AM53, 1, 0)</f>
        <v>1</v>
      </c>
      <c r="AN53" s="36">
        <f>IF('Coding - Chris'!AN53='Coding - Carolyn'!AN53, 1, 0)</f>
        <v>1</v>
      </c>
      <c r="AO53" s="36">
        <f>IF('Coding - Chris'!AO53='Coding - Carolyn'!AO53, 1, 0)</f>
        <v>1</v>
      </c>
      <c r="AP53" s="36"/>
      <c r="AQ53" s="36">
        <f>IF('Coding - Chris'!AQ53='Coding - Carolyn'!AQ53, 1, 0)</f>
        <v>1</v>
      </c>
      <c r="AR53" s="36">
        <f>IF('Coding - Chris'!AR53='Coding - Carolyn'!AR53, 1, 0)</f>
        <v>1</v>
      </c>
      <c r="AS53" s="36">
        <f>IF('Coding - Chris'!AS53='Coding - Carolyn'!AS53, 1, 0)</f>
        <v>1</v>
      </c>
      <c r="AT53" s="36">
        <f>IF('Coding - Chris'!AT53='Coding - Carolyn'!AT53, 1, 0)</f>
        <v>1</v>
      </c>
      <c r="AU53" s="36">
        <f>IF('Coding - Chris'!AU53='Coding - Carolyn'!AU53, 1, 0)</f>
        <v>1</v>
      </c>
      <c r="AV53" s="36">
        <f>IF('Coding - Chris'!AV53='Coding - Carolyn'!AV53, 1, 0)</f>
        <v>1</v>
      </c>
      <c r="AW53" s="36">
        <f>IF('Coding - Chris'!AW53='Coding - Carolyn'!AW53, 1, 0)</f>
        <v>1</v>
      </c>
      <c r="AX53" s="36">
        <f>IF('Coding - Chris'!AX53='Coding - Carolyn'!AX53, 1, 0)</f>
        <v>1</v>
      </c>
      <c r="AY53" s="36">
        <f>IF('Coding - Chris'!AY53='Coding - Carolyn'!AY53, 1, 0)</f>
        <v>1</v>
      </c>
      <c r="AZ53" s="36">
        <f>IF('Coding - Chris'!AZ53='Coding - Carolyn'!AZ53, 1, 0)</f>
        <v>1</v>
      </c>
      <c r="BA53" s="36"/>
      <c r="BB53" s="36">
        <f>IF('Coding - Chris'!BB53='Coding - Carolyn'!BB53, 1, 0)</f>
        <v>1</v>
      </c>
      <c r="BC53" s="36">
        <f>IF('Coding - Chris'!BC53='Coding - Carolyn'!BC53, 1, 0)</f>
        <v>1</v>
      </c>
      <c r="BD53" s="36">
        <f>IF('Coding - Chris'!BD53='Coding - Carolyn'!BD53, 1, 0)</f>
        <v>1</v>
      </c>
      <c r="BE53" s="36">
        <f>IF('Coding - Chris'!BE53='Coding - Carolyn'!BE53, 1, 0)</f>
        <v>1</v>
      </c>
      <c r="BF53" s="36">
        <f>IF('Coding - Chris'!BF53='Coding - Carolyn'!BF53, 1, 0)</f>
        <v>1</v>
      </c>
      <c r="BG53" s="36">
        <f>IF('Coding - Chris'!BG53='Coding - Carolyn'!BG53, 1, 0)</f>
        <v>1</v>
      </c>
      <c r="BH53" s="36">
        <f>IF('Coding - Chris'!BH53='Coding - Carolyn'!BH53, 1, 0)</f>
        <v>1</v>
      </c>
      <c r="BI53" s="36">
        <f>IF('Coding - Chris'!BI53='Coding - Carolyn'!BI53, 1, 0)</f>
        <v>1</v>
      </c>
      <c r="BJ53" s="36">
        <f>IF('Coding - Chris'!BJ53='Coding - Carolyn'!BJ53, 1, 0)</f>
        <v>1</v>
      </c>
      <c r="BK53" s="36">
        <f>IF('Coding - Chris'!BK53='Coding - Carolyn'!BK53, 1, 0)</f>
        <v>1</v>
      </c>
      <c r="BL53" s="36">
        <f>IF('Coding - Chris'!BL53='Coding - Carolyn'!BL53, 1, 0)</f>
        <v>1</v>
      </c>
      <c r="BM53" s="36">
        <f>IF('Coding - Chris'!BM53='Coding - Carolyn'!BM53, 1, 0)</f>
        <v>1</v>
      </c>
      <c r="BN53" s="36">
        <f>IF('Coding - Chris'!BN53='Coding - Carolyn'!BN53, 1, 0)</f>
        <v>1</v>
      </c>
      <c r="BO53" s="36">
        <f>IF('Coding - Chris'!BO53='Coding - Carolyn'!BO53, 1, 0)</f>
        <v>1</v>
      </c>
      <c r="BP53" s="36">
        <f>IF('Coding - Chris'!BP53='Coding - Carolyn'!BP53, 1, 0)</f>
        <v>1</v>
      </c>
      <c r="BQ53" s="36">
        <f>IF('Coding - Chris'!BQ53='Coding - Carolyn'!BQ53, 1, 0)</f>
        <v>1</v>
      </c>
      <c r="BR53" s="36">
        <f>IF('Coding - Chris'!BR53='Coding - Carolyn'!BR53, 1, 0)</f>
        <v>1</v>
      </c>
      <c r="BS53" s="36">
        <f>IF('Coding - Chris'!BS53='Coding - Carolyn'!BS53, 1, 0)</f>
        <v>1</v>
      </c>
      <c r="BT53" s="36">
        <f>IF('Coding - Chris'!BT53='Coding - Carolyn'!BT53, 1, 0)</f>
        <v>1</v>
      </c>
      <c r="BV53" s="36">
        <f>IF('Coding - Chris'!BV53='Coding - Carolyn'!BV53, 1, 0)</f>
        <v>1</v>
      </c>
    </row>
    <row r="54" spans="1:74" ht="17.100000000000001" thickBot="1">
      <c r="A54" s="52">
        <v>51</v>
      </c>
      <c r="B54" s="44"/>
      <c r="C54" s="44"/>
      <c r="D54" s="44"/>
      <c r="E54" s="44"/>
      <c r="F54" s="44"/>
      <c r="G54" s="28">
        <v>0</v>
      </c>
      <c r="H54" s="36">
        <f>IF('Coding - Chris'!H54='Coding - Carolyn'!H54, 1, 0)</f>
        <v>1</v>
      </c>
      <c r="I54" s="36">
        <f>IF('Coding - Chris'!I54='Coding - Carolyn'!I54, 1, 0)</f>
        <v>1</v>
      </c>
      <c r="J54" s="36">
        <f>IF('Coding - Chris'!J54='Coding - Carolyn'!J54, 1, 0)</f>
        <v>1</v>
      </c>
      <c r="K54" s="36">
        <f>IF('Coding - Chris'!K54='Coding - Carolyn'!K54, 1, 0)</f>
        <v>1</v>
      </c>
      <c r="L54" s="36">
        <f>IF('Coding - Chris'!L54='Coding - Carolyn'!L54, 1, 0)</f>
        <v>1</v>
      </c>
      <c r="M54" s="36">
        <f>IF('Coding - Chris'!M54='Coding - Carolyn'!M54, 1, 0)</f>
        <v>1</v>
      </c>
      <c r="N54" s="36"/>
      <c r="O54" s="36">
        <f>IF('Coding - Chris'!O54='Coding - Carolyn'!O54, 1, 0)</f>
        <v>1</v>
      </c>
      <c r="P54" s="36">
        <f>IF('Coding - Chris'!P54='Coding - Carolyn'!P54, 1, 0)</f>
        <v>1</v>
      </c>
      <c r="Q54" s="36">
        <f>IF('Coding - Chris'!Q54='Coding - Carolyn'!Q54, 1, 0)</f>
        <v>1</v>
      </c>
      <c r="R54" s="36">
        <f>IF('Coding - Chris'!R54='Coding - Carolyn'!R54, 1, 0)</f>
        <v>1</v>
      </c>
      <c r="S54" s="36">
        <f>IF('Coding - Chris'!S54='Coding - Carolyn'!S54, 1, 0)</f>
        <v>1</v>
      </c>
      <c r="T54" s="36">
        <f>IF('Coding - Chris'!T54='Coding - Carolyn'!T54, 1, 0)</f>
        <v>1</v>
      </c>
      <c r="U54" s="36">
        <f>IF('Coding - Chris'!U54='Coding - Carolyn'!U54, 1, 0)</f>
        <v>1</v>
      </c>
      <c r="V54" s="36">
        <f>IF('Coding - Chris'!V54='Coding - Carolyn'!V54, 1, 0)</f>
        <v>1</v>
      </c>
      <c r="W54" s="36">
        <f>IF('Coding - Chris'!W54='Coding - Carolyn'!W54, 1, 0)</f>
        <v>1</v>
      </c>
      <c r="X54" s="36">
        <f>IF('Coding - Chris'!X54='Coding - Carolyn'!X54, 1, 0)</f>
        <v>1</v>
      </c>
      <c r="Y54" s="36">
        <f>IF('Coding - Chris'!Y54='Coding - Carolyn'!Y54, 1, 0)</f>
        <v>1</v>
      </c>
      <c r="Z54" s="36">
        <f>IF('Coding - Chris'!Z54='Coding - Carolyn'!Z54, 1, 0)</f>
        <v>1</v>
      </c>
      <c r="AA54" s="36">
        <f>IF('Coding - Chris'!AA54='Coding - Carolyn'!AA54, 1, 0)</f>
        <v>1</v>
      </c>
      <c r="AB54" s="36">
        <f>IF('Coding - Chris'!AB54='Coding - Carolyn'!AB54, 1, 0)</f>
        <v>1</v>
      </c>
      <c r="AC54" s="36">
        <f>IF('Coding - Chris'!AC54='Coding - Carolyn'!AC54, 1, 0)</f>
        <v>1</v>
      </c>
      <c r="AD54" s="36">
        <f>IF('Coding - Chris'!AD54='Coding - Carolyn'!AD54, 1, 0)</f>
        <v>1</v>
      </c>
      <c r="AE54" s="36">
        <f>IF('Coding - Chris'!AE54='Coding - Carolyn'!AE54, 1, 0)</f>
        <v>1</v>
      </c>
      <c r="AF54" s="36">
        <f>IF('Coding - Chris'!AF54='Coding - Carolyn'!AF54, 1, 0)</f>
        <v>1</v>
      </c>
      <c r="AG54" s="36"/>
      <c r="AH54" s="36">
        <f>IF('Coding - Chris'!AH54='Coding - Carolyn'!AH54, 1, 0)</f>
        <v>1</v>
      </c>
      <c r="AI54" s="36">
        <f>IF('Coding - Chris'!AI54='Coding - Carolyn'!AI54, 1, 0)</f>
        <v>1</v>
      </c>
      <c r="AJ54" s="36">
        <f>IF('Coding - Chris'!AJ54='Coding - Carolyn'!AJ54, 1, 0)</f>
        <v>1</v>
      </c>
      <c r="AK54" s="36">
        <f>IF('Coding - Chris'!AK54='Coding - Carolyn'!AK54, 1, 0)</f>
        <v>1</v>
      </c>
      <c r="AL54" s="36">
        <f>IF('Coding - Chris'!AL54='Coding - Carolyn'!AL54, 1, 0)</f>
        <v>1</v>
      </c>
      <c r="AM54" s="36">
        <f>IF('Coding - Chris'!AM54='Coding - Carolyn'!AM54, 1, 0)</f>
        <v>1</v>
      </c>
      <c r="AN54" s="36">
        <f>IF('Coding - Chris'!AN54='Coding - Carolyn'!AN54, 1, 0)</f>
        <v>1</v>
      </c>
      <c r="AO54" s="36">
        <f>IF('Coding - Chris'!AO54='Coding - Carolyn'!AO54, 1, 0)</f>
        <v>1</v>
      </c>
      <c r="AP54" s="36"/>
      <c r="AQ54" s="36">
        <f>IF('Coding - Chris'!AQ54='Coding - Carolyn'!AQ54, 1, 0)</f>
        <v>1</v>
      </c>
      <c r="AR54" s="36">
        <f>IF('Coding - Chris'!AR54='Coding - Carolyn'!AR54, 1, 0)</f>
        <v>1</v>
      </c>
      <c r="AS54" s="36">
        <f>IF('Coding - Chris'!AS54='Coding - Carolyn'!AS54, 1, 0)</f>
        <v>1</v>
      </c>
      <c r="AT54" s="36">
        <f>IF('Coding - Chris'!AT54='Coding - Carolyn'!AT54, 1, 0)</f>
        <v>1</v>
      </c>
      <c r="AU54" s="36">
        <f>IF('Coding - Chris'!AU54='Coding - Carolyn'!AU54, 1, 0)</f>
        <v>1</v>
      </c>
      <c r="AV54" s="36">
        <f>IF('Coding - Chris'!AV54='Coding - Carolyn'!AV54, 1, 0)</f>
        <v>1</v>
      </c>
      <c r="AW54" s="36">
        <f>IF('Coding - Chris'!AW54='Coding - Carolyn'!AW54, 1, 0)</f>
        <v>1</v>
      </c>
      <c r="AX54" s="36">
        <f>IF('Coding - Chris'!AX54='Coding - Carolyn'!AX54, 1, 0)</f>
        <v>1</v>
      </c>
      <c r="AY54" s="36">
        <f>IF('Coding - Chris'!AY54='Coding - Carolyn'!AY54, 1, 0)</f>
        <v>1</v>
      </c>
      <c r="AZ54" s="36">
        <f>IF('Coding - Chris'!AZ54='Coding - Carolyn'!AZ54, 1, 0)</f>
        <v>1</v>
      </c>
      <c r="BA54" s="36"/>
      <c r="BB54" s="36">
        <f>IF('Coding - Chris'!BB54='Coding - Carolyn'!BB54, 1, 0)</f>
        <v>1</v>
      </c>
      <c r="BC54" s="36">
        <f>IF('Coding - Chris'!BC54='Coding - Carolyn'!BC54, 1, 0)</f>
        <v>1</v>
      </c>
      <c r="BD54" s="36">
        <f>IF('Coding - Chris'!BD54='Coding - Carolyn'!BD54, 1, 0)</f>
        <v>1</v>
      </c>
      <c r="BE54" s="36">
        <f>IF('Coding - Chris'!BE54='Coding - Carolyn'!BE54, 1, 0)</f>
        <v>1</v>
      </c>
      <c r="BF54" s="36">
        <f>IF('Coding - Chris'!BF54='Coding - Carolyn'!BF54, 1, 0)</f>
        <v>1</v>
      </c>
      <c r="BG54" s="36">
        <f>IF('Coding - Chris'!BG54='Coding - Carolyn'!BG54, 1, 0)</f>
        <v>1</v>
      </c>
      <c r="BH54" s="36">
        <f>IF('Coding - Chris'!BH54='Coding - Carolyn'!BH54, 1, 0)</f>
        <v>1</v>
      </c>
      <c r="BI54" s="36">
        <f>IF('Coding - Chris'!BI54='Coding - Carolyn'!BI54, 1, 0)</f>
        <v>1</v>
      </c>
      <c r="BJ54" s="36">
        <f>IF('Coding - Chris'!BJ54='Coding - Carolyn'!BJ54, 1, 0)</f>
        <v>1</v>
      </c>
      <c r="BK54" s="36">
        <f>IF('Coding - Chris'!BK54='Coding - Carolyn'!BK54, 1, 0)</f>
        <v>1</v>
      </c>
      <c r="BL54" s="36">
        <f>IF('Coding - Chris'!BL54='Coding - Carolyn'!BL54, 1, 0)</f>
        <v>1</v>
      </c>
      <c r="BM54" s="36">
        <f>IF('Coding - Chris'!BM54='Coding - Carolyn'!BM54, 1, 0)</f>
        <v>1</v>
      </c>
      <c r="BN54" s="36">
        <f>IF('Coding - Chris'!BN54='Coding - Carolyn'!BN54, 1, 0)</f>
        <v>1</v>
      </c>
      <c r="BO54" s="36">
        <f>IF('Coding - Chris'!BO54='Coding - Carolyn'!BO54, 1, 0)</f>
        <v>1</v>
      </c>
      <c r="BP54" s="36">
        <f>IF('Coding - Chris'!BP54='Coding - Carolyn'!BP54, 1, 0)</f>
        <v>1</v>
      </c>
      <c r="BQ54" s="36">
        <f>IF('Coding - Chris'!BQ54='Coding - Carolyn'!BQ54, 1, 0)</f>
        <v>1</v>
      </c>
      <c r="BR54" s="36">
        <f>IF('Coding - Chris'!BR54='Coding - Carolyn'!BR54, 1, 0)</f>
        <v>1</v>
      </c>
      <c r="BS54" s="36">
        <f>IF('Coding - Chris'!BS54='Coding - Carolyn'!BS54, 1, 0)</f>
        <v>1</v>
      </c>
      <c r="BT54" s="36">
        <f>IF('Coding - Chris'!BT54='Coding - Carolyn'!BT54, 1, 0)</f>
        <v>1</v>
      </c>
      <c r="BV54" s="36">
        <f>IF('Coding - Chris'!BV54='Coding - Carolyn'!BV54, 1, 0)</f>
        <v>1</v>
      </c>
    </row>
    <row r="55" spans="1:74" ht="17.100000000000001" thickBot="1">
      <c r="A55" s="52">
        <v>54</v>
      </c>
      <c r="B55" s="44"/>
      <c r="C55" s="44"/>
      <c r="D55" s="44"/>
      <c r="E55" s="44"/>
      <c r="F55" s="44"/>
      <c r="G55" s="28">
        <v>0</v>
      </c>
      <c r="H55" s="36">
        <f>IF('Coding - Chris'!H55='Coding - Carolyn'!H55, 1, 0)</f>
        <v>1</v>
      </c>
      <c r="I55" s="36">
        <f>IF('Coding - Chris'!I55='Coding - Carolyn'!I55, 1, 0)</f>
        <v>1</v>
      </c>
      <c r="J55" s="36">
        <f>IF('Coding - Chris'!J55='Coding - Carolyn'!J55, 1, 0)</f>
        <v>1</v>
      </c>
      <c r="K55" s="36">
        <f>IF('Coding - Chris'!K55='Coding - Carolyn'!K55, 1, 0)</f>
        <v>1</v>
      </c>
      <c r="L55" s="36">
        <f>IF('Coding - Chris'!L55='Coding - Carolyn'!L55, 1, 0)</f>
        <v>1</v>
      </c>
      <c r="M55" s="36">
        <f>IF('Coding - Chris'!M55='Coding - Carolyn'!M55, 1, 0)</f>
        <v>1</v>
      </c>
      <c r="N55" s="36"/>
      <c r="O55" s="36">
        <f>IF('Coding - Chris'!O55='Coding - Carolyn'!O55, 1, 0)</f>
        <v>1</v>
      </c>
      <c r="P55" s="36">
        <f>IF('Coding - Chris'!P55='Coding - Carolyn'!P55, 1, 0)</f>
        <v>1</v>
      </c>
      <c r="Q55" s="36">
        <f>IF('Coding - Chris'!Q55='Coding - Carolyn'!Q55, 1, 0)</f>
        <v>1</v>
      </c>
      <c r="R55" s="36">
        <f>IF('Coding - Chris'!R55='Coding - Carolyn'!R55, 1, 0)</f>
        <v>1</v>
      </c>
      <c r="S55" s="36">
        <f>IF('Coding - Chris'!S55='Coding - Carolyn'!S55, 1, 0)</f>
        <v>1</v>
      </c>
      <c r="T55" s="36">
        <f>IF('Coding - Chris'!T55='Coding - Carolyn'!T55, 1, 0)</f>
        <v>1</v>
      </c>
      <c r="U55" s="36">
        <f>IF('Coding - Chris'!U55='Coding - Carolyn'!U55, 1, 0)</f>
        <v>1</v>
      </c>
      <c r="V55" s="36">
        <f>IF('Coding - Chris'!V55='Coding - Carolyn'!V55, 1, 0)</f>
        <v>1</v>
      </c>
      <c r="W55" s="36">
        <f>IF('Coding - Chris'!W55='Coding - Carolyn'!W55, 1, 0)</f>
        <v>1</v>
      </c>
      <c r="X55" s="36">
        <f>IF('Coding - Chris'!X55='Coding - Carolyn'!X55, 1, 0)</f>
        <v>1</v>
      </c>
      <c r="Y55" s="36">
        <f>IF('Coding - Chris'!Y55='Coding - Carolyn'!Y55, 1, 0)</f>
        <v>1</v>
      </c>
      <c r="Z55" s="36">
        <f>IF('Coding - Chris'!Z55='Coding - Carolyn'!Z55, 1, 0)</f>
        <v>1</v>
      </c>
      <c r="AA55" s="36">
        <f>IF('Coding - Chris'!AA55='Coding - Carolyn'!AA55, 1, 0)</f>
        <v>1</v>
      </c>
      <c r="AB55" s="36">
        <f>IF('Coding - Chris'!AB55='Coding - Carolyn'!AB55, 1, 0)</f>
        <v>1</v>
      </c>
      <c r="AC55" s="36">
        <f>IF('Coding - Chris'!AC55='Coding - Carolyn'!AC55, 1, 0)</f>
        <v>1</v>
      </c>
      <c r="AD55" s="36">
        <f>IF('Coding - Chris'!AD55='Coding - Carolyn'!AD55, 1, 0)</f>
        <v>1</v>
      </c>
      <c r="AE55" s="36">
        <f>IF('Coding - Chris'!AE55='Coding - Carolyn'!AE55, 1, 0)</f>
        <v>1</v>
      </c>
      <c r="AF55" s="36">
        <f>IF('Coding - Chris'!AF55='Coding - Carolyn'!AF55, 1, 0)</f>
        <v>1</v>
      </c>
      <c r="AG55" s="36"/>
      <c r="AH55" s="36">
        <f>IF('Coding - Chris'!AH55='Coding - Carolyn'!AH55, 1, 0)</f>
        <v>1</v>
      </c>
      <c r="AI55" s="36">
        <f>IF('Coding - Chris'!AI55='Coding - Carolyn'!AI55, 1, 0)</f>
        <v>1</v>
      </c>
      <c r="AJ55" s="36">
        <f>IF('Coding - Chris'!AJ55='Coding - Carolyn'!AJ55, 1, 0)</f>
        <v>1</v>
      </c>
      <c r="AK55" s="36">
        <f>IF('Coding - Chris'!AK55='Coding - Carolyn'!AK55, 1, 0)</f>
        <v>1</v>
      </c>
      <c r="AL55" s="36">
        <f>IF('Coding - Chris'!AL55='Coding - Carolyn'!AL55, 1, 0)</f>
        <v>1</v>
      </c>
      <c r="AM55" s="36">
        <f>IF('Coding - Chris'!AM55='Coding - Carolyn'!AM55, 1, 0)</f>
        <v>1</v>
      </c>
      <c r="AN55" s="36">
        <f>IF('Coding - Chris'!AN55='Coding - Carolyn'!AN55, 1, 0)</f>
        <v>1</v>
      </c>
      <c r="AO55" s="36">
        <f>IF('Coding - Chris'!AO55='Coding - Carolyn'!AO55, 1, 0)</f>
        <v>1</v>
      </c>
      <c r="AP55" s="36"/>
      <c r="AQ55" s="36">
        <f>IF('Coding - Chris'!AQ55='Coding - Carolyn'!AQ55, 1, 0)</f>
        <v>1</v>
      </c>
      <c r="AR55" s="36">
        <f>IF('Coding - Chris'!AR55='Coding - Carolyn'!AR55, 1, 0)</f>
        <v>1</v>
      </c>
      <c r="AS55" s="36">
        <f>IF('Coding - Chris'!AS55='Coding - Carolyn'!AS55, 1, 0)</f>
        <v>1</v>
      </c>
      <c r="AT55" s="36">
        <f>IF('Coding - Chris'!AT55='Coding - Carolyn'!AT55, 1, 0)</f>
        <v>1</v>
      </c>
      <c r="AU55" s="36">
        <f>IF('Coding - Chris'!AU55='Coding - Carolyn'!AU55, 1, 0)</f>
        <v>1</v>
      </c>
      <c r="AV55" s="36">
        <f>IF('Coding - Chris'!AV55='Coding - Carolyn'!AV55, 1, 0)</f>
        <v>1</v>
      </c>
      <c r="AW55" s="36">
        <f>IF('Coding - Chris'!AW55='Coding - Carolyn'!AW55, 1, 0)</f>
        <v>1</v>
      </c>
      <c r="AX55" s="36">
        <f>IF('Coding - Chris'!AX55='Coding - Carolyn'!AX55, 1, 0)</f>
        <v>1</v>
      </c>
      <c r="AY55" s="36">
        <f>IF('Coding - Chris'!AY55='Coding - Carolyn'!AY55, 1, 0)</f>
        <v>1</v>
      </c>
      <c r="AZ55" s="36">
        <f>IF('Coding - Chris'!AZ55='Coding - Carolyn'!AZ55, 1, 0)</f>
        <v>1</v>
      </c>
      <c r="BA55" s="36"/>
      <c r="BB55" s="36">
        <f>IF('Coding - Chris'!BB55='Coding - Carolyn'!BB55, 1, 0)</f>
        <v>1</v>
      </c>
      <c r="BC55" s="36">
        <f>IF('Coding - Chris'!BC55='Coding - Carolyn'!BC55, 1, 0)</f>
        <v>1</v>
      </c>
      <c r="BD55" s="36">
        <f>IF('Coding - Chris'!BD55='Coding - Carolyn'!BD55, 1, 0)</f>
        <v>1</v>
      </c>
      <c r="BE55" s="36">
        <f>IF('Coding - Chris'!BE55='Coding - Carolyn'!BE55, 1, 0)</f>
        <v>1</v>
      </c>
      <c r="BF55" s="36">
        <f>IF('Coding - Chris'!BF55='Coding - Carolyn'!BF55, 1, 0)</f>
        <v>1</v>
      </c>
      <c r="BG55" s="36">
        <f>IF('Coding - Chris'!BG55='Coding - Carolyn'!BG55, 1, 0)</f>
        <v>1</v>
      </c>
      <c r="BH55" s="36">
        <f>IF('Coding - Chris'!BH55='Coding - Carolyn'!BH55, 1, 0)</f>
        <v>1</v>
      </c>
      <c r="BI55" s="36">
        <f>IF('Coding - Chris'!BI55='Coding - Carolyn'!BI55, 1, 0)</f>
        <v>1</v>
      </c>
      <c r="BJ55" s="36">
        <f>IF('Coding - Chris'!BJ55='Coding - Carolyn'!BJ55, 1, 0)</f>
        <v>1</v>
      </c>
      <c r="BK55" s="36">
        <f>IF('Coding - Chris'!BK55='Coding - Carolyn'!BK55, 1, 0)</f>
        <v>1</v>
      </c>
      <c r="BL55" s="36">
        <f>IF('Coding - Chris'!BL55='Coding - Carolyn'!BL55, 1, 0)</f>
        <v>1</v>
      </c>
      <c r="BM55" s="36">
        <f>IF('Coding - Chris'!BM55='Coding - Carolyn'!BM55, 1, 0)</f>
        <v>1</v>
      </c>
      <c r="BN55" s="36">
        <f>IF('Coding - Chris'!BN55='Coding - Carolyn'!BN55, 1, 0)</f>
        <v>1</v>
      </c>
      <c r="BO55" s="36">
        <f>IF('Coding - Chris'!BO55='Coding - Carolyn'!BO55, 1, 0)</f>
        <v>1</v>
      </c>
      <c r="BP55" s="36">
        <f>IF('Coding - Chris'!BP55='Coding - Carolyn'!BP55, 1, 0)</f>
        <v>1</v>
      </c>
      <c r="BQ55" s="36">
        <f>IF('Coding - Chris'!BQ55='Coding - Carolyn'!BQ55, 1, 0)</f>
        <v>1</v>
      </c>
      <c r="BR55" s="36">
        <f>IF('Coding - Chris'!BR55='Coding - Carolyn'!BR55, 1, 0)</f>
        <v>1</v>
      </c>
      <c r="BS55" s="36">
        <f>IF('Coding - Chris'!BS55='Coding - Carolyn'!BS55, 1, 0)</f>
        <v>1</v>
      </c>
      <c r="BT55" s="36">
        <f>IF('Coding - Chris'!BT55='Coding - Carolyn'!BT55, 1, 0)</f>
        <v>1</v>
      </c>
      <c r="BV55" s="36">
        <f>IF('Coding - Chris'!BV55='Coding - Carolyn'!BV55, 1, 0)</f>
        <v>1</v>
      </c>
    </row>
    <row r="56" spans="1:74" ht="17.100000000000001" thickBot="1">
      <c r="A56" s="52"/>
      <c r="B56" s="44"/>
      <c r="C56" s="44"/>
      <c r="D56" s="44"/>
      <c r="E56" s="44"/>
      <c r="F56" s="44"/>
      <c r="G56" s="28">
        <v>0</v>
      </c>
      <c r="H56" s="36">
        <f>IF('Coding - Chris'!H56='Coding - Carolyn'!H56, 1, 0)</f>
        <v>1</v>
      </c>
      <c r="I56" s="36">
        <f>IF('Coding - Chris'!I56='Coding - Carolyn'!I56, 1, 0)</f>
        <v>1</v>
      </c>
      <c r="J56" s="36">
        <f>IF('Coding - Chris'!J56='Coding - Carolyn'!J56, 1, 0)</f>
        <v>1</v>
      </c>
      <c r="K56" s="36">
        <f>IF('Coding - Chris'!K56='Coding - Carolyn'!K56, 1, 0)</f>
        <v>1</v>
      </c>
      <c r="L56" s="36">
        <f>IF('Coding - Chris'!L56='Coding - Carolyn'!L56, 1, 0)</f>
        <v>1</v>
      </c>
      <c r="M56" s="36">
        <f>IF('Coding - Chris'!M56='Coding - Carolyn'!M56, 1, 0)</f>
        <v>1</v>
      </c>
      <c r="N56" s="36"/>
      <c r="O56" s="36">
        <f>IF('Coding - Chris'!O56='Coding - Carolyn'!O56, 1, 0)</f>
        <v>1</v>
      </c>
      <c r="P56" s="36">
        <f>IF('Coding - Chris'!P56='Coding - Carolyn'!P56, 1, 0)</f>
        <v>1</v>
      </c>
      <c r="Q56" s="36">
        <f>IF('Coding - Chris'!Q56='Coding - Carolyn'!Q56, 1, 0)</f>
        <v>1</v>
      </c>
      <c r="R56" s="36">
        <f>IF('Coding - Chris'!R56='Coding - Carolyn'!R56, 1, 0)</f>
        <v>1</v>
      </c>
      <c r="S56" s="36">
        <f>IF('Coding - Chris'!S56='Coding - Carolyn'!S56, 1, 0)</f>
        <v>1</v>
      </c>
      <c r="T56" s="36">
        <f>IF('Coding - Chris'!T56='Coding - Carolyn'!T56, 1, 0)</f>
        <v>1</v>
      </c>
      <c r="U56" s="36">
        <f>IF('Coding - Chris'!U56='Coding - Carolyn'!U56, 1, 0)</f>
        <v>1</v>
      </c>
      <c r="V56" s="36">
        <f>IF('Coding - Chris'!V56='Coding - Carolyn'!V56, 1, 0)</f>
        <v>1</v>
      </c>
      <c r="W56" s="36">
        <f>IF('Coding - Chris'!W56='Coding - Carolyn'!W56, 1, 0)</f>
        <v>1</v>
      </c>
      <c r="X56" s="36">
        <f>IF('Coding - Chris'!X56='Coding - Carolyn'!X56, 1, 0)</f>
        <v>1</v>
      </c>
      <c r="Y56" s="36">
        <f>IF('Coding - Chris'!Y56='Coding - Carolyn'!Y56, 1, 0)</f>
        <v>1</v>
      </c>
      <c r="Z56" s="36">
        <f>IF('Coding - Chris'!Z56='Coding - Carolyn'!Z56, 1, 0)</f>
        <v>1</v>
      </c>
      <c r="AA56" s="36">
        <f>IF('Coding - Chris'!AA56='Coding - Carolyn'!AA56, 1, 0)</f>
        <v>1</v>
      </c>
      <c r="AB56" s="36">
        <f>IF('Coding - Chris'!AB56='Coding - Carolyn'!AB56, 1, 0)</f>
        <v>1</v>
      </c>
      <c r="AC56" s="36">
        <f>IF('Coding - Chris'!AC56='Coding - Carolyn'!AC56, 1, 0)</f>
        <v>1</v>
      </c>
      <c r="AD56" s="36">
        <f>IF('Coding - Chris'!AD56='Coding - Carolyn'!AD56, 1, 0)</f>
        <v>1</v>
      </c>
      <c r="AE56" s="36">
        <f>IF('Coding - Chris'!AE56='Coding - Carolyn'!AE56, 1, 0)</f>
        <v>1</v>
      </c>
      <c r="AF56" s="36">
        <f>IF('Coding - Chris'!AF56='Coding - Carolyn'!AF56, 1, 0)</f>
        <v>1</v>
      </c>
      <c r="AG56" s="36"/>
      <c r="AH56" s="36">
        <f>IF('Coding - Chris'!AH56='Coding - Carolyn'!AH56, 1, 0)</f>
        <v>1</v>
      </c>
      <c r="AI56" s="36">
        <f>IF('Coding - Chris'!AI56='Coding - Carolyn'!AI56, 1, 0)</f>
        <v>1</v>
      </c>
      <c r="AJ56" s="36">
        <f>IF('Coding - Chris'!AJ56='Coding - Carolyn'!AJ56, 1, 0)</f>
        <v>1</v>
      </c>
      <c r="AK56" s="36">
        <f>IF('Coding - Chris'!AK56='Coding - Carolyn'!AK56, 1, 0)</f>
        <v>1</v>
      </c>
      <c r="AL56" s="36">
        <f>IF('Coding - Chris'!AL56='Coding - Carolyn'!AL56, 1, 0)</f>
        <v>1</v>
      </c>
      <c r="AM56" s="36">
        <f>IF('Coding - Chris'!AM56='Coding - Carolyn'!AM56, 1, 0)</f>
        <v>1</v>
      </c>
      <c r="AN56" s="36">
        <f>IF('Coding - Chris'!AN56='Coding - Carolyn'!AN56, 1, 0)</f>
        <v>1</v>
      </c>
      <c r="AO56" s="36">
        <f>IF('Coding - Chris'!AO56='Coding - Carolyn'!AO56, 1, 0)</f>
        <v>1</v>
      </c>
      <c r="AP56" s="36"/>
      <c r="AQ56" s="36">
        <f>IF('Coding - Chris'!AQ56='Coding - Carolyn'!AQ56, 1, 0)</f>
        <v>1</v>
      </c>
      <c r="AR56" s="36">
        <f>IF('Coding - Chris'!AR56='Coding - Carolyn'!AR56, 1, 0)</f>
        <v>1</v>
      </c>
      <c r="AS56" s="36">
        <f>IF('Coding - Chris'!AS56='Coding - Carolyn'!AS56, 1, 0)</f>
        <v>1</v>
      </c>
      <c r="AT56" s="36">
        <f>IF('Coding - Chris'!AT56='Coding - Carolyn'!AT56, 1, 0)</f>
        <v>1</v>
      </c>
      <c r="AU56" s="36">
        <f>IF('Coding - Chris'!AU56='Coding - Carolyn'!AU56, 1, 0)</f>
        <v>1</v>
      </c>
      <c r="AV56" s="36">
        <f>IF('Coding - Chris'!AV56='Coding - Carolyn'!AV56, 1, 0)</f>
        <v>1</v>
      </c>
      <c r="AW56" s="36">
        <f>IF('Coding - Chris'!AW56='Coding - Carolyn'!AW56, 1, 0)</f>
        <v>1</v>
      </c>
      <c r="AX56" s="36">
        <f>IF('Coding - Chris'!AX56='Coding - Carolyn'!AX56, 1, 0)</f>
        <v>1</v>
      </c>
      <c r="AY56" s="36">
        <f>IF('Coding - Chris'!AY56='Coding - Carolyn'!AY56, 1, 0)</f>
        <v>1</v>
      </c>
      <c r="AZ56" s="36">
        <f>IF('Coding - Chris'!AZ56='Coding - Carolyn'!AZ56, 1, 0)</f>
        <v>1</v>
      </c>
      <c r="BA56" s="36"/>
      <c r="BB56" s="36">
        <f>IF('Coding - Chris'!BB56='Coding - Carolyn'!BB56, 1, 0)</f>
        <v>1</v>
      </c>
      <c r="BC56" s="36">
        <f>IF('Coding - Chris'!BC56='Coding - Carolyn'!BC56, 1, 0)</f>
        <v>1</v>
      </c>
      <c r="BD56" s="36">
        <f>IF('Coding - Chris'!BD56='Coding - Carolyn'!BD56, 1, 0)</f>
        <v>1</v>
      </c>
      <c r="BE56" s="36">
        <f>IF('Coding - Chris'!BE56='Coding - Carolyn'!BE56, 1, 0)</f>
        <v>1</v>
      </c>
      <c r="BF56" s="36">
        <f>IF('Coding - Chris'!BF56='Coding - Carolyn'!BF56, 1, 0)</f>
        <v>1</v>
      </c>
      <c r="BG56" s="36">
        <f>IF('Coding - Chris'!BG56='Coding - Carolyn'!BG56, 1, 0)</f>
        <v>1</v>
      </c>
      <c r="BH56" s="36">
        <f>IF('Coding - Chris'!BH56='Coding - Carolyn'!BH56, 1, 0)</f>
        <v>1</v>
      </c>
      <c r="BI56" s="36">
        <f>IF('Coding - Chris'!BI56='Coding - Carolyn'!BI56, 1, 0)</f>
        <v>1</v>
      </c>
      <c r="BJ56" s="36">
        <f>IF('Coding - Chris'!BJ56='Coding - Carolyn'!BJ56, 1, 0)</f>
        <v>1</v>
      </c>
      <c r="BK56" s="36">
        <f>IF('Coding - Chris'!BK56='Coding - Carolyn'!BK56, 1, 0)</f>
        <v>1</v>
      </c>
      <c r="BL56" s="36">
        <f>IF('Coding - Chris'!BL56='Coding - Carolyn'!BL56, 1, 0)</f>
        <v>1</v>
      </c>
      <c r="BM56" s="36">
        <f>IF('Coding - Chris'!BM56='Coding - Carolyn'!BM56, 1, 0)</f>
        <v>1</v>
      </c>
      <c r="BN56" s="36">
        <f>IF('Coding - Chris'!BN56='Coding - Carolyn'!BN56, 1, 0)</f>
        <v>1</v>
      </c>
      <c r="BO56" s="36">
        <f>IF('Coding - Chris'!BO56='Coding - Carolyn'!BO56, 1, 0)</f>
        <v>1</v>
      </c>
      <c r="BP56" s="36">
        <f>IF('Coding - Chris'!BP56='Coding - Carolyn'!BP56, 1, 0)</f>
        <v>1</v>
      </c>
      <c r="BQ56" s="36">
        <f>IF('Coding - Chris'!BQ56='Coding - Carolyn'!BQ56, 1, 0)</f>
        <v>1</v>
      </c>
      <c r="BR56" s="36">
        <f>IF('Coding - Chris'!BR56='Coding - Carolyn'!BR56, 1, 0)</f>
        <v>1</v>
      </c>
      <c r="BS56" s="36">
        <f>IF('Coding - Chris'!BS56='Coding - Carolyn'!BS56, 1, 0)</f>
        <v>1</v>
      </c>
      <c r="BT56" s="36">
        <f>IF('Coding - Chris'!BT56='Coding - Carolyn'!BT56, 1, 0)</f>
        <v>1</v>
      </c>
      <c r="BV56" s="36">
        <f>IF('Coding - Chris'!BV56='Coding - Carolyn'!BV56, 1, 0)</f>
        <v>1</v>
      </c>
    </row>
    <row r="57" spans="1:74" ht="17.100000000000001" thickBot="1">
      <c r="A57" s="52">
        <v>57</v>
      </c>
      <c r="B57" s="44"/>
      <c r="C57" s="44"/>
      <c r="D57" s="44"/>
      <c r="E57" s="44"/>
      <c r="F57" s="44"/>
      <c r="G57" s="28">
        <v>0</v>
      </c>
      <c r="H57" s="36">
        <f>IF('Coding - Chris'!H57='Coding - Carolyn'!H57, 1, 0)</f>
        <v>1</v>
      </c>
      <c r="I57" s="36">
        <f>IF('Coding - Chris'!I57='Coding - Carolyn'!I57, 1, 0)</f>
        <v>1</v>
      </c>
      <c r="J57" s="36">
        <f>IF('Coding - Chris'!J57='Coding - Carolyn'!J57, 1, 0)</f>
        <v>1</v>
      </c>
      <c r="K57" s="36">
        <f>IF('Coding - Chris'!K57='Coding - Carolyn'!K57, 1, 0)</f>
        <v>1</v>
      </c>
      <c r="L57" s="36">
        <f>IF('Coding - Chris'!L57='Coding - Carolyn'!L57, 1, 0)</f>
        <v>1</v>
      </c>
      <c r="M57" s="36">
        <f>IF('Coding - Chris'!M57='Coding - Carolyn'!M57, 1, 0)</f>
        <v>1</v>
      </c>
      <c r="N57" s="36"/>
      <c r="O57" s="36">
        <f>IF('Coding - Chris'!O57='Coding - Carolyn'!O57, 1, 0)</f>
        <v>1</v>
      </c>
      <c r="P57" s="36">
        <f>IF('Coding - Chris'!P57='Coding - Carolyn'!P57, 1, 0)</f>
        <v>1</v>
      </c>
      <c r="Q57" s="36">
        <f>IF('Coding - Chris'!Q57='Coding - Carolyn'!Q57, 1, 0)</f>
        <v>1</v>
      </c>
      <c r="R57" s="36">
        <f>IF('Coding - Chris'!R57='Coding - Carolyn'!R57, 1, 0)</f>
        <v>1</v>
      </c>
      <c r="S57" s="36">
        <f>IF('Coding - Chris'!S57='Coding - Carolyn'!S57, 1, 0)</f>
        <v>1</v>
      </c>
      <c r="T57" s="36">
        <f>IF('Coding - Chris'!T57='Coding - Carolyn'!T57, 1, 0)</f>
        <v>1</v>
      </c>
      <c r="U57" s="36">
        <f>IF('Coding - Chris'!U57='Coding - Carolyn'!U57, 1, 0)</f>
        <v>1</v>
      </c>
      <c r="V57" s="36">
        <f>IF('Coding - Chris'!V57='Coding - Carolyn'!V57, 1, 0)</f>
        <v>1</v>
      </c>
      <c r="W57" s="36">
        <f>IF('Coding - Chris'!W57='Coding - Carolyn'!W57, 1, 0)</f>
        <v>1</v>
      </c>
      <c r="X57" s="36">
        <f>IF('Coding - Chris'!X57='Coding - Carolyn'!X57, 1, 0)</f>
        <v>1</v>
      </c>
      <c r="Y57" s="36">
        <f>IF('Coding - Chris'!Y57='Coding - Carolyn'!Y57, 1, 0)</f>
        <v>1</v>
      </c>
      <c r="Z57" s="36">
        <f>IF('Coding - Chris'!Z57='Coding - Carolyn'!Z57, 1, 0)</f>
        <v>1</v>
      </c>
      <c r="AA57" s="36">
        <f>IF('Coding - Chris'!AA57='Coding - Carolyn'!AA57, 1, 0)</f>
        <v>1</v>
      </c>
      <c r="AB57" s="36">
        <f>IF('Coding - Chris'!AB57='Coding - Carolyn'!AB57, 1, 0)</f>
        <v>1</v>
      </c>
      <c r="AC57" s="36">
        <f>IF('Coding - Chris'!AC57='Coding - Carolyn'!AC57, 1, 0)</f>
        <v>1</v>
      </c>
      <c r="AD57" s="36">
        <f>IF('Coding - Chris'!AD57='Coding - Carolyn'!AD57, 1, 0)</f>
        <v>1</v>
      </c>
      <c r="AE57" s="36">
        <f>IF('Coding - Chris'!AE57='Coding - Carolyn'!AE57, 1, 0)</f>
        <v>1</v>
      </c>
      <c r="AF57" s="36">
        <f>IF('Coding - Chris'!AF57='Coding - Carolyn'!AF57, 1, 0)</f>
        <v>1</v>
      </c>
      <c r="AG57" s="36"/>
      <c r="AH57" s="36">
        <f>IF('Coding - Chris'!AH57='Coding - Carolyn'!AH57, 1, 0)</f>
        <v>1</v>
      </c>
      <c r="AI57" s="36">
        <f>IF('Coding - Chris'!AI57='Coding - Carolyn'!AI57, 1, 0)</f>
        <v>1</v>
      </c>
      <c r="AJ57" s="36">
        <f>IF('Coding - Chris'!AJ57='Coding - Carolyn'!AJ57, 1, 0)</f>
        <v>1</v>
      </c>
      <c r="AK57" s="36">
        <f>IF('Coding - Chris'!AK57='Coding - Carolyn'!AK57, 1, 0)</f>
        <v>1</v>
      </c>
      <c r="AL57" s="36">
        <f>IF('Coding - Chris'!AL57='Coding - Carolyn'!AL57, 1, 0)</f>
        <v>1</v>
      </c>
      <c r="AM57" s="36">
        <f>IF('Coding - Chris'!AM57='Coding - Carolyn'!AM57, 1, 0)</f>
        <v>1</v>
      </c>
      <c r="AN57" s="36">
        <f>IF('Coding - Chris'!AN57='Coding - Carolyn'!AN57, 1, 0)</f>
        <v>1</v>
      </c>
      <c r="AO57" s="36">
        <f>IF('Coding - Chris'!AO57='Coding - Carolyn'!AO57, 1, 0)</f>
        <v>1</v>
      </c>
      <c r="AP57" s="36"/>
      <c r="AQ57" s="36">
        <f>IF('Coding - Chris'!AQ57='Coding - Carolyn'!AQ57, 1, 0)</f>
        <v>1</v>
      </c>
      <c r="AR57" s="36">
        <f>IF('Coding - Chris'!AR57='Coding - Carolyn'!AR57, 1, 0)</f>
        <v>1</v>
      </c>
      <c r="AS57" s="36">
        <f>IF('Coding - Chris'!AS57='Coding - Carolyn'!AS57, 1, 0)</f>
        <v>1</v>
      </c>
      <c r="AT57" s="36">
        <f>IF('Coding - Chris'!AT57='Coding - Carolyn'!AT57, 1, 0)</f>
        <v>1</v>
      </c>
      <c r="AU57" s="36">
        <f>IF('Coding - Chris'!AU57='Coding - Carolyn'!AU57, 1, 0)</f>
        <v>1</v>
      </c>
      <c r="AV57" s="36">
        <f>IF('Coding - Chris'!AV57='Coding - Carolyn'!AV57, 1, 0)</f>
        <v>1</v>
      </c>
      <c r="AW57" s="36">
        <f>IF('Coding - Chris'!AW57='Coding - Carolyn'!AW57, 1, 0)</f>
        <v>1</v>
      </c>
      <c r="AX57" s="36">
        <f>IF('Coding - Chris'!AX57='Coding - Carolyn'!AX57, 1, 0)</f>
        <v>1</v>
      </c>
      <c r="AY57" s="36">
        <f>IF('Coding - Chris'!AY57='Coding - Carolyn'!AY57, 1, 0)</f>
        <v>1</v>
      </c>
      <c r="AZ57" s="36">
        <f>IF('Coding - Chris'!AZ57='Coding - Carolyn'!AZ57, 1, 0)</f>
        <v>1</v>
      </c>
      <c r="BA57" s="36"/>
      <c r="BB57" s="36">
        <f>IF('Coding - Chris'!BB57='Coding - Carolyn'!BB57, 1, 0)</f>
        <v>1</v>
      </c>
      <c r="BC57" s="36">
        <f>IF('Coding - Chris'!BC57='Coding - Carolyn'!BC57, 1, 0)</f>
        <v>1</v>
      </c>
      <c r="BD57" s="36">
        <f>IF('Coding - Chris'!BD57='Coding - Carolyn'!BD57, 1, 0)</f>
        <v>1</v>
      </c>
      <c r="BE57" s="36">
        <f>IF('Coding - Chris'!BE57='Coding - Carolyn'!BE57, 1, 0)</f>
        <v>1</v>
      </c>
      <c r="BF57" s="36">
        <f>IF('Coding - Chris'!BF57='Coding - Carolyn'!BF57, 1, 0)</f>
        <v>1</v>
      </c>
      <c r="BG57" s="36">
        <f>IF('Coding - Chris'!BG57='Coding - Carolyn'!BG57, 1, 0)</f>
        <v>1</v>
      </c>
      <c r="BH57" s="36">
        <f>IF('Coding - Chris'!BH57='Coding - Carolyn'!BH57, 1, 0)</f>
        <v>1</v>
      </c>
      <c r="BI57" s="36">
        <f>IF('Coding - Chris'!BI57='Coding - Carolyn'!BI57, 1, 0)</f>
        <v>1</v>
      </c>
      <c r="BJ57" s="36">
        <f>IF('Coding - Chris'!BJ57='Coding - Carolyn'!BJ57, 1, 0)</f>
        <v>1</v>
      </c>
      <c r="BK57" s="36">
        <f>IF('Coding - Chris'!BK57='Coding - Carolyn'!BK57, 1, 0)</f>
        <v>1</v>
      </c>
      <c r="BL57" s="36">
        <f>IF('Coding - Chris'!BL57='Coding - Carolyn'!BL57, 1, 0)</f>
        <v>1</v>
      </c>
      <c r="BM57" s="36">
        <f>IF('Coding - Chris'!BM57='Coding - Carolyn'!BM57, 1, 0)</f>
        <v>1</v>
      </c>
      <c r="BN57" s="36">
        <f>IF('Coding - Chris'!BN57='Coding - Carolyn'!BN57, 1, 0)</f>
        <v>1</v>
      </c>
      <c r="BO57" s="36">
        <f>IF('Coding - Chris'!BO57='Coding - Carolyn'!BO57, 1, 0)</f>
        <v>1</v>
      </c>
      <c r="BP57" s="36">
        <f>IF('Coding - Chris'!BP57='Coding - Carolyn'!BP57, 1, 0)</f>
        <v>1</v>
      </c>
      <c r="BQ57" s="36">
        <f>IF('Coding - Chris'!BQ57='Coding - Carolyn'!BQ57, 1, 0)</f>
        <v>1</v>
      </c>
      <c r="BR57" s="36">
        <f>IF('Coding - Chris'!BR57='Coding - Carolyn'!BR57, 1, 0)</f>
        <v>1</v>
      </c>
      <c r="BS57" s="36">
        <f>IF('Coding - Chris'!BS57='Coding - Carolyn'!BS57, 1, 0)</f>
        <v>1</v>
      </c>
      <c r="BT57" s="36">
        <f>IF('Coding - Chris'!BT57='Coding - Carolyn'!BT57, 1, 0)</f>
        <v>1</v>
      </c>
      <c r="BV57" s="36">
        <f>IF('Coding - Chris'!BV57='Coding - Carolyn'!BV57, 1, 0)</f>
        <v>1</v>
      </c>
    </row>
    <row r="58" spans="1:74" ht="17.100000000000001" thickBot="1">
      <c r="A58" s="52"/>
      <c r="B58" s="44"/>
      <c r="C58" s="44"/>
      <c r="D58" s="44"/>
      <c r="E58" s="44"/>
      <c r="F58" s="44"/>
      <c r="G58" s="28">
        <v>0</v>
      </c>
      <c r="H58" s="36">
        <f>IF('Coding - Chris'!H58='Coding - Carolyn'!H58, 1, 0)</f>
        <v>1</v>
      </c>
      <c r="I58" s="36">
        <f>IF('Coding - Chris'!I58='Coding - Carolyn'!I58, 1, 0)</f>
        <v>1</v>
      </c>
      <c r="J58" s="36">
        <f>IF('Coding - Chris'!J58='Coding - Carolyn'!J58, 1, 0)</f>
        <v>1</v>
      </c>
      <c r="K58" s="36">
        <f>IF('Coding - Chris'!K58='Coding - Carolyn'!K58, 1, 0)</f>
        <v>1</v>
      </c>
      <c r="L58" s="36">
        <f>IF('Coding - Chris'!L58='Coding - Carolyn'!L58, 1, 0)</f>
        <v>1</v>
      </c>
      <c r="M58" s="36">
        <f>IF('Coding - Chris'!M58='Coding - Carolyn'!M58, 1, 0)</f>
        <v>1</v>
      </c>
      <c r="N58" s="36"/>
      <c r="O58" s="36">
        <f>IF('Coding - Chris'!O58='Coding - Carolyn'!O58, 1, 0)</f>
        <v>1</v>
      </c>
      <c r="P58" s="36">
        <f>IF('Coding - Chris'!P58='Coding - Carolyn'!P58, 1, 0)</f>
        <v>1</v>
      </c>
      <c r="Q58" s="36">
        <f>IF('Coding - Chris'!Q58='Coding - Carolyn'!Q58, 1, 0)</f>
        <v>1</v>
      </c>
      <c r="R58" s="36">
        <f>IF('Coding - Chris'!R58='Coding - Carolyn'!R58, 1, 0)</f>
        <v>1</v>
      </c>
      <c r="S58" s="36">
        <f>IF('Coding - Chris'!S58='Coding - Carolyn'!S58, 1, 0)</f>
        <v>1</v>
      </c>
      <c r="T58" s="36">
        <f>IF('Coding - Chris'!T58='Coding - Carolyn'!T58, 1, 0)</f>
        <v>1</v>
      </c>
      <c r="U58" s="36">
        <f>IF('Coding - Chris'!U58='Coding - Carolyn'!U58, 1, 0)</f>
        <v>1</v>
      </c>
      <c r="V58" s="36">
        <f>IF('Coding - Chris'!V58='Coding - Carolyn'!V58, 1, 0)</f>
        <v>1</v>
      </c>
      <c r="W58" s="36">
        <f>IF('Coding - Chris'!W58='Coding - Carolyn'!W58, 1, 0)</f>
        <v>1</v>
      </c>
      <c r="X58" s="36">
        <f>IF('Coding - Chris'!X58='Coding - Carolyn'!X58, 1, 0)</f>
        <v>1</v>
      </c>
      <c r="Y58" s="36">
        <f>IF('Coding - Chris'!Y58='Coding - Carolyn'!Y58, 1, 0)</f>
        <v>1</v>
      </c>
      <c r="Z58" s="36">
        <f>IF('Coding - Chris'!Z58='Coding - Carolyn'!Z58, 1, 0)</f>
        <v>1</v>
      </c>
      <c r="AA58" s="36">
        <f>IF('Coding - Chris'!AA58='Coding - Carolyn'!AA58, 1, 0)</f>
        <v>1</v>
      </c>
      <c r="AB58" s="36">
        <f>IF('Coding - Chris'!AB58='Coding - Carolyn'!AB58, 1, 0)</f>
        <v>1</v>
      </c>
      <c r="AC58" s="36">
        <f>IF('Coding - Chris'!AC58='Coding - Carolyn'!AC58, 1, 0)</f>
        <v>1</v>
      </c>
      <c r="AD58" s="36">
        <f>IF('Coding - Chris'!AD58='Coding - Carolyn'!AD58, 1, 0)</f>
        <v>1</v>
      </c>
      <c r="AE58" s="36">
        <f>IF('Coding - Chris'!AE58='Coding - Carolyn'!AE58, 1, 0)</f>
        <v>1</v>
      </c>
      <c r="AF58" s="36">
        <f>IF('Coding - Chris'!AF58='Coding - Carolyn'!AF58, 1, 0)</f>
        <v>1</v>
      </c>
      <c r="AG58" s="36"/>
      <c r="AH58" s="36">
        <f>IF('Coding - Chris'!AH58='Coding - Carolyn'!AH58, 1, 0)</f>
        <v>1</v>
      </c>
      <c r="AI58" s="36">
        <f>IF('Coding - Chris'!AI58='Coding - Carolyn'!AI58, 1, 0)</f>
        <v>1</v>
      </c>
      <c r="AJ58" s="36">
        <f>IF('Coding - Chris'!AJ58='Coding - Carolyn'!AJ58, 1, 0)</f>
        <v>1</v>
      </c>
      <c r="AK58" s="36">
        <f>IF('Coding - Chris'!AK58='Coding - Carolyn'!AK58, 1, 0)</f>
        <v>1</v>
      </c>
      <c r="AL58" s="36">
        <f>IF('Coding - Chris'!AL58='Coding - Carolyn'!AL58, 1, 0)</f>
        <v>1</v>
      </c>
      <c r="AM58" s="36">
        <f>IF('Coding - Chris'!AM58='Coding - Carolyn'!AM58, 1, 0)</f>
        <v>1</v>
      </c>
      <c r="AN58" s="36">
        <f>IF('Coding - Chris'!AN58='Coding - Carolyn'!AN58, 1, 0)</f>
        <v>1</v>
      </c>
      <c r="AO58" s="36">
        <f>IF('Coding - Chris'!AO58='Coding - Carolyn'!AO58, 1, 0)</f>
        <v>1</v>
      </c>
      <c r="AP58" s="36"/>
      <c r="AQ58" s="36">
        <f>IF('Coding - Chris'!AQ58='Coding - Carolyn'!AQ58, 1, 0)</f>
        <v>1</v>
      </c>
      <c r="AR58" s="36">
        <f>IF('Coding - Chris'!AR58='Coding - Carolyn'!AR58, 1, 0)</f>
        <v>1</v>
      </c>
      <c r="AS58" s="36">
        <f>IF('Coding - Chris'!AS58='Coding - Carolyn'!AS58, 1, 0)</f>
        <v>1</v>
      </c>
      <c r="AT58" s="36">
        <f>IF('Coding - Chris'!AT58='Coding - Carolyn'!AT58, 1, 0)</f>
        <v>1</v>
      </c>
      <c r="AU58" s="36">
        <f>IF('Coding - Chris'!AU58='Coding - Carolyn'!AU58, 1, 0)</f>
        <v>1</v>
      </c>
      <c r="AV58" s="36">
        <f>IF('Coding - Chris'!AV58='Coding - Carolyn'!AV58, 1, 0)</f>
        <v>1</v>
      </c>
      <c r="AW58" s="36">
        <f>IF('Coding - Chris'!AW58='Coding - Carolyn'!AW58, 1, 0)</f>
        <v>1</v>
      </c>
      <c r="AX58" s="36">
        <f>IF('Coding - Chris'!AX58='Coding - Carolyn'!AX58, 1, 0)</f>
        <v>1</v>
      </c>
      <c r="AY58" s="36">
        <f>IF('Coding - Chris'!AY58='Coding - Carolyn'!AY58, 1, 0)</f>
        <v>1</v>
      </c>
      <c r="AZ58" s="36">
        <f>IF('Coding - Chris'!AZ58='Coding - Carolyn'!AZ58, 1, 0)</f>
        <v>1</v>
      </c>
      <c r="BA58" s="36"/>
      <c r="BB58" s="36">
        <f>IF('Coding - Chris'!BB58='Coding - Carolyn'!BB58, 1, 0)</f>
        <v>1</v>
      </c>
      <c r="BC58" s="36">
        <f>IF('Coding - Chris'!BC58='Coding - Carolyn'!BC58, 1, 0)</f>
        <v>1</v>
      </c>
      <c r="BD58" s="36">
        <f>IF('Coding - Chris'!BD58='Coding - Carolyn'!BD58, 1, 0)</f>
        <v>1</v>
      </c>
      <c r="BE58" s="36">
        <f>IF('Coding - Chris'!BE58='Coding - Carolyn'!BE58, 1, 0)</f>
        <v>1</v>
      </c>
      <c r="BF58" s="36">
        <f>IF('Coding - Chris'!BF58='Coding - Carolyn'!BF58, 1, 0)</f>
        <v>1</v>
      </c>
      <c r="BG58" s="36">
        <f>IF('Coding - Chris'!BG58='Coding - Carolyn'!BG58, 1, 0)</f>
        <v>1</v>
      </c>
      <c r="BH58" s="36">
        <f>IF('Coding - Chris'!BH58='Coding - Carolyn'!BH58, 1, 0)</f>
        <v>1</v>
      </c>
      <c r="BI58" s="36">
        <f>IF('Coding - Chris'!BI58='Coding - Carolyn'!BI58, 1, 0)</f>
        <v>1</v>
      </c>
      <c r="BJ58" s="36">
        <f>IF('Coding - Chris'!BJ58='Coding - Carolyn'!BJ58, 1, 0)</f>
        <v>1</v>
      </c>
      <c r="BK58" s="36">
        <f>IF('Coding - Chris'!BK58='Coding - Carolyn'!BK58, 1, 0)</f>
        <v>1</v>
      </c>
      <c r="BL58" s="36">
        <f>IF('Coding - Chris'!BL58='Coding - Carolyn'!BL58, 1, 0)</f>
        <v>1</v>
      </c>
      <c r="BM58" s="36">
        <f>IF('Coding - Chris'!BM58='Coding - Carolyn'!BM58, 1, 0)</f>
        <v>1</v>
      </c>
      <c r="BN58" s="36">
        <f>IF('Coding - Chris'!BN58='Coding - Carolyn'!BN58, 1, 0)</f>
        <v>1</v>
      </c>
      <c r="BO58" s="36">
        <f>IF('Coding - Chris'!BO58='Coding - Carolyn'!BO58, 1, 0)</f>
        <v>1</v>
      </c>
      <c r="BP58" s="36">
        <f>IF('Coding - Chris'!BP58='Coding - Carolyn'!BP58, 1, 0)</f>
        <v>1</v>
      </c>
      <c r="BQ58" s="36">
        <f>IF('Coding - Chris'!BQ58='Coding - Carolyn'!BQ58, 1, 0)</f>
        <v>1</v>
      </c>
      <c r="BR58" s="36">
        <f>IF('Coding - Chris'!BR58='Coding - Carolyn'!BR58, 1, 0)</f>
        <v>1</v>
      </c>
      <c r="BS58" s="36">
        <f>IF('Coding - Chris'!BS58='Coding - Carolyn'!BS58, 1, 0)</f>
        <v>1</v>
      </c>
      <c r="BT58" s="36">
        <f>IF('Coding - Chris'!BT58='Coding - Carolyn'!BT58, 1, 0)</f>
        <v>1</v>
      </c>
      <c r="BV58" s="36">
        <f>IF('Coding - Chris'!BV58='Coding - Carolyn'!BV58, 1, 0)</f>
        <v>1</v>
      </c>
    </row>
    <row r="59" spans="1:74" ht="17.100000000000001" thickBot="1">
      <c r="A59" s="52"/>
      <c r="B59" s="44"/>
      <c r="C59" s="44"/>
      <c r="D59" s="44"/>
      <c r="E59" s="44"/>
      <c r="F59" s="44"/>
      <c r="G59" s="28">
        <v>0</v>
      </c>
      <c r="H59" s="36">
        <f>IF('Coding - Chris'!H59='Coding - Carolyn'!H59, 1, 0)</f>
        <v>1</v>
      </c>
      <c r="I59" s="36">
        <f>IF('Coding - Chris'!I59='Coding - Carolyn'!I59, 1, 0)</f>
        <v>1</v>
      </c>
      <c r="J59" s="36">
        <f>IF('Coding - Chris'!J59='Coding - Carolyn'!J59, 1, 0)</f>
        <v>1</v>
      </c>
      <c r="K59" s="36">
        <f>IF('Coding - Chris'!K59='Coding - Carolyn'!K59, 1, 0)</f>
        <v>1</v>
      </c>
      <c r="L59" s="36">
        <f>IF('Coding - Chris'!L59='Coding - Carolyn'!L59, 1, 0)</f>
        <v>1</v>
      </c>
      <c r="M59" s="36">
        <f>IF('Coding - Chris'!M59='Coding - Carolyn'!M59, 1, 0)</f>
        <v>1</v>
      </c>
      <c r="N59" s="36"/>
      <c r="O59" s="36">
        <f>IF('Coding - Chris'!O59='Coding - Carolyn'!O59, 1, 0)</f>
        <v>1</v>
      </c>
      <c r="P59" s="36">
        <f>IF('Coding - Chris'!P59='Coding - Carolyn'!P59, 1, 0)</f>
        <v>1</v>
      </c>
      <c r="Q59" s="36">
        <f>IF('Coding - Chris'!Q59='Coding - Carolyn'!Q59, 1, 0)</f>
        <v>1</v>
      </c>
      <c r="R59" s="36">
        <f>IF('Coding - Chris'!R59='Coding - Carolyn'!R59, 1, 0)</f>
        <v>1</v>
      </c>
      <c r="S59" s="36">
        <f>IF('Coding - Chris'!S59='Coding - Carolyn'!S59, 1, 0)</f>
        <v>1</v>
      </c>
      <c r="T59" s="36">
        <f>IF('Coding - Chris'!T59='Coding - Carolyn'!T59, 1, 0)</f>
        <v>1</v>
      </c>
      <c r="U59" s="36">
        <f>IF('Coding - Chris'!U59='Coding - Carolyn'!U59, 1, 0)</f>
        <v>1</v>
      </c>
      <c r="V59" s="36">
        <f>IF('Coding - Chris'!V59='Coding - Carolyn'!V59, 1, 0)</f>
        <v>1</v>
      </c>
      <c r="W59" s="36">
        <f>IF('Coding - Chris'!W59='Coding - Carolyn'!W59, 1, 0)</f>
        <v>1</v>
      </c>
      <c r="X59" s="36">
        <f>IF('Coding - Chris'!X59='Coding - Carolyn'!X59, 1, 0)</f>
        <v>1</v>
      </c>
      <c r="Y59" s="36">
        <f>IF('Coding - Chris'!Y59='Coding - Carolyn'!Y59, 1, 0)</f>
        <v>1</v>
      </c>
      <c r="Z59" s="36">
        <f>IF('Coding - Chris'!Z59='Coding - Carolyn'!Z59, 1, 0)</f>
        <v>1</v>
      </c>
      <c r="AA59" s="36">
        <f>IF('Coding - Chris'!AA59='Coding - Carolyn'!AA59, 1, 0)</f>
        <v>1</v>
      </c>
      <c r="AB59" s="36">
        <f>IF('Coding - Chris'!AB59='Coding - Carolyn'!AB59, 1, 0)</f>
        <v>1</v>
      </c>
      <c r="AC59" s="36">
        <f>IF('Coding - Chris'!AC59='Coding - Carolyn'!AC59, 1, 0)</f>
        <v>1</v>
      </c>
      <c r="AD59" s="36">
        <f>IF('Coding - Chris'!AD59='Coding - Carolyn'!AD59, 1, 0)</f>
        <v>1</v>
      </c>
      <c r="AE59" s="36">
        <f>IF('Coding - Chris'!AE59='Coding - Carolyn'!AE59, 1, 0)</f>
        <v>1</v>
      </c>
      <c r="AF59" s="36">
        <f>IF('Coding - Chris'!AF59='Coding - Carolyn'!AF59, 1, 0)</f>
        <v>1</v>
      </c>
      <c r="AG59" s="36"/>
      <c r="AH59" s="36">
        <f>IF('Coding - Chris'!AH59='Coding - Carolyn'!AH59, 1, 0)</f>
        <v>1</v>
      </c>
      <c r="AI59" s="36">
        <f>IF('Coding - Chris'!AI59='Coding - Carolyn'!AI59, 1, 0)</f>
        <v>1</v>
      </c>
      <c r="AJ59" s="36">
        <f>IF('Coding - Chris'!AJ59='Coding - Carolyn'!AJ59, 1, 0)</f>
        <v>1</v>
      </c>
      <c r="AK59" s="36">
        <f>IF('Coding - Chris'!AK59='Coding - Carolyn'!AK59, 1, 0)</f>
        <v>1</v>
      </c>
      <c r="AL59" s="36">
        <f>IF('Coding - Chris'!AL59='Coding - Carolyn'!AL59, 1, 0)</f>
        <v>1</v>
      </c>
      <c r="AM59" s="36">
        <f>IF('Coding - Chris'!AM59='Coding - Carolyn'!AM59, 1, 0)</f>
        <v>1</v>
      </c>
      <c r="AN59" s="36">
        <f>IF('Coding - Chris'!AN59='Coding - Carolyn'!AN59, 1, 0)</f>
        <v>1</v>
      </c>
      <c r="AO59" s="36">
        <f>IF('Coding - Chris'!AO59='Coding - Carolyn'!AO59, 1, 0)</f>
        <v>1</v>
      </c>
      <c r="AP59" s="36"/>
      <c r="AQ59" s="36">
        <f>IF('Coding - Chris'!AQ59='Coding - Carolyn'!AQ59, 1, 0)</f>
        <v>1</v>
      </c>
      <c r="AR59" s="36">
        <f>IF('Coding - Chris'!AR59='Coding - Carolyn'!AR59, 1, 0)</f>
        <v>1</v>
      </c>
      <c r="AS59" s="36">
        <f>IF('Coding - Chris'!AS59='Coding - Carolyn'!AS59, 1, 0)</f>
        <v>1</v>
      </c>
      <c r="AT59" s="36">
        <f>IF('Coding - Chris'!AT59='Coding - Carolyn'!AT59, 1, 0)</f>
        <v>1</v>
      </c>
      <c r="AU59" s="36">
        <f>IF('Coding - Chris'!AU59='Coding - Carolyn'!AU59, 1, 0)</f>
        <v>1</v>
      </c>
      <c r="AV59" s="36">
        <f>IF('Coding - Chris'!AV59='Coding - Carolyn'!AV59, 1, 0)</f>
        <v>1</v>
      </c>
      <c r="AW59" s="36">
        <f>IF('Coding - Chris'!AW59='Coding - Carolyn'!AW59, 1, 0)</f>
        <v>1</v>
      </c>
      <c r="AX59" s="36">
        <f>IF('Coding - Chris'!AX59='Coding - Carolyn'!AX59, 1, 0)</f>
        <v>1</v>
      </c>
      <c r="AY59" s="36">
        <f>IF('Coding - Chris'!AY59='Coding - Carolyn'!AY59, 1, 0)</f>
        <v>1</v>
      </c>
      <c r="AZ59" s="36">
        <f>IF('Coding - Chris'!AZ59='Coding - Carolyn'!AZ59, 1, 0)</f>
        <v>1</v>
      </c>
      <c r="BA59" s="36"/>
      <c r="BB59" s="36">
        <f>IF('Coding - Chris'!BB59='Coding - Carolyn'!BB59, 1, 0)</f>
        <v>1</v>
      </c>
      <c r="BC59" s="36">
        <f>IF('Coding - Chris'!BC59='Coding - Carolyn'!BC59, 1, 0)</f>
        <v>1</v>
      </c>
      <c r="BD59" s="36">
        <f>IF('Coding - Chris'!BD59='Coding - Carolyn'!BD59, 1, 0)</f>
        <v>1</v>
      </c>
      <c r="BE59" s="36">
        <f>IF('Coding - Chris'!BE59='Coding - Carolyn'!BE59, 1, 0)</f>
        <v>1</v>
      </c>
      <c r="BF59" s="36">
        <f>IF('Coding - Chris'!BF59='Coding - Carolyn'!BF59, 1, 0)</f>
        <v>1</v>
      </c>
      <c r="BG59" s="36">
        <f>IF('Coding - Chris'!BG59='Coding - Carolyn'!BG59, 1, 0)</f>
        <v>1</v>
      </c>
      <c r="BH59" s="36">
        <f>IF('Coding - Chris'!BH59='Coding - Carolyn'!BH59, 1, 0)</f>
        <v>1</v>
      </c>
      <c r="BI59" s="36">
        <f>IF('Coding - Chris'!BI59='Coding - Carolyn'!BI59, 1, 0)</f>
        <v>1</v>
      </c>
      <c r="BJ59" s="36">
        <f>IF('Coding - Chris'!BJ59='Coding - Carolyn'!BJ59, 1, 0)</f>
        <v>1</v>
      </c>
      <c r="BK59" s="36">
        <f>IF('Coding - Chris'!BK59='Coding - Carolyn'!BK59, 1, 0)</f>
        <v>1</v>
      </c>
      <c r="BL59" s="36">
        <f>IF('Coding - Chris'!BL59='Coding - Carolyn'!BL59, 1, 0)</f>
        <v>1</v>
      </c>
      <c r="BM59" s="36">
        <f>IF('Coding - Chris'!BM59='Coding - Carolyn'!BM59, 1, 0)</f>
        <v>1</v>
      </c>
      <c r="BN59" s="36">
        <f>IF('Coding - Chris'!BN59='Coding - Carolyn'!BN59, 1, 0)</f>
        <v>1</v>
      </c>
      <c r="BO59" s="36">
        <f>IF('Coding - Chris'!BO59='Coding - Carolyn'!BO59, 1, 0)</f>
        <v>1</v>
      </c>
      <c r="BP59" s="36">
        <f>IF('Coding - Chris'!BP59='Coding - Carolyn'!BP59, 1, 0)</f>
        <v>1</v>
      </c>
      <c r="BQ59" s="36">
        <f>IF('Coding - Chris'!BQ59='Coding - Carolyn'!BQ59, 1, 0)</f>
        <v>1</v>
      </c>
      <c r="BR59" s="36">
        <f>IF('Coding - Chris'!BR59='Coding - Carolyn'!BR59, 1, 0)</f>
        <v>1</v>
      </c>
      <c r="BS59" s="36">
        <f>IF('Coding - Chris'!BS59='Coding - Carolyn'!BS59, 1, 0)</f>
        <v>1</v>
      </c>
      <c r="BT59" s="36">
        <f>IF('Coding - Chris'!BT59='Coding - Carolyn'!BT59, 1, 0)</f>
        <v>1</v>
      </c>
      <c r="BV59" s="36">
        <f>IF('Coding - Chris'!BV59='Coding - Carolyn'!BV59, 1, 0)</f>
        <v>1</v>
      </c>
    </row>
    <row r="60" spans="1:74" ht="17.100000000000001" thickBot="1">
      <c r="A60" s="52">
        <v>60</v>
      </c>
      <c r="B60" s="44"/>
      <c r="C60" s="44"/>
      <c r="D60" s="44"/>
      <c r="E60" s="44"/>
      <c r="F60" s="44"/>
      <c r="G60" s="28">
        <v>0</v>
      </c>
      <c r="H60" s="36">
        <f>IF('Coding - Chris'!H60='Coding - Carolyn'!H60, 1, 0)</f>
        <v>1</v>
      </c>
      <c r="I60" s="36">
        <f>IF('Coding - Chris'!I60='Coding - Carolyn'!I60, 1, 0)</f>
        <v>1</v>
      </c>
      <c r="J60" s="36">
        <f>IF('Coding - Chris'!J60='Coding - Carolyn'!J60, 1, 0)</f>
        <v>1</v>
      </c>
      <c r="K60" s="36">
        <f>IF('Coding - Chris'!K60='Coding - Carolyn'!K60, 1, 0)</f>
        <v>1</v>
      </c>
      <c r="L60" s="36">
        <f>IF('Coding - Chris'!L60='Coding - Carolyn'!L60, 1, 0)</f>
        <v>1</v>
      </c>
      <c r="M60" s="36">
        <f>IF('Coding - Chris'!M60='Coding - Carolyn'!M60, 1, 0)</f>
        <v>1</v>
      </c>
      <c r="N60" s="36"/>
      <c r="O60" s="36">
        <f>IF('Coding - Chris'!O60='Coding - Carolyn'!O60, 1, 0)</f>
        <v>1</v>
      </c>
      <c r="P60" s="36">
        <f>IF('Coding - Chris'!P60='Coding - Carolyn'!P60, 1, 0)</f>
        <v>1</v>
      </c>
      <c r="Q60" s="36">
        <f>IF('Coding - Chris'!Q60='Coding - Carolyn'!Q60, 1, 0)</f>
        <v>1</v>
      </c>
      <c r="R60" s="36">
        <f>IF('Coding - Chris'!R60='Coding - Carolyn'!R60, 1, 0)</f>
        <v>1</v>
      </c>
      <c r="S60" s="36">
        <f>IF('Coding - Chris'!S60='Coding - Carolyn'!S60, 1, 0)</f>
        <v>1</v>
      </c>
      <c r="T60" s="36">
        <f>IF('Coding - Chris'!T60='Coding - Carolyn'!T60, 1, 0)</f>
        <v>1</v>
      </c>
      <c r="U60" s="36">
        <f>IF('Coding - Chris'!U60='Coding - Carolyn'!U60, 1, 0)</f>
        <v>1</v>
      </c>
      <c r="V60" s="36">
        <f>IF('Coding - Chris'!V60='Coding - Carolyn'!V60, 1, 0)</f>
        <v>1</v>
      </c>
      <c r="W60" s="36">
        <f>IF('Coding - Chris'!W60='Coding - Carolyn'!W60, 1, 0)</f>
        <v>1</v>
      </c>
      <c r="X60" s="36">
        <f>IF('Coding - Chris'!X60='Coding - Carolyn'!X60, 1, 0)</f>
        <v>1</v>
      </c>
      <c r="Y60" s="36">
        <f>IF('Coding - Chris'!Y60='Coding - Carolyn'!Y60, 1, 0)</f>
        <v>1</v>
      </c>
      <c r="Z60" s="36">
        <f>IF('Coding - Chris'!Z60='Coding - Carolyn'!Z60, 1, 0)</f>
        <v>1</v>
      </c>
      <c r="AA60" s="36">
        <f>IF('Coding - Chris'!AA60='Coding - Carolyn'!AA60, 1, 0)</f>
        <v>1</v>
      </c>
      <c r="AB60" s="36">
        <f>IF('Coding - Chris'!AB60='Coding - Carolyn'!AB60, 1, 0)</f>
        <v>1</v>
      </c>
      <c r="AC60" s="36">
        <f>IF('Coding - Chris'!AC60='Coding - Carolyn'!AC60, 1, 0)</f>
        <v>1</v>
      </c>
      <c r="AD60" s="36">
        <f>IF('Coding - Chris'!AD60='Coding - Carolyn'!AD60, 1, 0)</f>
        <v>1</v>
      </c>
      <c r="AE60" s="36">
        <f>IF('Coding - Chris'!AE60='Coding - Carolyn'!AE60, 1, 0)</f>
        <v>1</v>
      </c>
      <c r="AF60" s="36">
        <f>IF('Coding - Chris'!AF60='Coding - Carolyn'!AF60, 1, 0)</f>
        <v>1</v>
      </c>
      <c r="AG60" s="36"/>
      <c r="AH60" s="36">
        <f>IF('Coding - Chris'!AH60='Coding - Carolyn'!AH60, 1, 0)</f>
        <v>1</v>
      </c>
      <c r="AI60" s="36">
        <f>IF('Coding - Chris'!AI60='Coding - Carolyn'!AI60, 1, 0)</f>
        <v>1</v>
      </c>
      <c r="AJ60" s="36">
        <f>IF('Coding - Chris'!AJ60='Coding - Carolyn'!AJ60, 1, 0)</f>
        <v>1</v>
      </c>
      <c r="AK60" s="36">
        <f>IF('Coding - Chris'!AK60='Coding - Carolyn'!AK60, 1, 0)</f>
        <v>1</v>
      </c>
      <c r="AL60" s="36">
        <f>IF('Coding - Chris'!AL60='Coding - Carolyn'!AL60, 1, 0)</f>
        <v>1</v>
      </c>
      <c r="AM60" s="36">
        <f>IF('Coding - Chris'!AM60='Coding - Carolyn'!AM60, 1, 0)</f>
        <v>1</v>
      </c>
      <c r="AN60" s="36">
        <f>IF('Coding - Chris'!AN60='Coding - Carolyn'!AN60, 1, 0)</f>
        <v>1</v>
      </c>
      <c r="AO60" s="36">
        <f>IF('Coding - Chris'!AO60='Coding - Carolyn'!AO60, 1, 0)</f>
        <v>1</v>
      </c>
      <c r="AP60" s="36"/>
      <c r="AQ60" s="36">
        <f>IF('Coding - Chris'!AQ60='Coding - Carolyn'!AQ60, 1, 0)</f>
        <v>1</v>
      </c>
      <c r="AR60" s="36">
        <f>IF('Coding - Chris'!AR60='Coding - Carolyn'!AR60, 1, 0)</f>
        <v>1</v>
      </c>
      <c r="AS60" s="36">
        <f>IF('Coding - Chris'!AS60='Coding - Carolyn'!AS60, 1, 0)</f>
        <v>1</v>
      </c>
      <c r="AT60" s="36">
        <f>IF('Coding - Chris'!AT60='Coding - Carolyn'!AT60, 1, 0)</f>
        <v>1</v>
      </c>
      <c r="AU60" s="36">
        <f>IF('Coding - Chris'!AU60='Coding - Carolyn'!AU60, 1, 0)</f>
        <v>1</v>
      </c>
      <c r="AV60" s="36">
        <f>IF('Coding - Chris'!AV60='Coding - Carolyn'!AV60, 1, 0)</f>
        <v>1</v>
      </c>
      <c r="AW60" s="36">
        <f>IF('Coding - Chris'!AW60='Coding - Carolyn'!AW60, 1, 0)</f>
        <v>1</v>
      </c>
      <c r="AX60" s="36">
        <f>IF('Coding - Chris'!AX60='Coding - Carolyn'!AX60, 1, 0)</f>
        <v>1</v>
      </c>
      <c r="AY60" s="36">
        <f>IF('Coding - Chris'!AY60='Coding - Carolyn'!AY60, 1, 0)</f>
        <v>1</v>
      </c>
      <c r="AZ60" s="36">
        <f>IF('Coding - Chris'!AZ60='Coding - Carolyn'!AZ60, 1, 0)</f>
        <v>1</v>
      </c>
      <c r="BA60" s="36"/>
      <c r="BB60" s="36">
        <f>IF('Coding - Chris'!BB60='Coding - Carolyn'!BB60, 1, 0)</f>
        <v>1</v>
      </c>
      <c r="BC60" s="36">
        <f>IF('Coding - Chris'!BC60='Coding - Carolyn'!BC60, 1, 0)</f>
        <v>1</v>
      </c>
      <c r="BD60" s="36">
        <f>IF('Coding - Chris'!BD60='Coding - Carolyn'!BD60, 1, 0)</f>
        <v>1</v>
      </c>
      <c r="BE60" s="36">
        <f>IF('Coding - Chris'!BE60='Coding - Carolyn'!BE60, 1, 0)</f>
        <v>1</v>
      </c>
      <c r="BF60" s="36">
        <f>IF('Coding - Chris'!BF60='Coding - Carolyn'!BF60, 1, 0)</f>
        <v>1</v>
      </c>
      <c r="BG60" s="36">
        <f>IF('Coding - Chris'!BG60='Coding - Carolyn'!BG60, 1, 0)</f>
        <v>1</v>
      </c>
      <c r="BH60" s="36">
        <f>IF('Coding - Chris'!BH60='Coding - Carolyn'!BH60, 1, 0)</f>
        <v>1</v>
      </c>
      <c r="BI60" s="36">
        <f>IF('Coding - Chris'!BI60='Coding - Carolyn'!BI60, 1, 0)</f>
        <v>1</v>
      </c>
      <c r="BJ60" s="36">
        <f>IF('Coding - Chris'!BJ60='Coding - Carolyn'!BJ60, 1, 0)</f>
        <v>1</v>
      </c>
      <c r="BK60" s="36">
        <f>IF('Coding - Chris'!BK60='Coding - Carolyn'!BK60, 1, 0)</f>
        <v>1</v>
      </c>
      <c r="BL60" s="36">
        <f>IF('Coding - Chris'!BL60='Coding - Carolyn'!BL60, 1, 0)</f>
        <v>1</v>
      </c>
      <c r="BM60" s="36">
        <f>IF('Coding - Chris'!BM60='Coding - Carolyn'!BM60, 1, 0)</f>
        <v>1</v>
      </c>
      <c r="BN60" s="36">
        <f>IF('Coding - Chris'!BN60='Coding - Carolyn'!BN60, 1, 0)</f>
        <v>1</v>
      </c>
      <c r="BO60" s="36">
        <f>IF('Coding - Chris'!BO60='Coding - Carolyn'!BO60, 1, 0)</f>
        <v>1</v>
      </c>
      <c r="BP60" s="36">
        <f>IF('Coding - Chris'!BP60='Coding - Carolyn'!BP60, 1, 0)</f>
        <v>1</v>
      </c>
      <c r="BQ60" s="36">
        <f>IF('Coding - Chris'!BQ60='Coding - Carolyn'!BQ60, 1, 0)</f>
        <v>1</v>
      </c>
      <c r="BR60" s="36">
        <f>IF('Coding - Chris'!BR60='Coding - Carolyn'!BR60, 1, 0)</f>
        <v>1</v>
      </c>
      <c r="BS60" s="36">
        <f>IF('Coding - Chris'!BS60='Coding - Carolyn'!BS60, 1, 0)</f>
        <v>1</v>
      </c>
      <c r="BT60" s="36">
        <f>IF('Coding - Chris'!BT60='Coding - Carolyn'!BT60, 1, 0)</f>
        <v>1</v>
      </c>
      <c r="BV60" s="36">
        <f>IF('Coding - Chris'!BV60='Coding - Carolyn'!BV60, 1, 0)</f>
        <v>1</v>
      </c>
    </row>
    <row r="61" spans="1:74" ht="17.100000000000001" thickBot="1">
      <c r="A61" s="52">
        <v>62</v>
      </c>
      <c r="B61" s="44"/>
      <c r="C61" s="44"/>
      <c r="D61" s="44"/>
      <c r="E61" s="44"/>
      <c r="F61" s="44"/>
      <c r="G61" s="28">
        <v>0</v>
      </c>
      <c r="H61" s="36">
        <f>IF('Coding - Chris'!H61='Coding - Carolyn'!H61, 1, 0)</f>
        <v>1</v>
      </c>
      <c r="I61" s="36">
        <f>IF('Coding - Chris'!I61='Coding - Carolyn'!I61, 1, 0)</f>
        <v>1</v>
      </c>
      <c r="J61" s="36">
        <f>IF('Coding - Chris'!J61='Coding - Carolyn'!J61, 1, 0)</f>
        <v>1</v>
      </c>
      <c r="K61" s="36">
        <f>IF('Coding - Chris'!K61='Coding - Carolyn'!K61, 1, 0)</f>
        <v>1</v>
      </c>
      <c r="L61" s="36">
        <f>IF('Coding - Chris'!L61='Coding - Carolyn'!L61, 1, 0)</f>
        <v>1</v>
      </c>
      <c r="M61" s="36">
        <f>IF('Coding - Chris'!M61='Coding - Carolyn'!M61, 1, 0)</f>
        <v>1</v>
      </c>
      <c r="N61" s="36"/>
      <c r="O61" s="36">
        <f>IF('Coding - Chris'!O61='Coding - Carolyn'!O61, 1, 0)</f>
        <v>1</v>
      </c>
      <c r="P61" s="36">
        <f>IF('Coding - Chris'!P61='Coding - Carolyn'!P61, 1, 0)</f>
        <v>1</v>
      </c>
      <c r="Q61" s="36">
        <f>IF('Coding - Chris'!Q61='Coding - Carolyn'!Q61, 1, 0)</f>
        <v>1</v>
      </c>
      <c r="R61" s="36">
        <f>IF('Coding - Chris'!R61='Coding - Carolyn'!R61, 1, 0)</f>
        <v>1</v>
      </c>
      <c r="S61" s="36">
        <f>IF('Coding - Chris'!S61='Coding - Carolyn'!S61, 1, 0)</f>
        <v>1</v>
      </c>
      <c r="T61" s="36">
        <f>IF('Coding - Chris'!T61='Coding - Carolyn'!T61, 1, 0)</f>
        <v>1</v>
      </c>
      <c r="U61" s="36">
        <f>IF('Coding - Chris'!U61='Coding - Carolyn'!U61, 1, 0)</f>
        <v>1</v>
      </c>
      <c r="V61" s="36">
        <f>IF('Coding - Chris'!V61='Coding - Carolyn'!V61, 1, 0)</f>
        <v>1</v>
      </c>
      <c r="W61" s="36">
        <f>IF('Coding - Chris'!W61='Coding - Carolyn'!W61, 1, 0)</f>
        <v>1</v>
      </c>
      <c r="X61" s="36">
        <f>IF('Coding - Chris'!X61='Coding - Carolyn'!X61, 1, 0)</f>
        <v>1</v>
      </c>
      <c r="Y61" s="36">
        <f>IF('Coding - Chris'!Y61='Coding - Carolyn'!Y61, 1, 0)</f>
        <v>1</v>
      </c>
      <c r="Z61" s="36">
        <f>IF('Coding - Chris'!Z61='Coding - Carolyn'!Z61, 1, 0)</f>
        <v>1</v>
      </c>
      <c r="AA61" s="36">
        <f>IF('Coding - Chris'!AA61='Coding - Carolyn'!AA61, 1, 0)</f>
        <v>1</v>
      </c>
      <c r="AB61" s="36">
        <f>IF('Coding - Chris'!AB61='Coding - Carolyn'!AB61, 1, 0)</f>
        <v>1</v>
      </c>
      <c r="AC61" s="36">
        <f>IF('Coding - Chris'!AC61='Coding - Carolyn'!AC61, 1, 0)</f>
        <v>1</v>
      </c>
      <c r="AD61" s="36">
        <f>IF('Coding - Chris'!AD61='Coding - Carolyn'!AD61, 1, 0)</f>
        <v>1</v>
      </c>
      <c r="AE61" s="36">
        <f>IF('Coding - Chris'!AE61='Coding - Carolyn'!AE61, 1, 0)</f>
        <v>1</v>
      </c>
      <c r="AF61" s="36">
        <f>IF('Coding - Chris'!AF61='Coding - Carolyn'!AF61, 1, 0)</f>
        <v>1</v>
      </c>
      <c r="AG61" s="36"/>
      <c r="AH61" s="36">
        <f>IF('Coding - Chris'!AH61='Coding - Carolyn'!AH61, 1, 0)</f>
        <v>1</v>
      </c>
      <c r="AI61" s="36">
        <f>IF('Coding - Chris'!AI61='Coding - Carolyn'!AI61, 1, 0)</f>
        <v>1</v>
      </c>
      <c r="AJ61" s="36">
        <f>IF('Coding - Chris'!AJ61='Coding - Carolyn'!AJ61, 1, 0)</f>
        <v>1</v>
      </c>
      <c r="AK61" s="36">
        <f>IF('Coding - Chris'!AK61='Coding - Carolyn'!AK61, 1, 0)</f>
        <v>1</v>
      </c>
      <c r="AL61" s="36">
        <f>IF('Coding - Chris'!AL61='Coding - Carolyn'!AL61, 1, 0)</f>
        <v>1</v>
      </c>
      <c r="AM61" s="36">
        <f>IF('Coding - Chris'!AM61='Coding - Carolyn'!AM61, 1, 0)</f>
        <v>1</v>
      </c>
      <c r="AN61" s="36">
        <f>IF('Coding - Chris'!AN61='Coding - Carolyn'!AN61, 1, 0)</f>
        <v>1</v>
      </c>
      <c r="AO61" s="36">
        <f>IF('Coding - Chris'!AO61='Coding - Carolyn'!AO61, 1, 0)</f>
        <v>1</v>
      </c>
      <c r="AP61" s="36"/>
      <c r="AQ61" s="36">
        <f>IF('Coding - Chris'!AQ61='Coding - Carolyn'!AQ61, 1, 0)</f>
        <v>1</v>
      </c>
      <c r="AR61" s="36">
        <f>IF('Coding - Chris'!AR61='Coding - Carolyn'!AR61, 1, 0)</f>
        <v>1</v>
      </c>
      <c r="AS61" s="36">
        <f>IF('Coding - Chris'!AS61='Coding - Carolyn'!AS61, 1, 0)</f>
        <v>1</v>
      </c>
      <c r="AT61" s="36">
        <f>IF('Coding - Chris'!AT61='Coding - Carolyn'!AT61, 1, 0)</f>
        <v>1</v>
      </c>
      <c r="AU61" s="36">
        <f>IF('Coding - Chris'!AU61='Coding - Carolyn'!AU61, 1, 0)</f>
        <v>1</v>
      </c>
      <c r="AV61" s="36">
        <f>IF('Coding - Chris'!AV61='Coding - Carolyn'!AV61, 1, 0)</f>
        <v>1</v>
      </c>
      <c r="AW61" s="36">
        <f>IF('Coding - Chris'!AW61='Coding - Carolyn'!AW61, 1, 0)</f>
        <v>1</v>
      </c>
      <c r="AX61" s="36">
        <f>IF('Coding - Chris'!AX61='Coding - Carolyn'!AX61, 1, 0)</f>
        <v>1</v>
      </c>
      <c r="AY61" s="36">
        <f>IF('Coding - Chris'!AY61='Coding - Carolyn'!AY61, 1, 0)</f>
        <v>1</v>
      </c>
      <c r="AZ61" s="36">
        <f>IF('Coding - Chris'!AZ61='Coding - Carolyn'!AZ61, 1, 0)</f>
        <v>1</v>
      </c>
      <c r="BA61" s="36"/>
      <c r="BB61" s="36">
        <f>IF('Coding - Chris'!BB61='Coding - Carolyn'!BB61, 1, 0)</f>
        <v>1</v>
      </c>
      <c r="BC61" s="36">
        <f>IF('Coding - Chris'!BC61='Coding - Carolyn'!BC61, 1, 0)</f>
        <v>1</v>
      </c>
      <c r="BD61" s="36">
        <f>IF('Coding - Chris'!BD61='Coding - Carolyn'!BD61, 1, 0)</f>
        <v>1</v>
      </c>
      <c r="BE61" s="36">
        <f>IF('Coding - Chris'!BE61='Coding - Carolyn'!BE61, 1, 0)</f>
        <v>1</v>
      </c>
      <c r="BF61" s="36">
        <f>IF('Coding - Chris'!BF61='Coding - Carolyn'!BF61, 1, 0)</f>
        <v>1</v>
      </c>
      <c r="BG61" s="36">
        <f>IF('Coding - Chris'!BG61='Coding - Carolyn'!BG61, 1, 0)</f>
        <v>1</v>
      </c>
      <c r="BH61" s="36">
        <f>IF('Coding - Chris'!BH61='Coding - Carolyn'!BH61, 1, 0)</f>
        <v>1</v>
      </c>
      <c r="BI61" s="36">
        <f>IF('Coding - Chris'!BI61='Coding - Carolyn'!BI61, 1, 0)</f>
        <v>1</v>
      </c>
      <c r="BJ61" s="36">
        <f>IF('Coding - Chris'!BJ61='Coding - Carolyn'!BJ61, 1, 0)</f>
        <v>1</v>
      </c>
      <c r="BK61" s="36">
        <f>IF('Coding - Chris'!BK61='Coding - Carolyn'!BK61, 1, 0)</f>
        <v>1</v>
      </c>
      <c r="BL61" s="36">
        <f>IF('Coding - Chris'!BL61='Coding - Carolyn'!BL61, 1, 0)</f>
        <v>1</v>
      </c>
      <c r="BM61" s="36">
        <f>IF('Coding - Chris'!BM61='Coding - Carolyn'!BM61, 1, 0)</f>
        <v>1</v>
      </c>
      <c r="BN61" s="36">
        <f>IF('Coding - Chris'!BN61='Coding - Carolyn'!BN61, 1, 0)</f>
        <v>1</v>
      </c>
      <c r="BO61" s="36">
        <f>IF('Coding - Chris'!BO61='Coding - Carolyn'!BO61, 1, 0)</f>
        <v>1</v>
      </c>
      <c r="BP61" s="36">
        <f>IF('Coding - Chris'!BP61='Coding - Carolyn'!BP61, 1, 0)</f>
        <v>1</v>
      </c>
      <c r="BQ61" s="36">
        <f>IF('Coding - Chris'!BQ61='Coding - Carolyn'!BQ61, 1, 0)</f>
        <v>1</v>
      </c>
      <c r="BR61" s="36">
        <f>IF('Coding - Chris'!BR61='Coding - Carolyn'!BR61, 1, 0)</f>
        <v>1</v>
      </c>
      <c r="BS61" s="36">
        <f>IF('Coding - Chris'!BS61='Coding - Carolyn'!BS61, 1, 0)</f>
        <v>1</v>
      </c>
      <c r="BT61" s="36">
        <f>IF('Coding - Chris'!BT61='Coding - Carolyn'!BT61, 1, 0)</f>
        <v>1</v>
      </c>
      <c r="BV61" s="36">
        <f>IF('Coding - Chris'!BV61='Coding - Carolyn'!BV61, 1, 0)</f>
        <v>1</v>
      </c>
    </row>
    <row r="62" spans="1:74" ht="17.100000000000001" thickBot="1">
      <c r="A62" s="52">
        <v>73</v>
      </c>
      <c r="B62" s="44"/>
      <c r="C62" s="44"/>
      <c r="D62" s="44"/>
      <c r="E62" s="44"/>
      <c r="F62" s="44"/>
      <c r="G62" s="28">
        <v>0</v>
      </c>
      <c r="H62" s="36">
        <f>IF('Coding - Chris'!H62='Coding - Carolyn'!H62, 1, 0)</f>
        <v>1</v>
      </c>
      <c r="I62" s="36">
        <f>IF('Coding - Chris'!I62='Coding - Carolyn'!I62, 1, 0)</f>
        <v>1</v>
      </c>
      <c r="J62" s="36">
        <f>IF('Coding - Chris'!J62='Coding - Carolyn'!J62, 1, 0)</f>
        <v>1</v>
      </c>
      <c r="K62" s="36">
        <f>IF('Coding - Chris'!K62='Coding - Carolyn'!K62, 1, 0)</f>
        <v>1</v>
      </c>
      <c r="L62" s="36">
        <f>IF('Coding - Chris'!L62='Coding - Carolyn'!L62, 1, 0)</f>
        <v>1</v>
      </c>
      <c r="M62" s="36">
        <f>IF('Coding - Chris'!M62='Coding - Carolyn'!M62, 1, 0)</f>
        <v>1</v>
      </c>
      <c r="N62" s="36"/>
      <c r="O62" s="36">
        <f>IF('Coding - Chris'!O62='Coding - Carolyn'!O62, 1, 0)</f>
        <v>1</v>
      </c>
      <c r="P62" s="36">
        <f>IF('Coding - Chris'!P62='Coding - Carolyn'!P62, 1, 0)</f>
        <v>1</v>
      </c>
      <c r="Q62" s="36">
        <f>IF('Coding - Chris'!Q62='Coding - Carolyn'!Q62, 1, 0)</f>
        <v>1</v>
      </c>
      <c r="R62" s="36">
        <f>IF('Coding - Chris'!R62='Coding - Carolyn'!R62, 1, 0)</f>
        <v>1</v>
      </c>
      <c r="S62" s="36">
        <f>IF('Coding - Chris'!S62='Coding - Carolyn'!S62, 1, 0)</f>
        <v>1</v>
      </c>
      <c r="T62" s="36">
        <f>IF('Coding - Chris'!T62='Coding - Carolyn'!T62, 1, 0)</f>
        <v>1</v>
      </c>
      <c r="U62" s="36">
        <f>IF('Coding - Chris'!U62='Coding - Carolyn'!U62, 1, 0)</f>
        <v>1</v>
      </c>
      <c r="V62" s="36">
        <f>IF('Coding - Chris'!V62='Coding - Carolyn'!V62, 1, 0)</f>
        <v>1</v>
      </c>
      <c r="W62" s="36">
        <f>IF('Coding - Chris'!W62='Coding - Carolyn'!W62, 1, 0)</f>
        <v>1</v>
      </c>
      <c r="X62" s="36">
        <f>IF('Coding - Chris'!X62='Coding - Carolyn'!X62, 1, 0)</f>
        <v>1</v>
      </c>
      <c r="Y62" s="36">
        <f>IF('Coding - Chris'!Y62='Coding - Carolyn'!Y62, 1, 0)</f>
        <v>1</v>
      </c>
      <c r="Z62" s="36">
        <f>IF('Coding - Chris'!Z62='Coding - Carolyn'!Z62, 1, 0)</f>
        <v>1</v>
      </c>
      <c r="AA62" s="36">
        <f>IF('Coding - Chris'!AA62='Coding - Carolyn'!AA62, 1, 0)</f>
        <v>1</v>
      </c>
      <c r="AB62" s="36">
        <f>IF('Coding - Chris'!AB62='Coding - Carolyn'!AB62, 1, 0)</f>
        <v>1</v>
      </c>
      <c r="AC62" s="36">
        <f>IF('Coding - Chris'!AC62='Coding - Carolyn'!AC62, 1, 0)</f>
        <v>1</v>
      </c>
      <c r="AD62" s="36">
        <f>IF('Coding - Chris'!AD62='Coding - Carolyn'!AD62, 1, 0)</f>
        <v>1</v>
      </c>
      <c r="AE62" s="36">
        <f>IF('Coding - Chris'!AE62='Coding - Carolyn'!AE62, 1, 0)</f>
        <v>1</v>
      </c>
      <c r="AF62" s="36">
        <f>IF('Coding - Chris'!AF62='Coding - Carolyn'!AF62, 1, 0)</f>
        <v>1</v>
      </c>
      <c r="AG62" s="36"/>
      <c r="AH62" s="36">
        <f>IF('Coding - Chris'!AH62='Coding - Carolyn'!AH62, 1, 0)</f>
        <v>1</v>
      </c>
      <c r="AI62" s="36">
        <f>IF('Coding - Chris'!AI62='Coding - Carolyn'!AI62, 1, 0)</f>
        <v>1</v>
      </c>
      <c r="AJ62" s="36">
        <f>IF('Coding - Chris'!AJ62='Coding - Carolyn'!AJ62, 1, 0)</f>
        <v>1</v>
      </c>
      <c r="AK62" s="36">
        <f>IF('Coding - Chris'!AK62='Coding - Carolyn'!AK62, 1, 0)</f>
        <v>1</v>
      </c>
      <c r="AL62" s="36">
        <f>IF('Coding - Chris'!AL62='Coding - Carolyn'!AL62, 1, 0)</f>
        <v>1</v>
      </c>
      <c r="AM62" s="36">
        <f>IF('Coding - Chris'!AM62='Coding - Carolyn'!AM62, 1, 0)</f>
        <v>1</v>
      </c>
      <c r="AN62" s="36">
        <f>IF('Coding - Chris'!AN62='Coding - Carolyn'!AN62, 1, 0)</f>
        <v>1</v>
      </c>
      <c r="AO62" s="36">
        <f>IF('Coding - Chris'!AO62='Coding - Carolyn'!AO62, 1, 0)</f>
        <v>1</v>
      </c>
      <c r="AP62" s="36"/>
      <c r="AQ62" s="36">
        <f>IF('Coding - Chris'!AQ62='Coding - Carolyn'!AQ62, 1, 0)</f>
        <v>1</v>
      </c>
      <c r="AR62" s="36">
        <f>IF('Coding - Chris'!AR62='Coding - Carolyn'!AR62, 1, 0)</f>
        <v>1</v>
      </c>
      <c r="AS62" s="36">
        <f>IF('Coding - Chris'!AS62='Coding - Carolyn'!AS62, 1, 0)</f>
        <v>1</v>
      </c>
      <c r="AT62" s="36">
        <f>IF('Coding - Chris'!AT62='Coding - Carolyn'!AT62, 1, 0)</f>
        <v>1</v>
      </c>
      <c r="AU62" s="36">
        <f>IF('Coding - Chris'!AU62='Coding - Carolyn'!AU62, 1, 0)</f>
        <v>1</v>
      </c>
      <c r="AV62" s="36">
        <f>IF('Coding - Chris'!AV62='Coding - Carolyn'!AV62, 1, 0)</f>
        <v>1</v>
      </c>
      <c r="AW62" s="36">
        <f>IF('Coding - Chris'!AW62='Coding - Carolyn'!AW62, 1, 0)</f>
        <v>1</v>
      </c>
      <c r="AX62" s="36">
        <f>IF('Coding - Chris'!AX62='Coding - Carolyn'!AX62, 1, 0)</f>
        <v>1</v>
      </c>
      <c r="AY62" s="36">
        <f>IF('Coding - Chris'!AY62='Coding - Carolyn'!AY62, 1, 0)</f>
        <v>1</v>
      </c>
      <c r="AZ62" s="36">
        <f>IF('Coding - Chris'!AZ62='Coding - Carolyn'!AZ62, 1, 0)</f>
        <v>1</v>
      </c>
      <c r="BA62" s="36"/>
      <c r="BB62" s="36">
        <f>IF('Coding - Chris'!BB62='Coding - Carolyn'!BB62, 1, 0)</f>
        <v>1</v>
      </c>
      <c r="BC62" s="36">
        <f>IF('Coding - Chris'!BC62='Coding - Carolyn'!BC62, 1, 0)</f>
        <v>1</v>
      </c>
      <c r="BD62" s="36">
        <f>IF('Coding - Chris'!BD62='Coding - Carolyn'!BD62, 1, 0)</f>
        <v>1</v>
      </c>
      <c r="BE62" s="36">
        <f>IF('Coding - Chris'!BE62='Coding - Carolyn'!BE62, 1, 0)</f>
        <v>1</v>
      </c>
      <c r="BF62" s="36">
        <f>IF('Coding - Chris'!BF62='Coding - Carolyn'!BF62, 1, 0)</f>
        <v>1</v>
      </c>
      <c r="BG62" s="36">
        <f>IF('Coding - Chris'!BG62='Coding - Carolyn'!BG62, 1, 0)</f>
        <v>1</v>
      </c>
      <c r="BH62" s="36">
        <f>IF('Coding - Chris'!BH62='Coding - Carolyn'!BH62, 1, 0)</f>
        <v>1</v>
      </c>
      <c r="BI62" s="36">
        <f>IF('Coding - Chris'!BI62='Coding - Carolyn'!BI62, 1, 0)</f>
        <v>1</v>
      </c>
      <c r="BJ62" s="36">
        <f>IF('Coding - Chris'!BJ62='Coding - Carolyn'!BJ62, 1, 0)</f>
        <v>1</v>
      </c>
      <c r="BK62" s="36">
        <f>IF('Coding - Chris'!BK62='Coding - Carolyn'!BK62, 1, 0)</f>
        <v>1</v>
      </c>
      <c r="BL62" s="36">
        <f>IF('Coding - Chris'!BL62='Coding - Carolyn'!BL62, 1, 0)</f>
        <v>1</v>
      </c>
      <c r="BM62" s="36">
        <f>IF('Coding - Chris'!BM62='Coding - Carolyn'!BM62, 1, 0)</f>
        <v>1</v>
      </c>
      <c r="BN62" s="36">
        <f>IF('Coding - Chris'!BN62='Coding - Carolyn'!BN62, 1, 0)</f>
        <v>1</v>
      </c>
      <c r="BO62" s="36">
        <f>IF('Coding - Chris'!BO62='Coding - Carolyn'!BO62, 1, 0)</f>
        <v>1</v>
      </c>
      <c r="BP62" s="36">
        <f>IF('Coding - Chris'!BP62='Coding - Carolyn'!BP62, 1, 0)</f>
        <v>1</v>
      </c>
      <c r="BQ62" s="36">
        <f>IF('Coding - Chris'!BQ62='Coding - Carolyn'!BQ62, 1, 0)</f>
        <v>1</v>
      </c>
      <c r="BR62" s="36">
        <f>IF('Coding - Chris'!BR62='Coding - Carolyn'!BR62, 1, 0)</f>
        <v>1</v>
      </c>
      <c r="BS62" s="36">
        <f>IF('Coding - Chris'!BS62='Coding - Carolyn'!BS62, 1, 0)</f>
        <v>1</v>
      </c>
      <c r="BT62" s="36">
        <f>IF('Coding - Chris'!BT62='Coding - Carolyn'!BT62, 1, 0)</f>
        <v>1</v>
      </c>
      <c r="BV62" s="36">
        <f>IF('Coding - Chris'!BV62='Coding - Carolyn'!BV62, 1, 0)</f>
        <v>1</v>
      </c>
    </row>
    <row r="63" spans="1:74" ht="17.100000000000001" thickBot="1">
      <c r="A63" s="52">
        <v>74</v>
      </c>
      <c r="B63" s="44"/>
      <c r="C63" s="44"/>
      <c r="D63" s="44"/>
      <c r="E63" s="44"/>
      <c r="F63" s="44"/>
      <c r="G63" s="28">
        <v>0</v>
      </c>
      <c r="H63" s="36">
        <f>IF('Coding - Chris'!H63='Coding - Carolyn'!H63, 1, 0)</f>
        <v>1</v>
      </c>
      <c r="I63" s="36">
        <f>IF('Coding - Chris'!I63='Coding - Carolyn'!I63, 1, 0)</f>
        <v>1</v>
      </c>
      <c r="J63" s="36">
        <f>IF('Coding - Chris'!J63='Coding - Carolyn'!J63, 1, 0)</f>
        <v>1</v>
      </c>
      <c r="K63" s="36">
        <f>IF('Coding - Chris'!K63='Coding - Carolyn'!K63, 1, 0)</f>
        <v>1</v>
      </c>
      <c r="L63" s="36">
        <f>IF('Coding - Chris'!L63='Coding - Carolyn'!L63, 1, 0)</f>
        <v>1</v>
      </c>
      <c r="M63" s="36">
        <f>IF('Coding - Chris'!M63='Coding - Carolyn'!M63, 1, 0)</f>
        <v>1</v>
      </c>
      <c r="N63" s="36"/>
      <c r="O63" s="36">
        <f>IF('Coding - Chris'!O63='Coding - Carolyn'!O63, 1, 0)</f>
        <v>1</v>
      </c>
      <c r="P63" s="36">
        <f>IF('Coding - Chris'!P63='Coding - Carolyn'!P63, 1, 0)</f>
        <v>1</v>
      </c>
      <c r="Q63" s="36">
        <f>IF('Coding - Chris'!Q63='Coding - Carolyn'!Q63, 1, 0)</f>
        <v>1</v>
      </c>
      <c r="R63" s="36">
        <f>IF('Coding - Chris'!R63='Coding - Carolyn'!R63, 1, 0)</f>
        <v>1</v>
      </c>
      <c r="S63" s="36">
        <f>IF('Coding - Chris'!S63='Coding - Carolyn'!S63, 1, 0)</f>
        <v>1</v>
      </c>
      <c r="T63" s="36">
        <f>IF('Coding - Chris'!T63='Coding - Carolyn'!T63, 1, 0)</f>
        <v>1</v>
      </c>
      <c r="U63" s="36">
        <f>IF('Coding - Chris'!U63='Coding - Carolyn'!U63, 1, 0)</f>
        <v>1</v>
      </c>
      <c r="V63" s="36">
        <f>IF('Coding - Chris'!V63='Coding - Carolyn'!V63, 1, 0)</f>
        <v>1</v>
      </c>
      <c r="W63" s="36">
        <f>IF('Coding - Chris'!W63='Coding - Carolyn'!W63, 1, 0)</f>
        <v>1</v>
      </c>
      <c r="X63" s="36">
        <f>IF('Coding - Chris'!X63='Coding - Carolyn'!X63, 1, 0)</f>
        <v>1</v>
      </c>
      <c r="Y63" s="36">
        <f>IF('Coding - Chris'!Y63='Coding - Carolyn'!Y63, 1, 0)</f>
        <v>1</v>
      </c>
      <c r="Z63" s="36">
        <f>IF('Coding - Chris'!Z63='Coding - Carolyn'!Z63, 1, 0)</f>
        <v>1</v>
      </c>
      <c r="AA63" s="36">
        <f>IF('Coding - Chris'!AA63='Coding - Carolyn'!AA63, 1, 0)</f>
        <v>1</v>
      </c>
      <c r="AB63" s="36">
        <f>IF('Coding - Chris'!AB63='Coding - Carolyn'!AB63, 1, 0)</f>
        <v>1</v>
      </c>
      <c r="AC63" s="36">
        <f>IF('Coding - Chris'!AC63='Coding - Carolyn'!AC63, 1, 0)</f>
        <v>1</v>
      </c>
      <c r="AD63" s="36">
        <f>IF('Coding - Chris'!AD63='Coding - Carolyn'!AD63, 1, 0)</f>
        <v>1</v>
      </c>
      <c r="AE63" s="36">
        <f>IF('Coding - Chris'!AE63='Coding - Carolyn'!AE63, 1, 0)</f>
        <v>1</v>
      </c>
      <c r="AF63" s="36">
        <f>IF('Coding - Chris'!AF63='Coding - Carolyn'!AF63, 1, 0)</f>
        <v>1</v>
      </c>
      <c r="AG63" s="36"/>
      <c r="AH63" s="36">
        <f>IF('Coding - Chris'!AH63='Coding - Carolyn'!AH63, 1, 0)</f>
        <v>1</v>
      </c>
      <c r="AI63" s="36">
        <f>IF('Coding - Chris'!AI63='Coding - Carolyn'!AI63, 1, 0)</f>
        <v>1</v>
      </c>
      <c r="AJ63" s="36">
        <f>IF('Coding - Chris'!AJ63='Coding - Carolyn'!AJ63, 1, 0)</f>
        <v>1</v>
      </c>
      <c r="AK63" s="36">
        <f>IF('Coding - Chris'!AK63='Coding - Carolyn'!AK63, 1, 0)</f>
        <v>1</v>
      </c>
      <c r="AL63" s="36">
        <f>IF('Coding - Chris'!AL63='Coding - Carolyn'!AL63, 1, 0)</f>
        <v>1</v>
      </c>
      <c r="AM63" s="36">
        <f>IF('Coding - Chris'!AM63='Coding - Carolyn'!AM63, 1, 0)</f>
        <v>1</v>
      </c>
      <c r="AN63" s="36">
        <f>IF('Coding - Chris'!AN63='Coding - Carolyn'!AN63, 1, 0)</f>
        <v>1</v>
      </c>
      <c r="AO63" s="36">
        <f>IF('Coding - Chris'!AO63='Coding - Carolyn'!AO63, 1, 0)</f>
        <v>1</v>
      </c>
      <c r="AP63" s="36"/>
      <c r="AQ63" s="36">
        <f>IF('Coding - Chris'!AQ63='Coding - Carolyn'!AQ63, 1, 0)</f>
        <v>1</v>
      </c>
      <c r="AR63" s="36">
        <f>IF('Coding - Chris'!AR63='Coding - Carolyn'!AR63, 1, 0)</f>
        <v>1</v>
      </c>
      <c r="AS63" s="36">
        <f>IF('Coding - Chris'!AS63='Coding - Carolyn'!AS63, 1, 0)</f>
        <v>1</v>
      </c>
      <c r="AT63" s="36">
        <f>IF('Coding - Chris'!AT63='Coding - Carolyn'!AT63, 1, 0)</f>
        <v>1</v>
      </c>
      <c r="AU63" s="36">
        <f>IF('Coding - Chris'!AU63='Coding - Carolyn'!AU63, 1, 0)</f>
        <v>1</v>
      </c>
      <c r="AV63" s="36">
        <f>IF('Coding - Chris'!AV63='Coding - Carolyn'!AV63, 1, 0)</f>
        <v>1</v>
      </c>
      <c r="AW63" s="36">
        <f>IF('Coding - Chris'!AW63='Coding - Carolyn'!AW63, 1, 0)</f>
        <v>1</v>
      </c>
      <c r="AX63" s="36">
        <f>IF('Coding - Chris'!AX63='Coding - Carolyn'!AX63, 1, 0)</f>
        <v>1</v>
      </c>
      <c r="AY63" s="36">
        <f>IF('Coding - Chris'!AY63='Coding - Carolyn'!AY63, 1, 0)</f>
        <v>1</v>
      </c>
      <c r="AZ63" s="36">
        <f>IF('Coding - Chris'!AZ63='Coding - Carolyn'!AZ63, 1, 0)</f>
        <v>1</v>
      </c>
      <c r="BA63" s="36"/>
      <c r="BB63" s="36">
        <f>IF('Coding - Chris'!BB63='Coding - Carolyn'!BB63, 1, 0)</f>
        <v>1</v>
      </c>
      <c r="BC63" s="36">
        <f>IF('Coding - Chris'!BC63='Coding - Carolyn'!BC63, 1, 0)</f>
        <v>1</v>
      </c>
      <c r="BD63" s="36">
        <f>IF('Coding - Chris'!BD63='Coding - Carolyn'!BD63, 1, 0)</f>
        <v>1</v>
      </c>
      <c r="BE63" s="36">
        <f>IF('Coding - Chris'!BE63='Coding - Carolyn'!BE63, 1, 0)</f>
        <v>1</v>
      </c>
      <c r="BF63" s="36">
        <f>IF('Coding - Chris'!BF63='Coding - Carolyn'!BF63, 1, 0)</f>
        <v>1</v>
      </c>
      <c r="BG63" s="36">
        <f>IF('Coding - Chris'!BG63='Coding - Carolyn'!BG63, 1, 0)</f>
        <v>1</v>
      </c>
      <c r="BH63" s="36">
        <f>IF('Coding - Chris'!BH63='Coding - Carolyn'!BH63, 1, 0)</f>
        <v>1</v>
      </c>
      <c r="BI63" s="36">
        <f>IF('Coding - Chris'!BI63='Coding - Carolyn'!BI63, 1, 0)</f>
        <v>1</v>
      </c>
      <c r="BJ63" s="36">
        <f>IF('Coding - Chris'!BJ63='Coding - Carolyn'!BJ63, 1, 0)</f>
        <v>1</v>
      </c>
      <c r="BK63" s="36">
        <f>IF('Coding - Chris'!BK63='Coding - Carolyn'!BK63, 1, 0)</f>
        <v>1</v>
      </c>
      <c r="BL63" s="36">
        <f>IF('Coding - Chris'!BL63='Coding - Carolyn'!BL63, 1, 0)</f>
        <v>1</v>
      </c>
      <c r="BM63" s="36">
        <f>IF('Coding - Chris'!BM63='Coding - Carolyn'!BM63, 1, 0)</f>
        <v>1</v>
      </c>
      <c r="BN63" s="36">
        <f>IF('Coding - Chris'!BN63='Coding - Carolyn'!BN63, 1, 0)</f>
        <v>1</v>
      </c>
      <c r="BO63" s="36">
        <f>IF('Coding - Chris'!BO63='Coding - Carolyn'!BO63, 1, 0)</f>
        <v>1</v>
      </c>
      <c r="BP63" s="36">
        <f>IF('Coding - Chris'!BP63='Coding - Carolyn'!BP63, 1, 0)</f>
        <v>1</v>
      </c>
      <c r="BQ63" s="36">
        <f>IF('Coding - Chris'!BQ63='Coding - Carolyn'!BQ63, 1, 0)</f>
        <v>1</v>
      </c>
      <c r="BR63" s="36">
        <f>IF('Coding - Chris'!BR63='Coding - Carolyn'!BR63, 1, 0)</f>
        <v>1</v>
      </c>
      <c r="BS63" s="36">
        <f>IF('Coding - Chris'!BS63='Coding - Carolyn'!BS63, 1, 0)</f>
        <v>1</v>
      </c>
      <c r="BT63" s="36">
        <f>IF('Coding - Chris'!BT63='Coding - Carolyn'!BT63, 1, 0)</f>
        <v>1</v>
      </c>
      <c r="BV63" s="36">
        <f>IF('Coding - Chris'!BV63='Coding - Carolyn'!BV63, 1, 0)</f>
        <v>1</v>
      </c>
    </row>
    <row r="64" spans="1:74" ht="17.100000000000001" thickBot="1">
      <c r="A64" s="52">
        <v>75</v>
      </c>
      <c r="B64" s="44"/>
      <c r="C64" s="44"/>
      <c r="D64" s="44"/>
      <c r="E64" s="44"/>
      <c r="F64" s="44"/>
      <c r="G64" s="28">
        <v>0</v>
      </c>
      <c r="H64" s="36">
        <f>IF('Coding - Chris'!H64='Coding - Carolyn'!H64, 1, 0)</f>
        <v>1</v>
      </c>
      <c r="I64" s="36">
        <f>IF('Coding - Chris'!I64='Coding - Carolyn'!I64, 1, 0)</f>
        <v>1</v>
      </c>
      <c r="J64" s="36">
        <f>IF('Coding - Chris'!J64='Coding - Carolyn'!J64, 1, 0)</f>
        <v>1</v>
      </c>
      <c r="K64" s="36">
        <f>IF('Coding - Chris'!K64='Coding - Carolyn'!K64, 1, 0)</f>
        <v>1</v>
      </c>
      <c r="L64" s="36">
        <f>IF('Coding - Chris'!L64='Coding - Carolyn'!L64, 1, 0)</f>
        <v>1</v>
      </c>
      <c r="M64" s="36">
        <f>IF('Coding - Chris'!M64='Coding - Carolyn'!M64, 1, 0)</f>
        <v>1</v>
      </c>
      <c r="N64" s="36"/>
      <c r="O64" s="36">
        <f>IF('Coding - Chris'!O64='Coding - Carolyn'!O64, 1, 0)</f>
        <v>1</v>
      </c>
      <c r="P64" s="36">
        <f>IF('Coding - Chris'!P64='Coding - Carolyn'!P64, 1, 0)</f>
        <v>1</v>
      </c>
      <c r="Q64" s="36">
        <f>IF('Coding - Chris'!Q64='Coding - Carolyn'!Q64, 1, 0)</f>
        <v>1</v>
      </c>
      <c r="R64" s="36">
        <f>IF('Coding - Chris'!R64='Coding - Carolyn'!R64, 1, 0)</f>
        <v>1</v>
      </c>
      <c r="S64" s="36">
        <f>IF('Coding - Chris'!S64='Coding - Carolyn'!S64, 1, 0)</f>
        <v>1</v>
      </c>
      <c r="T64" s="36">
        <f>IF('Coding - Chris'!T64='Coding - Carolyn'!T64, 1, 0)</f>
        <v>1</v>
      </c>
      <c r="U64" s="36">
        <f>IF('Coding - Chris'!U64='Coding - Carolyn'!U64, 1, 0)</f>
        <v>1</v>
      </c>
      <c r="V64" s="36">
        <f>IF('Coding - Chris'!V64='Coding - Carolyn'!V64, 1, 0)</f>
        <v>1</v>
      </c>
      <c r="W64" s="36">
        <f>IF('Coding - Chris'!W64='Coding - Carolyn'!W64, 1, 0)</f>
        <v>1</v>
      </c>
      <c r="X64" s="36">
        <f>IF('Coding - Chris'!X64='Coding - Carolyn'!X64, 1, 0)</f>
        <v>1</v>
      </c>
      <c r="Y64" s="36">
        <f>IF('Coding - Chris'!Y64='Coding - Carolyn'!Y64, 1, 0)</f>
        <v>1</v>
      </c>
      <c r="Z64" s="36">
        <f>IF('Coding - Chris'!Z64='Coding - Carolyn'!Z64, 1, 0)</f>
        <v>1</v>
      </c>
      <c r="AA64" s="36">
        <f>IF('Coding - Chris'!AA64='Coding - Carolyn'!AA64, 1, 0)</f>
        <v>1</v>
      </c>
      <c r="AB64" s="36">
        <f>IF('Coding - Chris'!AB64='Coding - Carolyn'!AB64, 1, 0)</f>
        <v>1</v>
      </c>
      <c r="AC64" s="36">
        <f>IF('Coding - Chris'!AC64='Coding - Carolyn'!AC64, 1, 0)</f>
        <v>1</v>
      </c>
      <c r="AD64" s="36">
        <f>IF('Coding - Chris'!AD64='Coding - Carolyn'!AD64, 1, 0)</f>
        <v>1</v>
      </c>
      <c r="AE64" s="36">
        <f>IF('Coding - Chris'!AE64='Coding - Carolyn'!AE64, 1, 0)</f>
        <v>1</v>
      </c>
      <c r="AF64" s="36">
        <f>IF('Coding - Chris'!AF64='Coding - Carolyn'!AF64, 1, 0)</f>
        <v>1</v>
      </c>
      <c r="AG64" s="36"/>
      <c r="AH64" s="36">
        <f>IF('Coding - Chris'!AH64='Coding - Carolyn'!AH64, 1, 0)</f>
        <v>1</v>
      </c>
      <c r="AI64" s="36">
        <f>IF('Coding - Chris'!AI64='Coding - Carolyn'!AI64, 1, 0)</f>
        <v>1</v>
      </c>
      <c r="AJ64" s="36">
        <f>IF('Coding - Chris'!AJ64='Coding - Carolyn'!AJ64, 1, 0)</f>
        <v>1</v>
      </c>
      <c r="AK64" s="36">
        <f>IF('Coding - Chris'!AK64='Coding - Carolyn'!AK64, 1, 0)</f>
        <v>1</v>
      </c>
      <c r="AL64" s="36">
        <f>IF('Coding - Chris'!AL64='Coding - Carolyn'!AL64, 1, 0)</f>
        <v>1</v>
      </c>
      <c r="AM64" s="36">
        <f>IF('Coding - Chris'!AM64='Coding - Carolyn'!AM64, 1, 0)</f>
        <v>1</v>
      </c>
      <c r="AN64" s="36">
        <f>IF('Coding - Chris'!AN64='Coding - Carolyn'!AN64, 1, 0)</f>
        <v>1</v>
      </c>
      <c r="AO64" s="36">
        <f>IF('Coding - Chris'!AO64='Coding - Carolyn'!AO64, 1, 0)</f>
        <v>1</v>
      </c>
      <c r="AP64" s="36"/>
      <c r="AQ64" s="36">
        <f>IF('Coding - Chris'!AQ64='Coding - Carolyn'!AQ64, 1, 0)</f>
        <v>1</v>
      </c>
      <c r="AR64" s="36">
        <f>IF('Coding - Chris'!AR64='Coding - Carolyn'!AR64, 1, 0)</f>
        <v>1</v>
      </c>
      <c r="AS64" s="36">
        <f>IF('Coding - Chris'!AS64='Coding - Carolyn'!AS64, 1, 0)</f>
        <v>1</v>
      </c>
      <c r="AT64" s="36">
        <f>IF('Coding - Chris'!AT64='Coding - Carolyn'!AT64, 1, 0)</f>
        <v>1</v>
      </c>
      <c r="AU64" s="36">
        <f>IF('Coding - Chris'!AU64='Coding - Carolyn'!AU64, 1, 0)</f>
        <v>1</v>
      </c>
      <c r="AV64" s="36">
        <f>IF('Coding - Chris'!AV64='Coding - Carolyn'!AV64, 1, 0)</f>
        <v>1</v>
      </c>
      <c r="AW64" s="36">
        <f>IF('Coding - Chris'!AW64='Coding - Carolyn'!AW64, 1, 0)</f>
        <v>1</v>
      </c>
      <c r="AX64" s="36">
        <f>IF('Coding - Chris'!AX64='Coding - Carolyn'!AX64, 1, 0)</f>
        <v>1</v>
      </c>
      <c r="AY64" s="36">
        <f>IF('Coding - Chris'!AY64='Coding - Carolyn'!AY64, 1, 0)</f>
        <v>1</v>
      </c>
      <c r="AZ64" s="36">
        <f>IF('Coding - Chris'!AZ64='Coding - Carolyn'!AZ64, 1, 0)</f>
        <v>1</v>
      </c>
      <c r="BA64" s="36"/>
      <c r="BB64" s="36">
        <f>IF('Coding - Chris'!BB64='Coding - Carolyn'!BB64, 1, 0)</f>
        <v>1</v>
      </c>
      <c r="BC64" s="36">
        <f>IF('Coding - Chris'!BC64='Coding - Carolyn'!BC64, 1, 0)</f>
        <v>1</v>
      </c>
      <c r="BD64" s="36">
        <f>IF('Coding - Chris'!BD64='Coding - Carolyn'!BD64, 1, 0)</f>
        <v>1</v>
      </c>
      <c r="BE64" s="36">
        <f>IF('Coding - Chris'!BE64='Coding - Carolyn'!BE64, 1, 0)</f>
        <v>1</v>
      </c>
      <c r="BF64" s="36">
        <f>IF('Coding - Chris'!BF64='Coding - Carolyn'!BF64, 1, 0)</f>
        <v>1</v>
      </c>
      <c r="BG64" s="36">
        <f>IF('Coding - Chris'!BG64='Coding - Carolyn'!BG64, 1, 0)</f>
        <v>1</v>
      </c>
      <c r="BH64" s="36">
        <f>IF('Coding - Chris'!BH64='Coding - Carolyn'!BH64, 1, 0)</f>
        <v>1</v>
      </c>
      <c r="BI64" s="36">
        <f>IF('Coding - Chris'!BI64='Coding - Carolyn'!BI64, 1, 0)</f>
        <v>1</v>
      </c>
      <c r="BJ64" s="36">
        <f>IF('Coding - Chris'!BJ64='Coding - Carolyn'!BJ64, 1, 0)</f>
        <v>1</v>
      </c>
      <c r="BK64" s="36">
        <f>IF('Coding - Chris'!BK64='Coding - Carolyn'!BK64, 1, 0)</f>
        <v>1</v>
      </c>
      <c r="BL64" s="36">
        <f>IF('Coding - Chris'!BL64='Coding - Carolyn'!BL64, 1, 0)</f>
        <v>1</v>
      </c>
      <c r="BM64" s="36">
        <f>IF('Coding - Chris'!BM64='Coding - Carolyn'!BM64, 1, 0)</f>
        <v>1</v>
      </c>
      <c r="BN64" s="36">
        <f>IF('Coding - Chris'!BN64='Coding - Carolyn'!BN64, 1, 0)</f>
        <v>1</v>
      </c>
      <c r="BO64" s="36">
        <f>IF('Coding - Chris'!BO64='Coding - Carolyn'!BO64, 1, 0)</f>
        <v>1</v>
      </c>
      <c r="BP64" s="36">
        <f>IF('Coding - Chris'!BP64='Coding - Carolyn'!BP64, 1, 0)</f>
        <v>1</v>
      </c>
      <c r="BQ64" s="36">
        <f>IF('Coding - Chris'!BQ64='Coding - Carolyn'!BQ64, 1, 0)</f>
        <v>1</v>
      </c>
      <c r="BR64" s="36">
        <f>IF('Coding - Chris'!BR64='Coding - Carolyn'!BR64, 1, 0)</f>
        <v>1</v>
      </c>
      <c r="BS64" s="36">
        <f>IF('Coding - Chris'!BS64='Coding - Carolyn'!BS64, 1, 0)</f>
        <v>1</v>
      </c>
      <c r="BT64" s="36">
        <f>IF('Coding - Chris'!BT64='Coding - Carolyn'!BT64, 1, 0)</f>
        <v>1</v>
      </c>
      <c r="BV64" s="36">
        <f>IF('Coding - Chris'!BV64='Coding - Carolyn'!BV64, 1, 0)</f>
        <v>1</v>
      </c>
    </row>
    <row r="65" spans="1:74" ht="17.100000000000001" thickBot="1">
      <c r="A65" s="52"/>
      <c r="B65" s="44"/>
      <c r="C65" s="44"/>
      <c r="D65" s="44"/>
      <c r="E65" s="44"/>
      <c r="F65" s="44"/>
      <c r="G65" s="28">
        <v>0</v>
      </c>
      <c r="H65" s="36">
        <f>IF('Coding - Chris'!H65='Coding - Carolyn'!H65, 1, 0)</f>
        <v>1</v>
      </c>
      <c r="I65" s="36">
        <f>IF('Coding - Chris'!I65='Coding - Carolyn'!I65, 1, 0)</f>
        <v>1</v>
      </c>
      <c r="J65" s="36">
        <f>IF('Coding - Chris'!J65='Coding - Carolyn'!J65, 1, 0)</f>
        <v>1</v>
      </c>
      <c r="K65" s="36">
        <f>IF('Coding - Chris'!K65='Coding - Carolyn'!K65, 1, 0)</f>
        <v>1</v>
      </c>
      <c r="L65" s="36">
        <f>IF('Coding - Chris'!L65='Coding - Carolyn'!L65, 1, 0)</f>
        <v>1</v>
      </c>
      <c r="M65" s="36">
        <f>IF('Coding - Chris'!M65='Coding - Carolyn'!M65, 1, 0)</f>
        <v>1</v>
      </c>
      <c r="N65" s="36"/>
      <c r="O65" s="36">
        <f>IF('Coding - Chris'!O65='Coding - Carolyn'!O65, 1, 0)</f>
        <v>1</v>
      </c>
      <c r="P65" s="36">
        <f>IF('Coding - Chris'!P65='Coding - Carolyn'!P65, 1, 0)</f>
        <v>1</v>
      </c>
      <c r="Q65" s="36">
        <f>IF('Coding - Chris'!Q65='Coding - Carolyn'!Q65, 1, 0)</f>
        <v>1</v>
      </c>
      <c r="R65" s="36">
        <f>IF('Coding - Chris'!R65='Coding - Carolyn'!R65, 1, 0)</f>
        <v>1</v>
      </c>
      <c r="S65" s="36">
        <f>IF('Coding - Chris'!S65='Coding - Carolyn'!S65, 1, 0)</f>
        <v>1</v>
      </c>
      <c r="T65" s="36">
        <f>IF('Coding - Chris'!T65='Coding - Carolyn'!T65, 1, 0)</f>
        <v>1</v>
      </c>
      <c r="U65" s="36">
        <f>IF('Coding - Chris'!U65='Coding - Carolyn'!U65, 1, 0)</f>
        <v>1</v>
      </c>
      <c r="V65" s="36">
        <f>IF('Coding - Chris'!V65='Coding - Carolyn'!V65, 1, 0)</f>
        <v>1</v>
      </c>
      <c r="W65" s="36">
        <f>IF('Coding - Chris'!W65='Coding - Carolyn'!W65, 1, 0)</f>
        <v>1</v>
      </c>
      <c r="X65" s="36">
        <f>IF('Coding - Chris'!X65='Coding - Carolyn'!X65, 1, 0)</f>
        <v>1</v>
      </c>
      <c r="Y65" s="36">
        <f>IF('Coding - Chris'!Y65='Coding - Carolyn'!Y65, 1, 0)</f>
        <v>1</v>
      </c>
      <c r="Z65" s="36">
        <f>IF('Coding - Chris'!Z65='Coding - Carolyn'!Z65, 1, 0)</f>
        <v>1</v>
      </c>
      <c r="AA65" s="36">
        <f>IF('Coding - Chris'!AA65='Coding - Carolyn'!AA65, 1, 0)</f>
        <v>1</v>
      </c>
      <c r="AB65" s="36">
        <f>IF('Coding - Chris'!AB65='Coding - Carolyn'!AB65, 1, 0)</f>
        <v>1</v>
      </c>
      <c r="AC65" s="36">
        <f>IF('Coding - Chris'!AC65='Coding - Carolyn'!AC65, 1, 0)</f>
        <v>1</v>
      </c>
      <c r="AD65" s="36">
        <f>IF('Coding - Chris'!AD65='Coding - Carolyn'!AD65, 1, 0)</f>
        <v>1</v>
      </c>
      <c r="AE65" s="36">
        <f>IF('Coding - Chris'!AE65='Coding - Carolyn'!AE65, 1, 0)</f>
        <v>1</v>
      </c>
      <c r="AF65" s="36">
        <f>IF('Coding - Chris'!AF65='Coding - Carolyn'!AF65, 1, 0)</f>
        <v>1</v>
      </c>
      <c r="AG65" s="36"/>
      <c r="AH65" s="36">
        <f>IF('Coding - Chris'!AH65='Coding - Carolyn'!AH65, 1, 0)</f>
        <v>1</v>
      </c>
      <c r="AI65" s="36">
        <f>IF('Coding - Chris'!AI65='Coding - Carolyn'!AI65, 1, 0)</f>
        <v>1</v>
      </c>
      <c r="AJ65" s="36">
        <f>IF('Coding - Chris'!AJ65='Coding - Carolyn'!AJ65, 1, 0)</f>
        <v>1</v>
      </c>
      <c r="AK65" s="36">
        <f>IF('Coding - Chris'!AK65='Coding - Carolyn'!AK65, 1, 0)</f>
        <v>1</v>
      </c>
      <c r="AL65" s="36">
        <f>IF('Coding - Chris'!AL65='Coding - Carolyn'!AL65, 1, 0)</f>
        <v>1</v>
      </c>
      <c r="AM65" s="36">
        <f>IF('Coding - Chris'!AM65='Coding - Carolyn'!AM65, 1, 0)</f>
        <v>1</v>
      </c>
      <c r="AN65" s="36">
        <f>IF('Coding - Chris'!AN65='Coding - Carolyn'!AN65, 1, 0)</f>
        <v>1</v>
      </c>
      <c r="AO65" s="36">
        <f>IF('Coding - Chris'!AO65='Coding - Carolyn'!AO65, 1, 0)</f>
        <v>1</v>
      </c>
      <c r="AP65" s="36"/>
      <c r="AQ65" s="36">
        <f>IF('Coding - Chris'!AQ65='Coding - Carolyn'!AQ65, 1, 0)</f>
        <v>1</v>
      </c>
      <c r="AR65" s="36">
        <f>IF('Coding - Chris'!AR65='Coding - Carolyn'!AR65, 1, 0)</f>
        <v>1</v>
      </c>
      <c r="AS65" s="36">
        <f>IF('Coding - Chris'!AS65='Coding - Carolyn'!AS65, 1, 0)</f>
        <v>1</v>
      </c>
      <c r="AT65" s="36">
        <f>IF('Coding - Chris'!AT65='Coding - Carolyn'!AT65, 1, 0)</f>
        <v>1</v>
      </c>
      <c r="AU65" s="36">
        <f>IF('Coding - Chris'!AU65='Coding - Carolyn'!AU65, 1, 0)</f>
        <v>1</v>
      </c>
      <c r="AV65" s="36">
        <f>IF('Coding - Chris'!AV65='Coding - Carolyn'!AV65, 1, 0)</f>
        <v>1</v>
      </c>
      <c r="AW65" s="36">
        <f>IF('Coding - Chris'!AW65='Coding - Carolyn'!AW65, 1, 0)</f>
        <v>1</v>
      </c>
      <c r="AX65" s="36">
        <f>IF('Coding - Chris'!AX65='Coding - Carolyn'!AX65, 1, 0)</f>
        <v>1</v>
      </c>
      <c r="AY65" s="36">
        <f>IF('Coding - Chris'!AY65='Coding - Carolyn'!AY65, 1, 0)</f>
        <v>1</v>
      </c>
      <c r="AZ65" s="36">
        <f>IF('Coding - Chris'!AZ65='Coding - Carolyn'!AZ65, 1, 0)</f>
        <v>1</v>
      </c>
      <c r="BA65" s="36"/>
      <c r="BB65" s="36">
        <f>IF('Coding - Chris'!BB65='Coding - Carolyn'!BB65, 1, 0)</f>
        <v>1</v>
      </c>
      <c r="BC65" s="36">
        <f>IF('Coding - Chris'!BC65='Coding - Carolyn'!BC65, 1, 0)</f>
        <v>1</v>
      </c>
      <c r="BD65" s="36">
        <f>IF('Coding - Chris'!BD65='Coding - Carolyn'!BD65, 1, 0)</f>
        <v>1</v>
      </c>
      <c r="BE65" s="36">
        <f>IF('Coding - Chris'!BE65='Coding - Carolyn'!BE65, 1, 0)</f>
        <v>1</v>
      </c>
      <c r="BF65" s="36">
        <f>IF('Coding - Chris'!BF65='Coding - Carolyn'!BF65, 1, 0)</f>
        <v>1</v>
      </c>
      <c r="BG65" s="36">
        <f>IF('Coding - Chris'!BG65='Coding - Carolyn'!BG65, 1, 0)</f>
        <v>1</v>
      </c>
      <c r="BH65" s="36">
        <f>IF('Coding - Chris'!BH65='Coding - Carolyn'!BH65, 1, 0)</f>
        <v>1</v>
      </c>
      <c r="BI65" s="36">
        <f>IF('Coding - Chris'!BI65='Coding - Carolyn'!BI65, 1, 0)</f>
        <v>1</v>
      </c>
      <c r="BJ65" s="36">
        <f>IF('Coding - Chris'!BJ65='Coding - Carolyn'!BJ65, 1, 0)</f>
        <v>1</v>
      </c>
      <c r="BK65" s="36">
        <f>IF('Coding - Chris'!BK65='Coding - Carolyn'!BK65, 1, 0)</f>
        <v>1</v>
      </c>
      <c r="BL65" s="36">
        <f>IF('Coding - Chris'!BL65='Coding - Carolyn'!BL65, 1, 0)</f>
        <v>1</v>
      </c>
      <c r="BM65" s="36">
        <f>IF('Coding - Chris'!BM65='Coding - Carolyn'!BM65, 1, 0)</f>
        <v>1</v>
      </c>
      <c r="BN65" s="36">
        <f>IF('Coding - Chris'!BN65='Coding - Carolyn'!BN65, 1, 0)</f>
        <v>1</v>
      </c>
      <c r="BO65" s="36">
        <f>IF('Coding - Chris'!BO65='Coding - Carolyn'!BO65, 1, 0)</f>
        <v>1</v>
      </c>
      <c r="BP65" s="36">
        <f>IF('Coding - Chris'!BP65='Coding - Carolyn'!BP65, 1, 0)</f>
        <v>1</v>
      </c>
      <c r="BQ65" s="36">
        <f>IF('Coding - Chris'!BQ65='Coding - Carolyn'!BQ65, 1, 0)</f>
        <v>1</v>
      </c>
      <c r="BR65" s="36">
        <f>IF('Coding - Chris'!BR65='Coding - Carolyn'!BR65, 1, 0)</f>
        <v>1</v>
      </c>
      <c r="BS65" s="36">
        <f>IF('Coding - Chris'!BS65='Coding - Carolyn'!BS65, 1, 0)</f>
        <v>1</v>
      </c>
      <c r="BT65" s="36">
        <f>IF('Coding - Chris'!BT65='Coding - Carolyn'!BT65, 1, 0)</f>
        <v>1</v>
      </c>
      <c r="BV65" s="36">
        <f>IF('Coding - Chris'!BV65='Coding - Carolyn'!BV65, 1, 0)</f>
        <v>1</v>
      </c>
    </row>
    <row r="66" spans="1:74" ht="17.100000000000001" thickBot="1">
      <c r="A66" s="52"/>
      <c r="B66" s="44"/>
      <c r="C66" s="44"/>
      <c r="D66" s="44"/>
      <c r="E66" s="44"/>
      <c r="F66" s="44"/>
      <c r="G66" s="28">
        <v>0</v>
      </c>
      <c r="H66" s="36">
        <f>IF('Coding - Chris'!H66='Coding - Carolyn'!H66, 1, 0)</f>
        <v>1</v>
      </c>
      <c r="I66" s="36">
        <f>IF('Coding - Chris'!I66='Coding - Carolyn'!I66, 1, 0)</f>
        <v>1</v>
      </c>
      <c r="J66" s="36">
        <f>IF('Coding - Chris'!J66='Coding - Carolyn'!J66, 1, 0)</f>
        <v>1</v>
      </c>
      <c r="K66" s="36">
        <f>IF('Coding - Chris'!K66='Coding - Carolyn'!K66, 1, 0)</f>
        <v>1</v>
      </c>
      <c r="L66" s="36">
        <f>IF('Coding - Chris'!L66='Coding - Carolyn'!L66, 1, 0)</f>
        <v>1</v>
      </c>
      <c r="M66" s="36">
        <f>IF('Coding - Chris'!M66='Coding - Carolyn'!M66, 1, 0)</f>
        <v>1</v>
      </c>
      <c r="N66" s="36"/>
      <c r="O66" s="36">
        <f>IF('Coding - Chris'!O66='Coding - Carolyn'!O66, 1, 0)</f>
        <v>1</v>
      </c>
      <c r="P66" s="36">
        <f>IF('Coding - Chris'!P66='Coding - Carolyn'!P66, 1, 0)</f>
        <v>1</v>
      </c>
      <c r="Q66" s="36">
        <f>IF('Coding - Chris'!Q66='Coding - Carolyn'!Q66, 1, 0)</f>
        <v>1</v>
      </c>
      <c r="R66" s="36">
        <f>IF('Coding - Chris'!R66='Coding - Carolyn'!R66, 1, 0)</f>
        <v>1</v>
      </c>
      <c r="S66" s="36">
        <f>IF('Coding - Chris'!S66='Coding - Carolyn'!S66, 1, 0)</f>
        <v>1</v>
      </c>
      <c r="T66" s="36">
        <f>IF('Coding - Chris'!T66='Coding - Carolyn'!T66, 1, 0)</f>
        <v>1</v>
      </c>
      <c r="U66" s="36">
        <f>IF('Coding - Chris'!U66='Coding - Carolyn'!U66, 1, 0)</f>
        <v>1</v>
      </c>
      <c r="V66" s="36">
        <f>IF('Coding - Chris'!V66='Coding - Carolyn'!V66, 1, 0)</f>
        <v>1</v>
      </c>
      <c r="W66" s="36">
        <f>IF('Coding - Chris'!W66='Coding - Carolyn'!W66, 1, 0)</f>
        <v>1</v>
      </c>
      <c r="X66" s="36">
        <f>IF('Coding - Chris'!X66='Coding - Carolyn'!X66, 1, 0)</f>
        <v>1</v>
      </c>
      <c r="Y66" s="36">
        <f>IF('Coding - Chris'!Y66='Coding - Carolyn'!Y66, 1, 0)</f>
        <v>1</v>
      </c>
      <c r="Z66" s="36">
        <f>IF('Coding - Chris'!Z66='Coding - Carolyn'!Z66, 1, 0)</f>
        <v>1</v>
      </c>
      <c r="AA66" s="36">
        <f>IF('Coding - Chris'!AA66='Coding - Carolyn'!AA66, 1, 0)</f>
        <v>1</v>
      </c>
      <c r="AB66" s="36">
        <f>IF('Coding - Chris'!AB66='Coding - Carolyn'!AB66, 1, 0)</f>
        <v>1</v>
      </c>
      <c r="AC66" s="36">
        <f>IF('Coding - Chris'!AC66='Coding - Carolyn'!AC66, 1, 0)</f>
        <v>1</v>
      </c>
      <c r="AD66" s="36">
        <f>IF('Coding - Chris'!AD66='Coding - Carolyn'!AD66, 1, 0)</f>
        <v>1</v>
      </c>
      <c r="AE66" s="36">
        <f>IF('Coding - Chris'!AE66='Coding - Carolyn'!AE66, 1, 0)</f>
        <v>1</v>
      </c>
      <c r="AF66" s="36">
        <f>IF('Coding - Chris'!AF66='Coding - Carolyn'!AF66, 1, 0)</f>
        <v>1</v>
      </c>
      <c r="AG66" s="36"/>
      <c r="AH66" s="36">
        <f>IF('Coding - Chris'!AH66='Coding - Carolyn'!AH66, 1, 0)</f>
        <v>1</v>
      </c>
      <c r="AI66" s="36">
        <f>IF('Coding - Chris'!AI66='Coding - Carolyn'!AI66, 1, 0)</f>
        <v>1</v>
      </c>
      <c r="AJ66" s="36">
        <f>IF('Coding - Chris'!AJ66='Coding - Carolyn'!AJ66, 1, 0)</f>
        <v>1</v>
      </c>
      <c r="AK66" s="36">
        <f>IF('Coding - Chris'!AK66='Coding - Carolyn'!AK66, 1, 0)</f>
        <v>1</v>
      </c>
      <c r="AL66" s="36">
        <f>IF('Coding - Chris'!AL66='Coding - Carolyn'!AL66, 1, 0)</f>
        <v>1</v>
      </c>
      <c r="AM66" s="36">
        <f>IF('Coding - Chris'!AM66='Coding - Carolyn'!AM66, 1, 0)</f>
        <v>1</v>
      </c>
      <c r="AN66" s="36">
        <f>IF('Coding - Chris'!AN66='Coding - Carolyn'!AN66, 1, 0)</f>
        <v>1</v>
      </c>
      <c r="AO66" s="36">
        <f>IF('Coding - Chris'!AO66='Coding - Carolyn'!AO66, 1, 0)</f>
        <v>1</v>
      </c>
      <c r="AP66" s="36"/>
      <c r="AQ66" s="36">
        <f>IF('Coding - Chris'!AQ66='Coding - Carolyn'!AQ66, 1, 0)</f>
        <v>1</v>
      </c>
      <c r="AR66" s="36">
        <f>IF('Coding - Chris'!AR66='Coding - Carolyn'!AR66, 1, 0)</f>
        <v>1</v>
      </c>
      <c r="AS66" s="36">
        <f>IF('Coding - Chris'!AS66='Coding - Carolyn'!AS66, 1, 0)</f>
        <v>1</v>
      </c>
      <c r="AT66" s="36">
        <f>IF('Coding - Chris'!AT66='Coding - Carolyn'!AT66, 1, 0)</f>
        <v>1</v>
      </c>
      <c r="AU66" s="36">
        <f>IF('Coding - Chris'!AU66='Coding - Carolyn'!AU66, 1, 0)</f>
        <v>1</v>
      </c>
      <c r="AV66" s="36">
        <f>IF('Coding - Chris'!AV66='Coding - Carolyn'!AV66, 1, 0)</f>
        <v>1</v>
      </c>
      <c r="AW66" s="36">
        <f>IF('Coding - Chris'!AW66='Coding - Carolyn'!AW66, 1, 0)</f>
        <v>1</v>
      </c>
      <c r="AX66" s="36">
        <f>IF('Coding - Chris'!AX66='Coding - Carolyn'!AX66, 1, 0)</f>
        <v>1</v>
      </c>
      <c r="AY66" s="36">
        <f>IF('Coding - Chris'!AY66='Coding - Carolyn'!AY66, 1, 0)</f>
        <v>1</v>
      </c>
      <c r="AZ66" s="36">
        <f>IF('Coding - Chris'!AZ66='Coding - Carolyn'!AZ66, 1, 0)</f>
        <v>1</v>
      </c>
      <c r="BA66" s="36"/>
      <c r="BB66" s="36">
        <f>IF('Coding - Chris'!BB66='Coding - Carolyn'!BB66, 1, 0)</f>
        <v>1</v>
      </c>
      <c r="BC66" s="36">
        <f>IF('Coding - Chris'!BC66='Coding - Carolyn'!BC66, 1, 0)</f>
        <v>1</v>
      </c>
      <c r="BD66" s="36">
        <f>IF('Coding - Chris'!BD66='Coding - Carolyn'!BD66, 1, 0)</f>
        <v>1</v>
      </c>
      <c r="BE66" s="36">
        <f>IF('Coding - Chris'!BE66='Coding - Carolyn'!BE66, 1, 0)</f>
        <v>1</v>
      </c>
      <c r="BF66" s="36">
        <f>IF('Coding - Chris'!BF66='Coding - Carolyn'!BF66, 1, 0)</f>
        <v>1</v>
      </c>
      <c r="BG66" s="36">
        <f>IF('Coding - Chris'!BG66='Coding - Carolyn'!BG66, 1, 0)</f>
        <v>1</v>
      </c>
      <c r="BH66" s="36">
        <f>IF('Coding - Chris'!BH66='Coding - Carolyn'!BH66, 1, 0)</f>
        <v>1</v>
      </c>
      <c r="BI66" s="36">
        <f>IF('Coding - Chris'!BI66='Coding - Carolyn'!BI66, 1, 0)</f>
        <v>1</v>
      </c>
      <c r="BJ66" s="36">
        <f>IF('Coding - Chris'!BJ66='Coding - Carolyn'!BJ66, 1, 0)</f>
        <v>1</v>
      </c>
      <c r="BK66" s="36">
        <f>IF('Coding - Chris'!BK66='Coding - Carolyn'!BK66, 1, 0)</f>
        <v>1</v>
      </c>
      <c r="BL66" s="36">
        <f>IF('Coding - Chris'!BL66='Coding - Carolyn'!BL66, 1, 0)</f>
        <v>1</v>
      </c>
      <c r="BM66" s="36">
        <f>IF('Coding - Chris'!BM66='Coding - Carolyn'!BM66, 1, 0)</f>
        <v>1</v>
      </c>
      <c r="BN66" s="36">
        <f>IF('Coding - Chris'!BN66='Coding - Carolyn'!BN66, 1, 0)</f>
        <v>1</v>
      </c>
      <c r="BO66" s="36">
        <f>IF('Coding - Chris'!BO66='Coding - Carolyn'!BO66, 1, 0)</f>
        <v>1</v>
      </c>
      <c r="BP66" s="36">
        <f>IF('Coding - Chris'!BP66='Coding - Carolyn'!BP66, 1, 0)</f>
        <v>1</v>
      </c>
      <c r="BQ66" s="36">
        <f>IF('Coding - Chris'!BQ66='Coding - Carolyn'!BQ66, 1, 0)</f>
        <v>1</v>
      </c>
      <c r="BR66" s="36">
        <f>IF('Coding - Chris'!BR66='Coding - Carolyn'!BR66, 1, 0)</f>
        <v>1</v>
      </c>
      <c r="BS66" s="36">
        <f>IF('Coding - Chris'!BS66='Coding - Carolyn'!BS66, 1, 0)</f>
        <v>1</v>
      </c>
      <c r="BT66" s="36">
        <f>IF('Coding - Chris'!BT66='Coding - Carolyn'!BT66, 1, 0)</f>
        <v>1</v>
      </c>
      <c r="BV66" s="36">
        <f>IF('Coding - Chris'!BV66='Coding - Carolyn'!BV66, 1, 0)</f>
        <v>1</v>
      </c>
    </row>
    <row r="67" spans="1:74" ht="17.100000000000001" thickBot="1">
      <c r="A67" s="52">
        <v>78</v>
      </c>
      <c r="B67" s="44"/>
      <c r="C67" s="44"/>
      <c r="D67" s="44"/>
      <c r="E67" s="44"/>
      <c r="F67" s="44"/>
      <c r="G67" s="28">
        <v>0</v>
      </c>
      <c r="H67" s="36">
        <f>IF('Coding - Chris'!H67='Coding - Carolyn'!H67, 1, 0)</f>
        <v>1</v>
      </c>
      <c r="I67" s="36">
        <f>IF('Coding - Chris'!I67='Coding - Carolyn'!I67, 1, 0)</f>
        <v>1</v>
      </c>
      <c r="J67" s="36">
        <f>IF('Coding - Chris'!J67='Coding - Carolyn'!J67, 1, 0)</f>
        <v>1</v>
      </c>
      <c r="K67" s="36">
        <f>IF('Coding - Chris'!K67='Coding - Carolyn'!K67, 1, 0)</f>
        <v>1</v>
      </c>
      <c r="L67" s="36">
        <f>IF('Coding - Chris'!L67='Coding - Carolyn'!L67, 1, 0)</f>
        <v>1</v>
      </c>
      <c r="M67" s="36">
        <f>IF('Coding - Chris'!M67='Coding - Carolyn'!M67, 1, 0)</f>
        <v>1</v>
      </c>
      <c r="N67" s="36"/>
      <c r="O67" s="36">
        <f>IF('Coding - Chris'!O67='Coding - Carolyn'!O67, 1, 0)</f>
        <v>1</v>
      </c>
      <c r="P67" s="36">
        <f>IF('Coding - Chris'!P67='Coding - Carolyn'!P67, 1, 0)</f>
        <v>1</v>
      </c>
      <c r="Q67" s="36">
        <f>IF('Coding - Chris'!Q67='Coding - Carolyn'!Q67, 1, 0)</f>
        <v>1</v>
      </c>
      <c r="R67" s="36">
        <f>IF('Coding - Chris'!R67='Coding - Carolyn'!R67, 1, 0)</f>
        <v>1</v>
      </c>
      <c r="S67" s="36">
        <f>IF('Coding - Chris'!S67='Coding - Carolyn'!S67, 1, 0)</f>
        <v>1</v>
      </c>
      <c r="T67" s="36">
        <f>IF('Coding - Chris'!T67='Coding - Carolyn'!T67, 1, 0)</f>
        <v>1</v>
      </c>
      <c r="U67" s="36">
        <f>IF('Coding - Chris'!U67='Coding - Carolyn'!U67, 1, 0)</f>
        <v>1</v>
      </c>
      <c r="V67" s="36">
        <f>IF('Coding - Chris'!V67='Coding - Carolyn'!V67, 1, 0)</f>
        <v>1</v>
      </c>
      <c r="W67" s="36">
        <f>IF('Coding - Chris'!W67='Coding - Carolyn'!W67, 1, 0)</f>
        <v>1</v>
      </c>
      <c r="X67" s="36">
        <f>IF('Coding - Chris'!X67='Coding - Carolyn'!X67, 1, 0)</f>
        <v>1</v>
      </c>
      <c r="Y67" s="36">
        <f>IF('Coding - Chris'!Y67='Coding - Carolyn'!Y67, 1, 0)</f>
        <v>1</v>
      </c>
      <c r="Z67" s="36">
        <f>IF('Coding - Chris'!Z67='Coding - Carolyn'!Z67, 1, 0)</f>
        <v>1</v>
      </c>
      <c r="AA67" s="36">
        <f>IF('Coding - Chris'!AA67='Coding - Carolyn'!AA67, 1, 0)</f>
        <v>1</v>
      </c>
      <c r="AB67" s="36">
        <f>IF('Coding - Chris'!AB67='Coding - Carolyn'!AB67, 1, 0)</f>
        <v>1</v>
      </c>
      <c r="AC67" s="36">
        <f>IF('Coding - Chris'!AC67='Coding - Carolyn'!AC67, 1, 0)</f>
        <v>1</v>
      </c>
      <c r="AD67" s="36">
        <f>IF('Coding - Chris'!AD67='Coding - Carolyn'!AD67, 1, 0)</f>
        <v>1</v>
      </c>
      <c r="AE67" s="36">
        <f>IF('Coding - Chris'!AE67='Coding - Carolyn'!AE67, 1, 0)</f>
        <v>1</v>
      </c>
      <c r="AF67" s="36">
        <f>IF('Coding - Chris'!AF67='Coding - Carolyn'!AF67, 1, 0)</f>
        <v>1</v>
      </c>
      <c r="AG67" s="36"/>
      <c r="AH67" s="36">
        <f>IF('Coding - Chris'!AH67='Coding - Carolyn'!AH67, 1, 0)</f>
        <v>1</v>
      </c>
      <c r="AI67" s="36">
        <f>IF('Coding - Chris'!AI67='Coding - Carolyn'!AI67, 1, 0)</f>
        <v>1</v>
      </c>
      <c r="AJ67" s="36">
        <f>IF('Coding - Chris'!AJ67='Coding - Carolyn'!AJ67, 1, 0)</f>
        <v>1</v>
      </c>
      <c r="AK67" s="36">
        <f>IF('Coding - Chris'!AK67='Coding - Carolyn'!AK67, 1, 0)</f>
        <v>1</v>
      </c>
      <c r="AL67" s="36">
        <f>IF('Coding - Chris'!AL67='Coding - Carolyn'!AL67, 1, 0)</f>
        <v>1</v>
      </c>
      <c r="AM67" s="36">
        <f>IF('Coding - Chris'!AM67='Coding - Carolyn'!AM67, 1, 0)</f>
        <v>1</v>
      </c>
      <c r="AN67" s="36">
        <f>IF('Coding - Chris'!AN67='Coding - Carolyn'!AN67, 1, 0)</f>
        <v>1</v>
      </c>
      <c r="AO67" s="36">
        <f>IF('Coding - Chris'!AO67='Coding - Carolyn'!AO67, 1, 0)</f>
        <v>1</v>
      </c>
      <c r="AP67" s="36"/>
      <c r="AQ67" s="36">
        <f>IF('Coding - Chris'!AQ67='Coding - Carolyn'!AQ67, 1, 0)</f>
        <v>1</v>
      </c>
      <c r="AR67" s="36">
        <f>IF('Coding - Chris'!AR67='Coding - Carolyn'!AR67, 1, 0)</f>
        <v>1</v>
      </c>
      <c r="AS67" s="36">
        <f>IF('Coding - Chris'!AS67='Coding - Carolyn'!AS67, 1, 0)</f>
        <v>1</v>
      </c>
      <c r="AT67" s="36">
        <f>IF('Coding - Chris'!AT67='Coding - Carolyn'!AT67, 1, 0)</f>
        <v>1</v>
      </c>
      <c r="AU67" s="36">
        <f>IF('Coding - Chris'!AU67='Coding - Carolyn'!AU67, 1, 0)</f>
        <v>1</v>
      </c>
      <c r="AV67" s="36">
        <f>IF('Coding - Chris'!AV67='Coding - Carolyn'!AV67, 1, 0)</f>
        <v>1</v>
      </c>
      <c r="AW67" s="36">
        <f>IF('Coding - Chris'!AW67='Coding - Carolyn'!AW67, 1, 0)</f>
        <v>1</v>
      </c>
      <c r="AX67" s="36">
        <f>IF('Coding - Chris'!AX67='Coding - Carolyn'!AX67, 1, 0)</f>
        <v>1</v>
      </c>
      <c r="AY67" s="36">
        <f>IF('Coding - Chris'!AY67='Coding - Carolyn'!AY67, 1, 0)</f>
        <v>1</v>
      </c>
      <c r="AZ67" s="36">
        <f>IF('Coding - Chris'!AZ67='Coding - Carolyn'!AZ67, 1, 0)</f>
        <v>1</v>
      </c>
      <c r="BA67" s="36"/>
      <c r="BB67" s="36">
        <f>IF('Coding - Chris'!BB67='Coding - Carolyn'!BB67, 1, 0)</f>
        <v>1</v>
      </c>
      <c r="BC67" s="36">
        <f>IF('Coding - Chris'!BC67='Coding - Carolyn'!BC67, 1, 0)</f>
        <v>1</v>
      </c>
      <c r="BD67" s="36">
        <f>IF('Coding - Chris'!BD67='Coding - Carolyn'!BD67, 1, 0)</f>
        <v>1</v>
      </c>
      <c r="BE67" s="36">
        <f>IF('Coding - Chris'!BE67='Coding - Carolyn'!BE67, 1, 0)</f>
        <v>1</v>
      </c>
      <c r="BF67" s="36">
        <f>IF('Coding - Chris'!BF67='Coding - Carolyn'!BF67, 1, 0)</f>
        <v>1</v>
      </c>
      <c r="BG67" s="36">
        <f>IF('Coding - Chris'!BG67='Coding - Carolyn'!BG67, 1, 0)</f>
        <v>1</v>
      </c>
      <c r="BH67" s="36">
        <f>IF('Coding - Chris'!BH67='Coding - Carolyn'!BH67, 1, 0)</f>
        <v>1</v>
      </c>
      <c r="BI67" s="36">
        <f>IF('Coding - Chris'!BI67='Coding - Carolyn'!BI67, 1, 0)</f>
        <v>1</v>
      </c>
      <c r="BJ67" s="36">
        <f>IF('Coding - Chris'!BJ67='Coding - Carolyn'!BJ67, 1, 0)</f>
        <v>1</v>
      </c>
      <c r="BK67" s="36">
        <f>IF('Coding - Chris'!BK67='Coding - Carolyn'!BK67, 1, 0)</f>
        <v>1</v>
      </c>
      <c r="BL67" s="36">
        <f>IF('Coding - Chris'!BL67='Coding - Carolyn'!BL67, 1, 0)</f>
        <v>1</v>
      </c>
      <c r="BM67" s="36">
        <f>IF('Coding - Chris'!BM67='Coding - Carolyn'!BM67, 1, 0)</f>
        <v>1</v>
      </c>
      <c r="BN67" s="36">
        <f>IF('Coding - Chris'!BN67='Coding - Carolyn'!BN67, 1, 0)</f>
        <v>1</v>
      </c>
      <c r="BO67" s="36">
        <f>IF('Coding - Chris'!BO67='Coding - Carolyn'!BO67, 1, 0)</f>
        <v>1</v>
      </c>
      <c r="BP67" s="36">
        <f>IF('Coding - Chris'!BP67='Coding - Carolyn'!BP67, 1, 0)</f>
        <v>1</v>
      </c>
      <c r="BQ67" s="36">
        <f>IF('Coding - Chris'!BQ67='Coding - Carolyn'!BQ67, 1, 0)</f>
        <v>1</v>
      </c>
      <c r="BR67" s="36">
        <f>IF('Coding - Chris'!BR67='Coding - Carolyn'!BR67, 1, 0)</f>
        <v>1</v>
      </c>
      <c r="BS67" s="36">
        <f>IF('Coding - Chris'!BS67='Coding - Carolyn'!BS67, 1, 0)</f>
        <v>1</v>
      </c>
      <c r="BT67" s="36">
        <f>IF('Coding - Chris'!BT67='Coding - Carolyn'!BT67, 1, 0)</f>
        <v>1</v>
      </c>
      <c r="BV67" s="36">
        <f>IF('Coding - Chris'!BV67='Coding - Carolyn'!BV67, 1, 0)</f>
        <v>1</v>
      </c>
    </row>
    <row r="68" spans="1:74" ht="17.100000000000001" thickBot="1">
      <c r="A68" s="52">
        <v>82</v>
      </c>
      <c r="B68" s="44"/>
      <c r="C68" s="44"/>
      <c r="D68" s="44"/>
      <c r="E68" s="44"/>
      <c r="F68" s="44"/>
      <c r="G68" s="28">
        <v>0</v>
      </c>
      <c r="H68" s="36">
        <f>IF('Coding - Chris'!H68='Coding - Carolyn'!H68, 1, 0)</f>
        <v>1</v>
      </c>
      <c r="I68" s="36">
        <f>IF('Coding - Chris'!I68='Coding - Carolyn'!I68, 1, 0)</f>
        <v>1</v>
      </c>
      <c r="J68" s="36">
        <f>IF('Coding - Chris'!J68='Coding - Carolyn'!J68, 1, 0)</f>
        <v>1</v>
      </c>
      <c r="K68" s="36">
        <f>IF('Coding - Chris'!K68='Coding - Carolyn'!K68, 1, 0)</f>
        <v>1</v>
      </c>
      <c r="L68" s="36">
        <f>IF('Coding - Chris'!L68='Coding - Carolyn'!L68, 1, 0)</f>
        <v>1</v>
      </c>
      <c r="M68" s="36">
        <f>IF('Coding - Chris'!M68='Coding - Carolyn'!M68, 1, 0)</f>
        <v>1</v>
      </c>
      <c r="N68" s="36"/>
      <c r="O68" s="36">
        <f>IF('Coding - Chris'!O68='Coding - Carolyn'!O68, 1, 0)</f>
        <v>1</v>
      </c>
      <c r="P68" s="36">
        <f>IF('Coding - Chris'!P68='Coding - Carolyn'!P68, 1, 0)</f>
        <v>1</v>
      </c>
      <c r="Q68" s="36">
        <f>IF('Coding - Chris'!Q68='Coding - Carolyn'!Q68, 1, 0)</f>
        <v>1</v>
      </c>
      <c r="R68" s="36">
        <f>IF('Coding - Chris'!R68='Coding - Carolyn'!R68, 1, 0)</f>
        <v>1</v>
      </c>
      <c r="S68" s="36">
        <f>IF('Coding - Chris'!S68='Coding - Carolyn'!S68, 1, 0)</f>
        <v>1</v>
      </c>
      <c r="T68" s="36">
        <f>IF('Coding - Chris'!T68='Coding - Carolyn'!T68, 1, 0)</f>
        <v>1</v>
      </c>
      <c r="U68" s="36">
        <f>IF('Coding - Chris'!U68='Coding - Carolyn'!U68, 1, 0)</f>
        <v>1</v>
      </c>
      <c r="V68" s="36">
        <f>IF('Coding - Chris'!V68='Coding - Carolyn'!V68, 1, 0)</f>
        <v>1</v>
      </c>
      <c r="W68" s="36">
        <f>IF('Coding - Chris'!W68='Coding - Carolyn'!W68, 1, 0)</f>
        <v>1</v>
      </c>
      <c r="X68" s="36">
        <f>IF('Coding - Chris'!X68='Coding - Carolyn'!X68, 1, 0)</f>
        <v>1</v>
      </c>
      <c r="Y68" s="36">
        <f>IF('Coding - Chris'!Y68='Coding - Carolyn'!Y68, 1, 0)</f>
        <v>1</v>
      </c>
      <c r="Z68" s="36">
        <f>IF('Coding - Chris'!Z68='Coding - Carolyn'!Z68, 1, 0)</f>
        <v>1</v>
      </c>
      <c r="AA68" s="36">
        <f>IF('Coding - Chris'!AA68='Coding - Carolyn'!AA68, 1, 0)</f>
        <v>1</v>
      </c>
      <c r="AB68" s="36">
        <f>IF('Coding - Chris'!AB68='Coding - Carolyn'!AB68, 1, 0)</f>
        <v>1</v>
      </c>
      <c r="AC68" s="36">
        <f>IF('Coding - Chris'!AC68='Coding - Carolyn'!AC68, 1, 0)</f>
        <v>1</v>
      </c>
      <c r="AD68" s="36">
        <f>IF('Coding - Chris'!AD68='Coding - Carolyn'!AD68, 1, 0)</f>
        <v>1</v>
      </c>
      <c r="AE68" s="36">
        <f>IF('Coding - Chris'!AE68='Coding - Carolyn'!AE68, 1, 0)</f>
        <v>1</v>
      </c>
      <c r="AF68" s="36">
        <f>IF('Coding - Chris'!AF68='Coding - Carolyn'!AF68, 1, 0)</f>
        <v>1</v>
      </c>
      <c r="AG68" s="36"/>
      <c r="AH68" s="36">
        <f>IF('Coding - Chris'!AH68='Coding - Carolyn'!AH68, 1, 0)</f>
        <v>1</v>
      </c>
      <c r="AI68" s="36">
        <f>IF('Coding - Chris'!AI68='Coding - Carolyn'!AI68, 1, 0)</f>
        <v>1</v>
      </c>
      <c r="AJ68" s="36">
        <f>IF('Coding - Chris'!AJ68='Coding - Carolyn'!AJ68, 1, 0)</f>
        <v>1</v>
      </c>
      <c r="AK68" s="36">
        <f>IF('Coding - Chris'!AK68='Coding - Carolyn'!AK68, 1, 0)</f>
        <v>1</v>
      </c>
      <c r="AL68" s="36">
        <f>IF('Coding - Chris'!AL68='Coding - Carolyn'!AL68, 1, 0)</f>
        <v>1</v>
      </c>
      <c r="AM68" s="36">
        <f>IF('Coding - Chris'!AM68='Coding - Carolyn'!AM68, 1, 0)</f>
        <v>1</v>
      </c>
      <c r="AN68" s="36">
        <f>IF('Coding - Chris'!AN68='Coding - Carolyn'!AN68, 1, 0)</f>
        <v>1</v>
      </c>
      <c r="AO68" s="36">
        <f>IF('Coding - Chris'!AO68='Coding - Carolyn'!AO68, 1, 0)</f>
        <v>1</v>
      </c>
      <c r="AP68" s="36"/>
      <c r="AQ68" s="36">
        <f>IF('Coding - Chris'!AQ68='Coding - Carolyn'!AQ68, 1, 0)</f>
        <v>1</v>
      </c>
      <c r="AR68" s="36">
        <f>IF('Coding - Chris'!AR68='Coding - Carolyn'!AR68, 1, 0)</f>
        <v>1</v>
      </c>
      <c r="AS68" s="36">
        <f>IF('Coding - Chris'!AS68='Coding - Carolyn'!AS68, 1, 0)</f>
        <v>1</v>
      </c>
      <c r="AT68" s="36">
        <f>IF('Coding - Chris'!AT68='Coding - Carolyn'!AT68, 1, 0)</f>
        <v>1</v>
      </c>
      <c r="AU68" s="36">
        <f>IF('Coding - Chris'!AU68='Coding - Carolyn'!AU68, 1, 0)</f>
        <v>1</v>
      </c>
      <c r="AV68" s="36">
        <f>IF('Coding - Chris'!AV68='Coding - Carolyn'!AV68, 1, 0)</f>
        <v>1</v>
      </c>
      <c r="AW68" s="36">
        <f>IF('Coding - Chris'!AW68='Coding - Carolyn'!AW68, 1, 0)</f>
        <v>1</v>
      </c>
      <c r="AX68" s="36">
        <f>IF('Coding - Chris'!AX68='Coding - Carolyn'!AX68, 1, 0)</f>
        <v>1</v>
      </c>
      <c r="AY68" s="36">
        <f>IF('Coding - Chris'!AY68='Coding - Carolyn'!AY68, 1, 0)</f>
        <v>1</v>
      </c>
      <c r="AZ68" s="36">
        <f>IF('Coding - Chris'!AZ68='Coding - Carolyn'!AZ68, 1, 0)</f>
        <v>1</v>
      </c>
      <c r="BA68" s="36"/>
      <c r="BB68" s="36">
        <f>IF('Coding - Chris'!BB68='Coding - Carolyn'!BB68, 1, 0)</f>
        <v>1</v>
      </c>
      <c r="BC68" s="36">
        <f>IF('Coding - Chris'!BC68='Coding - Carolyn'!BC68, 1, 0)</f>
        <v>1</v>
      </c>
      <c r="BD68" s="36">
        <f>IF('Coding - Chris'!BD68='Coding - Carolyn'!BD68, 1, 0)</f>
        <v>1</v>
      </c>
      <c r="BE68" s="36">
        <f>IF('Coding - Chris'!BE68='Coding - Carolyn'!BE68, 1, 0)</f>
        <v>1</v>
      </c>
      <c r="BF68" s="36">
        <f>IF('Coding - Chris'!BF68='Coding - Carolyn'!BF68, 1, 0)</f>
        <v>1</v>
      </c>
      <c r="BG68" s="36">
        <f>IF('Coding - Chris'!BG68='Coding - Carolyn'!BG68, 1, 0)</f>
        <v>1</v>
      </c>
      <c r="BH68" s="36">
        <f>IF('Coding - Chris'!BH68='Coding - Carolyn'!BH68, 1, 0)</f>
        <v>1</v>
      </c>
      <c r="BI68" s="36">
        <f>IF('Coding - Chris'!BI68='Coding - Carolyn'!BI68, 1, 0)</f>
        <v>1</v>
      </c>
      <c r="BJ68" s="36">
        <f>IF('Coding - Chris'!BJ68='Coding - Carolyn'!BJ68, 1, 0)</f>
        <v>1</v>
      </c>
      <c r="BK68" s="36">
        <f>IF('Coding - Chris'!BK68='Coding - Carolyn'!BK68, 1, 0)</f>
        <v>1</v>
      </c>
      <c r="BL68" s="36">
        <f>IF('Coding - Chris'!BL68='Coding - Carolyn'!BL68, 1, 0)</f>
        <v>1</v>
      </c>
      <c r="BM68" s="36">
        <f>IF('Coding - Chris'!BM68='Coding - Carolyn'!BM68, 1, 0)</f>
        <v>1</v>
      </c>
      <c r="BN68" s="36">
        <f>IF('Coding - Chris'!BN68='Coding - Carolyn'!BN68, 1, 0)</f>
        <v>1</v>
      </c>
      <c r="BO68" s="36">
        <f>IF('Coding - Chris'!BO68='Coding - Carolyn'!BO68, 1, 0)</f>
        <v>1</v>
      </c>
      <c r="BP68" s="36">
        <f>IF('Coding - Chris'!BP68='Coding - Carolyn'!BP68, 1, 0)</f>
        <v>1</v>
      </c>
      <c r="BQ68" s="36">
        <f>IF('Coding - Chris'!BQ68='Coding - Carolyn'!BQ68, 1, 0)</f>
        <v>1</v>
      </c>
      <c r="BR68" s="36">
        <f>IF('Coding - Chris'!BR68='Coding - Carolyn'!BR68, 1, 0)</f>
        <v>1</v>
      </c>
      <c r="BS68" s="36">
        <f>IF('Coding - Chris'!BS68='Coding - Carolyn'!BS68, 1, 0)</f>
        <v>1</v>
      </c>
      <c r="BT68" s="36">
        <f>IF('Coding - Chris'!BT68='Coding - Carolyn'!BT68, 1, 0)</f>
        <v>1</v>
      </c>
      <c r="BV68" s="36">
        <f>IF('Coding - Chris'!BV68='Coding - Carolyn'!BV68, 1, 0)</f>
        <v>1</v>
      </c>
    </row>
    <row r="69" spans="1:74" ht="17.100000000000001" thickBot="1">
      <c r="A69" s="52">
        <v>86</v>
      </c>
      <c r="B69" s="44"/>
      <c r="C69" s="44"/>
      <c r="D69" s="44"/>
      <c r="E69" s="44"/>
      <c r="F69" s="44"/>
      <c r="G69" s="28">
        <v>0</v>
      </c>
      <c r="H69" s="36">
        <f>IF('Coding - Chris'!H69='Coding - Carolyn'!H69, 1, 0)</f>
        <v>1</v>
      </c>
      <c r="I69" s="36">
        <f>IF('Coding - Chris'!I69='Coding - Carolyn'!I69, 1, 0)</f>
        <v>1</v>
      </c>
      <c r="J69" s="36">
        <f>IF('Coding - Chris'!J69='Coding - Carolyn'!J69, 1, 0)</f>
        <v>1</v>
      </c>
      <c r="K69" s="36">
        <f>IF('Coding - Chris'!K69='Coding - Carolyn'!K69, 1, 0)</f>
        <v>1</v>
      </c>
      <c r="L69" s="36">
        <f>IF('Coding - Chris'!L69='Coding - Carolyn'!L69, 1, 0)</f>
        <v>1</v>
      </c>
      <c r="M69" s="36">
        <f>IF('Coding - Chris'!M69='Coding - Carolyn'!M69, 1, 0)</f>
        <v>1</v>
      </c>
      <c r="N69" s="36"/>
      <c r="O69" s="36">
        <f>IF('Coding - Chris'!O69='Coding - Carolyn'!O69, 1, 0)</f>
        <v>1</v>
      </c>
      <c r="P69" s="36">
        <f>IF('Coding - Chris'!P69='Coding - Carolyn'!P69, 1, 0)</f>
        <v>1</v>
      </c>
      <c r="Q69" s="36">
        <f>IF('Coding - Chris'!Q69='Coding - Carolyn'!Q69, 1, 0)</f>
        <v>1</v>
      </c>
      <c r="R69" s="36">
        <f>IF('Coding - Chris'!R69='Coding - Carolyn'!R69, 1, 0)</f>
        <v>1</v>
      </c>
      <c r="S69" s="36">
        <f>IF('Coding - Chris'!S69='Coding - Carolyn'!S69, 1, 0)</f>
        <v>1</v>
      </c>
      <c r="T69" s="36">
        <f>IF('Coding - Chris'!T69='Coding - Carolyn'!T69, 1, 0)</f>
        <v>1</v>
      </c>
      <c r="U69" s="36">
        <f>IF('Coding - Chris'!U69='Coding - Carolyn'!U69, 1, 0)</f>
        <v>1</v>
      </c>
      <c r="V69" s="36">
        <f>IF('Coding - Chris'!V69='Coding - Carolyn'!V69, 1, 0)</f>
        <v>1</v>
      </c>
      <c r="W69" s="36">
        <f>IF('Coding - Chris'!W69='Coding - Carolyn'!W69, 1, 0)</f>
        <v>1</v>
      </c>
      <c r="X69" s="36">
        <f>IF('Coding - Chris'!X69='Coding - Carolyn'!X69, 1, 0)</f>
        <v>1</v>
      </c>
      <c r="Y69" s="36">
        <f>IF('Coding - Chris'!Y69='Coding - Carolyn'!Y69, 1, 0)</f>
        <v>1</v>
      </c>
      <c r="Z69" s="36">
        <f>IF('Coding - Chris'!Z69='Coding - Carolyn'!Z69, 1, 0)</f>
        <v>1</v>
      </c>
      <c r="AA69" s="36">
        <f>IF('Coding - Chris'!AA69='Coding - Carolyn'!AA69, 1, 0)</f>
        <v>1</v>
      </c>
      <c r="AB69" s="36">
        <f>IF('Coding - Chris'!AB69='Coding - Carolyn'!AB69, 1, 0)</f>
        <v>1</v>
      </c>
      <c r="AC69" s="36">
        <f>IF('Coding - Chris'!AC69='Coding - Carolyn'!AC69, 1, 0)</f>
        <v>1</v>
      </c>
      <c r="AD69" s="36">
        <f>IF('Coding - Chris'!AD69='Coding - Carolyn'!AD69, 1, 0)</f>
        <v>1</v>
      </c>
      <c r="AE69" s="36">
        <f>IF('Coding - Chris'!AE69='Coding - Carolyn'!AE69, 1, 0)</f>
        <v>1</v>
      </c>
      <c r="AF69" s="36">
        <f>IF('Coding - Chris'!AF69='Coding - Carolyn'!AF69, 1, 0)</f>
        <v>1</v>
      </c>
      <c r="AG69" s="36"/>
      <c r="AH69" s="36">
        <f>IF('Coding - Chris'!AH69='Coding - Carolyn'!AH69, 1, 0)</f>
        <v>1</v>
      </c>
      <c r="AI69" s="36">
        <f>IF('Coding - Chris'!AI69='Coding - Carolyn'!AI69, 1, 0)</f>
        <v>1</v>
      </c>
      <c r="AJ69" s="36">
        <f>IF('Coding - Chris'!AJ69='Coding - Carolyn'!AJ69, 1, 0)</f>
        <v>1</v>
      </c>
      <c r="AK69" s="36">
        <f>IF('Coding - Chris'!AK69='Coding - Carolyn'!AK69, 1, 0)</f>
        <v>1</v>
      </c>
      <c r="AL69" s="36">
        <f>IF('Coding - Chris'!AL69='Coding - Carolyn'!AL69, 1, 0)</f>
        <v>1</v>
      </c>
      <c r="AM69" s="36">
        <f>IF('Coding - Chris'!AM69='Coding - Carolyn'!AM69, 1, 0)</f>
        <v>1</v>
      </c>
      <c r="AN69" s="36">
        <f>IF('Coding - Chris'!AN69='Coding - Carolyn'!AN69, 1, 0)</f>
        <v>1</v>
      </c>
      <c r="AO69" s="36">
        <f>IF('Coding - Chris'!AO69='Coding - Carolyn'!AO69, 1, 0)</f>
        <v>1</v>
      </c>
      <c r="AP69" s="36"/>
      <c r="AQ69" s="36">
        <f>IF('Coding - Chris'!AQ69='Coding - Carolyn'!AQ69, 1, 0)</f>
        <v>1</v>
      </c>
      <c r="AR69" s="36">
        <f>IF('Coding - Chris'!AR69='Coding - Carolyn'!AR69, 1, 0)</f>
        <v>1</v>
      </c>
      <c r="AS69" s="36">
        <f>IF('Coding - Chris'!AS69='Coding - Carolyn'!AS69, 1, 0)</f>
        <v>1</v>
      </c>
      <c r="AT69" s="36">
        <f>IF('Coding - Chris'!AT69='Coding - Carolyn'!AT69, 1, 0)</f>
        <v>1</v>
      </c>
      <c r="AU69" s="36">
        <f>IF('Coding - Chris'!AU69='Coding - Carolyn'!AU69, 1, 0)</f>
        <v>1</v>
      </c>
      <c r="AV69" s="36">
        <f>IF('Coding - Chris'!AV69='Coding - Carolyn'!AV69, 1, 0)</f>
        <v>1</v>
      </c>
      <c r="AW69" s="36">
        <f>IF('Coding - Chris'!AW69='Coding - Carolyn'!AW69, 1, 0)</f>
        <v>1</v>
      </c>
      <c r="AX69" s="36">
        <f>IF('Coding - Chris'!AX69='Coding - Carolyn'!AX69, 1, 0)</f>
        <v>1</v>
      </c>
      <c r="AY69" s="36">
        <f>IF('Coding - Chris'!AY69='Coding - Carolyn'!AY69, 1, 0)</f>
        <v>1</v>
      </c>
      <c r="AZ69" s="36">
        <f>IF('Coding - Chris'!AZ69='Coding - Carolyn'!AZ69, 1, 0)</f>
        <v>1</v>
      </c>
      <c r="BA69" s="36"/>
      <c r="BB69" s="36">
        <f>IF('Coding - Chris'!BB69='Coding - Carolyn'!BB69, 1, 0)</f>
        <v>1</v>
      </c>
      <c r="BC69" s="36">
        <f>IF('Coding - Chris'!BC69='Coding - Carolyn'!BC69, 1, 0)</f>
        <v>1</v>
      </c>
      <c r="BD69" s="36">
        <f>IF('Coding - Chris'!BD69='Coding - Carolyn'!BD69, 1, 0)</f>
        <v>1</v>
      </c>
      <c r="BE69" s="36">
        <f>IF('Coding - Chris'!BE69='Coding - Carolyn'!BE69, 1, 0)</f>
        <v>1</v>
      </c>
      <c r="BF69" s="36">
        <f>IF('Coding - Chris'!BF69='Coding - Carolyn'!BF69, 1, 0)</f>
        <v>1</v>
      </c>
      <c r="BG69" s="36">
        <f>IF('Coding - Chris'!BG69='Coding - Carolyn'!BG69, 1, 0)</f>
        <v>1</v>
      </c>
      <c r="BH69" s="36">
        <f>IF('Coding - Chris'!BH69='Coding - Carolyn'!BH69, 1, 0)</f>
        <v>1</v>
      </c>
      <c r="BI69" s="36">
        <f>IF('Coding - Chris'!BI69='Coding - Carolyn'!BI69, 1, 0)</f>
        <v>1</v>
      </c>
      <c r="BJ69" s="36">
        <f>IF('Coding - Chris'!BJ69='Coding - Carolyn'!BJ69, 1, 0)</f>
        <v>1</v>
      </c>
      <c r="BK69" s="36">
        <f>IF('Coding - Chris'!BK69='Coding - Carolyn'!BK69, 1, 0)</f>
        <v>1</v>
      </c>
      <c r="BL69" s="36">
        <f>IF('Coding - Chris'!BL69='Coding - Carolyn'!BL69, 1, 0)</f>
        <v>1</v>
      </c>
      <c r="BM69" s="36">
        <f>IF('Coding - Chris'!BM69='Coding - Carolyn'!BM69, 1, 0)</f>
        <v>1</v>
      </c>
      <c r="BN69" s="36">
        <f>IF('Coding - Chris'!BN69='Coding - Carolyn'!BN69, 1, 0)</f>
        <v>1</v>
      </c>
      <c r="BO69" s="36">
        <f>IF('Coding - Chris'!BO69='Coding - Carolyn'!BO69, 1, 0)</f>
        <v>1</v>
      </c>
      <c r="BP69" s="36">
        <f>IF('Coding - Chris'!BP69='Coding - Carolyn'!BP69, 1, 0)</f>
        <v>1</v>
      </c>
      <c r="BQ69" s="36">
        <f>IF('Coding - Chris'!BQ69='Coding - Carolyn'!BQ69, 1, 0)</f>
        <v>1</v>
      </c>
      <c r="BR69" s="36">
        <f>IF('Coding - Chris'!BR69='Coding - Carolyn'!BR69, 1, 0)</f>
        <v>1</v>
      </c>
      <c r="BS69" s="36">
        <f>IF('Coding - Chris'!BS69='Coding - Carolyn'!BS69, 1, 0)</f>
        <v>1</v>
      </c>
      <c r="BT69" s="36">
        <f>IF('Coding - Chris'!BT69='Coding - Carolyn'!BT69, 1, 0)</f>
        <v>1</v>
      </c>
      <c r="BV69" s="36">
        <f>IF('Coding - Chris'!BV69='Coding - Carolyn'!BV69, 1, 0)</f>
        <v>1</v>
      </c>
    </row>
    <row r="70" spans="1:74" ht="17.100000000000001" thickBot="1">
      <c r="A70" s="52"/>
      <c r="B70" s="44"/>
      <c r="C70" s="44"/>
      <c r="D70" s="44"/>
      <c r="E70" s="44"/>
      <c r="F70" s="44"/>
      <c r="G70" s="28">
        <v>0</v>
      </c>
      <c r="H70" s="36">
        <f>IF('Coding - Chris'!H70='Coding - Carolyn'!H70, 1, 0)</f>
        <v>1</v>
      </c>
      <c r="I70" s="36">
        <f>IF('Coding - Chris'!I70='Coding - Carolyn'!I70, 1, 0)</f>
        <v>1</v>
      </c>
      <c r="J70" s="36">
        <f>IF('Coding - Chris'!J70='Coding - Carolyn'!J70, 1, 0)</f>
        <v>1</v>
      </c>
      <c r="K70" s="36">
        <f>IF('Coding - Chris'!K70='Coding - Carolyn'!K70, 1, 0)</f>
        <v>1</v>
      </c>
      <c r="L70" s="36">
        <f>IF('Coding - Chris'!L70='Coding - Carolyn'!L70, 1, 0)</f>
        <v>1</v>
      </c>
      <c r="M70" s="36">
        <f>IF('Coding - Chris'!M70='Coding - Carolyn'!M70, 1, 0)</f>
        <v>1</v>
      </c>
      <c r="N70" s="36"/>
      <c r="O70" s="36">
        <f>IF('Coding - Chris'!O70='Coding - Carolyn'!O70, 1, 0)</f>
        <v>1</v>
      </c>
      <c r="P70" s="36">
        <f>IF('Coding - Chris'!P70='Coding - Carolyn'!P70, 1, 0)</f>
        <v>1</v>
      </c>
      <c r="Q70" s="36">
        <f>IF('Coding - Chris'!Q70='Coding - Carolyn'!Q70, 1, 0)</f>
        <v>1</v>
      </c>
      <c r="R70" s="36">
        <f>IF('Coding - Chris'!R70='Coding - Carolyn'!R70, 1, 0)</f>
        <v>1</v>
      </c>
      <c r="S70" s="36">
        <f>IF('Coding - Chris'!S70='Coding - Carolyn'!S70, 1, 0)</f>
        <v>1</v>
      </c>
      <c r="T70" s="36">
        <f>IF('Coding - Chris'!T70='Coding - Carolyn'!T70, 1, 0)</f>
        <v>1</v>
      </c>
      <c r="U70" s="36">
        <f>IF('Coding - Chris'!U70='Coding - Carolyn'!U70, 1, 0)</f>
        <v>1</v>
      </c>
      <c r="V70" s="36">
        <f>IF('Coding - Chris'!V70='Coding - Carolyn'!V70, 1, 0)</f>
        <v>1</v>
      </c>
      <c r="W70" s="36">
        <f>IF('Coding - Chris'!W70='Coding - Carolyn'!W70, 1, 0)</f>
        <v>1</v>
      </c>
      <c r="X70" s="36">
        <f>IF('Coding - Chris'!X70='Coding - Carolyn'!X70, 1, 0)</f>
        <v>1</v>
      </c>
      <c r="Y70" s="36">
        <f>IF('Coding - Chris'!Y70='Coding - Carolyn'!Y70, 1, 0)</f>
        <v>1</v>
      </c>
      <c r="Z70" s="36">
        <f>IF('Coding - Chris'!Z70='Coding - Carolyn'!Z70, 1, 0)</f>
        <v>1</v>
      </c>
      <c r="AA70" s="36">
        <f>IF('Coding - Chris'!AA70='Coding - Carolyn'!AA70, 1, 0)</f>
        <v>1</v>
      </c>
      <c r="AB70" s="36">
        <f>IF('Coding - Chris'!AB70='Coding - Carolyn'!AB70, 1, 0)</f>
        <v>1</v>
      </c>
      <c r="AC70" s="36">
        <f>IF('Coding - Chris'!AC70='Coding - Carolyn'!AC70, 1, 0)</f>
        <v>1</v>
      </c>
      <c r="AD70" s="36">
        <f>IF('Coding - Chris'!AD70='Coding - Carolyn'!AD70, 1, 0)</f>
        <v>1</v>
      </c>
      <c r="AE70" s="36">
        <f>IF('Coding - Chris'!AE70='Coding - Carolyn'!AE70, 1, 0)</f>
        <v>1</v>
      </c>
      <c r="AF70" s="36">
        <f>IF('Coding - Chris'!AF70='Coding - Carolyn'!AF70, 1, 0)</f>
        <v>1</v>
      </c>
      <c r="AG70" s="36"/>
      <c r="AH70" s="36">
        <f>IF('Coding - Chris'!AH70='Coding - Carolyn'!AH70, 1, 0)</f>
        <v>1</v>
      </c>
      <c r="AI70" s="36">
        <f>IF('Coding - Chris'!AI70='Coding - Carolyn'!AI70, 1, 0)</f>
        <v>1</v>
      </c>
      <c r="AJ70" s="36">
        <f>IF('Coding - Chris'!AJ70='Coding - Carolyn'!AJ70, 1, 0)</f>
        <v>1</v>
      </c>
      <c r="AK70" s="36">
        <f>IF('Coding - Chris'!AK70='Coding - Carolyn'!AK70, 1, 0)</f>
        <v>1</v>
      </c>
      <c r="AL70" s="36">
        <f>IF('Coding - Chris'!AL70='Coding - Carolyn'!AL70, 1, 0)</f>
        <v>1</v>
      </c>
      <c r="AM70" s="36">
        <f>IF('Coding - Chris'!AM70='Coding - Carolyn'!AM70, 1, 0)</f>
        <v>1</v>
      </c>
      <c r="AN70" s="36">
        <f>IF('Coding - Chris'!AN70='Coding - Carolyn'!AN70, 1, 0)</f>
        <v>1</v>
      </c>
      <c r="AO70" s="36">
        <f>IF('Coding - Chris'!AO70='Coding - Carolyn'!AO70, 1, 0)</f>
        <v>1</v>
      </c>
      <c r="AP70" s="36"/>
      <c r="AQ70" s="36">
        <f>IF('Coding - Chris'!AQ70='Coding - Carolyn'!AQ70, 1, 0)</f>
        <v>1</v>
      </c>
      <c r="AR70" s="36">
        <f>IF('Coding - Chris'!AR70='Coding - Carolyn'!AR70, 1, 0)</f>
        <v>1</v>
      </c>
      <c r="AS70" s="36">
        <f>IF('Coding - Chris'!AS70='Coding - Carolyn'!AS70, 1, 0)</f>
        <v>1</v>
      </c>
      <c r="AT70" s="36">
        <f>IF('Coding - Chris'!AT70='Coding - Carolyn'!AT70, 1, 0)</f>
        <v>1</v>
      </c>
      <c r="AU70" s="36">
        <f>IF('Coding - Chris'!AU70='Coding - Carolyn'!AU70, 1, 0)</f>
        <v>1</v>
      </c>
      <c r="AV70" s="36">
        <f>IF('Coding - Chris'!AV70='Coding - Carolyn'!AV70, 1, 0)</f>
        <v>1</v>
      </c>
      <c r="AW70" s="36">
        <f>IF('Coding - Chris'!AW70='Coding - Carolyn'!AW70, 1, 0)</f>
        <v>1</v>
      </c>
      <c r="AX70" s="36">
        <f>IF('Coding - Chris'!AX70='Coding - Carolyn'!AX70, 1, 0)</f>
        <v>1</v>
      </c>
      <c r="AY70" s="36">
        <f>IF('Coding - Chris'!AY70='Coding - Carolyn'!AY70, 1, 0)</f>
        <v>1</v>
      </c>
      <c r="AZ70" s="36">
        <f>IF('Coding - Chris'!AZ70='Coding - Carolyn'!AZ70, 1, 0)</f>
        <v>1</v>
      </c>
      <c r="BA70" s="36"/>
      <c r="BB70" s="36">
        <f>IF('Coding - Chris'!BB70='Coding - Carolyn'!BB70, 1, 0)</f>
        <v>1</v>
      </c>
      <c r="BC70" s="36">
        <f>IF('Coding - Chris'!BC70='Coding - Carolyn'!BC70, 1, 0)</f>
        <v>1</v>
      </c>
      <c r="BD70" s="36">
        <f>IF('Coding - Chris'!BD70='Coding - Carolyn'!BD70, 1, 0)</f>
        <v>1</v>
      </c>
      <c r="BE70" s="36">
        <f>IF('Coding - Chris'!BE70='Coding - Carolyn'!BE70, 1, 0)</f>
        <v>1</v>
      </c>
      <c r="BF70" s="36">
        <f>IF('Coding - Chris'!BF70='Coding - Carolyn'!BF70, 1, 0)</f>
        <v>1</v>
      </c>
      <c r="BG70" s="36">
        <f>IF('Coding - Chris'!BG70='Coding - Carolyn'!BG70, 1, 0)</f>
        <v>1</v>
      </c>
      <c r="BH70" s="36">
        <f>IF('Coding - Chris'!BH70='Coding - Carolyn'!BH70, 1, 0)</f>
        <v>1</v>
      </c>
      <c r="BI70" s="36">
        <f>IF('Coding - Chris'!BI70='Coding - Carolyn'!BI70, 1, 0)</f>
        <v>1</v>
      </c>
      <c r="BJ70" s="36">
        <f>IF('Coding - Chris'!BJ70='Coding - Carolyn'!BJ70, 1, 0)</f>
        <v>1</v>
      </c>
      <c r="BK70" s="36">
        <f>IF('Coding - Chris'!BK70='Coding - Carolyn'!BK70, 1, 0)</f>
        <v>1</v>
      </c>
      <c r="BL70" s="36">
        <f>IF('Coding - Chris'!BL70='Coding - Carolyn'!BL70, 1, 0)</f>
        <v>1</v>
      </c>
      <c r="BM70" s="36">
        <f>IF('Coding - Chris'!BM70='Coding - Carolyn'!BM70, 1, 0)</f>
        <v>1</v>
      </c>
      <c r="BN70" s="36">
        <f>IF('Coding - Chris'!BN70='Coding - Carolyn'!BN70, 1, 0)</f>
        <v>1</v>
      </c>
      <c r="BO70" s="36">
        <f>IF('Coding - Chris'!BO70='Coding - Carolyn'!BO70, 1, 0)</f>
        <v>1</v>
      </c>
      <c r="BP70" s="36">
        <f>IF('Coding - Chris'!BP70='Coding - Carolyn'!BP70, 1, 0)</f>
        <v>1</v>
      </c>
      <c r="BQ70" s="36">
        <f>IF('Coding - Chris'!BQ70='Coding - Carolyn'!BQ70, 1, 0)</f>
        <v>1</v>
      </c>
      <c r="BR70" s="36">
        <f>IF('Coding - Chris'!BR70='Coding - Carolyn'!BR70, 1, 0)</f>
        <v>1</v>
      </c>
      <c r="BS70" s="36">
        <f>IF('Coding - Chris'!BS70='Coding - Carolyn'!BS70, 1, 0)</f>
        <v>1</v>
      </c>
      <c r="BT70" s="36">
        <f>IF('Coding - Chris'!BT70='Coding - Carolyn'!BT70, 1, 0)</f>
        <v>1</v>
      </c>
      <c r="BV70" s="36">
        <f>IF('Coding - Chris'!BV70='Coding - Carolyn'!BV70, 1, 0)</f>
        <v>1</v>
      </c>
    </row>
    <row r="71" spans="1:74" ht="17.100000000000001" thickBot="1">
      <c r="A71" s="52"/>
      <c r="B71" s="44"/>
      <c r="C71" s="44"/>
      <c r="D71" s="44"/>
      <c r="E71" s="44"/>
      <c r="F71" s="44"/>
      <c r="G71" s="28">
        <v>0</v>
      </c>
      <c r="H71" s="36">
        <f>IF('Coding - Chris'!H71='Coding - Carolyn'!H71, 1, 0)</f>
        <v>1</v>
      </c>
      <c r="I71" s="36">
        <f>IF('Coding - Chris'!I71='Coding - Carolyn'!I71, 1, 0)</f>
        <v>1</v>
      </c>
      <c r="J71" s="36">
        <f>IF('Coding - Chris'!J71='Coding - Carolyn'!J71, 1, 0)</f>
        <v>1</v>
      </c>
      <c r="K71" s="36">
        <f>IF('Coding - Chris'!K71='Coding - Carolyn'!K71, 1, 0)</f>
        <v>1</v>
      </c>
      <c r="L71" s="36">
        <f>IF('Coding - Chris'!L71='Coding - Carolyn'!L71, 1, 0)</f>
        <v>1</v>
      </c>
      <c r="M71" s="36">
        <f>IF('Coding - Chris'!M71='Coding - Carolyn'!M71, 1, 0)</f>
        <v>1</v>
      </c>
      <c r="N71" s="36"/>
      <c r="O71" s="36">
        <f>IF('Coding - Chris'!O71='Coding - Carolyn'!O71, 1, 0)</f>
        <v>1</v>
      </c>
      <c r="P71" s="36">
        <f>IF('Coding - Chris'!P71='Coding - Carolyn'!P71, 1, 0)</f>
        <v>1</v>
      </c>
      <c r="Q71" s="36">
        <f>IF('Coding - Chris'!Q71='Coding - Carolyn'!Q71, 1, 0)</f>
        <v>1</v>
      </c>
      <c r="R71" s="36">
        <f>IF('Coding - Chris'!R71='Coding - Carolyn'!R71, 1, 0)</f>
        <v>1</v>
      </c>
      <c r="S71" s="36">
        <f>IF('Coding - Chris'!S71='Coding - Carolyn'!S71, 1, 0)</f>
        <v>1</v>
      </c>
      <c r="T71" s="36">
        <f>IF('Coding - Chris'!T71='Coding - Carolyn'!T71, 1, 0)</f>
        <v>1</v>
      </c>
      <c r="U71" s="36">
        <f>IF('Coding - Chris'!U71='Coding - Carolyn'!U71, 1, 0)</f>
        <v>1</v>
      </c>
      <c r="V71" s="36">
        <f>IF('Coding - Chris'!V71='Coding - Carolyn'!V71, 1, 0)</f>
        <v>1</v>
      </c>
      <c r="W71" s="36">
        <f>IF('Coding - Chris'!W71='Coding - Carolyn'!W71, 1, 0)</f>
        <v>1</v>
      </c>
      <c r="X71" s="36">
        <f>IF('Coding - Chris'!X71='Coding - Carolyn'!X71, 1, 0)</f>
        <v>1</v>
      </c>
      <c r="Y71" s="36">
        <f>IF('Coding - Chris'!Y71='Coding - Carolyn'!Y71, 1, 0)</f>
        <v>1</v>
      </c>
      <c r="Z71" s="36">
        <f>IF('Coding - Chris'!Z71='Coding - Carolyn'!Z71, 1, 0)</f>
        <v>1</v>
      </c>
      <c r="AA71" s="36">
        <f>IF('Coding - Chris'!AA71='Coding - Carolyn'!AA71, 1, 0)</f>
        <v>1</v>
      </c>
      <c r="AB71" s="36">
        <f>IF('Coding - Chris'!AB71='Coding - Carolyn'!AB71, 1, 0)</f>
        <v>1</v>
      </c>
      <c r="AC71" s="36">
        <f>IF('Coding - Chris'!AC71='Coding - Carolyn'!AC71, 1, 0)</f>
        <v>1</v>
      </c>
      <c r="AD71" s="36">
        <f>IF('Coding - Chris'!AD71='Coding - Carolyn'!AD71, 1, 0)</f>
        <v>1</v>
      </c>
      <c r="AE71" s="36">
        <f>IF('Coding - Chris'!AE71='Coding - Carolyn'!AE71, 1, 0)</f>
        <v>1</v>
      </c>
      <c r="AF71" s="36">
        <f>IF('Coding - Chris'!AF71='Coding - Carolyn'!AF71, 1, 0)</f>
        <v>1</v>
      </c>
      <c r="AG71" s="36"/>
      <c r="AH71" s="36">
        <f>IF('Coding - Chris'!AH71='Coding - Carolyn'!AH71, 1, 0)</f>
        <v>1</v>
      </c>
      <c r="AI71" s="36">
        <f>IF('Coding - Chris'!AI71='Coding - Carolyn'!AI71, 1, 0)</f>
        <v>1</v>
      </c>
      <c r="AJ71" s="36">
        <f>IF('Coding - Chris'!AJ71='Coding - Carolyn'!AJ71, 1, 0)</f>
        <v>1</v>
      </c>
      <c r="AK71" s="36">
        <f>IF('Coding - Chris'!AK71='Coding - Carolyn'!AK71, 1, 0)</f>
        <v>1</v>
      </c>
      <c r="AL71" s="36">
        <f>IF('Coding - Chris'!AL71='Coding - Carolyn'!AL71, 1, 0)</f>
        <v>1</v>
      </c>
      <c r="AM71" s="36">
        <f>IF('Coding - Chris'!AM71='Coding - Carolyn'!AM71, 1, 0)</f>
        <v>1</v>
      </c>
      <c r="AN71" s="36">
        <f>IF('Coding - Chris'!AN71='Coding - Carolyn'!AN71, 1, 0)</f>
        <v>1</v>
      </c>
      <c r="AO71" s="36">
        <f>IF('Coding - Chris'!AO71='Coding - Carolyn'!AO71, 1, 0)</f>
        <v>1</v>
      </c>
      <c r="AP71" s="36"/>
      <c r="AQ71" s="36">
        <f>IF('Coding - Chris'!AQ71='Coding - Carolyn'!AQ71, 1, 0)</f>
        <v>1</v>
      </c>
      <c r="AR71" s="36">
        <f>IF('Coding - Chris'!AR71='Coding - Carolyn'!AR71, 1, 0)</f>
        <v>1</v>
      </c>
      <c r="AS71" s="36">
        <f>IF('Coding - Chris'!AS71='Coding - Carolyn'!AS71, 1, 0)</f>
        <v>1</v>
      </c>
      <c r="AT71" s="36">
        <f>IF('Coding - Chris'!AT71='Coding - Carolyn'!AT71, 1, 0)</f>
        <v>1</v>
      </c>
      <c r="AU71" s="36">
        <f>IF('Coding - Chris'!AU71='Coding - Carolyn'!AU71, 1, 0)</f>
        <v>1</v>
      </c>
      <c r="AV71" s="36">
        <f>IF('Coding - Chris'!AV71='Coding - Carolyn'!AV71, 1, 0)</f>
        <v>1</v>
      </c>
      <c r="AW71" s="36">
        <f>IF('Coding - Chris'!AW71='Coding - Carolyn'!AW71, 1, 0)</f>
        <v>1</v>
      </c>
      <c r="AX71" s="36">
        <f>IF('Coding - Chris'!AX71='Coding - Carolyn'!AX71, 1, 0)</f>
        <v>1</v>
      </c>
      <c r="AY71" s="36">
        <f>IF('Coding - Chris'!AY71='Coding - Carolyn'!AY71, 1, 0)</f>
        <v>1</v>
      </c>
      <c r="AZ71" s="36">
        <f>IF('Coding - Chris'!AZ71='Coding - Carolyn'!AZ71, 1, 0)</f>
        <v>1</v>
      </c>
      <c r="BA71" s="36"/>
      <c r="BB71" s="36">
        <f>IF('Coding - Chris'!BB71='Coding - Carolyn'!BB71, 1, 0)</f>
        <v>1</v>
      </c>
      <c r="BC71" s="36">
        <f>IF('Coding - Chris'!BC71='Coding - Carolyn'!BC71, 1, 0)</f>
        <v>1</v>
      </c>
      <c r="BD71" s="36">
        <f>IF('Coding - Chris'!BD71='Coding - Carolyn'!BD71, 1, 0)</f>
        <v>1</v>
      </c>
      <c r="BE71" s="36">
        <f>IF('Coding - Chris'!BE71='Coding - Carolyn'!BE71, 1, 0)</f>
        <v>1</v>
      </c>
      <c r="BF71" s="36">
        <f>IF('Coding - Chris'!BF71='Coding - Carolyn'!BF71, 1, 0)</f>
        <v>1</v>
      </c>
      <c r="BG71" s="36">
        <f>IF('Coding - Chris'!BG71='Coding - Carolyn'!BG71, 1, 0)</f>
        <v>1</v>
      </c>
      <c r="BH71" s="36">
        <f>IF('Coding - Chris'!BH71='Coding - Carolyn'!BH71, 1, 0)</f>
        <v>1</v>
      </c>
      <c r="BI71" s="36">
        <f>IF('Coding - Chris'!BI71='Coding - Carolyn'!BI71, 1, 0)</f>
        <v>1</v>
      </c>
      <c r="BJ71" s="36">
        <f>IF('Coding - Chris'!BJ71='Coding - Carolyn'!BJ71, 1, 0)</f>
        <v>1</v>
      </c>
      <c r="BK71" s="36">
        <f>IF('Coding - Chris'!BK71='Coding - Carolyn'!BK71, 1, 0)</f>
        <v>1</v>
      </c>
      <c r="BL71" s="36">
        <f>IF('Coding - Chris'!BL71='Coding - Carolyn'!BL71, 1, 0)</f>
        <v>1</v>
      </c>
      <c r="BM71" s="36">
        <f>IF('Coding - Chris'!BM71='Coding - Carolyn'!BM71, 1, 0)</f>
        <v>1</v>
      </c>
      <c r="BN71" s="36">
        <f>IF('Coding - Chris'!BN71='Coding - Carolyn'!BN71, 1, 0)</f>
        <v>1</v>
      </c>
      <c r="BO71" s="36">
        <f>IF('Coding - Chris'!BO71='Coding - Carolyn'!BO71, 1, 0)</f>
        <v>1</v>
      </c>
      <c r="BP71" s="36">
        <f>IF('Coding - Chris'!BP71='Coding - Carolyn'!BP71, 1, 0)</f>
        <v>1</v>
      </c>
      <c r="BQ71" s="36">
        <f>IF('Coding - Chris'!BQ71='Coding - Carolyn'!BQ71, 1, 0)</f>
        <v>1</v>
      </c>
      <c r="BR71" s="36">
        <f>IF('Coding - Chris'!BR71='Coding - Carolyn'!BR71, 1, 0)</f>
        <v>1</v>
      </c>
      <c r="BS71" s="36">
        <f>IF('Coding - Chris'!BS71='Coding - Carolyn'!BS71, 1, 0)</f>
        <v>1</v>
      </c>
      <c r="BT71" s="36">
        <f>IF('Coding - Chris'!BT71='Coding - Carolyn'!BT71, 1, 0)</f>
        <v>1</v>
      </c>
      <c r="BV71" s="36">
        <f>IF('Coding - Chris'!BV71='Coding - Carolyn'!BV71, 1, 0)</f>
        <v>1</v>
      </c>
    </row>
    <row r="72" spans="1:74" ht="17.100000000000001" thickBot="1">
      <c r="A72" s="52">
        <v>87</v>
      </c>
      <c r="B72" s="44"/>
      <c r="C72" s="44"/>
      <c r="D72" s="44"/>
      <c r="E72" s="44"/>
      <c r="F72" s="44"/>
      <c r="G72" s="28">
        <v>0</v>
      </c>
      <c r="H72" s="36">
        <f>IF('Coding - Chris'!H72='Coding - Carolyn'!H72, 1, 0)</f>
        <v>1</v>
      </c>
      <c r="I72" s="36">
        <f>IF('Coding - Chris'!I72='Coding - Carolyn'!I72, 1, 0)</f>
        <v>1</v>
      </c>
      <c r="J72" s="36">
        <f>IF('Coding - Chris'!J72='Coding - Carolyn'!J72, 1, 0)</f>
        <v>1</v>
      </c>
      <c r="K72" s="36">
        <f>IF('Coding - Chris'!K72='Coding - Carolyn'!K72, 1, 0)</f>
        <v>1</v>
      </c>
      <c r="L72" s="36">
        <f>IF('Coding - Chris'!L72='Coding - Carolyn'!L72, 1, 0)</f>
        <v>1</v>
      </c>
      <c r="M72" s="36">
        <f>IF('Coding - Chris'!M72='Coding - Carolyn'!M72, 1, 0)</f>
        <v>1</v>
      </c>
      <c r="N72" s="36"/>
      <c r="O72" s="36">
        <f>IF('Coding - Chris'!O72='Coding - Carolyn'!O72, 1, 0)</f>
        <v>1</v>
      </c>
      <c r="P72" s="36">
        <f>IF('Coding - Chris'!P72='Coding - Carolyn'!P72, 1, 0)</f>
        <v>1</v>
      </c>
      <c r="Q72" s="36">
        <f>IF('Coding - Chris'!Q72='Coding - Carolyn'!Q72, 1, 0)</f>
        <v>1</v>
      </c>
      <c r="R72" s="36">
        <f>IF('Coding - Chris'!R72='Coding - Carolyn'!R72, 1, 0)</f>
        <v>1</v>
      </c>
      <c r="S72" s="36">
        <f>IF('Coding - Chris'!S72='Coding - Carolyn'!S72, 1, 0)</f>
        <v>1</v>
      </c>
      <c r="T72" s="36">
        <f>IF('Coding - Chris'!T72='Coding - Carolyn'!T72, 1, 0)</f>
        <v>1</v>
      </c>
      <c r="U72" s="36">
        <f>IF('Coding - Chris'!U72='Coding - Carolyn'!U72, 1, 0)</f>
        <v>1</v>
      </c>
      <c r="V72" s="36">
        <f>IF('Coding - Chris'!V72='Coding - Carolyn'!V72, 1, 0)</f>
        <v>1</v>
      </c>
      <c r="W72" s="36">
        <f>IF('Coding - Chris'!W72='Coding - Carolyn'!W72, 1, 0)</f>
        <v>1</v>
      </c>
      <c r="X72" s="36">
        <f>IF('Coding - Chris'!X72='Coding - Carolyn'!X72, 1, 0)</f>
        <v>1</v>
      </c>
      <c r="Y72" s="36">
        <f>IF('Coding - Chris'!Y72='Coding - Carolyn'!Y72, 1, 0)</f>
        <v>1</v>
      </c>
      <c r="Z72" s="36">
        <f>IF('Coding - Chris'!Z72='Coding - Carolyn'!Z72, 1, 0)</f>
        <v>1</v>
      </c>
      <c r="AA72" s="36">
        <f>IF('Coding - Chris'!AA72='Coding - Carolyn'!AA72, 1, 0)</f>
        <v>1</v>
      </c>
      <c r="AB72" s="36">
        <f>IF('Coding - Chris'!AB72='Coding - Carolyn'!AB72, 1, 0)</f>
        <v>1</v>
      </c>
      <c r="AC72" s="36">
        <f>IF('Coding - Chris'!AC72='Coding - Carolyn'!AC72, 1, 0)</f>
        <v>1</v>
      </c>
      <c r="AD72" s="36">
        <f>IF('Coding - Chris'!AD72='Coding - Carolyn'!AD72, 1, 0)</f>
        <v>1</v>
      </c>
      <c r="AE72" s="36">
        <f>IF('Coding - Chris'!AE72='Coding - Carolyn'!AE72, 1, 0)</f>
        <v>1</v>
      </c>
      <c r="AF72" s="36">
        <f>IF('Coding - Chris'!AF72='Coding - Carolyn'!AF72, 1, 0)</f>
        <v>1</v>
      </c>
      <c r="AG72" s="36"/>
      <c r="AH72" s="36">
        <f>IF('Coding - Chris'!AH72='Coding - Carolyn'!AH72, 1, 0)</f>
        <v>1</v>
      </c>
      <c r="AI72" s="36">
        <f>IF('Coding - Chris'!AI72='Coding - Carolyn'!AI72, 1, 0)</f>
        <v>1</v>
      </c>
      <c r="AJ72" s="36">
        <f>IF('Coding - Chris'!AJ72='Coding - Carolyn'!AJ72, 1, 0)</f>
        <v>1</v>
      </c>
      <c r="AK72" s="36">
        <f>IF('Coding - Chris'!AK72='Coding - Carolyn'!AK72, 1, 0)</f>
        <v>1</v>
      </c>
      <c r="AL72" s="36">
        <f>IF('Coding - Chris'!AL72='Coding - Carolyn'!AL72, 1, 0)</f>
        <v>1</v>
      </c>
      <c r="AM72" s="36">
        <f>IF('Coding - Chris'!AM72='Coding - Carolyn'!AM72, 1, 0)</f>
        <v>1</v>
      </c>
      <c r="AN72" s="36">
        <f>IF('Coding - Chris'!AN72='Coding - Carolyn'!AN72, 1, 0)</f>
        <v>1</v>
      </c>
      <c r="AO72" s="36">
        <f>IF('Coding - Chris'!AO72='Coding - Carolyn'!AO72, 1, 0)</f>
        <v>1</v>
      </c>
      <c r="AP72" s="36"/>
      <c r="AQ72" s="36">
        <f>IF('Coding - Chris'!AQ72='Coding - Carolyn'!AQ72, 1, 0)</f>
        <v>1</v>
      </c>
      <c r="AR72" s="36">
        <f>IF('Coding - Chris'!AR72='Coding - Carolyn'!AR72, 1, 0)</f>
        <v>1</v>
      </c>
      <c r="AS72" s="36">
        <f>IF('Coding - Chris'!AS72='Coding - Carolyn'!AS72, 1, 0)</f>
        <v>1</v>
      </c>
      <c r="AT72" s="36">
        <f>IF('Coding - Chris'!AT72='Coding - Carolyn'!AT72, 1, 0)</f>
        <v>1</v>
      </c>
      <c r="AU72" s="36">
        <f>IF('Coding - Chris'!AU72='Coding - Carolyn'!AU72, 1, 0)</f>
        <v>1</v>
      </c>
      <c r="AV72" s="36">
        <f>IF('Coding - Chris'!AV72='Coding - Carolyn'!AV72, 1, 0)</f>
        <v>1</v>
      </c>
      <c r="AW72" s="36">
        <f>IF('Coding - Chris'!AW72='Coding - Carolyn'!AW72, 1, 0)</f>
        <v>1</v>
      </c>
      <c r="AX72" s="36">
        <f>IF('Coding - Chris'!AX72='Coding - Carolyn'!AX72, 1, 0)</f>
        <v>1</v>
      </c>
      <c r="AY72" s="36">
        <f>IF('Coding - Chris'!AY72='Coding - Carolyn'!AY72, 1, 0)</f>
        <v>1</v>
      </c>
      <c r="AZ72" s="36">
        <f>IF('Coding - Chris'!AZ72='Coding - Carolyn'!AZ72, 1, 0)</f>
        <v>1</v>
      </c>
      <c r="BA72" s="36"/>
      <c r="BB72" s="36">
        <f>IF('Coding - Chris'!BB72='Coding - Carolyn'!BB72, 1, 0)</f>
        <v>1</v>
      </c>
      <c r="BC72" s="36">
        <f>IF('Coding - Chris'!BC72='Coding - Carolyn'!BC72, 1, 0)</f>
        <v>1</v>
      </c>
      <c r="BD72" s="36">
        <f>IF('Coding - Chris'!BD72='Coding - Carolyn'!BD72, 1, 0)</f>
        <v>1</v>
      </c>
      <c r="BE72" s="36">
        <f>IF('Coding - Chris'!BE72='Coding - Carolyn'!BE72, 1, 0)</f>
        <v>1</v>
      </c>
      <c r="BF72" s="36">
        <f>IF('Coding - Chris'!BF72='Coding - Carolyn'!BF72, 1, 0)</f>
        <v>1</v>
      </c>
      <c r="BG72" s="36">
        <f>IF('Coding - Chris'!BG72='Coding - Carolyn'!BG72, 1, 0)</f>
        <v>1</v>
      </c>
      <c r="BH72" s="36">
        <f>IF('Coding - Chris'!BH72='Coding - Carolyn'!BH72, 1, 0)</f>
        <v>1</v>
      </c>
      <c r="BI72" s="36">
        <f>IF('Coding - Chris'!BI72='Coding - Carolyn'!BI72, 1, 0)</f>
        <v>1</v>
      </c>
      <c r="BJ72" s="36">
        <f>IF('Coding - Chris'!BJ72='Coding - Carolyn'!BJ72, 1, 0)</f>
        <v>1</v>
      </c>
      <c r="BK72" s="36">
        <f>IF('Coding - Chris'!BK72='Coding - Carolyn'!BK72, 1, 0)</f>
        <v>1</v>
      </c>
      <c r="BL72" s="36">
        <f>IF('Coding - Chris'!BL72='Coding - Carolyn'!BL72, 1, 0)</f>
        <v>1</v>
      </c>
      <c r="BM72" s="36">
        <f>IF('Coding - Chris'!BM72='Coding - Carolyn'!BM72, 1, 0)</f>
        <v>1</v>
      </c>
      <c r="BN72" s="36">
        <f>IF('Coding - Chris'!BN72='Coding - Carolyn'!BN72, 1, 0)</f>
        <v>1</v>
      </c>
      <c r="BO72" s="36">
        <f>IF('Coding - Chris'!BO72='Coding - Carolyn'!BO72, 1, 0)</f>
        <v>1</v>
      </c>
      <c r="BP72" s="36">
        <f>IF('Coding - Chris'!BP72='Coding - Carolyn'!BP72, 1, 0)</f>
        <v>1</v>
      </c>
      <c r="BQ72" s="36">
        <f>IF('Coding - Chris'!BQ72='Coding - Carolyn'!BQ72, 1, 0)</f>
        <v>1</v>
      </c>
      <c r="BR72" s="36">
        <f>IF('Coding - Chris'!BR72='Coding - Carolyn'!BR72, 1, 0)</f>
        <v>1</v>
      </c>
      <c r="BS72" s="36">
        <f>IF('Coding - Chris'!BS72='Coding - Carolyn'!BS72, 1, 0)</f>
        <v>1</v>
      </c>
      <c r="BT72" s="36">
        <f>IF('Coding - Chris'!BT72='Coding - Carolyn'!BT72, 1, 0)</f>
        <v>1</v>
      </c>
      <c r="BV72" s="36">
        <f>IF('Coding - Chris'!BV72='Coding - Carolyn'!BV72, 1, 0)</f>
        <v>1</v>
      </c>
    </row>
    <row r="73" spans="1:74" ht="17.100000000000001" thickBot="1">
      <c r="A73">
        <v>88</v>
      </c>
      <c r="B73" s="44"/>
      <c r="C73" s="44"/>
      <c r="D73" s="44"/>
      <c r="E73" s="44"/>
      <c r="F73" s="44"/>
      <c r="G73" s="28">
        <v>0</v>
      </c>
      <c r="H73" s="36">
        <f>IF('Coding - Chris'!H73='Coding - Carolyn'!H73, 1, 0)</f>
        <v>1</v>
      </c>
      <c r="I73" s="36">
        <f>IF('Coding - Chris'!I73='Coding - Carolyn'!I73, 1, 0)</f>
        <v>1</v>
      </c>
      <c r="J73" s="36">
        <f>IF('Coding - Chris'!J73='Coding - Carolyn'!J73, 1, 0)</f>
        <v>1</v>
      </c>
      <c r="K73" s="36">
        <f>IF('Coding - Chris'!K73='Coding - Carolyn'!K73, 1, 0)</f>
        <v>1</v>
      </c>
      <c r="L73" s="36">
        <f>IF('Coding - Chris'!L73='Coding - Carolyn'!L73, 1, 0)</f>
        <v>1</v>
      </c>
      <c r="M73" s="36">
        <f>IF('Coding - Chris'!M73='Coding - Carolyn'!M73, 1, 0)</f>
        <v>1</v>
      </c>
      <c r="N73" s="36"/>
      <c r="O73" s="36">
        <f>IF('Coding - Chris'!O73='Coding - Carolyn'!O73, 1, 0)</f>
        <v>1</v>
      </c>
      <c r="P73" s="36">
        <f>IF('Coding - Chris'!P73='Coding - Carolyn'!P73, 1, 0)</f>
        <v>1</v>
      </c>
      <c r="Q73" s="36">
        <f>IF('Coding - Chris'!Q73='Coding - Carolyn'!Q73, 1, 0)</f>
        <v>1</v>
      </c>
      <c r="R73" s="36">
        <f>IF('Coding - Chris'!R73='Coding - Carolyn'!R73, 1, 0)</f>
        <v>1</v>
      </c>
      <c r="S73" s="36">
        <f>IF('Coding - Chris'!S73='Coding - Carolyn'!S73, 1, 0)</f>
        <v>1</v>
      </c>
      <c r="T73" s="36">
        <f>IF('Coding - Chris'!T73='Coding - Carolyn'!T73, 1, 0)</f>
        <v>1</v>
      </c>
      <c r="U73" s="36">
        <f>IF('Coding - Chris'!U73='Coding - Carolyn'!U73, 1, 0)</f>
        <v>1</v>
      </c>
      <c r="V73" s="36">
        <f>IF('Coding - Chris'!V73='Coding - Carolyn'!V73, 1, 0)</f>
        <v>1</v>
      </c>
      <c r="W73" s="36">
        <f>IF('Coding - Chris'!W73='Coding - Carolyn'!W73, 1, 0)</f>
        <v>1</v>
      </c>
      <c r="X73" s="36">
        <f>IF('Coding - Chris'!X73='Coding - Carolyn'!X73, 1, 0)</f>
        <v>1</v>
      </c>
      <c r="Y73" s="36">
        <f>IF('Coding - Chris'!Y73='Coding - Carolyn'!Y73, 1, 0)</f>
        <v>1</v>
      </c>
      <c r="Z73" s="36">
        <f>IF('Coding - Chris'!Z73='Coding - Carolyn'!Z73, 1, 0)</f>
        <v>1</v>
      </c>
      <c r="AA73" s="36">
        <f>IF('Coding - Chris'!AA73='Coding - Carolyn'!AA73, 1, 0)</f>
        <v>1</v>
      </c>
      <c r="AB73" s="36">
        <f>IF('Coding - Chris'!AB73='Coding - Carolyn'!AB73, 1, 0)</f>
        <v>1</v>
      </c>
      <c r="AC73" s="36">
        <f>IF('Coding - Chris'!AC73='Coding - Carolyn'!AC73, 1, 0)</f>
        <v>1</v>
      </c>
      <c r="AD73" s="36">
        <f>IF('Coding - Chris'!AD73='Coding - Carolyn'!AD73, 1, 0)</f>
        <v>1</v>
      </c>
      <c r="AE73" s="36">
        <f>IF('Coding - Chris'!AE73='Coding - Carolyn'!AE73, 1, 0)</f>
        <v>1</v>
      </c>
      <c r="AF73" s="36">
        <f>IF('Coding - Chris'!AF73='Coding - Carolyn'!AF73, 1, 0)</f>
        <v>1</v>
      </c>
      <c r="AG73" s="36"/>
      <c r="AH73" s="36">
        <f>IF('Coding - Chris'!AH73='Coding - Carolyn'!AH73, 1, 0)</f>
        <v>1</v>
      </c>
      <c r="AI73" s="36">
        <f>IF('Coding - Chris'!AI73='Coding - Carolyn'!AI73, 1, 0)</f>
        <v>1</v>
      </c>
      <c r="AJ73" s="36">
        <f>IF('Coding - Chris'!AJ73='Coding - Carolyn'!AJ73, 1, 0)</f>
        <v>1</v>
      </c>
      <c r="AK73" s="36">
        <f>IF('Coding - Chris'!AK73='Coding - Carolyn'!AK73, 1, 0)</f>
        <v>1</v>
      </c>
      <c r="AL73" s="36">
        <f>IF('Coding - Chris'!AL73='Coding - Carolyn'!AL73, 1, 0)</f>
        <v>1</v>
      </c>
      <c r="AM73" s="36">
        <f>IF('Coding - Chris'!AM73='Coding - Carolyn'!AM73, 1, 0)</f>
        <v>1</v>
      </c>
      <c r="AN73" s="36">
        <f>IF('Coding - Chris'!AN73='Coding - Carolyn'!AN73, 1, 0)</f>
        <v>1</v>
      </c>
      <c r="AO73" s="36">
        <f>IF('Coding - Chris'!AO73='Coding - Carolyn'!AO73, 1, 0)</f>
        <v>1</v>
      </c>
      <c r="AP73" s="36"/>
      <c r="AQ73" s="36">
        <f>IF('Coding - Chris'!AQ73='Coding - Carolyn'!AQ73, 1, 0)</f>
        <v>1</v>
      </c>
      <c r="AR73" s="36">
        <f>IF('Coding - Chris'!AR73='Coding - Carolyn'!AR73, 1, 0)</f>
        <v>1</v>
      </c>
      <c r="AS73" s="36">
        <f>IF('Coding - Chris'!AS73='Coding - Carolyn'!AS73, 1, 0)</f>
        <v>1</v>
      </c>
      <c r="AT73" s="36">
        <f>IF('Coding - Chris'!AT73='Coding - Carolyn'!AT73, 1, 0)</f>
        <v>1</v>
      </c>
      <c r="AU73" s="36">
        <f>IF('Coding - Chris'!AU73='Coding - Carolyn'!AU73, 1, 0)</f>
        <v>1</v>
      </c>
      <c r="AV73" s="36">
        <f>IF('Coding - Chris'!AV73='Coding - Carolyn'!AV73, 1, 0)</f>
        <v>1</v>
      </c>
      <c r="AW73" s="36">
        <f>IF('Coding - Chris'!AW73='Coding - Carolyn'!AW73, 1, 0)</f>
        <v>1</v>
      </c>
      <c r="AX73" s="36">
        <f>IF('Coding - Chris'!AX73='Coding - Carolyn'!AX73, 1, 0)</f>
        <v>1</v>
      </c>
      <c r="AY73" s="36">
        <f>IF('Coding - Chris'!AY73='Coding - Carolyn'!AY73, 1, 0)</f>
        <v>1</v>
      </c>
      <c r="AZ73" s="36">
        <f>IF('Coding - Chris'!AZ73='Coding - Carolyn'!AZ73, 1, 0)</f>
        <v>1</v>
      </c>
      <c r="BA73" s="36"/>
      <c r="BB73" s="36">
        <f>IF('Coding - Chris'!BB73='Coding - Carolyn'!BB73, 1, 0)</f>
        <v>1</v>
      </c>
      <c r="BC73" s="36">
        <f>IF('Coding - Chris'!BC73='Coding - Carolyn'!BC73, 1, 0)</f>
        <v>1</v>
      </c>
      <c r="BD73" s="36">
        <f>IF('Coding - Chris'!BD73='Coding - Carolyn'!BD73, 1, 0)</f>
        <v>1</v>
      </c>
      <c r="BE73" s="36">
        <f>IF('Coding - Chris'!BE73='Coding - Carolyn'!BE73, 1, 0)</f>
        <v>1</v>
      </c>
      <c r="BF73" s="36">
        <f>IF('Coding - Chris'!BF73='Coding - Carolyn'!BF73, 1, 0)</f>
        <v>1</v>
      </c>
      <c r="BG73" s="36">
        <f>IF('Coding - Chris'!BG73='Coding - Carolyn'!BG73, 1, 0)</f>
        <v>1</v>
      </c>
      <c r="BH73" s="36">
        <f>IF('Coding - Chris'!BH73='Coding - Carolyn'!BH73, 1, 0)</f>
        <v>1</v>
      </c>
      <c r="BI73" s="36">
        <f>IF('Coding - Chris'!BI73='Coding - Carolyn'!BI73, 1, 0)</f>
        <v>1</v>
      </c>
      <c r="BJ73" s="36">
        <f>IF('Coding - Chris'!BJ73='Coding - Carolyn'!BJ73, 1, 0)</f>
        <v>1</v>
      </c>
      <c r="BK73" s="36">
        <f>IF('Coding - Chris'!BK73='Coding - Carolyn'!BK73, 1, 0)</f>
        <v>1</v>
      </c>
      <c r="BL73" s="36">
        <f>IF('Coding - Chris'!BL73='Coding - Carolyn'!BL73, 1, 0)</f>
        <v>1</v>
      </c>
      <c r="BM73" s="36">
        <f>IF('Coding - Chris'!BM73='Coding - Carolyn'!BM73, 1, 0)</f>
        <v>1</v>
      </c>
      <c r="BN73" s="36">
        <f>IF('Coding - Chris'!BN73='Coding - Carolyn'!BN73, 1, 0)</f>
        <v>1</v>
      </c>
      <c r="BO73" s="36">
        <f>IF('Coding - Chris'!BO73='Coding - Carolyn'!BO73, 1, 0)</f>
        <v>1</v>
      </c>
      <c r="BP73" s="36">
        <f>IF('Coding - Chris'!BP73='Coding - Carolyn'!BP73, 1, 0)</f>
        <v>1</v>
      </c>
      <c r="BQ73" s="36">
        <f>IF('Coding - Chris'!BQ73='Coding - Carolyn'!BQ73, 1, 0)</f>
        <v>1</v>
      </c>
      <c r="BR73" s="36">
        <f>IF('Coding - Chris'!BR73='Coding - Carolyn'!BR73, 1, 0)</f>
        <v>1</v>
      </c>
      <c r="BS73" s="36">
        <f>IF('Coding - Chris'!BS73='Coding - Carolyn'!BS73, 1, 0)</f>
        <v>1</v>
      </c>
      <c r="BT73" s="36">
        <f>IF('Coding - Chris'!BT73='Coding - Carolyn'!BT73, 1, 0)</f>
        <v>1</v>
      </c>
      <c r="BV73" s="36">
        <f>IF('Coding - Chris'!BV73='Coding - Carolyn'!BV73, 1, 0)</f>
        <v>1</v>
      </c>
    </row>
    <row r="74" spans="1:74" ht="17.100000000000001" thickBot="1">
      <c r="A74" s="52"/>
      <c r="B74" s="44"/>
      <c r="C74" s="44"/>
      <c r="D74" s="44"/>
      <c r="E74" s="44"/>
      <c r="F74" s="44"/>
      <c r="G74" s="28">
        <v>0</v>
      </c>
      <c r="H74" s="36">
        <f>IF('Coding - Chris'!H74='Coding - Carolyn'!H74, 1, 0)</f>
        <v>1</v>
      </c>
      <c r="I74" s="36">
        <f>IF('Coding - Chris'!I74='Coding - Carolyn'!I74, 1, 0)</f>
        <v>1</v>
      </c>
      <c r="J74" s="36">
        <f>IF('Coding - Chris'!J74='Coding - Carolyn'!J74, 1, 0)</f>
        <v>1</v>
      </c>
      <c r="K74" s="36">
        <f>IF('Coding - Chris'!K74='Coding - Carolyn'!K74, 1, 0)</f>
        <v>1</v>
      </c>
      <c r="L74" s="36">
        <f>IF('Coding - Chris'!L74='Coding - Carolyn'!L74, 1, 0)</f>
        <v>1</v>
      </c>
      <c r="M74" s="36">
        <f>IF('Coding - Chris'!M74='Coding - Carolyn'!M74, 1, 0)</f>
        <v>1</v>
      </c>
      <c r="N74" s="36"/>
      <c r="O74" s="36">
        <f>IF('Coding - Chris'!O74='Coding - Carolyn'!O74, 1, 0)</f>
        <v>1</v>
      </c>
      <c r="P74" s="36">
        <f>IF('Coding - Chris'!P74='Coding - Carolyn'!P74, 1, 0)</f>
        <v>1</v>
      </c>
      <c r="Q74" s="36">
        <f>IF('Coding - Chris'!Q74='Coding - Carolyn'!Q74, 1, 0)</f>
        <v>1</v>
      </c>
      <c r="R74" s="36">
        <f>IF('Coding - Chris'!R74='Coding - Carolyn'!R74, 1, 0)</f>
        <v>1</v>
      </c>
      <c r="S74" s="36">
        <f>IF('Coding - Chris'!S74='Coding - Carolyn'!S74, 1, 0)</f>
        <v>1</v>
      </c>
      <c r="T74" s="36">
        <f>IF('Coding - Chris'!T74='Coding - Carolyn'!T74, 1, 0)</f>
        <v>1</v>
      </c>
      <c r="U74" s="36">
        <f>IF('Coding - Chris'!U74='Coding - Carolyn'!U74, 1, 0)</f>
        <v>1</v>
      </c>
      <c r="V74" s="36">
        <f>IF('Coding - Chris'!V74='Coding - Carolyn'!V74, 1, 0)</f>
        <v>1</v>
      </c>
      <c r="W74" s="36">
        <f>IF('Coding - Chris'!W74='Coding - Carolyn'!W74, 1, 0)</f>
        <v>1</v>
      </c>
      <c r="X74" s="36">
        <f>IF('Coding - Chris'!X74='Coding - Carolyn'!X74, 1, 0)</f>
        <v>1</v>
      </c>
      <c r="Y74" s="36">
        <f>IF('Coding - Chris'!Y74='Coding - Carolyn'!Y74, 1, 0)</f>
        <v>1</v>
      </c>
      <c r="Z74" s="36">
        <f>IF('Coding - Chris'!Z74='Coding - Carolyn'!Z74, 1, 0)</f>
        <v>1</v>
      </c>
      <c r="AA74" s="36">
        <f>IF('Coding - Chris'!AA74='Coding - Carolyn'!AA74, 1, 0)</f>
        <v>1</v>
      </c>
      <c r="AB74" s="36">
        <f>IF('Coding - Chris'!AB74='Coding - Carolyn'!AB74, 1, 0)</f>
        <v>1</v>
      </c>
      <c r="AC74" s="36">
        <f>IF('Coding - Chris'!AC74='Coding - Carolyn'!AC74, 1, 0)</f>
        <v>1</v>
      </c>
      <c r="AD74" s="36">
        <f>IF('Coding - Chris'!AD74='Coding - Carolyn'!AD74, 1, 0)</f>
        <v>1</v>
      </c>
      <c r="AE74" s="36">
        <f>IF('Coding - Chris'!AE74='Coding - Carolyn'!AE74, 1, 0)</f>
        <v>1</v>
      </c>
      <c r="AF74" s="36">
        <f>IF('Coding - Chris'!AF74='Coding - Carolyn'!AF74, 1, 0)</f>
        <v>1</v>
      </c>
      <c r="AG74" s="36"/>
      <c r="AH74" s="36">
        <f>IF('Coding - Chris'!AH74='Coding - Carolyn'!AH74, 1, 0)</f>
        <v>1</v>
      </c>
      <c r="AI74" s="36">
        <f>IF('Coding - Chris'!AI74='Coding - Carolyn'!AI74, 1, 0)</f>
        <v>1</v>
      </c>
      <c r="AJ74" s="36">
        <f>IF('Coding - Chris'!AJ74='Coding - Carolyn'!AJ74, 1, 0)</f>
        <v>1</v>
      </c>
      <c r="AK74" s="36">
        <f>IF('Coding - Chris'!AK74='Coding - Carolyn'!AK74, 1, 0)</f>
        <v>1</v>
      </c>
      <c r="AL74" s="36">
        <f>IF('Coding - Chris'!AL74='Coding - Carolyn'!AL74, 1, 0)</f>
        <v>1</v>
      </c>
      <c r="AM74" s="36">
        <f>IF('Coding - Chris'!AM74='Coding - Carolyn'!AM74, 1, 0)</f>
        <v>1</v>
      </c>
      <c r="AN74" s="36">
        <f>IF('Coding - Chris'!AN74='Coding - Carolyn'!AN74, 1, 0)</f>
        <v>1</v>
      </c>
      <c r="AO74" s="36">
        <f>IF('Coding - Chris'!AO74='Coding - Carolyn'!AO74, 1, 0)</f>
        <v>1</v>
      </c>
      <c r="AP74" s="36"/>
      <c r="AQ74" s="36">
        <f>IF('Coding - Chris'!AQ74='Coding - Carolyn'!AQ74, 1, 0)</f>
        <v>1</v>
      </c>
      <c r="AR74" s="36">
        <f>IF('Coding - Chris'!AR74='Coding - Carolyn'!AR74, 1, 0)</f>
        <v>1</v>
      </c>
      <c r="AS74" s="36">
        <f>IF('Coding - Chris'!AS74='Coding - Carolyn'!AS74, 1, 0)</f>
        <v>1</v>
      </c>
      <c r="AT74" s="36">
        <f>IF('Coding - Chris'!AT74='Coding - Carolyn'!AT74, 1, 0)</f>
        <v>1</v>
      </c>
      <c r="AU74" s="36">
        <f>IF('Coding - Chris'!AU74='Coding - Carolyn'!AU74, 1, 0)</f>
        <v>1</v>
      </c>
      <c r="AV74" s="36">
        <f>IF('Coding - Chris'!AV74='Coding - Carolyn'!AV74, 1, 0)</f>
        <v>1</v>
      </c>
      <c r="AW74" s="36">
        <f>IF('Coding - Chris'!AW74='Coding - Carolyn'!AW74, 1, 0)</f>
        <v>1</v>
      </c>
      <c r="AX74" s="36">
        <f>IF('Coding - Chris'!AX74='Coding - Carolyn'!AX74, 1, 0)</f>
        <v>1</v>
      </c>
      <c r="AY74" s="36">
        <f>IF('Coding - Chris'!AY74='Coding - Carolyn'!AY74, 1, 0)</f>
        <v>1</v>
      </c>
      <c r="AZ74" s="36">
        <f>IF('Coding - Chris'!AZ74='Coding - Carolyn'!AZ74, 1, 0)</f>
        <v>1</v>
      </c>
      <c r="BA74" s="36"/>
      <c r="BB74" s="36">
        <f>IF('Coding - Chris'!BB74='Coding - Carolyn'!BB74, 1, 0)</f>
        <v>1</v>
      </c>
      <c r="BC74" s="36">
        <f>IF('Coding - Chris'!BC74='Coding - Carolyn'!BC74, 1, 0)</f>
        <v>1</v>
      </c>
      <c r="BD74" s="36">
        <f>IF('Coding - Chris'!BD74='Coding - Carolyn'!BD74, 1, 0)</f>
        <v>1</v>
      </c>
      <c r="BE74" s="36">
        <f>IF('Coding - Chris'!BE74='Coding - Carolyn'!BE74, 1, 0)</f>
        <v>1</v>
      </c>
      <c r="BF74" s="36">
        <f>IF('Coding - Chris'!BF74='Coding - Carolyn'!BF74, 1, 0)</f>
        <v>1</v>
      </c>
      <c r="BG74" s="36">
        <f>IF('Coding - Chris'!BG74='Coding - Carolyn'!BG74, 1, 0)</f>
        <v>1</v>
      </c>
      <c r="BH74" s="36">
        <f>IF('Coding - Chris'!BH74='Coding - Carolyn'!BH74, 1, 0)</f>
        <v>1</v>
      </c>
      <c r="BI74" s="36">
        <f>IF('Coding - Chris'!BI74='Coding - Carolyn'!BI74, 1, 0)</f>
        <v>1</v>
      </c>
      <c r="BJ74" s="36">
        <f>IF('Coding - Chris'!BJ74='Coding - Carolyn'!BJ74, 1, 0)</f>
        <v>1</v>
      </c>
      <c r="BK74" s="36">
        <f>IF('Coding - Chris'!BK74='Coding - Carolyn'!BK74, 1, 0)</f>
        <v>1</v>
      </c>
      <c r="BL74" s="36">
        <f>IF('Coding - Chris'!BL74='Coding - Carolyn'!BL74, 1, 0)</f>
        <v>1</v>
      </c>
      <c r="BM74" s="36">
        <f>IF('Coding - Chris'!BM74='Coding - Carolyn'!BM74, 1, 0)</f>
        <v>1</v>
      </c>
      <c r="BN74" s="36">
        <f>IF('Coding - Chris'!BN74='Coding - Carolyn'!BN74, 1, 0)</f>
        <v>1</v>
      </c>
      <c r="BO74" s="36">
        <f>IF('Coding - Chris'!BO74='Coding - Carolyn'!BO74, 1, 0)</f>
        <v>1</v>
      </c>
      <c r="BP74" s="36">
        <f>IF('Coding - Chris'!BP74='Coding - Carolyn'!BP74, 1, 0)</f>
        <v>1</v>
      </c>
      <c r="BQ74" s="36">
        <f>IF('Coding - Chris'!BQ74='Coding - Carolyn'!BQ74, 1, 0)</f>
        <v>1</v>
      </c>
      <c r="BR74" s="36">
        <f>IF('Coding - Chris'!BR74='Coding - Carolyn'!BR74, 1, 0)</f>
        <v>1</v>
      </c>
      <c r="BS74" s="36">
        <f>IF('Coding - Chris'!BS74='Coding - Carolyn'!BS74, 1, 0)</f>
        <v>1</v>
      </c>
      <c r="BT74" s="36">
        <f>IF('Coding - Chris'!BT74='Coding - Carolyn'!BT74, 1, 0)</f>
        <v>1</v>
      </c>
      <c r="BV74" s="36">
        <f>IF('Coding - Chris'!BV74='Coding - Carolyn'!BV74, 1, 0)</f>
        <v>1</v>
      </c>
    </row>
    <row r="75" spans="1:74" ht="17.100000000000001" thickBot="1">
      <c r="A75" s="52">
        <v>90</v>
      </c>
      <c r="B75" s="44"/>
      <c r="C75" s="44"/>
      <c r="D75" s="44"/>
      <c r="E75" s="44"/>
      <c r="F75" s="44"/>
      <c r="G75" s="28">
        <v>0</v>
      </c>
      <c r="H75" s="36">
        <f>IF('Coding - Chris'!H75='Coding - Carolyn'!H75, 1, 0)</f>
        <v>1</v>
      </c>
      <c r="I75" s="36">
        <f>IF('Coding - Chris'!I75='Coding - Carolyn'!I75, 1, 0)</f>
        <v>1</v>
      </c>
      <c r="J75" s="36">
        <f>IF('Coding - Chris'!J75='Coding - Carolyn'!J75, 1, 0)</f>
        <v>1</v>
      </c>
      <c r="K75" s="36">
        <f>IF('Coding - Chris'!K75='Coding - Carolyn'!K75, 1, 0)</f>
        <v>1</v>
      </c>
      <c r="L75" s="36">
        <f>IF('Coding - Chris'!L75='Coding - Carolyn'!L75, 1, 0)</f>
        <v>1</v>
      </c>
      <c r="M75" s="36">
        <f>IF('Coding - Chris'!M75='Coding - Carolyn'!M75, 1, 0)</f>
        <v>1</v>
      </c>
      <c r="N75" s="36"/>
      <c r="O75" s="36">
        <f>IF('Coding - Chris'!O75='Coding - Carolyn'!O75, 1, 0)</f>
        <v>1</v>
      </c>
      <c r="P75" s="36">
        <f>IF('Coding - Chris'!P75='Coding - Carolyn'!P75, 1, 0)</f>
        <v>1</v>
      </c>
      <c r="Q75" s="36">
        <f>IF('Coding - Chris'!Q75='Coding - Carolyn'!Q75, 1, 0)</f>
        <v>1</v>
      </c>
      <c r="R75" s="36">
        <f>IF('Coding - Chris'!R75='Coding - Carolyn'!R75, 1, 0)</f>
        <v>1</v>
      </c>
      <c r="S75" s="36">
        <f>IF('Coding - Chris'!S75='Coding - Carolyn'!S75, 1, 0)</f>
        <v>1</v>
      </c>
      <c r="T75" s="36">
        <f>IF('Coding - Chris'!T75='Coding - Carolyn'!T75, 1, 0)</f>
        <v>1</v>
      </c>
      <c r="U75" s="36">
        <f>IF('Coding - Chris'!U75='Coding - Carolyn'!U75, 1, 0)</f>
        <v>1</v>
      </c>
      <c r="V75" s="36">
        <f>IF('Coding - Chris'!V75='Coding - Carolyn'!V75, 1, 0)</f>
        <v>1</v>
      </c>
      <c r="W75" s="36">
        <f>IF('Coding - Chris'!W75='Coding - Carolyn'!W75, 1, 0)</f>
        <v>1</v>
      </c>
      <c r="X75" s="36">
        <f>IF('Coding - Chris'!X75='Coding - Carolyn'!X75, 1, 0)</f>
        <v>1</v>
      </c>
      <c r="Y75" s="36">
        <f>IF('Coding - Chris'!Y75='Coding - Carolyn'!Y75, 1, 0)</f>
        <v>1</v>
      </c>
      <c r="Z75" s="36">
        <f>IF('Coding - Chris'!Z75='Coding - Carolyn'!Z75, 1, 0)</f>
        <v>1</v>
      </c>
      <c r="AA75" s="36">
        <f>IF('Coding - Chris'!AA75='Coding - Carolyn'!AA75, 1, 0)</f>
        <v>1</v>
      </c>
      <c r="AB75" s="36">
        <f>IF('Coding - Chris'!AB75='Coding - Carolyn'!AB75, 1, 0)</f>
        <v>1</v>
      </c>
      <c r="AC75" s="36">
        <f>IF('Coding - Chris'!AC75='Coding - Carolyn'!AC75, 1, 0)</f>
        <v>1</v>
      </c>
      <c r="AD75" s="36">
        <f>IF('Coding - Chris'!AD75='Coding - Carolyn'!AD75, 1, 0)</f>
        <v>1</v>
      </c>
      <c r="AE75" s="36">
        <f>IF('Coding - Chris'!AE75='Coding - Carolyn'!AE75, 1, 0)</f>
        <v>1</v>
      </c>
      <c r="AF75" s="36">
        <f>IF('Coding - Chris'!AF75='Coding - Carolyn'!AF75, 1, 0)</f>
        <v>1</v>
      </c>
      <c r="AG75" s="36"/>
      <c r="AH75" s="36">
        <f>IF('Coding - Chris'!AH75='Coding - Carolyn'!AH75, 1, 0)</f>
        <v>1</v>
      </c>
      <c r="AI75" s="36">
        <f>IF('Coding - Chris'!AI75='Coding - Carolyn'!AI75, 1, 0)</f>
        <v>1</v>
      </c>
      <c r="AJ75" s="36">
        <f>IF('Coding - Chris'!AJ75='Coding - Carolyn'!AJ75, 1, 0)</f>
        <v>1</v>
      </c>
      <c r="AK75" s="36">
        <f>IF('Coding - Chris'!AK75='Coding - Carolyn'!AK75, 1, 0)</f>
        <v>1</v>
      </c>
      <c r="AL75" s="36">
        <f>IF('Coding - Chris'!AL75='Coding - Carolyn'!AL75, 1, 0)</f>
        <v>1</v>
      </c>
      <c r="AM75" s="36">
        <f>IF('Coding - Chris'!AM75='Coding - Carolyn'!AM75, 1, 0)</f>
        <v>1</v>
      </c>
      <c r="AN75" s="36">
        <f>IF('Coding - Chris'!AN75='Coding - Carolyn'!AN75, 1, 0)</f>
        <v>1</v>
      </c>
      <c r="AO75" s="36">
        <f>IF('Coding - Chris'!AO75='Coding - Carolyn'!AO75, 1, 0)</f>
        <v>1</v>
      </c>
      <c r="AP75" s="36"/>
      <c r="AQ75" s="36">
        <f>IF('Coding - Chris'!AQ75='Coding - Carolyn'!AQ75, 1, 0)</f>
        <v>1</v>
      </c>
      <c r="AR75" s="36">
        <f>IF('Coding - Chris'!AR75='Coding - Carolyn'!AR75, 1, 0)</f>
        <v>1</v>
      </c>
      <c r="AS75" s="36">
        <f>IF('Coding - Chris'!AS75='Coding - Carolyn'!AS75, 1, 0)</f>
        <v>1</v>
      </c>
      <c r="AT75" s="36">
        <f>IF('Coding - Chris'!AT75='Coding - Carolyn'!AT75, 1, 0)</f>
        <v>1</v>
      </c>
      <c r="AU75" s="36">
        <f>IF('Coding - Chris'!AU75='Coding - Carolyn'!AU75, 1, 0)</f>
        <v>1</v>
      </c>
      <c r="AV75" s="36">
        <f>IF('Coding - Chris'!AV75='Coding - Carolyn'!AV75, 1, 0)</f>
        <v>1</v>
      </c>
      <c r="AW75" s="36">
        <f>IF('Coding - Chris'!AW75='Coding - Carolyn'!AW75, 1, 0)</f>
        <v>1</v>
      </c>
      <c r="AX75" s="36">
        <f>IF('Coding - Chris'!AX75='Coding - Carolyn'!AX75, 1, 0)</f>
        <v>1</v>
      </c>
      <c r="AY75" s="36">
        <f>IF('Coding - Chris'!AY75='Coding - Carolyn'!AY75, 1, 0)</f>
        <v>1</v>
      </c>
      <c r="AZ75" s="36">
        <f>IF('Coding - Chris'!AZ75='Coding - Carolyn'!AZ75, 1, 0)</f>
        <v>1</v>
      </c>
      <c r="BA75" s="36"/>
      <c r="BB75" s="36">
        <f>IF('Coding - Chris'!BB75='Coding - Carolyn'!BB75, 1, 0)</f>
        <v>1</v>
      </c>
      <c r="BC75" s="36">
        <f>IF('Coding - Chris'!BC75='Coding - Carolyn'!BC75, 1, 0)</f>
        <v>1</v>
      </c>
      <c r="BD75" s="36">
        <f>IF('Coding - Chris'!BD75='Coding - Carolyn'!BD75, 1, 0)</f>
        <v>1</v>
      </c>
      <c r="BE75" s="36">
        <f>IF('Coding - Chris'!BE75='Coding - Carolyn'!BE75, 1, 0)</f>
        <v>1</v>
      </c>
      <c r="BF75" s="36">
        <f>IF('Coding - Chris'!BF75='Coding - Carolyn'!BF75, 1, 0)</f>
        <v>1</v>
      </c>
      <c r="BG75" s="36">
        <f>IF('Coding - Chris'!BG75='Coding - Carolyn'!BG75, 1, 0)</f>
        <v>1</v>
      </c>
      <c r="BH75" s="36">
        <f>IF('Coding - Chris'!BH75='Coding - Carolyn'!BH75, 1, 0)</f>
        <v>1</v>
      </c>
      <c r="BI75" s="36">
        <f>IF('Coding - Chris'!BI75='Coding - Carolyn'!BI75, 1, 0)</f>
        <v>1</v>
      </c>
      <c r="BJ75" s="36">
        <f>IF('Coding - Chris'!BJ75='Coding - Carolyn'!BJ75, 1, 0)</f>
        <v>1</v>
      </c>
      <c r="BK75" s="36">
        <f>IF('Coding - Chris'!BK75='Coding - Carolyn'!BK75, 1, 0)</f>
        <v>1</v>
      </c>
      <c r="BL75" s="36">
        <f>IF('Coding - Chris'!BL75='Coding - Carolyn'!BL75, 1, 0)</f>
        <v>1</v>
      </c>
      <c r="BM75" s="36">
        <f>IF('Coding - Chris'!BM75='Coding - Carolyn'!BM75, 1, 0)</f>
        <v>1</v>
      </c>
      <c r="BN75" s="36">
        <f>IF('Coding - Chris'!BN75='Coding - Carolyn'!BN75, 1, 0)</f>
        <v>1</v>
      </c>
      <c r="BO75" s="36">
        <f>IF('Coding - Chris'!BO75='Coding - Carolyn'!BO75, 1, 0)</f>
        <v>1</v>
      </c>
      <c r="BP75" s="36">
        <f>IF('Coding - Chris'!BP75='Coding - Carolyn'!BP75, 1, 0)</f>
        <v>1</v>
      </c>
      <c r="BQ75" s="36">
        <f>IF('Coding - Chris'!BQ75='Coding - Carolyn'!BQ75, 1, 0)</f>
        <v>1</v>
      </c>
      <c r="BR75" s="36">
        <f>IF('Coding - Chris'!BR75='Coding - Carolyn'!BR75, 1, 0)</f>
        <v>1</v>
      </c>
      <c r="BS75" s="36">
        <f>IF('Coding - Chris'!BS75='Coding - Carolyn'!BS75, 1, 0)</f>
        <v>1</v>
      </c>
      <c r="BT75" s="36">
        <f>IF('Coding - Chris'!BT75='Coding - Carolyn'!BT75, 1, 0)</f>
        <v>1</v>
      </c>
      <c r="BV75" s="36">
        <f>IF('Coding - Chris'!BV75='Coding - Carolyn'!BV75, 1, 0)</f>
        <v>1</v>
      </c>
    </row>
    <row r="76" spans="1:74" ht="17.100000000000001" thickBot="1">
      <c r="A76" s="52"/>
      <c r="B76" s="44"/>
      <c r="C76" s="44"/>
      <c r="D76" s="44"/>
      <c r="E76" s="44"/>
      <c r="F76" s="44"/>
      <c r="G76" s="28">
        <v>0</v>
      </c>
      <c r="H76" s="36">
        <f>IF('Coding - Chris'!H76='Coding - Carolyn'!H76, 1, 0)</f>
        <v>1</v>
      </c>
      <c r="I76" s="36">
        <f>IF('Coding - Chris'!I76='Coding - Carolyn'!I76, 1, 0)</f>
        <v>1</v>
      </c>
      <c r="J76" s="36">
        <f>IF('Coding - Chris'!J76='Coding - Carolyn'!J76, 1, 0)</f>
        <v>1</v>
      </c>
      <c r="K76" s="36">
        <f>IF('Coding - Chris'!K76='Coding - Carolyn'!K76, 1, 0)</f>
        <v>1</v>
      </c>
      <c r="L76" s="36">
        <f>IF('Coding - Chris'!L76='Coding - Carolyn'!L76, 1, 0)</f>
        <v>1</v>
      </c>
      <c r="M76" s="36">
        <f>IF('Coding - Chris'!M76='Coding - Carolyn'!M76, 1, 0)</f>
        <v>1</v>
      </c>
      <c r="N76" s="36"/>
      <c r="O76" s="36">
        <f>IF('Coding - Chris'!O76='Coding - Carolyn'!O76, 1, 0)</f>
        <v>1</v>
      </c>
      <c r="P76" s="36">
        <f>IF('Coding - Chris'!P76='Coding - Carolyn'!P76, 1, 0)</f>
        <v>1</v>
      </c>
      <c r="Q76" s="36">
        <f>IF('Coding - Chris'!Q76='Coding - Carolyn'!Q76, 1, 0)</f>
        <v>1</v>
      </c>
      <c r="R76" s="36">
        <f>IF('Coding - Chris'!R76='Coding - Carolyn'!R76, 1, 0)</f>
        <v>1</v>
      </c>
      <c r="S76" s="36">
        <f>IF('Coding - Chris'!S76='Coding - Carolyn'!S76, 1, 0)</f>
        <v>1</v>
      </c>
      <c r="T76" s="36">
        <f>IF('Coding - Chris'!T76='Coding - Carolyn'!T76, 1, 0)</f>
        <v>1</v>
      </c>
      <c r="U76" s="36">
        <f>IF('Coding - Chris'!U76='Coding - Carolyn'!U76, 1, 0)</f>
        <v>1</v>
      </c>
      <c r="V76" s="36">
        <f>IF('Coding - Chris'!V76='Coding - Carolyn'!V76, 1, 0)</f>
        <v>1</v>
      </c>
      <c r="W76" s="36">
        <f>IF('Coding - Chris'!W76='Coding - Carolyn'!W76, 1, 0)</f>
        <v>1</v>
      </c>
      <c r="X76" s="36">
        <f>IF('Coding - Chris'!X76='Coding - Carolyn'!X76, 1, 0)</f>
        <v>1</v>
      </c>
      <c r="Y76" s="36">
        <f>IF('Coding - Chris'!Y76='Coding - Carolyn'!Y76, 1, 0)</f>
        <v>1</v>
      </c>
      <c r="Z76" s="36">
        <f>IF('Coding - Chris'!Z76='Coding - Carolyn'!Z76, 1, 0)</f>
        <v>1</v>
      </c>
      <c r="AA76" s="36">
        <f>IF('Coding - Chris'!AA76='Coding - Carolyn'!AA76, 1, 0)</f>
        <v>1</v>
      </c>
      <c r="AB76" s="36">
        <f>IF('Coding - Chris'!AB76='Coding - Carolyn'!AB76, 1, 0)</f>
        <v>1</v>
      </c>
      <c r="AC76" s="36">
        <f>IF('Coding - Chris'!AC76='Coding - Carolyn'!AC76, 1, 0)</f>
        <v>1</v>
      </c>
      <c r="AD76" s="36">
        <f>IF('Coding - Chris'!AD76='Coding - Carolyn'!AD76, 1, 0)</f>
        <v>1</v>
      </c>
      <c r="AE76" s="36">
        <f>IF('Coding - Chris'!AE76='Coding - Carolyn'!AE76, 1, 0)</f>
        <v>1</v>
      </c>
      <c r="AF76" s="36">
        <f>IF('Coding - Chris'!AF76='Coding - Carolyn'!AF76, 1, 0)</f>
        <v>1</v>
      </c>
      <c r="AG76" s="36"/>
      <c r="AH76" s="36">
        <f>IF('Coding - Chris'!AH76='Coding - Carolyn'!AH76, 1, 0)</f>
        <v>1</v>
      </c>
      <c r="AI76" s="36">
        <f>IF('Coding - Chris'!AI76='Coding - Carolyn'!AI76, 1, 0)</f>
        <v>1</v>
      </c>
      <c r="AJ76" s="36">
        <f>IF('Coding - Chris'!AJ76='Coding - Carolyn'!AJ76, 1, 0)</f>
        <v>1</v>
      </c>
      <c r="AK76" s="36">
        <f>IF('Coding - Chris'!AK76='Coding - Carolyn'!AK76, 1, 0)</f>
        <v>1</v>
      </c>
      <c r="AL76" s="36">
        <f>IF('Coding - Chris'!AL76='Coding - Carolyn'!AL76, 1, 0)</f>
        <v>1</v>
      </c>
      <c r="AM76" s="36">
        <f>IF('Coding - Chris'!AM76='Coding - Carolyn'!AM76, 1, 0)</f>
        <v>1</v>
      </c>
      <c r="AN76" s="36">
        <f>IF('Coding - Chris'!AN76='Coding - Carolyn'!AN76, 1, 0)</f>
        <v>1</v>
      </c>
      <c r="AO76" s="36">
        <f>IF('Coding - Chris'!AO76='Coding - Carolyn'!AO76, 1, 0)</f>
        <v>1</v>
      </c>
      <c r="AP76" s="36"/>
      <c r="AQ76" s="36">
        <f>IF('Coding - Chris'!AQ76='Coding - Carolyn'!AQ76, 1, 0)</f>
        <v>1</v>
      </c>
      <c r="AR76" s="36">
        <f>IF('Coding - Chris'!AR76='Coding - Carolyn'!AR76, 1, 0)</f>
        <v>1</v>
      </c>
      <c r="AS76" s="36">
        <f>IF('Coding - Chris'!AS76='Coding - Carolyn'!AS76, 1, 0)</f>
        <v>1</v>
      </c>
      <c r="AT76" s="36">
        <f>IF('Coding - Chris'!AT76='Coding - Carolyn'!AT76, 1, 0)</f>
        <v>1</v>
      </c>
      <c r="AU76" s="36">
        <f>IF('Coding - Chris'!AU76='Coding - Carolyn'!AU76, 1, 0)</f>
        <v>1</v>
      </c>
      <c r="AV76" s="36">
        <f>IF('Coding - Chris'!AV76='Coding - Carolyn'!AV76, 1, 0)</f>
        <v>1</v>
      </c>
      <c r="AW76" s="36">
        <f>IF('Coding - Chris'!AW76='Coding - Carolyn'!AW76, 1, 0)</f>
        <v>1</v>
      </c>
      <c r="AX76" s="36">
        <f>IF('Coding - Chris'!AX76='Coding - Carolyn'!AX76, 1, 0)</f>
        <v>1</v>
      </c>
      <c r="AY76" s="36">
        <f>IF('Coding - Chris'!AY76='Coding - Carolyn'!AY76, 1, 0)</f>
        <v>1</v>
      </c>
      <c r="AZ76" s="36">
        <f>IF('Coding - Chris'!AZ76='Coding - Carolyn'!AZ76, 1, 0)</f>
        <v>1</v>
      </c>
      <c r="BA76" s="36"/>
      <c r="BB76" s="36">
        <f>IF('Coding - Chris'!BB76='Coding - Carolyn'!BB76, 1, 0)</f>
        <v>1</v>
      </c>
      <c r="BC76" s="36">
        <f>IF('Coding - Chris'!BC76='Coding - Carolyn'!BC76, 1, 0)</f>
        <v>1</v>
      </c>
      <c r="BD76" s="36">
        <f>IF('Coding - Chris'!BD76='Coding - Carolyn'!BD76, 1, 0)</f>
        <v>1</v>
      </c>
      <c r="BE76" s="36">
        <f>IF('Coding - Chris'!BE76='Coding - Carolyn'!BE76, 1, 0)</f>
        <v>1</v>
      </c>
      <c r="BF76" s="36">
        <f>IF('Coding - Chris'!BF76='Coding - Carolyn'!BF76, 1, 0)</f>
        <v>1</v>
      </c>
      <c r="BG76" s="36">
        <f>IF('Coding - Chris'!BG76='Coding - Carolyn'!BG76, 1, 0)</f>
        <v>1</v>
      </c>
      <c r="BH76" s="36">
        <f>IF('Coding - Chris'!BH76='Coding - Carolyn'!BH76, 1, 0)</f>
        <v>1</v>
      </c>
      <c r="BI76" s="36">
        <f>IF('Coding - Chris'!BI76='Coding - Carolyn'!BI76, 1, 0)</f>
        <v>1</v>
      </c>
      <c r="BJ76" s="36">
        <f>IF('Coding - Chris'!BJ76='Coding - Carolyn'!BJ76, 1, 0)</f>
        <v>1</v>
      </c>
      <c r="BK76" s="36">
        <f>IF('Coding - Chris'!BK76='Coding - Carolyn'!BK76, 1, 0)</f>
        <v>1</v>
      </c>
      <c r="BL76" s="36">
        <f>IF('Coding - Chris'!BL76='Coding - Carolyn'!BL76, 1, 0)</f>
        <v>1</v>
      </c>
      <c r="BM76" s="36">
        <f>IF('Coding - Chris'!BM76='Coding - Carolyn'!BM76, 1, 0)</f>
        <v>1</v>
      </c>
      <c r="BN76" s="36">
        <f>IF('Coding - Chris'!BN76='Coding - Carolyn'!BN76, 1, 0)</f>
        <v>1</v>
      </c>
      <c r="BO76" s="36">
        <f>IF('Coding - Chris'!BO76='Coding - Carolyn'!BO76, 1, 0)</f>
        <v>1</v>
      </c>
      <c r="BP76" s="36">
        <f>IF('Coding - Chris'!BP76='Coding - Carolyn'!BP76, 1, 0)</f>
        <v>1</v>
      </c>
      <c r="BQ76" s="36">
        <f>IF('Coding - Chris'!BQ76='Coding - Carolyn'!BQ76, 1, 0)</f>
        <v>1</v>
      </c>
      <c r="BR76" s="36">
        <f>IF('Coding - Chris'!BR76='Coding - Carolyn'!BR76, 1, 0)</f>
        <v>1</v>
      </c>
      <c r="BS76" s="36">
        <f>IF('Coding - Chris'!BS76='Coding - Carolyn'!BS76, 1, 0)</f>
        <v>1</v>
      </c>
      <c r="BT76" s="36">
        <f>IF('Coding - Chris'!BT76='Coding - Carolyn'!BT76, 1, 0)</f>
        <v>1</v>
      </c>
      <c r="BV76" s="36">
        <f>IF('Coding - Chris'!BV76='Coding - Carolyn'!BV76, 1, 0)</f>
        <v>1</v>
      </c>
    </row>
    <row r="77" spans="1:74" ht="17.100000000000001" thickBot="1">
      <c r="A77" s="52"/>
      <c r="B77" s="44"/>
      <c r="C77" s="44"/>
      <c r="D77" s="44"/>
      <c r="E77" s="44"/>
      <c r="F77" s="44"/>
      <c r="G77" s="28">
        <v>0</v>
      </c>
      <c r="H77" s="36">
        <f>IF('Coding - Chris'!H77='Coding - Carolyn'!H77, 1, 0)</f>
        <v>1</v>
      </c>
      <c r="I77" s="36">
        <f>IF('Coding - Chris'!I77='Coding - Carolyn'!I77, 1, 0)</f>
        <v>1</v>
      </c>
      <c r="J77" s="36">
        <f>IF('Coding - Chris'!J77='Coding - Carolyn'!J77, 1, 0)</f>
        <v>1</v>
      </c>
      <c r="K77" s="36">
        <f>IF('Coding - Chris'!K77='Coding - Carolyn'!K77, 1, 0)</f>
        <v>1</v>
      </c>
      <c r="L77" s="36">
        <f>IF('Coding - Chris'!L77='Coding - Carolyn'!L77, 1, 0)</f>
        <v>1</v>
      </c>
      <c r="M77" s="36">
        <f>IF('Coding - Chris'!M77='Coding - Carolyn'!M77, 1, 0)</f>
        <v>1</v>
      </c>
      <c r="N77" s="36"/>
      <c r="O77" s="36">
        <f>IF('Coding - Chris'!O77='Coding - Carolyn'!O77, 1, 0)</f>
        <v>1</v>
      </c>
      <c r="P77" s="36">
        <f>IF('Coding - Chris'!P77='Coding - Carolyn'!P77, 1, 0)</f>
        <v>1</v>
      </c>
      <c r="Q77" s="36">
        <f>IF('Coding - Chris'!Q77='Coding - Carolyn'!Q77, 1, 0)</f>
        <v>1</v>
      </c>
      <c r="R77" s="36">
        <f>IF('Coding - Chris'!R77='Coding - Carolyn'!R77, 1, 0)</f>
        <v>1</v>
      </c>
      <c r="S77" s="36">
        <f>IF('Coding - Chris'!S77='Coding - Carolyn'!S77, 1, 0)</f>
        <v>1</v>
      </c>
      <c r="T77" s="36">
        <f>IF('Coding - Chris'!T77='Coding - Carolyn'!T77, 1, 0)</f>
        <v>1</v>
      </c>
      <c r="U77" s="36">
        <f>IF('Coding - Chris'!U77='Coding - Carolyn'!U77, 1, 0)</f>
        <v>1</v>
      </c>
      <c r="V77" s="36">
        <f>IF('Coding - Chris'!V77='Coding - Carolyn'!V77, 1, 0)</f>
        <v>1</v>
      </c>
      <c r="W77" s="36">
        <f>IF('Coding - Chris'!W77='Coding - Carolyn'!W77, 1, 0)</f>
        <v>1</v>
      </c>
      <c r="X77" s="36">
        <f>IF('Coding - Chris'!X77='Coding - Carolyn'!X77, 1, 0)</f>
        <v>1</v>
      </c>
      <c r="Y77" s="36">
        <f>IF('Coding - Chris'!Y77='Coding - Carolyn'!Y77, 1, 0)</f>
        <v>1</v>
      </c>
      <c r="Z77" s="36">
        <f>IF('Coding - Chris'!Z77='Coding - Carolyn'!Z77, 1, 0)</f>
        <v>1</v>
      </c>
      <c r="AA77" s="36">
        <f>IF('Coding - Chris'!AA77='Coding - Carolyn'!AA77, 1, 0)</f>
        <v>1</v>
      </c>
      <c r="AB77" s="36">
        <f>IF('Coding - Chris'!AB77='Coding - Carolyn'!AB77, 1, 0)</f>
        <v>1</v>
      </c>
      <c r="AC77" s="36">
        <f>IF('Coding - Chris'!AC77='Coding - Carolyn'!AC77, 1, 0)</f>
        <v>1</v>
      </c>
      <c r="AD77" s="36">
        <f>IF('Coding - Chris'!AD77='Coding - Carolyn'!AD77, 1, 0)</f>
        <v>1</v>
      </c>
      <c r="AE77" s="36">
        <f>IF('Coding - Chris'!AE77='Coding - Carolyn'!AE77, 1, 0)</f>
        <v>1</v>
      </c>
      <c r="AF77" s="36">
        <f>IF('Coding - Chris'!AF77='Coding - Carolyn'!AF77, 1, 0)</f>
        <v>1</v>
      </c>
      <c r="AG77" s="36"/>
      <c r="AH77" s="36">
        <f>IF('Coding - Chris'!AH77='Coding - Carolyn'!AH77, 1, 0)</f>
        <v>1</v>
      </c>
      <c r="AI77" s="36">
        <f>IF('Coding - Chris'!AI77='Coding - Carolyn'!AI77, 1, 0)</f>
        <v>1</v>
      </c>
      <c r="AJ77" s="36">
        <f>IF('Coding - Chris'!AJ77='Coding - Carolyn'!AJ77, 1, 0)</f>
        <v>1</v>
      </c>
      <c r="AK77" s="36">
        <f>IF('Coding - Chris'!AK77='Coding - Carolyn'!AK77, 1, 0)</f>
        <v>1</v>
      </c>
      <c r="AL77" s="36">
        <f>IF('Coding - Chris'!AL77='Coding - Carolyn'!AL77, 1, 0)</f>
        <v>1</v>
      </c>
      <c r="AM77" s="36">
        <f>IF('Coding - Chris'!AM77='Coding - Carolyn'!AM77, 1, 0)</f>
        <v>1</v>
      </c>
      <c r="AN77" s="36">
        <f>IF('Coding - Chris'!AN77='Coding - Carolyn'!AN77, 1, 0)</f>
        <v>1</v>
      </c>
      <c r="AO77" s="36">
        <f>IF('Coding - Chris'!AO77='Coding - Carolyn'!AO77, 1, 0)</f>
        <v>1</v>
      </c>
      <c r="AP77" s="36"/>
      <c r="AQ77" s="36">
        <f>IF('Coding - Chris'!AQ77='Coding - Carolyn'!AQ77, 1, 0)</f>
        <v>1</v>
      </c>
      <c r="AR77" s="36">
        <f>IF('Coding - Chris'!AR77='Coding - Carolyn'!AR77, 1, 0)</f>
        <v>1</v>
      </c>
      <c r="AS77" s="36">
        <f>IF('Coding - Chris'!AS77='Coding - Carolyn'!AS77, 1, 0)</f>
        <v>1</v>
      </c>
      <c r="AT77" s="36">
        <f>IF('Coding - Chris'!AT77='Coding - Carolyn'!AT77, 1, 0)</f>
        <v>1</v>
      </c>
      <c r="AU77" s="36">
        <f>IF('Coding - Chris'!AU77='Coding - Carolyn'!AU77, 1, 0)</f>
        <v>1</v>
      </c>
      <c r="AV77" s="36">
        <f>IF('Coding - Chris'!AV77='Coding - Carolyn'!AV77, 1, 0)</f>
        <v>1</v>
      </c>
      <c r="AW77" s="36">
        <f>IF('Coding - Chris'!AW77='Coding - Carolyn'!AW77, 1, 0)</f>
        <v>1</v>
      </c>
      <c r="AX77" s="36">
        <f>IF('Coding - Chris'!AX77='Coding - Carolyn'!AX77, 1, 0)</f>
        <v>1</v>
      </c>
      <c r="AY77" s="36">
        <f>IF('Coding - Chris'!AY77='Coding - Carolyn'!AY77, 1, 0)</f>
        <v>1</v>
      </c>
      <c r="AZ77" s="36">
        <f>IF('Coding - Chris'!AZ77='Coding - Carolyn'!AZ77, 1, 0)</f>
        <v>1</v>
      </c>
      <c r="BA77" s="36"/>
      <c r="BB77" s="36">
        <f>IF('Coding - Chris'!BB77='Coding - Carolyn'!BB77, 1, 0)</f>
        <v>1</v>
      </c>
      <c r="BC77" s="36">
        <f>IF('Coding - Chris'!BC77='Coding - Carolyn'!BC77, 1, 0)</f>
        <v>1</v>
      </c>
      <c r="BD77" s="36">
        <f>IF('Coding - Chris'!BD77='Coding - Carolyn'!BD77, 1, 0)</f>
        <v>1</v>
      </c>
      <c r="BE77" s="36">
        <f>IF('Coding - Chris'!BE77='Coding - Carolyn'!BE77, 1, 0)</f>
        <v>1</v>
      </c>
      <c r="BF77" s="36">
        <f>IF('Coding - Chris'!BF77='Coding - Carolyn'!BF77, 1, 0)</f>
        <v>1</v>
      </c>
      <c r="BG77" s="36">
        <f>IF('Coding - Chris'!BG77='Coding - Carolyn'!BG77, 1, 0)</f>
        <v>1</v>
      </c>
      <c r="BH77" s="36">
        <f>IF('Coding - Chris'!BH77='Coding - Carolyn'!BH77, 1, 0)</f>
        <v>1</v>
      </c>
      <c r="BI77" s="36">
        <f>IF('Coding - Chris'!BI77='Coding - Carolyn'!BI77, 1, 0)</f>
        <v>1</v>
      </c>
      <c r="BJ77" s="36">
        <f>IF('Coding - Chris'!BJ77='Coding - Carolyn'!BJ77, 1, 0)</f>
        <v>1</v>
      </c>
      <c r="BK77" s="36">
        <f>IF('Coding - Chris'!BK77='Coding - Carolyn'!BK77, 1, 0)</f>
        <v>1</v>
      </c>
      <c r="BL77" s="36">
        <f>IF('Coding - Chris'!BL77='Coding - Carolyn'!BL77, 1, 0)</f>
        <v>1</v>
      </c>
      <c r="BM77" s="36">
        <f>IF('Coding - Chris'!BM77='Coding - Carolyn'!BM77, 1, 0)</f>
        <v>1</v>
      </c>
      <c r="BN77" s="36">
        <f>IF('Coding - Chris'!BN77='Coding - Carolyn'!BN77, 1, 0)</f>
        <v>1</v>
      </c>
      <c r="BO77" s="36">
        <f>IF('Coding - Chris'!BO77='Coding - Carolyn'!BO77, 1, 0)</f>
        <v>1</v>
      </c>
      <c r="BP77" s="36">
        <f>IF('Coding - Chris'!BP77='Coding - Carolyn'!BP77, 1, 0)</f>
        <v>1</v>
      </c>
      <c r="BQ77" s="36">
        <f>IF('Coding - Chris'!BQ77='Coding - Carolyn'!BQ77, 1, 0)</f>
        <v>1</v>
      </c>
      <c r="BR77" s="36">
        <f>IF('Coding - Chris'!BR77='Coding - Carolyn'!BR77, 1, 0)</f>
        <v>1</v>
      </c>
      <c r="BS77" s="36">
        <f>IF('Coding - Chris'!BS77='Coding - Carolyn'!BS77, 1, 0)</f>
        <v>1</v>
      </c>
      <c r="BT77" s="36">
        <f>IF('Coding - Chris'!BT77='Coding - Carolyn'!BT77, 1, 0)</f>
        <v>1</v>
      </c>
      <c r="BV77" s="36">
        <f>IF('Coding - Chris'!BV77='Coding - Carolyn'!BV77, 1, 0)</f>
        <v>1</v>
      </c>
    </row>
    <row r="78" spans="1:74" ht="17.100000000000001" thickBot="1">
      <c r="A78" s="52"/>
      <c r="B78" s="44"/>
      <c r="C78" s="44"/>
      <c r="D78" s="44"/>
      <c r="E78" s="44"/>
      <c r="F78" s="44"/>
      <c r="G78" s="28">
        <v>0</v>
      </c>
      <c r="H78" s="36">
        <f>IF('Coding - Chris'!H78='Coding - Carolyn'!H78, 1, 0)</f>
        <v>1</v>
      </c>
      <c r="I78" s="36">
        <f>IF('Coding - Chris'!I78='Coding - Carolyn'!I78, 1, 0)</f>
        <v>1</v>
      </c>
      <c r="J78" s="36">
        <f>IF('Coding - Chris'!J78='Coding - Carolyn'!J78, 1, 0)</f>
        <v>1</v>
      </c>
      <c r="K78" s="36">
        <f>IF('Coding - Chris'!K78='Coding - Carolyn'!K78, 1, 0)</f>
        <v>1</v>
      </c>
      <c r="L78" s="36">
        <f>IF('Coding - Chris'!L78='Coding - Carolyn'!L78, 1, 0)</f>
        <v>1</v>
      </c>
      <c r="M78" s="36">
        <f>IF('Coding - Chris'!M78='Coding - Carolyn'!M78, 1, 0)</f>
        <v>1</v>
      </c>
      <c r="N78" s="36"/>
      <c r="O78" s="36">
        <f>IF('Coding - Chris'!O78='Coding - Carolyn'!O78, 1, 0)</f>
        <v>1</v>
      </c>
      <c r="P78" s="36">
        <f>IF('Coding - Chris'!P78='Coding - Carolyn'!P78, 1, 0)</f>
        <v>1</v>
      </c>
      <c r="Q78" s="36">
        <f>IF('Coding - Chris'!Q78='Coding - Carolyn'!Q78, 1, 0)</f>
        <v>1</v>
      </c>
      <c r="R78" s="36">
        <f>IF('Coding - Chris'!R78='Coding - Carolyn'!R78, 1, 0)</f>
        <v>1</v>
      </c>
      <c r="S78" s="36">
        <f>IF('Coding - Chris'!S78='Coding - Carolyn'!S78, 1, 0)</f>
        <v>1</v>
      </c>
      <c r="T78" s="36">
        <f>IF('Coding - Chris'!T78='Coding - Carolyn'!T78, 1, 0)</f>
        <v>1</v>
      </c>
      <c r="U78" s="36">
        <f>IF('Coding - Chris'!U78='Coding - Carolyn'!U78, 1, 0)</f>
        <v>1</v>
      </c>
      <c r="V78" s="36">
        <f>IF('Coding - Chris'!V78='Coding - Carolyn'!V78, 1, 0)</f>
        <v>1</v>
      </c>
      <c r="W78" s="36">
        <f>IF('Coding - Chris'!W78='Coding - Carolyn'!W78, 1, 0)</f>
        <v>1</v>
      </c>
      <c r="X78" s="36">
        <f>IF('Coding - Chris'!X78='Coding - Carolyn'!X78, 1, 0)</f>
        <v>1</v>
      </c>
      <c r="Y78" s="36">
        <f>IF('Coding - Chris'!Y78='Coding - Carolyn'!Y78, 1, 0)</f>
        <v>1</v>
      </c>
      <c r="Z78" s="36">
        <f>IF('Coding - Chris'!Z78='Coding - Carolyn'!Z78, 1, 0)</f>
        <v>1</v>
      </c>
      <c r="AA78" s="36">
        <f>IF('Coding - Chris'!AA78='Coding - Carolyn'!AA78, 1, 0)</f>
        <v>1</v>
      </c>
      <c r="AB78" s="36">
        <f>IF('Coding - Chris'!AB78='Coding - Carolyn'!AB78, 1, 0)</f>
        <v>1</v>
      </c>
      <c r="AC78" s="36">
        <f>IF('Coding - Chris'!AC78='Coding - Carolyn'!AC78, 1, 0)</f>
        <v>1</v>
      </c>
      <c r="AD78" s="36">
        <f>IF('Coding - Chris'!AD78='Coding - Carolyn'!AD78, 1, 0)</f>
        <v>1</v>
      </c>
      <c r="AE78" s="36">
        <f>IF('Coding - Chris'!AE78='Coding - Carolyn'!AE78, 1, 0)</f>
        <v>1</v>
      </c>
      <c r="AF78" s="36">
        <f>IF('Coding - Chris'!AF78='Coding - Carolyn'!AF78, 1, 0)</f>
        <v>1</v>
      </c>
      <c r="AG78" s="36"/>
      <c r="AH78" s="36">
        <f>IF('Coding - Chris'!AH78='Coding - Carolyn'!AH78, 1, 0)</f>
        <v>1</v>
      </c>
      <c r="AI78" s="36">
        <f>IF('Coding - Chris'!AI78='Coding - Carolyn'!AI78, 1, 0)</f>
        <v>1</v>
      </c>
      <c r="AJ78" s="36">
        <f>IF('Coding - Chris'!AJ78='Coding - Carolyn'!AJ78, 1, 0)</f>
        <v>1</v>
      </c>
      <c r="AK78" s="36">
        <f>IF('Coding - Chris'!AK78='Coding - Carolyn'!AK78, 1, 0)</f>
        <v>1</v>
      </c>
      <c r="AL78" s="36">
        <f>IF('Coding - Chris'!AL78='Coding - Carolyn'!AL78, 1, 0)</f>
        <v>1</v>
      </c>
      <c r="AM78" s="36">
        <f>IF('Coding - Chris'!AM78='Coding - Carolyn'!AM78, 1, 0)</f>
        <v>1</v>
      </c>
      <c r="AN78" s="36">
        <f>IF('Coding - Chris'!AN78='Coding - Carolyn'!AN78, 1, 0)</f>
        <v>1</v>
      </c>
      <c r="AO78" s="36">
        <f>IF('Coding - Chris'!AO78='Coding - Carolyn'!AO78, 1, 0)</f>
        <v>1</v>
      </c>
      <c r="AP78" s="36"/>
      <c r="AQ78" s="36">
        <f>IF('Coding - Chris'!AQ78='Coding - Carolyn'!AQ78, 1, 0)</f>
        <v>1</v>
      </c>
      <c r="AR78" s="36">
        <f>IF('Coding - Chris'!AR78='Coding - Carolyn'!AR78, 1, 0)</f>
        <v>1</v>
      </c>
      <c r="AS78" s="36">
        <f>IF('Coding - Chris'!AS78='Coding - Carolyn'!AS78, 1, 0)</f>
        <v>1</v>
      </c>
      <c r="AT78" s="36">
        <f>IF('Coding - Chris'!AT78='Coding - Carolyn'!AT78, 1, 0)</f>
        <v>1</v>
      </c>
      <c r="AU78" s="36">
        <f>IF('Coding - Chris'!AU78='Coding - Carolyn'!AU78, 1, 0)</f>
        <v>1</v>
      </c>
      <c r="AV78" s="36">
        <f>IF('Coding - Chris'!AV78='Coding - Carolyn'!AV78, 1, 0)</f>
        <v>1</v>
      </c>
      <c r="AW78" s="36">
        <f>IF('Coding - Chris'!AW78='Coding - Carolyn'!AW78, 1, 0)</f>
        <v>1</v>
      </c>
      <c r="AX78" s="36">
        <f>IF('Coding - Chris'!AX78='Coding - Carolyn'!AX78, 1, 0)</f>
        <v>1</v>
      </c>
      <c r="AY78" s="36">
        <f>IF('Coding - Chris'!AY78='Coding - Carolyn'!AY78, 1, 0)</f>
        <v>1</v>
      </c>
      <c r="AZ78" s="36">
        <f>IF('Coding - Chris'!AZ78='Coding - Carolyn'!AZ78, 1, 0)</f>
        <v>1</v>
      </c>
      <c r="BA78" s="36"/>
      <c r="BB78" s="36">
        <f>IF('Coding - Chris'!BB78='Coding - Carolyn'!BB78, 1, 0)</f>
        <v>1</v>
      </c>
      <c r="BC78" s="36">
        <f>IF('Coding - Chris'!BC78='Coding - Carolyn'!BC78, 1, 0)</f>
        <v>1</v>
      </c>
      <c r="BD78" s="36">
        <f>IF('Coding - Chris'!BD78='Coding - Carolyn'!BD78, 1, 0)</f>
        <v>1</v>
      </c>
      <c r="BE78" s="36">
        <f>IF('Coding - Chris'!BE78='Coding - Carolyn'!BE78, 1, 0)</f>
        <v>1</v>
      </c>
      <c r="BF78" s="36">
        <f>IF('Coding - Chris'!BF78='Coding - Carolyn'!BF78, 1, 0)</f>
        <v>1</v>
      </c>
      <c r="BG78" s="36">
        <f>IF('Coding - Chris'!BG78='Coding - Carolyn'!BG78, 1, 0)</f>
        <v>1</v>
      </c>
      <c r="BH78" s="36">
        <f>IF('Coding - Chris'!BH78='Coding - Carolyn'!BH78, 1, 0)</f>
        <v>1</v>
      </c>
      <c r="BI78" s="36">
        <f>IF('Coding - Chris'!BI78='Coding - Carolyn'!BI78, 1, 0)</f>
        <v>1</v>
      </c>
      <c r="BJ78" s="36">
        <f>IF('Coding - Chris'!BJ78='Coding - Carolyn'!BJ78, 1, 0)</f>
        <v>1</v>
      </c>
      <c r="BK78" s="36">
        <f>IF('Coding - Chris'!BK78='Coding - Carolyn'!BK78, 1, 0)</f>
        <v>1</v>
      </c>
      <c r="BL78" s="36">
        <f>IF('Coding - Chris'!BL78='Coding - Carolyn'!BL78, 1, 0)</f>
        <v>1</v>
      </c>
      <c r="BM78" s="36">
        <f>IF('Coding - Chris'!BM78='Coding - Carolyn'!BM78, 1, 0)</f>
        <v>1</v>
      </c>
      <c r="BN78" s="36">
        <f>IF('Coding - Chris'!BN78='Coding - Carolyn'!BN78, 1, 0)</f>
        <v>1</v>
      </c>
      <c r="BO78" s="36">
        <f>IF('Coding - Chris'!BO78='Coding - Carolyn'!BO78, 1, 0)</f>
        <v>1</v>
      </c>
      <c r="BP78" s="36">
        <f>IF('Coding - Chris'!BP78='Coding - Carolyn'!BP78, 1, 0)</f>
        <v>1</v>
      </c>
      <c r="BQ78" s="36">
        <f>IF('Coding - Chris'!BQ78='Coding - Carolyn'!BQ78, 1, 0)</f>
        <v>1</v>
      </c>
      <c r="BR78" s="36">
        <f>IF('Coding - Chris'!BR78='Coding - Carolyn'!BR78, 1, 0)</f>
        <v>1</v>
      </c>
      <c r="BS78" s="36">
        <f>IF('Coding - Chris'!BS78='Coding - Carolyn'!BS78, 1, 0)</f>
        <v>1</v>
      </c>
      <c r="BT78" s="36">
        <f>IF('Coding - Chris'!BT78='Coding - Carolyn'!BT78, 1, 0)</f>
        <v>1</v>
      </c>
      <c r="BV78" s="36">
        <f>IF('Coding - Chris'!BV78='Coding - Carolyn'!BV78, 1, 0)</f>
        <v>1</v>
      </c>
    </row>
    <row r="79" spans="1:74" ht="17.100000000000001" thickBot="1">
      <c r="A79" s="52"/>
      <c r="B79" s="44"/>
      <c r="C79" s="44"/>
      <c r="D79" s="44"/>
      <c r="E79" s="44"/>
      <c r="F79" s="44"/>
      <c r="G79" s="28">
        <v>0</v>
      </c>
      <c r="H79" s="36">
        <f>IF('Coding - Chris'!H79='Coding - Carolyn'!H79, 1, 0)</f>
        <v>1</v>
      </c>
      <c r="I79" s="36">
        <f>IF('Coding - Chris'!I79='Coding - Carolyn'!I79, 1, 0)</f>
        <v>1</v>
      </c>
      <c r="J79" s="36">
        <f>IF('Coding - Chris'!J79='Coding - Carolyn'!J79, 1, 0)</f>
        <v>1</v>
      </c>
      <c r="K79" s="36">
        <f>IF('Coding - Chris'!K79='Coding - Carolyn'!K79, 1, 0)</f>
        <v>1</v>
      </c>
      <c r="L79" s="36">
        <f>IF('Coding - Chris'!L79='Coding - Carolyn'!L79, 1, 0)</f>
        <v>1</v>
      </c>
      <c r="M79" s="36">
        <f>IF('Coding - Chris'!M79='Coding - Carolyn'!M79, 1, 0)</f>
        <v>1</v>
      </c>
      <c r="N79" s="36"/>
      <c r="O79" s="36">
        <f>IF('Coding - Chris'!O79='Coding - Carolyn'!O79, 1, 0)</f>
        <v>1</v>
      </c>
      <c r="P79" s="36">
        <f>IF('Coding - Chris'!P79='Coding - Carolyn'!P79, 1, 0)</f>
        <v>1</v>
      </c>
      <c r="Q79" s="36">
        <f>IF('Coding - Chris'!Q79='Coding - Carolyn'!Q79, 1, 0)</f>
        <v>1</v>
      </c>
      <c r="R79" s="36">
        <f>IF('Coding - Chris'!R79='Coding - Carolyn'!R79, 1, 0)</f>
        <v>1</v>
      </c>
      <c r="S79" s="36">
        <f>IF('Coding - Chris'!S79='Coding - Carolyn'!S79, 1, 0)</f>
        <v>1</v>
      </c>
      <c r="T79" s="36">
        <f>IF('Coding - Chris'!T79='Coding - Carolyn'!T79, 1, 0)</f>
        <v>1</v>
      </c>
      <c r="U79" s="36">
        <f>IF('Coding - Chris'!U79='Coding - Carolyn'!U79, 1, 0)</f>
        <v>1</v>
      </c>
      <c r="V79" s="36">
        <f>IF('Coding - Chris'!V79='Coding - Carolyn'!V79, 1, 0)</f>
        <v>1</v>
      </c>
      <c r="W79" s="36">
        <f>IF('Coding - Chris'!W79='Coding - Carolyn'!W79, 1, 0)</f>
        <v>1</v>
      </c>
      <c r="X79" s="36">
        <f>IF('Coding - Chris'!X79='Coding - Carolyn'!X79, 1, 0)</f>
        <v>1</v>
      </c>
      <c r="Y79" s="36">
        <f>IF('Coding - Chris'!Y79='Coding - Carolyn'!Y79, 1, 0)</f>
        <v>1</v>
      </c>
      <c r="Z79" s="36">
        <f>IF('Coding - Chris'!Z79='Coding - Carolyn'!Z79, 1, 0)</f>
        <v>1</v>
      </c>
      <c r="AA79" s="36">
        <f>IF('Coding - Chris'!AA79='Coding - Carolyn'!AA79, 1, 0)</f>
        <v>1</v>
      </c>
      <c r="AB79" s="36">
        <f>IF('Coding - Chris'!AB79='Coding - Carolyn'!AB79, 1, 0)</f>
        <v>1</v>
      </c>
      <c r="AC79" s="36">
        <f>IF('Coding - Chris'!AC79='Coding - Carolyn'!AC79, 1, 0)</f>
        <v>1</v>
      </c>
      <c r="AD79" s="36">
        <f>IF('Coding - Chris'!AD79='Coding - Carolyn'!AD79, 1, 0)</f>
        <v>1</v>
      </c>
      <c r="AE79" s="36">
        <f>IF('Coding - Chris'!AE79='Coding - Carolyn'!AE79, 1, 0)</f>
        <v>1</v>
      </c>
      <c r="AF79" s="36">
        <f>IF('Coding - Chris'!AF79='Coding - Carolyn'!AF79, 1, 0)</f>
        <v>1</v>
      </c>
      <c r="AG79" s="36"/>
      <c r="AH79" s="36">
        <f>IF('Coding - Chris'!AH79='Coding - Carolyn'!AH79, 1, 0)</f>
        <v>1</v>
      </c>
      <c r="AI79" s="36">
        <f>IF('Coding - Chris'!AI79='Coding - Carolyn'!AI79, 1, 0)</f>
        <v>1</v>
      </c>
      <c r="AJ79" s="36">
        <f>IF('Coding - Chris'!AJ79='Coding - Carolyn'!AJ79, 1, 0)</f>
        <v>1</v>
      </c>
      <c r="AK79" s="36">
        <f>IF('Coding - Chris'!AK79='Coding - Carolyn'!AK79, 1, 0)</f>
        <v>1</v>
      </c>
      <c r="AL79" s="36">
        <f>IF('Coding - Chris'!AL79='Coding - Carolyn'!AL79, 1, 0)</f>
        <v>1</v>
      </c>
      <c r="AM79" s="36">
        <f>IF('Coding - Chris'!AM79='Coding - Carolyn'!AM79, 1, 0)</f>
        <v>1</v>
      </c>
      <c r="AN79" s="36">
        <f>IF('Coding - Chris'!AN79='Coding - Carolyn'!AN79, 1, 0)</f>
        <v>1</v>
      </c>
      <c r="AO79" s="36">
        <f>IF('Coding - Chris'!AO79='Coding - Carolyn'!AO79, 1, 0)</f>
        <v>1</v>
      </c>
      <c r="AP79" s="36"/>
      <c r="AQ79" s="36">
        <f>IF('Coding - Chris'!AQ79='Coding - Carolyn'!AQ79, 1, 0)</f>
        <v>1</v>
      </c>
      <c r="AR79" s="36">
        <f>IF('Coding - Chris'!AR79='Coding - Carolyn'!AR79, 1, 0)</f>
        <v>1</v>
      </c>
      <c r="AS79" s="36">
        <f>IF('Coding - Chris'!AS79='Coding - Carolyn'!AS79, 1, 0)</f>
        <v>1</v>
      </c>
      <c r="AT79" s="36">
        <f>IF('Coding - Chris'!AT79='Coding - Carolyn'!AT79, 1, 0)</f>
        <v>1</v>
      </c>
      <c r="AU79" s="36">
        <f>IF('Coding - Chris'!AU79='Coding - Carolyn'!AU79, 1, 0)</f>
        <v>1</v>
      </c>
      <c r="AV79" s="36">
        <f>IF('Coding - Chris'!AV79='Coding - Carolyn'!AV79, 1, 0)</f>
        <v>1</v>
      </c>
      <c r="AW79" s="36">
        <f>IF('Coding - Chris'!AW79='Coding - Carolyn'!AW79, 1, 0)</f>
        <v>1</v>
      </c>
      <c r="AX79" s="36">
        <f>IF('Coding - Chris'!AX79='Coding - Carolyn'!AX79, 1, 0)</f>
        <v>1</v>
      </c>
      <c r="AY79" s="36">
        <f>IF('Coding - Chris'!AY79='Coding - Carolyn'!AY79, 1, 0)</f>
        <v>1</v>
      </c>
      <c r="AZ79" s="36">
        <f>IF('Coding - Chris'!AZ79='Coding - Carolyn'!AZ79, 1, 0)</f>
        <v>1</v>
      </c>
      <c r="BA79" s="36"/>
      <c r="BB79" s="36">
        <f>IF('Coding - Chris'!BB79='Coding - Carolyn'!BB79, 1, 0)</f>
        <v>1</v>
      </c>
      <c r="BC79" s="36">
        <f>IF('Coding - Chris'!BC79='Coding - Carolyn'!BC79, 1, 0)</f>
        <v>1</v>
      </c>
      <c r="BD79" s="36">
        <f>IF('Coding - Chris'!BD79='Coding - Carolyn'!BD79, 1, 0)</f>
        <v>1</v>
      </c>
      <c r="BE79" s="36">
        <f>IF('Coding - Chris'!BE79='Coding - Carolyn'!BE79, 1, 0)</f>
        <v>1</v>
      </c>
      <c r="BF79" s="36">
        <f>IF('Coding - Chris'!BF79='Coding - Carolyn'!BF79, 1, 0)</f>
        <v>1</v>
      </c>
      <c r="BG79" s="36">
        <f>IF('Coding - Chris'!BG79='Coding - Carolyn'!BG79, 1, 0)</f>
        <v>1</v>
      </c>
      <c r="BH79" s="36">
        <f>IF('Coding - Chris'!BH79='Coding - Carolyn'!BH79, 1, 0)</f>
        <v>1</v>
      </c>
      <c r="BI79" s="36">
        <f>IF('Coding - Chris'!BI79='Coding - Carolyn'!BI79, 1, 0)</f>
        <v>1</v>
      </c>
      <c r="BJ79" s="36">
        <f>IF('Coding - Chris'!BJ79='Coding - Carolyn'!BJ79, 1, 0)</f>
        <v>1</v>
      </c>
      <c r="BK79" s="36">
        <f>IF('Coding - Chris'!BK79='Coding - Carolyn'!BK79, 1, 0)</f>
        <v>1</v>
      </c>
      <c r="BL79" s="36">
        <f>IF('Coding - Chris'!BL79='Coding - Carolyn'!BL79, 1, 0)</f>
        <v>1</v>
      </c>
      <c r="BM79" s="36">
        <f>IF('Coding - Chris'!BM79='Coding - Carolyn'!BM79, 1, 0)</f>
        <v>1</v>
      </c>
      <c r="BN79" s="36">
        <f>IF('Coding - Chris'!BN79='Coding - Carolyn'!BN79, 1, 0)</f>
        <v>1</v>
      </c>
      <c r="BO79" s="36">
        <f>IF('Coding - Chris'!BO79='Coding - Carolyn'!BO79, 1, 0)</f>
        <v>1</v>
      </c>
      <c r="BP79" s="36">
        <f>IF('Coding - Chris'!BP79='Coding - Carolyn'!BP79, 1, 0)</f>
        <v>1</v>
      </c>
      <c r="BQ79" s="36">
        <f>IF('Coding - Chris'!BQ79='Coding - Carolyn'!BQ79, 1, 0)</f>
        <v>1</v>
      </c>
      <c r="BR79" s="36">
        <f>IF('Coding - Chris'!BR79='Coding - Carolyn'!BR79, 1, 0)</f>
        <v>1</v>
      </c>
      <c r="BS79" s="36">
        <f>IF('Coding - Chris'!BS79='Coding - Carolyn'!BS79, 1, 0)</f>
        <v>1</v>
      </c>
      <c r="BT79" s="36">
        <f>IF('Coding - Chris'!BT79='Coding - Carolyn'!BT79, 1, 0)</f>
        <v>1</v>
      </c>
      <c r="BV79" s="36">
        <f>IF('Coding - Chris'!BV79='Coding - Carolyn'!BV79, 1, 0)</f>
        <v>1</v>
      </c>
    </row>
    <row r="80" spans="1:74" ht="17.100000000000001" thickBot="1">
      <c r="A80" s="52"/>
      <c r="B80" s="44"/>
      <c r="C80" s="44"/>
      <c r="D80" s="44"/>
      <c r="E80" s="44"/>
      <c r="F80" s="44"/>
      <c r="G80" s="28">
        <v>0</v>
      </c>
      <c r="H80" s="36">
        <f>IF('Coding - Chris'!H80='Coding - Carolyn'!H80, 1, 0)</f>
        <v>1</v>
      </c>
      <c r="I80" s="36">
        <f>IF('Coding - Chris'!I80='Coding - Carolyn'!I80, 1, 0)</f>
        <v>1</v>
      </c>
      <c r="J80" s="36">
        <f>IF('Coding - Chris'!J80='Coding - Carolyn'!J80, 1, 0)</f>
        <v>1</v>
      </c>
      <c r="K80" s="36">
        <f>IF('Coding - Chris'!K80='Coding - Carolyn'!K80, 1, 0)</f>
        <v>1</v>
      </c>
      <c r="L80" s="36">
        <f>IF('Coding - Chris'!L80='Coding - Carolyn'!L80, 1, 0)</f>
        <v>1</v>
      </c>
      <c r="M80" s="36">
        <f>IF('Coding - Chris'!M80='Coding - Carolyn'!M80, 1, 0)</f>
        <v>1</v>
      </c>
      <c r="N80" s="36"/>
      <c r="O80" s="36">
        <f>IF('Coding - Chris'!O80='Coding - Carolyn'!O80, 1, 0)</f>
        <v>1</v>
      </c>
      <c r="P80" s="36">
        <f>IF('Coding - Chris'!P80='Coding - Carolyn'!P80, 1, 0)</f>
        <v>1</v>
      </c>
      <c r="Q80" s="36">
        <f>IF('Coding - Chris'!Q80='Coding - Carolyn'!Q80, 1, 0)</f>
        <v>1</v>
      </c>
      <c r="R80" s="36">
        <f>IF('Coding - Chris'!R80='Coding - Carolyn'!R80, 1, 0)</f>
        <v>1</v>
      </c>
      <c r="S80" s="36">
        <f>IF('Coding - Chris'!S80='Coding - Carolyn'!S80, 1, 0)</f>
        <v>1</v>
      </c>
      <c r="T80" s="36">
        <f>IF('Coding - Chris'!T80='Coding - Carolyn'!T80, 1, 0)</f>
        <v>1</v>
      </c>
      <c r="U80" s="36">
        <f>IF('Coding - Chris'!U80='Coding - Carolyn'!U80, 1, 0)</f>
        <v>1</v>
      </c>
      <c r="V80" s="36">
        <f>IF('Coding - Chris'!V80='Coding - Carolyn'!V80, 1, 0)</f>
        <v>1</v>
      </c>
      <c r="W80" s="36">
        <f>IF('Coding - Chris'!W80='Coding - Carolyn'!W80, 1, 0)</f>
        <v>1</v>
      </c>
      <c r="X80" s="36">
        <f>IF('Coding - Chris'!X80='Coding - Carolyn'!X80, 1, 0)</f>
        <v>1</v>
      </c>
      <c r="Y80" s="36">
        <f>IF('Coding - Chris'!Y80='Coding - Carolyn'!Y80, 1, 0)</f>
        <v>1</v>
      </c>
      <c r="Z80" s="36">
        <f>IF('Coding - Chris'!Z80='Coding - Carolyn'!Z80, 1, 0)</f>
        <v>1</v>
      </c>
      <c r="AA80" s="36">
        <f>IF('Coding - Chris'!AA80='Coding - Carolyn'!AA80, 1, 0)</f>
        <v>1</v>
      </c>
      <c r="AB80" s="36">
        <f>IF('Coding - Chris'!AB80='Coding - Carolyn'!AB80, 1, 0)</f>
        <v>1</v>
      </c>
      <c r="AC80" s="36">
        <f>IF('Coding - Chris'!AC80='Coding - Carolyn'!AC80, 1, 0)</f>
        <v>1</v>
      </c>
      <c r="AD80" s="36">
        <f>IF('Coding - Chris'!AD80='Coding - Carolyn'!AD80, 1, 0)</f>
        <v>1</v>
      </c>
      <c r="AE80" s="36">
        <f>IF('Coding - Chris'!AE80='Coding - Carolyn'!AE80, 1, 0)</f>
        <v>1</v>
      </c>
      <c r="AF80" s="36">
        <f>IF('Coding - Chris'!AF80='Coding - Carolyn'!AF80, 1, 0)</f>
        <v>1</v>
      </c>
      <c r="AG80" s="36"/>
      <c r="AH80" s="36">
        <f>IF('Coding - Chris'!AH80='Coding - Carolyn'!AH80, 1, 0)</f>
        <v>1</v>
      </c>
      <c r="AI80" s="36">
        <f>IF('Coding - Chris'!AI80='Coding - Carolyn'!AI80, 1, 0)</f>
        <v>1</v>
      </c>
      <c r="AJ80" s="36">
        <f>IF('Coding - Chris'!AJ80='Coding - Carolyn'!AJ80, 1, 0)</f>
        <v>1</v>
      </c>
      <c r="AK80" s="36">
        <f>IF('Coding - Chris'!AK80='Coding - Carolyn'!AK80, 1, 0)</f>
        <v>1</v>
      </c>
      <c r="AL80" s="36">
        <f>IF('Coding - Chris'!AL80='Coding - Carolyn'!AL80, 1, 0)</f>
        <v>1</v>
      </c>
      <c r="AM80" s="36">
        <f>IF('Coding - Chris'!AM80='Coding - Carolyn'!AM80, 1, 0)</f>
        <v>1</v>
      </c>
      <c r="AN80" s="36">
        <f>IF('Coding - Chris'!AN80='Coding - Carolyn'!AN80, 1, 0)</f>
        <v>1</v>
      </c>
      <c r="AO80" s="36">
        <f>IF('Coding - Chris'!AO80='Coding - Carolyn'!AO80, 1, 0)</f>
        <v>1</v>
      </c>
      <c r="AP80" s="36"/>
      <c r="AQ80" s="36">
        <f>IF('Coding - Chris'!AQ80='Coding - Carolyn'!AQ80, 1, 0)</f>
        <v>1</v>
      </c>
      <c r="AR80" s="36">
        <f>IF('Coding - Chris'!AR80='Coding - Carolyn'!AR80, 1, 0)</f>
        <v>1</v>
      </c>
      <c r="AS80" s="36">
        <f>IF('Coding - Chris'!AS80='Coding - Carolyn'!AS80, 1, 0)</f>
        <v>1</v>
      </c>
      <c r="AT80" s="36">
        <f>IF('Coding - Chris'!AT80='Coding - Carolyn'!AT80, 1, 0)</f>
        <v>1</v>
      </c>
      <c r="AU80" s="36">
        <f>IF('Coding - Chris'!AU80='Coding - Carolyn'!AU80, 1, 0)</f>
        <v>1</v>
      </c>
      <c r="AV80" s="36">
        <f>IF('Coding - Chris'!AV80='Coding - Carolyn'!AV80, 1, 0)</f>
        <v>1</v>
      </c>
      <c r="AW80" s="36">
        <f>IF('Coding - Chris'!AW80='Coding - Carolyn'!AW80, 1, 0)</f>
        <v>1</v>
      </c>
      <c r="AX80" s="36">
        <f>IF('Coding - Chris'!AX80='Coding - Carolyn'!AX80, 1, 0)</f>
        <v>1</v>
      </c>
      <c r="AY80" s="36">
        <f>IF('Coding - Chris'!AY80='Coding - Carolyn'!AY80, 1, 0)</f>
        <v>1</v>
      </c>
      <c r="AZ80" s="36">
        <f>IF('Coding - Chris'!AZ80='Coding - Carolyn'!AZ80, 1, 0)</f>
        <v>1</v>
      </c>
      <c r="BA80" s="36"/>
      <c r="BB80" s="36">
        <f>IF('Coding - Chris'!BB80='Coding - Carolyn'!BB80, 1, 0)</f>
        <v>1</v>
      </c>
      <c r="BC80" s="36">
        <f>IF('Coding - Chris'!BC80='Coding - Carolyn'!BC80, 1, 0)</f>
        <v>1</v>
      </c>
      <c r="BD80" s="36">
        <f>IF('Coding - Chris'!BD80='Coding - Carolyn'!BD80, 1, 0)</f>
        <v>1</v>
      </c>
      <c r="BE80" s="36">
        <f>IF('Coding - Chris'!BE80='Coding - Carolyn'!BE80, 1, 0)</f>
        <v>1</v>
      </c>
      <c r="BF80" s="36">
        <f>IF('Coding - Chris'!BF80='Coding - Carolyn'!BF80, 1, 0)</f>
        <v>1</v>
      </c>
      <c r="BG80" s="36">
        <f>IF('Coding - Chris'!BG80='Coding - Carolyn'!BG80, 1, 0)</f>
        <v>1</v>
      </c>
      <c r="BH80" s="36">
        <f>IF('Coding - Chris'!BH80='Coding - Carolyn'!BH80, 1, 0)</f>
        <v>1</v>
      </c>
      <c r="BI80" s="36">
        <f>IF('Coding - Chris'!BI80='Coding - Carolyn'!BI80, 1, 0)</f>
        <v>1</v>
      </c>
      <c r="BJ80" s="36">
        <f>IF('Coding - Chris'!BJ80='Coding - Carolyn'!BJ80, 1, 0)</f>
        <v>1</v>
      </c>
      <c r="BK80" s="36">
        <f>IF('Coding - Chris'!BK80='Coding - Carolyn'!BK80, 1, 0)</f>
        <v>1</v>
      </c>
      <c r="BL80" s="36">
        <f>IF('Coding - Chris'!BL80='Coding - Carolyn'!BL80, 1, 0)</f>
        <v>1</v>
      </c>
      <c r="BM80" s="36">
        <f>IF('Coding - Chris'!BM80='Coding - Carolyn'!BM80, 1, 0)</f>
        <v>1</v>
      </c>
      <c r="BN80" s="36">
        <f>IF('Coding - Chris'!BN80='Coding - Carolyn'!BN80, 1, 0)</f>
        <v>1</v>
      </c>
      <c r="BO80" s="36">
        <f>IF('Coding - Chris'!BO80='Coding - Carolyn'!BO80, 1, 0)</f>
        <v>1</v>
      </c>
      <c r="BP80" s="36">
        <f>IF('Coding - Chris'!BP80='Coding - Carolyn'!BP80, 1, 0)</f>
        <v>1</v>
      </c>
      <c r="BQ80" s="36">
        <f>IF('Coding - Chris'!BQ80='Coding - Carolyn'!BQ80, 1, 0)</f>
        <v>1</v>
      </c>
      <c r="BR80" s="36">
        <f>IF('Coding - Chris'!BR80='Coding - Carolyn'!BR80, 1, 0)</f>
        <v>1</v>
      </c>
      <c r="BS80" s="36">
        <f>IF('Coding - Chris'!BS80='Coding - Carolyn'!BS80, 1, 0)</f>
        <v>1</v>
      </c>
      <c r="BT80" s="36">
        <f>IF('Coding - Chris'!BT80='Coding - Carolyn'!BT80, 1, 0)</f>
        <v>1</v>
      </c>
      <c r="BV80" s="36">
        <f>IF('Coding - Chris'!BV80='Coding - Carolyn'!BV80, 1, 0)</f>
        <v>1</v>
      </c>
    </row>
    <row r="81" spans="1:74" ht="17.100000000000001" thickBot="1">
      <c r="A81" s="52">
        <v>93</v>
      </c>
      <c r="B81" s="44"/>
      <c r="C81" s="44"/>
      <c r="D81" s="44"/>
      <c r="E81" s="44"/>
      <c r="F81" s="44"/>
      <c r="G81" s="28">
        <v>0</v>
      </c>
      <c r="H81" s="36">
        <f>IF('Coding - Chris'!H81='Coding - Carolyn'!H81, 1, 0)</f>
        <v>1</v>
      </c>
      <c r="I81" s="36">
        <f>IF('Coding - Chris'!I81='Coding - Carolyn'!I81, 1, 0)</f>
        <v>1</v>
      </c>
      <c r="J81" s="36">
        <f>IF('Coding - Chris'!J81='Coding - Carolyn'!J81, 1, 0)</f>
        <v>1</v>
      </c>
      <c r="K81" s="36">
        <f>IF('Coding - Chris'!K81='Coding - Carolyn'!K81, 1, 0)</f>
        <v>1</v>
      </c>
      <c r="L81" s="36">
        <f>IF('Coding - Chris'!L81='Coding - Carolyn'!L81, 1, 0)</f>
        <v>1</v>
      </c>
      <c r="M81" s="36">
        <f>IF('Coding - Chris'!M81='Coding - Carolyn'!M81, 1, 0)</f>
        <v>1</v>
      </c>
      <c r="N81" s="36"/>
      <c r="O81" s="36">
        <f>IF('Coding - Chris'!O81='Coding - Carolyn'!O81, 1, 0)</f>
        <v>1</v>
      </c>
      <c r="P81" s="36">
        <f>IF('Coding - Chris'!P81='Coding - Carolyn'!P81, 1, 0)</f>
        <v>1</v>
      </c>
      <c r="Q81" s="36">
        <f>IF('Coding - Chris'!Q81='Coding - Carolyn'!Q81, 1, 0)</f>
        <v>1</v>
      </c>
      <c r="R81" s="36">
        <f>IF('Coding - Chris'!R81='Coding - Carolyn'!R81, 1, 0)</f>
        <v>1</v>
      </c>
      <c r="S81" s="36">
        <f>IF('Coding - Chris'!S81='Coding - Carolyn'!S81, 1, 0)</f>
        <v>1</v>
      </c>
      <c r="T81" s="36">
        <f>IF('Coding - Chris'!T81='Coding - Carolyn'!T81, 1, 0)</f>
        <v>1</v>
      </c>
      <c r="U81" s="36">
        <f>IF('Coding - Chris'!U81='Coding - Carolyn'!U81, 1, 0)</f>
        <v>1</v>
      </c>
      <c r="V81" s="36">
        <f>IF('Coding - Chris'!V81='Coding - Carolyn'!V81, 1, 0)</f>
        <v>1</v>
      </c>
      <c r="W81" s="36">
        <f>IF('Coding - Chris'!W81='Coding - Carolyn'!W81, 1, 0)</f>
        <v>1</v>
      </c>
      <c r="X81" s="36">
        <f>IF('Coding - Chris'!X81='Coding - Carolyn'!X81, 1, 0)</f>
        <v>1</v>
      </c>
      <c r="Y81" s="36">
        <f>IF('Coding - Chris'!Y81='Coding - Carolyn'!Y81, 1, 0)</f>
        <v>1</v>
      </c>
      <c r="Z81" s="36">
        <f>IF('Coding - Chris'!Z81='Coding - Carolyn'!Z81, 1, 0)</f>
        <v>1</v>
      </c>
      <c r="AA81" s="36">
        <f>IF('Coding - Chris'!AA81='Coding - Carolyn'!AA81, 1, 0)</f>
        <v>1</v>
      </c>
      <c r="AB81" s="36">
        <f>IF('Coding - Chris'!AB81='Coding - Carolyn'!AB81, 1, 0)</f>
        <v>1</v>
      </c>
      <c r="AC81" s="36">
        <f>IF('Coding - Chris'!AC81='Coding - Carolyn'!AC81, 1, 0)</f>
        <v>1</v>
      </c>
      <c r="AD81" s="36">
        <f>IF('Coding - Chris'!AD81='Coding - Carolyn'!AD81, 1, 0)</f>
        <v>1</v>
      </c>
      <c r="AE81" s="36">
        <f>IF('Coding - Chris'!AE81='Coding - Carolyn'!AE81, 1, 0)</f>
        <v>1</v>
      </c>
      <c r="AF81" s="36">
        <f>IF('Coding - Chris'!AF81='Coding - Carolyn'!AF81, 1, 0)</f>
        <v>1</v>
      </c>
      <c r="AG81" s="36"/>
      <c r="AH81" s="36">
        <f>IF('Coding - Chris'!AH81='Coding - Carolyn'!AH81, 1, 0)</f>
        <v>1</v>
      </c>
      <c r="AI81" s="36">
        <f>IF('Coding - Chris'!AI81='Coding - Carolyn'!AI81, 1, 0)</f>
        <v>1</v>
      </c>
      <c r="AJ81" s="36">
        <f>IF('Coding - Chris'!AJ81='Coding - Carolyn'!AJ81, 1, 0)</f>
        <v>1</v>
      </c>
      <c r="AK81" s="36">
        <f>IF('Coding - Chris'!AK81='Coding - Carolyn'!AK81, 1, 0)</f>
        <v>1</v>
      </c>
      <c r="AL81" s="36">
        <f>IF('Coding - Chris'!AL81='Coding - Carolyn'!AL81, 1, 0)</f>
        <v>1</v>
      </c>
      <c r="AM81" s="36">
        <f>IF('Coding - Chris'!AM81='Coding - Carolyn'!AM81, 1, 0)</f>
        <v>1</v>
      </c>
      <c r="AN81" s="36">
        <f>IF('Coding - Chris'!AN81='Coding - Carolyn'!AN81, 1, 0)</f>
        <v>1</v>
      </c>
      <c r="AO81" s="36">
        <f>IF('Coding - Chris'!AO81='Coding - Carolyn'!AO81, 1, 0)</f>
        <v>1</v>
      </c>
      <c r="AP81" s="36"/>
      <c r="AQ81" s="36">
        <f>IF('Coding - Chris'!AQ81='Coding - Carolyn'!AQ81, 1, 0)</f>
        <v>1</v>
      </c>
      <c r="AR81" s="36">
        <f>IF('Coding - Chris'!AR81='Coding - Carolyn'!AR81, 1, 0)</f>
        <v>1</v>
      </c>
      <c r="AS81" s="36">
        <f>IF('Coding - Chris'!AS81='Coding - Carolyn'!AS81, 1, 0)</f>
        <v>1</v>
      </c>
      <c r="AT81" s="36">
        <f>IF('Coding - Chris'!AT81='Coding - Carolyn'!AT81, 1, 0)</f>
        <v>1</v>
      </c>
      <c r="AU81" s="36">
        <f>IF('Coding - Chris'!AU81='Coding - Carolyn'!AU81, 1, 0)</f>
        <v>1</v>
      </c>
      <c r="AV81" s="36">
        <f>IF('Coding - Chris'!AV81='Coding - Carolyn'!AV81, 1, 0)</f>
        <v>1</v>
      </c>
      <c r="AW81" s="36">
        <f>IF('Coding - Chris'!AW81='Coding - Carolyn'!AW81, 1, 0)</f>
        <v>1</v>
      </c>
      <c r="AX81" s="36">
        <f>IF('Coding - Chris'!AX81='Coding - Carolyn'!AX81, 1, 0)</f>
        <v>1</v>
      </c>
      <c r="AY81" s="36">
        <f>IF('Coding - Chris'!AY81='Coding - Carolyn'!AY81, 1, 0)</f>
        <v>1</v>
      </c>
      <c r="AZ81" s="36">
        <f>IF('Coding - Chris'!AZ81='Coding - Carolyn'!AZ81, 1, 0)</f>
        <v>1</v>
      </c>
      <c r="BA81" s="36"/>
      <c r="BB81" s="36">
        <f>IF('Coding - Chris'!BB81='Coding - Carolyn'!BB81, 1, 0)</f>
        <v>1</v>
      </c>
      <c r="BC81" s="36">
        <f>IF('Coding - Chris'!BC81='Coding - Carolyn'!BC81, 1, 0)</f>
        <v>1</v>
      </c>
      <c r="BD81" s="36">
        <f>IF('Coding - Chris'!BD81='Coding - Carolyn'!BD81, 1, 0)</f>
        <v>1</v>
      </c>
      <c r="BE81" s="36">
        <f>IF('Coding - Chris'!BE81='Coding - Carolyn'!BE81, 1, 0)</f>
        <v>1</v>
      </c>
      <c r="BF81" s="36">
        <f>IF('Coding - Chris'!BF81='Coding - Carolyn'!BF81, 1, 0)</f>
        <v>1</v>
      </c>
      <c r="BG81" s="36">
        <f>IF('Coding - Chris'!BG81='Coding - Carolyn'!BG81, 1, 0)</f>
        <v>1</v>
      </c>
      <c r="BH81" s="36">
        <f>IF('Coding - Chris'!BH81='Coding - Carolyn'!BH81, 1, 0)</f>
        <v>1</v>
      </c>
      <c r="BI81" s="36">
        <f>IF('Coding - Chris'!BI81='Coding - Carolyn'!BI81, 1, 0)</f>
        <v>1</v>
      </c>
      <c r="BJ81" s="36">
        <f>IF('Coding - Chris'!BJ81='Coding - Carolyn'!BJ81, 1, 0)</f>
        <v>1</v>
      </c>
      <c r="BK81" s="36">
        <f>IF('Coding - Chris'!BK81='Coding - Carolyn'!BK81, 1, 0)</f>
        <v>1</v>
      </c>
      <c r="BL81" s="36">
        <f>IF('Coding - Chris'!BL81='Coding - Carolyn'!BL81, 1, 0)</f>
        <v>1</v>
      </c>
      <c r="BM81" s="36">
        <f>IF('Coding - Chris'!BM81='Coding - Carolyn'!BM81, 1, 0)</f>
        <v>1</v>
      </c>
      <c r="BN81" s="36">
        <f>IF('Coding - Chris'!BN81='Coding - Carolyn'!BN81, 1, 0)</f>
        <v>1</v>
      </c>
      <c r="BO81" s="36">
        <f>IF('Coding - Chris'!BO81='Coding - Carolyn'!BO81, 1, 0)</f>
        <v>1</v>
      </c>
      <c r="BP81" s="36">
        <f>IF('Coding - Chris'!BP81='Coding - Carolyn'!BP81, 1, 0)</f>
        <v>1</v>
      </c>
      <c r="BQ81" s="36">
        <f>IF('Coding - Chris'!BQ81='Coding - Carolyn'!BQ81, 1, 0)</f>
        <v>1</v>
      </c>
      <c r="BR81" s="36">
        <f>IF('Coding - Chris'!BR81='Coding - Carolyn'!BR81, 1, 0)</f>
        <v>1</v>
      </c>
      <c r="BS81" s="36">
        <f>IF('Coding - Chris'!BS81='Coding - Carolyn'!BS81, 1, 0)</f>
        <v>1</v>
      </c>
      <c r="BT81" s="36">
        <f>IF('Coding - Chris'!BT81='Coding - Carolyn'!BT81, 1, 0)</f>
        <v>1</v>
      </c>
      <c r="BV81" s="36">
        <f>IF('Coding - Chris'!BV81='Coding - Carolyn'!BV81, 1, 0)</f>
        <v>1</v>
      </c>
    </row>
    <row r="82" spans="1:74" ht="17.100000000000001" thickBot="1">
      <c r="A82" s="52"/>
      <c r="B82" s="44"/>
      <c r="C82" s="44"/>
      <c r="D82" s="44"/>
      <c r="E82" s="44"/>
      <c r="F82" s="44"/>
      <c r="G82" s="28">
        <v>0</v>
      </c>
      <c r="H82" s="36">
        <f>IF('Coding - Chris'!H82='Coding - Carolyn'!H82, 1, 0)</f>
        <v>1</v>
      </c>
      <c r="I82" s="36">
        <f>IF('Coding - Chris'!I82='Coding - Carolyn'!I82, 1, 0)</f>
        <v>1</v>
      </c>
      <c r="J82" s="36">
        <f>IF('Coding - Chris'!J82='Coding - Carolyn'!J82, 1, 0)</f>
        <v>1</v>
      </c>
      <c r="K82" s="36">
        <f>IF('Coding - Chris'!K82='Coding - Carolyn'!K82, 1, 0)</f>
        <v>1</v>
      </c>
      <c r="L82" s="36">
        <f>IF('Coding - Chris'!L82='Coding - Carolyn'!L82, 1, 0)</f>
        <v>1</v>
      </c>
      <c r="M82" s="36">
        <f>IF('Coding - Chris'!M82='Coding - Carolyn'!M82, 1, 0)</f>
        <v>1</v>
      </c>
      <c r="N82" s="36"/>
      <c r="O82" s="36">
        <f>IF('Coding - Chris'!O82='Coding - Carolyn'!O82, 1, 0)</f>
        <v>1</v>
      </c>
      <c r="P82" s="36">
        <f>IF('Coding - Chris'!P82='Coding - Carolyn'!P82, 1, 0)</f>
        <v>1</v>
      </c>
      <c r="Q82" s="36">
        <f>IF('Coding - Chris'!Q82='Coding - Carolyn'!Q82, 1, 0)</f>
        <v>1</v>
      </c>
      <c r="R82" s="36">
        <f>IF('Coding - Chris'!R82='Coding - Carolyn'!R82, 1, 0)</f>
        <v>1</v>
      </c>
      <c r="S82" s="36">
        <f>IF('Coding - Chris'!S82='Coding - Carolyn'!S82, 1, 0)</f>
        <v>1</v>
      </c>
      <c r="T82" s="36">
        <f>IF('Coding - Chris'!T82='Coding - Carolyn'!T82, 1, 0)</f>
        <v>1</v>
      </c>
      <c r="U82" s="36">
        <f>IF('Coding - Chris'!U82='Coding - Carolyn'!U82, 1, 0)</f>
        <v>1</v>
      </c>
      <c r="V82" s="36">
        <f>IF('Coding - Chris'!V82='Coding - Carolyn'!V82, 1, 0)</f>
        <v>1</v>
      </c>
      <c r="W82" s="36">
        <f>IF('Coding - Chris'!W82='Coding - Carolyn'!W82, 1, 0)</f>
        <v>1</v>
      </c>
      <c r="X82" s="36">
        <f>IF('Coding - Chris'!X82='Coding - Carolyn'!X82, 1, 0)</f>
        <v>1</v>
      </c>
      <c r="Y82" s="36">
        <f>IF('Coding - Chris'!Y82='Coding - Carolyn'!Y82, 1, 0)</f>
        <v>1</v>
      </c>
      <c r="Z82" s="36">
        <f>IF('Coding - Chris'!Z82='Coding - Carolyn'!Z82, 1, 0)</f>
        <v>1</v>
      </c>
      <c r="AA82" s="36">
        <f>IF('Coding - Chris'!AA82='Coding - Carolyn'!AA82, 1, 0)</f>
        <v>1</v>
      </c>
      <c r="AB82" s="36">
        <f>IF('Coding - Chris'!AB82='Coding - Carolyn'!AB82, 1, 0)</f>
        <v>1</v>
      </c>
      <c r="AC82" s="36">
        <f>IF('Coding - Chris'!AC82='Coding - Carolyn'!AC82, 1, 0)</f>
        <v>1</v>
      </c>
      <c r="AD82" s="36">
        <f>IF('Coding - Chris'!AD82='Coding - Carolyn'!AD82, 1, 0)</f>
        <v>1</v>
      </c>
      <c r="AE82" s="36">
        <f>IF('Coding - Chris'!AE82='Coding - Carolyn'!AE82, 1, 0)</f>
        <v>1</v>
      </c>
      <c r="AF82" s="36">
        <f>IF('Coding - Chris'!AF82='Coding - Carolyn'!AF82, 1, 0)</f>
        <v>1</v>
      </c>
      <c r="AG82" s="36"/>
      <c r="AH82" s="36">
        <f>IF('Coding - Chris'!AH82='Coding - Carolyn'!AH82, 1, 0)</f>
        <v>1</v>
      </c>
      <c r="AI82" s="36">
        <f>IF('Coding - Chris'!AI82='Coding - Carolyn'!AI82, 1, 0)</f>
        <v>1</v>
      </c>
      <c r="AJ82" s="36">
        <f>IF('Coding - Chris'!AJ82='Coding - Carolyn'!AJ82, 1, 0)</f>
        <v>1</v>
      </c>
      <c r="AK82" s="36">
        <f>IF('Coding - Chris'!AK82='Coding - Carolyn'!AK82, 1, 0)</f>
        <v>1</v>
      </c>
      <c r="AL82" s="36">
        <f>IF('Coding - Chris'!AL82='Coding - Carolyn'!AL82, 1, 0)</f>
        <v>1</v>
      </c>
      <c r="AM82" s="36">
        <f>IF('Coding - Chris'!AM82='Coding - Carolyn'!AM82, 1, 0)</f>
        <v>1</v>
      </c>
      <c r="AN82" s="36">
        <f>IF('Coding - Chris'!AN82='Coding - Carolyn'!AN82, 1, 0)</f>
        <v>1</v>
      </c>
      <c r="AO82" s="36">
        <f>IF('Coding - Chris'!AO82='Coding - Carolyn'!AO82, 1, 0)</f>
        <v>1</v>
      </c>
      <c r="AP82" s="36"/>
      <c r="AQ82" s="36">
        <f>IF('Coding - Chris'!AQ82='Coding - Carolyn'!AQ82, 1, 0)</f>
        <v>1</v>
      </c>
      <c r="AR82" s="36">
        <f>IF('Coding - Chris'!AR82='Coding - Carolyn'!AR82, 1, 0)</f>
        <v>1</v>
      </c>
      <c r="AS82" s="36">
        <f>IF('Coding - Chris'!AS82='Coding - Carolyn'!AS82, 1, 0)</f>
        <v>1</v>
      </c>
      <c r="AT82" s="36">
        <f>IF('Coding - Chris'!AT82='Coding - Carolyn'!AT82, 1, 0)</f>
        <v>1</v>
      </c>
      <c r="AU82" s="36">
        <f>IF('Coding - Chris'!AU82='Coding - Carolyn'!AU82, 1, 0)</f>
        <v>1</v>
      </c>
      <c r="AV82" s="36">
        <f>IF('Coding - Chris'!AV82='Coding - Carolyn'!AV82, 1, 0)</f>
        <v>1</v>
      </c>
      <c r="AW82" s="36">
        <f>IF('Coding - Chris'!AW82='Coding - Carolyn'!AW82, 1, 0)</f>
        <v>1</v>
      </c>
      <c r="AX82" s="36">
        <f>IF('Coding - Chris'!AX82='Coding - Carolyn'!AX82, 1, 0)</f>
        <v>1</v>
      </c>
      <c r="AY82" s="36">
        <f>IF('Coding - Chris'!AY82='Coding - Carolyn'!AY82, 1, 0)</f>
        <v>1</v>
      </c>
      <c r="AZ82" s="36">
        <f>IF('Coding - Chris'!AZ82='Coding - Carolyn'!AZ82, 1, 0)</f>
        <v>1</v>
      </c>
      <c r="BA82" s="36"/>
      <c r="BB82" s="36">
        <f>IF('Coding - Chris'!BB82='Coding - Carolyn'!BB82, 1, 0)</f>
        <v>1</v>
      </c>
      <c r="BC82" s="36">
        <f>IF('Coding - Chris'!BC82='Coding - Carolyn'!BC82, 1, 0)</f>
        <v>1</v>
      </c>
      <c r="BD82" s="36">
        <f>IF('Coding - Chris'!BD82='Coding - Carolyn'!BD82, 1, 0)</f>
        <v>1</v>
      </c>
      <c r="BE82" s="36">
        <f>IF('Coding - Chris'!BE82='Coding - Carolyn'!BE82, 1, 0)</f>
        <v>1</v>
      </c>
      <c r="BF82" s="36">
        <f>IF('Coding - Chris'!BF82='Coding - Carolyn'!BF82, 1, 0)</f>
        <v>1</v>
      </c>
      <c r="BG82" s="36">
        <f>IF('Coding - Chris'!BG82='Coding - Carolyn'!BG82, 1, 0)</f>
        <v>1</v>
      </c>
      <c r="BH82" s="36">
        <f>IF('Coding - Chris'!BH82='Coding - Carolyn'!BH82, 1, 0)</f>
        <v>1</v>
      </c>
      <c r="BI82" s="36">
        <f>IF('Coding - Chris'!BI82='Coding - Carolyn'!BI82, 1, 0)</f>
        <v>1</v>
      </c>
      <c r="BJ82" s="36">
        <f>IF('Coding - Chris'!BJ82='Coding - Carolyn'!BJ82, 1, 0)</f>
        <v>1</v>
      </c>
      <c r="BK82" s="36">
        <f>IF('Coding - Chris'!BK82='Coding - Carolyn'!BK82, 1, 0)</f>
        <v>1</v>
      </c>
      <c r="BL82" s="36">
        <f>IF('Coding - Chris'!BL82='Coding - Carolyn'!BL82, 1, 0)</f>
        <v>1</v>
      </c>
      <c r="BM82" s="36">
        <f>IF('Coding - Chris'!BM82='Coding - Carolyn'!BM82, 1, 0)</f>
        <v>1</v>
      </c>
      <c r="BN82" s="36">
        <f>IF('Coding - Chris'!BN82='Coding - Carolyn'!BN82, 1, 0)</f>
        <v>1</v>
      </c>
      <c r="BO82" s="36">
        <f>IF('Coding - Chris'!BO82='Coding - Carolyn'!BO82, 1, 0)</f>
        <v>1</v>
      </c>
      <c r="BP82" s="36">
        <f>IF('Coding - Chris'!BP82='Coding - Carolyn'!BP82, 1, 0)</f>
        <v>1</v>
      </c>
      <c r="BQ82" s="36">
        <f>IF('Coding - Chris'!BQ82='Coding - Carolyn'!BQ82, 1, 0)</f>
        <v>1</v>
      </c>
      <c r="BR82" s="36">
        <f>IF('Coding - Chris'!BR82='Coding - Carolyn'!BR82, 1, 0)</f>
        <v>1</v>
      </c>
      <c r="BS82" s="36">
        <f>IF('Coding - Chris'!BS82='Coding - Carolyn'!BS82, 1, 0)</f>
        <v>1</v>
      </c>
      <c r="BT82" s="36">
        <f>IF('Coding - Chris'!BT82='Coding - Carolyn'!BT82, 1, 0)</f>
        <v>1</v>
      </c>
      <c r="BV82" s="36">
        <f>IF('Coding - Chris'!BV82='Coding - Carolyn'!BV82, 1, 0)</f>
        <v>1</v>
      </c>
    </row>
    <row r="83" spans="1:74" ht="17.100000000000001" thickBot="1">
      <c r="A83" s="52">
        <v>107</v>
      </c>
      <c r="B83" s="44"/>
      <c r="C83" s="44"/>
      <c r="D83" s="44"/>
      <c r="E83" s="44"/>
      <c r="F83" s="44"/>
      <c r="G83" s="28">
        <v>0</v>
      </c>
      <c r="H83" s="36">
        <f>IF('Coding - Chris'!H83='Coding - Carolyn'!H83, 1, 0)</f>
        <v>1</v>
      </c>
      <c r="I83" s="36">
        <f>IF('Coding - Chris'!I83='Coding - Carolyn'!I83, 1, 0)</f>
        <v>1</v>
      </c>
      <c r="J83" s="36">
        <f>IF('Coding - Chris'!J83='Coding - Carolyn'!J83, 1, 0)</f>
        <v>1</v>
      </c>
      <c r="K83" s="36">
        <f>IF('Coding - Chris'!K83='Coding - Carolyn'!K83, 1, 0)</f>
        <v>1</v>
      </c>
      <c r="L83" s="36">
        <f>IF('Coding - Chris'!L83='Coding - Carolyn'!L83, 1, 0)</f>
        <v>1</v>
      </c>
      <c r="M83" s="36">
        <f>IF('Coding - Chris'!M83='Coding - Carolyn'!M83, 1, 0)</f>
        <v>1</v>
      </c>
      <c r="N83" s="36"/>
      <c r="O83" s="36">
        <f>IF('Coding - Chris'!O83='Coding - Carolyn'!O83, 1, 0)</f>
        <v>1</v>
      </c>
      <c r="P83" s="36">
        <f>IF('Coding - Chris'!P83='Coding - Carolyn'!P83, 1, 0)</f>
        <v>1</v>
      </c>
      <c r="Q83" s="36">
        <f>IF('Coding - Chris'!Q83='Coding - Carolyn'!Q83, 1, 0)</f>
        <v>1</v>
      </c>
      <c r="R83" s="36">
        <f>IF('Coding - Chris'!R83='Coding - Carolyn'!R83, 1, 0)</f>
        <v>1</v>
      </c>
      <c r="S83" s="36">
        <f>IF('Coding - Chris'!S83='Coding - Carolyn'!S83, 1, 0)</f>
        <v>1</v>
      </c>
      <c r="T83" s="36">
        <f>IF('Coding - Chris'!T83='Coding - Carolyn'!T83, 1, 0)</f>
        <v>1</v>
      </c>
      <c r="U83" s="36">
        <f>IF('Coding - Chris'!U83='Coding - Carolyn'!U83, 1, 0)</f>
        <v>1</v>
      </c>
      <c r="V83" s="36">
        <f>IF('Coding - Chris'!V83='Coding - Carolyn'!V83, 1, 0)</f>
        <v>1</v>
      </c>
      <c r="W83" s="36">
        <f>IF('Coding - Chris'!W83='Coding - Carolyn'!W83, 1, 0)</f>
        <v>1</v>
      </c>
      <c r="X83" s="36">
        <f>IF('Coding - Chris'!X83='Coding - Carolyn'!X83, 1, 0)</f>
        <v>1</v>
      </c>
      <c r="Y83" s="36">
        <f>IF('Coding - Chris'!Y83='Coding - Carolyn'!Y83, 1, 0)</f>
        <v>1</v>
      </c>
      <c r="Z83" s="36">
        <f>IF('Coding - Chris'!Z83='Coding - Carolyn'!Z83, 1, 0)</f>
        <v>1</v>
      </c>
      <c r="AA83" s="36">
        <f>IF('Coding - Chris'!AA83='Coding - Carolyn'!AA83, 1, 0)</f>
        <v>1</v>
      </c>
      <c r="AB83" s="36">
        <f>IF('Coding - Chris'!AB83='Coding - Carolyn'!AB83, 1, 0)</f>
        <v>1</v>
      </c>
      <c r="AC83" s="36">
        <f>IF('Coding - Chris'!AC83='Coding - Carolyn'!AC83, 1, 0)</f>
        <v>1</v>
      </c>
      <c r="AD83" s="36">
        <f>IF('Coding - Chris'!AD83='Coding - Carolyn'!AD83, 1, 0)</f>
        <v>1</v>
      </c>
      <c r="AE83" s="36">
        <f>IF('Coding - Chris'!AE83='Coding - Carolyn'!AE83, 1, 0)</f>
        <v>1</v>
      </c>
      <c r="AF83" s="36">
        <f>IF('Coding - Chris'!AF83='Coding - Carolyn'!AF83, 1, 0)</f>
        <v>1</v>
      </c>
      <c r="AG83" s="36"/>
      <c r="AH83" s="36">
        <f>IF('Coding - Chris'!AH83='Coding - Carolyn'!AH83, 1, 0)</f>
        <v>1</v>
      </c>
      <c r="AI83" s="36">
        <f>IF('Coding - Chris'!AI83='Coding - Carolyn'!AI83, 1, 0)</f>
        <v>1</v>
      </c>
      <c r="AJ83" s="36">
        <f>IF('Coding - Chris'!AJ83='Coding - Carolyn'!AJ83, 1, 0)</f>
        <v>1</v>
      </c>
      <c r="AK83" s="36">
        <f>IF('Coding - Chris'!AK83='Coding - Carolyn'!AK83, 1, 0)</f>
        <v>1</v>
      </c>
      <c r="AL83" s="36">
        <f>IF('Coding - Chris'!AL83='Coding - Carolyn'!AL83, 1, 0)</f>
        <v>1</v>
      </c>
      <c r="AM83" s="36">
        <f>IF('Coding - Chris'!AM83='Coding - Carolyn'!AM83, 1, 0)</f>
        <v>1</v>
      </c>
      <c r="AN83" s="36">
        <f>IF('Coding - Chris'!AN83='Coding - Carolyn'!AN83, 1, 0)</f>
        <v>1</v>
      </c>
      <c r="AO83" s="36">
        <f>IF('Coding - Chris'!AO83='Coding - Carolyn'!AO83, 1, 0)</f>
        <v>1</v>
      </c>
      <c r="AP83" s="36"/>
      <c r="AQ83" s="36">
        <f>IF('Coding - Chris'!AQ83='Coding - Carolyn'!AQ83, 1, 0)</f>
        <v>1</v>
      </c>
      <c r="AR83" s="36">
        <f>IF('Coding - Chris'!AR83='Coding - Carolyn'!AR83, 1, 0)</f>
        <v>1</v>
      </c>
      <c r="AS83" s="36">
        <f>IF('Coding - Chris'!AS83='Coding - Carolyn'!AS83, 1, 0)</f>
        <v>1</v>
      </c>
      <c r="AT83" s="36">
        <f>IF('Coding - Chris'!AT83='Coding - Carolyn'!AT83, 1, 0)</f>
        <v>1</v>
      </c>
      <c r="AU83" s="36">
        <f>IF('Coding - Chris'!AU83='Coding - Carolyn'!AU83, 1, 0)</f>
        <v>1</v>
      </c>
      <c r="AV83" s="36">
        <f>IF('Coding - Chris'!AV83='Coding - Carolyn'!AV83, 1, 0)</f>
        <v>1</v>
      </c>
      <c r="AW83" s="36">
        <f>IF('Coding - Chris'!AW83='Coding - Carolyn'!AW83, 1, 0)</f>
        <v>1</v>
      </c>
      <c r="AX83" s="36">
        <f>IF('Coding - Chris'!AX83='Coding - Carolyn'!AX83, 1, 0)</f>
        <v>1</v>
      </c>
      <c r="AY83" s="36">
        <f>IF('Coding - Chris'!AY83='Coding - Carolyn'!AY83, 1, 0)</f>
        <v>1</v>
      </c>
      <c r="AZ83" s="36">
        <f>IF('Coding - Chris'!AZ83='Coding - Carolyn'!AZ83, 1, 0)</f>
        <v>1</v>
      </c>
      <c r="BA83" s="36"/>
      <c r="BB83" s="36">
        <f>IF('Coding - Chris'!BB83='Coding - Carolyn'!BB83, 1, 0)</f>
        <v>1</v>
      </c>
      <c r="BC83" s="36">
        <f>IF('Coding - Chris'!BC83='Coding - Carolyn'!BC83, 1, 0)</f>
        <v>1</v>
      </c>
      <c r="BD83" s="36">
        <f>IF('Coding - Chris'!BD83='Coding - Carolyn'!BD83, 1, 0)</f>
        <v>1</v>
      </c>
      <c r="BE83" s="36">
        <f>IF('Coding - Chris'!BE83='Coding - Carolyn'!BE83, 1, 0)</f>
        <v>1</v>
      </c>
      <c r="BF83" s="36">
        <f>IF('Coding - Chris'!BF83='Coding - Carolyn'!BF83, 1, 0)</f>
        <v>1</v>
      </c>
      <c r="BG83" s="36">
        <f>IF('Coding - Chris'!BG83='Coding - Carolyn'!BG83, 1, 0)</f>
        <v>1</v>
      </c>
      <c r="BH83" s="36">
        <f>IF('Coding - Chris'!BH83='Coding - Carolyn'!BH83, 1, 0)</f>
        <v>1</v>
      </c>
      <c r="BI83" s="36">
        <f>IF('Coding - Chris'!BI83='Coding - Carolyn'!BI83, 1, 0)</f>
        <v>1</v>
      </c>
      <c r="BJ83" s="36">
        <f>IF('Coding - Chris'!BJ83='Coding - Carolyn'!BJ83, 1, 0)</f>
        <v>1</v>
      </c>
      <c r="BK83" s="36">
        <f>IF('Coding - Chris'!BK83='Coding - Carolyn'!BK83, 1, 0)</f>
        <v>1</v>
      </c>
      <c r="BL83" s="36">
        <f>IF('Coding - Chris'!BL83='Coding - Carolyn'!BL83, 1, 0)</f>
        <v>1</v>
      </c>
      <c r="BM83" s="36">
        <f>IF('Coding - Chris'!BM83='Coding - Carolyn'!BM83, 1, 0)</f>
        <v>1</v>
      </c>
      <c r="BN83" s="36">
        <f>IF('Coding - Chris'!BN83='Coding - Carolyn'!BN83, 1, 0)</f>
        <v>1</v>
      </c>
      <c r="BO83" s="36">
        <f>IF('Coding - Chris'!BO83='Coding - Carolyn'!BO83, 1, 0)</f>
        <v>1</v>
      </c>
      <c r="BP83" s="36">
        <f>IF('Coding - Chris'!BP83='Coding - Carolyn'!BP83, 1, 0)</f>
        <v>1</v>
      </c>
      <c r="BQ83" s="36">
        <f>IF('Coding - Chris'!BQ83='Coding - Carolyn'!BQ83, 1, 0)</f>
        <v>1</v>
      </c>
      <c r="BR83" s="36">
        <f>IF('Coding - Chris'!BR83='Coding - Carolyn'!BR83, 1, 0)</f>
        <v>1</v>
      </c>
      <c r="BS83" s="36">
        <f>IF('Coding - Chris'!BS83='Coding - Carolyn'!BS83, 1, 0)</f>
        <v>1</v>
      </c>
      <c r="BT83" s="36">
        <f>IF('Coding - Chris'!BT83='Coding - Carolyn'!BT83, 1, 0)</f>
        <v>1</v>
      </c>
      <c r="BV83" s="36">
        <f>IF('Coding - Chris'!BV83='Coding - Carolyn'!BV83, 1, 0)</f>
        <v>1</v>
      </c>
    </row>
    <row r="84" spans="1:74" ht="17.100000000000001" thickBot="1">
      <c r="A84" s="52">
        <v>108</v>
      </c>
      <c r="B84" s="44"/>
      <c r="C84" s="44"/>
      <c r="D84" s="44"/>
      <c r="E84" s="44"/>
      <c r="F84" s="44"/>
      <c r="G84" s="28">
        <v>0</v>
      </c>
      <c r="H84" s="36">
        <f>IF('Coding - Chris'!H84='Coding - Carolyn'!H84, 1, 0)</f>
        <v>1</v>
      </c>
      <c r="I84" s="36">
        <f>IF('Coding - Chris'!I84='Coding - Carolyn'!I84, 1, 0)</f>
        <v>1</v>
      </c>
      <c r="J84" s="36">
        <f>IF('Coding - Chris'!J84='Coding - Carolyn'!J84, 1, 0)</f>
        <v>1</v>
      </c>
      <c r="K84" s="36">
        <f>IF('Coding - Chris'!K84='Coding - Carolyn'!K84, 1, 0)</f>
        <v>1</v>
      </c>
      <c r="L84" s="36">
        <f>IF('Coding - Chris'!L84='Coding - Carolyn'!L84, 1, 0)</f>
        <v>1</v>
      </c>
      <c r="M84" s="36">
        <f>IF('Coding - Chris'!M84='Coding - Carolyn'!M84, 1, 0)</f>
        <v>1</v>
      </c>
      <c r="N84" s="36"/>
      <c r="O84" s="36">
        <f>IF('Coding - Chris'!O84='Coding - Carolyn'!O84, 1, 0)</f>
        <v>1</v>
      </c>
      <c r="P84" s="36">
        <f>IF('Coding - Chris'!P84='Coding - Carolyn'!P84, 1, 0)</f>
        <v>1</v>
      </c>
      <c r="Q84" s="36">
        <f>IF('Coding - Chris'!Q84='Coding - Carolyn'!Q84, 1, 0)</f>
        <v>1</v>
      </c>
      <c r="R84" s="36">
        <f>IF('Coding - Chris'!R84='Coding - Carolyn'!R84, 1, 0)</f>
        <v>1</v>
      </c>
      <c r="S84" s="36">
        <f>IF('Coding - Chris'!S84='Coding - Carolyn'!S84, 1, 0)</f>
        <v>1</v>
      </c>
      <c r="T84" s="36">
        <f>IF('Coding - Chris'!T84='Coding - Carolyn'!T84, 1, 0)</f>
        <v>1</v>
      </c>
      <c r="U84" s="36">
        <f>IF('Coding - Chris'!U84='Coding - Carolyn'!U84, 1, 0)</f>
        <v>1</v>
      </c>
      <c r="V84" s="36">
        <f>IF('Coding - Chris'!V84='Coding - Carolyn'!V84, 1, 0)</f>
        <v>1</v>
      </c>
      <c r="W84" s="36">
        <f>IF('Coding - Chris'!W84='Coding - Carolyn'!W84, 1, 0)</f>
        <v>1</v>
      </c>
      <c r="X84" s="36">
        <f>IF('Coding - Chris'!X84='Coding - Carolyn'!X84, 1, 0)</f>
        <v>1</v>
      </c>
      <c r="Y84" s="36">
        <f>IF('Coding - Chris'!Y84='Coding - Carolyn'!Y84, 1, 0)</f>
        <v>1</v>
      </c>
      <c r="Z84" s="36">
        <f>IF('Coding - Chris'!Z84='Coding - Carolyn'!Z84, 1, 0)</f>
        <v>1</v>
      </c>
      <c r="AA84" s="36">
        <f>IF('Coding - Chris'!AA84='Coding - Carolyn'!AA84, 1, 0)</f>
        <v>1</v>
      </c>
      <c r="AB84" s="36">
        <f>IF('Coding - Chris'!AB84='Coding - Carolyn'!AB84, 1, 0)</f>
        <v>1</v>
      </c>
      <c r="AC84" s="36">
        <f>IF('Coding - Chris'!AC84='Coding - Carolyn'!AC84, 1, 0)</f>
        <v>1</v>
      </c>
      <c r="AD84" s="36">
        <f>IF('Coding - Chris'!AD84='Coding - Carolyn'!AD84, 1, 0)</f>
        <v>1</v>
      </c>
      <c r="AE84" s="36">
        <f>IF('Coding - Chris'!AE84='Coding - Carolyn'!AE84, 1, 0)</f>
        <v>1</v>
      </c>
      <c r="AF84" s="36">
        <f>IF('Coding - Chris'!AF84='Coding - Carolyn'!AF84, 1, 0)</f>
        <v>1</v>
      </c>
      <c r="AG84" s="36"/>
      <c r="AH84" s="36">
        <f>IF('Coding - Chris'!AH84='Coding - Carolyn'!AH84, 1, 0)</f>
        <v>1</v>
      </c>
      <c r="AI84" s="36">
        <f>IF('Coding - Chris'!AI84='Coding - Carolyn'!AI84, 1, 0)</f>
        <v>1</v>
      </c>
      <c r="AJ84" s="36">
        <f>IF('Coding - Chris'!AJ84='Coding - Carolyn'!AJ84, 1, 0)</f>
        <v>1</v>
      </c>
      <c r="AK84" s="36">
        <f>IF('Coding - Chris'!AK84='Coding - Carolyn'!AK84, 1, 0)</f>
        <v>1</v>
      </c>
      <c r="AL84" s="36">
        <f>IF('Coding - Chris'!AL84='Coding - Carolyn'!AL84, 1, 0)</f>
        <v>1</v>
      </c>
      <c r="AM84" s="36">
        <f>IF('Coding - Chris'!AM84='Coding - Carolyn'!AM84, 1, 0)</f>
        <v>1</v>
      </c>
      <c r="AN84" s="36">
        <f>IF('Coding - Chris'!AN84='Coding - Carolyn'!AN84, 1, 0)</f>
        <v>1</v>
      </c>
      <c r="AO84" s="36">
        <f>IF('Coding - Chris'!AO84='Coding - Carolyn'!AO84, 1, 0)</f>
        <v>1</v>
      </c>
      <c r="AP84" s="36"/>
      <c r="AQ84" s="36">
        <f>IF('Coding - Chris'!AQ84='Coding - Carolyn'!AQ84, 1, 0)</f>
        <v>1</v>
      </c>
      <c r="AR84" s="36">
        <f>IF('Coding - Chris'!AR84='Coding - Carolyn'!AR84, 1, 0)</f>
        <v>1</v>
      </c>
      <c r="AS84" s="36">
        <f>IF('Coding - Chris'!AS84='Coding - Carolyn'!AS84, 1, 0)</f>
        <v>1</v>
      </c>
      <c r="AT84" s="36">
        <f>IF('Coding - Chris'!AT84='Coding - Carolyn'!AT84, 1, 0)</f>
        <v>1</v>
      </c>
      <c r="AU84" s="36">
        <f>IF('Coding - Chris'!AU84='Coding - Carolyn'!AU84, 1, 0)</f>
        <v>1</v>
      </c>
      <c r="AV84" s="36">
        <f>IF('Coding - Chris'!AV84='Coding - Carolyn'!AV84, 1, 0)</f>
        <v>1</v>
      </c>
      <c r="AW84" s="36">
        <f>IF('Coding - Chris'!AW84='Coding - Carolyn'!AW84, 1, 0)</f>
        <v>1</v>
      </c>
      <c r="AX84" s="36">
        <f>IF('Coding - Chris'!AX84='Coding - Carolyn'!AX84, 1, 0)</f>
        <v>1</v>
      </c>
      <c r="AY84" s="36">
        <f>IF('Coding - Chris'!AY84='Coding - Carolyn'!AY84, 1, 0)</f>
        <v>1</v>
      </c>
      <c r="AZ84" s="36">
        <f>IF('Coding - Chris'!AZ84='Coding - Carolyn'!AZ84, 1, 0)</f>
        <v>1</v>
      </c>
      <c r="BA84" s="36"/>
      <c r="BB84" s="36">
        <f>IF('Coding - Chris'!BB84='Coding - Carolyn'!BB84, 1, 0)</f>
        <v>1</v>
      </c>
      <c r="BC84" s="36">
        <f>IF('Coding - Chris'!BC84='Coding - Carolyn'!BC84, 1, 0)</f>
        <v>1</v>
      </c>
      <c r="BD84" s="36">
        <f>IF('Coding - Chris'!BD84='Coding - Carolyn'!BD84, 1, 0)</f>
        <v>1</v>
      </c>
      <c r="BE84" s="36">
        <f>IF('Coding - Chris'!BE84='Coding - Carolyn'!BE84, 1, 0)</f>
        <v>1</v>
      </c>
      <c r="BF84" s="36">
        <f>IF('Coding - Chris'!BF84='Coding - Carolyn'!BF84, 1, 0)</f>
        <v>1</v>
      </c>
      <c r="BG84" s="36">
        <f>IF('Coding - Chris'!BG84='Coding - Carolyn'!BG84, 1, 0)</f>
        <v>1</v>
      </c>
      <c r="BH84" s="36">
        <f>IF('Coding - Chris'!BH84='Coding - Carolyn'!BH84, 1, 0)</f>
        <v>1</v>
      </c>
      <c r="BI84" s="36">
        <f>IF('Coding - Chris'!BI84='Coding - Carolyn'!BI84, 1, 0)</f>
        <v>1</v>
      </c>
      <c r="BJ84" s="36">
        <f>IF('Coding - Chris'!BJ84='Coding - Carolyn'!BJ84, 1, 0)</f>
        <v>1</v>
      </c>
      <c r="BK84" s="36">
        <f>IF('Coding - Chris'!BK84='Coding - Carolyn'!BK84, 1, 0)</f>
        <v>1</v>
      </c>
      <c r="BL84" s="36">
        <f>IF('Coding - Chris'!BL84='Coding - Carolyn'!BL84, 1, 0)</f>
        <v>1</v>
      </c>
      <c r="BM84" s="36">
        <f>IF('Coding - Chris'!BM84='Coding - Carolyn'!BM84, 1, 0)</f>
        <v>1</v>
      </c>
      <c r="BN84" s="36">
        <f>IF('Coding - Chris'!BN84='Coding - Carolyn'!BN84, 1, 0)</f>
        <v>1</v>
      </c>
      <c r="BO84" s="36">
        <f>IF('Coding - Chris'!BO84='Coding - Carolyn'!BO84, 1, 0)</f>
        <v>1</v>
      </c>
      <c r="BP84" s="36">
        <f>IF('Coding - Chris'!BP84='Coding - Carolyn'!BP84, 1, 0)</f>
        <v>1</v>
      </c>
      <c r="BQ84" s="36">
        <f>IF('Coding - Chris'!BQ84='Coding - Carolyn'!BQ84, 1, 0)</f>
        <v>1</v>
      </c>
      <c r="BR84" s="36">
        <f>IF('Coding - Chris'!BR84='Coding - Carolyn'!BR84, 1, 0)</f>
        <v>1</v>
      </c>
      <c r="BS84" s="36">
        <f>IF('Coding - Chris'!BS84='Coding - Carolyn'!BS84, 1, 0)</f>
        <v>1</v>
      </c>
      <c r="BT84" s="36">
        <f>IF('Coding - Chris'!BT84='Coding - Carolyn'!BT84, 1, 0)</f>
        <v>1</v>
      </c>
      <c r="BV84" s="36">
        <f>IF('Coding - Chris'!BV84='Coding - Carolyn'!BV84, 1, 0)</f>
        <v>1</v>
      </c>
    </row>
    <row r="85" spans="1:74" ht="17.100000000000001" thickBot="1">
      <c r="A85" s="52"/>
      <c r="B85" s="44"/>
      <c r="C85" s="44"/>
      <c r="D85" s="44"/>
      <c r="E85" s="44"/>
      <c r="F85" s="44"/>
      <c r="G85" s="28">
        <v>0</v>
      </c>
      <c r="H85" s="36">
        <f>IF('Coding - Chris'!H85='Coding - Carolyn'!H85, 1, 0)</f>
        <v>1</v>
      </c>
      <c r="I85" s="36">
        <f>IF('Coding - Chris'!I85='Coding - Carolyn'!I85, 1, 0)</f>
        <v>1</v>
      </c>
      <c r="J85" s="36">
        <f>IF('Coding - Chris'!J85='Coding - Carolyn'!J85, 1, 0)</f>
        <v>1</v>
      </c>
      <c r="K85" s="36">
        <f>IF('Coding - Chris'!K85='Coding - Carolyn'!K85, 1, 0)</f>
        <v>1</v>
      </c>
      <c r="L85" s="36">
        <f>IF('Coding - Chris'!L85='Coding - Carolyn'!L85, 1, 0)</f>
        <v>1</v>
      </c>
      <c r="M85" s="36">
        <f>IF('Coding - Chris'!M85='Coding - Carolyn'!M85, 1, 0)</f>
        <v>1</v>
      </c>
      <c r="N85" s="36"/>
      <c r="O85" s="36">
        <f>IF('Coding - Chris'!O85='Coding - Carolyn'!O85, 1, 0)</f>
        <v>1</v>
      </c>
      <c r="P85" s="36">
        <f>IF('Coding - Chris'!P85='Coding - Carolyn'!P85, 1, 0)</f>
        <v>1</v>
      </c>
      <c r="Q85" s="36">
        <f>IF('Coding - Chris'!Q85='Coding - Carolyn'!Q85, 1, 0)</f>
        <v>1</v>
      </c>
      <c r="R85" s="36">
        <f>IF('Coding - Chris'!R85='Coding - Carolyn'!R85, 1, 0)</f>
        <v>1</v>
      </c>
      <c r="S85" s="36">
        <f>IF('Coding - Chris'!S85='Coding - Carolyn'!S85, 1, 0)</f>
        <v>1</v>
      </c>
      <c r="T85" s="36">
        <f>IF('Coding - Chris'!T85='Coding - Carolyn'!T85, 1, 0)</f>
        <v>1</v>
      </c>
      <c r="U85" s="36">
        <f>IF('Coding - Chris'!U85='Coding - Carolyn'!U85, 1, 0)</f>
        <v>1</v>
      </c>
      <c r="V85" s="36">
        <f>IF('Coding - Chris'!V85='Coding - Carolyn'!V85, 1, 0)</f>
        <v>1</v>
      </c>
      <c r="W85" s="36">
        <f>IF('Coding - Chris'!W85='Coding - Carolyn'!W85, 1, 0)</f>
        <v>1</v>
      </c>
      <c r="X85" s="36">
        <f>IF('Coding - Chris'!X85='Coding - Carolyn'!X85, 1, 0)</f>
        <v>1</v>
      </c>
      <c r="Y85" s="36">
        <f>IF('Coding - Chris'!Y85='Coding - Carolyn'!Y85, 1, 0)</f>
        <v>1</v>
      </c>
      <c r="Z85" s="36">
        <f>IF('Coding - Chris'!Z85='Coding - Carolyn'!Z85, 1, 0)</f>
        <v>1</v>
      </c>
      <c r="AA85" s="36">
        <f>IF('Coding - Chris'!AA85='Coding - Carolyn'!AA85, 1, 0)</f>
        <v>1</v>
      </c>
      <c r="AB85" s="36">
        <f>IF('Coding - Chris'!AB85='Coding - Carolyn'!AB85, 1, 0)</f>
        <v>1</v>
      </c>
      <c r="AC85" s="36">
        <f>IF('Coding - Chris'!AC85='Coding - Carolyn'!AC85, 1, 0)</f>
        <v>1</v>
      </c>
      <c r="AD85" s="36">
        <f>IF('Coding - Chris'!AD85='Coding - Carolyn'!AD85, 1, 0)</f>
        <v>1</v>
      </c>
      <c r="AE85" s="36">
        <f>IF('Coding - Chris'!AE85='Coding - Carolyn'!AE85, 1, 0)</f>
        <v>1</v>
      </c>
      <c r="AF85" s="36">
        <f>IF('Coding - Chris'!AF85='Coding - Carolyn'!AF85, 1, 0)</f>
        <v>1</v>
      </c>
      <c r="AG85" s="36"/>
      <c r="AH85" s="36">
        <f>IF('Coding - Chris'!AH85='Coding - Carolyn'!AH85, 1, 0)</f>
        <v>1</v>
      </c>
      <c r="AI85" s="36">
        <f>IF('Coding - Chris'!AI85='Coding - Carolyn'!AI85, 1, 0)</f>
        <v>1</v>
      </c>
      <c r="AJ85" s="36">
        <f>IF('Coding - Chris'!AJ85='Coding - Carolyn'!AJ85, 1, 0)</f>
        <v>1</v>
      </c>
      <c r="AK85" s="36">
        <f>IF('Coding - Chris'!AK85='Coding - Carolyn'!AK85, 1, 0)</f>
        <v>1</v>
      </c>
      <c r="AL85" s="36">
        <f>IF('Coding - Chris'!AL85='Coding - Carolyn'!AL85, 1, 0)</f>
        <v>1</v>
      </c>
      <c r="AM85" s="36">
        <f>IF('Coding - Chris'!AM85='Coding - Carolyn'!AM85, 1, 0)</f>
        <v>1</v>
      </c>
      <c r="AN85" s="36">
        <f>IF('Coding - Chris'!AN85='Coding - Carolyn'!AN85, 1, 0)</f>
        <v>1</v>
      </c>
      <c r="AO85" s="36">
        <f>IF('Coding - Chris'!AO85='Coding - Carolyn'!AO85, 1, 0)</f>
        <v>1</v>
      </c>
      <c r="AP85" s="36"/>
      <c r="AQ85" s="36">
        <f>IF('Coding - Chris'!AQ85='Coding - Carolyn'!AQ85, 1, 0)</f>
        <v>1</v>
      </c>
      <c r="AR85" s="36">
        <f>IF('Coding - Chris'!AR85='Coding - Carolyn'!AR85, 1, 0)</f>
        <v>1</v>
      </c>
      <c r="AS85" s="36">
        <f>IF('Coding - Chris'!AS85='Coding - Carolyn'!AS85, 1, 0)</f>
        <v>1</v>
      </c>
      <c r="AT85" s="36">
        <f>IF('Coding - Chris'!AT85='Coding - Carolyn'!AT85, 1, 0)</f>
        <v>1</v>
      </c>
      <c r="AU85" s="36">
        <f>IF('Coding - Chris'!AU85='Coding - Carolyn'!AU85, 1, 0)</f>
        <v>1</v>
      </c>
      <c r="AV85" s="36">
        <f>IF('Coding - Chris'!AV85='Coding - Carolyn'!AV85, 1, 0)</f>
        <v>1</v>
      </c>
      <c r="AW85" s="36">
        <f>IF('Coding - Chris'!AW85='Coding - Carolyn'!AW85, 1, 0)</f>
        <v>1</v>
      </c>
      <c r="AX85" s="36">
        <f>IF('Coding - Chris'!AX85='Coding - Carolyn'!AX85, 1, 0)</f>
        <v>1</v>
      </c>
      <c r="AY85" s="36">
        <f>IF('Coding - Chris'!AY85='Coding - Carolyn'!AY85, 1, 0)</f>
        <v>1</v>
      </c>
      <c r="AZ85" s="36">
        <f>IF('Coding - Chris'!AZ85='Coding - Carolyn'!AZ85, 1, 0)</f>
        <v>1</v>
      </c>
      <c r="BA85" s="36"/>
      <c r="BB85" s="36">
        <f>IF('Coding - Chris'!BB85='Coding - Carolyn'!BB85, 1, 0)</f>
        <v>1</v>
      </c>
      <c r="BC85" s="36">
        <f>IF('Coding - Chris'!BC85='Coding - Carolyn'!BC85, 1, 0)</f>
        <v>1</v>
      </c>
      <c r="BD85" s="36">
        <f>IF('Coding - Chris'!BD85='Coding - Carolyn'!BD85, 1, 0)</f>
        <v>1</v>
      </c>
      <c r="BE85" s="36">
        <f>IF('Coding - Chris'!BE85='Coding - Carolyn'!BE85, 1, 0)</f>
        <v>1</v>
      </c>
      <c r="BF85" s="36">
        <f>IF('Coding - Chris'!BF85='Coding - Carolyn'!BF85, 1, 0)</f>
        <v>1</v>
      </c>
      <c r="BG85" s="36">
        <f>IF('Coding - Chris'!BG85='Coding - Carolyn'!BG85, 1, 0)</f>
        <v>1</v>
      </c>
      <c r="BH85" s="36">
        <f>IF('Coding - Chris'!BH85='Coding - Carolyn'!BH85, 1, 0)</f>
        <v>1</v>
      </c>
      <c r="BI85" s="36">
        <f>IF('Coding - Chris'!BI85='Coding - Carolyn'!BI85, 1, 0)</f>
        <v>1</v>
      </c>
      <c r="BJ85" s="36">
        <f>IF('Coding - Chris'!BJ85='Coding - Carolyn'!BJ85, 1, 0)</f>
        <v>1</v>
      </c>
      <c r="BK85" s="36">
        <f>IF('Coding - Chris'!BK85='Coding - Carolyn'!BK85, 1, 0)</f>
        <v>1</v>
      </c>
      <c r="BL85" s="36">
        <f>IF('Coding - Chris'!BL85='Coding - Carolyn'!BL85, 1, 0)</f>
        <v>1</v>
      </c>
      <c r="BM85" s="36">
        <f>IF('Coding - Chris'!BM85='Coding - Carolyn'!BM85, 1, 0)</f>
        <v>1</v>
      </c>
      <c r="BN85" s="36">
        <f>IF('Coding - Chris'!BN85='Coding - Carolyn'!BN85, 1, 0)</f>
        <v>1</v>
      </c>
      <c r="BO85" s="36">
        <f>IF('Coding - Chris'!BO85='Coding - Carolyn'!BO85, 1, 0)</f>
        <v>1</v>
      </c>
      <c r="BP85" s="36">
        <f>IF('Coding - Chris'!BP85='Coding - Carolyn'!BP85, 1, 0)</f>
        <v>1</v>
      </c>
      <c r="BQ85" s="36">
        <f>IF('Coding - Chris'!BQ85='Coding - Carolyn'!BQ85, 1, 0)</f>
        <v>1</v>
      </c>
      <c r="BR85" s="36">
        <f>IF('Coding - Chris'!BR85='Coding - Carolyn'!BR85, 1, 0)</f>
        <v>1</v>
      </c>
      <c r="BS85" s="36">
        <f>IF('Coding - Chris'!BS85='Coding - Carolyn'!BS85, 1, 0)</f>
        <v>1</v>
      </c>
      <c r="BT85" s="36">
        <f>IF('Coding - Chris'!BT85='Coding - Carolyn'!BT85, 1, 0)</f>
        <v>1</v>
      </c>
      <c r="BV85" s="36">
        <f>IF('Coding - Chris'!BV85='Coding - Carolyn'!BV85, 1, 0)</f>
        <v>1</v>
      </c>
    </row>
    <row r="86" spans="1:74" ht="17.100000000000001" thickBot="1">
      <c r="A86" s="52">
        <v>109</v>
      </c>
      <c r="B86" s="44"/>
      <c r="C86" s="44"/>
      <c r="D86" s="44"/>
      <c r="E86" s="44"/>
      <c r="F86" s="44"/>
      <c r="G86" s="28">
        <v>0</v>
      </c>
      <c r="H86" s="36">
        <f>IF('Coding - Chris'!H86='Coding - Carolyn'!H86, 1, 0)</f>
        <v>1</v>
      </c>
      <c r="I86" s="36">
        <f>IF('Coding - Chris'!I86='Coding - Carolyn'!I86, 1, 0)</f>
        <v>1</v>
      </c>
      <c r="J86" s="36">
        <f>IF('Coding - Chris'!J86='Coding - Carolyn'!J86, 1, 0)</f>
        <v>1</v>
      </c>
      <c r="K86" s="36">
        <f>IF('Coding - Chris'!K86='Coding - Carolyn'!K86, 1, 0)</f>
        <v>1</v>
      </c>
      <c r="L86" s="36">
        <f>IF('Coding - Chris'!L86='Coding - Carolyn'!L86, 1, 0)</f>
        <v>1</v>
      </c>
      <c r="M86" s="36">
        <f>IF('Coding - Chris'!M86='Coding - Carolyn'!M86, 1, 0)</f>
        <v>1</v>
      </c>
      <c r="N86" s="36"/>
      <c r="O86" s="36">
        <f>IF('Coding - Chris'!O86='Coding - Carolyn'!O86, 1, 0)</f>
        <v>1</v>
      </c>
      <c r="P86" s="36">
        <f>IF('Coding - Chris'!P86='Coding - Carolyn'!P86, 1, 0)</f>
        <v>1</v>
      </c>
      <c r="Q86" s="36">
        <f>IF('Coding - Chris'!Q86='Coding - Carolyn'!Q86, 1, 0)</f>
        <v>1</v>
      </c>
      <c r="R86" s="36">
        <f>IF('Coding - Chris'!R86='Coding - Carolyn'!R86, 1, 0)</f>
        <v>1</v>
      </c>
      <c r="S86" s="36">
        <f>IF('Coding - Chris'!S86='Coding - Carolyn'!S86, 1, 0)</f>
        <v>1</v>
      </c>
      <c r="T86" s="36">
        <f>IF('Coding - Chris'!T86='Coding - Carolyn'!T86, 1, 0)</f>
        <v>1</v>
      </c>
      <c r="U86" s="36">
        <f>IF('Coding - Chris'!U86='Coding - Carolyn'!U86, 1, 0)</f>
        <v>1</v>
      </c>
      <c r="V86" s="36">
        <f>IF('Coding - Chris'!V86='Coding - Carolyn'!V86, 1, 0)</f>
        <v>1</v>
      </c>
      <c r="W86" s="36">
        <f>IF('Coding - Chris'!W86='Coding - Carolyn'!W86, 1, 0)</f>
        <v>1</v>
      </c>
      <c r="X86" s="36">
        <f>IF('Coding - Chris'!X86='Coding - Carolyn'!X86, 1, 0)</f>
        <v>1</v>
      </c>
      <c r="Y86" s="36">
        <f>IF('Coding - Chris'!Y86='Coding - Carolyn'!Y86, 1, 0)</f>
        <v>1</v>
      </c>
      <c r="Z86" s="36">
        <f>IF('Coding - Chris'!Z86='Coding - Carolyn'!Z86, 1, 0)</f>
        <v>1</v>
      </c>
      <c r="AA86" s="36">
        <f>IF('Coding - Chris'!AA86='Coding - Carolyn'!AA86, 1, 0)</f>
        <v>1</v>
      </c>
      <c r="AB86" s="36">
        <f>IF('Coding - Chris'!AB86='Coding - Carolyn'!AB86, 1, 0)</f>
        <v>1</v>
      </c>
      <c r="AC86" s="36">
        <f>IF('Coding - Chris'!AC86='Coding - Carolyn'!AC86, 1, 0)</f>
        <v>1</v>
      </c>
      <c r="AD86" s="36">
        <f>IF('Coding - Chris'!AD86='Coding - Carolyn'!AD86, 1, 0)</f>
        <v>1</v>
      </c>
      <c r="AE86" s="36">
        <f>IF('Coding - Chris'!AE86='Coding - Carolyn'!AE86, 1, 0)</f>
        <v>1</v>
      </c>
      <c r="AF86" s="36">
        <f>IF('Coding - Chris'!AF86='Coding - Carolyn'!AF86, 1, 0)</f>
        <v>1</v>
      </c>
      <c r="AG86" s="36"/>
      <c r="AH86" s="36">
        <f>IF('Coding - Chris'!AH86='Coding - Carolyn'!AH86, 1, 0)</f>
        <v>1</v>
      </c>
      <c r="AI86" s="36">
        <f>IF('Coding - Chris'!AI86='Coding - Carolyn'!AI86, 1, 0)</f>
        <v>1</v>
      </c>
      <c r="AJ86" s="36">
        <f>IF('Coding - Chris'!AJ86='Coding - Carolyn'!AJ86, 1, 0)</f>
        <v>1</v>
      </c>
      <c r="AK86" s="36">
        <f>IF('Coding - Chris'!AK86='Coding - Carolyn'!AK86, 1, 0)</f>
        <v>1</v>
      </c>
      <c r="AL86" s="36">
        <f>IF('Coding - Chris'!AL86='Coding - Carolyn'!AL86, 1, 0)</f>
        <v>1</v>
      </c>
      <c r="AM86" s="36">
        <f>IF('Coding - Chris'!AM86='Coding - Carolyn'!AM86, 1, 0)</f>
        <v>1</v>
      </c>
      <c r="AN86" s="36">
        <f>IF('Coding - Chris'!AN86='Coding - Carolyn'!AN86, 1, 0)</f>
        <v>1</v>
      </c>
      <c r="AO86" s="36">
        <f>IF('Coding - Chris'!AO86='Coding - Carolyn'!AO86, 1, 0)</f>
        <v>1</v>
      </c>
      <c r="AP86" s="36"/>
      <c r="AQ86" s="36">
        <f>IF('Coding - Chris'!AQ86='Coding - Carolyn'!AQ86, 1, 0)</f>
        <v>1</v>
      </c>
      <c r="AR86" s="36">
        <f>IF('Coding - Chris'!AR86='Coding - Carolyn'!AR86, 1, 0)</f>
        <v>1</v>
      </c>
      <c r="AS86" s="36">
        <f>IF('Coding - Chris'!AS86='Coding - Carolyn'!AS86, 1, 0)</f>
        <v>1</v>
      </c>
      <c r="AT86" s="36">
        <f>IF('Coding - Chris'!AT86='Coding - Carolyn'!AT86, 1, 0)</f>
        <v>1</v>
      </c>
      <c r="AU86" s="36">
        <f>IF('Coding - Chris'!AU86='Coding - Carolyn'!AU86, 1, 0)</f>
        <v>1</v>
      </c>
      <c r="AV86" s="36">
        <f>IF('Coding - Chris'!AV86='Coding - Carolyn'!AV86, 1, 0)</f>
        <v>1</v>
      </c>
      <c r="AW86" s="36">
        <f>IF('Coding - Chris'!AW86='Coding - Carolyn'!AW86, 1, 0)</f>
        <v>1</v>
      </c>
      <c r="AX86" s="36">
        <f>IF('Coding - Chris'!AX86='Coding - Carolyn'!AX86, 1, 0)</f>
        <v>1</v>
      </c>
      <c r="AY86" s="36">
        <f>IF('Coding - Chris'!AY86='Coding - Carolyn'!AY86, 1, 0)</f>
        <v>1</v>
      </c>
      <c r="AZ86" s="36">
        <f>IF('Coding - Chris'!AZ86='Coding - Carolyn'!AZ86, 1, 0)</f>
        <v>1</v>
      </c>
      <c r="BA86" s="36"/>
      <c r="BB86" s="36">
        <f>IF('Coding - Chris'!BB86='Coding - Carolyn'!BB86, 1, 0)</f>
        <v>1</v>
      </c>
      <c r="BC86" s="36">
        <f>IF('Coding - Chris'!BC86='Coding - Carolyn'!BC86, 1, 0)</f>
        <v>1</v>
      </c>
      <c r="BD86" s="36">
        <f>IF('Coding - Chris'!BD86='Coding - Carolyn'!BD86, 1, 0)</f>
        <v>1</v>
      </c>
      <c r="BE86" s="36">
        <f>IF('Coding - Chris'!BE86='Coding - Carolyn'!BE86, 1, 0)</f>
        <v>1</v>
      </c>
      <c r="BF86" s="36">
        <f>IF('Coding - Chris'!BF86='Coding - Carolyn'!BF86, 1, 0)</f>
        <v>1</v>
      </c>
      <c r="BG86" s="36">
        <f>IF('Coding - Chris'!BG86='Coding - Carolyn'!BG86, 1, 0)</f>
        <v>1</v>
      </c>
      <c r="BH86" s="36">
        <f>IF('Coding - Chris'!BH86='Coding - Carolyn'!BH86, 1, 0)</f>
        <v>1</v>
      </c>
      <c r="BI86" s="36">
        <f>IF('Coding - Chris'!BI86='Coding - Carolyn'!BI86, 1, 0)</f>
        <v>1</v>
      </c>
      <c r="BJ86" s="36">
        <f>IF('Coding - Chris'!BJ86='Coding - Carolyn'!BJ86, 1, 0)</f>
        <v>1</v>
      </c>
      <c r="BK86" s="36">
        <f>IF('Coding - Chris'!BK86='Coding - Carolyn'!BK86, 1, 0)</f>
        <v>1</v>
      </c>
      <c r="BL86" s="36">
        <f>IF('Coding - Chris'!BL86='Coding - Carolyn'!BL86, 1, 0)</f>
        <v>1</v>
      </c>
      <c r="BM86" s="36">
        <f>IF('Coding - Chris'!BM86='Coding - Carolyn'!BM86, 1, 0)</f>
        <v>1</v>
      </c>
      <c r="BN86" s="36">
        <f>IF('Coding - Chris'!BN86='Coding - Carolyn'!BN86, 1, 0)</f>
        <v>1</v>
      </c>
      <c r="BO86" s="36">
        <f>IF('Coding - Chris'!BO86='Coding - Carolyn'!BO86, 1, 0)</f>
        <v>1</v>
      </c>
      <c r="BP86" s="36">
        <f>IF('Coding - Chris'!BP86='Coding - Carolyn'!BP86, 1, 0)</f>
        <v>1</v>
      </c>
      <c r="BQ86" s="36">
        <f>IF('Coding - Chris'!BQ86='Coding - Carolyn'!BQ86, 1, 0)</f>
        <v>1</v>
      </c>
      <c r="BR86" s="36">
        <f>IF('Coding - Chris'!BR86='Coding - Carolyn'!BR86, 1, 0)</f>
        <v>1</v>
      </c>
      <c r="BS86" s="36">
        <f>IF('Coding - Chris'!BS86='Coding - Carolyn'!BS86, 1, 0)</f>
        <v>1</v>
      </c>
      <c r="BT86" s="36">
        <f>IF('Coding - Chris'!BT86='Coding - Carolyn'!BT86, 1, 0)</f>
        <v>1</v>
      </c>
      <c r="BV86" s="36">
        <f>IF('Coding - Chris'!BV86='Coding - Carolyn'!BV86, 1, 0)</f>
        <v>1</v>
      </c>
    </row>
    <row r="87" spans="1:74" ht="17.100000000000001" thickBot="1">
      <c r="A87" s="52">
        <v>110</v>
      </c>
      <c r="B87" s="44"/>
      <c r="C87" s="44"/>
      <c r="D87" s="44"/>
      <c r="E87" s="44"/>
      <c r="F87" s="44"/>
      <c r="G87" s="28">
        <v>0</v>
      </c>
      <c r="H87" s="36">
        <f>IF('Coding - Chris'!H87='Coding - Carolyn'!H87, 1, 0)</f>
        <v>1</v>
      </c>
      <c r="I87" s="36">
        <f>IF('Coding - Chris'!I87='Coding - Carolyn'!I87, 1, 0)</f>
        <v>1</v>
      </c>
      <c r="J87" s="36">
        <f>IF('Coding - Chris'!J87='Coding - Carolyn'!J87, 1, 0)</f>
        <v>1</v>
      </c>
      <c r="K87" s="36">
        <f>IF('Coding - Chris'!K87='Coding - Carolyn'!K87, 1, 0)</f>
        <v>1</v>
      </c>
      <c r="L87" s="36">
        <f>IF('Coding - Chris'!L87='Coding - Carolyn'!L87, 1, 0)</f>
        <v>1</v>
      </c>
      <c r="M87" s="36">
        <f>IF('Coding - Chris'!M87='Coding - Carolyn'!M87, 1, 0)</f>
        <v>1</v>
      </c>
      <c r="N87" s="36"/>
      <c r="O87" s="36">
        <f>IF('Coding - Chris'!O87='Coding - Carolyn'!O87, 1, 0)</f>
        <v>1</v>
      </c>
      <c r="P87" s="36">
        <f>IF('Coding - Chris'!P87='Coding - Carolyn'!P87, 1, 0)</f>
        <v>1</v>
      </c>
      <c r="Q87" s="36">
        <f>IF('Coding - Chris'!Q87='Coding - Carolyn'!Q87, 1, 0)</f>
        <v>1</v>
      </c>
      <c r="R87" s="36">
        <f>IF('Coding - Chris'!R87='Coding - Carolyn'!R87, 1, 0)</f>
        <v>1</v>
      </c>
      <c r="S87" s="36">
        <f>IF('Coding - Chris'!S87='Coding - Carolyn'!S87, 1, 0)</f>
        <v>1</v>
      </c>
      <c r="T87" s="36">
        <f>IF('Coding - Chris'!T87='Coding - Carolyn'!T87, 1, 0)</f>
        <v>1</v>
      </c>
      <c r="U87" s="36">
        <f>IF('Coding - Chris'!U87='Coding - Carolyn'!U87, 1, 0)</f>
        <v>1</v>
      </c>
      <c r="V87" s="36">
        <f>IF('Coding - Chris'!V87='Coding - Carolyn'!V87, 1, 0)</f>
        <v>1</v>
      </c>
      <c r="W87" s="36">
        <f>IF('Coding - Chris'!W87='Coding - Carolyn'!W87, 1, 0)</f>
        <v>1</v>
      </c>
      <c r="X87" s="36">
        <f>IF('Coding - Chris'!X87='Coding - Carolyn'!X87, 1, 0)</f>
        <v>1</v>
      </c>
      <c r="Y87" s="36">
        <f>IF('Coding - Chris'!Y87='Coding - Carolyn'!Y87, 1, 0)</f>
        <v>1</v>
      </c>
      <c r="Z87" s="36">
        <f>IF('Coding - Chris'!Z87='Coding - Carolyn'!Z87, 1, 0)</f>
        <v>1</v>
      </c>
      <c r="AA87" s="36">
        <f>IF('Coding - Chris'!AA87='Coding - Carolyn'!AA87, 1, 0)</f>
        <v>1</v>
      </c>
      <c r="AB87" s="36">
        <f>IF('Coding - Chris'!AB87='Coding - Carolyn'!AB87, 1, 0)</f>
        <v>1</v>
      </c>
      <c r="AC87" s="36">
        <f>IF('Coding - Chris'!AC87='Coding - Carolyn'!AC87, 1, 0)</f>
        <v>1</v>
      </c>
      <c r="AD87" s="36">
        <f>IF('Coding - Chris'!AD87='Coding - Carolyn'!AD87, 1, 0)</f>
        <v>1</v>
      </c>
      <c r="AE87" s="36">
        <f>IF('Coding - Chris'!AE87='Coding - Carolyn'!AE87, 1, 0)</f>
        <v>1</v>
      </c>
      <c r="AF87" s="36">
        <f>IF('Coding - Chris'!AF87='Coding - Carolyn'!AF87, 1, 0)</f>
        <v>1</v>
      </c>
      <c r="AG87" s="36"/>
      <c r="AH87" s="36">
        <f>IF('Coding - Chris'!AH87='Coding - Carolyn'!AH87, 1, 0)</f>
        <v>1</v>
      </c>
      <c r="AI87" s="36">
        <f>IF('Coding - Chris'!AI87='Coding - Carolyn'!AI87, 1, 0)</f>
        <v>1</v>
      </c>
      <c r="AJ87" s="36">
        <f>IF('Coding - Chris'!AJ87='Coding - Carolyn'!AJ87, 1, 0)</f>
        <v>1</v>
      </c>
      <c r="AK87" s="36">
        <f>IF('Coding - Chris'!AK87='Coding - Carolyn'!AK87, 1, 0)</f>
        <v>1</v>
      </c>
      <c r="AL87" s="36">
        <f>IF('Coding - Chris'!AL87='Coding - Carolyn'!AL87, 1, 0)</f>
        <v>1</v>
      </c>
      <c r="AM87" s="36">
        <f>IF('Coding - Chris'!AM87='Coding - Carolyn'!AM87, 1, 0)</f>
        <v>1</v>
      </c>
      <c r="AN87" s="36">
        <f>IF('Coding - Chris'!AN87='Coding - Carolyn'!AN87, 1, 0)</f>
        <v>1</v>
      </c>
      <c r="AO87" s="36">
        <f>IF('Coding - Chris'!AO87='Coding - Carolyn'!AO87, 1, 0)</f>
        <v>1</v>
      </c>
      <c r="AP87" s="36"/>
      <c r="AQ87" s="36">
        <f>IF('Coding - Chris'!AQ87='Coding - Carolyn'!AQ87, 1, 0)</f>
        <v>1</v>
      </c>
      <c r="AR87" s="36">
        <f>IF('Coding - Chris'!AR87='Coding - Carolyn'!AR87, 1, 0)</f>
        <v>1</v>
      </c>
      <c r="AS87" s="36">
        <f>IF('Coding - Chris'!AS87='Coding - Carolyn'!AS87, 1, 0)</f>
        <v>1</v>
      </c>
      <c r="AT87" s="36">
        <f>IF('Coding - Chris'!AT87='Coding - Carolyn'!AT87, 1, 0)</f>
        <v>1</v>
      </c>
      <c r="AU87" s="36">
        <f>IF('Coding - Chris'!AU87='Coding - Carolyn'!AU87, 1, 0)</f>
        <v>1</v>
      </c>
      <c r="AV87" s="36">
        <f>IF('Coding - Chris'!AV87='Coding - Carolyn'!AV87, 1, 0)</f>
        <v>1</v>
      </c>
      <c r="AW87" s="36">
        <f>IF('Coding - Chris'!AW87='Coding - Carolyn'!AW87, 1, 0)</f>
        <v>1</v>
      </c>
      <c r="AX87" s="36">
        <f>IF('Coding - Chris'!AX87='Coding - Carolyn'!AX87, 1, 0)</f>
        <v>1</v>
      </c>
      <c r="AY87" s="36">
        <f>IF('Coding - Chris'!AY87='Coding - Carolyn'!AY87, 1, 0)</f>
        <v>1</v>
      </c>
      <c r="AZ87" s="36">
        <f>IF('Coding - Chris'!AZ87='Coding - Carolyn'!AZ87, 1, 0)</f>
        <v>1</v>
      </c>
      <c r="BA87" s="36"/>
      <c r="BB87" s="36">
        <f>IF('Coding - Chris'!BB87='Coding - Carolyn'!BB87, 1, 0)</f>
        <v>1</v>
      </c>
      <c r="BC87" s="36">
        <f>IF('Coding - Chris'!BC87='Coding - Carolyn'!BC87, 1, 0)</f>
        <v>1</v>
      </c>
      <c r="BD87" s="36">
        <f>IF('Coding - Chris'!BD87='Coding - Carolyn'!BD87, 1, 0)</f>
        <v>1</v>
      </c>
      <c r="BE87" s="36">
        <f>IF('Coding - Chris'!BE87='Coding - Carolyn'!BE87, 1, 0)</f>
        <v>1</v>
      </c>
      <c r="BF87" s="36">
        <f>IF('Coding - Chris'!BF87='Coding - Carolyn'!BF87, 1, 0)</f>
        <v>1</v>
      </c>
      <c r="BG87" s="36">
        <f>IF('Coding - Chris'!BG87='Coding - Carolyn'!BG87, 1, 0)</f>
        <v>1</v>
      </c>
      <c r="BH87" s="36">
        <f>IF('Coding - Chris'!BH87='Coding - Carolyn'!BH87, 1, 0)</f>
        <v>1</v>
      </c>
      <c r="BI87" s="36">
        <f>IF('Coding - Chris'!BI87='Coding - Carolyn'!BI87, 1, 0)</f>
        <v>1</v>
      </c>
      <c r="BJ87" s="36">
        <f>IF('Coding - Chris'!BJ87='Coding - Carolyn'!BJ87, 1, 0)</f>
        <v>1</v>
      </c>
      <c r="BK87" s="36">
        <f>IF('Coding - Chris'!BK87='Coding - Carolyn'!BK87, 1, 0)</f>
        <v>1</v>
      </c>
      <c r="BL87" s="36">
        <f>IF('Coding - Chris'!BL87='Coding - Carolyn'!BL87, 1, 0)</f>
        <v>1</v>
      </c>
      <c r="BM87" s="36">
        <f>IF('Coding - Chris'!BM87='Coding - Carolyn'!BM87, 1, 0)</f>
        <v>1</v>
      </c>
      <c r="BN87" s="36">
        <f>IF('Coding - Chris'!BN87='Coding - Carolyn'!BN87, 1, 0)</f>
        <v>1</v>
      </c>
      <c r="BO87" s="36">
        <f>IF('Coding - Chris'!BO87='Coding - Carolyn'!BO87, 1, 0)</f>
        <v>1</v>
      </c>
      <c r="BP87" s="36">
        <f>IF('Coding - Chris'!BP87='Coding - Carolyn'!BP87, 1, 0)</f>
        <v>1</v>
      </c>
      <c r="BQ87" s="36">
        <f>IF('Coding - Chris'!BQ87='Coding - Carolyn'!BQ87, 1, 0)</f>
        <v>1</v>
      </c>
      <c r="BR87" s="36">
        <f>IF('Coding - Chris'!BR87='Coding - Carolyn'!BR87, 1, 0)</f>
        <v>1</v>
      </c>
      <c r="BS87" s="36">
        <f>IF('Coding - Chris'!BS87='Coding - Carolyn'!BS87, 1, 0)</f>
        <v>1</v>
      </c>
      <c r="BT87" s="36">
        <f>IF('Coding - Chris'!BT87='Coding - Carolyn'!BT87, 1, 0)</f>
        <v>1</v>
      </c>
      <c r="BV87" s="36">
        <f>IF('Coding - Chris'!BV87='Coding - Carolyn'!BV87, 1, 0)</f>
        <v>1</v>
      </c>
    </row>
    <row r="88" spans="1:74" ht="17.100000000000001" thickBot="1">
      <c r="A88" s="52"/>
      <c r="B88" s="44"/>
      <c r="C88" s="44"/>
      <c r="D88" s="44"/>
      <c r="E88" s="44"/>
      <c r="F88" s="44"/>
      <c r="G88" s="28">
        <v>0</v>
      </c>
      <c r="H88" s="36">
        <f>IF('Coding - Chris'!H88='Coding - Carolyn'!H88, 1, 0)</f>
        <v>1</v>
      </c>
      <c r="I88" s="36">
        <f>IF('Coding - Chris'!I88='Coding - Carolyn'!I88, 1, 0)</f>
        <v>1</v>
      </c>
      <c r="J88" s="36">
        <f>IF('Coding - Chris'!J88='Coding - Carolyn'!J88, 1, 0)</f>
        <v>1</v>
      </c>
      <c r="K88" s="36">
        <f>IF('Coding - Chris'!K88='Coding - Carolyn'!K88, 1, 0)</f>
        <v>1</v>
      </c>
      <c r="L88" s="36">
        <f>IF('Coding - Chris'!L88='Coding - Carolyn'!L88, 1, 0)</f>
        <v>1</v>
      </c>
      <c r="M88" s="36">
        <f>IF('Coding - Chris'!M88='Coding - Carolyn'!M88, 1, 0)</f>
        <v>1</v>
      </c>
      <c r="N88" s="36"/>
      <c r="O88" s="36">
        <f>IF('Coding - Chris'!O88='Coding - Carolyn'!O88, 1, 0)</f>
        <v>1</v>
      </c>
      <c r="P88" s="36">
        <f>IF('Coding - Chris'!P88='Coding - Carolyn'!P88, 1, 0)</f>
        <v>1</v>
      </c>
      <c r="Q88" s="36">
        <f>IF('Coding - Chris'!Q88='Coding - Carolyn'!Q88, 1, 0)</f>
        <v>1</v>
      </c>
      <c r="R88" s="36">
        <f>IF('Coding - Chris'!R88='Coding - Carolyn'!R88, 1, 0)</f>
        <v>1</v>
      </c>
      <c r="S88" s="36">
        <f>IF('Coding - Chris'!S88='Coding - Carolyn'!S88, 1, 0)</f>
        <v>1</v>
      </c>
      <c r="T88" s="36">
        <f>IF('Coding - Chris'!T88='Coding - Carolyn'!T88, 1, 0)</f>
        <v>1</v>
      </c>
      <c r="U88" s="36">
        <f>IF('Coding - Chris'!U88='Coding - Carolyn'!U88, 1, 0)</f>
        <v>1</v>
      </c>
      <c r="V88" s="36">
        <f>IF('Coding - Chris'!V88='Coding - Carolyn'!V88, 1, 0)</f>
        <v>1</v>
      </c>
      <c r="W88" s="36">
        <f>IF('Coding - Chris'!W88='Coding - Carolyn'!W88, 1, 0)</f>
        <v>1</v>
      </c>
      <c r="X88" s="36">
        <f>IF('Coding - Chris'!X88='Coding - Carolyn'!X88, 1, 0)</f>
        <v>1</v>
      </c>
      <c r="Y88" s="36">
        <f>IF('Coding - Chris'!Y88='Coding - Carolyn'!Y88, 1, 0)</f>
        <v>1</v>
      </c>
      <c r="Z88" s="36">
        <f>IF('Coding - Chris'!Z88='Coding - Carolyn'!Z88, 1, 0)</f>
        <v>1</v>
      </c>
      <c r="AA88" s="36">
        <f>IF('Coding - Chris'!AA88='Coding - Carolyn'!AA88, 1, 0)</f>
        <v>1</v>
      </c>
      <c r="AB88" s="36">
        <f>IF('Coding - Chris'!AB88='Coding - Carolyn'!AB88, 1, 0)</f>
        <v>1</v>
      </c>
      <c r="AC88" s="36">
        <f>IF('Coding - Chris'!AC88='Coding - Carolyn'!AC88, 1, 0)</f>
        <v>1</v>
      </c>
      <c r="AD88" s="36">
        <f>IF('Coding - Chris'!AD88='Coding - Carolyn'!AD88, 1, 0)</f>
        <v>1</v>
      </c>
      <c r="AE88" s="36">
        <f>IF('Coding - Chris'!AE88='Coding - Carolyn'!AE88, 1, 0)</f>
        <v>1</v>
      </c>
      <c r="AF88" s="36">
        <f>IF('Coding - Chris'!AF88='Coding - Carolyn'!AF88, 1, 0)</f>
        <v>1</v>
      </c>
      <c r="AG88" s="36"/>
      <c r="AH88" s="36">
        <f>IF('Coding - Chris'!AH88='Coding - Carolyn'!AH88, 1, 0)</f>
        <v>1</v>
      </c>
      <c r="AI88" s="36">
        <f>IF('Coding - Chris'!AI88='Coding - Carolyn'!AI88, 1, 0)</f>
        <v>1</v>
      </c>
      <c r="AJ88" s="36">
        <f>IF('Coding - Chris'!AJ88='Coding - Carolyn'!AJ88, 1, 0)</f>
        <v>1</v>
      </c>
      <c r="AK88" s="36">
        <f>IF('Coding - Chris'!AK88='Coding - Carolyn'!AK88, 1, 0)</f>
        <v>1</v>
      </c>
      <c r="AL88" s="36">
        <f>IF('Coding - Chris'!AL88='Coding - Carolyn'!AL88, 1, 0)</f>
        <v>1</v>
      </c>
      <c r="AM88" s="36">
        <f>IF('Coding - Chris'!AM88='Coding - Carolyn'!AM88, 1, 0)</f>
        <v>1</v>
      </c>
      <c r="AN88" s="36">
        <f>IF('Coding - Chris'!AN88='Coding - Carolyn'!AN88, 1, 0)</f>
        <v>1</v>
      </c>
      <c r="AO88" s="36">
        <f>IF('Coding - Chris'!AO88='Coding - Carolyn'!AO88, 1, 0)</f>
        <v>1</v>
      </c>
      <c r="AP88" s="36"/>
      <c r="AQ88" s="36">
        <f>IF('Coding - Chris'!AQ88='Coding - Carolyn'!AQ88, 1, 0)</f>
        <v>1</v>
      </c>
      <c r="AR88" s="36">
        <f>IF('Coding - Chris'!AR88='Coding - Carolyn'!AR88, 1, 0)</f>
        <v>1</v>
      </c>
      <c r="AS88" s="36">
        <f>IF('Coding - Chris'!AS88='Coding - Carolyn'!AS88, 1, 0)</f>
        <v>1</v>
      </c>
      <c r="AT88" s="36">
        <f>IF('Coding - Chris'!AT88='Coding - Carolyn'!AT88, 1, 0)</f>
        <v>1</v>
      </c>
      <c r="AU88" s="36">
        <f>IF('Coding - Chris'!AU88='Coding - Carolyn'!AU88, 1, 0)</f>
        <v>1</v>
      </c>
      <c r="AV88" s="36">
        <f>IF('Coding - Chris'!AV88='Coding - Carolyn'!AV88, 1, 0)</f>
        <v>1</v>
      </c>
      <c r="AW88" s="36">
        <f>IF('Coding - Chris'!AW88='Coding - Carolyn'!AW88, 1, 0)</f>
        <v>1</v>
      </c>
      <c r="AX88" s="36">
        <f>IF('Coding - Chris'!AX88='Coding - Carolyn'!AX88, 1, 0)</f>
        <v>1</v>
      </c>
      <c r="AY88" s="36">
        <f>IF('Coding - Chris'!AY88='Coding - Carolyn'!AY88, 1, 0)</f>
        <v>1</v>
      </c>
      <c r="AZ88" s="36">
        <f>IF('Coding - Chris'!AZ88='Coding - Carolyn'!AZ88, 1, 0)</f>
        <v>1</v>
      </c>
      <c r="BA88" s="36"/>
      <c r="BB88" s="36">
        <f>IF('Coding - Chris'!BB88='Coding - Carolyn'!BB88, 1, 0)</f>
        <v>1</v>
      </c>
      <c r="BC88" s="36">
        <f>IF('Coding - Chris'!BC88='Coding - Carolyn'!BC88, 1, 0)</f>
        <v>1</v>
      </c>
      <c r="BD88" s="36">
        <f>IF('Coding - Chris'!BD88='Coding - Carolyn'!BD88, 1, 0)</f>
        <v>1</v>
      </c>
      <c r="BE88" s="36">
        <f>IF('Coding - Chris'!BE88='Coding - Carolyn'!BE88, 1, 0)</f>
        <v>1</v>
      </c>
      <c r="BF88" s="36">
        <f>IF('Coding - Chris'!BF88='Coding - Carolyn'!BF88, 1, 0)</f>
        <v>1</v>
      </c>
      <c r="BG88" s="36">
        <f>IF('Coding - Chris'!BG88='Coding - Carolyn'!BG88, 1, 0)</f>
        <v>1</v>
      </c>
      <c r="BH88" s="36">
        <f>IF('Coding - Chris'!BH88='Coding - Carolyn'!BH88, 1, 0)</f>
        <v>1</v>
      </c>
      <c r="BI88" s="36">
        <f>IF('Coding - Chris'!BI88='Coding - Carolyn'!BI88, 1, 0)</f>
        <v>1</v>
      </c>
      <c r="BJ88" s="36">
        <f>IF('Coding - Chris'!BJ88='Coding - Carolyn'!BJ88, 1, 0)</f>
        <v>1</v>
      </c>
      <c r="BK88" s="36">
        <f>IF('Coding - Chris'!BK88='Coding - Carolyn'!BK88, 1, 0)</f>
        <v>1</v>
      </c>
      <c r="BL88" s="36">
        <f>IF('Coding - Chris'!BL88='Coding - Carolyn'!BL88, 1, 0)</f>
        <v>1</v>
      </c>
      <c r="BM88" s="36">
        <f>IF('Coding - Chris'!BM88='Coding - Carolyn'!BM88, 1, 0)</f>
        <v>1</v>
      </c>
      <c r="BN88" s="36">
        <f>IF('Coding - Chris'!BN88='Coding - Carolyn'!BN88, 1, 0)</f>
        <v>1</v>
      </c>
      <c r="BO88" s="36">
        <f>IF('Coding - Chris'!BO88='Coding - Carolyn'!BO88, 1, 0)</f>
        <v>1</v>
      </c>
      <c r="BP88" s="36">
        <f>IF('Coding - Chris'!BP88='Coding - Carolyn'!BP88, 1, 0)</f>
        <v>1</v>
      </c>
      <c r="BQ88" s="36">
        <f>IF('Coding - Chris'!BQ88='Coding - Carolyn'!BQ88, 1, 0)</f>
        <v>1</v>
      </c>
      <c r="BR88" s="36">
        <f>IF('Coding - Chris'!BR88='Coding - Carolyn'!BR88, 1, 0)</f>
        <v>1</v>
      </c>
      <c r="BS88" s="36">
        <f>IF('Coding - Chris'!BS88='Coding - Carolyn'!BS88, 1, 0)</f>
        <v>1</v>
      </c>
      <c r="BT88" s="36">
        <f>IF('Coding - Chris'!BT88='Coding - Carolyn'!BT88, 1, 0)</f>
        <v>1</v>
      </c>
      <c r="BV88" s="36">
        <f>IF('Coding - Chris'!BV88='Coding - Carolyn'!BV88, 1, 0)</f>
        <v>1</v>
      </c>
    </row>
    <row r="89" spans="1:74" ht="17.100000000000001" thickBot="1">
      <c r="A89" s="52">
        <v>121</v>
      </c>
      <c r="B89" s="44"/>
      <c r="C89" s="44"/>
      <c r="D89" s="44"/>
      <c r="E89" s="44"/>
      <c r="F89" s="44"/>
      <c r="G89" s="28">
        <v>0</v>
      </c>
      <c r="H89" s="36">
        <f>IF('Coding - Chris'!H89='Coding - Carolyn'!H89, 1, 0)</f>
        <v>1</v>
      </c>
      <c r="I89" s="36">
        <f>IF('Coding - Chris'!I89='Coding - Carolyn'!I89, 1, 0)</f>
        <v>1</v>
      </c>
      <c r="J89" s="36">
        <f>IF('Coding - Chris'!J89='Coding - Carolyn'!J89, 1, 0)</f>
        <v>1</v>
      </c>
      <c r="K89" s="36">
        <f>IF('Coding - Chris'!K89='Coding - Carolyn'!K89, 1, 0)</f>
        <v>1</v>
      </c>
      <c r="L89" s="36">
        <f>IF('Coding - Chris'!L89='Coding - Carolyn'!L89, 1, 0)</f>
        <v>1</v>
      </c>
      <c r="M89" s="36">
        <f>IF('Coding - Chris'!M89='Coding - Carolyn'!M89, 1, 0)</f>
        <v>1</v>
      </c>
      <c r="N89" s="36"/>
      <c r="O89" s="36">
        <f>IF('Coding - Chris'!O89='Coding - Carolyn'!O89, 1, 0)</f>
        <v>1</v>
      </c>
      <c r="P89" s="36">
        <f>IF('Coding - Chris'!P89='Coding - Carolyn'!P89, 1, 0)</f>
        <v>1</v>
      </c>
      <c r="Q89" s="36">
        <f>IF('Coding - Chris'!Q89='Coding - Carolyn'!Q89, 1, 0)</f>
        <v>1</v>
      </c>
      <c r="R89" s="36">
        <f>IF('Coding - Chris'!R89='Coding - Carolyn'!R89, 1, 0)</f>
        <v>1</v>
      </c>
      <c r="S89" s="36">
        <f>IF('Coding - Chris'!S89='Coding - Carolyn'!S89, 1, 0)</f>
        <v>1</v>
      </c>
      <c r="T89" s="36">
        <f>IF('Coding - Chris'!T89='Coding - Carolyn'!T89, 1, 0)</f>
        <v>1</v>
      </c>
      <c r="U89" s="36">
        <f>IF('Coding - Chris'!U89='Coding - Carolyn'!U89, 1, 0)</f>
        <v>1</v>
      </c>
      <c r="V89" s="36">
        <f>IF('Coding - Chris'!V89='Coding - Carolyn'!V89, 1, 0)</f>
        <v>1</v>
      </c>
      <c r="W89" s="36">
        <f>IF('Coding - Chris'!W89='Coding - Carolyn'!W89, 1, 0)</f>
        <v>1</v>
      </c>
      <c r="X89" s="36">
        <f>IF('Coding - Chris'!X89='Coding - Carolyn'!X89, 1, 0)</f>
        <v>1</v>
      </c>
      <c r="Y89" s="36">
        <f>IF('Coding - Chris'!Y89='Coding - Carolyn'!Y89, 1, 0)</f>
        <v>1</v>
      </c>
      <c r="Z89" s="36">
        <f>IF('Coding - Chris'!Z89='Coding - Carolyn'!Z89, 1, 0)</f>
        <v>1</v>
      </c>
      <c r="AA89" s="36">
        <f>IF('Coding - Chris'!AA89='Coding - Carolyn'!AA89, 1, 0)</f>
        <v>1</v>
      </c>
      <c r="AB89" s="36">
        <f>IF('Coding - Chris'!AB89='Coding - Carolyn'!AB89, 1, 0)</f>
        <v>1</v>
      </c>
      <c r="AC89" s="36">
        <f>IF('Coding - Chris'!AC89='Coding - Carolyn'!AC89, 1, 0)</f>
        <v>1</v>
      </c>
      <c r="AD89" s="36">
        <f>IF('Coding - Chris'!AD89='Coding - Carolyn'!AD89, 1, 0)</f>
        <v>1</v>
      </c>
      <c r="AE89" s="36">
        <f>IF('Coding - Chris'!AE89='Coding - Carolyn'!AE89, 1, 0)</f>
        <v>1</v>
      </c>
      <c r="AF89" s="36">
        <f>IF('Coding - Chris'!AF89='Coding - Carolyn'!AF89, 1, 0)</f>
        <v>1</v>
      </c>
      <c r="AG89" s="36"/>
      <c r="AH89" s="36">
        <f>IF('Coding - Chris'!AH89='Coding - Carolyn'!AH89, 1, 0)</f>
        <v>1</v>
      </c>
      <c r="AI89" s="36">
        <f>IF('Coding - Chris'!AI89='Coding - Carolyn'!AI89, 1, 0)</f>
        <v>1</v>
      </c>
      <c r="AJ89" s="36">
        <f>IF('Coding - Chris'!AJ89='Coding - Carolyn'!AJ89, 1, 0)</f>
        <v>1</v>
      </c>
      <c r="AK89" s="36">
        <f>IF('Coding - Chris'!AK89='Coding - Carolyn'!AK89, 1, 0)</f>
        <v>1</v>
      </c>
      <c r="AL89" s="36">
        <f>IF('Coding - Chris'!AL89='Coding - Carolyn'!AL89, 1, 0)</f>
        <v>1</v>
      </c>
      <c r="AM89" s="36">
        <f>IF('Coding - Chris'!AM89='Coding - Carolyn'!AM89, 1, 0)</f>
        <v>1</v>
      </c>
      <c r="AN89" s="36">
        <f>IF('Coding - Chris'!AN89='Coding - Carolyn'!AN89, 1, 0)</f>
        <v>1</v>
      </c>
      <c r="AO89" s="36">
        <f>IF('Coding - Chris'!AO89='Coding - Carolyn'!AO89, 1, 0)</f>
        <v>1</v>
      </c>
      <c r="AP89" s="36"/>
      <c r="AQ89" s="36">
        <f>IF('Coding - Chris'!AQ89='Coding - Carolyn'!AQ89, 1, 0)</f>
        <v>1</v>
      </c>
      <c r="AR89" s="36">
        <f>IF('Coding - Chris'!AR89='Coding - Carolyn'!AR89, 1, 0)</f>
        <v>1</v>
      </c>
      <c r="AS89" s="36">
        <f>IF('Coding - Chris'!AS89='Coding - Carolyn'!AS89, 1, 0)</f>
        <v>1</v>
      </c>
      <c r="AT89" s="36">
        <f>IF('Coding - Chris'!AT89='Coding - Carolyn'!AT89, 1, 0)</f>
        <v>1</v>
      </c>
      <c r="AU89" s="36">
        <f>IF('Coding - Chris'!AU89='Coding - Carolyn'!AU89, 1, 0)</f>
        <v>1</v>
      </c>
      <c r="AV89" s="36">
        <f>IF('Coding - Chris'!AV89='Coding - Carolyn'!AV89, 1, 0)</f>
        <v>1</v>
      </c>
      <c r="AW89" s="36">
        <f>IF('Coding - Chris'!AW89='Coding - Carolyn'!AW89, 1, 0)</f>
        <v>1</v>
      </c>
      <c r="AX89" s="36">
        <f>IF('Coding - Chris'!AX89='Coding - Carolyn'!AX89, 1, 0)</f>
        <v>1</v>
      </c>
      <c r="AY89" s="36">
        <f>IF('Coding - Chris'!AY89='Coding - Carolyn'!AY89, 1, 0)</f>
        <v>1</v>
      </c>
      <c r="AZ89" s="36">
        <f>IF('Coding - Chris'!AZ89='Coding - Carolyn'!AZ89, 1, 0)</f>
        <v>1</v>
      </c>
      <c r="BA89" s="36"/>
      <c r="BB89" s="36">
        <f>IF('Coding - Chris'!BB89='Coding - Carolyn'!BB89, 1, 0)</f>
        <v>1</v>
      </c>
      <c r="BC89" s="36">
        <f>IF('Coding - Chris'!BC89='Coding - Carolyn'!BC89, 1, 0)</f>
        <v>1</v>
      </c>
      <c r="BD89" s="36">
        <f>IF('Coding - Chris'!BD89='Coding - Carolyn'!BD89, 1, 0)</f>
        <v>1</v>
      </c>
      <c r="BE89" s="36">
        <f>IF('Coding - Chris'!BE89='Coding - Carolyn'!BE89, 1, 0)</f>
        <v>1</v>
      </c>
      <c r="BF89" s="36">
        <f>IF('Coding - Chris'!BF89='Coding - Carolyn'!BF89, 1, 0)</f>
        <v>1</v>
      </c>
      <c r="BG89" s="36">
        <f>IF('Coding - Chris'!BG89='Coding - Carolyn'!BG89, 1, 0)</f>
        <v>1</v>
      </c>
      <c r="BH89" s="36">
        <f>IF('Coding - Chris'!BH89='Coding - Carolyn'!BH89, 1, 0)</f>
        <v>1</v>
      </c>
      <c r="BI89" s="36">
        <f>IF('Coding - Chris'!BI89='Coding - Carolyn'!BI89, 1, 0)</f>
        <v>1</v>
      </c>
      <c r="BJ89" s="36">
        <f>IF('Coding - Chris'!BJ89='Coding - Carolyn'!BJ89, 1, 0)</f>
        <v>1</v>
      </c>
      <c r="BK89" s="36">
        <f>IF('Coding - Chris'!BK89='Coding - Carolyn'!BK89, 1, 0)</f>
        <v>1</v>
      </c>
      <c r="BL89" s="36">
        <f>IF('Coding - Chris'!BL89='Coding - Carolyn'!BL89, 1, 0)</f>
        <v>1</v>
      </c>
      <c r="BM89" s="36">
        <f>IF('Coding - Chris'!BM89='Coding - Carolyn'!BM89, 1, 0)</f>
        <v>1</v>
      </c>
      <c r="BN89" s="36">
        <f>IF('Coding - Chris'!BN89='Coding - Carolyn'!BN89, 1, 0)</f>
        <v>1</v>
      </c>
      <c r="BO89" s="36">
        <f>IF('Coding - Chris'!BO89='Coding - Carolyn'!BO89, 1, 0)</f>
        <v>1</v>
      </c>
      <c r="BP89" s="36">
        <f>IF('Coding - Chris'!BP89='Coding - Carolyn'!BP89, 1, 0)</f>
        <v>1</v>
      </c>
      <c r="BQ89" s="36">
        <f>IF('Coding - Chris'!BQ89='Coding - Carolyn'!BQ89, 1, 0)</f>
        <v>1</v>
      </c>
      <c r="BR89" s="36">
        <f>IF('Coding - Chris'!BR89='Coding - Carolyn'!BR89, 1, 0)</f>
        <v>1</v>
      </c>
      <c r="BS89" s="36">
        <f>IF('Coding - Chris'!BS89='Coding - Carolyn'!BS89, 1, 0)</f>
        <v>1</v>
      </c>
      <c r="BT89" s="36">
        <f>IF('Coding - Chris'!BT89='Coding - Carolyn'!BT89, 1, 0)</f>
        <v>1</v>
      </c>
      <c r="BV89" s="36">
        <f>IF('Coding - Chris'!BV89='Coding - Carolyn'!BV89, 1, 0)</f>
        <v>1</v>
      </c>
    </row>
    <row r="90" spans="1:74" ht="17.100000000000001" thickBot="1">
      <c r="A90" s="52">
        <v>131</v>
      </c>
      <c r="B90" s="44"/>
      <c r="C90" s="44"/>
      <c r="D90" s="44"/>
      <c r="E90" s="44"/>
      <c r="F90" s="44"/>
      <c r="G90" s="28">
        <v>0</v>
      </c>
      <c r="H90" s="36">
        <f>IF('Coding - Chris'!H90='Coding - Carolyn'!H90, 1, 0)</f>
        <v>1</v>
      </c>
      <c r="I90" s="36">
        <f>IF('Coding - Chris'!I90='Coding - Carolyn'!I90, 1, 0)</f>
        <v>1</v>
      </c>
      <c r="J90" s="36">
        <f>IF('Coding - Chris'!J90='Coding - Carolyn'!J90, 1, 0)</f>
        <v>1</v>
      </c>
      <c r="K90" s="36">
        <f>IF('Coding - Chris'!K90='Coding - Carolyn'!K90, 1, 0)</f>
        <v>1</v>
      </c>
      <c r="L90" s="36">
        <f>IF('Coding - Chris'!L90='Coding - Carolyn'!L90, 1, 0)</f>
        <v>1</v>
      </c>
      <c r="M90" s="36">
        <f>IF('Coding - Chris'!M90='Coding - Carolyn'!M90, 1, 0)</f>
        <v>1</v>
      </c>
      <c r="N90" s="36"/>
      <c r="O90" s="36">
        <f>IF('Coding - Chris'!O90='Coding - Carolyn'!O90, 1, 0)</f>
        <v>1</v>
      </c>
      <c r="P90" s="36">
        <f>IF('Coding - Chris'!P90='Coding - Carolyn'!P90, 1, 0)</f>
        <v>1</v>
      </c>
      <c r="Q90" s="36">
        <f>IF('Coding - Chris'!Q90='Coding - Carolyn'!Q90, 1, 0)</f>
        <v>1</v>
      </c>
      <c r="R90" s="36">
        <f>IF('Coding - Chris'!R90='Coding - Carolyn'!R90, 1, 0)</f>
        <v>1</v>
      </c>
      <c r="S90" s="36">
        <f>IF('Coding - Chris'!S90='Coding - Carolyn'!S90, 1, 0)</f>
        <v>1</v>
      </c>
      <c r="T90" s="36">
        <f>IF('Coding - Chris'!T90='Coding - Carolyn'!T90, 1, 0)</f>
        <v>1</v>
      </c>
      <c r="U90" s="36">
        <f>IF('Coding - Chris'!U90='Coding - Carolyn'!U90, 1, 0)</f>
        <v>1</v>
      </c>
      <c r="V90" s="36">
        <f>IF('Coding - Chris'!V90='Coding - Carolyn'!V90, 1, 0)</f>
        <v>1</v>
      </c>
      <c r="W90" s="36">
        <f>IF('Coding - Chris'!W90='Coding - Carolyn'!W90, 1, 0)</f>
        <v>1</v>
      </c>
      <c r="X90" s="36">
        <f>IF('Coding - Chris'!X90='Coding - Carolyn'!X90, 1, 0)</f>
        <v>1</v>
      </c>
      <c r="Y90" s="36">
        <f>IF('Coding - Chris'!Y90='Coding - Carolyn'!Y90, 1, 0)</f>
        <v>1</v>
      </c>
      <c r="Z90" s="36">
        <f>IF('Coding - Chris'!Z90='Coding - Carolyn'!Z90, 1, 0)</f>
        <v>1</v>
      </c>
      <c r="AA90" s="36">
        <f>IF('Coding - Chris'!AA90='Coding - Carolyn'!AA90, 1, 0)</f>
        <v>1</v>
      </c>
      <c r="AB90" s="36">
        <f>IF('Coding - Chris'!AB90='Coding - Carolyn'!AB90, 1, 0)</f>
        <v>1</v>
      </c>
      <c r="AC90" s="36">
        <f>IF('Coding - Chris'!AC90='Coding - Carolyn'!AC90, 1, 0)</f>
        <v>1</v>
      </c>
      <c r="AD90" s="36">
        <f>IF('Coding - Chris'!AD90='Coding - Carolyn'!AD90, 1, 0)</f>
        <v>1</v>
      </c>
      <c r="AE90" s="36">
        <f>IF('Coding - Chris'!AE90='Coding - Carolyn'!AE90, 1, 0)</f>
        <v>1</v>
      </c>
      <c r="AF90" s="36">
        <f>IF('Coding - Chris'!AF90='Coding - Carolyn'!AF90, 1, 0)</f>
        <v>1</v>
      </c>
      <c r="AG90" s="36"/>
      <c r="AH90" s="36">
        <f>IF('Coding - Chris'!AH90='Coding - Carolyn'!AH90, 1, 0)</f>
        <v>1</v>
      </c>
      <c r="AI90" s="36">
        <f>IF('Coding - Chris'!AI90='Coding - Carolyn'!AI90, 1, 0)</f>
        <v>1</v>
      </c>
      <c r="AJ90" s="36">
        <f>IF('Coding - Chris'!AJ90='Coding - Carolyn'!AJ90, 1, 0)</f>
        <v>1</v>
      </c>
      <c r="AK90" s="36">
        <f>IF('Coding - Chris'!AK90='Coding - Carolyn'!AK90, 1, 0)</f>
        <v>1</v>
      </c>
      <c r="AL90" s="36">
        <f>IF('Coding - Chris'!AL90='Coding - Carolyn'!AL90, 1, 0)</f>
        <v>1</v>
      </c>
      <c r="AM90" s="36">
        <f>IF('Coding - Chris'!AM90='Coding - Carolyn'!AM90, 1, 0)</f>
        <v>1</v>
      </c>
      <c r="AN90" s="36">
        <f>IF('Coding - Chris'!AN90='Coding - Carolyn'!AN90, 1, 0)</f>
        <v>1</v>
      </c>
      <c r="AO90" s="36">
        <f>IF('Coding - Chris'!AO90='Coding - Carolyn'!AO90, 1, 0)</f>
        <v>1</v>
      </c>
      <c r="AP90" s="36"/>
      <c r="AQ90" s="36">
        <f>IF('Coding - Chris'!AQ90='Coding - Carolyn'!AQ90, 1, 0)</f>
        <v>1</v>
      </c>
      <c r="AR90" s="36">
        <f>IF('Coding - Chris'!AR90='Coding - Carolyn'!AR90, 1, 0)</f>
        <v>1</v>
      </c>
      <c r="AS90" s="36">
        <f>IF('Coding - Chris'!AS90='Coding - Carolyn'!AS90, 1, 0)</f>
        <v>1</v>
      </c>
      <c r="AT90" s="36">
        <f>IF('Coding - Chris'!AT90='Coding - Carolyn'!AT90, 1, 0)</f>
        <v>1</v>
      </c>
      <c r="AU90" s="36">
        <f>IF('Coding - Chris'!AU90='Coding - Carolyn'!AU90, 1, 0)</f>
        <v>1</v>
      </c>
      <c r="AV90" s="36">
        <f>IF('Coding - Chris'!AV90='Coding - Carolyn'!AV90, 1, 0)</f>
        <v>1</v>
      </c>
      <c r="AW90" s="36">
        <f>IF('Coding - Chris'!AW90='Coding - Carolyn'!AW90, 1, 0)</f>
        <v>1</v>
      </c>
      <c r="AX90" s="36">
        <f>IF('Coding - Chris'!AX90='Coding - Carolyn'!AX90, 1, 0)</f>
        <v>1</v>
      </c>
      <c r="AY90" s="36">
        <f>IF('Coding - Chris'!AY90='Coding - Carolyn'!AY90, 1, 0)</f>
        <v>1</v>
      </c>
      <c r="AZ90" s="36">
        <f>IF('Coding - Chris'!AZ90='Coding - Carolyn'!AZ90, 1, 0)</f>
        <v>1</v>
      </c>
      <c r="BA90" s="36"/>
      <c r="BB90" s="36">
        <f>IF('Coding - Chris'!BB90='Coding - Carolyn'!BB90, 1, 0)</f>
        <v>1</v>
      </c>
      <c r="BC90" s="36">
        <f>IF('Coding - Chris'!BC90='Coding - Carolyn'!BC90, 1, 0)</f>
        <v>1</v>
      </c>
      <c r="BD90" s="36">
        <f>IF('Coding - Chris'!BD90='Coding - Carolyn'!BD90, 1, 0)</f>
        <v>1</v>
      </c>
      <c r="BE90" s="36">
        <f>IF('Coding - Chris'!BE90='Coding - Carolyn'!BE90, 1, 0)</f>
        <v>1</v>
      </c>
      <c r="BF90" s="36">
        <f>IF('Coding - Chris'!BF90='Coding - Carolyn'!BF90, 1, 0)</f>
        <v>1</v>
      </c>
      <c r="BG90" s="36">
        <f>IF('Coding - Chris'!BG90='Coding - Carolyn'!BG90, 1, 0)</f>
        <v>1</v>
      </c>
      <c r="BH90" s="36">
        <f>IF('Coding - Chris'!BH90='Coding - Carolyn'!BH90, 1, 0)</f>
        <v>1</v>
      </c>
      <c r="BI90" s="36">
        <f>IF('Coding - Chris'!BI90='Coding - Carolyn'!BI90, 1, 0)</f>
        <v>1</v>
      </c>
      <c r="BJ90" s="36">
        <f>IF('Coding - Chris'!BJ90='Coding - Carolyn'!BJ90, 1, 0)</f>
        <v>1</v>
      </c>
      <c r="BK90" s="36">
        <f>IF('Coding - Chris'!BK90='Coding - Carolyn'!BK90, 1, 0)</f>
        <v>1</v>
      </c>
      <c r="BL90" s="36">
        <f>IF('Coding - Chris'!BL90='Coding - Carolyn'!BL90, 1, 0)</f>
        <v>1</v>
      </c>
      <c r="BM90" s="36">
        <f>IF('Coding - Chris'!BM90='Coding - Carolyn'!BM90, 1, 0)</f>
        <v>1</v>
      </c>
      <c r="BN90" s="36">
        <f>IF('Coding - Chris'!BN90='Coding - Carolyn'!BN90, 1, 0)</f>
        <v>1</v>
      </c>
      <c r="BO90" s="36">
        <f>IF('Coding - Chris'!BO90='Coding - Carolyn'!BO90, 1, 0)</f>
        <v>1</v>
      </c>
      <c r="BP90" s="36">
        <f>IF('Coding - Chris'!BP90='Coding - Carolyn'!BP90, 1, 0)</f>
        <v>1</v>
      </c>
      <c r="BQ90" s="36">
        <f>IF('Coding - Chris'!BQ90='Coding - Carolyn'!BQ90, 1, 0)</f>
        <v>1</v>
      </c>
      <c r="BR90" s="36">
        <f>IF('Coding - Chris'!BR90='Coding - Carolyn'!BR90, 1, 0)</f>
        <v>1</v>
      </c>
      <c r="BS90" s="36">
        <f>IF('Coding - Chris'!BS90='Coding - Carolyn'!BS90, 1, 0)</f>
        <v>1</v>
      </c>
      <c r="BT90" s="36">
        <f>IF('Coding - Chris'!BT90='Coding - Carolyn'!BT90, 1, 0)</f>
        <v>1</v>
      </c>
      <c r="BV90" s="36">
        <f>IF('Coding - Chris'!BV90='Coding - Carolyn'!BV90, 1, 0)</f>
        <v>1</v>
      </c>
    </row>
    <row r="91" spans="1:74" ht="17.100000000000001" thickBot="1">
      <c r="A91" s="52"/>
      <c r="B91" s="44"/>
      <c r="C91" s="44"/>
      <c r="D91" s="44"/>
      <c r="E91" s="44"/>
      <c r="F91" s="44"/>
      <c r="G91" s="28">
        <v>0</v>
      </c>
      <c r="H91" s="36">
        <f>IF('Coding - Chris'!H91='Coding - Carolyn'!H91, 1, 0)</f>
        <v>1</v>
      </c>
      <c r="I91" s="36">
        <f>IF('Coding - Chris'!I91='Coding - Carolyn'!I91, 1, 0)</f>
        <v>1</v>
      </c>
      <c r="J91" s="36">
        <f>IF('Coding - Chris'!J91='Coding - Carolyn'!J91, 1, 0)</f>
        <v>1</v>
      </c>
      <c r="K91" s="36">
        <f>IF('Coding - Chris'!K91='Coding - Carolyn'!K91, 1, 0)</f>
        <v>1</v>
      </c>
      <c r="L91" s="36">
        <f>IF('Coding - Chris'!L91='Coding - Carolyn'!L91, 1, 0)</f>
        <v>1</v>
      </c>
      <c r="M91" s="36">
        <f>IF('Coding - Chris'!M91='Coding - Carolyn'!M91, 1, 0)</f>
        <v>1</v>
      </c>
      <c r="N91" s="36"/>
      <c r="O91" s="36">
        <f>IF('Coding - Chris'!O91='Coding - Carolyn'!O91, 1, 0)</f>
        <v>1</v>
      </c>
      <c r="P91" s="36">
        <f>IF('Coding - Chris'!P91='Coding - Carolyn'!P91, 1, 0)</f>
        <v>1</v>
      </c>
      <c r="Q91" s="36">
        <f>IF('Coding - Chris'!Q91='Coding - Carolyn'!Q91, 1, 0)</f>
        <v>1</v>
      </c>
      <c r="R91" s="36">
        <f>IF('Coding - Chris'!R91='Coding - Carolyn'!R91, 1, 0)</f>
        <v>1</v>
      </c>
      <c r="S91" s="36">
        <f>IF('Coding - Chris'!S91='Coding - Carolyn'!S91, 1, 0)</f>
        <v>1</v>
      </c>
      <c r="T91" s="36">
        <f>IF('Coding - Chris'!T91='Coding - Carolyn'!T91, 1, 0)</f>
        <v>1</v>
      </c>
      <c r="U91" s="36">
        <f>IF('Coding - Chris'!U91='Coding - Carolyn'!U91, 1, 0)</f>
        <v>1</v>
      </c>
      <c r="V91" s="36">
        <f>IF('Coding - Chris'!V91='Coding - Carolyn'!V91, 1, 0)</f>
        <v>1</v>
      </c>
      <c r="W91" s="36">
        <f>IF('Coding - Chris'!W91='Coding - Carolyn'!W91, 1, 0)</f>
        <v>1</v>
      </c>
      <c r="X91" s="36">
        <f>IF('Coding - Chris'!X91='Coding - Carolyn'!X91, 1, 0)</f>
        <v>1</v>
      </c>
      <c r="Y91" s="36">
        <f>IF('Coding - Chris'!Y91='Coding - Carolyn'!Y91, 1, 0)</f>
        <v>1</v>
      </c>
      <c r="Z91" s="36">
        <f>IF('Coding - Chris'!Z91='Coding - Carolyn'!Z91, 1, 0)</f>
        <v>1</v>
      </c>
      <c r="AA91" s="36">
        <f>IF('Coding - Chris'!AA91='Coding - Carolyn'!AA91, 1, 0)</f>
        <v>1</v>
      </c>
      <c r="AB91" s="36">
        <f>IF('Coding - Chris'!AB91='Coding - Carolyn'!AB91, 1, 0)</f>
        <v>1</v>
      </c>
      <c r="AC91" s="36">
        <f>IF('Coding - Chris'!AC91='Coding - Carolyn'!AC91, 1, 0)</f>
        <v>1</v>
      </c>
      <c r="AD91" s="36">
        <f>IF('Coding - Chris'!AD91='Coding - Carolyn'!AD91, 1, 0)</f>
        <v>1</v>
      </c>
      <c r="AE91" s="36">
        <f>IF('Coding - Chris'!AE91='Coding - Carolyn'!AE91, 1, 0)</f>
        <v>1</v>
      </c>
      <c r="AF91" s="36">
        <f>IF('Coding - Chris'!AF91='Coding - Carolyn'!AF91, 1, 0)</f>
        <v>1</v>
      </c>
      <c r="AG91" s="36"/>
      <c r="AH91" s="36">
        <f>IF('Coding - Chris'!AH91='Coding - Carolyn'!AH91, 1, 0)</f>
        <v>1</v>
      </c>
      <c r="AI91" s="36">
        <f>IF('Coding - Chris'!AI91='Coding - Carolyn'!AI91, 1, 0)</f>
        <v>1</v>
      </c>
      <c r="AJ91" s="36">
        <f>IF('Coding - Chris'!AJ91='Coding - Carolyn'!AJ91, 1, 0)</f>
        <v>1</v>
      </c>
      <c r="AK91" s="36">
        <f>IF('Coding - Chris'!AK91='Coding - Carolyn'!AK91, 1, 0)</f>
        <v>1</v>
      </c>
      <c r="AL91" s="36">
        <f>IF('Coding - Chris'!AL91='Coding - Carolyn'!AL91, 1, 0)</f>
        <v>1</v>
      </c>
      <c r="AM91" s="36">
        <f>IF('Coding - Chris'!AM91='Coding - Carolyn'!AM91, 1, 0)</f>
        <v>1</v>
      </c>
      <c r="AN91" s="36">
        <f>IF('Coding - Chris'!AN91='Coding - Carolyn'!AN91, 1, 0)</f>
        <v>1</v>
      </c>
      <c r="AO91" s="36">
        <f>IF('Coding - Chris'!AO91='Coding - Carolyn'!AO91, 1, 0)</f>
        <v>1</v>
      </c>
      <c r="AP91" s="36"/>
      <c r="AQ91" s="36">
        <f>IF('Coding - Chris'!AQ91='Coding - Carolyn'!AQ91, 1, 0)</f>
        <v>1</v>
      </c>
      <c r="AR91" s="36">
        <f>IF('Coding - Chris'!AR91='Coding - Carolyn'!AR91, 1, 0)</f>
        <v>1</v>
      </c>
      <c r="AS91" s="36">
        <f>IF('Coding - Chris'!AS91='Coding - Carolyn'!AS91, 1, 0)</f>
        <v>1</v>
      </c>
      <c r="AT91" s="36">
        <f>IF('Coding - Chris'!AT91='Coding - Carolyn'!AT91, 1, 0)</f>
        <v>1</v>
      </c>
      <c r="AU91" s="36">
        <f>IF('Coding - Chris'!AU91='Coding - Carolyn'!AU91, 1, 0)</f>
        <v>1</v>
      </c>
      <c r="AV91" s="36">
        <f>IF('Coding - Chris'!AV91='Coding - Carolyn'!AV91, 1, 0)</f>
        <v>1</v>
      </c>
      <c r="AW91" s="36">
        <f>IF('Coding - Chris'!AW91='Coding - Carolyn'!AW91, 1, 0)</f>
        <v>1</v>
      </c>
      <c r="AX91" s="36">
        <f>IF('Coding - Chris'!AX91='Coding - Carolyn'!AX91, 1, 0)</f>
        <v>1</v>
      </c>
      <c r="AY91" s="36">
        <f>IF('Coding - Chris'!AY91='Coding - Carolyn'!AY91, 1, 0)</f>
        <v>1</v>
      </c>
      <c r="AZ91" s="36">
        <f>IF('Coding - Chris'!AZ91='Coding - Carolyn'!AZ91, 1, 0)</f>
        <v>1</v>
      </c>
      <c r="BA91" s="36"/>
      <c r="BB91" s="36">
        <f>IF('Coding - Chris'!BB91='Coding - Carolyn'!BB91, 1, 0)</f>
        <v>1</v>
      </c>
      <c r="BC91" s="36">
        <f>IF('Coding - Chris'!BC91='Coding - Carolyn'!BC91, 1, 0)</f>
        <v>1</v>
      </c>
      <c r="BD91" s="36">
        <f>IF('Coding - Chris'!BD91='Coding - Carolyn'!BD91, 1, 0)</f>
        <v>1</v>
      </c>
      <c r="BE91" s="36">
        <f>IF('Coding - Chris'!BE91='Coding - Carolyn'!BE91, 1, 0)</f>
        <v>1</v>
      </c>
      <c r="BF91" s="36">
        <f>IF('Coding - Chris'!BF91='Coding - Carolyn'!BF91, 1, 0)</f>
        <v>1</v>
      </c>
      <c r="BG91" s="36">
        <f>IF('Coding - Chris'!BG91='Coding - Carolyn'!BG91, 1, 0)</f>
        <v>1</v>
      </c>
      <c r="BH91" s="36">
        <f>IF('Coding - Chris'!BH91='Coding - Carolyn'!BH91, 1, 0)</f>
        <v>1</v>
      </c>
      <c r="BI91" s="36">
        <f>IF('Coding - Chris'!BI91='Coding - Carolyn'!BI91, 1, 0)</f>
        <v>1</v>
      </c>
      <c r="BJ91" s="36">
        <f>IF('Coding - Chris'!BJ91='Coding - Carolyn'!BJ91, 1, 0)</f>
        <v>1</v>
      </c>
      <c r="BK91" s="36">
        <f>IF('Coding - Chris'!BK91='Coding - Carolyn'!BK91, 1, 0)</f>
        <v>1</v>
      </c>
      <c r="BL91" s="36">
        <f>IF('Coding - Chris'!BL91='Coding - Carolyn'!BL91, 1, 0)</f>
        <v>1</v>
      </c>
      <c r="BM91" s="36">
        <f>IF('Coding - Chris'!BM91='Coding - Carolyn'!BM91, 1, 0)</f>
        <v>1</v>
      </c>
      <c r="BN91" s="36">
        <f>IF('Coding - Chris'!BN91='Coding - Carolyn'!BN91, 1, 0)</f>
        <v>1</v>
      </c>
      <c r="BO91" s="36">
        <f>IF('Coding - Chris'!BO91='Coding - Carolyn'!BO91, 1, 0)</f>
        <v>1</v>
      </c>
      <c r="BP91" s="36">
        <f>IF('Coding - Chris'!BP91='Coding - Carolyn'!BP91, 1, 0)</f>
        <v>1</v>
      </c>
      <c r="BQ91" s="36">
        <f>IF('Coding - Chris'!BQ91='Coding - Carolyn'!BQ91, 1, 0)</f>
        <v>1</v>
      </c>
      <c r="BR91" s="36">
        <f>IF('Coding - Chris'!BR91='Coding - Carolyn'!BR91, 1, 0)</f>
        <v>1</v>
      </c>
      <c r="BS91" s="36">
        <f>IF('Coding - Chris'!BS91='Coding - Carolyn'!BS91, 1, 0)</f>
        <v>1</v>
      </c>
      <c r="BT91" s="36">
        <f>IF('Coding - Chris'!BT91='Coding - Carolyn'!BT91, 1, 0)</f>
        <v>1</v>
      </c>
      <c r="BV91" s="36">
        <f>IF('Coding - Chris'!BV91='Coding - Carolyn'!BV91, 1, 0)</f>
        <v>1</v>
      </c>
    </row>
    <row r="92" spans="1:74" ht="17.100000000000001" thickBot="1">
      <c r="A92" s="52"/>
      <c r="B92" s="44"/>
      <c r="C92" s="44"/>
      <c r="D92" s="44"/>
      <c r="E92" s="44"/>
      <c r="F92" s="44"/>
      <c r="G92" s="28">
        <v>0</v>
      </c>
      <c r="H92" s="36">
        <f>IF('Coding - Chris'!H92='Coding - Carolyn'!H92, 1, 0)</f>
        <v>1</v>
      </c>
      <c r="I92" s="36">
        <f>IF('Coding - Chris'!I92='Coding - Carolyn'!I92, 1, 0)</f>
        <v>1</v>
      </c>
      <c r="J92" s="36">
        <f>IF('Coding - Chris'!J92='Coding - Carolyn'!J92, 1, 0)</f>
        <v>1</v>
      </c>
      <c r="K92" s="36">
        <f>IF('Coding - Chris'!K92='Coding - Carolyn'!K92, 1, 0)</f>
        <v>1</v>
      </c>
      <c r="L92" s="36">
        <f>IF('Coding - Chris'!L92='Coding - Carolyn'!L92, 1, 0)</f>
        <v>1</v>
      </c>
      <c r="M92" s="36">
        <f>IF('Coding - Chris'!M92='Coding - Carolyn'!M92, 1, 0)</f>
        <v>1</v>
      </c>
      <c r="N92" s="36"/>
      <c r="O92" s="36">
        <f>IF('Coding - Chris'!O92='Coding - Carolyn'!O92, 1, 0)</f>
        <v>1</v>
      </c>
      <c r="P92" s="36">
        <f>IF('Coding - Chris'!P92='Coding - Carolyn'!P92, 1, 0)</f>
        <v>1</v>
      </c>
      <c r="Q92" s="36">
        <f>IF('Coding - Chris'!Q92='Coding - Carolyn'!Q92, 1, 0)</f>
        <v>1</v>
      </c>
      <c r="R92" s="36">
        <f>IF('Coding - Chris'!R92='Coding - Carolyn'!R92, 1, 0)</f>
        <v>1</v>
      </c>
      <c r="S92" s="36">
        <f>IF('Coding - Chris'!S92='Coding - Carolyn'!S92, 1, 0)</f>
        <v>1</v>
      </c>
      <c r="T92" s="36">
        <f>IF('Coding - Chris'!T92='Coding - Carolyn'!T92, 1, 0)</f>
        <v>1</v>
      </c>
      <c r="U92" s="36">
        <f>IF('Coding - Chris'!U92='Coding - Carolyn'!U92, 1, 0)</f>
        <v>1</v>
      </c>
      <c r="V92" s="36">
        <f>IF('Coding - Chris'!V92='Coding - Carolyn'!V92, 1, 0)</f>
        <v>1</v>
      </c>
      <c r="W92" s="36">
        <f>IF('Coding - Chris'!W92='Coding - Carolyn'!W92, 1, 0)</f>
        <v>1</v>
      </c>
      <c r="X92" s="36">
        <f>IF('Coding - Chris'!X92='Coding - Carolyn'!X92, 1, 0)</f>
        <v>1</v>
      </c>
      <c r="Y92" s="36">
        <f>IF('Coding - Chris'!Y92='Coding - Carolyn'!Y92, 1, 0)</f>
        <v>1</v>
      </c>
      <c r="Z92" s="36">
        <f>IF('Coding - Chris'!Z92='Coding - Carolyn'!Z92, 1, 0)</f>
        <v>1</v>
      </c>
      <c r="AA92" s="36">
        <f>IF('Coding - Chris'!AA92='Coding - Carolyn'!AA92, 1, 0)</f>
        <v>1</v>
      </c>
      <c r="AB92" s="36">
        <f>IF('Coding - Chris'!AB92='Coding - Carolyn'!AB92, 1, 0)</f>
        <v>1</v>
      </c>
      <c r="AC92" s="36">
        <f>IF('Coding - Chris'!AC92='Coding - Carolyn'!AC92, 1, 0)</f>
        <v>1</v>
      </c>
      <c r="AD92" s="36">
        <f>IF('Coding - Chris'!AD92='Coding - Carolyn'!AD92, 1, 0)</f>
        <v>1</v>
      </c>
      <c r="AE92" s="36">
        <f>IF('Coding - Chris'!AE92='Coding - Carolyn'!AE92, 1, 0)</f>
        <v>1</v>
      </c>
      <c r="AF92" s="36">
        <f>IF('Coding - Chris'!AF92='Coding - Carolyn'!AF92, 1, 0)</f>
        <v>1</v>
      </c>
      <c r="AG92" s="36"/>
      <c r="AH92" s="36">
        <f>IF('Coding - Chris'!AH92='Coding - Carolyn'!AH92, 1, 0)</f>
        <v>1</v>
      </c>
      <c r="AI92" s="36">
        <f>IF('Coding - Chris'!AI92='Coding - Carolyn'!AI92, 1, 0)</f>
        <v>1</v>
      </c>
      <c r="AJ92" s="36">
        <f>IF('Coding - Chris'!AJ92='Coding - Carolyn'!AJ92, 1, 0)</f>
        <v>1</v>
      </c>
      <c r="AK92" s="36">
        <f>IF('Coding - Chris'!AK92='Coding - Carolyn'!AK92, 1, 0)</f>
        <v>1</v>
      </c>
      <c r="AL92" s="36">
        <f>IF('Coding - Chris'!AL92='Coding - Carolyn'!AL92, 1, 0)</f>
        <v>1</v>
      </c>
      <c r="AM92" s="36">
        <f>IF('Coding - Chris'!AM92='Coding - Carolyn'!AM92, 1, 0)</f>
        <v>1</v>
      </c>
      <c r="AN92" s="36">
        <f>IF('Coding - Chris'!AN92='Coding - Carolyn'!AN92, 1, 0)</f>
        <v>1</v>
      </c>
      <c r="AO92" s="36">
        <f>IF('Coding - Chris'!AO92='Coding - Carolyn'!AO92, 1, 0)</f>
        <v>1</v>
      </c>
      <c r="AP92" s="36"/>
      <c r="AQ92" s="36">
        <f>IF('Coding - Chris'!AQ92='Coding - Carolyn'!AQ92, 1, 0)</f>
        <v>1</v>
      </c>
      <c r="AR92" s="36">
        <f>IF('Coding - Chris'!AR92='Coding - Carolyn'!AR92, 1, 0)</f>
        <v>1</v>
      </c>
      <c r="AS92" s="36">
        <f>IF('Coding - Chris'!AS92='Coding - Carolyn'!AS92, 1, 0)</f>
        <v>1</v>
      </c>
      <c r="AT92" s="36">
        <f>IF('Coding - Chris'!AT92='Coding - Carolyn'!AT92, 1, 0)</f>
        <v>1</v>
      </c>
      <c r="AU92" s="36">
        <f>IF('Coding - Chris'!AU92='Coding - Carolyn'!AU92, 1, 0)</f>
        <v>1</v>
      </c>
      <c r="AV92" s="36">
        <f>IF('Coding - Chris'!AV92='Coding - Carolyn'!AV92, 1, 0)</f>
        <v>1</v>
      </c>
      <c r="AW92" s="36">
        <f>IF('Coding - Chris'!AW92='Coding - Carolyn'!AW92, 1, 0)</f>
        <v>1</v>
      </c>
      <c r="AX92" s="36">
        <f>IF('Coding - Chris'!AX92='Coding - Carolyn'!AX92, 1, 0)</f>
        <v>1</v>
      </c>
      <c r="AY92" s="36">
        <f>IF('Coding - Chris'!AY92='Coding - Carolyn'!AY92, 1, 0)</f>
        <v>1</v>
      </c>
      <c r="AZ92" s="36">
        <f>IF('Coding - Chris'!AZ92='Coding - Carolyn'!AZ92, 1, 0)</f>
        <v>1</v>
      </c>
      <c r="BA92" s="36"/>
      <c r="BB92" s="36">
        <f>IF('Coding - Chris'!BB92='Coding - Carolyn'!BB92, 1, 0)</f>
        <v>1</v>
      </c>
      <c r="BC92" s="36">
        <f>IF('Coding - Chris'!BC92='Coding - Carolyn'!BC92, 1, 0)</f>
        <v>1</v>
      </c>
      <c r="BD92" s="36">
        <f>IF('Coding - Chris'!BD92='Coding - Carolyn'!BD92, 1, 0)</f>
        <v>1</v>
      </c>
      <c r="BE92" s="36">
        <f>IF('Coding - Chris'!BE92='Coding - Carolyn'!BE92, 1, 0)</f>
        <v>1</v>
      </c>
      <c r="BF92" s="36">
        <f>IF('Coding - Chris'!BF92='Coding - Carolyn'!BF92, 1, 0)</f>
        <v>1</v>
      </c>
      <c r="BG92" s="36">
        <f>IF('Coding - Chris'!BG92='Coding - Carolyn'!BG92, 1, 0)</f>
        <v>1</v>
      </c>
      <c r="BH92" s="36">
        <f>IF('Coding - Chris'!BH92='Coding - Carolyn'!BH92, 1, 0)</f>
        <v>1</v>
      </c>
      <c r="BI92" s="36">
        <f>IF('Coding - Chris'!BI92='Coding - Carolyn'!BI92, 1, 0)</f>
        <v>1</v>
      </c>
      <c r="BJ92" s="36">
        <f>IF('Coding - Chris'!BJ92='Coding - Carolyn'!BJ92, 1, 0)</f>
        <v>1</v>
      </c>
      <c r="BK92" s="36">
        <f>IF('Coding - Chris'!BK92='Coding - Carolyn'!BK92, 1, 0)</f>
        <v>1</v>
      </c>
      <c r="BL92" s="36">
        <f>IF('Coding - Chris'!BL92='Coding - Carolyn'!BL92, 1, 0)</f>
        <v>1</v>
      </c>
      <c r="BM92" s="36">
        <f>IF('Coding - Chris'!BM92='Coding - Carolyn'!BM92, 1, 0)</f>
        <v>1</v>
      </c>
      <c r="BN92" s="36">
        <f>IF('Coding - Chris'!BN92='Coding - Carolyn'!BN92, 1, 0)</f>
        <v>1</v>
      </c>
      <c r="BO92" s="36">
        <f>IF('Coding - Chris'!BO92='Coding - Carolyn'!BO92, 1, 0)</f>
        <v>1</v>
      </c>
      <c r="BP92" s="36">
        <f>IF('Coding - Chris'!BP92='Coding - Carolyn'!BP92, 1, 0)</f>
        <v>1</v>
      </c>
      <c r="BQ92" s="36">
        <f>IF('Coding - Chris'!BQ92='Coding - Carolyn'!BQ92, 1, 0)</f>
        <v>1</v>
      </c>
      <c r="BR92" s="36">
        <f>IF('Coding - Chris'!BR92='Coding - Carolyn'!BR92, 1, 0)</f>
        <v>1</v>
      </c>
      <c r="BS92" s="36">
        <f>IF('Coding - Chris'!BS92='Coding - Carolyn'!BS92, 1, 0)</f>
        <v>1</v>
      </c>
      <c r="BT92" s="36">
        <f>IF('Coding - Chris'!BT92='Coding - Carolyn'!BT92, 1, 0)</f>
        <v>1</v>
      </c>
      <c r="BV92" s="36">
        <f>IF('Coding - Chris'!BV92='Coding - Carolyn'!BV92, 1, 0)</f>
        <v>1</v>
      </c>
    </row>
    <row r="93" spans="1:74" ht="17.100000000000001" thickBot="1">
      <c r="A93" s="52">
        <v>133</v>
      </c>
      <c r="B93" s="44"/>
      <c r="C93" s="44"/>
      <c r="D93" s="44"/>
      <c r="E93" s="44"/>
      <c r="F93" s="44"/>
      <c r="G93" s="28">
        <v>0</v>
      </c>
      <c r="H93" s="36">
        <f>IF('Coding - Chris'!H93='Coding - Carolyn'!H93, 1, 0)</f>
        <v>1</v>
      </c>
      <c r="I93" s="36">
        <f>IF('Coding - Chris'!I93='Coding - Carolyn'!I93, 1, 0)</f>
        <v>1</v>
      </c>
      <c r="J93" s="36">
        <f>IF('Coding - Chris'!J93='Coding - Carolyn'!J93, 1, 0)</f>
        <v>1</v>
      </c>
      <c r="K93" s="36">
        <f>IF('Coding - Chris'!K93='Coding - Carolyn'!K93, 1, 0)</f>
        <v>1</v>
      </c>
      <c r="L93" s="36">
        <f>IF('Coding - Chris'!L93='Coding - Carolyn'!L93, 1, 0)</f>
        <v>1</v>
      </c>
      <c r="M93" s="36">
        <f>IF('Coding - Chris'!M93='Coding - Carolyn'!M93, 1, 0)</f>
        <v>1</v>
      </c>
      <c r="N93" s="36"/>
      <c r="O93" s="36">
        <f>IF('Coding - Chris'!O93='Coding - Carolyn'!O93, 1, 0)</f>
        <v>1</v>
      </c>
      <c r="P93" s="36">
        <f>IF('Coding - Chris'!P93='Coding - Carolyn'!P93, 1, 0)</f>
        <v>1</v>
      </c>
      <c r="Q93" s="36">
        <f>IF('Coding - Chris'!Q93='Coding - Carolyn'!Q93, 1, 0)</f>
        <v>1</v>
      </c>
      <c r="R93" s="36">
        <f>IF('Coding - Chris'!R93='Coding - Carolyn'!R93, 1, 0)</f>
        <v>1</v>
      </c>
      <c r="S93" s="36">
        <f>IF('Coding - Chris'!S93='Coding - Carolyn'!S93, 1, 0)</f>
        <v>1</v>
      </c>
      <c r="T93" s="36">
        <f>IF('Coding - Chris'!T93='Coding - Carolyn'!T93, 1, 0)</f>
        <v>1</v>
      </c>
      <c r="U93" s="36">
        <f>IF('Coding - Chris'!U93='Coding - Carolyn'!U93, 1, 0)</f>
        <v>1</v>
      </c>
      <c r="V93" s="36">
        <f>IF('Coding - Chris'!V93='Coding - Carolyn'!V93, 1, 0)</f>
        <v>1</v>
      </c>
      <c r="W93" s="36">
        <f>IF('Coding - Chris'!W93='Coding - Carolyn'!W93, 1, 0)</f>
        <v>1</v>
      </c>
      <c r="X93" s="36">
        <f>IF('Coding - Chris'!X93='Coding - Carolyn'!X93, 1, 0)</f>
        <v>1</v>
      </c>
      <c r="Y93" s="36">
        <f>IF('Coding - Chris'!Y93='Coding - Carolyn'!Y93, 1, 0)</f>
        <v>1</v>
      </c>
      <c r="Z93" s="36">
        <f>IF('Coding - Chris'!Z93='Coding - Carolyn'!Z93, 1, 0)</f>
        <v>1</v>
      </c>
      <c r="AA93" s="36">
        <f>IF('Coding - Chris'!AA93='Coding - Carolyn'!AA93, 1, 0)</f>
        <v>1</v>
      </c>
      <c r="AB93" s="36">
        <f>IF('Coding - Chris'!AB93='Coding - Carolyn'!AB93, 1, 0)</f>
        <v>1</v>
      </c>
      <c r="AC93" s="36">
        <f>IF('Coding - Chris'!AC93='Coding - Carolyn'!AC93, 1, 0)</f>
        <v>1</v>
      </c>
      <c r="AD93" s="36">
        <f>IF('Coding - Chris'!AD93='Coding - Carolyn'!AD93, 1, 0)</f>
        <v>1</v>
      </c>
      <c r="AE93" s="36">
        <f>IF('Coding - Chris'!AE93='Coding - Carolyn'!AE93, 1, 0)</f>
        <v>1</v>
      </c>
      <c r="AF93" s="36">
        <f>IF('Coding - Chris'!AF93='Coding - Carolyn'!AF93, 1, 0)</f>
        <v>1</v>
      </c>
      <c r="AG93" s="36"/>
      <c r="AH93" s="36">
        <f>IF('Coding - Chris'!AH93='Coding - Carolyn'!AH93, 1, 0)</f>
        <v>1</v>
      </c>
      <c r="AI93" s="36">
        <f>IF('Coding - Chris'!AI93='Coding - Carolyn'!AI93, 1, 0)</f>
        <v>1</v>
      </c>
      <c r="AJ93" s="36">
        <f>IF('Coding - Chris'!AJ93='Coding - Carolyn'!AJ93, 1, 0)</f>
        <v>1</v>
      </c>
      <c r="AK93" s="36">
        <f>IF('Coding - Chris'!AK93='Coding - Carolyn'!AK93, 1, 0)</f>
        <v>1</v>
      </c>
      <c r="AL93" s="36">
        <f>IF('Coding - Chris'!AL93='Coding - Carolyn'!AL93, 1, 0)</f>
        <v>1</v>
      </c>
      <c r="AM93" s="36">
        <f>IF('Coding - Chris'!AM93='Coding - Carolyn'!AM93, 1, 0)</f>
        <v>1</v>
      </c>
      <c r="AN93" s="36">
        <f>IF('Coding - Chris'!AN93='Coding - Carolyn'!AN93, 1, 0)</f>
        <v>1</v>
      </c>
      <c r="AO93" s="36">
        <f>IF('Coding - Chris'!AO93='Coding - Carolyn'!AO93, 1, 0)</f>
        <v>1</v>
      </c>
      <c r="AP93" s="36"/>
      <c r="AQ93" s="36">
        <f>IF('Coding - Chris'!AQ93='Coding - Carolyn'!AQ93, 1, 0)</f>
        <v>1</v>
      </c>
      <c r="AR93" s="36">
        <f>IF('Coding - Chris'!AR93='Coding - Carolyn'!AR93, 1, 0)</f>
        <v>1</v>
      </c>
      <c r="AS93" s="36">
        <f>IF('Coding - Chris'!AS93='Coding - Carolyn'!AS93, 1, 0)</f>
        <v>1</v>
      </c>
      <c r="AT93" s="36">
        <f>IF('Coding - Chris'!AT93='Coding - Carolyn'!AT93, 1, 0)</f>
        <v>1</v>
      </c>
      <c r="AU93" s="36">
        <f>IF('Coding - Chris'!AU93='Coding - Carolyn'!AU93, 1, 0)</f>
        <v>1</v>
      </c>
      <c r="AV93" s="36">
        <f>IF('Coding - Chris'!AV93='Coding - Carolyn'!AV93, 1, 0)</f>
        <v>1</v>
      </c>
      <c r="AW93" s="36">
        <f>IF('Coding - Chris'!AW93='Coding - Carolyn'!AW93, 1, 0)</f>
        <v>1</v>
      </c>
      <c r="AX93" s="36">
        <f>IF('Coding - Chris'!AX93='Coding - Carolyn'!AX93, 1, 0)</f>
        <v>1</v>
      </c>
      <c r="AY93" s="36">
        <f>IF('Coding - Chris'!AY93='Coding - Carolyn'!AY93, 1, 0)</f>
        <v>1</v>
      </c>
      <c r="AZ93" s="36">
        <f>IF('Coding - Chris'!AZ93='Coding - Carolyn'!AZ93, 1, 0)</f>
        <v>1</v>
      </c>
      <c r="BA93" s="36"/>
      <c r="BB93" s="36">
        <f>IF('Coding - Chris'!BB93='Coding - Carolyn'!BB93, 1, 0)</f>
        <v>1</v>
      </c>
      <c r="BC93" s="36">
        <f>IF('Coding - Chris'!BC93='Coding - Carolyn'!BC93, 1, 0)</f>
        <v>1</v>
      </c>
      <c r="BD93" s="36">
        <f>IF('Coding - Chris'!BD93='Coding - Carolyn'!BD93, 1, 0)</f>
        <v>1</v>
      </c>
      <c r="BE93" s="36">
        <f>IF('Coding - Chris'!BE93='Coding - Carolyn'!BE93, 1, 0)</f>
        <v>1</v>
      </c>
      <c r="BF93" s="36">
        <f>IF('Coding - Chris'!BF93='Coding - Carolyn'!BF93, 1, 0)</f>
        <v>1</v>
      </c>
      <c r="BG93" s="36">
        <f>IF('Coding - Chris'!BG93='Coding - Carolyn'!BG93, 1, 0)</f>
        <v>1</v>
      </c>
      <c r="BH93" s="36">
        <f>IF('Coding - Chris'!BH93='Coding - Carolyn'!BH93, 1, 0)</f>
        <v>1</v>
      </c>
      <c r="BI93" s="36">
        <f>IF('Coding - Chris'!BI93='Coding - Carolyn'!BI93, 1, 0)</f>
        <v>1</v>
      </c>
      <c r="BJ93" s="36">
        <f>IF('Coding - Chris'!BJ93='Coding - Carolyn'!BJ93, 1, 0)</f>
        <v>1</v>
      </c>
      <c r="BK93" s="36">
        <f>IF('Coding - Chris'!BK93='Coding - Carolyn'!BK93, 1, 0)</f>
        <v>1</v>
      </c>
      <c r="BL93" s="36">
        <f>IF('Coding - Chris'!BL93='Coding - Carolyn'!BL93, 1, 0)</f>
        <v>1</v>
      </c>
      <c r="BM93" s="36">
        <f>IF('Coding - Chris'!BM93='Coding - Carolyn'!BM93, 1, 0)</f>
        <v>1</v>
      </c>
      <c r="BN93" s="36">
        <f>IF('Coding - Chris'!BN93='Coding - Carolyn'!BN93, 1, 0)</f>
        <v>1</v>
      </c>
      <c r="BO93" s="36">
        <f>IF('Coding - Chris'!BO93='Coding - Carolyn'!BO93, 1, 0)</f>
        <v>1</v>
      </c>
      <c r="BP93" s="36">
        <f>IF('Coding - Chris'!BP93='Coding - Carolyn'!BP93, 1, 0)</f>
        <v>1</v>
      </c>
      <c r="BQ93" s="36">
        <f>IF('Coding - Chris'!BQ93='Coding - Carolyn'!BQ93, 1, 0)</f>
        <v>1</v>
      </c>
      <c r="BR93" s="36">
        <f>IF('Coding - Chris'!BR93='Coding - Carolyn'!BR93, 1, 0)</f>
        <v>1</v>
      </c>
      <c r="BS93" s="36">
        <f>IF('Coding - Chris'!BS93='Coding - Carolyn'!BS93, 1, 0)</f>
        <v>1</v>
      </c>
      <c r="BT93" s="36">
        <f>IF('Coding - Chris'!BT93='Coding - Carolyn'!BT93, 1, 0)</f>
        <v>1</v>
      </c>
      <c r="BV93" s="36">
        <f>IF('Coding - Chris'!BV93='Coding - Carolyn'!BV93, 1, 0)</f>
        <v>1</v>
      </c>
    </row>
    <row r="94" spans="1:74" ht="17.100000000000001" thickBot="1">
      <c r="A94" s="52">
        <v>135</v>
      </c>
      <c r="B94" s="44"/>
      <c r="C94" s="44"/>
      <c r="D94" s="44"/>
      <c r="E94" s="44"/>
      <c r="F94" s="44"/>
      <c r="G94" s="28">
        <v>0</v>
      </c>
      <c r="H94" s="36">
        <f>IF('Coding - Chris'!H94='Coding - Carolyn'!H94, 1, 0)</f>
        <v>1</v>
      </c>
      <c r="I94" s="36">
        <f>IF('Coding - Chris'!I94='Coding - Carolyn'!I94, 1, 0)</f>
        <v>1</v>
      </c>
      <c r="J94" s="36">
        <f>IF('Coding - Chris'!J94='Coding - Carolyn'!J94, 1, 0)</f>
        <v>1</v>
      </c>
      <c r="K94" s="36">
        <f>IF('Coding - Chris'!K94='Coding - Carolyn'!K94, 1, 0)</f>
        <v>1</v>
      </c>
      <c r="L94" s="36">
        <f>IF('Coding - Chris'!L94='Coding - Carolyn'!L94, 1, 0)</f>
        <v>1</v>
      </c>
      <c r="M94" s="36">
        <f>IF('Coding - Chris'!M94='Coding - Carolyn'!M94, 1, 0)</f>
        <v>1</v>
      </c>
      <c r="N94" s="36"/>
      <c r="O94" s="36">
        <f>IF('Coding - Chris'!O94='Coding - Carolyn'!O94, 1, 0)</f>
        <v>1</v>
      </c>
      <c r="P94" s="36">
        <f>IF('Coding - Chris'!P94='Coding - Carolyn'!P94, 1, 0)</f>
        <v>1</v>
      </c>
      <c r="Q94" s="36">
        <f>IF('Coding - Chris'!Q94='Coding - Carolyn'!Q94, 1, 0)</f>
        <v>1</v>
      </c>
      <c r="R94" s="36">
        <f>IF('Coding - Chris'!R94='Coding - Carolyn'!R94, 1, 0)</f>
        <v>1</v>
      </c>
      <c r="S94" s="36">
        <f>IF('Coding - Chris'!S94='Coding - Carolyn'!S94, 1, 0)</f>
        <v>1</v>
      </c>
      <c r="T94" s="36">
        <f>IF('Coding - Chris'!T94='Coding - Carolyn'!T94, 1, 0)</f>
        <v>1</v>
      </c>
      <c r="U94" s="36">
        <f>IF('Coding - Chris'!U94='Coding - Carolyn'!U94, 1, 0)</f>
        <v>1</v>
      </c>
      <c r="V94" s="36">
        <f>IF('Coding - Chris'!V94='Coding - Carolyn'!V94, 1, 0)</f>
        <v>1</v>
      </c>
      <c r="W94" s="36">
        <f>IF('Coding - Chris'!W94='Coding - Carolyn'!W94, 1, 0)</f>
        <v>1</v>
      </c>
      <c r="X94" s="36">
        <f>IF('Coding - Chris'!X94='Coding - Carolyn'!X94, 1, 0)</f>
        <v>1</v>
      </c>
      <c r="Y94" s="36">
        <f>IF('Coding - Chris'!Y94='Coding - Carolyn'!Y94, 1, 0)</f>
        <v>1</v>
      </c>
      <c r="Z94" s="36">
        <f>IF('Coding - Chris'!Z94='Coding - Carolyn'!Z94, 1, 0)</f>
        <v>1</v>
      </c>
      <c r="AA94" s="36">
        <f>IF('Coding - Chris'!AA94='Coding - Carolyn'!AA94, 1, 0)</f>
        <v>1</v>
      </c>
      <c r="AB94" s="36">
        <f>IF('Coding - Chris'!AB94='Coding - Carolyn'!AB94, 1, 0)</f>
        <v>1</v>
      </c>
      <c r="AC94" s="36">
        <f>IF('Coding - Chris'!AC94='Coding - Carolyn'!AC94, 1, 0)</f>
        <v>1</v>
      </c>
      <c r="AD94" s="36">
        <f>IF('Coding - Chris'!AD94='Coding - Carolyn'!AD94, 1, 0)</f>
        <v>1</v>
      </c>
      <c r="AE94" s="36">
        <f>IF('Coding - Chris'!AE94='Coding - Carolyn'!AE94, 1, 0)</f>
        <v>1</v>
      </c>
      <c r="AF94" s="36">
        <f>IF('Coding - Chris'!AF94='Coding - Carolyn'!AF94, 1, 0)</f>
        <v>1</v>
      </c>
      <c r="AG94" s="36"/>
      <c r="AH94" s="36">
        <f>IF('Coding - Chris'!AH94='Coding - Carolyn'!AH94, 1, 0)</f>
        <v>1</v>
      </c>
      <c r="AI94" s="36">
        <f>IF('Coding - Chris'!AI94='Coding - Carolyn'!AI94, 1, 0)</f>
        <v>1</v>
      </c>
      <c r="AJ94" s="36">
        <f>IF('Coding - Chris'!AJ94='Coding - Carolyn'!AJ94, 1, 0)</f>
        <v>1</v>
      </c>
      <c r="AK94" s="36">
        <f>IF('Coding - Chris'!AK94='Coding - Carolyn'!AK94, 1, 0)</f>
        <v>1</v>
      </c>
      <c r="AL94" s="36">
        <f>IF('Coding - Chris'!AL94='Coding - Carolyn'!AL94, 1, 0)</f>
        <v>1</v>
      </c>
      <c r="AM94" s="36">
        <f>IF('Coding - Chris'!AM94='Coding - Carolyn'!AM94, 1, 0)</f>
        <v>1</v>
      </c>
      <c r="AN94" s="36">
        <f>IF('Coding - Chris'!AN94='Coding - Carolyn'!AN94, 1, 0)</f>
        <v>1</v>
      </c>
      <c r="AO94" s="36">
        <f>IF('Coding - Chris'!AO94='Coding - Carolyn'!AO94, 1, 0)</f>
        <v>1</v>
      </c>
      <c r="AP94" s="36"/>
      <c r="AQ94" s="36">
        <f>IF('Coding - Chris'!AQ94='Coding - Carolyn'!AQ94, 1, 0)</f>
        <v>1</v>
      </c>
      <c r="AR94" s="36">
        <f>IF('Coding - Chris'!AR94='Coding - Carolyn'!AR94, 1, 0)</f>
        <v>1</v>
      </c>
      <c r="AS94" s="36">
        <f>IF('Coding - Chris'!AS94='Coding - Carolyn'!AS94, 1, 0)</f>
        <v>1</v>
      </c>
      <c r="AT94" s="36">
        <f>IF('Coding - Chris'!AT94='Coding - Carolyn'!AT94, 1, 0)</f>
        <v>1</v>
      </c>
      <c r="AU94" s="36">
        <f>IF('Coding - Chris'!AU94='Coding - Carolyn'!AU94, 1, 0)</f>
        <v>1</v>
      </c>
      <c r="AV94" s="36">
        <f>IF('Coding - Chris'!AV94='Coding - Carolyn'!AV94, 1, 0)</f>
        <v>1</v>
      </c>
      <c r="AW94" s="36">
        <f>IF('Coding - Chris'!AW94='Coding - Carolyn'!AW94, 1, 0)</f>
        <v>1</v>
      </c>
      <c r="AX94" s="36">
        <f>IF('Coding - Chris'!AX94='Coding - Carolyn'!AX94, 1, 0)</f>
        <v>1</v>
      </c>
      <c r="AY94" s="36">
        <f>IF('Coding - Chris'!AY94='Coding - Carolyn'!AY94, 1, 0)</f>
        <v>1</v>
      </c>
      <c r="AZ94" s="36">
        <f>IF('Coding - Chris'!AZ94='Coding - Carolyn'!AZ94, 1, 0)</f>
        <v>1</v>
      </c>
      <c r="BA94" s="36"/>
      <c r="BB94" s="36">
        <f>IF('Coding - Chris'!BB94='Coding - Carolyn'!BB94, 1, 0)</f>
        <v>1</v>
      </c>
      <c r="BC94" s="36">
        <f>IF('Coding - Chris'!BC94='Coding - Carolyn'!BC94, 1, 0)</f>
        <v>1</v>
      </c>
      <c r="BD94" s="36">
        <f>IF('Coding - Chris'!BD94='Coding - Carolyn'!BD94, 1, 0)</f>
        <v>1</v>
      </c>
      <c r="BE94" s="36">
        <f>IF('Coding - Chris'!BE94='Coding - Carolyn'!BE94, 1, 0)</f>
        <v>1</v>
      </c>
      <c r="BF94" s="36">
        <f>IF('Coding - Chris'!BF94='Coding - Carolyn'!BF94, 1, 0)</f>
        <v>1</v>
      </c>
      <c r="BG94" s="36">
        <f>IF('Coding - Chris'!BG94='Coding - Carolyn'!BG94, 1, 0)</f>
        <v>1</v>
      </c>
      <c r="BH94" s="36">
        <f>IF('Coding - Chris'!BH94='Coding - Carolyn'!BH94, 1, 0)</f>
        <v>1</v>
      </c>
      <c r="BI94" s="36">
        <f>IF('Coding - Chris'!BI94='Coding - Carolyn'!BI94, 1, 0)</f>
        <v>1</v>
      </c>
      <c r="BJ94" s="36">
        <f>IF('Coding - Chris'!BJ94='Coding - Carolyn'!BJ94, 1, 0)</f>
        <v>1</v>
      </c>
      <c r="BK94" s="36">
        <f>IF('Coding - Chris'!BK94='Coding - Carolyn'!BK94, 1, 0)</f>
        <v>1</v>
      </c>
      <c r="BL94" s="36">
        <f>IF('Coding - Chris'!BL94='Coding - Carolyn'!BL94, 1, 0)</f>
        <v>1</v>
      </c>
      <c r="BM94" s="36">
        <f>IF('Coding - Chris'!BM94='Coding - Carolyn'!BM94, 1, 0)</f>
        <v>1</v>
      </c>
      <c r="BN94" s="36">
        <f>IF('Coding - Chris'!BN94='Coding - Carolyn'!BN94, 1, 0)</f>
        <v>1</v>
      </c>
      <c r="BO94" s="36">
        <f>IF('Coding - Chris'!BO94='Coding - Carolyn'!BO94, 1, 0)</f>
        <v>1</v>
      </c>
      <c r="BP94" s="36">
        <f>IF('Coding - Chris'!BP94='Coding - Carolyn'!BP94, 1, 0)</f>
        <v>1</v>
      </c>
      <c r="BQ94" s="36">
        <f>IF('Coding - Chris'!BQ94='Coding - Carolyn'!BQ94, 1, 0)</f>
        <v>1</v>
      </c>
      <c r="BR94" s="36">
        <f>IF('Coding - Chris'!BR94='Coding - Carolyn'!BR94, 1, 0)</f>
        <v>1</v>
      </c>
      <c r="BS94" s="36">
        <f>IF('Coding - Chris'!BS94='Coding - Carolyn'!BS94, 1, 0)</f>
        <v>1</v>
      </c>
      <c r="BT94" s="36">
        <f>IF('Coding - Chris'!BT94='Coding - Carolyn'!BT94, 1, 0)</f>
        <v>1</v>
      </c>
      <c r="BV94" s="36">
        <f>IF('Coding - Chris'!BV94='Coding - Carolyn'!BV94, 1, 0)</f>
        <v>1</v>
      </c>
    </row>
    <row r="95" spans="1:74" ht="17.100000000000001" thickBot="1">
      <c r="A95" s="52"/>
      <c r="B95" s="44"/>
      <c r="C95" s="44"/>
      <c r="D95" s="44"/>
      <c r="E95" s="44"/>
      <c r="F95" s="44"/>
      <c r="G95" s="28">
        <v>0</v>
      </c>
      <c r="H95" s="36">
        <f>IF('Coding - Chris'!H95='Coding - Carolyn'!H95, 1, 0)</f>
        <v>1</v>
      </c>
      <c r="I95" s="36">
        <f>IF('Coding - Chris'!I95='Coding - Carolyn'!I95, 1, 0)</f>
        <v>1</v>
      </c>
      <c r="J95" s="36">
        <f>IF('Coding - Chris'!J95='Coding - Carolyn'!J95, 1, 0)</f>
        <v>1</v>
      </c>
      <c r="K95" s="36">
        <f>IF('Coding - Chris'!K95='Coding - Carolyn'!K95, 1, 0)</f>
        <v>1</v>
      </c>
      <c r="L95" s="36">
        <f>IF('Coding - Chris'!L95='Coding - Carolyn'!L95, 1, 0)</f>
        <v>1</v>
      </c>
      <c r="M95" s="36">
        <f>IF('Coding - Chris'!M95='Coding - Carolyn'!M95, 1, 0)</f>
        <v>1</v>
      </c>
      <c r="N95" s="36"/>
      <c r="O95" s="36">
        <f>IF('Coding - Chris'!O95='Coding - Carolyn'!O95, 1, 0)</f>
        <v>1</v>
      </c>
      <c r="P95" s="36">
        <f>IF('Coding - Chris'!P95='Coding - Carolyn'!P95, 1, 0)</f>
        <v>1</v>
      </c>
      <c r="Q95" s="36">
        <f>IF('Coding - Chris'!Q95='Coding - Carolyn'!Q95, 1, 0)</f>
        <v>1</v>
      </c>
      <c r="R95" s="36">
        <f>IF('Coding - Chris'!R95='Coding - Carolyn'!R95, 1, 0)</f>
        <v>1</v>
      </c>
      <c r="S95" s="36">
        <f>IF('Coding - Chris'!S95='Coding - Carolyn'!S95, 1, 0)</f>
        <v>1</v>
      </c>
      <c r="T95" s="36">
        <f>IF('Coding - Chris'!T95='Coding - Carolyn'!T95, 1, 0)</f>
        <v>1</v>
      </c>
      <c r="U95" s="36">
        <f>IF('Coding - Chris'!U95='Coding - Carolyn'!U95, 1, 0)</f>
        <v>1</v>
      </c>
      <c r="V95" s="36">
        <f>IF('Coding - Chris'!V95='Coding - Carolyn'!V95, 1, 0)</f>
        <v>1</v>
      </c>
      <c r="W95" s="36">
        <f>IF('Coding - Chris'!W95='Coding - Carolyn'!W95, 1, 0)</f>
        <v>1</v>
      </c>
      <c r="X95" s="36">
        <f>IF('Coding - Chris'!X95='Coding - Carolyn'!X95, 1, 0)</f>
        <v>1</v>
      </c>
      <c r="Y95" s="36">
        <f>IF('Coding - Chris'!Y95='Coding - Carolyn'!Y95, 1, 0)</f>
        <v>1</v>
      </c>
      <c r="Z95" s="36">
        <f>IF('Coding - Chris'!Z95='Coding - Carolyn'!Z95, 1, 0)</f>
        <v>1</v>
      </c>
      <c r="AA95" s="36">
        <f>IF('Coding - Chris'!AA95='Coding - Carolyn'!AA95, 1, 0)</f>
        <v>1</v>
      </c>
      <c r="AB95" s="36">
        <f>IF('Coding - Chris'!AB95='Coding - Carolyn'!AB95, 1, 0)</f>
        <v>1</v>
      </c>
      <c r="AC95" s="36">
        <f>IF('Coding - Chris'!AC95='Coding - Carolyn'!AC95, 1, 0)</f>
        <v>1</v>
      </c>
      <c r="AD95" s="36">
        <f>IF('Coding - Chris'!AD95='Coding - Carolyn'!AD95, 1, 0)</f>
        <v>1</v>
      </c>
      <c r="AE95" s="36">
        <f>IF('Coding - Chris'!AE95='Coding - Carolyn'!AE95, 1, 0)</f>
        <v>1</v>
      </c>
      <c r="AF95" s="36">
        <f>IF('Coding - Chris'!AF95='Coding - Carolyn'!AF95, 1, 0)</f>
        <v>1</v>
      </c>
      <c r="AG95" s="36"/>
      <c r="AH95" s="36">
        <f>IF('Coding - Chris'!AH95='Coding - Carolyn'!AH95, 1, 0)</f>
        <v>1</v>
      </c>
      <c r="AI95" s="36">
        <f>IF('Coding - Chris'!AI95='Coding - Carolyn'!AI95, 1, 0)</f>
        <v>1</v>
      </c>
      <c r="AJ95" s="36">
        <f>IF('Coding - Chris'!AJ95='Coding - Carolyn'!AJ95, 1, 0)</f>
        <v>1</v>
      </c>
      <c r="AK95" s="36">
        <f>IF('Coding - Chris'!AK95='Coding - Carolyn'!AK95, 1, 0)</f>
        <v>1</v>
      </c>
      <c r="AL95" s="36">
        <f>IF('Coding - Chris'!AL95='Coding - Carolyn'!AL95, 1, 0)</f>
        <v>1</v>
      </c>
      <c r="AM95" s="36">
        <f>IF('Coding - Chris'!AM95='Coding - Carolyn'!AM95, 1, 0)</f>
        <v>1</v>
      </c>
      <c r="AN95" s="36">
        <f>IF('Coding - Chris'!AN95='Coding - Carolyn'!AN95, 1, 0)</f>
        <v>1</v>
      </c>
      <c r="AO95" s="36">
        <f>IF('Coding - Chris'!AO95='Coding - Carolyn'!AO95, 1, 0)</f>
        <v>1</v>
      </c>
      <c r="AP95" s="36"/>
      <c r="AQ95" s="36">
        <f>IF('Coding - Chris'!AQ95='Coding - Carolyn'!AQ95, 1, 0)</f>
        <v>1</v>
      </c>
      <c r="AR95" s="36">
        <f>IF('Coding - Chris'!AR95='Coding - Carolyn'!AR95, 1, 0)</f>
        <v>1</v>
      </c>
      <c r="AS95" s="36">
        <f>IF('Coding - Chris'!AS95='Coding - Carolyn'!AS95, 1, 0)</f>
        <v>1</v>
      </c>
      <c r="AT95" s="36">
        <f>IF('Coding - Chris'!AT95='Coding - Carolyn'!AT95, 1, 0)</f>
        <v>1</v>
      </c>
      <c r="AU95" s="36">
        <f>IF('Coding - Chris'!AU95='Coding - Carolyn'!AU95, 1, 0)</f>
        <v>1</v>
      </c>
      <c r="AV95" s="36">
        <f>IF('Coding - Chris'!AV95='Coding - Carolyn'!AV95, 1, 0)</f>
        <v>1</v>
      </c>
      <c r="AW95" s="36">
        <f>IF('Coding - Chris'!AW95='Coding - Carolyn'!AW95, 1, 0)</f>
        <v>1</v>
      </c>
      <c r="AX95" s="36">
        <f>IF('Coding - Chris'!AX95='Coding - Carolyn'!AX95, 1, 0)</f>
        <v>1</v>
      </c>
      <c r="AY95" s="36">
        <f>IF('Coding - Chris'!AY95='Coding - Carolyn'!AY95, 1, 0)</f>
        <v>1</v>
      </c>
      <c r="AZ95" s="36">
        <f>IF('Coding - Chris'!AZ95='Coding - Carolyn'!AZ95, 1, 0)</f>
        <v>1</v>
      </c>
      <c r="BA95" s="36"/>
      <c r="BB95" s="36">
        <f>IF('Coding - Chris'!BB95='Coding - Carolyn'!BB95, 1, 0)</f>
        <v>1</v>
      </c>
      <c r="BC95" s="36">
        <f>IF('Coding - Chris'!BC95='Coding - Carolyn'!BC95, 1, 0)</f>
        <v>1</v>
      </c>
      <c r="BD95" s="36">
        <f>IF('Coding - Chris'!BD95='Coding - Carolyn'!BD95, 1, 0)</f>
        <v>1</v>
      </c>
      <c r="BE95" s="36">
        <f>IF('Coding - Chris'!BE95='Coding - Carolyn'!BE95, 1, 0)</f>
        <v>1</v>
      </c>
      <c r="BF95" s="36">
        <f>IF('Coding - Chris'!BF95='Coding - Carolyn'!BF95, 1, 0)</f>
        <v>1</v>
      </c>
      <c r="BG95" s="36">
        <f>IF('Coding - Chris'!BG95='Coding - Carolyn'!BG95, 1, 0)</f>
        <v>1</v>
      </c>
      <c r="BH95" s="36">
        <f>IF('Coding - Chris'!BH95='Coding - Carolyn'!BH95, 1, 0)</f>
        <v>1</v>
      </c>
      <c r="BI95" s="36">
        <f>IF('Coding - Chris'!BI95='Coding - Carolyn'!BI95, 1, 0)</f>
        <v>1</v>
      </c>
      <c r="BJ95" s="36">
        <f>IF('Coding - Chris'!BJ95='Coding - Carolyn'!BJ95, 1, 0)</f>
        <v>1</v>
      </c>
      <c r="BK95" s="36">
        <f>IF('Coding - Chris'!BK95='Coding - Carolyn'!BK95, 1, 0)</f>
        <v>1</v>
      </c>
      <c r="BL95" s="36">
        <f>IF('Coding - Chris'!BL95='Coding - Carolyn'!BL95, 1, 0)</f>
        <v>1</v>
      </c>
      <c r="BM95" s="36">
        <f>IF('Coding - Chris'!BM95='Coding - Carolyn'!BM95, 1, 0)</f>
        <v>1</v>
      </c>
      <c r="BN95" s="36">
        <f>IF('Coding - Chris'!BN95='Coding - Carolyn'!BN95, 1, 0)</f>
        <v>1</v>
      </c>
      <c r="BO95" s="36">
        <f>IF('Coding - Chris'!BO95='Coding - Carolyn'!BO95, 1, 0)</f>
        <v>1</v>
      </c>
      <c r="BP95" s="36">
        <f>IF('Coding - Chris'!BP95='Coding - Carolyn'!BP95, 1, 0)</f>
        <v>1</v>
      </c>
      <c r="BQ95" s="36">
        <f>IF('Coding - Chris'!BQ95='Coding - Carolyn'!BQ95, 1, 0)</f>
        <v>1</v>
      </c>
      <c r="BR95" s="36">
        <f>IF('Coding - Chris'!BR95='Coding - Carolyn'!BR95, 1, 0)</f>
        <v>1</v>
      </c>
      <c r="BS95" s="36">
        <f>IF('Coding - Chris'!BS95='Coding - Carolyn'!BS95, 1, 0)</f>
        <v>1</v>
      </c>
      <c r="BT95" s="36">
        <f>IF('Coding - Chris'!BT95='Coding - Carolyn'!BT95, 1, 0)</f>
        <v>1</v>
      </c>
      <c r="BV95" s="36">
        <f>IF('Coding - Chris'!BV95='Coding - Carolyn'!BV95, 1, 0)</f>
        <v>1</v>
      </c>
    </row>
    <row r="96" spans="1:74" ht="17.100000000000001" thickBot="1">
      <c r="A96" s="52">
        <v>136</v>
      </c>
      <c r="B96" s="44"/>
      <c r="C96" s="44"/>
      <c r="D96" s="44"/>
      <c r="E96" s="44"/>
      <c r="F96" s="44"/>
      <c r="G96" s="28">
        <v>0</v>
      </c>
      <c r="H96" s="36">
        <f>IF('Coding - Chris'!H96='Coding - Carolyn'!H96, 1, 0)</f>
        <v>1</v>
      </c>
      <c r="I96" s="36">
        <f>IF('Coding - Chris'!I96='Coding - Carolyn'!I96, 1, 0)</f>
        <v>1</v>
      </c>
      <c r="J96" s="36">
        <f>IF('Coding - Chris'!J96='Coding - Carolyn'!J96, 1, 0)</f>
        <v>1</v>
      </c>
      <c r="K96" s="36">
        <f>IF('Coding - Chris'!K96='Coding - Carolyn'!K96, 1, 0)</f>
        <v>1</v>
      </c>
      <c r="L96" s="36">
        <f>IF('Coding - Chris'!L96='Coding - Carolyn'!L96, 1, 0)</f>
        <v>1</v>
      </c>
      <c r="M96" s="36">
        <f>IF('Coding - Chris'!M96='Coding - Carolyn'!M96, 1, 0)</f>
        <v>1</v>
      </c>
      <c r="N96" s="36"/>
      <c r="O96" s="36">
        <f>IF('Coding - Chris'!O96='Coding - Carolyn'!O96, 1, 0)</f>
        <v>1</v>
      </c>
      <c r="P96" s="36">
        <f>IF('Coding - Chris'!P96='Coding - Carolyn'!P96, 1, 0)</f>
        <v>1</v>
      </c>
      <c r="Q96" s="36">
        <f>IF('Coding - Chris'!Q96='Coding - Carolyn'!Q96, 1, 0)</f>
        <v>1</v>
      </c>
      <c r="R96" s="36">
        <f>IF('Coding - Chris'!R96='Coding - Carolyn'!R96, 1, 0)</f>
        <v>1</v>
      </c>
      <c r="S96" s="36">
        <f>IF('Coding - Chris'!S96='Coding - Carolyn'!S96, 1, 0)</f>
        <v>1</v>
      </c>
      <c r="T96" s="36">
        <f>IF('Coding - Chris'!T96='Coding - Carolyn'!T96, 1, 0)</f>
        <v>1</v>
      </c>
      <c r="U96" s="36">
        <f>IF('Coding - Chris'!U96='Coding - Carolyn'!U96, 1, 0)</f>
        <v>1</v>
      </c>
      <c r="V96" s="36">
        <f>IF('Coding - Chris'!V96='Coding - Carolyn'!V96, 1, 0)</f>
        <v>1</v>
      </c>
      <c r="W96" s="36">
        <f>IF('Coding - Chris'!W96='Coding - Carolyn'!W96, 1, 0)</f>
        <v>1</v>
      </c>
      <c r="X96" s="36">
        <f>IF('Coding - Chris'!X96='Coding - Carolyn'!X96, 1, 0)</f>
        <v>1</v>
      </c>
      <c r="Y96" s="36">
        <f>IF('Coding - Chris'!Y96='Coding - Carolyn'!Y96, 1, 0)</f>
        <v>1</v>
      </c>
      <c r="Z96" s="36">
        <f>IF('Coding - Chris'!Z96='Coding - Carolyn'!Z96, 1, 0)</f>
        <v>1</v>
      </c>
      <c r="AA96" s="36">
        <f>IF('Coding - Chris'!AA96='Coding - Carolyn'!AA96, 1, 0)</f>
        <v>1</v>
      </c>
      <c r="AB96" s="36">
        <f>IF('Coding - Chris'!AB96='Coding - Carolyn'!AB96, 1, 0)</f>
        <v>1</v>
      </c>
      <c r="AC96" s="36">
        <f>IF('Coding - Chris'!AC96='Coding - Carolyn'!AC96, 1, 0)</f>
        <v>1</v>
      </c>
      <c r="AD96" s="36">
        <f>IF('Coding - Chris'!AD96='Coding - Carolyn'!AD96, 1, 0)</f>
        <v>1</v>
      </c>
      <c r="AE96" s="36">
        <f>IF('Coding - Chris'!AE96='Coding - Carolyn'!AE96, 1, 0)</f>
        <v>1</v>
      </c>
      <c r="AF96" s="36">
        <f>IF('Coding - Chris'!AF96='Coding - Carolyn'!AF96, 1, 0)</f>
        <v>1</v>
      </c>
      <c r="AG96" s="36"/>
      <c r="AH96" s="36">
        <f>IF('Coding - Chris'!AH96='Coding - Carolyn'!AH96, 1, 0)</f>
        <v>1</v>
      </c>
      <c r="AI96" s="36">
        <f>IF('Coding - Chris'!AI96='Coding - Carolyn'!AI96, 1, 0)</f>
        <v>1</v>
      </c>
      <c r="AJ96" s="36">
        <f>IF('Coding - Chris'!AJ96='Coding - Carolyn'!AJ96, 1, 0)</f>
        <v>1</v>
      </c>
      <c r="AK96" s="36">
        <f>IF('Coding - Chris'!AK96='Coding - Carolyn'!AK96, 1, 0)</f>
        <v>1</v>
      </c>
      <c r="AL96" s="36">
        <f>IF('Coding - Chris'!AL96='Coding - Carolyn'!AL96, 1, 0)</f>
        <v>1</v>
      </c>
      <c r="AM96" s="36">
        <f>IF('Coding - Chris'!AM96='Coding - Carolyn'!AM96, 1, 0)</f>
        <v>1</v>
      </c>
      <c r="AN96" s="36">
        <f>IF('Coding - Chris'!AN96='Coding - Carolyn'!AN96, 1, 0)</f>
        <v>1</v>
      </c>
      <c r="AO96" s="36">
        <f>IF('Coding - Chris'!AO96='Coding - Carolyn'!AO96, 1, 0)</f>
        <v>1</v>
      </c>
      <c r="AP96" s="36"/>
      <c r="AQ96" s="36">
        <f>IF('Coding - Chris'!AQ96='Coding - Carolyn'!AQ96, 1, 0)</f>
        <v>1</v>
      </c>
      <c r="AR96" s="36">
        <f>IF('Coding - Chris'!AR96='Coding - Carolyn'!AR96, 1, 0)</f>
        <v>1</v>
      </c>
      <c r="AS96" s="36">
        <f>IF('Coding - Chris'!AS96='Coding - Carolyn'!AS96, 1, 0)</f>
        <v>1</v>
      </c>
      <c r="AT96" s="36">
        <f>IF('Coding - Chris'!AT96='Coding - Carolyn'!AT96, 1, 0)</f>
        <v>1</v>
      </c>
      <c r="AU96" s="36">
        <f>IF('Coding - Chris'!AU96='Coding - Carolyn'!AU96, 1, 0)</f>
        <v>1</v>
      </c>
      <c r="AV96" s="36">
        <f>IF('Coding - Chris'!AV96='Coding - Carolyn'!AV96, 1, 0)</f>
        <v>1</v>
      </c>
      <c r="AW96" s="36">
        <f>IF('Coding - Chris'!AW96='Coding - Carolyn'!AW96, 1, 0)</f>
        <v>1</v>
      </c>
      <c r="AX96" s="36">
        <f>IF('Coding - Chris'!AX96='Coding - Carolyn'!AX96, 1, 0)</f>
        <v>1</v>
      </c>
      <c r="AY96" s="36">
        <f>IF('Coding - Chris'!AY96='Coding - Carolyn'!AY96, 1, 0)</f>
        <v>1</v>
      </c>
      <c r="AZ96" s="36">
        <f>IF('Coding - Chris'!AZ96='Coding - Carolyn'!AZ96, 1, 0)</f>
        <v>1</v>
      </c>
      <c r="BA96" s="36"/>
      <c r="BB96" s="36">
        <f>IF('Coding - Chris'!BB96='Coding - Carolyn'!BB96, 1, 0)</f>
        <v>1</v>
      </c>
      <c r="BC96" s="36">
        <f>IF('Coding - Chris'!BC96='Coding - Carolyn'!BC96, 1, 0)</f>
        <v>1</v>
      </c>
      <c r="BD96" s="36">
        <f>IF('Coding - Chris'!BD96='Coding - Carolyn'!BD96, 1, 0)</f>
        <v>1</v>
      </c>
      <c r="BE96" s="36">
        <f>IF('Coding - Chris'!BE96='Coding - Carolyn'!BE96, 1, 0)</f>
        <v>1</v>
      </c>
      <c r="BF96" s="36">
        <f>IF('Coding - Chris'!BF96='Coding - Carolyn'!BF96, 1, 0)</f>
        <v>1</v>
      </c>
      <c r="BG96" s="36">
        <f>IF('Coding - Chris'!BG96='Coding - Carolyn'!BG96, 1, 0)</f>
        <v>1</v>
      </c>
      <c r="BH96" s="36">
        <f>IF('Coding - Chris'!BH96='Coding - Carolyn'!BH96, 1, 0)</f>
        <v>1</v>
      </c>
      <c r="BI96" s="36">
        <f>IF('Coding - Chris'!BI96='Coding - Carolyn'!BI96, 1, 0)</f>
        <v>1</v>
      </c>
      <c r="BJ96" s="36">
        <f>IF('Coding - Chris'!BJ96='Coding - Carolyn'!BJ96, 1, 0)</f>
        <v>1</v>
      </c>
      <c r="BK96" s="36">
        <f>IF('Coding - Chris'!BK96='Coding - Carolyn'!BK96, 1, 0)</f>
        <v>1</v>
      </c>
      <c r="BL96" s="36">
        <f>IF('Coding - Chris'!BL96='Coding - Carolyn'!BL96, 1, 0)</f>
        <v>1</v>
      </c>
      <c r="BM96" s="36">
        <f>IF('Coding - Chris'!BM96='Coding - Carolyn'!BM96, 1, 0)</f>
        <v>1</v>
      </c>
      <c r="BN96" s="36">
        <f>IF('Coding - Chris'!BN96='Coding - Carolyn'!BN96, 1, 0)</f>
        <v>1</v>
      </c>
      <c r="BO96" s="36">
        <f>IF('Coding - Chris'!BO96='Coding - Carolyn'!BO96, 1, 0)</f>
        <v>1</v>
      </c>
      <c r="BP96" s="36">
        <f>IF('Coding - Chris'!BP96='Coding - Carolyn'!BP96, 1, 0)</f>
        <v>1</v>
      </c>
      <c r="BQ96" s="36">
        <f>IF('Coding - Chris'!BQ96='Coding - Carolyn'!BQ96, 1, 0)</f>
        <v>1</v>
      </c>
      <c r="BR96" s="36">
        <f>IF('Coding - Chris'!BR96='Coding - Carolyn'!BR96, 1, 0)</f>
        <v>1</v>
      </c>
      <c r="BS96" s="36">
        <f>IF('Coding - Chris'!BS96='Coding - Carolyn'!BS96, 1, 0)</f>
        <v>1</v>
      </c>
      <c r="BT96" s="36">
        <f>IF('Coding - Chris'!BT96='Coding - Carolyn'!BT96, 1, 0)</f>
        <v>1</v>
      </c>
      <c r="BV96" s="36">
        <f>IF('Coding - Chris'!BV96='Coding - Carolyn'!BV96, 1, 0)</f>
        <v>1</v>
      </c>
    </row>
    <row r="97" spans="1:74" ht="17.100000000000001" thickBot="1">
      <c r="A97" s="52">
        <v>137</v>
      </c>
      <c r="B97" s="44"/>
      <c r="C97" s="44"/>
      <c r="D97" s="44"/>
      <c r="E97" s="44"/>
      <c r="F97" s="44"/>
      <c r="G97" s="28">
        <v>0</v>
      </c>
      <c r="H97" s="36">
        <f>IF('Coding - Chris'!H97='Coding - Carolyn'!H97, 1, 0)</f>
        <v>1</v>
      </c>
      <c r="I97" s="36">
        <f>IF('Coding - Chris'!I97='Coding - Carolyn'!I97, 1, 0)</f>
        <v>1</v>
      </c>
      <c r="J97" s="36">
        <f>IF('Coding - Chris'!J97='Coding - Carolyn'!J97, 1, 0)</f>
        <v>1</v>
      </c>
      <c r="K97" s="36">
        <f>IF('Coding - Chris'!K97='Coding - Carolyn'!K97, 1, 0)</f>
        <v>1</v>
      </c>
      <c r="L97" s="36">
        <f>IF('Coding - Chris'!L97='Coding - Carolyn'!L97, 1, 0)</f>
        <v>1</v>
      </c>
      <c r="M97" s="36">
        <f>IF('Coding - Chris'!M97='Coding - Carolyn'!M97, 1, 0)</f>
        <v>1</v>
      </c>
      <c r="N97" s="36"/>
      <c r="O97" s="36">
        <f>IF('Coding - Chris'!O97='Coding - Carolyn'!O97, 1, 0)</f>
        <v>1</v>
      </c>
      <c r="P97" s="36">
        <f>IF('Coding - Chris'!P97='Coding - Carolyn'!P97, 1, 0)</f>
        <v>1</v>
      </c>
      <c r="Q97" s="36">
        <f>IF('Coding - Chris'!Q97='Coding - Carolyn'!Q97, 1, 0)</f>
        <v>1</v>
      </c>
      <c r="R97" s="36">
        <f>IF('Coding - Chris'!R97='Coding - Carolyn'!R97, 1, 0)</f>
        <v>1</v>
      </c>
      <c r="S97" s="36">
        <f>IF('Coding - Chris'!S97='Coding - Carolyn'!S97, 1, 0)</f>
        <v>1</v>
      </c>
      <c r="T97" s="36">
        <f>IF('Coding - Chris'!T97='Coding - Carolyn'!T97, 1, 0)</f>
        <v>1</v>
      </c>
      <c r="U97" s="36">
        <f>IF('Coding - Chris'!U97='Coding - Carolyn'!U97, 1, 0)</f>
        <v>1</v>
      </c>
      <c r="V97" s="36">
        <f>IF('Coding - Chris'!V97='Coding - Carolyn'!V97, 1, 0)</f>
        <v>1</v>
      </c>
      <c r="W97" s="36">
        <f>IF('Coding - Chris'!W97='Coding - Carolyn'!W97, 1, 0)</f>
        <v>1</v>
      </c>
      <c r="X97" s="36">
        <f>IF('Coding - Chris'!X97='Coding - Carolyn'!X97, 1, 0)</f>
        <v>1</v>
      </c>
      <c r="Y97" s="36">
        <f>IF('Coding - Chris'!Y97='Coding - Carolyn'!Y97, 1, 0)</f>
        <v>1</v>
      </c>
      <c r="Z97" s="36">
        <f>IF('Coding - Chris'!Z97='Coding - Carolyn'!Z97, 1, 0)</f>
        <v>1</v>
      </c>
      <c r="AA97" s="36">
        <f>IF('Coding - Chris'!AA97='Coding - Carolyn'!AA97, 1, 0)</f>
        <v>1</v>
      </c>
      <c r="AB97" s="36">
        <f>IF('Coding - Chris'!AB97='Coding - Carolyn'!AB97, 1, 0)</f>
        <v>1</v>
      </c>
      <c r="AC97" s="36">
        <f>IF('Coding - Chris'!AC97='Coding - Carolyn'!AC97, 1, 0)</f>
        <v>1</v>
      </c>
      <c r="AD97" s="36">
        <f>IF('Coding - Chris'!AD97='Coding - Carolyn'!AD97, 1, 0)</f>
        <v>1</v>
      </c>
      <c r="AE97" s="36">
        <f>IF('Coding - Chris'!AE97='Coding - Carolyn'!AE97, 1, 0)</f>
        <v>1</v>
      </c>
      <c r="AF97" s="36">
        <f>IF('Coding - Chris'!AF97='Coding - Carolyn'!AF97, 1, 0)</f>
        <v>1</v>
      </c>
      <c r="AG97" s="36"/>
      <c r="AH97" s="36">
        <f>IF('Coding - Chris'!AH97='Coding - Carolyn'!AH97, 1, 0)</f>
        <v>1</v>
      </c>
      <c r="AI97" s="36">
        <f>IF('Coding - Chris'!AI97='Coding - Carolyn'!AI97, 1, 0)</f>
        <v>1</v>
      </c>
      <c r="AJ97" s="36">
        <f>IF('Coding - Chris'!AJ97='Coding - Carolyn'!AJ97, 1, 0)</f>
        <v>1</v>
      </c>
      <c r="AK97" s="36">
        <f>IF('Coding - Chris'!AK97='Coding - Carolyn'!AK97, 1, 0)</f>
        <v>1</v>
      </c>
      <c r="AL97" s="36">
        <f>IF('Coding - Chris'!AL97='Coding - Carolyn'!AL97, 1, 0)</f>
        <v>1</v>
      </c>
      <c r="AM97" s="36">
        <f>IF('Coding - Chris'!AM97='Coding - Carolyn'!AM97, 1, 0)</f>
        <v>1</v>
      </c>
      <c r="AN97" s="36">
        <f>IF('Coding - Chris'!AN97='Coding - Carolyn'!AN97, 1, 0)</f>
        <v>1</v>
      </c>
      <c r="AO97" s="36">
        <f>IF('Coding - Chris'!AO97='Coding - Carolyn'!AO97, 1, 0)</f>
        <v>1</v>
      </c>
      <c r="AP97" s="36"/>
      <c r="AQ97" s="36">
        <f>IF('Coding - Chris'!AQ97='Coding - Carolyn'!AQ97, 1, 0)</f>
        <v>1</v>
      </c>
      <c r="AR97" s="36">
        <f>IF('Coding - Chris'!AR97='Coding - Carolyn'!AR97, 1, 0)</f>
        <v>1</v>
      </c>
      <c r="AS97" s="36">
        <f>IF('Coding - Chris'!AS97='Coding - Carolyn'!AS97, 1, 0)</f>
        <v>1</v>
      </c>
      <c r="AT97" s="36">
        <f>IF('Coding - Chris'!AT97='Coding - Carolyn'!AT97, 1, 0)</f>
        <v>1</v>
      </c>
      <c r="AU97" s="36">
        <f>IF('Coding - Chris'!AU97='Coding - Carolyn'!AU97, 1, 0)</f>
        <v>1</v>
      </c>
      <c r="AV97" s="36">
        <f>IF('Coding - Chris'!AV97='Coding - Carolyn'!AV97, 1, 0)</f>
        <v>1</v>
      </c>
      <c r="AW97" s="36">
        <f>IF('Coding - Chris'!AW97='Coding - Carolyn'!AW97, 1, 0)</f>
        <v>1</v>
      </c>
      <c r="AX97" s="36">
        <f>IF('Coding - Chris'!AX97='Coding - Carolyn'!AX97, 1, 0)</f>
        <v>1</v>
      </c>
      <c r="AY97" s="36">
        <f>IF('Coding - Chris'!AY97='Coding - Carolyn'!AY97, 1, 0)</f>
        <v>1</v>
      </c>
      <c r="AZ97" s="36">
        <f>IF('Coding - Chris'!AZ97='Coding - Carolyn'!AZ97, 1, 0)</f>
        <v>1</v>
      </c>
      <c r="BA97" s="36"/>
      <c r="BB97" s="36">
        <f>IF('Coding - Chris'!BB97='Coding - Carolyn'!BB97, 1, 0)</f>
        <v>1</v>
      </c>
      <c r="BC97" s="36">
        <f>IF('Coding - Chris'!BC97='Coding - Carolyn'!BC97, 1, 0)</f>
        <v>1</v>
      </c>
      <c r="BD97" s="36">
        <f>IF('Coding - Chris'!BD97='Coding - Carolyn'!BD97, 1, 0)</f>
        <v>1</v>
      </c>
      <c r="BE97" s="36">
        <f>IF('Coding - Chris'!BE97='Coding - Carolyn'!BE97, 1, 0)</f>
        <v>1</v>
      </c>
      <c r="BF97" s="36">
        <f>IF('Coding - Chris'!BF97='Coding - Carolyn'!BF97, 1, 0)</f>
        <v>1</v>
      </c>
      <c r="BG97" s="36">
        <f>IF('Coding - Chris'!BG97='Coding - Carolyn'!BG97, 1, 0)</f>
        <v>1</v>
      </c>
      <c r="BH97" s="36">
        <f>IF('Coding - Chris'!BH97='Coding - Carolyn'!BH97, 1, 0)</f>
        <v>1</v>
      </c>
      <c r="BI97" s="36">
        <f>IF('Coding - Chris'!BI97='Coding - Carolyn'!BI97, 1, 0)</f>
        <v>1</v>
      </c>
      <c r="BJ97" s="36">
        <f>IF('Coding - Chris'!BJ97='Coding - Carolyn'!BJ97, 1, 0)</f>
        <v>1</v>
      </c>
      <c r="BK97" s="36">
        <f>IF('Coding - Chris'!BK97='Coding - Carolyn'!BK97, 1, 0)</f>
        <v>1</v>
      </c>
      <c r="BL97" s="36">
        <f>IF('Coding - Chris'!BL97='Coding - Carolyn'!BL97, 1, 0)</f>
        <v>1</v>
      </c>
      <c r="BM97" s="36">
        <f>IF('Coding - Chris'!BM97='Coding - Carolyn'!BM97, 1, 0)</f>
        <v>1</v>
      </c>
      <c r="BN97" s="36">
        <f>IF('Coding - Chris'!BN97='Coding - Carolyn'!BN97, 1, 0)</f>
        <v>1</v>
      </c>
      <c r="BO97" s="36">
        <f>IF('Coding - Chris'!BO97='Coding - Carolyn'!BO97, 1, 0)</f>
        <v>1</v>
      </c>
      <c r="BP97" s="36">
        <f>IF('Coding - Chris'!BP97='Coding - Carolyn'!BP97, 1, 0)</f>
        <v>1</v>
      </c>
      <c r="BQ97" s="36">
        <f>IF('Coding - Chris'!BQ97='Coding - Carolyn'!BQ97, 1, 0)</f>
        <v>1</v>
      </c>
      <c r="BR97" s="36">
        <f>IF('Coding - Chris'!BR97='Coding - Carolyn'!BR97, 1, 0)</f>
        <v>1</v>
      </c>
      <c r="BS97" s="36">
        <f>IF('Coding - Chris'!BS97='Coding - Carolyn'!BS97, 1, 0)</f>
        <v>1</v>
      </c>
      <c r="BT97" s="36">
        <f>IF('Coding - Chris'!BT97='Coding - Carolyn'!BT97, 1, 0)</f>
        <v>1</v>
      </c>
      <c r="BV97" s="36">
        <f>IF('Coding - Chris'!BV97='Coding - Carolyn'!BV97, 1, 0)</f>
        <v>1</v>
      </c>
    </row>
    <row r="98" spans="1:74" ht="17.100000000000001" thickBot="1">
      <c r="A98" s="52">
        <v>138</v>
      </c>
      <c r="B98" s="44"/>
      <c r="C98" s="44"/>
      <c r="D98" s="44"/>
      <c r="E98" s="44"/>
      <c r="F98" s="44"/>
      <c r="G98" s="28">
        <v>0</v>
      </c>
      <c r="H98" s="36">
        <f>IF('Coding - Chris'!H98='Coding - Carolyn'!H98, 1, 0)</f>
        <v>1</v>
      </c>
      <c r="I98" s="36">
        <f>IF('Coding - Chris'!I98='Coding - Carolyn'!I98, 1, 0)</f>
        <v>1</v>
      </c>
      <c r="J98" s="36">
        <f>IF('Coding - Chris'!J98='Coding - Carolyn'!J98, 1, 0)</f>
        <v>1</v>
      </c>
      <c r="K98" s="36">
        <f>IF('Coding - Chris'!K98='Coding - Carolyn'!K98, 1, 0)</f>
        <v>1</v>
      </c>
      <c r="L98" s="36">
        <f>IF('Coding - Chris'!L98='Coding - Carolyn'!L98, 1, 0)</f>
        <v>1</v>
      </c>
      <c r="M98" s="36">
        <f>IF('Coding - Chris'!M98='Coding - Carolyn'!M98, 1, 0)</f>
        <v>1</v>
      </c>
      <c r="N98" s="36"/>
      <c r="O98" s="36">
        <f>IF('Coding - Chris'!O98='Coding - Carolyn'!O98, 1, 0)</f>
        <v>1</v>
      </c>
      <c r="P98" s="36">
        <f>IF('Coding - Chris'!P98='Coding - Carolyn'!P98, 1, 0)</f>
        <v>1</v>
      </c>
      <c r="Q98" s="36">
        <f>IF('Coding - Chris'!Q98='Coding - Carolyn'!Q98, 1, 0)</f>
        <v>1</v>
      </c>
      <c r="R98" s="36">
        <f>IF('Coding - Chris'!R98='Coding - Carolyn'!R98, 1, 0)</f>
        <v>1</v>
      </c>
      <c r="S98" s="36">
        <f>IF('Coding - Chris'!S98='Coding - Carolyn'!S98, 1, 0)</f>
        <v>1</v>
      </c>
      <c r="T98" s="36">
        <f>IF('Coding - Chris'!T98='Coding - Carolyn'!T98, 1, 0)</f>
        <v>1</v>
      </c>
      <c r="U98" s="36">
        <f>IF('Coding - Chris'!U98='Coding - Carolyn'!U98, 1, 0)</f>
        <v>1</v>
      </c>
      <c r="V98" s="36">
        <f>IF('Coding - Chris'!V98='Coding - Carolyn'!V98, 1, 0)</f>
        <v>1</v>
      </c>
      <c r="W98" s="36">
        <f>IF('Coding - Chris'!W98='Coding - Carolyn'!W98, 1, 0)</f>
        <v>1</v>
      </c>
      <c r="X98" s="36">
        <f>IF('Coding - Chris'!X98='Coding - Carolyn'!X98, 1, 0)</f>
        <v>1</v>
      </c>
      <c r="Y98" s="36">
        <f>IF('Coding - Chris'!Y98='Coding - Carolyn'!Y98, 1, 0)</f>
        <v>1</v>
      </c>
      <c r="Z98" s="36">
        <f>IF('Coding - Chris'!Z98='Coding - Carolyn'!Z98, 1, 0)</f>
        <v>1</v>
      </c>
      <c r="AA98" s="36">
        <f>IF('Coding - Chris'!AA98='Coding - Carolyn'!AA98, 1, 0)</f>
        <v>1</v>
      </c>
      <c r="AB98" s="36">
        <f>IF('Coding - Chris'!AB98='Coding - Carolyn'!AB98, 1, 0)</f>
        <v>1</v>
      </c>
      <c r="AC98" s="36">
        <f>IF('Coding - Chris'!AC98='Coding - Carolyn'!AC98, 1, 0)</f>
        <v>1</v>
      </c>
      <c r="AD98" s="36">
        <f>IF('Coding - Chris'!AD98='Coding - Carolyn'!AD98, 1, 0)</f>
        <v>1</v>
      </c>
      <c r="AE98" s="36">
        <f>IF('Coding - Chris'!AE98='Coding - Carolyn'!AE98, 1, 0)</f>
        <v>1</v>
      </c>
      <c r="AF98" s="36">
        <f>IF('Coding - Chris'!AF98='Coding - Carolyn'!AF98, 1, 0)</f>
        <v>1</v>
      </c>
      <c r="AG98" s="36"/>
      <c r="AH98" s="36">
        <f>IF('Coding - Chris'!AH98='Coding - Carolyn'!AH98, 1, 0)</f>
        <v>1</v>
      </c>
      <c r="AI98" s="36">
        <f>IF('Coding - Chris'!AI98='Coding - Carolyn'!AI98, 1, 0)</f>
        <v>1</v>
      </c>
      <c r="AJ98" s="36">
        <f>IF('Coding - Chris'!AJ98='Coding - Carolyn'!AJ98, 1, 0)</f>
        <v>1</v>
      </c>
      <c r="AK98" s="36">
        <f>IF('Coding - Chris'!AK98='Coding - Carolyn'!AK98, 1, 0)</f>
        <v>1</v>
      </c>
      <c r="AL98" s="36">
        <f>IF('Coding - Chris'!AL98='Coding - Carolyn'!AL98, 1, 0)</f>
        <v>1</v>
      </c>
      <c r="AM98" s="36">
        <f>IF('Coding - Chris'!AM98='Coding - Carolyn'!AM98, 1, 0)</f>
        <v>1</v>
      </c>
      <c r="AN98" s="36">
        <f>IF('Coding - Chris'!AN98='Coding - Carolyn'!AN98, 1, 0)</f>
        <v>1</v>
      </c>
      <c r="AO98" s="36">
        <f>IF('Coding - Chris'!AO98='Coding - Carolyn'!AO98, 1, 0)</f>
        <v>1</v>
      </c>
      <c r="AP98" s="36"/>
      <c r="AQ98" s="36">
        <f>IF('Coding - Chris'!AQ98='Coding - Carolyn'!AQ98, 1, 0)</f>
        <v>1</v>
      </c>
      <c r="AR98" s="36">
        <f>IF('Coding - Chris'!AR98='Coding - Carolyn'!AR98, 1, 0)</f>
        <v>1</v>
      </c>
      <c r="AS98" s="36">
        <f>IF('Coding - Chris'!AS98='Coding - Carolyn'!AS98, 1, 0)</f>
        <v>1</v>
      </c>
      <c r="AT98" s="36">
        <f>IF('Coding - Chris'!AT98='Coding - Carolyn'!AT98, 1, 0)</f>
        <v>1</v>
      </c>
      <c r="AU98" s="36">
        <f>IF('Coding - Chris'!AU98='Coding - Carolyn'!AU98, 1, 0)</f>
        <v>1</v>
      </c>
      <c r="AV98" s="36">
        <f>IF('Coding - Chris'!AV98='Coding - Carolyn'!AV98, 1, 0)</f>
        <v>1</v>
      </c>
      <c r="AW98" s="36">
        <f>IF('Coding - Chris'!AW98='Coding - Carolyn'!AW98, 1, 0)</f>
        <v>1</v>
      </c>
      <c r="AX98" s="36">
        <f>IF('Coding - Chris'!AX98='Coding - Carolyn'!AX98, 1, 0)</f>
        <v>1</v>
      </c>
      <c r="AY98" s="36">
        <f>IF('Coding - Chris'!AY98='Coding - Carolyn'!AY98, 1, 0)</f>
        <v>1</v>
      </c>
      <c r="AZ98" s="36">
        <f>IF('Coding - Chris'!AZ98='Coding - Carolyn'!AZ98, 1, 0)</f>
        <v>1</v>
      </c>
      <c r="BA98" s="36"/>
      <c r="BB98" s="36">
        <f>IF('Coding - Chris'!BB98='Coding - Carolyn'!BB98, 1, 0)</f>
        <v>1</v>
      </c>
      <c r="BC98" s="36">
        <f>IF('Coding - Chris'!BC98='Coding - Carolyn'!BC98, 1, 0)</f>
        <v>1</v>
      </c>
      <c r="BD98" s="36">
        <f>IF('Coding - Chris'!BD98='Coding - Carolyn'!BD98, 1, 0)</f>
        <v>1</v>
      </c>
      <c r="BE98" s="36">
        <f>IF('Coding - Chris'!BE98='Coding - Carolyn'!BE98, 1, 0)</f>
        <v>1</v>
      </c>
      <c r="BF98" s="36">
        <f>IF('Coding - Chris'!BF98='Coding - Carolyn'!BF98, 1, 0)</f>
        <v>1</v>
      </c>
      <c r="BG98" s="36">
        <f>IF('Coding - Chris'!BG98='Coding - Carolyn'!BG98, 1, 0)</f>
        <v>1</v>
      </c>
      <c r="BH98" s="36">
        <f>IF('Coding - Chris'!BH98='Coding - Carolyn'!BH98, 1, 0)</f>
        <v>1</v>
      </c>
      <c r="BI98" s="36">
        <f>IF('Coding - Chris'!BI98='Coding - Carolyn'!BI98, 1, 0)</f>
        <v>1</v>
      </c>
      <c r="BJ98" s="36">
        <f>IF('Coding - Chris'!BJ98='Coding - Carolyn'!BJ98, 1, 0)</f>
        <v>1</v>
      </c>
      <c r="BK98" s="36">
        <f>IF('Coding - Chris'!BK98='Coding - Carolyn'!BK98, 1, 0)</f>
        <v>1</v>
      </c>
      <c r="BL98" s="36">
        <f>IF('Coding - Chris'!BL98='Coding - Carolyn'!BL98, 1, 0)</f>
        <v>1</v>
      </c>
      <c r="BM98" s="36">
        <f>IF('Coding - Chris'!BM98='Coding - Carolyn'!BM98, 1, 0)</f>
        <v>1</v>
      </c>
      <c r="BN98" s="36">
        <f>IF('Coding - Chris'!BN98='Coding - Carolyn'!BN98, 1, 0)</f>
        <v>1</v>
      </c>
      <c r="BO98" s="36">
        <f>IF('Coding - Chris'!BO98='Coding - Carolyn'!BO98, 1, 0)</f>
        <v>1</v>
      </c>
      <c r="BP98" s="36">
        <f>IF('Coding - Chris'!BP98='Coding - Carolyn'!BP98, 1, 0)</f>
        <v>1</v>
      </c>
      <c r="BQ98" s="36">
        <f>IF('Coding - Chris'!BQ98='Coding - Carolyn'!BQ98, 1, 0)</f>
        <v>1</v>
      </c>
      <c r="BR98" s="36">
        <f>IF('Coding - Chris'!BR98='Coding - Carolyn'!BR98, 1, 0)</f>
        <v>1</v>
      </c>
      <c r="BS98" s="36">
        <f>IF('Coding - Chris'!BS98='Coding - Carolyn'!BS98, 1, 0)</f>
        <v>1</v>
      </c>
      <c r="BT98" s="36">
        <f>IF('Coding - Chris'!BT98='Coding - Carolyn'!BT98, 1, 0)</f>
        <v>1</v>
      </c>
      <c r="BV98" s="36">
        <f>IF('Coding - Chris'!BV98='Coding - Carolyn'!BV98, 1, 0)</f>
        <v>1</v>
      </c>
    </row>
    <row r="99" spans="1:74" ht="17.100000000000001" thickBot="1">
      <c r="A99" s="52">
        <v>139</v>
      </c>
      <c r="B99" s="44"/>
      <c r="C99" s="44"/>
      <c r="D99" s="44"/>
      <c r="E99" s="44"/>
      <c r="F99" s="44"/>
      <c r="G99" s="28">
        <v>0</v>
      </c>
      <c r="H99" s="36">
        <f>IF('Coding - Chris'!H99='Coding - Carolyn'!H99, 1, 0)</f>
        <v>1</v>
      </c>
      <c r="I99" s="36">
        <f>IF('Coding - Chris'!I99='Coding - Carolyn'!I99, 1, 0)</f>
        <v>1</v>
      </c>
      <c r="J99" s="36">
        <f>IF('Coding - Chris'!J99='Coding - Carolyn'!J99, 1, 0)</f>
        <v>1</v>
      </c>
      <c r="K99" s="36">
        <f>IF('Coding - Chris'!K99='Coding - Carolyn'!K99, 1, 0)</f>
        <v>1</v>
      </c>
      <c r="L99" s="36">
        <f>IF('Coding - Chris'!L99='Coding - Carolyn'!L99, 1, 0)</f>
        <v>1</v>
      </c>
      <c r="M99" s="36">
        <f>IF('Coding - Chris'!M99='Coding - Carolyn'!M99, 1, 0)</f>
        <v>1</v>
      </c>
      <c r="N99" s="36"/>
      <c r="O99" s="36">
        <f>IF('Coding - Chris'!O99='Coding - Carolyn'!O99, 1, 0)</f>
        <v>1</v>
      </c>
      <c r="P99" s="36">
        <f>IF('Coding - Chris'!P99='Coding - Carolyn'!P99, 1, 0)</f>
        <v>1</v>
      </c>
      <c r="Q99" s="36">
        <f>IF('Coding - Chris'!Q99='Coding - Carolyn'!Q99, 1, 0)</f>
        <v>1</v>
      </c>
      <c r="R99" s="36">
        <f>IF('Coding - Chris'!R99='Coding - Carolyn'!R99, 1, 0)</f>
        <v>1</v>
      </c>
      <c r="S99" s="36">
        <f>IF('Coding - Chris'!S99='Coding - Carolyn'!S99, 1, 0)</f>
        <v>1</v>
      </c>
      <c r="T99" s="36">
        <f>IF('Coding - Chris'!T99='Coding - Carolyn'!T99, 1, 0)</f>
        <v>1</v>
      </c>
      <c r="U99" s="36">
        <f>IF('Coding - Chris'!U99='Coding - Carolyn'!U99, 1, 0)</f>
        <v>1</v>
      </c>
      <c r="V99" s="36">
        <f>IF('Coding - Chris'!V99='Coding - Carolyn'!V99, 1, 0)</f>
        <v>1</v>
      </c>
      <c r="W99" s="36">
        <f>IF('Coding - Chris'!W99='Coding - Carolyn'!W99, 1, 0)</f>
        <v>1</v>
      </c>
      <c r="X99" s="36">
        <f>IF('Coding - Chris'!X99='Coding - Carolyn'!X99, 1, 0)</f>
        <v>1</v>
      </c>
      <c r="Y99" s="36">
        <f>IF('Coding - Chris'!Y99='Coding - Carolyn'!Y99, 1, 0)</f>
        <v>1</v>
      </c>
      <c r="Z99" s="36">
        <f>IF('Coding - Chris'!Z99='Coding - Carolyn'!Z99, 1, 0)</f>
        <v>1</v>
      </c>
      <c r="AA99" s="36">
        <f>IF('Coding - Chris'!AA99='Coding - Carolyn'!AA99, 1, 0)</f>
        <v>1</v>
      </c>
      <c r="AB99" s="36">
        <f>IF('Coding - Chris'!AB99='Coding - Carolyn'!AB99, 1, 0)</f>
        <v>1</v>
      </c>
      <c r="AC99" s="36">
        <f>IF('Coding - Chris'!AC99='Coding - Carolyn'!AC99, 1, 0)</f>
        <v>1</v>
      </c>
      <c r="AD99" s="36">
        <f>IF('Coding - Chris'!AD99='Coding - Carolyn'!AD99, 1, 0)</f>
        <v>1</v>
      </c>
      <c r="AE99" s="36">
        <f>IF('Coding - Chris'!AE99='Coding - Carolyn'!AE99, 1, 0)</f>
        <v>1</v>
      </c>
      <c r="AF99" s="36">
        <f>IF('Coding - Chris'!AF99='Coding - Carolyn'!AF99, 1, 0)</f>
        <v>1</v>
      </c>
      <c r="AG99" s="36"/>
      <c r="AH99" s="36">
        <f>IF('Coding - Chris'!AH99='Coding - Carolyn'!AH99, 1, 0)</f>
        <v>1</v>
      </c>
      <c r="AI99" s="36">
        <f>IF('Coding - Chris'!AI99='Coding - Carolyn'!AI99, 1, 0)</f>
        <v>1</v>
      </c>
      <c r="AJ99" s="36">
        <f>IF('Coding - Chris'!AJ99='Coding - Carolyn'!AJ99, 1, 0)</f>
        <v>1</v>
      </c>
      <c r="AK99" s="36">
        <f>IF('Coding - Chris'!AK99='Coding - Carolyn'!AK99, 1, 0)</f>
        <v>1</v>
      </c>
      <c r="AL99" s="36">
        <f>IF('Coding - Chris'!AL99='Coding - Carolyn'!AL99, 1, 0)</f>
        <v>1</v>
      </c>
      <c r="AM99" s="36">
        <f>IF('Coding - Chris'!AM99='Coding - Carolyn'!AM99, 1, 0)</f>
        <v>1</v>
      </c>
      <c r="AN99" s="36">
        <f>IF('Coding - Chris'!AN99='Coding - Carolyn'!AN99, 1, 0)</f>
        <v>1</v>
      </c>
      <c r="AO99" s="36">
        <f>IF('Coding - Chris'!AO99='Coding - Carolyn'!AO99, 1, 0)</f>
        <v>1</v>
      </c>
      <c r="AP99" s="36"/>
      <c r="AQ99" s="36">
        <f>IF('Coding - Chris'!AQ99='Coding - Carolyn'!AQ99, 1, 0)</f>
        <v>1</v>
      </c>
      <c r="AR99" s="36">
        <f>IF('Coding - Chris'!AR99='Coding - Carolyn'!AR99, 1, 0)</f>
        <v>1</v>
      </c>
      <c r="AS99" s="36">
        <f>IF('Coding - Chris'!AS99='Coding - Carolyn'!AS99, 1, 0)</f>
        <v>1</v>
      </c>
      <c r="AT99" s="36">
        <f>IF('Coding - Chris'!AT99='Coding - Carolyn'!AT99, 1, 0)</f>
        <v>1</v>
      </c>
      <c r="AU99" s="36">
        <f>IF('Coding - Chris'!AU99='Coding - Carolyn'!AU99, 1, 0)</f>
        <v>1</v>
      </c>
      <c r="AV99" s="36">
        <f>IF('Coding - Chris'!AV99='Coding - Carolyn'!AV99, 1, 0)</f>
        <v>1</v>
      </c>
      <c r="AW99" s="36">
        <f>IF('Coding - Chris'!AW99='Coding - Carolyn'!AW99, 1, 0)</f>
        <v>1</v>
      </c>
      <c r="AX99" s="36">
        <f>IF('Coding - Chris'!AX99='Coding - Carolyn'!AX99, 1, 0)</f>
        <v>1</v>
      </c>
      <c r="AY99" s="36">
        <f>IF('Coding - Chris'!AY99='Coding - Carolyn'!AY99, 1, 0)</f>
        <v>1</v>
      </c>
      <c r="AZ99" s="36">
        <f>IF('Coding - Chris'!AZ99='Coding - Carolyn'!AZ99, 1, 0)</f>
        <v>1</v>
      </c>
      <c r="BA99" s="36"/>
      <c r="BB99" s="36">
        <f>IF('Coding - Chris'!BB99='Coding - Carolyn'!BB99, 1, 0)</f>
        <v>1</v>
      </c>
      <c r="BC99" s="36">
        <f>IF('Coding - Chris'!BC99='Coding - Carolyn'!BC99, 1, 0)</f>
        <v>1</v>
      </c>
      <c r="BD99" s="36">
        <f>IF('Coding - Chris'!BD99='Coding - Carolyn'!BD99, 1, 0)</f>
        <v>1</v>
      </c>
      <c r="BE99" s="36">
        <f>IF('Coding - Chris'!BE99='Coding - Carolyn'!BE99, 1, 0)</f>
        <v>1</v>
      </c>
      <c r="BF99" s="36">
        <f>IF('Coding - Chris'!BF99='Coding - Carolyn'!BF99, 1, 0)</f>
        <v>1</v>
      </c>
      <c r="BG99" s="36">
        <f>IF('Coding - Chris'!BG99='Coding - Carolyn'!BG99, 1, 0)</f>
        <v>1</v>
      </c>
      <c r="BH99" s="36">
        <f>IF('Coding - Chris'!BH99='Coding - Carolyn'!BH99, 1, 0)</f>
        <v>1</v>
      </c>
      <c r="BI99" s="36">
        <f>IF('Coding - Chris'!BI99='Coding - Carolyn'!BI99, 1, 0)</f>
        <v>1</v>
      </c>
      <c r="BJ99" s="36">
        <f>IF('Coding - Chris'!BJ99='Coding - Carolyn'!BJ99, 1, 0)</f>
        <v>1</v>
      </c>
      <c r="BK99" s="36">
        <f>IF('Coding - Chris'!BK99='Coding - Carolyn'!BK99, 1, 0)</f>
        <v>1</v>
      </c>
      <c r="BL99" s="36">
        <f>IF('Coding - Chris'!BL99='Coding - Carolyn'!BL99, 1, 0)</f>
        <v>1</v>
      </c>
      <c r="BM99" s="36">
        <f>IF('Coding - Chris'!BM99='Coding - Carolyn'!BM99, 1, 0)</f>
        <v>1</v>
      </c>
      <c r="BN99" s="36">
        <f>IF('Coding - Chris'!BN99='Coding - Carolyn'!BN99, 1, 0)</f>
        <v>1</v>
      </c>
      <c r="BO99" s="36">
        <f>IF('Coding - Chris'!BO99='Coding - Carolyn'!BO99, 1, 0)</f>
        <v>1</v>
      </c>
      <c r="BP99" s="36">
        <f>IF('Coding - Chris'!BP99='Coding - Carolyn'!BP99, 1, 0)</f>
        <v>1</v>
      </c>
      <c r="BQ99" s="36">
        <f>IF('Coding - Chris'!BQ99='Coding - Carolyn'!BQ99, 1, 0)</f>
        <v>1</v>
      </c>
      <c r="BR99" s="36">
        <f>IF('Coding - Chris'!BR99='Coding - Carolyn'!BR99, 1, 0)</f>
        <v>1</v>
      </c>
      <c r="BS99" s="36">
        <f>IF('Coding - Chris'!BS99='Coding - Carolyn'!BS99, 1, 0)</f>
        <v>1</v>
      </c>
      <c r="BT99" s="36">
        <f>IF('Coding - Chris'!BT99='Coding - Carolyn'!BT99, 1, 0)</f>
        <v>1</v>
      </c>
      <c r="BV99" s="36">
        <f>IF('Coding - Chris'!BV99='Coding - Carolyn'!BV99, 1, 0)</f>
        <v>1</v>
      </c>
    </row>
    <row r="100" spans="1:74" ht="17.100000000000001" thickBot="1">
      <c r="A100" s="52"/>
      <c r="B100" s="44"/>
      <c r="C100" s="44"/>
      <c r="D100" s="44"/>
      <c r="E100" s="44"/>
      <c r="F100" s="44"/>
      <c r="G100" s="28">
        <v>0</v>
      </c>
      <c r="H100" s="36">
        <f>IF('Coding - Chris'!H100='Coding - Carolyn'!H100, 1, 0)</f>
        <v>1</v>
      </c>
      <c r="I100" s="36">
        <f>IF('Coding - Chris'!I100='Coding - Carolyn'!I100, 1, 0)</f>
        <v>1</v>
      </c>
      <c r="J100" s="36">
        <f>IF('Coding - Chris'!J100='Coding - Carolyn'!J100, 1, 0)</f>
        <v>1</v>
      </c>
      <c r="K100" s="36">
        <f>IF('Coding - Chris'!K100='Coding - Carolyn'!K100, 1, 0)</f>
        <v>1</v>
      </c>
      <c r="L100" s="36">
        <f>IF('Coding - Chris'!L100='Coding - Carolyn'!L100, 1, 0)</f>
        <v>1</v>
      </c>
      <c r="M100" s="36">
        <f>IF('Coding - Chris'!M100='Coding - Carolyn'!M100, 1, 0)</f>
        <v>1</v>
      </c>
      <c r="N100" s="36"/>
      <c r="O100" s="36">
        <f>IF('Coding - Chris'!O100='Coding - Carolyn'!O100, 1, 0)</f>
        <v>1</v>
      </c>
      <c r="P100" s="36">
        <f>IF('Coding - Chris'!P100='Coding - Carolyn'!P100, 1, 0)</f>
        <v>1</v>
      </c>
      <c r="Q100" s="36">
        <f>IF('Coding - Chris'!Q100='Coding - Carolyn'!Q100, 1, 0)</f>
        <v>1</v>
      </c>
      <c r="R100" s="36">
        <f>IF('Coding - Chris'!R100='Coding - Carolyn'!R100, 1, 0)</f>
        <v>1</v>
      </c>
      <c r="S100" s="36">
        <f>IF('Coding - Chris'!S100='Coding - Carolyn'!S100, 1, 0)</f>
        <v>1</v>
      </c>
      <c r="T100" s="36">
        <f>IF('Coding - Chris'!T100='Coding - Carolyn'!T100, 1, 0)</f>
        <v>1</v>
      </c>
      <c r="U100" s="36">
        <f>IF('Coding - Chris'!U100='Coding - Carolyn'!U100, 1, 0)</f>
        <v>1</v>
      </c>
      <c r="V100" s="36">
        <f>IF('Coding - Chris'!V100='Coding - Carolyn'!V100, 1, 0)</f>
        <v>1</v>
      </c>
      <c r="W100" s="36">
        <f>IF('Coding - Chris'!W100='Coding - Carolyn'!W100, 1, 0)</f>
        <v>1</v>
      </c>
      <c r="X100" s="36">
        <f>IF('Coding - Chris'!X100='Coding - Carolyn'!X100, 1, 0)</f>
        <v>1</v>
      </c>
      <c r="Y100" s="36">
        <f>IF('Coding - Chris'!Y100='Coding - Carolyn'!Y100, 1, 0)</f>
        <v>1</v>
      </c>
      <c r="Z100" s="36">
        <f>IF('Coding - Chris'!Z100='Coding - Carolyn'!Z100, 1, 0)</f>
        <v>1</v>
      </c>
      <c r="AA100" s="36">
        <f>IF('Coding - Chris'!AA100='Coding - Carolyn'!AA100, 1, 0)</f>
        <v>1</v>
      </c>
      <c r="AB100" s="36">
        <f>IF('Coding - Chris'!AB100='Coding - Carolyn'!AB100, 1, 0)</f>
        <v>1</v>
      </c>
      <c r="AC100" s="36">
        <f>IF('Coding - Chris'!AC100='Coding - Carolyn'!AC100, 1, 0)</f>
        <v>1</v>
      </c>
      <c r="AD100" s="36">
        <f>IF('Coding - Chris'!AD100='Coding - Carolyn'!AD100, 1, 0)</f>
        <v>1</v>
      </c>
      <c r="AE100" s="36">
        <f>IF('Coding - Chris'!AE100='Coding - Carolyn'!AE100, 1, 0)</f>
        <v>1</v>
      </c>
      <c r="AF100" s="36">
        <f>IF('Coding - Chris'!AF100='Coding - Carolyn'!AF100, 1, 0)</f>
        <v>1</v>
      </c>
      <c r="AG100" s="36"/>
      <c r="AH100" s="36">
        <f>IF('Coding - Chris'!AH100='Coding - Carolyn'!AH100, 1, 0)</f>
        <v>1</v>
      </c>
      <c r="AI100" s="36">
        <f>IF('Coding - Chris'!AI100='Coding - Carolyn'!AI100, 1, 0)</f>
        <v>1</v>
      </c>
      <c r="AJ100" s="36">
        <f>IF('Coding - Chris'!AJ100='Coding - Carolyn'!AJ100, 1, 0)</f>
        <v>1</v>
      </c>
      <c r="AK100" s="36">
        <f>IF('Coding - Chris'!AK100='Coding - Carolyn'!AK100, 1, 0)</f>
        <v>1</v>
      </c>
      <c r="AL100" s="36">
        <f>IF('Coding - Chris'!AL100='Coding - Carolyn'!AL100, 1, 0)</f>
        <v>1</v>
      </c>
      <c r="AM100" s="36">
        <f>IF('Coding - Chris'!AM100='Coding - Carolyn'!AM100, 1, 0)</f>
        <v>1</v>
      </c>
      <c r="AN100" s="36">
        <f>IF('Coding - Chris'!AN100='Coding - Carolyn'!AN100, 1, 0)</f>
        <v>1</v>
      </c>
      <c r="AO100" s="36">
        <f>IF('Coding - Chris'!AO100='Coding - Carolyn'!AO100, 1, 0)</f>
        <v>1</v>
      </c>
      <c r="AP100" s="36"/>
      <c r="AQ100" s="36">
        <f>IF('Coding - Chris'!AQ100='Coding - Carolyn'!AQ100, 1, 0)</f>
        <v>1</v>
      </c>
      <c r="AR100" s="36">
        <f>IF('Coding - Chris'!AR100='Coding - Carolyn'!AR100, 1, 0)</f>
        <v>1</v>
      </c>
      <c r="AS100" s="36">
        <f>IF('Coding - Chris'!AS100='Coding - Carolyn'!AS100, 1, 0)</f>
        <v>1</v>
      </c>
      <c r="AT100" s="36">
        <f>IF('Coding - Chris'!AT100='Coding - Carolyn'!AT100, 1, 0)</f>
        <v>1</v>
      </c>
      <c r="AU100" s="36">
        <f>IF('Coding - Chris'!AU100='Coding - Carolyn'!AU100, 1, 0)</f>
        <v>1</v>
      </c>
      <c r="AV100" s="36">
        <f>IF('Coding - Chris'!AV100='Coding - Carolyn'!AV100, 1, 0)</f>
        <v>1</v>
      </c>
      <c r="AW100" s="36">
        <f>IF('Coding - Chris'!AW100='Coding - Carolyn'!AW100, 1, 0)</f>
        <v>1</v>
      </c>
      <c r="AX100" s="36">
        <f>IF('Coding - Chris'!AX100='Coding - Carolyn'!AX100, 1, 0)</f>
        <v>1</v>
      </c>
      <c r="AY100" s="36">
        <f>IF('Coding - Chris'!AY100='Coding - Carolyn'!AY100, 1, 0)</f>
        <v>1</v>
      </c>
      <c r="AZ100" s="36">
        <f>IF('Coding - Chris'!AZ100='Coding - Carolyn'!AZ100, 1, 0)</f>
        <v>1</v>
      </c>
      <c r="BA100" s="36"/>
      <c r="BB100" s="36">
        <f>IF('Coding - Chris'!BB100='Coding - Carolyn'!BB100, 1, 0)</f>
        <v>1</v>
      </c>
      <c r="BC100" s="36">
        <f>IF('Coding - Chris'!BC100='Coding - Carolyn'!BC100, 1, 0)</f>
        <v>1</v>
      </c>
      <c r="BD100" s="36">
        <f>IF('Coding - Chris'!BD100='Coding - Carolyn'!BD100, 1, 0)</f>
        <v>1</v>
      </c>
      <c r="BE100" s="36">
        <f>IF('Coding - Chris'!BE100='Coding - Carolyn'!BE100, 1, 0)</f>
        <v>1</v>
      </c>
      <c r="BF100" s="36">
        <f>IF('Coding - Chris'!BF100='Coding - Carolyn'!BF100, 1, 0)</f>
        <v>1</v>
      </c>
      <c r="BG100" s="36">
        <f>IF('Coding - Chris'!BG100='Coding - Carolyn'!BG100, 1, 0)</f>
        <v>1</v>
      </c>
      <c r="BH100" s="36">
        <f>IF('Coding - Chris'!BH100='Coding - Carolyn'!BH100, 1, 0)</f>
        <v>1</v>
      </c>
      <c r="BI100" s="36">
        <f>IF('Coding - Chris'!BI100='Coding - Carolyn'!BI100, 1, 0)</f>
        <v>1</v>
      </c>
      <c r="BJ100" s="36">
        <f>IF('Coding - Chris'!BJ100='Coding - Carolyn'!BJ100, 1, 0)</f>
        <v>1</v>
      </c>
      <c r="BK100" s="36">
        <f>IF('Coding - Chris'!BK100='Coding - Carolyn'!BK100, 1, 0)</f>
        <v>1</v>
      </c>
      <c r="BL100" s="36">
        <f>IF('Coding - Chris'!BL100='Coding - Carolyn'!BL100, 1, 0)</f>
        <v>1</v>
      </c>
      <c r="BM100" s="36">
        <f>IF('Coding - Chris'!BM100='Coding - Carolyn'!BM100, 1, 0)</f>
        <v>1</v>
      </c>
      <c r="BN100" s="36">
        <f>IF('Coding - Chris'!BN100='Coding - Carolyn'!BN100, 1, 0)</f>
        <v>1</v>
      </c>
      <c r="BO100" s="36">
        <f>IF('Coding - Chris'!BO100='Coding - Carolyn'!BO100, 1, 0)</f>
        <v>1</v>
      </c>
      <c r="BP100" s="36">
        <f>IF('Coding - Chris'!BP100='Coding - Carolyn'!BP100, 1, 0)</f>
        <v>1</v>
      </c>
      <c r="BQ100" s="36">
        <f>IF('Coding - Chris'!BQ100='Coding - Carolyn'!BQ100, 1, 0)</f>
        <v>1</v>
      </c>
      <c r="BR100" s="36">
        <f>IF('Coding - Chris'!BR100='Coding - Carolyn'!BR100, 1, 0)</f>
        <v>1</v>
      </c>
      <c r="BS100" s="36">
        <f>IF('Coding - Chris'!BS100='Coding - Carolyn'!BS100, 1, 0)</f>
        <v>1</v>
      </c>
      <c r="BT100" s="36">
        <f>IF('Coding - Chris'!BT100='Coding - Carolyn'!BT100, 1, 0)</f>
        <v>1</v>
      </c>
      <c r="BV100" s="36">
        <f>IF('Coding - Chris'!BV100='Coding - Carolyn'!BV100, 1, 0)</f>
        <v>1</v>
      </c>
    </row>
    <row r="101" spans="1:74" ht="17.100000000000001" thickBot="1">
      <c r="A101" s="52"/>
      <c r="B101" s="44"/>
      <c r="C101" s="44"/>
      <c r="D101" s="44"/>
      <c r="E101" s="44"/>
      <c r="F101" s="44"/>
      <c r="G101" s="28">
        <v>0</v>
      </c>
      <c r="H101" s="36">
        <f>IF('Coding - Chris'!H101='Coding - Carolyn'!H101, 1, 0)</f>
        <v>1</v>
      </c>
      <c r="I101" s="36">
        <f>IF('Coding - Chris'!I101='Coding - Carolyn'!I101, 1, 0)</f>
        <v>1</v>
      </c>
      <c r="J101" s="36">
        <f>IF('Coding - Chris'!J101='Coding - Carolyn'!J101, 1, 0)</f>
        <v>1</v>
      </c>
      <c r="K101" s="36">
        <f>IF('Coding - Chris'!K101='Coding - Carolyn'!K101, 1, 0)</f>
        <v>1</v>
      </c>
      <c r="L101" s="36">
        <f>IF('Coding - Chris'!L101='Coding - Carolyn'!L101, 1, 0)</f>
        <v>1</v>
      </c>
      <c r="M101" s="36">
        <f>IF('Coding - Chris'!M101='Coding - Carolyn'!M101, 1, 0)</f>
        <v>1</v>
      </c>
      <c r="N101" s="36"/>
      <c r="O101" s="36">
        <f>IF('Coding - Chris'!O101='Coding - Carolyn'!O101, 1, 0)</f>
        <v>1</v>
      </c>
      <c r="P101" s="36">
        <f>IF('Coding - Chris'!P101='Coding - Carolyn'!P101, 1, 0)</f>
        <v>1</v>
      </c>
      <c r="Q101" s="36">
        <f>IF('Coding - Chris'!Q101='Coding - Carolyn'!Q101, 1, 0)</f>
        <v>1</v>
      </c>
      <c r="R101" s="36">
        <f>IF('Coding - Chris'!R101='Coding - Carolyn'!R101, 1, 0)</f>
        <v>1</v>
      </c>
      <c r="S101" s="36">
        <f>IF('Coding - Chris'!S101='Coding - Carolyn'!S101, 1, 0)</f>
        <v>1</v>
      </c>
      <c r="T101" s="36">
        <f>IF('Coding - Chris'!T101='Coding - Carolyn'!T101, 1, 0)</f>
        <v>1</v>
      </c>
      <c r="U101" s="36">
        <f>IF('Coding - Chris'!U101='Coding - Carolyn'!U101, 1, 0)</f>
        <v>1</v>
      </c>
      <c r="V101" s="36">
        <f>IF('Coding - Chris'!V101='Coding - Carolyn'!V101, 1, 0)</f>
        <v>1</v>
      </c>
      <c r="W101" s="36">
        <f>IF('Coding - Chris'!W101='Coding - Carolyn'!W101, 1, 0)</f>
        <v>1</v>
      </c>
      <c r="X101" s="36">
        <f>IF('Coding - Chris'!X101='Coding - Carolyn'!X101, 1, 0)</f>
        <v>1</v>
      </c>
      <c r="Y101" s="36">
        <f>IF('Coding - Chris'!Y101='Coding - Carolyn'!Y101, 1, 0)</f>
        <v>1</v>
      </c>
      <c r="Z101" s="36">
        <f>IF('Coding - Chris'!Z101='Coding - Carolyn'!Z101, 1, 0)</f>
        <v>1</v>
      </c>
      <c r="AA101" s="36">
        <f>IF('Coding - Chris'!AA101='Coding - Carolyn'!AA101, 1, 0)</f>
        <v>1</v>
      </c>
      <c r="AB101" s="36">
        <f>IF('Coding - Chris'!AB101='Coding - Carolyn'!AB101, 1, 0)</f>
        <v>1</v>
      </c>
      <c r="AC101" s="36">
        <f>IF('Coding - Chris'!AC101='Coding - Carolyn'!AC101, 1, 0)</f>
        <v>1</v>
      </c>
      <c r="AD101" s="36">
        <f>IF('Coding - Chris'!AD101='Coding - Carolyn'!AD101, 1, 0)</f>
        <v>1</v>
      </c>
      <c r="AE101" s="36">
        <f>IF('Coding - Chris'!AE101='Coding - Carolyn'!AE101, 1, 0)</f>
        <v>1</v>
      </c>
      <c r="AF101" s="36">
        <f>IF('Coding - Chris'!AF101='Coding - Carolyn'!AF101, 1, 0)</f>
        <v>1</v>
      </c>
      <c r="AG101" s="36"/>
      <c r="AH101" s="36">
        <f>IF('Coding - Chris'!AH101='Coding - Carolyn'!AH101, 1, 0)</f>
        <v>1</v>
      </c>
      <c r="AI101" s="36">
        <f>IF('Coding - Chris'!AI101='Coding - Carolyn'!AI101, 1, 0)</f>
        <v>1</v>
      </c>
      <c r="AJ101" s="36">
        <f>IF('Coding - Chris'!AJ101='Coding - Carolyn'!AJ101, 1, 0)</f>
        <v>1</v>
      </c>
      <c r="AK101" s="36">
        <f>IF('Coding - Chris'!AK101='Coding - Carolyn'!AK101, 1, 0)</f>
        <v>1</v>
      </c>
      <c r="AL101" s="36">
        <f>IF('Coding - Chris'!AL101='Coding - Carolyn'!AL101, 1, 0)</f>
        <v>1</v>
      </c>
      <c r="AM101" s="36">
        <f>IF('Coding - Chris'!AM101='Coding - Carolyn'!AM101, 1, 0)</f>
        <v>1</v>
      </c>
      <c r="AN101" s="36">
        <f>IF('Coding - Chris'!AN101='Coding - Carolyn'!AN101, 1, 0)</f>
        <v>1</v>
      </c>
      <c r="AO101" s="36">
        <f>IF('Coding - Chris'!AO101='Coding - Carolyn'!AO101, 1, 0)</f>
        <v>1</v>
      </c>
      <c r="AP101" s="36"/>
      <c r="AQ101" s="36">
        <f>IF('Coding - Chris'!AQ101='Coding - Carolyn'!AQ101, 1, 0)</f>
        <v>1</v>
      </c>
      <c r="AR101" s="36">
        <f>IF('Coding - Chris'!AR101='Coding - Carolyn'!AR101, 1, 0)</f>
        <v>1</v>
      </c>
      <c r="AS101" s="36">
        <f>IF('Coding - Chris'!AS101='Coding - Carolyn'!AS101, 1, 0)</f>
        <v>1</v>
      </c>
      <c r="AT101" s="36">
        <f>IF('Coding - Chris'!AT101='Coding - Carolyn'!AT101, 1, 0)</f>
        <v>1</v>
      </c>
      <c r="AU101" s="36">
        <f>IF('Coding - Chris'!AU101='Coding - Carolyn'!AU101, 1, 0)</f>
        <v>1</v>
      </c>
      <c r="AV101" s="36">
        <f>IF('Coding - Chris'!AV101='Coding - Carolyn'!AV101, 1, 0)</f>
        <v>1</v>
      </c>
      <c r="AW101" s="36">
        <f>IF('Coding - Chris'!AW101='Coding - Carolyn'!AW101, 1, 0)</f>
        <v>1</v>
      </c>
      <c r="AX101" s="36">
        <f>IF('Coding - Chris'!AX101='Coding - Carolyn'!AX101, 1, 0)</f>
        <v>1</v>
      </c>
      <c r="AY101" s="36">
        <f>IF('Coding - Chris'!AY101='Coding - Carolyn'!AY101, 1, 0)</f>
        <v>1</v>
      </c>
      <c r="AZ101" s="36">
        <f>IF('Coding - Chris'!AZ101='Coding - Carolyn'!AZ101, 1, 0)</f>
        <v>1</v>
      </c>
      <c r="BA101" s="36"/>
      <c r="BB101" s="36">
        <f>IF('Coding - Chris'!BB101='Coding - Carolyn'!BB101, 1, 0)</f>
        <v>1</v>
      </c>
      <c r="BC101" s="36">
        <f>IF('Coding - Chris'!BC101='Coding - Carolyn'!BC101, 1, 0)</f>
        <v>1</v>
      </c>
      <c r="BD101" s="36">
        <f>IF('Coding - Chris'!BD101='Coding - Carolyn'!BD101, 1, 0)</f>
        <v>1</v>
      </c>
      <c r="BE101" s="36">
        <f>IF('Coding - Chris'!BE101='Coding - Carolyn'!BE101, 1, 0)</f>
        <v>1</v>
      </c>
      <c r="BF101" s="36">
        <f>IF('Coding - Chris'!BF101='Coding - Carolyn'!BF101, 1, 0)</f>
        <v>1</v>
      </c>
      <c r="BG101" s="36">
        <f>IF('Coding - Chris'!BG101='Coding - Carolyn'!BG101, 1, 0)</f>
        <v>1</v>
      </c>
      <c r="BH101" s="36">
        <f>IF('Coding - Chris'!BH101='Coding - Carolyn'!BH101, 1, 0)</f>
        <v>1</v>
      </c>
      <c r="BI101" s="36">
        <f>IF('Coding - Chris'!BI101='Coding - Carolyn'!BI101, 1, 0)</f>
        <v>1</v>
      </c>
      <c r="BJ101" s="36">
        <f>IF('Coding - Chris'!BJ101='Coding - Carolyn'!BJ101, 1, 0)</f>
        <v>1</v>
      </c>
      <c r="BK101" s="36">
        <f>IF('Coding - Chris'!BK101='Coding - Carolyn'!BK101, 1, 0)</f>
        <v>1</v>
      </c>
      <c r="BL101" s="36">
        <f>IF('Coding - Chris'!BL101='Coding - Carolyn'!BL101, 1, 0)</f>
        <v>1</v>
      </c>
      <c r="BM101" s="36">
        <f>IF('Coding - Chris'!BM101='Coding - Carolyn'!BM101, 1, 0)</f>
        <v>1</v>
      </c>
      <c r="BN101" s="36">
        <f>IF('Coding - Chris'!BN101='Coding - Carolyn'!BN101, 1, 0)</f>
        <v>1</v>
      </c>
      <c r="BO101" s="36">
        <f>IF('Coding - Chris'!BO101='Coding - Carolyn'!BO101, 1, 0)</f>
        <v>1</v>
      </c>
      <c r="BP101" s="36">
        <f>IF('Coding - Chris'!BP101='Coding - Carolyn'!BP101, 1, 0)</f>
        <v>1</v>
      </c>
      <c r="BQ101" s="36">
        <f>IF('Coding - Chris'!BQ101='Coding - Carolyn'!BQ101, 1, 0)</f>
        <v>1</v>
      </c>
      <c r="BR101" s="36">
        <f>IF('Coding - Chris'!BR101='Coding - Carolyn'!BR101, 1, 0)</f>
        <v>1</v>
      </c>
      <c r="BS101" s="36">
        <f>IF('Coding - Chris'!BS101='Coding - Carolyn'!BS101, 1, 0)</f>
        <v>1</v>
      </c>
      <c r="BT101" s="36">
        <f>IF('Coding - Chris'!BT101='Coding - Carolyn'!BT101, 1, 0)</f>
        <v>1</v>
      </c>
      <c r="BV101" s="36">
        <f>IF('Coding - Chris'!BV101='Coding - Carolyn'!BV101, 1, 0)</f>
        <v>1</v>
      </c>
    </row>
    <row r="102" spans="1:74" ht="17.100000000000001" thickBot="1">
      <c r="A102" s="52">
        <v>148</v>
      </c>
      <c r="B102" s="44"/>
      <c r="C102" s="44"/>
      <c r="D102" s="44"/>
      <c r="E102" s="44"/>
      <c r="F102" s="44"/>
      <c r="G102" s="28">
        <v>0</v>
      </c>
      <c r="H102" s="36">
        <f>IF('Coding - Chris'!H102='Coding - Carolyn'!H102, 1, 0)</f>
        <v>1</v>
      </c>
      <c r="I102" s="36">
        <f>IF('Coding - Chris'!I102='Coding - Carolyn'!I102, 1, 0)</f>
        <v>1</v>
      </c>
      <c r="J102" s="36">
        <f>IF('Coding - Chris'!J102='Coding - Carolyn'!J102, 1, 0)</f>
        <v>1</v>
      </c>
      <c r="K102" s="36">
        <f>IF('Coding - Chris'!K102='Coding - Carolyn'!K102, 1, 0)</f>
        <v>1</v>
      </c>
      <c r="L102" s="36">
        <f>IF('Coding - Chris'!L102='Coding - Carolyn'!L102, 1, 0)</f>
        <v>1</v>
      </c>
      <c r="M102" s="36">
        <f>IF('Coding - Chris'!M102='Coding - Carolyn'!M102, 1, 0)</f>
        <v>1</v>
      </c>
      <c r="N102" s="36"/>
      <c r="O102" s="36">
        <f>IF('Coding - Chris'!O102='Coding - Carolyn'!O102, 1, 0)</f>
        <v>1</v>
      </c>
      <c r="P102" s="36">
        <f>IF('Coding - Chris'!P102='Coding - Carolyn'!P102, 1, 0)</f>
        <v>1</v>
      </c>
      <c r="Q102" s="36">
        <f>IF('Coding - Chris'!Q102='Coding - Carolyn'!Q102, 1, 0)</f>
        <v>1</v>
      </c>
      <c r="R102" s="36">
        <f>IF('Coding - Chris'!R102='Coding - Carolyn'!R102, 1, 0)</f>
        <v>1</v>
      </c>
      <c r="S102" s="36">
        <f>IF('Coding - Chris'!S102='Coding - Carolyn'!S102, 1, 0)</f>
        <v>1</v>
      </c>
      <c r="T102" s="36">
        <f>IF('Coding - Chris'!T102='Coding - Carolyn'!T102, 1, 0)</f>
        <v>1</v>
      </c>
      <c r="U102" s="36">
        <f>IF('Coding - Chris'!U102='Coding - Carolyn'!U102, 1, 0)</f>
        <v>1</v>
      </c>
      <c r="V102" s="36">
        <f>IF('Coding - Chris'!V102='Coding - Carolyn'!V102, 1, 0)</f>
        <v>1</v>
      </c>
      <c r="W102" s="36">
        <f>IF('Coding - Chris'!W102='Coding - Carolyn'!W102, 1, 0)</f>
        <v>1</v>
      </c>
      <c r="X102" s="36">
        <f>IF('Coding - Chris'!X102='Coding - Carolyn'!X102, 1, 0)</f>
        <v>1</v>
      </c>
      <c r="Y102" s="36">
        <f>IF('Coding - Chris'!Y102='Coding - Carolyn'!Y102, 1, 0)</f>
        <v>1</v>
      </c>
      <c r="Z102" s="36">
        <f>IF('Coding - Chris'!Z102='Coding - Carolyn'!Z102, 1, 0)</f>
        <v>1</v>
      </c>
      <c r="AA102" s="36">
        <f>IF('Coding - Chris'!AA102='Coding - Carolyn'!AA102, 1, 0)</f>
        <v>1</v>
      </c>
      <c r="AB102" s="36">
        <f>IF('Coding - Chris'!AB102='Coding - Carolyn'!AB102, 1, 0)</f>
        <v>1</v>
      </c>
      <c r="AC102" s="36">
        <f>IF('Coding - Chris'!AC102='Coding - Carolyn'!AC102, 1, 0)</f>
        <v>1</v>
      </c>
      <c r="AD102" s="36">
        <f>IF('Coding - Chris'!AD102='Coding - Carolyn'!AD102, 1, 0)</f>
        <v>1</v>
      </c>
      <c r="AE102" s="36">
        <f>IF('Coding - Chris'!AE102='Coding - Carolyn'!AE102, 1, 0)</f>
        <v>1</v>
      </c>
      <c r="AF102" s="36">
        <f>IF('Coding - Chris'!AF102='Coding - Carolyn'!AF102, 1, 0)</f>
        <v>1</v>
      </c>
      <c r="AG102" s="36"/>
      <c r="AH102" s="36">
        <f>IF('Coding - Chris'!AH102='Coding - Carolyn'!AH102, 1, 0)</f>
        <v>1</v>
      </c>
      <c r="AI102" s="36">
        <f>IF('Coding - Chris'!AI102='Coding - Carolyn'!AI102, 1, 0)</f>
        <v>1</v>
      </c>
      <c r="AJ102" s="36">
        <f>IF('Coding - Chris'!AJ102='Coding - Carolyn'!AJ102, 1, 0)</f>
        <v>1</v>
      </c>
      <c r="AK102" s="36">
        <f>IF('Coding - Chris'!AK102='Coding - Carolyn'!AK102, 1, 0)</f>
        <v>1</v>
      </c>
      <c r="AL102" s="36">
        <f>IF('Coding - Chris'!AL102='Coding - Carolyn'!AL102, 1, 0)</f>
        <v>1</v>
      </c>
      <c r="AM102" s="36">
        <f>IF('Coding - Chris'!AM102='Coding - Carolyn'!AM102, 1, 0)</f>
        <v>1</v>
      </c>
      <c r="AN102" s="36">
        <f>IF('Coding - Chris'!AN102='Coding - Carolyn'!AN102, 1, 0)</f>
        <v>1</v>
      </c>
      <c r="AO102" s="36">
        <f>IF('Coding - Chris'!AO102='Coding - Carolyn'!AO102, 1, 0)</f>
        <v>1</v>
      </c>
      <c r="AP102" s="36"/>
      <c r="AQ102" s="36">
        <f>IF('Coding - Chris'!AQ102='Coding - Carolyn'!AQ102, 1, 0)</f>
        <v>1</v>
      </c>
      <c r="AR102" s="36">
        <f>IF('Coding - Chris'!AR102='Coding - Carolyn'!AR102, 1, 0)</f>
        <v>1</v>
      </c>
      <c r="AS102" s="36">
        <f>IF('Coding - Chris'!AS102='Coding - Carolyn'!AS102, 1, 0)</f>
        <v>1</v>
      </c>
      <c r="AT102" s="36">
        <f>IF('Coding - Chris'!AT102='Coding - Carolyn'!AT102, 1, 0)</f>
        <v>1</v>
      </c>
      <c r="AU102" s="36">
        <f>IF('Coding - Chris'!AU102='Coding - Carolyn'!AU102, 1, 0)</f>
        <v>1</v>
      </c>
      <c r="AV102" s="36">
        <f>IF('Coding - Chris'!AV102='Coding - Carolyn'!AV102, 1, 0)</f>
        <v>1</v>
      </c>
      <c r="AW102" s="36">
        <f>IF('Coding - Chris'!AW102='Coding - Carolyn'!AW102, 1, 0)</f>
        <v>1</v>
      </c>
      <c r="AX102" s="36">
        <f>IF('Coding - Chris'!AX102='Coding - Carolyn'!AX102, 1, 0)</f>
        <v>1</v>
      </c>
      <c r="AY102" s="36">
        <f>IF('Coding - Chris'!AY102='Coding - Carolyn'!AY102, 1, 0)</f>
        <v>1</v>
      </c>
      <c r="AZ102" s="36">
        <f>IF('Coding - Chris'!AZ102='Coding - Carolyn'!AZ102, 1, 0)</f>
        <v>1</v>
      </c>
      <c r="BA102" s="36"/>
      <c r="BB102" s="36">
        <f>IF('Coding - Chris'!BB102='Coding - Carolyn'!BB102, 1, 0)</f>
        <v>1</v>
      </c>
      <c r="BC102" s="36">
        <f>IF('Coding - Chris'!BC102='Coding - Carolyn'!BC102, 1, 0)</f>
        <v>1</v>
      </c>
      <c r="BD102" s="36">
        <f>IF('Coding - Chris'!BD102='Coding - Carolyn'!BD102, 1, 0)</f>
        <v>1</v>
      </c>
      <c r="BE102" s="36">
        <f>IF('Coding - Chris'!BE102='Coding - Carolyn'!BE102, 1, 0)</f>
        <v>1</v>
      </c>
      <c r="BF102" s="36">
        <f>IF('Coding - Chris'!BF102='Coding - Carolyn'!BF102, 1, 0)</f>
        <v>1</v>
      </c>
      <c r="BG102" s="36">
        <f>IF('Coding - Chris'!BG102='Coding - Carolyn'!BG102, 1, 0)</f>
        <v>1</v>
      </c>
      <c r="BH102" s="36">
        <f>IF('Coding - Chris'!BH102='Coding - Carolyn'!BH102, 1, 0)</f>
        <v>1</v>
      </c>
      <c r="BI102" s="36">
        <f>IF('Coding - Chris'!BI102='Coding - Carolyn'!BI102, 1, 0)</f>
        <v>1</v>
      </c>
      <c r="BJ102" s="36">
        <f>IF('Coding - Chris'!BJ102='Coding - Carolyn'!BJ102, 1, 0)</f>
        <v>1</v>
      </c>
      <c r="BK102" s="36">
        <f>IF('Coding - Chris'!BK102='Coding - Carolyn'!BK102, 1, 0)</f>
        <v>1</v>
      </c>
      <c r="BL102" s="36">
        <f>IF('Coding - Chris'!BL102='Coding - Carolyn'!BL102, 1, 0)</f>
        <v>1</v>
      </c>
      <c r="BM102" s="36">
        <f>IF('Coding - Chris'!BM102='Coding - Carolyn'!BM102, 1, 0)</f>
        <v>1</v>
      </c>
      <c r="BN102" s="36">
        <f>IF('Coding - Chris'!BN102='Coding - Carolyn'!BN102, 1, 0)</f>
        <v>1</v>
      </c>
      <c r="BO102" s="36">
        <f>IF('Coding - Chris'!BO102='Coding - Carolyn'!BO102, 1, 0)</f>
        <v>1</v>
      </c>
      <c r="BP102" s="36">
        <f>IF('Coding - Chris'!BP102='Coding - Carolyn'!BP102, 1, 0)</f>
        <v>1</v>
      </c>
      <c r="BQ102" s="36">
        <f>IF('Coding - Chris'!BQ102='Coding - Carolyn'!BQ102, 1, 0)</f>
        <v>1</v>
      </c>
      <c r="BR102" s="36">
        <f>IF('Coding - Chris'!BR102='Coding - Carolyn'!BR102, 1, 0)</f>
        <v>1</v>
      </c>
      <c r="BS102" s="36">
        <f>IF('Coding - Chris'!BS102='Coding - Carolyn'!BS102, 1, 0)</f>
        <v>1</v>
      </c>
      <c r="BT102" s="36">
        <f>IF('Coding - Chris'!BT102='Coding - Carolyn'!BT102, 1, 0)</f>
        <v>1</v>
      </c>
      <c r="BV102" s="36">
        <f>IF('Coding - Chris'!BV102='Coding - Carolyn'!BV102, 1, 0)</f>
        <v>1</v>
      </c>
    </row>
    <row r="103" spans="1:74" ht="17.100000000000001" thickBot="1">
      <c r="A103" s="52">
        <v>154</v>
      </c>
      <c r="B103" s="44"/>
      <c r="C103" s="44"/>
      <c r="D103" s="44"/>
      <c r="E103" s="44"/>
      <c r="F103" s="44"/>
      <c r="G103" s="28">
        <v>0</v>
      </c>
      <c r="H103" s="36">
        <f>IF('Coding - Chris'!H103='Coding - Carolyn'!H103, 1, 0)</f>
        <v>1</v>
      </c>
      <c r="I103" s="36">
        <f>IF('Coding - Chris'!I103='Coding - Carolyn'!I103, 1, 0)</f>
        <v>1</v>
      </c>
      <c r="J103" s="36">
        <f>IF('Coding - Chris'!J103='Coding - Carolyn'!J103, 1, 0)</f>
        <v>1</v>
      </c>
      <c r="K103" s="36">
        <f>IF('Coding - Chris'!K103='Coding - Carolyn'!K103, 1, 0)</f>
        <v>1</v>
      </c>
      <c r="L103" s="36">
        <f>IF('Coding - Chris'!L103='Coding - Carolyn'!L103, 1, 0)</f>
        <v>1</v>
      </c>
      <c r="M103" s="36">
        <f>IF('Coding - Chris'!M103='Coding - Carolyn'!M103, 1, 0)</f>
        <v>1</v>
      </c>
      <c r="N103" s="36"/>
      <c r="O103" s="36">
        <f>IF('Coding - Chris'!O103='Coding - Carolyn'!O103, 1, 0)</f>
        <v>1</v>
      </c>
      <c r="P103" s="36">
        <f>IF('Coding - Chris'!P103='Coding - Carolyn'!P103, 1, 0)</f>
        <v>1</v>
      </c>
      <c r="Q103" s="36">
        <f>IF('Coding - Chris'!Q103='Coding - Carolyn'!Q103, 1, 0)</f>
        <v>1</v>
      </c>
      <c r="R103" s="36">
        <f>IF('Coding - Chris'!R103='Coding - Carolyn'!R103, 1, 0)</f>
        <v>1</v>
      </c>
      <c r="S103" s="36">
        <f>IF('Coding - Chris'!S103='Coding - Carolyn'!S103, 1, 0)</f>
        <v>1</v>
      </c>
      <c r="T103" s="36">
        <f>IF('Coding - Chris'!T103='Coding - Carolyn'!T103, 1, 0)</f>
        <v>1</v>
      </c>
      <c r="U103" s="36">
        <f>IF('Coding - Chris'!U103='Coding - Carolyn'!U103, 1, 0)</f>
        <v>1</v>
      </c>
      <c r="V103" s="36">
        <f>IF('Coding - Chris'!V103='Coding - Carolyn'!V103, 1, 0)</f>
        <v>1</v>
      </c>
      <c r="W103" s="36">
        <f>IF('Coding - Chris'!W103='Coding - Carolyn'!W103, 1, 0)</f>
        <v>1</v>
      </c>
      <c r="X103" s="36">
        <f>IF('Coding - Chris'!X103='Coding - Carolyn'!X103, 1, 0)</f>
        <v>1</v>
      </c>
      <c r="Y103" s="36">
        <f>IF('Coding - Chris'!Y103='Coding - Carolyn'!Y103, 1, 0)</f>
        <v>1</v>
      </c>
      <c r="Z103" s="36">
        <f>IF('Coding - Chris'!Z103='Coding - Carolyn'!Z103, 1, 0)</f>
        <v>1</v>
      </c>
      <c r="AA103" s="36">
        <f>IF('Coding - Chris'!AA103='Coding - Carolyn'!AA103, 1, 0)</f>
        <v>1</v>
      </c>
      <c r="AB103" s="36">
        <f>IF('Coding - Chris'!AB103='Coding - Carolyn'!AB103, 1, 0)</f>
        <v>1</v>
      </c>
      <c r="AC103" s="36">
        <f>IF('Coding - Chris'!AC103='Coding - Carolyn'!AC103, 1, 0)</f>
        <v>1</v>
      </c>
      <c r="AD103" s="36">
        <f>IF('Coding - Chris'!AD103='Coding - Carolyn'!AD103, 1, 0)</f>
        <v>1</v>
      </c>
      <c r="AE103" s="36">
        <f>IF('Coding - Chris'!AE103='Coding - Carolyn'!AE103, 1, 0)</f>
        <v>1</v>
      </c>
      <c r="AF103" s="36">
        <f>IF('Coding - Chris'!AF103='Coding - Carolyn'!AF103, 1, 0)</f>
        <v>1</v>
      </c>
      <c r="AG103" s="36"/>
      <c r="AH103" s="36">
        <f>IF('Coding - Chris'!AH103='Coding - Carolyn'!AH103, 1, 0)</f>
        <v>1</v>
      </c>
      <c r="AI103" s="36">
        <f>IF('Coding - Chris'!AI103='Coding - Carolyn'!AI103, 1, 0)</f>
        <v>1</v>
      </c>
      <c r="AJ103" s="36">
        <f>IF('Coding - Chris'!AJ103='Coding - Carolyn'!AJ103, 1, 0)</f>
        <v>1</v>
      </c>
      <c r="AK103" s="36">
        <f>IF('Coding - Chris'!AK103='Coding - Carolyn'!AK103, 1, 0)</f>
        <v>1</v>
      </c>
      <c r="AL103" s="36">
        <f>IF('Coding - Chris'!AL103='Coding - Carolyn'!AL103, 1, 0)</f>
        <v>1</v>
      </c>
      <c r="AM103" s="36">
        <f>IF('Coding - Chris'!AM103='Coding - Carolyn'!AM103, 1, 0)</f>
        <v>1</v>
      </c>
      <c r="AN103" s="36">
        <f>IF('Coding - Chris'!AN103='Coding - Carolyn'!AN103, 1, 0)</f>
        <v>1</v>
      </c>
      <c r="AO103" s="36">
        <f>IF('Coding - Chris'!AO103='Coding - Carolyn'!AO103, 1, 0)</f>
        <v>1</v>
      </c>
      <c r="AP103" s="36"/>
      <c r="AQ103" s="36">
        <f>IF('Coding - Chris'!AQ103='Coding - Carolyn'!AQ103, 1, 0)</f>
        <v>1</v>
      </c>
      <c r="AR103" s="36">
        <f>IF('Coding - Chris'!AR103='Coding - Carolyn'!AR103, 1, 0)</f>
        <v>1</v>
      </c>
      <c r="AS103" s="36">
        <f>IF('Coding - Chris'!AS103='Coding - Carolyn'!AS103, 1, 0)</f>
        <v>1</v>
      </c>
      <c r="AT103" s="36">
        <f>IF('Coding - Chris'!AT103='Coding - Carolyn'!AT103, 1, 0)</f>
        <v>1</v>
      </c>
      <c r="AU103" s="36">
        <f>IF('Coding - Chris'!AU103='Coding - Carolyn'!AU103, 1, 0)</f>
        <v>1</v>
      </c>
      <c r="AV103" s="36">
        <f>IF('Coding - Chris'!AV103='Coding - Carolyn'!AV103, 1, 0)</f>
        <v>1</v>
      </c>
      <c r="AW103" s="36">
        <f>IF('Coding - Chris'!AW103='Coding - Carolyn'!AW103, 1, 0)</f>
        <v>1</v>
      </c>
      <c r="AX103" s="36">
        <f>IF('Coding - Chris'!AX103='Coding - Carolyn'!AX103, 1, 0)</f>
        <v>1</v>
      </c>
      <c r="AY103" s="36">
        <f>IF('Coding - Chris'!AY103='Coding - Carolyn'!AY103, 1, 0)</f>
        <v>1</v>
      </c>
      <c r="AZ103" s="36">
        <f>IF('Coding - Chris'!AZ103='Coding - Carolyn'!AZ103, 1, 0)</f>
        <v>1</v>
      </c>
      <c r="BA103" s="36"/>
      <c r="BB103" s="36">
        <f>IF('Coding - Chris'!BB103='Coding - Carolyn'!BB103, 1, 0)</f>
        <v>1</v>
      </c>
      <c r="BC103" s="36">
        <f>IF('Coding - Chris'!BC103='Coding - Carolyn'!BC103, 1, 0)</f>
        <v>1</v>
      </c>
      <c r="BD103" s="36">
        <f>IF('Coding - Chris'!BD103='Coding - Carolyn'!BD103, 1, 0)</f>
        <v>1</v>
      </c>
      <c r="BE103" s="36">
        <f>IF('Coding - Chris'!BE103='Coding - Carolyn'!BE103, 1, 0)</f>
        <v>1</v>
      </c>
      <c r="BF103" s="36">
        <f>IF('Coding - Chris'!BF103='Coding - Carolyn'!BF103, 1, 0)</f>
        <v>1</v>
      </c>
      <c r="BG103" s="36">
        <f>IF('Coding - Chris'!BG103='Coding - Carolyn'!BG103, 1, 0)</f>
        <v>1</v>
      </c>
      <c r="BH103" s="36">
        <f>IF('Coding - Chris'!BH103='Coding - Carolyn'!BH103, 1, 0)</f>
        <v>1</v>
      </c>
      <c r="BI103" s="36">
        <f>IF('Coding - Chris'!BI103='Coding - Carolyn'!BI103, 1, 0)</f>
        <v>1</v>
      </c>
      <c r="BJ103" s="36">
        <f>IF('Coding - Chris'!BJ103='Coding - Carolyn'!BJ103, 1, 0)</f>
        <v>1</v>
      </c>
      <c r="BK103" s="36">
        <f>IF('Coding - Chris'!BK103='Coding - Carolyn'!BK103, 1, 0)</f>
        <v>1</v>
      </c>
      <c r="BL103" s="36">
        <f>IF('Coding - Chris'!BL103='Coding - Carolyn'!BL103, 1, 0)</f>
        <v>1</v>
      </c>
      <c r="BM103" s="36">
        <f>IF('Coding - Chris'!BM103='Coding - Carolyn'!BM103, 1, 0)</f>
        <v>1</v>
      </c>
      <c r="BN103" s="36">
        <f>IF('Coding - Chris'!BN103='Coding - Carolyn'!BN103, 1, 0)</f>
        <v>1</v>
      </c>
      <c r="BO103" s="36">
        <f>IF('Coding - Chris'!BO103='Coding - Carolyn'!BO103, 1, 0)</f>
        <v>1</v>
      </c>
      <c r="BP103" s="36">
        <f>IF('Coding - Chris'!BP103='Coding - Carolyn'!BP103, 1, 0)</f>
        <v>1</v>
      </c>
      <c r="BQ103" s="36">
        <f>IF('Coding - Chris'!BQ103='Coding - Carolyn'!BQ103, 1, 0)</f>
        <v>1</v>
      </c>
      <c r="BR103" s="36">
        <f>IF('Coding - Chris'!BR103='Coding - Carolyn'!BR103, 1, 0)</f>
        <v>1</v>
      </c>
      <c r="BS103" s="36">
        <f>IF('Coding - Chris'!BS103='Coding - Carolyn'!BS103, 1, 0)</f>
        <v>1</v>
      </c>
      <c r="BT103" s="36">
        <f>IF('Coding - Chris'!BT103='Coding - Carolyn'!BT103, 1, 0)</f>
        <v>1</v>
      </c>
      <c r="BV103" s="36">
        <f>IF('Coding - Chris'!BV103='Coding - Carolyn'!BV103, 1, 0)</f>
        <v>1</v>
      </c>
    </row>
    <row r="104" spans="1:74" ht="17.100000000000001" thickBot="1">
      <c r="A104" s="52">
        <v>163</v>
      </c>
      <c r="B104" s="44"/>
      <c r="C104" s="44"/>
      <c r="D104" s="44"/>
      <c r="E104" s="44"/>
      <c r="F104" s="44"/>
      <c r="G104" s="28">
        <v>0</v>
      </c>
      <c r="H104" s="36">
        <f>IF('Coding - Chris'!H104='Coding - Carolyn'!H104, 1, 0)</f>
        <v>1</v>
      </c>
      <c r="I104" s="36">
        <f>IF('Coding - Chris'!I104='Coding - Carolyn'!I104, 1, 0)</f>
        <v>1</v>
      </c>
      <c r="J104" s="36">
        <f>IF('Coding - Chris'!J104='Coding - Carolyn'!J104, 1, 0)</f>
        <v>1</v>
      </c>
      <c r="K104" s="36">
        <f>IF('Coding - Chris'!K104='Coding - Carolyn'!K104, 1, 0)</f>
        <v>1</v>
      </c>
      <c r="L104" s="36">
        <f>IF('Coding - Chris'!L104='Coding - Carolyn'!L104, 1, 0)</f>
        <v>1</v>
      </c>
      <c r="M104" s="36">
        <f>IF('Coding - Chris'!M104='Coding - Carolyn'!M104, 1, 0)</f>
        <v>1</v>
      </c>
      <c r="N104" s="36"/>
      <c r="O104" s="36">
        <f>IF('Coding - Chris'!O104='Coding - Carolyn'!O104, 1, 0)</f>
        <v>1</v>
      </c>
      <c r="P104" s="36">
        <f>IF('Coding - Chris'!P104='Coding - Carolyn'!P104, 1, 0)</f>
        <v>1</v>
      </c>
      <c r="Q104" s="36">
        <f>IF('Coding - Chris'!Q104='Coding - Carolyn'!Q104, 1, 0)</f>
        <v>1</v>
      </c>
      <c r="R104" s="36">
        <f>IF('Coding - Chris'!R104='Coding - Carolyn'!R104, 1, 0)</f>
        <v>1</v>
      </c>
      <c r="S104" s="36">
        <f>IF('Coding - Chris'!S104='Coding - Carolyn'!S104, 1, 0)</f>
        <v>1</v>
      </c>
      <c r="T104" s="36">
        <f>IF('Coding - Chris'!T104='Coding - Carolyn'!T104, 1, 0)</f>
        <v>1</v>
      </c>
      <c r="U104" s="36">
        <f>IF('Coding - Chris'!U104='Coding - Carolyn'!U104, 1, 0)</f>
        <v>1</v>
      </c>
      <c r="V104" s="36">
        <f>IF('Coding - Chris'!V104='Coding - Carolyn'!V104, 1, 0)</f>
        <v>1</v>
      </c>
      <c r="W104" s="36">
        <f>IF('Coding - Chris'!W104='Coding - Carolyn'!W104, 1, 0)</f>
        <v>1</v>
      </c>
      <c r="X104" s="36">
        <f>IF('Coding - Chris'!X104='Coding - Carolyn'!X104, 1, 0)</f>
        <v>1</v>
      </c>
      <c r="Y104" s="36">
        <f>IF('Coding - Chris'!Y104='Coding - Carolyn'!Y104, 1, 0)</f>
        <v>1</v>
      </c>
      <c r="Z104" s="36">
        <f>IF('Coding - Chris'!Z104='Coding - Carolyn'!Z104, 1, 0)</f>
        <v>1</v>
      </c>
      <c r="AA104" s="36">
        <f>IF('Coding - Chris'!AA104='Coding - Carolyn'!AA104, 1, 0)</f>
        <v>1</v>
      </c>
      <c r="AB104" s="36">
        <f>IF('Coding - Chris'!AB104='Coding - Carolyn'!AB104, 1, 0)</f>
        <v>1</v>
      </c>
      <c r="AC104" s="36">
        <f>IF('Coding - Chris'!AC104='Coding - Carolyn'!AC104, 1, 0)</f>
        <v>1</v>
      </c>
      <c r="AD104" s="36">
        <f>IF('Coding - Chris'!AD104='Coding - Carolyn'!AD104, 1, 0)</f>
        <v>1</v>
      </c>
      <c r="AE104" s="36">
        <f>IF('Coding - Chris'!AE104='Coding - Carolyn'!AE104, 1, 0)</f>
        <v>1</v>
      </c>
      <c r="AF104" s="36">
        <f>IF('Coding - Chris'!AF104='Coding - Carolyn'!AF104, 1, 0)</f>
        <v>1</v>
      </c>
      <c r="AG104" s="36"/>
      <c r="AH104" s="36">
        <f>IF('Coding - Chris'!AH104='Coding - Carolyn'!AH104, 1, 0)</f>
        <v>1</v>
      </c>
      <c r="AI104" s="36">
        <f>IF('Coding - Chris'!AI104='Coding - Carolyn'!AI104, 1, 0)</f>
        <v>1</v>
      </c>
      <c r="AJ104" s="36">
        <f>IF('Coding - Chris'!AJ104='Coding - Carolyn'!AJ104, 1, 0)</f>
        <v>1</v>
      </c>
      <c r="AK104" s="36">
        <f>IF('Coding - Chris'!AK104='Coding - Carolyn'!AK104, 1, 0)</f>
        <v>1</v>
      </c>
      <c r="AL104" s="36">
        <f>IF('Coding - Chris'!AL104='Coding - Carolyn'!AL104, 1, 0)</f>
        <v>1</v>
      </c>
      <c r="AM104" s="36">
        <f>IF('Coding - Chris'!AM104='Coding - Carolyn'!AM104, 1, 0)</f>
        <v>1</v>
      </c>
      <c r="AN104" s="36">
        <f>IF('Coding - Chris'!AN104='Coding - Carolyn'!AN104, 1, 0)</f>
        <v>1</v>
      </c>
      <c r="AO104" s="36">
        <f>IF('Coding - Chris'!AO104='Coding - Carolyn'!AO104, 1, 0)</f>
        <v>1</v>
      </c>
      <c r="AP104" s="36"/>
      <c r="AQ104" s="36">
        <f>IF('Coding - Chris'!AQ104='Coding - Carolyn'!AQ104, 1, 0)</f>
        <v>1</v>
      </c>
      <c r="AR104" s="36">
        <f>IF('Coding - Chris'!AR104='Coding - Carolyn'!AR104, 1, 0)</f>
        <v>1</v>
      </c>
      <c r="AS104" s="36">
        <f>IF('Coding - Chris'!AS104='Coding - Carolyn'!AS104, 1, 0)</f>
        <v>1</v>
      </c>
      <c r="AT104" s="36">
        <f>IF('Coding - Chris'!AT104='Coding - Carolyn'!AT104, 1, 0)</f>
        <v>1</v>
      </c>
      <c r="AU104" s="36">
        <f>IF('Coding - Chris'!AU104='Coding - Carolyn'!AU104, 1, 0)</f>
        <v>1</v>
      </c>
      <c r="AV104" s="36">
        <f>IF('Coding - Chris'!AV104='Coding - Carolyn'!AV104, 1, 0)</f>
        <v>1</v>
      </c>
      <c r="AW104" s="36">
        <f>IF('Coding - Chris'!AW104='Coding - Carolyn'!AW104, 1, 0)</f>
        <v>1</v>
      </c>
      <c r="AX104" s="36">
        <f>IF('Coding - Chris'!AX104='Coding - Carolyn'!AX104, 1, 0)</f>
        <v>1</v>
      </c>
      <c r="AY104" s="36">
        <f>IF('Coding - Chris'!AY104='Coding - Carolyn'!AY104, 1, 0)</f>
        <v>1</v>
      </c>
      <c r="AZ104" s="36">
        <f>IF('Coding - Chris'!AZ104='Coding - Carolyn'!AZ104, 1, 0)</f>
        <v>1</v>
      </c>
      <c r="BA104" s="36"/>
      <c r="BB104" s="36">
        <f>IF('Coding - Chris'!BB104='Coding - Carolyn'!BB104, 1, 0)</f>
        <v>1</v>
      </c>
      <c r="BC104" s="36">
        <f>IF('Coding - Chris'!BC104='Coding - Carolyn'!BC104, 1, 0)</f>
        <v>1</v>
      </c>
      <c r="BD104" s="36">
        <f>IF('Coding - Chris'!BD104='Coding - Carolyn'!BD104, 1, 0)</f>
        <v>1</v>
      </c>
      <c r="BE104" s="36">
        <f>IF('Coding - Chris'!BE104='Coding - Carolyn'!BE104, 1, 0)</f>
        <v>1</v>
      </c>
      <c r="BF104" s="36">
        <f>IF('Coding - Chris'!BF104='Coding - Carolyn'!BF104, 1, 0)</f>
        <v>1</v>
      </c>
      <c r="BG104" s="36">
        <f>IF('Coding - Chris'!BG104='Coding - Carolyn'!BG104, 1, 0)</f>
        <v>1</v>
      </c>
      <c r="BH104" s="36">
        <f>IF('Coding - Chris'!BH104='Coding - Carolyn'!BH104, 1, 0)</f>
        <v>1</v>
      </c>
      <c r="BI104" s="36">
        <f>IF('Coding - Chris'!BI104='Coding - Carolyn'!BI104, 1, 0)</f>
        <v>1</v>
      </c>
      <c r="BJ104" s="36">
        <f>IF('Coding - Chris'!BJ104='Coding - Carolyn'!BJ104, 1, 0)</f>
        <v>1</v>
      </c>
      <c r="BK104" s="36">
        <f>IF('Coding - Chris'!BK104='Coding - Carolyn'!BK104, 1, 0)</f>
        <v>1</v>
      </c>
      <c r="BL104" s="36">
        <f>IF('Coding - Chris'!BL104='Coding - Carolyn'!BL104, 1, 0)</f>
        <v>1</v>
      </c>
      <c r="BM104" s="36">
        <f>IF('Coding - Chris'!BM104='Coding - Carolyn'!BM104, 1, 0)</f>
        <v>1</v>
      </c>
      <c r="BN104" s="36">
        <f>IF('Coding - Chris'!BN104='Coding - Carolyn'!BN104, 1, 0)</f>
        <v>1</v>
      </c>
      <c r="BO104" s="36">
        <f>IF('Coding - Chris'!BO104='Coding - Carolyn'!BO104, 1, 0)</f>
        <v>1</v>
      </c>
      <c r="BP104" s="36">
        <f>IF('Coding - Chris'!BP104='Coding - Carolyn'!BP104, 1, 0)</f>
        <v>1</v>
      </c>
      <c r="BQ104" s="36">
        <f>IF('Coding - Chris'!BQ104='Coding - Carolyn'!BQ104, 1, 0)</f>
        <v>1</v>
      </c>
      <c r="BR104" s="36">
        <f>IF('Coding - Chris'!BR104='Coding - Carolyn'!BR104, 1, 0)</f>
        <v>1</v>
      </c>
      <c r="BS104" s="36">
        <f>IF('Coding - Chris'!BS104='Coding - Carolyn'!BS104, 1, 0)</f>
        <v>1</v>
      </c>
      <c r="BT104" s="36">
        <f>IF('Coding - Chris'!BT104='Coding - Carolyn'!BT104, 1, 0)</f>
        <v>1</v>
      </c>
      <c r="BV104" s="36">
        <f>IF('Coding - Chris'!BV104='Coding - Carolyn'!BV104, 1, 0)</f>
        <v>1</v>
      </c>
    </row>
    <row r="105" spans="1:74" ht="17.100000000000001" thickBot="1">
      <c r="A105" s="52">
        <v>164</v>
      </c>
      <c r="B105" s="44"/>
      <c r="C105" s="44"/>
      <c r="D105" s="44"/>
      <c r="E105" s="44"/>
      <c r="F105" s="44"/>
      <c r="G105" s="28">
        <v>0</v>
      </c>
      <c r="H105" s="36">
        <f>IF('Coding - Chris'!H105='Coding - Carolyn'!H105, 1, 0)</f>
        <v>1</v>
      </c>
      <c r="I105" s="36">
        <f>IF('Coding - Chris'!I105='Coding - Carolyn'!I105, 1, 0)</f>
        <v>1</v>
      </c>
      <c r="J105" s="36">
        <f>IF('Coding - Chris'!J105='Coding - Carolyn'!J105, 1, 0)</f>
        <v>1</v>
      </c>
      <c r="K105" s="36">
        <f>IF('Coding - Chris'!K105='Coding - Carolyn'!K105, 1, 0)</f>
        <v>1</v>
      </c>
      <c r="L105" s="36">
        <f>IF('Coding - Chris'!L105='Coding - Carolyn'!L105, 1, 0)</f>
        <v>1</v>
      </c>
      <c r="M105" s="36">
        <f>IF('Coding - Chris'!M105='Coding - Carolyn'!M105, 1, 0)</f>
        <v>1</v>
      </c>
      <c r="N105" s="36"/>
      <c r="O105" s="36">
        <f>IF('Coding - Chris'!O105='Coding - Carolyn'!O105, 1, 0)</f>
        <v>1</v>
      </c>
      <c r="P105" s="36">
        <f>IF('Coding - Chris'!P105='Coding - Carolyn'!P105, 1, 0)</f>
        <v>1</v>
      </c>
      <c r="Q105" s="36">
        <f>IF('Coding - Chris'!Q105='Coding - Carolyn'!Q105, 1, 0)</f>
        <v>1</v>
      </c>
      <c r="R105" s="36">
        <f>IF('Coding - Chris'!R105='Coding - Carolyn'!R105, 1, 0)</f>
        <v>1</v>
      </c>
      <c r="S105" s="36">
        <f>IF('Coding - Chris'!S105='Coding - Carolyn'!S105, 1, 0)</f>
        <v>1</v>
      </c>
      <c r="T105" s="36">
        <f>IF('Coding - Chris'!T105='Coding - Carolyn'!T105, 1, 0)</f>
        <v>1</v>
      </c>
      <c r="U105" s="36">
        <f>IF('Coding - Chris'!U105='Coding - Carolyn'!U105, 1, 0)</f>
        <v>1</v>
      </c>
      <c r="V105" s="36">
        <f>IF('Coding - Chris'!V105='Coding - Carolyn'!V105, 1, 0)</f>
        <v>1</v>
      </c>
      <c r="W105" s="36">
        <f>IF('Coding - Chris'!W105='Coding - Carolyn'!W105, 1, 0)</f>
        <v>1</v>
      </c>
      <c r="X105" s="36">
        <f>IF('Coding - Chris'!X105='Coding - Carolyn'!X105, 1, 0)</f>
        <v>1</v>
      </c>
      <c r="Y105" s="36">
        <f>IF('Coding - Chris'!Y105='Coding - Carolyn'!Y105, 1, 0)</f>
        <v>1</v>
      </c>
      <c r="Z105" s="36">
        <f>IF('Coding - Chris'!Z105='Coding - Carolyn'!Z105, 1, 0)</f>
        <v>1</v>
      </c>
      <c r="AA105" s="36">
        <f>IF('Coding - Chris'!AA105='Coding - Carolyn'!AA105, 1, 0)</f>
        <v>1</v>
      </c>
      <c r="AB105" s="36">
        <f>IF('Coding - Chris'!AB105='Coding - Carolyn'!AB105, 1, 0)</f>
        <v>1</v>
      </c>
      <c r="AC105" s="36">
        <f>IF('Coding - Chris'!AC105='Coding - Carolyn'!AC105, 1, 0)</f>
        <v>1</v>
      </c>
      <c r="AD105" s="36">
        <f>IF('Coding - Chris'!AD105='Coding - Carolyn'!AD105, 1, 0)</f>
        <v>1</v>
      </c>
      <c r="AE105" s="36">
        <f>IF('Coding - Chris'!AE105='Coding - Carolyn'!AE105, 1, 0)</f>
        <v>1</v>
      </c>
      <c r="AF105" s="36">
        <f>IF('Coding - Chris'!AF105='Coding - Carolyn'!AF105, 1, 0)</f>
        <v>1</v>
      </c>
      <c r="AG105" s="36"/>
      <c r="AH105" s="36">
        <f>IF('Coding - Chris'!AH105='Coding - Carolyn'!AH105, 1, 0)</f>
        <v>1</v>
      </c>
      <c r="AI105" s="36">
        <f>IF('Coding - Chris'!AI105='Coding - Carolyn'!AI105, 1, 0)</f>
        <v>1</v>
      </c>
      <c r="AJ105" s="36">
        <f>IF('Coding - Chris'!AJ105='Coding - Carolyn'!AJ105, 1, 0)</f>
        <v>1</v>
      </c>
      <c r="AK105" s="36">
        <f>IF('Coding - Chris'!AK105='Coding - Carolyn'!AK105, 1, 0)</f>
        <v>1</v>
      </c>
      <c r="AL105" s="36">
        <f>IF('Coding - Chris'!AL105='Coding - Carolyn'!AL105, 1, 0)</f>
        <v>1</v>
      </c>
      <c r="AM105" s="36">
        <f>IF('Coding - Chris'!AM105='Coding - Carolyn'!AM105, 1, 0)</f>
        <v>1</v>
      </c>
      <c r="AN105" s="36">
        <f>IF('Coding - Chris'!AN105='Coding - Carolyn'!AN105, 1, 0)</f>
        <v>1</v>
      </c>
      <c r="AO105" s="36">
        <f>IF('Coding - Chris'!AO105='Coding - Carolyn'!AO105, 1, 0)</f>
        <v>1</v>
      </c>
      <c r="AP105" s="36"/>
      <c r="AQ105" s="36">
        <f>IF('Coding - Chris'!AQ105='Coding - Carolyn'!AQ105, 1, 0)</f>
        <v>1</v>
      </c>
      <c r="AR105" s="36">
        <f>IF('Coding - Chris'!AR105='Coding - Carolyn'!AR105, 1, 0)</f>
        <v>1</v>
      </c>
      <c r="AS105" s="36">
        <f>IF('Coding - Chris'!AS105='Coding - Carolyn'!AS105, 1, 0)</f>
        <v>1</v>
      </c>
      <c r="AT105" s="36">
        <f>IF('Coding - Chris'!AT105='Coding - Carolyn'!AT105, 1, 0)</f>
        <v>1</v>
      </c>
      <c r="AU105" s="36">
        <f>IF('Coding - Chris'!AU105='Coding - Carolyn'!AU105, 1, 0)</f>
        <v>1</v>
      </c>
      <c r="AV105" s="36">
        <f>IF('Coding - Chris'!AV105='Coding - Carolyn'!AV105, 1, 0)</f>
        <v>1</v>
      </c>
      <c r="AW105" s="36">
        <f>IF('Coding - Chris'!AW105='Coding - Carolyn'!AW105, 1, 0)</f>
        <v>1</v>
      </c>
      <c r="AX105" s="36">
        <f>IF('Coding - Chris'!AX105='Coding - Carolyn'!AX105, 1, 0)</f>
        <v>1</v>
      </c>
      <c r="AY105" s="36">
        <f>IF('Coding - Chris'!AY105='Coding - Carolyn'!AY105, 1, 0)</f>
        <v>1</v>
      </c>
      <c r="AZ105" s="36">
        <f>IF('Coding - Chris'!AZ105='Coding - Carolyn'!AZ105, 1, 0)</f>
        <v>1</v>
      </c>
      <c r="BA105" s="36"/>
      <c r="BB105" s="36">
        <f>IF('Coding - Chris'!BB105='Coding - Carolyn'!BB105, 1, 0)</f>
        <v>1</v>
      </c>
      <c r="BC105" s="36">
        <f>IF('Coding - Chris'!BC105='Coding - Carolyn'!BC105, 1, 0)</f>
        <v>1</v>
      </c>
      <c r="BD105" s="36">
        <f>IF('Coding - Chris'!BD105='Coding - Carolyn'!BD105, 1, 0)</f>
        <v>1</v>
      </c>
      <c r="BE105" s="36">
        <f>IF('Coding - Chris'!BE105='Coding - Carolyn'!BE105, 1, 0)</f>
        <v>1</v>
      </c>
      <c r="BF105" s="36">
        <f>IF('Coding - Chris'!BF105='Coding - Carolyn'!BF105, 1, 0)</f>
        <v>1</v>
      </c>
      <c r="BG105" s="36">
        <f>IF('Coding - Chris'!BG105='Coding - Carolyn'!BG105, 1, 0)</f>
        <v>1</v>
      </c>
      <c r="BH105" s="36">
        <f>IF('Coding - Chris'!BH105='Coding - Carolyn'!BH105, 1, 0)</f>
        <v>1</v>
      </c>
      <c r="BI105" s="36">
        <f>IF('Coding - Chris'!BI105='Coding - Carolyn'!BI105, 1, 0)</f>
        <v>1</v>
      </c>
      <c r="BJ105" s="36">
        <f>IF('Coding - Chris'!BJ105='Coding - Carolyn'!BJ105, 1, 0)</f>
        <v>1</v>
      </c>
      <c r="BK105" s="36">
        <f>IF('Coding - Chris'!BK105='Coding - Carolyn'!BK105, 1, 0)</f>
        <v>1</v>
      </c>
      <c r="BL105" s="36">
        <f>IF('Coding - Chris'!BL105='Coding - Carolyn'!BL105, 1, 0)</f>
        <v>1</v>
      </c>
      <c r="BM105" s="36">
        <f>IF('Coding - Chris'!BM105='Coding - Carolyn'!BM105, 1, 0)</f>
        <v>1</v>
      </c>
      <c r="BN105" s="36">
        <f>IF('Coding - Chris'!BN105='Coding - Carolyn'!BN105, 1, 0)</f>
        <v>1</v>
      </c>
      <c r="BO105" s="36">
        <f>IF('Coding - Chris'!BO105='Coding - Carolyn'!BO105, 1, 0)</f>
        <v>1</v>
      </c>
      <c r="BP105" s="36">
        <f>IF('Coding - Chris'!BP105='Coding - Carolyn'!BP105, 1, 0)</f>
        <v>1</v>
      </c>
      <c r="BQ105" s="36">
        <f>IF('Coding - Chris'!BQ105='Coding - Carolyn'!BQ105, 1, 0)</f>
        <v>1</v>
      </c>
      <c r="BR105" s="36">
        <f>IF('Coding - Chris'!BR105='Coding - Carolyn'!BR105, 1, 0)</f>
        <v>1</v>
      </c>
      <c r="BS105" s="36">
        <f>IF('Coding - Chris'!BS105='Coding - Carolyn'!BS105, 1, 0)</f>
        <v>1</v>
      </c>
      <c r="BT105" s="36">
        <f>IF('Coding - Chris'!BT105='Coding - Carolyn'!BT105, 1, 0)</f>
        <v>1</v>
      </c>
      <c r="BV105" s="36">
        <f>IF('Coding - Chris'!BV105='Coding - Carolyn'!BV105, 1, 0)</f>
        <v>1</v>
      </c>
    </row>
    <row r="106" spans="1:74" ht="17.100000000000001" thickBot="1">
      <c r="A106" s="52"/>
      <c r="B106" s="44"/>
      <c r="C106" s="44"/>
      <c r="D106" s="44"/>
      <c r="E106" s="44"/>
      <c r="F106" s="44"/>
      <c r="G106" s="28">
        <v>0</v>
      </c>
      <c r="H106" s="36">
        <f>IF('Coding - Chris'!H106='Coding - Carolyn'!H106, 1, 0)</f>
        <v>1</v>
      </c>
      <c r="I106" s="36">
        <f>IF('Coding - Chris'!I106='Coding - Carolyn'!I106, 1, 0)</f>
        <v>1</v>
      </c>
      <c r="J106" s="36">
        <f>IF('Coding - Chris'!J106='Coding - Carolyn'!J106, 1, 0)</f>
        <v>1</v>
      </c>
      <c r="K106" s="36">
        <f>IF('Coding - Chris'!K106='Coding - Carolyn'!K106, 1, 0)</f>
        <v>1</v>
      </c>
      <c r="L106" s="36">
        <f>IF('Coding - Chris'!L106='Coding - Carolyn'!L106, 1, 0)</f>
        <v>1</v>
      </c>
      <c r="M106" s="36">
        <f>IF('Coding - Chris'!M106='Coding - Carolyn'!M106, 1, 0)</f>
        <v>1</v>
      </c>
      <c r="N106" s="36"/>
      <c r="O106" s="36">
        <f>IF('Coding - Chris'!O106='Coding - Carolyn'!O106, 1, 0)</f>
        <v>1</v>
      </c>
      <c r="P106" s="36">
        <f>IF('Coding - Chris'!P106='Coding - Carolyn'!P106, 1, 0)</f>
        <v>1</v>
      </c>
      <c r="Q106" s="36">
        <f>IF('Coding - Chris'!Q106='Coding - Carolyn'!Q106, 1, 0)</f>
        <v>1</v>
      </c>
      <c r="R106" s="36">
        <f>IF('Coding - Chris'!R106='Coding - Carolyn'!R106, 1, 0)</f>
        <v>1</v>
      </c>
      <c r="S106" s="36">
        <f>IF('Coding - Chris'!S106='Coding - Carolyn'!S106, 1, 0)</f>
        <v>1</v>
      </c>
      <c r="T106" s="36">
        <f>IF('Coding - Chris'!T106='Coding - Carolyn'!T106, 1, 0)</f>
        <v>1</v>
      </c>
      <c r="U106" s="36">
        <f>IF('Coding - Chris'!U106='Coding - Carolyn'!U106, 1, 0)</f>
        <v>1</v>
      </c>
      <c r="V106" s="36">
        <f>IF('Coding - Chris'!V106='Coding - Carolyn'!V106, 1, 0)</f>
        <v>1</v>
      </c>
      <c r="W106" s="36">
        <f>IF('Coding - Chris'!W106='Coding - Carolyn'!W106, 1, 0)</f>
        <v>1</v>
      </c>
      <c r="X106" s="36">
        <f>IF('Coding - Chris'!X106='Coding - Carolyn'!X106, 1, 0)</f>
        <v>1</v>
      </c>
      <c r="Y106" s="36">
        <f>IF('Coding - Chris'!Y106='Coding - Carolyn'!Y106, 1, 0)</f>
        <v>1</v>
      </c>
      <c r="Z106" s="36">
        <f>IF('Coding - Chris'!Z106='Coding - Carolyn'!Z106, 1, 0)</f>
        <v>1</v>
      </c>
      <c r="AA106" s="36">
        <f>IF('Coding - Chris'!AA106='Coding - Carolyn'!AA106, 1, 0)</f>
        <v>1</v>
      </c>
      <c r="AB106" s="36">
        <f>IF('Coding - Chris'!AB106='Coding - Carolyn'!AB106, 1, 0)</f>
        <v>1</v>
      </c>
      <c r="AC106" s="36">
        <f>IF('Coding - Chris'!AC106='Coding - Carolyn'!AC106, 1, 0)</f>
        <v>1</v>
      </c>
      <c r="AD106" s="36">
        <f>IF('Coding - Chris'!AD106='Coding - Carolyn'!AD106, 1, 0)</f>
        <v>1</v>
      </c>
      <c r="AE106" s="36">
        <f>IF('Coding - Chris'!AE106='Coding - Carolyn'!AE106, 1, 0)</f>
        <v>1</v>
      </c>
      <c r="AF106" s="36">
        <f>IF('Coding - Chris'!AF106='Coding - Carolyn'!AF106, 1, 0)</f>
        <v>1</v>
      </c>
      <c r="AG106" s="36"/>
      <c r="AH106" s="36">
        <f>IF('Coding - Chris'!AH106='Coding - Carolyn'!AH106, 1, 0)</f>
        <v>1</v>
      </c>
      <c r="AI106" s="36">
        <f>IF('Coding - Chris'!AI106='Coding - Carolyn'!AI106, 1, 0)</f>
        <v>1</v>
      </c>
      <c r="AJ106" s="36">
        <f>IF('Coding - Chris'!AJ106='Coding - Carolyn'!AJ106, 1, 0)</f>
        <v>1</v>
      </c>
      <c r="AK106" s="36">
        <f>IF('Coding - Chris'!AK106='Coding - Carolyn'!AK106, 1, 0)</f>
        <v>1</v>
      </c>
      <c r="AL106" s="36">
        <f>IF('Coding - Chris'!AL106='Coding - Carolyn'!AL106, 1, 0)</f>
        <v>1</v>
      </c>
      <c r="AM106" s="36">
        <f>IF('Coding - Chris'!AM106='Coding - Carolyn'!AM106, 1, 0)</f>
        <v>1</v>
      </c>
      <c r="AN106" s="36">
        <f>IF('Coding - Chris'!AN106='Coding - Carolyn'!AN106, 1, 0)</f>
        <v>1</v>
      </c>
      <c r="AO106" s="36">
        <f>IF('Coding - Chris'!AO106='Coding - Carolyn'!AO106, 1, 0)</f>
        <v>1</v>
      </c>
      <c r="AP106" s="36"/>
      <c r="AQ106" s="36">
        <f>IF('Coding - Chris'!AQ106='Coding - Carolyn'!AQ106, 1, 0)</f>
        <v>1</v>
      </c>
      <c r="AR106" s="36">
        <f>IF('Coding - Chris'!AR106='Coding - Carolyn'!AR106, 1, 0)</f>
        <v>1</v>
      </c>
      <c r="AS106" s="36">
        <f>IF('Coding - Chris'!AS106='Coding - Carolyn'!AS106, 1, 0)</f>
        <v>1</v>
      </c>
      <c r="AT106" s="36">
        <f>IF('Coding - Chris'!AT106='Coding - Carolyn'!AT106, 1, 0)</f>
        <v>1</v>
      </c>
      <c r="AU106" s="36">
        <f>IF('Coding - Chris'!AU106='Coding - Carolyn'!AU106, 1, 0)</f>
        <v>1</v>
      </c>
      <c r="AV106" s="36">
        <f>IF('Coding - Chris'!AV106='Coding - Carolyn'!AV106, 1, 0)</f>
        <v>1</v>
      </c>
      <c r="AW106" s="36">
        <f>IF('Coding - Chris'!AW106='Coding - Carolyn'!AW106, 1, 0)</f>
        <v>1</v>
      </c>
      <c r="AX106" s="36">
        <f>IF('Coding - Chris'!AX106='Coding - Carolyn'!AX106, 1, 0)</f>
        <v>1</v>
      </c>
      <c r="AY106" s="36">
        <f>IF('Coding - Chris'!AY106='Coding - Carolyn'!AY106, 1, 0)</f>
        <v>1</v>
      </c>
      <c r="AZ106" s="36">
        <f>IF('Coding - Chris'!AZ106='Coding - Carolyn'!AZ106, 1, 0)</f>
        <v>1</v>
      </c>
      <c r="BA106" s="36"/>
      <c r="BB106" s="36">
        <f>IF('Coding - Chris'!BB106='Coding - Carolyn'!BB106, 1, 0)</f>
        <v>1</v>
      </c>
      <c r="BC106" s="36">
        <f>IF('Coding - Chris'!BC106='Coding - Carolyn'!BC106, 1, 0)</f>
        <v>1</v>
      </c>
      <c r="BD106" s="36">
        <f>IF('Coding - Chris'!BD106='Coding - Carolyn'!BD106, 1, 0)</f>
        <v>1</v>
      </c>
      <c r="BE106" s="36">
        <f>IF('Coding - Chris'!BE106='Coding - Carolyn'!BE106, 1, 0)</f>
        <v>1</v>
      </c>
      <c r="BF106" s="36">
        <f>IF('Coding - Chris'!BF106='Coding - Carolyn'!BF106, 1, 0)</f>
        <v>1</v>
      </c>
      <c r="BG106" s="36">
        <f>IF('Coding - Chris'!BG106='Coding - Carolyn'!BG106, 1, 0)</f>
        <v>1</v>
      </c>
      <c r="BH106" s="36">
        <f>IF('Coding - Chris'!BH106='Coding - Carolyn'!BH106, 1, 0)</f>
        <v>1</v>
      </c>
      <c r="BI106" s="36">
        <f>IF('Coding - Chris'!BI106='Coding - Carolyn'!BI106, 1, 0)</f>
        <v>1</v>
      </c>
      <c r="BJ106" s="36">
        <f>IF('Coding - Chris'!BJ106='Coding - Carolyn'!BJ106, 1, 0)</f>
        <v>1</v>
      </c>
      <c r="BK106" s="36">
        <f>IF('Coding - Chris'!BK106='Coding - Carolyn'!BK106, 1, 0)</f>
        <v>1</v>
      </c>
      <c r="BL106" s="36">
        <f>IF('Coding - Chris'!BL106='Coding - Carolyn'!BL106, 1, 0)</f>
        <v>1</v>
      </c>
      <c r="BM106" s="36">
        <f>IF('Coding - Chris'!BM106='Coding - Carolyn'!BM106, 1, 0)</f>
        <v>1</v>
      </c>
      <c r="BN106" s="36">
        <f>IF('Coding - Chris'!BN106='Coding - Carolyn'!BN106, 1, 0)</f>
        <v>1</v>
      </c>
      <c r="BO106" s="36">
        <f>IF('Coding - Chris'!BO106='Coding - Carolyn'!BO106, 1, 0)</f>
        <v>1</v>
      </c>
      <c r="BP106" s="36">
        <f>IF('Coding - Chris'!BP106='Coding - Carolyn'!BP106, 1, 0)</f>
        <v>1</v>
      </c>
      <c r="BQ106" s="36">
        <f>IF('Coding - Chris'!BQ106='Coding - Carolyn'!BQ106, 1, 0)</f>
        <v>1</v>
      </c>
      <c r="BR106" s="36">
        <f>IF('Coding - Chris'!BR106='Coding - Carolyn'!BR106, 1, 0)</f>
        <v>1</v>
      </c>
      <c r="BS106" s="36">
        <f>IF('Coding - Chris'!BS106='Coding - Carolyn'!BS106, 1, 0)</f>
        <v>1</v>
      </c>
      <c r="BT106" s="36">
        <f>IF('Coding - Chris'!BT106='Coding - Carolyn'!BT106, 1, 0)</f>
        <v>1</v>
      </c>
      <c r="BV106" s="36">
        <f>IF('Coding - Chris'!BV106='Coding - Carolyn'!BV106, 1, 0)</f>
        <v>1</v>
      </c>
    </row>
    <row r="107" spans="1:74" ht="17.100000000000001" thickBot="1">
      <c r="A107" s="52"/>
      <c r="B107" s="44"/>
      <c r="C107" s="44"/>
      <c r="D107" s="44"/>
      <c r="E107" s="44"/>
      <c r="F107" s="44"/>
      <c r="G107" s="28">
        <v>0</v>
      </c>
      <c r="H107" s="36">
        <f>IF('Coding - Chris'!H107='Coding - Carolyn'!H107, 1, 0)</f>
        <v>1</v>
      </c>
      <c r="I107" s="36">
        <f>IF('Coding - Chris'!I107='Coding - Carolyn'!I107, 1, 0)</f>
        <v>1</v>
      </c>
      <c r="J107" s="36">
        <f>IF('Coding - Chris'!J107='Coding - Carolyn'!J107, 1, 0)</f>
        <v>1</v>
      </c>
      <c r="K107" s="36">
        <f>IF('Coding - Chris'!K107='Coding - Carolyn'!K107, 1, 0)</f>
        <v>1</v>
      </c>
      <c r="L107" s="36">
        <f>IF('Coding - Chris'!L107='Coding - Carolyn'!L107, 1, 0)</f>
        <v>1</v>
      </c>
      <c r="M107" s="36">
        <f>IF('Coding - Chris'!M107='Coding - Carolyn'!M107, 1, 0)</f>
        <v>1</v>
      </c>
      <c r="N107" s="36"/>
      <c r="O107" s="36">
        <f>IF('Coding - Chris'!O107='Coding - Carolyn'!O107, 1, 0)</f>
        <v>1</v>
      </c>
      <c r="P107" s="36">
        <f>IF('Coding - Chris'!P107='Coding - Carolyn'!P107, 1, 0)</f>
        <v>1</v>
      </c>
      <c r="Q107" s="36">
        <f>IF('Coding - Chris'!Q107='Coding - Carolyn'!Q107, 1, 0)</f>
        <v>1</v>
      </c>
      <c r="R107" s="36">
        <f>IF('Coding - Chris'!R107='Coding - Carolyn'!R107, 1, 0)</f>
        <v>1</v>
      </c>
      <c r="S107" s="36">
        <f>IF('Coding - Chris'!S107='Coding - Carolyn'!S107, 1, 0)</f>
        <v>1</v>
      </c>
      <c r="T107" s="36">
        <f>IF('Coding - Chris'!T107='Coding - Carolyn'!T107, 1, 0)</f>
        <v>1</v>
      </c>
      <c r="U107" s="36">
        <f>IF('Coding - Chris'!U107='Coding - Carolyn'!U107, 1, 0)</f>
        <v>1</v>
      </c>
      <c r="V107" s="36">
        <f>IF('Coding - Chris'!V107='Coding - Carolyn'!V107, 1, 0)</f>
        <v>1</v>
      </c>
      <c r="W107" s="36">
        <f>IF('Coding - Chris'!W107='Coding - Carolyn'!W107, 1, 0)</f>
        <v>1</v>
      </c>
      <c r="X107" s="36">
        <f>IF('Coding - Chris'!X107='Coding - Carolyn'!X107, 1, 0)</f>
        <v>1</v>
      </c>
      <c r="Y107" s="36">
        <f>IF('Coding - Chris'!Y107='Coding - Carolyn'!Y107, 1, 0)</f>
        <v>1</v>
      </c>
      <c r="Z107" s="36">
        <f>IF('Coding - Chris'!Z107='Coding - Carolyn'!Z107, 1, 0)</f>
        <v>1</v>
      </c>
      <c r="AA107" s="36">
        <f>IF('Coding - Chris'!AA107='Coding - Carolyn'!AA107, 1, 0)</f>
        <v>1</v>
      </c>
      <c r="AB107" s="36">
        <f>IF('Coding - Chris'!AB107='Coding - Carolyn'!AB107, 1, 0)</f>
        <v>1</v>
      </c>
      <c r="AC107" s="36">
        <f>IF('Coding - Chris'!AC107='Coding - Carolyn'!AC107, 1, 0)</f>
        <v>1</v>
      </c>
      <c r="AD107" s="36">
        <f>IF('Coding - Chris'!AD107='Coding - Carolyn'!AD107, 1, 0)</f>
        <v>1</v>
      </c>
      <c r="AE107" s="36">
        <f>IF('Coding - Chris'!AE107='Coding - Carolyn'!AE107, 1, 0)</f>
        <v>1</v>
      </c>
      <c r="AF107" s="36">
        <f>IF('Coding - Chris'!AF107='Coding - Carolyn'!AF107, 1, 0)</f>
        <v>1</v>
      </c>
      <c r="AG107" s="36"/>
      <c r="AH107" s="36">
        <f>IF('Coding - Chris'!AH107='Coding - Carolyn'!AH107, 1, 0)</f>
        <v>1</v>
      </c>
      <c r="AI107" s="36">
        <f>IF('Coding - Chris'!AI107='Coding - Carolyn'!AI107, 1, 0)</f>
        <v>1</v>
      </c>
      <c r="AJ107" s="36">
        <f>IF('Coding - Chris'!AJ107='Coding - Carolyn'!AJ107, 1, 0)</f>
        <v>1</v>
      </c>
      <c r="AK107" s="36">
        <f>IF('Coding - Chris'!AK107='Coding - Carolyn'!AK107, 1, 0)</f>
        <v>1</v>
      </c>
      <c r="AL107" s="36">
        <f>IF('Coding - Chris'!AL107='Coding - Carolyn'!AL107, 1, 0)</f>
        <v>1</v>
      </c>
      <c r="AM107" s="36">
        <f>IF('Coding - Chris'!AM107='Coding - Carolyn'!AM107, 1, 0)</f>
        <v>1</v>
      </c>
      <c r="AN107" s="36">
        <f>IF('Coding - Chris'!AN107='Coding - Carolyn'!AN107, 1, 0)</f>
        <v>1</v>
      </c>
      <c r="AO107" s="36">
        <f>IF('Coding - Chris'!AO107='Coding - Carolyn'!AO107, 1, 0)</f>
        <v>1</v>
      </c>
      <c r="AP107" s="36"/>
      <c r="AQ107" s="36">
        <f>IF('Coding - Chris'!AQ107='Coding - Carolyn'!AQ107, 1, 0)</f>
        <v>1</v>
      </c>
      <c r="AR107" s="36">
        <f>IF('Coding - Chris'!AR107='Coding - Carolyn'!AR107, 1, 0)</f>
        <v>1</v>
      </c>
      <c r="AS107" s="36">
        <f>IF('Coding - Chris'!AS107='Coding - Carolyn'!AS107, 1, 0)</f>
        <v>1</v>
      </c>
      <c r="AT107" s="36">
        <f>IF('Coding - Chris'!AT107='Coding - Carolyn'!AT107, 1, 0)</f>
        <v>1</v>
      </c>
      <c r="AU107" s="36">
        <f>IF('Coding - Chris'!AU107='Coding - Carolyn'!AU107, 1, 0)</f>
        <v>1</v>
      </c>
      <c r="AV107" s="36">
        <f>IF('Coding - Chris'!AV107='Coding - Carolyn'!AV107, 1, 0)</f>
        <v>1</v>
      </c>
      <c r="AW107" s="36">
        <f>IF('Coding - Chris'!AW107='Coding - Carolyn'!AW107, 1, 0)</f>
        <v>1</v>
      </c>
      <c r="AX107" s="36">
        <f>IF('Coding - Chris'!AX107='Coding - Carolyn'!AX107, 1, 0)</f>
        <v>1</v>
      </c>
      <c r="AY107" s="36">
        <f>IF('Coding - Chris'!AY107='Coding - Carolyn'!AY107, 1, 0)</f>
        <v>1</v>
      </c>
      <c r="AZ107" s="36">
        <f>IF('Coding - Chris'!AZ107='Coding - Carolyn'!AZ107, 1, 0)</f>
        <v>1</v>
      </c>
      <c r="BA107" s="36"/>
      <c r="BB107" s="36">
        <f>IF('Coding - Chris'!BB107='Coding - Carolyn'!BB107, 1, 0)</f>
        <v>1</v>
      </c>
      <c r="BC107" s="36">
        <f>IF('Coding - Chris'!BC107='Coding - Carolyn'!BC107, 1, 0)</f>
        <v>1</v>
      </c>
      <c r="BD107" s="36">
        <f>IF('Coding - Chris'!BD107='Coding - Carolyn'!BD107, 1, 0)</f>
        <v>1</v>
      </c>
      <c r="BE107" s="36">
        <f>IF('Coding - Chris'!BE107='Coding - Carolyn'!BE107, 1, 0)</f>
        <v>1</v>
      </c>
      <c r="BF107" s="36">
        <f>IF('Coding - Chris'!BF107='Coding - Carolyn'!BF107, 1, 0)</f>
        <v>1</v>
      </c>
      <c r="BG107" s="36">
        <f>IF('Coding - Chris'!BG107='Coding - Carolyn'!BG107, 1, 0)</f>
        <v>1</v>
      </c>
      <c r="BH107" s="36">
        <f>IF('Coding - Chris'!BH107='Coding - Carolyn'!BH107, 1, 0)</f>
        <v>1</v>
      </c>
      <c r="BI107" s="36">
        <f>IF('Coding - Chris'!BI107='Coding - Carolyn'!BI107, 1, 0)</f>
        <v>1</v>
      </c>
      <c r="BJ107" s="36">
        <f>IF('Coding - Chris'!BJ107='Coding - Carolyn'!BJ107, 1, 0)</f>
        <v>1</v>
      </c>
      <c r="BK107" s="36">
        <f>IF('Coding - Chris'!BK107='Coding - Carolyn'!BK107, 1, 0)</f>
        <v>1</v>
      </c>
      <c r="BL107" s="36">
        <f>IF('Coding - Chris'!BL107='Coding - Carolyn'!BL107, 1, 0)</f>
        <v>1</v>
      </c>
      <c r="BM107" s="36">
        <f>IF('Coding - Chris'!BM107='Coding - Carolyn'!BM107, 1, 0)</f>
        <v>1</v>
      </c>
      <c r="BN107" s="36">
        <f>IF('Coding - Chris'!BN107='Coding - Carolyn'!BN107, 1, 0)</f>
        <v>1</v>
      </c>
      <c r="BO107" s="36">
        <f>IF('Coding - Chris'!BO107='Coding - Carolyn'!BO107, 1, 0)</f>
        <v>1</v>
      </c>
      <c r="BP107" s="36">
        <f>IF('Coding - Chris'!BP107='Coding - Carolyn'!BP107, 1, 0)</f>
        <v>1</v>
      </c>
      <c r="BQ107" s="36">
        <f>IF('Coding - Chris'!BQ107='Coding - Carolyn'!BQ107, 1, 0)</f>
        <v>1</v>
      </c>
      <c r="BR107" s="36">
        <f>IF('Coding - Chris'!BR107='Coding - Carolyn'!BR107, 1, 0)</f>
        <v>1</v>
      </c>
      <c r="BS107" s="36">
        <f>IF('Coding - Chris'!BS107='Coding - Carolyn'!BS107, 1, 0)</f>
        <v>1</v>
      </c>
      <c r="BT107" s="36">
        <f>IF('Coding - Chris'!BT107='Coding - Carolyn'!BT107, 1, 0)</f>
        <v>1</v>
      </c>
      <c r="BV107" s="36">
        <f>IF('Coding - Chris'!BV107='Coding - Carolyn'!BV107, 1, 0)</f>
        <v>1</v>
      </c>
    </row>
    <row r="108" spans="1:74" ht="17.100000000000001" thickBot="1">
      <c r="A108">
        <v>165</v>
      </c>
      <c r="B108" s="44"/>
      <c r="C108" s="44"/>
      <c r="D108" s="44"/>
      <c r="E108" s="44"/>
      <c r="F108" s="44"/>
      <c r="G108" s="28">
        <v>0</v>
      </c>
      <c r="H108" s="36">
        <f>IF('Coding - Chris'!H108='Coding - Carolyn'!H108, 1, 0)</f>
        <v>1</v>
      </c>
      <c r="I108" s="36">
        <f>IF('Coding - Chris'!I108='Coding - Carolyn'!I108, 1, 0)</f>
        <v>1</v>
      </c>
      <c r="J108" s="36">
        <f>IF('Coding - Chris'!J108='Coding - Carolyn'!J108, 1, 0)</f>
        <v>1</v>
      </c>
      <c r="K108" s="36">
        <f>IF('Coding - Chris'!K108='Coding - Carolyn'!K108, 1, 0)</f>
        <v>1</v>
      </c>
      <c r="L108" s="36">
        <f>IF('Coding - Chris'!L108='Coding - Carolyn'!L108, 1, 0)</f>
        <v>1</v>
      </c>
      <c r="M108" s="36">
        <f>IF('Coding - Chris'!M108='Coding - Carolyn'!M108, 1, 0)</f>
        <v>1</v>
      </c>
      <c r="N108" s="36"/>
      <c r="O108" s="36">
        <f>IF('Coding - Chris'!O108='Coding - Carolyn'!O108, 1, 0)</f>
        <v>1</v>
      </c>
      <c r="P108" s="36">
        <f>IF('Coding - Chris'!P108='Coding - Carolyn'!P108, 1, 0)</f>
        <v>1</v>
      </c>
      <c r="Q108" s="36">
        <f>IF('Coding - Chris'!Q108='Coding - Carolyn'!Q108, 1, 0)</f>
        <v>1</v>
      </c>
      <c r="R108" s="36">
        <f>IF('Coding - Chris'!R108='Coding - Carolyn'!R108, 1, 0)</f>
        <v>1</v>
      </c>
      <c r="S108" s="36">
        <f>IF('Coding - Chris'!S108='Coding - Carolyn'!S108, 1, 0)</f>
        <v>1</v>
      </c>
      <c r="T108" s="36">
        <f>IF('Coding - Chris'!T108='Coding - Carolyn'!T108, 1, 0)</f>
        <v>1</v>
      </c>
      <c r="U108" s="36">
        <f>IF('Coding - Chris'!U108='Coding - Carolyn'!U108, 1, 0)</f>
        <v>1</v>
      </c>
      <c r="V108" s="36">
        <f>IF('Coding - Chris'!V108='Coding - Carolyn'!V108, 1, 0)</f>
        <v>1</v>
      </c>
      <c r="W108" s="36">
        <f>IF('Coding - Chris'!W108='Coding - Carolyn'!W108, 1, 0)</f>
        <v>1</v>
      </c>
      <c r="X108" s="36">
        <f>IF('Coding - Chris'!X108='Coding - Carolyn'!X108, 1, 0)</f>
        <v>1</v>
      </c>
      <c r="Y108" s="36">
        <f>IF('Coding - Chris'!Y108='Coding - Carolyn'!Y108, 1, 0)</f>
        <v>1</v>
      </c>
      <c r="Z108" s="36">
        <f>IF('Coding - Chris'!Z108='Coding - Carolyn'!Z108, 1, 0)</f>
        <v>1</v>
      </c>
      <c r="AA108" s="36">
        <f>IF('Coding - Chris'!AA108='Coding - Carolyn'!AA108, 1, 0)</f>
        <v>1</v>
      </c>
      <c r="AB108" s="36">
        <f>IF('Coding - Chris'!AB108='Coding - Carolyn'!AB108, 1, 0)</f>
        <v>1</v>
      </c>
      <c r="AC108" s="36">
        <f>IF('Coding - Chris'!AC108='Coding - Carolyn'!AC108, 1, 0)</f>
        <v>1</v>
      </c>
      <c r="AD108" s="36">
        <f>IF('Coding - Chris'!AD108='Coding - Carolyn'!AD108, 1, 0)</f>
        <v>1</v>
      </c>
      <c r="AE108" s="36">
        <f>IF('Coding - Chris'!AE108='Coding - Carolyn'!AE108, 1, 0)</f>
        <v>1</v>
      </c>
      <c r="AF108" s="36">
        <f>IF('Coding - Chris'!AF108='Coding - Carolyn'!AF108, 1, 0)</f>
        <v>1</v>
      </c>
      <c r="AG108" s="36"/>
      <c r="AH108" s="36">
        <f>IF('Coding - Chris'!AH108='Coding - Carolyn'!AH108, 1, 0)</f>
        <v>1</v>
      </c>
      <c r="AI108" s="36">
        <f>IF('Coding - Chris'!AI108='Coding - Carolyn'!AI108, 1, 0)</f>
        <v>1</v>
      </c>
      <c r="AJ108" s="36">
        <f>IF('Coding - Chris'!AJ108='Coding - Carolyn'!AJ108, 1, 0)</f>
        <v>1</v>
      </c>
      <c r="AK108" s="36">
        <f>IF('Coding - Chris'!AK108='Coding - Carolyn'!AK108, 1, 0)</f>
        <v>1</v>
      </c>
      <c r="AL108" s="36">
        <f>IF('Coding - Chris'!AL108='Coding - Carolyn'!AL108, 1, 0)</f>
        <v>1</v>
      </c>
      <c r="AM108" s="36">
        <f>IF('Coding - Chris'!AM108='Coding - Carolyn'!AM108, 1, 0)</f>
        <v>1</v>
      </c>
      <c r="AN108" s="36">
        <f>IF('Coding - Chris'!AN108='Coding - Carolyn'!AN108, 1, 0)</f>
        <v>1</v>
      </c>
      <c r="AO108" s="36">
        <f>IF('Coding - Chris'!AO108='Coding - Carolyn'!AO108, 1, 0)</f>
        <v>1</v>
      </c>
      <c r="AP108" s="36"/>
      <c r="AQ108" s="36">
        <f>IF('Coding - Chris'!AQ108='Coding - Carolyn'!AQ108, 1, 0)</f>
        <v>1</v>
      </c>
      <c r="AR108" s="36">
        <f>IF('Coding - Chris'!AR108='Coding - Carolyn'!AR108, 1, 0)</f>
        <v>1</v>
      </c>
      <c r="AS108" s="36">
        <f>IF('Coding - Chris'!AS108='Coding - Carolyn'!AS108, 1, 0)</f>
        <v>1</v>
      </c>
      <c r="AT108" s="36">
        <f>IF('Coding - Chris'!AT108='Coding - Carolyn'!AT108, 1, 0)</f>
        <v>1</v>
      </c>
      <c r="AU108" s="36">
        <f>IF('Coding - Chris'!AU108='Coding - Carolyn'!AU108, 1, 0)</f>
        <v>1</v>
      </c>
      <c r="AV108" s="36">
        <f>IF('Coding - Chris'!AV108='Coding - Carolyn'!AV108, 1, 0)</f>
        <v>1</v>
      </c>
      <c r="AW108" s="36">
        <f>IF('Coding - Chris'!AW108='Coding - Carolyn'!AW108, 1, 0)</f>
        <v>1</v>
      </c>
      <c r="AX108" s="36">
        <f>IF('Coding - Chris'!AX108='Coding - Carolyn'!AX108, 1, 0)</f>
        <v>1</v>
      </c>
      <c r="AY108" s="36">
        <f>IF('Coding - Chris'!AY108='Coding - Carolyn'!AY108, 1, 0)</f>
        <v>1</v>
      </c>
      <c r="AZ108" s="36">
        <f>IF('Coding - Chris'!AZ108='Coding - Carolyn'!AZ108, 1, 0)</f>
        <v>1</v>
      </c>
      <c r="BA108" s="36"/>
      <c r="BB108" s="36">
        <f>IF('Coding - Chris'!BB108='Coding - Carolyn'!BB108, 1, 0)</f>
        <v>1</v>
      </c>
      <c r="BC108" s="36">
        <f>IF('Coding - Chris'!BC108='Coding - Carolyn'!BC108, 1, 0)</f>
        <v>1</v>
      </c>
      <c r="BD108" s="36">
        <f>IF('Coding - Chris'!BD108='Coding - Carolyn'!BD108, 1, 0)</f>
        <v>1</v>
      </c>
      <c r="BE108" s="36">
        <f>IF('Coding - Chris'!BE108='Coding - Carolyn'!BE108, 1, 0)</f>
        <v>1</v>
      </c>
      <c r="BF108" s="36">
        <f>IF('Coding - Chris'!BF108='Coding - Carolyn'!BF108, 1, 0)</f>
        <v>1</v>
      </c>
      <c r="BG108" s="36">
        <f>IF('Coding - Chris'!BG108='Coding - Carolyn'!BG108, 1, 0)</f>
        <v>1</v>
      </c>
      <c r="BH108" s="36">
        <f>IF('Coding - Chris'!BH108='Coding - Carolyn'!BH108, 1, 0)</f>
        <v>1</v>
      </c>
      <c r="BI108" s="36">
        <f>IF('Coding - Chris'!BI108='Coding - Carolyn'!BI108, 1, 0)</f>
        <v>1</v>
      </c>
      <c r="BJ108" s="36">
        <f>IF('Coding - Chris'!BJ108='Coding - Carolyn'!BJ108, 1, 0)</f>
        <v>1</v>
      </c>
      <c r="BK108" s="36">
        <f>IF('Coding - Chris'!BK108='Coding - Carolyn'!BK108, 1, 0)</f>
        <v>1</v>
      </c>
      <c r="BL108" s="36">
        <f>IF('Coding - Chris'!BL108='Coding - Carolyn'!BL108, 1, 0)</f>
        <v>1</v>
      </c>
      <c r="BM108" s="36">
        <f>IF('Coding - Chris'!BM108='Coding - Carolyn'!BM108, 1, 0)</f>
        <v>1</v>
      </c>
      <c r="BN108" s="36">
        <f>IF('Coding - Chris'!BN108='Coding - Carolyn'!BN108, 1, 0)</f>
        <v>1</v>
      </c>
      <c r="BO108" s="36">
        <f>IF('Coding - Chris'!BO108='Coding - Carolyn'!BO108, 1, 0)</f>
        <v>1</v>
      </c>
      <c r="BP108" s="36">
        <f>IF('Coding - Chris'!BP108='Coding - Carolyn'!BP108, 1, 0)</f>
        <v>1</v>
      </c>
      <c r="BQ108" s="36">
        <f>IF('Coding - Chris'!BQ108='Coding - Carolyn'!BQ108, 1, 0)</f>
        <v>1</v>
      </c>
      <c r="BR108" s="36">
        <f>IF('Coding - Chris'!BR108='Coding - Carolyn'!BR108, 1, 0)</f>
        <v>1</v>
      </c>
      <c r="BS108" s="36">
        <f>IF('Coding - Chris'!BS108='Coding - Carolyn'!BS108, 1, 0)</f>
        <v>1</v>
      </c>
      <c r="BT108" s="36">
        <f>IF('Coding - Chris'!BT108='Coding - Carolyn'!BT108, 1, 0)</f>
        <v>1</v>
      </c>
      <c r="BV108" s="36">
        <f>IF('Coding - Chris'!BV108='Coding - Carolyn'!BV108, 1, 0)</f>
        <v>1</v>
      </c>
    </row>
    <row r="109" spans="1:74" ht="17.100000000000001" thickBot="1">
      <c r="A109" s="52">
        <v>166</v>
      </c>
      <c r="B109" s="44"/>
      <c r="C109" s="44"/>
      <c r="D109" s="44"/>
      <c r="E109" s="44"/>
      <c r="F109" s="44"/>
      <c r="G109" s="28">
        <v>0</v>
      </c>
      <c r="H109" s="36">
        <f>IF('Coding - Chris'!H109='Coding - Carolyn'!H109, 1, 0)</f>
        <v>1</v>
      </c>
      <c r="I109" s="36">
        <f>IF('Coding - Chris'!I109='Coding - Carolyn'!I109, 1, 0)</f>
        <v>1</v>
      </c>
      <c r="J109" s="36">
        <f>IF('Coding - Chris'!J109='Coding - Carolyn'!J109, 1, 0)</f>
        <v>1</v>
      </c>
      <c r="K109" s="36">
        <f>IF('Coding - Chris'!K109='Coding - Carolyn'!K109, 1, 0)</f>
        <v>1</v>
      </c>
      <c r="L109" s="36">
        <f>IF('Coding - Chris'!L109='Coding - Carolyn'!L109, 1, 0)</f>
        <v>1</v>
      </c>
      <c r="M109" s="36">
        <f>IF('Coding - Chris'!M109='Coding - Carolyn'!M109, 1, 0)</f>
        <v>1</v>
      </c>
      <c r="N109" s="36"/>
      <c r="O109" s="36">
        <f>IF('Coding - Chris'!O109='Coding - Carolyn'!O109, 1, 0)</f>
        <v>1</v>
      </c>
      <c r="P109" s="36">
        <f>IF('Coding - Chris'!P109='Coding - Carolyn'!P109, 1, 0)</f>
        <v>1</v>
      </c>
      <c r="Q109" s="36">
        <f>IF('Coding - Chris'!Q109='Coding - Carolyn'!Q109, 1, 0)</f>
        <v>1</v>
      </c>
      <c r="R109" s="36">
        <f>IF('Coding - Chris'!R109='Coding - Carolyn'!R109, 1, 0)</f>
        <v>1</v>
      </c>
      <c r="S109" s="36">
        <f>IF('Coding - Chris'!S109='Coding - Carolyn'!S109, 1, 0)</f>
        <v>1</v>
      </c>
      <c r="T109" s="36">
        <f>IF('Coding - Chris'!T109='Coding - Carolyn'!T109, 1, 0)</f>
        <v>1</v>
      </c>
      <c r="U109" s="36">
        <f>IF('Coding - Chris'!U109='Coding - Carolyn'!U109, 1, 0)</f>
        <v>1</v>
      </c>
      <c r="V109" s="36">
        <f>IF('Coding - Chris'!V109='Coding - Carolyn'!V109, 1, 0)</f>
        <v>1</v>
      </c>
      <c r="W109" s="36">
        <f>IF('Coding - Chris'!W109='Coding - Carolyn'!W109, 1, 0)</f>
        <v>1</v>
      </c>
      <c r="X109" s="36">
        <f>IF('Coding - Chris'!X109='Coding - Carolyn'!X109, 1, 0)</f>
        <v>1</v>
      </c>
      <c r="Y109" s="36">
        <f>IF('Coding - Chris'!Y109='Coding - Carolyn'!Y109, 1, 0)</f>
        <v>1</v>
      </c>
      <c r="Z109" s="36">
        <f>IF('Coding - Chris'!Z109='Coding - Carolyn'!Z109, 1, 0)</f>
        <v>1</v>
      </c>
      <c r="AA109" s="36">
        <f>IF('Coding - Chris'!AA109='Coding - Carolyn'!AA109, 1, 0)</f>
        <v>1</v>
      </c>
      <c r="AB109" s="36">
        <f>IF('Coding - Chris'!AB109='Coding - Carolyn'!AB109, 1, 0)</f>
        <v>1</v>
      </c>
      <c r="AC109" s="36">
        <f>IF('Coding - Chris'!AC109='Coding - Carolyn'!AC109, 1, 0)</f>
        <v>1</v>
      </c>
      <c r="AD109" s="36">
        <f>IF('Coding - Chris'!AD109='Coding - Carolyn'!AD109, 1, 0)</f>
        <v>1</v>
      </c>
      <c r="AE109" s="36">
        <f>IF('Coding - Chris'!AE109='Coding - Carolyn'!AE109, 1, 0)</f>
        <v>1</v>
      </c>
      <c r="AF109" s="36">
        <f>IF('Coding - Chris'!AF109='Coding - Carolyn'!AF109, 1, 0)</f>
        <v>1</v>
      </c>
      <c r="AG109" s="36"/>
      <c r="AH109" s="36">
        <f>IF('Coding - Chris'!AH109='Coding - Carolyn'!AH109, 1, 0)</f>
        <v>1</v>
      </c>
      <c r="AI109" s="36">
        <f>IF('Coding - Chris'!AI109='Coding - Carolyn'!AI109, 1, 0)</f>
        <v>1</v>
      </c>
      <c r="AJ109" s="36">
        <f>IF('Coding - Chris'!AJ109='Coding - Carolyn'!AJ109, 1, 0)</f>
        <v>1</v>
      </c>
      <c r="AK109" s="36">
        <f>IF('Coding - Chris'!AK109='Coding - Carolyn'!AK109, 1, 0)</f>
        <v>1</v>
      </c>
      <c r="AL109" s="36">
        <f>IF('Coding - Chris'!AL109='Coding - Carolyn'!AL109, 1, 0)</f>
        <v>1</v>
      </c>
      <c r="AM109" s="36">
        <f>IF('Coding - Chris'!AM109='Coding - Carolyn'!AM109, 1, 0)</f>
        <v>1</v>
      </c>
      <c r="AN109" s="36">
        <f>IF('Coding - Chris'!AN109='Coding - Carolyn'!AN109, 1, 0)</f>
        <v>1</v>
      </c>
      <c r="AO109" s="36">
        <f>IF('Coding - Chris'!AO109='Coding - Carolyn'!AO109, 1, 0)</f>
        <v>1</v>
      </c>
      <c r="AP109" s="36"/>
      <c r="AQ109" s="36">
        <f>IF('Coding - Chris'!AQ109='Coding - Carolyn'!AQ109, 1, 0)</f>
        <v>1</v>
      </c>
      <c r="AR109" s="36">
        <f>IF('Coding - Chris'!AR109='Coding - Carolyn'!AR109, 1, 0)</f>
        <v>1</v>
      </c>
      <c r="AS109" s="36">
        <f>IF('Coding - Chris'!AS109='Coding - Carolyn'!AS109, 1, 0)</f>
        <v>1</v>
      </c>
      <c r="AT109" s="36">
        <f>IF('Coding - Chris'!AT109='Coding - Carolyn'!AT109, 1, 0)</f>
        <v>1</v>
      </c>
      <c r="AU109" s="36">
        <f>IF('Coding - Chris'!AU109='Coding - Carolyn'!AU109, 1, 0)</f>
        <v>1</v>
      </c>
      <c r="AV109" s="36">
        <f>IF('Coding - Chris'!AV109='Coding - Carolyn'!AV109, 1, 0)</f>
        <v>1</v>
      </c>
      <c r="AW109" s="36">
        <f>IF('Coding - Chris'!AW109='Coding - Carolyn'!AW109, 1, 0)</f>
        <v>1</v>
      </c>
      <c r="AX109" s="36">
        <f>IF('Coding - Chris'!AX109='Coding - Carolyn'!AX109, 1, 0)</f>
        <v>1</v>
      </c>
      <c r="AY109" s="36">
        <f>IF('Coding - Chris'!AY109='Coding - Carolyn'!AY109, 1, 0)</f>
        <v>1</v>
      </c>
      <c r="AZ109" s="36">
        <f>IF('Coding - Chris'!AZ109='Coding - Carolyn'!AZ109, 1, 0)</f>
        <v>1</v>
      </c>
      <c r="BA109" s="36"/>
      <c r="BB109" s="36">
        <f>IF('Coding - Chris'!BB109='Coding - Carolyn'!BB109, 1, 0)</f>
        <v>1</v>
      </c>
      <c r="BC109" s="36">
        <f>IF('Coding - Chris'!BC109='Coding - Carolyn'!BC109, 1, 0)</f>
        <v>1</v>
      </c>
      <c r="BD109" s="36">
        <f>IF('Coding - Chris'!BD109='Coding - Carolyn'!BD109, 1, 0)</f>
        <v>1</v>
      </c>
      <c r="BE109" s="36">
        <f>IF('Coding - Chris'!BE109='Coding - Carolyn'!BE109, 1, 0)</f>
        <v>1</v>
      </c>
      <c r="BF109" s="36">
        <f>IF('Coding - Chris'!BF109='Coding - Carolyn'!BF109, 1, 0)</f>
        <v>1</v>
      </c>
      <c r="BG109" s="36">
        <f>IF('Coding - Chris'!BG109='Coding - Carolyn'!BG109, 1, 0)</f>
        <v>1</v>
      </c>
      <c r="BH109" s="36">
        <f>IF('Coding - Chris'!BH109='Coding - Carolyn'!BH109, 1, 0)</f>
        <v>1</v>
      </c>
      <c r="BI109" s="36">
        <f>IF('Coding - Chris'!BI109='Coding - Carolyn'!BI109, 1, 0)</f>
        <v>1</v>
      </c>
      <c r="BJ109" s="36">
        <f>IF('Coding - Chris'!BJ109='Coding - Carolyn'!BJ109, 1, 0)</f>
        <v>1</v>
      </c>
      <c r="BK109" s="36">
        <f>IF('Coding - Chris'!BK109='Coding - Carolyn'!BK109, 1, 0)</f>
        <v>1</v>
      </c>
      <c r="BL109" s="36">
        <f>IF('Coding - Chris'!BL109='Coding - Carolyn'!BL109, 1, 0)</f>
        <v>1</v>
      </c>
      <c r="BM109" s="36">
        <f>IF('Coding - Chris'!BM109='Coding - Carolyn'!BM109, 1, 0)</f>
        <v>1</v>
      </c>
      <c r="BN109" s="36">
        <f>IF('Coding - Chris'!BN109='Coding - Carolyn'!BN109, 1, 0)</f>
        <v>1</v>
      </c>
      <c r="BO109" s="36">
        <f>IF('Coding - Chris'!BO109='Coding - Carolyn'!BO109, 1, 0)</f>
        <v>1</v>
      </c>
      <c r="BP109" s="36">
        <f>IF('Coding - Chris'!BP109='Coding - Carolyn'!BP109, 1, 0)</f>
        <v>1</v>
      </c>
      <c r="BQ109" s="36">
        <f>IF('Coding - Chris'!BQ109='Coding - Carolyn'!BQ109, 1, 0)</f>
        <v>1</v>
      </c>
      <c r="BR109" s="36">
        <f>IF('Coding - Chris'!BR109='Coding - Carolyn'!BR109, 1, 0)</f>
        <v>1</v>
      </c>
      <c r="BS109" s="36">
        <f>IF('Coding - Chris'!BS109='Coding - Carolyn'!BS109, 1, 0)</f>
        <v>1</v>
      </c>
      <c r="BT109" s="36">
        <f>IF('Coding - Chris'!BT109='Coding - Carolyn'!BT109, 1, 0)</f>
        <v>1</v>
      </c>
      <c r="BV109" s="36">
        <f>IF('Coding - Chris'!BV109='Coding - Carolyn'!BV109, 1, 0)</f>
        <v>1</v>
      </c>
    </row>
    <row r="110" spans="1:74" ht="17.100000000000001" thickBot="1">
      <c r="A110" s="52"/>
      <c r="B110" s="44"/>
      <c r="C110" s="44"/>
      <c r="D110" s="44"/>
      <c r="E110" s="44"/>
      <c r="F110" s="44"/>
      <c r="G110" s="28">
        <v>0</v>
      </c>
      <c r="H110" s="36">
        <f>IF('Coding - Chris'!H110='Coding - Carolyn'!H110, 1, 0)</f>
        <v>1</v>
      </c>
      <c r="I110" s="36">
        <f>IF('Coding - Chris'!I110='Coding - Carolyn'!I110, 1, 0)</f>
        <v>1</v>
      </c>
      <c r="J110" s="36">
        <f>IF('Coding - Chris'!J110='Coding - Carolyn'!J110, 1, 0)</f>
        <v>1</v>
      </c>
      <c r="K110" s="36">
        <f>IF('Coding - Chris'!K110='Coding - Carolyn'!K110, 1, 0)</f>
        <v>1</v>
      </c>
      <c r="L110" s="36">
        <f>IF('Coding - Chris'!L110='Coding - Carolyn'!L110, 1, 0)</f>
        <v>1</v>
      </c>
      <c r="M110" s="36">
        <f>IF('Coding - Chris'!M110='Coding - Carolyn'!M110, 1, 0)</f>
        <v>1</v>
      </c>
      <c r="N110" s="36"/>
      <c r="O110" s="36">
        <f>IF('Coding - Chris'!O110='Coding - Carolyn'!O110, 1, 0)</f>
        <v>1</v>
      </c>
      <c r="P110" s="36">
        <f>IF('Coding - Chris'!P110='Coding - Carolyn'!P110, 1, 0)</f>
        <v>1</v>
      </c>
      <c r="Q110" s="36">
        <f>IF('Coding - Chris'!Q110='Coding - Carolyn'!Q110, 1, 0)</f>
        <v>1</v>
      </c>
      <c r="R110" s="36">
        <f>IF('Coding - Chris'!R110='Coding - Carolyn'!R110, 1, 0)</f>
        <v>1</v>
      </c>
      <c r="S110" s="36">
        <f>IF('Coding - Chris'!S110='Coding - Carolyn'!S110, 1, 0)</f>
        <v>1</v>
      </c>
      <c r="T110" s="36">
        <f>IF('Coding - Chris'!T110='Coding - Carolyn'!T110, 1, 0)</f>
        <v>1</v>
      </c>
      <c r="U110" s="36">
        <f>IF('Coding - Chris'!U110='Coding - Carolyn'!U110, 1, 0)</f>
        <v>1</v>
      </c>
      <c r="V110" s="36">
        <f>IF('Coding - Chris'!V110='Coding - Carolyn'!V110, 1, 0)</f>
        <v>1</v>
      </c>
      <c r="W110" s="36">
        <f>IF('Coding - Chris'!W110='Coding - Carolyn'!W110, 1, 0)</f>
        <v>1</v>
      </c>
      <c r="X110" s="36">
        <f>IF('Coding - Chris'!X110='Coding - Carolyn'!X110, 1, 0)</f>
        <v>1</v>
      </c>
      <c r="Y110" s="36">
        <f>IF('Coding - Chris'!Y110='Coding - Carolyn'!Y110, 1, 0)</f>
        <v>1</v>
      </c>
      <c r="Z110" s="36">
        <f>IF('Coding - Chris'!Z110='Coding - Carolyn'!Z110, 1, 0)</f>
        <v>1</v>
      </c>
      <c r="AA110" s="36">
        <f>IF('Coding - Chris'!AA110='Coding - Carolyn'!AA110, 1, 0)</f>
        <v>1</v>
      </c>
      <c r="AB110" s="36">
        <f>IF('Coding - Chris'!AB110='Coding - Carolyn'!AB110, 1, 0)</f>
        <v>1</v>
      </c>
      <c r="AC110" s="36">
        <f>IF('Coding - Chris'!AC110='Coding - Carolyn'!AC110, 1, 0)</f>
        <v>1</v>
      </c>
      <c r="AD110" s="36">
        <f>IF('Coding - Chris'!AD110='Coding - Carolyn'!AD110, 1, 0)</f>
        <v>1</v>
      </c>
      <c r="AE110" s="36">
        <f>IF('Coding - Chris'!AE110='Coding - Carolyn'!AE110, 1, 0)</f>
        <v>1</v>
      </c>
      <c r="AF110" s="36">
        <f>IF('Coding - Chris'!AF110='Coding - Carolyn'!AF110, 1, 0)</f>
        <v>1</v>
      </c>
      <c r="AG110" s="36"/>
      <c r="AH110" s="36">
        <f>IF('Coding - Chris'!AH110='Coding - Carolyn'!AH110, 1, 0)</f>
        <v>1</v>
      </c>
      <c r="AI110" s="36">
        <f>IF('Coding - Chris'!AI110='Coding - Carolyn'!AI110, 1, 0)</f>
        <v>1</v>
      </c>
      <c r="AJ110" s="36">
        <f>IF('Coding - Chris'!AJ110='Coding - Carolyn'!AJ110, 1, 0)</f>
        <v>1</v>
      </c>
      <c r="AK110" s="36">
        <f>IF('Coding - Chris'!AK110='Coding - Carolyn'!AK110, 1, 0)</f>
        <v>1</v>
      </c>
      <c r="AL110" s="36">
        <f>IF('Coding - Chris'!AL110='Coding - Carolyn'!AL110, 1, 0)</f>
        <v>1</v>
      </c>
      <c r="AM110" s="36">
        <f>IF('Coding - Chris'!AM110='Coding - Carolyn'!AM110, 1, 0)</f>
        <v>1</v>
      </c>
      <c r="AN110" s="36">
        <f>IF('Coding - Chris'!AN110='Coding - Carolyn'!AN110, 1, 0)</f>
        <v>1</v>
      </c>
      <c r="AO110" s="36">
        <f>IF('Coding - Chris'!AO110='Coding - Carolyn'!AO110, 1, 0)</f>
        <v>1</v>
      </c>
      <c r="AP110" s="36"/>
      <c r="AQ110" s="36">
        <f>IF('Coding - Chris'!AQ110='Coding - Carolyn'!AQ110, 1, 0)</f>
        <v>1</v>
      </c>
      <c r="AR110" s="36">
        <f>IF('Coding - Chris'!AR110='Coding - Carolyn'!AR110, 1, 0)</f>
        <v>1</v>
      </c>
      <c r="AS110" s="36">
        <f>IF('Coding - Chris'!AS110='Coding - Carolyn'!AS110, 1, 0)</f>
        <v>1</v>
      </c>
      <c r="AT110" s="36">
        <f>IF('Coding - Chris'!AT110='Coding - Carolyn'!AT110, 1, 0)</f>
        <v>1</v>
      </c>
      <c r="AU110" s="36">
        <f>IF('Coding - Chris'!AU110='Coding - Carolyn'!AU110, 1, 0)</f>
        <v>1</v>
      </c>
      <c r="AV110" s="36">
        <f>IF('Coding - Chris'!AV110='Coding - Carolyn'!AV110, 1, 0)</f>
        <v>1</v>
      </c>
      <c r="AW110" s="36">
        <f>IF('Coding - Chris'!AW110='Coding - Carolyn'!AW110, 1, 0)</f>
        <v>1</v>
      </c>
      <c r="AX110" s="36">
        <f>IF('Coding - Chris'!AX110='Coding - Carolyn'!AX110, 1, 0)</f>
        <v>1</v>
      </c>
      <c r="AY110" s="36">
        <f>IF('Coding - Chris'!AY110='Coding - Carolyn'!AY110, 1, 0)</f>
        <v>1</v>
      </c>
      <c r="AZ110" s="36">
        <f>IF('Coding - Chris'!AZ110='Coding - Carolyn'!AZ110, 1, 0)</f>
        <v>1</v>
      </c>
      <c r="BA110" s="36"/>
      <c r="BB110" s="36">
        <f>IF('Coding - Chris'!BB110='Coding - Carolyn'!BB110, 1, 0)</f>
        <v>1</v>
      </c>
      <c r="BC110" s="36">
        <f>IF('Coding - Chris'!BC110='Coding - Carolyn'!BC110, 1, 0)</f>
        <v>1</v>
      </c>
      <c r="BD110" s="36">
        <f>IF('Coding - Chris'!BD110='Coding - Carolyn'!BD110, 1, 0)</f>
        <v>1</v>
      </c>
      <c r="BE110" s="36">
        <f>IF('Coding - Chris'!BE110='Coding - Carolyn'!BE110, 1, 0)</f>
        <v>1</v>
      </c>
      <c r="BF110" s="36">
        <f>IF('Coding - Chris'!BF110='Coding - Carolyn'!BF110, 1, 0)</f>
        <v>1</v>
      </c>
      <c r="BG110" s="36">
        <f>IF('Coding - Chris'!BG110='Coding - Carolyn'!BG110, 1, 0)</f>
        <v>1</v>
      </c>
      <c r="BH110" s="36">
        <f>IF('Coding - Chris'!BH110='Coding - Carolyn'!BH110, 1, 0)</f>
        <v>1</v>
      </c>
      <c r="BI110" s="36">
        <f>IF('Coding - Chris'!BI110='Coding - Carolyn'!BI110, 1, 0)</f>
        <v>1</v>
      </c>
      <c r="BJ110" s="36">
        <f>IF('Coding - Chris'!BJ110='Coding - Carolyn'!BJ110, 1, 0)</f>
        <v>1</v>
      </c>
      <c r="BK110" s="36">
        <f>IF('Coding - Chris'!BK110='Coding - Carolyn'!BK110, 1, 0)</f>
        <v>1</v>
      </c>
      <c r="BL110" s="36">
        <f>IF('Coding - Chris'!BL110='Coding - Carolyn'!BL110, 1, 0)</f>
        <v>1</v>
      </c>
      <c r="BM110" s="36">
        <f>IF('Coding - Chris'!BM110='Coding - Carolyn'!BM110, 1, 0)</f>
        <v>1</v>
      </c>
      <c r="BN110" s="36">
        <f>IF('Coding - Chris'!BN110='Coding - Carolyn'!BN110, 1, 0)</f>
        <v>1</v>
      </c>
      <c r="BO110" s="36">
        <f>IF('Coding - Chris'!BO110='Coding - Carolyn'!BO110, 1, 0)</f>
        <v>1</v>
      </c>
      <c r="BP110" s="36">
        <f>IF('Coding - Chris'!BP110='Coding - Carolyn'!BP110, 1, 0)</f>
        <v>1</v>
      </c>
      <c r="BQ110" s="36">
        <f>IF('Coding - Chris'!BQ110='Coding - Carolyn'!BQ110, 1, 0)</f>
        <v>1</v>
      </c>
      <c r="BR110" s="36">
        <f>IF('Coding - Chris'!BR110='Coding - Carolyn'!BR110, 1, 0)</f>
        <v>1</v>
      </c>
      <c r="BS110" s="36">
        <f>IF('Coding - Chris'!BS110='Coding - Carolyn'!BS110, 1, 0)</f>
        <v>1</v>
      </c>
      <c r="BT110" s="36">
        <f>IF('Coding - Chris'!BT110='Coding - Carolyn'!BT110, 1, 0)</f>
        <v>1</v>
      </c>
      <c r="BV110" s="36">
        <f>IF('Coding - Chris'!BV110='Coding - Carolyn'!BV110, 1, 0)</f>
        <v>1</v>
      </c>
    </row>
    <row r="111" spans="1:74" ht="17.100000000000001" thickBot="1">
      <c r="A111" s="52">
        <v>168</v>
      </c>
      <c r="B111" s="44"/>
      <c r="C111" s="44"/>
      <c r="D111" s="44"/>
      <c r="E111" s="44"/>
      <c r="F111" s="44"/>
      <c r="G111" s="28">
        <v>0</v>
      </c>
      <c r="H111" s="36">
        <f>IF('Coding - Chris'!H111='Coding - Carolyn'!H111, 1, 0)</f>
        <v>1</v>
      </c>
      <c r="I111" s="36">
        <f>IF('Coding - Chris'!I111='Coding - Carolyn'!I111, 1, 0)</f>
        <v>1</v>
      </c>
      <c r="J111" s="36">
        <f>IF('Coding - Chris'!J111='Coding - Carolyn'!J111, 1, 0)</f>
        <v>1</v>
      </c>
      <c r="K111" s="36">
        <f>IF('Coding - Chris'!K111='Coding - Carolyn'!K111, 1, 0)</f>
        <v>1</v>
      </c>
      <c r="L111" s="36">
        <f>IF('Coding - Chris'!L111='Coding - Carolyn'!L111, 1, 0)</f>
        <v>1</v>
      </c>
      <c r="M111" s="36">
        <f>IF('Coding - Chris'!M111='Coding - Carolyn'!M111, 1, 0)</f>
        <v>1</v>
      </c>
      <c r="N111" s="36"/>
      <c r="O111" s="36">
        <f>IF('Coding - Chris'!O111='Coding - Carolyn'!O111, 1, 0)</f>
        <v>1</v>
      </c>
      <c r="P111" s="36">
        <f>IF('Coding - Chris'!P111='Coding - Carolyn'!P111, 1, 0)</f>
        <v>1</v>
      </c>
      <c r="Q111" s="36">
        <f>IF('Coding - Chris'!Q111='Coding - Carolyn'!Q111, 1, 0)</f>
        <v>1</v>
      </c>
      <c r="R111" s="36">
        <f>IF('Coding - Chris'!R111='Coding - Carolyn'!R111, 1, 0)</f>
        <v>1</v>
      </c>
      <c r="S111" s="36">
        <f>IF('Coding - Chris'!S111='Coding - Carolyn'!S111, 1, 0)</f>
        <v>1</v>
      </c>
      <c r="T111" s="36">
        <f>IF('Coding - Chris'!T111='Coding - Carolyn'!T111, 1, 0)</f>
        <v>1</v>
      </c>
      <c r="U111" s="36">
        <f>IF('Coding - Chris'!U111='Coding - Carolyn'!U111, 1, 0)</f>
        <v>1</v>
      </c>
      <c r="V111" s="36">
        <f>IF('Coding - Chris'!V111='Coding - Carolyn'!V111, 1, 0)</f>
        <v>1</v>
      </c>
      <c r="W111" s="36">
        <f>IF('Coding - Chris'!W111='Coding - Carolyn'!W111, 1, 0)</f>
        <v>1</v>
      </c>
      <c r="X111" s="36">
        <f>IF('Coding - Chris'!X111='Coding - Carolyn'!X111, 1, 0)</f>
        <v>1</v>
      </c>
      <c r="Y111" s="36">
        <f>IF('Coding - Chris'!Y111='Coding - Carolyn'!Y111, 1, 0)</f>
        <v>1</v>
      </c>
      <c r="Z111" s="36">
        <f>IF('Coding - Chris'!Z111='Coding - Carolyn'!Z111, 1, 0)</f>
        <v>1</v>
      </c>
      <c r="AA111" s="36">
        <f>IF('Coding - Chris'!AA111='Coding - Carolyn'!AA111, 1, 0)</f>
        <v>1</v>
      </c>
      <c r="AB111" s="36">
        <f>IF('Coding - Chris'!AB111='Coding - Carolyn'!AB111, 1, 0)</f>
        <v>1</v>
      </c>
      <c r="AC111" s="36">
        <f>IF('Coding - Chris'!AC111='Coding - Carolyn'!AC111, 1, 0)</f>
        <v>1</v>
      </c>
      <c r="AD111" s="36">
        <f>IF('Coding - Chris'!AD111='Coding - Carolyn'!AD111, 1, 0)</f>
        <v>1</v>
      </c>
      <c r="AE111" s="36">
        <f>IF('Coding - Chris'!AE111='Coding - Carolyn'!AE111, 1, 0)</f>
        <v>1</v>
      </c>
      <c r="AF111" s="36">
        <f>IF('Coding - Chris'!AF111='Coding - Carolyn'!AF111, 1, 0)</f>
        <v>1</v>
      </c>
      <c r="AG111" s="36"/>
      <c r="AH111" s="36">
        <f>IF('Coding - Chris'!AH111='Coding - Carolyn'!AH111, 1, 0)</f>
        <v>1</v>
      </c>
      <c r="AI111" s="36">
        <f>IF('Coding - Chris'!AI111='Coding - Carolyn'!AI111, 1, 0)</f>
        <v>1</v>
      </c>
      <c r="AJ111" s="36">
        <f>IF('Coding - Chris'!AJ111='Coding - Carolyn'!AJ111, 1, 0)</f>
        <v>1</v>
      </c>
      <c r="AK111" s="36">
        <f>IF('Coding - Chris'!AK111='Coding - Carolyn'!AK111, 1, 0)</f>
        <v>1</v>
      </c>
      <c r="AL111" s="36">
        <f>IF('Coding - Chris'!AL111='Coding - Carolyn'!AL111, 1, 0)</f>
        <v>1</v>
      </c>
      <c r="AM111" s="36">
        <f>IF('Coding - Chris'!AM111='Coding - Carolyn'!AM111, 1, 0)</f>
        <v>1</v>
      </c>
      <c r="AN111" s="36">
        <f>IF('Coding - Chris'!AN111='Coding - Carolyn'!AN111, 1, 0)</f>
        <v>1</v>
      </c>
      <c r="AO111" s="36">
        <f>IF('Coding - Chris'!AO111='Coding - Carolyn'!AO111, 1, 0)</f>
        <v>1</v>
      </c>
      <c r="AP111" s="36"/>
      <c r="AQ111" s="36">
        <f>IF('Coding - Chris'!AQ111='Coding - Carolyn'!AQ111, 1, 0)</f>
        <v>1</v>
      </c>
      <c r="AR111" s="36">
        <f>IF('Coding - Chris'!AR111='Coding - Carolyn'!AR111, 1, 0)</f>
        <v>1</v>
      </c>
      <c r="AS111" s="36">
        <f>IF('Coding - Chris'!AS111='Coding - Carolyn'!AS111, 1, 0)</f>
        <v>1</v>
      </c>
      <c r="AT111" s="36">
        <f>IF('Coding - Chris'!AT111='Coding - Carolyn'!AT111, 1, 0)</f>
        <v>1</v>
      </c>
      <c r="AU111" s="36">
        <f>IF('Coding - Chris'!AU111='Coding - Carolyn'!AU111, 1, 0)</f>
        <v>1</v>
      </c>
      <c r="AV111" s="36">
        <f>IF('Coding - Chris'!AV111='Coding - Carolyn'!AV111, 1, 0)</f>
        <v>1</v>
      </c>
      <c r="AW111" s="36">
        <f>IF('Coding - Chris'!AW111='Coding - Carolyn'!AW111, 1, 0)</f>
        <v>1</v>
      </c>
      <c r="AX111" s="36">
        <f>IF('Coding - Chris'!AX111='Coding - Carolyn'!AX111, 1, 0)</f>
        <v>1</v>
      </c>
      <c r="AY111" s="36">
        <f>IF('Coding - Chris'!AY111='Coding - Carolyn'!AY111, 1, 0)</f>
        <v>1</v>
      </c>
      <c r="AZ111" s="36">
        <f>IF('Coding - Chris'!AZ111='Coding - Carolyn'!AZ111, 1, 0)</f>
        <v>1</v>
      </c>
      <c r="BA111" s="36"/>
      <c r="BB111" s="36">
        <f>IF('Coding - Chris'!BB111='Coding - Carolyn'!BB111, 1, 0)</f>
        <v>1</v>
      </c>
      <c r="BC111" s="36">
        <f>IF('Coding - Chris'!BC111='Coding - Carolyn'!BC111, 1, 0)</f>
        <v>1</v>
      </c>
      <c r="BD111" s="36">
        <f>IF('Coding - Chris'!BD111='Coding - Carolyn'!BD111, 1, 0)</f>
        <v>1</v>
      </c>
      <c r="BE111" s="36">
        <f>IF('Coding - Chris'!BE111='Coding - Carolyn'!BE111, 1, 0)</f>
        <v>1</v>
      </c>
      <c r="BF111" s="36">
        <f>IF('Coding - Chris'!BF111='Coding - Carolyn'!BF111, 1, 0)</f>
        <v>1</v>
      </c>
      <c r="BG111" s="36">
        <f>IF('Coding - Chris'!BG111='Coding - Carolyn'!BG111, 1, 0)</f>
        <v>1</v>
      </c>
      <c r="BH111" s="36">
        <f>IF('Coding - Chris'!BH111='Coding - Carolyn'!BH111, 1, 0)</f>
        <v>1</v>
      </c>
      <c r="BI111" s="36">
        <f>IF('Coding - Chris'!BI111='Coding - Carolyn'!BI111, 1, 0)</f>
        <v>1</v>
      </c>
      <c r="BJ111" s="36">
        <f>IF('Coding - Chris'!BJ111='Coding - Carolyn'!BJ111, 1, 0)</f>
        <v>1</v>
      </c>
      <c r="BK111" s="36">
        <f>IF('Coding - Chris'!BK111='Coding - Carolyn'!BK111, 1, 0)</f>
        <v>1</v>
      </c>
      <c r="BL111" s="36">
        <f>IF('Coding - Chris'!BL111='Coding - Carolyn'!BL111, 1, 0)</f>
        <v>1</v>
      </c>
      <c r="BM111" s="36">
        <f>IF('Coding - Chris'!BM111='Coding - Carolyn'!BM111, 1, 0)</f>
        <v>1</v>
      </c>
      <c r="BN111" s="36">
        <f>IF('Coding - Chris'!BN111='Coding - Carolyn'!BN111, 1, 0)</f>
        <v>1</v>
      </c>
      <c r="BO111" s="36">
        <f>IF('Coding - Chris'!BO111='Coding - Carolyn'!BO111, 1, 0)</f>
        <v>1</v>
      </c>
      <c r="BP111" s="36">
        <f>IF('Coding - Chris'!BP111='Coding - Carolyn'!BP111, 1, 0)</f>
        <v>1</v>
      </c>
      <c r="BQ111" s="36">
        <f>IF('Coding - Chris'!BQ111='Coding - Carolyn'!BQ111, 1, 0)</f>
        <v>1</v>
      </c>
      <c r="BR111" s="36">
        <f>IF('Coding - Chris'!BR111='Coding - Carolyn'!BR111, 1, 0)</f>
        <v>1</v>
      </c>
      <c r="BS111" s="36">
        <f>IF('Coding - Chris'!BS111='Coding - Carolyn'!BS111, 1, 0)</f>
        <v>1</v>
      </c>
      <c r="BT111" s="36">
        <f>IF('Coding - Chris'!BT111='Coding - Carolyn'!BT111, 1, 0)</f>
        <v>1</v>
      </c>
      <c r="BV111" s="36">
        <f>IF('Coding - Chris'!BV111='Coding - Carolyn'!BV111, 1, 0)</f>
        <v>1</v>
      </c>
    </row>
    <row r="112" spans="1:74" ht="17.100000000000001" thickBot="1">
      <c r="A112" s="52">
        <v>170</v>
      </c>
      <c r="B112" s="44"/>
      <c r="C112" s="44"/>
      <c r="D112" s="44"/>
      <c r="E112" s="44"/>
      <c r="F112" s="44"/>
      <c r="G112" s="28">
        <v>0</v>
      </c>
      <c r="H112" s="36">
        <f>IF('Coding - Chris'!H112='Coding - Carolyn'!H112, 1, 0)</f>
        <v>1</v>
      </c>
      <c r="I112" s="36">
        <f>IF('Coding - Chris'!I112='Coding - Carolyn'!I112, 1, 0)</f>
        <v>1</v>
      </c>
      <c r="J112" s="36">
        <f>IF('Coding - Chris'!J112='Coding - Carolyn'!J112, 1, 0)</f>
        <v>1</v>
      </c>
      <c r="K112" s="36">
        <f>IF('Coding - Chris'!K112='Coding - Carolyn'!K112, 1, 0)</f>
        <v>1</v>
      </c>
      <c r="L112" s="36">
        <f>IF('Coding - Chris'!L112='Coding - Carolyn'!L112, 1, 0)</f>
        <v>1</v>
      </c>
      <c r="M112" s="36">
        <f>IF('Coding - Chris'!M112='Coding - Carolyn'!M112, 1, 0)</f>
        <v>1</v>
      </c>
      <c r="N112" s="36"/>
      <c r="O112" s="36">
        <f>IF('Coding - Chris'!O112='Coding - Carolyn'!O112, 1, 0)</f>
        <v>1</v>
      </c>
      <c r="P112" s="36">
        <f>IF('Coding - Chris'!P112='Coding - Carolyn'!P112, 1, 0)</f>
        <v>1</v>
      </c>
      <c r="Q112" s="36">
        <f>IF('Coding - Chris'!Q112='Coding - Carolyn'!Q112, 1, 0)</f>
        <v>1</v>
      </c>
      <c r="R112" s="36">
        <f>IF('Coding - Chris'!R112='Coding - Carolyn'!R112, 1, 0)</f>
        <v>1</v>
      </c>
      <c r="S112" s="36">
        <f>IF('Coding - Chris'!S112='Coding - Carolyn'!S112, 1, 0)</f>
        <v>1</v>
      </c>
      <c r="T112" s="36">
        <f>IF('Coding - Chris'!T112='Coding - Carolyn'!T112, 1, 0)</f>
        <v>1</v>
      </c>
      <c r="U112" s="36">
        <f>IF('Coding - Chris'!U112='Coding - Carolyn'!U112, 1, 0)</f>
        <v>1</v>
      </c>
      <c r="V112" s="36">
        <f>IF('Coding - Chris'!V112='Coding - Carolyn'!V112, 1, 0)</f>
        <v>1</v>
      </c>
      <c r="W112" s="36">
        <f>IF('Coding - Chris'!W112='Coding - Carolyn'!W112, 1, 0)</f>
        <v>1</v>
      </c>
      <c r="X112" s="36">
        <f>IF('Coding - Chris'!X112='Coding - Carolyn'!X112, 1, 0)</f>
        <v>1</v>
      </c>
      <c r="Y112" s="36">
        <f>IF('Coding - Chris'!Y112='Coding - Carolyn'!Y112, 1, 0)</f>
        <v>1</v>
      </c>
      <c r="Z112" s="36">
        <f>IF('Coding - Chris'!Z112='Coding - Carolyn'!Z112, 1, 0)</f>
        <v>1</v>
      </c>
      <c r="AA112" s="36">
        <f>IF('Coding - Chris'!AA112='Coding - Carolyn'!AA112, 1, 0)</f>
        <v>1</v>
      </c>
      <c r="AB112" s="36">
        <f>IF('Coding - Chris'!AB112='Coding - Carolyn'!AB112, 1, 0)</f>
        <v>1</v>
      </c>
      <c r="AC112" s="36">
        <f>IF('Coding - Chris'!AC112='Coding - Carolyn'!AC112, 1, 0)</f>
        <v>1</v>
      </c>
      <c r="AD112" s="36">
        <f>IF('Coding - Chris'!AD112='Coding - Carolyn'!AD112, 1, 0)</f>
        <v>1</v>
      </c>
      <c r="AE112" s="36">
        <f>IF('Coding - Chris'!AE112='Coding - Carolyn'!AE112, 1, 0)</f>
        <v>1</v>
      </c>
      <c r="AF112" s="36">
        <f>IF('Coding - Chris'!AF112='Coding - Carolyn'!AF112, 1, 0)</f>
        <v>1</v>
      </c>
      <c r="AG112" s="36"/>
      <c r="AH112" s="36">
        <f>IF('Coding - Chris'!AH112='Coding - Carolyn'!AH112, 1, 0)</f>
        <v>1</v>
      </c>
      <c r="AI112" s="36">
        <f>IF('Coding - Chris'!AI112='Coding - Carolyn'!AI112, 1, 0)</f>
        <v>1</v>
      </c>
      <c r="AJ112" s="36">
        <f>IF('Coding - Chris'!AJ112='Coding - Carolyn'!AJ112, 1, 0)</f>
        <v>1</v>
      </c>
      <c r="AK112" s="36">
        <f>IF('Coding - Chris'!AK112='Coding - Carolyn'!AK112, 1, 0)</f>
        <v>1</v>
      </c>
      <c r="AL112" s="36">
        <f>IF('Coding - Chris'!AL112='Coding - Carolyn'!AL112, 1, 0)</f>
        <v>1</v>
      </c>
      <c r="AM112" s="36">
        <f>IF('Coding - Chris'!AM112='Coding - Carolyn'!AM112, 1, 0)</f>
        <v>1</v>
      </c>
      <c r="AN112" s="36">
        <f>IF('Coding - Chris'!AN112='Coding - Carolyn'!AN112, 1, 0)</f>
        <v>1</v>
      </c>
      <c r="AO112" s="36">
        <f>IF('Coding - Chris'!AO112='Coding - Carolyn'!AO112, 1, 0)</f>
        <v>1</v>
      </c>
      <c r="AP112" s="36"/>
      <c r="AQ112" s="36">
        <f>IF('Coding - Chris'!AQ112='Coding - Carolyn'!AQ112, 1, 0)</f>
        <v>1</v>
      </c>
      <c r="AR112" s="36">
        <f>IF('Coding - Chris'!AR112='Coding - Carolyn'!AR112, 1, 0)</f>
        <v>1</v>
      </c>
      <c r="AS112" s="36">
        <f>IF('Coding - Chris'!AS112='Coding - Carolyn'!AS112, 1, 0)</f>
        <v>1</v>
      </c>
      <c r="AT112" s="36">
        <f>IF('Coding - Chris'!AT112='Coding - Carolyn'!AT112, 1, 0)</f>
        <v>1</v>
      </c>
      <c r="AU112" s="36">
        <f>IF('Coding - Chris'!AU112='Coding - Carolyn'!AU112, 1, 0)</f>
        <v>1</v>
      </c>
      <c r="AV112" s="36">
        <f>IF('Coding - Chris'!AV112='Coding - Carolyn'!AV112, 1, 0)</f>
        <v>1</v>
      </c>
      <c r="AW112" s="36">
        <f>IF('Coding - Chris'!AW112='Coding - Carolyn'!AW112, 1, 0)</f>
        <v>1</v>
      </c>
      <c r="AX112" s="36">
        <f>IF('Coding - Chris'!AX112='Coding - Carolyn'!AX112, 1, 0)</f>
        <v>1</v>
      </c>
      <c r="AY112" s="36">
        <f>IF('Coding - Chris'!AY112='Coding - Carolyn'!AY112, 1, 0)</f>
        <v>1</v>
      </c>
      <c r="AZ112" s="36">
        <f>IF('Coding - Chris'!AZ112='Coding - Carolyn'!AZ112, 1, 0)</f>
        <v>1</v>
      </c>
      <c r="BA112" s="36"/>
      <c r="BB112" s="36">
        <f>IF('Coding - Chris'!BB112='Coding - Carolyn'!BB112, 1, 0)</f>
        <v>1</v>
      </c>
      <c r="BC112" s="36">
        <f>IF('Coding - Chris'!BC112='Coding - Carolyn'!BC112, 1, 0)</f>
        <v>1</v>
      </c>
      <c r="BD112" s="36">
        <f>IF('Coding - Chris'!BD112='Coding - Carolyn'!BD112, 1, 0)</f>
        <v>1</v>
      </c>
      <c r="BE112" s="36">
        <f>IF('Coding - Chris'!BE112='Coding - Carolyn'!BE112, 1, 0)</f>
        <v>1</v>
      </c>
      <c r="BF112" s="36">
        <f>IF('Coding - Chris'!BF112='Coding - Carolyn'!BF112, 1, 0)</f>
        <v>1</v>
      </c>
      <c r="BG112" s="36">
        <f>IF('Coding - Chris'!BG112='Coding - Carolyn'!BG112, 1, 0)</f>
        <v>1</v>
      </c>
      <c r="BH112" s="36">
        <f>IF('Coding - Chris'!BH112='Coding - Carolyn'!BH112, 1, 0)</f>
        <v>1</v>
      </c>
      <c r="BI112" s="36">
        <f>IF('Coding - Chris'!BI112='Coding - Carolyn'!BI112, 1, 0)</f>
        <v>1</v>
      </c>
      <c r="BJ112" s="36">
        <f>IF('Coding - Chris'!BJ112='Coding - Carolyn'!BJ112, 1, 0)</f>
        <v>1</v>
      </c>
      <c r="BK112" s="36">
        <f>IF('Coding - Chris'!BK112='Coding - Carolyn'!BK112, 1, 0)</f>
        <v>1</v>
      </c>
      <c r="BL112" s="36">
        <f>IF('Coding - Chris'!BL112='Coding - Carolyn'!BL112, 1, 0)</f>
        <v>1</v>
      </c>
      <c r="BM112" s="36">
        <f>IF('Coding - Chris'!BM112='Coding - Carolyn'!BM112, 1, 0)</f>
        <v>1</v>
      </c>
      <c r="BN112" s="36">
        <f>IF('Coding - Chris'!BN112='Coding - Carolyn'!BN112, 1, 0)</f>
        <v>1</v>
      </c>
      <c r="BO112" s="36">
        <f>IF('Coding - Chris'!BO112='Coding - Carolyn'!BO112, 1, 0)</f>
        <v>1</v>
      </c>
      <c r="BP112" s="36">
        <f>IF('Coding - Chris'!BP112='Coding - Carolyn'!BP112, 1, 0)</f>
        <v>1</v>
      </c>
      <c r="BQ112" s="36">
        <f>IF('Coding - Chris'!BQ112='Coding - Carolyn'!BQ112, 1, 0)</f>
        <v>1</v>
      </c>
      <c r="BR112" s="36">
        <f>IF('Coding - Chris'!BR112='Coding - Carolyn'!BR112, 1, 0)</f>
        <v>1</v>
      </c>
      <c r="BS112" s="36">
        <f>IF('Coding - Chris'!BS112='Coding - Carolyn'!BS112, 1, 0)</f>
        <v>1</v>
      </c>
      <c r="BT112" s="36">
        <f>IF('Coding - Chris'!BT112='Coding - Carolyn'!BT112, 1, 0)</f>
        <v>1</v>
      </c>
      <c r="BV112" s="36">
        <f>IF('Coding - Chris'!BV112='Coding - Carolyn'!BV112, 1, 0)</f>
        <v>1</v>
      </c>
    </row>
    <row r="113" spans="1:74" ht="17.100000000000001" thickBot="1">
      <c r="A113" s="52">
        <v>171</v>
      </c>
      <c r="B113" s="44"/>
      <c r="C113" s="44"/>
      <c r="D113" s="44"/>
      <c r="E113" s="44"/>
      <c r="F113" s="44"/>
      <c r="G113" s="28">
        <v>0</v>
      </c>
      <c r="H113" s="36">
        <f>IF('Coding - Chris'!H113='Coding - Carolyn'!H113, 1, 0)</f>
        <v>1</v>
      </c>
      <c r="I113" s="36">
        <f>IF('Coding - Chris'!I113='Coding - Carolyn'!I113, 1, 0)</f>
        <v>1</v>
      </c>
      <c r="J113" s="36">
        <f>IF('Coding - Chris'!J113='Coding - Carolyn'!J113, 1, 0)</f>
        <v>1</v>
      </c>
      <c r="K113" s="36">
        <f>IF('Coding - Chris'!K113='Coding - Carolyn'!K113, 1, 0)</f>
        <v>1</v>
      </c>
      <c r="L113" s="36">
        <f>IF('Coding - Chris'!L113='Coding - Carolyn'!L113, 1, 0)</f>
        <v>1</v>
      </c>
      <c r="M113" s="36">
        <f>IF('Coding - Chris'!M113='Coding - Carolyn'!M113, 1, 0)</f>
        <v>1</v>
      </c>
      <c r="N113" s="36"/>
      <c r="O113" s="36">
        <f>IF('Coding - Chris'!O113='Coding - Carolyn'!O113, 1, 0)</f>
        <v>1</v>
      </c>
      <c r="P113" s="36">
        <f>IF('Coding - Chris'!P113='Coding - Carolyn'!P113, 1, 0)</f>
        <v>1</v>
      </c>
      <c r="Q113" s="36">
        <f>IF('Coding - Chris'!Q113='Coding - Carolyn'!Q113, 1, 0)</f>
        <v>1</v>
      </c>
      <c r="R113" s="36">
        <f>IF('Coding - Chris'!R113='Coding - Carolyn'!R113, 1, 0)</f>
        <v>1</v>
      </c>
      <c r="S113" s="36">
        <f>IF('Coding - Chris'!S113='Coding - Carolyn'!S113, 1, 0)</f>
        <v>1</v>
      </c>
      <c r="T113" s="36">
        <f>IF('Coding - Chris'!T113='Coding - Carolyn'!T113, 1, 0)</f>
        <v>1</v>
      </c>
      <c r="U113" s="36">
        <f>IF('Coding - Chris'!U113='Coding - Carolyn'!U113, 1, 0)</f>
        <v>1</v>
      </c>
      <c r="V113" s="36">
        <f>IF('Coding - Chris'!V113='Coding - Carolyn'!V113, 1, 0)</f>
        <v>1</v>
      </c>
      <c r="W113" s="36">
        <f>IF('Coding - Chris'!W113='Coding - Carolyn'!W113, 1, 0)</f>
        <v>1</v>
      </c>
      <c r="X113" s="36">
        <f>IF('Coding - Chris'!X113='Coding - Carolyn'!X113, 1, 0)</f>
        <v>1</v>
      </c>
      <c r="Y113" s="36">
        <f>IF('Coding - Chris'!Y113='Coding - Carolyn'!Y113, 1, 0)</f>
        <v>1</v>
      </c>
      <c r="Z113" s="36">
        <f>IF('Coding - Chris'!Z113='Coding - Carolyn'!Z113, 1, 0)</f>
        <v>1</v>
      </c>
      <c r="AA113" s="36">
        <f>IF('Coding - Chris'!AA113='Coding - Carolyn'!AA113, 1, 0)</f>
        <v>1</v>
      </c>
      <c r="AB113" s="36">
        <f>IF('Coding - Chris'!AB113='Coding - Carolyn'!AB113, 1, 0)</f>
        <v>1</v>
      </c>
      <c r="AC113" s="36">
        <f>IF('Coding - Chris'!AC113='Coding - Carolyn'!AC113, 1, 0)</f>
        <v>1</v>
      </c>
      <c r="AD113" s="36">
        <f>IF('Coding - Chris'!AD113='Coding - Carolyn'!AD113, 1, 0)</f>
        <v>1</v>
      </c>
      <c r="AE113" s="36">
        <f>IF('Coding - Chris'!AE113='Coding - Carolyn'!AE113, 1, 0)</f>
        <v>1</v>
      </c>
      <c r="AF113" s="36">
        <f>IF('Coding - Chris'!AF113='Coding - Carolyn'!AF113, 1, 0)</f>
        <v>1</v>
      </c>
      <c r="AG113" s="36"/>
      <c r="AH113" s="36">
        <f>IF('Coding - Chris'!AH113='Coding - Carolyn'!AH113, 1, 0)</f>
        <v>1</v>
      </c>
      <c r="AI113" s="36">
        <f>IF('Coding - Chris'!AI113='Coding - Carolyn'!AI113, 1, 0)</f>
        <v>1</v>
      </c>
      <c r="AJ113" s="36">
        <f>IF('Coding - Chris'!AJ113='Coding - Carolyn'!AJ113, 1, 0)</f>
        <v>1</v>
      </c>
      <c r="AK113" s="36">
        <f>IF('Coding - Chris'!AK113='Coding - Carolyn'!AK113, 1, 0)</f>
        <v>1</v>
      </c>
      <c r="AL113" s="36">
        <f>IF('Coding - Chris'!AL113='Coding - Carolyn'!AL113, 1, 0)</f>
        <v>1</v>
      </c>
      <c r="AM113" s="36">
        <f>IF('Coding - Chris'!AM113='Coding - Carolyn'!AM113, 1, 0)</f>
        <v>1</v>
      </c>
      <c r="AN113" s="36">
        <f>IF('Coding - Chris'!AN113='Coding - Carolyn'!AN113, 1, 0)</f>
        <v>1</v>
      </c>
      <c r="AO113" s="36">
        <f>IF('Coding - Chris'!AO113='Coding - Carolyn'!AO113, 1, 0)</f>
        <v>1</v>
      </c>
      <c r="AP113" s="36"/>
      <c r="AQ113" s="36">
        <f>IF('Coding - Chris'!AQ113='Coding - Carolyn'!AQ113, 1, 0)</f>
        <v>1</v>
      </c>
      <c r="AR113" s="36">
        <f>IF('Coding - Chris'!AR113='Coding - Carolyn'!AR113, 1, 0)</f>
        <v>1</v>
      </c>
      <c r="AS113" s="36">
        <f>IF('Coding - Chris'!AS113='Coding - Carolyn'!AS113, 1, 0)</f>
        <v>1</v>
      </c>
      <c r="AT113" s="36">
        <f>IF('Coding - Chris'!AT113='Coding - Carolyn'!AT113, 1, 0)</f>
        <v>1</v>
      </c>
      <c r="AU113" s="36">
        <f>IF('Coding - Chris'!AU113='Coding - Carolyn'!AU113, 1, 0)</f>
        <v>1</v>
      </c>
      <c r="AV113" s="36">
        <f>IF('Coding - Chris'!AV113='Coding - Carolyn'!AV113, 1, 0)</f>
        <v>1</v>
      </c>
      <c r="AW113" s="36">
        <f>IF('Coding - Chris'!AW113='Coding - Carolyn'!AW113, 1, 0)</f>
        <v>1</v>
      </c>
      <c r="AX113" s="36">
        <f>IF('Coding - Chris'!AX113='Coding - Carolyn'!AX113, 1, 0)</f>
        <v>1</v>
      </c>
      <c r="AY113" s="36">
        <f>IF('Coding - Chris'!AY113='Coding - Carolyn'!AY113, 1, 0)</f>
        <v>1</v>
      </c>
      <c r="AZ113" s="36">
        <f>IF('Coding - Chris'!AZ113='Coding - Carolyn'!AZ113, 1, 0)</f>
        <v>1</v>
      </c>
      <c r="BA113" s="36"/>
      <c r="BB113" s="36">
        <f>IF('Coding - Chris'!BB113='Coding - Carolyn'!BB113, 1, 0)</f>
        <v>1</v>
      </c>
      <c r="BC113" s="36">
        <f>IF('Coding - Chris'!BC113='Coding - Carolyn'!BC113, 1, 0)</f>
        <v>1</v>
      </c>
      <c r="BD113" s="36">
        <f>IF('Coding - Chris'!BD113='Coding - Carolyn'!BD113, 1, 0)</f>
        <v>1</v>
      </c>
      <c r="BE113" s="36">
        <f>IF('Coding - Chris'!BE113='Coding - Carolyn'!BE113, 1, 0)</f>
        <v>1</v>
      </c>
      <c r="BF113" s="36">
        <f>IF('Coding - Chris'!BF113='Coding - Carolyn'!BF113, 1, 0)</f>
        <v>1</v>
      </c>
      <c r="BG113" s="36">
        <f>IF('Coding - Chris'!BG113='Coding - Carolyn'!BG113, 1, 0)</f>
        <v>1</v>
      </c>
      <c r="BH113" s="36">
        <f>IF('Coding - Chris'!BH113='Coding - Carolyn'!BH113, 1, 0)</f>
        <v>1</v>
      </c>
      <c r="BI113" s="36">
        <f>IF('Coding - Chris'!BI113='Coding - Carolyn'!BI113, 1, 0)</f>
        <v>1</v>
      </c>
      <c r="BJ113" s="36">
        <f>IF('Coding - Chris'!BJ113='Coding - Carolyn'!BJ113, 1, 0)</f>
        <v>1</v>
      </c>
      <c r="BK113" s="36">
        <f>IF('Coding - Chris'!BK113='Coding - Carolyn'!BK113, 1, 0)</f>
        <v>1</v>
      </c>
      <c r="BL113" s="36">
        <f>IF('Coding - Chris'!BL113='Coding - Carolyn'!BL113, 1, 0)</f>
        <v>1</v>
      </c>
      <c r="BM113" s="36">
        <f>IF('Coding - Chris'!BM113='Coding - Carolyn'!BM113, 1, 0)</f>
        <v>1</v>
      </c>
      <c r="BN113" s="36">
        <f>IF('Coding - Chris'!BN113='Coding - Carolyn'!BN113, 1, 0)</f>
        <v>1</v>
      </c>
      <c r="BO113" s="36">
        <f>IF('Coding - Chris'!BO113='Coding - Carolyn'!BO113, 1, 0)</f>
        <v>1</v>
      </c>
      <c r="BP113" s="36">
        <f>IF('Coding - Chris'!BP113='Coding - Carolyn'!BP113, 1, 0)</f>
        <v>1</v>
      </c>
      <c r="BQ113" s="36">
        <f>IF('Coding - Chris'!BQ113='Coding - Carolyn'!BQ113, 1, 0)</f>
        <v>1</v>
      </c>
      <c r="BR113" s="36">
        <f>IF('Coding - Chris'!BR113='Coding - Carolyn'!BR113, 1, 0)</f>
        <v>1</v>
      </c>
      <c r="BS113" s="36">
        <f>IF('Coding - Chris'!BS113='Coding - Carolyn'!BS113, 1, 0)</f>
        <v>1</v>
      </c>
      <c r="BT113" s="36">
        <f>IF('Coding - Chris'!BT113='Coding - Carolyn'!BT113, 1, 0)</f>
        <v>1</v>
      </c>
      <c r="BV113" s="36">
        <f>IF('Coding - Chris'!BV113='Coding - Carolyn'!BV113, 1, 0)</f>
        <v>1</v>
      </c>
    </row>
    <row r="114" spans="1:74" ht="17.100000000000001" thickBot="1">
      <c r="A114" s="52"/>
      <c r="B114" s="44"/>
      <c r="C114" s="44"/>
      <c r="D114" s="44"/>
      <c r="E114" s="44"/>
      <c r="F114" s="44"/>
      <c r="G114" s="28">
        <v>0</v>
      </c>
      <c r="H114" s="36">
        <f>IF('Coding - Chris'!H114='Coding - Carolyn'!H114, 1, 0)</f>
        <v>1</v>
      </c>
      <c r="I114" s="36">
        <f>IF('Coding - Chris'!I114='Coding - Carolyn'!I114, 1, 0)</f>
        <v>1</v>
      </c>
      <c r="J114" s="36">
        <f>IF('Coding - Chris'!J114='Coding - Carolyn'!J114, 1, 0)</f>
        <v>1</v>
      </c>
      <c r="K114" s="36">
        <f>IF('Coding - Chris'!K114='Coding - Carolyn'!K114, 1, 0)</f>
        <v>1</v>
      </c>
      <c r="L114" s="36">
        <f>IF('Coding - Chris'!L114='Coding - Carolyn'!L114, 1, 0)</f>
        <v>1</v>
      </c>
      <c r="M114" s="36">
        <f>IF('Coding - Chris'!M114='Coding - Carolyn'!M114, 1, 0)</f>
        <v>1</v>
      </c>
      <c r="N114" s="36"/>
      <c r="O114" s="36">
        <f>IF('Coding - Chris'!O114='Coding - Carolyn'!O114, 1, 0)</f>
        <v>1</v>
      </c>
      <c r="P114" s="36">
        <f>IF('Coding - Chris'!P114='Coding - Carolyn'!P114, 1, 0)</f>
        <v>1</v>
      </c>
      <c r="Q114" s="36">
        <f>IF('Coding - Chris'!Q114='Coding - Carolyn'!Q114, 1, 0)</f>
        <v>1</v>
      </c>
      <c r="R114" s="36">
        <f>IF('Coding - Chris'!R114='Coding - Carolyn'!R114, 1, 0)</f>
        <v>1</v>
      </c>
      <c r="S114" s="36">
        <f>IF('Coding - Chris'!S114='Coding - Carolyn'!S114, 1, 0)</f>
        <v>1</v>
      </c>
      <c r="T114" s="36">
        <f>IF('Coding - Chris'!T114='Coding - Carolyn'!T114, 1, 0)</f>
        <v>1</v>
      </c>
      <c r="U114" s="36">
        <f>IF('Coding - Chris'!U114='Coding - Carolyn'!U114, 1, 0)</f>
        <v>1</v>
      </c>
      <c r="V114" s="36">
        <f>IF('Coding - Chris'!V114='Coding - Carolyn'!V114, 1, 0)</f>
        <v>1</v>
      </c>
      <c r="W114" s="36">
        <f>IF('Coding - Chris'!W114='Coding - Carolyn'!W114, 1, 0)</f>
        <v>1</v>
      </c>
      <c r="X114" s="36">
        <f>IF('Coding - Chris'!X114='Coding - Carolyn'!X114, 1, 0)</f>
        <v>1</v>
      </c>
      <c r="Y114" s="36">
        <f>IF('Coding - Chris'!Y114='Coding - Carolyn'!Y114, 1, 0)</f>
        <v>1</v>
      </c>
      <c r="Z114" s="36">
        <f>IF('Coding - Chris'!Z114='Coding - Carolyn'!Z114, 1, 0)</f>
        <v>1</v>
      </c>
      <c r="AA114" s="36">
        <f>IF('Coding - Chris'!AA114='Coding - Carolyn'!AA114, 1, 0)</f>
        <v>1</v>
      </c>
      <c r="AB114" s="36">
        <f>IF('Coding - Chris'!AB114='Coding - Carolyn'!AB114, 1, 0)</f>
        <v>1</v>
      </c>
      <c r="AC114" s="36">
        <f>IF('Coding - Chris'!AC114='Coding - Carolyn'!AC114, 1, 0)</f>
        <v>1</v>
      </c>
      <c r="AD114" s="36">
        <f>IF('Coding - Chris'!AD114='Coding - Carolyn'!AD114, 1, 0)</f>
        <v>1</v>
      </c>
      <c r="AE114" s="36">
        <f>IF('Coding - Chris'!AE114='Coding - Carolyn'!AE114, 1, 0)</f>
        <v>1</v>
      </c>
      <c r="AF114" s="36">
        <f>IF('Coding - Chris'!AF114='Coding - Carolyn'!AF114, 1, 0)</f>
        <v>1</v>
      </c>
      <c r="AG114" s="36"/>
      <c r="AH114" s="36">
        <f>IF('Coding - Chris'!AH114='Coding - Carolyn'!AH114, 1, 0)</f>
        <v>1</v>
      </c>
      <c r="AI114" s="36">
        <f>IF('Coding - Chris'!AI114='Coding - Carolyn'!AI114, 1, 0)</f>
        <v>1</v>
      </c>
      <c r="AJ114" s="36">
        <f>IF('Coding - Chris'!AJ114='Coding - Carolyn'!AJ114, 1, 0)</f>
        <v>1</v>
      </c>
      <c r="AK114" s="36">
        <f>IF('Coding - Chris'!AK114='Coding - Carolyn'!AK114, 1, 0)</f>
        <v>1</v>
      </c>
      <c r="AL114" s="36">
        <f>IF('Coding - Chris'!AL114='Coding - Carolyn'!AL114, 1, 0)</f>
        <v>1</v>
      </c>
      <c r="AM114" s="36">
        <f>IF('Coding - Chris'!AM114='Coding - Carolyn'!AM114, 1, 0)</f>
        <v>1</v>
      </c>
      <c r="AN114" s="36">
        <f>IF('Coding - Chris'!AN114='Coding - Carolyn'!AN114, 1, 0)</f>
        <v>1</v>
      </c>
      <c r="AO114" s="36">
        <f>IF('Coding - Chris'!AO114='Coding - Carolyn'!AO114, 1, 0)</f>
        <v>1</v>
      </c>
      <c r="AP114" s="36"/>
      <c r="AQ114" s="36">
        <f>IF('Coding - Chris'!AQ114='Coding - Carolyn'!AQ114, 1, 0)</f>
        <v>1</v>
      </c>
      <c r="AR114" s="36">
        <f>IF('Coding - Chris'!AR114='Coding - Carolyn'!AR114, 1, 0)</f>
        <v>1</v>
      </c>
      <c r="AS114" s="36">
        <f>IF('Coding - Chris'!AS114='Coding - Carolyn'!AS114, 1, 0)</f>
        <v>1</v>
      </c>
      <c r="AT114" s="36">
        <f>IF('Coding - Chris'!AT114='Coding - Carolyn'!AT114, 1, 0)</f>
        <v>1</v>
      </c>
      <c r="AU114" s="36">
        <f>IF('Coding - Chris'!AU114='Coding - Carolyn'!AU114, 1, 0)</f>
        <v>1</v>
      </c>
      <c r="AV114" s="36">
        <f>IF('Coding - Chris'!AV114='Coding - Carolyn'!AV114, 1, 0)</f>
        <v>1</v>
      </c>
      <c r="AW114" s="36">
        <f>IF('Coding - Chris'!AW114='Coding - Carolyn'!AW114, 1, 0)</f>
        <v>1</v>
      </c>
      <c r="AX114" s="36">
        <f>IF('Coding - Chris'!AX114='Coding - Carolyn'!AX114, 1, 0)</f>
        <v>1</v>
      </c>
      <c r="AY114" s="36">
        <f>IF('Coding - Chris'!AY114='Coding - Carolyn'!AY114, 1, 0)</f>
        <v>1</v>
      </c>
      <c r="AZ114" s="36">
        <f>IF('Coding - Chris'!AZ114='Coding - Carolyn'!AZ114, 1, 0)</f>
        <v>1</v>
      </c>
      <c r="BA114" s="36"/>
      <c r="BB114" s="36">
        <f>IF('Coding - Chris'!BB114='Coding - Carolyn'!BB114, 1, 0)</f>
        <v>1</v>
      </c>
      <c r="BC114" s="36">
        <f>IF('Coding - Chris'!BC114='Coding - Carolyn'!BC114, 1, 0)</f>
        <v>1</v>
      </c>
      <c r="BD114" s="36">
        <f>IF('Coding - Chris'!BD114='Coding - Carolyn'!BD114, 1, 0)</f>
        <v>1</v>
      </c>
      <c r="BE114" s="36">
        <f>IF('Coding - Chris'!BE114='Coding - Carolyn'!BE114, 1, 0)</f>
        <v>1</v>
      </c>
      <c r="BF114" s="36">
        <f>IF('Coding - Chris'!BF114='Coding - Carolyn'!BF114, 1, 0)</f>
        <v>1</v>
      </c>
      <c r="BG114" s="36">
        <f>IF('Coding - Chris'!BG114='Coding - Carolyn'!BG114, 1, 0)</f>
        <v>1</v>
      </c>
      <c r="BH114" s="36">
        <f>IF('Coding - Chris'!BH114='Coding - Carolyn'!BH114, 1, 0)</f>
        <v>1</v>
      </c>
      <c r="BI114" s="36">
        <f>IF('Coding - Chris'!BI114='Coding - Carolyn'!BI114, 1, 0)</f>
        <v>1</v>
      </c>
      <c r="BJ114" s="36">
        <f>IF('Coding - Chris'!BJ114='Coding - Carolyn'!BJ114, 1, 0)</f>
        <v>1</v>
      </c>
      <c r="BK114" s="36">
        <f>IF('Coding - Chris'!BK114='Coding - Carolyn'!BK114, 1, 0)</f>
        <v>1</v>
      </c>
      <c r="BL114" s="36">
        <f>IF('Coding - Chris'!BL114='Coding - Carolyn'!BL114, 1, 0)</f>
        <v>1</v>
      </c>
      <c r="BM114" s="36">
        <f>IF('Coding - Chris'!BM114='Coding - Carolyn'!BM114, 1, 0)</f>
        <v>1</v>
      </c>
      <c r="BN114" s="36">
        <f>IF('Coding - Chris'!BN114='Coding - Carolyn'!BN114, 1, 0)</f>
        <v>1</v>
      </c>
      <c r="BO114" s="36">
        <f>IF('Coding - Chris'!BO114='Coding - Carolyn'!BO114, 1, 0)</f>
        <v>1</v>
      </c>
      <c r="BP114" s="36">
        <f>IF('Coding - Chris'!BP114='Coding - Carolyn'!BP114, 1, 0)</f>
        <v>1</v>
      </c>
      <c r="BQ114" s="36">
        <f>IF('Coding - Chris'!BQ114='Coding - Carolyn'!BQ114, 1, 0)</f>
        <v>1</v>
      </c>
      <c r="BR114" s="36">
        <f>IF('Coding - Chris'!BR114='Coding - Carolyn'!BR114, 1, 0)</f>
        <v>1</v>
      </c>
      <c r="BS114" s="36">
        <f>IF('Coding - Chris'!BS114='Coding - Carolyn'!BS114, 1, 0)</f>
        <v>1</v>
      </c>
      <c r="BT114" s="36">
        <f>IF('Coding - Chris'!BT114='Coding - Carolyn'!BT114, 1, 0)</f>
        <v>1</v>
      </c>
      <c r="BV114" s="36">
        <f>IF('Coding - Chris'!BV114='Coding - Carolyn'!BV114, 1, 0)</f>
        <v>1</v>
      </c>
    </row>
    <row r="115" spans="1:74" ht="17.100000000000001" thickBot="1">
      <c r="A115" s="52"/>
      <c r="B115" s="44"/>
      <c r="C115" s="44"/>
      <c r="D115" s="44"/>
      <c r="E115" s="44"/>
      <c r="F115" s="44"/>
      <c r="G115" s="28">
        <v>0</v>
      </c>
      <c r="H115" s="36">
        <f>IF('Coding - Chris'!H115='Coding - Carolyn'!H115, 1, 0)</f>
        <v>1</v>
      </c>
      <c r="I115" s="36">
        <f>IF('Coding - Chris'!I115='Coding - Carolyn'!I115, 1, 0)</f>
        <v>1</v>
      </c>
      <c r="J115" s="36">
        <f>IF('Coding - Chris'!J115='Coding - Carolyn'!J115, 1, 0)</f>
        <v>1</v>
      </c>
      <c r="K115" s="36">
        <f>IF('Coding - Chris'!K115='Coding - Carolyn'!K115, 1, 0)</f>
        <v>1</v>
      </c>
      <c r="L115" s="36">
        <f>IF('Coding - Chris'!L115='Coding - Carolyn'!L115, 1, 0)</f>
        <v>1</v>
      </c>
      <c r="M115" s="36">
        <f>IF('Coding - Chris'!M115='Coding - Carolyn'!M115, 1, 0)</f>
        <v>1</v>
      </c>
      <c r="N115" s="36"/>
      <c r="O115" s="36">
        <f>IF('Coding - Chris'!O115='Coding - Carolyn'!O115, 1, 0)</f>
        <v>1</v>
      </c>
      <c r="P115" s="36">
        <f>IF('Coding - Chris'!P115='Coding - Carolyn'!P115, 1, 0)</f>
        <v>1</v>
      </c>
      <c r="Q115" s="36">
        <f>IF('Coding - Chris'!Q115='Coding - Carolyn'!Q115, 1, 0)</f>
        <v>1</v>
      </c>
      <c r="R115" s="36">
        <f>IF('Coding - Chris'!R115='Coding - Carolyn'!R115, 1, 0)</f>
        <v>1</v>
      </c>
      <c r="S115" s="36">
        <f>IF('Coding - Chris'!S115='Coding - Carolyn'!S115, 1, 0)</f>
        <v>1</v>
      </c>
      <c r="T115" s="36">
        <f>IF('Coding - Chris'!T115='Coding - Carolyn'!T115, 1, 0)</f>
        <v>1</v>
      </c>
      <c r="U115" s="36">
        <f>IF('Coding - Chris'!U115='Coding - Carolyn'!U115, 1, 0)</f>
        <v>1</v>
      </c>
      <c r="V115" s="36">
        <f>IF('Coding - Chris'!V115='Coding - Carolyn'!V115, 1, 0)</f>
        <v>1</v>
      </c>
      <c r="W115" s="36">
        <f>IF('Coding - Chris'!W115='Coding - Carolyn'!W115, 1, 0)</f>
        <v>1</v>
      </c>
      <c r="X115" s="36">
        <f>IF('Coding - Chris'!X115='Coding - Carolyn'!X115, 1, 0)</f>
        <v>1</v>
      </c>
      <c r="Y115" s="36">
        <f>IF('Coding - Chris'!Y115='Coding - Carolyn'!Y115, 1, 0)</f>
        <v>1</v>
      </c>
      <c r="Z115" s="36">
        <f>IF('Coding - Chris'!Z115='Coding - Carolyn'!Z115, 1, 0)</f>
        <v>1</v>
      </c>
      <c r="AA115" s="36">
        <f>IF('Coding - Chris'!AA115='Coding - Carolyn'!AA115, 1, 0)</f>
        <v>1</v>
      </c>
      <c r="AB115" s="36">
        <f>IF('Coding - Chris'!AB115='Coding - Carolyn'!AB115, 1, 0)</f>
        <v>1</v>
      </c>
      <c r="AC115" s="36">
        <f>IF('Coding - Chris'!AC115='Coding - Carolyn'!AC115, 1, 0)</f>
        <v>1</v>
      </c>
      <c r="AD115" s="36">
        <f>IF('Coding - Chris'!AD115='Coding - Carolyn'!AD115, 1, 0)</f>
        <v>1</v>
      </c>
      <c r="AE115" s="36">
        <f>IF('Coding - Chris'!AE115='Coding - Carolyn'!AE115, 1, 0)</f>
        <v>1</v>
      </c>
      <c r="AF115" s="36">
        <f>IF('Coding - Chris'!AF115='Coding - Carolyn'!AF115, 1, 0)</f>
        <v>1</v>
      </c>
      <c r="AG115" s="36"/>
      <c r="AH115" s="36">
        <f>IF('Coding - Chris'!AH115='Coding - Carolyn'!AH115, 1, 0)</f>
        <v>1</v>
      </c>
      <c r="AI115" s="36">
        <f>IF('Coding - Chris'!AI115='Coding - Carolyn'!AI115, 1, 0)</f>
        <v>1</v>
      </c>
      <c r="AJ115" s="36">
        <f>IF('Coding - Chris'!AJ115='Coding - Carolyn'!AJ115, 1, 0)</f>
        <v>1</v>
      </c>
      <c r="AK115" s="36">
        <f>IF('Coding - Chris'!AK115='Coding - Carolyn'!AK115, 1, 0)</f>
        <v>1</v>
      </c>
      <c r="AL115" s="36">
        <f>IF('Coding - Chris'!AL115='Coding - Carolyn'!AL115, 1, 0)</f>
        <v>1</v>
      </c>
      <c r="AM115" s="36">
        <f>IF('Coding - Chris'!AM115='Coding - Carolyn'!AM115, 1, 0)</f>
        <v>1</v>
      </c>
      <c r="AN115" s="36">
        <f>IF('Coding - Chris'!AN115='Coding - Carolyn'!AN115, 1, 0)</f>
        <v>1</v>
      </c>
      <c r="AO115" s="36">
        <f>IF('Coding - Chris'!AO115='Coding - Carolyn'!AO115, 1, 0)</f>
        <v>1</v>
      </c>
      <c r="AP115" s="36"/>
      <c r="AQ115" s="36">
        <f>IF('Coding - Chris'!AQ115='Coding - Carolyn'!AQ115, 1, 0)</f>
        <v>1</v>
      </c>
      <c r="AR115" s="36">
        <f>IF('Coding - Chris'!AR115='Coding - Carolyn'!AR115, 1, 0)</f>
        <v>1</v>
      </c>
      <c r="AS115" s="36">
        <f>IF('Coding - Chris'!AS115='Coding - Carolyn'!AS115, 1, 0)</f>
        <v>1</v>
      </c>
      <c r="AT115" s="36">
        <f>IF('Coding - Chris'!AT115='Coding - Carolyn'!AT115, 1, 0)</f>
        <v>1</v>
      </c>
      <c r="AU115" s="36">
        <f>IF('Coding - Chris'!AU115='Coding - Carolyn'!AU115, 1, 0)</f>
        <v>1</v>
      </c>
      <c r="AV115" s="36">
        <f>IF('Coding - Chris'!AV115='Coding - Carolyn'!AV115, 1, 0)</f>
        <v>1</v>
      </c>
      <c r="AW115" s="36">
        <f>IF('Coding - Chris'!AW115='Coding - Carolyn'!AW115, 1, 0)</f>
        <v>1</v>
      </c>
      <c r="AX115" s="36">
        <f>IF('Coding - Chris'!AX115='Coding - Carolyn'!AX115, 1, 0)</f>
        <v>1</v>
      </c>
      <c r="AY115" s="36">
        <f>IF('Coding - Chris'!AY115='Coding - Carolyn'!AY115, 1, 0)</f>
        <v>1</v>
      </c>
      <c r="AZ115" s="36">
        <f>IF('Coding - Chris'!AZ115='Coding - Carolyn'!AZ115, 1, 0)</f>
        <v>1</v>
      </c>
      <c r="BA115" s="36"/>
      <c r="BB115" s="36">
        <f>IF('Coding - Chris'!BB115='Coding - Carolyn'!BB115, 1, 0)</f>
        <v>1</v>
      </c>
      <c r="BC115" s="36">
        <f>IF('Coding - Chris'!BC115='Coding - Carolyn'!BC115, 1, 0)</f>
        <v>1</v>
      </c>
      <c r="BD115" s="36">
        <f>IF('Coding - Chris'!BD115='Coding - Carolyn'!BD115, 1, 0)</f>
        <v>1</v>
      </c>
      <c r="BE115" s="36">
        <f>IF('Coding - Chris'!BE115='Coding - Carolyn'!BE115, 1, 0)</f>
        <v>1</v>
      </c>
      <c r="BF115" s="36">
        <f>IF('Coding - Chris'!BF115='Coding - Carolyn'!BF115, 1, 0)</f>
        <v>1</v>
      </c>
      <c r="BG115" s="36">
        <f>IF('Coding - Chris'!BG115='Coding - Carolyn'!BG115, 1, 0)</f>
        <v>1</v>
      </c>
      <c r="BH115" s="36">
        <f>IF('Coding - Chris'!BH115='Coding - Carolyn'!BH115, 1, 0)</f>
        <v>1</v>
      </c>
      <c r="BI115" s="36">
        <f>IF('Coding - Chris'!BI115='Coding - Carolyn'!BI115, 1, 0)</f>
        <v>1</v>
      </c>
      <c r="BJ115" s="36">
        <f>IF('Coding - Chris'!BJ115='Coding - Carolyn'!BJ115, 1, 0)</f>
        <v>1</v>
      </c>
      <c r="BK115" s="36">
        <f>IF('Coding - Chris'!BK115='Coding - Carolyn'!BK115, 1, 0)</f>
        <v>1</v>
      </c>
      <c r="BL115" s="36">
        <f>IF('Coding - Chris'!BL115='Coding - Carolyn'!BL115, 1, 0)</f>
        <v>1</v>
      </c>
      <c r="BM115" s="36">
        <f>IF('Coding - Chris'!BM115='Coding - Carolyn'!BM115, 1, 0)</f>
        <v>1</v>
      </c>
      <c r="BN115" s="36">
        <f>IF('Coding - Chris'!BN115='Coding - Carolyn'!BN115, 1, 0)</f>
        <v>1</v>
      </c>
      <c r="BO115" s="36">
        <f>IF('Coding - Chris'!BO115='Coding - Carolyn'!BO115, 1, 0)</f>
        <v>1</v>
      </c>
      <c r="BP115" s="36">
        <f>IF('Coding - Chris'!BP115='Coding - Carolyn'!BP115, 1, 0)</f>
        <v>1</v>
      </c>
      <c r="BQ115" s="36">
        <f>IF('Coding - Chris'!BQ115='Coding - Carolyn'!BQ115, 1, 0)</f>
        <v>1</v>
      </c>
      <c r="BR115" s="36">
        <f>IF('Coding - Chris'!BR115='Coding - Carolyn'!BR115, 1, 0)</f>
        <v>1</v>
      </c>
      <c r="BS115" s="36">
        <f>IF('Coding - Chris'!BS115='Coding - Carolyn'!BS115, 1, 0)</f>
        <v>1</v>
      </c>
      <c r="BT115" s="36">
        <f>IF('Coding - Chris'!BT115='Coding - Carolyn'!BT115, 1, 0)</f>
        <v>1</v>
      </c>
      <c r="BV115" s="36">
        <f>IF('Coding - Chris'!BV115='Coding - Carolyn'!BV115, 1, 0)</f>
        <v>1</v>
      </c>
    </row>
    <row r="116" spans="1:74" ht="17.100000000000001" thickBot="1">
      <c r="A116" s="52">
        <v>193</v>
      </c>
      <c r="B116" s="44"/>
      <c r="C116" s="44"/>
      <c r="D116" s="44"/>
      <c r="E116" s="44"/>
      <c r="F116" s="44"/>
      <c r="G116" s="28">
        <v>0</v>
      </c>
      <c r="H116" s="36">
        <f>IF('Coding - Chris'!H116='Coding - Carolyn'!H116, 1, 0)</f>
        <v>1</v>
      </c>
      <c r="I116" s="36">
        <f>IF('Coding - Chris'!I116='Coding - Carolyn'!I116, 1, 0)</f>
        <v>1</v>
      </c>
      <c r="J116" s="36">
        <f>IF('Coding - Chris'!J116='Coding - Carolyn'!J116, 1, 0)</f>
        <v>1</v>
      </c>
      <c r="K116" s="36">
        <f>IF('Coding - Chris'!K116='Coding - Carolyn'!K116, 1, 0)</f>
        <v>1</v>
      </c>
      <c r="L116" s="36">
        <f>IF('Coding - Chris'!L116='Coding - Carolyn'!L116, 1, 0)</f>
        <v>1</v>
      </c>
      <c r="M116" s="36">
        <f>IF('Coding - Chris'!M116='Coding - Carolyn'!M116, 1, 0)</f>
        <v>1</v>
      </c>
      <c r="N116" s="36"/>
      <c r="O116" s="36">
        <f>IF('Coding - Chris'!O116='Coding - Carolyn'!O116, 1, 0)</f>
        <v>1</v>
      </c>
      <c r="P116" s="36">
        <f>IF('Coding - Chris'!P116='Coding - Carolyn'!P116, 1, 0)</f>
        <v>1</v>
      </c>
      <c r="Q116" s="36">
        <f>IF('Coding - Chris'!Q116='Coding - Carolyn'!Q116, 1, 0)</f>
        <v>1</v>
      </c>
      <c r="R116" s="36">
        <f>IF('Coding - Chris'!R116='Coding - Carolyn'!R116, 1, 0)</f>
        <v>1</v>
      </c>
      <c r="S116" s="36">
        <f>IF('Coding - Chris'!S116='Coding - Carolyn'!S116, 1, 0)</f>
        <v>1</v>
      </c>
      <c r="T116" s="36">
        <f>IF('Coding - Chris'!T116='Coding - Carolyn'!T116, 1, 0)</f>
        <v>1</v>
      </c>
      <c r="U116" s="36">
        <f>IF('Coding - Chris'!U116='Coding - Carolyn'!U116, 1, 0)</f>
        <v>1</v>
      </c>
      <c r="V116" s="36">
        <f>IF('Coding - Chris'!V116='Coding - Carolyn'!V116, 1, 0)</f>
        <v>1</v>
      </c>
      <c r="W116" s="36">
        <f>IF('Coding - Chris'!W116='Coding - Carolyn'!W116, 1, 0)</f>
        <v>1</v>
      </c>
      <c r="X116" s="36">
        <f>IF('Coding - Chris'!X116='Coding - Carolyn'!X116, 1, 0)</f>
        <v>1</v>
      </c>
      <c r="Y116" s="36">
        <f>IF('Coding - Chris'!Y116='Coding - Carolyn'!Y116, 1, 0)</f>
        <v>1</v>
      </c>
      <c r="Z116" s="36">
        <f>IF('Coding - Chris'!Z116='Coding - Carolyn'!Z116, 1, 0)</f>
        <v>1</v>
      </c>
      <c r="AA116" s="36">
        <f>IF('Coding - Chris'!AA116='Coding - Carolyn'!AA116, 1, 0)</f>
        <v>1</v>
      </c>
      <c r="AB116" s="36">
        <f>IF('Coding - Chris'!AB116='Coding - Carolyn'!AB116, 1, 0)</f>
        <v>1</v>
      </c>
      <c r="AC116" s="36">
        <f>IF('Coding - Chris'!AC116='Coding - Carolyn'!AC116, 1, 0)</f>
        <v>1</v>
      </c>
      <c r="AD116" s="36">
        <f>IF('Coding - Chris'!AD116='Coding - Carolyn'!AD116, 1, 0)</f>
        <v>1</v>
      </c>
      <c r="AE116" s="36">
        <f>IF('Coding - Chris'!AE116='Coding - Carolyn'!AE116, 1, 0)</f>
        <v>1</v>
      </c>
      <c r="AF116" s="36">
        <f>IF('Coding - Chris'!AF116='Coding - Carolyn'!AF116, 1, 0)</f>
        <v>1</v>
      </c>
      <c r="AG116" s="36"/>
      <c r="AH116" s="36">
        <f>IF('Coding - Chris'!AH116='Coding - Carolyn'!AH116, 1, 0)</f>
        <v>1</v>
      </c>
      <c r="AI116" s="36">
        <f>IF('Coding - Chris'!AI116='Coding - Carolyn'!AI116, 1, 0)</f>
        <v>1</v>
      </c>
      <c r="AJ116" s="36">
        <f>IF('Coding - Chris'!AJ116='Coding - Carolyn'!AJ116, 1, 0)</f>
        <v>1</v>
      </c>
      <c r="AK116" s="36">
        <f>IF('Coding - Chris'!AK116='Coding - Carolyn'!AK116, 1, 0)</f>
        <v>1</v>
      </c>
      <c r="AL116" s="36">
        <f>IF('Coding - Chris'!AL116='Coding - Carolyn'!AL116, 1, 0)</f>
        <v>1</v>
      </c>
      <c r="AM116" s="36">
        <f>IF('Coding - Chris'!AM116='Coding - Carolyn'!AM116, 1, 0)</f>
        <v>1</v>
      </c>
      <c r="AN116" s="36">
        <f>IF('Coding - Chris'!AN116='Coding - Carolyn'!AN116, 1, 0)</f>
        <v>1</v>
      </c>
      <c r="AO116" s="36">
        <f>IF('Coding - Chris'!AO116='Coding - Carolyn'!AO116, 1, 0)</f>
        <v>1</v>
      </c>
      <c r="AP116" s="36"/>
      <c r="AQ116" s="36">
        <f>IF('Coding - Chris'!AQ116='Coding - Carolyn'!AQ116, 1, 0)</f>
        <v>1</v>
      </c>
      <c r="AR116" s="36">
        <f>IF('Coding - Chris'!AR116='Coding - Carolyn'!AR116, 1, 0)</f>
        <v>1</v>
      </c>
      <c r="AS116" s="36">
        <f>IF('Coding - Chris'!AS116='Coding - Carolyn'!AS116, 1, 0)</f>
        <v>1</v>
      </c>
      <c r="AT116" s="36">
        <f>IF('Coding - Chris'!AT116='Coding - Carolyn'!AT116, 1, 0)</f>
        <v>1</v>
      </c>
      <c r="AU116" s="36">
        <f>IF('Coding - Chris'!AU116='Coding - Carolyn'!AU116, 1, 0)</f>
        <v>1</v>
      </c>
      <c r="AV116" s="36">
        <f>IF('Coding - Chris'!AV116='Coding - Carolyn'!AV116, 1, 0)</f>
        <v>1</v>
      </c>
      <c r="AW116" s="36">
        <f>IF('Coding - Chris'!AW116='Coding - Carolyn'!AW116, 1, 0)</f>
        <v>1</v>
      </c>
      <c r="AX116" s="36">
        <f>IF('Coding - Chris'!AX116='Coding - Carolyn'!AX116, 1, 0)</f>
        <v>1</v>
      </c>
      <c r="AY116" s="36">
        <f>IF('Coding - Chris'!AY116='Coding - Carolyn'!AY116, 1, 0)</f>
        <v>1</v>
      </c>
      <c r="AZ116" s="36">
        <f>IF('Coding - Chris'!AZ116='Coding - Carolyn'!AZ116, 1, 0)</f>
        <v>1</v>
      </c>
      <c r="BA116" s="36"/>
      <c r="BB116" s="36">
        <f>IF('Coding - Chris'!BB116='Coding - Carolyn'!BB116, 1, 0)</f>
        <v>1</v>
      </c>
      <c r="BC116" s="36">
        <f>IF('Coding - Chris'!BC116='Coding - Carolyn'!BC116, 1, 0)</f>
        <v>1</v>
      </c>
      <c r="BD116" s="36">
        <f>IF('Coding - Chris'!BD116='Coding - Carolyn'!BD116, 1, 0)</f>
        <v>1</v>
      </c>
      <c r="BE116" s="36">
        <f>IF('Coding - Chris'!BE116='Coding - Carolyn'!BE116, 1, 0)</f>
        <v>1</v>
      </c>
      <c r="BF116" s="36">
        <f>IF('Coding - Chris'!BF116='Coding - Carolyn'!BF116, 1, 0)</f>
        <v>1</v>
      </c>
      <c r="BG116" s="36">
        <f>IF('Coding - Chris'!BG116='Coding - Carolyn'!BG116, 1, 0)</f>
        <v>1</v>
      </c>
      <c r="BH116" s="36">
        <f>IF('Coding - Chris'!BH116='Coding - Carolyn'!BH116, 1, 0)</f>
        <v>1</v>
      </c>
      <c r="BI116" s="36">
        <f>IF('Coding - Chris'!BI116='Coding - Carolyn'!BI116, 1, 0)</f>
        <v>1</v>
      </c>
      <c r="BJ116" s="36">
        <f>IF('Coding - Chris'!BJ116='Coding - Carolyn'!BJ116, 1, 0)</f>
        <v>1</v>
      </c>
      <c r="BK116" s="36">
        <f>IF('Coding - Chris'!BK116='Coding - Carolyn'!BK116, 1, 0)</f>
        <v>1</v>
      </c>
      <c r="BL116" s="36">
        <f>IF('Coding - Chris'!BL116='Coding - Carolyn'!BL116, 1, 0)</f>
        <v>1</v>
      </c>
      <c r="BM116" s="36">
        <f>IF('Coding - Chris'!BM116='Coding - Carolyn'!BM116, 1, 0)</f>
        <v>1</v>
      </c>
      <c r="BN116" s="36">
        <f>IF('Coding - Chris'!BN116='Coding - Carolyn'!BN116, 1, 0)</f>
        <v>1</v>
      </c>
      <c r="BO116" s="36">
        <f>IF('Coding - Chris'!BO116='Coding - Carolyn'!BO116, 1, 0)</f>
        <v>1</v>
      </c>
      <c r="BP116" s="36">
        <f>IF('Coding - Chris'!BP116='Coding - Carolyn'!BP116, 1, 0)</f>
        <v>1</v>
      </c>
      <c r="BQ116" s="36">
        <f>IF('Coding - Chris'!BQ116='Coding - Carolyn'!BQ116, 1, 0)</f>
        <v>1</v>
      </c>
      <c r="BR116" s="36">
        <f>IF('Coding - Chris'!BR116='Coding - Carolyn'!BR116, 1, 0)</f>
        <v>1</v>
      </c>
      <c r="BS116" s="36">
        <f>IF('Coding - Chris'!BS116='Coding - Carolyn'!BS116, 1, 0)</f>
        <v>1</v>
      </c>
      <c r="BT116" s="36">
        <f>IF('Coding - Chris'!BT116='Coding - Carolyn'!BT116, 1, 0)</f>
        <v>1</v>
      </c>
      <c r="BV116" s="36">
        <f>IF('Coding - Chris'!BV116='Coding - Carolyn'!BV116, 1, 0)</f>
        <v>1</v>
      </c>
    </row>
    <row r="117" spans="1:74" ht="17.100000000000001" thickBot="1">
      <c r="A117" s="52">
        <v>198</v>
      </c>
      <c r="B117" s="44"/>
      <c r="C117" s="44"/>
      <c r="D117" s="44"/>
      <c r="E117" s="44"/>
      <c r="F117" s="44"/>
      <c r="G117" s="28">
        <v>0</v>
      </c>
      <c r="H117" s="36">
        <f>IF('Coding - Chris'!H117='Coding - Carolyn'!H117, 1, 0)</f>
        <v>1</v>
      </c>
      <c r="I117" s="36">
        <f>IF('Coding - Chris'!I117='Coding - Carolyn'!I117, 1, 0)</f>
        <v>1</v>
      </c>
      <c r="J117" s="36">
        <f>IF('Coding - Chris'!J117='Coding - Carolyn'!J117, 1, 0)</f>
        <v>1</v>
      </c>
      <c r="K117" s="36">
        <f>IF('Coding - Chris'!K117='Coding - Carolyn'!K117, 1, 0)</f>
        <v>1</v>
      </c>
      <c r="L117" s="36">
        <f>IF('Coding - Chris'!L117='Coding - Carolyn'!L117, 1, 0)</f>
        <v>1</v>
      </c>
      <c r="M117" s="36">
        <f>IF('Coding - Chris'!M117='Coding - Carolyn'!M117, 1, 0)</f>
        <v>1</v>
      </c>
      <c r="N117" s="36"/>
      <c r="O117" s="36">
        <f>IF('Coding - Chris'!O117='Coding - Carolyn'!O117, 1, 0)</f>
        <v>1</v>
      </c>
      <c r="P117" s="36">
        <f>IF('Coding - Chris'!P117='Coding - Carolyn'!P117, 1, 0)</f>
        <v>1</v>
      </c>
      <c r="Q117" s="36">
        <f>IF('Coding - Chris'!Q117='Coding - Carolyn'!Q117, 1, 0)</f>
        <v>1</v>
      </c>
      <c r="R117" s="36">
        <f>IF('Coding - Chris'!R117='Coding - Carolyn'!R117, 1, 0)</f>
        <v>1</v>
      </c>
      <c r="S117" s="36">
        <f>IF('Coding - Chris'!S117='Coding - Carolyn'!S117, 1, 0)</f>
        <v>1</v>
      </c>
      <c r="T117" s="36">
        <f>IF('Coding - Chris'!T117='Coding - Carolyn'!T117, 1, 0)</f>
        <v>1</v>
      </c>
      <c r="U117" s="36">
        <f>IF('Coding - Chris'!U117='Coding - Carolyn'!U117, 1, 0)</f>
        <v>1</v>
      </c>
      <c r="V117" s="36">
        <f>IF('Coding - Chris'!V117='Coding - Carolyn'!V117, 1, 0)</f>
        <v>1</v>
      </c>
      <c r="W117" s="36">
        <f>IF('Coding - Chris'!W117='Coding - Carolyn'!W117, 1, 0)</f>
        <v>1</v>
      </c>
      <c r="X117" s="36">
        <f>IF('Coding - Chris'!X117='Coding - Carolyn'!X117, 1, 0)</f>
        <v>1</v>
      </c>
      <c r="Y117" s="36">
        <f>IF('Coding - Chris'!Y117='Coding - Carolyn'!Y117, 1, 0)</f>
        <v>1</v>
      </c>
      <c r="Z117" s="36">
        <f>IF('Coding - Chris'!Z117='Coding - Carolyn'!Z117, 1, 0)</f>
        <v>1</v>
      </c>
      <c r="AA117" s="36">
        <f>IF('Coding - Chris'!AA117='Coding - Carolyn'!AA117, 1, 0)</f>
        <v>1</v>
      </c>
      <c r="AB117" s="36">
        <f>IF('Coding - Chris'!AB117='Coding - Carolyn'!AB117, 1, 0)</f>
        <v>1</v>
      </c>
      <c r="AC117" s="36">
        <f>IF('Coding - Chris'!AC117='Coding - Carolyn'!AC117, 1, 0)</f>
        <v>1</v>
      </c>
      <c r="AD117" s="36">
        <f>IF('Coding - Chris'!AD117='Coding - Carolyn'!AD117, 1, 0)</f>
        <v>1</v>
      </c>
      <c r="AE117" s="36">
        <f>IF('Coding - Chris'!AE117='Coding - Carolyn'!AE117, 1, 0)</f>
        <v>1</v>
      </c>
      <c r="AF117" s="36">
        <f>IF('Coding - Chris'!AF117='Coding - Carolyn'!AF117, 1, 0)</f>
        <v>1</v>
      </c>
      <c r="AG117" s="36"/>
      <c r="AH117" s="36">
        <f>IF('Coding - Chris'!AH117='Coding - Carolyn'!AH117, 1, 0)</f>
        <v>1</v>
      </c>
      <c r="AI117" s="36">
        <f>IF('Coding - Chris'!AI117='Coding - Carolyn'!AI117, 1, 0)</f>
        <v>1</v>
      </c>
      <c r="AJ117" s="36">
        <f>IF('Coding - Chris'!AJ117='Coding - Carolyn'!AJ117, 1, 0)</f>
        <v>1</v>
      </c>
      <c r="AK117" s="36">
        <f>IF('Coding - Chris'!AK117='Coding - Carolyn'!AK117, 1, 0)</f>
        <v>1</v>
      </c>
      <c r="AL117" s="36">
        <f>IF('Coding - Chris'!AL117='Coding - Carolyn'!AL117, 1, 0)</f>
        <v>1</v>
      </c>
      <c r="AM117" s="36">
        <f>IF('Coding - Chris'!AM117='Coding - Carolyn'!AM117, 1, 0)</f>
        <v>1</v>
      </c>
      <c r="AN117" s="36">
        <f>IF('Coding - Chris'!AN117='Coding - Carolyn'!AN117, 1, 0)</f>
        <v>1</v>
      </c>
      <c r="AO117" s="36">
        <f>IF('Coding - Chris'!AO117='Coding - Carolyn'!AO117, 1, 0)</f>
        <v>1</v>
      </c>
      <c r="AP117" s="36"/>
      <c r="AQ117" s="36">
        <f>IF('Coding - Chris'!AQ117='Coding - Carolyn'!AQ117, 1, 0)</f>
        <v>1</v>
      </c>
      <c r="AR117" s="36">
        <f>IF('Coding - Chris'!AR117='Coding - Carolyn'!AR117, 1, 0)</f>
        <v>1</v>
      </c>
      <c r="AS117" s="36">
        <f>IF('Coding - Chris'!AS117='Coding - Carolyn'!AS117, 1, 0)</f>
        <v>1</v>
      </c>
      <c r="AT117" s="36">
        <f>IF('Coding - Chris'!AT117='Coding - Carolyn'!AT117, 1, 0)</f>
        <v>1</v>
      </c>
      <c r="AU117" s="36">
        <f>IF('Coding - Chris'!AU117='Coding - Carolyn'!AU117, 1, 0)</f>
        <v>1</v>
      </c>
      <c r="AV117" s="36">
        <f>IF('Coding - Chris'!AV117='Coding - Carolyn'!AV117, 1, 0)</f>
        <v>1</v>
      </c>
      <c r="AW117" s="36">
        <f>IF('Coding - Chris'!AW117='Coding - Carolyn'!AW117, 1, 0)</f>
        <v>1</v>
      </c>
      <c r="AX117" s="36">
        <f>IF('Coding - Chris'!AX117='Coding - Carolyn'!AX117, 1, 0)</f>
        <v>1</v>
      </c>
      <c r="AY117" s="36">
        <f>IF('Coding - Chris'!AY117='Coding - Carolyn'!AY117, 1, 0)</f>
        <v>1</v>
      </c>
      <c r="AZ117" s="36">
        <f>IF('Coding - Chris'!AZ117='Coding - Carolyn'!AZ117, 1, 0)</f>
        <v>1</v>
      </c>
      <c r="BA117" s="36"/>
      <c r="BB117" s="36">
        <f>IF('Coding - Chris'!BB117='Coding - Carolyn'!BB117, 1, 0)</f>
        <v>1</v>
      </c>
      <c r="BC117" s="36">
        <f>IF('Coding - Chris'!BC117='Coding - Carolyn'!BC117, 1, 0)</f>
        <v>1</v>
      </c>
      <c r="BD117" s="36">
        <f>IF('Coding - Chris'!BD117='Coding - Carolyn'!BD117, 1, 0)</f>
        <v>1</v>
      </c>
      <c r="BE117" s="36">
        <f>IF('Coding - Chris'!BE117='Coding - Carolyn'!BE117, 1, 0)</f>
        <v>1</v>
      </c>
      <c r="BF117" s="36">
        <f>IF('Coding - Chris'!BF117='Coding - Carolyn'!BF117, 1, 0)</f>
        <v>1</v>
      </c>
      <c r="BG117" s="36">
        <f>IF('Coding - Chris'!BG117='Coding - Carolyn'!BG117, 1, 0)</f>
        <v>1</v>
      </c>
      <c r="BH117" s="36">
        <f>IF('Coding - Chris'!BH117='Coding - Carolyn'!BH117, 1, 0)</f>
        <v>1</v>
      </c>
      <c r="BI117" s="36">
        <f>IF('Coding - Chris'!BI117='Coding - Carolyn'!BI117, 1, 0)</f>
        <v>1</v>
      </c>
      <c r="BJ117" s="36">
        <f>IF('Coding - Chris'!BJ117='Coding - Carolyn'!BJ117, 1, 0)</f>
        <v>1</v>
      </c>
      <c r="BK117" s="36">
        <f>IF('Coding - Chris'!BK117='Coding - Carolyn'!BK117, 1, 0)</f>
        <v>1</v>
      </c>
      <c r="BL117" s="36">
        <f>IF('Coding - Chris'!BL117='Coding - Carolyn'!BL117, 1, 0)</f>
        <v>1</v>
      </c>
      <c r="BM117" s="36">
        <f>IF('Coding - Chris'!BM117='Coding - Carolyn'!BM117, 1, 0)</f>
        <v>1</v>
      </c>
      <c r="BN117" s="36">
        <f>IF('Coding - Chris'!BN117='Coding - Carolyn'!BN117, 1, 0)</f>
        <v>1</v>
      </c>
      <c r="BO117" s="36">
        <f>IF('Coding - Chris'!BO117='Coding - Carolyn'!BO117, 1, 0)</f>
        <v>1</v>
      </c>
      <c r="BP117" s="36">
        <f>IF('Coding - Chris'!BP117='Coding - Carolyn'!BP117, 1, 0)</f>
        <v>1</v>
      </c>
      <c r="BQ117" s="36">
        <f>IF('Coding - Chris'!BQ117='Coding - Carolyn'!BQ117, 1, 0)</f>
        <v>1</v>
      </c>
      <c r="BR117" s="36">
        <f>IF('Coding - Chris'!BR117='Coding - Carolyn'!BR117, 1, 0)</f>
        <v>1</v>
      </c>
      <c r="BS117" s="36">
        <f>IF('Coding - Chris'!BS117='Coding - Carolyn'!BS117, 1, 0)</f>
        <v>1</v>
      </c>
      <c r="BT117" s="36">
        <f>IF('Coding - Chris'!BT117='Coding - Carolyn'!BT117, 1, 0)</f>
        <v>1</v>
      </c>
      <c r="BV117" s="36">
        <f>IF('Coding - Chris'!BV117='Coding - Carolyn'!BV117, 1, 0)</f>
        <v>1</v>
      </c>
    </row>
    <row r="118" spans="1:74" ht="17.100000000000001" thickBot="1">
      <c r="A118" s="52">
        <v>199</v>
      </c>
      <c r="B118" s="44"/>
      <c r="C118" s="44"/>
      <c r="D118" s="44"/>
      <c r="E118" s="44"/>
      <c r="F118" s="44"/>
      <c r="G118" s="28">
        <v>0</v>
      </c>
      <c r="H118" s="36">
        <f>IF('Coding - Chris'!H118='Coding - Carolyn'!H118, 1, 0)</f>
        <v>1</v>
      </c>
      <c r="I118" s="36">
        <f>IF('Coding - Chris'!I118='Coding - Carolyn'!I118, 1, 0)</f>
        <v>1</v>
      </c>
      <c r="J118" s="36">
        <f>IF('Coding - Chris'!J118='Coding - Carolyn'!J118, 1, 0)</f>
        <v>1</v>
      </c>
      <c r="K118" s="36">
        <f>IF('Coding - Chris'!K118='Coding - Carolyn'!K118, 1, 0)</f>
        <v>1</v>
      </c>
      <c r="L118" s="36">
        <f>IF('Coding - Chris'!L118='Coding - Carolyn'!L118, 1, 0)</f>
        <v>1</v>
      </c>
      <c r="M118" s="36">
        <f>IF('Coding - Chris'!M118='Coding - Carolyn'!M118, 1, 0)</f>
        <v>1</v>
      </c>
      <c r="N118" s="36"/>
      <c r="O118" s="36">
        <f>IF('Coding - Chris'!O118='Coding - Carolyn'!O118, 1, 0)</f>
        <v>1</v>
      </c>
      <c r="P118" s="36">
        <f>IF('Coding - Chris'!P118='Coding - Carolyn'!P118, 1, 0)</f>
        <v>1</v>
      </c>
      <c r="Q118" s="36">
        <f>IF('Coding - Chris'!Q118='Coding - Carolyn'!Q118, 1, 0)</f>
        <v>1</v>
      </c>
      <c r="R118" s="36">
        <f>IF('Coding - Chris'!R118='Coding - Carolyn'!R118, 1, 0)</f>
        <v>1</v>
      </c>
      <c r="S118" s="36">
        <f>IF('Coding - Chris'!S118='Coding - Carolyn'!S118, 1, 0)</f>
        <v>1</v>
      </c>
      <c r="T118" s="36">
        <f>IF('Coding - Chris'!T118='Coding - Carolyn'!T118, 1, 0)</f>
        <v>1</v>
      </c>
      <c r="U118" s="36">
        <f>IF('Coding - Chris'!U118='Coding - Carolyn'!U118, 1, 0)</f>
        <v>1</v>
      </c>
      <c r="V118" s="36">
        <f>IF('Coding - Chris'!V118='Coding - Carolyn'!V118, 1, 0)</f>
        <v>1</v>
      </c>
      <c r="W118" s="36">
        <f>IF('Coding - Chris'!W118='Coding - Carolyn'!W118, 1, 0)</f>
        <v>1</v>
      </c>
      <c r="X118" s="36">
        <f>IF('Coding - Chris'!X118='Coding - Carolyn'!X118, 1, 0)</f>
        <v>1</v>
      </c>
      <c r="Y118" s="36">
        <f>IF('Coding - Chris'!Y118='Coding - Carolyn'!Y118, 1, 0)</f>
        <v>1</v>
      </c>
      <c r="Z118" s="36">
        <f>IF('Coding - Chris'!Z118='Coding - Carolyn'!Z118, 1, 0)</f>
        <v>1</v>
      </c>
      <c r="AA118" s="36">
        <f>IF('Coding - Chris'!AA118='Coding - Carolyn'!AA118, 1, 0)</f>
        <v>1</v>
      </c>
      <c r="AB118" s="36">
        <f>IF('Coding - Chris'!AB118='Coding - Carolyn'!AB118, 1, 0)</f>
        <v>1</v>
      </c>
      <c r="AC118" s="36">
        <f>IF('Coding - Chris'!AC118='Coding - Carolyn'!AC118, 1, 0)</f>
        <v>1</v>
      </c>
      <c r="AD118" s="36">
        <f>IF('Coding - Chris'!AD118='Coding - Carolyn'!AD118, 1, 0)</f>
        <v>1</v>
      </c>
      <c r="AE118" s="36">
        <f>IF('Coding - Chris'!AE118='Coding - Carolyn'!AE118, 1, 0)</f>
        <v>1</v>
      </c>
      <c r="AF118" s="36">
        <f>IF('Coding - Chris'!AF118='Coding - Carolyn'!AF118, 1, 0)</f>
        <v>1</v>
      </c>
      <c r="AG118" s="36"/>
      <c r="AH118" s="36">
        <f>IF('Coding - Chris'!AH118='Coding - Carolyn'!AH118, 1, 0)</f>
        <v>1</v>
      </c>
      <c r="AI118" s="36">
        <f>IF('Coding - Chris'!AI118='Coding - Carolyn'!AI118, 1, 0)</f>
        <v>1</v>
      </c>
      <c r="AJ118" s="36">
        <f>IF('Coding - Chris'!AJ118='Coding - Carolyn'!AJ118, 1, 0)</f>
        <v>1</v>
      </c>
      <c r="AK118" s="36">
        <f>IF('Coding - Chris'!AK118='Coding - Carolyn'!AK118, 1, 0)</f>
        <v>1</v>
      </c>
      <c r="AL118" s="36">
        <f>IF('Coding - Chris'!AL118='Coding - Carolyn'!AL118, 1, 0)</f>
        <v>1</v>
      </c>
      <c r="AM118" s="36">
        <f>IF('Coding - Chris'!AM118='Coding - Carolyn'!AM118, 1, 0)</f>
        <v>1</v>
      </c>
      <c r="AN118" s="36">
        <f>IF('Coding - Chris'!AN118='Coding - Carolyn'!AN118, 1, 0)</f>
        <v>1</v>
      </c>
      <c r="AO118" s="36">
        <f>IF('Coding - Chris'!AO118='Coding - Carolyn'!AO118, 1, 0)</f>
        <v>1</v>
      </c>
      <c r="AP118" s="36"/>
      <c r="AQ118" s="36">
        <f>IF('Coding - Chris'!AQ118='Coding - Carolyn'!AQ118, 1, 0)</f>
        <v>1</v>
      </c>
      <c r="AR118" s="36">
        <f>IF('Coding - Chris'!AR118='Coding - Carolyn'!AR118, 1, 0)</f>
        <v>1</v>
      </c>
      <c r="AS118" s="36">
        <f>IF('Coding - Chris'!AS118='Coding - Carolyn'!AS118, 1, 0)</f>
        <v>1</v>
      </c>
      <c r="AT118" s="36">
        <f>IF('Coding - Chris'!AT118='Coding - Carolyn'!AT118, 1, 0)</f>
        <v>1</v>
      </c>
      <c r="AU118" s="36">
        <f>IF('Coding - Chris'!AU118='Coding - Carolyn'!AU118, 1, 0)</f>
        <v>1</v>
      </c>
      <c r="AV118" s="36">
        <f>IF('Coding - Chris'!AV118='Coding - Carolyn'!AV118, 1, 0)</f>
        <v>1</v>
      </c>
      <c r="AW118" s="36">
        <f>IF('Coding - Chris'!AW118='Coding - Carolyn'!AW118, 1, 0)</f>
        <v>1</v>
      </c>
      <c r="AX118" s="36">
        <f>IF('Coding - Chris'!AX118='Coding - Carolyn'!AX118, 1, 0)</f>
        <v>1</v>
      </c>
      <c r="AY118" s="36">
        <f>IF('Coding - Chris'!AY118='Coding - Carolyn'!AY118, 1, 0)</f>
        <v>1</v>
      </c>
      <c r="AZ118" s="36">
        <f>IF('Coding - Chris'!AZ118='Coding - Carolyn'!AZ118, 1, 0)</f>
        <v>1</v>
      </c>
      <c r="BA118" s="36"/>
      <c r="BB118" s="36">
        <f>IF('Coding - Chris'!BB118='Coding - Carolyn'!BB118, 1, 0)</f>
        <v>1</v>
      </c>
      <c r="BC118" s="36">
        <f>IF('Coding - Chris'!BC118='Coding - Carolyn'!BC118, 1, 0)</f>
        <v>1</v>
      </c>
      <c r="BD118" s="36">
        <f>IF('Coding - Chris'!BD118='Coding - Carolyn'!BD118, 1, 0)</f>
        <v>1</v>
      </c>
      <c r="BE118" s="36">
        <f>IF('Coding - Chris'!BE118='Coding - Carolyn'!BE118, 1, 0)</f>
        <v>1</v>
      </c>
      <c r="BF118" s="36">
        <f>IF('Coding - Chris'!BF118='Coding - Carolyn'!BF118, 1, 0)</f>
        <v>1</v>
      </c>
      <c r="BG118" s="36">
        <f>IF('Coding - Chris'!BG118='Coding - Carolyn'!BG118, 1, 0)</f>
        <v>1</v>
      </c>
      <c r="BH118" s="36">
        <f>IF('Coding - Chris'!BH118='Coding - Carolyn'!BH118, 1, 0)</f>
        <v>1</v>
      </c>
      <c r="BI118" s="36">
        <f>IF('Coding - Chris'!BI118='Coding - Carolyn'!BI118, 1, 0)</f>
        <v>1</v>
      </c>
      <c r="BJ118" s="36">
        <f>IF('Coding - Chris'!BJ118='Coding - Carolyn'!BJ118, 1, 0)</f>
        <v>1</v>
      </c>
      <c r="BK118" s="36">
        <f>IF('Coding - Chris'!BK118='Coding - Carolyn'!BK118, 1, 0)</f>
        <v>1</v>
      </c>
      <c r="BL118" s="36">
        <f>IF('Coding - Chris'!BL118='Coding - Carolyn'!BL118, 1, 0)</f>
        <v>1</v>
      </c>
      <c r="BM118" s="36">
        <f>IF('Coding - Chris'!BM118='Coding - Carolyn'!BM118, 1, 0)</f>
        <v>1</v>
      </c>
      <c r="BN118" s="36">
        <f>IF('Coding - Chris'!BN118='Coding - Carolyn'!BN118, 1, 0)</f>
        <v>1</v>
      </c>
      <c r="BO118" s="36">
        <f>IF('Coding - Chris'!BO118='Coding - Carolyn'!BO118, 1, 0)</f>
        <v>1</v>
      </c>
      <c r="BP118" s="36">
        <f>IF('Coding - Chris'!BP118='Coding - Carolyn'!BP118, 1, 0)</f>
        <v>1</v>
      </c>
      <c r="BQ118" s="36">
        <f>IF('Coding - Chris'!BQ118='Coding - Carolyn'!BQ118, 1, 0)</f>
        <v>1</v>
      </c>
      <c r="BR118" s="36">
        <f>IF('Coding - Chris'!BR118='Coding - Carolyn'!BR118, 1, 0)</f>
        <v>1</v>
      </c>
      <c r="BS118" s="36">
        <f>IF('Coding - Chris'!BS118='Coding - Carolyn'!BS118, 1, 0)</f>
        <v>1</v>
      </c>
      <c r="BT118" s="36">
        <f>IF('Coding - Chris'!BT118='Coding - Carolyn'!BT118, 1, 0)</f>
        <v>1</v>
      </c>
      <c r="BV118" s="36">
        <f>IF('Coding - Chris'!BV118='Coding - Carolyn'!BV118, 1, 0)</f>
        <v>1</v>
      </c>
    </row>
    <row r="119" spans="1:74" ht="17.100000000000001" thickBot="1">
      <c r="A119" s="52">
        <v>201</v>
      </c>
      <c r="B119" s="44"/>
      <c r="C119" s="44"/>
      <c r="D119" s="44"/>
      <c r="E119" s="44"/>
      <c r="F119" s="44"/>
      <c r="G119" s="28">
        <v>0</v>
      </c>
      <c r="H119" s="36">
        <f>IF('Coding - Chris'!H119='Coding - Carolyn'!H119, 1, 0)</f>
        <v>1</v>
      </c>
      <c r="I119" s="36">
        <f>IF('Coding - Chris'!I119='Coding - Carolyn'!I119, 1, 0)</f>
        <v>1</v>
      </c>
      <c r="J119" s="36">
        <f>IF('Coding - Chris'!J119='Coding - Carolyn'!J119, 1, 0)</f>
        <v>1</v>
      </c>
      <c r="K119" s="36">
        <f>IF('Coding - Chris'!K119='Coding - Carolyn'!K119, 1, 0)</f>
        <v>1</v>
      </c>
      <c r="L119" s="36">
        <f>IF('Coding - Chris'!L119='Coding - Carolyn'!L119, 1, 0)</f>
        <v>1</v>
      </c>
      <c r="M119" s="36">
        <f>IF('Coding - Chris'!M119='Coding - Carolyn'!M119, 1, 0)</f>
        <v>1</v>
      </c>
      <c r="N119" s="36"/>
      <c r="O119" s="36">
        <f>IF('Coding - Chris'!O119='Coding - Carolyn'!O119, 1, 0)</f>
        <v>1</v>
      </c>
      <c r="P119" s="36">
        <f>IF('Coding - Chris'!P119='Coding - Carolyn'!P119, 1, 0)</f>
        <v>1</v>
      </c>
      <c r="Q119" s="36">
        <f>IF('Coding - Chris'!Q119='Coding - Carolyn'!Q119, 1, 0)</f>
        <v>1</v>
      </c>
      <c r="R119" s="36">
        <f>IF('Coding - Chris'!R119='Coding - Carolyn'!R119, 1, 0)</f>
        <v>1</v>
      </c>
      <c r="S119" s="36">
        <f>IF('Coding - Chris'!S119='Coding - Carolyn'!S119, 1, 0)</f>
        <v>1</v>
      </c>
      <c r="T119" s="36">
        <f>IF('Coding - Chris'!T119='Coding - Carolyn'!T119, 1, 0)</f>
        <v>1</v>
      </c>
      <c r="U119" s="36">
        <f>IF('Coding - Chris'!U119='Coding - Carolyn'!U119, 1, 0)</f>
        <v>1</v>
      </c>
      <c r="V119" s="36">
        <f>IF('Coding - Chris'!V119='Coding - Carolyn'!V119, 1, 0)</f>
        <v>1</v>
      </c>
      <c r="W119" s="36">
        <f>IF('Coding - Chris'!W119='Coding - Carolyn'!W119, 1, 0)</f>
        <v>1</v>
      </c>
      <c r="X119" s="36">
        <f>IF('Coding - Chris'!X119='Coding - Carolyn'!X119, 1, 0)</f>
        <v>1</v>
      </c>
      <c r="Y119" s="36">
        <f>IF('Coding - Chris'!Y119='Coding - Carolyn'!Y119, 1, 0)</f>
        <v>1</v>
      </c>
      <c r="Z119" s="36">
        <f>IF('Coding - Chris'!Z119='Coding - Carolyn'!Z119, 1, 0)</f>
        <v>1</v>
      </c>
      <c r="AA119" s="36">
        <f>IF('Coding - Chris'!AA119='Coding - Carolyn'!AA119, 1, 0)</f>
        <v>1</v>
      </c>
      <c r="AB119" s="36">
        <f>IF('Coding - Chris'!AB119='Coding - Carolyn'!AB119, 1, 0)</f>
        <v>1</v>
      </c>
      <c r="AC119" s="36">
        <f>IF('Coding - Chris'!AC119='Coding - Carolyn'!AC119, 1, 0)</f>
        <v>1</v>
      </c>
      <c r="AD119" s="36">
        <f>IF('Coding - Chris'!AD119='Coding - Carolyn'!AD119, 1, 0)</f>
        <v>1</v>
      </c>
      <c r="AE119" s="36">
        <f>IF('Coding - Chris'!AE119='Coding - Carolyn'!AE119, 1, 0)</f>
        <v>1</v>
      </c>
      <c r="AF119" s="36">
        <f>IF('Coding - Chris'!AF119='Coding - Carolyn'!AF119, 1, 0)</f>
        <v>1</v>
      </c>
      <c r="AG119" s="36"/>
      <c r="AH119" s="36">
        <f>IF('Coding - Chris'!AH119='Coding - Carolyn'!AH119, 1, 0)</f>
        <v>1</v>
      </c>
      <c r="AI119" s="36">
        <f>IF('Coding - Chris'!AI119='Coding - Carolyn'!AI119, 1, 0)</f>
        <v>1</v>
      </c>
      <c r="AJ119" s="36">
        <f>IF('Coding - Chris'!AJ119='Coding - Carolyn'!AJ119, 1, 0)</f>
        <v>1</v>
      </c>
      <c r="AK119" s="36">
        <f>IF('Coding - Chris'!AK119='Coding - Carolyn'!AK119, 1, 0)</f>
        <v>1</v>
      </c>
      <c r="AL119" s="36">
        <f>IF('Coding - Chris'!AL119='Coding - Carolyn'!AL119, 1, 0)</f>
        <v>1</v>
      </c>
      <c r="AM119" s="36">
        <f>IF('Coding - Chris'!AM119='Coding - Carolyn'!AM119, 1, 0)</f>
        <v>1</v>
      </c>
      <c r="AN119" s="36">
        <f>IF('Coding - Chris'!AN119='Coding - Carolyn'!AN119, 1, 0)</f>
        <v>1</v>
      </c>
      <c r="AO119" s="36">
        <f>IF('Coding - Chris'!AO119='Coding - Carolyn'!AO119, 1, 0)</f>
        <v>1</v>
      </c>
      <c r="AP119" s="36"/>
      <c r="AQ119" s="36">
        <f>IF('Coding - Chris'!AQ119='Coding - Carolyn'!AQ119, 1, 0)</f>
        <v>1</v>
      </c>
      <c r="AR119" s="36">
        <f>IF('Coding - Chris'!AR119='Coding - Carolyn'!AR119, 1, 0)</f>
        <v>1</v>
      </c>
      <c r="AS119" s="36">
        <f>IF('Coding - Chris'!AS119='Coding - Carolyn'!AS119, 1, 0)</f>
        <v>1</v>
      </c>
      <c r="AT119" s="36">
        <f>IF('Coding - Chris'!AT119='Coding - Carolyn'!AT119, 1, 0)</f>
        <v>1</v>
      </c>
      <c r="AU119" s="36">
        <f>IF('Coding - Chris'!AU119='Coding - Carolyn'!AU119, 1, 0)</f>
        <v>1</v>
      </c>
      <c r="AV119" s="36">
        <f>IF('Coding - Chris'!AV119='Coding - Carolyn'!AV119, 1, 0)</f>
        <v>1</v>
      </c>
      <c r="AW119" s="36">
        <f>IF('Coding - Chris'!AW119='Coding - Carolyn'!AW119, 1, 0)</f>
        <v>1</v>
      </c>
      <c r="AX119" s="36">
        <f>IF('Coding - Chris'!AX119='Coding - Carolyn'!AX119, 1, 0)</f>
        <v>1</v>
      </c>
      <c r="AY119" s="36">
        <f>IF('Coding - Chris'!AY119='Coding - Carolyn'!AY119, 1, 0)</f>
        <v>1</v>
      </c>
      <c r="AZ119" s="36">
        <f>IF('Coding - Chris'!AZ119='Coding - Carolyn'!AZ119, 1, 0)</f>
        <v>1</v>
      </c>
      <c r="BA119" s="36"/>
      <c r="BB119" s="36">
        <f>IF('Coding - Chris'!BB119='Coding - Carolyn'!BB119, 1, 0)</f>
        <v>1</v>
      </c>
      <c r="BC119" s="36">
        <f>IF('Coding - Chris'!BC119='Coding - Carolyn'!BC119, 1, 0)</f>
        <v>1</v>
      </c>
      <c r="BD119" s="36">
        <f>IF('Coding - Chris'!BD119='Coding - Carolyn'!BD119, 1, 0)</f>
        <v>1</v>
      </c>
      <c r="BE119" s="36">
        <f>IF('Coding - Chris'!BE119='Coding - Carolyn'!BE119, 1, 0)</f>
        <v>1</v>
      </c>
      <c r="BF119" s="36">
        <f>IF('Coding - Chris'!BF119='Coding - Carolyn'!BF119, 1, 0)</f>
        <v>1</v>
      </c>
      <c r="BG119" s="36">
        <f>IF('Coding - Chris'!BG119='Coding - Carolyn'!BG119, 1, 0)</f>
        <v>1</v>
      </c>
      <c r="BH119" s="36">
        <f>IF('Coding - Chris'!BH119='Coding - Carolyn'!BH119, 1, 0)</f>
        <v>1</v>
      </c>
      <c r="BI119" s="36">
        <f>IF('Coding - Chris'!BI119='Coding - Carolyn'!BI119, 1, 0)</f>
        <v>1</v>
      </c>
      <c r="BJ119" s="36">
        <f>IF('Coding - Chris'!BJ119='Coding - Carolyn'!BJ119, 1, 0)</f>
        <v>1</v>
      </c>
      <c r="BK119" s="36">
        <f>IF('Coding - Chris'!BK119='Coding - Carolyn'!BK119, 1, 0)</f>
        <v>1</v>
      </c>
      <c r="BL119" s="36">
        <f>IF('Coding - Chris'!BL119='Coding - Carolyn'!BL119, 1, 0)</f>
        <v>1</v>
      </c>
      <c r="BM119" s="36">
        <f>IF('Coding - Chris'!BM119='Coding - Carolyn'!BM119, 1, 0)</f>
        <v>1</v>
      </c>
      <c r="BN119" s="36">
        <f>IF('Coding - Chris'!BN119='Coding - Carolyn'!BN119, 1, 0)</f>
        <v>1</v>
      </c>
      <c r="BO119" s="36">
        <f>IF('Coding - Chris'!BO119='Coding - Carolyn'!BO119, 1, 0)</f>
        <v>1</v>
      </c>
      <c r="BP119" s="36">
        <f>IF('Coding - Chris'!BP119='Coding - Carolyn'!BP119, 1, 0)</f>
        <v>1</v>
      </c>
      <c r="BQ119" s="36">
        <f>IF('Coding - Chris'!BQ119='Coding - Carolyn'!BQ119, 1, 0)</f>
        <v>1</v>
      </c>
      <c r="BR119" s="36">
        <f>IF('Coding - Chris'!BR119='Coding - Carolyn'!BR119, 1, 0)</f>
        <v>1</v>
      </c>
      <c r="BS119" s="36">
        <f>IF('Coding - Chris'!BS119='Coding - Carolyn'!BS119, 1, 0)</f>
        <v>1</v>
      </c>
      <c r="BT119" s="36">
        <f>IF('Coding - Chris'!BT119='Coding - Carolyn'!BT119, 1, 0)</f>
        <v>1</v>
      </c>
      <c r="BV119" s="36">
        <f>IF('Coding - Chris'!BV119='Coding - Carolyn'!BV119, 1, 0)</f>
        <v>1</v>
      </c>
    </row>
    <row r="120" spans="1:74" ht="17.100000000000001" thickBot="1">
      <c r="A120" s="52">
        <v>206</v>
      </c>
      <c r="B120" s="44"/>
      <c r="C120" s="44"/>
      <c r="D120" s="44"/>
      <c r="E120" s="44"/>
      <c r="F120" s="44"/>
      <c r="G120" s="28">
        <v>0</v>
      </c>
      <c r="H120" s="36">
        <f>IF('Coding - Chris'!H120='Coding - Carolyn'!H120, 1, 0)</f>
        <v>1</v>
      </c>
      <c r="I120" s="36">
        <f>IF('Coding - Chris'!I120='Coding - Carolyn'!I120, 1, 0)</f>
        <v>1</v>
      </c>
      <c r="J120" s="36">
        <f>IF('Coding - Chris'!J120='Coding - Carolyn'!J120, 1, 0)</f>
        <v>1</v>
      </c>
      <c r="K120" s="36">
        <f>IF('Coding - Chris'!K120='Coding - Carolyn'!K120, 1, 0)</f>
        <v>1</v>
      </c>
      <c r="L120" s="36">
        <f>IF('Coding - Chris'!L120='Coding - Carolyn'!L120, 1, 0)</f>
        <v>1</v>
      </c>
      <c r="M120" s="36">
        <f>IF('Coding - Chris'!M120='Coding - Carolyn'!M120, 1, 0)</f>
        <v>1</v>
      </c>
      <c r="N120" s="36"/>
      <c r="O120" s="36">
        <f>IF('Coding - Chris'!O120='Coding - Carolyn'!O120, 1, 0)</f>
        <v>1</v>
      </c>
      <c r="P120" s="36">
        <f>IF('Coding - Chris'!P120='Coding - Carolyn'!P120, 1, 0)</f>
        <v>1</v>
      </c>
      <c r="Q120" s="36">
        <f>IF('Coding - Chris'!Q120='Coding - Carolyn'!Q120, 1, 0)</f>
        <v>1</v>
      </c>
      <c r="R120" s="36">
        <f>IF('Coding - Chris'!R120='Coding - Carolyn'!R120, 1, 0)</f>
        <v>1</v>
      </c>
      <c r="S120" s="36">
        <f>IF('Coding - Chris'!S120='Coding - Carolyn'!S120, 1, 0)</f>
        <v>1</v>
      </c>
      <c r="T120" s="36">
        <f>IF('Coding - Chris'!T120='Coding - Carolyn'!T120, 1, 0)</f>
        <v>1</v>
      </c>
      <c r="U120" s="36">
        <f>IF('Coding - Chris'!U120='Coding - Carolyn'!U120, 1, 0)</f>
        <v>1</v>
      </c>
      <c r="V120" s="36">
        <f>IF('Coding - Chris'!V120='Coding - Carolyn'!V120, 1, 0)</f>
        <v>1</v>
      </c>
      <c r="W120" s="36">
        <f>IF('Coding - Chris'!W120='Coding - Carolyn'!W120, 1, 0)</f>
        <v>1</v>
      </c>
      <c r="X120" s="36">
        <f>IF('Coding - Chris'!X120='Coding - Carolyn'!X120, 1, 0)</f>
        <v>1</v>
      </c>
      <c r="Y120" s="36">
        <f>IF('Coding - Chris'!Y120='Coding - Carolyn'!Y120, 1, 0)</f>
        <v>1</v>
      </c>
      <c r="Z120" s="36">
        <f>IF('Coding - Chris'!Z120='Coding - Carolyn'!Z120, 1, 0)</f>
        <v>1</v>
      </c>
      <c r="AA120" s="36">
        <f>IF('Coding - Chris'!AA120='Coding - Carolyn'!AA120, 1, 0)</f>
        <v>1</v>
      </c>
      <c r="AB120" s="36">
        <f>IF('Coding - Chris'!AB120='Coding - Carolyn'!AB120, 1, 0)</f>
        <v>1</v>
      </c>
      <c r="AC120" s="36">
        <f>IF('Coding - Chris'!AC120='Coding - Carolyn'!AC120, 1, 0)</f>
        <v>1</v>
      </c>
      <c r="AD120" s="36">
        <f>IF('Coding - Chris'!AD120='Coding - Carolyn'!AD120, 1, 0)</f>
        <v>1</v>
      </c>
      <c r="AE120" s="36">
        <f>IF('Coding - Chris'!AE120='Coding - Carolyn'!AE120, 1, 0)</f>
        <v>1</v>
      </c>
      <c r="AF120" s="36">
        <f>IF('Coding - Chris'!AF120='Coding - Carolyn'!AF120, 1, 0)</f>
        <v>1</v>
      </c>
      <c r="AG120" s="36"/>
      <c r="AH120" s="36">
        <f>IF('Coding - Chris'!AH120='Coding - Carolyn'!AH120, 1, 0)</f>
        <v>1</v>
      </c>
      <c r="AI120" s="36">
        <f>IF('Coding - Chris'!AI120='Coding - Carolyn'!AI120, 1, 0)</f>
        <v>1</v>
      </c>
      <c r="AJ120" s="36">
        <f>IF('Coding - Chris'!AJ120='Coding - Carolyn'!AJ120, 1, 0)</f>
        <v>1</v>
      </c>
      <c r="AK120" s="36">
        <f>IF('Coding - Chris'!AK120='Coding - Carolyn'!AK120, 1, 0)</f>
        <v>1</v>
      </c>
      <c r="AL120" s="36">
        <f>IF('Coding - Chris'!AL120='Coding - Carolyn'!AL120, 1, 0)</f>
        <v>1</v>
      </c>
      <c r="AM120" s="36">
        <f>IF('Coding - Chris'!AM120='Coding - Carolyn'!AM120, 1, 0)</f>
        <v>1</v>
      </c>
      <c r="AN120" s="36">
        <f>IF('Coding - Chris'!AN120='Coding - Carolyn'!AN120, 1, 0)</f>
        <v>1</v>
      </c>
      <c r="AO120" s="36">
        <f>IF('Coding - Chris'!AO120='Coding - Carolyn'!AO120, 1, 0)</f>
        <v>1</v>
      </c>
      <c r="AP120" s="36"/>
      <c r="AQ120" s="36">
        <f>IF('Coding - Chris'!AQ120='Coding - Carolyn'!AQ120, 1, 0)</f>
        <v>1</v>
      </c>
      <c r="AR120" s="36">
        <f>IF('Coding - Chris'!AR120='Coding - Carolyn'!AR120, 1, 0)</f>
        <v>1</v>
      </c>
      <c r="AS120" s="36">
        <f>IF('Coding - Chris'!AS120='Coding - Carolyn'!AS120, 1, 0)</f>
        <v>1</v>
      </c>
      <c r="AT120" s="36">
        <f>IF('Coding - Chris'!AT120='Coding - Carolyn'!AT120, 1, 0)</f>
        <v>1</v>
      </c>
      <c r="AU120" s="36">
        <f>IF('Coding - Chris'!AU120='Coding - Carolyn'!AU120, 1, 0)</f>
        <v>1</v>
      </c>
      <c r="AV120" s="36">
        <f>IF('Coding - Chris'!AV120='Coding - Carolyn'!AV120, 1, 0)</f>
        <v>1</v>
      </c>
      <c r="AW120" s="36">
        <f>IF('Coding - Chris'!AW120='Coding - Carolyn'!AW120, 1, 0)</f>
        <v>1</v>
      </c>
      <c r="AX120" s="36">
        <f>IF('Coding - Chris'!AX120='Coding - Carolyn'!AX120, 1, 0)</f>
        <v>1</v>
      </c>
      <c r="AY120" s="36">
        <f>IF('Coding - Chris'!AY120='Coding - Carolyn'!AY120, 1, 0)</f>
        <v>1</v>
      </c>
      <c r="AZ120" s="36">
        <f>IF('Coding - Chris'!AZ120='Coding - Carolyn'!AZ120, 1, 0)</f>
        <v>1</v>
      </c>
      <c r="BA120" s="36"/>
      <c r="BB120" s="36">
        <f>IF('Coding - Chris'!BB120='Coding - Carolyn'!BB120, 1, 0)</f>
        <v>1</v>
      </c>
      <c r="BC120" s="36">
        <f>IF('Coding - Chris'!BC120='Coding - Carolyn'!BC120, 1, 0)</f>
        <v>1</v>
      </c>
      <c r="BD120" s="36">
        <f>IF('Coding - Chris'!BD120='Coding - Carolyn'!BD120, 1, 0)</f>
        <v>1</v>
      </c>
      <c r="BE120" s="36">
        <f>IF('Coding - Chris'!BE120='Coding - Carolyn'!BE120, 1, 0)</f>
        <v>1</v>
      </c>
      <c r="BF120" s="36">
        <f>IF('Coding - Chris'!BF120='Coding - Carolyn'!BF120, 1, 0)</f>
        <v>1</v>
      </c>
      <c r="BG120" s="36">
        <f>IF('Coding - Chris'!BG120='Coding - Carolyn'!BG120, 1, 0)</f>
        <v>1</v>
      </c>
      <c r="BH120" s="36">
        <f>IF('Coding - Chris'!BH120='Coding - Carolyn'!BH120, 1, 0)</f>
        <v>1</v>
      </c>
      <c r="BI120" s="36">
        <f>IF('Coding - Chris'!BI120='Coding - Carolyn'!BI120, 1, 0)</f>
        <v>1</v>
      </c>
      <c r="BJ120" s="36">
        <f>IF('Coding - Chris'!BJ120='Coding - Carolyn'!BJ120, 1, 0)</f>
        <v>1</v>
      </c>
      <c r="BK120" s="36">
        <f>IF('Coding - Chris'!BK120='Coding - Carolyn'!BK120, 1, 0)</f>
        <v>1</v>
      </c>
      <c r="BL120" s="36">
        <f>IF('Coding - Chris'!BL120='Coding - Carolyn'!BL120, 1, 0)</f>
        <v>1</v>
      </c>
      <c r="BM120" s="36">
        <f>IF('Coding - Chris'!BM120='Coding - Carolyn'!BM120, 1, 0)</f>
        <v>1</v>
      </c>
      <c r="BN120" s="36">
        <f>IF('Coding - Chris'!BN120='Coding - Carolyn'!BN120, 1, 0)</f>
        <v>1</v>
      </c>
      <c r="BO120" s="36">
        <f>IF('Coding - Chris'!BO120='Coding - Carolyn'!BO120, 1, 0)</f>
        <v>1</v>
      </c>
      <c r="BP120" s="36">
        <f>IF('Coding - Chris'!BP120='Coding - Carolyn'!BP120, 1, 0)</f>
        <v>1</v>
      </c>
      <c r="BQ120" s="36">
        <f>IF('Coding - Chris'!BQ120='Coding - Carolyn'!BQ120, 1, 0)</f>
        <v>1</v>
      </c>
      <c r="BR120" s="36">
        <f>IF('Coding - Chris'!BR120='Coding - Carolyn'!BR120, 1, 0)</f>
        <v>1</v>
      </c>
      <c r="BS120" s="36">
        <f>IF('Coding - Chris'!BS120='Coding - Carolyn'!BS120, 1, 0)</f>
        <v>1</v>
      </c>
      <c r="BT120" s="36">
        <f>IF('Coding - Chris'!BT120='Coding - Carolyn'!BT120, 1, 0)</f>
        <v>1</v>
      </c>
      <c r="BV120" s="36">
        <f>IF('Coding - Chris'!BV120='Coding - Carolyn'!BV120, 1, 0)</f>
        <v>1</v>
      </c>
    </row>
    <row r="121" spans="1:74" ht="17.100000000000001" thickBot="1">
      <c r="A121" s="52"/>
      <c r="B121" s="44"/>
      <c r="C121" s="44"/>
      <c r="D121" s="44"/>
      <c r="E121" s="44"/>
      <c r="F121" s="44"/>
      <c r="G121" s="28">
        <v>0</v>
      </c>
      <c r="H121" s="36">
        <f>IF('Coding - Chris'!H121='Coding - Carolyn'!H121, 1, 0)</f>
        <v>1</v>
      </c>
      <c r="I121" s="36">
        <f>IF('Coding - Chris'!I121='Coding - Carolyn'!I121, 1, 0)</f>
        <v>1</v>
      </c>
      <c r="J121" s="36">
        <f>IF('Coding - Chris'!J121='Coding - Carolyn'!J121, 1, 0)</f>
        <v>1</v>
      </c>
      <c r="K121" s="36">
        <f>IF('Coding - Chris'!K121='Coding - Carolyn'!K121, 1, 0)</f>
        <v>1</v>
      </c>
      <c r="L121" s="36">
        <f>IF('Coding - Chris'!L121='Coding - Carolyn'!L121, 1, 0)</f>
        <v>1</v>
      </c>
      <c r="M121" s="36">
        <f>IF('Coding - Chris'!M121='Coding - Carolyn'!M121, 1, 0)</f>
        <v>1</v>
      </c>
      <c r="N121" s="36"/>
      <c r="O121" s="36">
        <f>IF('Coding - Chris'!O121='Coding - Carolyn'!O121, 1, 0)</f>
        <v>1</v>
      </c>
      <c r="P121" s="36">
        <f>IF('Coding - Chris'!P121='Coding - Carolyn'!P121, 1, 0)</f>
        <v>1</v>
      </c>
      <c r="Q121" s="36">
        <f>IF('Coding - Chris'!Q121='Coding - Carolyn'!Q121, 1, 0)</f>
        <v>1</v>
      </c>
      <c r="R121" s="36">
        <f>IF('Coding - Chris'!R121='Coding - Carolyn'!R121, 1, 0)</f>
        <v>1</v>
      </c>
      <c r="S121" s="36">
        <f>IF('Coding - Chris'!S121='Coding - Carolyn'!S121, 1, 0)</f>
        <v>1</v>
      </c>
      <c r="T121" s="36">
        <f>IF('Coding - Chris'!T121='Coding - Carolyn'!T121, 1, 0)</f>
        <v>1</v>
      </c>
      <c r="U121" s="36">
        <f>IF('Coding - Chris'!U121='Coding - Carolyn'!U121, 1, 0)</f>
        <v>1</v>
      </c>
      <c r="V121" s="36">
        <f>IF('Coding - Chris'!V121='Coding - Carolyn'!V121, 1, 0)</f>
        <v>1</v>
      </c>
      <c r="W121" s="36">
        <f>IF('Coding - Chris'!W121='Coding - Carolyn'!W121, 1, 0)</f>
        <v>1</v>
      </c>
      <c r="X121" s="36">
        <f>IF('Coding - Chris'!X121='Coding - Carolyn'!X121, 1, 0)</f>
        <v>1</v>
      </c>
      <c r="Y121" s="36">
        <f>IF('Coding - Chris'!Y121='Coding - Carolyn'!Y121, 1, 0)</f>
        <v>1</v>
      </c>
      <c r="Z121" s="36">
        <f>IF('Coding - Chris'!Z121='Coding - Carolyn'!Z121, 1, 0)</f>
        <v>1</v>
      </c>
      <c r="AA121" s="36">
        <f>IF('Coding - Chris'!AA121='Coding - Carolyn'!AA121, 1, 0)</f>
        <v>1</v>
      </c>
      <c r="AB121" s="36">
        <f>IF('Coding - Chris'!AB121='Coding - Carolyn'!AB121, 1, 0)</f>
        <v>1</v>
      </c>
      <c r="AC121" s="36">
        <f>IF('Coding - Chris'!AC121='Coding - Carolyn'!AC121, 1, 0)</f>
        <v>1</v>
      </c>
      <c r="AD121" s="36">
        <f>IF('Coding - Chris'!AD121='Coding - Carolyn'!AD121, 1, 0)</f>
        <v>1</v>
      </c>
      <c r="AE121" s="36">
        <f>IF('Coding - Chris'!AE121='Coding - Carolyn'!AE121, 1, 0)</f>
        <v>1</v>
      </c>
      <c r="AF121" s="36">
        <f>IF('Coding - Chris'!AF121='Coding - Carolyn'!AF121, 1, 0)</f>
        <v>1</v>
      </c>
      <c r="AG121" s="36"/>
      <c r="AH121" s="36">
        <f>IF('Coding - Chris'!AH121='Coding - Carolyn'!AH121, 1, 0)</f>
        <v>1</v>
      </c>
      <c r="AI121" s="36">
        <f>IF('Coding - Chris'!AI121='Coding - Carolyn'!AI121, 1, 0)</f>
        <v>1</v>
      </c>
      <c r="AJ121" s="36">
        <f>IF('Coding - Chris'!AJ121='Coding - Carolyn'!AJ121, 1, 0)</f>
        <v>1</v>
      </c>
      <c r="AK121" s="36">
        <f>IF('Coding - Chris'!AK121='Coding - Carolyn'!AK121, 1, 0)</f>
        <v>1</v>
      </c>
      <c r="AL121" s="36">
        <f>IF('Coding - Chris'!AL121='Coding - Carolyn'!AL121, 1, 0)</f>
        <v>1</v>
      </c>
      <c r="AM121" s="36">
        <f>IF('Coding - Chris'!AM121='Coding - Carolyn'!AM121, 1, 0)</f>
        <v>1</v>
      </c>
      <c r="AN121" s="36">
        <f>IF('Coding - Chris'!AN121='Coding - Carolyn'!AN121, 1, 0)</f>
        <v>1</v>
      </c>
      <c r="AO121" s="36">
        <f>IF('Coding - Chris'!AO121='Coding - Carolyn'!AO121, 1, 0)</f>
        <v>1</v>
      </c>
      <c r="AP121" s="36"/>
      <c r="AQ121" s="36">
        <f>IF('Coding - Chris'!AQ121='Coding - Carolyn'!AQ121, 1, 0)</f>
        <v>1</v>
      </c>
      <c r="AR121" s="36">
        <f>IF('Coding - Chris'!AR121='Coding - Carolyn'!AR121, 1, 0)</f>
        <v>1</v>
      </c>
      <c r="AS121" s="36">
        <f>IF('Coding - Chris'!AS121='Coding - Carolyn'!AS121, 1, 0)</f>
        <v>1</v>
      </c>
      <c r="AT121" s="36">
        <f>IF('Coding - Chris'!AT121='Coding - Carolyn'!AT121, 1, 0)</f>
        <v>1</v>
      </c>
      <c r="AU121" s="36">
        <f>IF('Coding - Chris'!AU121='Coding - Carolyn'!AU121, 1, 0)</f>
        <v>1</v>
      </c>
      <c r="AV121" s="36">
        <f>IF('Coding - Chris'!AV121='Coding - Carolyn'!AV121, 1, 0)</f>
        <v>1</v>
      </c>
      <c r="AW121" s="36">
        <f>IF('Coding - Chris'!AW121='Coding - Carolyn'!AW121, 1, 0)</f>
        <v>1</v>
      </c>
      <c r="AX121" s="36">
        <f>IF('Coding - Chris'!AX121='Coding - Carolyn'!AX121, 1, 0)</f>
        <v>1</v>
      </c>
      <c r="AY121" s="36">
        <f>IF('Coding - Chris'!AY121='Coding - Carolyn'!AY121, 1, 0)</f>
        <v>1</v>
      </c>
      <c r="AZ121" s="36">
        <f>IF('Coding - Chris'!AZ121='Coding - Carolyn'!AZ121, 1, 0)</f>
        <v>1</v>
      </c>
      <c r="BA121" s="36"/>
      <c r="BB121" s="36">
        <f>IF('Coding - Chris'!BB121='Coding - Carolyn'!BB121, 1, 0)</f>
        <v>1</v>
      </c>
      <c r="BC121" s="36">
        <f>IF('Coding - Chris'!BC121='Coding - Carolyn'!BC121, 1, 0)</f>
        <v>1</v>
      </c>
      <c r="BD121" s="36">
        <f>IF('Coding - Chris'!BD121='Coding - Carolyn'!BD121, 1, 0)</f>
        <v>1</v>
      </c>
      <c r="BE121" s="36">
        <f>IF('Coding - Chris'!BE121='Coding - Carolyn'!BE121, 1, 0)</f>
        <v>1</v>
      </c>
      <c r="BF121" s="36">
        <f>IF('Coding - Chris'!BF121='Coding - Carolyn'!BF121, 1, 0)</f>
        <v>1</v>
      </c>
      <c r="BG121" s="36">
        <f>IF('Coding - Chris'!BG121='Coding - Carolyn'!BG121, 1, 0)</f>
        <v>1</v>
      </c>
      <c r="BH121" s="36">
        <f>IF('Coding - Chris'!BH121='Coding - Carolyn'!BH121, 1, 0)</f>
        <v>1</v>
      </c>
      <c r="BI121" s="36">
        <f>IF('Coding - Chris'!BI121='Coding - Carolyn'!BI121, 1, 0)</f>
        <v>1</v>
      </c>
      <c r="BJ121" s="36">
        <f>IF('Coding - Chris'!BJ121='Coding - Carolyn'!BJ121, 1, 0)</f>
        <v>1</v>
      </c>
      <c r="BK121" s="36">
        <f>IF('Coding - Chris'!BK121='Coding - Carolyn'!BK121, 1, 0)</f>
        <v>1</v>
      </c>
      <c r="BL121" s="36">
        <f>IF('Coding - Chris'!BL121='Coding - Carolyn'!BL121, 1, 0)</f>
        <v>1</v>
      </c>
      <c r="BM121" s="36">
        <f>IF('Coding - Chris'!BM121='Coding - Carolyn'!BM121, 1, 0)</f>
        <v>1</v>
      </c>
      <c r="BN121" s="36">
        <f>IF('Coding - Chris'!BN121='Coding - Carolyn'!BN121, 1, 0)</f>
        <v>1</v>
      </c>
      <c r="BO121" s="36">
        <f>IF('Coding - Chris'!BO121='Coding - Carolyn'!BO121, 1, 0)</f>
        <v>1</v>
      </c>
      <c r="BP121" s="36">
        <f>IF('Coding - Chris'!BP121='Coding - Carolyn'!BP121, 1, 0)</f>
        <v>1</v>
      </c>
      <c r="BQ121" s="36">
        <f>IF('Coding - Chris'!BQ121='Coding - Carolyn'!BQ121, 1, 0)</f>
        <v>1</v>
      </c>
      <c r="BR121" s="36">
        <f>IF('Coding - Chris'!BR121='Coding - Carolyn'!BR121, 1, 0)</f>
        <v>1</v>
      </c>
      <c r="BS121" s="36">
        <f>IF('Coding - Chris'!BS121='Coding - Carolyn'!BS121, 1, 0)</f>
        <v>1</v>
      </c>
      <c r="BT121" s="36">
        <f>IF('Coding - Chris'!BT121='Coding - Carolyn'!BT121, 1, 0)</f>
        <v>1</v>
      </c>
      <c r="BV121" s="36">
        <f>IF('Coding - Chris'!BV121='Coding - Carolyn'!BV121, 1, 0)</f>
        <v>1</v>
      </c>
    </row>
    <row r="122" spans="1:74" ht="17.100000000000001" thickBot="1">
      <c r="A122" s="52">
        <v>208</v>
      </c>
      <c r="B122" s="44"/>
      <c r="C122" s="44"/>
      <c r="D122" s="44"/>
      <c r="E122" s="44"/>
      <c r="F122" s="44"/>
      <c r="G122" s="28">
        <v>0</v>
      </c>
      <c r="H122" s="36">
        <f>IF('Coding - Chris'!H122='Coding - Carolyn'!H122, 1, 0)</f>
        <v>1</v>
      </c>
      <c r="I122" s="36">
        <f>IF('Coding - Chris'!I122='Coding - Carolyn'!I122, 1, 0)</f>
        <v>1</v>
      </c>
      <c r="J122" s="36">
        <f>IF('Coding - Chris'!J122='Coding - Carolyn'!J122, 1, 0)</f>
        <v>1</v>
      </c>
      <c r="K122" s="36">
        <f>IF('Coding - Chris'!K122='Coding - Carolyn'!K122, 1, 0)</f>
        <v>1</v>
      </c>
      <c r="L122" s="36">
        <f>IF('Coding - Chris'!L122='Coding - Carolyn'!L122, 1, 0)</f>
        <v>1</v>
      </c>
      <c r="M122" s="36">
        <f>IF('Coding - Chris'!M122='Coding - Carolyn'!M122, 1, 0)</f>
        <v>1</v>
      </c>
      <c r="N122" s="36"/>
      <c r="O122" s="36">
        <f>IF('Coding - Chris'!O122='Coding - Carolyn'!O122, 1, 0)</f>
        <v>1</v>
      </c>
      <c r="P122" s="36">
        <f>IF('Coding - Chris'!P122='Coding - Carolyn'!P122, 1, 0)</f>
        <v>1</v>
      </c>
      <c r="Q122" s="36">
        <f>IF('Coding - Chris'!Q122='Coding - Carolyn'!Q122, 1, 0)</f>
        <v>1</v>
      </c>
      <c r="R122" s="36">
        <f>IF('Coding - Chris'!R122='Coding - Carolyn'!R122, 1, 0)</f>
        <v>1</v>
      </c>
      <c r="S122" s="36">
        <f>IF('Coding - Chris'!S122='Coding - Carolyn'!S122, 1, 0)</f>
        <v>1</v>
      </c>
      <c r="T122" s="36">
        <f>IF('Coding - Chris'!T122='Coding - Carolyn'!T122, 1, 0)</f>
        <v>1</v>
      </c>
      <c r="U122" s="36">
        <f>IF('Coding - Chris'!U122='Coding - Carolyn'!U122, 1, 0)</f>
        <v>1</v>
      </c>
      <c r="V122" s="36">
        <f>IF('Coding - Chris'!V122='Coding - Carolyn'!V122, 1, 0)</f>
        <v>1</v>
      </c>
      <c r="W122" s="36">
        <f>IF('Coding - Chris'!W122='Coding - Carolyn'!W122, 1, 0)</f>
        <v>1</v>
      </c>
      <c r="X122" s="36">
        <f>IF('Coding - Chris'!X122='Coding - Carolyn'!X122, 1, 0)</f>
        <v>1</v>
      </c>
      <c r="Y122" s="36">
        <f>IF('Coding - Chris'!Y122='Coding - Carolyn'!Y122, 1, 0)</f>
        <v>1</v>
      </c>
      <c r="Z122" s="36">
        <f>IF('Coding - Chris'!Z122='Coding - Carolyn'!Z122, 1, 0)</f>
        <v>1</v>
      </c>
      <c r="AA122" s="36">
        <f>IF('Coding - Chris'!AA122='Coding - Carolyn'!AA122, 1, 0)</f>
        <v>1</v>
      </c>
      <c r="AB122" s="36">
        <f>IF('Coding - Chris'!AB122='Coding - Carolyn'!AB122, 1, 0)</f>
        <v>1</v>
      </c>
      <c r="AC122" s="36">
        <f>IF('Coding - Chris'!AC122='Coding - Carolyn'!AC122, 1, 0)</f>
        <v>1</v>
      </c>
      <c r="AD122" s="36">
        <f>IF('Coding - Chris'!AD122='Coding - Carolyn'!AD122, 1, 0)</f>
        <v>1</v>
      </c>
      <c r="AE122" s="36">
        <f>IF('Coding - Chris'!AE122='Coding - Carolyn'!AE122, 1, 0)</f>
        <v>1</v>
      </c>
      <c r="AF122" s="36">
        <f>IF('Coding - Chris'!AF122='Coding - Carolyn'!AF122, 1, 0)</f>
        <v>1</v>
      </c>
      <c r="AG122" s="36"/>
      <c r="AH122" s="36">
        <f>IF('Coding - Chris'!AH122='Coding - Carolyn'!AH122, 1, 0)</f>
        <v>1</v>
      </c>
      <c r="AI122" s="36">
        <f>IF('Coding - Chris'!AI122='Coding - Carolyn'!AI122, 1, 0)</f>
        <v>1</v>
      </c>
      <c r="AJ122" s="36">
        <f>IF('Coding - Chris'!AJ122='Coding - Carolyn'!AJ122, 1, 0)</f>
        <v>1</v>
      </c>
      <c r="AK122" s="36">
        <f>IF('Coding - Chris'!AK122='Coding - Carolyn'!AK122, 1, 0)</f>
        <v>1</v>
      </c>
      <c r="AL122" s="36">
        <f>IF('Coding - Chris'!AL122='Coding - Carolyn'!AL122, 1, 0)</f>
        <v>1</v>
      </c>
      <c r="AM122" s="36">
        <f>IF('Coding - Chris'!AM122='Coding - Carolyn'!AM122, 1, 0)</f>
        <v>1</v>
      </c>
      <c r="AN122" s="36">
        <f>IF('Coding - Chris'!AN122='Coding - Carolyn'!AN122, 1, 0)</f>
        <v>1</v>
      </c>
      <c r="AO122" s="36">
        <f>IF('Coding - Chris'!AO122='Coding - Carolyn'!AO122, 1, 0)</f>
        <v>1</v>
      </c>
      <c r="AP122" s="36"/>
      <c r="AQ122" s="36">
        <f>IF('Coding - Chris'!AQ122='Coding - Carolyn'!AQ122, 1, 0)</f>
        <v>1</v>
      </c>
      <c r="AR122" s="36">
        <f>IF('Coding - Chris'!AR122='Coding - Carolyn'!AR122, 1, 0)</f>
        <v>1</v>
      </c>
      <c r="AS122" s="36">
        <f>IF('Coding - Chris'!AS122='Coding - Carolyn'!AS122, 1, 0)</f>
        <v>1</v>
      </c>
      <c r="AT122" s="36">
        <f>IF('Coding - Chris'!AT122='Coding - Carolyn'!AT122, 1, 0)</f>
        <v>1</v>
      </c>
      <c r="AU122" s="36">
        <f>IF('Coding - Chris'!AU122='Coding - Carolyn'!AU122, 1, 0)</f>
        <v>1</v>
      </c>
      <c r="AV122" s="36">
        <f>IF('Coding - Chris'!AV122='Coding - Carolyn'!AV122, 1, 0)</f>
        <v>1</v>
      </c>
      <c r="AW122" s="36">
        <f>IF('Coding - Chris'!AW122='Coding - Carolyn'!AW122, 1, 0)</f>
        <v>1</v>
      </c>
      <c r="AX122" s="36">
        <f>IF('Coding - Chris'!AX122='Coding - Carolyn'!AX122, 1, 0)</f>
        <v>1</v>
      </c>
      <c r="AY122" s="36">
        <f>IF('Coding - Chris'!AY122='Coding - Carolyn'!AY122, 1, 0)</f>
        <v>1</v>
      </c>
      <c r="AZ122" s="36">
        <f>IF('Coding - Chris'!AZ122='Coding - Carolyn'!AZ122, 1, 0)</f>
        <v>1</v>
      </c>
      <c r="BA122" s="36"/>
      <c r="BB122" s="36">
        <f>IF('Coding - Chris'!BB122='Coding - Carolyn'!BB122, 1, 0)</f>
        <v>1</v>
      </c>
      <c r="BC122" s="36">
        <f>IF('Coding - Chris'!BC122='Coding - Carolyn'!BC122, 1, 0)</f>
        <v>1</v>
      </c>
      <c r="BD122" s="36">
        <f>IF('Coding - Chris'!BD122='Coding - Carolyn'!BD122, 1, 0)</f>
        <v>1</v>
      </c>
      <c r="BE122" s="36">
        <f>IF('Coding - Chris'!BE122='Coding - Carolyn'!BE122, 1, 0)</f>
        <v>1</v>
      </c>
      <c r="BF122" s="36">
        <f>IF('Coding - Chris'!BF122='Coding - Carolyn'!BF122, 1, 0)</f>
        <v>1</v>
      </c>
      <c r="BG122" s="36">
        <f>IF('Coding - Chris'!BG122='Coding - Carolyn'!BG122, 1, 0)</f>
        <v>1</v>
      </c>
      <c r="BH122" s="36">
        <f>IF('Coding - Chris'!BH122='Coding - Carolyn'!BH122, 1, 0)</f>
        <v>1</v>
      </c>
      <c r="BI122" s="36">
        <f>IF('Coding - Chris'!BI122='Coding - Carolyn'!BI122, 1, 0)</f>
        <v>1</v>
      </c>
      <c r="BJ122" s="36">
        <f>IF('Coding - Chris'!BJ122='Coding - Carolyn'!BJ122, 1, 0)</f>
        <v>1</v>
      </c>
      <c r="BK122" s="36">
        <f>IF('Coding - Chris'!BK122='Coding - Carolyn'!BK122, 1, 0)</f>
        <v>1</v>
      </c>
      <c r="BL122" s="36">
        <f>IF('Coding - Chris'!BL122='Coding - Carolyn'!BL122, 1, 0)</f>
        <v>1</v>
      </c>
      <c r="BM122" s="36">
        <f>IF('Coding - Chris'!BM122='Coding - Carolyn'!BM122, 1, 0)</f>
        <v>1</v>
      </c>
      <c r="BN122" s="36">
        <f>IF('Coding - Chris'!BN122='Coding - Carolyn'!BN122, 1, 0)</f>
        <v>1</v>
      </c>
      <c r="BO122" s="36">
        <f>IF('Coding - Chris'!BO122='Coding - Carolyn'!BO122, 1, 0)</f>
        <v>1</v>
      </c>
      <c r="BP122" s="36">
        <f>IF('Coding - Chris'!BP122='Coding - Carolyn'!BP122, 1, 0)</f>
        <v>1</v>
      </c>
      <c r="BQ122" s="36">
        <f>IF('Coding - Chris'!BQ122='Coding - Carolyn'!BQ122, 1, 0)</f>
        <v>1</v>
      </c>
      <c r="BR122" s="36">
        <f>IF('Coding - Chris'!BR122='Coding - Carolyn'!BR122, 1, 0)</f>
        <v>1</v>
      </c>
      <c r="BS122" s="36">
        <f>IF('Coding - Chris'!BS122='Coding - Carolyn'!BS122, 1, 0)</f>
        <v>1</v>
      </c>
      <c r="BT122" s="36">
        <f>IF('Coding - Chris'!BT122='Coding - Carolyn'!BT122, 1, 0)</f>
        <v>1</v>
      </c>
      <c r="BV122" s="36">
        <f>IF('Coding - Chris'!BV122='Coding - Carolyn'!BV122, 1, 0)</f>
        <v>1</v>
      </c>
    </row>
    <row r="123" spans="1:74" ht="17.100000000000001" thickBot="1">
      <c r="A123" s="52">
        <v>209</v>
      </c>
      <c r="B123" s="44"/>
      <c r="C123" s="44"/>
      <c r="D123" s="44"/>
      <c r="E123" s="44"/>
      <c r="F123" s="44"/>
      <c r="G123" s="28">
        <v>0</v>
      </c>
      <c r="H123" s="36">
        <f>IF('Coding - Chris'!H123='Coding - Carolyn'!H123, 1, 0)</f>
        <v>1</v>
      </c>
      <c r="I123" s="36">
        <f>IF('Coding - Chris'!I123='Coding - Carolyn'!I123, 1, 0)</f>
        <v>1</v>
      </c>
      <c r="J123" s="36">
        <f>IF('Coding - Chris'!J123='Coding - Carolyn'!J123, 1, 0)</f>
        <v>1</v>
      </c>
      <c r="K123" s="36">
        <f>IF('Coding - Chris'!K123='Coding - Carolyn'!K123, 1, 0)</f>
        <v>1</v>
      </c>
      <c r="L123" s="36">
        <f>IF('Coding - Chris'!L123='Coding - Carolyn'!L123, 1, 0)</f>
        <v>1</v>
      </c>
      <c r="M123" s="36">
        <f>IF('Coding - Chris'!M123='Coding - Carolyn'!M123, 1, 0)</f>
        <v>1</v>
      </c>
      <c r="N123" s="36"/>
      <c r="O123" s="36">
        <f>IF('Coding - Chris'!O123='Coding - Carolyn'!O123, 1, 0)</f>
        <v>1</v>
      </c>
      <c r="P123" s="36">
        <f>IF('Coding - Chris'!P123='Coding - Carolyn'!P123, 1, 0)</f>
        <v>1</v>
      </c>
      <c r="Q123" s="36">
        <f>IF('Coding - Chris'!Q123='Coding - Carolyn'!Q123, 1, 0)</f>
        <v>1</v>
      </c>
      <c r="R123" s="36">
        <f>IF('Coding - Chris'!R123='Coding - Carolyn'!R123, 1, 0)</f>
        <v>1</v>
      </c>
      <c r="S123" s="36">
        <f>IF('Coding - Chris'!S123='Coding - Carolyn'!S123, 1, 0)</f>
        <v>1</v>
      </c>
      <c r="T123" s="36">
        <f>IF('Coding - Chris'!T123='Coding - Carolyn'!T123, 1, 0)</f>
        <v>1</v>
      </c>
      <c r="U123" s="36">
        <f>IF('Coding - Chris'!U123='Coding - Carolyn'!U123, 1, 0)</f>
        <v>1</v>
      </c>
      <c r="V123" s="36">
        <f>IF('Coding - Chris'!V123='Coding - Carolyn'!V123, 1, 0)</f>
        <v>1</v>
      </c>
      <c r="W123" s="36">
        <f>IF('Coding - Chris'!W123='Coding - Carolyn'!W123, 1, 0)</f>
        <v>1</v>
      </c>
      <c r="X123" s="36">
        <f>IF('Coding - Chris'!X123='Coding - Carolyn'!X123, 1, 0)</f>
        <v>1</v>
      </c>
      <c r="Y123" s="36">
        <f>IF('Coding - Chris'!Y123='Coding - Carolyn'!Y123, 1, 0)</f>
        <v>1</v>
      </c>
      <c r="Z123" s="36">
        <f>IF('Coding - Chris'!Z123='Coding - Carolyn'!Z123, 1, 0)</f>
        <v>1</v>
      </c>
      <c r="AA123" s="36">
        <f>IF('Coding - Chris'!AA123='Coding - Carolyn'!AA123, 1, 0)</f>
        <v>1</v>
      </c>
      <c r="AB123" s="36">
        <f>IF('Coding - Chris'!AB123='Coding - Carolyn'!AB123, 1, 0)</f>
        <v>1</v>
      </c>
      <c r="AC123" s="36">
        <f>IF('Coding - Chris'!AC123='Coding - Carolyn'!AC123, 1, 0)</f>
        <v>1</v>
      </c>
      <c r="AD123" s="36">
        <f>IF('Coding - Chris'!AD123='Coding - Carolyn'!AD123, 1, 0)</f>
        <v>1</v>
      </c>
      <c r="AE123" s="36">
        <f>IF('Coding - Chris'!AE123='Coding - Carolyn'!AE123, 1, 0)</f>
        <v>1</v>
      </c>
      <c r="AF123" s="36">
        <f>IF('Coding - Chris'!AF123='Coding - Carolyn'!AF123, 1, 0)</f>
        <v>1</v>
      </c>
      <c r="AG123" s="36"/>
      <c r="AH123" s="36">
        <f>IF('Coding - Chris'!AH123='Coding - Carolyn'!AH123, 1, 0)</f>
        <v>1</v>
      </c>
      <c r="AI123" s="36">
        <f>IF('Coding - Chris'!AI123='Coding - Carolyn'!AI123, 1, 0)</f>
        <v>1</v>
      </c>
      <c r="AJ123" s="36">
        <f>IF('Coding - Chris'!AJ123='Coding - Carolyn'!AJ123, 1, 0)</f>
        <v>1</v>
      </c>
      <c r="AK123" s="36">
        <f>IF('Coding - Chris'!AK123='Coding - Carolyn'!AK123, 1, 0)</f>
        <v>1</v>
      </c>
      <c r="AL123" s="36">
        <f>IF('Coding - Chris'!AL123='Coding - Carolyn'!AL123, 1, 0)</f>
        <v>1</v>
      </c>
      <c r="AM123" s="36">
        <f>IF('Coding - Chris'!AM123='Coding - Carolyn'!AM123, 1, 0)</f>
        <v>1</v>
      </c>
      <c r="AN123" s="36">
        <f>IF('Coding - Chris'!AN123='Coding - Carolyn'!AN123, 1, 0)</f>
        <v>1</v>
      </c>
      <c r="AO123" s="36">
        <f>IF('Coding - Chris'!AO123='Coding - Carolyn'!AO123, 1, 0)</f>
        <v>1</v>
      </c>
      <c r="AP123" s="36"/>
      <c r="AQ123" s="36">
        <f>IF('Coding - Chris'!AQ123='Coding - Carolyn'!AQ123, 1, 0)</f>
        <v>1</v>
      </c>
      <c r="AR123" s="36">
        <f>IF('Coding - Chris'!AR123='Coding - Carolyn'!AR123, 1, 0)</f>
        <v>1</v>
      </c>
      <c r="AS123" s="36">
        <f>IF('Coding - Chris'!AS123='Coding - Carolyn'!AS123, 1, 0)</f>
        <v>1</v>
      </c>
      <c r="AT123" s="36">
        <f>IF('Coding - Chris'!AT123='Coding - Carolyn'!AT123, 1, 0)</f>
        <v>1</v>
      </c>
      <c r="AU123" s="36">
        <f>IF('Coding - Chris'!AU123='Coding - Carolyn'!AU123, 1, 0)</f>
        <v>1</v>
      </c>
      <c r="AV123" s="36">
        <f>IF('Coding - Chris'!AV123='Coding - Carolyn'!AV123, 1, 0)</f>
        <v>1</v>
      </c>
      <c r="AW123" s="36">
        <f>IF('Coding - Chris'!AW123='Coding - Carolyn'!AW123, 1, 0)</f>
        <v>1</v>
      </c>
      <c r="AX123" s="36">
        <f>IF('Coding - Chris'!AX123='Coding - Carolyn'!AX123, 1, 0)</f>
        <v>1</v>
      </c>
      <c r="AY123" s="36">
        <f>IF('Coding - Chris'!AY123='Coding - Carolyn'!AY123, 1, 0)</f>
        <v>1</v>
      </c>
      <c r="AZ123" s="36">
        <f>IF('Coding - Chris'!AZ123='Coding - Carolyn'!AZ123, 1, 0)</f>
        <v>1</v>
      </c>
      <c r="BA123" s="36"/>
      <c r="BB123" s="36">
        <f>IF('Coding - Chris'!BB123='Coding - Carolyn'!BB123, 1, 0)</f>
        <v>1</v>
      </c>
      <c r="BC123" s="36">
        <f>IF('Coding - Chris'!BC123='Coding - Carolyn'!BC123, 1, 0)</f>
        <v>1</v>
      </c>
      <c r="BD123" s="36">
        <f>IF('Coding - Chris'!BD123='Coding - Carolyn'!BD123, 1, 0)</f>
        <v>1</v>
      </c>
      <c r="BE123" s="36">
        <f>IF('Coding - Chris'!BE123='Coding - Carolyn'!BE123, 1, 0)</f>
        <v>1</v>
      </c>
      <c r="BF123" s="36">
        <f>IF('Coding - Chris'!BF123='Coding - Carolyn'!BF123, 1, 0)</f>
        <v>1</v>
      </c>
      <c r="BG123" s="36">
        <f>IF('Coding - Chris'!BG123='Coding - Carolyn'!BG123, 1, 0)</f>
        <v>1</v>
      </c>
      <c r="BH123" s="36">
        <f>IF('Coding - Chris'!BH123='Coding - Carolyn'!BH123, 1, 0)</f>
        <v>1</v>
      </c>
      <c r="BI123" s="36">
        <f>IF('Coding - Chris'!BI123='Coding - Carolyn'!BI123, 1, 0)</f>
        <v>1</v>
      </c>
      <c r="BJ123" s="36">
        <f>IF('Coding - Chris'!BJ123='Coding - Carolyn'!BJ123, 1, 0)</f>
        <v>1</v>
      </c>
      <c r="BK123" s="36">
        <f>IF('Coding - Chris'!BK123='Coding - Carolyn'!BK123, 1, 0)</f>
        <v>1</v>
      </c>
      <c r="BL123" s="36">
        <f>IF('Coding - Chris'!BL123='Coding - Carolyn'!BL123, 1, 0)</f>
        <v>1</v>
      </c>
      <c r="BM123" s="36">
        <f>IF('Coding - Chris'!BM123='Coding - Carolyn'!BM123, 1, 0)</f>
        <v>1</v>
      </c>
      <c r="BN123" s="36">
        <f>IF('Coding - Chris'!BN123='Coding - Carolyn'!BN123, 1, 0)</f>
        <v>1</v>
      </c>
      <c r="BO123" s="36">
        <f>IF('Coding - Chris'!BO123='Coding - Carolyn'!BO123, 1, 0)</f>
        <v>1</v>
      </c>
      <c r="BP123" s="36">
        <f>IF('Coding - Chris'!BP123='Coding - Carolyn'!BP123, 1, 0)</f>
        <v>1</v>
      </c>
      <c r="BQ123" s="36">
        <f>IF('Coding - Chris'!BQ123='Coding - Carolyn'!BQ123, 1, 0)</f>
        <v>1</v>
      </c>
      <c r="BR123" s="36">
        <f>IF('Coding - Chris'!BR123='Coding - Carolyn'!BR123, 1, 0)</f>
        <v>1</v>
      </c>
      <c r="BS123" s="36">
        <f>IF('Coding - Chris'!BS123='Coding - Carolyn'!BS123, 1, 0)</f>
        <v>1</v>
      </c>
      <c r="BT123" s="36">
        <f>IF('Coding - Chris'!BT123='Coding - Carolyn'!BT123, 1, 0)</f>
        <v>1</v>
      </c>
      <c r="BV123" s="36">
        <f>IF('Coding - Chris'!BV123='Coding - Carolyn'!BV123, 1, 0)</f>
        <v>1</v>
      </c>
    </row>
    <row r="124" spans="1:74" ht="17.100000000000001" thickBot="1">
      <c r="A124" s="52">
        <v>211</v>
      </c>
      <c r="B124" s="44"/>
      <c r="C124" s="44"/>
      <c r="D124" s="44"/>
      <c r="E124" s="44"/>
      <c r="F124" s="44"/>
      <c r="G124" s="28">
        <v>0</v>
      </c>
      <c r="H124" s="36">
        <f>IF('Coding - Chris'!H124='Coding - Carolyn'!H124, 1, 0)</f>
        <v>1</v>
      </c>
      <c r="I124" s="36">
        <f>IF('Coding - Chris'!I124='Coding - Carolyn'!I124, 1, 0)</f>
        <v>1</v>
      </c>
      <c r="J124" s="36">
        <f>IF('Coding - Chris'!J124='Coding - Carolyn'!J124, 1, 0)</f>
        <v>1</v>
      </c>
      <c r="K124" s="36">
        <f>IF('Coding - Chris'!K124='Coding - Carolyn'!K124, 1, 0)</f>
        <v>1</v>
      </c>
      <c r="L124" s="36">
        <f>IF('Coding - Chris'!L124='Coding - Carolyn'!L124, 1, 0)</f>
        <v>1</v>
      </c>
      <c r="M124" s="36">
        <f>IF('Coding - Chris'!M124='Coding - Carolyn'!M124, 1, 0)</f>
        <v>1</v>
      </c>
      <c r="N124" s="36"/>
      <c r="O124" s="36">
        <f>IF('Coding - Chris'!O124='Coding - Carolyn'!O124, 1, 0)</f>
        <v>1</v>
      </c>
      <c r="P124" s="36">
        <f>IF('Coding - Chris'!P124='Coding - Carolyn'!P124, 1, 0)</f>
        <v>1</v>
      </c>
      <c r="Q124" s="36">
        <f>IF('Coding - Chris'!Q124='Coding - Carolyn'!Q124, 1, 0)</f>
        <v>1</v>
      </c>
      <c r="R124" s="36">
        <f>IF('Coding - Chris'!R124='Coding - Carolyn'!R124, 1, 0)</f>
        <v>1</v>
      </c>
      <c r="S124" s="36">
        <f>IF('Coding - Chris'!S124='Coding - Carolyn'!S124, 1, 0)</f>
        <v>1</v>
      </c>
      <c r="T124" s="36">
        <f>IF('Coding - Chris'!T124='Coding - Carolyn'!T124, 1, 0)</f>
        <v>1</v>
      </c>
      <c r="U124" s="36">
        <f>IF('Coding - Chris'!U124='Coding - Carolyn'!U124, 1, 0)</f>
        <v>1</v>
      </c>
      <c r="V124" s="36">
        <f>IF('Coding - Chris'!V124='Coding - Carolyn'!V124, 1, 0)</f>
        <v>1</v>
      </c>
      <c r="W124" s="36">
        <f>IF('Coding - Chris'!W124='Coding - Carolyn'!W124, 1, 0)</f>
        <v>1</v>
      </c>
      <c r="X124" s="36">
        <f>IF('Coding - Chris'!X124='Coding - Carolyn'!X124, 1, 0)</f>
        <v>1</v>
      </c>
      <c r="Y124" s="36">
        <f>IF('Coding - Chris'!Y124='Coding - Carolyn'!Y124, 1, 0)</f>
        <v>1</v>
      </c>
      <c r="Z124" s="36">
        <f>IF('Coding - Chris'!Z124='Coding - Carolyn'!Z124, 1, 0)</f>
        <v>1</v>
      </c>
      <c r="AA124" s="36">
        <f>IF('Coding - Chris'!AA124='Coding - Carolyn'!AA124, 1, 0)</f>
        <v>1</v>
      </c>
      <c r="AB124" s="36">
        <f>IF('Coding - Chris'!AB124='Coding - Carolyn'!AB124, 1, 0)</f>
        <v>1</v>
      </c>
      <c r="AC124" s="36">
        <f>IF('Coding - Chris'!AC124='Coding - Carolyn'!AC124, 1, 0)</f>
        <v>1</v>
      </c>
      <c r="AD124" s="36">
        <f>IF('Coding - Chris'!AD124='Coding - Carolyn'!AD124, 1, 0)</f>
        <v>1</v>
      </c>
      <c r="AE124" s="36">
        <f>IF('Coding - Chris'!AE124='Coding - Carolyn'!AE124, 1, 0)</f>
        <v>1</v>
      </c>
      <c r="AF124" s="36">
        <f>IF('Coding - Chris'!AF124='Coding - Carolyn'!AF124, 1, 0)</f>
        <v>1</v>
      </c>
      <c r="AG124" s="36"/>
      <c r="AH124" s="36">
        <f>IF('Coding - Chris'!AH124='Coding - Carolyn'!AH124, 1, 0)</f>
        <v>1</v>
      </c>
      <c r="AI124" s="36">
        <f>IF('Coding - Chris'!AI124='Coding - Carolyn'!AI124, 1, 0)</f>
        <v>1</v>
      </c>
      <c r="AJ124" s="36">
        <f>IF('Coding - Chris'!AJ124='Coding - Carolyn'!AJ124, 1, 0)</f>
        <v>1</v>
      </c>
      <c r="AK124" s="36">
        <f>IF('Coding - Chris'!AK124='Coding - Carolyn'!AK124, 1, 0)</f>
        <v>1</v>
      </c>
      <c r="AL124" s="36">
        <f>IF('Coding - Chris'!AL124='Coding - Carolyn'!AL124, 1, 0)</f>
        <v>1</v>
      </c>
      <c r="AM124" s="36">
        <f>IF('Coding - Chris'!AM124='Coding - Carolyn'!AM124, 1, 0)</f>
        <v>1</v>
      </c>
      <c r="AN124" s="36">
        <f>IF('Coding - Chris'!AN124='Coding - Carolyn'!AN124, 1, 0)</f>
        <v>1</v>
      </c>
      <c r="AO124" s="36">
        <f>IF('Coding - Chris'!AO124='Coding - Carolyn'!AO124, 1, 0)</f>
        <v>1</v>
      </c>
      <c r="AP124" s="36"/>
      <c r="AQ124" s="36">
        <f>IF('Coding - Chris'!AQ124='Coding - Carolyn'!AQ124, 1, 0)</f>
        <v>1</v>
      </c>
      <c r="AR124" s="36">
        <f>IF('Coding - Chris'!AR124='Coding - Carolyn'!AR124, 1, 0)</f>
        <v>1</v>
      </c>
      <c r="AS124" s="36">
        <f>IF('Coding - Chris'!AS124='Coding - Carolyn'!AS124, 1, 0)</f>
        <v>1</v>
      </c>
      <c r="AT124" s="36">
        <f>IF('Coding - Chris'!AT124='Coding - Carolyn'!AT124, 1, 0)</f>
        <v>1</v>
      </c>
      <c r="AU124" s="36">
        <f>IF('Coding - Chris'!AU124='Coding - Carolyn'!AU124, 1, 0)</f>
        <v>1</v>
      </c>
      <c r="AV124" s="36">
        <f>IF('Coding - Chris'!AV124='Coding - Carolyn'!AV124, 1, 0)</f>
        <v>1</v>
      </c>
      <c r="AW124" s="36">
        <f>IF('Coding - Chris'!AW124='Coding - Carolyn'!AW124, 1, 0)</f>
        <v>1</v>
      </c>
      <c r="AX124" s="36">
        <f>IF('Coding - Chris'!AX124='Coding - Carolyn'!AX124, 1, 0)</f>
        <v>1</v>
      </c>
      <c r="AY124" s="36">
        <f>IF('Coding - Chris'!AY124='Coding - Carolyn'!AY124, 1, 0)</f>
        <v>1</v>
      </c>
      <c r="AZ124" s="36">
        <f>IF('Coding - Chris'!AZ124='Coding - Carolyn'!AZ124, 1, 0)</f>
        <v>1</v>
      </c>
      <c r="BA124" s="36"/>
      <c r="BB124" s="36">
        <f>IF('Coding - Chris'!BB124='Coding - Carolyn'!BB124, 1, 0)</f>
        <v>1</v>
      </c>
      <c r="BC124" s="36">
        <f>IF('Coding - Chris'!BC124='Coding - Carolyn'!BC124, 1, 0)</f>
        <v>1</v>
      </c>
      <c r="BD124" s="36">
        <f>IF('Coding - Chris'!BD124='Coding - Carolyn'!BD124, 1, 0)</f>
        <v>1</v>
      </c>
      <c r="BE124" s="36">
        <f>IF('Coding - Chris'!BE124='Coding - Carolyn'!BE124, 1, 0)</f>
        <v>1</v>
      </c>
      <c r="BF124" s="36">
        <f>IF('Coding - Chris'!BF124='Coding - Carolyn'!BF124, 1, 0)</f>
        <v>1</v>
      </c>
      <c r="BG124" s="36">
        <f>IF('Coding - Chris'!BG124='Coding - Carolyn'!BG124, 1, 0)</f>
        <v>1</v>
      </c>
      <c r="BH124" s="36">
        <f>IF('Coding - Chris'!BH124='Coding - Carolyn'!BH124, 1, 0)</f>
        <v>1</v>
      </c>
      <c r="BI124" s="36">
        <f>IF('Coding - Chris'!BI124='Coding - Carolyn'!BI124, 1, 0)</f>
        <v>1</v>
      </c>
      <c r="BJ124" s="36">
        <f>IF('Coding - Chris'!BJ124='Coding - Carolyn'!BJ124, 1, 0)</f>
        <v>1</v>
      </c>
      <c r="BK124" s="36">
        <f>IF('Coding - Chris'!BK124='Coding - Carolyn'!BK124, 1, 0)</f>
        <v>1</v>
      </c>
      <c r="BL124" s="36">
        <f>IF('Coding - Chris'!BL124='Coding - Carolyn'!BL124, 1, 0)</f>
        <v>1</v>
      </c>
      <c r="BM124" s="36">
        <f>IF('Coding - Chris'!BM124='Coding - Carolyn'!BM124, 1, 0)</f>
        <v>1</v>
      </c>
      <c r="BN124" s="36">
        <f>IF('Coding - Chris'!BN124='Coding - Carolyn'!BN124, 1, 0)</f>
        <v>1</v>
      </c>
      <c r="BO124" s="36">
        <f>IF('Coding - Chris'!BO124='Coding - Carolyn'!BO124, 1, 0)</f>
        <v>1</v>
      </c>
      <c r="BP124" s="36">
        <f>IF('Coding - Chris'!BP124='Coding - Carolyn'!BP124, 1, 0)</f>
        <v>1</v>
      </c>
      <c r="BQ124" s="36">
        <f>IF('Coding - Chris'!BQ124='Coding - Carolyn'!BQ124, 1, 0)</f>
        <v>1</v>
      </c>
      <c r="BR124" s="36">
        <f>IF('Coding - Chris'!BR124='Coding - Carolyn'!BR124, 1, 0)</f>
        <v>1</v>
      </c>
      <c r="BS124" s="36">
        <f>IF('Coding - Chris'!BS124='Coding - Carolyn'!BS124, 1, 0)</f>
        <v>1</v>
      </c>
      <c r="BT124" s="36">
        <f>IF('Coding - Chris'!BT124='Coding - Carolyn'!BT124, 1, 0)</f>
        <v>1</v>
      </c>
      <c r="BV124" s="36">
        <f>IF('Coding - Chris'!BV124='Coding - Carolyn'!BV124, 1, 0)</f>
        <v>1</v>
      </c>
    </row>
    <row r="125" spans="1:74" ht="17.100000000000001" thickBot="1">
      <c r="A125" s="52"/>
      <c r="B125" s="44"/>
      <c r="C125" s="44"/>
      <c r="D125" s="44"/>
      <c r="E125" s="44"/>
      <c r="F125" s="44"/>
      <c r="G125" s="28">
        <v>0</v>
      </c>
      <c r="H125" s="36">
        <f>IF('Coding - Chris'!H125='Coding - Carolyn'!H125, 1, 0)</f>
        <v>1</v>
      </c>
      <c r="I125" s="36">
        <f>IF('Coding - Chris'!I125='Coding - Carolyn'!I125, 1, 0)</f>
        <v>1</v>
      </c>
      <c r="J125" s="36">
        <f>IF('Coding - Chris'!J125='Coding - Carolyn'!J125, 1, 0)</f>
        <v>1</v>
      </c>
      <c r="K125" s="36">
        <f>IF('Coding - Chris'!K125='Coding - Carolyn'!K125, 1, 0)</f>
        <v>1</v>
      </c>
      <c r="L125" s="36">
        <f>IF('Coding - Chris'!L125='Coding - Carolyn'!L125, 1, 0)</f>
        <v>1</v>
      </c>
      <c r="M125" s="36">
        <f>IF('Coding - Chris'!M125='Coding - Carolyn'!M125, 1, 0)</f>
        <v>1</v>
      </c>
      <c r="N125" s="36"/>
      <c r="O125" s="36">
        <f>IF('Coding - Chris'!O125='Coding - Carolyn'!O125, 1, 0)</f>
        <v>1</v>
      </c>
      <c r="P125" s="36">
        <f>IF('Coding - Chris'!P125='Coding - Carolyn'!P125, 1, 0)</f>
        <v>1</v>
      </c>
      <c r="Q125" s="36">
        <f>IF('Coding - Chris'!Q125='Coding - Carolyn'!Q125, 1, 0)</f>
        <v>1</v>
      </c>
      <c r="R125" s="36">
        <f>IF('Coding - Chris'!R125='Coding - Carolyn'!R125, 1, 0)</f>
        <v>1</v>
      </c>
      <c r="S125" s="36">
        <f>IF('Coding - Chris'!S125='Coding - Carolyn'!S125, 1, 0)</f>
        <v>1</v>
      </c>
      <c r="T125" s="36">
        <f>IF('Coding - Chris'!T125='Coding - Carolyn'!T125, 1, 0)</f>
        <v>1</v>
      </c>
      <c r="U125" s="36">
        <f>IF('Coding - Chris'!U125='Coding - Carolyn'!U125, 1, 0)</f>
        <v>1</v>
      </c>
      <c r="V125" s="36">
        <f>IF('Coding - Chris'!V125='Coding - Carolyn'!V125, 1, 0)</f>
        <v>1</v>
      </c>
      <c r="W125" s="36">
        <f>IF('Coding - Chris'!W125='Coding - Carolyn'!W125, 1, 0)</f>
        <v>1</v>
      </c>
      <c r="X125" s="36">
        <f>IF('Coding - Chris'!X125='Coding - Carolyn'!X125, 1, 0)</f>
        <v>1</v>
      </c>
      <c r="Y125" s="36">
        <f>IF('Coding - Chris'!Y125='Coding - Carolyn'!Y125, 1, 0)</f>
        <v>1</v>
      </c>
      <c r="Z125" s="36">
        <f>IF('Coding - Chris'!Z125='Coding - Carolyn'!Z125, 1, 0)</f>
        <v>1</v>
      </c>
      <c r="AA125" s="36">
        <f>IF('Coding - Chris'!AA125='Coding - Carolyn'!AA125, 1, 0)</f>
        <v>1</v>
      </c>
      <c r="AB125" s="36">
        <f>IF('Coding - Chris'!AB125='Coding - Carolyn'!AB125, 1, 0)</f>
        <v>1</v>
      </c>
      <c r="AC125" s="36">
        <f>IF('Coding - Chris'!AC125='Coding - Carolyn'!AC125, 1, 0)</f>
        <v>1</v>
      </c>
      <c r="AD125" s="36">
        <f>IF('Coding - Chris'!AD125='Coding - Carolyn'!AD125, 1, 0)</f>
        <v>1</v>
      </c>
      <c r="AE125" s="36">
        <f>IF('Coding - Chris'!AE125='Coding - Carolyn'!AE125, 1, 0)</f>
        <v>1</v>
      </c>
      <c r="AF125" s="36">
        <f>IF('Coding - Chris'!AF125='Coding - Carolyn'!AF125, 1, 0)</f>
        <v>1</v>
      </c>
      <c r="AG125" s="36"/>
      <c r="AH125" s="36">
        <f>IF('Coding - Chris'!AH125='Coding - Carolyn'!AH125, 1, 0)</f>
        <v>1</v>
      </c>
      <c r="AI125" s="36">
        <f>IF('Coding - Chris'!AI125='Coding - Carolyn'!AI125, 1, 0)</f>
        <v>1</v>
      </c>
      <c r="AJ125" s="36">
        <f>IF('Coding - Chris'!AJ125='Coding - Carolyn'!AJ125, 1, 0)</f>
        <v>1</v>
      </c>
      <c r="AK125" s="36">
        <f>IF('Coding - Chris'!AK125='Coding - Carolyn'!AK125, 1, 0)</f>
        <v>1</v>
      </c>
      <c r="AL125" s="36">
        <f>IF('Coding - Chris'!AL125='Coding - Carolyn'!AL125, 1, 0)</f>
        <v>1</v>
      </c>
      <c r="AM125" s="36">
        <f>IF('Coding - Chris'!AM125='Coding - Carolyn'!AM125, 1, 0)</f>
        <v>1</v>
      </c>
      <c r="AN125" s="36">
        <f>IF('Coding - Chris'!AN125='Coding - Carolyn'!AN125, 1, 0)</f>
        <v>1</v>
      </c>
      <c r="AO125" s="36">
        <f>IF('Coding - Chris'!AO125='Coding - Carolyn'!AO125, 1, 0)</f>
        <v>1</v>
      </c>
      <c r="AP125" s="36"/>
      <c r="AQ125" s="36">
        <f>IF('Coding - Chris'!AQ125='Coding - Carolyn'!AQ125, 1, 0)</f>
        <v>1</v>
      </c>
      <c r="AR125" s="36">
        <f>IF('Coding - Chris'!AR125='Coding - Carolyn'!AR125, 1, 0)</f>
        <v>1</v>
      </c>
      <c r="AS125" s="36">
        <f>IF('Coding - Chris'!AS125='Coding - Carolyn'!AS125, 1, 0)</f>
        <v>1</v>
      </c>
      <c r="AT125" s="36">
        <f>IF('Coding - Chris'!AT125='Coding - Carolyn'!AT125, 1, 0)</f>
        <v>1</v>
      </c>
      <c r="AU125" s="36">
        <f>IF('Coding - Chris'!AU125='Coding - Carolyn'!AU125, 1, 0)</f>
        <v>1</v>
      </c>
      <c r="AV125" s="36">
        <f>IF('Coding - Chris'!AV125='Coding - Carolyn'!AV125, 1, 0)</f>
        <v>1</v>
      </c>
      <c r="AW125" s="36">
        <f>IF('Coding - Chris'!AW125='Coding - Carolyn'!AW125, 1, 0)</f>
        <v>1</v>
      </c>
      <c r="AX125" s="36">
        <f>IF('Coding - Chris'!AX125='Coding - Carolyn'!AX125, 1, 0)</f>
        <v>1</v>
      </c>
      <c r="AY125" s="36">
        <f>IF('Coding - Chris'!AY125='Coding - Carolyn'!AY125, 1, 0)</f>
        <v>1</v>
      </c>
      <c r="AZ125" s="36">
        <f>IF('Coding - Chris'!AZ125='Coding - Carolyn'!AZ125, 1, 0)</f>
        <v>1</v>
      </c>
      <c r="BA125" s="36"/>
      <c r="BB125" s="36">
        <f>IF('Coding - Chris'!BB125='Coding - Carolyn'!BB125, 1, 0)</f>
        <v>1</v>
      </c>
      <c r="BC125" s="36">
        <f>IF('Coding - Chris'!BC125='Coding - Carolyn'!BC125, 1, 0)</f>
        <v>1</v>
      </c>
      <c r="BD125" s="36">
        <f>IF('Coding - Chris'!BD125='Coding - Carolyn'!BD125, 1, 0)</f>
        <v>1</v>
      </c>
      <c r="BE125" s="36">
        <f>IF('Coding - Chris'!BE125='Coding - Carolyn'!BE125, 1, 0)</f>
        <v>1</v>
      </c>
      <c r="BF125" s="36">
        <f>IF('Coding - Chris'!BF125='Coding - Carolyn'!BF125, 1, 0)</f>
        <v>1</v>
      </c>
      <c r="BG125" s="36">
        <f>IF('Coding - Chris'!BG125='Coding - Carolyn'!BG125, 1, 0)</f>
        <v>1</v>
      </c>
      <c r="BH125" s="36">
        <f>IF('Coding - Chris'!BH125='Coding - Carolyn'!BH125, 1, 0)</f>
        <v>1</v>
      </c>
      <c r="BI125" s="36">
        <f>IF('Coding - Chris'!BI125='Coding - Carolyn'!BI125, 1, 0)</f>
        <v>1</v>
      </c>
      <c r="BJ125" s="36">
        <f>IF('Coding - Chris'!BJ125='Coding - Carolyn'!BJ125, 1, 0)</f>
        <v>1</v>
      </c>
      <c r="BK125" s="36">
        <f>IF('Coding - Chris'!BK125='Coding - Carolyn'!BK125, 1, 0)</f>
        <v>1</v>
      </c>
      <c r="BL125" s="36">
        <f>IF('Coding - Chris'!BL125='Coding - Carolyn'!BL125, 1, 0)</f>
        <v>1</v>
      </c>
      <c r="BM125" s="36">
        <f>IF('Coding - Chris'!BM125='Coding - Carolyn'!BM125, 1, 0)</f>
        <v>1</v>
      </c>
      <c r="BN125" s="36">
        <f>IF('Coding - Chris'!BN125='Coding - Carolyn'!BN125, 1, 0)</f>
        <v>1</v>
      </c>
      <c r="BO125" s="36">
        <f>IF('Coding - Chris'!BO125='Coding - Carolyn'!BO125, 1, 0)</f>
        <v>1</v>
      </c>
      <c r="BP125" s="36">
        <f>IF('Coding - Chris'!BP125='Coding - Carolyn'!BP125, 1, 0)</f>
        <v>1</v>
      </c>
      <c r="BQ125" s="36">
        <f>IF('Coding - Chris'!BQ125='Coding - Carolyn'!BQ125, 1, 0)</f>
        <v>1</v>
      </c>
      <c r="BR125" s="36">
        <f>IF('Coding - Chris'!BR125='Coding - Carolyn'!BR125, 1, 0)</f>
        <v>1</v>
      </c>
      <c r="BS125" s="36">
        <f>IF('Coding - Chris'!BS125='Coding - Carolyn'!BS125, 1, 0)</f>
        <v>1</v>
      </c>
      <c r="BT125" s="36">
        <f>IF('Coding - Chris'!BT125='Coding - Carolyn'!BT125, 1, 0)</f>
        <v>1</v>
      </c>
      <c r="BV125" s="36">
        <f>IF('Coding - Chris'!BV125='Coding - Carolyn'!BV125, 1, 0)</f>
        <v>1</v>
      </c>
    </row>
    <row r="126" spans="1:74" ht="17.100000000000001" thickBot="1">
      <c r="A126" s="52">
        <v>219</v>
      </c>
      <c r="B126" s="44"/>
      <c r="C126" s="44"/>
      <c r="D126" s="44"/>
      <c r="E126" s="44"/>
      <c r="F126" s="44"/>
      <c r="G126" s="28">
        <v>0</v>
      </c>
      <c r="H126" s="36">
        <f>IF('Coding - Chris'!H126='Coding - Carolyn'!H126, 1, 0)</f>
        <v>1</v>
      </c>
      <c r="I126" s="36">
        <f>IF('Coding - Chris'!I126='Coding - Carolyn'!I126, 1, 0)</f>
        <v>1</v>
      </c>
      <c r="J126" s="36">
        <f>IF('Coding - Chris'!J126='Coding - Carolyn'!J126, 1, 0)</f>
        <v>1</v>
      </c>
      <c r="K126" s="36">
        <f>IF('Coding - Chris'!K126='Coding - Carolyn'!K126, 1, 0)</f>
        <v>1</v>
      </c>
      <c r="L126" s="36">
        <f>IF('Coding - Chris'!L126='Coding - Carolyn'!L126, 1, 0)</f>
        <v>1</v>
      </c>
      <c r="M126" s="36">
        <f>IF('Coding - Chris'!M126='Coding - Carolyn'!M126, 1, 0)</f>
        <v>1</v>
      </c>
      <c r="N126" s="36"/>
      <c r="O126" s="36">
        <f>IF('Coding - Chris'!O126='Coding - Carolyn'!O126, 1, 0)</f>
        <v>1</v>
      </c>
      <c r="P126" s="36">
        <f>IF('Coding - Chris'!P126='Coding - Carolyn'!P126, 1, 0)</f>
        <v>1</v>
      </c>
      <c r="Q126" s="36">
        <f>IF('Coding - Chris'!Q126='Coding - Carolyn'!Q126, 1, 0)</f>
        <v>1</v>
      </c>
      <c r="R126" s="36">
        <f>IF('Coding - Chris'!R126='Coding - Carolyn'!R126, 1, 0)</f>
        <v>1</v>
      </c>
      <c r="S126" s="36">
        <f>IF('Coding - Chris'!S126='Coding - Carolyn'!S126, 1, 0)</f>
        <v>1</v>
      </c>
      <c r="T126" s="36">
        <f>IF('Coding - Chris'!T126='Coding - Carolyn'!T126, 1, 0)</f>
        <v>1</v>
      </c>
      <c r="U126" s="36">
        <f>IF('Coding - Chris'!U126='Coding - Carolyn'!U126, 1, 0)</f>
        <v>1</v>
      </c>
      <c r="V126" s="36">
        <f>IF('Coding - Chris'!V126='Coding - Carolyn'!V126, 1, 0)</f>
        <v>1</v>
      </c>
      <c r="W126" s="36">
        <f>IF('Coding - Chris'!W126='Coding - Carolyn'!W126, 1, 0)</f>
        <v>1</v>
      </c>
      <c r="X126" s="36">
        <f>IF('Coding - Chris'!X126='Coding - Carolyn'!X126, 1, 0)</f>
        <v>1</v>
      </c>
      <c r="Y126" s="36">
        <f>IF('Coding - Chris'!Y126='Coding - Carolyn'!Y126, 1, 0)</f>
        <v>1</v>
      </c>
      <c r="Z126" s="36">
        <f>IF('Coding - Chris'!Z126='Coding - Carolyn'!Z126, 1, 0)</f>
        <v>1</v>
      </c>
      <c r="AA126" s="36">
        <f>IF('Coding - Chris'!AA126='Coding - Carolyn'!AA126, 1, 0)</f>
        <v>1</v>
      </c>
      <c r="AB126" s="36">
        <f>IF('Coding - Chris'!AB126='Coding - Carolyn'!AB126, 1, 0)</f>
        <v>1</v>
      </c>
      <c r="AC126" s="36">
        <f>IF('Coding - Chris'!AC126='Coding - Carolyn'!AC126, 1, 0)</f>
        <v>1</v>
      </c>
      <c r="AD126" s="36">
        <f>IF('Coding - Chris'!AD126='Coding - Carolyn'!AD126, 1, 0)</f>
        <v>1</v>
      </c>
      <c r="AE126" s="36">
        <f>IF('Coding - Chris'!AE126='Coding - Carolyn'!AE126, 1, 0)</f>
        <v>1</v>
      </c>
      <c r="AF126" s="36">
        <f>IF('Coding - Chris'!AF126='Coding - Carolyn'!AF126, 1, 0)</f>
        <v>1</v>
      </c>
      <c r="AG126" s="36"/>
      <c r="AH126" s="36">
        <f>IF('Coding - Chris'!AH126='Coding - Carolyn'!AH126, 1, 0)</f>
        <v>1</v>
      </c>
      <c r="AI126" s="36">
        <f>IF('Coding - Chris'!AI126='Coding - Carolyn'!AI126, 1, 0)</f>
        <v>1</v>
      </c>
      <c r="AJ126" s="36">
        <f>IF('Coding - Chris'!AJ126='Coding - Carolyn'!AJ126, 1, 0)</f>
        <v>1</v>
      </c>
      <c r="AK126" s="36">
        <f>IF('Coding - Chris'!AK126='Coding - Carolyn'!AK126, 1, 0)</f>
        <v>1</v>
      </c>
      <c r="AL126" s="36">
        <f>IF('Coding - Chris'!AL126='Coding - Carolyn'!AL126, 1, 0)</f>
        <v>1</v>
      </c>
      <c r="AM126" s="36">
        <f>IF('Coding - Chris'!AM126='Coding - Carolyn'!AM126, 1, 0)</f>
        <v>1</v>
      </c>
      <c r="AN126" s="36">
        <f>IF('Coding - Chris'!AN126='Coding - Carolyn'!AN126, 1, 0)</f>
        <v>1</v>
      </c>
      <c r="AO126" s="36">
        <f>IF('Coding - Chris'!AO126='Coding - Carolyn'!AO126, 1, 0)</f>
        <v>1</v>
      </c>
      <c r="AP126" s="36"/>
      <c r="AQ126" s="36">
        <f>IF('Coding - Chris'!AQ126='Coding - Carolyn'!AQ126, 1, 0)</f>
        <v>1</v>
      </c>
      <c r="AR126" s="36">
        <f>IF('Coding - Chris'!AR126='Coding - Carolyn'!AR126, 1, 0)</f>
        <v>1</v>
      </c>
      <c r="AS126" s="36">
        <f>IF('Coding - Chris'!AS126='Coding - Carolyn'!AS126, 1, 0)</f>
        <v>1</v>
      </c>
      <c r="AT126" s="36">
        <f>IF('Coding - Chris'!AT126='Coding - Carolyn'!AT126, 1, 0)</f>
        <v>1</v>
      </c>
      <c r="AU126" s="36">
        <f>IF('Coding - Chris'!AU126='Coding - Carolyn'!AU126, 1, 0)</f>
        <v>1</v>
      </c>
      <c r="AV126" s="36">
        <f>IF('Coding - Chris'!AV126='Coding - Carolyn'!AV126, 1, 0)</f>
        <v>1</v>
      </c>
      <c r="AW126" s="36">
        <f>IF('Coding - Chris'!AW126='Coding - Carolyn'!AW126, 1, 0)</f>
        <v>1</v>
      </c>
      <c r="AX126" s="36">
        <f>IF('Coding - Chris'!AX126='Coding - Carolyn'!AX126, 1, 0)</f>
        <v>1</v>
      </c>
      <c r="AY126" s="36">
        <f>IF('Coding - Chris'!AY126='Coding - Carolyn'!AY126, 1, 0)</f>
        <v>1</v>
      </c>
      <c r="AZ126" s="36">
        <f>IF('Coding - Chris'!AZ126='Coding - Carolyn'!AZ126, 1, 0)</f>
        <v>1</v>
      </c>
      <c r="BA126" s="36"/>
      <c r="BB126" s="36">
        <f>IF('Coding - Chris'!BB126='Coding - Carolyn'!BB126, 1, 0)</f>
        <v>1</v>
      </c>
      <c r="BC126" s="36">
        <f>IF('Coding - Chris'!BC126='Coding - Carolyn'!BC126, 1, 0)</f>
        <v>1</v>
      </c>
      <c r="BD126" s="36">
        <f>IF('Coding - Chris'!BD126='Coding - Carolyn'!BD126, 1, 0)</f>
        <v>1</v>
      </c>
      <c r="BE126" s="36">
        <f>IF('Coding - Chris'!BE126='Coding - Carolyn'!BE126, 1, 0)</f>
        <v>1</v>
      </c>
      <c r="BF126" s="36">
        <f>IF('Coding - Chris'!BF126='Coding - Carolyn'!BF126, 1, 0)</f>
        <v>1</v>
      </c>
      <c r="BG126" s="36">
        <f>IF('Coding - Chris'!BG126='Coding - Carolyn'!BG126, 1, 0)</f>
        <v>1</v>
      </c>
      <c r="BH126" s="36">
        <f>IF('Coding - Chris'!BH126='Coding - Carolyn'!BH126, 1, 0)</f>
        <v>1</v>
      </c>
      <c r="BI126" s="36">
        <f>IF('Coding - Chris'!BI126='Coding - Carolyn'!BI126, 1, 0)</f>
        <v>1</v>
      </c>
      <c r="BJ126" s="36">
        <f>IF('Coding - Chris'!BJ126='Coding - Carolyn'!BJ126, 1, 0)</f>
        <v>1</v>
      </c>
      <c r="BK126" s="36">
        <f>IF('Coding - Chris'!BK126='Coding - Carolyn'!BK126, 1, 0)</f>
        <v>1</v>
      </c>
      <c r="BL126" s="36">
        <f>IF('Coding - Chris'!BL126='Coding - Carolyn'!BL126, 1, 0)</f>
        <v>1</v>
      </c>
      <c r="BM126" s="36">
        <f>IF('Coding - Chris'!BM126='Coding - Carolyn'!BM126, 1, 0)</f>
        <v>1</v>
      </c>
      <c r="BN126" s="36">
        <f>IF('Coding - Chris'!BN126='Coding - Carolyn'!BN126, 1, 0)</f>
        <v>1</v>
      </c>
      <c r="BO126" s="36">
        <f>IF('Coding - Chris'!BO126='Coding - Carolyn'!BO126, 1, 0)</f>
        <v>1</v>
      </c>
      <c r="BP126" s="36">
        <f>IF('Coding - Chris'!BP126='Coding - Carolyn'!BP126, 1, 0)</f>
        <v>1</v>
      </c>
      <c r="BQ126" s="36">
        <f>IF('Coding - Chris'!BQ126='Coding - Carolyn'!BQ126, 1, 0)</f>
        <v>1</v>
      </c>
      <c r="BR126" s="36">
        <f>IF('Coding - Chris'!BR126='Coding - Carolyn'!BR126, 1, 0)</f>
        <v>1</v>
      </c>
      <c r="BS126" s="36">
        <f>IF('Coding - Chris'!BS126='Coding - Carolyn'!BS126, 1, 0)</f>
        <v>1</v>
      </c>
      <c r="BT126" s="36">
        <f>IF('Coding - Chris'!BT126='Coding - Carolyn'!BT126, 1, 0)</f>
        <v>1</v>
      </c>
      <c r="BV126" s="36">
        <f>IF('Coding - Chris'!BV126='Coding - Carolyn'!BV126, 1, 0)</f>
        <v>1</v>
      </c>
    </row>
    <row r="127" spans="1:74" ht="17.100000000000001" thickBot="1">
      <c r="A127" s="52">
        <v>224</v>
      </c>
      <c r="B127" s="44"/>
      <c r="C127" s="44"/>
      <c r="D127" s="44"/>
      <c r="E127" s="44"/>
      <c r="F127" s="44"/>
      <c r="G127" s="28">
        <v>0</v>
      </c>
      <c r="H127" s="36">
        <f>IF('Coding - Chris'!H127='Coding - Carolyn'!H127, 1, 0)</f>
        <v>1</v>
      </c>
      <c r="I127" s="36">
        <f>IF('Coding - Chris'!I127='Coding - Carolyn'!I127, 1, 0)</f>
        <v>1</v>
      </c>
      <c r="J127" s="36">
        <f>IF('Coding - Chris'!J127='Coding - Carolyn'!J127, 1, 0)</f>
        <v>1</v>
      </c>
      <c r="K127" s="36">
        <f>IF('Coding - Chris'!K127='Coding - Carolyn'!K127, 1, 0)</f>
        <v>1</v>
      </c>
      <c r="L127" s="36">
        <f>IF('Coding - Chris'!L127='Coding - Carolyn'!L127, 1, 0)</f>
        <v>1</v>
      </c>
      <c r="M127" s="36">
        <f>IF('Coding - Chris'!M127='Coding - Carolyn'!M127, 1, 0)</f>
        <v>1</v>
      </c>
      <c r="N127" s="36"/>
      <c r="O127" s="36">
        <f>IF('Coding - Chris'!O127='Coding - Carolyn'!O127, 1, 0)</f>
        <v>1</v>
      </c>
      <c r="P127" s="36">
        <f>IF('Coding - Chris'!P127='Coding - Carolyn'!P127, 1, 0)</f>
        <v>1</v>
      </c>
      <c r="Q127" s="36">
        <f>IF('Coding - Chris'!Q127='Coding - Carolyn'!Q127, 1, 0)</f>
        <v>1</v>
      </c>
      <c r="R127" s="36">
        <f>IF('Coding - Chris'!R127='Coding - Carolyn'!R127, 1, 0)</f>
        <v>1</v>
      </c>
      <c r="S127" s="36">
        <f>IF('Coding - Chris'!S127='Coding - Carolyn'!S127, 1, 0)</f>
        <v>1</v>
      </c>
      <c r="T127" s="36">
        <f>IF('Coding - Chris'!T127='Coding - Carolyn'!T127, 1, 0)</f>
        <v>1</v>
      </c>
      <c r="U127" s="36">
        <f>IF('Coding - Chris'!U127='Coding - Carolyn'!U127, 1, 0)</f>
        <v>1</v>
      </c>
      <c r="V127" s="36">
        <f>IF('Coding - Chris'!V127='Coding - Carolyn'!V127, 1, 0)</f>
        <v>1</v>
      </c>
      <c r="W127" s="36">
        <f>IF('Coding - Chris'!W127='Coding - Carolyn'!W127, 1, 0)</f>
        <v>1</v>
      </c>
      <c r="X127" s="36">
        <f>IF('Coding - Chris'!X127='Coding - Carolyn'!X127, 1, 0)</f>
        <v>1</v>
      </c>
      <c r="Y127" s="36">
        <f>IF('Coding - Chris'!Y127='Coding - Carolyn'!Y127, 1, 0)</f>
        <v>1</v>
      </c>
      <c r="Z127" s="36">
        <f>IF('Coding - Chris'!Z127='Coding - Carolyn'!Z127, 1, 0)</f>
        <v>1</v>
      </c>
      <c r="AA127" s="36">
        <f>IF('Coding - Chris'!AA127='Coding - Carolyn'!AA127, 1, 0)</f>
        <v>1</v>
      </c>
      <c r="AB127" s="36">
        <f>IF('Coding - Chris'!AB127='Coding - Carolyn'!AB127, 1, 0)</f>
        <v>1</v>
      </c>
      <c r="AC127" s="36">
        <f>IF('Coding - Chris'!AC127='Coding - Carolyn'!AC127, 1, 0)</f>
        <v>1</v>
      </c>
      <c r="AD127" s="36">
        <f>IF('Coding - Chris'!AD127='Coding - Carolyn'!AD127, 1, 0)</f>
        <v>1</v>
      </c>
      <c r="AE127" s="36">
        <f>IF('Coding - Chris'!AE127='Coding - Carolyn'!AE127, 1, 0)</f>
        <v>1</v>
      </c>
      <c r="AF127" s="36">
        <f>IF('Coding - Chris'!AF127='Coding - Carolyn'!AF127, 1, 0)</f>
        <v>1</v>
      </c>
      <c r="AG127" s="36"/>
      <c r="AH127" s="36">
        <f>IF('Coding - Chris'!AH127='Coding - Carolyn'!AH127, 1, 0)</f>
        <v>1</v>
      </c>
      <c r="AI127" s="36">
        <f>IF('Coding - Chris'!AI127='Coding - Carolyn'!AI127, 1, 0)</f>
        <v>1</v>
      </c>
      <c r="AJ127" s="36">
        <f>IF('Coding - Chris'!AJ127='Coding - Carolyn'!AJ127, 1, 0)</f>
        <v>1</v>
      </c>
      <c r="AK127" s="36">
        <f>IF('Coding - Chris'!AK127='Coding - Carolyn'!AK127, 1, 0)</f>
        <v>1</v>
      </c>
      <c r="AL127" s="36">
        <f>IF('Coding - Chris'!AL127='Coding - Carolyn'!AL127, 1, 0)</f>
        <v>1</v>
      </c>
      <c r="AM127" s="36">
        <f>IF('Coding - Chris'!AM127='Coding - Carolyn'!AM127, 1, 0)</f>
        <v>1</v>
      </c>
      <c r="AN127" s="36">
        <f>IF('Coding - Chris'!AN127='Coding - Carolyn'!AN127, 1, 0)</f>
        <v>1</v>
      </c>
      <c r="AO127" s="36">
        <f>IF('Coding - Chris'!AO127='Coding - Carolyn'!AO127, 1, 0)</f>
        <v>1</v>
      </c>
      <c r="AP127" s="36"/>
      <c r="AQ127" s="36">
        <f>IF('Coding - Chris'!AQ127='Coding - Carolyn'!AQ127, 1, 0)</f>
        <v>1</v>
      </c>
      <c r="AR127" s="36">
        <f>IF('Coding - Chris'!AR127='Coding - Carolyn'!AR127, 1, 0)</f>
        <v>1</v>
      </c>
      <c r="AS127" s="36">
        <f>IF('Coding - Chris'!AS127='Coding - Carolyn'!AS127, 1, 0)</f>
        <v>1</v>
      </c>
      <c r="AT127" s="36">
        <f>IF('Coding - Chris'!AT127='Coding - Carolyn'!AT127, 1, 0)</f>
        <v>1</v>
      </c>
      <c r="AU127" s="36">
        <f>IF('Coding - Chris'!AU127='Coding - Carolyn'!AU127, 1, 0)</f>
        <v>1</v>
      </c>
      <c r="AV127" s="36">
        <f>IF('Coding - Chris'!AV127='Coding - Carolyn'!AV127, 1, 0)</f>
        <v>1</v>
      </c>
      <c r="AW127" s="36">
        <f>IF('Coding - Chris'!AW127='Coding - Carolyn'!AW127, 1, 0)</f>
        <v>1</v>
      </c>
      <c r="AX127" s="36">
        <f>IF('Coding - Chris'!AX127='Coding - Carolyn'!AX127, 1, 0)</f>
        <v>1</v>
      </c>
      <c r="AY127" s="36">
        <f>IF('Coding - Chris'!AY127='Coding - Carolyn'!AY127, 1, 0)</f>
        <v>1</v>
      </c>
      <c r="AZ127" s="36">
        <f>IF('Coding - Chris'!AZ127='Coding - Carolyn'!AZ127, 1, 0)</f>
        <v>1</v>
      </c>
      <c r="BA127" s="36"/>
      <c r="BB127" s="36">
        <f>IF('Coding - Chris'!BB127='Coding - Carolyn'!BB127, 1, 0)</f>
        <v>1</v>
      </c>
      <c r="BC127" s="36">
        <f>IF('Coding - Chris'!BC127='Coding - Carolyn'!BC127, 1, 0)</f>
        <v>1</v>
      </c>
      <c r="BD127" s="36">
        <f>IF('Coding - Chris'!BD127='Coding - Carolyn'!BD127, 1, 0)</f>
        <v>1</v>
      </c>
      <c r="BE127" s="36">
        <f>IF('Coding - Chris'!BE127='Coding - Carolyn'!BE127, 1, 0)</f>
        <v>1</v>
      </c>
      <c r="BF127" s="36">
        <f>IF('Coding - Chris'!BF127='Coding - Carolyn'!BF127, 1, 0)</f>
        <v>1</v>
      </c>
      <c r="BG127" s="36">
        <f>IF('Coding - Chris'!BG127='Coding - Carolyn'!BG127, 1, 0)</f>
        <v>1</v>
      </c>
      <c r="BH127" s="36">
        <f>IF('Coding - Chris'!BH127='Coding - Carolyn'!BH127, 1, 0)</f>
        <v>1</v>
      </c>
      <c r="BI127" s="36">
        <f>IF('Coding - Chris'!BI127='Coding - Carolyn'!BI127, 1, 0)</f>
        <v>1</v>
      </c>
      <c r="BJ127" s="36">
        <f>IF('Coding - Chris'!BJ127='Coding - Carolyn'!BJ127, 1, 0)</f>
        <v>1</v>
      </c>
      <c r="BK127" s="36">
        <f>IF('Coding - Chris'!BK127='Coding - Carolyn'!BK127, 1, 0)</f>
        <v>1</v>
      </c>
      <c r="BL127" s="36">
        <f>IF('Coding - Chris'!BL127='Coding - Carolyn'!BL127, 1, 0)</f>
        <v>1</v>
      </c>
      <c r="BM127" s="36">
        <f>IF('Coding - Chris'!BM127='Coding - Carolyn'!BM127, 1, 0)</f>
        <v>1</v>
      </c>
      <c r="BN127" s="36">
        <f>IF('Coding - Chris'!BN127='Coding - Carolyn'!BN127, 1, 0)</f>
        <v>1</v>
      </c>
      <c r="BO127" s="36">
        <f>IF('Coding - Chris'!BO127='Coding - Carolyn'!BO127, 1, 0)</f>
        <v>1</v>
      </c>
      <c r="BP127" s="36">
        <f>IF('Coding - Chris'!BP127='Coding - Carolyn'!BP127, 1, 0)</f>
        <v>1</v>
      </c>
      <c r="BQ127" s="36">
        <f>IF('Coding - Chris'!BQ127='Coding - Carolyn'!BQ127, 1, 0)</f>
        <v>1</v>
      </c>
      <c r="BR127" s="36">
        <f>IF('Coding - Chris'!BR127='Coding - Carolyn'!BR127, 1, 0)</f>
        <v>1</v>
      </c>
      <c r="BS127" s="36">
        <f>IF('Coding - Chris'!BS127='Coding - Carolyn'!BS127, 1, 0)</f>
        <v>1</v>
      </c>
      <c r="BT127" s="36">
        <f>IF('Coding - Chris'!BT127='Coding - Carolyn'!BT127, 1, 0)</f>
        <v>1</v>
      </c>
      <c r="BV127" s="36">
        <f>IF('Coding - Chris'!BV127='Coding - Carolyn'!BV127, 1, 0)</f>
        <v>1</v>
      </c>
    </row>
    <row r="128" spans="1:74" ht="17.100000000000001" thickBot="1">
      <c r="A128">
        <v>231</v>
      </c>
      <c r="B128" s="44"/>
      <c r="C128" s="44"/>
      <c r="D128" s="44"/>
      <c r="E128" s="44"/>
      <c r="F128" s="44"/>
      <c r="G128" s="28">
        <v>0</v>
      </c>
      <c r="H128" s="36">
        <f>IF('Coding - Chris'!H128='Coding - Carolyn'!H128, 1, 0)</f>
        <v>1</v>
      </c>
      <c r="I128" s="36">
        <f>IF('Coding - Chris'!I128='Coding - Carolyn'!I128, 1, 0)</f>
        <v>1</v>
      </c>
      <c r="J128" s="36">
        <f>IF('Coding - Chris'!J128='Coding - Carolyn'!J128, 1, 0)</f>
        <v>1</v>
      </c>
      <c r="K128" s="36">
        <f>IF('Coding - Chris'!K128='Coding - Carolyn'!K128, 1, 0)</f>
        <v>1</v>
      </c>
      <c r="L128" s="36">
        <f>IF('Coding - Chris'!L128='Coding - Carolyn'!L128, 1, 0)</f>
        <v>1</v>
      </c>
      <c r="M128" s="36">
        <f>IF('Coding - Chris'!M128='Coding - Carolyn'!M128, 1, 0)</f>
        <v>1</v>
      </c>
      <c r="N128" s="36"/>
      <c r="O128" s="36">
        <f>IF('Coding - Chris'!O128='Coding - Carolyn'!O128, 1, 0)</f>
        <v>1</v>
      </c>
      <c r="P128" s="36">
        <f>IF('Coding - Chris'!P128='Coding - Carolyn'!P128, 1, 0)</f>
        <v>1</v>
      </c>
      <c r="Q128" s="36">
        <f>IF('Coding - Chris'!Q128='Coding - Carolyn'!Q128, 1, 0)</f>
        <v>1</v>
      </c>
      <c r="R128" s="36">
        <f>IF('Coding - Chris'!R128='Coding - Carolyn'!R128, 1, 0)</f>
        <v>1</v>
      </c>
      <c r="S128" s="36">
        <f>IF('Coding - Chris'!S128='Coding - Carolyn'!S128, 1, 0)</f>
        <v>1</v>
      </c>
      <c r="T128" s="36">
        <f>IF('Coding - Chris'!T128='Coding - Carolyn'!T128, 1, 0)</f>
        <v>1</v>
      </c>
      <c r="U128" s="36">
        <f>IF('Coding - Chris'!U128='Coding - Carolyn'!U128, 1, 0)</f>
        <v>1</v>
      </c>
      <c r="V128" s="36">
        <f>IF('Coding - Chris'!V128='Coding - Carolyn'!V128, 1, 0)</f>
        <v>1</v>
      </c>
      <c r="W128" s="36">
        <f>IF('Coding - Chris'!W128='Coding - Carolyn'!W128, 1, 0)</f>
        <v>1</v>
      </c>
      <c r="X128" s="36">
        <f>IF('Coding - Chris'!X128='Coding - Carolyn'!X128, 1, 0)</f>
        <v>1</v>
      </c>
      <c r="Y128" s="36">
        <f>IF('Coding - Chris'!Y128='Coding - Carolyn'!Y128, 1, 0)</f>
        <v>1</v>
      </c>
      <c r="Z128" s="36">
        <f>IF('Coding - Chris'!Z128='Coding - Carolyn'!Z128, 1, 0)</f>
        <v>1</v>
      </c>
      <c r="AA128" s="36">
        <f>IF('Coding - Chris'!AA128='Coding - Carolyn'!AA128, 1, 0)</f>
        <v>1</v>
      </c>
      <c r="AB128" s="36">
        <f>IF('Coding - Chris'!AB128='Coding - Carolyn'!AB128, 1, 0)</f>
        <v>1</v>
      </c>
      <c r="AC128" s="36">
        <f>IF('Coding - Chris'!AC128='Coding - Carolyn'!AC128, 1, 0)</f>
        <v>1</v>
      </c>
      <c r="AD128" s="36">
        <f>IF('Coding - Chris'!AD128='Coding - Carolyn'!AD128, 1, 0)</f>
        <v>1</v>
      </c>
      <c r="AE128" s="36">
        <f>IF('Coding - Chris'!AE128='Coding - Carolyn'!AE128, 1, 0)</f>
        <v>1</v>
      </c>
      <c r="AF128" s="36">
        <f>IF('Coding - Chris'!AF128='Coding - Carolyn'!AF128, 1, 0)</f>
        <v>1</v>
      </c>
      <c r="AG128" s="36"/>
      <c r="AH128" s="36">
        <f>IF('Coding - Chris'!AH128='Coding - Carolyn'!AH128, 1, 0)</f>
        <v>1</v>
      </c>
      <c r="AI128" s="36">
        <f>IF('Coding - Chris'!AI128='Coding - Carolyn'!AI128, 1, 0)</f>
        <v>1</v>
      </c>
      <c r="AJ128" s="36">
        <f>IF('Coding - Chris'!AJ128='Coding - Carolyn'!AJ128, 1, 0)</f>
        <v>1</v>
      </c>
      <c r="AK128" s="36">
        <f>IF('Coding - Chris'!AK128='Coding - Carolyn'!AK128, 1, 0)</f>
        <v>1</v>
      </c>
      <c r="AL128" s="36">
        <f>IF('Coding - Chris'!AL128='Coding - Carolyn'!AL128, 1, 0)</f>
        <v>1</v>
      </c>
      <c r="AM128" s="36">
        <f>IF('Coding - Chris'!AM128='Coding - Carolyn'!AM128, 1, 0)</f>
        <v>1</v>
      </c>
      <c r="AN128" s="36">
        <f>IF('Coding - Chris'!AN128='Coding - Carolyn'!AN128, 1, 0)</f>
        <v>1</v>
      </c>
      <c r="AO128" s="36">
        <f>IF('Coding - Chris'!AO128='Coding - Carolyn'!AO128, 1, 0)</f>
        <v>1</v>
      </c>
      <c r="AP128" s="36"/>
      <c r="AQ128" s="36">
        <f>IF('Coding - Chris'!AQ128='Coding - Carolyn'!AQ128, 1, 0)</f>
        <v>1</v>
      </c>
      <c r="AR128" s="36">
        <f>IF('Coding - Chris'!AR128='Coding - Carolyn'!AR128, 1, 0)</f>
        <v>1</v>
      </c>
      <c r="AS128" s="36">
        <f>IF('Coding - Chris'!AS128='Coding - Carolyn'!AS128, 1, 0)</f>
        <v>1</v>
      </c>
      <c r="AT128" s="36">
        <f>IF('Coding - Chris'!AT128='Coding - Carolyn'!AT128, 1, 0)</f>
        <v>1</v>
      </c>
      <c r="AU128" s="36">
        <f>IF('Coding - Chris'!AU128='Coding - Carolyn'!AU128, 1, 0)</f>
        <v>1</v>
      </c>
      <c r="AV128" s="36">
        <f>IF('Coding - Chris'!AV128='Coding - Carolyn'!AV128, 1, 0)</f>
        <v>1</v>
      </c>
      <c r="AW128" s="36">
        <f>IF('Coding - Chris'!AW128='Coding - Carolyn'!AW128, 1, 0)</f>
        <v>1</v>
      </c>
      <c r="AX128" s="36">
        <f>IF('Coding - Chris'!AX128='Coding - Carolyn'!AX128, 1, 0)</f>
        <v>1</v>
      </c>
      <c r="AY128" s="36">
        <f>IF('Coding - Chris'!AY128='Coding - Carolyn'!AY128, 1, 0)</f>
        <v>1</v>
      </c>
      <c r="AZ128" s="36">
        <f>IF('Coding - Chris'!AZ128='Coding - Carolyn'!AZ128, 1, 0)</f>
        <v>1</v>
      </c>
      <c r="BA128" s="36"/>
      <c r="BB128" s="36">
        <f>IF('Coding - Chris'!BB128='Coding - Carolyn'!BB128, 1, 0)</f>
        <v>1</v>
      </c>
      <c r="BC128" s="36">
        <f>IF('Coding - Chris'!BC128='Coding - Carolyn'!BC128, 1, 0)</f>
        <v>1</v>
      </c>
      <c r="BD128" s="36">
        <f>IF('Coding - Chris'!BD128='Coding - Carolyn'!BD128, 1, 0)</f>
        <v>1</v>
      </c>
      <c r="BE128" s="36">
        <f>IF('Coding - Chris'!BE128='Coding - Carolyn'!BE128, 1, 0)</f>
        <v>1</v>
      </c>
      <c r="BF128" s="36">
        <f>IF('Coding - Chris'!BF128='Coding - Carolyn'!BF128, 1, 0)</f>
        <v>1</v>
      </c>
      <c r="BG128" s="36">
        <f>IF('Coding - Chris'!BG128='Coding - Carolyn'!BG128, 1, 0)</f>
        <v>1</v>
      </c>
      <c r="BH128" s="36">
        <f>IF('Coding - Chris'!BH128='Coding - Carolyn'!BH128, 1, 0)</f>
        <v>1</v>
      </c>
      <c r="BI128" s="36">
        <f>IF('Coding - Chris'!BI128='Coding - Carolyn'!BI128, 1, 0)</f>
        <v>1</v>
      </c>
      <c r="BJ128" s="36">
        <f>IF('Coding - Chris'!BJ128='Coding - Carolyn'!BJ128, 1, 0)</f>
        <v>1</v>
      </c>
      <c r="BK128" s="36">
        <f>IF('Coding - Chris'!BK128='Coding - Carolyn'!BK128, 1, 0)</f>
        <v>1</v>
      </c>
      <c r="BL128" s="36">
        <f>IF('Coding - Chris'!BL128='Coding - Carolyn'!BL128, 1, 0)</f>
        <v>1</v>
      </c>
      <c r="BM128" s="36">
        <f>IF('Coding - Chris'!BM128='Coding - Carolyn'!BM128, 1, 0)</f>
        <v>1</v>
      </c>
      <c r="BN128" s="36">
        <f>IF('Coding - Chris'!BN128='Coding - Carolyn'!BN128, 1, 0)</f>
        <v>1</v>
      </c>
      <c r="BO128" s="36">
        <f>IF('Coding - Chris'!BO128='Coding - Carolyn'!BO128, 1, 0)</f>
        <v>1</v>
      </c>
      <c r="BP128" s="36">
        <f>IF('Coding - Chris'!BP128='Coding - Carolyn'!BP128, 1, 0)</f>
        <v>1</v>
      </c>
      <c r="BQ128" s="36">
        <f>IF('Coding - Chris'!BQ128='Coding - Carolyn'!BQ128, 1, 0)</f>
        <v>1</v>
      </c>
      <c r="BR128" s="36">
        <f>IF('Coding - Chris'!BR128='Coding - Carolyn'!BR128, 1, 0)</f>
        <v>1</v>
      </c>
      <c r="BS128" s="36">
        <f>IF('Coding - Chris'!BS128='Coding - Carolyn'!BS128, 1, 0)</f>
        <v>1</v>
      </c>
      <c r="BT128" s="36">
        <f>IF('Coding - Chris'!BT128='Coding - Carolyn'!BT128, 1, 0)</f>
        <v>1</v>
      </c>
      <c r="BV128" s="36">
        <f>IF('Coding - Chris'!BV128='Coding - Carolyn'!BV128, 1, 0)</f>
        <v>1</v>
      </c>
    </row>
    <row r="129" spans="1:74" ht="17.100000000000001" thickBot="1">
      <c r="A129" s="52">
        <v>241</v>
      </c>
      <c r="B129" s="44"/>
      <c r="C129" s="44"/>
      <c r="D129" s="44"/>
      <c r="E129" s="44"/>
      <c r="F129" s="44"/>
      <c r="G129" s="28">
        <v>0</v>
      </c>
      <c r="H129" s="36">
        <f>IF('Coding - Chris'!H129='Coding - Carolyn'!H129, 1, 0)</f>
        <v>1</v>
      </c>
      <c r="I129" s="36">
        <f>IF('Coding - Chris'!I129='Coding - Carolyn'!I129, 1, 0)</f>
        <v>1</v>
      </c>
      <c r="J129" s="36">
        <f>IF('Coding - Chris'!J129='Coding - Carolyn'!J129, 1, 0)</f>
        <v>1</v>
      </c>
      <c r="K129" s="36">
        <f>IF('Coding - Chris'!K129='Coding - Carolyn'!K129, 1, 0)</f>
        <v>1</v>
      </c>
      <c r="L129" s="36">
        <f>IF('Coding - Chris'!L129='Coding - Carolyn'!L129, 1, 0)</f>
        <v>1</v>
      </c>
      <c r="M129" s="36">
        <f>IF('Coding - Chris'!M129='Coding - Carolyn'!M129, 1, 0)</f>
        <v>1</v>
      </c>
      <c r="N129" s="36"/>
      <c r="O129" s="36">
        <f>IF('Coding - Chris'!O129='Coding - Carolyn'!O129, 1, 0)</f>
        <v>1</v>
      </c>
      <c r="P129" s="36">
        <f>IF('Coding - Chris'!P129='Coding - Carolyn'!P129, 1, 0)</f>
        <v>1</v>
      </c>
      <c r="Q129" s="36">
        <f>IF('Coding - Chris'!Q129='Coding - Carolyn'!Q129, 1, 0)</f>
        <v>1</v>
      </c>
      <c r="R129" s="36">
        <f>IF('Coding - Chris'!R129='Coding - Carolyn'!R129, 1, 0)</f>
        <v>1</v>
      </c>
      <c r="S129" s="36">
        <f>IF('Coding - Chris'!S129='Coding - Carolyn'!S129, 1, 0)</f>
        <v>1</v>
      </c>
      <c r="T129" s="36">
        <f>IF('Coding - Chris'!T129='Coding - Carolyn'!T129, 1, 0)</f>
        <v>1</v>
      </c>
      <c r="U129" s="36">
        <f>IF('Coding - Chris'!U129='Coding - Carolyn'!U129, 1, 0)</f>
        <v>1</v>
      </c>
      <c r="V129" s="36">
        <f>IF('Coding - Chris'!V129='Coding - Carolyn'!V129, 1, 0)</f>
        <v>1</v>
      </c>
      <c r="W129" s="36">
        <f>IF('Coding - Chris'!W129='Coding - Carolyn'!W129, 1, 0)</f>
        <v>1</v>
      </c>
      <c r="X129" s="36">
        <f>IF('Coding - Chris'!X129='Coding - Carolyn'!X129, 1, 0)</f>
        <v>1</v>
      </c>
      <c r="Y129" s="36">
        <f>IF('Coding - Chris'!Y129='Coding - Carolyn'!Y129, 1, 0)</f>
        <v>1</v>
      </c>
      <c r="Z129" s="36">
        <f>IF('Coding - Chris'!Z129='Coding - Carolyn'!Z129, 1, 0)</f>
        <v>1</v>
      </c>
      <c r="AA129" s="36">
        <f>IF('Coding - Chris'!AA129='Coding - Carolyn'!AA129, 1, 0)</f>
        <v>1</v>
      </c>
      <c r="AB129" s="36">
        <f>IF('Coding - Chris'!AB129='Coding - Carolyn'!AB129, 1, 0)</f>
        <v>1</v>
      </c>
      <c r="AC129" s="36">
        <f>IF('Coding - Chris'!AC129='Coding - Carolyn'!AC129, 1, 0)</f>
        <v>1</v>
      </c>
      <c r="AD129" s="36">
        <f>IF('Coding - Chris'!AD129='Coding - Carolyn'!AD129, 1, 0)</f>
        <v>1</v>
      </c>
      <c r="AE129" s="36">
        <f>IF('Coding - Chris'!AE129='Coding - Carolyn'!AE129, 1, 0)</f>
        <v>1</v>
      </c>
      <c r="AF129" s="36">
        <f>IF('Coding - Chris'!AF129='Coding - Carolyn'!AF129, 1, 0)</f>
        <v>1</v>
      </c>
      <c r="AG129" s="36"/>
      <c r="AH129" s="36">
        <f>IF('Coding - Chris'!AH129='Coding - Carolyn'!AH129, 1, 0)</f>
        <v>1</v>
      </c>
      <c r="AI129" s="36">
        <f>IF('Coding - Chris'!AI129='Coding - Carolyn'!AI129, 1, 0)</f>
        <v>1</v>
      </c>
      <c r="AJ129" s="36">
        <f>IF('Coding - Chris'!AJ129='Coding - Carolyn'!AJ129, 1, 0)</f>
        <v>1</v>
      </c>
      <c r="AK129" s="36">
        <f>IF('Coding - Chris'!AK129='Coding - Carolyn'!AK129, 1, 0)</f>
        <v>1</v>
      </c>
      <c r="AL129" s="36">
        <f>IF('Coding - Chris'!AL129='Coding - Carolyn'!AL129, 1, 0)</f>
        <v>1</v>
      </c>
      <c r="AM129" s="36">
        <f>IF('Coding - Chris'!AM129='Coding - Carolyn'!AM129, 1, 0)</f>
        <v>1</v>
      </c>
      <c r="AN129" s="36">
        <f>IF('Coding - Chris'!AN129='Coding - Carolyn'!AN129, 1, 0)</f>
        <v>1</v>
      </c>
      <c r="AO129" s="36">
        <f>IF('Coding - Chris'!AO129='Coding - Carolyn'!AO129, 1, 0)</f>
        <v>1</v>
      </c>
      <c r="AP129" s="36"/>
      <c r="AQ129" s="36">
        <f>IF('Coding - Chris'!AQ129='Coding - Carolyn'!AQ129, 1, 0)</f>
        <v>1</v>
      </c>
      <c r="AR129" s="36">
        <f>IF('Coding - Chris'!AR129='Coding - Carolyn'!AR129, 1, 0)</f>
        <v>1</v>
      </c>
      <c r="AS129" s="36">
        <f>IF('Coding - Chris'!AS129='Coding - Carolyn'!AS129, 1, 0)</f>
        <v>1</v>
      </c>
      <c r="AT129" s="36">
        <f>IF('Coding - Chris'!AT129='Coding - Carolyn'!AT129, 1, 0)</f>
        <v>1</v>
      </c>
      <c r="AU129" s="36">
        <f>IF('Coding - Chris'!AU129='Coding - Carolyn'!AU129, 1, 0)</f>
        <v>1</v>
      </c>
      <c r="AV129" s="36">
        <f>IF('Coding - Chris'!AV129='Coding - Carolyn'!AV129, 1, 0)</f>
        <v>1</v>
      </c>
      <c r="AW129" s="36">
        <f>IF('Coding - Chris'!AW129='Coding - Carolyn'!AW129, 1, 0)</f>
        <v>1</v>
      </c>
      <c r="AX129" s="36">
        <f>IF('Coding - Chris'!AX129='Coding - Carolyn'!AX129, 1, 0)</f>
        <v>1</v>
      </c>
      <c r="AY129" s="36">
        <f>IF('Coding - Chris'!AY129='Coding - Carolyn'!AY129, 1, 0)</f>
        <v>1</v>
      </c>
      <c r="AZ129" s="36">
        <f>IF('Coding - Chris'!AZ129='Coding - Carolyn'!AZ129, 1, 0)</f>
        <v>1</v>
      </c>
      <c r="BA129" s="36"/>
      <c r="BB129" s="36">
        <f>IF('Coding - Chris'!BB129='Coding - Carolyn'!BB129, 1, 0)</f>
        <v>1</v>
      </c>
      <c r="BC129" s="36">
        <f>IF('Coding - Chris'!BC129='Coding - Carolyn'!BC129, 1, 0)</f>
        <v>1</v>
      </c>
      <c r="BD129" s="36">
        <f>IF('Coding - Chris'!BD129='Coding - Carolyn'!BD129, 1, 0)</f>
        <v>1</v>
      </c>
      <c r="BE129" s="36">
        <f>IF('Coding - Chris'!BE129='Coding - Carolyn'!BE129, 1, 0)</f>
        <v>1</v>
      </c>
      <c r="BF129" s="36">
        <f>IF('Coding - Chris'!BF129='Coding - Carolyn'!BF129, 1, 0)</f>
        <v>1</v>
      </c>
      <c r="BG129" s="36">
        <f>IF('Coding - Chris'!BG129='Coding - Carolyn'!BG129, 1, 0)</f>
        <v>1</v>
      </c>
      <c r="BH129" s="36">
        <f>IF('Coding - Chris'!BH129='Coding - Carolyn'!BH129, 1, 0)</f>
        <v>1</v>
      </c>
      <c r="BI129" s="36">
        <f>IF('Coding - Chris'!BI129='Coding - Carolyn'!BI129, 1, 0)</f>
        <v>1</v>
      </c>
      <c r="BJ129" s="36">
        <f>IF('Coding - Chris'!BJ129='Coding - Carolyn'!BJ129, 1, 0)</f>
        <v>1</v>
      </c>
      <c r="BK129" s="36">
        <f>IF('Coding - Chris'!BK129='Coding - Carolyn'!BK129, 1, 0)</f>
        <v>1</v>
      </c>
      <c r="BL129" s="36">
        <f>IF('Coding - Chris'!BL129='Coding - Carolyn'!BL129, 1, 0)</f>
        <v>1</v>
      </c>
      <c r="BM129" s="36">
        <f>IF('Coding - Chris'!BM129='Coding - Carolyn'!BM129, 1, 0)</f>
        <v>1</v>
      </c>
      <c r="BN129" s="36">
        <f>IF('Coding - Chris'!BN129='Coding - Carolyn'!BN129, 1, 0)</f>
        <v>1</v>
      </c>
      <c r="BO129" s="36">
        <f>IF('Coding - Chris'!BO129='Coding - Carolyn'!BO129, 1, 0)</f>
        <v>1</v>
      </c>
      <c r="BP129" s="36">
        <f>IF('Coding - Chris'!BP129='Coding - Carolyn'!BP129, 1, 0)</f>
        <v>1</v>
      </c>
      <c r="BQ129" s="36">
        <f>IF('Coding - Chris'!BQ129='Coding - Carolyn'!BQ129, 1, 0)</f>
        <v>1</v>
      </c>
      <c r="BR129" s="36">
        <f>IF('Coding - Chris'!BR129='Coding - Carolyn'!BR129, 1, 0)</f>
        <v>1</v>
      </c>
      <c r="BS129" s="36">
        <f>IF('Coding - Chris'!BS129='Coding - Carolyn'!BS129, 1, 0)</f>
        <v>1</v>
      </c>
      <c r="BT129" s="36">
        <f>IF('Coding - Chris'!BT129='Coding - Carolyn'!BT129, 1, 0)</f>
        <v>1</v>
      </c>
      <c r="BV129" s="36">
        <f>IF('Coding - Chris'!BV129='Coding - Carolyn'!BV129, 1, 0)</f>
        <v>1</v>
      </c>
    </row>
    <row r="130" spans="1:74" ht="17.100000000000001" thickBot="1">
      <c r="A130">
        <v>244</v>
      </c>
      <c r="B130" s="44"/>
      <c r="C130" s="44"/>
      <c r="D130" s="44"/>
      <c r="E130" s="44"/>
      <c r="F130" s="44"/>
      <c r="H130" s="36">
        <f>IF('Coding - Chris'!H130='Coding - Carolyn'!H130, 1, 0)</f>
        <v>1</v>
      </c>
      <c r="I130" s="36">
        <f>IF('Coding - Chris'!I130='Coding - Carolyn'!I130, 1, 0)</f>
        <v>1</v>
      </c>
      <c r="J130" s="36">
        <f>IF('Coding - Chris'!J130='Coding - Carolyn'!J130, 1, 0)</f>
        <v>1</v>
      </c>
      <c r="K130" s="36">
        <f>IF('Coding - Chris'!K130='Coding - Carolyn'!K130, 1, 0)</f>
        <v>1</v>
      </c>
      <c r="L130" s="36">
        <f>IF('Coding - Chris'!L130='Coding - Carolyn'!L130, 1, 0)</f>
        <v>1</v>
      </c>
      <c r="M130" s="36">
        <f>IF('Coding - Chris'!M130='Coding - Carolyn'!M130, 1, 0)</f>
        <v>1</v>
      </c>
      <c r="N130" s="36"/>
      <c r="O130" s="36">
        <f>IF('Coding - Chris'!O130='Coding - Carolyn'!O130, 1, 0)</f>
        <v>1</v>
      </c>
      <c r="P130" s="36">
        <f>IF('Coding - Chris'!P130='Coding - Carolyn'!P130, 1, 0)</f>
        <v>1</v>
      </c>
      <c r="Q130" s="36">
        <f>IF('Coding - Chris'!Q130='Coding - Carolyn'!Q130, 1, 0)</f>
        <v>1</v>
      </c>
      <c r="R130" s="36">
        <f>IF('Coding - Chris'!R130='Coding - Carolyn'!R130, 1, 0)</f>
        <v>1</v>
      </c>
      <c r="S130" s="36">
        <f>IF('Coding - Chris'!S130='Coding - Carolyn'!S130, 1, 0)</f>
        <v>1</v>
      </c>
      <c r="T130" s="36">
        <f>IF('Coding - Chris'!T130='Coding - Carolyn'!T130, 1, 0)</f>
        <v>1</v>
      </c>
      <c r="U130" s="36">
        <f>IF('Coding - Chris'!U130='Coding - Carolyn'!U130, 1, 0)</f>
        <v>1</v>
      </c>
      <c r="V130" s="36">
        <f>IF('Coding - Chris'!V130='Coding - Carolyn'!V130, 1, 0)</f>
        <v>1</v>
      </c>
      <c r="W130" s="36">
        <f>IF('Coding - Chris'!W130='Coding - Carolyn'!W130, 1, 0)</f>
        <v>1</v>
      </c>
      <c r="X130" s="36">
        <f>IF('Coding - Chris'!X130='Coding - Carolyn'!X130, 1, 0)</f>
        <v>1</v>
      </c>
      <c r="Y130" s="36">
        <f>IF('Coding - Chris'!Y130='Coding - Carolyn'!Y130, 1, 0)</f>
        <v>1</v>
      </c>
      <c r="Z130" s="36">
        <f>IF('Coding - Chris'!Z130='Coding - Carolyn'!Z130, 1, 0)</f>
        <v>1</v>
      </c>
      <c r="AA130" s="36">
        <f>IF('Coding - Chris'!AA130='Coding - Carolyn'!AA130, 1, 0)</f>
        <v>1</v>
      </c>
      <c r="AB130" s="36">
        <f>IF('Coding - Chris'!AB130='Coding - Carolyn'!AB130, 1, 0)</f>
        <v>1</v>
      </c>
      <c r="AC130" s="36">
        <f>IF('Coding - Chris'!AC130='Coding - Carolyn'!AC130, 1, 0)</f>
        <v>1</v>
      </c>
      <c r="AD130" s="36">
        <f>IF('Coding - Chris'!AD130='Coding - Carolyn'!AD130, 1, 0)</f>
        <v>1</v>
      </c>
      <c r="AE130" s="36">
        <f>IF('Coding - Chris'!AE130='Coding - Carolyn'!AE130, 1, 0)</f>
        <v>1</v>
      </c>
      <c r="AF130" s="36">
        <f>IF('Coding - Chris'!AF130='Coding - Carolyn'!AF130, 1, 0)</f>
        <v>1</v>
      </c>
      <c r="AG130" s="36"/>
      <c r="AH130" s="36">
        <f>IF('Coding - Chris'!AH130='Coding - Carolyn'!AH130, 1, 0)</f>
        <v>1</v>
      </c>
      <c r="AI130" s="36">
        <f>IF('Coding - Chris'!AI130='Coding - Carolyn'!AI130, 1, 0)</f>
        <v>1</v>
      </c>
      <c r="AJ130" s="36">
        <f>IF('Coding - Chris'!AJ130='Coding - Carolyn'!AJ130, 1, 0)</f>
        <v>1</v>
      </c>
      <c r="AK130" s="36">
        <f>IF('Coding - Chris'!AK130='Coding - Carolyn'!AK130, 1, 0)</f>
        <v>1</v>
      </c>
      <c r="AL130" s="36">
        <f>IF('Coding - Chris'!AL130='Coding - Carolyn'!AL130, 1, 0)</f>
        <v>1</v>
      </c>
      <c r="AM130" s="36">
        <f>IF('Coding - Chris'!AM130='Coding - Carolyn'!AM130, 1, 0)</f>
        <v>1</v>
      </c>
      <c r="AN130" s="36">
        <f>IF('Coding - Chris'!AN130='Coding - Carolyn'!AN130, 1, 0)</f>
        <v>1</v>
      </c>
      <c r="AO130" s="36">
        <f>IF('Coding - Chris'!AO130='Coding - Carolyn'!AO130, 1, 0)</f>
        <v>1</v>
      </c>
      <c r="AP130" s="36"/>
      <c r="AQ130" s="36">
        <f>IF('Coding - Chris'!AQ130='Coding - Carolyn'!AQ130, 1, 0)</f>
        <v>1</v>
      </c>
      <c r="AR130" s="36">
        <f>IF('Coding - Chris'!AR130='Coding - Carolyn'!AR130, 1, 0)</f>
        <v>1</v>
      </c>
      <c r="AS130" s="36">
        <f>IF('Coding - Chris'!AS130='Coding - Carolyn'!AS130, 1, 0)</f>
        <v>1</v>
      </c>
      <c r="AT130" s="36">
        <f>IF('Coding - Chris'!AT130='Coding - Carolyn'!AT130, 1, 0)</f>
        <v>1</v>
      </c>
      <c r="AU130" s="36">
        <f>IF('Coding - Chris'!AU130='Coding - Carolyn'!AU130, 1, 0)</f>
        <v>1</v>
      </c>
      <c r="AV130" s="36">
        <f>IF('Coding - Chris'!AV130='Coding - Carolyn'!AV130, 1, 0)</f>
        <v>1</v>
      </c>
      <c r="AW130" s="36">
        <f>IF('Coding - Chris'!AW130='Coding - Carolyn'!AW130, 1, 0)</f>
        <v>1</v>
      </c>
      <c r="AX130" s="36">
        <f>IF('Coding - Chris'!AX130='Coding - Carolyn'!AX130, 1, 0)</f>
        <v>1</v>
      </c>
      <c r="AY130" s="36">
        <f>IF('Coding - Chris'!AY130='Coding - Carolyn'!AY130, 1, 0)</f>
        <v>1</v>
      </c>
      <c r="AZ130" s="36">
        <f>IF('Coding - Chris'!AZ130='Coding - Carolyn'!AZ130, 1, 0)</f>
        <v>1</v>
      </c>
      <c r="BA130" s="36"/>
      <c r="BB130" s="36">
        <f>IF('Coding - Chris'!BB130='Coding - Carolyn'!BB130, 1, 0)</f>
        <v>1</v>
      </c>
      <c r="BC130" s="36">
        <f>IF('Coding - Chris'!BC130='Coding - Carolyn'!BC130, 1, 0)</f>
        <v>1</v>
      </c>
      <c r="BD130" s="36">
        <f>IF('Coding - Chris'!BD130='Coding - Carolyn'!BD130, 1, 0)</f>
        <v>1</v>
      </c>
      <c r="BE130" s="36">
        <f>IF('Coding - Chris'!BE130='Coding - Carolyn'!BE130, 1, 0)</f>
        <v>1</v>
      </c>
      <c r="BF130" s="36">
        <f>IF('Coding - Chris'!BF130='Coding - Carolyn'!BF130, 1, 0)</f>
        <v>1</v>
      </c>
      <c r="BG130" s="36">
        <f>IF('Coding - Chris'!BG130='Coding - Carolyn'!BG130, 1, 0)</f>
        <v>1</v>
      </c>
      <c r="BH130" s="36">
        <f>IF('Coding - Chris'!BH130='Coding - Carolyn'!BH130, 1, 0)</f>
        <v>1</v>
      </c>
      <c r="BI130" s="36">
        <f>IF('Coding - Chris'!BI130='Coding - Carolyn'!BI130, 1, 0)</f>
        <v>1</v>
      </c>
      <c r="BJ130" s="36">
        <f>IF('Coding - Chris'!BJ130='Coding - Carolyn'!BJ130, 1, 0)</f>
        <v>1</v>
      </c>
      <c r="BK130" s="36">
        <f>IF('Coding - Chris'!BK130='Coding - Carolyn'!BK130, 1, 0)</f>
        <v>1</v>
      </c>
      <c r="BL130" s="36">
        <f>IF('Coding - Chris'!BL130='Coding - Carolyn'!BL130, 1, 0)</f>
        <v>1</v>
      </c>
      <c r="BM130" s="36">
        <f>IF('Coding - Chris'!BM130='Coding - Carolyn'!BM130, 1, 0)</f>
        <v>1</v>
      </c>
      <c r="BN130" s="36">
        <f>IF('Coding - Chris'!BN130='Coding - Carolyn'!BN130, 1, 0)</f>
        <v>1</v>
      </c>
      <c r="BO130" s="36">
        <f>IF('Coding - Chris'!BO130='Coding - Carolyn'!BO130, 1, 0)</f>
        <v>1</v>
      </c>
      <c r="BP130" s="36">
        <f>IF('Coding - Chris'!BP130='Coding - Carolyn'!BP130, 1, 0)</f>
        <v>1</v>
      </c>
      <c r="BQ130" s="36">
        <f>IF('Coding - Chris'!BQ130='Coding - Carolyn'!BQ130, 1, 0)</f>
        <v>1</v>
      </c>
      <c r="BR130" s="36">
        <f>IF('Coding - Chris'!BR130='Coding - Carolyn'!BR130, 1, 0)</f>
        <v>1</v>
      </c>
      <c r="BS130" s="36">
        <f>IF('Coding - Chris'!BS130='Coding - Carolyn'!BS130, 1, 0)</f>
        <v>1</v>
      </c>
      <c r="BT130" s="36">
        <f>IF('Coding - Chris'!BT130='Coding - Carolyn'!BT130, 1, 0)</f>
        <v>1</v>
      </c>
      <c r="BV130" s="36">
        <f>IF('Coding - Chris'!BV130='Coding - Carolyn'!BV130, 1, 0)</f>
        <v>1</v>
      </c>
    </row>
    <row r="131" spans="1:74" ht="17.100000000000001" thickBot="1">
      <c r="A131" s="52">
        <v>246</v>
      </c>
      <c r="B131" s="44"/>
      <c r="C131" s="44"/>
      <c r="D131" s="44"/>
      <c r="E131" s="44"/>
      <c r="F131" s="44"/>
      <c r="H131" s="36">
        <f>IF('Coding - Chris'!H131='Coding - Carolyn'!H131, 1, 0)</f>
        <v>1</v>
      </c>
      <c r="I131" s="36">
        <f>IF('Coding - Chris'!I131='Coding - Carolyn'!I131, 1, 0)</f>
        <v>1</v>
      </c>
      <c r="J131" s="36">
        <f>IF('Coding - Chris'!J131='Coding - Carolyn'!J131, 1, 0)</f>
        <v>1</v>
      </c>
      <c r="K131" s="36">
        <f>IF('Coding - Chris'!K131='Coding - Carolyn'!K131, 1, 0)</f>
        <v>1</v>
      </c>
      <c r="L131" s="36">
        <f>IF('Coding - Chris'!L131='Coding - Carolyn'!L131, 1, 0)</f>
        <v>1</v>
      </c>
      <c r="M131" s="36">
        <f>IF('Coding - Chris'!M131='Coding - Carolyn'!M131, 1, 0)</f>
        <v>1</v>
      </c>
      <c r="N131" s="36"/>
      <c r="O131" s="36">
        <f>IF('Coding - Chris'!O131='Coding - Carolyn'!O131, 1, 0)</f>
        <v>1</v>
      </c>
      <c r="P131" s="36">
        <f>IF('Coding - Chris'!P131='Coding - Carolyn'!P131, 1, 0)</f>
        <v>1</v>
      </c>
      <c r="Q131" s="36">
        <f>IF('Coding - Chris'!Q131='Coding - Carolyn'!Q131, 1, 0)</f>
        <v>1</v>
      </c>
      <c r="R131" s="36">
        <f>IF('Coding - Chris'!R131='Coding - Carolyn'!R131, 1, 0)</f>
        <v>1</v>
      </c>
      <c r="S131" s="36">
        <f>IF('Coding - Chris'!S131='Coding - Carolyn'!S131, 1, 0)</f>
        <v>1</v>
      </c>
      <c r="T131" s="36">
        <f>IF('Coding - Chris'!T131='Coding - Carolyn'!T131, 1, 0)</f>
        <v>1</v>
      </c>
      <c r="U131" s="36">
        <f>IF('Coding - Chris'!U131='Coding - Carolyn'!U131, 1, 0)</f>
        <v>1</v>
      </c>
      <c r="V131" s="36">
        <f>IF('Coding - Chris'!V131='Coding - Carolyn'!V131, 1, 0)</f>
        <v>1</v>
      </c>
      <c r="W131" s="36">
        <f>IF('Coding - Chris'!W131='Coding - Carolyn'!W131, 1, 0)</f>
        <v>1</v>
      </c>
      <c r="X131" s="36">
        <f>IF('Coding - Chris'!X131='Coding - Carolyn'!X131, 1, 0)</f>
        <v>1</v>
      </c>
      <c r="Y131" s="36">
        <f>IF('Coding - Chris'!Y131='Coding - Carolyn'!Y131, 1, 0)</f>
        <v>1</v>
      </c>
      <c r="Z131" s="36">
        <f>IF('Coding - Chris'!Z131='Coding - Carolyn'!Z131, 1, 0)</f>
        <v>1</v>
      </c>
      <c r="AA131" s="36">
        <f>IF('Coding - Chris'!AA131='Coding - Carolyn'!AA131, 1, 0)</f>
        <v>1</v>
      </c>
      <c r="AB131" s="36">
        <f>IF('Coding - Chris'!AB131='Coding - Carolyn'!AB131, 1, 0)</f>
        <v>1</v>
      </c>
      <c r="AC131" s="36">
        <f>IF('Coding - Chris'!AC131='Coding - Carolyn'!AC131, 1, 0)</f>
        <v>1</v>
      </c>
      <c r="AD131" s="36">
        <f>IF('Coding - Chris'!AD131='Coding - Carolyn'!AD131, 1, 0)</f>
        <v>1</v>
      </c>
      <c r="AE131" s="36">
        <f>IF('Coding - Chris'!AE131='Coding - Carolyn'!AE131, 1, 0)</f>
        <v>1</v>
      </c>
      <c r="AF131" s="36">
        <f>IF('Coding - Chris'!AF131='Coding - Carolyn'!AF131, 1, 0)</f>
        <v>1</v>
      </c>
      <c r="AG131" s="36"/>
      <c r="AH131" s="36">
        <f>IF('Coding - Chris'!AH131='Coding - Carolyn'!AH131, 1, 0)</f>
        <v>1</v>
      </c>
      <c r="AI131" s="36">
        <f>IF('Coding - Chris'!AI131='Coding - Carolyn'!AI131, 1, 0)</f>
        <v>1</v>
      </c>
      <c r="AJ131" s="36">
        <f>IF('Coding - Chris'!AJ131='Coding - Carolyn'!AJ131, 1, 0)</f>
        <v>1</v>
      </c>
      <c r="AK131" s="36">
        <f>IF('Coding - Chris'!AK131='Coding - Carolyn'!AK131, 1, 0)</f>
        <v>1</v>
      </c>
      <c r="AL131" s="36">
        <f>IF('Coding - Chris'!AL131='Coding - Carolyn'!AL131, 1, 0)</f>
        <v>1</v>
      </c>
      <c r="AM131" s="36">
        <f>IF('Coding - Chris'!AM131='Coding - Carolyn'!AM131, 1, 0)</f>
        <v>1</v>
      </c>
      <c r="AN131" s="36">
        <f>IF('Coding - Chris'!AN131='Coding - Carolyn'!AN131, 1, 0)</f>
        <v>1</v>
      </c>
      <c r="AO131" s="36">
        <f>IF('Coding - Chris'!AO131='Coding - Carolyn'!AO131, 1, 0)</f>
        <v>1</v>
      </c>
      <c r="AP131" s="36"/>
      <c r="AQ131" s="36">
        <f>IF('Coding - Chris'!AQ131='Coding - Carolyn'!AQ131, 1, 0)</f>
        <v>1</v>
      </c>
      <c r="AR131" s="36">
        <f>IF('Coding - Chris'!AR131='Coding - Carolyn'!AR131, 1, 0)</f>
        <v>1</v>
      </c>
      <c r="AS131" s="36">
        <f>IF('Coding - Chris'!AS131='Coding - Carolyn'!AS131, 1, 0)</f>
        <v>1</v>
      </c>
      <c r="AT131" s="36">
        <f>IF('Coding - Chris'!AT131='Coding - Carolyn'!AT131, 1, 0)</f>
        <v>1</v>
      </c>
      <c r="AU131" s="36">
        <f>IF('Coding - Chris'!AU131='Coding - Carolyn'!AU131, 1, 0)</f>
        <v>1</v>
      </c>
      <c r="AV131" s="36">
        <f>IF('Coding - Chris'!AV131='Coding - Carolyn'!AV131, 1, 0)</f>
        <v>1</v>
      </c>
      <c r="AW131" s="36">
        <f>IF('Coding - Chris'!AW131='Coding - Carolyn'!AW131, 1, 0)</f>
        <v>1</v>
      </c>
      <c r="AX131" s="36">
        <f>IF('Coding - Chris'!AX131='Coding - Carolyn'!AX131, 1, 0)</f>
        <v>1</v>
      </c>
      <c r="AY131" s="36">
        <f>IF('Coding - Chris'!AY131='Coding - Carolyn'!AY131, 1, 0)</f>
        <v>1</v>
      </c>
      <c r="AZ131" s="36">
        <f>IF('Coding - Chris'!AZ131='Coding - Carolyn'!AZ131, 1, 0)</f>
        <v>1</v>
      </c>
      <c r="BA131" s="36"/>
      <c r="BB131" s="36">
        <f>IF('Coding - Chris'!BB131='Coding - Carolyn'!BB131, 1, 0)</f>
        <v>1</v>
      </c>
      <c r="BC131" s="36">
        <f>IF('Coding - Chris'!BC131='Coding - Carolyn'!BC131, 1, 0)</f>
        <v>1</v>
      </c>
      <c r="BD131" s="36">
        <f>IF('Coding - Chris'!BD131='Coding - Carolyn'!BD131, 1, 0)</f>
        <v>1</v>
      </c>
      <c r="BE131" s="36">
        <f>IF('Coding - Chris'!BE131='Coding - Carolyn'!BE131, 1, 0)</f>
        <v>1</v>
      </c>
      <c r="BF131" s="36">
        <f>IF('Coding - Chris'!BF131='Coding - Carolyn'!BF131, 1, 0)</f>
        <v>1</v>
      </c>
      <c r="BG131" s="36">
        <f>IF('Coding - Chris'!BG131='Coding - Carolyn'!BG131, 1, 0)</f>
        <v>1</v>
      </c>
      <c r="BH131" s="36">
        <f>IF('Coding - Chris'!BH131='Coding - Carolyn'!BH131, 1, 0)</f>
        <v>1</v>
      </c>
      <c r="BI131" s="36">
        <f>IF('Coding - Chris'!BI131='Coding - Carolyn'!BI131, 1, 0)</f>
        <v>1</v>
      </c>
      <c r="BJ131" s="36">
        <f>IF('Coding - Chris'!BJ131='Coding - Carolyn'!BJ131, 1, 0)</f>
        <v>1</v>
      </c>
      <c r="BK131" s="36">
        <f>IF('Coding - Chris'!BK131='Coding - Carolyn'!BK131, 1, 0)</f>
        <v>1</v>
      </c>
      <c r="BL131" s="36">
        <f>IF('Coding - Chris'!BL131='Coding - Carolyn'!BL131, 1, 0)</f>
        <v>1</v>
      </c>
      <c r="BM131" s="36">
        <f>IF('Coding - Chris'!BM131='Coding - Carolyn'!BM131, 1, 0)</f>
        <v>1</v>
      </c>
      <c r="BN131" s="36">
        <f>IF('Coding - Chris'!BN131='Coding - Carolyn'!BN131, 1, 0)</f>
        <v>1</v>
      </c>
      <c r="BO131" s="36">
        <f>IF('Coding - Chris'!BO131='Coding - Carolyn'!BO131, 1, 0)</f>
        <v>1</v>
      </c>
      <c r="BP131" s="36">
        <f>IF('Coding - Chris'!BP131='Coding - Carolyn'!BP131, 1, 0)</f>
        <v>1</v>
      </c>
      <c r="BQ131" s="36">
        <f>IF('Coding - Chris'!BQ131='Coding - Carolyn'!BQ131, 1, 0)</f>
        <v>1</v>
      </c>
      <c r="BR131" s="36">
        <f>IF('Coding - Chris'!BR131='Coding - Carolyn'!BR131, 1, 0)</f>
        <v>1</v>
      </c>
      <c r="BS131" s="36">
        <f>IF('Coding - Chris'!BS131='Coding - Carolyn'!BS131, 1, 0)</f>
        <v>1</v>
      </c>
      <c r="BT131" s="36">
        <f>IF('Coding - Chris'!BT131='Coding - Carolyn'!BT131, 1, 0)</f>
        <v>1</v>
      </c>
      <c r="BV131" s="36">
        <f>IF('Coding - Chris'!BV131='Coding - Carolyn'!BV131, 1, 0)</f>
        <v>1</v>
      </c>
    </row>
    <row r="132" spans="1:74" ht="17.100000000000001" thickBot="1">
      <c r="A132" s="52">
        <v>247</v>
      </c>
      <c r="B132" s="44"/>
      <c r="C132" s="44"/>
      <c r="D132" s="44"/>
      <c r="E132" s="44"/>
      <c r="F132" s="44"/>
      <c r="H132" s="36">
        <f>IF('Coding - Chris'!H132='Coding - Carolyn'!H132, 1, 0)</f>
        <v>1</v>
      </c>
      <c r="I132" s="36">
        <f>IF('Coding - Chris'!I132='Coding - Carolyn'!I132, 1, 0)</f>
        <v>1</v>
      </c>
      <c r="J132" s="36">
        <f>IF('Coding - Chris'!J132='Coding - Carolyn'!J132, 1, 0)</f>
        <v>1</v>
      </c>
      <c r="K132" s="36">
        <f>IF('Coding - Chris'!K132='Coding - Carolyn'!K132, 1, 0)</f>
        <v>1</v>
      </c>
      <c r="L132" s="36">
        <f>IF('Coding - Chris'!L132='Coding - Carolyn'!L132, 1, 0)</f>
        <v>1</v>
      </c>
      <c r="M132" s="36">
        <f>IF('Coding - Chris'!M132='Coding - Carolyn'!M132, 1, 0)</f>
        <v>1</v>
      </c>
      <c r="N132" s="36"/>
      <c r="O132" s="36">
        <f>IF('Coding - Chris'!O132='Coding - Carolyn'!O132, 1, 0)</f>
        <v>1</v>
      </c>
      <c r="P132" s="36">
        <f>IF('Coding - Chris'!P132='Coding - Carolyn'!P132, 1, 0)</f>
        <v>1</v>
      </c>
      <c r="Q132" s="36">
        <f>IF('Coding - Chris'!Q132='Coding - Carolyn'!Q132, 1, 0)</f>
        <v>1</v>
      </c>
      <c r="R132" s="36">
        <f>IF('Coding - Chris'!R132='Coding - Carolyn'!R132, 1, 0)</f>
        <v>1</v>
      </c>
      <c r="S132" s="36">
        <f>IF('Coding - Chris'!S132='Coding - Carolyn'!S132, 1, 0)</f>
        <v>1</v>
      </c>
      <c r="T132" s="36">
        <f>IF('Coding - Chris'!T132='Coding - Carolyn'!T132, 1, 0)</f>
        <v>1</v>
      </c>
      <c r="U132" s="36">
        <f>IF('Coding - Chris'!U132='Coding - Carolyn'!U132, 1, 0)</f>
        <v>1</v>
      </c>
      <c r="V132" s="36">
        <f>IF('Coding - Chris'!V132='Coding - Carolyn'!V132, 1, 0)</f>
        <v>1</v>
      </c>
      <c r="W132" s="36">
        <f>IF('Coding - Chris'!W132='Coding - Carolyn'!W132, 1, 0)</f>
        <v>1</v>
      </c>
      <c r="X132" s="36">
        <f>IF('Coding - Chris'!X132='Coding - Carolyn'!X132, 1, 0)</f>
        <v>1</v>
      </c>
      <c r="Y132" s="36">
        <f>IF('Coding - Chris'!Y132='Coding - Carolyn'!Y132, 1, 0)</f>
        <v>1</v>
      </c>
      <c r="Z132" s="36">
        <f>IF('Coding - Chris'!Z132='Coding - Carolyn'!Z132, 1, 0)</f>
        <v>1</v>
      </c>
      <c r="AA132" s="36">
        <f>IF('Coding - Chris'!AA132='Coding - Carolyn'!AA132, 1, 0)</f>
        <v>1</v>
      </c>
      <c r="AB132" s="36">
        <f>IF('Coding - Chris'!AB132='Coding - Carolyn'!AB132, 1, 0)</f>
        <v>1</v>
      </c>
      <c r="AC132" s="36">
        <f>IF('Coding - Chris'!AC132='Coding - Carolyn'!AC132, 1, 0)</f>
        <v>1</v>
      </c>
      <c r="AD132" s="36">
        <f>IF('Coding - Chris'!AD132='Coding - Carolyn'!AD132, 1, 0)</f>
        <v>1</v>
      </c>
      <c r="AE132" s="36">
        <f>IF('Coding - Chris'!AE132='Coding - Carolyn'!AE132, 1, 0)</f>
        <v>1</v>
      </c>
      <c r="AF132" s="36">
        <f>IF('Coding - Chris'!AF132='Coding - Carolyn'!AF132, 1, 0)</f>
        <v>1</v>
      </c>
      <c r="AG132" s="36"/>
      <c r="AH132" s="36">
        <f>IF('Coding - Chris'!AH132='Coding - Carolyn'!AH132, 1, 0)</f>
        <v>1</v>
      </c>
      <c r="AI132" s="36">
        <f>IF('Coding - Chris'!AI132='Coding - Carolyn'!AI132, 1, 0)</f>
        <v>1</v>
      </c>
      <c r="AJ132" s="36">
        <f>IF('Coding - Chris'!AJ132='Coding - Carolyn'!AJ132, 1, 0)</f>
        <v>1</v>
      </c>
      <c r="AK132" s="36">
        <f>IF('Coding - Chris'!AK132='Coding - Carolyn'!AK132, 1, 0)</f>
        <v>1</v>
      </c>
      <c r="AL132" s="36">
        <f>IF('Coding - Chris'!AL132='Coding - Carolyn'!AL132, 1, 0)</f>
        <v>1</v>
      </c>
      <c r="AM132" s="36">
        <f>IF('Coding - Chris'!AM132='Coding - Carolyn'!AM132, 1, 0)</f>
        <v>1</v>
      </c>
      <c r="AN132" s="36">
        <f>IF('Coding - Chris'!AN132='Coding - Carolyn'!AN132, 1, 0)</f>
        <v>1</v>
      </c>
      <c r="AO132" s="36">
        <f>IF('Coding - Chris'!AO132='Coding - Carolyn'!AO132, 1, 0)</f>
        <v>1</v>
      </c>
      <c r="AP132" s="36"/>
      <c r="AQ132" s="36">
        <f>IF('Coding - Chris'!AQ132='Coding - Carolyn'!AQ132, 1, 0)</f>
        <v>1</v>
      </c>
      <c r="AR132" s="36">
        <f>IF('Coding - Chris'!AR132='Coding - Carolyn'!AR132, 1, 0)</f>
        <v>1</v>
      </c>
      <c r="AS132" s="36">
        <f>IF('Coding - Chris'!AS132='Coding - Carolyn'!AS132, 1, 0)</f>
        <v>1</v>
      </c>
      <c r="AT132" s="36">
        <f>IF('Coding - Chris'!AT132='Coding - Carolyn'!AT132, 1, 0)</f>
        <v>1</v>
      </c>
      <c r="AU132" s="36">
        <f>IF('Coding - Chris'!AU132='Coding - Carolyn'!AU132, 1, 0)</f>
        <v>1</v>
      </c>
      <c r="AV132" s="36">
        <f>IF('Coding - Chris'!AV132='Coding - Carolyn'!AV132, 1, 0)</f>
        <v>1</v>
      </c>
      <c r="AW132" s="36">
        <f>IF('Coding - Chris'!AW132='Coding - Carolyn'!AW132, 1, 0)</f>
        <v>1</v>
      </c>
      <c r="AX132" s="36">
        <f>IF('Coding - Chris'!AX132='Coding - Carolyn'!AX132, 1, 0)</f>
        <v>1</v>
      </c>
      <c r="AY132" s="36">
        <f>IF('Coding - Chris'!AY132='Coding - Carolyn'!AY132, 1, 0)</f>
        <v>1</v>
      </c>
      <c r="AZ132" s="36">
        <f>IF('Coding - Chris'!AZ132='Coding - Carolyn'!AZ132, 1, 0)</f>
        <v>1</v>
      </c>
      <c r="BA132" s="36"/>
      <c r="BB132" s="36">
        <f>IF('Coding - Chris'!BB132='Coding - Carolyn'!BB132, 1, 0)</f>
        <v>1</v>
      </c>
      <c r="BC132" s="36">
        <f>IF('Coding - Chris'!BC132='Coding - Carolyn'!BC132, 1, 0)</f>
        <v>1</v>
      </c>
      <c r="BD132" s="36">
        <f>IF('Coding - Chris'!BD132='Coding - Carolyn'!BD132, 1, 0)</f>
        <v>1</v>
      </c>
      <c r="BE132" s="36">
        <f>IF('Coding - Chris'!BE132='Coding - Carolyn'!BE132, 1, 0)</f>
        <v>1</v>
      </c>
      <c r="BF132" s="36">
        <f>IF('Coding - Chris'!BF132='Coding - Carolyn'!BF132, 1, 0)</f>
        <v>1</v>
      </c>
      <c r="BG132" s="36">
        <f>IF('Coding - Chris'!BG132='Coding - Carolyn'!BG132, 1, 0)</f>
        <v>1</v>
      </c>
      <c r="BH132" s="36">
        <f>IF('Coding - Chris'!BH132='Coding - Carolyn'!BH132, 1, 0)</f>
        <v>1</v>
      </c>
      <c r="BI132" s="36">
        <f>IF('Coding - Chris'!BI132='Coding - Carolyn'!BI132, 1, 0)</f>
        <v>1</v>
      </c>
      <c r="BJ132" s="36">
        <f>IF('Coding - Chris'!BJ132='Coding - Carolyn'!BJ132, 1, 0)</f>
        <v>1</v>
      </c>
      <c r="BK132" s="36">
        <f>IF('Coding - Chris'!BK132='Coding - Carolyn'!BK132, 1, 0)</f>
        <v>1</v>
      </c>
      <c r="BL132" s="36">
        <f>IF('Coding - Chris'!BL132='Coding - Carolyn'!BL132, 1, 0)</f>
        <v>1</v>
      </c>
      <c r="BM132" s="36">
        <f>IF('Coding - Chris'!BM132='Coding - Carolyn'!BM132, 1, 0)</f>
        <v>1</v>
      </c>
      <c r="BN132" s="36">
        <f>IF('Coding - Chris'!BN132='Coding - Carolyn'!BN132, 1, 0)</f>
        <v>1</v>
      </c>
      <c r="BO132" s="36">
        <f>IF('Coding - Chris'!BO132='Coding - Carolyn'!BO132, 1, 0)</f>
        <v>1</v>
      </c>
      <c r="BP132" s="36">
        <f>IF('Coding - Chris'!BP132='Coding - Carolyn'!BP132, 1, 0)</f>
        <v>1</v>
      </c>
      <c r="BQ132" s="36">
        <f>IF('Coding - Chris'!BQ132='Coding - Carolyn'!BQ132, 1, 0)</f>
        <v>1</v>
      </c>
      <c r="BR132" s="36">
        <f>IF('Coding - Chris'!BR132='Coding - Carolyn'!BR132, 1, 0)</f>
        <v>1</v>
      </c>
      <c r="BS132" s="36">
        <f>IF('Coding - Chris'!BS132='Coding - Carolyn'!BS132, 1, 0)</f>
        <v>1</v>
      </c>
      <c r="BT132" s="36">
        <f>IF('Coding - Chris'!BT132='Coding - Carolyn'!BT132, 1, 0)</f>
        <v>1</v>
      </c>
      <c r="BV132" s="36">
        <f>IF('Coding - Chris'!BV132='Coding - Carolyn'!BV132, 1, 0)</f>
        <v>1</v>
      </c>
    </row>
    <row r="133" spans="1:74" ht="17.100000000000001" thickBot="1">
      <c r="A133" s="52">
        <v>248</v>
      </c>
      <c r="B133" s="44"/>
      <c r="C133" s="44"/>
      <c r="D133" s="44"/>
      <c r="E133" s="44"/>
      <c r="F133" s="44"/>
      <c r="H133" s="36">
        <f>IF('Coding - Chris'!H133='Coding - Carolyn'!H133, 1, 0)</f>
        <v>1</v>
      </c>
      <c r="I133" s="36">
        <f>IF('Coding - Chris'!I133='Coding - Carolyn'!I133, 1, 0)</f>
        <v>1</v>
      </c>
      <c r="J133" s="36">
        <f>IF('Coding - Chris'!J133='Coding - Carolyn'!J133, 1, 0)</f>
        <v>1</v>
      </c>
      <c r="K133" s="36">
        <f>IF('Coding - Chris'!K133='Coding - Carolyn'!K133, 1, 0)</f>
        <v>1</v>
      </c>
      <c r="L133" s="36">
        <f>IF('Coding - Chris'!L133='Coding - Carolyn'!L133, 1, 0)</f>
        <v>1</v>
      </c>
      <c r="M133" s="36">
        <f>IF('Coding - Chris'!M133='Coding - Carolyn'!M133, 1, 0)</f>
        <v>1</v>
      </c>
      <c r="N133" s="36"/>
      <c r="O133" s="36">
        <f>IF('Coding - Chris'!O133='Coding - Carolyn'!O133, 1, 0)</f>
        <v>1</v>
      </c>
      <c r="P133" s="36">
        <f>IF('Coding - Chris'!P133='Coding - Carolyn'!P133, 1, 0)</f>
        <v>1</v>
      </c>
      <c r="Q133" s="36">
        <f>IF('Coding - Chris'!Q133='Coding - Carolyn'!Q133, 1, 0)</f>
        <v>1</v>
      </c>
      <c r="R133" s="36">
        <f>IF('Coding - Chris'!R133='Coding - Carolyn'!R133, 1, 0)</f>
        <v>1</v>
      </c>
      <c r="S133" s="36">
        <f>IF('Coding - Chris'!S133='Coding - Carolyn'!S133, 1, 0)</f>
        <v>1</v>
      </c>
      <c r="T133" s="36">
        <f>IF('Coding - Chris'!T133='Coding - Carolyn'!T133, 1, 0)</f>
        <v>1</v>
      </c>
      <c r="U133" s="36">
        <f>IF('Coding - Chris'!U133='Coding - Carolyn'!U133, 1, 0)</f>
        <v>1</v>
      </c>
      <c r="V133" s="36">
        <f>IF('Coding - Chris'!V133='Coding - Carolyn'!V133, 1, 0)</f>
        <v>1</v>
      </c>
      <c r="W133" s="36">
        <f>IF('Coding - Chris'!W133='Coding - Carolyn'!W133, 1, 0)</f>
        <v>1</v>
      </c>
      <c r="X133" s="36">
        <f>IF('Coding - Chris'!X133='Coding - Carolyn'!X133, 1, 0)</f>
        <v>1</v>
      </c>
      <c r="Y133" s="36">
        <f>IF('Coding - Chris'!Y133='Coding - Carolyn'!Y133, 1, 0)</f>
        <v>1</v>
      </c>
      <c r="Z133" s="36">
        <f>IF('Coding - Chris'!Z133='Coding - Carolyn'!Z133, 1, 0)</f>
        <v>1</v>
      </c>
      <c r="AA133" s="36">
        <f>IF('Coding - Chris'!AA133='Coding - Carolyn'!AA133, 1, 0)</f>
        <v>1</v>
      </c>
      <c r="AB133" s="36">
        <f>IF('Coding - Chris'!AB133='Coding - Carolyn'!AB133, 1, 0)</f>
        <v>1</v>
      </c>
      <c r="AC133" s="36">
        <f>IF('Coding - Chris'!AC133='Coding - Carolyn'!AC133, 1, 0)</f>
        <v>1</v>
      </c>
      <c r="AD133" s="36">
        <f>IF('Coding - Chris'!AD133='Coding - Carolyn'!AD133, 1, 0)</f>
        <v>1</v>
      </c>
      <c r="AE133" s="36">
        <f>IF('Coding - Chris'!AE133='Coding - Carolyn'!AE133, 1, 0)</f>
        <v>1</v>
      </c>
      <c r="AF133" s="36">
        <f>IF('Coding - Chris'!AF133='Coding - Carolyn'!AF133, 1, 0)</f>
        <v>1</v>
      </c>
      <c r="AG133" s="36"/>
      <c r="AH133" s="36">
        <f>IF('Coding - Chris'!AH133='Coding - Carolyn'!AH133, 1, 0)</f>
        <v>1</v>
      </c>
      <c r="AI133" s="36">
        <f>IF('Coding - Chris'!AI133='Coding - Carolyn'!AI133, 1, 0)</f>
        <v>1</v>
      </c>
      <c r="AJ133" s="36">
        <f>IF('Coding - Chris'!AJ133='Coding - Carolyn'!AJ133, 1, 0)</f>
        <v>1</v>
      </c>
      <c r="AK133" s="36">
        <f>IF('Coding - Chris'!AK133='Coding - Carolyn'!AK133, 1, 0)</f>
        <v>1</v>
      </c>
      <c r="AL133" s="36">
        <f>IF('Coding - Chris'!AL133='Coding - Carolyn'!AL133, 1, 0)</f>
        <v>1</v>
      </c>
      <c r="AM133" s="36">
        <f>IF('Coding - Chris'!AM133='Coding - Carolyn'!AM133, 1, 0)</f>
        <v>1</v>
      </c>
      <c r="AN133" s="36">
        <f>IF('Coding - Chris'!AN133='Coding - Carolyn'!AN133, 1, 0)</f>
        <v>1</v>
      </c>
      <c r="AO133" s="36">
        <f>IF('Coding - Chris'!AO133='Coding - Carolyn'!AO133, 1, 0)</f>
        <v>1</v>
      </c>
      <c r="AP133" s="36"/>
      <c r="AQ133" s="36">
        <f>IF('Coding - Chris'!AQ133='Coding - Carolyn'!AQ133, 1, 0)</f>
        <v>1</v>
      </c>
      <c r="AR133" s="36">
        <f>IF('Coding - Chris'!AR133='Coding - Carolyn'!AR133, 1, 0)</f>
        <v>1</v>
      </c>
      <c r="AS133" s="36">
        <f>IF('Coding - Chris'!AS133='Coding - Carolyn'!AS133, 1, 0)</f>
        <v>1</v>
      </c>
      <c r="AT133" s="36">
        <f>IF('Coding - Chris'!AT133='Coding - Carolyn'!AT133, 1, 0)</f>
        <v>1</v>
      </c>
      <c r="AU133" s="36">
        <f>IF('Coding - Chris'!AU133='Coding - Carolyn'!AU133, 1, 0)</f>
        <v>1</v>
      </c>
      <c r="AV133" s="36">
        <f>IF('Coding - Chris'!AV133='Coding - Carolyn'!AV133, 1, 0)</f>
        <v>1</v>
      </c>
      <c r="AW133" s="36">
        <f>IF('Coding - Chris'!AW133='Coding - Carolyn'!AW133, 1, 0)</f>
        <v>1</v>
      </c>
      <c r="AX133" s="36">
        <f>IF('Coding - Chris'!AX133='Coding - Carolyn'!AX133, 1, 0)</f>
        <v>1</v>
      </c>
      <c r="AY133" s="36">
        <f>IF('Coding - Chris'!AY133='Coding - Carolyn'!AY133, 1, 0)</f>
        <v>1</v>
      </c>
      <c r="AZ133" s="36">
        <f>IF('Coding - Chris'!AZ133='Coding - Carolyn'!AZ133, 1, 0)</f>
        <v>1</v>
      </c>
      <c r="BA133" s="36"/>
      <c r="BB133" s="36">
        <f>IF('Coding - Chris'!BB133='Coding - Carolyn'!BB133, 1, 0)</f>
        <v>1</v>
      </c>
      <c r="BC133" s="36">
        <f>IF('Coding - Chris'!BC133='Coding - Carolyn'!BC133, 1, 0)</f>
        <v>1</v>
      </c>
      <c r="BD133" s="36">
        <f>IF('Coding - Chris'!BD133='Coding - Carolyn'!BD133, 1, 0)</f>
        <v>1</v>
      </c>
      <c r="BE133" s="36">
        <f>IF('Coding - Chris'!BE133='Coding - Carolyn'!BE133, 1, 0)</f>
        <v>1</v>
      </c>
      <c r="BF133" s="36">
        <f>IF('Coding - Chris'!BF133='Coding - Carolyn'!BF133, 1, 0)</f>
        <v>1</v>
      </c>
      <c r="BG133" s="36">
        <f>IF('Coding - Chris'!BG133='Coding - Carolyn'!BG133, 1, 0)</f>
        <v>1</v>
      </c>
      <c r="BH133" s="36">
        <f>IF('Coding - Chris'!BH133='Coding - Carolyn'!BH133, 1, 0)</f>
        <v>1</v>
      </c>
      <c r="BI133" s="36">
        <f>IF('Coding - Chris'!BI133='Coding - Carolyn'!BI133, 1, 0)</f>
        <v>1</v>
      </c>
      <c r="BJ133" s="36">
        <f>IF('Coding - Chris'!BJ133='Coding - Carolyn'!BJ133, 1, 0)</f>
        <v>1</v>
      </c>
      <c r="BK133" s="36">
        <f>IF('Coding - Chris'!BK133='Coding - Carolyn'!BK133, 1, 0)</f>
        <v>1</v>
      </c>
      <c r="BL133" s="36">
        <f>IF('Coding - Chris'!BL133='Coding - Carolyn'!BL133, 1, 0)</f>
        <v>1</v>
      </c>
      <c r="BM133" s="36">
        <f>IF('Coding - Chris'!BM133='Coding - Carolyn'!BM133, 1, 0)</f>
        <v>1</v>
      </c>
      <c r="BN133" s="36">
        <f>IF('Coding - Chris'!BN133='Coding - Carolyn'!BN133, 1, 0)</f>
        <v>1</v>
      </c>
      <c r="BO133" s="36">
        <f>IF('Coding - Chris'!BO133='Coding - Carolyn'!BO133, 1, 0)</f>
        <v>1</v>
      </c>
      <c r="BP133" s="36">
        <f>IF('Coding - Chris'!BP133='Coding - Carolyn'!BP133, 1, 0)</f>
        <v>1</v>
      </c>
      <c r="BQ133" s="36">
        <f>IF('Coding - Chris'!BQ133='Coding - Carolyn'!BQ133, 1, 0)</f>
        <v>1</v>
      </c>
      <c r="BR133" s="36">
        <f>IF('Coding - Chris'!BR133='Coding - Carolyn'!BR133, 1, 0)</f>
        <v>1</v>
      </c>
      <c r="BS133" s="36">
        <f>IF('Coding - Chris'!BS133='Coding - Carolyn'!BS133, 1, 0)</f>
        <v>1</v>
      </c>
      <c r="BT133" s="36">
        <f>IF('Coding - Chris'!BT133='Coding - Carolyn'!BT133, 1, 0)</f>
        <v>1</v>
      </c>
      <c r="BV133" s="36">
        <f>IF('Coding - Chris'!BV133='Coding - Carolyn'!BV133, 1, 0)</f>
        <v>1</v>
      </c>
    </row>
    <row r="134" spans="1:74" ht="17.100000000000001" thickBot="1">
      <c r="A134" s="52">
        <v>249</v>
      </c>
      <c r="B134" s="44"/>
      <c r="C134" s="44"/>
      <c r="D134" s="44"/>
      <c r="E134" s="44"/>
      <c r="F134" s="44"/>
      <c r="H134" s="36">
        <f>IF('Coding - Chris'!H134='Coding - Carolyn'!H134, 1, 0)</f>
        <v>1</v>
      </c>
      <c r="I134" s="36">
        <f>IF('Coding - Chris'!I134='Coding - Carolyn'!I134, 1, 0)</f>
        <v>1</v>
      </c>
      <c r="J134" s="36">
        <f>IF('Coding - Chris'!J134='Coding - Carolyn'!J134, 1, 0)</f>
        <v>1</v>
      </c>
      <c r="K134" s="36">
        <f>IF('Coding - Chris'!K134='Coding - Carolyn'!K134, 1, 0)</f>
        <v>1</v>
      </c>
      <c r="L134" s="36">
        <f>IF('Coding - Chris'!L134='Coding - Carolyn'!L134, 1, 0)</f>
        <v>1</v>
      </c>
      <c r="M134" s="36">
        <f>IF('Coding - Chris'!M134='Coding - Carolyn'!M134, 1, 0)</f>
        <v>1</v>
      </c>
      <c r="N134" s="36"/>
      <c r="O134" s="36">
        <f>IF('Coding - Chris'!O134='Coding - Carolyn'!O134, 1, 0)</f>
        <v>1</v>
      </c>
      <c r="P134" s="36">
        <f>IF('Coding - Chris'!P134='Coding - Carolyn'!P134, 1, 0)</f>
        <v>1</v>
      </c>
      <c r="Q134" s="36">
        <f>IF('Coding - Chris'!Q134='Coding - Carolyn'!Q134, 1, 0)</f>
        <v>1</v>
      </c>
      <c r="R134" s="36">
        <f>IF('Coding - Chris'!R134='Coding - Carolyn'!R134, 1, 0)</f>
        <v>1</v>
      </c>
      <c r="S134" s="36">
        <f>IF('Coding - Chris'!S134='Coding - Carolyn'!S134, 1, 0)</f>
        <v>1</v>
      </c>
      <c r="T134" s="36">
        <f>IF('Coding - Chris'!T134='Coding - Carolyn'!T134, 1, 0)</f>
        <v>1</v>
      </c>
      <c r="U134" s="36">
        <f>IF('Coding - Chris'!U134='Coding - Carolyn'!U134, 1, 0)</f>
        <v>1</v>
      </c>
      <c r="V134" s="36">
        <f>IF('Coding - Chris'!V134='Coding - Carolyn'!V134, 1, 0)</f>
        <v>1</v>
      </c>
      <c r="W134" s="36">
        <f>IF('Coding - Chris'!W134='Coding - Carolyn'!W134, 1, 0)</f>
        <v>1</v>
      </c>
      <c r="X134" s="36">
        <f>IF('Coding - Chris'!X134='Coding - Carolyn'!X134, 1, 0)</f>
        <v>1</v>
      </c>
      <c r="Y134" s="36">
        <f>IF('Coding - Chris'!Y134='Coding - Carolyn'!Y134, 1, 0)</f>
        <v>1</v>
      </c>
      <c r="Z134" s="36">
        <f>IF('Coding - Chris'!Z134='Coding - Carolyn'!Z134, 1, 0)</f>
        <v>1</v>
      </c>
      <c r="AA134" s="36">
        <f>IF('Coding - Chris'!AA134='Coding - Carolyn'!AA134, 1, 0)</f>
        <v>1</v>
      </c>
      <c r="AB134" s="36">
        <f>IF('Coding - Chris'!AB134='Coding - Carolyn'!AB134, 1, 0)</f>
        <v>1</v>
      </c>
      <c r="AC134" s="36">
        <f>IF('Coding - Chris'!AC134='Coding - Carolyn'!AC134, 1, 0)</f>
        <v>1</v>
      </c>
      <c r="AD134" s="36">
        <f>IF('Coding - Chris'!AD134='Coding - Carolyn'!AD134, 1, 0)</f>
        <v>1</v>
      </c>
      <c r="AE134" s="36">
        <f>IF('Coding - Chris'!AE134='Coding - Carolyn'!AE134, 1, 0)</f>
        <v>1</v>
      </c>
      <c r="AF134" s="36">
        <f>IF('Coding - Chris'!AF134='Coding - Carolyn'!AF134, 1, 0)</f>
        <v>1</v>
      </c>
      <c r="AG134" s="36"/>
      <c r="AH134" s="36">
        <f>IF('Coding - Chris'!AH134='Coding - Carolyn'!AH134, 1, 0)</f>
        <v>1</v>
      </c>
      <c r="AI134" s="36">
        <f>IF('Coding - Chris'!AI134='Coding - Carolyn'!AI134, 1, 0)</f>
        <v>1</v>
      </c>
      <c r="AJ134" s="36">
        <f>IF('Coding - Chris'!AJ134='Coding - Carolyn'!AJ134, 1, 0)</f>
        <v>1</v>
      </c>
      <c r="AK134" s="36">
        <f>IF('Coding - Chris'!AK134='Coding - Carolyn'!AK134, 1, 0)</f>
        <v>1</v>
      </c>
      <c r="AL134" s="36">
        <f>IF('Coding - Chris'!AL134='Coding - Carolyn'!AL134, 1, 0)</f>
        <v>1</v>
      </c>
      <c r="AM134" s="36">
        <f>IF('Coding - Chris'!AM134='Coding - Carolyn'!AM134, 1, 0)</f>
        <v>1</v>
      </c>
      <c r="AN134" s="36">
        <f>IF('Coding - Chris'!AN134='Coding - Carolyn'!AN134, 1, 0)</f>
        <v>1</v>
      </c>
      <c r="AO134" s="36">
        <f>IF('Coding - Chris'!AO134='Coding - Carolyn'!AO134, 1, 0)</f>
        <v>1</v>
      </c>
      <c r="AP134" s="36"/>
      <c r="AQ134" s="36">
        <f>IF('Coding - Chris'!AQ134='Coding - Carolyn'!AQ134, 1, 0)</f>
        <v>1</v>
      </c>
      <c r="AR134" s="36">
        <f>IF('Coding - Chris'!AR134='Coding - Carolyn'!AR134, 1, 0)</f>
        <v>1</v>
      </c>
      <c r="AS134" s="36">
        <f>IF('Coding - Chris'!AS134='Coding - Carolyn'!AS134, 1, 0)</f>
        <v>1</v>
      </c>
      <c r="AT134" s="36">
        <f>IF('Coding - Chris'!AT134='Coding - Carolyn'!AT134, 1, 0)</f>
        <v>1</v>
      </c>
      <c r="AU134" s="36">
        <f>IF('Coding - Chris'!AU134='Coding - Carolyn'!AU134, 1, 0)</f>
        <v>1</v>
      </c>
      <c r="AV134" s="36">
        <f>IF('Coding - Chris'!AV134='Coding - Carolyn'!AV134, 1, 0)</f>
        <v>1</v>
      </c>
      <c r="AW134" s="36">
        <f>IF('Coding - Chris'!AW134='Coding - Carolyn'!AW134, 1, 0)</f>
        <v>1</v>
      </c>
      <c r="AX134" s="36">
        <f>IF('Coding - Chris'!AX134='Coding - Carolyn'!AX134, 1, 0)</f>
        <v>1</v>
      </c>
      <c r="AY134" s="36">
        <f>IF('Coding - Chris'!AY134='Coding - Carolyn'!AY134, 1, 0)</f>
        <v>1</v>
      </c>
      <c r="AZ134" s="36">
        <f>IF('Coding - Chris'!AZ134='Coding - Carolyn'!AZ134, 1, 0)</f>
        <v>1</v>
      </c>
      <c r="BA134" s="36"/>
      <c r="BB134" s="36">
        <f>IF('Coding - Chris'!BB134='Coding - Carolyn'!BB134, 1, 0)</f>
        <v>1</v>
      </c>
      <c r="BC134" s="36">
        <f>IF('Coding - Chris'!BC134='Coding - Carolyn'!BC134, 1, 0)</f>
        <v>1</v>
      </c>
      <c r="BD134" s="36">
        <f>IF('Coding - Chris'!BD134='Coding - Carolyn'!BD134, 1, 0)</f>
        <v>1</v>
      </c>
      <c r="BE134" s="36">
        <f>IF('Coding - Chris'!BE134='Coding - Carolyn'!BE134, 1, 0)</f>
        <v>1</v>
      </c>
      <c r="BF134" s="36">
        <f>IF('Coding - Chris'!BF134='Coding - Carolyn'!BF134, 1, 0)</f>
        <v>1</v>
      </c>
      <c r="BG134" s="36">
        <f>IF('Coding - Chris'!BG134='Coding - Carolyn'!BG134, 1, 0)</f>
        <v>1</v>
      </c>
      <c r="BH134" s="36">
        <f>IF('Coding - Chris'!BH134='Coding - Carolyn'!BH134, 1, 0)</f>
        <v>1</v>
      </c>
      <c r="BI134" s="36">
        <f>IF('Coding - Chris'!BI134='Coding - Carolyn'!BI134, 1, 0)</f>
        <v>1</v>
      </c>
      <c r="BJ134" s="36">
        <f>IF('Coding - Chris'!BJ134='Coding - Carolyn'!BJ134, 1, 0)</f>
        <v>1</v>
      </c>
      <c r="BK134" s="36">
        <f>IF('Coding - Chris'!BK134='Coding - Carolyn'!BK134, 1, 0)</f>
        <v>1</v>
      </c>
      <c r="BL134" s="36">
        <f>IF('Coding - Chris'!BL134='Coding - Carolyn'!BL134, 1, 0)</f>
        <v>1</v>
      </c>
      <c r="BM134" s="36">
        <f>IF('Coding - Chris'!BM134='Coding - Carolyn'!BM134, 1, 0)</f>
        <v>1</v>
      </c>
      <c r="BN134" s="36">
        <f>IF('Coding - Chris'!BN134='Coding - Carolyn'!BN134, 1, 0)</f>
        <v>1</v>
      </c>
      <c r="BO134" s="36">
        <f>IF('Coding - Chris'!BO134='Coding - Carolyn'!BO134, 1, 0)</f>
        <v>1</v>
      </c>
      <c r="BP134" s="36">
        <f>IF('Coding - Chris'!BP134='Coding - Carolyn'!BP134, 1, 0)</f>
        <v>1</v>
      </c>
      <c r="BQ134" s="36">
        <f>IF('Coding - Chris'!BQ134='Coding - Carolyn'!BQ134, 1, 0)</f>
        <v>1</v>
      </c>
      <c r="BR134" s="36">
        <f>IF('Coding - Chris'!BR134='Coding - Carolyn'!BR134, 1, 0)</f>
        <v>1</v>
      </c>
      <c r="BS134" s="36">
        <f>IF('Coding - Chris'!BS134='Coding - Carolyn'!BS134, 1, 0)</f>
        <v>1</v>
      </c>
      <c r="BT134" s="36">
        <f>IF('Coding - Chris'!BT134='Coding - Carolyn'!BT134, 1, 0)</f>
        <v>1</v>
      </c>
      <c r="BV134" s="36">
        <f>IF('Coding - Chris'!BV134='Coding - Carolyn'!BV134, 1, 0)</f>
        <v>1</v>
      </c>
    </row>
    <row r="135" spans="1:74" ht="17.100000000000001" thickBot="1">
      <c r="A135" s="52">
        <v>250</v>
      </c>
      <c r="B135" s="44"/>
      <c r="C135" s="44"/>
      <c r="D135" s="44"/>
      <c r="E135" s="44"/>
      <c r="F135" s="44"/>
      <c r="H135" s="36">
        <f>IF('Coding - Chris'!H135='Coding - Carolyn'!H135, 1, 0)</f>
        <v>1</v>
      </c>
      <c r="I135" s="36">
        <f>IF('Coding - Chris'!I135='Coding - Carolyn'!I135, 1, 0)</f>
        <v>1</v>
      </c>
      <c r="J135" s="36">
        <f>IF('Coding - Chris'!J135='Coding - Carolyn'!J135, 1, 0)</f>
        <v>1</v>
      </c>
      <c r="K135" s="36">
        <f>IF('Coding - Chris'!K135='Coding - Carolyn'!K135, 1, 0)</f>
        <v>1</v>
      </c>
      <c r="L135" s="36">
        <f>IF('Coding - Chris'!L135='Coding - Carolyn'!L135, 1, 0)</f>
        <v>1</v>
      </c>
      <c r="M135" s="36">
        <f>IF('Coding - Chris'!M135='Coding - Carolyn'!M135, 1, 0)</f>
        <v>1</v>
      </c>
      <c r="N135" s="36"/>
      <c r="O135" s="36">
        <f>IF('Coding - Chris'!O135='Coding - Carolyn'!O135, 1, 0)</f>
        <v>1</v>
      </c>
      <c r="P135" s="36">
        <f>IF('Coding - Chris'!P135='Coding - Carolyn'!P135, 1, 0)</f>
        <v>1</v>
      </c>
      <c r="Q135" s="36">
        <f>IF('Coding - Chris'!Q135='Coding - Carolyn'!Q135, 1, 0)</f>
        <v>1</v>
      </c>
      <c r="R135" s="36">
        <f>IF('Coding - Chris'!R135='Coding - Carolyn'!R135, 1, 0)</f>
        <v>1</v>
      </c>
      <c r="S135" s="36">
        <f>IF('Coding - Chris'!S135='Coding - Carolyn'!S135, 1, 0)</f>
        <v>1</v>
      </c>
      <c r="T135" s="36">
        <f>IF('Coding - Chris'!T135='Coding - Carolyn'!T135, 1, 0)</f>
        <v>1</v>
      </c>
      <c r="U135" s="36">
        <f>IF('Coding - Chris'!U135='Coding - Carolyn'!U135, 1, 0)</f>
        <v>1</v>
      </c>
      <c r="V135" s="36">
        <f>IF('Coding - Chris'!V135='Coding - Carolyn'!V135, 1, 0)</f>
        <v>1</v>
      </c>
      <c r="W135" s="36">
        <f>IF('Coding - Chris'!W135='Coding - Carolyn'!W135, 1, 0)</f>
        <v>1</v>
      </c>
      <c r="X135" s="36">
        <f>IF('Coding - Chris'!X135='Coding - Carolyn'!X135, 1, 0)</f>
        <v>1</v>
      </c>
      <c r="Y135" s="36">
        <f>IF('Coding - Chris'!Y135='Coding - Carolyn'!Y135, 1, 0)</f>
        <v>1</v>
      </c>
      <c r="Z135" s="36">
        <f>IF('Coding - Chris'!Z135='Coding - Carolyn'!Z135, 1, 0)</f>
        <v>1</v>
      </c>
      <c r="AA135" s="36">
        <f>IF('Coding - Chris'!AA135='Coding - Carolyn'!AA135, 1, 0)</f>
        <v>1</v>
      </c>
      <c r="AB135" s="36">
        <f>IF('Coding - Chris'!AB135='Coding - Carolyn'!AB135, 1, 0)</f>
        <v>1</v>
      </c>
      <c r="AC135" s="36">
        <f>IF('Coding - Chris'!AC135='Coding - Carolyn'!AC135, 1, 0)</f>
        <v>1</v>
      </c>
      <c r="AD135" s="36">
        <f>IF('Coding - Chris'!AD135='Coding - Carolyn'!AD135, 1, 0)</f>
        <v>1</v>
      </c>
      <c r="AE135" s="36">
        <f>IF('Coding - Chris'!AE135='Coding - Carolyn'!AE135, 1, 0)</f>
        <v>1</v>
      </c>
      <c r="AF135" s="36">
        <f>IF('Coding - Chris'!AF135='Coding - Carolyn'!AF135, 1, 0)</f>
        <v>1</v>
      </c>
      <c r="AG135" s="36"/>
      <c r="AH135" s="36">
        <f>IF('Coding - Chris'!AH135='Coding - Carolyn'!AH135, 1, 0)</f>
        <v>1</v>
      </c>
      <c r="AI135" s="36">
        <f>IF('Coding - Chris'!AI135='Coding - Carolyn'!AI135, 1, 0)</f>
        <v>1</v>
      </c>
      <c r="AJ135" s="36">
        <f>IF('Coding - Chris'!AJ135='Coding - Carolyn'!AJ135, 1, 0)</f>
        <v>1</v>
      </c>
      <c r="AK135" s="36">
        <f>IF('Coding - Chris'!AK135='Coding - Carolyn'!AK135, 1, 0)</f>
        <v>1</v>
      </c>
      <c r="AL135" s="36">
        <f>IF('Coding - Chris'!AL135='Coding - Carolyn'!AL135, 1, 0)</f>
        <v>1</v>
      </c>
      <c r="AM135" s="36">
        <f>IF('Coding - Chris'!AM135='Coding - Carolyn'!AM135, 1, 0)</f>
        <v>1</v>
      </c>
      <c r="AN135" s="36">
        <f>IF('Coding - Chris'!AN135='Coding - Carolyn'!AN135, 1, 0)</f>
        <v>1</v>
      </c>
      <c r="AO135" s="36">
        <f>IF('Coding - Chris'!AO135='Coding - Carolyn'!AO135, 1, 0)</f>
        <v>1</v>
      </c>
      <c r="AP135" s="36"/>
      <c r="AQ135" s="36">
        <f>IF('Coding - Chris'!AQ135='Coding - Carolyn'!AQ135, 1, 0)</f>
        <v>1</v>
      </c>
      <c r="AR135" s="36">
        <f>IF('Coding - Chris'!AR135='Coding - Carolyn'!AR135, 1, 0)</f>
        <v>1</v>
      </c>
      <c r="AS135" s="36">
        <f>IF('Coding - Chris'!AS135='Coding - Carolyn'!AS135, 1, 0)</f>
        <v>1</v>
      </c>
      <c r="AT135" s="36">
        <f>IF('Coding - Chris'!AT135='Coding - Carolyn'!AT135, 1, 0)</f>
        <v>1</v>
      </c>
      <c r="AU135" s="36">
        <f>IF('Coding - Chris'!AU135='Coding - Carolyn'!AU135, 1, 0)</f>
        <v>1</v>
      </c>
      <c r="AV135" s="36">
        <f>IF('Coding - Chris'!AV135='Coding - Carolyn'!AV135, 1, 0)</f>
        <v>1</v>
      </c>
      <c r="AW135" s="36">
        <f>IF('Coding - Chris'!AW135='Coding - Carolyn'!AW135, 1, 0)</f>
        <v>1</v>
      </c>
      <c r="AX135" s="36">
        <f>IF('Coding - Chris'!AX135='Coding - Carolyn'!AX135, 1, 0)</f>
        <v>1</v>
      </c>
      <c r="AY135" s="36">
        <f>IF('Coding - Chris'!AY135='Coding - Carolyn'!AY135, 1, 0)</f>
        <v>1</v>
      </c>
      <c r="AZ135" s="36">
        <f>IF('Coding - Chris'!AZ135='Coding - Carolyn'!AZ135, 1, 0)</f>
        <v>1</v>
      </c>
      <c r="BA135" s="36"/>
      <c r="BB135" s="36">
        <f>IF('Coding - Chris'!BB135='Coding - Carolyn'!BB135, 1, 0)</f>
        <v>1</v>
      </c>
      <c r="BC135" s="36">
        <f>IF('Coding - Chris'!BC135='Coding - Carolyn'!BC135, 1, 0)</f>
        <v>1</v>
      </c>
      <c r="BD135" s="36">
        <f>IF('Coding - Chris'!BD135='Coding - Carolyn'!BD135, 1, 0)</f>
        <v>1</v>
      </c>
      <c r="BE135" s="36">
        <f>IF('Coding - Chris'!BE135='Coding - Carolyn'!BE135, 1, 0)</f>
        <v>1</v>
      </c>
      <c r="BF135" s="36">
        <f>IF('Coding - Chris'!BF135='Coding - Carolyn'!BF135, 1, 0)</f>
        <v>1</v>
      </c>
      <c r="BG135" s="36">
        <f>IF('Coding - Chris'!BG135='Coding - Carolyn'!BG135, 1, 0)</f>
        <v>1</v>
      </c>
      <c r="BH135" s="36">
        <f>IF('Coding - Chris'!BH135='Coding - Carolyn'!BH135, 1, 0)</f>
        <v>1</v>
      </c>
      <c r="BI135" s="36">
        <f>IF('Coding - Chris'!BI135='Coding - Carolyn'!BI135, 1, 0)</f>
        <v>1</v>
      </c>
      <c r="BJ135" s="36">
        <f>IF('Coding - Chris'!BJ135='Coding - Carolyn'!BJ135, 1, 0)</f>
        <v>1</v>
      </c>
      <c r="BK135" s="36">
        <f>IF('Coding - Chris'!BK135='Coding - Carolyn'!BK135, 1, 0)</f>
        <v>1</v>
      </c>
      <c r="BL135" s="36">
        <f>IF('Coding - Chris'!BL135='Coding - Carolyn'!BL135, 1, 0)</f>
        <v>1</v>
      </c>
      <c r="BM135" s="36">
        <f>IF('Coding - Chris'!BM135='Coding - Carolyn'!BM135, 1, 0)</f>
        <v>1</v>
      </c>
      <c r="BN135" s="36">
        <f>IF('Coding - Chris'!BN135='Coding - Carolyn'!BN135, 1, 0)</f>
        <v>1</v>
      </c>
      <c r="BO135" s="36">
        <f>IF('Coding - Chris'!BO135='Coding - Carolyn'!BO135, 1, 0)</f>
        <v>1</v>
      </c>
      <c r="BP135" s="36">
        <f>IF('Coding - Chris'!BP135='Coding - Carolyn'!BP135, 1, 0)</f>
        <v>1</v>
      </c>
      <c r="BQ135" s="36">
        <f>IF('Coding - Chris'!BQ135='Coding - Carolyn'!BQ135, 1, 0)</f>
        <v>1</v>
      </c>
      <c r="BR135" s="36">
        <f>IF('Coding - Chris'!BR135='Coding - Carolyn'!BR135, 1, 0)</f>
        <v>1</v>
      </c>
      <c r="BS135" s="36">
        <f>IF('Coding - Chris'!BS135='Coding - Carolyn'!BS135, 1, 0)</f>
        <v>1</v>
      </c>
      <c r="BT135" s="36">
        <f>IF('Coding - Chris'!BT135='Coding - Carolyn'!BT135, 1, 0)</f>
        <v>1</v>
      </c>
      <c r="BV135" s="36">
        <f>IF('Coding - Chris'!BV135='Coding - Carolyn'!BV135, 1, 0)</f>
        <v>1</v>
      </c>
    </row>
    <row r="136" spans="1:74" ht="17.100000000000001" thickBot="1">
      <c r="A136" s="52">
        <v>251</v>
      </c>
      <c r="B136" s="44"/>
      <c r="C136" s="44"/>
      <c r="D136" s="44"/>
      <c r="E136" s="44"/>
      <c r="F136" s="44"/>
      <c r="H136" s="36">
        <f>IF('Coding - Chris'!H136='Coding - Carolyn'!H136, 1, 0)</f>
        <v>1</v>
      </c>
      <c r="I136" s="36">
        <f>IF('Coding - Chris'!I136='Coding - Carolyn'!I136, 1, 0)</f>
        <v>1</v>
      </c>
      <c r="J136" s="36">
        <f>IF('Coding - Chris'!J136='Coding - Carolyn'!J136, 1, 0)</f>
        <v>1</v>
      </c>
      <c r="K136" s="36">
        <f>IF('Coding - Chris'!K136='Coding - Carolyn'!K136, 1, 0)</f>
        <v>1</v>
      </c>
      <c r="L136" s="36">
        <f>IF('Coding - Chris'!L136='Coding - Carolyn'!L136, 1, 0)</f>
        <v>1</v>
      </c>
      <c r="M136" s="36">
        <f>IF('Coding - Chris'!M136='Coding - Carolyn'!M136, 1, 0)</f>
        <v>1</v>
      </c>
      <c r="N136" s="36"/>
      <c r="O136" s="36">
        <f>IF('Coding - Chris'!O136='Coding - Carolyn'!O136, 1, 0)</f>
        <v>1</v>
      </c>
      <c r="P136" s="36">
        <f>IF('Coding - Chris'!P136='Coding - Carolyn'!P136, 1, 0)</f>
        <v>1</v>
      </c>
      <c r="Q136" s="36">
        <f>IF('Coding - Chris'!Q136='Coding - Carolyn'!Q136, 1, 0)</f>
        <v>1</v>
      </c>
      <c r="R136" s="36">
        <f>IF('Coding - Chris'!R136='Coding - Carolyn'!R136, 1, 0)</f>
        <v>1</v>
      </c>
      <c r="S136" s="36">
        <f>IF('Coding - Chris'!S136='Coding - Carolyn'!S136, 1, 0)</f>
        <v>1</v>
      </c>
      <c r="T136" s="36">
        <f>IF('Coding - Chris'!T136='Coding - Carolyn'!T136, 1, 0)</f>
        <v>1</v>
      </c>
      <c r="U136" s="36">
        <f>IF('Coding - Chris'!U136='Coding - Carolyn'!U136, 1, 0)</f>
        <v>1</v>
      </c>
      <c r="V136" s="36">
        <f>IF('Coding - Chris'!V136='Coding - Carolyn'!V136, 1, 0)</f>
        <v>1</v>
      </c>
      <c r="W136" s="36">
        <f>IF('Coding - Chris'!W136='Coding - Carolyn'!W136, 1, 0)</f>
        <v>1</v>
      </c>
      <c r="X136" s="36">
        <f>IF('Coding - Chris'!X136='Coding - Carolyn'!X136, 1, 0)</f>
        <v>1</v>
      </c>
      <c r="Y136" s="36">
        <f>IF('Coding - Chris'!Y136='Coding - Carolyn'!Y136, 1, 0)</f>
        <v>1</v>
      </c>
      <c r="Z136" s="36">
        <f>IF('Coding - Chris'!Z136='Coding - Carolyn'!Z136, 1, 0)</f>
        <v>1</v>
      </c>
      <c r="AA136" s="36">
        <f>IF('Coding - Chris'!AA136='Coding - Carolyn'!AA136, 1, 0)</f>
        <v>1</v>
      </c>
      <c r="AB136" s="36">
        <f>IF('Coding - Chris'!AB136='Coding - Carolyn'!AB136, 1, 0)</f>
        <v>1</v>
      </c>
      <c r="AC136" s="36">
        <f>IF('Coding - Chris'!AC136='Coding - Carolyn'!AC136, 1, 0)</f>
        <v>1</v>
      </c>
      <c r="AD136" s="36">
        <f>IF('Coding - Chris'!AD136='Coding - Carolyn'!AD136, 1, 0)</f>
        <v>1</v>
      </c>
      <c r="AE136" s="36">
        <f>IF('Coding - Chris'!AE136='Coding - Carolyn'!AE136, 1, 0)</f>
        <v>1</v>
      </c>
      <c r="AF136" s="36">
        <f>IF('Coding - Chris'!AF136='Coding - Carolyn'!AF136, 1, 0)</f>
        <v>1</v>
      </c>
      <c r="AG136" s="36"/>
      <c r="AH136" s="36">
        <f>IF('Coding - Chris'!AH136='Coding - Carolyn'!AH136, 1, 0)</f>
        <v>1</v>
      </c>
      <c r="AI136" s="36">
        <f>IF('Coding - Chris'!AI136='Coding - Carolyn'!AI136, 1, 0)</f>
        <v>1</v>
      </c>
      <c r="AJ136" s="36">
        <f>IF('Coding - Chris'!AJ136='Coding - Carolyn'!AJ136, 1, 0)</f>
        <v>1</v>
      </c>
      <c r="AK136" s="36">
        <f>IF('Coding - Chris'!AK136='Coding - Carolyn'!AK136, 1, 0)</f>
        <v>1</v>
      </c>
      <c r="AL136" s="36">
        <f>IF('Coding - Chris'!AL136='Coding - Carolyn'!AL136, 1, 0)</f>
        <v>1</v>
      </c>
      <c r="AM136" s="36">
        <f>IF('Coding - Chris'!AM136='Coding - Carolyn'!AM136, 1, 0)</f>
        <v>1</v>
      </c>
      <c r="AN136" s="36">
        <f>IF('Coding - Chris'!AN136='Coding - Carolyn'!AN136, 1, 0)</f>
        <v>1</v>
      </c>
      <c r="AO136" s="36">
        <f>IF('Coding - Chris'!AO136='Coding - Carolyn'!AO136, 1, 0)</f>
        <v>1</v>
      </c>
      <c r="AP136" s="36"/>
      <c r="AQ136" s="36">
        <f>IF('Coding - Chris'!AQ136='Coding - Carolyn'!AQ136, 1, 0)</f>
        <v>1</v>
      </c>
      <c r="AR136" s="36">
        <f>IF('Coding - Chris'!AR136='Coding - Carolyn'!AR136, 1, 0)</f>
        <v>1</v>
      </c>
      <c r="AS136" s="36">
        <f>IF('Coding - Chris'!AS136='Coding - Carolyn'!AS136, 1, 0)</f>
        <v>1</v>
      </c>
      <c r="AT136" s="36">
        <f>IF('Coding - Chris'!AT136='Coding - Carolyn'!AT136, 1, 0)</f>
        <v>1</v>
      </c>
      <c r="AU136" s="36">
        <f>IF('Coding - Chris'!AU136='Coding - Carolyn'!AU136, 1, 0)</f>
        <v>1</v>
      </c>
      <c r="AV136" s="36">
        <f>IF('Coding - Chris'!AV136='Coding - Carolyn'!AV136, 1, 0)</f>
        <v>1</v>
      </c>
      <c r="AW136" s="36">
        <f>IF('Coding - Chris'!AW136='Coding - Carolyn'!AW136, 1, 0)</f>
        <v>1</v>
      </c>
      <c r="AX136" s="36">
        <f>IF('Coding - Chris'!AX136='Coding - Carolyn'!AX136, 1, 0)</f>
        <v>1</v>
      </c>
      <c r="AY136" s="36">
        <f>IF('Coding - Chris'!AY136='Coding - Carolyn'!AY136, 1, 0)</f>
        <v>1</v>
      </c>
      <c r="AZ136" s="36">
        <f>IF('Coding - Chris'!AZ136='Coding - Carolyn'!AZ136, 1, 0)</f>
        <v>1</v>
      </c>
      <c r="BA136" s="36"/>
      <c r="BB136" s="36">
        <f>IF('Coding - Chris'!BB136='Coding - Carolyn'!BB136, 1, 0)</f>
        <v>1</v>
      </c>
      <c r="BC136" s="36">
        <f>IF('Coding - Chris'!BC136='Coding - Carolyn'!BC136, 1, 0)</f>
        <v>1</v>
      </c>
      <c r="BD136" s="36">
        <f>IF('Coding - Chris'!BD136='Coding - Carolyn'!BD136, 1, 0)</f>
        <v>1</v>
      </c>
      <c r="BE136" s="36">
        <f>IF('Coding - Chris'!BE136='Coding - Carolyn'!BE136, 1, 0)</f>
        <v>1</v>
      </c>
      <c r="BF136" s="36">
        <f>IF('Coding - Chris'!BF136='Coding - Carolyn'!BF136, 1, 0)</f>
        <v>1</v>
      </c>
      <c r="BG136" s="36">
        <f>IF('Coding - Chris'!BG136='Coding - Carolyn'!BG136, 1, 0)</f>
        <v>1</v>
      </c>
      <c r="BH136" s="36">
        <f>IF('Coding - Chris'!BH136='Coding - Carolyn'!BH136, 1, 0)</f>
        <v>1</v>
      </c>
      <c r="BI136" s="36">
        <f>IF('Coding - Chris'!BI136='Coding - Carolyn'!BI136, 1, 0)</f>
        <v>1</v>
      </c>
      <c r="BJ136" s="36">
        <f>IF('Coding - Chris'!BJ136='Coding - Carolyn'!BJ136, 1, 0)</f>
        <v>1</v>
      </c>
      <c r="BK136" s="36">
        <f>IF('Coding - Chris'!BK136='Coding - Carolyn'!BK136, 1, 0)</f>
        <v>1</v>
      </c>
      <c r="BL136" s="36">
        <f>IF('Coding - Chris'!BL136='Coding - Carolyn'!BL136, 1, 0)</f>
        <v>1</v>
      </c>
      <c r="BM136" s="36">
        <f>IF('Coding - Chris'!BM136='Coding - Carolyn'!BM136, 1, 0)</f>
        <v>1</v>
      </c>
      <c r="BN136" s="36">
        <f>IF('Coding - Chris'!BN136='Coding - Carolyn'!BN136, 1, 0)</f>
        <v>1</v>
      </c>
      <c r="BO136" s="36">
        <f>IF('Coding - Chris'!BO136='Coding - Carolyn'!BO136, 1, 0)</f>
        <v>1</v>
      </c>
      <c r="BP136" s="36">
        <f>IF('Coding - Chris'!BP136='Coding - Carolyn'!BP136, 1, 0)</f>
        <v>1</v>
      </c>
      <c r="BQ136" s="36">
        <f>IF('Coding - Chris'!BQ136='Coding - Carolyn'!BQ136, 1, 0)</f>
        <v>1</v>
      </c>
      <c r="BR136" s="36">
        <f>IF('Coding - Chris'!BR136='Coding - Carolyn'!BR136, 1, 0)</f>
        <v>1</v>
      </c>
      <c r="BS136" s="36">
        <f>IF('Coding - Chris'!BS136='Coding - Carolyn'!BS136, 1, 0)</f>
        <v>1</v>
      </c>
      <c r="BT136" s="36">
        <f>IF('Coding - Chris'!BT136='Coding - Carolyn'!BT136, 1, 0)</f>
        <v>1</v>
      </c>
      <c r="BV136" s="36">
        <f>IF('Coding - Chris'!BV136='Coding - Carolyn'!BV136, 1, 0)</f>
        <v>1</v>
      </c>
    </row>
    <row r="137" spans="1:74" ht="17.100000000000001" thickBot="1">
      <c r="A137" s="52"/>
      <c r="B137" s="44"/>
      <c r="C137" s="44"/>
      <c r="D137" s="44"/>
      <c r="E137" s="44"/>
      <c r="F137" s="44"/>
      <c r="H137" s="36">
        <f>IF('Coding - Chris'!H137='Coding - Carolyn'!H137, 1, 0)</f>
        <v>1</v>
      </c>
      <c r="I137" s="36">
        <f>IF('Coding - Chris'!I137='Coding - Carolyn'!I137, 1, 0)</f>
        <v>1</v>
      </c>
      <c r="J137" s="36">
        <f>IF('Coding - Chris'!J137='Coding - Carolyn'!J137, 1, 0)</f>
        <v>1</v>
      </c>
      <c r="K137" s="36">
        <f>IF('Coding - Chris'!K137='Coding - Carolyn'!K137, 1, 0)</f>
        <v>1</v>
      </c>
      <c r="L137" s="36">
        <f>IF('Coding - Chris'!L137='Coding - Carolyn'!L137, 1, 0)</f>
        <v>1</v>
      </c>
      <c r="M137" s="36">
        <f>IF('Coding - Chris'!M137='Coding - Carolyn'!M137, 1, 0)</f>
        <v>1</v>
      </c>
      <c r="N137" s="36"/>
      <c r="O137" s="36">
        <f>IF('Coding - Chris'!O137='Coding - Carolyn'!O137, 1, 0)</f>
        <v>1</v>
      </c>
      <c r="P137" s="36">
        <f>IF('Coding - Chris'!P137='Coding - Carolyn'!P137, 1, 0)</f>
        <v>1</v>
      </c>
      <c r="Q137" s="36">
        <f>IF('Coding - Chris'!Q137='Coding - Carolyn'!Q137, 1, 0)</f>
        <v>1</v>
      </c>
      <c r="R137" s="36">
        <f>IF('Coding - Chris'!R137='Coding - Carolyn'!R137, 1, 0)</f>
        <v>1</v>
      </c>
      <c r="S137" s="36">
        <f>IF('Coding - Chris'!S137='Coding - Carolyn'!S137, 1, 0)</f>
        <v>1</v>
      </c>
      <c r="T137" s="36">
        <f>IF('Coding - Chris'!T137='Coding - Carolyn'!T137, 1, 0)</f>
        <v>1</v>
      </c>
      <c r="U137" s="36">
        <f>IF('Coding - Chris'!U137='Coding - Carolyn'!U137, 1, 0)</f>
        <v>1</v>
      </c>
      <c r="V137" s="36">
        <f>IF('Coding - Chris'!V137='Coding - Carolyn'!V137, 1, 0)</f>
        <v>1</v>
      </c>
      <c r="W137" s="36">
        <f>IF('Coding - Chris'!W137='Coding - Carolyn'!W137, 1, 0)</f>
        <v>1</v>
      </c>
      <c r="X137" s="36">
        <f>IF('Coding - Chris'!X137='Coding - Carolyn'!X137, 1, 0)</f>
        <v>1</v>
      </c>
      <c r="Y137" s="36">
        <f>IF('Coding - Chris'!Y137='Coding - Carolyn'!Y137, 1, 0)</f>
        <v>1</v>
      </c>
      <c r="Z137" s="36">
        <f>IF('Coding - Chris'!Z137='Coding - Carolyn'!Z137, 1, 0)</f>
        <v>1</v>
      </c>
      <c r="AA137" s="36">
        <f>IF('Coding - Chris'!AA137='Coding - Carolyn'!AA137, 1, 0)</f>
        <v>1</v>
      </c>
      <c r="AB137" s="36">
        <f>IF('Coding - Chris'!AB137='Coding - Carolyn'!AB137, 1, 0)</f>
        <v>1</v>
      </c>
      <c r="AC137" s="36">
        <f>IF('Coding - Chris'!AC137='Coding - Carolyn'!AC137, 1, 0)</f>
        <v>1</v>
      </c>
      <c r="AD137" s="36">
        <f>IF('Coding - Chris'!AD137='Coding - Carolyn'!AD137, 1, 0)</f>
        <v>1</v>
      </c>
      <c r="AE137" s="36">
        <f>IF('Coding - Chris'!AE137='Coding - Carolyn'!AE137, 1, 0)</f>
        <v>1</v>
      </c>
      <c r="AF137" s="36">
        <f>IF('Coding - Chris'!AF137='Coding - Carolyn'!AF137, 1, 0)</f>
        <v>1</v>
      </c>
      <c r="AG137" s="36"/>
      <c r="AH137" s="36">
        <f>IF('Coding - Chris'!AH137='Coding - Carolyn'!AH137, 1, 0)</f>
        <v>1</v>
      </c>
      <c r="AI137" s="36">
        <f>IF('Coding - Chris'!AI137='Coding - Carolyn'!AI137, 1, 0)</f>
        <v>1</v>
      </c>
      <c r="AJ137" s="36">
        <f>IF('Coding - Chris'!AJ137='Coding - Carolyn'!AJ137, 1, 0)</f>
        <v>1</v>
      </c>
      <c r="AK137" s="36">
        <f>IF('Coding - Chris'!AK137='Coding - Carolyn'!AK137, 1, 0)</f>
        <v>1</v>
      </c>
      <c r="AL137" s="36">
        <f>IF('Coding - Chris'!AL137='Coding - Carolyn'!AL137, 1, 0)</f>
        <v>1</v>
      </c>
      <c r="AM137" s="36">
        <f>IF('Coding - Chris'!AM137='Coding - Carolyn'!AM137, 1, 0)</f>
        <v>1</v>
      </c>
      <c r="AN137" s="36">
        <f>IF('Coding - Chris'!AN137='Coding - Carolyn'!AN137, 1, 0)</f>
        <v>1</v>
      </c>
      <c r="AO137" s="36">
        <f>IF('Coding - Chris'!AO137='Coding - Carolyn'!AO137, 1, 0)</f>
        <v>1</v>
      </c>
      <c r="AP137" s="36"/>
      <c r="AQ137" s="36">
        <f>IF('Coding - Chris'!AQ137='Coding - Carolyn'!AQ137, 1, 0)</f>
        <v>1</v>
      </c>
      <c r="AR137" s="36">
        <f>IF('Coding - Chris'!AR137='Coding - Carolyn'!AR137, 1, 0)</f>
        <v>1</v>
      </c>
      <c r="AS137" s="36">
        <f>IF('Coding - Chris'!AS137='Coding - Carolyn'!AS137, 1, 0)</f>
        <v>1</v>
      </c>
      <c r="AT137" s="36">
        <f>IF('Coding - Chris'!AT137='Coding - Carolyn'!AT137, 1, 0)</f>
        <v>1</v>
      </c>
      <c r="AU137" s="36">
        <f>IF('Coding - Chris'!AU137='Coding - Carolyn'!AU137, 1, 0)</f>
        <v>1</v>
      </c>
      <c r="AV137" s="36">
        <f>IF('Coding - Chris'!AV137='Coding - Carolyn'!AV137, 1, 0)</f>
        <v>1</v>
      </c>
      <c r="AW137" s="36">
        <f>IF('Coding - Chris'!AW137='Coding - Carolyn'!AW137, 1, 0)</f>
        <v>1</v>
      </c>
      <c r="AX137" s="36">
        <f>IF('Coding - Chris'!AX137='Coding - Carolyn'!AX137, 1, 0)</f>
        <v>1</v>
      </c>
      <c r="AY137" s="36">
        <f>IF('Coding - Chris'!AY137='Coding - Carolyn'!AY137, 1, 0)</f>
        <v>1</v>
      </c>
      <c r="AZ137" s="36">
        <f>IF('Coding - Chris'!AZ137='Coding - Carolyn'!AZ137, 1, 0)</f>
        <v>1</v>
      </c>
      <c r="BA137" s="36"/>
      <c r="BB137" s="36">
        <f>IF('Coding - Chris'!BB137='Coding - Carolyn'!BB137, 1, 0)</f>
        <v>1</v>
      </c>
      <c r="BC137" s="36">
        <f>IF('Coding - Chris'!BC137='Coding - Carolyn'!BC137, 1, 0)</f>
        <v>1</v>
      </c>
      <c r="BD137" s="36">
        <f>IF('Coding - Chris'!BD137='Coding - Carolyn'!BD137, 1, 0)</f>
        <v>1</v>
      </c>
      <c r="BE137" s="36">
        <f>IF('Coding - Chris'!BE137='Coding - Carolyn'!BE137, 1, 0)</f>
        <v>1</v>
      </c>
      <c r="BF137" s="36">
        <f>IF('Coding - Chris'!BF137='Coding - Carolyn'!BF137, 1, 0)</f>
        <v>1</v>
      </c>
      <c r="BG137" s="36">
        <f>IF('Coding - Chris'!BG137='Coding - Carolyn'!BG137, 1, 0)</f>
        <v>1</v>
      </c>
      <c r="BH137" s="36">
        <f>IF('Coding - Chris'!BH137='Coding - Carolyn'!BH137, 1, 0)</f>
        <v>1</v>
      </c>
      <c r="BI137" s="36">
        <f>IF('Coding - Chris'!BI137='Coding - Carolyn'!BI137, 1, 0)</f>
        <v>1</v>
      </c>
      <c r="BJ137" s="36">
        <f>IF('Coding - Chris'!BJ137='Coding - Carolyn'!BJ137, 1, 0)</f>
        <v>1</v>
      </c>
      <c r="BK137" s="36">
        <f>IF('Coding - Chris'!BK137='Coding - Carolyn'!BK137, 1, 0)</f>
        <v>1</v>
      </c>
      <c r="BL137" s="36">
        <f>IF('Coding - Chris'!BL137='Coding - Carolyn'!BL137, 1, 0)</f>
        <v>1</v>
      </c>
      <c r="BM137" s="36">
        <f>IF('Coding - Chris'!BM137='Coding - Carolyn'!BM137, 1, 0)</f>
        <v>1</v>
      </c>
      <c r="BN137" s="36">
        <f>IF('Coding - Chris'!BN137='Coding - Carolyn'!BN137, 1, 0)</f>
        <v>1</v>
      </c>
      <c r="BO137" s="36">
        <f>IF('Coding - Chris'!BO137='Coding - Carolyn'!BO137, 1, 0)</f>
        <v>1</v>
      </c>
      <c r="BP137" s="36">
        <f>IF('Coding - Chris'!BP137='Coding - Carolyn'!BP137, 1, 0)</f>
        <v>1</v>
      </c>
      <c r="BQ137" s="36">
        <f>IF('Coding - Chris'!BQ137='Coding - Carolyn'!BQ137, 1, 0)</f>
        <v>1</v>
      </c>
      <c r="BR137" s="36">
        <f>IF('Coding - Chris'!BR137='Coding - Carolyn'!BR137, 1, 0)</f>
        <v>1</v>
      </c>
      <c r="BS137" s="36">
        <f>IF('Coding - Chris'!BS137='Coding - Carolyn'!BS137, 1, 0)</f>
        <v>1</v>
      </c>
      <c r="BT137" s="36">
        <f>IF('Coding - Chris'!BT137='Coding - Carolyn'!BT137, 1, 0)</f>
        <v>1</v>
      </c>
      <c r="BV137" s="36">
        <f>IF('Coding - Chris'!BV137='Coding - Carolyn'!BV137, 1, 0)</f>
        <v>1</v>
      </c>
    </row>
    <row r="138" spans="1:74" ht="17.100000000000001" thickBot="1">
      <c r="A138" s="52">
        <v>253</v>
      </c>
      <c r="B138" s="44"/>
      <c r="C138" s="44"/>
      <c r="D138" s="44"/>
      <c r="E138" s="44"/>
      <c r="F138" s="44"/>
      <c r="H138" s="36">
        <f>IF('Coding - Chris'!H138='Coding - Carolyn'!H138, 1, 0)</f>
        <v>1</v>
      </c>
      <c r="I138" s="36">
        <f>IF('Coding - Chris'!I138='Coding - Carolyn'!I138, 1, 0)</f>
        <v>1</v>
      </c>
      <c r="J138" s="36">
        <f>IF('Coding - Chris'!J138='Coding - Carolyn'!J138, 1, 0)</f>
        <v>1</v>
      </c>
      <c r="K138" s="36">
        <f>IF('Coding - Chris'!K138='Coding - Carolyn'!K138, 1, 0)</f>
        <v>1</v>
      </c>
      <c r="L138" s="36">
        <f>IF('Coding - Chris'!L138='Coding - Carolyn'!L138, 1, 0)</f>
        <v>1</v>
      </c>
      <c r="M138" s="36">
        <f>IF('Coding - Chris'!M138='Coding - Carolyn'!M138, 1, 0)</f>
        <v>1</v>
      </c>
      <c r="N138" s="36"/>
      <c r="O138" s="36">
        <f>IF('Coding - Chris'!O138='Coding - Carolyn'!O138, 1, 0)</f>
        <v>1</v>
      </c>
      <c r="P138" s="36">
        <f>IF('Coding - Chris'!P138='Coding - Carolyn'!P138, 1, 0)</f>
        <v>1</v>
      </c>
      <c r="Q138" s="36">
        <f>IF('Coding - Chris'!Q138='Coding - Carolyn'!Q138, 1, 0)</f>
        <v>1</v>
      </c>
      <c r="R138" s="36">
        <f>IF('Coding - Chris'!R138='Coding - Carolyn'!R138, 1, 0)</f>
        <v>1</v>
      </c>
      <c r="S138" s="36">
        <f>IF('Coding - Chris'!S138='Coding - Carolyn'!S138, 1, 0)</f>
        <v>1</v>
      </c>
      <c r="T138" s="36">
        <f>IF('Coding - Chris'!T138='Coding - Carolyn'!T138, 1, 0)</f>
        <v>1</v>
      </c>
      <c r="U138" s="36">
        <f>IF('Coding - Chris'!U138='Coding - Carolyn'!U138, 1, 0)</f>
        <v>1</v>
      </c>
      <c r="V138" s="36">
        <f>IF('Coding - Chris'!V138='Coding - Carolyn'!V138, 1, 0)</f>
        <v>1</v>
      </c>
      <c r="W138" s="36">
        <f>IF('Coding - Chris'!W138='Coding - Carolyn'!W138, 1, 0)</f>
        <v>1</v>
      </c>
      <c r="X138" s="36">
        <f>IF('Coding - Chris'!X138='Coding - Carolyn'!X138, 1, 0)</f>
        <v>1</v>
      </c>
      <c r="Y138" s="36">
        <f>IF('Coding - Chris'!Y138='Coding - Carolyn'!Y138, 1, 0)</f>
        <v>1</v>
      </c>
      <c r="Z138" s="36">
        <f>IF('Coding - Chris'!Z138='Coding - Carolyn'!Z138, 1, 0)</f>
        <v>1</v>
      </c>
      <c r="AA138" s="36">
        <f>IF('Coding - Chris'!AA138='Coding - Carolyn'!AA138, 1, 0)</f>
        <v>1</v>
      </c>
      <c r="AB138" s="36">
        <f>IF('Coding - Chris'!AB138='Coding - Carolyn'!AB138, 1, 0)</f>
        <v>1</v>
      </c>
      <c r="AC138" s="36">
        <f>IF('Coding - Chris'!AC138='Coding - Carolyn'!AC138, 1, 0)</f>
        <v>1</v>
      </c>
      <c r="AD138" s="36">
        <f>IF('Coding - Chris'!AD138='Coding - Carolyn'!AD138, 1, 0)</f>
        <v>1</v>
      </c>
      <c r="AE138" s="36">
        <f>IF('Coding - Chris'!AE138='Coding - Carolyn'!AE138, 1, 0)</f>
        <v>1</v>
      </c>
      <c r="AF138" s="36">
        <f>IF('Coding - Chris'!AF138='Coding - Carolyn'!AF138, 1, 0)</f>
        <v>1</v>
      </c>
      <c r="AG138" s="36"/>
      <c r="AH138" s="36">
        <f>IF('Coding - Chris'!AH138='Coding - Carolyn'!AH138, 1, 0)</f>
        <v>1</v>
      </c>
      <c r="AI138" s="36">
        <f>IF('Coding - Chris'!AI138='Coding - Carolyn'!AI138, 1, 0)</f>
        <v>1</v>
      </c>
      <c r="AJ138" s="36">
        <f>IF('Coding - Chris'!AJ138='Coding - Carolyn'!AJ138, 1, 0)</f>
        <v>1</v>
      </c>
      <c r="AK138" s="36">
        <f>IF('Coding - Chris'!AK138='Coding - Carolyn'!AK138, 1, 0)</f>
        <v>1</v>
      </c>
      <c r="AL138" s="36">
        <f>IF('Coding - Chris'!AL138='Coding - Carolyn'!AL138, 1, 0)</f>
        <v>1</v>
      </c>
      <c r="AM138" s="36">
        <f>IF('Coding - Chris'!AM138='Coding - Carolyn'!AM138, 1, 0)</f>
        <v>1</v>
      </c>
      <c r="AN138" s="36">
        <f>IF('Coding - Chris'!AN138='Coding - Carolyn'!AN138, 1, 0)</f>
        <v>1</v>
      </c>
      <c r="AO138" s="36">
        <f>IF('Coding - Chris'!AO138='Coding - Carolyn'!AO138, 1, 0)</f>
        <v>1</v>
      </c>
      <c r="AP138" s="36"/>
      <c r="AQ138" s="36">
        <f>IF('Coding - Chris'!AQ138='Coding - Carolyn'!AQ138, 1, 0)</f>
        <v>1</v>
      </c>
      <c r="AR138" s="36">
        <f>IF('Coding - Chris'!AR138='Coding - Carolyn'!AR138, 1, 0)</f>
        <v>1</v>
      </c>
      <c r="AS138" s="36">
        <f>IF('Coding - Chris'!AS138='Coding - Carolyn'!AS138, 1, 0)</f>
        <v>1</v>
      </c>
      <c r="AT138" s="36">
        <f>IF('Coding - Chris'!AT138='Coding - Carolyn'!AT138, 1, 0)</f>
        <v>1</v>
      </c>
      <c r="AU138" s="36">
        <f>IF('Coding - Chris'!AU138='Coding - Carolyn'!AU138, 1, 0)</f>
        <v>1</v>
      </c>
      <c r="AV138" s="36">
        <f>IF('Coding - Chris'!AV138='Coding - Carolyn'!AV138, 1, 0)</f>
        <v>1</v>
      </c>
      <c r="AW138" s="36">
        <f>IF('Coding - Chris'!AW138='Coding - Carolyn'!AW138, 1, 0)</f>
        <v>1</v>
      </c>
      <c r="AX138" s="36">
        <f>IF('Coding - Chris'!AX138='Coding - Carolyn'!AX138, 1, 0)</f>
        <v>1</v>
      </c>
      <c r="AY138" s="36">
        <f>IF('Coding - Chris'!AY138='Coding - Carolyn'!AY138, 1, 0)</f>
        <v>1</v>
      </c>
      <c r="AZ138" s="36">
        <f>IF('Coding - Chris'!AZ138='Coding - Carolyn'!AZ138, 1, 0)</f>
        <v>1</v>
      </c>
      <c r="BA138" s="36"/>
      <c r="BB138" s="36">
        <f>IF('Coding - Chris'!BB138='Coding - Carolyn'!BB138, 1, 0)</f>
        <v>1</v>
      </c>
      <c r="BC138" s="36">
        <f>IF('Coding - Chris'!BC138='Coding - Carolyn'!BC138, 1, 0)</f>
        <v>1</v>
      </c>
      <c r="BD138" s="36">
        <f>IF('Coding - Chris'!BD138='Coding - Carolyn'!BD138, 1, 0)</f>
        <v>1</v>
      </c>
      <c r="BE138" s="36">
        <f>IF('Coding - Chris'!BE138='Coding - Carolyn'!BE138, 1, 0)</f>
        <v>1</v>
      </c>
      <c r="BF138" s="36">
        <f>IF('Coding - Chris'!BF138='Coding - Carolyn'!BF138, 1, 0)</f>
        <v>1</v>
      </c>
      <c r="BG138" s="36">
        <f>IF('Coding - Chris'!BG138='Coding - Carolyn'!BG138, 1, 0)</f>
        <v>1</v>
      </c>
      <c r="BH138" s="36">
        <f>IF('Coding - Chris'!BH138='Coding - Carolyn'!BH138, 1, 0)</f>
        <v>1</v>
      </c>
      <c r="BI138" s="36">
        <f>IF('Coding - Chris'!BI138='Coding - Carolyn'!BI138, 1, 0)</f>
        <v>1</v>
      </c>
      <c r="BJ138" s="36">
        <f>IF('Coding - Chris'!BJ138='Coding - Carolyn'!BJ138, 1, 0)</f>
        <v>1</v>
      </c>
      <c r="BK138" s="36">
        <f>IF('Coding - Chris'!BK138='Coding - Carolyn'!BK138, 1, 0)</f>
        <v>1</v>
      </c>
      <c r="BL138" s="36">
        <f>IF('Coding - Chris'!BL138='Coding - Carolyn'!BL138, 1, 0)</f>
        <v>1</v>
      </c>
      <c r="BM138" s="36">
        <f>IF('Coding - Chris'!BM138='Coding - Carolyn'!BM138, 1, 0)</f>
        <v>1</v>
      </c>
      <c r="BN138" s="36">
        <f>IF('Coding - Chris'!BN138='Coding - Carolyn'!BN138, 1, 0)</f>
        <v>1</v>
      </c>
      <c r="BO138" s="36">
        <f>IF('Coding - Chris'!BO138='Coding - Carolyn'!BO138, 1, 0)</f>
        <v>1</v>
      </c>
      <c r="BP138" s="36">
        <f>IF('Coding - Chris'!BP138='Coding - Carolyn'!BP138, 1, 0)</f>
        <v>1</v>
      </c>
      <c r="BQ138" s="36">
        <f>IF('Coding - Chris'!BQ138='Coding - Carolyn'!BQ138, 1, 0)</f>
        <v>1</v>
      </c>
      <c r="BR138" s="36">
        <f>IF('Coding - Chris'!BR138='Coding - Carolyn'!BR138, 1, 0)</f>
        <v>1</v>
      </c>
      <c r="BS138" s="36">
        <f>IF('Coding - Chris'!BS138='Coding - Carolyn'!BS138, 1, 0)</f>
        <v>1</v>
      </c>
      <c r="BT138" s="36">
        <f>IF('Coding - Chris'!BT138='Coding - Carolyn'!BT138, 1, 0)</f>
        <v>1</v>
      </c>
      <c r="BV138" s="36">
        <f>IF('Coding - Chris'!BV138='Coding - Carolyn'!BV138, 1, 0)</f>
        <v>1</v>
      </c>
    </row>
    <row r="139" spans="1:74" ht="17.100000000000001" thickBot="1">
      <c r="A139" s="52"/>
      <c r="B139" s="44"/>
      <c r="C139" s="44"/>
      <c r="D139" s="44"/>
      <c r="E139" s="44"/>
      <c r="F139" s="44"/>
      <c r="H139" s="36">
        <f>IF('Coding - Chris'!H139='Coding - Carolyn'!H139, 1, 0)</f>
        <v>1</v>
      </c>
      <c r="I139" s="36">
        <f>IF('Coding - Chris'!I139='Coding - Carolyn'!I139, 1, 0)</f>
        <v>1</v>
      </c>
      <c r="J139" s="36">
        <f>IF('Coding - Chris'!J139='Coding - Carolyn'!J139, 1, 0)</f>
        <v>1</v>
      </c>
      <c r="K139" s="36">
        <f>IF('Coding - Chris'!K139='Coding - Carolyn'!K139, 1, 0)</f>
        <v>1</v>
      </c>
      <c r="L139" s="36">
        <f>IF('Coding - Chris'!L139='Coding - Carolyn'!L139, 1, 0)</f>
        <v>1</v>
      </c>
      <c r="M139" s="36">
        <f>IF('Coding - Chris'!M139='Coding - Carolyn'!M139, 1, 0)</f>
        <v>1</v>
      </c>
      <c r="N139" s="36"/>
      <c r="O139" s="36">
        <f>IF('Coding - Chris'!O139='Coding - Carolyn'!O139, 1, 0)</f>
        <v>1</v>
      </c>
      <c r="P139" s="36">
        <f>IF('Coding - Chris'!P139='Coding - Carolyn'!P139, 1, 0)</f>
        <v>1</v>
      </c>
      <c r="Q139" s="36">
        <f>IF('Coding - Chris'!Q139='Coding - Carolyn'!Q139, 1, 0)</f>
        <v>1</v>
      </c>
      <c r="R139" s="36">
        <f>IF('Coding - Chris'!R139='Coding - Carolyn'!R139, 1, 0)</f>
        <v>1</v>
      </c>
      <c r="S139" s="36">
        <f>IF('Coding - Chris'!S139='Coding - Carolyn'!S139, 1, 0)</f>
        <v>1</v>
      </c>
      <c r="T139" s="36">
        <f>IF('Coding - Chris'!T139='Coding - Carolyn'!T139, 1, 0)</f>
        <v>1</v>
      </c>
      <c r="U139" s="36">
        <f>IF('Coding - Chris'!U139='Coding - Carolyn'!U139, 1, 0)</f>
        <v>1</v>
      </c>
      <c r="V139" s="36">
        <f>IF('Coding - Chris'!V139='Coding - Carolyn'!V139, 1, 0)</f>
        <v>1</v>
      </c>
      <c r="W139" s="36">
        <f>IF('Coding - Chris'!W139='Coding - Carolyn'!W139, 1, 0)</f>
        <v>1</v>
      </c>
      <c r="X139" s="36">
        <f>IF('Coding - Chris'!X139='Coding - Carolyn'!X139, 1, 0)</f>
        <v>1</v>
      </c>
      <c r="Y139" s="36">
        <f>IF('Coding - Chris'!Y139='Coding - Carolyn'!Y139, 1, 0)</f>
        <v>1</v>
      </c>
      <c r="Z139" s="36">
        <f>IF('Coding - Chris'!Z139='Coding - Carolyn'!Z139, 1, 0)</f>
        <v>1</v>
      </c>
      <c r="AA139" s="36">
        <f>IF('Coding - Chris'!AA139='Coding - Carolyn'!AA139, 1, 0)</f>
        <v>1</v>
      </c>
      <c r="AB139" s="36">
        <f>IF('Coding - Chris'!AB139='Coding - Carolyn'!AB139, 1, 0)</f>
        <v>1</v>
      </c>
      <c r="AC139" s="36">
        <f>IF('Coding - Chris'!AC139='Coding - Carolyn'!AC139, 1, 0)</f>
        <v>1</v>
      </c>
      <c r="AD139" s="36">
        <f>IF('Coding - Chris'!AD139='Coding - Carolyn'!AD139, 1, 0)</f>
        <v>1</v>
      </c>
      <c r="AE139" s="36">
        <f>IF('Coding - Chris'!AE139='Coding - Carolyn'!AE139, 1, 0)</f>
        <v>1</v>
      </c>
      <c r="AF139" s="36">
        <f>IF('Coding - Chris'!AF139='Coding - Carolyn'!AF139, 1, 0)</f>
        <v>1</v>
      </c>
      <c r="AG139" s="36"/>
      <c r="AH139" s="36">
        <f>IF('Coding - Chris'!AH139='Coding - Carolyn'!AH139, 1, 0)</f>
        <v>1</v>
      </c>
      <c r="AI139" s="36">
        <f>IF('Coding - Chris'!AI139='Coding - Carolyn'!AI139, 1, 0)</f>
        <v>1</v>
      </c>
      <c r="AJ139" s="36">
        <f>IF('Coding - Chris'!AJ139='Coding - Carolyn'!AJ139, 1, 0)</f>
        <v>1</v>
      </c>
      <c r="AK139" s="36">
        <f>IF('Coding - Chris'!AK139='Coding - Carolyn'!AK139, 1, 0)</f>
        <v>1</v>
      </c>
      <c r="AL139" s="36">
        <f>IF('Coding - Chris'!AL139='Coding - Carolyn'!AL139, 1, 0)</f>
        <v>1</v>
      </c>
      <c r="AM139" s="36">
        <f>IF('Coding - Chris'!AM139='Coding - Carolyn'!AM139, 1, 0)</f>
        <v>1</v>
      </c>
      <c r="AN139" s="36">
        <f>IF('Coding - Chris'!AN139='Coding - Carolyn'!AN139, 1, 0)</f>
        <v>1</v>
      </c>
      <c r="AO139" s="36">
        <f>IF('Coding - Chris'!AO139='Coding - Carolyn'!AO139, 1, 0)</f>
        <v>1</v>
      </c>
      <c r="AP139" s="36"/>
      <c r="AQ139" s="36">
        <f>IF('Coding - Chris'!AQ139='Coding - Carolyn'!AQ139, 1, 0)</f>
        <v>1</v>
      </c>
      <c r="AR139" s="36">
        <f>IF('Coding - Chris'!AR139='Coding - Carolyn'!AR139, 1, 0)</f>
        <v>1</v>
      </c>
      <c r="AS139" s="36">
        <f>IF('Coding - Chris'!AS139='Coding - Carolyn'!AS139, 1, 0)</f>
        <v>1</v>
      </c>
      <c r="AT139" s="36">
        <f>IF('Coding - Chris'!AT139='Coding - Carolyn'!AT139, 1, 0)</f>
        <v>1</v>
      </c>
      <c r="AU139" s="36">
        <f>IF('Coding - Chris'!AU139='Coding - Carolyn'!AU139, 1, 0)</f>
        <v>1</v>
      </c>
      <c r="AV139" s="36">
        <f>IF('Coding - Chris'!AV139='Coding - Carolyn'!AV139, 1, 0)</f>
        <v>1</v>
      </c>
      <c r="AW139" s="36">
        <f>IF('Coding - Chris'!AW139='Coding - Carolyn'!AW139, 1, 0)</f>
        <v>1</v>
      </c>
      <c r="AX139" s="36">
        <f>IF('Coding - Chris'!AX139='Coding - Carolyn'!AX139, 1, 0)</f>
        <v>1</v>
      </c>
      <c r="AY139" s="36">
        <f>IF('Coding - Chris'!AY139='Coding - Carolyn'!AY139, 1, 0)</f>
        <v>1</v>
      </c>
      <c r="AZ139" s="36">
        <f>IF('Coding - Chris'!AZ139='Coding - Carolyn'!AZ139, 1, 0)</f>
        <v>1</v>
      </c>
      <c r="BA139" s="36"/>
      <c r="BB139" s="36">
        <f>IF('Coding - Chris'!BB139='Coding - Carolyn'!BB139, 1, 0)</f>
        <v>1</v>
      </c>
      <c r="BC139" s="36">
        <f>IF('Coding - Chris'!BC139='Coding - Carolyn'!BC139, 1, 0)</f>
        <v>1</v>
      </c>
      <c r="BD139" s="36">
        <f>IF('Coding - Chris'!BD139='Coding - Carolyn'!BD139, 1, 0)</f>
        <v>1</v>
      </c>
      <c r="BE139" s="36">
        <f>IF('Coding - Chris'!BE139='Coding - Carolyn'!BE139, 1, 0)</f>
        <v>1</v>
      </c>
      <c r="BF139" s="36">
        <f>IF('Coding - Chris'!BF139='Coding - Carolyn'!BF139, 1, 0)</f>
        <v>1</v>
      </c>
      <c r="BG139" s="36">
        <f>IF('Coding - Chris'!BG139='Coding - Carolyn'!BG139, 1, 0)</f>
        <v>1</v>
      </c>
      <c r="BH139" s="36">
        <f>IF('Coding - Chris'!BH139='Coding - Carolyn'!BH139, 1, 0)</f>
        <v>1</v>
      </c>
      <c r="BI139" s="36">
        <f>IF('Coding - Chris'!BI139='Coding - Carolyn'!BI139, 1, 0)</f>
        <v>1</v>
      </c>
      <c r="BJ139" s="36">
        <f>IF('Coding - Chris'!BJ139='Coding - Carolyn'!BJ139, 1, 0)</f>
        <v>1</v>
      </c>
      <c r="BK139" s="36">
        <f>IF('Coding - Chris'!BK139='Coding - Carolyn'!BK139, 1, 0)</f>
        <v>1</v>
      </c>
      <c r="BL139" s="36">
        <f>IF('Coding - Chris'!BL139='Coding - Carolyn'!BL139, 1, 0)</f>
        <v>1</v>
      </c>
      <c r="BM139" s="36">
        <f>IF('Coding - Chris'!BM139='Coding - Carolyn'!BM139, 1, 0)</f>
        <v>1</v>
      </c>
      <c r="BN139" s="36">
        <f>IF('Coding - Chris'!BN139='Coding - Carolyn'!BN139, 1, 0)</f>
        <v>1</v>
      </c>
      <c r="BO139" s="36">
        <f>IF('Coding - Chris'!BO139='Coding - Carolyn'!BO139, 1, 0)</f>
        <v>1</v>
      </c>
      <c r="BP139" s="36">
        <f>IF('Coding - Chris'!BP139='Coding - Carolyn'!BP139, 1, 0)</f>
        <v>1</v>
      </c>
      <c r="BQ139" s="36">
        <f>IF('Coding - Chris'!BQ139='Coding - Carolyn'!BQ139, 1, 0)</f>
        <v>1</v>
      </c>
      <c r="BR139" s="36">
        <f>IF('Coding - Chris'!BR139='Coding - Carolyn'!BR139, 1, 0)</f>
        <v>1</v>
      </c>
      <c r="BS139" s="36">
        <f>IF('Coding - Chris'!BS139='Coding - Carolyn'!BS139, 1, 0)</f>
        <v>1</v>
      </c>
      <c r="BT139" s="36">
        <f>IF('Coding - Chris'!BT139='Coding - Carolyn'!BT139, 1, 0)</f>
        <v>1</v>
      </c>
      <c r="BV139" s="36">
        <f>IF('Coding - Chris'!BV139='Coding - Carolyn'!BV139, 1, 0)</f>
        <v>1</v>
      </c>
    </row>
    <row r="140" spans="1:74" ht="17.100000000000001" thickBot="1">
      <c r="A140" s="52">
        <v>256</v>
      </c>
      <c r="B140" s="44"/>
      <c r="C140" s="44"/>
      <c r="D140" s="44"/>
      <c r="E140" s="44"/>
      <c r="F140" s="44"/>
      <c r="H140" s="36">
        <f>IF('Coding - Chris'!H140='Coding - Carolyn'!H140, 1, 0)</f>
        <v>1</v>
      </c>
      <c r="I140" s="36">
        <f>IF('Coding - Chris'!I140='Coding - Carolyn'!I140, 1, 0)</f>
        <v>1</v>
      </c>
      <c r="J140" s="36">
        <f>IF('Coding - Chris'!J140='Coding - Carolyn'!J140, 1, 0)</f>
        <v>1</v>
      </c>
      <c r="K140" s="36">
        <f>IF('Coding - Chris'!K140='Coding - Carolyn'!K140, 1, 0)</f>
        <v>1</v>
      </c>
      <c r="L140" s="36">
        <f>IF('Coding - Chris'!L140='Coding - Carolyn'!L140, 1, 0)</f>
        <v>1</v>
      </c>
      <c r="M140" s="36">
        <f>IF('Coding - Chris'!M140='Coding - Carolyn'!M140, 1, 0)</f>
        <v>1</v>
      </c>
      <c r="N140" s="36"/>
      <c r="O140" s="36">
        <f>IF('Coding - Chris'!O140='Coding - Carolyn'!O140, 1, 0)</f>
        <v>1</v>
      </c>
      <c r="P140" s="36">
        <f>IF('Coding - Chris'!P140='Coding - Carolyn'!P140, 1, 0)</f>
        <v>1</v>
      </c>
      <c r="Q140" s="36">
        <f>IF('Coding - Chris'!Q140='Coding - Carolyn'!Q140, 1, 0)</f>
        <v>1</v>
      </c>
      <c r="R140" s="36">
        <f>IF('Coding - Chris'!R140='Coding - Carolyn'!R140, 1, 0)</f>
        <v>1</v>
      </c>
      <c r="S140" s="36">
        <f>IF('Coding - Chris'!S140='Coding - Carolyn'!S140, 1, 0)</f>
        <v>1</v>
      </c>
      <c r="T140" s="36">
        <f>IF('Coding - Chris'!T140='Coding - Carolyn'!T140, 1, 0)</f>
        <v>1</v>
      </c>
      <c r="U140" s="36">
        <f>IF('Coding - Chris'!U140='Coding - Carolyn'!U140, 1, 0)</f>
        <v>1</v>
      </c>
      <c r="V140" s="36">
        <f>IF('Coding - Chris'!V140='Coding - Carolyn'!V140, 1, 0)</f>
        <v>1</v>
      </c>
      <c r="W140" s="36">
        <f>IF('Coding - Chris'!W140='Coding - Carolyn'!W140, 1, 0)</f>
        <v>1</v>
      </c>
      <c r="X140" s="36">
        <f>IF('Coding - Chris'!X140='Coding - Carolyn'!X140, 1, 0)</f>
        <v>1</v>
      </c>
      <c r="Y140" s="36">
        <f>IF('Coding - Chris'!Y140='Coding - Carolyn'!Y140, 1, 0)</f>
        <v>1</v>
      </c>
      <c r="Z140" s="36">
        <f>IF('Coding - Chris'!Z140='Coding - Carolyn'!Z140, 1, 0)</f>
        <v>1</v>
      </c>
      <c r="AA140" s="36">
        <f>IF('Coding - Chris'!AA140='Coding - Carolyn'!AA140, 1, 0)</f>
        <v>1</v>
      </c>
      <c r="AB140" s="36">
        <f>IF('Coding - Chris'!AB140='Coding - Carolyn'!AB140, 1, 0)</f>
        <v>1</v>
      </c>
      <c r="AC140" s="36">
        <f>IF('Coding - Chris'!AC140='Coding - Carolyn'!AC140, 1, 0)</f>
        <v>1</v>
      </c>
      <c r="AD140" s="36">
        <f>IF('Coding - Chris'!AD140='Coding - Carolyn'!AD140, 1, 0)</f>
        <v>1</v>
      </c>
      <c r="AE140" s="36">
        <f>IF('Coding - Chris'!AE140='Coding - Carolyn'!AE140, 1, 0)</f>
        <v>1</v>
      </c>
      <c r="AF140" s="36">
        <f>IF('Coding - Chris'!AF140='Coding - Carolyn'!AF140, 1, 0)</f>
        <v>1</v>
      </c>
      <c r="AG140" s="36"/>
      <c r="AH140" s="36">
        <f>IF('Coding - Chris'!AH140='Coding - Carolyn'!AH140, 1, 0)</f>
        <v>1</v>
      </c>
      <c r="AI140" s="36">
        <f>IF('Coding - Chris'!AI140='Coding - Carolyn'!AI140, 1, 0)</f>
        <v>1</v>
      </c>
      <c r="AJ140" s="36">
        <f>IF('Coding - Chris'!AJ140='Coding - Carolyn'!AJ140, 1, 0)</f>
        <v>1</v>
      </c>
      <c r="AK140" s="36">
        <f>IF('Coding - Chris'!AK140='Coding - Carolyn'!AK140, 1, 0)</f>
        <v>1</v>
      </c>
      <c r="AL140" s="36">
        <f>IF('Coding - Chris'!AL140='Coding - Carolyn'!AL140, 1, 0)</f>
        <v>1</v>
      </c>
      <c r="AM140" s="36">
        <f>IF('Coding - Chris'!AM140='Coding - Carolyn'!AM140, 1, 0)</f>
        <v>1</v>
      </c>
      <c r="AN140" s="36">
        <f>IF('Coding - Chris'!AN140='Coding - Carolyn'!AN140, 1, 0)</f>
        <v>1</v>
      </c>
      <c r="AO140" s="36">
        <f>IF('Coding - Chris'!AO140='Coding - Carolyn'!AO140, 1, 0)</f>
        <v>1</v>
      </c>
      <c r="AP140" s="36"/>
      <c r="AQ140" s="36">
        <f>IF('Coding - Chris'!AQ140='Coding - Carolyn'!AQ140, 1, 0)</f>
        <v>1</v>
      </c>
      <c r="AR140" s="36">
        <f>IF('Coding - Chris'!AR140='Coding - Carolyn'!AR140, 1, 0)</f>
        <v>1</v>
      </c>
      <c r="AS140" s="36">
        <f>IF('Coding - Chris'!AS140='Coding - Carolyn'!AS140, 1, 0)</f>
        <v>1</v>
      </c>
      <c r="AT140" s="36">
        <f>IF('Coding - Chris'!AT140='Coding - Carolyn'!AT140, 1, 0)</f>
        <v>1</v>
      </c>
      <c r="AU140" s="36">
        <f>IF('Coding - Chris'!AU140='Coding - Carolyn'!AU140, 1, 0)</f>
        <v>1</v>
      </c>
      <c r="AV140" s="36">
        <f>IF('Coding - Chris'!AV140='Coding - Carolyn'!AV140, 1, 0)</f>
        <v>1</v>
      </c>
      <c r="AW140" s="36">
        <f>IF('Coding - Chris'!AW140='Coding - Carolyn'!AW140, 1, 0)</f>
        <v>1</v>
      </c>
      <c r="AX140" s="36">
        <f>IF('Coding - Chris'!AX140='Coding - Carolyn'!AX140, 1, 0)</f>
        <v>1</v>
      </c>
      <c r="AY140" s="36">
        <f>IF('Coding - Chris'!AY140='Coding - Carolyn'!AY140, 1, 0)</f>
        <v>1</v>
      </c>
      <c r="AZ140" s="36">
        <f>IF('Coding - Chris'!AZ140='Coding - Carolyn'!AZ140, 1, 0)</f>
        <v>1</v>
      </c>
      <c r="BA140" s="36"/>
      <c r="BB140" s="36">
        <f>IF('Coding - Chris'!BB140='Coding - Carolyn'!BB140, 1, 0)</f>
        <v>1</v>
      </c>
      <c r="BC140" s="36">
        <f>IF('Coding - Chris'!BC140='Coding - Carolyn'!BC140, 1, 0)</f>
        <v>1</v>
      </c>
      <c r="BD140" s="36">
        <f>IF('Coding - Chris'!BD140='Coding - Carolyn'!BD140, 1, 0)</f>
        <v>1</v>
      </c>
      <c r="BE140" s="36">
        <f>IF('Coding - Chris'!BE140='Coding - Carolyn'!BE140, 1, 0)</f>
        <v>1</v>
      </c>
      <c r="BF140" s="36">
        <f>IF('Coding - Chris'!BF140='Coding - Carolyn'!BF140, 1, 0)</f>
        <v>1</v>
      </c>
      <c r="BG140" s="36">
        <f>IF('Coding - Chris'!BG140='Coding - Carolyn'!BG140, 1, 0)</f>
        <v>1</v>
      </c>
      <c r="BH140" s="36">
        <f>IF('Coding - Chris'!BH140='Coding - Carolyn'!BH140, 1, 0)</f>
        <v>1</v>
      </c>
      <c r="BI140" s="36">
        <f>IF('Coding - Chris'!BI140='Coding - Carolyn'!BI140, 1, 0)</f>
        <v>1</v>
      </c>
      <c r="BJ140" s="36">
        <f>IF('Coding - Chris'!BJ140='Coding - Carolyn'!BJ140, 1, 0)</f>
        <v>1</v>
      </c>
      <c r="BK140" s="36">
        <f>IF('Coding - Chris'!BK140='Coding - Carolyn'!BK140, 1, 0)</f>
        <v>1</v>
      </c>
      <c r="BL140" s="36">
        <f>IF('Coding - Chris'!BL140='Coding - Carolyn'!BL140, 1, 0)</f>
        <v>1</v>
      </c>
      <c r="BM140" s="36">
        <f>IF('Coding - Chris'!BM140='Coding - Carolyn'!BM140, 1, 0)</f>
        <v>1</v>
      </c>
      <c r="BN140" s="36">
        <f>IF('Coding - Chris'!BN140='Coding - Carolyn'!BN140, 1, 0)</f>
        <v>1</v>
      </c>
      <c r="BO140" s="36">
        <f>IF('Coding - Chris'!BO140='Coding - Carolyn'!BO140, 1, 0)</f>
        <v>1</v>
      </c>
      <c r="BP140" s="36">
        <f>IF('Coding - Chris'!BP140='Coding - Carolyn'!BP140, 1, 0)</f>
        <v>1</v>
      </c>
      <c r="BQ140" s="36">
        <f>IF('Coding - Chris'!BQ140='Coding - Carolyn'!BQ140, 1, 0)</f>
        <v>1</v>
      </c>
      <c r="BR140" s="36">
        <f>IF('Coding - Chris'!BR140='Coding - Carolyn'!BR140, 1, 0)</f>
        <v>1</v>
      </c>
      <c r="BS140" s="36">
        <f>IF('Coding - Chris'!BS140='Coding - Carolyn'!BS140, 1, 0)</f>
        <v>1</v>
      </c>
      <c r="BT140" s="36">
        <f>IF('Coding - Chris'!BT140='Coding - Carolyn'!BT140, 1, 0)</f>
        <v>1</v>
      </c>
      <c r="BV140" s="36">
        <f>IF('Coding - Chris'!BV140='Coding - Carolyn'!BV140, 1, 0)</f>
        <v>1</v>
      </c>
    </row>
    <row r="141" spans="1:74" ht="17.100000000000001" thickBot="1">
      <c r="A141" s="52">
        <v>258</v>
      </c>
      <c r="B141" s="44"/>
      <c r="C141" s="44"/>
      <c r="D141" s="44"/>
      <c r="E141" s="44"/>
      <c r="F141" s="44"/>
      <c r="H141" s="36">
        <f>IF('Coding - Chris'!H141='Coding - Carolyn'!H141, 1, 0)</f>
        <v>1</v>
      </c>
      <c r="I141" s="36">
        <f>IF('Coding - Chris'!I141='Coding - Carolyn'!I141, 1, 0)</f>
        <v>1</v>
      </c>
      <c r="J141" s="36">
        <f>IF('Coding - Chris'!J141='Coding - Carolyn'!J141, 1, 0)</f>
        <v>1</v>
      </c>
      <c r="K141" s="36">
        <f>IF('Coding - Chris'!K141='Coding - Carolyn'!K141, 1, 0)</f>
        <v>1</v>
      </c>
      <c r="L141" s="36">
        <f>IF('Coding - Chris'!L141='Coding - Carolyn'!L141, 1, 0)</f>
        <v>1</v>
      </c>
      <c r="M141" s="36">
        <f>IF('Coding - Chris'!M141='Coding - Carolyn'!M141, 1, 0)</f>
        <v>1</v>
      </c>
      <c r="N141" s="36"/>
      <c r="O141" s="36">
        <f>IF('Coding - Chris'!O141='Coding - Carolyn'!O141, 1, 0)</f>
        <v>1</v>
      </c>
      <c r="P141" s="36">
        <f>IF('Coding - Chris'!P141='Coding - Carolyn'!P141, 1, 0)</f>
        <v>1</v>
      </c>
      <c r="Q141" s="36">
        <f>IF('Coding - Chris'!Q141='Coding - Carolyn'!Q141, 1, 0)</f>
        <v>1</v>
      </c>
      <c r="R141" s="36">
        <f>IF('Coding - Chris'!R141='Coding - Carolyn'!R141, 1, 0)</f>
        <v>1</v>
      </c>
      <c r="S141" s="36">
        <f>IF('Coding - Chris'!S141='Coding - Carolyn'!S141, 1, 0)</f>
        <v>1</v>
      </c>
      <c r="T141" s="36">
        <f>IF('Coding - Chris'!T141='Coding - Carolyn'!T141, 1, 0)</f>
        <v>1</v>
      </c>
      <c r="U141" s="36">
        <f>IF('Coding - Chris'!U141='Coding - Carolyn'!U141, 1, 0)</f>
        <v>1</v>
      </c>
      <c r="V141" s="36">
        <f>IF('Coding - Chris'!V141='Coding - Carolyn'!V141, 1, 0)</f>
        <v>1</v>
      </c>
      <c r="W141" s="36">
        <f>IF('Coding - Chris'!W141='Coding - Carolyn'!W141, 1, 0)</f>
        <v>1</v>
      </c>
      <c r="X141" s="36">
        <f>IF('Coding - Chris'!X141='Coding - Carolyn'!X141, 1, 0)</f>
        <v>1</v>
      </c>
      <c r="Y141" s="36">
        <f>IF('Coding - Chris'!Y141='Coding - Carolyn'!Y141, 1, 0)</f>
        <v>1</v>
      </c>
      <c r="Z141" s="36">
        <f>IF('Coding - Chris'!Z141='Coding - Carolyn'!Z141, 1, 0)</f>
        <v>1</v>
      </c>
      <c r="AA141" s="36">
        <f>IF('Coding - Chris'!AA141='Coding - Carolyn'!AA141, 1, 0)</f>
        <v>1</v>
      </c>
      <c r="AB141" s="36">
        <f>IF('Coding - Chris'!AB141='Coding - Carolyn'!AB141, 1, 0)</f>
        <v>1</v>
      </c>
      <c r="AC141" s="36">
        <f>IF('Coding - Chris'!AC141='Coding - Carolyn'!AC141, 1, 0)</f>
        <v>1</v>
      </c>
      <c r="AD141" s="36">
        <f>IF('Coding - Chris'!AD141='Coding - Carolyn'!AD141, 1, 0)</f>
        <v>1</v>
      </c>
      <c r="AE141" s="36">
        <f>IF('Coding - Chris'!AE141='Coding - Carolyn'!AE141, 1, 0)</f>
        <v>1</v>
      </c>
      <c r="AF141" s="36">
        <f>IF('Coding - Chris'!AF141='Coding - Carolyn'!AF141, 1, 0)</f>
        <v>1</v>
      </c>
      <c r="AG141" s="36"/>
      <c r="AH141" s="36">
        <f>IF('Coding - Chris'!AH141='Coding - Carolyn'!AH141, 1, 0)</f>
        <v>1</v>
      </c>
      <c r="AI141" s="36">
        <f>IF('Coding - Chris'!AI141='Coding - Carolyn'!AI141, 1, 0)</f>
        <v>1</v>
      </c>
      <c r="AJ141" s="36">
        <f>IF('Coding - Chris'!AJ141='Coding - Carolyn'!AJ141, 1, 0)</f>
        <v>1</v>
      </c>
      <c r="AK141" s="36">
        <f>IF('Coding - Chris'!AK141='Coding - Carolyn'!AK141, 1, 0)</f>
        <v>1</v>
      </c>
      <c r="AL141" s="36">
        <f>IF('Coding - Chris'!AL141='Coding - Carolyn'!AL141, 1, 0)</f>
        <v>1</v>
      </c>
      <c r="AM141" s="36">
        <f>IF('Coding - Chris'!AM141='Coding - Carolyn'!AM141, 1, 0)</f>
        <v>1</v>
      </c>
      <c r="AN141" s="36">
        <f>IF('Coding - Chris'!AN141='Coding - Carolyn'!AN141, 1, 0)</f>
        <v>1</v>
      </c>
      <c r="AO141" s="36">
        <f>IF('Coding - Chris'!AO141='Coding - Carolyn'!AO141, 1, 0)</f>
        <v>1</v>
      </c>
      <c r="AP141" s="36"/>
      <c r="AQ141" s="36">
        <f>IF('Coding - Chris'!AQ141='Coding - Carolyn'!AQ141, 1, 0)</f>
        <v>1</v>
      </c>
      <c r="AR141" s="36">
        <f>IF('Coding - Chris'!AR141='Coding - Carolyn'!AR141, 1, 0)</f>
        <v>1</v>
      </c>
      <c r="AS141" s="36">
        <f>IF('Coding - Chris'!AS141='Coding - Carolyn'!AS141, 1, 0)</f>
        <v>1</v>
      </c>
      <c r="AT141" s="36">
        <f>IF('Coding - Chris'!AT141='Coding - Carolyn'!AT141, 1, 0)</f>
        <v>1</v>
      </c>
      <c r="AU141" s="36">
        <f>IF('Coding - Chris'!AU141='Coding - Carolyn'!AU141, 1, 0)</f>
        <v>1</v>
      </c>
      <c r="AV141" s="36">
        <f>IF('Coding - Chris'!AV141='Coding - Carolyn'!AV141, 1, 0)</f>
        <v>1</v>
      </c>
      <c r="AW141" s="36">
        <f>IF('Coding - Chris'!AW141='Coding - Carolyn'!AW141, 1, 0)</f>
        <v>1</v>
      </c>
      <c r="AX141" s="36">
        <f>IF('Coding - Chris'!AX141='Coding - Carolyn'!AX141, 1, 0)</f>
        <v>1</v>
      </c>
      <c r="AY141" s="36">
        <f>IF('Coding - Chris'!AY141='Coding - Carolyn'!AY141, 1, 0)</f>
        <v>1</v>
      </c>
      <c r="AZ141" s="36">
        <f>IF('Coding - Chris'!AZ141='Coding - Carolyn'!AZ141, 1, 0)</f>
        <v>1</v>
      </c>
      <c r="BA141" s="36"/>
      <c r="BB141" s="36">
        <f>IF('Coding - Chris'!BB141='Coding - Carolyn'!BB141, 1, 0)</f>
        <v>1</v>
      </c>
      <c r="BC141" s="36">
        <f>IF('Coding - Chris'!BC141='Coding - Carolyn'!BC141, 1, 0)</f>
        <v>1</v>
      </c>
      <c r="BD141" s="36">
        <f>IF('Coding - Chris'!BD141='Coding - Carolyn'!BD141, 1, 0)</f>
        <v>1</v>
      </c>
      <c r="BE141" s="36">
        <f>IF('Coding - Chris'!BE141='Coding - Carolyn'!BE141, 1, 0)</f>
        <v>1</v>
      </c>
      <c r="BF141" s="36">
        <f>IF('Coding - Chris'!BF141='Coding - Carolyn'!BF141, 1, 0)</f>
        <v>1</v>
      </c>
      <c r="BG141" s="36">
        <f>IF('Coding - Chris'!BG141='Coding - Carolyn'!BG141, 1, 0)</f>
        <v>1</v>
      </c>
      <c r="BH141" s="36">
        <f>IF('Coding - Chris'!BH141='Coding - Carolyn'!BH141, 1, 0)</f>
        <v>1</v>
      </c>
      <c r="BI141" s="36">
        <f>IF('Coding - Chris'!BI141='Coding - Carolyn'!BI141, 1, 0)</f>
        <v>1</v>
      </c>
      <c r="BJ141" s="36">
        <f>IF('Coding - Chris'!BJ141='Coding - Carolyn'!BJ141, 1, 0)</f>
        <v>1</v>
      </c>
      <c r="BK141" s="36">
        <f>IF('Coding - Chris'!BK141='Coding - Carolyn'!BK141, 1, 0)</f>
        <v>1</v>
      </c>
      <c r="BL141" s="36">
        <f>IF('Coding - Chris'!BL141='Coding - Carolyn'!BL141, 1, 0)</f>
        <v>1</v>
      </c>
      <c r="BM141" s="36">
        <f>IF('Coding - Chris'!BM141='Coding - Carolyn'!BM141, 1, 0)</f>
        <v>1</v>
      </c>
      <c r="BN141" s="36">
        <f>IF('Coding - Chris'!BN141='Coding - Carolyn'!BN141, 1, 0)</f>
        <v>1</v>
      </c>
      <c r="BO141" s="36">
        <f>IF('Coding - Chris'!BO141='Coding - Carolyn'!BO141, 1, 0)</f>
        <v>1</v>
      </c>
      <c r="BP141" s="36">
        <f>IF('Coding - Chris'!BP141='Coding - Carolyn'!BP141, 1, 0)</f>
        <v>1</v>
      </c>
      <c r="BQ141" s="36">
        <f>IF('Coding - Chris'!BQ141='Coding - Carolyn'!BQ141, 1, 0)</f>
        <v>1</v>
      </c>
      <c r="BR141" s="36">
        <f>IF('Coding - Chris'!BR141='Coding - Carolyn'!BR141, 1, 0)</f>
        <v>1</v>
      </c>
      <c r="BS141" s="36">
        <f>IF('Coding - Chris'!BS141='Coding - Carolyn'!BS141, 1, 0)</f>
        <v>1</v>
      </c>
      <c r="BT141" s="36">
        <f>IF('Coding - Chris'!BT141='Coding - Carolyn'!BT141, 1, 0)</f>
        <v>1</v>
      </c>
      <c r="BV141" s="36">
        <f>IF('Coding - Chris'!BV141='Coding - Carolyn'!BV141, 1, 0)</f>
        <v>1</v>
      </c>
    </row>
    <row r="142" spans="1:74" ht="17.100000000000001" thickBot="1">
      <c r="A142" s="52">
        <v>260</v>
      </c>
      <c r="B142" s="44"/>
      <c r="C142" s="44"/>
      <c r="D142" s="44"/>
      <c r="E142" s="44"/>
      <c r="F142" s="44"/>
      <c r="H142" s="36">
        <f>IF('Coding - Chris'!H142='Coding - Carolyn'!H142, 1, 0)</f>
        <v>1</v>
      </c>
      <c r="I142" s="36">
        <f>IF('Coding - Chris'!I142='Coding - Carolyn'!I142, 1, 0)</f>
        <v>1</v>
      </c>
      <c r="J142" s="36">
        <f>IF('Coding - Chris'!J142='Coding - Carolyn'!J142, 1, 0)</f>
        <v>1</v>
      </c>
      <c r="K142" s="36">
        <f>IF('Coding - Chris'!K142='Coding - Carolyn'!K142, 1, 0)</f>
        <v>1</v>
      </c>
      <c r="L142" s="36">
        <f>IF('Coding - Chris'!L142='Coding - Carolyn'!L142, 1, 0)</f>
        <v>1</v>
      </c>
      <c r="M142" s="36">
        <f>IF('Coding - Chris'!M142='Coding - Carolyn'!M142, 1, 0)</f>
        <v>1</v>
      </c>
      <c r="N142" s="36"/>
      <c r="O142" s="36">
        <f>IF('Coding - Chris'!O142='Coding - Carolyn'!O142, 1, 0)</f>
        <v>1</v>
      </c>
      <c r="P142" s="36">
        <f>IF('Coding - Chris'!P142='Coding - Carolyn'!P142, 1, 0)</f>
        <v>1</v>
      </c>
      <c r="Q142" s="36">
        <f>IF('Coding - Chris'!Q142='Coding - Carolyn'!Q142, 1, 0)</f>
        <v>1</v>
      </c>
      <c r="R142" s="36">
        <f>IF('Coding - Chris'!R142='Coding - Carolyn'!R142, 1, 0)</f>
        <v>1</v>
      </c>
      <c r="S142" s="36">
        <f>IF('Coding - Chris'!S142='Coding - Carolyn'!S142, 1, 0)</f>
        <v>1</v>
      </c>
      <c r="T142" s="36">
        <f>IF('Coding - Chris'!T142='Coding - Carolyn'!T142, 1, 0)</f>
        <v>1</v>
      </c>
      <c r="U142" s="36">
        <f>IF('Coding - Chris'!U142='Coding - Carolyn'!U142, 1, 0)</f>
        <v>1</v>
      </c>
      <c r="V142" s="36">
        <f>IF('Coding - Chris'!V142='Coding - Carolyn'!V142, 1, 0)</f>
        <v>1</v>
      </c>
      <c r="W142" s="36">
        <f>IF('Coding - Chris'!W142='Coding - Carolyn'!W142, 1, 0)</f>
        <v>1</v>
      </c>
      <c r="X142" s="36">
        <f>IF('Coding - Chris'!X142='Coding - Carolyn'!X142, 1, 0)</f>
        <v>1</v>
      </c>
      <c r="Y142" s="36">
        <f>IF('Coding - Chris'!Y142='Coding - Carolyn'!Y142, 1, 0)</f>
        <v>1</v>
      </c>
      <c r="Z142" s="36">
        <f>IF('Coding - Chris'!Z142='Coding - Carolyn'!Z142, 1, 0)</f>
        <v>1</v>
      </c>
      <c r="AA142" s="36">
        <f>IF('Coding - Chris'!AA142='Coding - Carolyn'!AA142, 1, 0)</f>
        <v>1</v>
      </c>
      <c r="AB142" s="36">
        <f>IF('Coding - Chris'!AB142='Coding - Carolyn'!AB142, 1, 0)</f>
        <v>1</v>
      </c>
      <c r="AC142" s="36">
        <f>IF('Coding - Chris'!AC142='Coding - Carolyn'!AC142, 1, 0)</f>
        <v>1</v>
      </c>
      <c r="AD142" s="36">
        <f>IF('Coding - Chris'!AD142='Coding - Carolyn'!AD142, 1, 0)</f>
        <v>1</v>
      </c>
      <c r="AE142" s="36">
        <f>IF('Coding - Chris'!AE142='Coding - Carolyn'!AE142, 1, 0)</f>
        <v>1</v>
      </c>
      <c r="AF142" s="36">
        <f>IF('Coding - Chris'!AF142='Coding - Carolyn'!AF142, 1, 0)</f>
        <v>1</v>
      </c>
      <c r="AG142" s="36"/>
      <c r="AH142" s="36">
        <f>IF('Coding - Chris'!AH142='Coding - Carolyn'!AH142, 1, 0)</f>
        <v>1</v>
      </c>
      <c r="AI142" s="36">
        <f>IF('Coding - Chris'!AI142='Coding - Carolyn'!AI142, 1, 0)</f>
        <v>1</v>
      </c>
      <c r="AJ142" s="36">
        <f>IF('Coding - Chris'!AJ142='Coding - Carolyn'!AJ142, 1, 0)</f>
        <v>1</v>
      </c>
      <c r="AK142" s="36">
        <f>IF('Coding - Chris'!AK142='Coding - Carolyn'!AK142, 1, 0)</f>
        <v>1</v>
      </c>
      <c r="AL142" s="36">
        <f>IF('Coding - Chris'!AL142='Coding - Carolyn'!AL142, 1, 0)</f>
        <v>1</v>
      </c>
      <c r="AM142" s="36">
        <f>IF('Coding - Chris'!AM142='Coding - Carolyn'!AM142, 1, 0)</f>
        <v>1</v>
      </c>
      <c r="AN142" s="36">
        <f>IF('Coding - Chris'!AN142='Coding - Carolyn'!AN142, 1, 0)</f>
        <v>1</v>
      </c>
      <c r="AO142" s="36">
        <f>IF('Coding - Chris'!AO142='Coding - Carolyn'!AO142, 1, 0)</f>
        <v>1</v>
      </c>
      <c r="AP142" s="36"/>
      <c r="AQ142" s="36">
        <f>IF('Coding - Chris'!AQ142='Coding - Carolyn'!AQ142, 1, 0)</f>
        <v>1</v>
      </c>
      <c r="AR142" s="36">
        <f>IF('Coding - Chris'!AR142='Coding - Carolyn'!AR142, 1, 0)</f>
        <v>1</v>
      </c>
      <c r="AS142" s="36">
        <f>IF('Coding - Chris'!AS142='Coding - Carolyn'!AS142, 1, 0)</f>
        <v>1</v>
      </c>
      <c r="AT142" s="36">
        <f>IF('Coding - Chris'!AT142='Coding - Carolyn'!AT142, 1, 0)</f>
        <v>1</v>
      </c>
      <c r="AU142" s="36">
        <f>IF('Coding - Chris'!AU142='Coding - Carolyn'!AU142, 1, 0)</f>
        <v>1</v>
      </c>
      <c r="AV142" s="36">
        <f>IF('Coding - Chris'!AV142='Coding - Carolyn'!AV142, 1, 0)</f>
        <v>1</v>
      </c>
      <c r="AW142" s="36">
        <f>IF('Coding - Chris'!AW142='Coding - Carolyn'!AW142, 1, 0)</f>
        <v>1</v>
      </c>
      <c r="AX142" s="36">
        <f>IF('Coding - Chris'!AX142='Coding - Carolyn'!AX142, 1, 0)</f>
        <v>1</v>
      </c>
      <c r="AY142" s="36">
        <f>IF('Coding - Chris'!AY142='Coding - Carolyn'!AY142, 1, 0)</f>
        <v>1</v>
      </c>
      <c r="AZ142" s="36">
        <f>IF('Coding - Chris'!AZ142='Coding - Carolyn'!AZ142, 1, 0)</f>
        <v>1</v>
      </c>
      <c r="BA142" s="36"/>
      <c r="BB142" s="36">
        <f>IF('Coding - Chris'!BB142='Coding - Carolyn'!BB142, 1, 0)</f>
        <v>1</v>
      </c>
      <c r="BC142" s="36">
        <f>IF('Coding - Chris'!BC142='Coding - Carolyn'!BC142, 1, 0)</f>
        <v>1</v>
      </c>
      <c r="BD142" s="36">
        <f>IF('Coding - Chris'!BD142='Coding - Carolyn'!BD142, 1, 0)</f>
        <v>1</v>
      </c>
      <c r="BE142" s="36">
        <f>IF('Coding - Chris'!BE142='Coding - Carolyn'!BE142, 1, 0)</f>
        <v>1</v>
      </c>
      <c r="BF142" s="36">
        <f>IF('Coding - Chris'!BF142='Coding - Carolyn'!BF142, 1, 0)</f>
        <v>1</v>
      </c>
      <c r="BG142" s="36">
        <f>IF('Coding - Chris'!BG142='Coding - Carolyn'!BG142, 1, 0)</f>
        <v>1</v>
      </c>
      <c r="BH142" s="36">
        <f>IF('Coding - Chris'!BH142='Coding - Carolyn'!BH142, 1, 0)</f>
        <v>1</v>
      </c>
      <c r="BI142" s="36">
        <f>IF('Coding - Chris'!BI142='Coding - Carolyn'!BI142, 1, 0)</f>
        <v>1</v>
      </c>
      <c r="BJ142" s="36">
        <f>IF('Coding - Chris'!BJ142='Coding - Carolyn'!BJ142, 1, 0)</f>
        <v>1</v>
      </c>
      <c r="BK142" s="36">
        <f>IF('Coding - Chris'!BK142='Coding - Carolyn'!BK142, 1, 0)</f>
        <v>1</v>
      </c>
      <c r="BL142" s="36">
        <f>IF('Coding - Chris'!BL142='Coding - Carolyn'!BL142, 1, 0)</f>
        <v>1</v>
      </c>
      <c r="BM142" s="36">
        <f>IF('Coding - Chris'!BM142='Coding - Carolyn'!BM142, 1, 0)</f>
        <v>1</v>
      </c>
      <c r="BN142" s="36">
        <f>IF('Coding - Chris'!BN142='Coding - Carolyn'!BN142, 1, 0)</f>
        <v>1</v>
      </c>
      <c r="BO142" s="36">
        <f>IF('Coding - Chris'!BO142='Coding - Carolyn'!BO142, 1, 0)</f>
        <v>1</v>
      </c>
      <c r="BP142" s="36">
        <f>IF('Coding - Chris'!BP142='Coding - Carolyn'!BP142, 1, 0)</f>
        <v>1</v>
      </c>
      <c r="BQ142" s="36">
        <f>IF('Coding - Chris'!BQ142='Coding - Carolyn'!BQ142, 1, 0)</f>
        <v>1</v>
      </c>
      <c r="BR142" s="36">
        <f>IF('Coding - Chris'!BR142='Coding - Carolyn'!BR142, 1, 0)</f>
        <v>1</v>
      </c>
      <c r="BS142" s="36">
        <f>IF('Coding - Chris'!BS142='Coding - Carolyn'!BS142, 1, 0)</f>
        <v>1</v>
      </c>
      <c r="BT142" s="36">
        <f>IF('Coding - Chris'!BT142='Coding - Carolyn'!BT142, 1, 0)</f>
        <v>1</v>
      </c>
      <c r="BV142" s="36">
        <f>IF('Coding - Chris'!BV142='Coding - Carolyn'!BV142, 1, 0)</f>
        <v>1</v>
      </c>
    </row>
    <row r="143" spans="1:74" ht="17.100000000000001" thickBot="1">
      <c r="A143" s="52"/>
      <c r="B143" s="44"/>
      <c r="C143" s="44"/>
      <c r="D143" s="44"/>
      <c r="E143" s="44"/>
      <c r="F143" s="44"/>
      <c r="H143" s="36">
        <f>IF('Coding - Chris'!H143='Coding - Carolyn'!H143, 1, 0)</f>
        <v>1</v>
      </c>
      <c r="I143" s="36">
        <f>IF('Coding - Chris'!I143='Coding - Carolyn'!I143, 1, 0)</f>
        <v>1</v>
      </c>
      <c r="J143" s="36">
        <f>IF('Coding - Chris'!J143='Coding - Carolyn'!J143, 1, 0)</f>
        <v>1</v>
      </c>
      <c r="K143" s="36">
        <f>IF('Coding - Chris'!K143='Coding - Carolyn'!K143, 1, 0)</f>
        <v>1</v>
      </c>
      <c r="L143" s="36">
        <f>IF('Coding - Chris'!L143='Coding - Carolyn'!L143, 1, 0)</f>
        <v>1</v>
      </c>
      <c r="M143" s="36">
        <f>IF('Coding - Chris'!M143='Coding - Carolyn'!M143, 1, 0)</f>
        <v>1</v>
      </c>
      <c r="N143" s="36"/>
      <c r="O143" s="36">
        <f>IF('Coding - Chris'!O143='Coding - Carolyn'!O143, 1, 0)</f>
        <v>1</v>
      </c>
      <c r="P143" s="36">
        <f>IF('Coding - Chris'!P143='Coding - Carolyn'!P143, 1, 0)</f>
        <v>1</v>
      </c>
      <c r="Q143" s="36">
        <f>IF('Coding - Chris'!Q143='Coding - Carolyn'!Q143, 1, 0)</f>
        <v>1</v>
      </c>
      <c r="R143" s="36">
        <f>IF('Coding - Chris'!R143='Coding - Carolyn'!R143, 1, 0)</f>
        <v>1</v>
      </c>
      <c r="S143" s="36">
        <f>IF('Coding - Chris'!S143='Coding - Carolyn'!S143, 1, 0)</f>
        <v>1</v>
      </c>
      <c r="T143" s="36">
        <f>IF('Coding - Chris'!T143='Coding - Carolyn'!T143, 1, 0)</f>
        <v>1</v>
      </c>
      <c r="U143" s="36">
        <f>IF('Coding - Chris'!U143='Coding - Carolyn'!U143, 1, 0)</f>
        <v>1</v>
      </c>
      <c r="V143" s="36">
        <f>IF('Coding - Chris'!V143='Coding - Carolyn'!V143, 1, 0)</f>
        <v>1</v>
      </c>
      <c r="W143" s="36">
        <f>IF('Coding - Chris'!W143='Coding - Carolyn'!W143, 1, 0)</f>
        <v>1</v>
      </c>
      <c r="X143" s="36">
        <f>IF('Coding - Chris'!X143='Coding - Carolyn'!X143, 1, 0)</f>
        <v>1</v>
      </c>
      <c r="Y143" s="36">
        <f>IF('Coding - Chris'!Y143='Coding - Carolyn'!Y143, 1, 0)</f>
        <v>1</v>
      </c>
      <c r="Z143" s="36">
        <f>IF('Coding - Chris'!Z143='Coding - Carolyn'!Z143, 1, 0)</f>
        <v>1</v>
      </c>
      <c r="AA143" s="36">
        <f>IF('Coding - Chris'!AA143='Coding - Carolyn'!AA143, 1, 0)</f>
        <v>1</v>
      </c>
      <c r="AB143" s="36">
        <f>IF('Coding - Chris'!AB143='Coding - Carolyn'!AB143, 1, 0)</f>
        <v>1</v>
      </c>
      <c r="AC143" s="36">
        <f>IF('Coding - Chris'!AC143='Coding - Carolyn'!AC143, 1, 0)</f>
        <v>1</v>
      </c>
      <c r="AD143" s="36">
        <f>IF('Coding - Chris'!AD143='Coding - Carolyn'!AD143, 1, 0)</f>
        <v>1</v>
      </c>
      <c r="AE143" s="36">
        <f>IF('Coding - Chris'!AE143='Coding - Carolyn'!AE143, 1, 0)</f>
        <v>1</v>
      </c>
      <c r="AF143" s="36">
        <f>IF('Coding - Chris'!AF143='Coding - Carolyn'!AF143, 1, 0)</f>
        <v>1</v>
      </c>
      <c r="AG143" s="36"/>
      <c r="AH143" s="36">
        <f>IF('Coding - Chris'!AH143='Coding - Carolyn'!AH143, 1, 0)</f>
        <v>1</v>
      </c>
      <c r="AI143" s="36">
        <f>IF('Coding - Chris'!AI143='Coding - Carolyn'!AI143, 1, 0)</f>
        <v>1</v>
      </c>
      <c r="AJ143" s="36">
        <f>IF('Coding - Chris'!AJ143='Coding - Carolyn'!AJ143, 1, 0)</f>
        <v>1</v>
      </c>
      <c r="AK143" s="36">
        <f>IF('Coding - Chris'!AK143='Coding - Carolyn'!AK143, 1, 0)</f>
        <v>1</v>
      </c>
      <c r="AL143" s="36">
        <f>IF('Coding - Chris'!AL143='Coding - Carolyn'!AL143, 1, 0)</f>
        <v>1</v>
      </c>
      <c r="AM143" s="36">
        <f>IF('Coding - Chris'!AM143='Coding - Carolyn'!AM143, 1, 0)</f>
        <v>1</v>
      </c>
      <c r="AN143" s="36">
        <f>IF('Coding - Chris'!AN143='Coding - Carolyn'!AN143, 1, 0)</f>
        <v>1</v>
      </c>
      <c r="AO143" s="36">
        <f>IF('Coding - Chris'!AO143='Coding - Carolyn'!AO143, 1, 0)</f>
        <v>1</v>
      </c>
      <c r="AP143" s="36"/>
      <c r="AQ143" s="36">
        <f>IF('Coding - Chris'!AQ143='Coding - Carolyn'!AQ143, 1, 0)</f>
        <v>1</v>
      </c>
      <c r="AR143" s="36">
        <f>IF('Coding - Chris'!AR143='Coding - Carolyn'!AR143, 1, 0)</f>
        <v>1</v>
      </c>
      <c r="AS143" s="36">
        <f>IF('Coding - Chris'!AS143='Coding - Carolyn'!AS143, 1, 0)</f>
        <v>1</v>
      </c>
      <c r="AT143" s="36">
        <f>IF('Coding - Chris'!AT143='Coding - Carolyn'!AT143, 1, 0)</f>
        <v>1</v>
      </c>
      <c r="AU143" s="36">
        <f>IF('Coding - Chris'!AU143='Coding - Carolyn'!AU143, 1, 0)</f>
        <v>1</v>
      </c>
      <c r="AV143" s="36">
        <f>IF('Coding - Chris'!AV143='Coding - Carolyn'!AV143, 1, 0)</f>
        <v>1</v>
      </c>
      <c r="AW143" s="36">
        <f>IF('Coding - Chris'!AW143='Coding - Carolyn'!AW143, 1, 0)</f>
        <v>1</v>
      </c>
      <c r="AX143" s="36">
        <f>IF('Coding - Chris'!AX143='Coding - Carolyn'!AX143, 1, 0)</f>
        <v>1</v>
      </c>
      <c r="AY143" s="36">
        <f>IF('Coding - Chris'!AY143='Coding - Carolyn'!AY143, 1, 0)</f>
        <v>1</v>
      </c>
      <c r="AZ143" s="36">
        <f>IF('Coding - Chris'!AZ143='Coding - Carolyn'!AZ143, 1, 0)</f>
        <v>1</v>
      </c>
      <c r="BA143" s="36"/>
      <c r="BB143" s="36">
        <f>IF('Coding - Chris'!BB143='Coding - Carolyn'!BB143, 1, 0)</f>
        <v>1</v>
      </c>
      <c r="BC143" s="36">
        <f>IF('Coding - Chris'!BC143='Coding - Carolyn'!BC143, 1, 0)</f>
        <v>1</v>
      </c>
      <c r="BD143" s="36">
        <f>IF('Coding - Chris'!BD143='Coding - Carolyn'!BD143, 1, 0)</f>
        <v>1</v>
      </c>
      <c r="BE143" s="36">
        <f>IF('Coding - Chris'!BE143='Coding - Carolyn'!BE143, 1, 0)</f>
        <v>1</v>
      </c>
      <c r="BF143" s="36">
        <f>IF('Coding - Chris'!BF143='Coding - Carolyn'!BF143, 1, 0)</f>
        <v>1</v>
      </c>
      <c r="BG143" s="36">
        <f>IF('Coding - Chris'!BG143='Coding - Carolyn'!BG143, 1, 0)</f>
        <v>1</v>
      </c>
      <c r="BH143" s="36">
        <f>IF('Coding - Chris'!BH143='Coding - Carolyn'!BH143, 1, 0)</f>
        <v>1</v>
      </c>
      <c r="BI143" s="36">
        <f>IF('Coding - Chris'!BI143='Coding - Carolyn'!BI143, 1, 0)</f>
        <v>1</v>
      </c>
      <c r="BJ143" s="36">
        <f>IF('Coding - Chris'!BJ143='Coding - Carolyn'!BJ143, 1, 0)</f>
        <v>1</v>
      </c>
      <c r="BK143" s="36">
        <f>IF('Coding - Chris'!BK143='Coding - Carolyn'!BK143, 1, 0)</f>
        <v>1</v>
      </c>
      <c r="BL143" s="36">
        <f>IF('Coding - Chris'!BL143='Coding - Carolyn'!BL143, 1, 0)</f>
        <v>1</v>
      </c>
      <c r="BM143" s="36">
        <f>IF('Coding - Chris'!BM143='Coding - Carolyn'!BM143, 1, 0)</f>
        <v>1</v>
      </c>
      <c r="BN143" s="36">
        <f>IF('Coding - Chris'!BN143='Coding - Carolyn'!BN143, 1, 0)</f>
        <v>1</v>
      </c>
      <c r="BO143" s="36">
        <f>IF('Coding - Chris'!BO143='Coding - Carolyn'!BO143, 1, 0)</f>
        <v>1</v>
      </c>
      <c r="BP143" s="36">
        <f>IF('Coding - Chris'!BP143='Coding - Carolyn'!BP143, 1, 0)</f>
        <v>1</v>
      </c>
      <c r="BQ143" s="36">
        <f>IF('Coding - Chris'!BQ143='Coding - Carolyn'!BQ143, 1, 0)</f>
        <v>1</v>
      </c>
      <c r="BR143" s="36">
        <f>IF('Coding - Chris'!BR143='Coding - Carolyn'!BR143, 1, 0)</f>
        <v>1</v>
      </c>
      <c r="BS143" s="36">
        <f>IF('Coding - Chris'!BS143='Coding - Carolyn'!BS143, 1, 0)</f>
        <v>1</v>
      </c>
      <c r="BT143" s="36">
        <f>IF('Coding - Chris'!BT143='Coding - Carolyn'!BT143, 1, 0)</f>
        <v>1</v>
      </c>
      <c r="BV143" s="36">
        <f>IF('Coding - Chris'!BV143='Coding - Carolyn'!BV143, 1, 0)</f>
        <v>1</v>
      </c>
    </row>
    <row r="144" spans="1:74" ht="17.100000000000001" thickBot="1">
      <c r="A144" s="52">
        <v>261</v>
      </c>
      <c r="B144" s="44"/>
      <c r="C144" s="44"/>
      <c r="D144" s="44"/>
      <c r="E144" s="44"/>
      <c r="F144" s="44"/>
      <c r="H144" s="36">
        <f>IF('Coding - Chris'!H144='Coding - Carolyn'!H144, 1, 0)</f>
        <v>1</v>
      </c>
      <c r="I144" s="36">
        <f>IF('Coding - Chris'!I144='Coding - Carolyn'!I144, 1, 0)</f>
        <v>1</v>
      </c>
      <c r="J144" s="36">
        <f>IF('Coding - Chris'!J144='Coding - Carolyn'!J144, 1, 0)</f>
        <v>1</v>
      </c>
      <c r="K144" s="36">
        <f>IF('Coding - Chris'!K144='Coding - Carolyn'!K144, 1, 0)</f>
        <v>1</v>
      </c>
      <c r="L144" s="36">
        <f>IF('Coding - Chris'!L144='Coding - Carolyn'!L144, 1, 0)</f>
        <v>1</v>
      </c>
      <c r="M144" s="36">
        <f>IF('Coding - Chris'!M144='Coding - Carolyn'!M144, 1, 0)</f>
        <v>1</v>
      </c>
      <c r="N144" s="36"/>
      <c r="O144" s="36">
        <f>IF('Coding - Chris'!O144='Coding - Carolyn'!O144, 1, 0)</f>
        <v>1</v>
      </c>
      <c r="P144" s="36">
        <f>IF('Coding - Chris'!P144='Coding - Carolyn'!P144, 1, 0)</f>
        <v>1</v>
      </c>
      <c r="Q144" s="36">
        <f>IF('Coding - Chris'!Q144='Coding - Carolyn'!Q144, 1, 0)</f>
        <v>1</v>
      </c>
      <c r="R144" s="36">
        <f>IF('Coding - Chris'!R144='Coding - Carolyn'!R144, 1, 0)</f>
        <v>1</v>
      </c>
      <c r="S144" s="36">
        <f>IF('Coding - Chris'!S144='Coding - Carolyn'!S144, 1, 0)</f>
        <v>1</v>
      </c>
      <c r="T144" s="36">
        <f>IF('Coding - Chris'!T144='Coding - Carolyn'!T144, 1, 0)</f>
        <v>1</v>
      </c>
      <c r="U144" s="36">
        <f>IF('Coding - Chris'!U144='Coding - Carolyn'!U144, 1, 0)</f>
        <v>1</v>
      </c>
      <c r="V144" s="36">
        <f>IF('Coding - Chris'!V144='Coding - Carolyn'!V144, 1, 0)</f>
        <v>1</v>
      </c>
      <c r="W144" s="36">
        <f>IF('Coding - Chris'!W144='Coding - Carolyn'!W144, 1, 0)</f>
        <v>1</v>
      </c>
      <c r="X144" s="36">
        <f>IF('Coding - Chris'!X144='Coding - Carolyn'!X144, 1, 0)</f>
        <v>1</v>
      </c>
      <c r="Y144" s="36">
        <f>IF('Coding - Chris'!Y144='Coding - Carolyn'!Y144, 1, 0)</f>
        <v>1</v>
      </c>
      <c r="Z144" s="36">
        <f>IF('Coding - Chris'!Z144='Coding - Carolyn'!Z144, 1, 0)</f>
        <v>1</v>
      </c>
      <c r="AA144" s="36">
        <f>IF('Coding - Chris'!AA144='Coding - Carolyn'!AA144, 1, 0)</f>
        <v>1</v>
      </c>
      <c r="AB144" s="36">
        <f>IF('Coding - Chris'!AB144='Coding - Carolyn'!AB144, 1, 0)</f>
        <v>1</v>
      </c>
      <c r="AC144" s="36">
        <f>IF('Coding - Chris'!AC144='Coding - Carolyn'!AC144, 1, 0)</f>
        <v>1</v>
      </c>
      <c r="AD144" s="36">
        <f>IF('Coding - Chris'!AD144='Coding - Carolyn'!AD144, 1, 0)</f>
        <v>1</v>
      </c>
      <c r="AE144" s="36">
        <f>IF('Coding - Chris'!AE144='Coding - Carolyn'!AE144, 1, 0)</f>
        <v>1</v>
      </c>
      <c r="AF144" s="36">
        <f>IF('Coding - Chris'!AF144='Coding - Carolyn'!AF144, 1, 0)</f>
        <v>1</v>
      </c>
      <c r="AG144" s="36"/>
      <c r="AH144" s="36">
        <f>IF('Coding - Chris'!AH144='Coding - Carolyn'!AH144, 1, 0)</f>
        <v>1</v>
      </c>
      <c r="AI144" s="36">
        <f>IF('Coding - Chris'!AI144='Coding - Carolyn'!AI144, 1, 0)</f>
        <v>1</v>
      </c>
      <c r="AJ144" s="36">
        <f>IF('Coding - Chris'!AJ144='Coding - Carolyn'!AJ144, 1, 0)</f>
        <v>1</v>
      </c>
      <c r="AK144" s="36">
        <f>IF('Coding - Chris'!AK144='Coding - Carolyn'!AK144, 1, 0)</f>
        <v>1</v>
      </c>
      <c r="AL144" s="36">
        <f>IF('Coding - Chris'!AL144='Coding - Carolyn'!AL144, 1, 0)</f>
        <v>1</v>
      </c>
      <c r="AM144" s="36">
        <f>IF('Coding - Chris'!AM144='Coding - Carolyn'!AM144, 1, 0)</f>
        <v>1</v>
      </c>
      <c r="AN144" s="36">
        <f>IF('Coding - Chris'!AN144='Coding - Carolyn'!AN144, 1, 0)</f>
        <v>1</v>
      </c>
      <c r="AO144" s="36">
        <f>IF('Coding - Chris'!AO144='Coding - Carolyn'!AO144, 1, 0)</f>
        <v>1</v>
      </c>
      <c r="AP144" s="36"/>
      <c r="AQ144" s="36">
        <f>IF('Coding - Chris'!AQ144='Coding - Carolyn'!AQ144, 1, 0)</f>
        <v>1</v>
      </c>
      <c r="AR144" s="36">
        <f>IF('Coding - Chris'!AR144='Coding - Carolyn'!AR144, 1, 0)</f>
        <v>1</v>
      </c>
      <c r="AS144" s="36">
        <f>IF('Coding - Chris'!AS144='Coding - Carolyn'!AS144, 1, 0)</f>
        <v>1</v>
      </c>
      <c r="AT144" s="36">
        <f>IF('Coding - Chris'!AT144='Coding - Carolyn'!AT144, 1, 0)</f>
        <v>1</v>
      </c>
      <c r="AU144" s="36">
        <f>IF('Coding - Chris'!AU144='Coding - Carolyn'!AU144, 1, 0)</f>
        <v>1</v>
      </c>
      <c r="AV144" s="36">
        <f>IF('Coding - Chris'!AV144='Coding - Carolyn'!AV144, 1, 0)</f>
        <v>1</v>
      </c>
      <c r="AW144" s="36">
        <f>IF('Coding - Chris'!AW144='Coding - Carolyn'!AW144, 1, 0)</f>
        <v>1</v>
      </c>
      <c r="AX144" s="36">
        <f>IF('Coding - Chris'!AX144='Coding - Carolyn'!AX144, 1, 0)</f>
        <v>1</v>
      </c>
      <c r="AY144" s="36">
        <f>IF('Coding - Chris'!AY144='Coding - Carolyn'!AY144, 1, 0)</f>
        <v>1</v>
      </c>
      <c r="AZ144" s="36">
        <f>IF('Coding - Chris'!AZ144='Coding - Carolyn'!AZ144, 1, 0)</f>
        <v>1</v>
      </c>
      <c r="BA144" s="36"/>
      <c r="BB144" s="36">
        <f>IF('Coding - Chris'!BB144='Coding - Carolyn'!BB144, 1, 0)</f>
        <v>1</v>
      </c>
      <c r="BC144" s="36">
        <f>IF('Coding - Chris'!BC144='Coding - Carolyn'!BC144, 1, 0)</f>
        <v>1</v>
      </c>
      <c r="BD144" s="36">
        <f>IF('Coding - Chris'!BD144='Coding - Carolyn'!BD144, 1, 0)</f>
        <v>1</v>
      </c>
      <c r="BE144" s="36">
        <f>IF('Coding - Chris'!BE144='Coding - Carolyn'!BE144, 1, 0)</f>
        <v>1</v>
      </c>
      <c r="BF144" s="36">
        <f>IF('Coding - Chris'!BF144='Coding - Carolyn'!BF144, 1, 0)</f>
        <v>1</v>
      </c>
      <c r="BG144" s="36">
        <f>IF('Coding - Chris'!BG144='Coding - Carolyn'!BG144, 1, 0)</f>
        <v>1</v>
      </c>
      <c r="BH144" s="36">
        <f>IF('Coding - Chris'!BH144='Coding - Carolyn'!BH144, 1, 0)</f>
        <v>1</v>
      </c>
      <c r="BI144" s="36">
        <f>IF('Coding - Chris'!BI144='Coding - Carolyn'!BI144, 1, 0)</f>
        <v>1</v>
      </c>
      <c r="BJ144" s="36">
        <f>IF('Coding - Chris'!BJ144='Coding - Carolyn'!BJ144, 1, 0)</f>
        <v>1</v>
      </c>
      <c r="BK144" s="36">
        <f>IF('Coding - Chris'!BK144='Coding - Carolyn'!BK144, 1, 0)</f>
        <v>1</v>
      </c>
      <c r="BL144" s="36">
        <f>IF('Coding - Chris'!BL144='Coding - Carolyn'!BL144, 1, 0)</f>
        <v>1</v>
      </c>
      <c r="BM144" s="36">
        <f>IF('Coding - Chris'!BM144='Coding - Carolyn'!BM144, 1, 0)</f>
        <v>1</v>
      </c>
      <c r="BN144" s="36">
        <f>IF('Coding - Chris'!BN144='Coding - Carolyn'!BN144, 1, 0)</f>
        <v>1</v>
      </c>
      <c r="BO144" s="36">
        <f>IF('Coding - Chris'!BO144='Coding - Carolyn'!BO144, 1, 0)</f>
        <v>1</v>
      </c>
      <c r="BP144" s="36">
        <f>IF('Coding - Chris'!BP144='Coding - Carolyn'!BP144, 1, 0)</f>
        <v>1</v>
      </c>
      <c r="BQ144" s="36">
        <f>IF('Coding - Chris'!BQ144='Coding - Carolyn'!BQ144, 1, 0)</f>
        <v>1</v>
      </c>
      <c r="BR144" s="36">
        <f>IF('Coding - Chris'!BR144='Coding - Carolyn'!BR144, 1, 0)</f>
        <v>1</v>
      </c>
      <c r="BS144" s="36">
        <f>IF('Coding - Chris'!BS144='Coding - Carolyn'!BS144, 1, 0)</f>
        <v>1</v>
      </c>
      <c r="BT144" s="36">
        <f>IF('Coding - Chris'!BT144='Coding - Carolyn'!BT144, 1, 0)</f>
        <v>1</v>
      </c>
      <c r="BV144" s="36">
        <f>IF('Coding - Chris'!BV144='Coding - Carolyn'!BV144, 1, 0)</f>
        <v>1</v>
      </c>
    </row>
    <row r="145" spans="1:74" ht="17.100000000000001" thickBot="1">
      <c r="A145" s="52">
        <v>278</v>
      </c>
      <c r="B145" s="44"/>
      <c r="C145" s="44"/>
      <c r="D145" s="44"/>
      <c r="E145" s="44"/>
      <c r="F145" s="44"/>
      <c r="H145" s="36">
        <f>IF('Coding - Chris'!H145='Coding - Carolyn'!H145, 1, 0)</f>
        <v>1</v>
      </c>
      <c r="I145" s="36">
        <f>IF('Coding - Chris'!I145='Coding - Carolyn'!I145, 1, 0)</f>
        <v>1</v>
      </c>
      <c r="J145" s="36">
        <f>IF('Coding - Chris'!J145='Coding - Carolyn'!J145, 1, 0)</f>
        <v>1</v>
      </c>
      <c r="K145" s="36">
        <f>IF('Coding - Chris'!K145='Coding - Carolyn'!K145, 1, 0)</f>
        <v>1</v>
      </c>
      <c r="L145" s="36">
        <f>IF('Coding - Chris'!L145='Coding - Carolyn'!L145, 1, 0)</f>
        <v>1</v>
      </c>
      <c r="M145" s="36">
        <f>IF('Coding - Chris'!M145='Coding - Carolyn'!M145, 1, 0)</f>
        <v>1</v>
      </c>
      <c r="N145" s="36"/>
      <c r="O145" s="36">
        <f>IF('Coding - Chris'!O145='Coding - Carolyn'!O145, 1, 0)</f>
        <v>1</v>
      </c>
      <c r="P145" s="36">
        <f>IF('Coding - Chris'!P145='Coding - Carolyn'!P145, 1, 0)</f>
        <v>1</v>
      </c>
      <c r="Q145" s="36">
        <f>IF('Coding - Chris'!Q145='Coding - Carolyn'!Q145, 1, 0)</f>
        <v>1</v>
      </c>
      <c r="R145" s="36">
        <f>IF('Coding - Chris'!R145='Coding - Carolyn'!R145, 1, 0)</f>
        <v>1</v>
      </c>
      <c r="S145" s="36">
        <f>IF('Coding - Chris'!S145='Coding - Carolyn'!S145, 1, 0)</f>
        <v>1</v>
      </c>
      <c r="T145" s="36">
        <f>IF('Coding - Chris'!T145='Coding - Carolyn'!T145, 1, 0)</f>
        <v>1</v>
      </c>
      <c r="U145" s="36">
        <f>IF('Coding - Chris'!U145='Coding - Carolyn'!U145, 1, 0)</f>
        <v>1</v>
      </c>
      <c r="V145" s="36">
        <f>IF('Coding - Chris'!V145='Coding - Carolyn'!V145, 1, 0)</f>
        <v>1</v>
      </c>
      <c r="W145" s="36">
        <f>IF('Coding - Chris'!W145='Coding - Carolyn'!W145, 1, 0)</f>
        <v>1</v>
      </c>
      <c r="X145" s="36">
        <f>IF('Coding - Chris'!X145='Coding - Carolyn'!X145, 1, 0)</f>
        <v>1</v>
      </c>
      <c r="Y145" s="36">
        <f>IF('Coding - Chris'!Y145='Coding - Carolyn'!Y145, 1, 0)</f>
        <v>1</v>
      </c>
      <c r="Z145" s="36">
        <f>IF('Coding - Chris'!Z145='Coding - Carolyn'!Z145, 1, 0)</f>
        <v>1</v>
      </c>
      <c r="AA145" s="36">
        <f>IF('Coding - Chris'!AA145='Coding - Carolyn'!AA145, 1, 0)</f>
        <v>1</v>
      </c>
      <c r="AB145" s="36">
        <f>IF('Coding - Chris'!AB145='Coding - Carolyn'!AB145, 1, 0)</f>
        <v>1</v>
      </c>
      <c r="AC145" s="36">
        <f>IF('Coding - Chris'!AC145='Coding - Carolyn'!AC145, 1, 0)</f>
        <v>1</v>
      </c>
      <c r="AD145" s="36">
        <f>IF('Coding - Chris'!AD145='Coding - Carolyn'!AD145, 1, 0)</f>
        <v>1</v>
      </c>
      <c r="AE145" s="36">
        <f>IF('Coding - Chris'!AE145='Coding - Carolyn'!AE145, 1, 0)</f>
        <v>1</v>
      </c>
      <c r="AF145" s="36">
        <f>IF('Coding - Chris'!AF145='Coding - Carolyn'!AF145, 1, 0)</f>
        <v>1</v>
      </c>
      <c r="AG145" s="36"/>
      <c r="AH145" s="36">
        <f>IF('Coding - Chris'!AH145='Coding - Carolyn'!AH145, 1, 0)</f>
        <v>1</v>
      </c>
      <c r="AI145" s="36">
        <f>IF('Coding - Chris'!AI145='Coding - Carolyn'!AI145, 1, 0)</f>
        <v>1</v>
      </c>
      <c r="AJ145" s="36">
        <f>IF('Coding - Chris'!AJ145='Coding - Carolyn'!AJ145, 1, 0)</f>
        <v>1</v>
      </c>
      <c r="AK145" s="36">
        <f>IF('Coding - Chris'!AK145='Coding - Carolyn'!AK145, 1, 0)</f>
        <v>1</v>
      </c>
      <c r="AL145" s="36">
        <f>IF('Coding - Chris'!AL145='Coding - Carolyn'!AL145, 1, 0)</f>
        <v>1</v>
      </c>
      <c r="AM145" s="36">
        <f>IF('Coding - Chris'!AM145='Coding - Carolyn'!AM145, 1, 0)</f>
        <v>1</v>
      </c>
      <c r="AN145" s="36">
        <f>IF('Coding - Chris'!AN145='Coding - Carolyn'!AN145, 1, 0)</f>
        <v>1</v>
      </c>
      <c r="AO145" s="36">
        <f>IF('Coding - Chris'!AO145='Coding - Carolyn'!AO145, 1, 0)</f>
        <v>1</v>
      </c>
      <c r="AP145" s="36"/>
      <c r="AQ145" s="36">
        <f>IF('Coding - Chris'!AQ145='Coding - Carolyn'!AQ145, 1, 0)</f>
        <v>1</v>
      </c>
      <c r="AR145" s="36">
        <f>IF('Coding - Chris'!AR145='Coding - Carolyn'!AR145, 1, 0)</f>
        <v>1</v>
      </c>
      <c r="AS145" s="36">
        <f>IF('Coding - Chris'!AS145='Coding - Carolyn'!AS145, 1, 0)</f>
        <v>1</v>
      </c>
      <c r="AT145" s="36">
        <f>IF('Coding - Chris'!AT145='Coding - Carolyn'!AT145, 1, 0)</f>
        <v>1</v>
      </c>
      <c r="AU145" s="36">
        <f>IF('Coding - Chris'!AU145='Coding - Carolyn'!AU145, 1, 0)</f>
        <v>1</v>
      </c>
      <c r="AV145" s="36">
        <f>IF('Coding - Chris'!AV145='Coding - Carolyn'!AV145, 1, 0)</f>
        <v>1</v>
      </c>
      <c r="AW145" s="36">
        <f>IF('Coding - Chris'!AW145='Coding - Carolyn'!AW145, 1, 0)</f>
        <v>1</v>
      </c>
      <c r="AX145" s="36">
        <f>IF('Coding - Chris'!AX145='Coding - Carolyn'!AX145, 1, 0)</f>
        <v>1</v>
      </c>
      <c r="AY145" s="36">
        <f>IF('Coding - Chris'!AY145='Coding - Carolyn'!AY145, 1, 0)</f>
        <v>1</v>
      </c>
      <c r="AZ145" s="36">
        <f>IF('Coding - Chris'!AZ145='Coding - Carolyn'!AZ145, 1, 0)</f>
        <v>1</v>
      </c>
      <c r="BA145" s="36"/>
      <c r="BB145" s="36">
        <f>IF('Coding - Chris'!BB145='Coding - Carolyn'!BB145, 1, 0)</f>
        <v>1</v>
      </c>
      <c r="BC145" s="36">
        <f>IF('Coding - Chris'!BC145='Coding - Carolyn'!BC145, 1, 0)</f>
        <v>1</v>
      </c>
      <c r="BD145" s="36">
        <f>IF('Coding - Chris'!BD145='Coding - Carolyn'!BD145, 1, 0)</f>
        <v>1</v>
      </c>
      <c r="BE145" s="36">
        <f>IF('Coding - Chris'!BE145='Coding - Carolyn'!BE145, 1, 0)</f>
        <v>1</v>
      </c>
      <c r="BF145" s="36">
        <f>IF('Coding - Chris'!BF145='Coding - Carolyn'!BF145, 1, 0)</f>
        <v>1</v>
      </c>
      <c r="BG145" s="36">
        <f>IF('Coding - Chris'!BG145='Coding - Carolyn'!BG145, 1, 0)</f>
        <v>1</v>
      </c>
      <c r="BH145" s="36">
        <f>IF('Coding - Chris'!BH145='Coding - Carolyn'!BH145, 1, 0)</f>
        <v>1</v>
      </c>
      <c r="BI145" s="36">
        <f>IF('Coding - Chris'!BI145='Coding - Carolyn'!BI145, 1, 0)</f>
        <v>1</v>
      </c>
      <c r="BJ145" s="36">
        <f>IF('Coding - Chris'!BJ145='Coding - Carolyn'!BJ145, 1, 0)</f>
        <v>1</v>
      </c>
      <c r="BK145" s="36">
        <f>IF('Coding - Chris'!BK145='Coding - Carolyn'!BK145, 1, 0)</f>
        <v>1</v>
      </c>
      <c r="BL145" s="36">
        <f>IF('Coding - Chris'!BL145='Coding - Carolyn'!BL145, 1, 0)</f>
        <v>1</v>
      </c>
      <c r="BM145" s="36">
        <f>IF('Coding - Chris'!BM145='Coding - Carolyn'!BM145, 1, 0)</f>
        <v>1</v>
      </c>
      <c r="BN145" s="36">
        <f>IF('Coding - Chris'!BN145='Coding - Carolyn'!BN145, 1, 0)</f>
        <v>1</v>
      </c>
      <c r="BO145" s="36">
        <f>IF('Coding - Chris'!BO145='Coding - Carolyn'!BO145, 1, 0)</f>
        <v>1</v>
      </c>
      <c r="BP145" s="36">
        <f>IF('Coding - Chris'!BP145='Coding - Carolyn'!BP145, 1, 0)</f>
        <v>1</v>
      </c>
      <c r="BQ145" s="36">
        <f>IF('Coding - Chris'!BQ145='Coding - Carolyn'!BQ145, 1, 0)</f>
        <v>1</v>
      </c>
      <c r="BR145" s="36">
        <f>IF('Coding - Chris'!BR145='Coding - Carolyn'!BR145, 1, 0)</f>
        <v>1</v>
      </c>
      <c r="BS145" s="36">
        <f>IF('Coding - Chris'!BS145='Coding - Carolyn'!BS145, 1, 0)</f>
        <v>1</v>
      </c>
      <c r="BT145" s="36">
        <f>IF('Coding - Chris'!BT145='Coding - Carolyn'!BT145, 1, 0)</f>
        <v>1</v>
      </c>
      <c r="BV145" s="36">
        <f>IF('Coding - Chris'!BV145='Coding - Carolyn'!BV145, 1, 0)</f>
        <v>1</v>
      </c>
    </row>
    <row r="146" spans="1:74" ht="17.100000000000001" thickBot="1">
      <c r="A146" s="52"/>
      <c r="B146" s="44"/>
      <c r="C146" s="44"/>
      <c r="D146" s="44"/>
      <c r="E146" s="44"/>
      <c r="F146" s="44"/>
      <c r="H146" s="36">
        <f>IF('Coding - Chris'!H146='Coding - Carolyn'!H146, 1, 0)</f>
        <v>1</v>
      </c>
      <c r="I146" s="36">
        <f>IF('Coding - Chris'!I146='Coding - Carolyn'!I146, 1, 0)</f>
        <v>1</v>
      </c>
      <c r="J146" s="36">
        <f>IF('Coding - Chris'!J146='Coding - Carolyn'!J146, 1, 0)</f>
        <v>1</v>
      </c>
      <c r="K146" s="36">
        <f>IF('Coding - Chris'!K146='Coding - Carolyn'!K146, 1, 0)</f>
        <v>1</v>
      </c>
      <c r="L146" s="36">
        <f>IF('Coding - Chris'!L146='Coding - Carolyn'!L146, 1, 0)</f>
        <v>1</v>
      </c>
      <c r="M146" s="36">
        <f>IF('Coding - Chris'!M146='Coding - Carolyn'!M146, 1, 0)</f>
        <v>1</v>
      </c>
      <c r="N146" s="36"/>
      <c r="O146" s="36">
        <f>IF('Coding - Chris'!O146='Coding - Carolyn'!O146, 1, 0)</f>
        <v>1</v>
      </c>
      <c r="P146" s="36">
        <f>IF('Coding - Chris'!P146='Coding - Carolyn'!P146, 1, 0)</f>
        <v>1</v>
      </c>
      <c r="Q146" s="36">
        <f>IF('Coding - Chris'!Q146='Coding - Carolyn'!Q146, 1, 0)</f>
        <v>1</v>
      </c>
      <c r="R146" s="36">
        <f>IF('Coding - Chris'!R146='Coding - Carolyn'!R146, 1, 0)</f>
        <v>1</v>
      </c>
      <c r="S146" s="36">
        <f>IF('Coding - Chris'!S146='Coding - Carolyn'!S146, 1, 0)</f>
        <v>1</v>
      </c>
      <c r="T146" s="36">
        <f>IF('Coding - Chris'!T146='Coding - Carolyn'!T146, 1, 0)</f>
        <v>1</v>
      </c>
      <c r="U146" s="36">
        <f>IF('Coding - Chris'!U146='Coding - Carolyn'!U146, 1, 0)</f>
        <v>1</v>
      </c>
      <c r="V146" s="36">
        <f>IF('Coding - Chris'!V146='Coding - Carolyn'!V146, 1, 0)</f>
        <v>1</v>
      </c>
      <c r="W146" s="36">
        <f>IF('Coding - Chris'!W146='Coding - Carolyn'!W146, 1, 0)</f>
        <v>1</v>
      </c>
      <c r="X146" s="36">
        <f>IF('Coding - Chris'!X146='Coding - Carolyn'!X146, 1, 0)</f>
        <v>1</v>
      </c>
      <c r="Y146" s="36">
        <f>IF('Coding - Chris'!Y146='Coding - Carolyn'!Y146, 1, 0)</f>
        <v>1</v>
      </c>
      <c r="Z146" s="36">
        <f>IF('Coding - Chris'!Z146='Coding - Carolyn'!Z146, 1, 0)</f>
        <v>1</v>
      </c>
      <c r="AA146" s="36">
        <f>IF('Coding - Chris'!AA146='Coding - Carolyn'!AA146, 1, 0)</f>
        <v>1</v>
      </c>
      <c r="AB146" s="36">
        <f>IF('Coding - Chris'!AB146='Coding - Carolyn'!AB146, 1, 0)</f>
        <v>1</v>
      </c>
      <c r="AC146" s="36">
        <f>IF('Coding - Chris'!AC146='Coding - Carolyn'!AC146, 1, 0)</f>
        <v>1</v>
      </c>
      <c r="AD146" s="36">
        <f>IF('Coding - Chris'!AD146='Coding - Carolyn'!AD146, 1, 0)</f>
        <v>1</v>
      </c>
      <c r="AE146" s="36">
        <f>IF('Coding - Chris'!AE146='Coding - Carolyn'!AE146, 1, 0)</f>
        <v>1</v>
      </c>
      <c r="AF146" s="36">
        <f>IF('Coding - Chris'!AF146='Coding - Carolyn'!AF146, 1, 0)</f>
        <v>1</v>
      </c>
      <c r="AG146" s="36"/>
      <c r="AH146" s="36">
        <f>IF('Coding - Chris'!AH146='Coding - Carolyn'!AH146, 1, 0)</f>
        <v>1</v>
      </c>
      <c r="AI146" s="36">
        <f>IF('Coding - Chris'!AI146='Coding - Carolyn'!AI146, 1, 0)</f>
        <v>1</v>
      </c>
      <c r="AJ146" s="36">
        <f>IF('Coding - Chris'!AJ146='Coding - Carolyn'!AJ146, 1, 0)</f>
        <v>1</v>
      </c>
      <c r="AK146" s="36">
        <f>IF('Coding - Chris'!AK146='Coding - Carolyn'!AK146, 1, 0)</f>
        <v>1</v>
      </c>
      <c r="AL146" s="36">
        <f>IF('Coding - Chris'!AL146='Coding - Carolyn'!AL146, 1, 0)</f>
        <v>1</v>
      </c>
      <c r="AM146" s="36">
        <f>IF('Coding - Chris'!AM146='Coding - Carolyn'!AM146, 1, 0)</f>
        <v>1</v>
      </c>
      <c r="AN146" s="36">
        <f>IF('Coding - Chris'!AN146='Coding - Carolyn'!AN146, 1, 0)</f>
        <v>1</v>
      </c>
      <c r="AO146" s="36">
        <f>IF('Coding - Chris'!AO146='Coding - Carolyn'!AO146, 1, 0)</f>
        <v>1</v>
      </c>
      <c r="AP146" s="36"/>
      <c r="AQ146" s="36">
        <f>IF('Coding - Chris'!AQ146='Coding - Carolyn'!AQ146, 1, 0)</f>
        <v>1</v>
      </c>
      <c r="AR146" s="36">
        <f>IF('Coding - Chris'!AR146='Coding - Carolyn'!AR146, 1, 0)</f>
        <v>1</v>
      </c>
      <c r="AS146" s="36">
        <f>IF('Coding - Chris'!AS146='Coding - Carolyn'!AS146, 1, 0)</f>
        <v>1</v>
      </c>
      <c r="AT146" s="36">
        <f>IF('Coding - Chris'!AT146='Coding - Carolyn'!AT146, 1, 0)</f>
        <v>1</v>
      </c>
      <c r="AU146" s="36">
        <f>IF('Coding - Chris'!AU146='Coding - Carolyn'!AU146, 1, 0)</f>
        <v>1</v>
      </c>
      <c r="AV146" s="36">
        <f>IF('Coding - Chris'!AV146='Coding - Carolyn'!AV146, 1, 0)</f>
        <v>1</v>
      </c>
      <c r="AW146" s="36">
        <f>IF('Coding - Chris'!AW146='Coding - Carolyn'!AW146, 1, 0)</f>
        <v>1</v>
      </c>
      <c r="AX146" s="36">
        <f>IF('Coding - Chris'!AX146='Coding - Carolyn'!AX146, 1, 0)</f>
        <v>1</v>
      </c>
      <c r="AY146" s="36">
        <f>IF('Coding - Chris'!AY146='Coding - Carolyn'!AY146, 1, 0)</f>
        <v>1</v>
      </c>
      <c r="AZ146" s="36">
        <f>IF('Coding - Chris'!AZ146='Coding - Carolyn'!AZ146, 1, 0)</f>
        <v>1</v>
      </c>
      <c r="BA146" s="36"/>
      <c r="BB146" s="36">
        <f>IF('Coding - Chris'!BB146='Coding - Carolyn'!BB146, 1, 0)</f>
        <v>1</v>
      </c>
      <c r="BC146" s="36">
        <f>IF('Coding - Chris'!BC146='Coding - Carolyn'!BC146, 1, 0)</f>
        <v>1</v>
      </c>
      <c r="BD146" s="36">
        <f>IF('Coding - Chris'!BD146='Coding - Carolyn'!BD146, 1, 0)</f>
        <v>1</v>
      </c>
      <c r="BE146" s="36">
        <f>IF('Coding - Chris'!BE146='Coding - Carolyn'!BE146, 1, 0)</f>
        <v>1</v>
      </c>
      <c r="BF146" s="36">
        <f>IF('Coding - Chris'!BF146='Coding - Carolyn'!BF146, 1, 0)</f>
        <v>1</v>
      </c>
      <c r="BG146" s="36">
        <f>IF('Coding - Chris'!BG146='Coding - Carolyn'!BG146, 1, 0)</f>
        <v>1</v>
      </c>
      <c r="BH146" s="36">
        <f>IF('Coding - Chris'!BH146='Coding - Carolyn'!BH146, 1, 0)</f>
        <v>1</v>
      </c>
      <c r="BI146" s="36">
        <f>IF('Coding - Chris'!BI146='Coding - Carolyn'!BI146, 1, 0)</f>
        <v>1</v>
      </c>
      <c r="BJ146" s="36">
        <f>IF('Coding - Chris'!BJ146='Coding - Carolyn'!BJ146, 1, 0)</f>
        <v>1</v>
      </c>
      <c r="BK146" s="36">
        <f>IF('Coding - Chris'!BK146='Coding - Carolyn'!BK146, 1, 0)</f>
        <v>1</v>
      </c>
      <c r="BL146" s="36">
        <f>IF('Coding - Chris'!BL146='Coding - Carolyn'!BL146, 1, 0)</f>
        <v>1</v>
      </c>
      <c r="BM146" s="36">
        <f>IF('Coding - Chris'!BM146='Coding - Carolyn'!BM146, 1, 0)</f>
        <v>1</v>
      </c>
      <c r="BN146" s="36">
        <f>IF('Coding - Chris'!BN146='Coding - Carolyn'!BN146, 1, 0)</f>
        <v>1</v>
      </c>
      <c r="BO146" s="36">
        <f>IF('Coding - Chris'!BO146='Coding - Carolyn'!BO146, 1, 0)</f>
        <v>1</v>
      </c>
      <c r="BP146" s="36">
        <f>IF('Coding - Chris'!BP146='Coding - Carolyn'!BP146, 1, 0)</f>
        <v>1</v>
      </c>
      <c r="BQ146" s="36">
        <f>IF('Coding - Chris'!BQ146='Coding - Carolyn'!BQ146, 1, 0)</f>
        <v>1</v>
      </c>
      <c r="BR146" s="36">
        <f>IF('Coding - Chris'!BR146='Coding - Carolyn'!BR146, 1, 0)</f>
        <v>1</v>
      </c>
      <c r="BS146" s="36">
        <f>IF('Coding - Chris'!BS146='Coding - Carolyn'!BS146, 1, 0)</f>
        <v>1</v>
      </c>
      <c r="BT146" s="36">
        <f>IF('Coding - Chris'!BT146='Coding - Carolyn'!BT146, 1, 0)</f>
        <v>1</v>
      </c>
      <c r="BV146" s="36">
        <f>IF('Coding - Chris'!BV146='Coding - Carolyn'!BV146, 1, 0)</f>
        <v>1</v>
      </c>
    </row>
    <row r="147" spans="1:74" ht="17.100000000000001" thickBot="1">
      <c r="A147" s="52">
        <v>279</v>
      </c>
      <c r="B147" s="44"/>
      <c r="C147" s="44"/>
      <c r="D147" s="44"/>
      <c r="E147" s="44"/>
      <c r="F147" s="44"/>
      <c r="H147" s="36">
        <f>IF('Coding - Chris'!H147='Coding - Carolyn'!H147, 1, 0)</f>
        <v>1</v>
      </c>
      <c r="I147" s="36">
        <f>IF('Coding - Chris'!I147='Coding - Carolyn'!I147, 1, 0)</f>
        <v>1</v>
      </c>
      <c r="J147" s="36">
        <f>IF('Coding - Chris'!J147='Coding - Carolyn'!J147, 1, 0)</f>
        <v>1</v>
      </c>
      <c r="K147" s="36">
        <f>IF('Coding - Chris'!K147='Coding - Carolyn'!K147, 1, 0)</f>
        <v>1</v>
      </c>
      <c r="L147" s="36">
        <f>IF('Coding - Chris'!L147='Coding - Carolyn'!L147, 1, 0)</f>
        <v>1</v>
      </c>
      <c r="M147" s="36">
        <f>IF('Coding - Chris'!M147='Coding - Carolyn'!M147, 1, 0)</f>
        <v>1</v>
      </c>
      <c r="N147" s="36"/>
      <c r="O147" s="36">
        <f>IF('Coding - Chris'!O147='Coding - Carolyn'!O147, 1, 0)</f>
        <v>1</v>
      </c>
      <c r="P147" s="36">
        <f>IF('Coding - Chris'!P147='Coding - Carolyn'!P147, 1, 0)</f>
        <v>1</v>
      </c>
      <c r="Q147" s="36">
        <f>IF('Coding - Chris'!Q147='Coding - Carolyn'!Q147, 1, 0)</f>
        <v>1</v>
      </c>
      <c r="R147" s="36">
        <f>IF('Coding - Chris'!R147='Coding - Carolyn'!R147, 1, 0)</f>
        <v>1</v>
      </c>
      <c r="S147" s="36">
        <f>IF('Coding - Chris'!S147='Coding - Carolyn'!S147, 1, 0)</f>
        <v>1</v>
      </c>
      <c r="T147" s="36">
        <f>IF('Coding - Chris'!T147='Coding - Carolyn'!T147, 1, 0)</f>
        <v>1</v>
      </c>
      <c r="U147" s="36">
        <f>IF('Coding - Chris'!U147='Coding - Carolyn'!U147, 1, 0)</f>
        <v>1</v>
      </c>
      <c r="V147" s="36">
        <f>IF('Coding - Chris'!V147='Coding - Carolyn'!V147, 1, 0)</f>
        <v>1</v>
      </c>
      <c r="W147" s="36">
        <f>IF('Coding - Chris'!W147='Coding - Carolyn'!W147, 1, 0)</f>
        <v>1</v>
      </c>
      <c r="X147" s="36">
        <f>IF('Coding - Chris'!X147='Coding - Carolyn'!X147, 1, 0)</f>
        <v>1</v>
      </c>
      <c r="Y147" s="36">
        <f>IF('Coding - Chris'!Y147='Coding - Carolyn'!Y147, 1, 0)</f>
        <v>1</v>
      </c>
      <c r="Z147" s="36">
        <f>IF('Coding - Chris'!Z147='Coding - Carolyn'!Z147, 1, 0)</f>
        <v>1</v>
      </c>
      <c r="AA147" s="36">
        <f>IF('Coding - Chris'!AA147='Coding - Carolyn'!AA147, 1, 0)</f>
        <v>1</v>
      </c>
      <c r="AB147" s="36">
        <f>IF('Coding - Chris'!AB147='Coding - Carolyn'!AB147, 1, 0)</f>
        <v>1</v>
      </c>
      <c r="AC147" s="36">
        <f>IF('Coding - Chris'!AC147='Coding - Carolyn'!AC147, 1, 0)</f>
        <v>1</v>
      </c>
      <c r="AD147" s="36">
        <f>IF('Coding - Chris'!AD147='Coding - Carolyn'!AD147, 1, 0)</f>
        <v>1</v>
      </c>
      <c r="AE147" s="36">
        <f>IF('Coding - Chris'!AE147='Coding - Carolyn'!AE147, 1, 0)</f>
        <v>1</v>
      </c>
      <c r="AF147" s="36">
        <f>IF('Coding - Chris'!AF147='Coding - Carolyn'!AF147, 1, 0)</f>
        <v>1</v>
      </c>
      <c r="AG147" s="36"/>
      <c r="AH147" s="36">
        <f>IF('Coding - Chris'!AH147='Coding - Carolyn'!AH147, 1, 0)</f>
        <v>1</v>
      </c>
      <c r="AI147" s="36">
        <f>IF('Coding - Chris'!AI147='Coding - Carolyn'!AI147, 1, 0)</f>
        <v>1</v>
      </c>
      <c r="AJ147" s="36">
        <f>IF('Coding - Chris'!AJ147='Coding - Carolyn'!AJ147, 1, 0)</f>
        <v>1</v>
      </c>
      <c r="AK147" s="36">
        <f>IF('Coding - Chris'!AK147='Coding - Carolyn'!AK147, 1, 0)</f>
        <v>1</v>
      </c>
      <c r="AL147" s="36">
        <f>IF('Coding - Chris'!AL147='Coding - Carolyn'!AL147, 1, 0)</f>
        <v>1</v>
      </c>
      <c r="AM147" s="36">
        <f>IF('Coding - Chris'!AM147='Coding - Carolyn'!AM147, 1, 0)</f>
        <v>1</v>
      </c>
      <c r="AN147" s="36">
        <f>IF('Coding - Chris'!AN147='Coding - Carolyn'!AN147, 1, 0)</f>
        <v>1</v>
      </c>
      <c r="AO147" s="36">
        <f>IF('Coding - Chris'!AO147='Coding - Carolyn'!AO147, 1, 0)</f>
        <v>1</v>
      </c>
      <c r="AP147" s="36"/>
      <c r="AQ147" s="36">
        <f>IF('Coding - Chris'!AQ147='Coding - Carolyn'!AQ147, 1, 0)</f>
        <v>1</v>
      </c>
      <c r="AR147" s="36">
        <f>IF('Coding - Chris'!AR147='Coding - Carolyn'!AR147, 1, 0)</f>
        <v>1</v>
      </c>
      <c r="AS147" s="36">
        <f>IF('Coding - Chris'!AS147='Coding - Carolyn'!AS147, 1, 0)</f>
        <v>1</v>
      </c>
      <c r="AT147" s="36">
        <f>IF('Coding - Chris'!AT147='Coding - Carolyn'!AT147, 1, 0)</f>
        <v>1</v>
      </c>
      <c r="AU147" s="36">
        <f>IF('Coding - Chris'!AU147='Coding - Carolyn'!AU147, 1, 0)</f>
        <v>1</v>
      </c>
      <c r="AV147" s="36">
        <f>IF('Coding - Chris'!AV147='Coding - Carolyn'!AV147, 1, 0)</f>
        <v>1</v>
      </c>
      <c r="AW147" s="36">
        <f>IF('Coding - Chris'!AW147='Coding - Carolyn'!AW147, 1, 0)</f>
        <v>1</v>
      </c>
      <c r="AX147" s="36">
        <f>IF('Coding - Chris'!AX147='Coding - Carolyn'!AX147, 1, 0)</f>
        <v>1</v>
      </c>
      <c r="AY147" s="36">
        <f>IF('Coding - Chris'!AY147='Coding - Carolyn'!AY147, 1, 0)</f>
        <v>1</v>
      </c>
      <c r="AZ147" s="36">
        <f>IF('Coding - Chris'!AZ147='Coding - Carolyn'!AZ147, 1, 0)</f>
        <v>1</v>
      </c>
      <c r="BA147" s="36"/>
      <c r="BB147" s="36">
        <f>IF('Coding - Chris'!BB147='Coding - Carolyn'!BB147, 1, 0)</f>
        <v>1</v>
      </c>
      <c r="BC147" s="36">
        <f>IF('Coding - Chris'!BC147='Coding - Carolyn'!BC147, 1, 0)</f>
        <v>1</v>
      </c>
      <c r="BD147" s="36">
        <f>IF('Coding - Chris'!BD147='Coding - Carolyn'!BD147, 1, 0)</f>
        <v>1</v>
      </c>
      <c r="BE147" s="36">
        <f>IF('Coding - Chris'!BE147='Coding - Carolyn'!BE147, 1, 0)</f>
        <v>1</v>
      </c>
      <c r="BF147" s="36">
        <f>IF('Coding - Chris'!BF147='Coding - Carolyn'!BF147, 1, 0)</f>
        <v>1</v>
      </c>
      <c r="BG147" s="36">
        <f>IF('Coding - Chris'!BG147='Coding - Carolyn'!BG147, 1, 0)</f>
        <v>1</v>
      </c>
      <c r="BH147" s="36">
        <f>IF('Coding - Chris'!BH147='Coding - Carolyn'!BH147, 1, 0)</f>
        <v>1</v>
      </c>
      <c r="BI147" s="36">
        <f>IF('Coding - Chris'!BI147='Coding - Carolyn'!BI147, 1, 0)</f>
        <v>1</v>
      </c>
      <c r="BJ147" s="36">
        <f>IF('Coding - Chris'!BJ147='Coding - Carolyn'!BJ147, 1, 0)</f>
        <v>1</v>
      </c>
      <c r="BK147" s="36">
        <f>IF('Coding - Chris'!BK147='Coding - Carolyn'!BK147, 1, 0)</f>
        <v>1</v>
      </c>
      <c r="BL147" s="36">
        <f>IF('Coding - Chris'!BL147='Coding - Carolyn'!BL147, 1, 0)</f>
        <v>1</v>
      </c>
      <c r="BM147" s="36">
        <f>IF('Coding - Chris'!BM147='Coding - Carolyn'!BM147, 1, 0)</f>
        <v>1</v>
      </c>
      <c r="BN147" s="36">
        <f>IF('Coding - Chris'!BN147='Coding - Carolyn'!BN147, 1, 0)</f>
        <v>1</v>
      </c>
      <c r="BO147" s="36">
        <f>IF('Coding - Chris'!BO147='Coding - Carolyn'!BO147, 1, 0)</f>
        <v>1</v>
      </c>
      <c r="BP147" s="36">
        <f>IF('Coding - Chris'!BP147='Coding - Carolyn'!BP147, 1, 0)</f>
        <v>1</v>
      </c>
      <c r="BQ147" s="36">
        <f>IF('Coding - Chris'!BQ147='Coding - Carolyn'!BQ147, 1, 0)</f>
        <v>1</v>
      </c>
      <c r="BR147" s="36">
        <f>IF('Coding - Chris'!BR147='Coding - Carolyn'!BR147, 1, 0)</f>
        <v>1</v>
      </c>
      <c r="BS147" s="36">
        <f>IF('Coding - Chris'!BS147='Coding - Carolyn'!BS147, 1, 0)</f>
        <v>1</v>
      </c>
      <c r="BT147" s="36">
        <f>IF('Coding - Chris'!BT147='Coding - Carolyn'!BT147, 1, 0)</f>
        <v>1</v>
      </c>
      <c r="BV147" s="36">
        <f>IF('Coding - Chris'!BV147='Coding - Carolyn'!BV147, 1, 0)</f>
        <v>1</v>
      </c>
    </row>
    <row r="148" spans="1:74" ht="17.100000000000001" thickBot="1">
      <c r="A148" s="52">
        <v>282</v>
      </c>
      <c r="B148" s="44"/>
      <c r="C148" s="44"/>
      <c r="D148" s="44"/>
      <c r="E148" s="44"/>
      <c r="F148" s="44"/>
      <c r="H148" s="36">
        <f>IF('Coding - Chris'!H148='Coding - Carolyn'!H148, 1, 0)</f>
        <v>1</v>
      </c>
      <c r="I148" s="36">
        <f>IF('Coding - Chris'!I148='Coding - Carolyn'!I148, 1, 0)</f>
        <v>1</v>
      </c>
      <c r="J148" s="36">
        <f>IF('Coding - Chris'!J148='Coding - Carolyn'!J148, 1, 0)</f>
        <v>1</v>
      </c>
      <c r="K148" s="36">
        <f>IF('Coding - Chris'!K148='Coding - Carolyn'!K148, 1, 0)</f>
        <v>1</v>
      </c>
      <c r="L148" s="36">
        <f>IF('Coding - Chris'!L148='Coding - Carolyn'!L148, 1, 0)</f>
        <v>1</v>
      </c>
      <c r="M148" s="36">
        <f>IF('Coding - Chris'!M148='Coding - Carolyn'!M148, 1, 0)</f>
        <v>1</v>
      </c>
      <c r="N148" s="36"/>
      <c r="O148" s="36">
        <f>IF('Coding - Chris'!O148='Coding - Carolyn'!O148, 1, 0)</f>
        <v>1</v>
      </c>
      <c r="P148" s="36">
        <f>IF('Coding - Chris'!P148='Coding - Carolyn'!P148, 1, 0)</f>
        <v>1</v>
      </c>
      <c r="Q148" s="36">
        <f>IF('Coding - Chris'!Q148='Coding - Carolyn'!Q148, 1, 0)</f>
        <v>1</v>
      </c>
      <c r="R148" s="36">
        <f>IF('Coding - Chris'!R148='Coding - Carolyn'!R148, 1, 0)</f>
        <v>1</v>
      </c>
      <c r="S148" s="36">
        <f>IF('Coding - Chris'!S148='Coding - Carolyn'!S148, 1, 0)</f>
        <v>1</v>
      </c>
      <c r="T148" s="36">
        <f>IF('Coding - Chris'!T148='Coding - Carolyn'!T148, 1, 0)</f>
        <v>1</v>
      </c>
      <c r="U148" s="36">
        <f>IF('Coding - Chris'!U148='Coding - Carolyn'!U148, 1, 0)</f>
        <v>1</v>
      </c>
      <c r="V148" s="36">
        <f>IF('Coding - Chris'!V148='Coding - Carolyn'!V148, 1, 0)</f>
        <v>1</v>
      </c>
      <c r="W148" s="36">
        <f>IF('Coding - Chris'!W148='Coding - Carolyn'!W148, 1, 0)</f>
        <v>1</v>
      </c>
      <c r="X148" s="36">
        <f>IF('Coding - Chris'!X148='Coding - Carolyn'!X148, 1, 0)</f>
        <v>1</v>
      </c>
      <c r="Y148" s="36">
        <f>IF('Coding - Chris'!Y148='Coding - Carolyn'!Y148, 1, 0)</f>
        <v>1</v>
      </c>
      <c r="Z148" s="36">
        <f>IF('Coding - Chris'!Z148='Coding - Carolyn'!Z148, 1, 0)</f>
        <v>1</v>
      </c>
      <c r="AA148" s="36">
        <f>IF('Coding - Chris'!AA148='Coding - Carolyn'!AA148, 1, 0)</f>
        <v>1</v>
      </c>
      <c r="AB148" s="36">
        <f>IF('Coding - Chris'!AB148='Coding - Carolyn'!AB148, 1, 0)</f>
        <v>1</v>
      </c>
      <c r="AC148" s="36">
        <f>IF('Coding - Chris'!AC148='Coding - Carolyn'!AC148, 1, 0)</f>
        <v>1</v>
      </c>
      <c r="AD148" s="36">
        <f>IF('Coding - Chris'!AD148='Coding - Carolyn'!AD148, 1, 0)</f>
        <v>1</v>
      </c>
      <c r="AE148" s="36">
        <f>IF('Coding - Chris'!AE148='Coding - Carolyn'!AE148, 1, 0)</f>
        <v>1</v>
      </c>
      <c r="AF148" s="36">
        <f>IF('Coding - Chris'!AF148='Coding - Carolyn'!AF148, 1, 0)</f>
        <v>1</v>
      </c>
      <c r="AG148" s="36"/>
      <c r="AH148" s="36">
        <f>IF('Coding - Chris'!AH148='Coding - Carolyn'!AH148, 1, 0)</f>
        <v>1</v>
      </c>
      <c r="AI148" s="36">
        <f>IF('Coding - Chris'!AI148='Coding - Carolyn'!AI148, 1, 0)</f>
        <v>1</v>
      </c>
      <c r="AJ148" s="36">
        <f>IF('Coding - Chris'!AJ148='Coding - Carolyn'!AJ148, 1, 0)</f>
        <v>1</v>
      </c>
      <c r="AK148" s="36">
        <f>IF('Coding - Chris'!AK148='Coding - Carolyn'!AK148, 1, 0)</f>
        <v>1</v>
      </c>
      <c r="AL148" s="36">
        <f>IF('Coding - Chris'!AL148='Coding - Carolyn'!AL148, 1, 0)</f>
        <v>1</v>
      </c>
      <c r="AM148" s="36">
        <f>IF('Coding - Chris'!AM148='Coding - Carolyn'!AM148, 1, 0)</f>
        <v>1</v>
      </c>
      <c r="AN148" s="36">
        <f>IF('Coding - Chris'!AN148='Coding - Carolyn'!AN148, 1, 0)</f>
        <v>1</v>
      </c>
      <c r="AO148" s="36">
        <f>IF('Coding - Chris'!AO148='Coding - Carolyn'!AO148, 1, 0)</f>
        <v>1</v>
      </c>
      <c r="AP148" s="36"/>
      <c r="AQ148" s="36">
        <f>IF('Coding - Chris'!AQ148='Coding - Carolyn'!AQ148, 1, 0)</f>
        <v>1</v>
      </c>
      <c r="AR148" s="36">
        <f>IF('Coding - Chris'!AR148='Coding - Carolyn'!AR148, 1, 0)</f>
        <v>1</v>
      </c>
      <c r="AS148" s="36">
        <f>IF('Coding - Chris'!AS148='Coding - Carolyn'!AS148, 1, 0)</f>
        <v>1</v>
      </c>
      <c r="AT148" s="36">
        <f>IF('Coding - Chris'!AT148='Coding - Carolyn'!AT148, 1, 0)</f>
        <v>1</v>
      </c>
      <c r="AU148" s="36">
        <f>IF('Coding - Chris'!AU148='Coding - Carolyn'!AU148, 1, 0)</f>
        <v>1</v>
      </c>
      <c r="AV148" s="36">
        <f>IF('Coding - Chris'!AV148='Coding - Carolyn'!AV148, 1, 0)</f>
        <v>1</v>
      </c>
      <c r="AW148" s="36">
        <f>IF('Coding - Chris'!AW148='Coding - Carolyn'!AW148, 1, 0)</f>
        <v>1</v>
      </c>
      <c r="AX148" s="36">
        <f>IF('Coding - Chris'!AX148='Coding - Carolyn'!AX148, 1, 0)</f>
        <v>1</v>
      </c>
      <c r="AY148" s="36">
        <f>IF('Coding - Chris'!AY148='Coding - Carolyn'!AY148, 1, 0)</f>
        <v>1</v>
      </c>
      <c r="AZ148" s="36">
        <f>IF('Coding - Chris'!AZ148='Coding - Carolyn'!AZ148, 1, 0)</f>
        <v>1</v>
      </c>
      <c r="BA148" s="36"/>
      <c r="BB148" s="36">
        <f>IF('Coding - Chris'!BB148='Coding - Carolyn'!BB148, 1, 0)</f>
        <v>1</v>
      </c>
      <c r="BC148" s="36">
        <f>IF('Coding - Chris'!BC148='Coding - Carolyn'!BC148, 1, 0)</f>
        <v>1</v>
      </c>
      <c r="BD148" s="36">
        <f>IF('Coding - Chris'!BD148='Coding - Carolyn'!BD148, 1, 0)</f>
        <v>1</v>
      </c>
      <c r="BE148" s="36">
        <f>IF('Coding - Chris'!BE148='Coding - Carolyn'!BE148, 1, 0)</f>
        <v>1</v>
      </c>
      <c r="BF148" s="36">
        <f>IF('Coding - Chris'!BF148='Coding - Carolyn'!BF148, 1, 0)</f>
        <v>1</v>
      </c>
      <c r="BG148" s="36">
        <f>IF('Coding - Chris'!BG148='Coding - Carolyn'!BG148, 1, 0)</f>
        <v>1</v>
      </c>
      <c r="BH148" s="36">
        <f>IF('Coding - Chris'!BH148='Coding - Carolyn'!BH148, 1, 0)</f>
        <v>1</v>
      </c>
      <c r="BI148" s="36">
        <f>IF('Coding - Chris'!BI148='Coding - Carolyn'!BI148, 1, 0)</f>
        <v>1</v>
      </c>
      <c r="BJ148" s="36">
        <f>IF('Coding - Chris'!BJ148='Coding - Carolyn'!BJ148, 1, 0)</f>
        <v>1</v>
      </c>
      <c r="BK148" s="36">
        <f>IF('Coding - Chris'!BK148='Coding - Carolyn'!BK148, 1, 0)</f>
        <v>1</v>
      </c>
      <c r="BL148" s="36">
        <f>IF('Coding - Chris'!BL148='Coding - Carolyn'!BL148, 1, 0)</f>
        <v>1</v>
      </c>
      <c r="BM148" s="36">
        <f>IF('Coding - Chris'!BM148='Coding - Carolyn'!BM148, 1, 0)</f>
        <v>1</v>
      </c>
      <c r="BN148" s="36">
        <f>IF('Coding - Chris'!BN148='Coding - Carolyn'!BN148, 1, 0)</f>
        <v>1</v>
      </c>
      <c r="BO148" s="36">
        <f>IF('Coding - Chris'!BO148='Coding - Carolyn'!BO148, 1, 0)</f>
        <v>1</v>
      </c>
      <c r="BP148" s="36">
        <f>IF('Coding - Chris'!BP148='Coding - Carolyn'!BP148, 1, 0)</f>
        <v>1</v>
      </c>
      <c r="BQ148" s="36">
        <f>IF('Coding - Chris'!BQ148='Coding - Carolyn'!BQ148, 1, 0)</f>
        <v>1</v>
      </c>
      <c r="BR148" s="36">
        <f>IF('Coding - Chris'!BR148='Coding - Carolyn'!BR148, 1, 0)</f>
        <v>1</v>
      </c>
      <c r="BS148" s="36">
        <f>IF('Coding - Chris'!BS148='Coding - Carolyn'!BS148, 1, 0)</f>
        <v>1</v>
      </c>
      <c r="BT148" s="36">
        <f>IF('Coding - Chris'!BT148='Coding - Carolyn'!BT148, 1, 0)</f>
        <v>1</v>
      </c>
      <c r="BV148" s="36">
        <f>IF('Coding - Chris'!BV148='Coding - Carolyn'!BV148, 1, 0)</f>
        <v>1</v>
      </c>
    </row>
    <row r="149" spans="1:74" ht="17.100000000000001" thickBot="1">
      <c r="A149" s="52"/>
      <c r="B149" s="44"/>
      <c r="C149" s="44"/>
      <c r="D149" s="44"/>
      <c r="E149" s="44"/>
      <c r="F149" s="44"/>
      <c r="H149" s="36">
        <f>IF('Coding - Chris'!H149='Coding - Carolyn'!H149, 1, 0)</f>
        <v>1</v>
      </c>
      <c r="I149" s="36">
        <f>IF('Coding - Chris'!I149='Coding - Carolyn'!I149, 1, 0)</f>
        <v>1</v>
      </c>
      <c r="J149" s="36">
        <f>IF('Coding - Chris'!J149='Coding - Carolyn'!J149, 1, 0)</f>
        <v>1</v>
      </c>
      <c r="K149" s="36">
        <f>IF('Coding - Chris'!K149='Coding - Carolyn'!K149, 1, 0)</f>
        <v>1</v>
      </c>
      <c r="L149" s="36">
        <f>IF('Coding - Chris'!L149='Coding - Carolyn'!L149, 1, 0)</f>
        <v>1</v>
      </c>
      <c r="M149" s="36">
        <f>IF('Coding - Chris'!M149='Coding - Carolyn'!M149, 1, 0)</f>
        <v>1</v>
      </c>
      <c r="N149" s="36"/>
      <c r="O149" s="36">
        <f>IF('Coding - Chris'!O149='Coding - Carolyn'!O149, 1, 0)</f>
        <v>1</v>
      </c>
      <c r="P149" s="36">
        <f>IF('Coding - Chris'!P149='Coding - Carolyn'!P149, 1, 0)</f>
        <v>1</v>
      </c>
      <c r="Q149" s="36">
        <f>IF('Coding - Chris'!Q149='Coding - Carolyn'!Q149, 1, 0)</f>
        <v>1</v>
      </c>
      <c r="R149" s="36">
        <f>IF('Coding - Chris'!R149='Coding - Carolyn'!R149, 1, 0)</f>
        <v>1</v>
      </c>
      <c r="S149" s="36">
        <f>IF('Coding - Chris'!S149='Coding - Carolyn'!S149, 1, 0)</f>
        <v>1</v>
      </c>
      <c r="T149" s="36">
        <f>IF('Coding - Chris'!T149='Coding - Carolyn'!T149, 1, 0)</f>
        <v>1</v>
      </c>
      <c r="U149" s="36">
        <f>IF('Coding - Chris'!U149='Coding - Carolyn'!U149, 1, 0)</f>
        <v>1</v>
      </c>
      <c r="V149" s="36">
        <f>IF('Coding - Chris'!V149='Coding - Carolyn'!V149, 1, 0)</f>
        <v>1</v>
      </c>
      <c r="W149" s="36">
        <f>IF('Coding - Chris'!W149='Coding - Carolyn'!W149, 1, 0)</f>
        <v>1</v>
      </c>
      <c r="X149" s="36">
        <f>IF('Coding - Chris'!X149='Coding - Carolyn'!X149, 1, 0)</f>
        <v>1</v>
      </c>
      <c r="Y149" s="36">
        <f>IF('Coding - Chris'!Y149='Coding - Carolyn'!Y149, 1, 0)</f>
        <v>1</v>
      </c>
      <c r="Z149" s="36">
        <f>IF('Coding - Chris'!Z149='Coding - Carolyn'!Z149, 1, 0)</f>
        <v>1</v>
      </c>
      <c r="AA149" s="36">
        <f>IF('Coding - Chris'!AA149='Coding - Carolyn'!AA149, 1, 0)</f>
        <v>1</v>
      </c>
      <c r="AB149" s="36">
        <f>IF('Coding - Chris'!AB149='Coding - Carolyn'!AB149, 1, 0)</f>
        <v>1</v>
      </c>
      <c r="AC149" s="36">
        <f>IF('Coding - Chris'!AC149='Coding - Carolyn'!AC149, 1, 0)</f>
        <v>1</v>
      </c>
      <c r="AD149" s="36">
        <f>IF('Coding - Chris'!AD149='Coding - Carolyn'!AD149, 1, 0)</f>
        <v>1</v>
      </c>
      <c r="AE149" s="36">
        <f>IF('Coding - Chris'!AE149='Coding - Carolyn'!AE149, 1, 0)</f>
        <v>1</v>
      </c>
      <c r="AF149" s="36">
        <f>IF('Coding - Chris'!AF149='Coding - Carolyn'!AF149, 1, 0)</f>
        <v>1</v>
      </c>
      <c r="AG149" s="36"/>
      <c r="AH149" s="36">
        <f>IF('Coding - Chris'!AH149='Coding - Carolyn'!AH149, 1, 0)</f>
        <v>1</v>
      </c>
      <c r="AI149" s="36">
        <f>IF('Coding - Chris'!AI149='Coding - Carolyn'!AI149, 1, 0)</f>
        <v>1</v>
      </c>
      <c r="AJ149" s="36">
        <f>IF('Coding - Chris'!AJ149='Coding - Carolyn'!AJ149, 1, 0)</f>
        <v>1</v>
      </c>
      <c r="AK149" s="36">
        <f>IF('Coding - Chris'!AK149='Coding - Carolyn'!AK149, 1, 0)</f>
        <v>1</v>
      </c>
      <c r="AL149" s="36">
        <f>IF('Coding - Chris'!AL149='Coding - Carolyn'!AL149, 1, 0)</f>
        <v>1</v>
      </c>
      <c r="AM149" s="36">
        <f>IF('Coding - Chris'!AM149='Coding - Carolyn'!AM149, 1, 0)</f>
        <v>1</v>
      </c>
      <c r="AN149" s="36">
        <f>IF('Coding - Chris'!AN149='Coding - Carolyn'!AN149, 1, 0)</f>
        <v>1</v>
      </c>
      <c r="AO149" s="36">
        <f>IF('Coding - Chris'!AO149='Coding - Carolyn'!AO149, 1, 0)</f>
        <v>1</v>
      </c>
      <c r="AP149" s="36"/>
      <c r="AQ149" s="36">
        <f>IF('Coding - Chris'!AQ149='Coding - Carolyn'!AQ149, 1, 0)</f>
        <v>1</v>
      </c>
      <c r="AR149" s="36">
        <f>IF('Coding - Chris'!AR149='Coding - Carolyn'!AR149, 1, 0)</f>
        <v>1</v>
      </c>
      <c r="AS149" s="36">
        <f>IF('Coding - Chris'!AS149='Coding - Carolyn'!AS149, 1, 0)</f>
        <v>1</v>
      </c>
      <c r="AT149" s="36">
        <f>IF('Coding - Chris'!AT149='Coding - Carolyn'!AT149, 1, 0)</f>
        <v>1</v>
      </c>
      <c r="AU149" s="36">
        <f>IF('Coding - Chris'!AU149='Coding - Carolyn'!AU149, 1, 0)</f>
        <v>1</v>
      </c>
      <c r="AV149" s="36">
        <f>IF('Coding - Chris'!AV149='Coding - Carolyn'!AV149, 1, 0)</f>
        <v>1</v>
      </c>
      <c r="AW149" s="36">
        <f>IF('Coding - Chris'!AW149='Coding - Carolyn'!AW149, 1, 0)</f>
        <v>1</v>
      </c>
      <c r="AX149" s="36">
        <f>IF('Coding - Chris'!AX149='Coding - Carolyn'!AX149, 1, 0)</f>
        <v>1</v>
      </c>
      <c r="AY149" s="36">
        <f>IF('Coding - Chris'!AY149='Coding - Carolyn'!AY149, 1, 0)</f>
        <v>1</v>
      </c>
      <c r="AZ149" s="36">
        <f>IF('Coding - Chris'!AZ149='Coding - Carolyn'!AZ149, 1, 0)</f>
        <v>1</v>
      </c>
      <c r="BA149" s="36"/>
      <c r="BB149" s="36">
        <f>IF('Coding - Chris'!BB149='Coding - Carolyn'!BB149, 1, 0)</f>
        <v>1</v>
      </c>
      <c r="BC149" s="36">
        <f>IF('Coding - Chris'!BC149='Coding - Carolyn'!BC149, 1, 0)</f>
        <v>1</v>
      </c>
      <c r="BD149" s="36">
        <f>IF('Coding - Chris'!BD149='Coding - Carolyn'!BD149, 1, 0)</f>
        <v>1</v>
      </c>
      <c r="BE149" s="36">
        <f>IF('Coding - Chris'!BE149='Coding - Carolyn'!BE149, 1, 0)</f>
        <v>1</v>
      </c>
      <c r="BF149" s="36">
        <f>IF('Coding - Chris'!BF149='Coding - Carolyn'!BF149, 1, 0)</f>
        <v>1</v>
      </c>
      <c r="BG149" s="36">
        <f>IF('Coding - Chris'!BG149='Coding - Carolyn'!BG149, 1, 0)</f>
        <v>1</v>
      </c>
      <c r="BH149" s="36">
        <f>IF('Coding - Chris'!BH149='Coding - Carolyn'!BH149, 1, 0)</f>
        <v>1</v>
      </c>
      <c r="BI149" s="36">
        <f>IF('Coding - Chris'!BI149='Coding - Carolyn'!BI149, 1, 0)</f>
        <v>1</v>
      </c>
      <c r="BJ149" s="36">
        <f>IF('Coding - Chris'!BJ149='Coding - Carolyn'!BJ149, 1, 0)</f>
        <v>1</v>
      </c>
      <c r="BK149" s="36">
        <f>IF('Coding - Chris'!BK149='Coding - Carolyn'!BK149, 1, 0)</f>
        <v>1</v>
      </c>
      <c r="BL149" s="36">
        <f>IF('Coding - Chris'!BL149='Coding - Carolyn'!BL149, 1, 0)</f>
        <v>1</v>
      </c>
      <c r="BM149" s="36">
        <f>IF('Coding - Chris'!BM149='Coding - Carolyn'!BM149, 1, 0)</f>
        <v>1</v>
      </c>
      <c r="BN149" s="36">
        <f>IF('Coding - Chris'!BN149='Coding - Carolyn'!BN149, 1, 0)</f>
        <v>1</v>
      </c>
      <c r="BO149" s="36">
        <f>IF('Coding - Chris'!BO149='Coding - Carolyn'!BO149, 1, 0)</f>
        <v>1</v>
      </c>
      <c r="BP149" s="36">
        <f>IF('Coding - Chris'!BP149='Coding - Carolyn'!BP149, 1, 0)</f>
        <v>1</v>
      </c>
      <c r="BQ149" s="36">
        <f>IF('Coding - Chris'!BQ149='Coding - Carolyn'!BQ149, 1, 0)</f>
        <v>1</v>
      </c>
      <c r="BR149" s="36">
        <f>IF('Coding - Chris'!BR149='Coding - Carolyn'!BR149, 1, 0)</f>
        <v>1</v>
      </c>
      <c r="BS149" s="36">
        <f>IF('Coding - Chris'!BS149='Coding - Carolyn'!BS149, 1, 0)</f>
        <v>1</v>
      </c>
      <c r="BT149" s="36">
        <f>IF('Coding - Chris'!BT149='Coding - Carolyn'!BT149, 1, 0)</f>
        <v>1</v>
      </c>
      <c r="BV149" s="36">
        <f>IF('Coding - Chris'!BV149='Coding - Carolyn'!BV149, 1, 0)</f>
        <v>1</v>
      </c>
    </row>
    <row r="150" spans="1:74" ht="17.100000000000001" thickBot="1">
      <c r="A150" s="52">
        <v>286</v>
      </c>
      <c r="B150" s="44"/>
      <c r="C150" s="44"/>
      <c r="D150" s="44"/>
      <c r="E150" s="44"/>
      <c r="F150" s="44"/>
      <c r="H150" s="36">
        <f>IF('Coding - Chris'!H150='Coding - Carolyn'!H150, 1, 0)</f>
        <v>1</v>
      </c>
      <c r="I150" s="36">
        <f>IF('Coding - Chris'!I150='Coding - Carolyn'!I150, 1, 0)</f>
        <v>1</v>
      </c>
      <c r="J150" s="36">
        <f>IF('Coding - Chris'!J150='Coding - Carolyn'!J150, 1, 0)</f>
        <v>1</v>
      </c>
      <c r="K150" s="36">
        <f>IF('Coding - Chris'!K150='Coding - Carolyn'!K150, 1, 0)</f>
        <v>1</v>
      </c>
      <c r="L150" s="36">
        <f>IF('Coding - Chris'!L150='Coding - Carolyn'!L150, 1, 0)</f>
        <v>1</v>
      </c>
      <c r="M150" s="36">
        <f>IF('Coding - Chris'!M150='Coding - Carolyn'!M150, 1, 0)</f>
        <v>1</v>
      </c>
      <c r="N150" s="36"/>
      <c r="O150" s="36">
        <f>IF('Coding - Chris'!O150='Coding - Carolyn'!O150, 1, 0)</f>
        <v>1</v>
      </c>
      <c r="P150" s="36">
        <f>IF('Coding - Chris'!P150='Coding - Carolyn'!P150, 1, 0)</f>
        <v>1</v>
      </c>
      <c r="Q150" s="36">
        <f>IF('Coding - Chris'!Q150='Coding - Carolyn'!Q150, 1, 0)</f>
        <v>1</v>
      </c>
      <c r="R150" s="36">
        <f>IF('Coding - Chris'!R150='Coding - Carolyn'!R150, 1, 0)</f>
        <v>1</v>
      </c>
      <c r="S150" s="36">
        <f>IF('Coding - Chris'!S150='Coding - Carolyn'!S150, 1, 0)</f>
        <v>1</v>
      </c>
      <c r="T150" s="36">
        <f>IF('Coding - Chris'!T150='Coding - Carolyn'!T150, 1, 0)</f>
        <v>1</v>
      </c>
      <c r="U150" s="36">
        <f>IF('Coding - Chris'!U150='Coding - Carolyn'!U150, 1, 0)</f>
        <v>1</v>
      </c>
      <c r="V150" s="36">
        <f>IF('Coding - Chris'!V150='Coding - Carolyn'!V150, 1, 0)</f>
        <v>1</v>
      </c>
      <c r="W150" s="36">
        <f>IF('Coding - Chris'!W150='Coding - Carolyn'!W150, 1, 0)</f>
        <v>1</v>
      </c>
      <c r="X150" s="36">
        <f>IF('Coding - Chris'!X150='Coding - Carolyn'!X150, 1, 0)</f>
        <v>1</v>
      </c>
      <c r="Y150" s="36">
        <f>IF('Coding - Chris'!Y150='Coding - Carolyn'!Y150, 1, 0)</f>
        <v>1</v>
      </c>
      <c r="Z150" s="36">
        <f>IF('Coding - Chris'!Z150='Coding - Carolyn'!Z150, 1, 0)</f>
        <v>1</v>
      </c>
      <c r="AA150" s="36">
        <f>IF('Coding - Chris'!AA150='Coding - Carolyn'!AA150, 1, 0)</f>
        <v>1</v>
      </c>
      <c r="AB150" s="36">
        <f>IF('Coding - Chris'!AB150='Coding - Carolyn'!AB150, 1, 0)</f>
        <v>1</v>
      </c>
      <c r="AC150" s="36">
        <f>IF('Coding - Chris'!AC150='Coding - Carolyn'!AC150, 1, 0)</f>
        <v>1</v>
      </c>
      <c r="AD150" s="36">
        <f>IF('Coding - Chris'!AD150='Coding - Carolyn'!AD150, 1, 0)</f>
        <v>1</v>
      </c>
      <c r="AE150" s="36">
        <f>IF('Coding - Chris'!AE150='Coding - Carolyn'!AE150, 1, 0)</f>
        <v>1</v>
      </c>
      <c r="AF150" s="36">
        <f>IF('Coding - Chris'!AF150='Coding - Carolyn'!AF150, 1, 0)</f>
        <v>1</v>
      </c>
      <c r="AG150" s="36"/>
      <c r="AH150" s="36">
        <f>IF('Coding - Chris'!AH150='Coding - Carolyn'!AH150, 1, 0)</f>
        <v>1</v>
      </c>
      <c r="AI150" s="36">
        <f>IF('Coding - Chris'!AI150='Coding - Carolyn'!AI150, 1, 0)</f>
        <v>1</v>
      </c>
      <c r="AJ150" s="36">
        <f>IF('Coding - Chris'!AJ150='Coding - Carolyn'!AJ150, 1, 0)</f>
        <v>1</v>
      </c>
      <c r="AK150" s="36">
        <f>IF('Coding - Chris'!AK150='Coding - Carolyn'!AK150, 1, 0)</f>
        <v>1</v>
      </c>
      <c r="AL150" s="36">
        <f>IF('Coding - Chris'!AL150='Coding - Carolyn'!AL150, 1, 0)</f>
        <v>1</v>
      </c>
      <c r="AM150" s="36">
        <f>IF('Coding - Chris'!AM150='Coding - Carolyn'!AM150, 1, 0)</f>
        <v>1</v>
      </c>
      <c r="AN150" s="36">
        <f>IF('Coding - Chris'!AN150='Coding - Carolyn'!AN150, 1, 0)</f>
        <v>1</v>
      </c>
      <c r="AO150" s="36">
        <f>IF('Coding - Chris'!AO150='Coding - Carolyn'!AO150, 1, 0)</f>
        <v>1</v>
      </c>
      <c r="AP150" s="36"/>
      <c r="AQ150" s="36">
        <f>IF('Coding - Chris'!AQ150='Coding - Carolyn'!AQ150, 1, 0)</f>
        <v>1</v>
      </c>
      <c r="AR150" s="36">
        <f>IF('Coding - Chris'!AR150='Coding - Carolyn'!AR150, 1, 0)</f>
        <v>1</v>
      </c>
      <c r="AS150" s="36">
        <f>IF('Coding - Chris'!AS150='Coding - Carolyn'!AS150, 1, 0)</f>
        <v>1</v>
      </c>
      <c r="AT150" s="36">
        <f>IF('Coding - Chris'!AT150='Coding - Carolyn'!AT150, 1, 0)</f>
        <v>1</v>
      </c>
      <c r="AU150" s="36">
        <f>IF('Coding - Chris'!AU150='Coding - Carolyn'!AU150, 1, 0)</f>
        <v>1</v>
      </c>
      <c r="AV150" s="36">
        <f>IF('Coding - Chris'!AV150='Coding - Carolyn'!AV150, 1, 0)</f>
        <v>1</v>
      </c>
      <c r="AW150" s="36">
        <f>IF('Coding - Chris'!AW150='Coding - Carolyn'!AW150, 1, 0)</f>
        <v>1</v>
      </c>
      <c r="AX150" s="36">
        <f>IF('Coding - Chris'!AX150='Coding - Carolyn'!AX150, 1, 0)</f>
        <v>1</v>
      </c>
      <c r="AY150" s="36">
        <f>IF('Coding - Chris'!AY150='Coding - Carolyn'!AY150, 1, 0)</f>
        <v>1</v>
      </c>
      <c r="AZ150" s="36">
        <f>IF('Coding - Chris'!AZ150='Coding - Carolyn'!AZ150, 1, 0)</f>
        <v>1</v>
      </c>
      <c r="BA150" s="36"/>
      <c r="BB150" s="36">
        <f>IF('Coding - Chris'!BB150='Coding - Carolyn'!BB150, 1, 0)</f>
        <v>1</v>
      </c>
      <c r="BC150" s="36">
        <f>IF('Coding - Chris'!BC150='Coding - Carolyn'!BC150, 1, 0)</f>
        <v>1</v>
      </c>
      <c r="BD150" s="36">
        <f>IF('Coding - Chris'!BD150='Coding - Carolyn'!BD150, 1, 0)</f>
        <v>1</v>
      </c>
      <c r="BE150" s="36">
        <f>IF('Coding - Chris'!BE150='Coding - Carolyn'!BE150, 1, 0)</f>
        <v>1</v>
      </c>
      <c r="BF150" s="36">
        <f>IF('Coding - Chris'!BF150='Coding - Carolyn'!BF150, 1, 0)</f>
        <v>1</v>
      </c>
      <c r="BG150" s="36">
        <f>IF('Coding - Chris'!BG150='Coding - Carolyn'!BG150, 1, 0)</f>
        <v>1</v>
      </c>
      <c r="BH150" s="36">
        <f>IF('Coding - Chris'!BH150='Coding - Carolyn'!BH150, 1, 0)</f>
        <v>1</v>
      </c>
      <c r="BI150" s="36">
        <f>IF('Coding - Chris'!BI150='Coding - Carolyn'!BI150, 1, 0)</f>
        <v>1</v>
      </c>
      <c r="BJ150" s="36">
        <f>IF('Coding - Chris'!BJ150='Coding - Carolyn'!BJ150, 1, 0)</f>
        <v>1</v>
      </c>
      <c r="BK150" s="36">
        <f>IF('Coding - Chris'!BK150='Coding - Carolyn'!BK150, 1, 0)</f>
        <v>1</v>
      </c>
      <c r="BL150" s="36">
        <f>IF('Coding - Chris'!BL150='Coding - Carolyn'!BL150, 1, 0)</f>
        <v>1</v>
      </c>
      <c r="BM150" s="36">
        <f>IF('Coding - Chris'!BM150='Coding - Carolyn'!BM150, 1, 0)</f>
        <v>1</v>
      </c>
      <c r="BN150" s="36">
        <f>IF('Coding - Chris'!BN150='Coding - Carolyn'!BN150, 1, 0)</f>
        <v>1</v>
      </c>
      <c r="BO150" s="36">
        <f>IF('Coding - Chris'!BO150='Coding - Carolyn'!BO150, 1, 0)</f>
        <v>1</v>
      </c>
      <c r="BP150" s="36">
        <f>IF('Coding - Chris'!BP150='Coding - Carolyn'!BP150, 1, 0)</f>
        <v>1</v>
      </c>
      <c r="BQ150" s="36">
        <f>IF('Coding - Chris'!BQ150='Coding - Carolyn'!BQ150, 1, 0)</f>
        <v>1</v>
      </c>
      <c r="BR150" s="36">
        <f>IF('Coding - Chris'!BR150='Coding - Carolyn'!BR150, 1, 0)</f>
        <v>1</v>
      </c>
      <c r="BS150" s="36">
        <f>IF('Coding - Chris'!BS150='Coding - Carolyn'!BS150, 1, 0)</f>
        <v>1</v>
      </c>
      <c r="BT150" s="36">
        <f>IF('Coding - Chris'!BT150='Coding - Carolyn'!BT150, 1, 0)</f>
        <v>1</v>
      </c>
      <c r="BV150" s="36">
        <f>IF('Coding - Chris'!BV150='Coding - Carolyn'!BV150, 1, 0)</f>
        <v>1</v>
      </c>
    </row>
    <row r="151" spans="1:74" ht="17.100000000000001" thickBot="1">
      <c r="A151" s="52"/>
      <c r="B151" s="44"/>
      <c r="C151" s="44"/>
      <c r="D151" s="44"/>
      <c r="E151" s="44"/>
      <c r="F151" s="44"/>
      <c r="H151" s="36">
        <f>IF('Coding - Chris'!H151='Coding - Carolyn'!H151, 1, 0)</f>
        <v>1</v>
      </c>
      <c r="I151" s="36">
        <f>IF('Coding - Chris'!I151='Coding - Carolyn'!I151, 1, 0)</f>
        <v>1</v>
      </c>
      <c r="J151" s="36">
        <f>IF('Coding - Chris'!J151='Coding - Carolyn'!J151, 1, 0)</f>
        <v>1</v>
      </c>
      <c r="K151" s="36">
        <f>IF('Coding - Chris'!K151='Coding - Carolyn'!K151, 1, 0)</f>
        <v>1</v>
      </c>
      <c r="L151" s="36">
        <f>IF('Coding - Chris'!L151='Coding - Carolyn'!L151, 1, 0)</f>
        <v>1</v>
      </c>
      <c r="M151" s="36">
        <f>IF('Coding - Chris'!M151='Coding - Carolyn'!M151, 1, 0)</f>
        <v>1</v>
      </c>
      <c r="N151" s="36"/>
      <c r="O151" s="36">
        <f>IF('Coding - Chris'!O151='Coding - Carolyn'!O151, 1, 0)</f>
        <v>1</v>
      </c>
      <c r="P151" s="36">
        <f>IF('Coding - Chris'!P151='Coding - Carolyn'!P151, 1, 0)</f>
        <v>1</v>
      </c>
      <c r="Q151" s="36">
        <f>IF('Coding - Chris'!Q151='Coding - Carolyn'!Q151, 1, 0)</f>
        <v>1</v>
      </c>
      <c r="R151" s="36">
        <f>IF('Coding - Chris'!R151='Coding - Carolyn'!R151, 1, 0)</f>
        <v>1</v>
      </c>
      <c r="S151" s="36">
        <f>IF('Coding - Chris'!S151='Coding - Carolyn'!S151, 1, 0)</f>
        <v>1</v>
      </c>
      <c r="T151" s="36">
        <f>IF('Coding - Chris'!T151='Coding - Carolyn'!T151, 1, 0)</f>
        <v>1</v>
      </c>
      <c r="U151" s="36">
        <f>IF('Coding - Chris'!U151='Coding - Carolyn'!U151, 1, 0)</f>
        <v>1</v>
      </c>
      <c r="V151" s="36">
        <f>IF('Coding - Chris'!V151='Coding - Carolyn'!V151, 1, 0)</f>
        <v>1</v>
      </c>
      <c r="W151" s="36">
        <f>IF('Coding - Chris'!W151='Coding - Carolyn'!W151, 1, 0)</f>
        <v>1</v>
      </c>
      <c r="X151" s="36">
        <f>IF('Coding - Chris'!X151='Coding - Carolyn'!X151, 1, 0)</f>
        <v>1</v>
      </c>
      <c r="Y151" s="36">
        <f>IF('Coding - Chris'!Y151='Coding - Carolyn'!Y151, 1, 0)</f>
        <v>1</v>
      </c>
      <c r="Z151" s="36">
        <f>IF('Coding - Chris'!Z151='Coding - Carolyn'!Z151, 1, 0)</f>
        <v>1</v>
      </c>
      <c r="AA151" s="36">
        <f>IF('Coding - Chris'!AA151='Coding - Carolyn'!AA151, 1, 0)</f>
        <v>1</v>
      </c>
      <c r="AB151" s="36">
        <f>IF('Coding - Chris'!AB151='Coding - Carolyn'!AB151, 1, 0)</f>
        <v>1</v>
      </c>
      <c r="AC151" s="36">
        <f>IF('Coding - Chris'!AC151='Coding - Carolyn'!AC151, 1, 0)</f>
        <v>1</v>
      </c>
      <c r="AD151" s="36">
        <f>IF('Coding - Chris'!AD151='Coding - Carolyn'!AD151, 1, 0)</f>
        <v>1</v>
      </c>
      <c r="AE151" s="36">
        <f>IF('Coding - Chris'!AE151='Coding - Carolyn'!AE151, 1, 0)</f>
        <v>1</v>
      </c>
      <c r="AF151" s="36">
        <f>IF('Coding - Chris'!AF151='Coding - Carolyn'!AF151, 1, 0)</f>
        <v>1</v>
      </c>
      <c r="AG151" s="36"/>
      <c r="AH151" s="36">
        <f>IF('Coding - Chris'!AH151='Coding - Carolyn'!AH151, 1, 0)</f>
        <v>1</v>
      </c>
      <c r="AI151" s="36">
        <f>IF('Coding - Chris'!AI151='Coding - Carolyn'!AI151, 1, 0)</f>
        <v>1</v>
      </c>
      <c r="AJ151" s="36">
        <f>IF('Coding - Chris'!AJ151='Coding - Carolyn'!AJ151, 1, 0)</f>
        <v>1</v>
      </c>
      <c r="AK151" s="36">
        <f>IF('Coding - Chris'!AK151='Coding - Carolyn'!AK151, 1, 0)</f>
        <v>1</v>
      </c>
      <c r="AL151" s="36">
        <f>IF('Coding - Chris'!AL151='Coding - Carolyn'!AL151, 1, 0)</f>
        <v>1</v>
      </c>
      <c r="AM151" s="36">
        <f>IF('Coding - Chris'!AM151='Coding - Carolyn'!AM151, 1, 0)</f>
        <v>1</v>
      </c>
      <c r="AN151" s="36">
        <f>IF('Coding - Chris'!AN151='Coding - Carolyn'!AN151, 1, 0)</f>
        <v>1</v>
      </c>
      <c r="AO151" s="36">
        <f>IF('Coding - Chris'!AO151='Coding - Carolyn'!AO151, 1, 0)</f>
        <v>1</v>
      </c>
      <c r="AP151" s="36"/>
      <c r="AQ151" s="36">
        <f>IF('Coding - Chris'!AQ151='Coding - Carolyn'!AQ151, 1, 0)</f>
        <v>1</v>
      </c>
      <c r="AR151" s="36">
        <f>IF('Coding - Chris'!AR151='Coding - Carolyn'!AR151, 1, 0)</f>
        <v>1</v>
      </c>
      <c r="AS151" s="36">
        <f>IF('Coding - Chris'!AS151='Coding - Carolyn'!AS151, 1, 0)</f>
        <v>1</v>
      </c>
      <c r="AT151" s="36">
        <f>IF('Coding - Chris'!AT151='Coding - Carolyn'!AT151, 1, 0)</f>
        <v>1</v>
      </c>
      <c r="AU151" s="36">
        <f>IF('Coding - Chris'!AU151='Coding - Carolyn'!AU151, 1, 0)</f>
        <v>1</v>
      </c>
      <c r="AV151" s="36">
        <f>IF('Coding - Chris'!AV151='Coding - Carolyn'!AV151, 1, 0)</f>
        <v>1</v>
      </c>
      <c r="AW151" s="36">
        <f>IF('Coding - Chris'!AW151='Coding - Carolyn'!AW151, 1, 0)</f>
        <v>1</v>
      </c>
      <c r="AX151" s="36">
        <f>IF('Coding - Chris'!AX151='Coding - Carolyn'!AX151, 1, 0)</f>
        <v>1</v>
      </c>
      <c r="AY151" s="36">
        <f>IF('Coding - Chris'!AY151='Coding - Carolyn'!AY151, 1, 0)</f>
        <v>1</v>
      </c>
      <c r="AZ151" s="36">
        <f>IF('Coding - Chris'!AZ151='Coding - Carolyn'!AZ151, 1, 0)</f>
        <v>1</v>
      </c>
      <c r="BA151" s="36"/>
      <c r="BB151" s="36">
        <f>IF('Coding - Chris'!BB151='Coding - Carolyn'!BB151, 1, 0)</f>
        <v>1</v>
      </c>
      <c r="BC151" s="36">
        <f>IF('Coding - Chris'!BC151='Coding - Carolyn'!BC151, 1, 0)</f>
        <v>1</v>
      </c>
      <c r="BD151" s="36">
        <f>IF('Coding - Chris'!BD151='Coding - Carolyn'!BD151, 1, 0)</f>
        <v>1</v>
      </c>
      <c r="BE151" s="36">
        <f>IF('Coding - Chris'!BE151='Coding - Carolyn'!BE151, 1, 0)</f>
        <v>1</v>
      </c>
      <c r="BF151" s="36">
        <f>IF('Coding - Chris'!BF151='Coding - Carolyn'!BF151, 1, 0)</f>
        <v>1</v>
      </c>
      <c r="BG151" s="36">
        <f>IF('Coding - Chris'!BG151='Coding - Carolyn'!BG151, 1, 0)</f>
        <v>1</v>
      </c>
      <c r="BH151" s="36">
        <f>IF('Coding - Chris'!BH151='Coding - Carolyn'!BH151, 1, 0)</f>
        <v>1</v>
      </c>
      <c r="BI151" s="36">
        <f>IF('Coding - Chris'!BI151='Coding - Carolyn'!BI151, 1, 0)</f>
        <v>1</v>
      </c>
      <c r="BJ151" s="36">
        <f>IF('Coding - Chris'!BJ151='Coding - Carolyn'!BJ151, 1, 0)</f>
        <v>1</v>
      </c>
      <c r="BK151" s="36">
        <f>IF('Coding - Chris'!BK151='Coding - Carolyn'!BK151, 1, 0)</f>
        <v>1</v>
      </c>
      <c r="BL151" s="36">
        <f>IF('Coding - Chris'!BL151='Coding - Carolyn'!BL151, 1, 0)</f>
        <v>1</v>
      </c>
      <c r="BM151" s="36">
        <f>IF('Coding - Chris'!BM151='Coding - Carolyn'!BM151, 1, 0)</f>
        <v>1</v>
      </c>
      <c r="BN151" s="36">
        <f>IF('Coding - Chris'!BN151='Coding - Carolyn'!BN151, 1, 0)</f>
        <v>1</v>
      </c>
      <c r="BO151" s="36">
        <f>IF('Coding - Chris'!BO151='Coding - Carolyn'!BO151, 1, 0)</f>
        <v>1</v>
      </c>
      <c r="BP151" s="36">
        <f>IF('Coding - Chris'!BP151='Coding - Carolyn'!BP151, 1, 0)</f>
        <v>1</v>
      </c>
      <c r="BQ151" s="36">
        <f>IF('Coding - Chris'!BQ151='Coding - Carolyn'!BQ151, 1, 0)</f>
        <v>1</v>
      </c>
      <c r="BR151" s="36">
        <f>IF('Coding - Chris'!BR151='Coding - Carolyn'!BR151, 1, 0)</f>
        <v>1</v>
      </c>
      <c r="BS151" s="36">
        <f>IF('Coding - Chris'!BS151='Coding - Carolyn'!BS151, 1, 0)</f>
        <v>1</v>
      </c>
      <c r="BT151" s="36">
        <f>IF('Coding - Chris'!BT151='Coding - Carolyn'!BT151, 1, 0)</f>
        <v>1</v>
      </c>
      <c r="BV151" s="36">
        <f>IF('Coding - Chris'!BV151='Coding - Carolyn'!BV151, 1, 0)</f>
        <v>1</v>
      </c>
    </row>
    <row r="152" spans="1:74" ht="17.100000000000001" thickBot="1">
      <c r="A152" s="52"/>
      <c r="B152" s="44"/>
      <c r="C152" s="44"/>
      <c r="D152" s="44"/>
      <c r="E152" s="44"/>
      <c r="F152" s="44"/>
      <c r="H152" s="36">
        <f>IF('Coding - Chris'!H152='Coding - Carolyn'!H152, 1, 0)</f>
        <v>1</v>
      </c>
      <c r="I152" s="36">
        <f>IF('Coding - Chris'!I152='Coding - Carolyn'!I152, 1, 0)</f>
        <v>1</v>
      </c>
      <c r="J152" s="36">
        <f>IF('Coding - Chris'!J152='Coding - Carolyn'!J152, 1, 0)</f>
        <v>1</v>
      </c>
      <c r="K152" s="36">
        <f>IF('Coding - Chris'!K152='Coding - Carolyn'!K152, 1, 0)</f>
        <v>1</v>
      </c>
      <c r="L152" s="36">
        <f>IF('Coding - Chris'!L152='Coding - Carolyn'!L152, 1, 0)</f>
        <v>1</v>
      </c>
      <c r="M152" s="36">
        <f>IF('Coding - Chris'!M152='Coding - Carolyn'!M152, 1, 0)</f>
        <v>1</v>
      </c>
      <c r="N152" s="36"/>
      <c r="O152" s="36">
        <f>IF('Coding - Chris'!O152='Coding - Carolyn'!O152, 1, 0)</f>
        <v>1</v>
      </c>
      <c r="P152" s="36">
        <f>IF('Coding - Chris'!P152='Coding - Carolyn'!P152, 1, 0)</f>
        <v>1</v>
      </c>
      <c r="Q152" s="36">
        <f>IF('Coding - Chris'!Q152='Coding - Carolyn'!Q152, 1, 0)</f>
        <v>1</v>
      </c>
      <c r="R152" s="36">
        <f>IF('Coding - Chris'!R152='Coding - Carolyn'!R152, 1, 0)</f>
        <v>1</v>
      </c>
      <c r="S152" s="36">
        <f>IF('Coding - Chris'!S152='Coding - Carolyn'!S152, 1, 0)</f>
        <v>1</v>
      </c>
      <c r="T152" s="36">
        <f>IF('Coding - Chris'!T152='Coding - Carolyn'!T152, 1, 0)</f>
        <v>1</v>
      </c>
      <c r="U152" s="36">
        <f>IF('Coding - Chris'!U152='Coding - Carolyn'!U152, 1, 0)</f>
        <v>1</v>
      </c>
      <c r="V152" s="36">
        <f>IF('Coding - Chris'!V152='Coding - Carolyn'!V152, 1, 0)</f>
        <v>1</v>
      </c>
      <c r="W152" s="36">
        <f>IF('Coding - Chris'!W152='Coding - Carolyn'!W152, 1, 0)</f>
        <v>1</v>
      </c>
      <c r="X152" s="36">
        <f>IF('Coding - Chris'!X152='Coding - Carolyn'!X152, 1, 0)</f>
        <v>1</v>
      </c>
      <c r="Y152" s="36">
        <f>IF('Coding - Chris'!Y152='Coding - Carolyn'!Y152, 1, 0)</f>
        <v>1</v>
      </c>
      <c r="Z152" s="36">
        <f>IF('Coding - Chris'!Z152='Coding - Carolyn'!Z152, 1, 0)</f>
        <v>1</v>
      </c>
      <c r="AA152" s="36">
        <f>IF('Coding - Chris'!AA152='Coding - Carolyn'!AA152, 1, 0)</f>
        <v>1</v>
      </c>
      <c r="AB152" s="36">
        <f>IF('Coding - Chris'!AB152='Coding - Carolyn'!AB152, 1, 0)</f>
        <v>1</v>
      </c>
      <c r="AC152" s="36">
        <f>IF('Coding - Chris'!AC152='Coding - Carolyn'!AC152, 1, 0)</f>
        <v>1</v>
      </c>
      <c r="AD152" s="36">
        <f>IF('Coding - Chris'!AD152='Coding - Carolyn'!AD152, 1, 0)</f>
        <v>1</v>
      </c>
      <c r="AE152" s="36">
        <f>IF('Coding - Chris'!AE152='Coding - Carolyn'!AE152, 1, 0)</f>
        <v>1</v>
      </c>
      <c r="AF152" s="36">
        <f>IF('Coding - Chris'!AF152='Coding - Carolyn'!AF152, 1, 0)</f>
        <v>1</v>
      </c>
      <c r="AG152" s="36"/>
      <c r="AH152" s="36">
        <f>IF('Coding - Chris'!AH152='Coding - Carolyn'!AH152, 1, 0)</f>
        <v>1</v>
      </c>
      <c r="AI152" s="36">
        <f>IF('Coding - Chris'!AI152='Coding - Carolyn'!AI152, 1, 0)</f>
        <v>1</v>
      </c>
      <c r="AJ152" s="36">
        <f>IF('Coding - Chris'!AJ152='Coding - Carolyn'!AJ152, 1, 0)</f>
        <v>1</v>
      </c>
      <c r="AK152" s="36">
        <f>IF('Coding - Chris'!AK152='Coding - Carolyn'!AK152, 1, 0)</f>
        <v>1</v>
      </c>
      <c r="AL152" s="36">
        <f>IF('Coding - Chris'!AL152='Coding - Carolyn'!AL152, 1, 0)</f>
        <v>1</v>
      </c>
      <c r="AM152" s="36">
        <f>IF('Coding - Chris'!AM152='Coding - Carolyn'!AM152, 1, 0)</f>
        <v>1</v>
      </c>
      <c r="AN152" s="36">
        <f>IF('Coding - Chris'!AN152='Coding - Carolyn'!AN152, 1, 0)</f>
        <v>1</v>
      </c>
      <c r="AO152" s="36">
        <f>IF('Coding - Chris'!AO152='Coding - Carolyn'!AO152, 1, 0)</f>
        <v>1</v>
      </c>
      <c r="AP152" s="36"/>
      <c r="AQ152" s="36">
        <f>IF('Coding - Chris'!AQ152='Coding - Carolyn'!AQ152, 1, 0)</f>
        <v>1</v>
      </c>
      <c r="AR152" s="36">
        <f>IF('Coding - Chris'!AR152='Coding - Carolyn'!AR152, 1, 0)</f>
        <v>1</v>
      </c>
      <c r="AS152" s="36">
        <f>IF('Coding - Chris'!AS152='Coding - Carolyn'!AS152, 1, 0)</f>
        <v>1</v>
      </c>
      <c r="AT152" s="36">
        <f>IF('Coding - Chris'!AT152='Coding - Carolyn'!AT152, 1, 0)</f>
        <v>1</v>
      </c>
      <c r="AU152" s="36">
        <f>IF('Coding - Chris'!AU152='Coding - Carolyn'!AU152, 1, 0)</f>
        <v>1</v>
      </c>
      <c r="AV152" s="36">
        <f>IF('Coding - Chris'!AV152='Coding - Carolyn'!AV152, 1, 0)</f>
        <v>1</v>
      </c>
      <c r="AW152" s="36">
        <f>IF('Coding - Chris'!AW152='Coding - Carolyn'!AW152, 1, 0)</f>
        <v>1</v>
      </c>
      <c r="AX152" s="36">
        <f>IF('Coding - Chris'!AX152='Coding - Carolyn'!AX152, 1, 0)</f>
        <v>1</v>
      </c>
      <c r="AY152" s="36">
        <f>IF('Coding - Chris'!AY152='Coding - Carolyn'!AY152, 1, 0)</f>
        <v>1</v>
      </c>
      <c r="AZ152" s="36">
        <f>IF('Coding - Chris'!AZ152='Coding - Carolyn'!AZ152, 1, 0)</f>
        <v>1</v>
      </c>
      <c r="BA152" s="36"/>
      <c r="BB152" s="36">
        <f>IF('Coding - Chris'!BB152='Coding - Carolyn'!BB152, 1, 0)</f>
        <v>1</v>
      </c>
      <c r="BC152" s="36">
        <f>IF('Coding - Chris'!BC152='Coding - Carolyn'!BC152, 1, 0)</f>
        <v>1</v>
      </c>
      <c r="BD152" s="36">
        <f>IF('Coding - Chris'!BD152='Coding - Carolyn'!BD152, 1, 0)</f>
        <v>1</v>
      </c>
      <c r="BE152" s="36">
        <f>IF('Coding - Chris'!BE152='Coding - Carolyn'!BE152, 1, 0)</f>
        <v>1</v>
      </c>
      <c r="BF152" s="36">
        <f>IF('Coding - Chris'!BF152='Coding - Carolyn'!BF152, 1, 0)</f>
        <v>1</v>
      </c>
      <c r="BG152" s="36">
        <f>IF('Coding - Chris'!BG152='Coding - Carolyn'!BG152, 1, 0)</f>
        <v>1</v>
      </c>
      <c r="BH152" s="36">
        <f>IF('Coding - Chris'!BH152='Coding - Carolyn'!BH152, 1, 0)</f>
        <v>1</v>
      </c>
      <c r="BI152" s="36">
        <f>IF('Coding - Chris'!BI152='Coding - Carolyn'!BI152, 1, 0)</f>
        <v>1</v>
      </c>
      <c r="BJ152" s="36">
        <f>IF('Coding - Chris'!BJ152='Coding - Carolyn'!BJ152, 1, 0)</f>
        <v>1</v>
      </c>
      <c r="BK152" s="36">
        <f>IF('Coding - Chris'!BK152='Coding - Carolyn'!BK152, 1, 0)</f>
        <v>1</v>
      </c>
      <c r="BL152" s="36">
        <f>IF('Coding - Chris'!BL152='Coding - Carolyn'!BL152, 1, 0)</f>
        <v>1</v>
      </c>
      <c r="BM152" s="36">
        <f>IF('Coding - Chris'!BM152='Coding - Carolyn'!BM152, 1, 0)</f>
        <v>1</v>
      </c>
      <c r="BN152" s="36">
        <f>IF('Coding - Chris'!BN152='Coding - Carolyn'!BN152, 1, 0)</f>
        <v>1</v>
      </c>
      <c r="BO152" s="36">
        <f>IF('Coding - Chris'!BO152='Coding - Carolyn'!BO152, 1, 0)</f>
        <v>1</v>
      </c>
      <c r="BP152" s="36">
        <f>IF('Coding - Chris'!BP152='Coding - Carolyn'!BP152, 1, 0)</f>
        <v>1</v>
      </c>
      <c r="BQ152" s="36">
        <f>IF('Coding - Chris'!BQ152='Coding - Carolyn'!BQ152, 1, 0)</f>
        <v>1</v>
      </c>
      <c r="BR152" s="36">
        <f>IF('Coding - Chris'!BR152='Coding - Carolyn'!BR152, 1, 0)</f>
        <v>1</v>
      </c>
      <c r="BS152" s="36">
        <f>IF('Coding - Chris'!BS152='Coding - Carolyn'!BS152, 1, 0)</f>
        <v>1</v>
      </c>
      <c r="BT152" s="36">
        <f>IF('Coding - Chris'!BT152='Coding - Carolyn'!BT152, 1, 0)</f>
        <v>1</v>
      </c>
      <c r="BV152" s="36">
        <f>IF('Coding - Chris'!BV152='Coding - Carolyn'!BV152, 1, 0)</f>
        <v>1</v>
      </c>
    </row>
    <row r="153" spans="1:74" ht="17.100000000000001" thickBot="1">
      <c r="A153" s="52"/>
      <c r="B153" s="44"/>
      <c r="C153" s="44"/>
      <c r="D153" s="44"/>
      <c r="E153" s="44"/>
      <c r="F153" s="44"/>
      <c r="H153" s="36">
        <f>IF('Coding - Chris'!H153='Coding - Carolyn'!H153, 1, 0)</f>
        <v>1</v>
      </c>
      <c r="I153" s="36">
        <f>IF('Coding - Chris'!I153='Coding - Carolyn'!I153, 1, 0)</f>
        <v>1</v>
      </c>
      <c r="J153" s="36">
        <f>IF('Coding - Chris'!J153='Coding - Carolyn'!J153, 1, 0)</f>
        <v>1</v>
      </c>
      <c r="K153" s="36">
        <f>IF('Coding - Chris'!K153='Coding - Carolyn'!K153, 1, 0)</f>
        <v>1</v>
      </c>
      <c r="L153" s="36">
        <f>IF('Coding - Chris'!L153='Coding - Carolyn'!L153, 1, 0)</f>
        <v>1</v>
      </c>
      <c r="M153" s="36">
        <f>IF('Coding - Chris'!M153='Coding - Carolyn'!M153, 1, 0)</f>
        <v>1</v>
      </c>
      <c r="N153" s="36"/>
      <c r="O153" s="36">
        <f>IF('Coding - Chris'!O153='Coding - Carolyn'!O153, 1, 0)</f>
        <v>1</v>
      </c>
      <c r="P153" s="36">
        <f>IF('Coding - Chris'!P153='Coding - Carolyn'!P153, 1, 0)</f>
        <v>1</v>
      </c>
      <c r="Q153" s="36">
        <f>IF('Coding - Chris'!Q153='Coding - Carolyn'!Q153, 1, 0)</f>
        <v>1</v>
      </c>
      <c r="R153" s="36">
        <f>IF('Coding - Chris'!R153='Coding - Carolyn'!R153, 1, 0)</f>
        <v>1</v>
      </c>
      <c r="S153" s="36">
        <f>IF('Coding - Chris'!S153='Coding - Carolyn'!S153, 1, 0)</f>
        <v>1</v>
      </c>
      <c r="T153" s="36">
        <f>IF('Coding - Chris'!T153='Coding - Carolyn'!T153, 1, 0)</f>
        <v>1</v>
      </c>
      <c r="U153" s="36">
        <f>IF('Coding - Chris'!U153='Coding - Carolyn'!U153, 1, 0)</f>
        <v>1</v>
      </c>
      <c r="V153" s="36">
        <f>IF('Coding - Chris'!V153='Coding - Carolyn'!V153, 1, 0)</f>
        <v>1</v>
      </c>
      <c r="W153" s="36">
        <f>IF('Coding - Chris'!W153='Coding - Carolyn'!W153, 1, 0)</f>
        <v>1</v>
      </c>
      <c r="X153" s="36">
        <f>IF('Coding - Chris'!X153='Coding - Carolyn'!X153, 1, 0)</f>
        <v>1</v>
      </c>
      <c r="Y153" s="36">
        <f>IF('Coding - Chris'!Y153='Coding - Carolyn'!Y153, 1, 0)</f>
        <v>1</v>
      </c>
      <c r="Z153" s="36">
        <f>IF('Coding - Chris'!Z153='Coding - Carolyn'!Z153, 1, 0)</f>
        <v>1</v>
      </c>
      <c r="AA153" s="36">
        <f>IF('Coding - Chris'!AA153='Coding - Carolyn'!AA153, 1, 0)</f>
        <v>1</v>
      </c>
      <c r="AB153" s="36">
        <f>IF('Coding - Chris'!AB153='Coding - Carolyn'!AB153, 1, 0)</f>
        <v>1</v>
      </c>
      <c r="AC153" s="36">
        <f>IF('Coding - Chris'!AC153='Coding - Carolyn'!AC153, 1, 0)</f>
        <v>1</v>
      </c>
      <c r="AD153" s="36">
        <f>IF('Coding - Chris'!AD153='Coding - Carolyn'!AD153, 1, 0)</f>
        <v>1</v>
      </c>
      <c r="AE153" s="36">
        <f>IF('Coding - Chris'!AE153='Coding - Carolyn'!AE153, 1, 0)</f>
        <v>1</v>
      </c>
      <c r="AF153" s="36">
        <f>IF('Coding - Chris'!AF153='Coding - Carolyn'!AF153, 1, 0)</f>
        <v>1</v>
      </c>
      <c r="AG153" s="36"/>
      <c r="AH153" s="36">
        <f>IF('Coding - Chris'!AH153='Coding - Carolyn'!AH153, 1, 0)</f>
        <v>1</v>
      </c>
      <c r="AI153" s="36">
        <f>IF('Coding - Chris'!AI153='Coding - Carolyn'!AI153, 1, 0)</f>
        <v>1</v>
      </c>
      <c r="AJ153" s="36">
        <f>IF('Coding - Chris'!AJ153='Coding - Carolyn'!AJ153, 1, 0)</f>
        <v>1</v>
      </c>
      <c r="AK153" s="36">
        <f>IF('Coding - Chris'!AK153='Coding - Carolyn'!AK153, 1, 0)</f>
        <v>1</v>
      </c>
      <c r="AL153" s="36">
        <f>IF('Coding - Chris'!AL153='Coding - Carolyn'!AL153, 1, 0)</f>
        <v>1</v>
      </c>
      <c r="AM153" s="36">
        <f>IF('Coding - Chris'!AM153='Coding - Carolyn'!AM153, 1, 0)</f>
        <v>1</v>
      </c>
      <c r="AN153" s="36">
        <f>IF('Coding - Chris'!AN153='Coding - Carolyn'!AN153, 1, 0)</f>
        <v>1</v>
      </c>
      <c r="AO153" s="36">
        <f>IF('Coding - Chris'!AO153='Coding - Carolyn'!AO153, 1, 0)</f>
        <v>1</v>
      </c>
      <c r="AP153" s="36"/>
      <c r="AQ153" s="36">
        <f>IF('Coding - Chris'!AQ153='Coding - Carolyn'!AQ153, 1, 0)</f>
        <v>1</v>
      </c>
      <c r="AR153" s="36">
        <f>IF('Coding - Chris'!AR153='Coding - Carolyn'!AR153, 1, 0)</f>
        <v>1</v>
      </c>
      <c r="AS153" s="36">
        <f>IF('Coding - Chris'!AS153='Coding - Carolyn'!AS153, 1, 0)</f>
        <v>1</v>
      </c>
      <c r="AT153" s="36">
        <f>IF('Coding - Chris'!AT153='Coding - Carolyn'!AT153, 1, 0)</f>
        <v>1</v>
      </c>
      <c r="AU153" s="36">
        <f>IF('Coding - Chris'!AU153='Coding - Carolyn'!AU153, 1, 0)</f>
        <v>1</v>
      </c>
      <c r="AV153" s="36">
        <f>IF('Coding - Chris'!AV153='Coding - Carolyn'!AV153, 1, 0)</f>
        <v>1</v>
      </c>
      <c r="AW153" s="36">
        <f>IF('Coding - Chris'!AW153='Coding - Carolyn'!AW153, 1, 0)</f>
        <v>1</v>
      </c>
      <c r="AX153" s="36">
        <f>IF('Coding - Chris'!AX153='Coding - Carolyn'!AX153, 1, 0)</f>
        <v>1</v>
      </c>
      <c r="AY153" s="36">
        <f>IF('Coding - Chris'!AY153='Coding - Carolyn'!AY153, 1, 0)</f>
        <v>1</v>
      </c>
      <c r="AZ153" s="36">
        <f>IF('Coding - Chris'!AZ153='Coding - Carolyn'!AZ153, 1, 0)</f>
        <v>1</v>
      </c>
      <c r="BA153" s="36"/>
      <c r="BB153" s="36">
        <f>IF('Coding - Chris'!BB153='Coding - Carolyn'!BB153, 1, 0)</f>
        <v>1</v>
      </c>
      <c r="BC153" s="36">
        <f>IF('Coding - Chris'!BC153='Coding - Carolyn'!BC153, 1, 0)</f>
        <v>1</v>
      </c>
      <c r="BD153" s="36">
        <f>IF('Coding - Chris'!BD153='Coding - Carolyn'!BD153, 1, 0)</f>
        <v>1</v>
      </c>
      <c r="BE153" s="36">
        <f>IF('Coding - Chris'!BE153='Coding - Carolyn'!BE153, 1, 0)</f>
        <v>1</v>
      </c>
      <c r="BF153" s="36">
        <f>IF('Coding - Chris'!BF153='Coding - Carolyn'!BF153, 1, 0)</f>
        <v>1</v>
      </c>
      <c r="BG153" s="36">
        <f>IF('Coding - Chris'!BG153='Coding - Carolyn'!BG153, 1, 0)</f>
        <v>1</v>
      </c>
      <c r="BH153" s="36">
        <f>IF('Coding - Chris'!BH153='Coding - Carolyn'!BH153, 1, 0)</f>
        <v>1</v>
      </c>
      <c r="BI153" s="36">
        <f>IF('Coding - Chris'!BI153='Coding - Carolyn'!BI153, 1, 0)</f>
        <v>1</v>
      </c>
      <c r="BJ153" s="36">
        <f>IF('Coding - Chris'!BJ153='Coding - Carolyn'!BJ153, 1, 0)</f>
        <v>1</v>
      </c>
      <c r="BK153" s="36">
        <f>IF('Coding - Chris'!BK153='Coding - Carolyn'!BK153, 1, 0)</f>
        <v>1</v>
      </c>
      <c r="BL153" s="36">
        <f>IF('Coding - Chris'!BL153='Coding - Carolyn'!BL153, 1, 0)</f>
        <v>1</v>
      </c>
      <c r="BM153" s="36">
        <f>IF('Coding - Chris'!BM153='Coding - Carolyn'!BM153, 1, 0)</f>
        <v>1</v>
      </c>
      <c r="BN153" s="36">
        <f>IF('Coding - Chris'!BN153='Coding - Carolyn'!BN153, 1, 0)</f>
        <v>1</v>
      </c>
      <c r="BO153" s="36">
        <f>IF('Coding - Chris'!BO153='Coding - Carolyn'!BO153, 1, 0)</f>
        <v>1</v>
      </c>
      <c r="BP153" s="36">
        <f>IF('Coding - Chris'!BP153='Coding - Carolyn'!BP153, 1, 0)</f>
        <v>1</v>
      </c>
      <c r="BQ153" s="36">
        <f>IF('Coding - Chris'!BQ153='Coding - Carolyn'!BQ153, 1, 0)</f>
        <v>1</v>
      </c>
      <c r="BR153" s="36">
        <f>IF('Coding - Chris'!BR153='Coding - Carolyn'!BR153, 1, 0)</f>
        <v>1</v>
      </c>
      <c r="BS153" s="36">
        <f>IF('Coding - Chris'!BS153='Coding - Carolyn'!BS153, 1, 0)</f>
        <v>1</v>
      </c>
      <c r="BT153" s="36">
        <f>IF('Coding - Chris'!BT153='Coding - Carolyn'!BT153, 1, 0)</f>
        <v>1</v>
      </c>
      <c r="BV153" s="36">
        <f>IF('Coding - Chris'!BV153='Coding - Carolyn'!BV153, 1, 0)</f>
        <v>1</v>
      </c>
    </row>
    <row r="154" spans="1:74" ht="17.100000000000001" thickBot="1">
      <c r="A154" s="52">
        <v>287</v>
      </c>
      <c r="B154" s="44"/>
      <c r="C154" s="44"/>
      <c r="D154" s="44"/>
      <c r="E154" s="44"/>
      <c r="F154" s="44"/>
      <c r="H154" s="36">
        <f>IF('Coding - Chris'!H154='Coding - Carolyn'!H154, 1, 0)</f>
        <v>1</v>
      </c>
      <c r="I154" s="36">
        <f>IF('Coding - Chris'!I154='Coding - Carolyn'!I154, 1, 0)</f>
        <v>1</v>
      </c>
      <c r="J154" s="36">
        <f>IF('Coding - Chris'!J154='Coding - Carolyn'!J154, 1, 0)</f>
        <v>1</v>
      </c>
      <c r="K154" s="36">
        <f>IF('Coding - Chris'!K154='Coding - Carolyn'!K154, 1, 0)</f>
        <v>1</v>
      </c>
      <c r="L154" s="36">
        <f>IF('Coding - Chris'!L154='Coding - Carolyn'!L154, 1, 0)</f>
        <v>1</v>
      </c>
      <c r="M154" s="36">
        <f>IF('Coding - Chris'!M154='Coding - Carolyn'!M154, 1, 0)</f>
        <v>1</v>
      </c>
      <c r="N154" s="36"/>
      <c r="O154" s="36">
        <f>IF('Coding - Chris'!O154='Coding - Carolyn'!O154, 1, 0)</f>
        <v>1</v>
      </c>
      <c r="P154" s="36">
        <f>IF('Coding - Chris'!P154='Coding - Carolyn'!P154, 1, 0)</f>
        <v>1</v>
      </c>
      <c r="Q154" s="36">
        <f>IF('Coding - Chris'!Q154='Coding - Carolyn'!Q154, 1, 0)</f>
        <v>1</v>
      </c>
      <c r="R154" s="36">
        <f>IF('Coding - Chris'!R154='Coding - Carolyn'!R154, 1, 0)</f>
        <v>1</v>
      </c>
      <c r="S154" s="36">
        <f>IF('Coding - Chris'!S154='Coding - Carolyn'!S154, 1, 0)</f>
        <v>1</v>
      </c>
      <c r="T154" s="36">
        <f>IF('Coding - Chris'!T154='Coding - Carolyn'!T154, 1, 0)</f>
        <v>1</v>
      </c>
      <c r="U154" s="36">
        <f>IF('Coding - Chris'!U154='Coding - Carolyn'!U154, 1, 0)</f>
        <v>1</v>
      </c>
      <c r="V154" s="36">
        <f>IF('Coding - Chris'!V154='Coding - Carolyn'!V154, 1, 0)</f>
        <v>1</v>
      </c>
      <c r="W154" s="36">
        <f>IF('Coding - Chris'!W154='Coding - Carolyn'!W154, 1, 0)</f>
        <v>1</v>
      </c>
      <c r="X154" s="36">
        <f>IF('Coding - Chris'!X154='Coding - Carolyn'!X154, 1, 0)</f>
        <v>1</v>
      </c>
      <c r="Y154" s="36">
        <f>IF('Coding - Chris'!Y154='Coding - Carolyn'!Y154, 1, 0)</f>
        <v>1</v>
      </c>
      <c r="Z154" s="36">
        <f>IF('Coding - Chris'!Z154='Coding - Carolyn'!Z154, 1, 0)</f>
        <v>1</v>
      </c>
      <c r="AA154" s="36">
        <f>IF('Coding - Chris'!AA154='Coding - Carolyn'!AA154, 1, 0)</f>
        <v>1</v>
      </c>
      <c r="AB154" s="36">
        <f>IF('Coding - Chris'!AB154='Coding - Carolyn'!AB154, 1, 0)</f>
        <v>1</v>
      </c>
      <c r="AC154" s="36">
        <f>IF('Coding - Chris'!AC154='Coding - Carolyn'!AC154, 1, 0)</f>
        <v>1</v>
      </c>
      <c r="AD154" s="36">
        <f>IF('Coding - Chris'!AD154='Coding - Carolyn'!AD154, 1, 0)</f>
        <v>1</v>
      </c>
      <c r="AE154" s="36">
        <f>IF('Coding - Chris'!AE154='Coding - Carolyn'!AE154, 1, 0)</f>
        <v>1</v>
      </c>
      <c r="AF154" s="36">
        <f>IF('Coding - Chris'!AF154='Coding - Carolyn'!AF154, 1, 0)</f>
        <v>1</v>
      </c>
      <c r="AG154" s="36"/>
      <c r="AH154" s="36">
        <f>IF('Coding - Chris'!AH154='Coding - Carolyn'!AH154, 1, 0)</f>
        <v>1</v>
      </c>
      <c r="AI154" s="36">
        <f>IF('Coding - Chris'!AI154='Coding - Carolyn'!AI154, 1, 0)</f>
        <v>1</v>
      </c>
      <c r="AJ154" s="36">
        <f>IF('Coding - Chris'!AJ154='Coding - Carolyn'!AJ154, 1, 0)</f>
        <v>1</v>
      </c>
      <c r="AK154" s="36">
        <f>IF('Coding - Chris'!AK154='Coding - Carolyn'!AK154, 1, 0)</f>
        <v>1</v>
      </c>
      <c r="AL154" s="36">
        <f>IF('Coding - Chris'!AL154='Coding - Carolyn'!AL154, 1, 0)</f>
        <v>1</v>
      </c>
      <c r="AM154" s="36">
        <f>IF('Coding - Chris'!AM154='Coding - Carolyn'!AM154, 1, 0)</f>
        <v>1</v>
      </c>
      <c r="AN154" s="36">
        <f>IF('Coding - Chris'!AN154='Coding - Carolyn'!AN154, 1, 0)</f>
        <v>1</v>
      </c>
      <c r="AO154" s="36">
        <f>IF('Coding - Chris'!AO154='Coding - Carolyn'!AO154, 1, 0)</f>
        <v>1</v>
      </c>
      <c r="AP154" s="36"/>
      <c r="AQ154" s="36">
        <f>IF('Coding - Chris'!AQ154='Coding - Carolyn'!AQ154, 1, 0)</f>
        <v>1</v>
      </c>
      <c r="AR154" s="36">
        <f>IF('Coding - Chris'!AR154='Coding - Carolyn'!AR154, 1, 0)</f>
        <v>1</v>
      </c>
      <c r="AS154" s="36">
        <f>IF('Coding - Chris'!AS154='Coding - Carolyn'!AS154, 1, 0)</f>
        <v>1</v>
      </c>
      <c r="AT154" s="36">
        <f>IF('Coding - Chris'!AT154='Coding - Carolyn'!AT154, 1, 0)</f>
        <v>1</v>
      </c>
      <c r="AU154" s="36">
        <f>IF('Coding - Chris'!AU154='Coding - Carolyn'!AU154, 1, 0)</f>
        <v>1</v>
      </c>
      <c r="AV154" s="36">
        <f>IF('Coding - Chris'!AV154='Coding - Carolyn'!AV154, 1, 0)</f>
        <v>1</v>
      </c>
      <c r="AW154" s="36">
        <f>IF('Coding - Chris'!AW154='Coding - Carolyn'!AW154, 1, 0)</f>
        <v>1</v>
      </c>
      <c r="AX154" s="36">
        <f>IF('Coding - Chris'!AX154='Coding - Carolyn'!AX154, 1, 0)</f>
        <v>1</v>
      </c>
      <c r="AY154" s="36">
        <f>IF('Coding - Chris'!AY154='Coding - Carolyn'!AY154, 1, 0)</f>
        <v>1</v>
      </c>
      <c r="AZ154" s="36">
        <f>IF('Coding - Chris'!AZ154='Coding - Carolyn'!AZ154, 1, 0)</f>
        <v>1</v>
      </c>
      <c r="BA154" s="36"/>
      <c r="BB154" s="36">
        <f>IF('Coding - Chris'!BB154='Coding - Carolyn'!BB154, 1, 0)</f>
        <v>1</v>
      </c>
      <c r="BC154" s="36">
        <f>IF('Coding - Chris'!BC154='Coding - Carolyn'!BC154, 1, 0)</f>
        <v>1</v>
      </c>
      <c r="BD154" s="36">
        <f>IF('Coding - Chris'!BD154='Coding - Carolyn'!BD154, 1, 0)</f>
        <v>1</v>
      </c>
      <c r="BE154" s="36">
        <f>IF('Coding - Chris'!BE154='Coding - Carolyn'!BE154, 1, 0)</f>
        <v>1</v>
      </c>
      <c r="BF154" s="36">
        <f>IF('Coding - Chris'!BF154='Coding - Carolyn'!BF154, 1, 0)</f>
        <v>1</v>
      </c>
      <c r="BG154" s="36">
        <f>IF('Coding - Chris'!BG154='Coding - Carolyn'!BG154, 1, 0)</f>
        <v>1</v>
      </c>
      <c r="BH154" s="36">
        <f>IF('Coding - Chris'!BH154='Coding - Carolyn'!BH154, 1, 0)</f>
        <v>1</v>
      </c>
      <c r="BI154" s="36">
        <f>IF('Coding - Chris'!BI154='Coding - Carolyn'!BI154, 1, 0)</f>
        <v>1</v>
      </c>
      <c r="BJ154" s="36">
        <f>IF('Coding - Chris'!BJ154='Coding - Carolyn'!BJ154, 1, 0)</f>
        <v>1</v>
      </c>
      <c r="BK154" s="36">
        <f>IF('Coding - Chris'!BK154='Coding - Carolyn'!BK154, 1, 0)</f>
        <v>1</v>
      </c>
      <c r="BL154" s="36">
        <f>IF('Coding - Chris'!BL154='Coding - Carolyn'!BL154, 1, 0)</f>
        <v>1</v>
      </c>
      <c r="BM154" s="36">
        <f>IF('Coding - Chris'!BM154='Coding - Carolyn'!BM154, 1, 0)</f>
        <v>1</v>
      </c>
      <c r="BN154" s="36">
        <f>IF('Coding - Chris'!BN154='Coding - Carolyn'!BN154, 1, 0)</f>
        <v>1</v>
      </c>
      <c r="BO154" s="36">
        <f>IF('Coding - Chris'!BO154='Coding - Carolyn'!BO154, 1, 0)</f>
        <v>1</v>
      </c>
      <c r="BP154" s="36">
        <f>IF('Coding - Chris'!BP154='Coding - Carolyn'!BP154, 1, 0)</f>
        <v>1</v>
      </c>
      <c r="BQ154" s="36">
        <f>IF('Coding - Chris'!BQ154='Coding - Carolyn'!BQ154, 1, 0)</f>
        <v>1</v>
      </c>
      <c r="BR154" s="36">
        <f>IF('Coding - Chris'!BR154='Coding - Carolyn'!BR154, 1, 0)</f>
        <v>1</v>
      </c>
      <c r="BS154" s="36">
        <f>IF('Coding - Chris'!BS154='Coding - Carolyn'!BS154, 1, 0)</f>
        <v>1</v>
      </c>
      <c r="BT154" s="36">
        <f>IF('Coding - Chris'!BT154='Coding - Carolyn'!BT154, 1, 0)</f>
        <v>1</v>
      </c>
      <c r="BV154" s="36">
        <f>IF('Coding - Chris'!BV154='Coding - Carolyn'!BV154, 1, 0)</f>
        <v>1</v>
      </c>
    </row>
    <row r="155" spans="1:74" ht="17.100000000000001" thickBot="1">
      <c r="A155" s="52">
        <v>298</v>
      </c>
      <c r="B155" s="44"/>
      <c r="C155" s="44"/>
      <c r="D155" s="44"/>
      <c r="E155" s="44"/>
      <c r="F155" s="44"/>
      <c r="H155" s="36">
        <f>IF('Coding - Chris'!H155='Coding - Carolyn'!H155, 1, 0)</f>
        <v>1</v>
      </c>
      <c r="I155" s="36">
        <f>IF('Coding - Chris'!I155='Coding - Carolyn'!I155, 1, 0)</f>
        <v>1</v>
      </c>
      <c r="J155" s="36">
        <f>IF('Coding - Chris'!J155='Coding - Carolyn'!J155, 1, 0)</f>
        <v>1</v>
      </c>
      <c r="K155" s="36">
        <f>IF('Coding - Chris'!K155='Coding - Carolyn'!K155, 1, 0)</f>
        <v>1</v>
      </c>
      <c r="L155" s="36">
        <f>IF('Coding - Chris'!L155='Coding - Carolyn'!L155, 1, 0)</f>
        <v>1</v>
      </c>
      <c r="M155" s="36">
        <f>IF('Coding - Chris'!M155='Coding - Carolyn'!M155, 1, 0)</f>
        <v>1</v>
      </c>
      <c r="N155" s="36"/>
      <c r="O155" s="36">
        <f>IF('Coding - Chris'!O155='Coding - Carolyn'!O155, 1, 0)</f>
        <v>1</v>
      </c>
      <c r="P155" s="36">
        <f>IF('Coding - Chris'!P155='Coding - Carolyn'!P155, 1, 0)</f>
        <v>1</v>
      </c>
      <c r="Q155" s="36">
        <f>IF('Coding - Chris'!Q155='Coding - Carolyn'!Q155, 1, 0)</f>
        <v>1</v>
      </c>
      <c r="R155" s="36">
        <f>IF('Coding - Chris'!R155='Coding - Carolyn'!R155, 1, 0)</f>
        <v>1</v>
      </c>
      <c r="S155" s="36">
        <f>IF('Coding - Chris'!S155='Coding - Carolyn'!S155, 1, 0)</f>
        <v>1</v>
      </c>
      <c r="T155" s="36">
        <f>IF('Coding - Chris'!T155='Coding - Carolyn'!T155, 1, 0)</f>
        <v>1</v>
      </c>
      <c r="U155" s="36">
        <f>IF('Coding - Chris'!U155='Coding - Carolyn'!U155, 1, 0)</f>
        <v>1</v>
      </c>
      <c r="V155" s="36">
        <f>IF('Coding - Chris'!V155='Coding - Carolyn'!V155, 1, 0)</f>
        <v>1</v>
      </c>
      <c r="W155" s="36">
        <f>IF('Coding - Chris'!W155='Coding - Carolyn'!W155, 1, 0)</f>
        <v>1</v>
      </c>
      <c r="X155" s="36">
        <f>IF('Coding - Chris'!X155='Coding - Carolyn'!X155, 1, 0)</f>
        <v>1</v>
      </c>
      <c r="Y155" s="36">
        <f>IF('Coding - Chris'!Y155='Coding - Carolyn'!Y155, 1, 0)</f>
        <v>1</v>
      </c>
      <c r="Z155" s="36">
        <f>IF('Coding - Chris'!Z155='Coding - Carolyn'!Z155, 1, 0)</f>
        <v>1</v>
      </c>
      <c r="AA155" s="36">
        <f>IF('Coding - Chris'!AA155='Coding - Carolyn'!AA155, 1, 0)</f>
        <v>1</v>
      </c>
      <c r="AB155" s="36">
        <f>IF('Coding - Chris'!AB155='Coding - Carolyn'!AB155, 1, 0)</f>
        <v>1</v>
      </c>
      <c r="AC155" s="36">
        <f>IF('Coding - Chris'!AC155='Coding - Carolyn'!AC155, 1, 0)</f>
        <v>1</v>
      </c>
      <c r="AD155" s="36">
        <f>IF('Coding - Chris'!AD155='Coding - Carolyn'!AD155, 1, 0)</f>
        <v>1</v>
      </c>
      <c r="AE155" s="36">
        <f>IF('Coding - Chris'!AE155='Coding - Carolyn'!AE155, 1, 0)</f>
        <v>1</v>
      </c>
      <c r="AF155" s="36">
        <f>IF('Coding - Chris'!AF155='Coding - Carolyn'!AF155, 1, 0)</f>
        <v>1</v>
      </c>
      <c r="AG155" s="36"/>
      <c r="AH155" s="36">
        <f>IF('Coding - Chris'!AH155='Coding - Carolyn'!AH155, 1, 0)</f>
        <v>1</v>
      </c>
      <c r="AI155" s="36">
        <f>IF('Coding - Chris'!AI155='Coding - Carolyn'!AI155, 1, 0)</f>
        <v>1</v>
      </c>
      <c r="AJ155" s="36">
        <f>IF('Coding - Chris'!AJ155='Coding - Carolyn'!AJ155, 1, 0)</f>
        <v>1</v>
      </c>
      <c r="AK155" s="36">
        <f>IF('Coding - Chris'!AK155='Coding - Carolyn'!AK155, 1, 0)</f>
        <v>1</v>
      </c>
      <c r="AL155" s="36">
        <f>IF('Coding - Chris'!AL155='Coding - Carolyn'!AL155, 1, 0)</f>
        <v>1</v>
      </c>
      <c r="AM155" s="36">
        <f>IF('Coding - Chris'!AM155='Coding - Carolyn'!AM155, 1, 0)</f>
        <v>1</v>
      </c>
      <c r="AN155" s="36">
        <f>IF('Coding - Chris'!AN155='Coding - Carolyn'!AN155, 1, 0)</f>
        <v>1</v>
      </c>
      <c r="AO155" s="36">
        <f>IF('Coding - Chris'!AO155='Coding - Carolyn'!AO155, 1, 0)</f>
        <v>1</v>
      </c>
      <c r="AP155" s="36"/>
      <c r="AQ155" s="36">
        <f>IF('Coding - Chris'!AQ155='Coding - Carolyn'!AQ155, 1, 0)</f>
        <v>1</v>
      </c>
      <c r="AR155" s="36">
        <f>IF('Coding - Chris'!AR155='Coding - Carolyn'!AR155, 1, 0)</f>
        <v>1</v>
      </c>
      <c r="AS155" s="36">
        <f>IF('Coding - Chris'!AS155='Coding - Carolyn'!AS155, 1, 0)</f>
        <v>1</v>
      </c>
      <c r="AT155" s="36">
        <f>IF('Coding - Chris'!AT155='Coding - Carolyn'!AT155, 1, 0)</f>
        <v>1</v>
      </c>
      <c r="AU155" s="36">
        <f>IF('Coding - Chris'!AU155='Coding - Carolyn'!AU155, 1, 0)</f>
        <v>1</v>
      </c>
      <c r="AV155" s="36">
        <f>IF('Coding - Chris'!AV155='Coding - Carolyn'!AV155, 1, 0)</f>
        <v>1</v>
      </c>
      <c r="AW155" s="36">
        <f>IF('Coding - Chris'!AW155='Coding - Carolyn'!AW155, 1, 0)</f>
        <v>1</v>
      </c>
      <c r="AX155" s="36">
        <f>IF('Coding - Chris'!AX155='Coding - Carolyn'!AX155, 1, 0)</f>
        <v>1</v>
      </c>
      <c r="AY155" s="36">
        <f>IF('Coding - Chris'!AY155='Coding - Carolyn'!AY155, 1, 0)</f>
        <v>1</v>
      </c>
      <c r="AZ155" s="36">
        <f>IF('Coding - Chris'!AZ155='Coding - Carolyn'!AZ155, 1, 0)</f>
        <v>1</v>
      </c>
      <c r="BA155" s="36"/>
      <c r="BB155" s="36">
        <f>IF('Coding - Chris'!BB155='Coding - Carolyn'!BB155, 1, 0)</f>
        <v>1</v>
      </c>
      <c r="BC155" s="36">
        <f>IF('Coding - Chris'!BC155='Coding - Carolyn'!BC155, 1, 0)</f>
        <v>1</v>
      </c>
      <c r="BD155" s="36">
        <f>IF('Coding - Chris'!BD155='Coding - Carolyn'!BD155, 1, 0)</f>
        <v>1</v>
      </c>
      <c r="BE155" s="36">
        <f>IF('Coding - Chris'!BE155='Coding - Carolyn'!BE155, 1, 0)</f>
        <v>1</v>
      </c>
      <c r="BF155" s="36">
        <f>IF('Coding - Chris'!BF155='Coding - Carolyn'!BF155, 1, 0)</f>
        <v>1</v>
      </c>
      <c r="BG155" s="36">
        <f>IF('Coding - Chris'!BG155='Coding - Carolyn'!BG155, 1, 0)</f>
        <v>1</v>
      </c>
      <c r="BH155" s="36">
        <f>IF('Coding - Chris'!BH155='Coding - Carolyn'!BH155, 1, 0)</f>
        <v>1</v>
      </c>
      <c r="BI155" s="36">
        <f>IF('Coding - Chris'!BI155='Coding - Carolyn'!BI155, 1, 0)</f>
        <v>1</v>
      </c>
      <c r="BJ155" s="36">
        <f>IF('Coding - Chris'!BJ155='Coding - Carolyn'!BJ155, 1, 0)</f>
        <v>1</v>
      </c>
      <c r="BK155" s="36">
        <f>IF('Coding - Chris'!BK155='Coding - Carolyn'!BK155, 1, 0)</f>
        <v>1</v>
      </c>
      <c r="BL155" s="36">
        <f>IF('Coding - Chris'!BL155='Coding - Carolyn'!BL155, 1, 0)</f>
        <v>1</v>
      </c>
      <c r="BM155" s="36">
        <f>IF('Coding - Chris'!BM155='Coding - Carolyn'!BM155, 1, 0)</f>
        <v>1</v>
      </c>
      <c r="BN155" s="36">
        <f>IF('Coding - Chris'!BN155='Coding - Carolyn'!BN155, 1, 0)</f>
        <v>1</v>
      </c>
      <c r="BO155" s="36">
        <f>IF('Coding - Chris'!BO155='Coding - Carolyn'!BO155, 1, 0)</f>
        <v>1</v>
      </c>
      <c r="BP155" s="36">
        <f>IF('Coding - Chris'!BP155='Coding - Carolyn'!BP155, 1, 0)</f>
        <v>1</v>
      </c>
      <c r="BQ155" s="36">
        <f>IF('Coding - Chris'!BQ155='Coding - Carolyn'!BQ155, 1, 0)</f>
        <v>1</v>
      </c>
      <c r="BR155" s="36">
        <f>IF('Coding - Chris'!BR155='Coding - Carolyn'!BR155, 1, 0)</f>
        <v>1</v>
      </c>
      <c r="BS155" s="36">
        <f>IF('Coding - Chris'!BS155='Coding - Carolyn'!BS155, 1, 0)</f>
        <v>1</v>
      </c>
      <c r="BT155" s="36">
        <f>IF('Coding - Chris'!BT155='Coding - Carolyn'!BT155, 1, 0)</f>
        <v>1</v>
      </c>
      <c r="BV155" s="36">
        <f>IF('Coding - Chris'!BV155='Coding - Carolyn'!BV155, 1, 0)</f>
        <v>1</v>
      </c>
    </row>
    <row r="156" spans="1:74" ht="17.100000000000001" thickBot="1">
      <c r="A156" s="52"/>
      <c r="B156" s="44"/>
      <c r="C156" s="44"/>
      <c r="D156" s="44"/>
      <c r="E156" s="44"/>
      <c r="F156" s="44"/>
      <c r="H156" s="36">
        <f>IF('Coding - Chris'!H156='Coding - Carolyn'!H156, 1, 0)</f>
        <v>1</v>
      </c>
      <c r="I156" s="36">
        <f>IF('Coding - Chris'!I156='Coding - Carolyn'!I156, 1, 0)</f>
        <v>1</v>
      </c>
      <c r="J156" s="36">
        <f>IF('Coding - Chris'!J156='Coding - Carolyn'!J156, 1, 0)</f>
        <v>1</v>
      </c>
      <c r="K156" s="36">
        <f>IF('Coding - Chris'!K156='Coding - Carolyn'!K156, 1, 0)</f>
        <v>1</v>
      </c>
      <c r="L156" s="36">
        <f>IF('Coding - Chris'!L156='Coding - Carolyn'!L156, 1, 0)</f>
        <v>1</v>
      </c>
      <c r="M156" s="36">
        <f>IF('Coding - Chris'!M156='Coding - Carolyn'!M156, 1, 0)</f>
        <v>1</v>
      </c>
      <c r="N156" s="36"/>
      <c r="O156" s="36">
        <f>IF('Coding - Chris'!O156='Coding - Carolyn'!O156, 1, 0)</f>
        <v>1</v>
      </c>
      <c r="P156" s="36">
        <f>IF('Coding - Chris'!P156='Coding - Carolyn'!P156, 1, 0)</f>
        <v>1</v>
      </c>
      <c r="Q156" s="36">
        <f>IF('Coding - Chris'!Q156='Coding - Carolyn'!Q156, 1, 0)</f>
        <v>1</v>
      </c>
      <c r="R156" s="36">
        <f>IF('Coding - Chris'!R156='Coding - Carolyn'!R156, 1, 0)</f>
        <v>1</v>
      </c>
      <c r="S156" s="36">
        <f>IF('Coding - Chris'!S156='Coding - Carolyn'!S156, 1, 0)</f>
        <v>1</v>
      </c>
      <c r="T156" s="36">
        <f>IF('Coding - Chris'!T156='Coding - Carolyn'!T156, 1, 0)</f>
        <v>1</v>
      </c>
      <c r="U156" s="36">
        <f>IF('Coding - Chris'!U156='Coding - Carolyn'!U156, 1, 0)</f>
        <v>1</v>
      </c>
      <c r="V156" s="36">
        <f>IF('Coding - Chris'!V156='Coding - Carolyn'!V156, 1, 0)</f>
        <v>1</v>
      </c>
      <c r="W156" s="36">
        <f>IF('Coding - Chris'!W156='Coding - Carolyn'!W156, 1, 0)</f>
        <v>1</v>
      </c>
      <c r="X156" s="36">
        <f>IF('Coding - Chris'!X156='Coding - Carolyn'!X156, 1, 0)</f>
        <v>1</v>
      </c>
      <c r="Y156" s="36">
        <f>IF('Coding - Chris'!Y156='Coding - Carolyn'!Y156, 1, 0)</f>
        <v>1</v>
      </c>
      <c r="Z156" s="36">
        <f>IF('Coding - Chris'!Z156='Coding - Carolyn'!Z156, 1, 0)</f>
        <v>1</v>
      </c>
      <c r="AA156" s="36">
        <f>IF('Coding - Chris'!AA156='Coding - Carolyn'!AA156, 1, 0)</f>
        <v>1</v>
      </c>
      <c r="AB156" s="36">
        <f>IF('Coding - Chris'!AB156='Coding - Carolyn'!AB156, 1, 0)</f>
        <v>1</v>
      </c>
      <c r="AC156" s="36">
        <f>IF('Coding - Chris'!AC156='Coding - Carolyn'!AC156, 1, 0)</f>
        <v>1</v>
      </c>
      <c r="AD156" s="36">
        <f>IF('Coding - Chris'!AD156='Coding - Carolyn'!AD156, 1, 0)</f>
        <v>1</v>
      </c>
      <c r="AE156" s="36">
        <f>IF('Coding - Chris'!AE156='Coding - Carolyn'!AE156, 1, 0)</f>
        <v>1</v>
      </c>
      <c r="AF156" s="36">
        <f>IF('Coding - Chris'!AF156='Coding - Carolyn'!AF156, 1, 0)</f>
        <v>1</v>
      </c>
      <c r="AG156" s="36"/>
      <c r="AH156" s="36">
        <f>IF('Coding - Chris'!AH156='Coding - Carolyn'!AH156, 1, 0)</f>
        <v>1</v>
      </c>
      <c r="AI156" s="36">
        <f>IF('Coding - Chris'!AI156='Coding - Carolyn'!AI156, 1, 0)</f>
        <v>1</v>
      </c>
      <c r="AJ156" s="36">
        <f>IF('Coding - Chris'!AJ156='Coding - Carolyn'!AJ156, 1, 0)</f>
        <v>1</v>
      </c>
      <c r="AK156" s="36">
        <f>IF('Coding - Chris'!AK156='Coding - Carolyn'!AK156, 1, 0)</f>
        <v>1</v>
      </c>
      <c r="AL156" s="36">
        <f>IF('Coding - Chris'!AL156='Coding - Carolyn'!AL156, 1, 0)</f>
        <v>1</v>
      </c>
      <c r="AM156" s="36">
        <f>IF('Coding - Chris'!AM156='Coding - Carolyn'!AM156, 1, 0)</f>
        <v>1</v>
      </c>
      <c r="AN156" s="36">
        <f>IF('Coding - Chris'!AN156='Coding - Carolyn'!AN156, 1, 0)</f>
        <v>1</v>
      </c>
      <c r="AO156" s="36">
        <f>IF('Coding - Chris'!AO156='Coding - Carolyn'!AO156, 1, 0)</f>
        <v>1</v>
      </c>
      <c r="AP156" s="36"/>
      <c r="AQ156" s="36">
        <f>IF('Coding - Chris'!AQ156='Coding - Carolyn'!AQ156, 1, 0)</f>
        <v>1</v>
      </c>
      <c r="AR156" s="36">
        <f>IF('Coding - Chris'!AR156='Coding - Carolyn'!AR156, 1, 0)</f>
        <v>1</v>
      </c>
      <c r="AS156" s="36">
        <f>IF('Coding - Chris'!AS156='Coding - Carolyn'!AS156, 1, 0)</f>
        <v>1</v>
      </c>
      <c r="AT156" s="36">
        <f>IF('Coding - Chris'!AT156='Coding - Carolyn'!AT156, 1, 0)</f>
        <v>1</v>
      </c>
      <c r="AU156" s="36">
        <f>IF('Coding - Chris'!AU156='Coding - Carolyn'!AU156, 1, 0)</f>
        <v>1</v>
      </c>
      <c r="AV156" s="36">
        <f>IF('Coding - Chris'!AV156='Coding - Carolyn'!AV156, 1, 0)</f>
        <v>1</v>
      </c>
      <c r="AW156" s="36">
        <f>IF('Coding - Chris'!AW156='Coding - Carolyn'!AW156, 1, 0)</f>
        <v>1</v>
      </c>
      <c r="AX156" s="36">
        <f>IF('Coding - Chris'!AX156='Coding - Carolyn'!AX156, 1, 0)</f>
        <v>1</v>
      </c>
      <c r="AY156" s="36">
        <f>IF('Coding - Chris'!AY156='Coding - Carolyn'!AY156, 1, 0)</f>
        <v>1</v>
      </c>
      <c r="AZ156" s="36">
        <f>IF('Coding - Chris'!AZ156='Coding - Carolyn'!AZ156, 1, 0)</f>
        <v>1</v>
      </c>
      <c r="BA156" s="36"/>
      <c r="BB156" s="36">
        <f>IF('Coding - Chris'!BB156='Coding - Carolyn'!BB156, 1, 0)</f>
        <v>1</v>
      </c>
      <c r="BC156" s="36">
        <f>IF('Coding - Chris'!BC156='Coding - Carolyn'!BC156, 1, 0)</f>
        <v>1</v>
      </c>
      <c r="BD156" s="36">
        <f>IF('Coding - Chris'!BD156='Coding - Carolyn'!BD156, 1, 0)</f>
        <v>1</v>
      </c>
      <c r="BE156" s="36">
        <f>IF('Coding - Chris'!BE156='Coding - Carolyn'!BE156, 1, 0)</f>
        <v>1</v>
      </c>
      <c r="BF156" s="36">
        <f>IF('Coding - Chris'!BF156='Coding - Carolyn'!BF156, 1, 0)</f>
        <v>1</v>
      </c>
      <c r="BG156" s="36">
        <f>IF('Coding - Chris'!BG156='Coding - Carolyn'!BG156, 1, 0)</f>
        <v>1</v>
      </c>
      <c r="BH156" s="36">
        <f>IF('Coding - Chris'!BH156='Coding - Carolyn'!BH156, 1, 0)</f>
        <v>1</v>
      </c>
      <c r="BI156" s="36">
        <f>IF('Coding - Chris'!BI156='Coding - Carolyn'!BI156, 1, 0)</f>
        <v>1</v>
      </c>
      <c r="BJ156" s="36">
        <f>IF('Coding - Chris'!BJ156='Coding - Carolyn'!BJ156, 1, 0)</f>
        <v>1</v>
      </c>
      <c r="BK156" s="36">
        <f>IF('Coding - Chris'!BK156='Coding - Carolyn'!BK156, 1, 0)</f>
        <v>1</v>
      </c>
      <c r="BL156" s="36">
        <f>IF('Coding - Chris'!BL156='Coding - Carolyn'!BL156, 1, 0)</f>
        <v>1</v>
      </c>
      <c r="BM156" s="36">
        <f>IF('Coding - Chris'!BM156='Coding - Carolyn'!BM156, 1, 0)</f>
        <v>1</v>
      </c>
      <c r="BN156" s="36">
        <f>IF('Coding - Chris'!BN156='Coding - Carolyn'!BN156, 1, 0)</f>
        <v>1</v>
      </c>
      <c r="BO156" s="36">
        <f>IF('Coding - Chris'!BO156='Coding - Carolyn'!BO156, 1, 0)</f>
        <v>1</v>
      </c>
      <c r="BP156" s="36">
        <f>IF('Coding - Chris'!BP156='Coding - Carolyn'!BP156, 1, 0)</f>
        <v>1</v>
      </c>
      <c r="BQ156" s="36">
        <f>IF('Coding - Chris'!BQ156='Coding - Carolyn'!BQ156, 1, 0)</f>
        <v>1</v>
      </c>
      <c r="BR156" s="36">
        <f>IF('Coding - Chris'!BR156='Coding - Carolyn'!BR156, 1, 0)</f>
        <v>1</v>
      </c>
      <c r="BS156" s="36">
        <f>IF('Coding - Chris'!BS156='Coding - Carolyn'!BS156, 1, 0)</f>
        <v>1</v>
      </c>
      <c r="BT156" s="36">
        <f>IF('Coding - Chris'!BT156='Coding - Carolyn'!BT156, 1, 0)</f>
        <v>1</v>
      </c>
      <c r="BV156" s="36">
        <f>IF('Coding - Chris'!BV156='Coding - Carolyn'!BV156, 1, 0)</f>
        <v>1</v>
      </c>
    </row>
    <row r="157" spans="1:74" ht="17.100000000000001" thickBot="1">
      <c r="A157" s="52"/>
      <c r="B157" s="44"/>
      <c r="C157" s="44"/>
      <c r="D157" s="44"/>
      <c r="E157" s="44"/>
      <c r="F157" s="44"/>
      <c r="H157" s="36">
        <f>IF('Coding - Chris'!H157='Coding - Carolyn'!H157, 1, 0)</f>
        <v>1</v>
      </c>
      <c r="I157" s="36">
        <f>IF('Coding - Chris'!I157='Coding - Carolyn'!I157, 1, 0)</f>
        <v>1</v>
      </c>
      <c r="J157" s="36">
        <f>IF('Coding - Chris'!J157='Coding - Carolyn'!J157, 1, 0)</f>
        <v>1</v>
      </c>
      <c r="K157" s="36">
        <f>IF('Coding - Chris'!K157='Coding - Carolyn'!K157, 1, 0)</f>
        <v>1</v>
      </c>
      <c r="L157" s="36">
        <f>IF('Coding - Chris'!L157='Coding - Carolyn'!L157, 1, 0)</f>
        <v>1</v>
      </c>
      <c r="M157" s="36">
        <f>IF('Coding - Chris'!M157='Coding - Carolyn'!M157, 1, 0)</f>
        <v>1</v>
      </c>
      <c r="N157" s="36"/>
      <c r="O157" s="36">
        <f>IF('Coding - Chris'!O157='Coding - Carolyn'!O157, 1, 0)</f>
        <v>1</v>
      </c>
      <c r="P157" s="36">
        <f>IF('Coding - Chris'!P157='Coding - Carolyn'!P157, 1, 0)</f>
        <v>1</v>
      </c>
      <c r="Q157" s="36">
        <f>IF('Coding - Chris'!Q157='Coding - Carolyn'!Q157, 1, 0)</f>
        <v>1</v>
      </c>
      <c r="R157" s="36">
        <f>IF('Coding - Chris'!R157='Coding - Carolyn'!R157, 1, 0)</f>
        <v>1</v>
      </c>
      <c r="S157" s="36">
        <f>IF('Coding - Chris'!S157='Coding - Carolyn'!S157, 1, 0)</f>
        <v>1</v>
      </c>
      <c r="T157" s="36">
        <f>IF('Coding - Chris'!T157='Coding - Carolyn'!T157, 1, 0)</f>
        <v>1</v>
      </c>
      <c r="U157" s="36">
        <f>IF('Coding - Chris'!U157='Coding - Carolyn'!U157, 1, 0)</f>
        <v>1</v>
      </c>
      <c r="V157" s="36">
        <f>IF('Coding - Chris'!V157='Coding - Carolyn'!V157, 1, 0)</f>
        <v>1</v>
      </c>
      <c r="W157" s="36">
        <f>IF('Coding - Chris'!W157='Coding - Carolyn'!W157, 1, 0)</f>
        <v>1</v>
      </c>
      <c r="X157" s="36">
        <f>IF('Coding - Chris'!X157='Coding - Carolyn'!X157, 1, 0)</f>
        <v>1</v>
      </c>
      <c r="Y157" s="36">
        <f>IF('Coding - Chris'!Y157='Coding - Carolyn'!Y157, 1, 0)</f>
        <v>1</v>
      </c>
      <c r="Z157" s="36">
        <f>IF('Coding - Chris'!Z157='Coding - Carolyn'!Z157, 1, 0)</f>
        <v>1</v>
      </c>
      <c r="AA157" s="36">
        <f>IF('Coding - Chris'!AA157='Coding - Carolyn'!AA157, 1, 0)</f>
        <v>1</v>
      </c>
      <c r="AB157" s="36">
        <f>IF('Coding - Chris'!AB157='Coding - Carolyn'!AB157, 1, 0)</f>
        <v>1</v>
      </c>
      <c r="AC157" s="36">
        <f>IF('Coding - Chris'!AC157='Coding - Carolyn'!AC157, 1, 0)</f>
        <v>1</v>
      </c>
      <c r="AD157" s="36">
        <f>IF('Coding - Chris'!AD157='Coding - Carolyn'!AD157, 1, 0)</f>
        <v>1</v>
      </c>
      <c r="AE157" s="36">
        <f>IF('Coding - Chris'!AE157='Coding - Carolyn'!AE157, 1, 0)</f>
        <v>1</v>
      </c>
      <c r="AF157" s="36">
        <f>IF('Coding - Chris'!AF157='Coding - Carolyn'!AF157, 1, 0)</f>
        <v>1</v>
      </c>
      <c r="AG157" s="36"/>
      <c r="AH157" s="36">
        <f>IF('Coding - Chris'!AH157='Coding - Carolyn'!AH157, 1, 0)</f>
        <v>1</v>
      </c>
      <c r="AI157" s="36">
        <f>IF('Coding - Chris'!AI157='Coding - Carolyn'!AI157, 1, 0)</f>
        <v>1</v>
      </c>
      <c r="AJ157" s="36">
        <f>IF('Coding - Chris'!AJ157='Coding - Carolyn'!AJ157, 1, 0)</f>
        <v>1</v>
      </c>
      <c r="AK157" s="36">
        <f>IF('Coding - Chris'!AK157='Coding - Carolyn'!AK157, 1, 0)</f>
        <v>1</v>
      </c>
      <c r="AL157" s="36">
        <f>IF('Coding - Chris'!AL157='Coding - Carolyn'!AL157, 1, 0)</f>
        <v>1</v>
      </c>
      <c r="AM157" s="36">
        <f>IF('Coding - Chris'!AM157='Coding - Carolyn'!AM157, 1, 0)</f>
        <v>1</v>
      </c>
      <c r="AN157" s="36">
        <f>IF('Coding - Chris'!AN157='Coding - Carolyn'!AN157, 1, 0)</f>
        <v>1</v>
      </c>
      <c r="AO157" s="36">
        <f>IF('Coding - Chris'!AO157='Coding - Carolyn'!AO157, 1, 0)</f>
        <v>1</v>
      </c>
      <c r="AP157" s="36"/>
      <c r="AQ157" s="36">
        <f>IF('Coding - Chris'!AQ157='Coding - Carolyn'!AQ157, 1, 0)</f>
        <v>1</v>
      </c>
      <c r="AR157" s="36">
        <f>IF('Coding - Chris'!AR157='Coding - Carolyn'!AR157, 1, 0)</f>
        <v>1</v>
      </c>
      <c r="AS157" s="36">
        <f>IF('Coding - Chris'!AS157='Coding - Carolyn'!AS157, 1, 0)</f>
        <v>1</v>
      </c>
      <c r="AT157" s="36">
        <f>IF('Coding - Chris'!AT157='Coding - Carolyn'!AT157, 1, 0)</f>
        <v>1</v>
      </c>
      <c r="AU157" s="36">
        <f>IF('Coding - Chris'!AU157='Coding - Carolyn'!AU157, 1, 0)</f>
        <v>1</v>
      </c>
      <c r="AV157" s="36">
        <f>IF('Coding - Chris'!AV157='Coding - Carolyn'!AV157, 1, 0)</f>
        <v>1</v>
      </c>
      <c r="AW157" s="36">
        <f>IF('Coding - Chris'!AW157='Coding - Carolyn'!AW157, 1, 0)</f>
        <v>1</v>
      </c>
      <c r="AX157" s="36">
        <f>IF('Coding - Chris'!AX157='Coding - Carolyn'!AX157, 1, 0)</f>
        <v>1</v>
      </c>
      <c r="AY157" s="36">
        <f>IF('Coding - Chris'!AY157='Coding - Carolyn'!AY157, 1, 0)</f>
        <v>1</v>
      </c>
      <c r="AZ157" s="36">
        <f>IF('Coding - Chris'!AZ157='Coding - Carolyn'!AZ157, 1, 0)</f>
        <v>1</v>
      </c>
      <c r="BA157" s="36"/>
      <c r="BB157" s="36">
        <f>IF('Coding - Chris'!BB157='Coding - Carolyn'!BB157, 1, 0)</f>
        <v>1</v>
      </c>
      <c r="BC157" s="36">
        <f>IF('Coding - Chris'!BC157='Coding - Carolyn'!BC157, 1, 0)</f>
        <v>1</v>
      </c>
      <c r="BD157" s="36">
        <f>IF('Coding - Chris'!BD157='Coding - Carolyn'!BD157, 1, 0)</f>
        <v>1</v>
      </c>
      <c r="BE157" s="36">
        <f>IF('Coding - Chris'!BE157='Coding - Carolyn'!BE157, 1, 0)</f>
        <v>1</v>
      </c>
      <c r="BF157" s="36">
        <f>IF('Coding - Chris'!BF157='Coding - Carolyn'!BF157, 1, 0)</f>
        <v>1</v>
      </c>
      <c r="BG157" s="36">
        <f>IF('Coding - Chris'!BG157='Coding - Carolyn'!BG157, 1, 0)</f>
        <v>1</v>
      </c>
      <c r="BH157" s="36">
        <f>IF('Coding - Chris'!BH157='Coding - Carolyn'!BH157, 1, 0)</f>
        <v>1</v>
      </c>
      <c r="BI157" s="36">
        <f>IF('Coding - Chris'!BI157='Coding - Carolyn'!BI157, 1, 0)</f>
        <v>1</v>
      </c>
      <c r="BJ157" s="36">
        <f>IF('Coding - Chris'!BJ157='Coding - Carolyn'!BJ157, 1, 0)</f>
        <v>1</v>
      </c>
      <c r="BK157" s="36">
        <f>IF('Coding - Chris'!BK157='Coding - Carolyn'!BK157, 1, 0)</f>
        <v>1</v>
      </c>
      <c r="BL157" s="36">
        <f>IF('Coding - Chris'!BL157='Coding - Carolyn'!BL157, 1, 0)</f>
        <v>1</v>
      </c>
      <c r="BM157" s="36">
        <f>IF('Coding - Chris'!BM157='Coding - Carolyn'!BM157, 1, 0)</f>
        <v>1</v>
      </c>
      <c r="BN157" s="36">
        <f>IF('Coding - Chris'!BN157='Coding - Carolyn'!BN157, 1, 0)</f>
        <v>1</v>
      </c>
      <c r="BO157" s="36">
        <f>IF('Coding - Chris'!BO157='Coding - Carolyn'!BO157, 1, 0)</f>
        <v>1</v>
      </c>
      <c r="BP157" s="36">
        <f>IF('Coding - Chris'!BP157='Coding - Carolyn'!BP157, 1, 0)</f>
        <v>1</v>
      </c>
      <c r="BQ157" s="36">
        <f>IF('Coding - Chris'!BQ157='Coding - Carolyn'!BQ157, 1, 0)</f>
        <v>1</v>
      </c>
      <c r="BR157" s="36">
        <f>IF('Coding - Chris'!BR157='Coding - Carolyn'!BR157, 1, 0)</f>
        <v>1</v>
      </c>
      <c r="BS157" s="36">
        <f>IF('Coding - Chris'!BS157='Coding - Carolyn'!BS157, 1, 0)</f>
        <v>1</v>
      </c>
      <c r="BT157" s="36">
        <f>IF('Coding - Chris'!BT157='Coding - Carolyn'!BT157, 1, 0)</f>
        <v>1</v>
      </c>
      <c r="BV157" s="36">
        <f>IF('Coding - Chris'!BV157='Coding - Carolyn'!BV157, 1, 0)</f>
        <v>1</v>
      </c>
    </row>
    <row r="158" spans="1:74" ht="17.100000000000001" thickBot="1">
      <c r="A158" s="52">
        <v>301</v>
      </c>
      <c r="B158" s="44"/>
      <c r="C158" s="44"/>
      <c r="D158" s="44"/>
      <c r="E158" s="44"/>
      <c r="F158" s="44"/>
      <c r="H158" s="36">
        <f>IF('Coding - Chris'!H158='Coding - Carolyn'!H158, 1, 0)</f>
        <v>1</v>
      </c>
      <c r="I158" s="36">
        <f>IF('Coding - Chris'!I158='Coding - Carolyn'!I158, 1, 0)</f>
        <v>1</v>
      </c>
      <c r="J158" s="36">
        <f>IF('Coding - Chris'!J158='Coding - Carolyn'!J158, 1, 0)</f>
        <v>1</v>
      </c>
      <c r="K158" s="36">
        <f>IF('Coding - Chris'!K158='Coding - Carolyn'!K158, 1, 0)</f>
        <v>1</v>
      </c>
      <c r="L158" s="36">
        <f>IF('Coding - Chris'!L158='Coding - Carolyn'!L158, 1, 0)</f>
        <v>1</v>
      </c>
      <c r="M158" s="36">
        <f>IF('Coding - Chris'!M158='Coding - Carolyn'!M158, 1, 0)</f>
        <v>1</v>
      </c>
      <c r="N158" s="36"/>
      <c r="O158" s="36">
        <f>IF('Coding - Chris'!O158='Coding - Carolyn'!O158, 1, 0)</f>
        <v>1</v>
      </c>
      <c r="P158" s="36">
        <f>IF('Coding - Chris'!P158='Coding - Carolyn'!P158, 1, 0)</f>
        <v>1</v>
      </c>
      <c r="Q158" s="36">
        <f>IF('Coding - Chris'!Q158='Coding - Carolyn'!Q158, 1, 0)</f>
        <v>1</v>
      </c>
      <c r="R158" s="36">
        <f>IF('Coding - Chris'!R158='Coding - Carolyn'!R158, 1, 0)</f>
        <v>1</v>
      </c>
      <c r="S158" s="36">
        <f>IF('Coding - Chris'!S158='Coding - Carolyn'!S158, 1, 0)</f>
        <v>1</v>
      </c>
      <c r="T158" s="36">
        <f>IF('Coding - Chris'!T158='Coding - Carolyn'!T158, 1, 0)</f>
        <v>1</v>
      </c>
      <c r="U158" s="36">
        <f>IF('Coding - Chris'!U158='Coding - Carolyn'!U158, 1, 0)</f>
        <v>1</v>
      </c>
      <c r="V158" s="36">
        <f>IF('Coding - Chris'!V158='Coding - Carolyn'!V158, 1, 0)</f>
        <v>1</v>
      </c>
      <c r="W158" s="36">
        <f>IF('Coding - Chris'!W158='Coding - Carolyn'!W158, 1, 0)</f>
        <v>1</v>
      </c>
      <c r="X158" s="36">
        <f>IF('Coding - Chris'!X158='Coding - Carolyn'!X158, 1, 0)</f>
        <v>1</v>
      </c>
      <c r="Y158" s="36">
        <f>IF('Coding - Chris'!Y158='Coding - Carolyn'!Y158, 1, 0)</f>
        <v>1</v>
      </c>
      <c r="Z158" s="36">
        <f>IF('Coding - Chris'!Z158='Coding - Carolyn'!Z158, 1, 0)</f>
        <v>1</v>
      </c>
      <c r="AA158" s="36">
        <f>IF('Coding - Chris'!AA158='Coding - Carolyn'!AA158, 1, 0)</f>
        <v>1</v>
      </c>
      <c r="AB158" s="36">
        <f>IF('Coding - Chris'!AB158='Coding - Carolyn'!AB158, 1, 0)</f>
        <v>1</v>
      </c>
      <c r="AC158" s="36">
        <f>IF('Coding - Chris'!AC158='Coding - Carolyn'!AC158, 1, 0)</f>
        <v>1</v>
      </c>
      <c r="AD158" s="36">
        <f>IF('Coding - Chris'!AD158='Coding - Carolyn'!AD158, 1, 0)</f>
        <v>1</v>
      </c>
      <c r="AE158" s="36">
        <f>IF('Coding - Chris'!AE158='Coding - Carolyn'!AE158, 1, 0)</f>
        <v>1</v>
      </c>
      <c r="AF158" s="36">
        <f>IF('Coding - Chris'!AF158='Coding - Carolyn'!AF158, 1, 0)</f>
        <v>1</v>
      </c>
      <c r="AG158" s="36"/>
      <c r="AH158" s="36">
        <f>IF('Coding - Chris'!AH158='Coding - Carolyn'!AH158, 1, 0)</f>
        <v>1</v>
      </c>
      <c r="AI158" s="36">
        <f>IF('Coding - Chris'!AI158='Coding - Carolyn'!AI158, 1, 0)</f>
        <v>1</v>
      </c>
      <c r="AJ158" s="36">
        <f>IF('Coding - Chris'!AJ158='Coding - Carolyn'!AJ158, 1, 0)</f>
        <v>1</v>
      </c>
      <c r="AK158" s="36">
        <f>IF('Coding - Chris'!AK158='Coding - Carolyn'!AK158, 1, 0)</f>
        <v>1</v>
      </c>
      <c r="AL158" s="36">
        <f>IF('Coding - Chris'!AL158='Coding - Carolyn'!AL158, 1, 0)</f>
        <v>1</v>
      </c>
      <c r="AM158" s="36">
        <f>IF('Coding - Chris'!AM158='Coding - Carolyn'!AM158, 1, 0)</f>
        <v>1</v>
      </c>
      <c r="AN158" s="36">
        <f>IF('Coding - Chris'!AN158='Coding - Carolyn'!AN158, 1, 0)</f>
        <v>1</v>
      </c>
      <c r="AO158" s="36">
        <f>IF('Coding - Chris'!AO158='Coding - Carolyn'!AO158, 1, 0)</f>
        <v>1</v>
      </c>
      <c r="AP158" s="36"/>
      <c r="AQ158" s="36">
        <f>IF('Coding - Chris'!AQ158='Coding - Carolyn'!AQ158, 1, 0)</f>
        <v>1</v>
      </c>
      <c r="AR158" s="36">
        <f>IF('Coding - Chris'!AR158='Coding - Carolyn'!AR158, 1, 0)</f>
        <v>1</v>
      </c>
      <c r="AS158" s="36">
        <f>IF('Coding - Chris'!AS158='Coding - Carolyn'!AS158, 1, 0)</f>
        <v>1</v>
      </c>
      <c r="AT158" s="36">
        <f>IF('Coding - Chris'!AT158='Coding - Carolyn'!AT158, 1, 0)</f>
        <v>1</v>
      </c>
      <c r="AU158" s="36">
        <f>IF('Coding - Chris'!AU158='Coding - Carolyn'!AU158, 1, 0)</f>
        <v>1</v>
      </c>
      <c r="AV158" s="36">
        <f>IF('Coding - Chris'!AV158='Coding - Carolyn'!AV158, 1, 0)</f>
        <v>1</v>
      </c>
      <c r="AW158" s="36">
        <f>IF('Coding - Chris'!AW158='Coding - Carolyn'!AW158, 1, 0)</f>
        <v>1</v>
      </c>
      <c r="AX158" s="36">
        <f>IF('Coding - Chris'!AX158='Coding - Carolyn'!AX158, 1, 0)</f>
        <v>1</v>
      </c>
      <c r="AY158" s="36">
        <f>IF('Coding - Chris'!AY158='Coding - Carolyn'!AY158, 1, 0)</f>
        <v>1</v>
      </c>
      <c r="AZ158" s="36">
        <f>IF('Coding - Chris'!AZ158='Coding - Carolyn'!AZ158, 1, 0)</f>
        <v>1</v>
      </c>
      <c r="BA158" s="36"/>
      <c r="BB158" s="36">
        <f>IF('Coding - Chris'!BB158='Coding - Carolyn'!BB158, 1, 0)</f>
        <v>1</v>
      </c>
      <c r="BC158" s="36">
        <f>IF('Coding - Chris'!BC158='Coding - Carolyn'!BC158, 1, 0)</f>
        <v>1</v>
      </c>
      <c r="BD158" s="36">
        <f>IF('Coding - Chris'!BD158='Coding - Carolyn'!BD158, 1, 0)</f>
        <v>1</v>
      </c>
      <c r="BE158" s="36">
        <f>IF('Coding - Chris'!BE158='Coding - Carolyn'!BE158, 1, 0)</f>
        <v>1</v>
      </c>
      <c r="BF158" s="36">
        <f>IF('Coding - Chris'!BF158='Coding - Carolyn'!BF158, 1, 0)</f>
        <v>1</v>
      </c>
      <c r="BG158" s="36">
        <f>IF('Coding - Chris'!BG158='Coding - Carolyn'!BG158, 1, 0)</f>
        <v>1</v>
      </c>
      <c r="BH158" s="36">
        <f>IF('Coding - Chris'!BH158='Coding - Carolyn'!BH158, 1, 0)</f>
        <v>1</v>
      </c>
      <c r="BI158" s="36">
        <f>IF('Coding - Chris'!BI158='Coding - Carolyn'!BI158, 1, 0)</f>
        <v>1</v>
      </c>
      <c r="BJ158" s="36">
        <f>IF('Coding - Chris'!BJ158='Coding - Carolyn'!BJ158, 1, 0)</f>
        <v>1</v>
      </c>
      <c r="BK158" s="36">
        <f>IF('Coding - Chris'!BK158='Coding - Carolyn'!BK158, 1, 0)</f>
        <v>1</v>
      </c>
      <c r="BL158" s="36">
        <f>IF('Coding - Chris'!BL158='Coding - Carolyn'!BL158, 1, 0)</f>
        <v>1</v>
      </c>
      <c r="BM158" s="36">
        <f>IF('Coding - Chris'!BM158='Coding - Carolyn'!BM158, 1, 0)</f>
        <v>1</v>
      </c>
      <c r="BN158" s="36">
        <f>IF('Coding - Chris'!BN158='Coding - Carolyn'!BN158, 1, 0)</f>
        <v>1</v>
      </c>
      <c r="BO158" s="36">
        <f>IF('Coding - Chris'!BO158='Coding - Carolyn'!BO158, 1, 0)</f>
        <v>1</v>
      </c>
      <c r="BP158" s="36">
        <f>IF('Coding - Chris'!BP158='Coding - Carolyn'!BP158, 1, 0)</f>
        <v>1</v>
      </c>
      <c r="BQ158" s="36">
        <f>IF('Coding - Chris'!BQ158='Coding - Carolyn'!BQ158, 1, 0)</f>
        <v>1</v>
      </c>
      <c r="BR158" s="36">
        <f>IF('Coding - Chris'!BR158='Coding - Carolyn'!BR158, 1, 0)</f>
        <v>1</v>
      </c>
      <c r="BS158" s="36">
        <f>IF('Coding - Chris'!BS158='Coding - Carolyn'!BS158, 1, 0)</f>
        <v>1</v>
      </c>
      <c r="BT158" s="36">
        <f>IF('Coding - Chris'!BT158='Coding - Carolyn'!BT158, 1, 0)</f>
        <v>1</v>
      </c>
      <c r="BV158" s="36">
        <f>IF('Coding - Chris'!BV158='Coding - Carolyn'!BV158, 1, 0)</f>
        <v>1</v>
      </c>
    </row>
    <row r="159" spans="1:74" ht="17.100000000000001" thickBot="1">
      <c r="A159" s="52"/>
      <c r="B159" s="44"/>
      <c r="C159" s="44"/>
      <c r="D159" s="44"/>
      <c r="E159" s="44"/>
      <c r="F159" s="44"/>
      <c r="H159" s="36">
        <f>IF('Coding - Chris'!H159='Coding - Carolyn'!H159, 1, 0)</f>
        <v>1</v>
      </c>
      <c r="I159" s="36">
        <f>IF('Coding - Chris'!I159='Coding - Carolyn'!I159, 1, 0)</f>
        <v>1</v>
      </c>
      <c r="J159" s="36">
        <f>IF('Coding - Chris'!J159='Coding - Carolyn'!J159, 1, 0)</f>
        <v>1</v>
      </c>
      <c r="K159" s="36">
        <f>IF('Coding - Chris'!K159='Coding - Carolyn'!K159, 1, 0)</f>
        <v>1</v>
      </c>
      <c r="L159" s="36">
        <f>IF('Coding - Chris'!L159='Coding - Carolyn'!L159, 1, 0)</f>
        <v>1</v>
      </c>
      <c r="M159" s="36">
        <f>IF('Coding - Chris'!M159='Coding - Carolyn'!M159, 1, 0)</f>
        <v>1</v>
      </c>
      <c r="N159" s="36"/>
      <c r="O159" s="36">
        <f>IF('Coding - Chris'!O159='Coding - Carolyn'!O159, 1, 0)</f>
        <v>1</v>
      </c>
      <c r="P159" s="36">
        <f>IF('Coding - Chris'!P159='Coding - Carolyn'!P159, 1, 0)</f>
        <v>1</v>
      </c>
      <c r="Q159" s="36">
        <f>IF('Coding - Chris'!Q159='Coding - Carolyn'!Q159, 1, 0)</f>
        <v>1</v>
      </c>
      <c r="R159" s="36">
        <f>IF('Coding - Chris'!R159='Coding - Carolyn'!R159, 1, 0)</f>
        <v>1</v>
      </c>
      <c r="S159" s="36">
        <f>IF('Coding - Chris'!S159='Coding - Carolyn'!S159, 1, 0)</f>
        <v>1</v>
      </c>
      <c r="T159" s="36">
        <f>IF('Coding - Chris'!T159='Coding - Carolyn'!T159, 1, 0)</f>
        <v>1</v>
      </c>
      <c r="U159" s="36">
        <f>IF('Coding - Chris'!U159='Coding - Carolyn'!U159, 1, 0)</f>
        <v>1</v>
      </c>
      <c r="V159" s="36">
        <f>IF('Coding - Chris'!V159='Coding - Carolyn'!V159, 1, 0)</f>
        <v>1</v>
      </c>
      <c r="W159" s="36">
        <f>IF('Coding - Chris'!W159='Coding - Carolyn'!W159, 1, 0)</f>
        <v>1</v>
      </c>
      <c r="X159" s="36">
        <f>IF('Coding - Chris'!X159='Coding - Carolyn'!X159, 1, 0)</f>
        <v>1</v>
      </c>
      <c r="Y159" s="36">
        <f>IF('Coding - Chris'!Y159='Coding - Carolyn'!Y159, 1, 0)</f>
        <v>1</v>
      </c>
      <c r="Z159" s="36">
        <f>IF('Coding - Chris'!Z159='Coding - Carolyn'!Z159, 1, 0)</f>
        <v>1</v>
      </c>
      <c r="AA159" s="36">
        <f>IF('Coding - Chris'!AA159='Coding - Carolyn'!AA159, 1, 0)</f>
        <v>1</v>
      </c>
      <c r="AB159" s="36">
        <f>IF('Coding - Chris'!AB159='Coding - Carolyn'!AB159, 1, 0)</f>
        <v>1</v>
      </c>
      <c r="AC159" s="36">
        <f>IF('Coding - Chris'!AC159='Coding - Carolyn'!AC159, 1, 0)</f>
        <v>1</v>
      </c>
      <c r="AD159" s="36">
        <f>IF('Coding - Chris'!AD159='Coding - Carolyn'!AD159, 1, 0)</f>
        <v>1</v>
      </c>
      <c r="AE159" s="36">
        <f>IF('Coding - Chris'!AE159='Coding - Carolyn'!AE159, 1, 0)</f>
        <v>1</v>
      </c>
      <c r="AF159" s="36">
        <f>IF('Coding - Chris'!AF159='Coding - Carolyn'!AF159, 1, 0)</f>
        <v>1</v>
      </c>
      <c r="AG159" s="36"/>
      <c r="AH159" s="36">
        <f>IF('Coding - Chris'!AH159='Coding - Carolyn'!AH159, 1, 0)</f>
        <v>1</v>
      </c>
      <c r="AI159" s="36">
        <f>IF('Coding - Chris'!AI159='Coding - Carolyn'!AI159, 1, 0)</f>
        <v>1</v>
      </c>
      <c r="AJ159" s="36">
        <f>IF('Coding - Chris'!AJ159='Coding - Carolyn'!AJ159, 1, 0)</f>
        <v>1</v>
      </c>
      <c r="AK159" s="36">
        <f>IF('Coding - Chris'!AK159='Coding - Carolyn'!AK159, 1, 0)</f>
        <v>1</v>
      </c>
      <c r="AL159" s="36">
        <f>IF('Coding - Chris'!AL159='Coding - Carolyn'!AL159, 1, 0)</f>
        <v>1</v>
      </c>
      <c r="AM159" s="36">
        <f>IF('Coding - Chris'!AM159='Coding - Carolyn'!AM159, 1, 0)</f>
        <v>1</v>
      </c>
      <c r="AN159" s="36">
        <f>IF('Coding - Chris'!AN159='Coding - Carolyn'!AN159, 1, 0)</f>
        <v>1</v>
      </c>
      <c r="AO159" s="36">
        <f>IF('Coding - Chris'!AO159='Coding - Carolyn'!AO159, 1, 0)</f>
        <v>1</v>
      </c>
      <c r="AP159" s="36"/>
      <c r="AQ159" s="36">
        <f>IF('Coding - Chris'!AQ159='Coding - Carolyn'!AQ159, 1, 0)</f>
        <v>1</v>
      </c>
      <c r="AR159" s="36">
        <f>IF('Coding - Chris'!AR159='Coding - Carolyn'!AR159, 1, 0)</f>
        <v>1</v>
      </c>
      <c r="AS159" s="36">
        <f>IF('Coding - Chris'!AS159='Coding - Carolyn'!AS159, 1, 0)</f>
        <v>1</v>
      </c>
      <c r="AT159" s="36">
        <f>IF('Coding - Chris'!AT159='Coding - Carolyn'!AT159, 1, 0)</f>
        <v>1</v>
      </c>
      <c r="AU159" s="36">
        <f>IF('Coding - Chris'!AU159='Coding - Carolyn'!AU159, 1, 0)</f>
        <v>1</v>
      </c>
      <c r="AV159" s="36">
        <f>IF('Coding - Chris'!AV159='Coding - Carolyn'!AV159, 1, 0)</f>
        <v>1</v>
      </c>
      <c r="AW159" s="36">
        <f>IF('Coding - Chris'!AW159='Coding - Carolyn'!AW159, 1, 0)</f>
        <v>1</v>
      </c>
      <c r="AX159" s="36">
        <f>IF('Coding - Chris'!AX159='Coding - Carolyn'!AX159, 1, 0)</f>
        <v>1</v>
      </c>
      <c r="AY159" s="36">
        <f>IF('Coding - Chris'!AY159='Coding - Carolyn'!AY159, 1, 0)</f>
        <v>1</v>
      </c>
      <c r="AZ159" s="36">
        <f>IF('Coding - Chris'!AZ159='Coding - Carolyn'!AZ159, 1, 0)</f>
        <v>1</v>
      </c>
      <c r="BA159" s="36"/>
      <c r="BB159" s="36">
        <f>IF('Coding - Chris'!BB159='Coding - Carolyn'!BB159, 1, 0)</f>
        <v>1</v>
      </c>
      <c r="BC159" s="36">
        <f>IF('Coding - Chris'!BC159='Coding - Carolyn'!BC159, 1, 0)</f>
        <v>1</v>
      </c>
      <c r="BD159" s="36">
        <f>IF('Coding - Chris'!BD159='Coding - Carolyn'!BD159, 1, 0)</f>
        <v>1</v>
      </c>
      <c r="BE159" s="36">
        <f>IF('Coding - Chris'!BE159='Coding - Carolyn'!BE159, 1, 0)</f>
        <v>1</v>
      </c>
      <c r="BF159" s="36">
        <f>IF('Coding - Chris'!BF159='Coding - Carolyn'!BF159, 1, 0)</f>
        <v>1</v>
      </c>
      <c r="BG159" s="36">
        <f>IF('Coding - Chris'!BG159='Coding - Carolyn'!BG159, 1, 0)</f>
        <v>1</v>
      </c>
      <c r="BH159" s="36">
        <f>IF('Coding - Chris'!BH159='Coding - Carolyn'!BH159, 1, 0)</f>
        <v>1</v>
      </c>
      <c r="BI159" s="36">
        <f>IF('Coding - Chris'!BI159='Coding - Carolyn'!BI159, 1, 0)</f>
        <v>1</v>
      </c>
      <c r="BJ159" s="36">
        <f>IF('Coding - Chris'!BJ159='Coding - Carolyn'!BJ159, 1, 0)</f>
        <v>1</v>
      </c>
      <c r="BK159" s="36">
        <f>IF('Coding - Chris'!BK159='Coding - Carolyn'!BK159, 1, 0)</f>
        <v>1</v>
      </c>
      <c r="BL159" s="36">
        <f>IF('Coding - Chris'!BL159='Coding - Carolyn'!BL159, 1, 0)</f>
        <v>1</v>
      </c>
      <c r="BM159" s="36">
        <f>IF('Coding - Chris'!BM159='Coding - Carolyn'!BM159, 1, 0)</f>
        <v>1</v>
      </c>
      <c r="BN159" s="36">
        <f>IF('Coding - Chris'!BN159='Coding - Carolyn'!BN159, 1, 0)</f>
        <v>1</v>
      </c>
      <c r="BO159" s="36">
        <f>IF('Coding - Chris'!BO159='Coding - Carolyn'!BO159, 1, 0)</f>
        <v>1</v>
      </c>
      <c r="BP159" s="36">
        <f>IF('Coding - Chris'!BP159='Coding - Carolyn'!BP159, 1, 0)</f>
        <v>1</v>
      </c>
      <c r="BQ159" s="36">
        <f>IF('Coding - Chris'!BQ159='Coding - Carolyn'!BQ159, 1, 0)</f>
        <v>1</v>
      </c>
      <c r="BR159" s="36">
        <f>IF('Coding - Chris'!BR159='Coding - Carolyn'!BR159, 1, 0)</f>
        <v>1</v>
      </c>
      <c r="BS159" s="36">
        <f>IF('Coding - Chris'!BS159='Coding - Carolyn'!BS159, 1, 0)</f>
        <v>1</v>
      </c>
      <c r="BT159" s="36">
        <f>IF('Coding - Chris'!BT159='Coding - Carolyn'!BT159, 1, 0)</f>
        <v>1</v>
      </c>
      <c r="BV159" s="36">
        <f>IF('Coding - Chris'!BV159='Coding - Carolyn'!BV159, 1, 0)</f>
        <v>1</v>
      </c>
    </row>
    <row r="160" spans="1:74" ht="17.100000000000001" thickBot="1">
      <c r="A160" s="52"/>
      <c r="B160" s="44"/>
      <c r="C160" s="44"/>
      <c r="D160" s="44"/>
      <c r="E160" s="44"/>
      <c r="F160" s="44"/>
      <c r="H160" s="36">
        <f>IF('Coding - Chris'!H160='Coding - Carolyn'!H160, 1, 0)</f>
        <v>1</v>
      </c>
      <c r="I160" s="36">
        <f>IF('Coding - Chris'!I160='Coding - Carolyn'!I160, 1, 0)</f>
        <v>1</v>
      </c>
      <c r="J160" s="36">
        <f>IF('Coding - Chris'!J160='Coding - Carolyn'!J160, 1, 0)</f>
        <v>1</v>
      </c>
      <c r="K160" s="36">
        <f>IF('Coding - Chris'!K160='Coding - Carolyn'!K160, 1, 0)</f>
        <v>1</v>
      </c>
      <c r="L160" s="36">
        <f>IF('Coding - Chris'!L160='Coding - Carolyn'!L160, 1, 0)</f>
        <v>1</v>
      </c>
      <c r="M160" s="36">
        <f>IF('Coding - Chris'!M160='Coding - Carolyn'!M160, 1, 0)</f>
        <v>1</v>
      </c>
      <c r="N160" s="36"/>
      <c r="O160" s="36">
        <f>IF('Coding - Chris'!O160='Coding - Carolyn'!O160, 1, 0)</f>
        <v>1</v>
      </c>
      <c r="P160" s="36">
        <f>IF('Coding - Chris'!P160='Coding - Carolyn'!P160, 1, 0)</f>
        <v>1</v>
      </c>
      <c r="Q160" s="36">
        <f>IF('Coding - Chris'!Q160='Coding - Carolyn'!Q160, 1, 0)</f>
        <v>1</v>
      </c>
      <c r="R160" s="36">
        <f>IF('Coding - Chris'!R160='Coding - Carolyn'!R160, 1, 0)</f>
        <v>1</v>
      </c>
      <c r="S160" s="36">
        <f>IF('Coding - Chris'!S160='Coding - Carolyn'!S160, 1, 0)</f>
        <v>1</v>
      </c>
      <c r="T160" s="36">
        <f>IF('Coding - Chris'!T160='Coding - Carolyn'!T160, 1, 0)</f>
        <v>1</v>
      </c>
      <c r="U160" s="36">
        <f>IF('Coding - Chris'!U160='Coding - Carolyn'!U160, 1, 0)</f>
        <v>1</v>
      </c>
      <c r="V160" s="36">
        <f>IF('Coding - Chris'!V160='Coding - Carolyn'!V160, 1, 0)</f>
        <v>1</v>
      </c>
      <c r="W160" s="36">
        <f>IF('Coding - Chris'!W160='Coding - Carolyn'!W160, 1, 0)</f>
        <v>1</v>
      </c>
      <c r="X160" s="36">
        <f>IF('Coding - Chris'!X160='Coding - Carolyn'!X160, 1, 0)</f>
        <v>1</v>
      </c>
      <c r="Y160" s="36">
        <f>IF('Coding - Chris'!Y160='Coding - Carolyn'!Y160, 1, 0)</f>
        <v>1</v>
      </c>
      <c r="Z160" s="36">
        <f>IF('Coding - Chris'!Z160='Coding - Carolyn'!Z160, 1, 0)</f>
        <v>1</v>
      </c>
      <c r="AA160" s="36">
        <f>IF('Coding - Chris'!AA160='Coding - Carolyn'!AA160, 1, 0)</f>
        <v>1</v>
      </c>
      <c r="AB160" s="36">
        <f>IF('Coding - Chris'!AB160='Coding - Carolyn'!AB160, 1, 0)</f>
        <v>1</v>
      </c>
      <c r="AC160" s="36">
        <f>IF('Coding - Chris'!AC160='Coding - Carolyn'!AC160, 1, 0)</f>
        <v>1</v>
      </c>
      <c r="AD160" s="36">
        <f>IF('Coding - Chris'!AD160='Coding - Carolyn'!AD160, 1, 0)</f>
        <v>1</v>
      </c>
      <c r="AE160" s="36">
        <f>IF('Coding - Chris'!AE160='Coding - Carolyn'!AE160, 1, 0)</f>
        <v>1</v>
      </c>
      <c r="AF160" s="36">
        <f>IF('Coding - Chris'!AF160='Coding - Carolyn'!AF160, 1, 0)</f>
        <v>1</v>
      </c>
      <c r="AG160" s="36"/>
      <c r="AH160" s="36">
        <f>IF('Coding - Chris'!AH160='Coding - Carolyn'!AH160, 1, 0)</f>
        <v>1</v>
      </c>
      <c r="AI160" s="36">
        <f>IF('Coding - Chris'!AI160='Coding - Carolyn'!AI160, 1, 0)</f>
        <v>1</v>
      </c>
      <c r="AJ160" s="36">
        <f>IF('Coding - Chris'!AJ160='Coding - Carolyn'!AJ160, 1, 0)</f>
        <v>1</v>
      </c>
      <c r="AK160" s="36">
        <f>IF('Coding - Chris'!AK160='Coding - Carolyn'!AK160, 1, 0)</f>
        <v>1</v>
      </c>
      <c r="AL160" s="36">
        <f>IF('Coding - Chris'!AL160='Coding - Carolyn'!AL160, 1, 0)</f>
        <v>1</v>
      </c>
      <c r="AM160" s="36">
        <f>IF('Coding - Chris'!AM160='Coding - Carolyn'!AM160, 1, 0)</f>
        <v>1</v>
      </c>
      <c r="AN160" s="36">
        <f>IF('Coding - Chris'!AN160='Coding - Carolyn'!AN160, 1, 0)</f>
        <v>1</v>
      </c>
      <c r="AO160" s="36">
        <f>IF('Coding - Chris'!AO160='Coding - Carolyn'!AO160, 1, 0)</f>
        <v>1</v>
      </c>
      <c r="AP160" s="36"/>
      <c r="AQ160" s="36">
        <f>IF('Coding - Chris'!AQ160='Coding - Carolyn'!AQ160, 1, 0)</f>
        <v>1</v>
      </c>
      <c r="AR160" s="36">
        <f>IF('Coding - Chris'!AR160='Coding - Carolyn'!AR160, 1, 0)</f>
        <v>1</v>
      </c>
      <c r="AS160" s="36">
        <f>IF('Coding - Chris'!AS160='Coding - Carolyn'!AS160, 1, 0)</f>
        <v>1</v>
      </c>
      <c r="AT160" s="36">
        <f>IF('Coding - Chris'!AT160='Coding - Carolyn'!AT160, 1, 0)</f>
        <v>1</v>
      </c>
      <c r="AU160" s="36">
        <f>IF('Coding - Chris'!AU160='Coding - Carolyn'!AU160, 1, 0)</f>
        <v>1</v>
      </c>
      <c r="AV160" s="36">
        <f>IF('Coding - Chris'!AV160='Coding - Carolyn'!AV160, 1, 0)</f>
        <v>1</v>
      </c>
      <c r="AW160" s="36">
        <f>IF('Coding - Chris'!AW160='Coding - Carolyn'!AW160, 1, 0)</f>
        <v>1</v>
      </c>
      <c r="AX160" s="36">
        <f>IF('Coding - Chris'!AX160='Coding - Carolyn'!AX160, 1, 0)</f>
        <v>1</v>
      </c>
      <c r="AY160" s="36">
        <f>IF('Coding - Chris'!AY160='Coding - Carolyn'!AY160, 1, 0)</f>
        <v>1</v>
      </c>
      <c r="AZ160" s="36">
        <f>IF('Coding - Chris'!AZ160='Coding - Carolyn'!AZ160, 1, 0)</f>
        <v>1</v>
      </c>
      <c r="BA160" s="36"/>
      <c r="BB160" s="36">
        <f>IF('Coding - Chris'!BB160='Coding - Carolyn'!BB160, 1, 0)</f>
        <v>1</v>
      </c>
      <c r="BC160" s="36">
        <f>IF('Coding - Chris'!BC160='Coding - Carolyn'!BC160, 1, 0)</f>
        <v>1</v>
      </c>
      <c r="BD160" s="36">
        <f>IF('Coding - Chris'!BD160='Coding - Carolyn'!BD160, 1, 0)</f>
        <v>1</v>
      </c>
      <c r="BE160" s="36">
        <f>IF('Coding - Chris'!BE160='Coding - Carolyn'!BE160, 1, 0)</f>
        <v>1</v>
      </c>
      <c r="BF160" s="36">
        <f>IF('Coding - Chris'!BF160='Coding - Carolyn'!BF160, 1, 0)</f>
        <v>1</v>
      </c>
      <c r="BG160" s="36">
        <f>IF('Coding - Chris'!BG160='Coding - Carolyn'!BG160, 1, 0)</f>
        <v>1</v>
      </c>
      <c r="BH160" s="36">
        <f>IF('Coding - Chris'!BH160='Coding - Carolyn'!BH160, 1, 0)</f>
        <v>1</v>
      </c>
      <c r="BI160" s="36">
        <f>IF('Coding - Chris'!BI160='Coding - Carolyn'!BI160, 1, 0)</f>
        <v>1</v>
      </c>
      <c r="BJ160" s="36">
        <f>IF('Coding - Chris'!BJ160='Coding - Carolyn'!BJ160, 1, 0)</f>
        <v>1</v>
      </c>
      <c r="BK160" s="36">
        <f>IF('Coding - Chris'!BK160='Coding - Carolyn'!BK160, 1, 0)</f>
        <v>1</v>
      </c>
      <c r="BL160" s="36">
        <f>IF('Coding - Chris'!BL160='Coding - Carolyn'!BL160, 1, 0)</f>
        <v>1</v>
      </c>
      <c r="BM160" s="36">
        <f>IF('Coding - Chris'!BM160='Coding - Carolyn'!BM160, 1, 0)</f>
        <v>1</v>
      </c>
      <c r="BN160" s="36">
        <f>IF('Coding - Chris'!BN160='Coding - Carolyn'!BN160, 1, 0)</f>
        <v>1</v>
      </c>
      <c r="BO160" s="36">
        <f>IF('Coding - Chris'!BO160='Coding - Carolyn'!BO160, 1, 0)</f>
        <v>1</v>
      </c>
      <c r="BP160" s="36">
        <f>IF('Coding - Chris'!BP160='Coding - Carolyn'!BP160, 1, 0)</f>
        <v>1</v>
      </c>
      <c r="BQ160" s="36">
        <f>IF('Coding - Chris'!BQ160='Coding - Carolyn'!BQ160, 1, 0)</f>
        <v>1</v>
      </c>
      <c r="BR160" s="36">
        <f>IF('Coding - Chris'!BR160='Coding - Carolyn'!BR160, 1, 0)</f>
        <v>1</v>
      </c>
      <c r="BS160" s="36">
        <f>IF('Coding - Chris'!BS160='Coding - Carolyn'!BS160, 1, 0)</f>
        <v>1</v>
      </c>
      <c r="BT160" s="36">
        <f>IF('Coding - Chris'!BT160='Coding - Carolyn'!BT160, 1, 0)</f>
        <v>1</v>
      </c>
      <c r="BV160" s="36">
        <f>IF('Coding - Chris'!BV160='Coding - Carolyn'!BV160, 1, 0)</f>
        <v>1</v>
      </c>
    </row>
    <row r="161" spans="1:74" ht="17.100000000000001" thickBot="1">
      <c r="A161" s="52">
        <v>303</v>
      </c>
      <c r="B161" s="44"/>
      <c r="C161" s="44"/>
      <c r="D161" s="44"/>
      <c r="E161" s="44"/>
      <c r="F161" s="44"/>
      <c r="H161" s="36">
        <f>IF('Coding - Chris'!H161='Coding - Carolyn'!H161, 1, 0)</f>
        <v>1</v>
      </c>
      <c r="I161" s="36">
        <f>IF('Coding - Chris'!I161='Coding - Carolyn'!I161, 1, 0)</f>
        <v>1</v>
      </c>
      <c r="J161" s="36">
        <f>IF('Coding - Chris'!J161='Coding - Carolyn'!J161, 1, 0)</f>
        <v>1</v>
      </c>
      <c r="K161" s="36">
        <f>IF('Coding - Chris'!K161='Coding - Carolyn'!K161, 1, 0)</f>
        <v>1</v>
      </c>
      <c r="L161" s="36">
        <f>IF('Coding - Chris'!L161='Coding - Carolyn'!L161, 1, 0)</f>
        <v>1</v>
      </c>
      <c r="M161" s="36">
        <f>IF('Coding - Chris'!M161='Coding - Carolyn'!M161, 1, 0)</f>
        <v>1</v>
      </c>
      <c r="N161" s="36"/>
      <c r="O161" s="36">
        <f>IF('Coding - Chris'!O161='Coding - Carolyn'!O161, 1, 0)</f>
        <v>1</v>
      </c>
      <c r="P161" s="36">
        <f>IF('Coding - Chris'!P161='Coding - Carolyn'!P161, 1, 0)</f>
        <v>1</v>
      </c>
      <c r="Q161" s="36">
        <f>IF('Coding - Chris'!Q161='Coding - Carolyn'!Q161, 1, 0)</f>
        <v>1</v>
      </c>
      <c r="R161" s="36">
        <f>IF('Coding - Chris'!R161='Coding - Carolyn'!R161, 1, 0)</f>
        <v>1</v>
      </c>
      <c r="S161" s="36">
        <f>IF('Coding - Chris'!S161='Coding - Carolyn'!S161, 1, 0)</f>
        <v>1</v>
      </c>
      <c r="T161" s="36">
        <f>IF('Coding - Chris'!T161='Coding - Carolyn'!T161, 1, 0)</f>
        <v>1</v>
      </c>
      <c r="U161" s="36">
        <f>IF('Coding - Chris'!U161='Coding - Carolyn'!U161, 1, 0)</f>
        <v>1</v>
      </c>
      <c r="V161" s="36">
        <f>IF('Coding - Chris'!V161='Coding - Carolyn'!V161, 1, 0)</f>
        <v>1</v>
      </c>
      <c r="W161" s="36">
        <f>IF('Coding - Chris'!W161='Coding - Carolyn'!W161, 1, 0)</f>
        <v>1</v>
      </c>
      <c r="X161" s="36">
        <f>IF('Coding - Chris'!X161='Coding - Carolyn'!X161, 1, 0)</f>
        <v>1</v>
      </c>
      <c r="Y161" s="36">
        <f>IF('Coding - Chris'!Y161='Coding - Carolyn'!Y161, 1, 0)</f>
        <v>1</v>
      </c>
      <c r="Z161" s="36">
        <f>IF('Coding - Chris'!Z161='Coding - Carolyn'!Z161, 1, 0)</f>
        <v>1</v>
      </c>
      <c r="AA161" s="36">
        <f>IF('Coding - Chris'!AA161='Coding - Carolyn'!AA161, 1, 0)</f>
        <v>1</v>
      </c>
      <c r="AB161" s="36">
        <f>IF('Coding - Chris'!AB161='Coding - Carolyn'!AB161, 1, 0)</f>
        <v>1</v>
      </c>
      <c r="AC161" s="36">
        <f>IF('Coding - Chris'!AC161='Coding - Carolyn'!AC161, 1, 0)</f>
        <v>1</v>
      </c>
      <c r="AD161" s="36">
        <f>IF('Coding - Chris'!AD161='Coding - Carolyn'!AD161, 1, 0)</f>
        <v>1</v>
      </c>
      <c r="AE161" s="36">
        <f>IF('Coding - Chris'!AE161='Coding - Carolyn'!AE161, 1, 0)</f>
        <v>1</v>
      </c>
      <c r="AF161" s="36">
        <f>IF('Coding - Chris'!AF161='Coding - Carolyn'!AF161, 1, 0)</f>
        <v>1</v>
      </c>
      <c r="AG161" s="36"/>
      <c r="AH161" s="36">
        <f>IF('Coding - Chris'!AH161='Coding - Carolyn'!AH161, 1, 0)</f>
        <v>1</v>
      </c>
      <c r="AI161" s="36">
        <f>IF('Coding - Chris'!AI161='Coding - Carolyn'!AI161, 1, 0)</f>
        <v>1</v>
      </c>
      <c r="AJ161" s="36">
        <f>IF('Coding - Chris'!AJ161='Coding - Carolyn'!AJ161, 1, 0)</f>
        <v>1</v>
      </c>
      <c r="AK161" s="36">
        <f>IF('Coding - Chris'!AK161='Coding - Carolyn'!AK161, 1, 0)</f>
        <v>1</v>
      </c>
      <c r="AL161" s="36">
        <f>IF('Coding - Chris'!AL161='Coding - Carolyn'!AL161, 1, 0)</f>
        <v>1</v>
      </c>
      <c r="AM161" s="36">
        <f>IF('Coding - Chris'!AM161='Coding - Carolyn'!AM161, 1, 0)</f>
        <v>1</v>
      </c>
      <c r="AN161" s="36">
        <f>IF('Coding - Chris'!AN161='Coding - Carolyn'!AN161, 1, 0)</f>
        <v>1</v>
      </c>
      <c r="AO161" s="36">
        <f>IF('Coding - Chris'!AO161='Coding - Carolyn'!AO161, 1, 0)</f>
        <v>1</v>
      </c>
      <c r="AP161" s="36"/>
      <c r="AQ161" s="36">
        <f>IF('Coding - Chris'!AQ161='Coding - Carolyn'!AQ161, 1, 0)</f>
        <v>1</v>
      </c>
      <c r="AR161" s="36">
        <f>IF('Coding - Chris'!AR161='Coding - Carolyn'!AR161, 1, 0)</f>
        <v>1</v>
      </c>
      <c r="AS161" s="36">
        <f>IF('Coding - Chris'!AS161='Coding - Carolyn'!AS161, 1, 0)</f>
        <v>1</v>
      </c>
      <c r="AT161" s="36">
        <f>IF('Coding - Chris'!AT161='Coding - Carolyn'!AT161, 1, 0)</f>
        <v>1</v>
      </c>
      <c r="AU161" s="36">
        <f>IF('Coding - Chris'!AU161='Coding - Carolyn'!AU161, 1, 0)</f>
        <v>1</v>
      </c>
      <c r="AV161" s="36">
        <f>IF('Coding - Chris'!AV161='Coding - Carolyn'!AV161, 1, 0)</f>
        <v>1</v>
      </c>
      <c r="AW161" s="36">
        <f>IF('Coding - Chris'!AW161='Coding - Carolyn'!AW161, 1, 0)</f>
        <v>1</v>
      </c>
      <c r="AX161" s="36">
        <f>IF('Coding - Chris'!AX161='Coding - Carolyn'!AX161, 1, 0)</f>
        <v>1</v>
      </c>
      <c r="AY161" s="36">
        <f>IF('Coding - Chris'!AY161='Coding - Carolyn'!AY161, 1, 0)</f>
        <v>1</v>
      </c>
      <c r="AZ161" s="36">
        <f>IF('Coding - Chris'!AZ161='Coding - Carolyn'!AZ161, 1, 0)</f>
        <v>1</v>
      </c>
      <c r="BA161" s="36"/>
      <c r="BB161" s="36">
        <f>IF('Coding - Chris'!BB161='Coding - Carolyn'!BB161, 1, 0)</f>
        <v>1</v>
      </c>
      <c r="BC161" s="36">
        <f>IF('Coding - Chris'!BC161='Coding - Carolyn'!BC161, 1, 0)</f>
        <v>1</v>
      </c>
      <c r="BD161" s="36">
        <f>IF('Coding - Chris'!BD161='Coding - Carolyn'!BD161, 1, 0)</f>
        <v>1</v>
      </c>
      <c r="BE161" s="36">
        <f>IF('Coding - Chris'!BE161='Coding - Carolyn'!BE161, 1, 0)</f>
        <v>1</v>
      </c>
      <c r="BF161" s="36">
        <f>IF('Coding - Chris'!BF161='Coding - Carolyn'!BF161, 1, 0)</f>
        <v>1</v>
      </c>
      <c r="BG161" s="36">
        <f>IF('Coding - Chris'!BG161='Coding - Carolyn'!BG161, 1, 0)</f>
        <v>1</v>
      </c>
      <c r="BH161" s="36">
        <f>IF('Coding - Chris'!BH161='Coding - Carolyn'!BH161, 1, 0)</f>
        <v>1</v>
      </c>
      <c r="BI161" s="36">
        <f>IF('Coding - Chris'!BI161='Coding - Carolyn'!BI161, 1, 0)</f>
        <v>1</v>
      </c>
      <c r="BJ161" s="36">
        <f>IF('Coding - Chris'!BJ161='Coding - Carolyn'!BJ161, 1, 0)</f>
        <v>1</v>
      </c>
      <c r="BK161" s="36">
        <f>IF('Coding - Chris'!BK161='Coding - Carolyn'!BK161, 1, 0)</f>
        <v>1</v>
      </c>
      <c r="BL161" s="36">
        <f>IF('Coding - Chris'!BL161='Coding - Carolyn'!BL161, 1, 0)</f>
        <v>1</v>
      </c>
      <c r="BM161" s="36">
        <f>IF('Coding - Chris'!BM161='Coding - Carolyn'!BM161, 1, 0)</f>
        <v>1</v>
      </c>
      <c r="BN161" s="36">
        <f>IF('Coding - Chris'!BN161='Coding - Carolyn'!BN161, 1, 0)</f>
        <v>1</v>
      </c>
      <c r="BO161" s="36">
        <f>IF('Coding - Chris'!BO161='Coding - Carolyn'!BO161, 1, 0)</f>
        <v>1</v>
      </c>
      <c r="BP161" s="36">
        <f>IF('Coding - Chris'!BP161='Coding - Carolyn'!BP161, 1, 0)</f>
        <v>1</v>
      </c>
      <c r="BQ161" s="36">
        <f>IF('Coding - Chris'!BQ161='Coding - Carolyn'!BQ161, 1, 0)</f>
        <v>1</v>
      </c>
      <c r="BR161" s="36">
        <f>IF('Coding - Chris'!BR161='Coding - Carolyn'!BR161, 1, 0)</f>
        <v>1</v>
      </c>
      <c r="BS161" s="36">
        <f>IF('Coding - Chris'!BS161='Coding - Carolyn'!BS161, 1, 0)</f>
        <v>1</v>
      </c>
      <c r="BT161" s="36">
        <f>IF('Coding - Chris'!BT161='Coding - Carolyn'!BT161, 1, 0)</f>
        <v>1</v>
      </c>
      <c r="BV161" s="36">
        <f>IF('Coding - Chris'!BV161='Coding - Carolyn'!BV161, 1, 0)</f>
        <v>1</v>
      </c>
    </row>
    <row r="162" spans="1:74" ht="17.100000000000001" thickBot="1">
      <c r="A162" s="52"/>
      <c r="B162" s="44"/>
      <c r="C162" s="44"/>
      <c r="D162" s="44"/>
      <c r="E162" s="44"/>
      <c r="F162" s="44"/>
      <c r="H162" s="36">
        <f>IF('Coding - Chris'!H162='Coding - Carolyn'!H162, 1, 0)</f>
        <v>1</v>
      </c>
      <c r="I162" s="36">
        <f>IF('Coding - Chris'!I162='Coding - Carolyn'!I162, 1, 0)</f>
        <v>1</v>
      </c>
      <c r="J162" s="36">
        <f>IF('Coding - Chris'!J162='Coding - Carolyn'!J162, 1, 0)</f>
        <v>1</v>
      </c>
      <c r="K162" s="36">
        <f>IF('Coding - Chris'!K162='Coding - Carolyn'!K162, 1, 0)</f>
        <v>1</v>
      </c>
      <c r="L162" s="36">
        <f>IF('Coding - Chris'!L162='Coding - Carolyn'!L162, 1, 0)</f>
        <v>1</v>
      </c>
      <c r="M162" s="36">
        <f>IF('Coding - Chris'!M162='Coding - Carolyn'!M162, 1, 0)</f>
        <v>1</v>
      </c>
      <c r="N162" s="36"/>
      <c r="O162" s="36">
        <f>IF('Coding - Chris'!O162='Coding - Carolyn'!O162, 1, 0)</f>
        <v>1</v>
      </c>
      <c r="P162" s="36">
        <f>IF('Coding - Chris'!P162='Coding - Carolyn'!P162, 1, 0)</f>
        <v>1</v>
      </c>
      <c r="Q162" s="36">
        <f>IF('Coding - Chris'!Q162='Coding - Carolyn'!Q162, 1, 0)</f>
        <v>1</v>
      </c>
      <c r="R162" s="36">
        <f>IF('Coding - Chris'!R162='Coding - Carolyn'!R162, 1, 0)</f>
        <v>1</v>
      </c>
      <c r="S162" s="36">
        <f>IF('Coding - Chris'!S162='Coding - Carolyn'!S162, 1, 0)</f>
        <v>1</v>
      </c>
      <c r="T162" s="36">
        <f>IF('Coding - Chris'!T162='Coding - Carolyn'!T162, 1, 0)</f>
        <v>1</v>
      </c>
      <c r="U162" s="36">
        <f>IF('Coding - Chris'!U162='Coding - Carolyn'!U162, 1, 0)</f>
        <v>1</v>
      </c>
      <c r="V162" s="36">
        <f>IF('Coding - Chris'!V162='Coding - Carolyn'!V162, 1, 0)</f>
        <v>1</v>
      </c>
      <c r="W162" s="36">
        <f>IF('Coding - Chris'!W162='Coding - Carolyn'!W162, 1, 0)</f>
        <v>1</v>
      </c>
      <c r="X162" s="36">
        <f>IF('Coding - Chris'!X162='Coding - Carolyn'!X162, 1, 0)</f>
        <v>1</v>
      </c>
      <c r="Y162" s="36">
        <f>IF('Coding - Chris'!Y162='Coding - Carolyn'!Y162, 1, 0)</f>
        <v>1</v>
      </c>
      <c r="Z162" s="36">
        <f>IF('Coding - Chris'!Z162='Coding - Carolyn'!Z162, 1, 0)</f>
        <v>1</v>
      </c>
      <c r="AA162" s="36">
        <f>IF('Coding - Chris'!AA162='Coding - Carolyn'!AA162, 1, 0)</f>
        <v>1</v>
      </c>
      <c r="AB162" s="36">
        <f>IF('Coding - Chris'!AB162='Coding - Carolyn'!AB162, 1, 0)</f>
        <v>1</v>
      </c>
      <c r="AC162" s="36">
        <f>IF('Coding - Chris'!AC162='Coding - Carolyn'!AC162, 1, 0)</f>
        <v>1</v>
      </c>
      <c r="AD162" s="36">
        <f>IF('Coding - Chris'!AD162='Coding - Carolyn'!AD162, 1, 0)</f>
        <v>1</v>
      </c>
      <c r="AE162" s="36">
        <f>IF('Coding - Chris'!AE162='Coding - Carolyn'!AE162, 1, 0)</f>
        <v>1</v>
      </c>
      <c r="AF162" s="36">
        <f>IF('Coding - Chris'!AF162='Coding - Carolyn'!AF162, 1, 0)</f>
        <v>1</v>
      </c>
      <c r="AG162" s="36"/>
      <c r="AH162" s="36">
        <f>IF('Coding - Chris'!AH162='Coding - Carolyn'!AH162, 1, 0)</f>
        <v>1</v>
      </c>
      <c r="AI162" s="36">
        <f>IF('Coding - Chris'!AI162='Coding - Carolyn'!AI162, 1, 0)</f>
        <v>1</v>
      </c>
      <c r="AJ162" s="36">
        <f>IF('Coding - Chris'!AJ162='Coding - Carolyn'!AJ162, 1, 0)</f>
        <v>1</v>
      </c>
      <c r="AK162" s="36">
        <f>IF('Coding - Chris'!AK162='Coding - Carolyn'!AK162, 1, 0)</f>
        <v>1</v>
      </c>
      <c r="AL162" s="36">
        <f>IF('Coding - Chris'!AL162='Coding - Carolyn'!AL162, 1, 0)</f>
        <v>1</v>
      </c>
      <c r="AM162" s="36">
        <f>IF('Coding - Chris'!AM162='Coding - Carolyn'!AM162, 1, 0)</f>
        <v>1</v>
      </c>
      <c r="AN162" s="36">
        <f>IF('Coding - Chris'!AN162='Coding - Carolyn'!AN162, 1, 0)</f>
        <v>1</v>
      </c>
      <c r="AO162" s="36">
        <f>IF('Coding - Chris'!AO162='Coding - Carolyn'!AO162, 1, 0)</f>
        <v>1</v>
      </c>
      <c r="AP162" s="36"/>
      <c r="AQ162" s="36">
        <f>IF('Coding - Chris'!AQ162='Coding - Carolyn'!AQ162, 1, 0)</f>
        <v>1</v>
      </c>
      <c r="AR162" s="36">
        <f>IF('Coding - Chris'!AR162='Coding - Carolyn'!AR162, 1, 0)</f>
        <v>1</v>
      </c>
      <c r="AS162" s="36">
        <f>IF('Coding - Chris'!AS162='Coding - Carolyn'!AS162, 1, 0)</f>
        <v>1</v>
      </c>
      <c r="AT162" s="36">
        <f>IF('Coding - Chris'!AT162='Coding - Carolyn'!AT162, 1, 0)</f>
        <v>1</v>
      </c>
      <c r="AU162" s="36">
        <f>IF('Coding - Chris'!AU162='Coding - Carolyn'!AU162, 1, 0)</f>
        <v>1</v>
      </c>
      <c r="AV162" s="36">
        <f>IF('Coding - Chris'!AV162='Coding - Carolyn'!AV162, 1, 0)</f>
        <v>1</v>
      </c>
      <c r="AW162" s="36">
        <f>IF('Coding - Chris'!AW162='Coding - Carolyn'!AW162, 1, 0)</f>
        <v>1</v>
      </c>
      <c r="AX162" s="36">
        <f>IF('Coding - Chris'!AX162='Coding - Carolyn'!AX162, 1, 0)</f>
        <v>1</v>
      </c>
      <c r="AY162" s="36">
        <f>IF('Coding - Chris'!AY162='Coding - Carolyn'!AY162, 1, 0)</f>
        <v>1</v>
      </c>
      <c r="AZ162" s="36">
        <f>IF('Coding - Chris'!AZ162='Coding - Carolyn'!AZ162, 1, 0)</f>
        <v>1</v>
      </c>
      <c r="BA162" s="36"/>
      <c r="BB162" s="36">
        <f>IF('Coding - Chris'!BB162='Coding - Carolyn'!BB162, 1, 0)</f>
        <v>1</v>
      </c>
      <c r="BC162" s="36">
        <f>IF('Coding - Chris'!BC162='Coding - Carolyn'!BC162, 1, 0)</f>
        <v>1</v>
      </c>
      <c r="BD162" s="36">
        <f>IF('Coding - Chris'!BD162='Coding - Carolyn'!BD162, 1, 0)</f>
        <v>1</v>
      </c>
      <c r="BE162" s="36">
        <f>IF('Coding - Chris'!BE162='Coding - Carolyn'!BE162, 1, 0)</f>
        <v>1</v>
      </c>
      <c r="BF162" s="36">
        <f>IF('Coding - Chris'!BF162='Coding - Carolyn'!BF162, 1, 0)</f>
        <v>1</v>
      </c>
      <c r="BG162" s="36">
        <f>IF('Coding - Chris'!BG162='Coding - Carolyn'!BG162, 1, 0)</f>
        <v>1</v>
      </c>
      <c r="BH162" s="36">
        <f>IF('Coding - Chris'!BH162='Coding - Carolyn'!BH162, 1, 0)</f>
        <v>1</v>
      </c>
      <c r="BI162" s="36">
        <f>IF('Coding - Chris'!BI162='Coding - Carolyn'!BI162, 1, 0)</f>
        <v>1</v>
      </c>
      <c r="BJ162" s="36">
        <f>IF('Coding - Chris'!BJ162='Coding - Carolyn'!BJ162, 1, 0)</f>
        <v>1</v>
      </c>
      <c r="BK162" s="36">
        <f>IF('Coding - Chris'!BK162='Coding - Carolyn'!BK162, 1, 0)</f>
        <v>1</v>
      </c>
      <c r="BL162" s="36">
        <f>IF('Coding - Chris'!BL162='Coding - Carolyn'!BL162, 1, 0)</f>
        <v>1</v>
      </c>
      <c r="BM162" s="36">
        <f>IF('Coding - Chris'!BM162='Coding - Carolyn'!BM162, 1, 0)</f>
        <v>1</v>
      </c>
      <c r="BN162" s="36">
        <f>IF('Coding - Chris'!BN162='Coding - Carolyn'!BN162, 1, 0)</f>
        <v>1</v>
      </c>
      <c r="BO162" s="36">
        <f>IF('Coding - Chris'!BO162='Coding - Carolyn'!BO162, 1, 0)</f>
        <v>1</v>
      </c>
      <c r="BP162" s="36">
        <f>IF('Coding - Chris'!BP162='Coding - Carolyn'!BP162, 1, 0)</f>
        <v>1</v>
      </c>
      <c r="BQ162" s="36">
        <f>IF('Coding - Chris'!BQ162='Coding - Carolyn'!BQ162, 1, 0)</f>
        <v>1</v>
      </c>
      <c r="BR162" s="36">
        <f>IF('Coding - Chris'!BR162='Coding - Carolyn'!BR162, 1, 0)</f>
        <v>1</v>
      </c>
      <c r="BS162" s="36">
        <f>IF('Coding - Chris'!BS162='Coding - Carolyn'!BS162, 1, 0)</f>
        <v>1</v>
      </c>
      <c r="BT162" s="36">
        <f>IF('Coding - Chris'!BT162='Coding - Carolyn'!BT162, 1, 0)</f>
        <v>1</v>
      </c>
      <c r="BV162" s="36">
        <f>IF('Coding - Chris'!BV162='Coding - Carolyn'!BV162, 1, 0)</f>
        <v>1</v>
      </c>
    </row>
    <row r="163" spans="1:74" ht="17.100000000000001" thickBot="1">
      <c r="A163" s="52">
        <v>308</v>
      </c>
      <c r="B163" s="44"/>
      <c r="C163" s="44"/>
      <c r="D163" s="44"/>
      <c r="E163" s="44"/>
      <c r="F163" s="44"/>
      <c r="H163" s="36">
        <f>IF('Coding - Chris'!H163='Coding - Carolyn'!H163, 1, 0)</f>
        <v>1</v>
      </c>
      <c r="I163" s="36">
        <f>IF('Coding - Chris'!I163='Coding - Carolyn'!I163, 1, 0)</f>
        <v>1</v>
      </c>
      <c r="J163" s="36">
        <f>IF('Coding - Chris'!J163='Coding - Carolyn'!J163, 1, 0)</f>
        <v>1</v>
      </c>
      <c r="K163" s="36">
        <f>IF('Coding - Chris'!K163='Coding - Carolyn'!K163, 1, 0)</f>
        <v>1</v>
      </c>
      <c r="L163" s="36">
        <f>IF('Coding - Chris'!L163='Coding - Carolyn'!L163, 1, 0)</f>
        <v>1</v>
      </c>
      <c r="M163" s="36">
        <f>IF('Coding - Chris'!M163='Coding - Carolyn'!M163, 1, 0)</f>
        <v>1</v>
      </c>
      <c r="N163" s="36"/>
      <c r="O163" s="36">
        <f>IF('Coding - Chris'!O163='Coding - Carolyn'!O163, 1, 0)</f>
        <v>1</v>
      </c>
      <c r="P163" s="36">
        <f>IF('Coding - Chris'!P163='Coding - Carolyn'!P163, 1, 0)</f>
        <v>1</v>
      </c>
      <c r="Q163" s="36">
        <f>IF('Coding - Chris'!Q163='Coding - Carolyn'!Q163, 1, 0)</f>
        <v>1</v>
      </c>
      <c r="R163" s="36">
        <f>IF('Coding - Chris'!R163='Coding - Carolyn'!R163, 1, 0)</f>
        <v>1</v>
      </c>
      <c r="S163" s="36">
        <f>IF('Coding - Chris'!S163='Coding - Carolyn'!S163, 1, 0)</f>
        <v>1</v>
      </c>
      <c r="T163" s="36">
        <f>IF('Coding - Chris'!T163='Coding - Carolyn'!T163, 1, 0)</f>
        <v>1</v>
      </c>
      <c r="U163" s="36">
        <f>IF('Coding - Chris'!U163='Coding - Carolyn'!U163, 1, 0)</f>
        <v>1</v>
      </c>
      <c r="V163" s="36">
        <f>IF('Coding - Chris'!V163='Coding - Carolyn'!V163, 1, 0)</f>
        <v>1</v>
      </c>
      <c r="W163" s="36">
        <f>IF('Coding - Chris'!W163='Coding - Carolyn'!W163, 1, 0)</f>
        <v>1</v>
      </c>
      <c r="X163" s="36">
        <f>IF('Coding - Chris'!X163='Coding - Carolyn'!X163, 1, 0)</f>
        <v>1</v>
      </c>
      <c r="Y163" s="36">
        <f>IF('Coding - Chris'!Y163='Coding - Carolyn'!Y163, 1, 0)</f>
        <v>1</v>
      </c>
      <c r="Z163" s="36">
        <f>IF('Coding - Chris'!Z163='Coding - Carolyn'!Z163, 1, 0)</f>
        <v>1</v>
      </c>
      <c r="AA163" s="36">
        <f>IF('Coding - Chris'!AA163='Coding - Carolyn'!AA163, 1, 0)</f>
        <v>1</v>
      </c>
      <c r="AB163" s="36">
        <f>IF('Coding - Chris'!AB163='Coding - Carolyn'!AB163, 1, 0)</f>
        <v>1</v>
      </c>
      <c r="AC163" s="36">
        <f>IF('Coding - Chris'!AC163='Coding - Carolyn'!AC163, 1, 0)</f>
        <v>1</v>
      </c>
      <c r="AD163" s="36">
        <f>IF('Coding - Chris'!AD163='Coding - Carolyn'!AD163, 1, 0)</f>
        <v>1</v>
      </c>
      <c r="AE163" s="36">
        <f>IF('Coding - Chris'!AE163='Coding - Carolyn'!AE163, 1, 0)</f>
        <v>1</v>
      </c>
      <c r="AF163" s="36">
        <f>IF('Coding - Chris'!AF163='Coding - Carolyn'!AF163, 1, 0)</f>
        <v>1</v>
      </c>
      <c r="AG163" s="36"/>
      <c r="AH163" s="36">
        <f>IF('Coding - Chris'!AH163='Coding - Carolyn'!AH163, 1, 0)</f>
        <v>1</v>
      </c>
      <c r="AI163" s="36">
        <f>IF('Coding - Chris'!AI163='Coding - Carolyn'!AI163, 1, 0)</f>
        <v>1</v>
      </c>
      <c r="AJ163" s="36">
        <f>IF('Coding - Chris'!AJ163='Coding - Carolyn'!AJ163, 1, 0)</f>
        <v>1</v>
      </c>
      <c r="AK163" s="36">
        <f>IF('Coding - Chris'!AK163='Coding - Carolyn'!AK163, 1, 0)</f>
        <v>1</v>
      </c>
      <c r="AL163" s="36">
        <f>IF('Coding - Chris'!AL163='Coding - Carolyn'!AL163, 1, 0)</f>
        <v>1</v>
      </c>
      <c r="AM163" s="36">
        <f>IF('Coding - Chris'!AM163='Coding - Carolyn'!AM163, 1, 0)</f>
        <v>1</v>
      </c>
      <c r="AN163" s="36">
        <f>IF('Coding - Chris'!AN163='Coding - Carolyn'!AN163, 1, 0)</f>
        <v>1</v>
      </c>
      <c r="AO163" s="36">
        <f>IF('Coding - Chris'!AO163='Coding - Carolyn'!AO163, 1, 0)</f>
        <v>1</v>
      </c>
      <c r="AP163" s="36"/>
      <c r="AQ163" s="36">
        <f>IF('Coding - Chris'!AQ163='Coding - Carolyn'!AQ163, 1, 0)</f>
        <v>1</v>
      </c>
      <c r="AR163" s="36">
        <f>IF('Coding - Chris'!AR163='Coding - Carolyn'!AR163, 1, 0)</f>
        <v>1</v>
      </c>
      <c r="AS163" s="36">
        <f>IF('Coding - Chris'!AS163='Coding - Carolyn'!AS163, 1, 0)</f>
        <v>1</v>
      </c>
      <c r="AT163" s="36">
        <f>IF('Coding - Chris'!AT163='Coding - Carolyn'!AT163, 1, 0)</f>
        <v>1</v>
      </c>
      <c r="AU163" s="36">
        <f>IF('Coding - Chris'!AU163='Coding - Carolyn'!AU163, 1, 0)</f>
        <v>1</v>
      </c>
      <c r="AV163" s="36">
        <f>IF('Coding - Chris'!AV163='Coding - Carolyn'!AV163, 1, 0)</f>
        <v>1</v>
      </c>
      <c r="AW163" s="36">
        <f>IF('Coding - Chris'!AW163='Coding - Carolyn'!AW163, 1, 0)</f>
        <v>1</v>
      </c>
      <c r="AX163" s="36">
        <f>IF('Coding - Chris'!AX163='Coding - Carolyn'!AX163, 1, 0)</f>
        <v>1</v>
      </c>
      <c r="AY163" s="36">
        <f>IF('Coding - Chris'!AY163='Coding - Carolyn'!AY163, 1, 0)</f>
        <v>1</v>
      </c>
      <c r="AZ163" s="36">
        <f>IF('Coding - Chris'!AZ163='Coding - Carolyn'!AZ163, 1, 0)</f>
        <v>1</v>
      </c>
      <c r="BA163" s="36"/>
      <c r="BB163" s="36">
        <f>IF('Coding - Chris'!BB163='Coding - Carolyn'!BB163, 1, 0)</f>
        <v>1</v>
      </c>
      <c r="BC163" s="36">
        <f>IF('Coding - Chris'!BC163='Coding - Carolyn'!BC163, 1, 0)</f>
        <v>1</v>
      </c>
      <c r="BD163" s="36">
        <f>IF('Coding - Chris'!BD163='Coding - Carolyn'!BD163, 1, 0)</f>
        <v>1</v>
      </c>
      <c r="BE163" s="36">
        <f>IF('Coding - Chris'!BE163='Coding - Carolyn'!BE163, 1, 0)</f>
        <v>1</v>
      </c>
      <c r="BF163" s="36">
        <f>IF('Coding - Chris'!BF163='Coding - Carolyn'!BF163, 1, 0)</f>
        <v>1</v>
      </c>
      <c r="BG163" s="36">
        <f>IF('Coding - Chris'!BG163='Coding - Carolyn'!BG163, 1, 0)</f>
        <v>1</v>
      </c>
      <c r="BH163" s="36">
        <f>IF('Coding - Chris'!BH163='Coding - Carolyn'!BH163, 1, 0)</f>
        <v>1</v>
      </c>
      <c r="BI163" s="36">
        <f>IF('Coding - Chris'!BI163='Coding - Carolyn'!BI163, 1, 0)</f>
        <v>1</v>
      </c>
      <c r="BJ163" s="36">
        <f>IF('Coding - Chris'!BJ163='Coding - Carolyn'!BJ163, 1, 0)</f>
        <v>1</v>
      </c>
      <c r="BK163" s="36">
        <f>IF('Coding - Chris'!BK163='Coding - Carolyn'!BK163, 1, 0)</f>
        <v>1</v>
      </c>
      <c r="BL163" s="36">
        <f>IF('Coding - Chris'!BL163='Coding - Carolyn'!BL163, 1, 0)</f>
        <v>1</v>
      </c>
      <c r="BM163" s="36">
        <f>IF('Coding - Chris'!BM163='Coding - Carolyn'!BM163, 1, 0)</f>
        <v>1</v>
      </c>
      <c r="BN163" s="36">
        <f>IF('Coding - Chris'!BN163='Coding - Carolyn'!BN163, 1, 0)</f>
        <v>1</v>
      </c>
      <c r="BO163" s="36">
        <f>IF('Coding - Chris'!BO163='Coding - Carolyn'!BO163, 1, 0)</f>
        <v>1</v>
      </c>
      <c r="BP163" s="36">
        <f>IF('Coding - Chris'!BP163='Coding - Carolyn'!BP163, 1, 0)</f>
        <v>1</v>
      </c>
      <c r="BQ163" s="36">
        <f>IF('Coding - Chris'!BQ163='Coding - Carolyn'!BQ163, 1, 0)</f>
        <v>1</v>
      </c>
      <c r="BR163" s="36">
        <f>IF('Coding - Chris'!BR163='Coding - Carolyn'!BR163, 1, 0)</f>
        <v>1</v>
      </c>
      <c r="BS163" s="36">
        <f>IF('Coding - Chris'!BS163='Coding - Carolyn'!BS163, 1, 0)</f>
        <v>1</v>
      </c>
      <c r="BT163" s="36">
        <f>IF('Coding - Chris'!BT163='Coding - Carolyn'!BT163, 1, 0)</f>
        <v>1</v>
      </c>
      <c r="BV163" s="36">
        <f>IF('Coding - Chris'!BV163='Coding - Carolyn'!BV163, 1, 0)</f>
        <v>1</v>
      </c>
    </row>
    <row r="164" spans="1:74" ht="17.100000000000001" thickBot="1">
      <c r="A164" s="52">
        <v>312</v>
      </c>
      <c r="B164" s="44"/>
      <c r="C164" s="44"/>
      <c r="D164" s="44"/>
      <c r="E164" s="44"/>
      <c r="F164" s="44"/>
      <c r="H164" s="36">
        <f>IF('Coding - Chris'!H164='Coding - Carolyn'!H164, 1, 0)</f>
        <v>1</v>
      </c>
      <c r="I164" s="36">
        <f>IF('Coding - Chris'!I164='Coding - Carolyn'!I164, 1, 0)</f>
        <v>1</v>
      </c>
      <c r="J164" s="36">
        <f>IF('Coding - Chris'!J164='Coding - Carolyn'!J164, 1, 0)</f>
        <v>1</v>
      </c>
      <c r="K164" s="36">
        <f>IF('Coding - Chris'!K164='Coding - Carolyn'!K164, 1, 0)</f>
        <v>1</v>
      </c>
      <c r="L164" s="36">
        <f>IF('Coding - Chris'!L164='Coding - Carolyn'!L164, 1, 0)</f>
        <v>1</v>
      </c>
      <c r="M164" s="36">
        <f>IF('Coding - Chris'!M164='Coding - Carolyn'!M164, 1, 0)</f>
        <v>1</v>
      </c>
      <c r="N164" s="36"/>
      <c r="O164" s="36">
        <f>IF('Coding - Chris'!O164='Coding - Carolyn'!O164, 1, 0)</f>
        <v>1</v>
      </c>
      <c r="P164" s="36">
        <f>IF('Coding - Chris'!P164='Coding - Carolyn'!P164, 1, 0)</f>
        <v>1</v>
      </c>
      <c r="Q164" s="36">
        <f>IF('Coding - Chris'!Q164='Coding - Carolyn'!Q164, 1, 0)</f>
        <v>1</v>
      </c>
      <c r="R164" s="36">
        <f>IF('Coding - Chris'!R164='Coding - Carolyn'!R164, 1, 0)</f>
        <v>1</v>
      </c>
      <c r="S164" s="36">
        <f>IF('Coding - Chris'!S164='Coding - Carolyn'!S164, 1, 0)</f>
        <v>1</v>
      </c>
      <c r="T164" s="36">
        <f>IF('Coding - Chris'!T164='Coding - Carolyn'!T164, 1, 0)</f>
        <v>1</v>
      </c>
      <c r="U164" s="36">
        <f>IF('Coding - Chris'!U164='Coding - Carolyn'!U164, 1, 0)</f>
        <v>1</v>
      </c>
      <c r="V164" s="36">
        <f>IF('Coding - Chris'!V164='Coding - Carolyn'!V164, 1, 0)</f>
        <v>1</v>
      </c>
      <c r="W164" s="36">
        <f>IF('Coding - Chris'!W164='Coding - Carolyn'!W164, 1, 0)</f>
        <v>1</v>
      </c>
      <c r="X164" s="36">
        <f>IF('Coding - Chris'!X164='Coding - Carolyn'!X164, 1, 0)</f>
        <v>1</v>
      </c>
      <c r="Y164" s="36">
        <f>IF('Coding - Chris'!Y164='Coding - Carolyn'!Y164, 1, 0)</f>
        <v>1</v>
      </c>
      <c r="Z164" s="36">
        <f>IF('Coding - Chris'!Z164='Coding - Carolyn'!Z164, 1, 0)</f>
        <v>1</v>
      </c>
      <c r="AA164" s="36">
        <f>IF('Coding - Chris'!AA164='Coding - Carolyn'!AA164, 1, 0)</f>
        <v>1</v>
      </c>
      <c r="AB164" s="36">
        <f>IF('Coding - Chris'!AB164='Coding - Carolyn'!AB164, 1, 0)</f>
        <v>1</v>
      </c>
      <c r="AC164" s="36">
        <f>IF('Coding - Chris'!AC164='Coding - Carolyn'!AC164, 1, 0)</f>
        <v>1</v>
      </c>
      <c r="AD164" s="36">
        <f>IF('Coding - Chris'!AD164='Coding - Carolyn'!AD164, 1, 0)</f>
        <v>1</v>
      </c>
      <c r="AE164" s="36">
        <f>IF('Coding - Chris'!AE164='Coding - Carolyn'!AE164, 1, 0)</f>
        <v>1</v>
      </c>
      <c r="AF164" s="36">
        <f>IF('Coding - Chris'!AF164='Coding - Carolyn'!AF164, 1, 0)</f>
        <v>1</v>
      </c>
      <c r="AG164" s="36"/>
      <c r="AH164" s="36">
        <f>IF('Coding - Chris'!AH164='Coding - Carolyn'!AH164, 1, 0)</f>
        <v>1</v>
      </c>
      <c r="AI164" s="36">
        <f>IF('Coding - Chris'!AI164='Coding - Carolyn'!AI164, 1, 0)</f>
        <v>1</v>
      </c>
      <c r="AJ164" s="36">
        <f>IF('Coding - Chris'!AJ164='Coding - Carolyn'!AJ164, 1, 0)</f>
        <v>1</v>
      </c>
      <c r="AK164" s="36">
        <f>IF('Coding - Chris'!AK164='Coding - Carolyn'!AK164, 1, 0)</f>
        <v>1</v>
      </c>
      <c r="AL164" s="36">
        <f>IF('Coding - Chris'!AL164='Coding - Carolyn'!AL164, 1, 0)</f>
        <v>1</v>
      </c>
      <c r="AM164" s="36">
        <f>IF('Coding - Chris'!AM164='Coding - Carolyn'!AM164, 1, 0)</f>
        <v>1</v>
      </c>
      <c r="AN164" s="36">
        <f>IF('Coding - Chris'!AN164='Coding - Carolyn'!AN164, 1, 0)</f>
        <v>1</v>
      </c>
      <c r="AO164" s="36">
        <f>IF('Coding - Chris'!AO164='Coding - Carolyn'!AO164, 1, 0)</f>
        <v>1</v>
      </c>
      <c r="AP164" s="36"/>
      <c r="AQ164" s="36">
        <f>IF('Coding - Chris'!AQ164='Coding - Carolyn'!AQ164, 1, 0)</f>
        <v>1</v>
      </c>
      <c r="AR164" s="36">
        <f>IF('Coding - Chris'!AR164='Coding - Carolyn'!AR164, 1, 0)</f>
        <v>1</v>
      </c>
      <c r="AS164" s="36">
        <f>IF('Coding - Chris'!AS164='Coding - Carolyn'!AS164, 1, 0)</f>
        <v>1</v>
      </c>
      <c r="AT164" s="36">
        <f>IF('Coding - Chris'!AT164='Coding - Carolyn'!AT164, 1, 0)</f>
        <v>1</v>
      </c>
      <c r="AU164" s="36">
        <f>IF('Coding - Chris'!AU164='Coding - Carolyn'!AU164, 1, 0)</f>
        <v>1</v>
      </c>
      <c r="AV164" s="36">
        <f>IF('Coding - Chris'!AV164='Coding - Carolyn'!AV164, 1, 0)</f>
        <v>1</v>
      </c>
      <c r="AW164" s="36">
        <f>IF('Coding - Chris'!AW164='Coding - Carolyn'!AW164, 1, 0)</f>
        <v>1</v>
      </c>
      <c r="AX164" s="36">
        <f>IF('Coding - Chris'!AX164='Coding - Carolyn'!AX164, 1, 0)</f>
        <v>1</v>
      </c>
      <c r="AY164" s="36">
        <f>IF('Coding - Chris'!AY164='Coding - Carolyn'!AY164, 1, 0)</f>
        <v>1</v>
      </c>
      <c r="AZ164" s="36">
        <f>IF('Coding - Chris'!AZ164='Coding - Carolyn'!AZ164, 1, 0)</f>
        <v>1</v>
      </c>
      <c r="BA164" s="36"/>
      <c r="BB164" s="36">
        <f>IF('Coding - Chris'!BB164='Coding - Carolyn'!BB164, 1, 0)</f>
        <v>1</v>
      </c>
      <c r="BC164" s="36">
        <f>IF('Coding - Chris'!BC164='Coding - Carolyn'!BC164, 1, 0)</f>
        <v>1</v>
      </c>
      <c r="BD164" s="36">
        <f>IF('Coding - Chris'!BD164='Coding - Carolyn'!BD164, 1, 0)</f>
        <v>1</v>
      </c>
      <c r="BE164" s="36">
        <f>IF('Coding - Chris'!BE164='Coding - Carolyn'!BE164, 1, 0)</f>
        <v>1</v>
      </c>
      <c r="BF164" s="36">
        <f>IF('Coding - Chris'!BF164='Coding - Carolyn'!BF164, 1, 0)</f>
        <v>1</v>
      </c>
      <c r="BG164" s="36">
        <f>IF('Coding - Chris'!BG164='Coding - Carolyn'!BG164, 1, 0)</f>
        <v>1</v>
      </c>
      <c r="BH164" s="36">
        <f>IF('Coding - Chris'!BH164='Coding - Carolyn'!BH164, 1, 0)</f>
        <v>1</v>
      </c>
      <c r="BI164" s="36">
        <f>IF('Coding - Chris'!BI164='Coding - Carolyn'!BI164, 1, 0)</f>
        <v>1</v>
      </c>
      <c r="BJ164" s="36">
        <f>IF('Coding - Chris'!BJ164='Coding - Carolyn'!BJ164, 1, 0)</f>
        <v>1</v>
      </c>
      <c r="BK164" s="36">
        <f>IF('Coding - Chris'!BK164='Coding - Carolyn'!BK164, 1, 0)</f>
        <v>1</v>
      </c>
      <c r="BL164" s="36">
        <f>IF('Coding - Chris'!BL164='Coding - Carolyn'!BL164, 1, 0)</f>
        <v>1</v>
      </c>
      <c r="BM164" s="36">
        <f>IF('Coding - Chris'!BM164='Coding - Carolyn'!BM164, 1, 0)</f>
        <v>1</v>
      </c>
      <c r="BN164" s="36">
        <f>IF('Coding - Chris'!BN164='Coding - Carolyn'!BN164, 1, 0)</f>
        <v>1</v>
      </c>
      <c r="BO164" s="36">
        <f>IF('Coding - Chris'!BO164='Coding - Carolyn'!BO164, 1, 0)</f>
        <v>1</v>
      </c>
      <c r="BP164" s="36">
        <f>IF('Coding - Chris'!BP164='Coding - Carolyn'!BP164, 1, 0)</f>
        <v>1</v>
      </c>
      <c r="BQ164" s="36">
        <f>IF('Coding - Chris'!BQ164='Coding - Carolyn'!BQ164, 1, 0)</f>
        <v>1</v>
      </c>
      <c r="BR164" s="36">
        <f>IF('Coding - Chris'!BR164='Coding - Carolyn'!BR164, 1, 0)</f>
        <v>1</v>
      </c>
      <c r="BS164" s="36">
        <f>IF('Coding - Chris'!BS164='Coding - Carolyn'!BS164, 1, 0)</f>
        <v>1</v>
      </c>
      <c r="BT164" s="36">
        <f>IF('Coding - Chris'!BT164='Coding - Carolyn'!BT164, 1, 0)</f>
        <v>1</v>
      </c>
      <c r="BV164" s="36">
        <f>IF('Coding - Chris'!BV164='Coding - Carolyn'!BV164, 1, 0)</f>
        <v>1</v>
      </c>
    </row>
    <row r="165" spans="1:74" ht="17.100000000000001" thickBot="1">
      <c r="A165" s="52"/>
      <c r="B165" s="44"/>
      <c r="C165" s="44"/>
      <c r="D165" s="44"/>
      <c r="E165" s="44"/>
      <c r="F165" s="44"/>
      <c r="H165" s="36">
        <f>IF('Coding - Chris'!H165='Coding - Carolyn'!H165, 1, 0)</f>
        <v>1</v>
      </c>
      <c r="I165" s="36">
        <f>IF('Coding - Chris'!I165='Coding - Carolyn'!I165, 1, 0)</f>
        <v>1</v>
      </c>
      <c r="J165" s="36">
        <f>IF('Coding - Chris'!J165='Coding - Carolyn'!J165, 1, 0)</f>
        <v>1</v>
      </c>
      <c r="K165" s="36">
        <f>IF('Coding - Chris'!K165='Coding - Carolyn'!K165, 1, 0)</f>
        <v>1</v>
      </c>
      <c r="L165" s="36">
        <f>IF('Coding - Chris'!L165='Coding - Carolyn'!L165, 1, 0)</f>
        <v>1</v>
      </c>
      <c r="M165" s="36">
        <f>IF('Coding - Chris'!M165='Coding - Carolyn'!M165, 1, 0)</f>
        <v>1</v>
      </c>
      <c r="N165" s="36"/>
      <c r="O165" s="36">
        <f>IF('Coding - Chris'!O165='Coding - Carolyn'!O165, 1, 0)</f>
        <v>1</v>
      </c>
      <c r="P165" s="36">
        <f>IF('Coding - Chris'!P165='Coding - Carolyn'!P165, 1, 0)</f>
        <v>1</v>
      </c>
      <c r="Q165" s="36">
        <f>IF('Coding - Chris'!Q165='Coding - Carolyn'!Q165, 1, 0)</f>
        <v>1</v>
      </c>
      <c r="R165" s="36">
        <f>IF('Coding - Chris'!R165='Coding - Carolyn'!R165, 1, 0)</f>
        <v>1</v>
      </c>
      <c r="S165" s="36">
        <f>IF('Coding - Chris'!S165='Coding - Carolyn'!S165, 1, 0)</f>
        <v>1</v>
      </c>
      <c r="T165" s="36">
        <f>IF('Coding - Chris'!T165='Coding - Carolyn'!T165, 1, 0)</f>
        <v>1</v>
      </c>
      <c r="U165" s="36">
        <f>IF('Coding - Chris'!U165='Coding - Carolyn'!U165, 1, 0)</f>
        <v>1</v>
      </c>
      <c r="V165" s="36">
        <f>IF('Coding - Chris'!V165='Coding - Carolyn'!V165, 1, 0)</f>
        <v>1</v>
      </c>
      <c r="W165" s="36">
        <f>IF('Coding - Chris'!W165='Coding - Carolyn'!W165, 1, 0)</f>
        <v>1</v>
      </c>
      <c r="X165" s="36">
        <f>IF('Coding - Chris'!X165='Coding - Carolyn'!X165, 1, 0)</f>
        <v>1</v>
      </c>
      <c r="Y165" s="36">
        <f>IF('Coding - Chris'!Y165='Coding - Carolyn'!Y165, 1, 0)</f>
        <v>1</v>
      </c>
      <c r="Z165" s="36">
        <f>IF('Coding - Chris'!Z165='Coding - Carolyn'!Z165, 1, 0)</f>
        <v>1</v>
      </c>
      <c r="AA165" s="36">
        <f>IF('Coding - Chris'!AA165='Coding - Carolyn'!AA165, 1, 0)</f>
        <v>1</v>
      </c>
      <c r="AB165" s="36">
        <f>IF('Coding - Chris'!AB165='Coding - Carolyn'!AB165, 1, 0)</f>
        <v>1</v>
      </c>
      <c r="AC165" s="36">
        <f>IF('Coding - Chris'!AC165='Coding - Carolyn'!AC165, 1, 0)</f>
        <v>1</v>
      </c>
      <c r="AD165" s="36">
        <f>IF('Coding - Chris'!AD165='Coding - Carolyn'!AD165, 1, 0)</f>
        <v>1</v>
      </c>
      <c r="AE165" s="36">
        <f>IF('Coding - Chris'!AE165='Coding - Carolyn'!AE165, 1, 0)</f>
        <v>1</v>
      </c>
      <c r="AF165" s="36">
        <f>IF('Coding - Chris'!AF165='Coding - Carolyn'!AF165, 1, 0)</f>
        <v>1</v>
      </c>
      <c r="AG165" s="36"/>
      <c r="AH165" s="36">
        <f>IF('Coding - Chris'!AH165='Coding - Carolyn'!AH165, 1, 0)</f>
        <v>1</v>
      </c>
      <c r="AI165" s="36">
        <f>IF('Coding - Chris'!AI165='Coding - Carolyn'!AI165, 1, 0)</f>
        <v>1</v>
      </c>
      <c r="AJ165" s="36">
        <f>IF('Coding - Chris'!AJ165='Coding - Carolyn'!AJ165, 1, 0)</f>
        <v>1</v>
      </c>
      <c r="AK165" s="36">
        <f>IF('Coding - Chris'!AK165='Coding - Carolyn'!AK165, 1, 0)</f>
        <v>1</v>
      </c>
      <c r="AL165" s="36">
        <f>IF('Coding - Chris'!AL165='Coding - Carolyn'!AL165, 1, 0)</f>
        <v>1</v>
      </c>
      <c r="AM165" s="36">
        <f>IF('Coding - Chris'!AM165='Coding - Carolyn'!AM165, 1, 0)</f>
        <v>1</v>
      </c>
      <c r="AN165" s="36">
        <f>IF('Coding - Chris'!AN165='Coding - Carolyn'!AN165, 1, 0)</f>
        <v>1</v>
      </c>
      <c r="AO165" s="36">
        <f>IF('Coding - Chris'!AO165='Coding - Carolyn'!AO165, 1, 0)</f>
        <v>1</v>
      </c>
      <c r="AP165" s="36"/>
      <c r="AQ165" s="36">
        <f>IF('Coding - Chris'!AQ165='Coding - Carolyn'!AQ165, 1, 0)</f>
        <v>1</v>
      </c>
      <c r="AR165" s="36">
        <f>IF('Coding - Chris'!AR165='Coding - Carolyn'!AR165, 1, 0)</f>
        <v>1</v>
      </c>
      <c r="AS165" s="36">
        <f>IF('Coding - Chris'!AS165='Coding - Carolyn'!AS165, 1, 0)</f>
        <v>1</v>
      </c>
      <c r="AT165" s="36">
        <f>IF('Coding - Chris'!AT165='Coding - Carolyn'!AT165, 1, 0)</f>
        <v>1</v>
      </c>
      <c r="AU165" s="36">
        <f>IF('Coding - Chris'!AU165='Coding - Carolyn'!AU165, 1, 0)</f>
        <v>1</v>
      </c>
      <c r="AV165" s="36">
        <f>IF('Coding - Chris'!AV165='Coding - Carolyn'!AV165, 1, 0)</f>
        <v>1</v>
      </c>
      <c r="AW165" s="36">
        <f>IF('Coding - Chris'!AW165='Coding - Carolyn'!AW165, 1, 0)</f>
        <v>1</v>
      </c>
      <c r="AX165" s="36">
        <f>IF('Coding - Chris'!AX165='Coding - Carolyn'!AX165, 1, 0)</f>
        <v>1</v>
      </c>
      <c r="AY165" s="36">
        <f>IF('Coding - Chris'!AY165='Coding - Carolyn'!AY165, 1, 0)</f>
        <v>1</v>
      </c>
      <c r="AZ165" s="36">
        <f>IF('Coding - Chris'!AZ165='Coding - Carolyn'!AZ165, 1, 0)</f>
        <v>1</v>
      </c>
      <c r="BA165" s="36"/>
      <c r="BB165" s="36">
        <f>IF('Coding - Chris'!BB165='Coding - Carolyn'!BB165, 1, 0)</f>
        <v>1</v>
      </c>
      <c r="BC165" s="36">
        <f>IF('Coding - Chris'!BC165='Coding - Carolyn'!BC165, 1, 0)</f>
        <v>1</v>
      </c>
      <c r="BD165" s="36">
        <f>IF('Coding - Chris'!BD165='Coding - Carolyn'!BD165, 1, 0)</f>
        <v>1</v>
      </c>
      <c r="BE165" s="36">
        <f>IF('Coding - Chris'!BE165='Coding - Carolyn'!BE165, 1, 0)</f>
        <v>1</v>
      </c>
      <c r="BF165" s="36">
        <f>IF('Coding - Chris'!BF165='Coding - Carolyn'!BF165, 1, 0)</f>
        <v>1</v>
      </c>
      <c r="BG165" s="36">
        <f>IF('Coding - Chris'!BG165='Coding - Carolyn'!BG165, 1, 0)</f>
        <v>1</v>
      </c>
      <c r="BH165" s="36">
        <f>IF('Coding - Chris'!BH165='Coding - Carolyn'!BH165, 1, 0)</f>
        <v>1</v>
      </c>
      <c r="BI165" s="36">
        <f>IF('Coding - Chris'!BI165='Coding - Carolyn'!BI165, 1, 0)</f>
        <v>1</v>
      </c>
      <c r="BJ165" s="36">
        <f>IF('Coding - Chris'!BJ165='Coding - Carolyn'!BJ165, 1, 0)</f>
        <v>1</v>
      </c>
      <c r="BK165" s="36">
        <f>IF('Coding - Chris'!BK165='Coding - Carolyn'!BK165, 1, 0)</f>
        <v>1</v>
      </c>
      <c r="BL165" s="36">
        <f>IF('Coding - Chris'!BL165='Coding - Carolyn'!BL165, 1, 0)</f>
        <v>1</v>
      </c>
      <c r="BM165" s="36">
        <f>IF('Coding - Chris'!BM165='Coding - Carolyn'!BM165, 1, 0)</f>
        <v>1</v>
      </c>
      <c r="BN165" s="36">
        <f>IF('Coding - Chris'!BN165='Coding - Carolyn'!BN165, 1, 0)</f>
        <v>1</v>
      </c>
      <c r="BO165" s="36">
        <f>IF('Coding - Chris'!BO165='Coding - Carolyn'!BO165, 1, 0)</f>
        <v>1</v>
      </c>
      <c r="BP165" s="36">
        <f>IF('Coding - Chris'!BP165='Coding - Carolyn'!BP165, 1, 0)</f>
        <v>1</v>
      </c>
      <c r="BQ165" s="36">
        <f>IF('Coding - Chris'!BQ165='Coding - Carolyn'!BQ165, 1, 0)</f>
        <v>1</v>
      </c>
      <c r="BR165" s="36">
        <f>IF('Coding - Chris'!BR165='Coding - Carolyn'!BR165, 1, 0)</f>
        <v>1</v>
      </c>
      <c r="BS165" s="36">
        <f>IF('Coding - Chris'!BS165='Coding - Carolyn'!BS165, 1, 0)</f>
        <v>1</v>
      </c>
      <c r="BT165" s="36">
        <f>IF('Coding - Chris'!BT165='Coding - Carolyn'!BT165, 1, 0)</f>
        <v>1</v>
      </c>
      <c r="BV165" s="36">
        <f>IF('Coding - Chris'!BV165='Coding - Carolyn'!BV165, 1, 0)</f>
        <v>1</v>
      </c>
    </row>
    <row r="166" spans="1:74" ht="17.100000000000001" thickBot="1">
      <c r="A166">
        <v>313</v>
      </c>
      <c r="B166" s="44"/>
      <c r="C166" s="44"/>
      <c r="D166" s="44"/>
      <c r="E166" s="44"/>
      <c r="F166" s="44"/>
      <c r="H166" s="36">
        <f>IF('Coding - Chris'!H166='Coding - Carolyn'!H166, 1, 0)</f>
        <v>1</v>
      </c>
      <c r="I166" s="36">
        <f>IF('Coding - Chris'!I166='Coding - Carolyn'!I166, 1, 0)</f>
        <v>1</v>
      </c>
      <c r="J166" s="36">
        <f>IF('Coding - Chris'!J166='Coding - Carolyn'!J166, 1, 0)</f>
        <v>1</v>
      </c>
      <c r="K166" s="36">
        <f>IF('Coding - Chris'!K166='Coding - Carolyn'!K166, 1, 0)</f>
        <v>1</v>
      </c>
      <c r="L166" s="36">
        <f>IF('Coding - Chris'!L166='Coding - Carolyn'!L166, 1, 0)</f>
        <v>1</v>
      </c>
      <c r="M166" s="36">
        <f>IF('Coding - Chris'!M166='Coding - Carolyn'!M166, 1, 0)</f>
        <v>1</v>
      </c>
      <c r="N166" s="36"/>
      <c r="O166" s="36">
        <f>IF('Coding - Chris'!O166='Coding - Carolyn'!O166, 1, 0)</f>
        <v>1</v>
      </c>
      <c r="P166" s="36">
        <f>IF('Coding - Chris'!P166='Coding - Carolyn'!P166, 1, 0)</f>
        <v>1</v>
      </c>
      <c r="Q166" s="36">
        <f>IF('Coding - Chris'!Q166='Coding - Carolyn'!Q166, 1, 0)</f>
        <v>1</v>
      </c>
      <c r="R166" s="36">
        <f>IF('Coding - Chris'!R166='Coding - Carolyn'!R166, 1, 0)</f>
        <v>1</v>
      </c>
      <c r="S166" s="36">
        <f>IF('Coding - Chris'!S166='Coding - Carolyn'!S166, 1, 0)</f>
        <v>1</v>
      </c>
      <c r="T166" s="36">
        <f>IF('Coding - Chris'!T166='Coding - Carolyn'!T166, 1, 0)</f>
        <v>1</v>
      </c>
      <c r="U166" s="36">
        <f>IF('Coding - Chris'!U166='Coding - Carolyn'!U166, 1, 0)</f>
        <v>1</v>
      </c>
      <c r="V166" s="36">
        <f>IF('Coding - Chris'!V166='Coding - Carolyn'!V166, 1, 0)</f>
        <v>1</v>
      </c>
      <c r="W166" s="36">
        <f>IF('Coding - Chris'!W166='Coding - Carolyn'!W166, 1, 0)</f>
        <v>1</v>
      </c>
      <c r="X166" s="36">
        <f>IF('Coding - Chris'!X166='Coding - Carolyn'!X166, 1, 0)</f>
        <v>1</v>
      </c>
      <c r="Y166" s="36">
        <f>IF('Coding - Chris'!Y166='Coding - Carolyn'!Y166, 1, 0)</f>
        <v>1</v>
      </c>
      <c r="Z166" s="36">
        <f>IF('Coding - Chris'!Z166='Coding - Carolyn'!Z166, 1, 0)</f>
        <v>1</v>
      </c>
      <c r="AA166" s="36">
        <f>IF('Coding - Chris'!AA166='Coding - Carolyn'!AA166, 1, 0)</f>
        <v>1</v>
      </c>
      <c r="AB166" s="36">
        <f>IF('Coding - Chris'!AB166='Coding - Carolyn'!AB166, 1, 0)</f>
        <v>1</v>
      </c>
      <c r="AC166" s="36">
        <f>IF('Coding - Chris'!AC166='Coding - Carolyn'!AC166, 1, 0)</f>
        <v>1</v>
      </c>
      <c r="AD166" s="36">
        <f>IF('Coding - Chris'!AD166='Coding - Carolyn'!AD166, 1, 0)</f>
        <v>1</v>
      </c>
      <c r="AE166" s="36">
        <f>IF('Coding - Chris'!AE166='Coding - Carolyn'!AE166, 1, 0)</f>
        <v>1</v>
      </c>
      <c r="AF166" s="36">
        <f>IF('Coding - Chris'!AF166='Coding - Carolyn'!AF166, 1, 0)</f>
        <v>1</v>
      </c>
      <c r="AG166" s="36"/>
      <c r="AH166" s="36">
        <f>IF('Coding - Chris'!AH166='Coding - Carolyn'!AH166, 1, 0)</f>
        <v>1</v>
      </c>
      <c r="AI166" s="36">
        <f>IF('Coding - Chris'!AI166='Coding - Carolyn'!AI166, 1, 0)</f>
        <v>1</v>
      </c>
      <c r="AJ166" s="36">
        <f>IF('Coding - Chris'!AJ166='Coding - Carolyn'!AJ166, 1, 0)</f>
        <v>1</v>
      </c>
      <c r="AK166" s="36">
        <f>IF('Coding - Chris'!AK166='Coding - Carolyn'!AK166, 1, 0)</f>
        <v>1</v>
      </c>
      <c r="AL166" s="36">
        <f>IF('Coding - Chris'!AL166='Coding - Carolyn'!AL166, 1, 0)</f>
        <v>1</v>
      </c>
      <c r="AM166" s="36">
        <f>IF('Coding - Chris'!AM166='Coding - Carolyn'!AM166, 1, 0)</f>
        <v>1</v>
      </c>
      <c r="AN166" s="36">
        <f>IF('Coding - Chris'!AN166='Coding - Carolyn'!AN166, 1, 0)</f>
        <v>1</v>
      </c>
      <c r="AO166" s="36">
        <f>IF('Coding - Chris'!AO166='Coding - Carolyn'!AO166, 1, 0)</f>
        <v>1</v>
      </c>
      <c r="AP166" s="36"/>
      <c r="AQ166" s="36">
        <f>IF('Coding - Chris'!AQ166='Coding - Carolyn'!AQ166, 1, 0)</f>
        <v>1</v>
      </c>
      <c r="AR166" s="36">
        <f>IF('Coding - Chris'!AR166='Coding - Carolyn'!AR166, 1, 0)</f>
        <v>1</v>
      </c>
      <c r="AS166" s="36">
        <f>IF('Coding - Chris'!AS166='Coding - Carolyn'!AS166, 1, 0)</f>
        <v>1</v>
      </c>
      <c r="AT166" s="36">
        <f>IF('Coding - Chris'!AT166='Coding - Carolyn'!AT166, 1, 0)</f>
        <v>1</v>
      </c>
      <c r="AU166" s="36">
        <f>IF('Coding - Chris'!AU166='Coding - Carolyn'!AU166, 1, 0)</f>
        <v>1</v>
      </c>
      <c r="AV166" s="36">
        <f>IF('Coding - Chris'!AV166='Coding - Carolyn'!AV166, 1, 0)</f>
        <v>1</v>
      </c>
      <c r="AW166" s="36">
        <f>IF('Coding - Chris'!AW166='Coding - Carolyn'!AW166, 1, 0)</f>
        <v>1</v>
      </c>
      <c r="AX166" s="36">
        <f>IF('Coding - Chris'!AX166='Coding - Carolyn'!AX166, 1, 0)</f>
        <v>1</v>
      </c>
      <c r="AY166" s="36">
        <f>IF('Coding - Chris'!AY166='Coding - Carolyn'!AY166, 1, 0)</f>
        <v>1</v>
      </c>
      <c r="AZ166" s="36">
        <f>IF('Coding - Chris'!AZ166='Coding - Carolyn'!AZ166, 1, 0)</f>
        <v>1</v>
      </c>
      <c r="BA166" s="36"/>
      <c r="BB166" s="36">
        <f>IF('Coding - Chris'!BB166='Coding - Carolyn'!BB166, 1, 0)</f>
        <v>1</v>
      </c>
      <c r="BC166" s="36">
        <f>IF('Coding - Chris'!BC166='Coding - Carolyn'!BC166, 1, 0)</f>
        <v>1</v>
      </c>
      <c r="BD166" s="36">
        <f>IF('Coding - Chris'!BD166='Coding - Carolyn'!BD166, 1, 0)</f>
        <v>1</v>
      </c>
      <c r="BE166" s="36">
        <f>IF('Coding - Chris'!BE166='Coding - Carolyn'!BE166, 1, 0)</f>
        <v>1</v>
      </c>
      <c r="BF166" s="36">
        <f>IF('Coding - Chris'!BF166='Coding - Carolyn'!BF166, 1, 0)</f>
        <v>1</v>
      </c>
      <c r="BG166" s="36">
        <f>IF('Coding - Chris'!BG166='Coding - Carolyn'!BG166, 1, 0)</f>
        <v>1</v>
      </c>
      <c r="BH166" s="36">
        <f>IF('Coding - Chris'!BH166='Coding - Carolyn'!BH166, 1, 0)</f>
        <v>1</v>
      </c>
      <c r="BI166" s="36">
        <f>IF('Coding - Chris'!BI166='Coding - Carolyn'!BI166, 1, 0)</f>
        <v>1</v>
      </c>
      <c r="BJ166" s="36">
        <f>IF('Coding - Chris'!BJ166='Coding - Carolyn'!BJ166, 1, 0)</f>
        <v>1</v>
      </c>
      <c r="BK166" s="36">
        <f>IF('Coding - Chris'!BK166='Coding - Carolyn'!BK166, 1, 0)</f>
        <v>1</v>
      </c>
      <c r="BL166" s="36">
        <f>IF('Coding - Chris'!BL166='Coding - Carolyn'!BL166, 1, 0)</f>
        <v>1</v>
      </c>
      <c r="BM166" s="36">
        <f>IF('Coding - Chris'!BM166='Coding - Carolyn'!BM166, 1, 0)</f>
        <v>1</v>
      </c>
      <c r="BN166" s="36">
        <f>IF('Coding - Chris'!BN166='Coding - Carolyn'!BN166, 1, 0)</f>
        <v>1</v>
      </c>
      <c r="BO166" s="36">
        <f>IF('Coding - Chris'!BO166='Coding - Carolyn'!BO166, 1, 0)</f>
        <v>1</v>
      </c>
      <c r="BP166" s="36">
        <f>IF('Coding - Chris'!BP166='Coding - Carolyn'!BP166, 1, 0)</f>
        <v>1</v>
      </c>
      <c r="BQ166" s="36">
        <f>IF('Coding - Chris'!BQ166='Coding - Carolyn'!BQ166, 1, 0)</f>
        <v>1</v>
      </c>
      <c r="BR166" s="36">
        <f>IF('Coding - Chris'!BR166='Coding - Carolyn'!BR166, 1, 0)</f>
        <v>1</v>
      </c>
      <c r="BS166" s="36">
        <f>IF('Coding - Chris'!BS166='Coding - Carolyn'!BS166, 1, 0)</f>
        <v>1</v>
      </c>
      <c r="BT166" s="36">
        <f>IF('Coding - Chris'!BT166='Coding - Carolyn'!BT166, 1, 0)</f>
        <v>1</v>
      </c>
      <c r="BV166" s="36">
        <f>IF('Coding - Chris'!BV166='Coding - Carolyn'!BV166, 1, 0)</f>
        <v>1</v>
      </c>
    </row>
    <row r="167" spans="1:74" ht="17.100000000000001" thickBot="1">
      <c r="A167" s="52">
        <v>315</v>
      </c>
      <c r="B167" s="44"/>
      <c r="C167" s="44"/>
      <c r="D167" s="44"/>
      <c r="E167" s="44"/>
      <c r="F167" s="44"/>
      <c r="H167" s="36">
        <f>IF('Coding - Chris'!H167='Coding - Carolyn'!H167, 1, 0)</f>
        <v>1</v>
      </c>
      <c r="I167" s="36">
        <f>IF('Coding - Chris'!I167='Coding - Carolyn'!I167, 1, 0)</f>
        <v>1</v>
      </c>
      <c r="J167" s="36">
        <f>IF('Coding - Chris'!J167='Coding - Carolyn'!J167, 1, 0)</f>
        <v>1</v>
      </c>
      <c r="K167" s="36">
        <f>IF('Coding - Chris'!K167='Coding - Carolyn'!K167, 1, 0)</f>
        <v>1</v>
      </c>
      <c r="L167" s="36">
        <f>IF('Coding - Chris'!L167='Coding - Carolyn'!L167, 1, 0)</f>
        <v>1</v>
      </c>
      <c r="M167" s="36">
        <f>IF('Coding - Chris'!M167='Coding - Carolyn'!M167, 1, 0)</f>
        <v>1</v>
      </c>
      <c r="N167" s="36"/>
      <c r="O167" s="36">
        <f>IF('Coding - Chris'!O167='Coding - Carolyn'!O167, 1, 0)</f>
        <v>1</v>
      </c>
      <c r="P167" s="36">
        <f>IF('Coding - Chris'!P167='Coding - Carolyn'!P167, 1, 0)</f>
        <v>1</v>
      </c>
      <c r="Q167" s="36">
        <f>IF('Coding - Chris'!Q167='Coding - Carolyn'!Q167, 1, 0)</f>
        <v>1</v>
      </c>
      <c r="R167" s="36">
        <f>IF('Coding - Chris'!R167='Coding - Carolyn'!R167, 1, 0)</f>
        <v>1</v>
      </c>
      <c r="S167" s="36">
        <f>IF('Coding - Chris'!S167='Coding - Carolyn'!S167, 1, 0)</f>
        <v>1</v>
      </c>
      <c r="T167" s="36">
        <f>IF('Coding - Chris'!T167='Coding - Carolyn'!T167, 1, 0)</f>
        <v>1</v>
      </c>
      <c r="U167" s="36">
        <f>IF('Coding - Chris'!U167='Coding - Carolyn'!U167, 1, 0)</f>
        <v>1</v>
      </c>
      <c r="V167" s="36">
        <f>IF('Coding - Chris'!V167='Coding - Carolyn'!V167, 1, 0)</f>
        <v>1</v>
      </c>
      <c r="W167" s="36">
        <f>IF('Coding - Chris'!W167='Coding - Carolyn'!W167, 1, 0)</f>
        <v>1</v>
      </c>
      <c r="X167" s="36">
        <f>IF('Coding - Chris'!X167='Coding - Carolyn'!X167, 1, 0)</f>
        <v>1</v>
      </c>
      <c r="Y167" s="36">
        <f>IF('Coding - Chris'!Y167='Coding - Carolyn'!Y167, 1, 0)</f>
        <v>1</v>
      </c>
      <c r="Z167" s="36">
        <f>IF('Coding - Chris'!Z167='Coding - Carolyn'!Z167, 1, 0)</f>
        <v>1</v>
      </c>
      <c r="AA167" s="36">
        <f>IF('Coding - Chris'!AA167='Coding - Carolyn'!AA167, 1, 0)</f>
        <v>1</v>
      </c>
      <c r="AB167" s="36">
        <f>IF('Coding - Chris'!AB167='Coding - Carolyn'!AB167, 1, 0)</f>
        <v>1</v>
      </c>
      <c r="AC167" s="36">
        <f>IF('Coding - Chris'!AC167='Coding - Carolyn'!AC167, 1, 0)</f>
        <v>1</v>
      </c>
      <c r="AD167" s="36">
        <f>IF('Coding - Chris'!AD167='Coding - Carolyn'!AD167, 1, 0)</f>
        <v>1</v>
      </c>
      <c r="AE167" s="36">
        <f>IF('Coding - Chris'!AE167='Coding - Carolyn'!AE167, 1, 0)</f>
        <v>1</v>
      </c>
      <c r="AF167" s="36">
        <f>IF('Coding - Chris'!AF167='Coding - Carolyn'!AF167, 1, 0)</f>
        <v>1</v>
      </c>
      <c r="AG167" s="36"/>
      <c r="AH167" s="36">
        <f>IF('Coding - Chris'!AH167='Coding - Carolyn'!AH167, 1, 0)</f>
        <v>1</v>
      </c>
      <c r="AI167" s="36">
        <f>IF('Coding - Chris'!AI167='Coding - Carolyn'!AI167, 1, 0)</f>
        <v>1</v>
      </c>
      <c r="AJ167" s="36">
        <f>IF('Coding - Chris'!AJ167='Coding - Carolyn'!AJ167, 1, 0)</f>
        <v>1</v>
      </c>
      <c r="AK167" s="36">
        <f>IF('Coding - Chris'!AK167='Coding - Carolyn'!AK167, 1, 0)</f>
        <v>1</v>
      </c>
      <c r="AL167" s="36">
        <f>IF('Coding - Chris'!AL167='Coding - Carolyn'!AL167, 1, 0)</f>
        <v>1</v>
      </c>
      <c r="AM167" s="36">
        <f>IF('Coding - Chris'!AM167='Coding - Carolyn'!AM167, 1, 0)</f>
        <v>1</v>
      </c>
      <c r="AN167" s="36">
        <f>IF('Coding - Chris'!AN167='Coding - Carolyn'!AN167, 1, 0)</f>
        <v>1</v>
      </c>
      <c r="AO167" s="36">
        <f>IF('Coding - Chris'!AO167='Coding - Carolyn'!AO167, 1, 0)</f>
        <v>1</v>
      </c>
      <c r="AP167" s="36"/>
      <c r="AQ167" s="36">
        <f>IF('Coding - Chris'!AQ167='Coding - Carolyn'!AQ167, 1, 0)</f>
        <v>1</v>
      </c>
      <c r="AR167" s="36">
        <f>IF('Coding - Chris'!AR167='Coding - Carolyn'!AR167, 1, 0)</f>
        <v>1</v>
      </c>
      <c r="AS167" s="36">
        <f>IF('Coding - Chris'!AS167='Coding - Carolyn'!AS167, 1, 0)</f>
        <v>1</v>
      </c>
      <c r="AT167" s="36">
        <f>IF('Coding - Chris'!AT167='Coding - Carolyn'!AT167, 1, 0)</f>
        <v>1</v>
      </c>
      <c r="AU167" s="36">
        <f>IF('Coding - Chris'!AU167='Coding - Carolyn'!AU167, 1, 0)</f>
        <v>1</v>
      </c>
      <c r="AV167" s="36">
        <f>IF('Coding - Chris'!AV167='Coding - Carolyn'!AV167, 1, 0)</f>
        <v>1</v>
      </c>
      <c r="AW167" s="36">
        <f>IF('Coding - Chris'!AW167='Coding - Carolyn'!AW167, 1, 0)</f>
        <v>1</v>
      </c>
      <c r="AX167" s="36">
        <f>IF('Coding - Chris'!AX167='Coding - Carolyn'!AX167, 1, 0)</f>
        <v>1</v>
      </c>
      <c r="AY167" s="36">
        <f>IF('Coding - Chris'!AY167='Coding - Carolyn'!AY167, 1, 0)</f>
        <v>1</v>
      </c>
      <c r="AZ167" s="36">
        <f>IF('Coding - Chris'!AZ167='Coding - Carolyn'!AZ167, 1, 0)</f>
        <v>1</v>
      </c>
      <c r="BA167" s="36"/>
      <c r="BB167" s="36">
        <f>IF('Coding - Chris'!BB167='Coding - Carolyn'!BB167, 1, 0)</f>
        <v>1</v>
      </c>
      <c r="BC167" s="36">
        <f>IF('Coding - Chris'!BC167='Coding - Carolyn'!BC167, 1, 0)</f>
        <v>1</v>
      </c>
      <c r="BD167" s="36">
        <f>IF('Coding - Chris'!BD167='Coding - Carolyn'!BD167, 1, 0)</f>
        <v>1</v>
      </c>
      <c r="BE167" s="36">
        <f>IF('Coding - Chris'!BE167='Coding - Carolyn'!BE167, 1, 0)</f>
        <v>1</v>
      </c>
      <c r="BF167" s="36">
        <f>IF('Coding - Chris'!BF167='Coding - Carolyn'!BF167, 1, 0)</f>
        <v>1</v>
      </c>
      <c r="BG167" s="36">
        <f>IF('Coding - Chris'!BG167='Coding - Carolyn'!BG167, 1, 0)</f>
        <v>1</v>
      </c>
      <c r="BH167" s="36">
        <f>IF('Coding - Chris'!BH167='Coding - Carolyn'!BH167, 1, 0)</f>
        <v>1</v>
      </c>
      <c r="BI167" s="36">
        <f>IF('Coding - Chris'!BI167='Coding - Carolyn'!BI167, 1, 0)</f>
        <v>1</v>
      </c>
      <c r="BJ167" s="36">
        <f>IF('Coding - Chris'!BJ167='Coding - Carolyn'!BJ167, 1, 0)</f>
        <v>1</v>
      </c>
      <c r="BK167" s="36">
        <f>IF('Coding - Chris'!BK167='Coding - Carolyn'!BK167, 1, 0)</f>
        <v>1</v>
      </c>
      <c r="BL167" s="36">
        <f>IF('Coding - Chris'!BL167='Coding - Carolyn'!BL167, 1, 0)</f>
        <v>1</v>
      </c>
      <c r="BM167" s="36">
        <f>IF('Coding - Chris'!BM167='Coding - Carolyn'!BM167, 1, 0)</f>
        <v>1</v>
      </c>
      <c r="BN167" s="36">
        <f>IF('Coding - Chris'!BN167='Coding - Carolyn'!BN167, 1, 0)</f>
        <v>1</v>
      </c>
      <c r="BO167" s="36">
        <f>IF('Coding - Chris'!BO167='Coding - Carolyn'!BO167, 1, 0)</f>
        <v>1</v>
      </c>
      <c r="BP167" s="36">
        <f>IF('Coding - Chris'!BP167='Coding - Carolyn'!BP167, 1, 0)</f>
        <v>1</v>
      </c>
      <c r="BQ167" s="36">
        <f>IF('Coding - Chris'!BQ167='Coding - Carolyn'!BQ167, 1, 0)</f>
        <v>1</v>
      </c>
      <c r="BR167" s="36">
        <f>IF('Coding - Chris'!BR167='Coding - Carolyn'!BR167, 1, 0)</f>
        <v>1</v>
      </c>
      <c r="BS167" s="36">
        <f>IF('Coding - Chris'!BS167='Coding - Carolyn'!BS167, 1, 0)</f>
        <v>1</v>
      </c>
      <c r="BT167" s="36">
        <f>IF('Coding - Chris'!BT167='Coding - Carolyn'!BT167, 1, 0)</f>
        <v>1</v>
      </c>
      <c r="BV167" s="36">
        <f>IF('Coding - Chris'!BV167='Coding - Carolyn'!BV167, 1, 0)</f>
        <v>1</v>
      </c>
    </row>
    <row r="168" spans="1:74" ht="17.100000000000001" thickBot="1">
      <c r="A168" s="52"/>
      <c r="B168" s="44"/>
      <c r="C168" s="44"/>
      <c r="D168" s="44"/>
      <c r="E168" s="44"/>
      <c r="F168" s="44"/>
      <c r="H168" s="36">
        <f>IF('Coding - Chris'!H168='Coding - Carolyn'!H168, 1, 0)</f>
        <v>1</v>
      </c>
      <c r="I168" s="36">
        <f>IF('Coding - Chris'!I168='Coding - Carolyn'!I168, 1, 0)</f>
        <v>1</v>
      </c>
      <c r="J168" s="36">
        <f>IF('Coding - Chris'!J168='Coding - Carolyn'!J168, 1, 0)</f>
        <v>1</v>
      </c>
      <c r="K168" s="36">
        <f>IF('Coding - Chris'!K168='Coding - Carolyn'!K168, 1, 0)</f>
        <v>1</v>
      </c>
      <c r="L168" s="36">
        <f>IF('Coding - Chris'!L168='Coding - Carolyn'!L168, 1, 0)</f>
        <v>1</v>
      </c>
      <c r="M168" s="36">
        <f>IF('Coding - Chris'!M168='Coding - Carolyn'!M168, 1, 0)</f>
        <v>1</v>
      </c>
      <c r="N168" s="36"/>
      <c r="O168" s="36">
        <f>IF('Coding - Chris'!O168='Coding - Carolyn'!O168, 1, 0)</f>
        <v>1</v>
      </c>
      <c r="P168" s="36">
        <f>IF('Coding - Chris'!P168='Coding - Carolyn'!P168, 1, 0)</f>
        <v>1</v>
      </c>
      <c r="Q168" s="36">
        <f>IF('Coding - Chris'!Q168='Coding - Carolyn'!Q168, 1, 0)</f>
        <v>1</v>
      </c>
      <c r="R168" s="36">
        <f>IF('Coding - Chris'!R168='Coding - Carolyn'!R168, 1, 0)</f>
        <v>1</v>
      </c>
      <c r="S168" s="36">
        <f>IF('Coding - Chris'!S168='Coding - Carolyn'!S168, 1, 0)</f>
        <v>1</v>
      </c>
      <c r="T168" s="36">
        <f>IF('Coding - Chris'!T168='Coding - Carolyn'!T168, 1, 0)</f>
        <v>1</v>
      </c>
      <c r="U168" s="36">
        <f>IF('Coding - Chris'!U168='Coding - Carolyn'!U168, 1, 0)</f>
        <v>1</v>
      </c>
      <c r="V168" s="36">
        <f>IF('Coding - Chris'!V168='Coding - Carolyn'!V168, 1, 0)</f>
        <v>1</v>
      </c>
      <c r="W168" s="36">
        <f>IF('Coding - Chris'!W168='Coding - Carolyn'!W168, 1, 0)</f>
        <v>1</v>
      </c>
      <c r="X168" s="36">
        <f>IF('Coding - Chris'!X168='Coding - Carolyn'!X168, 1, 0)</f>
        <v>1</v>
      </c>
      <c r="Y168" s="36">
        <f>IF('Coding - Chris'!Y168='Coding - Carolyn'!Y168, 1, 0)</f>
        <v>1</v>
      </c>
      <c r="Z168" s="36">
        <f>IF('Coding - Chris'!Z168='Coding - Carolyn'!Z168, 1, 0)</f>
        <v>1</v>
      </c>
      <c r="AA168" s="36">
        <f>IF('Coding - Chris'!AA168='Coding - Carolyn'!AA168, 1, 0)</f>
        <v>1</v>
      </c>
      <c r="AB168" s="36">
        <f>IF('Coding - Chris'!AB168='Coding - Carolyn'!AB168, 1, 0)</f>
        <v>1</v>
      </c>
      <c r="AC168" s="36">
        <f>IF('Coding - Chris'!AC168='Coding - Carolyn'!AC168, 1, 0)</f>
        <v>1</v>
      </c>
      <c r="AD168" s="36">
        <f>IF('Coding - Chris'!AD168='Coding - Carolyn'!AD168, 1, 0)</f>
        <v>1</v>
      </c>
      <c r="AE168" s="36">
        <f>IF('Coding - Chris'!AE168='Coding - Carolyn'!AE168, 1, 0)</f>
        <v>1</v>
      </c>
      <c r="AF168" s="36">
        <f>IF('Coding - Chris'!AF168='Coding - Carolyn'!AF168, 1, 0)</f>
        <v>1</v>
      </c>
      <c r="AG168" s="36"/>
      <c r="AH168" s="36">
        <f>IF('Coding - Chris'!AH168='Coding - Carolyn'!AH168, 1, 0)</f>
        <v>1</v>
      </c>
      <c r="AI168" s="36">
        <f>IF('Coding - Chris'!AI168='Coding - Carolyn'!AI168, 1, 0)</f>
        <v>1</v>
      </c>
      <c r="AJ168" s="36">
        <f>IF('Coding - Chris'!AJ168='Coding - Carolyn'!AJ168, 1, 0)</f>
        <v>1</v>
      </c>
      <c r="AK168" s="36">
        <f>IF('Coding - Chris'!AK168='Coding - Carolyn'!AK168, 1, 0)</f>
        <v>1</v>
      </c>
      <c r="AL168" s="36">
        <f>IF('Coding - Chris'!AL168='Coding - Carolyn'!AL168, 1, 0)</f>
        <v>1</v>
      </c>
      <c r="AM168" s="36">
        <f>IF('Coding - Chris'!AM168='Coding - Carolyn'!AM168, 1, 0)</f>
        <v>1</v>
      </c>
      <c r="AN168" s="36">
        <f>IF('Coding - Chris'!AN168='Coding - Carolyn'!AN168, 1, 0)</f>
        <v>1</v>
      </c>
      <c r="AO168" s="36">
        <f>IF('Coding - Chris'!AO168='Coding - Carolyn'!AO168, 1, 0)</f>
        <v>1</v>
      </c>
      <c r="AP168" s="36"/>
      <c r="AQ168" s="36">
        <f>IF('Coding - Chris'!AQ168='Coding - Carolyn'!AQ168, 1, 0)</f>
        <v>1</v>
      </c>
      <c r="AR168" s="36">
        <f>IF('Coding - Chris'!AR168='Coding - Carolyn'!AR168, 1, 0)</f>
        <v>1</v>
      </c>
      <c r="AS168" s="36">
        <f>IF('Coding - Chris'!AS168='Coding - Carolyn'!AS168, 1, 0)</f>
        <v>1</v>
      </c>
      <c r="AT168" s="36">
        <f>IF('Coding - Chris'!AT168='Coding - Carolyn'!AT168, 1, 0)</f>
        <v>1</v>
      </c>
      <c r="AU168" s="36">
        <f>IF('Coding - Chris'!AU168='Coding - Carolyn'!AU168, 1, 0)</f>
        <v>1</v>
      </c>
      <c r="AV168" s="36">
        <f>IF('Coding - Chris'!AV168='Coding - Carolyn'!AV168, 1, 0)</f>
        <v>1</v>
      </c>
      <c r="AW168" s="36">
        <f>IF('Coding - Chris'!AW168='Coding - Carolyn'!AW168, 1, 0)</f>
        <v>1</v>
      </c>
      <c r="AX168" s="36">
        <f>IF('Coding - Chris'!AX168='Coding - Carolyn'!AX168, 1, 0)</f>
        <v>1</v>
      </c>
      <c r="AY168" s="36">
        <f>IF('Coding - Chris'!AY168='Coding - Carolyn'!AY168, 1, 0)</f>
        <v>1</v>
      </c>
      <c r="AZ168" s="36">
        <f>IF('Coding - Chris'!AZ168='Coding - Carolyn'!AZ168, 1, 0)</f>
        <v>1</v>
      </c>
      <c r="BA168" s="36"/>
      <c r="BB168" s="36">
        <f>IF('Coding - Chris'!BB168='Coding - Carolyn'!BB168, 1, 0)</f>
        <v>1</v>
      </c>
      <c r="BC168" s="36">
        <f>IF('Coding - Chris'!BC168='Coding - Carolyn'!BC168, 1, 0)</f>
        <v>1</v>
      </c>
      <c r="BD168" s="36">
        <f>IF('Coding - Chris'!BD168='Coding - Carolyn'!BD168, 1, 0)</f>
        <v>1</v>
      </c>
      <c r="BE168" s="36">
        <f>IF('Coding - Chris'!BE168='Coding - Carolyn'!BE168, 1, 0)</f>
        <v>1</v>
      </c>
      <c r="BF168" s="36">
        <f>IF('Coding - Chris'!BF168='Coding - Carolyn'!BF168, 1, 0)</f>
        <v>1</v>
      </c>
      <c r="BG168" s="36">
        <f>IF('Coding - Chris'!BG168='Coding - Carolyn'!BG168, 1, 0)</f>
        <v>1</v>
      </c>
      <c r="BH168" s="36">
        <f>IF('Coding - Chris'!BH168='Coding - Carolyn'!BH168, 1, 0)</f>
        <v>1</v>
      </c>
      <c r="BI168" s="36">
        <f>IF('Coding - Chris'!BI168='Coding - Carolyn'!BI168, 1, 0)</f>
        <v>1</v>
      </c>
      <c r="BJ168" s="36">
        <f>IF('Coding - Chris'!BJ168='Coding - Carolyn'!BJ168, 1, 0)</f>
        <v>1</v>
      </c>
      <c r="BK168" s="36">
        <f>IF('Coding - Chris'!BK168='Coding - Carolyn'!BK168, 1, 0)</f>
        <v>1</v>
      </c>
      <c r="BL168" s="36">
        <f>IF('Coding - Chris'!BL168='Coding - Carolyn'!BL168, 1, 0)</f>
        <v>1</v>
      </c>
      <c r="BM168" s="36">
        <f>IF('Coding - Chris'!BM168='Coding - Carolyn'!BM168, 1, 0)</f>
        <v>1</v>
      </c>
      <c r="BN168" s="36">
        <f>IF('Coding - Chris'!BN168='Coding - Carolyn'!BN168, 1, 0)</f>
        <v>1</v>
      </c>
      <c r="BO168" s="36">
        <f>IF('Coding - Chris'!BO168='Coding - Carolyn'!BO168, 1, 0)</f>
        <v>1</v>
      </c>
      <c r="BP168" s="36">
        <f>IF('Coding - Chris'!BP168='Coding - Carolyn'!BP168, 1, 0)</f>
        <v>1</v>
      </c>
      <c r="BQ168" s="36">
        <f>IF('Coding - Chris'!BQ168='Coding - Carolyn'!BQ168, 1, 0)</f>
        <v>1</v>
      </c>
      <c r="BR168" s="36">
        <f>IF('Coding - Chris'!BR168='Coding - Carolyn'!BR168, 1, 0)</f>
        <v>1</v>
      </c>
      <c r="BS168" s="36">
        <f>IF('Coding - Chris'!BS168='Coding - Carolyn'!BS168, 1, 0)</f>
        <v>1</v>
      </c>
      <c r="BT168" s="36">
        <f>IF('Coding - Chris'!BT168='Coding - Carolyn'!BT168, 1, 0)</f>
        <v>1</v>
      </c>
      <c r="BV168" s="36">
        <f>IF('Coding - Chris'!BV168='Coding - Carolyn'!BV168, 1, 0)</f>
        <v>1</v>
      </c>
    </row>
    <row r="169" spans="1:74" ht="17.100000000000001" thickBot="1">
      <c r="A169" s="52">
        <v>316</v>
      </c>
      <c r="B169" s="44"/>
      <c r="C169" s="44"/>
      <c r="D169" s="44"/>
      <c r="E169" s="44"/>
      <c r="F169" s="44"/>
      <c r="H169" s="36">
        <f>IF('Coding - Chris'!H169='Coding - Carolyn'!H169, 1, 0)</f>
        <v>1</v>
      </c>
      <c r="I169" s="36">
        <f>IF('Coding - Chris'!I169='Coding - Carolyn'!I169, 1, 0)</f>
        <v>1</v>
      </c>
      <c r="J169" s="36">
        <f>IF('Coding - Chris'!J169='Coding - Carolyn'!J169, 1, 0)</f>
        <v>1</v>
      </c>
      <c r="K169" s="36">
        <f>IF('Coding - Chris'!K169='Coding - Carolyn'!K169, 1, 0)</f>
        <v>1</v>
      </c>
      <c r="L169" s="36">
        <f>IF('Coding - Chris'!L169='Coding - Carolyn'!L169, 1, 0)</f>
        <v>1</v>
      </c>
      <c r="M169" s="36">
        <f>IF('Coding - Chris'!M169='Coding - Carolyn'!M169, 1, 0)</f>
        <v>1</v>
      </c>
      <c r="N169" s="36"/>
      <c r="O169" s="36">
        <f>IF('Coding - Chris'!O169='Coding - Carolyn'!O169, 1, 0)</f>
        <v>1</v>
      </c>
      <c r="P169" s="36">
        <f>IF('Coding - Chris'!P169='Coding - Carolyn'!P169, 1, 0)</f>
        <v>1</v>
      </c>
      <c r="Q169" s="36">
        <f>IF('Coding - Chris'!Q169='Coding - Carolyn'!Q169, 1, 0)</f>
        <v>1</v>
      </c>
      <c r="R169" s="36">
        <f>IF('Coding - Chris'!R169='Coding - Carolyn'!R169, 1, 0)</f>
        <v>1</v>
      </c>
      <c r="S169" s="36">
        <f>IF('Coding - Chris'!S169='Coding - Carolyn'!S169, 1, 0)</f>
        <v>1</v>
      </c>
      <c r="T169" s="36">
        <f>IF('Coding - Chris'!T169='Coding - Carolyn'!T169, 1, 0)</f>
        <v>1</v>
      </c>
      <c r="U169" s="36">
        <f>IF('Coding - Chris'!U169='Coding - Carolyn'!U169, 1, 0)</f>
        <v>1</v>
      </c>
      <c r="V169" s="36">
        <f>IF('Coding - Chris'!V169='Coding - Carolyn'!V169, 1, 0)</f>
        <v>1</v>
      </c>
      <c r="W169" s="36">
        <f>IF('Coding - Chris'!W169='Coding - Carolyn'!W169, 1, 0)</f>
        <v>1</v>
      </c>
      <c r="X169" s="36">
        <f>IF('Coding - Chris'!X169='Coding - Carolyn'!X169, 1, 0)</f>
        <v>1</v>
      </c>
      <c r="Y169" s="36">
        <f>IF('Coding - Chris'!Y169='Coding - Carolyn'!Y169, 1, 0)</f>
        <v>1</v>
      </c>
      <c r="Z169" s="36">
        <f>IF('Coding - Chris'!Z169='Coding - Carolyn'!Z169, 1, 0)</f>
        <v>1</v>
      </c>
      <c r="AA169" s="36">
        <f>IF('Coding - Chris'!AA169='Coding - Carolyn'!AA169, 1, 0)</f>
        <v>1</v>
      </c>
      <c r="AB169" s="36">
        <f>IF('Coding - Chris'!AB169='Coding - Carolyn'!AB169, 1, 0)</f>
        <v>1</v>
      </c>
      <c r="AC169" s="36">
        <f>IF('Coding - Chris'!AC169='Coding - Carolyn'!AC169, 1, 0)</f>
        <v>1</v>
      </c>
      <c r="AD169" s="36">
        <f>IF('Coding - Chris'!AD169='Coding - Carolyn'!AD169, 1, 0)</f>
        <v>1</v>
      </c>
      <c r="AE169" s="36">
        <f>IF('Coding - Chris'!AE169='Coding - Carolyn'!AE169, 1, 0)</f>
        <v>1</v>
      </c>
      <c r="AF169" s="36">
        <f>IF('Coding - Chris'!AF169='Coding - Carolyn'!AF169, 1, 0)</f>
        <v>1</v>
      </c>
      <c r="AG169" s="36"/>
      <c r="AH169" s="36">
        <f>IF('Coding - Chris'!AH169='Coding - Carolyn'!AH169, 1, 0)</f>
        <v>1</v>
      </c>
      <c r="AI169" s="36">
        <f>IF('Coding - Chris'!AI169='Coding - Carolyn'!AI169, 1, 0)</f>
        <v>1</v>
      </c>
      <c r="AJ169" s="36">
        <f>IF('Coding - Chris'!AJ169='Coding - Carolyn'!AJ169, 1, 0)</f>
        <v>1</v>
      </c>
      <c r="AK169" s="36">
        <f>IF('Coding - Chris'!AK169='Coding - Carolyn'!AK169, 1, 0)</f>
        <v>1</v>
      </c>
      <c r="AL169" s="36">
        <f>IF('Coding - Chris'!AL169='Coding - Carolyn'!AL169, 1, 0)</f>
        <v>1</v>
      </c>
      <c r="AM169" s="36">
        <f>IF('Coding - Chris'!AM169='Coding - Carolyn'!AM169, 1, 0)</f>
        <v>1</v>
      </c>
      <c r="AN169" s="36">
        <f>IF('Coding - Chris'!AN169='Coding - Carolyn'!AN169, 1, 0)</f>
        <v>1</v>
      </c>
      <c r="AO169" s="36">
        <f>IF('Coding - Chris'!AO169='Coding - Carolyn'!AO169, 1, 0)</f>
        <v>1</v>
      </c>
      <c r="AP169" s="36"/>
      <c r="AQ169" s="36">
        <f>IF('Coding - Chris'!AQ169='Coding - Carolyn'!AQ169, 1, 0)</f>
        <v>1</v>
      </c>
      <c r="AR169" s="36">
        <f>IF('Coding - Chris'!AR169='Coding - Carolyn'!AR169, 1, 0)</f>
        <v>1</v>
      </c>
      <c r="AS169" s="36">
        <f>IF('Coding - Chris'!AS169='Coding - Carolyn'!AS169, 1, 0)</f>
        <v>1</v>
      </c>
      <c r="AT169" s="36">
        <f>IF('Coding - Chris'!AT169='Coding - Carolyn'!AT169, 1, 0)</f>
        <v>1</v>
      </c>
      <c r="AU169" s="36">
        <f>IF('Coding - Chris'!AU169='Coding - Carolyn'!AU169, 1, 0)</f>
        <v>1</v>
      </c>
      <c r="AV169" s="36">
        <f>IF('Coding - Chris'!AV169='Coding - Carolyn'!AV169, 1, 0)</f>
        <v>1</v>
      </c>
      <c r="AW169" s="36">
        <f>IF('Coding - Chris'!AW169='Coding - Carolyn'!AW169, 1, 0)</f>
        <v>1</v>
      </c>
      <c r="AX169" s="36">
        <f>IF('Coding - Chris'!AX169='Coding - Carolyn'!AX169, 1, 0)</f>
        <v>1</v>
      </c>
      <c r="AY169" s="36">
        <f>IF('Coding - Chris'!AY169='Coding - Carolyn'!AY169, 1, 0)</f>
        <v>1</v>
      </c>
      <c r="AZ169" s="36">
        <f>IF('Coding - Chris'!AZ169='Coding - Carolyn'!AZ169, 1, 0)</f>
        <v>1</v>
      </c>
      <c r="BA169" s="36"/>
      <c r="BB169" s="36">
        <f>IF('Coding - Chris'!BB169='Coding - Carolyn'!BB169, 1, 0)</f>
        <v>1</v>
      </c>
      <c r="BC169" s="36">
        <f>IF('Coding - Chris'!BC169='Coding - Carolyn'!BC169, 1, 0)</f>
        <v>1</v>
      </c>
      <c r="BD169" s="36">
        <f>IF('Coding - Chris'!BD169='Coding - Carolyn'!BD169, 1, 0)</f>
        <v>1</v>
      </c>
      <c r="BE169" s="36">
        <f>IF('Coding - Chris'!BE169='Coding - Carolyn'!BE169, 1, 0)</f>
        <v>1</v>
      </c>
      <c r="BF169" s="36">
        <f>IF('Coding - Chris'!BF169='Coding - Carolyn'!BF169, 1, 0)</f>
        <v>1</v>
      </c>
      <c r="BG169" s="36">
        <f>IF('Coding - Chris'!BG169='Coding - Carolyn'!BG169, 1, 0)</f>
        <v>1</v>
      </c>
      <c r="BH169" s="36">
        <f>IF('Coding - Chris'!BH169='Coding - Carolyn'!BH169, 1, 0)</f>
        <v>1</v>
      </c>
      <c r="BI169" s="36">
        <f>IF('Coding - Chris'!BI169='Coding - Carolyn'!BI169, 1, 0)</f>
        <v>1</v>
      </c>
      <c r="BJ169" s="36">
        <f>IF('Coding - Chris'!BJ169='Coding - Carolyn'!BJ169, 1, 0)</f>
        <v>1</v>
      </c>
      <c r="BK169" s="36">
        <f>IF('Coding - Chris'!BK169='Coding - Carolyn'!BK169, 1, 0)</f>
        <v>1</v>
      </c>
      <c r="BL169" s="36">
        <f>IF('Coding - Chris'!BL169='Coding - Carolyn'!BL169, 1, 0)</f>
        <v>1</v>
      </c>
      <c r="BM169" s="36">
        <f>IF('Coding - Chris'!BM169='Coding - Carolyn'!BM169, 1, 0)</f>
        <v>1</v>
      </c>
      <c r="BN169" s="36">
        <f>IF('Coding - Chris'!BN169='Coding - Carolyn'!BN169, 1, 0)</f>
        <v>1</v>
      </c>
      <c r="BO169" s="36">
        <f>IF('Coding - Chris'!BO169='Coding - Carolyn'!BO169, 1, 0)</f>
        <v>1</v>
      </c>
      <c r="BP169" s="36">
        <f>IF('Coding - Chris'!BP169='Coding - Carolyn'!BP169, 1, 0)</f>
        <v>1</v>
      </c>
      <c r="BQ169" s="36">
        <f>IF('Coding - Chris'!BQ169='Coding - Carolyn'!BQ169, 1, 0)</f>
        <v>1</v>
      </c>
      <c r="BR169" s="36">
        <f>IF('Coding - Chris'!BR169='Coding - Carolyn'!BR169, 1, 0)</f>
        <v>1</v>
      </c>
      <c r="BS169" s="36">
        <f>IF('Coding - Chris'!BS169='Coding - Carolyn'!BS169, 1, 0)</f>
        <v>1</v>
      </c>
      <c r="BT169" s="36">
        <f>IF('Coding - Chris'!BT169='Coding - Carolyn'!BT169, 1, 0)</f>
        <v>1</v>
      </c>
      <c r="BV169" s="36">
        <f>IF('Coding - Chris'!BV169='Coding - Carolyn'!BV169, 1, 0)</f>
        <v>1</v>
      </c>
    </row>
    <row r="170" spans="1:74" ht="17.100000000000001" thickBot="1">
      <c r="A170" s="52"/>
      <c r="B170" s="44"/>
      <c r="C170" s="44"/>
      <c r="D170" s="44"/>
      <c r="E170" s="44"/>
      <c r="F170" s="44"/>
      <c r="H170" s="36">
        <f>IF('Coding - Chris'!H170='Coding - Carolyn'!H170, 1, 0)</f>
        <v>1</v>
      </c>
      <c r="I170" s="36">
        <f>IF('Coding - Chris'!I170='Coding - Carolyn'!I170, 1, 0)</f>
        <v>1</v>
      </c>
      <c r="J170" s="36">
        <f>IF('Coding - Chris'!J170='Coding - Carolyn'!J170, 1, 0)</f>
        <v>1</v>
      </c>
      <c r="K170" s="36">
        <f>IF('Coding - Chris'!K170='Coding - Carolyn'!K170, 1, 0)</f>
        <v>1</v>
      </c>
      <c r="L170" s="36">
        <f>IF('Coding - Chris'!L170='Coding - Carolyn'!L170, 1, 0)</f>
        <v>1</v>
      </c>
      <c r="M170" s="36">
        <f>IF('Coding - Chris'!M170='Coding - Carolyn'!M170, 1, 0)</f>
        <v>1</v>
      </c>
      <c r="N170" s="36"/>
      <c r="O170" s="36">
        <f>IF('Coding - Chris'!O170='Coding - Carolyn'!O170, 1, 0)</f>
        <v>1</v>
      </c>
      <c r="P170" s="36">
        <f>IF('Coding - Chris'!P170='Coding - Carolyn'!P170, 1, 0)</f>
        <v>1</v>
      </c>
      <c r="Q170" s="36">
        <f>IF('Coding - Chris'!Q170='Coding - Carolyn'!Q170, 1, 0)</f>
        <v>1</v>
      </c>
      <c r="R170" s="36">
        <f>IF('Coding - Chris'!R170='Coding - Carolyn'!R170, 1, 0)</f>
        <v>1</v>
      </c>
      <c r="S170" s="36">
        <f>IF('Coding - Chris'!S170='Coding - Carolyn'!S170, 1, 0)</f>
        <v>1</v>
      </c>
      <c r="T170" s="36">
        <f>IF('Coding - Chris'!T170='Coding - Carolyn'!T170, 1, 0)</f>
        <v>1</v>
      </c>
      <c r="U170" s="36">
        <f>IF('Coding - Chris'!U170='Coding - Carolyn'!U170, 1, 0)</f>
        <v>1</v>
      </c>
      <c r="V170" s="36">
        <f>IF('Coding - Chris'!V170='Coding - Carolyn'!V170, 1, 0)</f>
        <v>1</v>
      </c>
      <c r="W170" s="36">
        <f>IF('Coding - Chris'!W170='Coding - Carolyn'!W170, 1, 0)</f>
        <v>1</v>
      </c>
      <c r="X170" s="36">
        <f>IF('Coding - Chris'!X170='Coding - Carolyn'!X170, 1, 0)</f>
        <v>1</v>
      </c>
      <c r="Y170" s="36">
        <f>IF('Coding - Chris'!Y170='Coding - Carolyn'!Y170, 1, 0)</f>
        <v>1</v>
      </c>
      <c r="Z170" s="36">
        <f>IF('Coding - Chris'!Z170='Coding - Carolyn'!Z170, 1, 0)</f>
        <v>1</v>
      </c>
      <c r="AA170" s="36">
        <f>IF('Coding - Chris'!AA170='Coding - Carolyn'!AA170, 1, 0)</f>
        <v>1</v>
      </c>
      <c r="AB170" s="36">
        <f>IF('Coding - Chris'!AB170='Coding - Carolyn'!AB170, 1, 0)</f>
        <v>1</v>
      </c>
      <c r="AC170" s="36">
        <f>IF('Coding - Chris'!AC170='Coding - Carolyn'!AC170, 1, 0)</f>
        <v>1</v>
      </c>
      <c r="AD170" s="36">
        <f>IF('Coding - Chris'!AD170='Coding - Carolyn'!AD170, 1, 0)</f>
        <v>1</v>
      </c>
      <c r="AE170" s="36">
        <f>IF('Coding - Chris'!AE170='Coding - Carolyn'!AE170, 1, 0)</f>
        <v>1</v>
      </c>
      <c r="AF170" s="36">
        <f>IF('Coding - Chris'!AF170='Coding - Carolyn'!AF170, 1, 0)</f>
        <v>1</v>
      </c>
      <c r="AG170" s="36"/>
      <c r="AH170" s="36">
        <f>IF('Coding - Chris'!AH170='Coding - Carolyn'!AH170, 1, 0)</f>
        <v>1</v>
      </c>
      <c r="AI170" s="36">
        <f>IF('Coding - Chris'!AI170='Coding - Carolyn'!AI170, 1, 0)</f>
        <v>1</v>
      </c>
      <c r="AJ170" s="36">
        <f>IF('Coding - Chris'!AJ170='Coding - Carolyn'!AJ170, 1, 0)</f>
        <v>1</v>
      </c>
      <c r="AK170" s="36">
        <f>IF('Coding - Chris'!AK170='Coding - Carolyn'!AK170, 1, 0)</f>
        <v>1</v>
      </c>
      <c r="AL170" s="36">
        <f>IF('Coding - Chris'!AL170='Coding - Carolyn'!AL170, 1, 0)</f>
        <v>1</v>
      </c>
      <c r="AM170" s="36">
        <f>IF('Coding - Chris'!AM170='Coding - Carolyn'!AM170, 1, 0)</f>
        <v>1</v>
      </c>
      <c r="AN170" s="36">
        <f>IF('Coding - Chris'!AN170='Coding - Carolyn'!AN170, 1, 0)</f>
        <v>1</v>
      </c>
      <c r="AO170" s="36">
        <f>IF('Coding - Chris'!AO170='Coding - Carolyn'!AO170, 1, 0)</f>
        <v>1</v>
      </c>
      <c r="AP170" s="36"/>
      <c r="AQ170" s="36">
        <f>IF('Coding - Chris'!AQ170='Coding - Carolyn'!AQ170, 1, 0)</f>
        <v>1</v>
      </c>
      <c r="AR170" s="36">
        <f>IF('Coding - Chris'!AR170='Coding - Carolyn'!AR170, 1, 0)</f>
        <v>1</v>
      </c>
      <c r="AS170" s="36">
        <f>IF('Coding - Chris'!AS170='Coding - Carolyn'!AS170, 1, 0)</f>
        <v>1</v>
      </c>
      <c r="AT170" s="36">
        <f>IF('Coding - Chris'!AT170='Coding - Carolyn'!AT170, 1, 0)</f>
        <v>1</v>
      </c>
      <c r="AU170" s="36">
        <f>IF('Coding - Chris'!AU170='Coding - Carolyn'!AU170, 1, 0)</f>
        <v>1</v>
      </c>
      <c r="AV170" s="36">
        <f>IF('Coding - Chris'!AV170='Coding - Carolyn'!AV170, 1, 0)</f>
        <v>1</v>
      </c>
      <c r="AW170" s="36">
        <f>IF('Coding - Chris'!AW170='Coding - Carolyn'!AW170, 1, 0)</f>
        <v>1</v>
      </c>
      <c r="AX170" s="36">
        <f>IF('Coding - Chris'!AX170='Coding - Carolyn'!AX170, 1, 0)</f>
        <v>1</v>
      </c>
      <c r="AY170" s="36">
        <f>IF('Coding - Chris'!AY170='Coding - Carolyn'!AY170, 1, 0)</f>
        <v>1</v>
      </c>
      <c r="AZ170" s="36">
        <f>IF('Coding - Chris'!AZ170='Coding - Carolyn'!AZ170, 1, 0)</f>
        <v>1</v>
      </c>
      <c r="BA170" s="36"/>
      <c r="BB170" s="36">
        <f>IF('Coding - Chris'!BB170='Coding - Carolyn'!BB170, 1, 0)</f>
        <v>1</v>
      </c>
      <c r="BC170" s="36">
        <f>IF('Coding - Chris'!BC170='Coding - Carolyn'!BC170, 1, 0)</f>
        <v>1</v>
      </c>
      <c r="BD170" s="36">
        <f>IF('Coding - Chris'!BD170='Coding - Carolyn'!BD170, 1, 0)</f>
        <v>1</v>
      </c>
      <c r="BE170" s="36">
        <f>IF('Coding - Chris'!BE170='Coding - Carolyn'!BE170, 1, 0)</f>
        <v>1</v>
      </c>
      <c r="BF170" s="36">
        <f>IF('Coding - Chris'!BF170='Coding - Carolyn'!BF170, 1, 0)</f>
        <v>1</v>
      </c>
      <c r="BG170" s="36">
        <f>IF('Coding - Chris'!BG170='Coding - Carolyn'!BG170, 1, 0)</f>
        <v>1</v>
      </c>
      <c r="BH170" s="36">
        <f>IF('Coding - Chris'!BH170='Coding - Carolyn'!BH170, 1, 0)</f>
        <v>1</v>
      </c>
      <c r="BI170" s="36">
        <f>IF('Coding - Chris'!BI170='Coding - Carolyn'!BI170, 1, 0)</f>
        <v>1</v>
      </c>
      <c r="BJ170" s="36">
        <f>IF('Coding - Chris'!BJ170='Coding - Carolyn'!BJ170, 1, 0)</f>
        <v>1</v>
      </c>
      <c r="BK170" s="36">
        <f>IF('Coding - Chris'!BK170='Coding - Carolyn'!BK170, 1, 0)</f>
        <v>1</v>
      </c>
      <c r="BL170" s="36">
        <f>IF('Coding - Chris'!BL170='Coding - Carolyn'!BL170, 1, 0)</f>
        <v>1</v>
      </c>
      <c r="BM170" s="36">
        <f>IF('Coding - Chris'!BM170='Coding - Carolyn'!BM170, 1, 0)</f>
        <v>1</v>
      </c>
      <c r="BN170" s="36">
        <f>IF('Coding - Chris'!BN170='Coding - Carolyn'!BN170, 1, 0)</f>
        <v>1</v>
      </c>
      <c r="BO170" s="36">
        <f>IF('Coding - Chris'!BO170='Coding - Carolyn'!BO170, 1, 0)</f>
        <v>1</v>
      </c>
      <c r="BP170" s="36">
        <f>IF('Coding - Chris'!BP170='Coding - Carolyn'!BP170, 1, 0)</f>
        <v>1</v>
      </c>
      <c r="BQ170" s="36">
        <f>IF('Coding - Chris'!BQ170='Coding - Carolyn'!BQ170, 1, 0)</f>
        <v>1</v>
      </c>
      <c r="BR170" s="36">
        <f>IF('Coding - Chris'!BR170='Coding - Carolyn'!BR170, 1, 0)</f>
        <v>1</v>
      </c>
      <c r="BS170" s="36">
        <f>IF('Coding - Chris'!BS170='Coding - Carolyn'!BS170, 1, 0)</f>
        <v>1</v>
      </c>
      <c r="BT170" s="36">
        <f>IF('Coding - Chris'!BT170='Coding - Carolyn'!BT170, 1, 0)</f>
        <v>1</v>
      </c>
      <c r="BV170" s="36">
        <f>IF('Coding - Chris'!BV170='Coding - Carolyn'!BV170, 1, 0)</f>
        <v>1</v>
      </c>
    </row>
    <row r="171" spans="1:74" ht="17.100000000000001" thickBot="1">
      <c r="A171" s="52"/>
      <c r="B171" s="44"/>
      <c r="C171" s="44"/>
      <c r="D171" s="44"/>
      <c r="E171" s="44"/>
      <c r="F171" s="44"/>
      <c r="H171" s="36">
        <f>IF('Coding - Chris'!H171='Coding - Carolyn'!H171, 1, 0)</f>
        <v>1</v>
      </c>
      <c r="I171" s="36">
        <f>IF('Coding - Chris'!I171='Coding - Carolyn'!I171, 1, 0)</f>
        <v>1</v>
      </c>
      <c r="J171" s="36">
        <f>IF('Coding - Chris'!J171='Coding - Carolyn'!J171, 1, 0)</f>
        <v>1</v>
      </c>
      <c r="K171" s="36">
        <f>IF('Coding - Chris'!K171='Coding - Carolyn'!K171, 1, 0)</f>
        <v>1</v>
      </c>
      <c r="L171" s="36">
        <f>IF('Coding - Chris'!L171='Coding - Carolyn'!L171, 1, 0)</f>
        <v>1</v>
      </c>
      <c r="M171" s="36">
        <f>IF('Coding - Chris'!M171='Coding - Carolyn'!M171, 1, 0)</f>
        <v>1</v>
      </c>
      <c r="N171" s="36"/>
      <c r="O171" s="36">
        <f>IF('Coding - Chris'!O171='Coding - Carolyn'!O171, 1, 0)</f>
        <v>1</v>
      </c>
      <c r="P171" s="36">
        <f>IF('Coding - Chris'!P171='Coding - Carolyn'!P171, 1, 0)</f>
        <v>1</v>
      </c>
      <c r="Q171" s="36">
        <f>IF('Coding - Chris'!Q171='Coding - Carolyn'!Q171, 1, 0)</f>
        <v>1</v>
      </c>
      <c r="R171" s="36">
        <f>IF('Coding - Chris'!R171='Coding - Carolyn'!R171, 1, 0)</f>
        <v>1</v>
      </c>
      <c r="S171" s="36">
        <f>IF('Coding - Chris'!S171='Coding - Carolyn'!S171, 1, 0)</f>
        <v>1</v>
      </c>
      <c r="T171" s="36">
        <f>IF('Coding - Chris'!T171='Coding - Carolyn'!T171, 1, 0)</f>
        <v>1</v>
      </c>
      <c r="U171" s="36">
        <f>IF('Coding - Chris'!U171='Coding - Carolyn'!U171, 1, 0)</f>
        <v>1</v>
      </c>
      <c r="V171" s="36">
        <f>IF('Coding - Chris'!V171='Coding - Carolyn'!V171, 1, 0)</f>
        <v>1</v>
      </c>
      <c r="W171" s="36">
        <f>IF('Coding - Chris'!W171='Coding - Carolyn'!W171, 1, 0)</f>
        <v>1</v>
      </c>
      <c r="X171" s="36">
        <f>IF('Coding - Chris'!X171='Coding - Carolyn'!X171, 1, 0)</f>
        <v>1</v>
      </c>
      <c r="Y171" s="36">
        <f>IF('Coding - Chris'!Y171='Coding - Carolyn'!Y171, 1, 0)</f>
        <v>1</v>
      </c>
      <c r="Z171" s="36">
        <f>IF('Coding - Chris'!Z171='Coding - Carolyn'!Z171, 1, 0)</f>
        <v>1</v>
      </c>
      <c r="AA171" s="36">
        <f>IF('Coding - Chris'!AA171='Coding - Carolyn'!AA171, 1, 0)</f>
        <v>1</v>
      </c>
      <c r="AB171" s="36">
        <f>IF('Coding - Chris'!AB171='Coding - Carolyn'!AB171, 1, 0)</f>
        <v>1</v>
      </c>
      <c r="AC171" s="36">
        <f>IF('Coding - Chris'!AC171='Coding - Carolyn'!AC171, 1, 0)</f>
        <v>1</v>
      </c>
      <c r="AD171" s="36">
        <f>IF('Coding - Chris'!AD171='Coding - Carolyn'!AD171, 1, 0)</f>
        <v>1</v>
      </c>
      <c r="AE171" s="36">
        <f>IF('Coding - Chris'!AE171='Coding - Carolyn'!AE171, 1, 0)</f>
        <v>1</v>
      </c>
      <c r="AF171" s="36">
        <f>IF('Coding - Chris'!AF171='Coding - Carolyn'!AF171, 1, 0)</f>
        <v>1</v>
      </c>
      <c r="AG171" s="36"/>
      <c r="AH171" s="36">
        <f>IF('Coding - Chris'!AH171='Coding - Carolyn'!AH171, 1, 0)</f>
        <v>1</v>
      </c>
      <c r="AI171" s="36">
        <f>IF('Coding - Chris'!AI171='Coding - Carolyn'!AI171, 1, 0)</f>
        <v>1</v>
      </c>
      <c r="AJ171" s="36">
        <f>IF('Coding - Chris'!AJ171='Coding - Carolyn'!AJ171, 1, 0)</f>
        <v>1</v>
      </c>
      <c r="AK171" s="36">
        <f>IF('Coding - Chris'!AK171='Coding - Carolyn'!AK171, 1, 0)</f>
        <v>1</v>
      </c>
      <c r="AL171" s="36">
        <f>IF('Coding - Chris'!AL171='Coding - Carolyn'!AL171, 1, 0)</f>
        <v>1</v>
      </c>
      <c r="AM171" s="36">
        <f>IF('Coding - Chris'!AM171='Coding - Carolyn'!AM171, 1, 0)</f>
        <v>1</v>
      </c>
      <c r="AN171" s="36">
        <f>IF('Coding - Chris'!AN171='Coding - Carolyn'!AN171, 1, 0)</f>
        <v>1</v>
      </c>
      <c r="AO171" s="36">
        <f>IF('Coding - Chris'!AO171='Coding - Carolyn'!AO171, 1, 0)</f>
        <v>1</v>
      </c>
      <c r="AP171" s="36"/>
      <c r="AQ171" s="36">
        <f>IF('Coding - Chris'!AQ171='Coding - Carolyn'!AQ171, 1, 0)</f>
        <v>1</v>
      </c>
      <c r="AR171" s="36">
        <f>IF('Coding - Chris'!AR171='Coding - Carolyn'!AR171, 1, 0)</f>
        <v>1</v>
      </c>
      <c r="AS171" s="36">
        <f>IF('Coding - Chris'!AS171='Coding - Carolyn'!AS171, 1, 0)</f>
        <v>1</v>
      </c>
      <c r="AT171" s="36">
        <f>IF('Coding - Chris'!AT171='Coding - Carolyn'!AT171, 1, 0)</f>
        <v>1</v>
      </c>
      <c r="AU171" s="36">
        <f>IF('Coding - Chris'!AU171='Coding - Carolyn'!AU171, 1, 0)</f>
        <v>1</v>
      </c>
      <c r="AV171" s="36">
        <f>IF('Coding - Chris'!AV171='Coding - Carolyn'!AV171, 1, 0)</f>
        <v>1</v>
      </c>
      <c r="AW171" s="36">
        <f>IF('Coding - Chris'!AW171='Coding - Carolyn'!AW171, 1, 0)</f>
        <v>1</v>
      </c>
      <c r="AX171" s="36">
        <f>IF('Coding - Chris'!AX171='Coding - Carolyn'!AX171, 1, 0)</f>
        <v>1</v>
      </c>
      <c r="AY171" s="36">
        <f>IF('Coding - Chris'!AY171='Coding - Carolyn'!AY171, 1, 0)</f>
        <v>1</v>
      </c>
      <c r="AZ171" s="36">
        <f>IF('Coding - Chris'!AZ171='Coding - Carolyn'!AZ171, 1, 0)</f>
        <v>1</v>
      </c>
      <c r="BA171" s="36"/>
      <c r="BB171" s="36">
        <f>IF('Coding - Chris'!BB171='Coding - Carolyn'!BB171, 1, 0)</f>
        <v>1</v>
      </c>
      <c r="BC171" s="36">
        <f>IF('Coding - Chris'!BC171='Coding - Carolyn'!BC171, 1, 0)</f>
        <v>1</v>
      </c>
      <c r="BD171" s="36">
        <f>IF('Coding - Chris'!BD171='Coding - Carolyn'!BD171, 1, 0)</f>
        <v>1</v>
      </c>
      <c r="BE171" s="36">
        <f>IF('Coding - Chris'!BE171='Coding - Carolyn'!BE171, 1, 0)</f>
        <v>1</v>
      </c>
      <c r="BF171" s="36">
        <f>IF('Coding - Chris'!BF171='Coding - Carolyn'!BF171, 1, 0)</f>
        <v>1</v>
      </c>
      <c r="BG171" s="36">
        <f>IF('Coding - Chris'!BG171='Coding - Carolyn'!BG171, 1, 0)</f>
        <v>1</v>
      </c>
      <c r="BH171" s="36">
        <f>IF('Coding - Chris'!BH171='Coding - Carolyn'!BH171, 1, 0)</f>
        <v>1</v>
      </c>
      <c r="BI171" s="36">
        <f>IF('Coding - Chris'!BI171='Coding - Carolyn'!BI171, 1, 0)</f>
        <v>1</v>
      </c>
      <c r="BJ171" s="36">
        <f>IF('Coding - Chris'!BJ171='Coding - Carolyn'!BJ171, 1, 0)</f>
        <v>1</v>
      </c>
      <c r="BK171" s="36">
        <f>IF('Coding - Chris'!BK171='Coding - Carolyn'!BK171, 1, 0)</f>
        <v>1</v>
      </c>
      <c r="BL171" s="36">
        <f>IF('Coding - Chris'!BL171='Coding - Carolyn'!BL171, 1, 0)</f>
        <v>1</v>
      </c>
      <c r="BM171" s="36">
        <f>IF('Coding - Chris'!BM171='Coding - Carolyn'!BM171, 1, 0)</f>
        <v>1</v>
      </c>
      <c r="BN171" s="36">
        <f>IF('Coding - Chris'!BN171='Coding - Carolyn'!BN171, 1, 0)</f>
        <v>1</v>
      </c>
      <c r="BO171" s="36">
        <f>IF('Coding - Chris'!BO171='Coding - Carolyn'!BO171, 1, 0)</f>
        <v>1</v>
      </c>
      <c r="BP171" s="36">
        <f>IF('Coding - Chris'!BP171='Coding - Carolyn'!BP171, 1, 0)</f>
        <v>1</v>
      </c>
      <c r="BQ171" s="36">
        <f>IF('Coding - Chris'!BQ171='Coding - Carolyn'!BQ171, 1, 0)</f>
        <v>1</v>
      </c>
      <c r="BR171" s="36">
        <f>IF('Coding - Chris'!BR171='Coding - Carolyn'!BR171, 1, 0)</f>
        <v>1</v>
      </c>
      <c r="BS171" s="36">
        <f>IF('Coding - Chris'!BS171='Coding - Carolyn'!BS171, 1, 0)</f>
        <v>1</v>
      </c>
      <c r="BT171" s="36">
        <f>IF('Coding - Chris'!BT171='Coding - Carolyn'!BT171, 1, 0)</f>
        <v>1</v>
      </c>
      <c r="BV171" s="36">
        <f>IF('Coding - Chris'!BV171='Coding - Carolyn'!BV171, 1, 0)</f>
        <v>1</v>
      </c>
    </row>
    <row r="172" spans="1:74" ht="17.100000000000001" thickBot="1">
      <c r="A172" s="52">
        <v>319</v>
      </c>
      <c r="B172" s="44"/>
      <c r="C172" s="44"/>
      <c r="D172" s="44"/>
      <c r="E172" s="44"/>
      <c r="F172" s="44"/>
      <c r="H172" s="36">
        <f>IF('Coding - Chris'!H172='Coding - Carolyn'!H172, 1, 0)</f>
        <v>1</v>
      </c>
      <c r="I172" s="36">
        <f>IF('Coding - Chris'!I172='Coding - Carolyn'!I172, 1, 0)</f>
        <v>1</v>
      </c>
      <c r="J172" s="36">
        <f>IF('Coding - Chris'!J172='Coding - Carolyn'!J172, 1, 0)</f>
        <v>1</v>
      </c>
      <c r="K172" s="36">
        <f>IF('Coding - Chris'!K172='Coding - Carolyn'!K172, 1, 0)</f>
        <v>1</v>
      </c>
      <c r="L172" s="36">
        <f>IF('Coding - Chris'!L172='Coding - Carolyn'!L172, 1, 0)</f>
        <v>1</v>
      </c>
      <c r="M172" s="36">
        <f>IF('Coding - Chris'!M172='Coding - Carolyn'!M172, 1, 0)</f>
        <v>1</v>
      </c>
      <c r="N172" s="36"/>
      <c r="O172" s="36">
        <f>IF('Coding - Chris'!O172='Coding - Carolyn'!O172, 1, 0)</f>
        <v>1</v>
      </c>
      <c r="P172" s="36">
        <f>IF('Coding - Chris'!P172='Coding - Carolyn'!P172, 1, 0)</f>
        <v>1</v>
      </c>
      <c r="Q172" s="36">
        <f>IF('Coding - Chris'!Q172='Coding - Carolyn'!Q172, 1, 0)</f>
        <v>1</v>
      </c>
      <c r="R172" s="36">
        <f>IF('Coding - Chris'!R172='Coding - Carolyn'!R172, 1, 0)</f>
        <v>1</v>
      </c>
      <c r="S172" s="36">
        <f>IF('Coding - Chris'!S172='Coding - Carolyn'!S172, 1, 0)</f>
        <v>1</v>
      </c>
      <c r="T172" s="36">
        <f>IF('Coding - Chris'!T172='Coding - Carolyn'!T172, 1, 0)</f>
        <v>1</v>
      </c>
      <c r="U172" s="36">
        <f>IF('Coding - Chris'!U172='Coding - Carolyn'!U172, 1, 0)</f>
        <v>1</v>
      </c>
      <c r="V172" s="36">
        <f>IF('Coding - Chris'!V172='Coding - Carolyn'!V172, 1, 0)</f>
        <v>1</v>
      </c>
      <c r="W172" s="36">
        <f>IF('Coding - Chris'!W172='Coding - Carolyn'!W172, 1, 0)</f>
        <v>1</v>
      </c>
      <c r="X172" s="36">
        <f>IF('Coding - Chris'!X172='Coding - Carolyn'!X172, 1, 0)</f>
        <v>1</v>
      </c>
      <c r="Y172" s="36">
        <f>IF('Coding - Chris'!Y172='Coding - Carolyn'!Y172, 1, 0)</f>
        <v>1</v>
      </c>
      <c r="Z172" s="36">
        <f>IF('Coding - Chris'!Z172='Coding - Carolyn'!Z172, 1, 0)</f>
        <v>1</v>
      </c>
      <c r="AA172" s="36">
        <f>IF('Coding - Chris'!AA172='Coding - Carolyn'!AA172, 1, 0)</f>
        <v>1</v>
      </c>
      <c r="AB172" s="36">
        <f>IF('Coding - Chris'!AB172='Coding - Carolyn'!AB172, 1, 0)</f>
        <v>1</v>
      </c>
      <c r="AC172" s="36">
        <f>IF('Coding - Chris'!AC172='Coding - Carolyn'!AC172, 1, 0)</f>
        <v>1</v>
      </c>
      <c r="AD172" s="36">
        <f>IF('Coding - Chris'!AD172='Coding - Carolyn'!AD172, 1, 0)</f>
        <v>1</v>
      </c>
      <c r="AE172" s="36">
        <f>IF('Coding - Chris'!AE172='Coding - Carolyn'!AE172, 1, 0)</f>
        <v>1</v>
      </c>
      <c r="AF172" s="36">
        <f>IF('Coding - Chris'!AF172='Coding - Carolyn'!AF172, 1, 0)</f>
        <v>1</v>
      </c>
      <c r="AG172" s="36"/>
      <c r="AH172" s="36">
        <f>IF('Coding - Chris'!AH172='Coding - Carolyn'!AH172, 1, 0)</f>
        <v>1</v>
      </c>
      <c r="AI172" s="36">
        <f>IF('Coding - Chris'!AI172='Coding - Carolyn'!AI172, 1, 0)</f>
        <v>1</v>
      </c>
      <c r="AJ172" s="36">
        <f>IF('Coding - Chris'!AJ172='Coding - Carolyn'!AJ172, 1, 0)</f>
        <v>1</v>
      </c>
      <c r="AK172" s="36">
        <f>IF('Coding - Chris'!AK172='Coding - Carolyn'!AK172, 1, 0)</f>
        <v>1</v>
      </c>
      <c r="AL172" s="36">
        <f>IF('Coding - Chris'!AL172='Coding - Carolyn'!AL172, 1, 0)</f>
        <v>1</v>
      </c>
      <c r="AM172" s="36">
        <f>IF('Coding - Chris'!AM172='Coding - Carolyn'!AM172, 1, 0)</f>
        <v>1</v>
      </c>
      <c r="AN172" s="36">
        <f>IF('Coding - Chris'!AN172='Coding - Carolyn'!AN172, 1, 0)</f>
        <v>1</v>
      </c>
      <c r="AO172" s="36">
        <f>IF('Coding - Chris'!AO172='Coding - Carolyn'!AO172, 1, 0)</f>
        <v>1</v>
      </c>
      <c r="AP172" s="36"/>
      <c r="AQ172" s="36">
        <f>IF('Coding - Chris'!AQ172='Coding - Carolyn'!AQ172, 1, 0)</f>
        <v>1</v>
      </c>
      <c r="AR172" s="36">
        <f>IF('Coding - Chris'!AR172='Coding - Carolyn'!AR172, 1, 0)</f>
        <v>1</v>
      </c>
      <c r="AS172" s="36">
        <f>IF('Coding - Chris'!AS172='Coding - Carolyn'!AS172, 1, 0)</f>
        <v>1</v>
      </c>
      <c r="AT172" s="36">
        <f>IF('Coding - Chris'!AT172='Coding - Carolyn'!AT172, 1, 0)</f>
        <v>1</v>
      </c>
      <c r="AU172" s="36">
        <f>IF('Coding - Chris'!AU172='Coding - Carolyn'!AU172, 1, 0)</f>
        <v>1</v>
      </c>
      <c r="AV172" s="36">
        <f>IF('Coding - Chris'!AV172='Coding - Carolyn'!AV172, 1, 0)</f>
        <v>1</v>
      </c>
      <c r="AW172" s="36">
        <f>IF('Coding - Chris'!AW172='Coding - Carolyn'!AW172, 1, 0)</f>
        <v>1</v>
      </c>
      <c r="AX172" s="36">
        <f>IF('Coding - Chris'!AX172='Coding - Carolyn'!AX172, 1, 0)</f>
        <v>1</v>
      </c>
      <c r="AY172" s="36">
        <f>IF('Coding - Chris'!AY172='Coding - Carolyn'!AY172, 1, 0)</f>
        <v>1</v>
      </c>
      <c r="AZ172" s="36">
        <f>IF('Coding - Chris'!AZ172='Coding - Carolyn'!AZ172, 1, 0)</f>
        <v>1</v>
      </c>
      <c r="BA172" s="36"/>
      <c r="BB172" s="36">
        <f>IF('Coding - Chris'!BB172='Coding - Carolyn'!BB172, 1, 0)</f>
        <v>1</v>
      </c>
      <c r="BC172" s="36">
        <f>IF('Coding - Chris'!BC172='Coding - Carolyn'!BC172, 1, 0)</f>
        <v>1</v>
      </c>
      <c r="BD172" s="36">
        <f>IF('Coding - Chris'!BD172='Coding - Carolyn'!BD172, 1, 0)</f>
        <v>1</v>
      </c>
      <c r="BE172" s="36">
        <f>IF('Coding - Chris'!BE172='Coding - Carolyn'!BE172, 1, 0)</f>
        <v>1</v>
      </c>
      <c r="BF172" s="36">
        <f>IF('Coding - Chris'!BF172='Coding - Carolyn'!BF172, 1, 0)</f>
        <v>1</v>
      </c>
      <c r="BG172" s="36">
        <f>IF('Coding - Chris'!BG172='Coding - Carolyn'!BG172, 1, 0)</f>
        <v>1</v>
      </c>
      <c r="BH172" s="36">
        <f>IF('Coding - Chris'!BH172='Coding - Carolyn'!BH172, 1, 0)</f>
        <v>1</v>
      </c>
      <c r="BI172" s="36">
        <f>IF('Coding - Chris'!BI172='Coding - Carolyn'!BI172, 1, 0)</f>
        <v>1</v>
      </c>
      <c r="BJ172" s="36">
        <f>IF('Coding - Chris'!BJ172='Coding - Carolyn'!BJ172, 1, 0)</f>
        <v>1</v>
      </c>
      <c r="BK172" s="36">
        <f>IF('Coding - Chris'!BK172='Coding - Carolyn'!BK172, 1, 0)</f>
        <v>1</v>
      </c>
      <c r="BL172" s="36">
        <f>IF('Coding - Chris'!BL172='Coding - Carolyn'!BL172, 1, 0)</f>
        <v>1</v>
      </c>
      <c r="BM172" s="36">
        <f>IF('Coding - Chris'!BM172='Coding - Carolyn'!BM172, 1, 0)</f>
        <v>1</v>
      </c>
      <c r="BN172" s="36">
        <f>IF('Coding - Chris'!BN172='Coding - Carolyn'!BN172, 1, 0)</f>
        <v>1</v>
      </c>
      <c r="BO172" s="36">
        <f>IF('Coding - Chris'!BO172='Coding - Carolyn'!BO172, 1, 0)</f>
        <v>1</v>
      </c>
      <c r="BP172" s="36">
        <f>IF('Coding - Chris'!BP172='Coding - Carolyn'!BP172, 1, 0)</f>
        <v>1</v>
      </c>
      <c r="BQ172" s="36">
        <f>IF('Coding - Chris'!BQ172='Coding - Carolyn'!BQ172, 1, 0)</f>
        <v>1</v>
      </c>
      <c r="BR172" s="36">
        <f>IF('Coding - Chris'!BR172='Coding - Carolyn'!BR172, 1, 0)</f>
        <v>1</v>
      </c>
      <c r="BS172" s="36">
        <f>IF('Coding - Chris'!BS172='Coding - Carolyn'!BS172, 1, 0)</f>
        <v>1</v>
      </c>
      <c r="BT172" s="36">
        <f>IF('Coding - Chris'!BT172='Coding - Carolyn'!BT172, 1, 0)</f>
        <v>1</v>
      </c>
      <c r="BV172" s="36">
        <f>IF('Coding - Chris'!BV172='Coding - Carolyn'!BV172, 1, 0)</f>
        <v>1</v>
      </c>
    </row>
    <row r="173" spans="1:74" ht="17.100000000000001" thickBot="1">
      <c r="A173" s="52">
        <v>320</v>
      </c>
      <c r="B173" s="44"/>
      <c r="C173" s="44"/>
      <c r="D173" s="44"/>
      <c r="E173" s="44"/>
      <c r="F173" s="44"/>
      <c r="H173" s="36">
        <f>IF('Coding - Chris'!H173='Coding - Carolyn'!H173, 1, 0)</f>
        <v>1</v>
      </c>
      <c r="I173" s="36">
        <f>IF('Coding - Chris'!I173='Coding - Carolyn'!I173, 1, 0)</f>
        <v>1</v>
      </c>
      <c r="J173" s="36">
        <f>IF('Coding - Chris'!J173='Coding - Carolyn'!J173, 1, 0)</f>
        <v>1</v>
      </c>
      <c r="K173" s="36">
        <f>IF('Coding - Chris'!K173='Coding - Carolyn'!K173, 1, 0)</f>
        <v>1</v>
      </c>
      <c r="L173" s="36">
        <f>IF('Coding - Chris'!L173='Coding - Carolyn'!L173, 1, 0)</f>
        <v>1</v>
      </c>
      <c r="M173" s="36">
        <f>IF('Coding - Chris'!M173='Coding - Carolyn'!M173, 1, 0)</f>
        <v>1</v>
      </c>
      <c r="N173" s="36"/>
      <c r="O173" s="36">
        <f>IF('Coding - Chris'!O173='Coding - Carolyn'!O173, 1, 0)</f>
        <v>1</v>
      </c>
      <c r="P173" s="36">
        <f>IF('Coding - Chris'!P173='Coding - Carolyn'!P173, 1, 0)</f>
        <v>1</v>
      </c>
      <c r="Q173" s="36">
        <f>IF('Coding - Chris'!Q173='Coding - Carolyn'!Q173, 1, 0)</f>
        <v>1</v>
      </c>
      <c r="R173" s="36">
        <f>IF('Coding - Chris'!R173='Coding - Carolyn'!R173, 1, 0)</f>
        <v>1</v>
      </c>
      <c r="S173" s="36">
        <f>IF('Coding - Chris'!S173='Coding - Carolyn'!S173, 1, 0)</f>
        <v>1</v>
      </c>
      <c r="T173" s="36">
        <f>IF('Coding - Chris'!T173='Coding - Carolyn'!T173, 1, 0)</f>
        <v>1</v>
      </c>
      <c r="U173" s="36">
        <f>IF('Coding - Chris'!U173='Coding - Carolyn'!U173, 1, 0)</f>
        <v>1</v>
      </c>
      <c r="V173" s="36">
        <f>IF('Coding - Chris'!V173='Coding - Carolyn'!V173, 1, 0)</f>
        <v>1</v>
      </c>
      <c r="W173" s="36">
        <f>IF('Coding - Chris'!W173='Coding - Carolyn'!W173, 1, 0)</f>
        <v>1</v>
      </c>
      <c r="X173" s="36">
        <f>IF('Coding - Chris'!X173='Coding - Carolyn'!X173, 1, 0)</f>
        <v>1</v>
      </c>
      <c r="Y173" s="36">
        <f>IF('Coding - Chris'!Y173='Coding - Carolyn'!Y173, 1, 0)</f>
        <v>1</v>
      </c>
      <c r="Z173" s="36">
        <f>IF('Coding - Chris'!Z173='Coding - Carolyn'!Z173, 1, 0)</f>
        <v>1</v>
      </c>
      <c r="AA173" s="36">
        <f>IF('Coding - Chris'!AA173='Coding - Carolyn'!AA173, 1, 0)</f>
        <v>1</v>
      </c>
      <c r="AB173" s="36">
        <f>IF('Coding - Chris'!AB173='Coding - Carolyn'!AB173, 1, 0)</f>
        <v>1</v>
      </c>
      <c r="AC173" s="36">
        <f>IF('Coding - Chris'!AC173='Coding - Carolyn'!AC173, 1, 0)</f>
        <v>1</v>
      </c>
      <c r="AD173" s="36">
        <f>IF('Coding - Chris'!AD173='Coding - Carolyn'!AD173, 1, 0)</f>
        <v>1</v>
      </c>
      <c r="AE173" s="36">
        <f>IF('Coding - Chris'!AE173='Coding - Carolyn'!AE173, 1, 0)</f>
        <v>1</v>
      </c>
      <c r="AF173" s="36">
        <f>IF('Coding - Chris'!AF173='Coding - Carolyn'!AF173, 1, 0)</f>
        <v>1</v>
      </c>
      <c r="AG173" s="36"/>
      <c r="AH173" s="36">
        <f>IF('Coding - Chris'!AH173='Coding - Carolyn'!AH173, 1, 0)</f>
        <v>1</v>
      </c>
      <c r="AI173" s="36">
        <f>IF('Coding - Chris'!AI173='Coding - Carolyn'!AI173, 1, 0)</f>
        <v>1</v>
      </c>
      <c r="AJ173" s="36">
        <f>IF('Coding - Chris'!AJ173='Coding - Carolyn'!AJ173, 1, 0)</f>
        <v>1</v>
      </c>
      <c r="AK173" s="36">
        <f>IF('Coding - Chris'!AK173='Coding - Carolyn'!AK173, 1, 0)</f>
        <v>1</v>
      </c>
      <c r="AL173" s="36">
        <f>IF('Coding - Chris'!AL173='Coding - Carolyn'!AL173, 1, 0)</f>
        <v>1</v>
      </c>
      <c r="AM173" s="36">
        <f>IF('Coding - Chris'!AM173='Coding - Carolyn'!AM173, 1, 0)</f>
        <v>1</v>
      </c>
      <c r="AN173" s="36">
        <f>IF('Coding - Chris'!AN173='Coding - Carolyn'!AN173, 1, 0)</f>
        <v>1</v>
      </c>
      <c r="AO173" s="36">
        <f>IF('Coding - Chris'!AO173='Coding - Carolyn'!AO173, 1, 0)</f>
        <v>1</v>
      </c>
      <c r="AP173" s="36"/>
      <c r="AQ173" s="36">
        <f>IF('Coding - Chris'!AQ173='Coding - Carolyn'!AQ173, 1, 0)</f>
        <v>1</v>
      </c>
      <c r="AR173" s="36">
        <f>IF('Coding - Chris'!AR173='Coding - Carolyn'!AR173, 1, 0)</f>
        <v>1</v>
      </c>
      <c r="AS173" s="36">
        <f>IF('Coding - Chris'!AS173='Coding - Carolyn'!AS173, 1, 0)</f>
        <v>1</v>
      </c>
      <c r="AT173" s="36">
        <f>IF('Coding - Chris'!AT173='Coding - Carolyn'!AT173, 1, 0)</f>
        <v>1</v>
      </c>
      <c r="AU173" s="36">
        <f>IF('Coding - Chris'!AU173='Coding - Carolyn'!AU173, 1, 0)</f>
        <v>1</v>
      </c>
      <c r="AV173" s="36">
        <f>IF('Coding - Chris'!AV173='Coding - Carolyn'!AV173, 1, 0)</f>
        <v>1</v>
      </c>
      <c r="AW173" s="36">
        <f>IF('Coding - Chris'!AW173='Coding - Carolyn'!AW173, 1, 0)</f>
        <v>1</v>
      </c>
      <c r="AX173" s="36">
        <f>IF('Coding - Chris'!AX173='Coding - Carolyn'!AX173, 1, 0)</f>
        <v>1</v>
      </c>
      <c r="AY173" s="36">
        <f>IF('Coding - Chris'!AY173='Coding - Carolyn'!AY173, 1, 0)</f>
        <v>1</v>
      </c>
      <c r="AZ173" s="36">
        <f>IF('Coding - Chris'!AZ173='Coding - Carolyn'!AZ173, 1, 0)</f>
        <v>1</v>
      </c>
      <c r="BA173" s="36"/>
      <c r="BB173" s="36">
        <f>IF('Coding - Chris'!BB173='Coding - Carolyn'!BB173, 1, 0)</f>
        <v>1</v>
      </c>
      <c r="BC173" s="36">
        <f>IF('Coding - Chris'!BC173='Coding - Carolyn'!BC173, 1, 0)</f>
        <v>1</v>
      </c>
      <c r="BD173" s="36">
        <f>IF('Coding - Chris'!BD173='Coding - Carolyn'!BD173, 1, 0)</f>
        <v>1</v>
      </c>
      <c r="BE173" s="36">
        <f>IF('Coding - Chris'!BE173='Coding - Carolyn'!BE173, 1, 0)</f>
        <v>1</v>
      </c>
      <c r="BF173" s="36">
        <f>IF('Coding - Chris'!BF173='Coding - Carolyn'!BF173, 1, 0)</f>
        <v>1</v>
      </c>
      <c r="BG173" s="36">
        <f>IF('Coding - Chris'!BG173='Coding - Carolyn'!BG173, 1, 0)</f>
        <v>1</v>
      </c>
      <c r="BH173" s="36">
        <f>IF('Coding - Chris'!BH173='Coding - Carolyn'!BH173, 1, 0)</f>
        <v>1</v>
      </c>
      <c r="BI173" s="36">
        <f>IF('Coding - Chris'!BI173='Coding - Carolyn'!BI173, 1, 0)</f>
        <v>1</v>
      </c>
      <c r="BJ173" s="36">
        <f>IF('Coding - Chris'!BJ173='Coding - Carolyn'!BJ173, 1, 0)</f>
        <v>1</v>
      </c>
      <c r="BK173" s="36">
        <f>IF('Coding - Chris'!BK173='Coding - Carolyn'!BK173, 1, 0)</f>
        <v>1</v>
      </c>
      <c r="BL173" s="36">
        <f>IF('Coding - Chris'!BL173='Coding - Carolyn'!BL173, 1, 0)</f>
        <v>1</v>
      </c>
      <c r="BM173" s="36">
        <f>IF('Coding - Chris'!BM173='Coding - Carolyn'!BM173, 1, 0)</f>
        <v>1</v>
      </c>
      <c r="BN173" s="36">
        <f>IF('Coding - Chris'!BN173='Coding - Carolyn'!BN173, 1, 0)</f>
        <v>1</v>
      </c>
      <c r="BO173" s="36">
        <f>IF('Coding - Chris'!BO173='Coding - Carolyn'!BO173, 1, 0)</f>
        <v>1</v>
      </c>
      <c r="BP173" s="36">
        <f>IF('Coding - Chris'!BP173='Coding - Carolyn'!BP173, 1, 0)</f>
        <v>1</v>
      </c>
      <c r="BQ173" s="36">
        <f>IF('Coding - Chris'!BQ173='Coding - Carolyn'!BQ173, 1, 0)</f>
        <v>1</v>
      </c>
      <c r="BR173" s="36">
        <f>IF('Coding - Chris'!BR173='Coding - Carolyn'!BR173, 1, 0)</f>
        <v>1</v>
      </c>
      <c r="BS173" s="36">
        <f>IF('Coding - Chris'!BS173='Coding - Carolyn'!BS173, 1, 0)</f>
        <v>1</v>
      </c>
      <c r="BT173" s="36">
        <f>IF('Coding - Chris'!BT173='Coding - Carolyn'!BT173, 1, 0)</f>
        <v>1</v>
      </c>
      <c r="BV173" s="36">
        <f>IF('Coding - Chris'!BV173='Coding - Carolyn'!BV173, 1, 0)</f>
        <v>1</v>
      </c>
    </row>
    <row r="174" spans="1:74" ht="17.100000000000001" thickBot="1">
      <c r="A174" s="52">
        <v>321</v>
      </c>
      <c r="B174" s="44"/>
      <c r="C174" s="44"/>
      <c r="D174" s="44"/>
      <c r="E174" s="44"/>
      <c r="F174" s="44"/>
      <c r="H174" s="36">
        <f>IF('Coding - Chris'!H174='Coding - Carolyn'!H174, 1, 0)</f>
        <v>1</v>
      </c>
      <c r="I174" s="36">
        <f>IF('Coding - Chris'!I174='Coding - Carolyn'!I174, 1, 0)</f>
        <v>1</v>
      </c>
      <c r="J174" s="36">
        <f>IF('Coding - Chris'!J174='Coding - Carolyn'!J174, 1, 0)</f>
        <v>1</v>
      </c>
      <c r="K174" s="36">
        <f>IF('Coding - Chris'!K174='Coding - Carolyn'!K174, 1, 0)</f>
        <v>1</v>
      </c>
      <c r="L174" s="36">
        <f>IF('Coding - Chris'!L174='Coding - Carolyn'!L174, 1, 0)</f>
        <v>1</v>
      </c>
      <c r="M174" s="36">
        <f>IF('Coding - Chris'!M174='Coding - Carolyn'!M174, 1, 0)</f>
        <v>1</v>
      </c>
      <c r="N174" s="36"/>
      <c r="O174" s="36">
        <f>IF('Coding - Chris'!O174='Coding - Carolyn'!O174, 1, 0)</f>
        <v>1</v>
      </c>
      <c r="P174" s="36">
        <f>IF('Coding - Chris'!P174='Coding - Carolyn'!P174, 1, 0)</f>
        <v>1</v>
      </c>
      <c r="Q174" s="36">
        <f>IF('Coding - Chris'!Q174='Coding - Carolyn'!Q174, 1, 0)</f>
        <v>1</v>
      </c>
      <c r="R174" s="36">
        <f>IF('Coding - Chris'!R174='Coding - Carolyn'!R174, 1, 0)</f>
        <v>1</v>
      </c>
      <c r="S174" s="36">
        <f>IF('Coding - Chris'!S174='Coding - Carolyn'!S174, 1, 0)</f>
        <v>1</v>
      </c>
      <c r="T174" s="36">
        <f>IF('Coding - Chris'!T174='Coding - Carolyn'!T174, 1, 0)</f>
        <v>1</v>
      </c>
      <c r="U174" s="36">
        <f>IF('Coding - Chris'!U174='Coding - Carolyn'!U174, 1, 0)</f>
        <v>1</v>
      </c>
      <c r="V174" s="36">
        <f>IF('Coding - Chris'!V174='Coding - Carolyn'!V174, 1, 0)</f>
        <v>1</v>
      </c>
      <c r="W174" s="36">
        <f>IF('Coding - Chris'!W174='Coding - Carolyn'!W174, 1, 0)</f>
        <v>1</v>
      </c>
      <c r="X174" s="36">
        <f>IF('Coding - Chris'!X174='Coding - Carolyn'!X174, 1, 0)</f>
        <v>1</v>
      </c>
      <c r="Y174" s="36">
        <f>IF('Coding - Chris'!Y174='Coding - Carolyn'!Y174, 1, 0)</f>
        <v>1</v>
      </c>
      <c r="Z174" s="36">
        <f>IF('Coding - Chris'!Z174='Coding - Carolyn'!Z174, 1, 0)</f>
        <v>1</v>
      </c>
      <c r="AA174" s="36">
        <f>IF('Coding - Chris'!AA174='Coding - Carolyn'!AA174, 1, 0)</f>
        <v>1</v>
      </c>
      <c r="AB174" s="36">
        <f>IF('Coding - Chris'!AB174='Coding - Carolyn'!AB174, 1, 0)</f>
        <v>1</v>
      </c>
      <c r="AC174" s="36">
        <f>IF('Coding - Chris'!AC174='Coding - Carolyn'!AC174, 1, 0)</f>
        <v>1</v>
      </c>
      <c r="AD174" s="36">
        <f>IF('Coding - Chris'!AD174='Coding - Carolyn'!AD174, 1, 0)</f>
        <v>1</v>
      </c>
      <c r="AE174" s="36">
        <f>IF('Coding - Chris'!AE174='Coding - Carolyn'!AE174, 1, 0)</f>
        <v>1</v>
      </c>
      <c r="AF174" s="36">
        <f>IF('Coding - Chris'!AF174='Coding - Carolyn'!AF174, 1, 0)</f>
        <v>1</v>
      </c>
      <c r="AG174" s="36"/>
      <c r="AH174" s="36">
        <f>IF('Coding - Chris'!AH174='Coding - Carolyn'!AH174, 1, 0)</f>
        <v>1</v>
      </c>
      <c r="AI174" s="36">
        <f>IF('Coding - Chris'!AI174='Coding - Carolyn'!AI174, 1, 0)</f>
        <v>1</v>
      </c>
      <c r="AJ174" s="36">
        <f>IF('Coding - Chris'!AJ174='Coding - Carolyn'!AJ174, 1, 0)</f>
        <v>1</v>
      </c>
      <c r="AK174" s="36">
        <f>IF('Coding - Chris'!AK174='Coding - Carolyn'!AK174, 1, 0)</f>
        <v>1</v>
      </c>
      <c r="AL174" s="36">
        <f>IF('Coding - Chris'!AL174='Coding - Carolyn'!AL174, 1, 0)</f>
        <v>1</v>
      </c>
      <c r="AM174" s="36">
        <f>IF('Coding - Chris'!AM174='Coding - Carolyn'!AM174, 1, 0)</f>
        <v>1</v>
      </c>
      <c r="AN174" s="36">
        <f>IF('Coding - Chris'!AN174='Coding - Carolyn'!AN174, 1, 0)</f>
        <v>1</v>
      </c>
      <c r="AO174" s="36">
        <f>IF('Coding - Chris'!AO174='Coding - Carolyn'!AO174, 1, 0)</f>
        <v>1</v>
      </c>
      <c r="AP174" s="36"/>
      <c r="AQ174" s="36">
        <f>IF('Coding - Chris'!AQ174='Coding - Carolyn'!AQ174, 1, 0)</f>
        <v>1</v>
      </c>
      <c r="AR174" s="36">
        <f>IF('Coding - Chris'!AR174='Coding - Carolyn'!AR174, 1, 0)</f>
        <v>1</v>
      </c>
      <c r="AS174" s="36">
        <f>IF('Coding - Chris'!AS174='Coding - Carolyn'!AS174, 1, 0)</f>
        <v>1</v>
      </c>
      <c r="AT174" s="36">
        <f>IF('Coding - Chris'!AT174='Coding - Carolyn'!AT174, 1, 0)</f>
        <v>1</v>
      </c>
      <c r="AU174" s="36">
        <f>IF('Coding - Chris'!AU174='Coding - Carolyn'!AU174, 1, 0)</f>
        <v>1</v>
      </c>
      <c r="AV174" s="36">
        <f>IF('Coding - Chris'!AV174='Coding - Carolyn'!AV174, 1, 0)</f>
        <v>1</v>
      </c>
      <c r="AW174" s="36">
        <f>IF('Coding - Chris'!AW174='Coding - Carolyn'!AW174, 1, 0)</f>
        <v>1</v>
      </c>
      <c r="AX174" s="36">
        <f>IF('Coding - Chris'!AX174='Coding - Carolyn'!AX174, 1, 0)</f>
        <v>1</v>
      </c>
      <c r="AY174" s="36">
        <f>IF('Coding - Chris'!AY174='Coding - Carolyn'!AY174, 1, 0)</f>
        <v>1</v>
      </c>
      <c r="AZ174" s="36">
        <f>IF('Coding - Chris'!AZ174='Coding - Carolyn'!AZ174, 1, 0)</f>
        <v>1</v>
      </c>
      <c r="BA174" s="36"/>
      <c r="BB174" s="36">
        <f>IF('Coding - Chris'!BB174='Coding - Carolyn'!BB174, 1, 0)</f>
        <v>1</v>
      </c>
      <c r="BC174" s="36">
        <f>IF('Coding - Chris'!BC174='Coding - Carolyn'!BC174, 1, 0)</f>
        <v>1</v>
      </c>
      <c r="BD174" s="36">
        <f>IF('Coding - Chris'!BD174='Coding - Carolyn'!BD174, 1, 0)</f>
        <v>1</v>
      </c>
      <c r="BE174" s="36">
        <f>IF('Coding - Chris'!BE174='Coding - Carolyn'!BE174, 1, 0)</f>
        <v>1</v>
      </c>
      <c r="BF174" s="36">
        <f>IF('Coding - Chris'!BF174='Coding - Carolyn'!BF174, 1, 0)</f>
        <v>1</v>
      </c>
      <c r="BG174" s="36">
        <f>IF('Coding - Chris'!BG174='Coding - Carolyn'!BG174, 1, 0)</f>
        <v>1</v>
      </c>
      <c r="BH174" s="36">
        <f>IF('Coding - Chris'!BH174='Coding - Carolyn'!BH174, 1, 0)</f>
        <v>1</v>
      </c>
      <c r="BI174" s="36">
        <f>IF('Coding - Chris'!BI174='Coding - Carolyn'!BI174, 1, 0)</f>
        <v>1</v>
      </c>
      <c r="BJ174" s="36">
        <f>IF('Coding - Chris'!BJ174='Coding - Carolyn'!BJ174, 1, 0)</f>
        <v>1</v>
      </c>
      <c r="BK174" s="36">
        <f>IF('Coding - Chris'!BK174='Coding - Carolyn'!BK174, 1, 0)</f>
        <v>1</v>
      </c>
      <c r="BL174" s="36">
        <f>IF('Coding - Chris'!BL174='Coding - Carolyn'!BL174, 1, 0)</f>
        <v>1</v>
      </c>
      <c r="BM174" s="36">
        <f>IF('Coding - Chris'!BM174='Coding - Carolyn'!BM174, 1, 0)</f>
        <v>1</v>
      </c>
      <c r="BN174" s="36">
        <f>IF('Coding - Chris'!BN174='Coding - Carolyn'!BN174, 1, 0)</f>
        <v>1</v>
      </c>
      <c r="BO174" s="36">
        <f>IF('Coding - Chris'!BO174='Coding - Carolyn'!BO174, 1, 0)</f>
        <v>1</v>
      </c>
      <c r="BP174" s="36">
        <f>IF('Coding - Chris'!BP174='Coding - Carolyn'!BP174, 1, 0)</f>
        <v>1</v>
      </c>
      <c r="BQ174" s="36">
        <f>IF('Coding - Chris'!BQ174='Coding - Carolyn'!BQ174, 1, 0)</f>
        <v>1</v>
      </c>
      <c r="BR174" s="36">
        <f>IF('Coding - Chris'!BR174='Coding - Carolyn'!BR174, 1, 0)</f>
        <v>1</v>
      </c>
      <c r="BS174" s="36">
        <f>IF('Coding - Chris'!BS174='Coding - Carolyn'!BS174, 1, 0)</f>
        <v>1</v>
      </c>
      <c r="BT174" s="36">
        <f>IF('Coding - Chris'!BT174='Coding - Carolyn'!BT174, 1, 0)</f>
        <v>1</v>
      </c>
      <c r="BV174" s="36">
        <f>IF('Coding - Chris'!BV174='Coding - Carolyn'!BV174, 1, 0)</f>
        <v>1</v>
      </c>
    </row>
    <row r="175" spans="1:74" ht="17.100000000000001" thickBot="1">
      <c r="A175" s="52"/>
      <c r="B175" s="44"/>
      <c r="C175" s="44"/>
      <c r="D175" s="44"/>
      <c r="E175" s="44"/>
      <c r="F175" s="44"/>
      <c r="H175" s="36">
        <f>IF('Coding - Chris'!H175='Coding - Carolyn'!H175, 1, 0)</f>
        <v>1</v>
      </c>
      <c r="I175" s="36">
        <f>IF('Coding - Chris'!I175='Coding - Carolyn'!I175, 1, 0)</f>
        <v>1</v>
      </c>
      <c r="J175" s="36">
        <f>IF('Coding - Chris'!J175='Coding - Carolyn'!J175, 1, 0)</f>
        <v>1</v>
      </c>
      <c r="K175" s="36">
        <f>IF('Coding - Chris'!K175='Coding - Carolyn'!K175, 1, 0)</f>
        <v>1</v>
      </c>
      <c r="L175" s="36">
        <f>IF('Coding - Chris'!L175='Coding - Carolyn'!L175, 1, 0)</f>
        <v>1</v>
      </c>
      <c r="M175" s="36">
        <f>IF('Coding - Chris'!M175='Coding - Carolyn'!M175, 1, 0)</f>
        <v>1</v>
      </c>
      <c r="N175" s="36"/>
      <c r="O175" s="36">
        <f>IF('Coding - Chris'!O175='Coding - Carolyn'!O175, 1, 0)</f>
        <v>1</v>
      </c>
      <c r="P175" s="36">
        <f>IF('Coding - Chris'!P175='Coding - Carolyn'!P175, 1, 0)</f>
        <v>1</v>
      </c>
      <c r="Q175" s="36">
        <f>IF('Coding - Chris'!Q175='Coding - Carolyn'!Q175, 1, 0)</f>
        <v>1</v>
      </c>
      <c r="R175" s="36">
        <f>IF('Coding - Chris'!R175='Coding - Carolyn'!R175, 1, 0)</f>
        <v>1</v>
      </c>
      <c r="S175" s="36">
        <f>IF('Coding - Chris'!S175='Coding - Carolyn'!S175, 1, 0)</f>
        <v>1</v>
      </c>
      <c r="T175" s="36">
        <f>IF('Coding - Chris'!T175='Coding - Carolyn'!T175, 1, 0)</f>
        <v>1</v>
      </c>
      <c r="U175" s="36">
        <f>IF('Coding - Chris'!U175='Coding - Carolyn'!U175, 1, 0)</f>
        <v>1</v>
      </c>
      <c r="V175" s="36">
        <f>IF('Coding - Chris'!V175='Coding - Carolyn'!V175, 1, 0)</f>
        <v>1</v>
      </c>
      <c r="W175" s="36">
        <f>IF('Coding - Chris'!W175='Coding - Carolyn'!W175, 1, 0)</f>
        <v>1</v>
      </c>
      <c r="X175" s="36">
        <f>IF('Coding - Chris'!X175='Coding - Carolyn'!X175, 1, 0)</f>
        <v>1</v>
      </c>
      <c r="Y175" s="36">
        <f>IF('Coding - Chris'!Y175='Coding - Carolyn'!Y175, 1, 0)</f>
        <v>1</v>
      </c>
      <c r="Z175" s="36">
        <f>IF('Coding - Chris'!Z175='Coding - Carolyn'!Z175, 1, 0)</f>
        <v>1</v>
      </c>
      <c r="AA175" s="36">
        <f>IF('Coding - Chris'!AA175='Coding - Carolyn'!AA175, 1, 0)</f>
        <v>1</v>
      </c>
      <c r="AB175" s="36">
        <f>IF('Coding - Chris'!AB175='Coding - Carolyn'!AB175, 1, 0)</f>
        <v>1</v>
      </c>
      <c r="AC175" s="36">
        <f>IF('Coding - Chris'!AC175='Coding - Carolyn'!AC175, 1, 0)</f>
        <v>1</v>
      </c>
      <c r="AD175" s="36">
        <f>IF('Coding - Chris'!AD175='Coding - Carolyn'!AD175, 1, 0)</f>
        <v>1</v>
      </c>
      <c r="AE175" s="36">
        <f>IF('Coding - Chris'!AE175='Coding - Carolyn'!AE175, 1, 0)</f>
        <v>1</v>
      </c>
      <c r="AF175" s="36">
        <f>IF('Coding - Chris'!AF175='Coding - Carolyn'!AF175, 1, 0)</f>
        <v>1</v>
      </c>
      <c r="AG175" s="36"/>
      <c r="AH175" s="36">
        <f>IF('Coding - Chris'!AH175='Coding - Carolyn'!AH175, 1, 0)</f>
        <v>1</v>
      </c>
      <c r="AI175" s="36">
        <f>IF('Coding - Chris'!AI175='Coding - Carolyn'!AI175, 1, 0)</f>
        <v>1</v>
      </c>
      <c r="AJ175" s="36">
        <f>IF('Coding - Chris'!AJ175='Coding - Carolyn'!AJ175, 1, 0)</f>
        <v>1</v>
      </c>
      <c r="AK175" s="36">
        <f>IF('Coding - Chris'!AK175='Coding - Carolyn'!AK175, 1, 0)</f>
        <v>1</v>
      </c>
      <c r="AL175" s="36">
        <f>IF('Coding - Chris'!AL175='Coding - Carolyn'!AL175, 1, 0)</f>
        <v>1</v>
      </c>
      <c r="AM175" s="36">
        <f>IF('Coding - Chris'!AM175='Coding - Carolyn'!AM175, 1, 0)</f>
        <v>1</v>
      </c>
      <c r="AN175" s="36">
        <f>IF('Coding - Chris'!AN175='Coding - Carolyn'!AN175, 1, 0)</f>
        <v>1</v>
      </c>
      <c r="AO175" s="36">
        <f>IF('Coding - Chris'!AO175='Coding - Carolyn'!AO175, 1, 0)</f>
        <v>1</v>
      </c>
      <c r="AP175" s="36"/>
      <c r="AQ175" s="36">
        <f>IF('Coding - Chris'!AQ175='Coding - Carolyn'!AQ175, 1, 0)</f>
        <v>1</v>
      </c>
      <c r="AR175" s="36">
        <f>IF('Coding - Chris'!AR175='Coding - Carolyn'!AR175, 1, 0)</f>
        <v>1</v>
      </c>
      <c r="AS175" s="36">
        <f>IF('Coding - Chris'!AS175='Coding - Carolyn'!AS175, 1, 0)</f>
        <v>1</v>
      </c>
      <c r="AT175" s="36">
        <f>IF('Coding - Chris'!AT175='Coding - Carolyn'!AT175, 1, 0)</f>
        <v>1</v>
      </c>
      <c r="AU175" s="36">
        <f>IF('Coding - Chris'!AU175='Coding - Carolyn'!AU175, 1, 0)</f>
        <v>1</v>
      </c>
      <c r="AV175" s="36">
        <f>IF('Coding - Chris'!AV175='Coding - Carolyn'!AV175, 1, 0)</f>
        <v>1</v>
      </c>
      <c r="AW175" s="36">
        <f>IF('Coding - Chris'!AW175='Coding - Carolyn'!AW175, 1, 0)</f>
        <v>1</v>
      </c>
      <c r="AX175" s="36">
        <f>IF('Coding - Chris'!AX175='Coding - Carolyn'!AX175, 1, 0)</f>
        <v>1</v>
      </c>
      <c r="AY175" s="36">
        <f>IF('Coding - Chris'!AY175='Coding - Carolyn'!AY175, 1, 0)</f>
        <v>1</v>
      </c>
      <c r="AZ175" s="36">
        <f>IF('Coding - Chris'!AZ175='Coding - Carolyn'!AZ175, 1, 0)</f>
        <v>1</v>
      </c>
      <c r="BA175" s="36"/>
      <c r="BB175" s="36">
        <f>IF('Coding - Chris'!BB175='Coding - Carolyn'!BB175, 1, 0)</f>
        <v>1</v>
      </c>
      <c r="BC175" s="36">
        <f>IF('Coding - Chris'!BC175='Coding - Carolyn'!BC175, 1, 0)</f>
        <v>1</v>
      </c>
      <c r="BD175" s="36">
        <f>IF('Coding - Chris'!BD175='Coding - Carolyn'!BD175, 1, 0)</f>
        <v>1</v>
      </c>
      <c r="BE175" s="36">
        <f>IF('Coding - Chris'!BE175='Coding - Carolyn'!BE175, 1, 0)</f>
        <v>1</v>
      </c>
      <c r="BF175" s="36">
        <f>IF('Coding - Chris'!BF175='Coding - Carolyn'!BF175, 1, 0)</f>
        <v>1</v>
      </c>
      <c r="BG175" s="36">
        <f>IF('Coding - Chris'!BG175='Coding - Carolyn'!BG175, 1, 0)</f>
        <v>1</v>
      </c>
      <c r="BH175" s="36">
        <f>IF('Coding - Chris'!BH175='Coding - Carolyn'!BH175, 1, 0)</f>
        <v>1</v>
      </c>
      <c r="BI175" s="36">
        <f>IF('Coding - Chris'!BI175='Coding - Carolyn'!BI175, 1, 0)</f>
        <v>1</v>
      </c>
      <c r="BJ175" s="36">
        <f>IF('Coding - Chris'!BJ175='Coding - Carolyn'!BJ175, 1, 0)</f>
        <v>1</v>
      </c>
      <c r="BK175" s="36">
        <f>IF('Coding - Chris'!BK175='Coding - Carolyn'!BK175, 1, 0)</f>
        <v>1</v>
      </c>
      <c r="BL175" s="36">
        <f>IF('Coding - Chris'!BL175='Coding - Carolyn'!BL175, 1, 0)</f>
        <v>1</v>
      </c>
      <c r="BM175" s="36">
        <f>IF('Coding - Chris'!BM175='Coding - Carolyn'!BM175, 1, 0)</f>
        <v>1</v>
      </c>
      <c r="BN175" s="36">
        <f>IF('Coding - Chris'!BN175='Coding - Carolyn'!BN175, 1, 0)</f>
        <v>1</v>
      </c>
      <c r="BO175" s="36">
        <f>IF('Coding - Chris'!BO175='Coding - Carolyn'!BO175, 1, 0)</f>
        <v>1</v>
      </c>
      <c r="BP175" s="36">
        <f>IF('Coding - Chris'!BP175='Coding - Carolyn'!BP175, 1, 0)</f>
        <v>1</v>
      </c>
      <c r="BQ175" s="36">
        <f>IF('Coding - Chris'!BQ175='Coding - Carolyn'!BQ175, 1, 0)</f>
        <v>1</v>
      </c>
      <c r="BR175" s="36">
        <f>IF('Coding - Chris'!BR175='Coding - Carolyn'!BR175, 1, 0)</f>
        <v>1</v>
      </c>
      <c r="BS175" s="36">
        <f>IF('Coding - Chris'!BS175='Coding - Carolyn'!BS175, 1, 0)</f>
        <v>1</v>
      </c>
      <c r="BT175" s="36">
        <f>IF('Coding - Chris'!BT175='Coding - Carolyn'!BT175, 1, 0)</f>
        <v>1</v>
      </c>
      <c r="BV175" s="36">
        <f>IF('Coding - Chris'!BV175='Coding - Carolyn'!BV175, 1, 0)</f>
        <v>1</v>
      </c>
    </row>
    <row r="176" spans="1:74" ht="17.100000000000001" thickBot="1">
      <c r="A176" s="52">
        <v>330</v>
      </c>
      <c r="B176" s="44"/>
      <c r="C176" s="44"/>
      <c r="D176" s="44"/>
      <c r="E176" s="44"/>
      <c r="F176" s="44"/>
      <c r="H176" s="36">
        <f>IF('Coding - Chris'!H176='Coding - Carolyn'!H176, 1, 0)</f>
        <v>1</v>
      </c>
      <c r="I176" s="36">
        <f>IF('Coding - Chris'!I176='Coding - Carolyn'!I176, 1, 0)</f>
        <v>1</v>
      </c>
      <c r="J176" s="36">
        <f>IF('Coding - Chris'!J176='Coding - Carolyn'!J176, 1, 0)</f>
        <v>1</v>
      </c>
      <c r="K176" s="36">
        <f>IF('Coding - Chris'!K176='Coding - Carolyn'!K176, 1, 0)</f>
        <v>1</v>
      </c>
      <c r="L176" s="36">
        <f>IF('Coding - Chris'!L176='Coding - Carolyn'!L176, 1, 0)</f>
        <v>1</v>
      </c>
      <c r="M176" s="36">
        <f>IF('Coding - Chris'!M176='Coding - Carolyn'!M176, 1, 0)</f>
        <v>1</v>
      </c>
      <c r="N176" s="36"/>
      <c r="O176" s="36">
        <f>IF('Coding - Chris'!O176='Coding - Carolyn'!O176, 1, 0)</f>
        <v>1</v>
      </c>
      <c r="P176" s="36">
        <f>IF('Coding - Chris'!P176='Coding - Carolyn'!P176, 1, 0)</f>
        <v>1</v>
      </c>
      <c r="Q176" s="36">
        <f>IF('Coding - Chris'!Q176='Coding - Carolyn'!Q176, 1, 0)</f>
        <v>1</v>
      </c>
      <c r="R176" s="36">
        <f>IF('Coding - Chris'!R176='Coding - Carolyn'!R176, 1, 0)</f>
        <v>1</v>
      </c>
      <c r="S176" s="36">
        <f>IF('Coding - Chris'!S176='Coding - Carolyn'!S176, 1, 0)</f>
        <v>1</v>
      </c>
      <c r="T176" s="36">
        <f>IF('Coding - Chris'!T176='Coding - Carolyn'!T176, 1, 0)</f>
        <v>1</v>
      </c>
      <c r="U176" s="36">
        <f>IF('Coding - Chris'!U176='Coding - Carolyn'!U176, 1, 0)</f>
        <v>1</v>
      </c>
      <c r="V176" s="36">
        <f>IF('Coding - Chris'!V176='Coding - Carolyn'!V176, 1, 0)</f>
        <v>1</v>
      </c>
      <c r="W176" s="36">
        <f>IF('Coding - Chris'!W176='Coding - Carolyn'!W176, 1, 0)</f>
        <v>1</v>
      </c>
      <c r="X176" s="36">
        <f>IF('Coding - Chris'!X176='Coding - Carolyn'!X176, 1, 0)</f>
        <v>1</v>
      </c>
      <c r="Y176" s="36">
        <f>IF('Coding - Chris'!Y176='Coding - Carolyn'!Y176, 1, 0)</f>
        <v>1</v>
      </c>
      <c r="Z176" s="36">
        <f>IF('Coding - Chris'!Z176='Coding - Carolyn'!Z176, 1, 0)</f>
        <v>1</v>
      </c>
      <c r="AA176" s="36">
        <f>IF('Coding - Chris'!AA176='Coding - Carolyn'!AA176, 1, 0)</f>
        <v>1</v>
      </c>
      <c r="AB176" s="36">
        <f>IF('Coding - Chris'!AB176='Coding - Carolyn'!AB176, 1, 0)</f>
        <v>1</v>
      </c>
      <c r="AC176" s="36">
        <f>IF('Coding - Chris'!AC176='Coding - Carolyn'!AC176, 1, 0)</f>
        <v>1</v>
      </c>
      <c r="AD176" s="36">
        <f>IF('Coding - Chris'!AD176='Coding - Carolyn'!AD176, 1, 0)</f>
        <v>1</v>
      </c>
      <c r="AE176" s="36">
        <f>IF('Coding - Chris'!AE176='Coding - Carolyn'!AE176, 1, 0)</f>
        <v>1</v>
      </c>
      <c r="AF176" s="36">
        <f>IF('Coding - Chris'!AF176='Coding - Carolyn'!AF176, 1, 0)</f>
        <v>1</v>
      </c>
      <c r="AG176" s="36"/>
      <c r="AH176" s="36">
        <f>IF('Coding - Chris'!AH176='Coding - Carolyn'!AH176, 1, 0)</f>
        <v>1</v>
      </c>
      <c r="AI176" s="36">
        <f>IF('Coding - Chris'!AI176='Coding - Carolyn'!AI176, 1, 0)</f>
        <v>1</v>
      </c>
      <c r="AJ176" s="36">
        <f>IF('Coding - Chris'!AJ176='Coding - Carolyn'!AJ176, 1, 0)</f>
        <v>1</v>
      </c>
      <c r="AK176" s="36">
        <f>IF('Coding - Chris'!AK176='Coding - Carolyn'!AK176, 1, 0)</f>
        <v>1</v>
      </c>
      <c r="AL176" s="36">
        <f>IF('Coding - Chris'!AL176='Coding - Carolyn'!AL176, 1, 0)</f>
        <v>1</v>
      </c>
      <c r="AM176" s="36">
        <f>IF('Coding - Chris'!AM176='Coding - Carolyn'!AM176, 1, 0)</f>
        <v>1</v>
      </c>
      <c r="AN176" s="36">
        <f>IF('Coding - Chris'!AN176='Coding - Carolyn'!AN176, 1, 0)</f>
        <v>1</v>
      </c>
      <c r="AO176" s="36">
        <f>IF('Coding - Chris'!AO176='Coding - Carolyn'!AO176, 1, 0)</f>
        <v>1</v>
      </c>
      <c r="AP176" s="36"/>
      <c r="AQ176" s="36">
        <f>IF('Coding - Chris'!AQ176='Coding - Carolyn'!AQ176, 1, 0)</f>
        <v>1</v>
      </c>
      <c r="AR176" s="36">
        <f>IF('Coding - Chris'!AR176='Coding - Carolyn'!AR176, 1, 0)</f>
        <v>1</v>
      </c>
      <c r="AS176" s="36">
        <f>IF('Coding - Chris'!AS176='Coding - Carolyn'!AS176, 1, 0)</f>
        <v>1</v>
      </c>
      <c r="AT176" s="36">
        <f>IF('Coding - Chris'!AT176='Coding - Carolyn'!AT176, 1, 0)</f>
        <v>1</v>
      </c>
      <c r="AU176" s="36">
        <f>IF('Coding - Chris'!AU176='Coding - Carolyn'!AU176, 1, 0)</f>
        <v>1</v>
      </c>
      <c r="AV176" s="36">
        <f>IF('Coding - Chris'!AV176='Coding - Carolyn'!AV176, 1, 0)</f>
        <v>1</v>
      </c>
      <c r="AW176" s="36">
        <f>IF('Coding - Chris'!AW176='Coding - Carolyn'!AW176, 1, 0)</f>
        <v>1</v>
      </c>
      <c r="AX176" s="36">
        <f>IF('Coding - Chris'!AX176='Coding - Carolyn'!AX176, 1, 0)</f>
        <v>1</v>
      </c>
      <c r="AY176" s="36">
        <f>IF('Coding - Chris'!AY176='Coding - Carolyn'!AY176, 1, 0)</f>
        <v>1</v>
      </c>
      <c r="AZ176" s="36">
        <f>IF('Coding - Chris'!AZ176='Coding - Carolyn'!AZ176, 1, 0)</f>
        <v>1</v>
      </c>
      <c r="BA176" s="36"/>
      <c r="BB176" s="36">
        <f>IF('Coding - Chris'!BB176='Coding - Carolyn'!BB176, 1, 0)</f>
        <v>1</v>
      </c>
      <c r="BC176" s="36">
        <f>IF('Coding - Chris'!BC176='Coding - Carolyn'!BC176, 1, 0)</f>
        <v>1</v>
      </c>
      <c r="BD176" s="36">
        <f>IF('Coding - Chris'!BD176='Coding - Carolyn'!BD176, 1, 0)</f>
        <v>1</v>
      </c>
      <c r="BE176" s="36">
        <f>IF('Coding - Chris'!BE176='Coding - Carolyn'!BE176, 1, 0)</f>
        <v>1</v>
      </c>
      <c r="BF176" s="36">
        <f>IF('Coding - Chris'!BF176='Coding - Carolyn'!BF176, 1, 0)</f>
        <v>1</v>
      </c>
      <c r="BG176" s="36">
        <f>IF('Coding - Chris'!BG176='Coding - Carolyn'!BG176, 1, 0)</f>
        <v>1</v>
      </c>
      <c r="BH176" s="36">
        <f>IF('Coding - Chris'!BH176='Coding - Carolyn'!BH176, 1, 0)</f>
        <v>1</v>
      </c>
      <c r="BI176" s="36">
        <f>IF('Coding - Chris'!BI176='Coding - Carolyn'!BI176, 1, 0)</f>
        <v>1</v>
      </c>
      <c r="BJ176" s="36">
        <f>IF('Coding - Chris'!BJ176='Coding - Carolyn'!BJ176, 1, 0)</f>
        <v>1</v>
      </c>
      <c r="BK176" s="36">
        <f>IF('Coding - Chris'!BK176='Coding - Carolyn'!BK176, 1, 0)</f>
        <v>1</v>
      </c>
      <c r="BL176" s="36">
        <f>IF('Coding - Chris'!BL176='Coding - Carolyn'!BL176, 1, 0)</f>
        <v>1</v>
      </c>
      <c r="BM176" s="36">
        <f>IF('Coding - Chris'!BM176='Coding - Carolyn'!BM176, 1, 0)</f>
        <v>1</v>
      </c>
      <c r="BN176" s="36">
        <f>IF('Coding - Chris'!BN176='Coding - Carolyn'!BN176, 1, 0)</f>
        <v>1</v>
      </c>
      <c r="BO176" s="36">
        <f>IF('Coding - Chris'!BO176='Coding - Carolyn'!BO176, 1, 0)</f>
        <v>1</v>
      </c>
      <c r="BP176" s="36">
        <f>IF('Coding - Chris'!BP176='Coding - Carolyn'!BP176, 1, 0)</f>
        <v>1</v>
      </c>
      <c r="BQ176" s="36">
        <f>IF('Coding - Chris'!BQ176='Coding - Carolyn'!BQ176, 1, 0)</f>
        <v>1</v>
      </c>
      <c r="BR176" s="36">
        <f>IF('Coding - Chris'!BR176='Coding - Carolyn'!BR176, 1, 0)</f>
        <v>1</v>
      </c>
      <c r="BS176" s="36">
        <f>IF('Coding - Chris'!BS176='Coding - Carolyn'!BS176, 1, 0)</f>
        <v>1</v>
      </c>
      <c r="BT176" s="36">
        <f>IF('Coding - Chris'!BT176='Coding - Carolyn'!BT176, 1, 0)</f>
        <v>1</v>
      </c>
      <c r="BV176" s="36">
        <f>IF('Coding - Chris'!BV176='Coding - Carolyn'!BV176, 1, 0)</f>
        <v>1</v>
      </c>
    </row>
    <row r="177" spans="1:74" ht="17.100000000000001" thickBot="1">
      <c r="A177" s="52">
        <v>338</v>
      </c>
      <c r="B177" s="44"/>
      <c r="C177" s="44"/>
      <c r="D177" s="44"/>
      <c r="E177" s="44"/>
      <c r="F177" s="44"/>
      <c r="H177" s="36">
        <f>IF('Coding - Chris'!H177='Coding - Carolyn'!H177, 1, 0)</f>
        <v>1</v>
      </c>
      <c r="I177" s="36">
        <f>IF('Coding - Chris'!I177='Coding - Carolyn'!I177, 1, 0)</f>
        <v>1</v>
      </c>
      <c r="J177" s="36">
        <f>IF('Coding - Chris'!J177='Coding - Carolyn'!J177, 1, 0)</f>
        <v>1</v>
      </c>
      <c r="K177" s="36">
        <f>IF('Coding - Chris'!K177='Coding - Carolyn'!K177, 1, 0)</f>
        <v>1</v>
      </c>
      <c r="L177" s="36">
        <f>IF('Coding - Chris'!L177='Coding - Carolyn'!L177, 1, 0)</f>
        <v>1</v>
      </c>
      <c r="M177" s="36">
        <f>IF('Coding - Chris'!M177='Coding - Carolyn'!M177, 1, 0)</f>
        <v>1</v>
      </c>
      <c r="N177" s="36"/>
      <c r="O177" s="36">
        <f>IF('Coding - Chris'!O177='Coding - Carolyn'!O177, 1, 0)</f>
        <v>1</v>
      </c>
      <c r="P177" s="36">
        <f>IF('Coding - Chris'!P177='Coding - Carolyn'!P177, 1, 0)</f>
        <v>1</v>
      </c>
      <c r="Q177" s="36">
        <f>IF('Coding - Chris'!Q177='Coding - Carolyn'!Q177, 1, 0)</f>
        <v>1</v>
      </c>
      <c r="R177" s="36">
        <f>IF('Coding - Chris'!R177='Coding - Carolyn'!R177, 1, 0)</f>
        <v>1</v>
      </c>
      <c r="S177" s="36">
        <f>IF('Coding - Chris'!S177='Coding - Carolyn'!S177, 1, 0)</f>
        <v>1</v>
      </c>
      <c r="T177" s="36">
        <f>IF('Coding - Chris'!T177='Coding - Carolyn'!T177, 1, 0)</f>
        <v>1</v>
      </c>
      <c r="U177" s="36">
        <f>IF('Coding - Chris'!U177='Coding - Carolyn'!U177, 1, 0)</f>
        <v>1</v>
      </c>
      <c r="V177" s="36">
        <f>IF('Coding - Chris'!V177='Coding - Carolyn'!V177, 1, 0)</f>
        <v>1</v>
      </c>
      <c r="W177" s="36">
        <f>IF('Coding - Chris'!W177='Coding - Carolyn'!W177, 1, 0)</f>
        <v>1</v>
      </c>
      <c r="X177" s="36">
        <f>IF('Coding - Chris'!X177='Coding - Carolyn'!X177, 1, 0)</f>
        <v>1</v>
      </c>
      <c r="Y177" s="36">
        <f>IF('Coding - Chris'!Y177='Coding - Carolyn'!Y177, 1, 0)</f>
        <v>1</v>
      </c>
      <c r="Z177" s="36">
        <f>IF('Coding - Chris'!Z177='Coding - Carolyn'!Z177, 1, 0)</f>
        <v>1</v>
      </c>
      <c r="AA177" s="36">
        <f>IF('Coding - Chris'!AA177='Coding - Carolyn'!AA177, 1, 0)</f>
        <v>1</v>
      </c>
      <c r="AB177" s="36">
        <f>IF('Coding - Chris'!AB177='Coding - Carolyn'!AB177, 1, 0)</f>
        <v>1</v>
      </c>
      <c r="AC177" s="36">
        <f>IF('Coding - Chris'!AC177='Coding - Carolyn'!AC177, 1, 0)</f>
        <v>1</v>
      </c>
      <c r="AD177" s="36">
        <f>IF('Coding - Chris'!AD177='Coding - Carolyn'!AD177, 1, 0)</f>
        <v>1</v>
      </c>
      <c r="AE177" s="36">
        <f>IF('Coding - Chris'!AE177='Coding - Carolyn'!AE177, 1, 0)</f>
        <v>1</v>
      </c>
      <c r="AF177" s="36">
        <f>IF('Coding - Chris'!AF177='Coding - Carolyn'!AF177, 1, 0)</f>
        <v>1</v>
      </c>
      <c r="AG177" s="36"/>
      <c r="AH177" s="36">
        <f>IF('Coding - Chris'!AH177='Coding - Carolyn'!AH177, 1, 0)</f>
        <v>1</v>
      </c>
      <c r="AI177" s="36">
        <f>IF('Coding - Chris'!AI177='Coding - Carolyn'!AI177, 1, 0)</f>
        <v>1</v>
      </c>
      <c r="AJ177" s="36">
        <f>IF('Coding - Chris'!AJ177='Coding - Carolyn'!AJ177, 1, 0)</f>
        <v>1</v>
      </c>
      <c r="AK177" s="36">
        <f>IF('Coding - Chris'!AK177='Coding - Carolyn'!AK177, 1, 0)</f>
        <v>1</v>
      </c>
      <c r="AL177" s="36">
        <f>IF('Coding - Chris'!AL177='Coding - Carolyn'!AL177, 1, 0)</f>
        <v>1</v>
      </c>
      <c r="AM177" s="36">
        <f>IF('Coding - Chris'!AM177='Coding - Carolyn'!AM177, 1, 0)</f>
        <v>1</v>
      </c>
      <c r="AN177" s="36">
        <f>IF('Coding - Chris'!AN177='Coding - Carolyn'!AN177, 1, 0)</f>
        <v>1</v>
      </c>
      <c r="AO177" s="36">
        <f>IF('Coding - Chris'!AO177='Coding - Carolyn'!AO177, 1, 0)</f>
        <v>1</v>
      </c>
      <c r="AP177" s="36"/>
      <c r="AQ177" s="36">
        <f>IF('Coding - Chris'!AQ177='Coding - Carolyn'!AQ177, 1, 0)</f>
        <v>1</v>
      </c>
      <c r="AR177" s="36">
        <f>IF('Coding - Chris'!AR177='Coding - Carolyn'!AR177, 1, 0)</f>
        <v>1</v>
      </c>
      <c r="AS177" s="36">
        <f>IF('Coding - Chris'!AS177='Coding - Carolyn'!AS177, 1, 0)</f>
        <v>1</v>
      </c>
      <c r="AT177" s="36">
        <f>IF('Coding - Chris'!AT177='Coding - Carolyn'!AT177, 1, 0)</f>
        <v>1</v>
      </c>
      <c r="AU177" s="36">
        <f>IF('Coding - Chris'!AU177='Coding - Carolyn'!AU177, 1, 0)</f>
        <v>1</v>
      </c>
      <c r="AV177" s="36">
        <f>IF('Coding - Chris'!AV177='Coding - Carolyn'!AV177, 1, 0)</f>
        <v>1</v>
      </c>
      <c r="AW177" s="36">
        <f>IF('Coding - Chris'!AW177='Coding - Carolyn'!AW177, 1, 0)</f>
        <v>1</v>
      </c>
      <c r="AX177" s="36">
        <f>IF('Coding - Chris'!AX177='Coding - Carolyn'!AX177, 1, 0)</f>
        <v>1</v>
      </c>
      <c r="AY177" s="36">
        <f>IF('Coding - Chris'!AY177='Coding - Carolyn'!AY177, 1, 0)</f>
        <v>1</v>
      </c>
      <c r="AZ177" s="36">
        <f>IF('Coding - Chris'!AZ177='Coding - Carolyn'!AZ177, 1, 0)</f>
        <v>1</v>
      </c>
      <c r="BA177" s="36"/>
      <c r="BB177" s="36">
        <f>IF('Coding - Chris'!BB177='Coding - Carolyn'!BB177, 1, 0)</f>
        <v>1</v>
      </c>
      <c r="BC177" s="36">
        <f>IF('Coding - Chris'!BC177='Coding - Carolyn'!BC177, 1, 0)</f>
        <v>1</v>
      </c>
      <c r="BD177" s="36">
        <f>IF('Coding - Chris'!BD177='Coding - Carolyn'!BD177, 1, 0)</f>
        <v>1</v>
      </c>
      <c r="BE177" s="36">
        <f>IF('Coding - Chris'!BE177='Coding - Carolyn'!BE177, 1, 0)</f>
        <v>1</v>
      </c>
      <c r="BF177" s="36">
        <f>IF('Coding - Chris'!BF177='Coding - Carolyn'!BF177, 1, 0)</f>
        <v>1</v>
      </c>
      <c r="BG177" s="36">
        <f>IF('Coding - Chris'!BG177='Coding - Carolyn'!BG177, 1, 0)</f>
        <v>1</v>
      </c>
      <c r="BH177" s="36">
        <f>IF('Coding - Chris'!BH177='Coding - Carolyn'!BH177, 1, 0)</f>
        <v>1</v>
      </c>
      <c r="BI177" s="36">
        <f>IF('Coding - Chris'!BI177='Coding - Carolyn'!BI177, 1, 0)</f>
        <v>1</v>
      </c>
      <c r="BJ177" s="36">
        <f>IF('Coding - Chris'!BJ177='Coding - Carolyn'!BJ177, 1, 0)</f>
        <v>1</v>
      </c>
      <c r="BK177" s="36">
        <f>IF('Coding - Chris'!BK177='Coding - Carolyn'!BK177, 1, 0)</f>
        <v>1</v>
      </c>
      <c r="BL177" s="36">
        <f>IF('Coding - Chris'!BL177='Coding - Carolyn'!BL177, 1, 0)</f>
        <v>1</v>
      </c>
      <c r="BM177" s="36">
        <f>IF('Coding - Chris'!BM177='Coding - Carolyn'!BM177, 1, 0)</f>
        <v>1</v>
      </c>
      <c r="BN177" s="36">
        <f>IF('Coding - Chris'!BN177='Coding - Carolyn'!BN177, 1, 0)</f>
        <v>1</v>
      </c>
      <c r="BO177" s="36">
        <f>IF('Coding - Chris'!BO177='Coding - Carolyn'!BO177, 1, 0)</f>
        <v>1</v>
      </c>
      <c r="BP177" s="36">
        <f>IF('Coding - Chris'!BP177='Coding - Carolyn'!BP177, 1, 0)</f>
        <v>1</v>
      </c>
      <c r="BQ177" s="36">
        <f>IF('Coding - Chris'!BQ177='Coding - Carolyn'!BQ177, 1, 0)</f>
        <v>1</v>
      </c>
      <c r="BR177" s="36">
        <f>IF('Coding - Chris'!BR177='Coding - Carolyn'!BR177, 1, 0)</f>
        <v>1</v>
      </c>
      <c r="BS177" s="36">
        <f>IF('Coding - Chris'!BS177='Coding - Carolyn'!BS177, 1, 0)</f>
        <v>1</v>
      </c>
      <c r="BT177" s="36">
        <f>IF('Coding - Chris'!BT177='Coding - Carolyn'!BT177, 1, 0)</f>
        <v>1</v>
      </c>
      <c r="BV177" s="36">
        <f>IF('Coding - Chris'!BV177='Coding - Carolyn'!BV177, 1, 0)</f>
        <v>1</v>
      </c>
    </row>
    <row r="178" spans="1:74" ht="17.100000000000001" thickBot="1">
      <c r="A178" s="52">
        <v>340</v>
      </c>
      <c r="B178" s="44"/>
      <c r="C178" s="44"/>
      <c r="D178" s="44"/>
      <c r="E178" s="44"/>
      <c r="F178" s="44"/>
      <c r="H178" s="36">
        <f>IF('Coding - Chris'!H178='Coding - Carolyn'!H178, 1, 0)</f>
        <v>1</v>
      </c>
      <c r="I178" s="36">
        <f>IF('Coding - Chris'!I178='Coding - Carolyn'!I178, 1, 0)</f>
        <v>1</v>
      </c>
      <c r="J178" s="36">
        <f>IF('Coding - Chris'!J178='Coding - Carolyn'!J178, 1, 0)</f>
        <v>1</v>
      </c>
      <c r="K178" s="36">
        <f>IF('Coding - Chris'!K178='Coding - Carolyn'!K178, 1, 0)</f>
        <v>1</v>
      </c>
      <c r="L178" s="36">
        <f>IF('Coding - Chris'!L178='Coding - Carolyn'!L178, 1, 0)</f>
        <v>1</v>
      </c>
      <c r="M178" s="36">
        <f>IF('Coding - Chris'!M178='Coding - Carolyn'!M178, 1, 0)</f>
        <v>1</v>
      </c>
      <c r="N178" s="36"/>
      <c r="O178" s="36">
        <f>IF('Coding - Chris'!O178='Coding - Carolyn'!O178, 1, 0)</f>
        <v>1</v>
      </c>
      <c r="P178" s="36">
        <f>IF('Coding - Chris'!P178='Coding - Carolyn'!P178, 1, 0)</f>
        <v>1</v>
      </c>
      <c r="Q178" s="36">
        <f>IF('Coding - Chris'!Q178='Coding - Carolyn'!Q178, 1, 0)</f>
        <v>1</v>
      </c>
      <c r="R178" s="36">
        <f>IF('Coding - Chris'!R178='Coding - Carolyn'!R178, 1, 0)</f>
        <v>1</v>
      </c>
      <c r="S178" s="36">
        <f>IF('Coding - Chris'!S178='Coding - Carolyn'!S178, 1, 0)</f>
        <v>1</v>
      </c>
      <c r="T178" s="36">
        <f>IF('Coding - Chris'!T178='Coding - Carolyn'!T178, 1, 0)</f>
        <v>1</v>
      </c>
      <c r="U178" s="36">
        <f>IF('Coding - Chris'!U178='Coding - Carolyn'!U178, 1, 0)</f>
        <v>1</v>
      </c>
      <c r="V178" s="36">
        <f>IF('Coding - Chris'!V178='Coding - Carolyn'!V178, 1, 0)</f>
        <v>1</v>
      </c>
      <c r="W178" s="36">
        <f>IF('Coding - Chris'!W178='Coding - Carolyn'!W178, 1, 0)</f>
        <v>1</v>
      </c>
      <c r="X178" s="36">
        <f>IF('Coding - Chris'!X178='Coding - Carolyn'!X178, 1, 0)</f>
        <v>1</v>
      </c>
      <c r="Y178" s="36">
        <f>IF('Coding - Chris'!Y178='Coding - Carolyn'!Y178, 1, 0)</f>
        <v>1</v>
      </c>
      <c r="Z178" s="36">
        <f>IF('Coding - Chris'!Z178='Coding - Carolyn'!Z178, 1, 0)</f>
        <v>1</v>
      </c>
      <c r="AA178" s="36">
        <f>IF('Coding - Chris'!AA178='Coding - Carolyn'!AA178, 1, 0)</f>
        <v>1</v>
      </c>
      <c r="AB178" s="36">
        <f>IF('Coding - Chris'!AB178='Coding - Carolyn'!AB178, 1, 0)</f>
        <v>1</v>
      </c>
      <c r="AC178" s="36">
        <f>IF('Coding - Chris'!AC178='Coding - Carolyn'!AC178, 1, 0)</f>
        <v>1</v>
      </c>
      <c r="AD178" s="36">
        <f>IF('Coding - Chris'!AD178='Coding - Carolyn'!AD178, 1, 0)</f>
        <v>1</v>
      </c>
      <c r="AE178" s="36">
        <f>IF('Coding - Chris'!AE178='Coding - Carolyn'!AE178, 1, 0)</f>
        <v>1</v>
      </c>
      <c r="AF178" s="36">
        <f>IF('Coding - Chris'!AF178='Coding - Carolyn'!AF178, 1, 0)</f>
        <v>1</v>
      </c>
      <c r="AG178" s="36"/>
      <c r="AH178" s="36">
        <f>IF('Coding - Chris'!AH178='Coding - Carolyn'!AH178, 1, 0)</f>
        <v>1</v>
      </c>
      <c r="AI178" s="36">
        <f>IF('Coding - Chris'!AI178='Coding - Carolyn'!AI178, 1, 0)</f>
        <v>1</v>
      </c>
      <c r="AJ178" s="36">
        <f>IF('Coding - Chris'!AJ178='Coding - Carolyn'!AJ178, 1, 0)</f>
        <v>1</v>
      </c>
      <c r="AK178" s="36">
        <f>IF('Coding - Chris'!AK178='Coding - Carolyn'!AK178, 1, 0)</f>
        <v>1</v>
      </c>
      <c r="AL178" s="36">
        <f>IF('Coding - Chris'!AL178='Coding - Carolyn'!AL178, 1, 0)</f>
        <v>1</v>
      </c>
      <c r="AM178" s="36">
        <f>IF('Coding - Chris'!AM178='Coding - Carolyn'!AM178, 1, 0)</f>
        <v>1</v>
      </c>
      <c r="AN178" s="36">
        <f>IF('Coding - Chris'!AN178='Coding - Carolyn'!AN178, 1, 0)</f>
        <v>1</v>
      </c>
      <c r="AO178" s="36">
        <f>IF('Coding - Chris'!AO178='Coding - Carolyn'!AO178, 1, 0)</f>
        <v>1</v>
      </c>
      <c r="AP178" s="36"/>
      <c r="AQ178" s="36">
        <f>IF('Coding - Chris'!AQ178='Coding - Carolyn'!AQ178, 1, 0)</f>
        <v>1</v>
      </c>
      <c r="AR178" s="36">
        <f>IF('Coding - Chris'!AR178='Coding - Carolyn'!AR178, 1, 0)</f>
        <v>1</v>
      </c>
      <c r="AS178" s="36">
        <f>IF('Coding - Chris'!AS178='Coding - Carolyn'!AS178, 1, 0)</f>
        <v>1</v>
      </c>
      <c r="AT178" s="36">
        <f>IF('Coding - Chris'!AT178='Coding - Carolyn'!AT178, 1, 0)</f>
        <v>1</v>
      </c>
      <c r="AU178" s="36">
        <f>IF('Coding - Chris'!AU178='Coding - Carolyn'!AU178, 1, 0)</f>
        <v>1</v>
      </c>
      <c r="AV178" s="36">
        <f>IF('Coding - Chris'!AV178='Coding - Carolyn'!AV178, 1, 0)</f>
        <v>1</v>
      </c>
      <c r="AW178" s="36">
        <f>IF('Coding - Chris'!AW178='Coding - Carolyn'!AW178, 1, 0)</f>
        <v>1</v>
      </c>
      <c r="AX178" s="36">
        <f>IF('Coding - Chris'!AX178='Coding - Carolyn'!AX178, 1, 0)</f>
        <v>1</v>
      </c>
      <c r="AY178" s="36">
        <f>IF('Coding - Chris'!AY178='Coding - Carolyn'!AY178, 1, 0)</f>
        <v>1</v>
      </c>
      <c r="AZ178" s="36">
        <f>IF('Coding - Chris'!AZ178='Coding - Carolyn'!AZ178, 1, 0)</f>
        <v>1</v>
      </c>
      <c r="BA178" s="36"/>
      <c r="BB178" s="36">
        <f>IF('Coding - Chris'!BB178='Coding - Carolyn'!BB178, 1, 0)</f>
        <v>1</v>
      </c>
      <c r="BC178" s="36">
        <f>IF('Coding - Chris'!BC178='Coding - Carolyn'!BC178, 1, 0)</f>
        <v>1</v>
      </c>
      <c r="BD178" s="36">
        <f>IF('Coding - Chris'!BD178='Coding - Carolyn'!BD178, 1, 0)</f>
        <v>1</v>
      </c>
      <c r="BE178" s="36">
        <f>IF('Coding - Chris'!BE178='Coding - Carolyn'!BE178, 1, 0)</f>
        <v>1</v>
      </c>
      <c r="BF178" s="36">
        <f>IF('Coding - Chris'!BF178='Coding - Carolyn'!BF178, 1, 0)</f>
        <v>1</v>
      </c>
      <c r="BG178" s="36">
        <f>IF('Coding - Chris'!BG178='Coding - Carolyn'!BG178, 1, 0)</f>
        <v>1</v>
      </c>
      <c r="BH178" s="36">
        <f>IF('Coding - Chris'!BH178='Coding - Carolyn'!BH178, 1, 0)</f>
        <v>1</v>
      </c>
      <c r="BI178" s="36">
        <f>IF('Coding - Chris'!BI178='Coding - Carolyn'!BI178, 1, 0)</f>
        <v>1</v>
      </c>
      <c r="BJ178" s="36">
        <f>IF('Coding - Chris'!BJ178='Coding - Carolyn'!BJ178, 1, 0)</f>
        <v>1</v>
      </c>
      <c r="BK178" s="36">
        <f>IF('Coding - Chris'!BK178='Coding - Carolyn'!BK178, 1, 0)</f>
        <v>1</v>
      </c>
      <c r="BL178" s="36">
        <f>IF('Coding - Chris'!BL178='Coding - Carolyn'!BL178, 1, 0)</f>
        <v>1</v>
      </c>
      <c r="BM178" s="36">
        <f>IF('Coding - Chris'!BM178='Coding - Carolyn'!BM178, 1, 0)</f>
        <v>1</v>
      </c>
      <c r="BN178" s="36">
        <f>IF('Coding - Chris'!BN178='Coding - Carolyn'!BN178, 1, 0)</f>
        <v>1</v>
      </c>
      <c r="BO178" s="36">
        <f>IF('Coding - Chris'!BO178='Coding - Carolyn'!BO178, 1, 0)</f>
        <v>1</v>
      </c>
      <c r="BP178" s="36">
        <f>IF('Coding - Chris'!BP178='Coding - Carolyn'!BP178, 1, 0)</f>
        <v>1</v>
      </c>
      <c r="BQ178" s="36">
        <f>IF('Coding - Chris'!BQ178='Coding - Carolyn'!BQ178, 1, 0)</f>
        <v>1</v>
      </c>
      <c r="BR178" s="36">
        <f>IF('Coding - Chris'!BR178='Coding - Carolyn'!BR178, 1, 0)</f>
        <v>1</v>
      </c>
      <c r="BS178" s="36">
        <f>IF('Coding - Chris'!BS178='Coding - Carolyn'!BS178, 1, 0)</f>
        <v>1</v>
      </c>
      <c r="BT178" s="36">
        <f>IF('Coding - Chris'!BT178='Coding - Carolyn'!BT178, 1, 0)</f>
        <v>1</v>
      </c>
      <c r="BV178" s="36">
        <f>IF('Coding - Chris'!BV178='Coding - Carolyn'!BV178, 1, 0)</f>
        <v>1</v>
      </c>
    </row>
    <row r="179" spans="1:74" ht="17.100000000000001" thickBot="1">
      <c r="A179" s="52"/>
      <c r="B179" s="44"/>
      <c r="C179" s="44"/>
      <c r="D179" s="44"/>
      <c r="E179" s="44"/>
      <c r="F179" s="44"/>
      <c r="H179" s="36">
        <f>IF('Coding - Chris'!H179='Coding - Carolyn'!H179, 1, 0)</f>
        <v>1</v>
      </c>
      <c r="I179" s="36">
        <f>IF('Coding - Chris'!I179='Coding - Carolyn'!I179, 1, 0)</f>
        <v>1</v>
      </c>
      <c r="J179" s="36">
        <f>IF('Coding - Chris'!J179='Coding - Carolyn'!J179, 1, 0)</f>
        <v>1</v>
      </c>
      <c r="K179" s="36">
        <f>IF('Coding - Chris'!K179='Coding - Carolyn'!K179, 1, 0)</f>
        <v>1</v>
      </c>
      <c r="L179" s="36">
        <f>IF('Coding - Chris'!L179='Coding - Carolyn'!L179, 1, 0)</f>
        <v>1</v>
      </c>
      <c r="M179" s="36">
        <f>IF('Coding - Chris'!M179='Coding - Carolyn'!M179, 1, 0)</f>
        <v>1</v>
      </c>
      <c r="N179" s="36"/>
      <c r="O179" s="36">
        <f>IF('Coding - Chris'!O179='Coding - Carolyn'!O179, 1, 0)</f>
        <v>1</v>
      </c>
      <c r="P179" s="36">
        <f>IF('Coding - Chris'!P179='Coding - Carolyn'!P179, 1, 0)</f>
        <v>1</v>
      </c>
      <c r="Q179" s="36">
        <f>IF('Coding - Chris'!Q179='Coding - Carolyn'!Q179, 1, 0)</f>
        <v>1</v>
      </c>
      <c r="R179" s="36">
        <f>IF('Coding - Chris'!R179='Coding - Carolyn'!R179, 1, 0)</f>
        <v>1</v>
      </c>
      <c r="S179" s="36">
        <f>IF('Coding - Chris'!S179='Coding - Carolyn'!S179, 1, 0)</f>
        <v>1</v>
      </c>
      <c r="T179" s="36">
        <f>IF('Coding - Chris'!T179='Coding - Carolyn'!T179, 1, 0)</f>
        <v>1</v>
      </c>
      <c r="U179" s="36">
        <f>IF('Coding - Chris'!U179='Coding - Carolyn'!U179, 1, 0)</f>
        <v>1</v>
      </c>
      <c r="V179" s="36">
        <f>IF('Coding - Chris'!V179='Coding - Carolyn'!V179, 1, 0)</f>
        <v>1</v>
      </c>
      <c r="W179" s="36">
        <f>IF('Coding - Chris'!W179='Coding - Carolyn'!W179, 1, 0)</f>
        <v>1</v>
      </c>
      <c r="X179" s="36">
        <f>IF('Coding - Chris'!X179='Coding - Carolyn'!X179, 1, 0)</f>
        <v>1</v>
      </c>
      <c r="Y179" s="36">
        <f>IF('Coding - Chris'!Y179='Coding - Carolyn'!Y179, 1, 0)</f>
        <v>1</v>
      </c>
      <c r="Z179" s="36">
        <f>IF('Coding - Chris'!Z179='Coding - Carolyn'!Z179, 1, 0)</f>
        <v>1</v>
      </c>
      <c r="AA179" s="36">
        <f>IF('Coding - Chris'!AA179='Coding - Carolyn'!AA179, 1, 0)</f>
        <v>1</v>
      </c>
      <c r="AB179" s="36">
        <f>IF('Coding - Chris'!AB179='Coding - Carolyn'!AB179, 1, 0)</f>
        <v>1</v>
      </c>
      <c r="AC179" s="36">
        <f>IF('Coding - Chris'!AC179='Coding - Carolyn'!AC179, 1, 0)</f>
        <v>1</v>
      </c>
      <c r="AD179" s="36">
        <f>IF('Coding - Chris'!AD179='Coding - Carolyn'!AD179, 1, 0)</f>
        <v>1</v>
      </c>
      <c r="AE179" s="36">
        <f>IF('Coding - Chris'!AE179='Coding - Carolyn'!AE179, 1, 0)</f>
        <v>1</v>
      </c>
      <c r="AF179" s="36">
        <f>IF('Coding - Chris'!AF179='Coding - Carolyn'!AF179, 1, 0)</f>
        <v>1</v>
      </c>
      <c r="AG179" s="36"/>
      <c r="AH179" s="36">
        <f>IF('Coding - Chris'!AH179='Coding - Carolyn'!AH179, 1, 0)</f>
        <v>1</v>
      </c>
      <c r="AI179" s="36">
        <f>IF('Coding - Chris'!AI179='Coding - Carolyn'!AI179, 1, 0)</f>
        <v>1</v>
      </c>
      <c r="AJ179" s="36">
        <f>IF('Coding - Chris'!AJ179='Coding - Carolyn'!AJ179, 1, 0)</f>
        <v>1</v>
      </c>
      <c r="AK179" s="36">
        <f>IF('Coding - Chris'!AK179='Coding - Carolyn'!AK179, 1, 0)</f>
        <v>1</v>
      </c>
      <c r="AL179" s="36">
        <f>IF('Coding - Chris'!AL179='Coding - Carolyn'!AL179, 1, 0)</f>
        <v>1</v>
      </c>
      <c r="AM179" s="36">
        <f>IF('Coding - Chris'!AM179='Coding - Carolyn'!AM179, 1, 0)</f>
        <v>1</v>
      </c>
      <c r="AN179" s="36">
        <f>IF('Coding - Chris'!AN179='Coding - Carolyn'!AN179, 1, 0)</f>
        <v>1</v>
      </c>
      <c r="AO179" s="36">
        <f>IF('Coding - Chris'!AO179='Coding - Carolyn'!AO179, 1, 0)</f>
        <v>1</v>
      </c>
      <c r="AP179" s="36"/>
      <c r="AQ179" s="36">
        <f>IF('Coding - Chris'!AQ179='Coding - Carolyn'!AQ179, 1, 0)</f>
        <v>1</v>
      </c>
      <c r="AR179" s="36">
        <f>IF('Coding - Chris'!AR179='Coding - Carolyn'!AR179, 1, 0)</f>
        <v>1</v>
      </c>
      <c r="AS179" s="36">
        <f>IF('Coding - Chris'!AS179='Coding - Carolyn'!AS179, 1, 0)</f>
        <v>1</v>
      </c>
      <c r="AT179" s="36">
        <f>IF('Coding - Chris'!AT179='Coding - Carolyn'!AT179, 1, 0)</f>
        <v>1</v>
      </c>
      <c r="AU179" s="36">
        <f>IF('Coding - Chris'!AU179='Coding - Carolyn'!AU179, 1, 0)</f>
        <v>1</v>
      </c>
      <c r="AV179" s="36">
        <f>IF('Coding - Chris'!AV179='Coding - Carolyn'!AV179, 1, 0)</f>
        <v>1</v>
      </c>
      <c r="AW179" s="36">
        <f>IF('Coding - Chris'!AW179='Coding - Carolyn'!AW179, 1, 0)</f>
        <v>1</v>
      </c>
      <c r="AX179" s="36">
        <f>IF('Coding - Chris'!AX179='Coding - Carolyn'!AX179, 1, 0)</f>
        <v>1</v>
      </c>
      <c r="AY179" s="36">
        <f>IF('Coding - Chris'!AY179='Coding - Carolyn'!AY179, 1, 0)</f>
        <v>1</v>
      </c>
      <c r="AZ179" s="36">
        <f>IF('Coding - Chris'!AZ179='Coding - Carolyn'!AZ179, 1, 0)</f>
        <v>1</v>
      </c>
      <c r="BA179" s="36"/>
      <c r="BB179" s="36">
        <f>IF('Coding - Chris'!BB179='Coding - Carolyn'!BB179, 1, 0)</f>
        <v>1</v>
      </c>
      <c r="BC179" s="36">
        <f>IF('Coding - Chris'!BC179='Coding - Carolyn'!BC179, 1, 0)</f>
        <v>1</v>
      </c>
      <c r="BD179" s="36">
        <f>IF('Coding - Chris'!BD179='Coding - Carolyn'!BD179, 1, 0)</f>
        <v>1</v>
      </c>
      <c r="BE179" s="36">
        <f>IF('Coding - Chris'!BE179='Coding - Carolyn'!BE179, 1, 0)</f>
        <v>1</v>
      </c>
      <c r="BF179" s="36">
        <f>IF('Coding - Chris'!BF179='Coding - Carolyn'!BF179, 1, 0)</f>
        <v>1</v>
      </c>
      <c r="BG179" s="36">
        <f>IF('Coding - Chris'!BG179='Coding - Carolyn'!BG179, 1, 0)</f>
        <v>1</v>
      </c>
      <c r="BH179" s="36">
        <f>IF('Coding - Chris'!BH179='Coding - Carolyn'!BH179, 1, 0)</f>
        <v>1</v>
      </c>
      <c r="BI179" s="36">
        <f>IF('Coding - Chris'!BI179='Coding - Carolyn'!BI179, 1, 0)</f>
        <v>1</v>
      </c>
      <c r="BJ179" s="36">
        <f>IF('Coding - Chris'!BJ179='Coding - Carolyn'!BJ179, 1, 0)</f>
        <v>1</v>
      </c>
      <c r="BK179" s="36">
        <f>IF('Coding - Chris'!BK179='Coding - Carolyn'!BK179, 1, 0)</f>
        <v>1</v>
      </c>
      <c r="BL179" s="36">
        <f>IF('Coding - Chris'!BL179='Coding - Carolyn'!BL179, 1, 0)</f>
        <v>1</v>
      </c>
      <c r="BM179" s="36">
        <f>IF('Coding - Chris'!BM179='Coding - Carolyn'!BM179, 1, 0)</f>
        <v>1</v>
      </c>
      <c r="BN179" s="36">
        <f>IF('Coding - Chris'!BN179='Coding - Carolyn'!BN179, 1, 0)</f>
        <v>1</v>
      </c>
      <c r="BO179" s="36">
        <f>IF('Coding - Chris'!BO179='Coding - Carolyn'!BO179, 1, 0)</f>
        <v>1</v>
      </c>
      <c r="BP179" s="36">
        <f>IF('Coding - Chris'!BP179='Coding - Carolyn'!BP179, 1, 0)</f>
        <v>1</v>
      </c>
      <c r="BQ179" s="36">
        <f>IF('Coding - Chris'!BQ179='Coding - Carolyn'!BQ179, 1, 0)</f>
        <v>1</v>
      </c>
      <c r="BR179" s="36">
        <f>IF('Coding - Chris'!BR179='Coding - Carolyn'!BR179, 1, 0)</f>
        <v>1</v>
      </c>
      <c r="BS179" s="36">
        <f>IF('Coding - Chris'!BS179='Coding - Carolyn'!BS179, 1, 0)</f>
        <v>1</v>
      </c>
      <c r="BT179" s="36">
        <f>IF('Coding - Chris'!BT179='Coding - Carolyn'!BT179, 1, 0)</f>
        <v>1</v>
      </c>
      <c r="BV179" s="36">
        <f>IF('Coding - Chris'!BV179='Coding - Carolyn'!BV179, 1, 0)</f>
        <v>1</v>
      </c>
    </row>
    <row r="180" spans="1:74" ht="17.100000000000001" thickBot="1">
      <c r="A180" s="52">
        <v>341</v>
      </c>
      <c r="B180" s="44"/>
      <c r="C180" s="44"/>
      <c r="D180" s="44"/>
      <c r="E180" s="44"/>
      <c r="F180" s="44"/>
      <c r="H180" s="36">
        <f>IF('Coding - Chris'!H180='Coding - Carolyn'!H180, 1, 0)</f>
        <v>1</v>
      </c>
      <c r="I180" s="36">
        <f>IF('Coding - Chris'!I180='Coding - Carolyn'!I180, 1, 0)</f>
        <v>1</v>
      </c>
      <c r="J180" s="36">
        <f>IF('Coding - Chris'!J180='Coding - Carolyn'!J180, 1, 0)</f>
        <v>1</v>
      </c>
      <c r="K180" s="36">
        <f>IF('Coding - Chris'!K180='Coding - Carolyn'!K180, 1, 0)</f>
        <v>1</v>
      </c>
      <c r="L180" s="36">
        <f>IF('Coding - Chris'!L180='Coding - Carolyn'!L180, 1, 0)</f>
        <v>1</v>
      </c>
      <c r="M180" s="36">
        <f>IF('Coding - Chris'!M180='Coding - Carolyn'!M180, 1, 0)</f>
        <v>1</v>
      </c>
      <c r="N180" s="36"/>
      <c r="O180" s="36">
        <f>IF('Coding - Chris'!O180='Coding - Carolyn'!O180, 1, 0)</f>
        <v>1</v>
      </c>
      <c r="P180" s="36">
        <f>IF('Coding - Chris'!P180='Coding - Carolyn'!P180, 1, 0)</f>
        <v>1</v>
      </c>
      <c r="Q180" s="36">
        <f>IF('Coding - Chris'!Q180='Coding - Carolyn'!Q180, 1, 0)</f>
        <v>1</v>
      </c>
      <c r="R180" s="36">
        <f>IF('Coding - Chris'!R180='Coding - Carolyn'!R180, 1, 0)</f>
        <v>1</v>
      </c>
      <c r="S180" s="36">
        <f>IF('Coding - Chris'!S180='Coding - Carolyn'!S180, 1, 0)</f>
        <v>1</v>
      </c>
      <c r="T180" s="36">
        <f>IF('Coding - Chris'!T180='Coding - Carolyn'!T180, 1, 0)</f>
        <v>1</v>
      </c>
      <c r="U180" s="36">
        <f>IF('Coding - Chris'!U180='Coding - Carolyn'!U180, 1, 0)</f>
        <v>1</v>
      </c>
      <c r="V180" s="36">
        <f>IF('Coding - Chris'!V180='Coding - Carolyn'!V180, 1, 0)</f>
        <v>1</v>
      </c>
      <c r="W180" s="36">
        <f>IF('Coding - Chris'!W180='Coding - Carolyn'!W180, 1, 0)</f>
        <v>1</v>
      </c>
      <c r="X180" s="36">
        <f>IF('Coding - Chris'!X180='Coding - Carolyn'!X180, 1, 0)</f>
        <v>1</v>
      </c>
      <c r="Y180" s="36">
        <f>IF('Coding - Chris'!Y180='Coding - Carolyn'!Y180, 1, 0)</f>
        <v>1</v>
      </c>
      <c r="Z180" s="36">
        <f>IF('Coding - Chris'!Z180='Coding - Carolyn'!Z180, 1, 0)</f>
        <v>1</v>
      </c>
      <c r="AA180" s="36">
        <f>IF('Coding - Chris'!AA180='Coding - Carolyn'!AA180, 1, 0)</f>
        <v>1</v>
      </c>
      <c r="AB180" s="36">
        <f>IF('Coding - Chris'!AB180='Coding - Carolyn'!AB180, 1, 0)</f>
        <v>1</v>
      </c>
      <c r="AC180" s="36">
        <f>IF('Coding - Chris'!AC180='Coding - Carolyn'!AC180, 1, 0)</f>
        <v>1</v>
      </c>
      <c r="AD180" s="36">
        <f>IF('Coding - Chris'!AD180='Coding - Carolyn'!AD180, 1, 0)</f>
        <v>1</v>
      </c>
      <c r="AE180" s="36">
        <f>IF('Coding - Chris'!AE180='Coding - Carolyn'!AE180, 1, 0)</f>
        <v>1</v>
      </c>
      <c r="AF180" s="36">
        <f>IF('Coding - Chris'!AF180='Coding - Carolyn'!AF180, 1, 0)</f>
        <v>1</v>
      </c>
      <c r="AG180" s="36"/>
      <c r="AH180" s="36">
        <f>IF('Coding - Chris'!AH180='Coding - Carolyn'!AH180, 1, 0)</f>
        <v>1</v>
      </c>
      <c r="AI180" s="36">
        <f>IF('Coding - Chris'!AI180='Coding - Carolyn'!AI180, 1, 0)</f>
        <v>1</v>
      </c>
      <c r="AJ180" s="36">
        <f>IF('Coding - Chris'!AJ180='Coding - Carolyn'!AJ180, 1, 0)</f>
        <v>1</v>
      </c>
      <c r="AK180" s="36">
        <f>IF('Coding - Chris'!AK180='Coding - Carolyn'!AK180, 1, 0)</f>
        <v>1</v>
      </c>
      <c r="AL180" s="36">
        <f>IF('Coding - Chris'!AL180='Coding - Carolyn'!AL180, 1, 0)</f>
        <v>1</v>
      </c>
      <c r="AM180" s="36">
        <f>IF('Coding - Chris'!AM180='Coding - Carolyn'!AM180, 1, 0)</f>
        <v>1</v>
      </c>
      <c r="AN180" s="36">
        <f>IF('Coding - Chris'!AN180='Coding - Carolyn'!AN180, 1, 0)</f>
        <v>1</v>
      </c>
      <c r="AO180" s="36">
        <f>IF('Coding - Chris'!AO180='Coding - Carolyn'!AO180, 1, 0)</f>
        <v>1</v>
      </c>
      <c r="AP180" s="36"/>
      <c r="AQ180" s="36">
        <f>IF('Coding - Chris'!AQ180='Coding - Carolyn'!AQ180, 1, 0)</f>
        <v>1</v>
      </c>
      <c r="AR180" s="36">
        <f>IF('Coding - Chris'!AR180='Coding - Carolyn'!AR180, 1, 0)</f>
        <v>1</v>
      </c>
      <c r="AS180" s="36">
        <f>IF('Coding - Chris'!AS180='Coding - Carolyn'!AS180, 1, 0)</f>
        <v>1</v>
      </c>
      <c r="AT180" s="36">
        <f>IF('Coding - Chris'!AT180='Coding - Carolyn'!AT180, 1, 0)</f>
        <v>1</v>
      </c>
      <c r="AU180" s="36">
        <f>IF('Coding - Chris'!AU180='Coding - Carolyn'!AU180, 1, 0)</f>
        <v>1</v>
      </c>
      <c r="AV180" s="36">
        <f>IF('Coding - Chris'!AV180='Coding - Carolyn'!AV180, 1, 0)</f>
        <v>1</v>
      </c>
      <c r="AW180" s="36">
        <f>IF('Coding - Chris'!AW180='Coding - Carolyn'!AW180, 1, 0)</f>
        <v>1</v>
      </c>
      <c r="AX180" s="36">
        <f>IF('Coding - Chris'!AX180='Coding - Carolyn'!AX180, 1, 0)</f>
        <v>1</v>
      </c>
      <c r="AY180" s="36">
        <f>IF('Coding - Chris'!AY180='Coding - Carolyn'!AY180, 1, 0)</f>
        <v>1</v>
      </c>
      <c r="AZ180" s="36">
        <f>IF('Coding - Chris'!AZ180='Coding - Carolyn'!AZ180, 1, 0)</f>
        <v>1</v>
      </c>
      <c r="BA180" s="36"/>
      <c r="BB180" s="36">
        <f>IF('Coding - Chris'!BB180='Coding - Carolyn'!BB180, 1, 0)</f>
        <v>1</v>
      </c>
      <c r="BC180" s="36">
        <f>IF('Coding - Chris'!BC180='Coding - Carolyn'!BC180, 1, 0)</f>
        <v>1</v>
      </c>
      <c r="BD180" s="36">
        <f>IF('Coding - Chris'!BD180='Coding - Carolyn'!BD180, 1, 0)</f>
        <v>1</v>
      </c>
      <c r="BE180" s="36">
        <f>IF('Coding - Chris'!BE180='Coding - Carolyn'!BE180, 1, 0)</f>
        <v>1</v>
      </c>
      <c r="BF180" s="36">
        <f>IF('Coding - Chris'!BF180='Coding - Carolyn'!BF180, 1, 0)</f>
        <v>1</v>
      </c>
      <c r="BG180" s="36">
        <f>IF('Coding - Chris'!BG180='Coding - Carolyn'!BG180, 1, 0)</f>
        <v>1</v>
      </c>
      <c r="BH180" s="36">
        <f>IF('Coding - Chris'!BH180='Coding - Carolyn'!BH180, 1, 0)</f>
        <v>1</v>
      </c>
      <c r="BI180" s="36">
        <f>IF('Coding - Chris'!BI180='Coding - Carolyn'!BI180, 1, 0)</f>
        <v>1</v>
      </c>
      <c r="BJ180" s="36">
        <f>IF('Coding - Chris'!BJ180='Coding - Carolyn'!BJ180, 1, 0)</f>
        <v>1</v>
      </c>
      <c r="BK180" s="36">
        <f>IF('Coding - Chris'!BK180='Coding - Carolyn'!BK180, 1, 0)</f>
        <v>1</v>
      </c>
      <c r="BL180" s="36">
        <f>IF('Coding - Chris'!BL180='Coding - Carolyn'!BL180, 1, 0)</f>
        <v>1</v>
      </c>
      <c r="BM180" s="36">
        <f>IF('Coding - Chris'!BM180='Coding - Carolyn'!BM180, 1, 0)</f>
        <v>1</v>
      </c>
      <c r="BN180" s="36">
        <f>IF('Coding - Chris'!BN180='Coding - Carolyn'!BN180, 1, 0)</f>
        <v>1</v>
      </c>
      <c r="BO180" s="36">
        <f>IF('Coding - Chris'!BO180='Coding - Carolyn'!BO180, 1, 0)</f>
        <v>1</v>
      </c>
      <c r="BP180" s="36">
        <f>IF('Coding - Chris'!BP180='Coding - Carolyn'!BP180, 1, 0)</f>
        <v>1</v>
      </c>
      <c r="BQ180" s="36">
        <f>IF('Coding - Chris'!BQ180='Coding - Carolyn'!BQ180, 1, 0)</f>
        <v>1</v>
      </c>
      <c r="BR180" s="36">
        <f>IF('Coding - Chris'!BR180='Coding - Carolyn'!BR180, 1, 0)</f>
        <v>1</v>
      </c>
      <c r="BS180" s="36">
        <f>IF('Coding - Chris'!BS180='Coding - Carolyn'!BS180, 1, 0)</f>
        <v>1</v>
      </c>
      <c r="BT180" s="36">
        <f>IF('Coding - Chris'!BT180='Coding - Carolyn'!BT180, 1, 0)</f>
        <v>1</v>
      </c>
      <c r="BV180" s="36">
        <f>IF('Coding - Chris'!BV180='Coding - Carolyn'!BV180, 1, 0)</f>
        <v>1</v>
      </c>
    </row>
    <row r="181" spans="1:74" ht="17.100000000000001" thickBot="1">
      <c r="A181" s="52"/>
      <c r="B181" s="44"/>
      <c r="C181" s="44"/>
      <c r="D181" s="44"/>
      <c r="E181" s="44"/>
      <c r="F181" s="44"/>
      <c r="H181" s="36">
        <f>IF('Coding - Chris'!H181='Coding - Carolyn'!H181, 1, 0)</f>
        <v>1</v>
      </c>
      <c r="I181" s="36">
        <f>IF('Coding - Chris'!I181='Coding - Carolyn'!I181, 1, 0)</f>
        <v>1</v>
      </c>
      <c r="J181" s="36">
        <f>IF('Coding - Chris'!J181='Coding - Carolyn'!J181, 1, 0)</f>
        <v>1</v>
      </c>
      <c r="K181" s="36">
        <f>IF('Coding - Chris'!K181='Coding - Carolyn'!K181, 1, 0)</f>
        <v>1</v>
      </c>
      <c r="L181" s="36">
        <f>IF('Coding - Chris'!L181='Coding - Carolyn'!L181, 1, 0)</f>
        <v>1</v>
      </c>
      <c r="M181" s="36">
        <f>IF('Coding - Chris'!M181='Coding - Carolyn'!M181, 1, 0)</f>
        <v>1</v>
      </c>
      <c r="N181" s="36"/>
      <c r="O181" s="36">
        <f>IF('Coding - Chris'!O181='Coding - Carolyn'!O181, 1, 0)</f>
        <v>1</v>
      </c>
      <c r="P181" s="36">
        <f>IF('Coding - Chris'!P181='Coding - Carolyn'!P181, 1, 0)</f>
        <v>1</v>
      </c>
      <c r="Q181" s="36">
        <f>IF('Coding - Chris'!Q181='Coding - Carolyn'!Q181, 1, 0)</f>
        <v>1</v>
      </c>
      <c r="R181" s="36">
        <f>IF('Coding - Chris'!R181='Coding - Carolyn'!R181, 1, 0)</f>
        <v>1</v>
      </c>
      <c r="S181" s="36">
        <f>IF('Coding - Chris'!S181='Coding - Carolyn'!S181, 1, 0)</f>
        <v>1</v>
      </c>
      <c r="T181" s="36">
        <f>IF('Coding - Chris'!T181='Coding - Carolyn'!T181, 1, 0)</f>
        <v>1</v>
      </c>
      <c r="U181" s="36">
        <f>IF('Coding - Chris'!U181='Coding - Carolyn'!U181, 1, 0)</f>
        <v>1</v>
      </c>
      <c r="V181" s="36">
        <f>IF('Coding - Chris'!V181='Coding - Carolyn'!V181, 1, 0)</f>
        <v>1</v>
      </c>
      <c r="W181" s="36">
        <f>IF('Coding - Chris'!W181='Coding - Carolyn'!W181, 1, 0)</f>
        <v>1</v>
      </c>
      <c r="X181" s="36">
        <f>IF('Coding - Chris'!X181='Coding - Carolyn'!X181, 1, 0)</f>
        <v>1</v>
      </c>
      <c r="Y181" s="36">
        <f>IF('Coding - Chris'!Y181='Coding - Carolyn'!Y181, 1, 0)</f>
        <v>1</v>
      </c>
      <c r="Z181" s="36">
        <f>IF('Coding - Chris'!Z181='Coding - Carolyn'!Z181, 1, 0)</f>
        <v>1</v>
      </c>
      <c r="AA181" s="36">
        <f>IF('Coding - Chris'!AA181='Coding - Carolyn'!AA181, 1, 0)</f>
        <v>1</v>
      </c>
      <c r="AB181" s="36">
        <f>IF('Coding - Chris'!AB181='Coding - Carolyn'!AB181, 1, 0)</f>
        <v>1</v>
      </c>
      <c r="AC181" s="36">
        <f>IF('Coding - Chris'!AC181='Coding - Carolyn'!AC181, 1, 0)</f>
        <v>1</v>
      </c>
      <c r="AD181" s="36">
        <f>IF('Coding - Chris'!AD181='Coding - Carolyn'!AD181, 1, 0)</f>
        <v>1</v>
      </c>
      <c r="AE181" s="36">
        <f>IF('Coding - Chris'!AE181='Coding - Carolyn'!AE181, 1, 0)</f>
        <v>1</v>
      </c>
      <c r="AF181" s="36">
        <f>IF('Coding - Chris'!AF181='Coding - Carolyn'!AF181, 1, 0)</f>
        <v>1</v>
      </c>
      <c r="AG181" s="36"/>
      <c r="AH181" s="36">
        <f>IF('Coding - Chris'!AH181='Coding - Carolyn'!AH181, 1, 0)</f>
        <v>1</v>
      </c>
      <c r="AI181" s="36">
        <f>IF('Coding - Chris'!AI181='Coding - Carolyn'!AI181, 1, 0)</f>
        <v>1</v>
      </c>
      <c r="AJ181" s="36">
        <f>IF('Coding - Chris'!AJ181='Coding - Carolyn'!AJ181, 1, 0)</f>
        <v>1</v>
      </c>
      <c r="AK181" s="36">
        <f>IF('Coding - Chris'!AK181='Coding - Carolyn'!AK181, 1, 0)</f>
        <v>1</v>
      </c>
      <c r="AL181" s="36">
        <f>IF('Coding - Chris'!AL181='Coding - Carolyn'!AL181, 1, 0)</f>
        <v>1</v>
      </c>
      <c r="AM181" s="36">
        <f>IF('Coding - Chris'!AM181='Coding - Carolyn'!AM181, 1, 0)</f>
        <v>1</v>
      </c>
      <c r="AN181" s="36">
        <f>IF('Coding - Chris'!AN181='Coding - Carolyn'!AN181, 1, 0)</f>
        <v>1</v>
      </c>
      <c r="AO181" s="36">
        <f>IF('Coding - Chris'!AO181='Coding - Carolyn'!AO181, 1, 0)</f>
        <v>1</v>
      </c>
      <c r="AP181" s="36"/>
      <c r="AQ181" s="36">
        <f>IF('Coding - Chris'!AQ181='Coding - Carolyn'!AQ181, 1, 0)</f>
        <v>1</v>
      </c>
      <c r="AR181" s="36">
        <f>IF('Coding - Chris'!AR181='Coding - Carolyn'!AR181, 1, 0)</f>
        <v>1</v>
      </c>
      <c r="AS181" s="36">
        <f>IF('Coding - Chris'!AS181='Coding - Carolyn'!AS181, 1, 0)</f>
        <v>1</v>
      </c>
      <c r="AT181" s="36">
        <f>IF('Coding - Chris'!AT181='Coding - Carolyn'!AT181, 1, 0)</f>
        <v>1</v>
      </c>
      <c r="AU181" s="36">
        <f>IF('Coding - Chris'!AU181='Coding - Carolyn'!AU181, 1, 0)</f>
        <v>1</v>
      </c>
      <c r="AV181" s="36">
        <f>IF('Coding - Chris'!AV181='Coding - Carolyn'!AV181, 1, 0)</f>
        <v>1</v>
      </c>
      <c r="AW181" s="36">
        <f>IF('Coding - Chris'!AW181='Coding - Carolyn'!AW181, 1, 0)</f>
        <v>1</v>
      </c>
      <c r="AX181" s="36">
        <f>IF('Coding - Chris'!AX181='Coding - Carolyn'!AX181, 1, 0)</f>
        <v>1</v>
      </c>
      <c r="AY181" s="36">
        <f>IF('Coding - Chris'!AY181='Coding - Carolyn'!AY181, 1, 0)</f>
        <v>1</v>
      </c>
      <c r="AZ181" s="36">
        <f>IF('Coding - Chris'!AZ181='Coding - Carolyn'!AZ181, 1, 0)</f>
        <v>1</v>
      </c>
      <c r="BA181" s="36"/>
      <c r="BB181" s="36">
        <f>IF('Coding - Chris'!BB181='Coding - Carolyn'!BB181, 1, 0)</f>
        <v>1</v>
      </c>
      <c r="BC181" s="36">
        <f>IF('Coding - Chris'!BC181='Coding - Carolyn'!BC181, 1, 0)</f>
        <v>1</v>
      </c>
      <c r="BD181" s="36">
        <f>IF('Coding - Chris'!BD181='Coding - Carolyn'!BD181, 1, 0)</f>
        <v>1</v>
      </c>
      <c r="BE181" s="36">
        <f>IF('Coding - Chris'!BE181='Coding - Carolyn'!BE181, 1, 0)</f>
        <v>1</v>
      </c>
      <c r="BF181" s="36">
        <f>IF('Coding - Chris'!BF181='Coding - Carolyn'!BF181, 1, 0)</f>
        <v>1</v>
      </c>
      <c r="BG181" s="36">
        <f>IF('Coding - Chris'!BG181='Coding - Carolyn'!BG181, 1, 0)</f>
        <v>1</v>
      </c>
      <c r="BH181" s="36">
        <f>IF('Coding - Chris'!BH181='Coding - Carolyn'!BH181, 1, 0)</f>
        <v>1</v>
      </c>
      <c r="BI181" s="36">
        <f>IF('Coding - Chris'!BI181='Coding - Carolyn'!BI181, 1, 0)</f>
        <v>1</v>
      </c>
      <c r="BJ181" s="36">
        <f>IF('Coding - Chris'!BJ181='Coding - Carolyn'!BJ181, 1, 0)</f>
        <v>1</v>
      </c>
      <c r="BK181" s="36">
        <f>IF('Coding - Chris'!BK181='Coding - Carolyn'!BK181, 1, 0)</f>
        <v>1</v>
      </c>
      <c r="BL181" s="36">
        <f>IF('Coding - Chris'!BL181='Coding - Carolyn'!BL181, 1, 0)</f>
        <v>1</v>
      </c>
      <c r="BM181" s="36">
        <f>IF('Coding - Chris'!BM181='Coding - Carolyn'!BM181, 1, 0)</f>
        <v>1</v>
      </c>
      <c r="BN181" s="36">
        <f>IF('Coding - Chris'!BN181='Coding - Carolyn'!BN181, 1, 0)</f>
        <v>1</v>
      </c>
      <c r="BO181" s="36">
        <f>IF('Coding - Chris'!BO181='Coding - Carolyn'!BO181, 1, 0)</f>
        <v>1</v>
      </c>
      <c r="BP181" s="36">
        <f>IF('Coding - Chris'!BP181='Coding - Carolyn'!BP181, 1, 0)</f>
        <v>1</v>
      </c>
      <c r="BQ181" s="36">
        <f>IF('Coding - Chris'!BQ181='Coding - Carolyn'!BQ181, 1, 0)</f>
        <v>1</v>
      </c>
      <c r="BR181" s="36">
        <f>IF('Coding - Chris'!BR181='Coding - Carolyn'!BR181, 1, 0)</f>
        <v>1</v>
      </c>
      <c r="BS181" s="36">
        <f>IF('Coding - Chris'!BS181='Coding - Carolyn'!BS181, 1, 0)</f>
        <v>1</v>
      </c>
      <c r="BT181" s="36">
        <f>IF('Coding - Chris'!BT181='Coding - Carolyn'!BT181, 1, 0)</f>
        <v>1</v>
      </c>
      <c r="BV181" s="36">
        <f>IF('Coding - Chris'!BV181='Coding - Carolyn'!BV181, 1, 0)</f>
        <v>1</v>
      </c>
    </row>
    <row r="182" spans="1:74" ht="17.100000000000001" thickBot="1">
      <c r="A182" s="52">
        <v>344</v>
      </c>
      <c r="B182" s="44"/>
      <c r="C182" s="44"/>
      <c r="D182" s="44"/>
      <c r="E182" s="44"/>
      <c r="F182" s="44"/>
      <c r="H182" s="36">
        <f>IF('Coding - Chris'!H182='Coding - Carolyn'!H182, 1, 0)</f>
        <v>1</v>
      </c>
      <c r="I182" s="36">
        <f>IF('Coding - Chris'!I182='Coding - Carolyn'!I182, 1, 0)</f>
        <v>1</v>
      </c>
      <c r="J182" s="36">
        <f>IF('Coding - Chris'!J182='Coding - Carolyn'!J182, 1, 0)</f>
        <v>1</v>
      </c>
      <c r="K182" s="36">
        <f>IF('Coding - Chris'!K182='Coding - Carolyn'!K182, 1, 0)</f>
        <v>1</v>
      </c>
      <c r="L182" s="36">
        <f>IF('Coding - Chris'!L182='Coding - Carolyn'!L182, 1, 0)</f>
        <v>1</v>
      </c>
      <c r="M182" s="36">
        <f>IF('Coding - Chris'!M182='Coding - Carolyn'!M182, 1, 0)</f>
        <v>1</v>
      </c>
      <c r="N182" s="36"/>
      <c r="O182" s="36">
        <f>IF('Coding - Chris'!O182='Coding - Carolyn'!O182, 1, 0)</f>
        <v>1</v>
      </c>
      <c r="P182" s="36">
        <f>IF('Coding - Chris'!P182='Coding - Carolyn'!P182, 1, 0)</f>
        <v>1</v>
      </c>
      <c r="Q182" s="36">
        <f>IF('Coding - Chris'!Q182='Coding - Carolyn'!Q182, 1, 0)</f>
        <v>1</v>
      </c>
      <c r="R182" s="36">
        <f>IF('Coding - Chris'!R182='Coding - Carolyn'!R182, 1, 0)</f>
        <v>1</v>
      </c>
      <c r="S182" s="36">
        <f>IF('Coding - Chris'!S182='Coding - Carolyn'!S182, 1, 0)</f>
        <v>1</v>
      </c>
      <c r="T182" s="36">
        <f>IF('Coding - Chris'!T182='Coding - Carolyn'!T182, 1, 0)</f>
        <v>1</v>
      </c>
      <c r="U182" s="36">
        <f>IF('Coding - Chris'!U182='Coding - Carolyn'!U182, 1, 0)</f>
        <v>1</v>
      </c>
      <c r="V182" s="36">
        <f>IF('Coding - Chris'!V182='Coding - Carolyn'!V182, 1, 0)</f>
        <v>1</v>
      </c>
      <c r="W182" s="36">
        <f>IF('Coding - Chris'!W182='Coding - Carolyn'!W182, 1, 0)</f>
        <v>1</v>
      </c>
      <c r="X182" s="36">
        <f>IF('Coding - Chris'!X182='Coding - Carolyn'!X182, 1, 0)</f>
        <v>1</v>
      </c>
      <c r="Y182" s="36">
        <f>IF('Coding - Chris'!Y182='Coding - Carolyn'!Y182, 1, 0)</f>
        <v>1</v>
      </c>
      <c r="Z182" s="36">
        <f>IF('Coding - Chris'!Z182='Coding - Carolyn'!Z182, 1, 0)</f>
        <v>1</v>
      </c>
      <c r="AA182" s="36">
        <f>IF('Coding - Chris'!AA182='Coding - Carolyn'!AA182, 1, 0)</f>
        <v>1</v>
      </c>
      <c r="AB182" s="36">
        <f>IF('Coding - Chris'!AB182='Coding - Carolyn'!AB182, 1, 0)</f>
        <v>1</v>
      </c>
      <c r="AC182" s="36">
        <f>IF('Coding - Chris'!AC182='Coding - Carolyn'!AC182, 1, 0)</f>
        <v>1</v>
      </c>
      <c r="AD182" s="36">
        <f>IF('Coding - Chris'!AD182='Coding - Carolyn'!AD182, 1, 0)</f>
        <v>1</v>
      </c>
      <c r="AE182" s="36">
        <f>IF('Coding - Chris'!AE182='Coding - Carolyn'!AE182, 1, 0)</f>
        <v>1</v>
      </c>
      <c r="AF182" s="36">
        <f>IF('Coding - Chris'!AF182='Coding - Carolyn'!AF182, 1, 0)</f>
        <v>1</v>
      </c>
      <c r="AG182" s="36"/>
      <c r="AH182" s="36">
        <f>IF('Coding - Chris'!AH182='Coding - Carolyn'!AH182, 1, 0)</f>
        <v>1</v>
      </c>
      <c r="AI182" s="36">
        <f>IF('Coding - Chris'!AI182='Coding - Carolyn'!AI182, 1, 0)</f>
        <v>1</v>
      </c>
      <c r="AJ182" s="36">
        <f>IF('Coding - Chris'!AJ182='Coding - Carolyn'!AJ182, 1, 0)</f>
        <v>1</v>
      </c>
      <c r="AK182" s="36">
        <f>IF('Coding - Chris'!AK182='Coding - Carolyn'!AK182, 1, 0)</f>
        <v>1</v>
      </c>
      <c r="AL182" s="36">
        <f>IF('Coding - Chris'!AL182='Coding - Carolyn'!AL182, 1, 0)</f>
        <v>1</v>
      </c>
      <c r="AM182" s="36">
        <f>IF('Coding - Chris'!AM182='Coding - Carolyn'!AM182, 1, 0)</f>
        <v>1</v>
      </c>
      <c r="AN182" s="36">
        <f>IF('Coding - Chris'!AN182='Coding - Carolyn'!AN182, 1, 0)</f>
        <v>1</v>
      </c>
      <c r="AO182" s="36">
        <f>IF('Coding - Chris'!AO182='Coding - Carolyn'!AO182, 1, 0)</f>
        <v>1</v>
      </c>
      <c r="AP182" s="36"/>
      <c r="AQ182" s="36">
        <f>IF('Coding - Chris'!AQ182='Coding - Carolyn'!AQ182, 1, 0)</f>
        <v>1</v>
      </c>
      <c r="AR182" s="36">
        <f>IF('Coding - Chris'!AR182='Coding - Carolyn'!AR182, 1, 0)</f>
        <v>1</v>
      </c>
      <c r="AS182" s="36">
        <f>IF('Coding - Chris'!AS182='Coding - Carolyn'!AS182, 1, 0)</f>
        <v>1</v>
      </c>
      <c r="AT182" s="36">
        <f>IF('Coding - Chris'!AT182='Coding - Carolyn'!AT182, 1, 0)</f>
        <v>1</v>
      </c>
      <c r="AU182" s="36">
        <f>IF('Coding - Chris'!AU182='Coding - Carolyn'!AU182, 1, 0)</f>
        <v>1</v>
      </c>
      <c r="AV182" s="36">
        <f>IF('Coding - Chris'!AV182='Coding - Carolyn'!AV182, 1, 0)</f>
        <v>1</v>
      </c>
      <c r="AW182" s="36">
        <f>IF('Coding - Chris'!AW182='Coding - Carolyn'!AW182, 1, 0)</f>
        <v>1</v>
      </c>
      <c r="AX182" s="36">
        <f>IF('Coding - Chris'!AX182='Coding - Carolyn'!AX182, 1, 0)</f>
        <v>1</v>
      </c>
      <c r="AY182" s="36">
        <f>IF('Coding - Chris'!AY182='Coding - Carolyn'!AY182, 1, 0)</f>
        <v>1</v>
      </c>
      <c r="AZ182" s="36">
        <f>IF('Coding - Chris'!AZ182='Coding - Carolyn'!AZ182, 1, 0)</f>
        <v>1</v>
      </c>
      <c r="BA182" s="36"/>
      <c r="BB182" s="36">
        <f>IF('Coding - Chris'!BB182='Coding - Carolyn'!BB182, 1, 0)</f>
        <v>1</v>
      </c>
      <c r="BC182" s="36">
        <f>IF('Coding - Chris'!BC182='Coding - Carolyn'!BC182, 1, 0)</f>
        <v>1</v>
      </c>
      <c r="BD182" s="36">
        <f>IF('Coding - Chris'!BD182='Coding - Carolyn'!BD182, 1, 0)</f>
        <v>1</v>
      </c>
      <c r="BE182" s="36">
        <f>IF('Coding - Chris'!BE182='Coding - Carolyn'!BE182, 1, 0)</f>
        <v>1</v>
      </c>
      <c r="BF182" s="36">
        <f>IF('Coding - Chris'!BF182='Coding - Carolyn'!BF182, 1, 0)</f>
        <v>1</v>
      </c>
      <c r="BG182" s="36">
        <f>IF('Coding - Chris'!BG182='Coding - Carolyn'!BG182, 1, 0)</f>
        <v>1</v>
      </c>
      <c r="BH182" s="36">
        <f>IF('Coding - Chris'!BH182='Coding - Carolyn'!BH182, 1, 0)</f>
        <v>1</v>
      </c>
      <c r="BI182" s="36">
        <f>IF('Coding - Chris'!BI182='Coding - Carolyn'!BI182, 1, 0)</f>
        <v>1</v>
      </c>
      <c r="BJ182" s="36">
        <f>IF('Coding - Chris'!BJ182='Coding - Carolyn'!BJ182, 1, 0)</f>
        <v>1</v>
      </c>
      <c r="BK182" s="36">
        <f>IF('Coding - Chris'!BK182='Coding - Carolyn'!BK182, 1, 0)</f>
        <v>1</v>
      </c>
      <c r="BL182" s="36">
        <f>IF('Coding - Chris'!BL182='Coding - Carolyn'!BL182, 1, 0)</f>
        <v>1</v>
      </c>
      <c r="BM182" s="36">
        <f>IF('Coding - Chris'!BM182='Coding - Carolyn'!BM182, 1, 0)</f>
        <v>1</v>
      </c>
      <c r="BN182" s="36">
        <f>IF('Coding - Chris'!BN182='Coding - Carolyn'!BN182, 1, 0)</f>
        <v>1</v>
      </c>
      <c r="BO182" s="36">
        <f>IF('Coding - Chris'!BO182='Coding - Carolyn'!BO182, 1, 0)</f>
        <v>1</v>
      </c>
      <c r="BP182" s="36">
        <f>IF('Coding - Chris'!BP182='Coding - Carolyn'!BP182, 1, 0)</f>
        <v>1</v>
      </c>
      <c r="BQ182" s="36">
        <f>IF('Coding - Chris'!BQ182='Coding - Carolyn'!BQ182, 1, 0)</f>
        <v>1</v>
      </c>
      <c r="BR182" s="36">
        <f>IF('Coding - Chris'!BR182='Coding - Carolyn'!BR182, 1, 0)</f>
        <v>1</v>
      </c>
      <c r="BS182" s="36">
        <f>IF('Coding - Chris'!BS182='Coding - Carolyn'!BS182, 1, 0)</f>
        <v>1</v>
      </c>
      <c r="BT182" s="36">
        <f>IF('Coding - Chris'!BT182='Coding - Carolyn'!BT182, 1, 0)</f>
        <v>1</v>
      </c>
      <c r="BV182" s="36">
        <f>IF('Coding - Chris'!BV182='Coding - Carolyn'!BV182, 1, 0)</f>
        <v>1</v>
      </c>
    </row>
    <row r="183" spans="1:74" ht="17.100000000000001" thickBot="1">
      <c r="A183" s="52">
        <v>345</v>
      </c>
      <c r="B183" s="44"/>
      <c r="C183" s="44"/>
      <c r="D183" s="44"/>
      <c r="E183" s="44"/>
      <c r="F183" s="44"/>
      <c r="H183" s="36">
        <f>IF('Coding - Chris'!H183='Coding - Carolyn'!H183, 1, 0)</f>
        <v>1</v>
      </c>
      <c r="I183" s="36">
        <f>IF('Coding - Chris'!I183='Coding - Carolyn'!I183, 1, 0)</f>
        <v>1</v>
      </c>
      <c r="J183" s="36">
        <f>IF('Coding - Chris'!J183='Coding - Carolyn'!J183, 1, 0)</f>
        <v>1</v>
      </c>
      <c r="K183" s="36">
        <f>IF('Coding - Chris'!K183='Coding - Carolyn'!K183, 1, 0)</f>
        <v>1</v>
      </c>
      <c r="L183" s="36">
        <f>IF('Coding - Chris'!L183='Coding - Carolyn'!L183, 1, 0)</f>
        <v>1</v>
      </c>
      <c r="M183" s="36">
        <f>IF('Coding - Chris'!M183='Coding - Carolyn'!M183, 1, 0)</f>
        <v>1</v>
      </c>
      <c r="N183" s="36"/>
      <c r="O183" s="36">
        <f>IF('Coding - Chris'!O183='Coding - Carolyn'!O183, 1, 0)</f>
        <v>1</v>
      </c>
      <c r="P183" s="36">
        <f>IF('Coding - Chris'!P183='Coding - Carolyn'!P183, 1, 0)</f>
        <v>1</v>
      </c>
      <c r="Q183" s="36">
        <f>IF('Coding - Chris'!Q183='Coding - Carolyn'!Q183, 1, 0)</f>
        <v>1</v>
      </c>
      <c r="R183" s="36">
        <f>IF('Coding - Chris'!R183='Coding - Carolyn'!R183, 1, 0)</f>
        <v>1</v>
      </c>
      <c r="S183" s="36">
        <f>IF('Coding - Chris'!S183='Coding - Carolyn'!S183, 1, 0)</f>
        <v>1</v>
      </c>
      <c r="T183" s="36">
        <f>IF('Coding - Chris'!T183='Coding - Carolyn'!T183, 1, 0)</f>
        <v>1</v>
      </c>
      <c r="U183" s="36">
        <f>IF('Coding - Chris'!U183='Coding - Carolyn'!U183, 1, 0)</f>
        <v>1</v>
      </c>
      <c r="V183" s="36">
        <f>IF('Coding - Chris'!V183='Coding - Carolyn'!V183, 1, 0)</f>
        <v>1</v>
      </c>
      <c r="W183" s="36">
        <f>IF('Coding - Chris'!W183='Coding - Carolyn'!W183, 1, 0)</f>
        <v>1</v>
      </c>
      <c r="X183" s="36">
        <f>IF('Coding - Chris'!X183='Coding - Carolyn'!X183, 1, 0)</f>
        <v>1</v>
      </c>
      <c r="Y183" s="36">
        <f>IF('Coding - Chris'!Y183='Coding - Carolyn'!Y183, 1, 0)</f>
        <v>1</v>
      </c>
      <c r="Z183" s="36">
        <f>IF('Coding - Chris'!Z183='Coding - Carolyn'!Z183, 1, 0)</f>
        <v>1</v>
      </c>
      <c r="AA183" s="36">
        <f>IF('Coding - Chris'!AA183='Coding - Carolyn'!AA183, 1, 0)</f>
        <v>1</v>
      </c>
      <c r="AB183" s="36">
        <f>IF('Coding - Chris'!AB183='Coding - Carolyn'!AB183, 1, 0)</f>
        <v>1</v>
      </c>
      <c r="AC183" s="36">
        <f>IF('Coding - Chris'!AC183='Coding - Carolyn'!AC183, 1, 0)</f>
        <v>1</v>
      </c>
      <c r="AD183" s="36">
        <f>IF('Coding - Chris'!AD183='Coding - Carolyn'!AD183, 1, 0)</f>
        <v>1</v>
      </c>
      <c r="AE183" s="36">
        <f>IF('Coding - Chris'!AE183='Coding - Carolyn'!AE183, 1, 0)</f>
        <v>1</v>
      </c>
      <c r="AF183" s="36">
        <f>IF('Coding - Chris'!AF183='Coding - Carolyn'!AF183, 1, 0)</f>
        <v>1</v>
      </c>
      <c r="AG183" s="36"/>
      <c r="AH183" s="36">
        <f>IF('Coding - Chris'!AH183='Coding - Carolyn'!AH183, 1, 0)</f>
        <v>1</v>
      </c>
      <c r="AI183" s="36">
        <f>IF('Coding - Chris'!AI183='Coding - Carolyn'!AI183, 1, 0)</f>
        <v>1</v>
      </c>
      <c r="AJ183" s="36">
        <f>IF('Coding - Chris'!AJ183='Coding - Carolyn'!AJ183, 1, 0)</f>
        <v>1</v>
      </c>
      <c r="AK183" s="36">
        <f>IF('Coding - Chris'!AK183='Coding - Carolyn'!AK183, 1, 0)</f>
        <v>1</v>
      </c>
      <c r="AL183" s="36">
        <f>IF('Coding - Chris'!AL183='Coding - Carolyn'!AL183, 1, 0)</f>
        <v>1</v>
      </c>
      <c r="AM183" s="36">
        <f>IF('Coding - Chris'!AM183='Coding - Carolyn'!AM183, 1, 0)</f>
        <v>1</v>
      </c>
      <c r="AN183" s="36">
        <f>IF('Coding - Chris'!AN183='Coding - Carolyn'!AN183, 1, 0)</f>
        <v>1</v>
      </c>
      <c r="AO183" s="36">
        <f>IF('Coding - Chris'!AO183='Coding - Carolyn'!AO183, 1, 0)</f>
        <v>1</v>
      </c>
      <c r="AP183" s="36"/>
      <c r="AQ183" s="36">
        <f>IF('Coding - Chris'!AQ183='Coding - Carolyn'!AQ183, 1, 0)</f>
        <v>1</v>
      </c>
      <c r="AR183" s="36">
        <f>IF('Coding - Chris'!AR183='Coding - Carolyn'!AR183, 1, 0)</f>
        <v>1</v>
      </c>
      <c r="AS183" s="36">
        <f>IF('Coding - Chris'!AS183='Coding - Carolyn'!AS183, 1, 0)</f>
        <v>1</v>
      </c>
      <c r="AT183" s="36">
        <f>IF('Coding - Chris'!AT183='Coding - Carolyn'!AT183, 1, 0)</f>
        <v>1</v>
      </c>
      <c r="AU183" s="36">
        <f>IF('Coding - Chris'!AU183='Coding - Carolyn'!AU183, 1, 0)</f>
        <v>1</v>
      </c>
      <c r="AV183" s="36">
        <f>IF('Coding - Chris'!AV183='Coding - Carolyn'!AV183, 1, 0)</f>
        <v>1</v>
      </c>
      <c r="AW183" s="36">
        <f>IF('Coding - Chris'!AW183='Coding - Carolyn'!AW183, 1, 0)</f>
        <v>1</v>
      </c>
      <c r="AX183" s="36">
        <f>IF('Coding - Chris'!AX183='Coding - Carolyn'!AX183, 1, 0)</f>
        <v>1</v>
      </c>
      <c r="AY183" s="36">
        <f>IF('Coding - Chris'!AY183='Coding - Carolyn'!AY183, 1, 0)</f>
        <v>1</v>
      </c>
      <c r="AZ183" s="36">
        <f>IF('Coding - Chris'!AZ183='Coding - Carolyn'!AZ183, 1, 0)</f>
        <v>1</v>
      </c>
      <c r="BA183" s="36"/>
      <c r="BB183" s="36">
        <f>IF('Coding - Chris'!BB183='Coding - Carolyn'!BB183, 1, 0)</f>
        <v>1</v>
      </c>
      <c r="BC183" s="36">
        <f>IF('Coding - Chris'!BC183='Coding - Carolyn'!BC183, 1, 0)</f>
        <v>1</v>
      </c>
      <c r="BD183" s="36">
        <f>IF('Coding - Chris'!BD183='Coding - Carolyn'!BD183, 1, 0)</f>
        <v>1</v>
      </c>
      <c r="BE183" s="36">
        <f>IF('Coding - Chris'!BE183='Coding - Carolyn'!BE183, 1, 0)</f>
        <v>1</v>
      </c>
      <c r="BF183" s="36">
        <f>IF('Coding - Chris'!BF183='Coding - Carolyn'!BF183, 1, 0)</f>
        <v>1</v>
      </c>
      <c r="BG183" s="36">
        <f>IF('Coding - Chris'!BG183='Coding - Carolyn'!BG183, 1, 0)</f>
        <v>1</v>
      </c>
      <c r="BH183" s="36">
        <f>IF('Coding - Chris'!BH183='Coding - Carolyn'!BH183, 1, 0)</f>
        <v>1</v>
      </c>
      <c r="BI183" s="36">
        <f>IF('Coding - Chris'!BI183='Coding - Carolyn'!BI183, 1, 0)</f>
        <v>1</v>
      </c>
      <c r="BJ183" s="36">
        <f>IF('Coding - Chris'!BJ183='Coding - Carolyn'!BJ183, 1, 0)</f>
        <v>1</v>
      </c>
      <c r="BK183" s="36">
        <f>IF('Coding - Chris'!BK183='Coding - Carolyn'!BK183, 1, 0)</f>
        <v>1</v>
      </c>
      <c r="BL183" s="36">
        <f>IF('Coding - Chris'!BL183='Coding - Carolyn'!BL183, 1, 0)</f>
        <v>1</v>
      </c>
      <c r="BM183" s="36">
        <f>IF('Coding - Chris'!BM183='Coding - Carolyn'!BM183, 1, 0)</f>
        <v>1</v>
      </c>
      <c r="BN183" s="36">
        <f>IF('Coding - Chris'!BN183='Coding - Carolyn'!BN183, 1, 0)</f>
        <v>1</v>
      </c>
      <c r="BO183" s="36">
        <f>IF('Coding - Chris'!BO183='Coding - Carolyn'!BO183, 1, 0)</f>
        <v>1</v>
      </c>
      <c r="BP183" s="36">
        <f>IF('Coding - Chris'!BP183='Coding - Carolyn'!BP183, 1, 0)</f>
        <v>1</v>
      </c>
      <c r="BQ183" s="36">
        <f>IF('Coding - Chris'!BQ183='Coding - Carolyn'!BQ183, 1, 0)</f>
        <v>1</v>
      </c>
      <c r="BR183" s="36">
        <f>IF('Coding - Chris'!BR183='Coding - Carolyn'!BR183, 1, 0)</f>
        <v>1</v>
      </c>
      <c r="BS183" s="36">
        <f>IF('Coding - Chris'!BS183='Coding - Carolyn'!BS183, 1, 0)</f>
        <v>1</v>
      </c>
      <c r="BT183" s="36">
        <f>IF('Coding - Chris'!BT183='Coding - Carolyn'!BT183, 1, 0)</f>
        <v>1</v>
      </c>
      <c r="BV183" s="36">
        <f>IF('Coding - Chris'!BV183='Coding - Carolyn'!BV183, 1, 0)</f>
        <v>1</v>
      </c>
    </row>
    <row r="184" spans="1:74" ht="17.100000000000001" thickBot="1">
      <c r="A184" s="52"/>
      <c r="B184" s="44"/>
      <c r="C184" s="44"/>
      <c r="D184" s="44"/>
      <c r="E184" s="44"/>
      <c r="F184" s="44"/>
      <c r="H184" s="36">
        <f>IF('Coding - Chris'!H184='Coding - Carolyn'!H184, 1, 0)</f>
        <v>1</v>
      </c>
      <c r="I184" s="36">
        <f>IF('Coding - Chris'!I184='Coding - Carolyn'!I184, 1, 0)</f>
        <v>1</v>
      </c>
      <c r="J184" s="36">
        <f>IF('Coding - Chris'!J184='Coding - Carolyn'!J184, 1, 0)</f>
        <v>1</v>
      </c>
      <c r="K184" s="36">
        <f>IF('Coding - Chris'!K184='Coding - Carolyn'!K184, 1, 0)</f>
        <v>1</v>
      </c>
      <c r="L184" s="36">
        <f>IF('Coding - Chris'!L184='Coding - Carolyn'!L184, 1, 0)</f>
        <v>1</v>
      </c>
      <c r="M184" s="36">
        <f>IF('Coding - Chris'!M184='Coding - Carolyn'!M184, 1, 0)</f>
        <v>1</v>
      </c>
      <c r="N184" s="36"/>
      <c r="O184" s="36">
        <f>IF('Coding - Chris'!O184='Coding - Carolyn'!O184, 1, 0)</f>
        <v>1</v>
      </c>
      <c r="P184" s="36">
        <f>IF('Coding - Chris'!P184='Coding - Carolyn'!P184, 1, 0)</f>
        <v>1</v>
      </c>
      <c r="Q184" s="36">
        <f>IF('Coding - Chris'!Q184='Coding - Carolyn'!Q184, 1, 0)</f>
        <v>1</v>
      </c>
      <c r="R184" s="36">
        <f>IF('Coding - Chris'!R184='Coding - Carolyn'!R184, 1, 0)</f>
        <v>1</v>
      </c>
      <c r="S184" s="36">
        <f>IF('Coding - Chris'!S184='Coding - Carolyn'!S184, 1, 0)</f>
        <v>1</v>
      </c>
      <c r="T184" s="36">
        <f>IF('Coding - Chris'!T184='Coding - Carolyn'!T184, 1, 0)</f>
        <v>1</v>
      </c>
      <c r="U184" s="36">
        <f>IF('Coding - Chris'!U184='Coding - Carolyn'!U184, 1, 0)</f>
        <v>1</v>
      </c>
      <c r="V184" s="36">
        <f>IF('Coding - Chris'!V184='Coding - Carolyn'!V184, 1, 0)</f>
        <v>1</v>
      </c>
      <c r="W184" s="36">
        <f>IF('Coding - Chris'!W184='Coding - Carolyn'!W184, 1, 0)</f>
        <v>1</v>
      </c>
      <c r="X184" s="36">
        <f>IF('Coding - Chris'!X184='Coding - Carolyn'!X184, 1, 0)</f>
        <v>1</v>
      </c>
      <c r="Y184" s="36">
        <f>IF('Coding - Chris'!Y184='Coding - Carolyn'!Y184, 1, 0)</f>
        <v>1</v>
      </c>
      <c r="Z184" s="36">
        <f>IF('Coding - Chris'!Z184='Coding - Carolyn'!Z184, 1, 0)</f>
        <v>1</v>
      </c>
      <c r="AA184" s="36">
        <f>IF('Coding - Chris'!AA184='Coding - Carolyn'!AA184, 1, 0)</f>
        <v>1</v>
      </c>
      <c r="AB184" s="36">
        <f>IF('Coding - Chris'!AB184='Coding - Carolyn'!AB184, 1, 0)</f>
        <v>1</v>
      </c>
      <c r="AC184" s="36">
        <f>IF('Coding - Chris'!AC184='Coding - Carolyn'!AC184, 1, 0)</f>
        <v>1</v>
      </c>
      <c r="AD184" s="36">
        <f>IF('Coding - Chris'!AD184='Coding - Carolyn'!AD184, 1, 0)</f>
        <v>1</v>
      </c>
      <c r="AE184" s="36">
        <f>IF('Coding - Chris'!AE184='Coding - Carolyn'!AE184, 1, 0)</f>
        <v>1</v>
      </c>
      <c r="AF184" s="36">
        <f>IF('Coding - Chris'!AF184='Coding - Carolyn'!AF184, 1, 0)</f>
        <v>1</v>
      </c>
      <c r="AG184" s="36"/>
      <c r="AH184" s="36">
        <f>IF('Coding - Chris'!AH184='Coding - Carolyn'!AH184, 1, 0)</f>
        <v>1</v>
      </c>
      <c r="AI184" s="36">
        <f>IF('Coding - Chris'!AI184='Coding - Carolyn'!AI184, 1, 0)</f>
        <v>1</v>
      </c>
      <c r="AJ184" s="36">
        <f>IF('Coding - Chris'!AJ184='Coding - Carolyn'!AJ184, 1, 0)</f>
        <v>1</v>
      </c>
      <c r="AK184" s="36">
        <f>IF('Coding - Chris'!AK184='Coding - Carolyn'!AK184, 1, 0)</f>
        <v>1</v>
      </c>
      <c r="AL184" s="36">
        <f>IF('Coding - Chris'!AL184='Coding - Carolyn'!AL184, 1, 0)</f>
        <v>1</v>
      </c>
      <c r="AM184" s="36">
        <f>IF('Coding - Chris'!AM184='Coding - Carolyn'!AM184, 1, 0)</f>
        <v>1</v>
      </c>
      <c r="AN184" s="36">
        <f>IF('Coding - Chris'!AN184='Coding - Carolyn'!AN184, 1, 0)</f>
        <v>1</v>
      </c>
      <c r="AO184" s="36">
        <f>IF('Coding - Chris'!AO184='Coding - Carolyn'!AO184, 1, 0)</f>
        <v>1</v>
      </c>
      <c r="AP184" s="36"/>
      <c r="AQ184" s="36">
        <f>IF('Coding - Chris'!AQ184='Coding - Carolyn'!AQ184, 1, 0)</f>
        <v>1</v>
      </c>
      <c r="AR184" s="36">
        <f>IF('Coding - Chris'!AR184='Coding - Carolyn'!AR184, 1, 0)</f>
        <v>1</v>
      </c>
      <c r="AS184" s="36">
        <f>IF('Coding - Chris'!AS184='Coding - Carolyn'!AS184, 1, 0)</f>
        <v>1</v>
      </c>
      <c r="AT184" s="36">
        <f>IF('Coding - Chris'!AT184='Coding - Carolyn'!AT184, 1, 0)</f>
        <v>1</v>
      </c>
      <c r="AU184" s="36">
        <f>IF('Coding - Chris'!AU184='Coding - Carolyn'!AU184, 1, 0)</f>
        <v>1</v>
      </c>
      <c r="AV184" s="36">
        <f>IF('Coding - Chris'!AV184='Coding - Carolyn'!AV184, 1, 0)</f>
        <v>1</v>
      </c>
      <c r="AW184" s="36">
        <f>IF('Coding - Chris'!AW184='Coding - Carolyn'!AW184, 1, 0)</f>
        <v>1</v>
      </c>
      <c r="AX184" s="36">
        <f>IF('Coding - Chris'!AX184='Coding - Carolyn'!AX184, 1, 0)</f>
        <v>1</v>
      </c>
      <c r="AY184" s="36">
        <f>IF('Coding - Chris'!AY184='Coding - Carolyn'!AY184, 1, 0)</f>
        <v>1</v>
      </c>
      <c r="AZ184" s="36">
        <f>IF('Coding - Chris'!AZ184='Coding - Carolyn'!AZ184, 1, 0)</f>
        <v>1</v>
      </c>
      <c r="BA184" s="36"/>
      <c r="BB184" s="36">
        <f>IF('Coding - Chris'!BB184='Coding - Carolyn'!BB184, 1, 0)</f>
        <v>1</v>
      </c>
      <c r="BC184" s="36">
        <f>IF('Coding - Chris'!BC184='Coding - Carolyn'!BC184, 1, 0)</f>
        <v>1</v>
      </c>
      <c r="BD184" s="36">
        <f>IF('Coding - Chris'!BD184='Coding - Carolyn'!BD184, 1, 0)</f>
        <v>1</v>
      </c>
      <c r="BE184" s="36">
        <f>IF('Coding - Chris'!BE184='Coding - Carolyn'!BE184, 1, 0)</f>
        <v>1</v>
      </c>
      <c r="BF184" s="36">
        <f>IF('Coding - Chris'!BF184='Coding - Carolyn'!BF184, 1, 0)</f>
        <v>1</v>
      </c>
      <c r="BG184" s="36">
        <f>IF('Coding - Chris'!BG184='Coding - Carolyn'!BG184, 1, 0)</f>
        <v>1</v>
      </c>
      <c r="BH184" s="36">
        <f>IF('Coding - Chris'!BH184='Coding - Carolyn'!BH184, 1, 0)</f>
        <v>1</v>
      </c>
      <c r="BI184" s="36">
        <f>IF('Coding - Chris'!BI184='Coding - Carolyn'!BI184, 1, 0)</f>
        <v>1</v>
      </c>
      <c r="BJ184" s="36">
        <f>IF('Coding - Chris'!BJ184='Coding - Carolyn'!BJ184, 1, 0)</f>
        <v>1</v>
      </c>
      <c r="BK184" s="36">
        <f>IF('Coding - Chris'!BK184='Coding - Carolyn'!BK184, 1, 0)</f>
        <v>1</v>
      </c>
      <c r="BL184" s="36">
        <f>IF('Coding - Chris'!BL184='Coding - Carolyn'!BL184, 1, 0)</f>
        <v>1</v>
      </c>
      <c r="BM184" s="36">
        <f>IF('Coding - Chris'!BM184='Coding - Carolyn'!BM184, 1, 0)</f>
        <v>1</v>
      </c>
      <c r="BN184" s="36">
        <f>IF('Coding - Chris'!BN184='Coding - Carolyn'!BN184, 1, 0)</f>
        <v>1</v>
      </c>
      <c r="BO184" s="36">
        <f>IF('Coding - Chris'!BO184='Coding - Carolyn'!BO184, 1, 0)</f>
        <v>1</v>
      </c>
      <c r="BP184" s="36">
        <f>IF('Coding - Chris'!BP184='Coding - Carolyn'!BP184, 1, 0)</f>
        <v>1</v>
      </c>
      <c r="BQ184" s="36">
        <f>IF('Coding - Chris'!BQ184='Coding - Carolyn'!BQ184, 1, 0)</f>
        <v>1</v>
      </c>
      <c r="BR184" s="36">
        <f>IF('Coding - Chris'!BR184='Coding - Carolyn'!BR184, 1, 0)</f>
        <v>1</v>
      </c>
      <c r="BS184" s="36">
        <f>IF('Coding - Chris'!BS184='Coding - Carolyn'!BS184, 1, 0)</f>
        <v>1</v>
      </c>
      <c r="BT184" s="36">
        <f>IF('Coding - Chris'!BT184='Coding - Carolyn'!BT184, 1, 0)</f>
        <v>1</v>
      </c>
      <c r="BV184" s="36">
        <f>IF('Coding - Chris'!BV184='Coding - Carolyn'!BV184, 1, 0)</f>
        <v>1</v>
      </c>
    </row>
    <row r="185" spans="1:74" ht="17.100000000000001" thickBot="1">
      <c r="A185" s="52"/>
      <c r="B185" s="44"/>
      <c r="C185" s="44"/>
      <c r="D185" s="44"/>
      <c r="E185" s="44"/>
      <c r="F185" s="44"/>
      <c r="H185" s="36">
        <f>IF('Coding - Chris'!H185='Coding - Carolyn'!H185, 1, 0)</f>
        <v>1</v>
      </c>
      <c r="I185" s="36">
        <f>IF('Coding - Chris'!I185='Coding - Carolyn'!I185, 1, 0)</f>
        <v>1</v>
      </c>
      <c r="J185" s="36">
        <f>IF('Coding - Chris'!J185='Coding - Carolyn'!J185, 1, 0)</f>
        <v>1</v>
      </c>
      <c r="K185" s="36">
        <f>IF('Coding - Chris'!K185='Coding - Carolyn'!K185, 1, 0)</f>
        <v>1</v>
      </c>
      <c r="L185" s="36">
        <f>IF('Coding - Chris'!L185='Coding - Carolyn'!L185, 1, 0)</f>
        <v>1</v>
      </c>
      <c r="M185" s="36">
        <f>IF('Coding - Chris'!M185='Coding - Carolyn'!M185, 1, 0)</f>
        <v>1</v>
      </c>
      <c r="N185" s="36"/>
      <c r="O185" s="36">
        <f>IF('Coding - Chris'!O185='Coding - Carolyn'!O185, 1, 0)</f>
        <v>1</v>
      </c>
      <c r="P185" s="36">
        <f>IF('Coding - Chris'!P185='Coding - Carolyn'!P185, 1, 0)</f>
        <v>1</v>
      </c>
      <c r="Q185" s="36">
        <f>IF('Coding - Chris'!Q185='Coding - Carolyn'!Q185, 1, 0)</f>
        <v>1</v>
      </c>
      <c r="R185" s="36">
        <f>IF('Coding - Chris'!R185='Coding - Carolyn'!R185, 1, 0)</f>
        <v>1</v>
      </c>
      <c r="S185" s="36">
        <f>IF('Coding - Chris'!S185='Coding - Carolyn'!S185, 1, 0)</f>
        <v>1</v>
      </c>
      <c r="T185" s="36">
        <f>IF('Coding - Chris'!T185='Coding - Carolyn'!T185, 1, 0)</f>
        <v>1</v>
      </c>
      <c r="U185" s="36">
        <f>IF('Coding - Chris'!U185='Coding - Carolyn'!U185, 1, 0)</f>
        <v>1</v>
      </c>
      <c r="V185" s="36">
        <f>IF('Coding - Chris'!V185='Coding - Carolyn'!V185, 1, 0)</f>
        <v>1</v>
      </c>
      <c r="W185" s="36">
        <f>IF('Coding - Chris'!W185='Coding - Carolyn'!W185, 1, 0)</f>
        <v>1</v>
      </c>
      <c r="X185" s="36">
        <f>IF('Coding - Chris'!X185='Coding - Carolyn'!X185, 1, 0)</f>
        <v>1</v>
      </c>
      <c r="Y185" s="36">
        <f>IF('Coding - Chris'!Y185='Coding - Carolyn'!Y185, 1, 0)</f>
        <v>1</v>
      </c>
      <c r="Z185" s="36">
        <f>IF('Coding - Chris'!Z185='Coding - Carolyn'!Z185, 1, 0)</f>
        <v>1</v>
      </c>
      <c r="AA185" s="36">
        <f>IF('Coding - Chris'!AA185='Coding - Carolyn'!AA185, 1, 0)</f>
        <v>1</v>
      </c>
      <c r="AB185" s="36">
        <f>IF('Coding - Chris'!AB185='Coding - Carolyn'!AB185, 1, 0)</f>
        <v>1</v>
      </c>
      <c r="AC185" s="36">
        <f>IF('Coding - Chris'!AC185='Coding - Carolyn'!AC185, 1, 0)</f>
        <v>1</v>
      </c>
      <c r="AD185" s="36">
        <f>IF('Coding - Chris'!AD185='Coding - Carolyn'!AD185, 1, 0)</f>
        <v>1</v>
      </c>
      <c r="AE185" s="36">
        <f>IF('Coding - Chris'!AE185='Coding - Carolyn'!AE185, 1, 0)</f>
        <v>1</v>
      </c>
      <c r="AF185" s="36">
        <f>IF('Coding - Chris'!AF185='Coding - Carolyn'!AF185, 1, 0)</f>
        <v>1</v>
      </c>
      <c r="AG185" s="36"/>
      <c r="AH185" s="36">
        <f>IF('Coding - Chris'!AH185='Coding - Carolyn'!AH185, 1, 0)</f>
        <v>1</v>
      </c>
      <c r="AI185" s="36">
        <f>IF('Coding - Chris'!AI185='Coding - Carolyn'!AI185, 1, 0)</f>
        <v>1</v>
      </c>
      <c r="AJ185" s="36">
        <f>IF('Coding - Chris'!AJ185='Coding - Carolyn'!AJ185, 1, 0)</f>
        <v>1</v>
      </c>
      <c r="AK185" s="36">
        <f>IF('Coding - Chris'!AK185='Coding - Carolyn'!AK185, 1, 0)</f>
        <v>1</v>
      </c>
      <c r="AL185" s="36">
        <f>IF('Coding - Chris'!AL185='Coding - Carolyn'!AL185, 1, 0)</f>
        <v>1</v>
      </c>
      <c r="AM185" s="36">
        <f>IF('Coding - Chris'!AM185='Coding - Carolyn'!AM185, 1, 0)</f>
        <v>1</v>
      </c>
      <c r="AN185" s="36">
        <f>IF('Coding - Chris'!AN185='Coding - Carolyn'!AN185, 1, 0)</f>
        <v>1</v>
      </c>
      <c r="AO185" s="36">
        <f>IF('Coding - Chris'!AO185='Coding - Carolyn'!AO185, 1, 0)</f>
        <v>1</v>
      </c>
      <c r="AP185" s="36"/>
      <c r="AQ185" s="36">
        <f>IF('Coding - Chris'!AQ185='Coding - Carolyn'!AQ185, 1, 0)</f>
        <v>1</v>
      </c>
      <c r="AR185" s="36">
        <f>IF('Coding - Chris'!AR185='Coding - Carolyn'!AR185, 1, 0)</f>
        <v>1</v>
      </c>
      <c r="AS185" s="36">
        <f>IF('Coding - Chris'!AS185='Coding - Carolyn'!AS185, 1, 0)</f>
        <v>1</v>
      </c>
      <c r="AT185" s="36">
        <f>IF('Coding - Chris'!AT185='Coding - Carolyn'!AT185, 1, 0)</f>
        <v>1</v>
      </c>
      <c r="AU185" s="36">
        <f>IF('Coding - Chris'!AU185='Coding - Carolyn'!AU185, 1, 0)</f>
        <v>1</v>
      </c>
      <c r="AV185" s="36">
        <f>IF('Coding - Chris'!AV185='Coding - Carolyn'!AV185, 1, 0)</f>
        <v>1</v>
      </c>
      <c r="AW185" s="36">
        <f>IF('Coding - Chris'!AW185='Coding - Carolyn'!AW185, 1, 0)</f>
        <v>1</v>
      </c>
      <c r="AX185" s="36">
        <f>IF('Coding - Chris'!AX185='Coding - Carolyn'!AX185, 1, 0)</f>
        <v>1</v>
      </c>
      <c r="AY185" s="36">
        <f>IF('Coding - Chris'!AY185='Coding - Carolyn'!AY185, 1, 0)</f>
        <v>1</v>
      </c>
      <c r="AZ185" s="36">
        <f>IF('Coding - Chris'!AZ185='Coding - Carolyn'!AZ185, 1, 0)</f>
        <v>1</v>
      </c>
      <c r="BA185" s="36"/>
      <c r="BB185" s="36">
        <f>IF('Coding - Chris'!BB185='Coding - Carolyn'!BB185, 1, 0)</f>
        <v>1</v>
      </c>
      <c r="BC185" s="36">
        <f>IF('Coding - Chris'!BC185='Coding - Carolyn'!BC185, 1, 0)</f>
        <v>1</v>
      </c>
      <c r="BD185" s="36">
        <f>IF('Coding - Chris'!BD185='Coding - Carolyn'!BD185, 1, 0)</f>
        <v>1</v>
      </c>
      <c r="BE185" s="36">
        <f>IF('Coding - Chris'!BE185='Coding - Carolyn'!BE185, 1, 0)</f>
        <v>1</v>
      </c>
      <c r="BF185" s="36">
        <f>IF('Coding - Chris'!BF185='Coding - Carolyn'!BF185, 1, 0)</f>
        <v>1</v>
      </c>
      <c r="BG185" s="36">
        <f>IF('Coding - Chris'!BG185='Coding - Carolyn'!BG185, 1, 0)</f>
        <v>1</v>
      </c>
      <c r="BH185" s="36">
        <f>IF('Coding - Chris'!BH185='Coding - Carolyn'!BH185, 1, 0)</f>
        <v>1</v>
      </c>
      <c r="BI185" s="36">
        <f>IF('Coding - Chris'!BI185='Coding - Carolyn'!BI185, 1, 0)</f>
        <v>1</v>
      </c>
      <c r="BJ185" s="36">
        <f>IF('Coding - Chris'!BJ185='Coding - Carolyn'!BJ185, 1, 0)</f>
        <v>1</v>
      </c>
      <c r="BK185" s="36">
        <f>IF('Coding - Chris'!BK185='Coding - Carolyn'!BK185, 1, 0)</f>
        <v>1</v>
      </c>
      <c r="BL185" s="36">
        <f>IF('Coding - Chris'!BL185='Coding - Carolyn'!BL185, 1, 0)</f>
        <v>1</v>
      </c>
      <c r="BM185" s="36">
        <f>IF('Coding - Chris'!BM185='Coding - Carolyn'!BM185, 1, 0)</f>
        <v>1</v>
      </c>
      <c r="BN185" s="36">
        <f>IF('Coding - Chris'!BN185='Coding - Carolyn'!BN185, 1, 0)</f>
        <v>1</v>
      </c>
      <c r="BO185" s="36">
        <f>IF('Coding - Chris'!BO185='Coding - Carolyn'!BO185, 1, 0)</f>
        <v>1</v>
      </c>
      <c r="BP185" s="36">
        <f>IF('Coding - Chris'!BP185='Coding - Carolyn'!BP185, 1, 0)</f>
        <v>1</v>
      </c>
      <c r="BQ185" s="36">
        <f>IF('Coding - Chris'!BQ185='Coding - Carolyn'!BQ185, 1, 0)</f>
        <v>1</v>
      </c>
      <c r="BR185" s="36">
        <f>IF('Coding - Chris'!BR185='Coding - Carolyn'!BR185, 1, 0)</f>
        <v>1</v>
      </c>
      <c r="BS185" s="36">
        <f>IF('Coding - Chris'!BS185='Coding - Carolyn'!BS185, 1, 0)</f>
        <v>1</v>
      </c>
      <c r="BT185" s="36">
        <f>IF('Coding - Chris'!BT185='Coding - Carolyn'!BT185, 1, 0)</f>
        <v>1</v>
      </c>
      <c r="BV185" s="36">
        <f>IF('Coding - Chris'!BV185='Coding - Carolyn'!BV185, 1, 0)</f>
        <v>1</v>
      </c>
    </row>
    <row r="186" spans="1:74" ht="17.100000000000001" thickBot="1">
      <c r="A186" s="52"/>
      <c r="B186" s="44"/>
      <c r="C186" s="44"/>
      <c r="D186" s="44"/>
      <c r="E186" s="44"/>
      <c r="F186" s="44"/>
      <c r="H186" s="36">
        <f>IF('Coding - Chris'!H186='Coding - Carolyn'!H186, 1, 0)</f>
        <v>1</v>
      </c>
      <c r="I186" s="36">
        <f>IF('Coding - Chris'!I186='Coding - Carolyn'!I186, 1, 0)</f>
        <v>1</v>
      </c>
      <c r="J186" s="36">
        <f>IF('Coding - Chris'!J186='Coding - Carolyn'!J186, 1, 0)</f>
        <v>1</v>
      </c>
      <c r="K186" s="36">
        <f>IF('Coding - Chris'!K186='Coding - Carolyn'!K186, 1, 0)</f>
        <v>1</v>
      </c>
      <c r="L186" s="36">
        <f>IF('Coding - Chris'!L186='Coding - Carolyn'!L186, 1, 0)</f>
        <v>1</v>
      </c>
      <c r="M186" s="36">
        <f>IF('Coding - Chris'!M186='Coding - Carolyn'!M186, 1, 0)</f>
        <v>1</v>
      </c>
      <c r="N186" s="36"/>
      <c r="O186" s="36">
        <f>IF('Coding - Chris'!O186='Coding - Carolyn'!O186, 1, 0)</f>
        <v>1</v>
      </c>
      <c r="P186" s="36">
        <f>IF('Coding - Chris'!P186='Coding - Carolyn'!P186, 1, 0)</f>
        <v>1</v>
      </c>
      <c r="Q186" s="36">
        <f>IF('Coding - Chris'!Q186='Coding - Carolyn'!Q186, 1, 0)</f>
        <v>1</v>
      </c>
      <c r="R186" s="36">
        <f>IF('Coding - Chris'!R186='Coding - Carolyn'!R186, 1, 0)</f>
        <v>1</v>
      </c>
      <c r="S186" s="36">
        <f>IF('Coding - Chris'!S186='Coding - Carolyn'!S186, 1, 0)</f>
        <v>1</v>
      </c>
      <c r="T186" s="36">
        <f>IF('Coding - Chris'!T186='Coding - Carolyn'!T186, 1, 0)</f>
        <v>1</v>
      </c>
      <c r="U186" s="36">
        <f>IF('Coding - Chris'!U186='Coding - Carolyn'!U186, 1, 0)</f>
        <v>1</v>
      </c>
      <c r="V186" s="36">
        <f>IF('Coding - Chris'!V186='Coding - Carolyn'!V186, 1, 0)</f>
        <v>1</v>
      </c>
      <c r="W186" s="36">
        <f>IF('Coding - Chris'!W186='Coding - Carolyn'!W186, 1, 0)</f>
        <v>1</v>
      </c>
      <c r="X186" s="36">
        <f>IF('Coding - Chris'!X186='Coding - Carolyn'!X186, 1, 0)</f>
        <v>1</v>
      </c>
      <c r="Y186" s="36">
        <f>IF('Coding - Chris'!Y186='Coding - Carolyn'!Y186, 1, 0)</f>
        <v>1</v>
      </c>
      <c r="Z186" s="36">
        <f>IF('Coding - Chris'!Z186='Coding - Carolyn'!Z186, 1, 0)</f>
        <v>1</v>
      </c>
      <c r="AA186" s="36">
        <f>IF('Coding - Chris'!AA186='Coding - Carolyn'!AA186, 1, 0)</f>
        <v>1</v>
      </c>
      <c r="AB186" s="36">
        <f>IF('Coding - Chris'!AB186='Coding - Carolyn'!AB186, 1, 0)</f>
        <v>1</v>
      </c>
      <c r="AC186" s="36">
        <f>IF('Coding - Chris'!AC186='Coding - Carolyn'!AC186, 1, 0)</f>
        <v>1</v>
      </c>
      <c r="AD186" s="36">
        <f>IF('Coding - Chris'!AD186='Coding - Carolyn'!AD186, 1, 0)</f>
        <v>1</v>
      </c>
      <c r="AE186" s="36">
        <f>IF('Coding - Chris'!AE186='Coding - Carolyn'!AE186, 1, 0)</f>
        <v>1</v>
      </c>
      <c r="AF186" s="36">
        <f>IF('Coding - Chris'!AF186='Coding - Carolyn'!AF186, 1, 0)</f>
        <v>1</v>
      </c>
      <c r="AG186" s="36"/>
      <c r="AH186" s="36">
        <f>IF('Coding - Chris'!AH186='Coding - Carolyn'!AH186, 1, 0)</f>
        <v>1</v>
      </c>
      <c r="AI186" s="36">
        <f>IF('Coding - Chris'!AI186='Coding - Carolyn'!AI186, 1, 0)</f>
        <v>1</v>
      </c>
      <c r="AJ186" s="36">
        <f>IF('Coding - Chris'!AJ186='Coding - Carolyn'!AJ186, 1, 0)</f>
        <v>1</v>
      </c>
      <c r="AK186" s="36">
        <f>IF('Coding - Chris'!AK186='Coding - Carolyn'!AK186, 1, 0)</f>
        <v>1</v>
      </c>
      <c r="AL186" s="36">
        <f>IF('Coding - Chris'!AL186='Coding - Carolyn'!AL186, 1, 0)</f>
        <v>1</v>
      </c>
      <c r="AM186" s="36">
        <f>IF('Coding - Chris'!AM186='Coding - Carolyn'!AM186, 1, 0)</f>
        <v>1</v>
      </c>
      <c r="AN186" s="36">
        <f>IF('Coding - Chris'!AN186='Coding - Carolyn'!AN186, 1, 0)</f>
        <v>1</v>
      </c>
      <c r="AO186" s="36">
        <f>IF('Coding - Chris'!AO186='Coding - Carolyn'!AO186, 1, 0)</f>
        <v>1</v>
      </c>
      <c r="AP186" s="36"/>
      <c r="AQ186" s="36">
        <f>IF('Coding - Chris'!AQ186='Coding - Carolyn'!AQ186, 1, 0)</f>
        <v>1</v>
      </c>
      <c r="AR186" s="36">
        <f>IF('Coding - Chris'!AR186='Coding - Carolyn'!AR186, 1, 0)</f>
        <v>1</v>
      </c>
      <c r="AS186" s="36">
        <f>IF('Coding - Chris'!AS186='Coding - Carolyn'!AS186, 1, 0)</f>
        <v>1</v>
      </c>
      <c r="AT186" s="36">
        <f>IF('Coding - Chris'!AT186='Coding - Carolyn'!AT186, 1, 0)</f>
        <v>1</v>
      </c>
      <c r="AU186" s="36">
        <f>IF('Coding - Chris'!AU186='Coding - Carolyn'!AU186, 1, 0)</f>
        <v>1</v>
      </c>
      <c r="AV186" s="36">
        <f>IF('Coding - Chris'!AV186='Coding - Carolyn'!AV186, 1, 0)</f>
        <v>1</v>
      </c>
      <c r="AW186" s="36">
        <f>IF('Coding - Chris'!AW186='Coding - Carolyn'!AW186, 1, 0)</f>
        <v>1</v>
      </c>
      <c r="AX186" s="36">
        <f>IF('Coding - Chris'!AX186='Coding - Carolyn'!AX186, 1, 0)</f>
        <v>1</v>
      </c>
      <c r="AY186" s="36">
        <f>IF('Coding - Chris'!AY186='Coding - Carolyn'!AY186, 1, 0)</f>
        <v>1</v>
      </c>
      <c r="AZ186" s="36">
        <f>IF('Coding - Chris'!AZ186='Coding - Carolyn'!AZ186, 1, 0)</f>
        <v>1</v>
      </c>
      <c r="BA186" s="36"/>
      <c r="BB186" s="36">
        <f>IF('Coding - Chris'!BB186='Coding - Carolyn'!BB186, 1, 0)</f>
        <v>1</v>
      </c>
      <c r="BC186" s="36">
        <f>IF('Coding - Chris'!BC186='Coding - Carolyn'!BC186, 1, 0)</f>
        <v>1</v>
      </c>
      <c r="BD186" s="36">
        <f>IF('Coding - Chris'!BD186='Coding - Carolyn'!BD186, 1, 0)</f>
        <v>1</v>
      </c>
      <c r="BE186" s="36">
        <f>IF('Coding - Chris'!BE186='Coding - Carolyn'!BE186, 1, 0)</f>
        <v>1</v>
      </c>
      <c r="BF186" s="36">
        <f>IF('Coding - Chris'!BF186='Coding - Carolyn'!BF186, 1, 0)</f>
        <v>1</v>
      </c>
      <c r="BG186" s="36">
        <f>IF('Coding - Chris'!BG186='Coding - Carolyn'!BG186, 1, 0)</f>
        <v>1</v>
      </c>
      <c r="BH186" s="36">
        <f>IF('Coding - Chris'!BH186='Coding - Carolyn'!BH186, 1, 0)</f>
        <v>1</v>
      </c>
      <c r="BI186" s="36">
        <f>IF('Coding - Chris'!BI186='Coding - Carolyn'!BI186, 1, 0)</f>
        <v>1</v>
      </c>
      <c r="BJ186" s="36">
        <f>IF('Coding - Chris'!BJ186='Coding - Carolyn'!BJ186, 1, 0)</f>
        <v>1</v>
      </c>
      <c r="BK186" s="36">
        <f>IF('Coding - Chris'!BK186='Coding - Carolyn'!BK186, 1, 0)</f>
        <v>1</v>
      </c>
      <c r="BL186" s="36">
        <f>IF('Coding - Chris'!BL186='Coding - Carolyn'!BL186, 1, 0)</f>
        <v>1</v>
      </c>
      <c r="BM186" s="36">
        <f>IF('Coding - Chris'!BM186='Coding - Carolyn'!BM186, 1, 0)</f>
        <v>1</v>
      </c>
      <c r="BN186" s="36">
        <f>IF('Coding - Chris'!BN186='Coding - Carolyn'!BN186, 1, 0)</f>
        <v>1</v>
      </c>
      <c r="BO186" s="36">
        <f>IF('Coding - Chris'!BO186='Coding - Carolyn'!BO186, 1, 0)</f>
        <v>1</v>
      </c>
      <c r="BP186" s="36">
        <f>IF('Coding - Chris'!BP186='Coding - Carolyn'!BP186, 1, 0)</f>
        <v>1</v>
      </c>
      <c r="BQ186" s="36">
        <f>IF('Coding - Chris'!BQ186='Coding - Carolyn'!BQ186, 1, 0)</f>
        <v>1</v>
      </c>
      <c r="BR186" s="36">
        <f>IF('Coding - Chris'!BR186='Coding - Carolyn'!BR186, 1, 0)</f>
        <v>1</v>
      </c>
      <c r="BS186" s="36">
        <f>IF('Coding - Chris'!BS186='Coding - Carolyn'!BS186, 1, 0)</f>
        <v>1</v>
      </c>
      <c r="BT186" s="36">
        <f>IF('Coding - Chris'!BT186='Coding - Carolyn'!BT186, 1, 0)</f>
        <v>1</v>
      </c>
      <c r="BV186" s="36">
        <f>IF('Coding - Chris'!BV186='Coding - Carolyn'!BV186, 1, 0)</f>
        <v>1</v>
      </c>
    </row>
    <row r="187" spans="1:74" ht="17.100000000000001" thickBot="1">
      <c r="A187" s="52">
        <v>346</v>
      </c>
      <c r="B187" s="44"/>
      <c r="C187" s="44"/>
      <c r="D187" s="44"/>
      <c r="E187" s="44"/>
      <c r="F187" s="44"/>
      <c r="H187" s="36">
        <f>IF('Coding - Chris'!H187='Coding - Carolyn'!H187, 1, 0)</f>
        <v>1</v>
      </c>
      <c r="I187" s="36">
        <f>IF('Coding - Chris'!I187='Coding - Carolyn'!I187, 1, 0)</f>
        <v>1</v>
      </c>
      <c r="J187" s="36">
        <f>IF('Coding - Chris'!J187='Coding - Carolyn'!J187, 1, 0)</f>
        <v>1</v>
      </c>
      <c r="K187" s="36">
        <f>IF('Coding - Chris'!K187='Coding - Carolyn'!K187, 1, 0)</f>
        <v>1</v>
      </c>
      <c r="L187" s="36">
        <f>IF('Coding - Chris'!L187='Coding - Carolyn'!L187, 1, 0)</f>
        <v>1</v>
      </c>
      <c r="M187" s="36">
        <f>IF('Coding - Chris'!M187='Coding - Carolyn'!M187, 1, 0)</f>
        <v>1</v>
      </c>
      <c r="N187" s="36"/>
      <c r="O187" s="36">
        <f>IF('Coding - Chris'!O187='Coding - Carolyn'!O187, 1, 0)</f>
        <v>1</v>
      </c>
      <c r="P187" s="36">
        <f>IF('Coding - Chris'!P187='Coding - Carolyn'!P187, 1, 0)</f>
        <v>1</v>
      </c>
      <c r="Q187" s="36">
        <f>IF('Coding - Chris'!Q187='Coding - Carolyn'!Q187, 1, 0)</f>
        <v>1</v>
      </c>
      <c r="R187" s="36">
        <f>IF('Coding - Chris'!R187='Coding - Carolyn'!R187, 1, 0)</f>
        <v>1</v>
      </c>
      <c r="S187" s="36">
        <f>IF('Coding - Chris'!S187='Coding - Carolyn'!S187, 1, 0)</f>
        <v>1</v>
      </c>
      <c r="T187" s="36">
        <f>IF('Coding - Chris'!T187='Coding - Carolyn'!T187, 1, 0)</f>
        <v>1</v>
      </c>
      <c r="U187" s="36">
        <f>IF('Coding - Chris'!U187='Coding - Carolyn'!U187, 1, 0)</f>
        <v>1</v>
      </c>
      <c r="V187" s="36">
        <f>IF('Coding - Chris'!V187='Coding - Carolyn'!V187, 1, 0)</f>
        <v>1</v>
      </c>
      <c r="W187" s="36">
        <f>IF('Coding - Chris'!W187='Coding - Carolyn'!W187, 1, 0)</f>
        <v>1</v>
      </c>
      <c r="X187" s="36">
        <f>IF('Coding - Chris'!X187='Coding - Carolyn'!X187, 1, 0)</f>
        <v>1</v>
      </c>
      <c r="Y187" s="36">
        <f>IF('Coding - Chris'!Y187='Coding - Carolyn'!Y187, 1, 0)</f>
        <v>1</v>
      </c>
      <c r="Z187" s="36">
        <f>IF('Coding - Chris'!Z187='Coding - Carolyn'!Z187, 1, 0)</f>
        <v>1</v>
      </c>
      <c r="AA187" s="36">
        <f>IF('Coding - Chris'!AA187='Coding - Carolyn'!AA187, 1, 0)</f>
        <v>1</v>
      </c>
      <c r="AB187" s="36">
        <f>IF('Coding - Chris'!AB187='Coding - Carolyn'!AB187, 1, 0)</f>
        <v>1</v>
      </c>
      <c r="AC187" s="36">
        <f>IF('Coding - Chris'!AC187='Coding - Carolyn'!AC187, 1, 0)</f>
        <v>1</v>
      </c>
      <c r="AD187" s="36">
        <f>IF('Coding - Chris'!AD187='Coding - Carolyn'!AD187, 1, 0)</f>
        <v>1</v>
      </c>
      <c r="AE187" s="36">
        <f>IF('Coding - Chris'!AE187='Coding - Carolyn'!AE187, 1, 0)</f>
        <v>1</v>
      </c>
      <c r="AF187" s="36">
        <f>IF('Coding - Chris'!AF187='Coding - Carolyn'!AF187, 1, 0)</f>
        <v>1</v>
      </c>
      <c r="AG187" s="36"/>
      <c r="AH187" s="36">
        <f>IF('Coding - Chris'!AH187='Coding - Carolyn'!AH187, 1, 0)</f>
        <v>1</v>
      </c>
      <c r="AI187" s="36">
        <f>IF('Coding - Chris'!AI187='Coding - Carolyn'!AI187, 1, 0)</f>
        <v>1</v>
      </c>
      <c r="AJ187" s="36">
        <f>IF('Coding - Chris'!AJ187='Coding - Carolyn'!AJ187, 1, 0)</f>
        <v>1</v>
      </c>
      <c r="AK187" s="36">
        <f>IF('Coding - Chris'!AK187='Coding - Carolyn'!AK187, 1, 0)</f>
        <v>1</v>
      </c>
      <c r="AL187" s="36">
        <f>IF('Coding - Chris'!AL187='Coding - Carolyn'!AL187, 1, 0)</f>
        <v>1</v>
      </c>
      <c r="AM187" s="36">
        <f>IF('Coding - Chris'!AM187='Coding - Carolyn'!AM187, 1, 0)</f>
        <v>1</v>
      </c>
      <c r="AN187" s="36">
        <f>IF('Coding - Chris'!AN187='Coding - Carolyn'!AN187, 1, 0)</f>
        <v>1</v>
      </c>
      <c r="AO187" s="36">
        <f>IF('Coding - Chris'!AO187='Coding - Carolyn'!AO187, 1, 0)</f>
        <v>1</v>
      </c>
      <c r="AP187" s="36"/>
      <c r="AQ187" s="36">
        <f>IF('Coding - Chris'!AQ187='Coding - Carolyn'!AQ187, 1, 0)</f>
        <v>1</v>
      </c>
      <c r="AR187" s="36">
        <f>IF('Coding - Chris'!AR187='Coding - Carolyn'!AR187, 1, 0)</f>
        <v>1</v>
      </c>
      <c r="AS187" s="36">
        <f>IF('Coding - Chris'!AS187='Coding - Carolyn'!AS187, 1, 0)</f>
        <v>1</v>
      </c>
      <c r="AT187" s="36">
        <f>IF('Coding - Chris'!AT187='Coding - Carolyn'!AT187, 1, 0)</f>
        <v>1</v>
      </c>
      <c r="AU187" s="36">
        <f>IF('Coding - Chris'!AU187='Coding - Carolyn'!AU187, 1, 0)</f>
        <v>1</v>
      </c>
      <c r="AV187" s="36">
        <f>IF('Coding - Chris'!AV187='Coding - Carolyn'!AV187, 1, 0)</f>
        <v>1</v>
      </c>
      <c r="AW187" s="36">
        <f>IF('Coding - Chris'!AW187='Coding - Carolyn'!AW187, 1, 0)</f>
        <v>1</v>
      </c>
      <c r="AX187" s="36">
        <f>IF('Coding - Chris'!AX187='Coding - Carolyn'!AX187, 1, 0)</f>
        <v>1</v>
      </c>
      <c r="AY187" s="36">
        <f>IF('Coding - Chris'!AY187='Coding - Carolyn'!AY187, 1, 0)</f>
        <v>1</v>
      </c>
      <c r="AZ187" s="36">
        <f>IF('Coding - Chris'!AZ187='Coding - Carolyn'!AZ187, 1, 0)</f>
        <v>1</v>
      </c>
      <c r="BA187" s="36"/>
      <c r="BB187" s="36">
        <f>IF('Coding - Chris'!BB187='Coding - Carolyn'!BB187, 1, 0)</f>
        <v>1</v>
      </c>
      <c r="BC187" s="36">
        <f>IF('Coding - Chris'!BC187='Coding - Carolyn'!BC187, 1, 0)</f>
        <v>1</v>
      </c>
      <c r="BD187" s="36">
        <f>IF('Coding - Chris'!BD187='Coding - Carolyn'!BD187, 1, 0)</f>
        <v>1</v>
      </c>
      <c r="BE187" s="36">
        <f>IF('Coding - Chris'!BE187='Coding - Carolyn'!BE187, 1, 0)</f>
        <v>1</v>
      </c>
      <c r="BF187" s="36">
        <f>IF('Coding - Chris'!BF187='Coding - Carolyn'!BF187, 1, 0)</f>
        <v>1</v>
      </c>
      <c r="BG187" s="36">
        <f>IF('Coding - Chris'!BG187='Coding - Carolyn'!BG187, 1, 0)</f>
        <v>1</v>
      </c>
      <c r="BH187" s="36">
        <f>IF('Coding - Chris'!BH187='Coding - Carolyn'!BH187, 1, 0)</f>
        <v>1</v>
      </c>
      <c r="BI187" s="36">
        <f>IF('Coding - Chris'!BI187='Coding - Carolyn'!BI187, 1, 0)</f>
        <v>1</v>
      </c>
      <c r="BJ187" s="36">
        <f>IF('Coding - Chris'!BJ187='Coding - Carolyn'!BJ187, 1, 0)</f>
        <v>1</v>
      </c>
      <c r="BK187" s="36">
        <f>IF('Coding - Chris'!BK187='Coding - Carolyn'!BK187, 1, 0)</f>
        <v>1</v>
      </c>
      <c r="BL187" s="36">
        <f>IF('Coding - Chris'!BL187='Coding - Carolyn'!BL187, 1, 0)</f>
        <v>1</v>
      </c>
      <c r="BM187" s="36">
        <f>IF('Coding - Chris'!BM187='Coding - Carolyn'!BM187, 1, 0)</f>
        <v>1</v>
      </c>
      <c r="BN187" s="36">
        <f>IF('Coding - Chris'!BN187='Coding - Carolyn'!BN187, 1, 0)</f>
        <v>1</v>
      </c>
      <c r="BO187" s="36">
        <f>IF('Coding - Chris'!BO187='Coding - Carolyn'!BO187, 1, 0)</f>
        <v>1</v>
      </c>
      <c r="BP187" s="36">
        <f>IF('Coding - Chris'!BP187='Coding - Carolyn'!BP187, 1, 0)</f>
        <v>1</v>
      </c>
      <c r="BQ187" s="36">
        <f>IF('Coding - Chris'!BQ187='Coding - Carolyn'!BQ187, 1, 0)</f>
        <v>1</v>
      </c>
      <c r="BR187" s="36">
        <f>IF('Coding - Chris'!BR187='Coding - Carolyn'!BR187, 1, 0)</f>
        <v>1</v>
      </c>
      <c r="BS187" s="36">
        <f>IF('Coding - Chris'!BS187='Coding - Carolyn'!BS187, 1, 0)</f>
        <v>1</v>
      </c>
      <c r="BT187" s="36">
        <f>IF('Coding - Chris'!BT187='Coding - Carolyn'!BT187, 1, 0)</f>
        <v>1</v>
      </c>
      <c r="BV187" s="36">
        <f>IF('Coding - Chris'!BV187='Coding - Carolyn'!BV187, 1, 0)</f>
        <v>1</v>
      </c>
    </row>
    <row r="188" spans="1:74" ht="17.100000000000001" thickBot="1">
      <c r="A188" s="52"/>
      <c r="B188" s="44"/>
      <c r="C188" s="44"/>
      <c r="D188" s="44"/>
      <c r="E188" s="44"/>
      <c r="F188" s="44"/>
      <c r="H188" s="36">
        <f>IF('Coding - Chris'!H188='Coding - Carolyn'!H188, 1, 0)</f>
        <v>1</v>
      </c>
      <c r="I188" s="36">
        <f>IF('Coding - Chris'!I188='Coding - Carolyn'!I188, 1, 0)</f>
        <v>1</v>
      </c>
      <c r="J188" s="36">
        <f>IF('Coding - Chris'!J188='Coding - Carolyn'!J188, 1, 0)</f>
        <v>1</v>
      </c>
      <c r="K188" s="36">
        <f>IF('Coding - Chris'!K188='Coding - Carolyn'!K188, 1, 0)</f>
        <v>1</v>
      </c>
      <c r="L188" s="36">
        <f>IF('Coding - Chris'!L188='Coding - Carolyn'!L188, 1, 0)</f>
        <v>1</v>
      </c>
      <c r="M188" s="36">
        <f>IF('Coding - Chris'!M188='Coding - Carolyn'!M188, 1, 0)</f>
        <v>1</v>
      </c>
      <c r="N188" s="36"/>
      <c r="O188" s="36">
        <f>IF('Coding - Chris'!O188='Coding - Carolyn'!O188, 1, 0)</f>
        <v>1</v>
      </c>
      <c r="P188" s="36">
        <f>IF('Coding - Chris'!P188='Coding - Carolyn'!P188, 1, 0)</f>
        <v>1</v>
      </c>
      <c r="Q188" s="36">
        <f>IF('Coding - Chris'!Q188='Coding - Carolyn'!Q188, 1, 0)</f>
        <v>1</v>
      </c>
      <c r="R188" s="36">
        <f>IF('Coding - Chris'!R188='Coding - Carolyn'!R188, 1, 0)</f>
        <v>1</v>
      </c>
      <c r="S188" s="36">
        <f>IF('Coding - Chris'!S188='Coding - Carolyn'!S188, 1, 0)</f>
        <v>1</v>
      </c>
      <c r="T188" s="36">
        <f>IF('Coding - Chris'!T188='Coding - Carolyn'!T188, 1, 0)</f>
        <v>1</v>
      </c>
      <c r="U188" s="36">
        <f>IF('Coding - Chris'!U188='Coding - Carolyn'!U188, 1, 0)</f>
        <v>1</v>
      </c>
      <c r="V188" s="36">
        <f>IF('Coding - Chris'!V188='Coding - Carolyn'!V188, 1, 0)</f>
        <v>1</v>
      </c>
      <c r="W188" s="36">
        <f>IF('Coding - Chris'!W188='Coding - Carolyn'!W188, 1, 0)</f>
        <v>1</v>
      </c>
      <c r="X188" s="36">
        <f>IF('Coding - Chris'!X188='Coding - Carolyn'!X188, 1, 0)</f>
        <v>1</v>
      </c>
      <c r="Y188" s="36">
        <f>IF('Coding - Chris'!Y188='Coding - Carolyn'!Y188, 1, 0)</f>
        <v>1</v>
      </c>
      <c r="Z188" s="36">
        <f>IF('Coding - Chris'!Z188='Coding - Carolyn'!Z188, 1, 0)</f>
        <v>1</v>
      </c>
      <c r="AA188" s="36">
        <f>IF('Coding - Chris'!AA188='Coding - Carolyn'!AA188, 1, 0)</f>
        <v>1</v>
      </c>
      <c r="AB188" s="36">
        <f>IF('Coding - Chris'!AB188='Coding - Carolyn'!AB188, 1, 0)</f>
        <v>1</v>
      </c>
      <c r="AC188" s="36">
        <f>IF('Coding - Chris'!AC188='Coding - Carolyn'!AC188, 1, 0)</f>
        <v>1</v>
      </c>
      <c r="AD188" s="36">
        <f>IF('Coding - Chris'!AD188='Coding - Carolyn'!AD188, 1, 0)</f>
        <v>1</v>
      </c>
      <c r="AE188" s="36">
        <f>IF('Coding - Chris'!AE188='Coding - Carolyn'!AE188, 1, 0)</f>
        <v>1</v>
      </c>
      <c r="AF188" s="36">
        <f>IF('Coding - Chris'!AF188='Coding - Carolyn'!AF188, 1, 0)</f>
        <v>1</v>
      </c>
      <c r="AG188" s="36"/>
      <c r="AH188" s="36">
        <f>IF('Coding - Chris'!AH188='Coding - Carolyn'!AH188, 1, 0)</f>
        <v>1</v>
      </c>
      <c r="AI188" s="36">
        <f>IF('Coding - Chris'!AI188='Coding - Carolyn'!AI188, 1, 0)</f>
        <v>1</v>
      </c>
      <c r="AJ188" s="36">
        <f>IF('Coding - Chris'!AJ188='Coding - Carolyn'!AJ188, 1, 0)</f>
        <v>1</v>
      </c>
      <c r="AK188" s="36">
        <f>IF('Coding - Chris'!AK188='Coding - Carolyn'!AK188, 1, 0)</f>
        <v>1</v>
      </c>
      <c r="AL188" s="36">
        <f>IF('Coding - Chris'!AL188='Coding - Carolyn'!AL188, 1, 0)</f>
        <v>1</v>
      </c>
      <c r="AM188" s="36">
        <f>IF('Coding - Chris'!AM188='Coding - Carolyn'!AM188, 1, 0)</f>
        <v>1</v>
      </c>
      <c r="AN188" s="36">
        <f>IF('Coding - Chris'!AN188='Coding - Carolyn'!AN188, 1, 0)</f>
        <v>1</v>
      </c>
      <c r="AO188" s="36">
        <f>IF('Coding - Chris'!AO188='Coding - Carolyn'!AO188, 1, 0)</f>
        <v>1</v>
      </c>
      <c r="AP188" s="36"/>
      <c r="AQ188" s="36">
        <f>IF('Coding - Chris'!AQ188='Coding - Carolyn'!AQ188, 1, 0)</f>
        <v>1</v>
      </c>
      <c r="AR188" s="36">
        <f>IF('Coding - Chris'!AR188='Coding - Carolyn'!AR188, 1, 0)</f>
        <v>1</v>
      </c>
      <c r="AS188" s="36">
        <f>IF('Coding - Chris'!AS188='Coding - Carolyn'!AS188, 1, 0)</f>
        <v>1</v>
      </c>
      <c r="AT188" s="36">
        <f>IF('Coding - Chris'!AT188='Coding - Carolyn'!AT188, 1, 0)</f>
        <v>1</v>
      </c>
      <c r="AU188" s="36">
        <f>IF('Coding - Chris'!AU188='Coding - Carolyn'!AU188, 1, 0)</f>
        <v>1</v>
      </c>
      <c r="AV188" s="36">
        <f>IF('Coding - Chris'!AV188='Coding - Carolyn'!AV188, 1, 0)</f>
        <v>1</v>
      </c>
      <c r="AW188" s="36">
        <f>IF('Coding - Chris'!AW188='Coding - Carolyn'!AW188, 1, 0)</f>
        <v>1</v>
      </c>
      <c r="AX188" s="36">
        <f>IF('Coding - Chris'!AX188='Coding - Carolyn'!AX188, 1, 0)</f>
        <v>1</v>
      </c>
      <c r="AY188" s="36">
        <f>IF('Coding - Chris'!AY188='Coding - Carolyn'!AY188, 1, 0)</f>
        <v>1</v>
      </c>
      <c r="AZ188" s="36">
        <f>IF('Coding - Chris'!AZ188='Coding - Carolyn'!AZ188, 1, 0)</f>
        <v>1</v>
      </c>
      <c r="BA188" s="36"/>
      <c r="BB188" s="36">
        <f>IF('Coding - Chris'!BB188='Coding - Carolyn'!BB188, 1, 0)</f>
        <v>1</v>
      </c>
      <c r="BC188" s="36">
        <f>IF('Coding - Chris'!BC188='Coding - Carolyn'!BC188, 1, 0)</f>
        <v>1</v>
      </c>
      <c r="BD188" s="36">
        <f>IF('Coding - Chris'!BD188='Coding - Carolyn'!BD188, 1, 0)</f>
        <v>1</v>
      </c>
      <c r="BE188" s="36">
        <f>IF('Coding - Chris'!BE188='Coding - Carolyn'!BE188, 1, 0)</f>
        <v>1</v>
      </c>
      <c r="BF188" s="36">
        <f>IF('Coding - Chris'!BF188='Coding - Carolyn'!BF188, 1, 0)</f>
        <v>1</v>
      </c>
      <c r="BG188" s="36">
        <f>IF('Coding - Chris'!BG188='Coding - Carolyn'!BG188, 1, 0)</f>
        <v>1</v>
      </c>
      <c r="BH188" s="36">
        <f>IF('Coding - Chris'!BH188='Coding - Carolyn'!BH188, 1, 0)</f>
        <v>1</v>
      </c>
      <c r="BI188" s="36">
        <f>IF('Coding - Chris'!BI188='Coding - Carolyn'!BI188, 1, 0)</f>
        <v>1</v>
      </c>
      <c r="BJ188" s="36">
        <f>IF('Coding - Chris'!BJ188='Coding - Carolyn'!BJ188, 1, 0)</f>
        <v>1</v>
      </c>
      <c r="BK188" s="36">
        <f>IF('Coding - Chris'!BK188='Coding - Carolyn'!BK188, 1, 0)</f>
        <v>1</v>
      </c>
      <c r="BL188" s="36">
        <f>IF('Coding - Chris'!BL188='Coding - Carolyn'!BL188, 1, 0)</f>
        <v>1</v>
      </c>
      <c r="BM188" s="36">
        <f>IF('Coding - Chris'!BM188='Coding - Carolyn'!BM188, 1, 0)</f>
        <v>1</v>
      </c>
      <c r="BN188" s="36">
        <f>IF('Coding - Chris'!BN188='Coding - Carolyn'!BN188, 1, 0)</f>
        <v>1</v>
      </c>
      <c r="BO188" s="36">
        <f>IF('Coding - Chris'!BO188='Coding - Carolyn'!BO188, 1, 0)</f>
        <v>1</v>
      </c>
      <c r="BP188" s="36">
        <f>IF('Coding - Chris'!BP188='Coding - Carolyn'!BP188, 1, 0)</f>
        <v>1</v>
      </c>
      <c r="BQ188" s="36">
        <f>IF('Coding - Chris'!BQ188='Coding - Carolyn'!BQ188, 1, 0)</f>
        <v>1</v>
      </c>
      <c r="BR188" s="36">
        <f>IF('Coding - Chris'!BR188='Coding - Carolyn'!BR188, 1, 0)</f>
        <v>1</v>
      </c>
      <c r="BS188" s="36">
        <f>IF('Coding - Chris'!BS188='Coding - Carolyn'!BS188, 1, 0)</f>
        <v>1</v>
      </c>
      <c r="BT188" s="36">
        <f>IF('Coding - Chris'!BT188='Coding - Carolyn'!BT188, 1, 0)</f>
        <v>1</v>
      </c>
      <c r="BV188" s="36">
        <f>IF('Coding - Chris'!BV188='Coding - Carolyn'!BV188, 1, 0)</f>
        <v>1</v>
      </c>
    </row>
    <row r="189" spans="1:74" ht="17.100000000000001" thickBot="1">
      <c r="A189" s="52">
        <v>347</v>
      </c>
      <c r="B189" s="44"/>
      <c r="C189" s="44"/>
      <c r="D189" s="44"/>
      <c r="E189" s="44"/>
      <c r="F189" s="44"/>
      <c r="H189" s="36">
        <f>IF('Coding - Chris'!H189='Coding - Carolyn'!H189, 1, 0)</f>
        <v>1</v>
      </c>
      <c r="I189" s="36">
        <f>IF('Coding - Chris'!I189='Coding - Carolyn'!I189, 1, 0)</f>
        <v>1</v>
      </c>
      <c r="J189" s="36">
        <f>IF('Coding - Chris'!J189='Coding - Carolyn'!J189, 1, 0)</f>
        <v>1</v>
      </c>
      <c r="K189" s="36">
        <f>IF('Coding - Chris'!K189='Coding - Carolyn'!K189, 1, 0)</f>
        <v>1</v>
      </c>
      <c r="L189" s="36">
        <f>IF('Coding - Chris'!L189='Coding - Carolyn'!L189, 1, 0)</f>
        <v>1</v>
      </c>
      <c r="M189" s="36">
        <f>IF('Coding - Chris'!M189='Coding - Carolyn'!M189, 1, 0)</f>
        <v>1</v>
      </c>
      <c r="N189" s="36"/>
      <c r="O189" s="36">
        <f>IF('Coding - Chris'!O189='Coding - Carolyn'!O189, 1, 0)</f>
        <v>1</v>
      </c>
      <c r="P189" s="36">
        <f>IF('Coding - Chris'!P189='Coding - Carolyn'!P189, 1, 0)</f>
        <v>1</v>
      </c>
      <c r="Q189" s="36">
        <f>IF('Coding - Chris'!Q189='Coding - Carolyn'!Q189, 1, 0)</f>
        <v>1</v>
      </c>
      <c r="R189" s="36">
        <f>IF('Coding - Chris'!R189='Coding - Carolyn'!R189, 1, 0)</f>
        <v>1</v>
      </c>
      <c r="S189" s="36">
        <f>IF('Coding - Chris'!S189='Coding - Carolyn'!S189, 1, 0)</f>
        <v>1</v>
      </c>
      <c r="T189" s="36">
        <f>IF('Coding - Chris'!T189='Coding - Carolyn'!T189, 1, 0)</f>
        <v>1</v>
      </c>
      <c r="U189" s="36">
        <f>IF('Coding - Chris'!U189='Coding - Carolyn'!U189, 1, 0)</f>
        <v>1</v>
      </c>
      <c r="V189" s="36">
        <f>IF('Coding - Chris'!V189='Coding - Carolyn'!V189, 1, 0)</f>
        <v>1</v>
      </c>
      <c r="W189" s="36">
        <f>IF('Coding - Chris'!W189='Coding - Carolyn'!W189, 1, 0)</f>
        <v>1</v>
      </c>
      <c r="X189" s="36">
        <f>IF('Coding - Chris'!X189='Coding - Carolyn'!X189, 1, 0)</f>
        <v>1</v>
      </c>
      <c r="Y189" s="36">
        <f>IF('Coding - Chris'!Y189='Coding - Carolyn'!Y189, 1, 0)</f>
        <v>1</v>
      </c>
      <c r="Z189" s="36">
        <f>IF('Coding - Chris'!Z189='Coding - Carolyn'!Z189, 1, 0)</f>
        <v>1</v>
      </c>
      <c r="AA189" s="36">
        <f>IF('Coding - Chris'!AA189='Coding - Carolyn'!AA189, 1, 0)</f>
        <v>1</v>
      </c>
      <c r="AB189" s="36">
        <f>IF('Coding - Chris'!AB189='Coding - Carolyn'!AB189, 1, 0)</f>
        <v>1</v>
      </c>
      <c r="AC189" s="36">
        <f>IF('Coding - Chris'!AC189='Coding - Carolyn'!AC189, 1, 0)</f>
        <v>1</v>
      </c>
      <c r="AD189" s="36">
        <f>IF('Coding - Chris'!AD189='Coding - Carolyn'!AD189, 1, 0)</f>
        <v>1</v>
      </c>
      <c r="AE189" s="36">
        <f>IF('Coding - Chris'!AE189='Coding - Carolyn'!AE189, 1, 0)</f>
        <v>1</v>
      </c>
      <c r="AF189" s="36">
        <f>IF('Coding - Chris'!AF189='Coding - Carolyn'!AF189, 1, 0)</f>
        <v>1</v>
      </c>
      <c r="AG189" s="36"/>
      <c r="AH189" s="36">
        <f>IF('Coding - Chris'!AH189='Coding - Carolyn'!AH189, 1, 0)</f>
        <v>1</v>
      </c>
      <c r="AI189" s="36">
        <f>IF('Coding - Chris'!AI189='Coding - Carolyn'!AI189, 1, 0)</f>
        <v>1</v>
      </c>
      <c r="AJ189" s="36">
        <f>IF('Coding - Chris'!AJ189='Coding - Carolyn'!AJ189, 1, 0)</f>
        <v>1</v>
      </c>
      <c r="AK189" s="36">
        <f>IF('Coding - Chris'!AK189='Coding - Carolyn'!AK189, 1, 0)</f>
        <v>1</v>
      </c>
      <c r="AL189" s="36">
        <f>IF('Coding - Chris'!AL189='Coding - Carolyn'!AL189, 1, 0)</f>
        <v>1</v>
      </c>
      <c r="AM189" s="36">
        <f>IF('Coding - Chris'!AM189='Coding - Carolyn'!AM189, 1, 0)</f>
        <v>1</v>
      </c>
      <c r="AN189" s="36">
        <f>IF('Coding - Chris'!AN189='Coding - Carolyn'!AN189, 1, 0)</f>
        <v>1</v>
      </c>
      <c r="AO189" s="36">
        <f>IF('Coding - Chris'!AO189='Coding - Carolyn'!AO189, 1, 0)</f>
        <v>1</v>
      </c>
      <c r="AP189" s="36"/>
      <c r="AQ189" s="36">
        <f>IF('Coding - Chris'!AQ189='Coding - Carolyn'!AQ189, 1, 0)</f>
        <v>1</v>
      </c>
      <c r="AR189" s="36">
        <f>IF('Coding - Chris'!AR189='Coding - Carolyn'!AR189, 1, 0)</f>
        <v>1</v>
      </c>
      <c r="AS189" s="36">
        <f>IF('Coding - Chris'!AS189='Coding - Carolyn'!AS189, 1, 0)</f>
        <v>1</v>
      </c>
      <c r="AT189" s="36">
        <f>IF('Coding - Chris'!AT189='Coding - Carolyn'!AT189, 1, 0)</f>
        <v>1</v>
      </c>
      <c r="AU189" s="36">
        <f>IF('Coding - Chris'!AU189='Coding - Carolyn'!AU189, 1, 0)</f>
        <v>1</v>
      </c>
      <c r="AV189" s="36">
        <f>IF('Coding - Chris'!AV189='Coding - Carolyn'!AV189, 1, 0)</f>
        <v>1</v>
      </c>
      <c r="AW189" s="36">
        <f>IF('Coding - Chris'!AW189='Coding - Carolyn'!AW189, 1, 0)</f>
        <v>1</v>
      </c>
      <c r="AX189" s="36">
        <f>IF('Coding - Chris'!AX189='Coding - Carolyn'!AX189, 1, 0)</f>
        <v>1</v>
      </c>
      <c r="AY189" s="36">
        <f>IF('Coding - Chris'!AY189='Coding - Carolyn'!AY189, 1, 0)</f>
        <v>1</v>
      </c>
      <c r="AZ189" s="36">
        <f>IF('Coding - Chris'!AZ189='Coding - Carolyn'!AZ189, 1, 0)</f>
        <v>1</v>
      </c>
      <c r="BA189" s="36"/>
      <c r="BB189" s="36">
        <f>IF('Coding - Chris'!BB189='Coding - Carolyn'!BB189, 1, 0)</f>
        <v>1</v>
      </c>
      <c r="BC189" s="36">
        <f>IF('Coding - Chris'!BC189='Coding - Carolyn'!BC189, 1, 0)</f>
        <v>1</v>
      </c>
      <c r="BD189" s="36">
        <f>IF('Coding - Chris'!BD189='Coding - Carolyn'!BD189, 1, 0)</f>
        <v>1</v>
      </c>
      <c r="BE189" s="36">
        <f>IF('Coding - Chris'!BE189='Coding - Carolyn'!BE189, 1, 0)</f>
        <v>1</v>
      </c>
      <c r="BF189" s="36">
        <f>IF('Coding - Chris'!BF189='Coding - Carolyn'!BF189, 1, 0)</f>
        <v>1</v>
      </c>
      <c r="BG189" s="36">
        <f>IF('Coding - Chris'!BG189='Coding - Carolyn'!BG189, 1, 0)</f>
        <v>1</v>
      </c>
      <c r="BH189" s="36">
        <f>IF('Coding - Chris'!BH189='Coding - Carolyn'!BH189, 1, 0)</f>
        <v>1</v>
      </c>
      <c r="BI189" s="36">
        <f>IF('Coding - Chris'!BI189='Coding - Carolyn'!BI189, 1, 0)</f>
        <v>1</v>
      </c>
      <c r="BJ189" s="36">
        <f>IF('Coding - Chris'!BJ189='Coding - Carolyn'!BJ189, 1, 0)</f>
        <v>1</v>
      </c>
      <c r="BK189" s="36">
        <f>IF('Coding - Chris'!BK189='Coding - Carolyn'!BK189, 1, 0)</f>
        <v>1</v>
      </c>
      <c r="BL189" s="36">
        <f>IF('Coding - Chris'!BL189='Coding - Carolyn'!BL189, 1, 0)</f>
        <v>1</v>
      </c>
      <c r="BM189" s="36">
        <f>IF('Coding - Chris'!BM189='Coding - Carolyn'!BM189, 1, 0)</f>
        <v>1</v>
      </c>
      <c r="BN189" s="36">
        <f>IF('Coding - Chris'!BN189='Coding - Carolyn'!BN189, 1, 0)</f>
        <v>1</v>
      </c>
      <c r="BO189" s="36">
        <f>IF('Coding - Chris'!BO189='Coding - Carolyn'!BO189, 1, 0)</f>
        <v>1</v>
      </c>
      <c r="BP189" s="36">
        <f>IF('Coding - Chris'!BP189='Coding - Carolyn'!BP189, 1, 0)</f>
        <v>1</v>
      </c>
      <c r="BQ189" s="36">
        <f>IF('Coding - Chris'!BQ189='Coding - Carolyn'!BQ189, 1, 0)</f>
        <v>1</v>
      </c>
      <c r="BR189" s="36">
        <f>IF('Coding - Chris'!BR189='Coding - Carolyn'!BR189, 1, 0)</f>
        <v>1</v>
      </c>
      <c r="BS189" s="36">
        <f>IF('Coding - Chris'!BS189='Coding - Carolyn'!BS189, 1, 0)</f>
        <v>1</v>
      </c>
      <c r="BT189" s="36">
        <f>IF('Coding - Chris'!BT189='Coding - Carolyn'!BT189, 1, 0)</f>
        <v>1</v>
      </c>
      <c r="BV189" s="36">
        <f>IF('Coding - Chris'!BV189='Coding - Carolyn'!BV189, 1, 0)</f>
        <v>1</v>
      </c>
    </row>
    <row r="190" spans="1:74" ht="17.100000000000001" thickBot="1">
      <c r="A190" s="52">
        <v>350</v>
      </c>
      <c r="B190" s="44"/>
      <c r="C190" s="44"/>
      <c r="D190" s="44"/>
      <c r="E190" s="44"/>
      <c r="F190" s="44"/>
      <c r="H190" s="36">
        <f>IF('Coding - Chris'!H190='Coding - Carolyn'!H190, 1, 0)</f>
        <v>1</v>
      </c>
      <c r="I190" s="36">
        <f>IF('Coding - Chris'!I190='Coding - Carolyn'!I190, 1, 0)</f>
        <v>1</v>
      </c>
      <c r="J190" s="36">
        <f>IF('Coding - Chris'!J190='Coding - Carolyn'!J190, 1, 0)</f>
        <v>1</v>
      </c>
      <c r="K190" s="36">
        <f>IF('Coding - Chris'!K190='Coding - Carolyn'!K190, 1, 0)</f>
        <v>1</v>
      </c>
      <c r="L190" s="36">
        <f>IF('Coding - Chris'!L190='Coding - Carolyn'!L190, 1, 0)</f>
        <v>1</v>
      </c>
      <c r="M190" s="36">
        <f>IF('Coding - Chris'!M190='Coding - Carolyn'!M190, 1, 0)</f>
        <v>1</v>
      </c>
      <c r="N190" s="36"/>
      <c r="O190" s="36">
        <f>IF('Coding - Chris'!O190='Coding - Carolyn'!O190, 1, 0)</f>
        <v>1</v>
      </c>
      <c r="P190" s="36">
        <f>IF('Coding - Chris'!P190='Coding - Carolyn'!P190, 1, 0)</f>
        <v>1</v>
      </c>
      <c r="Q190" s="36">
        <f>IF('Coding - Chris'!Q190='Coding - Carolyn'!Q190, 1, 0)</f>
        <v>1</v>
      </c>
      <c r="R190" s="36">
        <f>IF('Coding - Chris'!R190='Coding - Carolyn'!R190, 1, 0)</f>
        <v>1</v>
      </c>
      <c r="S190" s="36">
        <f>IF('Coding - Chris'!S190='Coding - Carolyn'!S190, 1, 0)</f>
        <v>1</v>
      </c>
      <c r="T190" s="36">
        <f>IF('Coding - Chris'!T190='Coding - Carolyn'!T190, 1, 0)</f>
        <v>1</v>
      </c>
      <c r="U190" s="36">
        <f>IF('Coding - Chris'!U190='Coding - Carolyn'!U190, 1, 0)</f>
        <v>1</v>
      </c>
      <c r="V190" s="36">
        <f>IF('Coding - Chris'!V190='Coding - Carolyn'!V190, 1, 0)</f>
        <v>1</v>
      </c>
      <c r="W190" s="36">
        <f>IF('Coding - Chris'!W190='Coding - Carolyn'!W190, 1, 0)</f>
        <v>1</v>
      </c>
      <c r="X190" s="36">
        <f>IF('Coding - Chris'!X190='Coding - Carolyn'!X190, 1, 0)</f>
        <v>1</v>
      </c>
      <c r="Y190" s="36">
        <f>IF('Coding - Chris'!Y190='Coding - Carolyn'!Y190, 1, 0)</f>
        <v>1</v>
      </c>
      <c r="Z190" s="36">
        <f>IF('Coding - Chris'!Z190='Coding - Carolyn'!Z190, 1, 0)</f>
        <v>1</v>
      </c>
      <c r="AA190" s="36">
        <f>IF('Coding - Chris'!AA190='Coding - Carolyn'!AA190, 1, 0)</f>
        <v>1</v>
      </c>
      <c r="AB190" s="36">
        <f>IF('Coding - Chris'!AB190='Coding - Carolyn'!AB190, 1, 0)</f>
        <v>1</v>
      </c>
      <c r="AC190" s="36">
        <f>IF('Coding - Chris'!AC190='Coding - Carolyn'!AC190, 1, 0)</f>
        <v>1</v>
      </c>
      <c r="AD190" s="36">
        <f>IF('Coding - Chris'!AD190='Coding - Carolyn'!AD190, 1, 0)</f>
        <v>1</v>
      </c>
      <c r="AE190" s="36">
        <f>IF('Coding - Chris'!AE190='Coding - Carolyn'!AE190, 1, 0)</f>
        <v>1</v>
      </c>
      <c r="AF190" s="36">
        <f>IF('Coding - Chris'!AF190='Coding - Carolyn'!AF190, 1, 0)</f>
        <v>1</v>
      </c>
      <c r="AG190" s="36"/>
      <c r="AH190" s="36">
        <f>IF('Coding - Chris'!AH190='Coding - Carolyn'!AH190, 1, 0)</f>
        <v>1</v>
      </c>
      <c r="AI190" s="36">
        <f>IF('Coding - Chris'!AI190='Coding - Carolyn'!AI190, 1, 0)</f>
        <v>1</v>
      </c>
      <c r="AJ190" s="36">
        <f>IF('Coding - Chris'!AJ190='Coding - Carolyn'!AJ190, 1, 0)</f>
        <v>1</v>
      </c>
      <c r="AK190" s="36">
        <f>IF('Coding - Chris'!AK190='Coding - Carolyn'!AK190, 1, 0)</f>
        <v>1</v>
      </c>
      <c r="AL190" s="36">
        <f>IF('Coding - Chris'!AL190='Coding - Carolyn'!AL190, 1, 0)</f>
        <v>1</v>
      </c>
      <c r="AM190" s="36">
        <f>IF('Coding - Chris'!AM190='Coding - Carolyn'!AM190, 1, 0)</f>
        <v>1</v>
      </c>
      <c r="AN190" s="36">
        <f>IF('Coding - Chris'!AN190='Coding - Carolyn'!AN190, 1, 0)</f>
        <v>1</v>
      </c>
      <c r="AO190" s="36">
        <f>IF('Coding - Chris'!AO190='Coding - Carolyn'!AO190, 1, 0)</f>
        <v>1</v>
      </c>
      <c r="AP190" s="36"/>
      <c r="AQ190" s="36">
        <f>IF('Coding - Chris'!AQ190='Coding - Carolyn'!AQ190, 1, 0)</f>
        <v>1</v>
      </c>
      <c r="AR190" s="36">
        <f>IF('Coding - Chris'!AR190='Coding - Carolyn'!AR190, 1, 0)</f>
        <v>1</v>
      </c>
      <c r="AS190" s="36">
        <f>IF('Coding - Chris'!AS190='Coding - Carolyn'!AS190, 1, 0)</f>
        <v>1</v>
      </c>
      <c r="AT190" s="36">
        <f>IF('Coding - Chris'!AT190='Coding - Carolyn'!AT190, 1, 0)</f>
        <v>1</v>
      </c>
      <c r="AU190" s="36">
        <f>IF('Coding - Chris'!AU190='Coding - Carolyn'!AU190, 1, 0)</f>
        <v>1</v>
      </c>
      <c r="AV190" s="36">
        <f>IF('Coding - Chris'!AV190='Coding - Carolyn'!AV190, 1, 0)</f>
        <v>1</v>
      </c>
      <c r="AW190" s="36">
        <f>IF('Coding - Chris'!AW190='Coding - Carolyn'!AW190, 1, 0)</f>
        <v>1</v>
      </c>
      <c r="AX190" s="36">
        <f>IF('Coding - Chris'!AX190='Coding - Carolyn'!AX190, 1, 0)</f>
        <v>1</v>
      </c>
      <c r="AY190" s="36">
        <f>IF('Coding - Chris'!AY190='Coding - Carolyn'!AY190, 1, 0)</f>
        <v>1</v>
      </c>
      <c r="AZ190" s="36">
        <f>IF('Coding - Chris'!AZ190='Coding - Carolyn'!AZ190, 1, 0)</f>
        <v>1</v>
      </c>
      <c r="BA190" s="36"/>
      <c r="BB190" s="36">
        <f>IF('Coding - Chris'!BB190='Coding - Carolyn'!BB190, 1, 0)</f>
        <v>1</v>
      </c>
      <c r="BC190" s="36">
        <f>IF('Coding - Chris'!BC190='Coding - Carolyn'!BC190, 1, 0)</f>
        <v>1</v>
      </c>
      <c r="BD190" s="36">
        <f>IF('Coding - Chris'!BD190='Coding - Carolyn'!BD190, 1, 0)</f>
        <v>1</v>
      </c>
      <c r="BE190" s="36">
        <f>IF('Coding - Chris'!BE190='Coding - Carolyn'!BE190, 1, 0)</f>
        <v>1</v>
      </c>
      <c r="BF190" s="36">
        <f>IF('Coding - Chris'!BF190='Coding - Carolyn'!BF190, 1, 0)</f>
        <v>1</v>
      </c>
      <c r="BG190" s="36">
        <f>IF('Coding - Chris'!BG190='Coding - Carolyn'!BG190, 1, 0)</f>
        <v>1</v>
      </c>
      <c r="BH190" s="36">
        <f>IF('Coding - Chris'!BH190='Coding - Carolyn'!BH190, 1, 0)</f>
        <v>1</v>
      </c>
      <c r="BI190" s="36">
        <f>IF('Coding - Chris'!BI190='Coding - Carolyn'!BI190, 1, 0)</f>
        <v>1</v>
      </c>
      <c r="BJ190" s="36">
        <f>IF('Coding - Chris'!BJ190='Coding - Carolyn'!BJ190, 1, 0)</f>
        <v>1</v>
      </c>
      <c r="BK190" s="36">
        <f>IF('Coding - Chris'!BK190='Coding - Carolyn'!BK190, 1, 0)</f>
        <v>1</v>
      </c>
      <c r="BL190" s="36">
        <f>IF('Coding - Chris'!BL190='Coding - Carolyn'!BL190, 1, 0)</f>
        <v>1</v>
      </c>
      <c r="BM190" s="36">
        <f>IF('Coding - Chris'!BM190='Coding - Carolyn'!BM190, 1, 0)</f>
        <v>1</v>
      </c>
      <c r="BN190" s="36">
        <f>IF('Coding - Chris'!BN190='Coding - Carolyn'!BN190, 1, 0)</f>
        <v>1</v>
      </c>
      <c r="BO190" s="36">
        <f>IF('Coding - Chris'!BO190='Coding - Carolyn'!BO190, 1, 0)</f>
        <v>1</v>
      </c>
      <c r="BP190" s="36">
        <f>IF('Coding - Chris'!BP190='Coding - Carolyn'!BP190, 1, 0)</f>
        <v>1</v>
      </c>
      <c r="BQ190" s="36">
        <f>IF('Coding - Chris'!BQ190='Coding - Carolyn'!BQ190, 1, 0)</f>
        <v>1</v>
      </c>
      <c r="BR190" s="36">
        <f>IF('Coding - Chris'!BR190='Coding - Carolyn'!BR190, 1, 0)</f>
        <v>1</v>
      </c>
      <c r="BS190" s="36">
        <f>IF('Coding - Chris'!BS190='Coding - Carolyn'!BS190, 1, 0)</f>
        <v>1</v>
      </c>
      <c r="BT190" s="36">
        <f>IF('Coding - Chris'!BT190='Coding - Carolyn'!BT190, 1, 0)</f>
        <v>1</v>
      </c>
      <c r="BV190" s="36">
        <f>IF('Coding - Chris'!BV190='Coding - Carolyn'!BV190, 1, 0)</f>
        <v>1</v>
      </c>
    </row>
    <row r="191" spans="1:74" ht="17.100000000000001" thickBot="1">
      <c r="A191" s="52">
        <v>354</v>
      </c>
      <c r="B191" s="44"/>
      <c r="C191" s="44"/>
      <c r="D191" s="44"/>
      <c r="E191" s="44"/>
      <c r="F191" s="44"/>
      <c r="H191" s="36">
        <f>IF('Coding - Chris'!H191='Coding - Carolyn'!H191, 1, 0)</f>
        <v>1</v>
      </c>
      <c r="I191" s="36">
        <f>IF('Coding - Chris'!I191='Coding - Carolyn'!I191, 1, 0)</f>
        <v>1</v>
      </c>
      <c r="J191" s="36">
        <f>IF('Coding - Chris'!J191='Coding - Carolyn'!J191, 1, 0)</f>
        <v>1</v>
      </c>
      <c r="K191" s="36">
        <f>IF('Coding - Chris'!K191='Coding - Carolyn'!K191, 1, 0)</f>
        <v>1</v>
      </c>
      <c r="L191" s="36">
        <f>IF('Coding - Chris'!L191='Coding - Carolyn'!L191, 1, 0)</f>
        <v>1</v>
      </c>
      <c r="M191" s="36">
        <f>IF('Coding - Chris'!M191='Coding - Carolyn'!M191, 1, 0)</f>
        <v>1</v>
      </c>
      <c r="N191" s="36"/>
      <c r="O191" s="36">
        <f>IF('Coding - Chris'!O191='Coding - Carolyn'!O191, 1, 0)</f>
        <v>1</v>
      </c>
      <c r="P191" s="36">
        <f>IF('Coding - Chris'!P191='Coding - Carolyn'!P191, 1, 0)</f>
        <v>1</v>
      </c>
      <c r="Q191" s="36">
        <f>IF('Coding - Chris'!Q191='Coding - Carolyn'!Q191, 1, 0)</f>
        <v>1</v>
      </c>
      <c r="R191" s="36">
        <f>IF('Coding - Chris'!R191='Coding - Carolyn'!R191, 1, 0)</f>
        <v>1</v>
      </c>
      <c r="S191" s="36">
        <f>IF('Coding - Chris'!S191='Coding - Carolyn'!S191, 1, 0)</f>
        <v>1</v>
      </c>
      <c r="T191" s="36">
        <f>IF('Coding - Chris'!T191='Coding - Carolyn'!T191, 1, 0)</f>
        <v>1</v>
      </c>
      <c r="U191" s="36">
        <f>IF('Coding - Chris'!U191='Coding - Carolyn'!U191, 1, 0)</f>
        <v>1</v>
      </c>
      <c r="V191" s="36">
        <f>IF('Coding - Chris'!V191='Coding - Carolyn'!V191, 1, 0)</f>
        <v>1</v>
      </c>
      <c r="W191" s="36">
        <f>IF('Coding - Chris'!W191='Coding - Carolyn'!W191, 1, 0)</f>
        <v>1</v>
      </c>
      <c r="X191" s="36">
        <f>IF('Coding - Chris'!X191='Coding - Carolyn'!X191, 1, 0)</f>
        <v>1</v>
      </c>
      <c r="Y191" s="36">
        <f>IF('Coding - Chris'!Y191='Coding - Carolyn'!Y191, 1, 0)</f>
        <v>1</v>
      </c>
      <c r="Z191" s="36">
        <f>IF('Coding - Chris'!Z191='Coding - Carolyn'!Z191, 1, 0)</f>
        <v>1</v>
      </c>
      <c r="AA191" s="36">
        <f>IF('Coding - Chris'!AA191='Coding - Carolyn'!AA191, 1, 0)</f>
        <v>1</v>
      </c>
      <c r="AB191" s="36">
        <f>IF('Coding - Chris'!AB191='Coding - Carolyn'!AB191, 1, 0)</f>
        <v>1</v>
      </c>
      <c r="AC191" s="36">
        <f>IF('Coding - Chris'!AC191='Coding - Carolyn'!AC191, 1, 0)</f>
        <v>1</v>
      </c>
      <c r="AD191" s="36">
        <f>IF('Coding - Chris'!AD191='Coding - Carolyn'!AD191, 1, 0)</f>
        <v>1</v>
      </c>
      <c r="AE191" s="36">
        <f>IF('Coding - Chris'!AE191='Coding - Carolyn'!AE191, 1, 0)</f>
        <v>1</v>
      </c>
      <c r="AF191" s="36">
        <f>IF('Coding - Chris'!AF191='Coding - Carolyn'!AF191, 1, 0)</f>
        <v>1</v>
      </c>
      <c r="AG191" s="36"/>
      <c r="AH191" s="36">
        <f>IF('Coding - Chris'!AH191='Coding - Carolyn'!AH191, 1, 0)</f>
        <v>1</v>
      </c>
      <c r="AI191" s="36">
        <f>IF('Coding - Chris'!AI191='Coding - Carolyn'!AI191, 1, 0)</f>
        <v>1</v>
      </c>
      <c r="AJ191" s="36">
        <f>IF('Coding - Chris'!AJ191='Coding - Carolyn'!AJ191, 1, 0)</f>
        <v>1</v>
      </c>
      <c r="AK191" s="36">
        <f>IF('Coding - Chris'!AK191='Coding - Carolyn'!AK191, 1, 0)</f>
        <v>1</v>
      </c>
      <c r="AL191" s="36">
        <f>IF('Coding - Chris'!AL191='Coding - Carolyn'!AL191, 1, 0)</f>
        <v>1</v>
      </c>
      <c r="AM191" s="36">
        <f>IF('Coding - Chris'!AM191='Coding - Carolyn'!AM191, 1, 0)</f>
        <v>1</v>
      </c>
      <c r="AN191" s="36">
        <f>IF('Coding - Chris'!AN191='Coding - Carolyn'!AN191, 1, 0)</f>
        <v>1</v>
      </c>
      <c r="AO191" s="36">
        <f>IF('Coding - Chris'!AO191='Coding - Carolyn'!AO191, 1, 0)</f>
        <v>1</v>
      </c>
      <c r="AP191" s="36"/>
      <c r="AQ191" s="36">
        <f>IF('Coding - Chris'!AQ191='Coding - Carolyn'!AQ191, 1, 0)</f>
        <v>1</v>
      </c>
      <c r="AR191" s="36">
        <f>IF('Coding - Chris'!AR191='Coding - Carolyn'!AR191, 1, 0)</f>
        <v>1</v>
      </c>
      <c r="AS191" s="36">
        <f>IF('Coding - Chris'!AS191='Coding - Carolyn'!AS191, 1, 0)</f>
        <v>1</v>
      </c>
      <c r="AT191" s="36">
        <f>IF('Coding - Chris'!AT191='Coding - Carolyn'!AT191, 1, 0)</f>
        <v>1</v>
      </c>
      <c r="AU191" s="36">
        <f>IF('Coding - Chris'!AU191='Coding - Carolyn'!AU191, 1, 0)</f>
        <v>1</v>
      </c>
      <c r="AV191" s="36">
        <f>IF('Coding - Chris'!AV191='Coding - Carolyn'!AV191, 1, 0)</f>
        <v>1</v>
      </c>
      <c r="AW191" s="36">
        <f>IF('Coding - Chris'!AW191='Coding - Carolyn'!AW191, 1, 0)</f>
        <v>1</v>
      </c>
      <c r="AX191" s="36">
        <f>IF('Coding - Chris'!AX191='Coding - Carolyn'!AX191, 1, 0)</f>
        <v>1</v>
      </c>
      <c r="AY191" s="36">
        <f>IF('Coding - Chris'!AY191='Coding - Carolyn'!AY191, 1, 0)</f>
        <v>1</v>
      </c>
      <c r="AZ191" s="36">
        <f>IF('Coding - Chris'!AZ191='Coding - Carolyn'!AZ191, 1, 0)</f>
        <v>1</v>
      </c>
      <c r="BA191" s="36"/>
      <c r="BB191" s="36">
        <f>IF('Coding - Chris'!BB191='Coding - Carolyn'!BB191, 1, 0)</f>
        <v>1</v>
      </c>
      <c r="BC191" s="36">
        <f>IF('Coding - Chris'!BC191='Coding - Carolyn'!BC191, 1, 0)</f>
        <v>1</v>
      </c>
      <c r="BD191" s="36">
        <f>IF('Coding - Chris'!BD191='Coding - Carolyn'!BD191, 1, 0)</f>
        <v>1</v>
      </c>
      <c r="BE191" s="36">
        <f>IF('Coding - Chris'!BE191='Coding - Carolyn'!BE191, 1, 0)</f>
        <v>1</v>
      </c>
      <c r="BF191" s="36">
        <f>IF('Coding - Chris'!BF191='Coding - Carolyn'!BF191, 1, 0)</f>
        <v>1</v>
      </c>
      <c r="BG191" s="36">
        <f>IF('Coding - Chris'!BG191='Coding - Carolyn'!BG191, 1, 0)</f>
        <v>1</v>
      </c>
      <c r="BH191" s="36">
        <f>IF('Coding - Chris'!BH191='Coding - Carolyn'!BH191, 1, 0)</f>
        <v>1</v>
      </c>
      <c r="BI191" s="36">
        <f>IF('Coding - Chris'!BI191='Coding - Carolyn'!BI191, 1, 0)</f>
        <v>1</v>
      </c>
      <c r="BJ191" s="36">
        <f>IF('Coding - Chris'!BJ191='Coding - Carolyn'!BJ191, 1, 0)</f>
        <v>1</v>
      </c>
      <c r="BK191" s="36">
        <f>IF('Coding - Chris'!BK191='Coding - Carolyn'!BK191, 1, 0)</f>
        <v>1</v>
      </c>
      <c r="BL191" s="36">
        <f>IF('Coding - Chris'!BL191='Coding - Carolyn'!BL191, 1, 0)</f>
        <v>1</v>
      </c>
      <c r="BM191" s="36">
        <f>IF('Coding - Chris'!BM191='Coding - Carolyn'!BM191, 1, 0)</f>
        <v>1</v>
      </c>
      <c r="BN191" s="36">
        <f>IF('Coding - Chris'!BN191='Coding - Carolyn'!BN191, 1, 0)</f>
        <v>1</v>
      </c>
      <c r="BO191" s="36">
        <f>IF('Coding - Chris'!BO191='Coding - Carolyn'!BO191, 1, 0)</f>
        <v>1</v>
      </c>
      <c r="BP191" s="36">
        <f>IF('Coding - Chris'!BP191='Coding - Carolyn'!BP191, 1, 0)</f>
        <v>1</v>
      </c>
      <c r="BQ191" s="36">
        <f>IF('Coding - Chris'!BQ191='Coding - Carolyn'!BQ191, 1, 0)</f>
        <v>1</v>
      </c>
      <c r="BR191" s="36">
        <f>IF('Coding - Chris'!BR191='Coding - Carolyn'!BR191, 1, 0)</f>
        <v>1</v>
      </c>
      <c r="BS191" s="36">
        <f>IF('Coding - Chris'!BS191='Coding - Carolyn'!BS191, 1, 0)</f>
        <v>1</v>
      </c>
      <c r="BT191" s="36">
        <f>IF('Coding - Chris'!BT191='Coding - Carolyn'!BT191, 1, 0)</f>
        <v>1</v>
      </c>
      <c r="BV191" s="36">
        <f>IF('Coding - Chris'!BV191='Coding - Carolyn'!BV191, 1, 0)</f>
        <v>1</v>
      </c>
    </row>
    <row r="192" spans="1:74" ht="17.100000000000001" thickBot="1">
      <c r="A192" s="52">
        <v>362</v>
      </c>
      <c r="B192" s="44"/>
      <c r="C192" s="44"/>
      <c r="D192" s="44"/>
      <c r="E192" s="44"/>
      <c r="F192" s="44"/>
      <c r="H192" s="36">
        <f>IF('Coding - Chris'!H192='Coding - Carolyn'!H192, 1, 0)</f>
        <v>1</v>
      </c>
      <c r="I192" s="36">
        <f>IF('Coding - Chris'!I192='Coding - Carolyn'!I192, 1, 0)</f>
        <v>1</v>
      </c>
      <c r="J192" s="36">
        <f>IF('Coding - Chris'!J192='Coding - Carolyn'!J192, 1, 0)</f>
        <v>1</v>
      </c>
      <c r="K192" s="36">
        <f>IF('Coding - Chris'!K192='Coding - Carolyn'!K192, 1, 0)</f>
        <v>1</v>
      </c>
      <c r="L192" s="36">
        <f>IF('Coding - Chris'!L192='Coding - Carolyn'!L192, 1, 0)</f>
        <v>1</v>
      </c>
      <c r="M192" s="36">
        <f>IF('Coding - Chris'!M192='Coding - Carolyn'!M192, 1, 0)</f>
        <v>1</v>
      </c>
      <c r="N192" s="36"/>
      <c r="O192" s="36">
        <f>IF('Coding - Chris'!O192='Coding - Carolyn'!O192, 1, 0)</f>
        <v>1</v>
      </c>
      <c r="P192" s="36">
        <f>IF('Coding - Chris'!P192='Coding - Carolyn'!P192, 1, 0)</f>
        <v>1</v>
      </c>
      <c r="Q192" s="36">
        <f>IF('Coding - Chris'!Q192='Coding - Carolyn'!Q192, 1, 0)</f>
        <v>1</v>
      </c>
      <c r="R192" s="36">
        <f>IF('Coding - Chris'!R192='Coding - Carolyn'!R192, 1, 0)</f>
        <v>1</v>
      </c>
      <c r="S192" s="36">
        <f>IF('Coding - Chris'!S192='Coding - Carolyn'!S192, 1, 0)</f>
        <v>1</v>
      </c>
      <c r="T192" s="36">
        <f>IF('Coding - Chris'!T192='Coding - Carolyn'!T192, 1, 0)</f>
        <v>1</v>
      </c>
      <c r="U192" s="36">
        <f>IF('Coding - Chris'!U192='Coding - Carolyn'!U192, 1, 0)</f>
        <v>1</v>
      </c>
      <c r="V192" s="36">
        <f>IF('Coding - Chris'!V192='Coding - Carolyn'!V192, 1, 0)</f>
        <v>1</v>
      </c>
      <c r="W192" s="36">
        <f>IF('Coding - Chris'!W192='Coding - Carolyn'!W192, 1, 0)</f>
        <v>1</v>
      </c>
      <c r="X192" s="36">
        <f>IF('Coding - Chris'!X192='Coding - Carolyn'!X192, 1, 0)</f>
        <v>1</v>
      </c>
      <c r="Y192" s="36">
        <f>IF('Coding - Chris'!Y192='Coding - Carolyn'!Y192, 1, 0)</f>
        <v>1</v>
      </c>
      <c r="Z192" s="36">
        <f>IF('Coding - Chris'!Z192='Coding - Carolyn'!Z192, 1, 0)</f>
        <v>1</v>
      </c>
      <c r="AA192" s="36">
        <f>IF('Coding - Chris'!AA192='Coding - Carolyn'!AA192, 1, 0)</f>
        <v>1</v>
      </c>
      <c r="AB192" s="36">
        <f>IF('Coding - Chris'!AB192='Coding - Carolyn'!AB192, 1, 0)</f>
        <v>1</v>
      </c>
      <c r="AC192" s="36">
        <f>IF('Coding - Chris'!AC192='Coding - Carolyn'!AC192, 1, 0)</f>
        <v>1</v>
      </c>
      <c r="AD192" s="36">
        <f>IF('Coding - Chris'!AD192='Coding - Carolyn'!AD192, 1, 0)</f>
        <v>1</v>
      </c>
      <c r="AE192" s="36">
        <f>IF('Coding - Chris'!AE192='Coding - Carolyn'!AE192, 1, 0)</f>
        <v>1</v>
      </c>
      <c r="AF192" s="36">
        <f>IF('Coding - Chris'!AF192='Coding - Carolyn'!AF192, 1, 0)</f>
        <v>1</v>
      </c>
      <c r="AG192" s="36"/>
      <c r="AH192" s="36">
        <f>IF('Coding - Chris'!AH192='Coding - Carolyn'!AH192, 1, 0)</f>
        <v>1</v>
      </c>
      <c r="AI192" s="36">
        <f>IF('Coding - Chris'!AI192='Coding - Carolyn'!AI192, 1, 0)</f>
        <v>1</v>
      </c>
      <c r="AJ192" s="36">
        <f>IF('Coding - Chris'!AJ192='Coding - Carolyn'!AJ192, 1, 0)</f>
        <v>1</v>
      </c>
      <c r="AK192" s="36">
        <f>IF('Coding - Chris'!AK192='Coding - Carolyn'!AK192, 1, 0)</f>
        <v>1</v>
      </c>
      <c r="AL192" s="36">
        <f>IF('Coding - Chris'!AL192='Coding - Carolyn'!AL192, 1, 0)</f>
        <v>1</v>
      </c>
      <c r="AM192" s="36">
        <f>IF('Coding - Chris'!AM192='Coding - Carolyn'!AM192, 1, 0)</f>
        <v>1</v>
      </c>
      <c r="AN192" s="36">
        <f>IF('Coding - Chris'!AN192='Coding - Carolyn'!AN192, 1, 0)</f>
        <v>1</v>
      </c>
      <c r="AO192" s="36">
        <f>IF('Coding - Chris'!AO192='Coding - Carolyn'!AO192, 1, 0)</f>
        <v>1</v>
      </c>
      <c r="AP192" s="36"/>
      <c r="AQ192" s="36">
        <f>IF('Coding - Chris'!AQ192='Coding - Carolyn'!AQ192, 1, 0)</f>
        <v>1</v>
      </c>
      <c r="AR192" s="36">
        <f>IF('Coding - Chris'!AR192='Coding - Carolyn'!AR192, 1, 0)</f>
        <v>1</v>
      </c>
      <c r="AS192" s="36">
        <f>IF('Coding - Chris'!AS192='Coding - Carolyn'!AS192, 1, 0)</f>
        <v>1</v>
      </c>
      <c r="AT192" s="36">
        <f>IF('Coding - Chris'!AT192='Coding - Carolyn'!AT192, 1, 0)</f>
        <v>1</v>
      </c>
      <c r="AU192" s="36">
        <f>IF('Coding - Chris'!AU192='Coding - Carolyn'!AU192, 1, 0)</f>
        <v>1</v>
      </c>
      <c r="AV192" s="36">
        <f>IF('Coding - Chris'!AV192='Coding - Carolyn'!AV192, 1, 0)</f>
        <v>1</v>
      </c>
      <c r="AW192" s="36">
        <f>IF('Coding - Chris'!AW192='Coding - Carolyn'!AW192, 1, 0)</f>
        <v>1</v>
      </c>
      <c r="AX192" s="36">
        <f>IF('Coding - Chris'!AX192='Coding - Carolyn'!AX192, 1, 0)</f>
        <v>1</v>
      </c>
      <c r="AY192" s="36">
        <f>IF('Coding - Chris'!AY192='Coding - Carolyn'!AY192, 1, 0)</f>
        <v>1</v>
      </c>
      <c r="AZ192" s="36">
        <f>IF('Coding - Chris'!AZ192='Coding - Carolyn'!AZ192, 1, 0)</f>
        <v>1</v>
      </c>
      <c r="BA192" s="36"/>
      <c r="BB192" s="36">
        <f>IF('Coding - Chris'!BB192='Coding - Carolyn'!BB192, 1, 0)</f>
        <v>1</v>
      </c>
      <c r="BC192" s="36">
        <f>IF('Coding - Chris'!BC192='Coding - Carolyn'!BC192, 1, 0)</f>
        <v>1</v>
      </c>
      <c r="BD192" s="36">
        <f>IF('Coding - Chris'!BD192='Coding - Carolyn'!BD192, 1, 0)</f>
        <v>1</v>
      </c>
      <c r="BE192" s="36">
        <f>IF('Coding - Chris'!BE192='Coding - Carolyn'!BE192, 1, 0)</f>
        <v>1</v>
      </c>
      <c r="BF192" s="36">
        <f>IF('Coding - Chris'!BF192='Coding - Carolyn'!BF192, 1, 0)</f>
        <v>1</v>
      </c>
      <c r="BG192" s="36">
        <f>IF('Coding - Chris'!BG192='Coding - Carolyn'!BG192, 1, 0)</f>
        <v>1</v>
      </c>
      <c r="BH192" s="36">
        <f>IF('Coding - Chris'!BH192='Coding - Carolyn'!BH192, 1, 0)</f>
        <v>1</v>
      </c>
      <c r="BI192" s="36">
        <f>IF('Coding - Chris'!BI192='Coding - Carolyn'!BI192, 1, 0)</f>
        <v>1</v>
      </c>
      <c r="BJ192" s="36">
        <f>IF('Coding - Chris'!BJ192='Coding - Carolyn'!BJ192, 1, 0)</f>
        <v>1</v>
      </c>
      <c r="BK192" s="36">
        <f>IF('Coding - Chris'!BK192='Coding - Carolyn'!BK192, 1, 0)</f>
        <v>1</v>
      </c>
      <c r="BL192" s="36">
        <f>IF('Coding - Chris'!BL192='Coding - Carolyn'!BL192, 1, 0)</f>
        <v>1</v>
      </c>
      <c r="BM192" s="36">
        <f>IF('Coding - Chris'!BM192='Coding - Carolyn'!BM192, 1, 0)</f>
        <v>1</v>
      </c>
      <c r="BN192" s="36">
        <f>IF('Coding - Chris'!BN192='Coding - Carolyn'!BN192, 1, 0)</f>
        <v>1</v>
      </c>
      <c r="BO192" s="36">
        <f>IF('Coding - Chris'!BO192='Coding - Carolyn'!BO192, 1, 0)</f>
        <v>1</v>
      </c>
      <c r="BP192" s="36">
        <f>IF('Coding - Chris'!BP192='Coding - Carolyn'!BP192, 1, 0)</f>
        <v>1</v>
      </c>
      <c r="BQ192" s="36">
        <f>IF('Coding - Chris'!BQ192='Coding - Carolyn'!BQ192, 1, 0)</f>
        <v>1</v>
      </c>
      <c r="BR192" s="36">
        <f>IF('Coding - Chris'!BR192='Coding - Carolyn'!BR192, 1, 0)</f>
        <v>1</v>
      </c>
      <c r="BS192" s="36">
        <f>IF('Coding - Chris'!BS192='Coding - Carolyn'!BS192, 1, 0)</f>
        <v>1</v>
      </c>
      <c r="BT192" s="36">
        <f>IF('Coding - Chris'!BT192='Coding - Carolyn'!BT192, 1, 0)</f>
        <v>1</v>
      </c>
      <c r="BV192" s="36">
        <f>IF('Coding - Chris'!BV192='Coding - Carolyn'!BV192, 1, 0)</f>
        <v>1</v>
      </c>
    </row>
    <row r="193" spans="1:74" ht="17.100000000000001" thickBot="1">
      <c r="A193" s="52">
        <v>363</v>
      </c>
      <c r="B193" s="44"/>
      <c r="C193" s="44"/>
      <c r="D193" s="44"/>
      <c r="E193" s="44"/>
      <c r="F193" s="44"/>
      <c r="H193" s="36">
        <f>IF('Coding - Chris'!H193='Coding - Carolyn'!H193, 1, 0)</f>
        <v>1</v>
      </c>
      <c r="I193" s="36">
        <f>IF('Coding - Chris'!I193='Coding - Carolyn'!I193, 1, 0)</f>
        <v>1</v>
      </c>
      <c r="J193" s="36">
        <f>IF('Coding - Chris'!J193='Coding - Carolyn'!J193, 1, 0)</f>
        <v>1</v>
      </c>
      <c r="K193" s="36">
        <f>IF('Coding - Chris'!K193='Coding - Carolyn'!K193, 1, 0)</f>
        <v>1</v>
      </c>
      <c r="L193" s="36">
        <f>IF('Coding - Chris'!L193='Coding - Carolyn'!L193, 1, 0)</f>
        <v>1</v>
      </c>
      <c r="M193" s="36">
        <f>IF('Coding - Chris'!M193='Coding - Carolyn'!M193, 1, 0)</f>
        <v>1</v>
      </c>
      <c r="N193" s="36"/>
      <c r="O193" s="36">
        <f>IF('Coding - Chris'!O193='Coding - Carolyn'!O193, 1, 0)</f>
        <v>1</v>
      </c>
      <c r="P193" s="36">
        <f>IF('Coding - Chris'!P193='Coding - Carolyn'!P193, 1, 0)</f>
        <v>1</v>
      </c>
      <c r="Q193" s="36">
        <f>IF('Coding - Chris'!Q193='Coding - Carolyn'!Q193, 1, 0)</f>
        <v>1</v>
      </c>
      <c r="R193" s="36">
        <f>IF('Coding - Chris'!R193='Coding - Carolyn'!R193, 1, 0)</f>
        <v>1</v>
      </c>
      <c r="S193" s="36">
        <f>IF('Coding - Chris'!S193='Coding - Carolyn'!S193, 1, 0)</f>
        <v>1</v>
      </c>
      <c r="T193" s="36">
        <f>IF('Coding - Chris'!T193='Coding - Carolyn'!T193, 1, 0)</f>
        <v>1</v>
      </c>
      <c r="U193" s="36">
        <f>IF('Coding - Chris'!U193='Coding - Carolyn'!U193, 1, 0)</f>
        <v>1</v>
      </c>
      <c r="V193" s="36">
        <f>IF('Coding - Chris'!V193='Coding - Carolyn'!V193, 1, 0)</f>
        <v>1</v>
      </c>
      <c r="W193" s="36">
        <f>IF('Coding - Chris'!W193='Coding - Carolyn'!W193, 1, 0)</f>
        <v>1</v>
      </c>
      <c r="X193" s="36">
        <f>IF('Coding - Chris'!X193='Coding - Carolyn'!X193, 1, 0)</f>
        <v>1</v>
      </c>
      <c r="Y193" s="36">
        <f>IF('Coding - Chris'!Y193='Coding - Carolyn'!Y193, 1, 0)</f>
        <v>1</v>
      </c>
      <c r="Z193" s="36">
        <f>IF('Coding - Chris'!Z193='Coding - Carolyn'!Z193, 1, 0)</f>
        <v>1</v>
      </c>
      <c r="AA193" s="36">
        <f>IF('Coding - Chris'!AA193='Coding - Carolyn'!AA193, 1, 0)</f>
        <v>1</v>
      </c>
      <c r="AB193" s="36">
        <f>IF('Coding - Chris'!AB193='Coding - Carolyn'!AB193, 1, 0)</f>
        <v>1</v>
      </c>
      <c r="AC193" s="36">
        <f>IF('Coding - Chris'!AC193='Coding - Carolyn'!AC193, 1, 0)</f>
        <v>1</v>
      </c>
      <c r="AD193" s="36">
        <f>IF('Coding - Chris'!AD193='Coding - Carolyn'!AD193, 1, 0)</f>
        <v>1</v>
      </c>
      <c r="AE193" s="36">
        <f>IF('Coding - Chris'!AE193='Coding - Carolyn'!AE193, 1, 0)</f>
        <v>1</v>
      </c>
      <c r="AF193" s="36">
        <f>IF('Coding - Chris'!AF193='Coding - Carolyn'!AF193, 1, 0)</f>
        <v>1</v>
      </c>
      <c r="AG193" s="36"/>
      <c r="AH193" s="36">
        <f>IF('Coding - Chris'!AH193='Coding - Carolyn'!AH193, 1, 0)</f>
        <v>1</v>
      </c>
      <c r="AI193" s="36">
        <f>IF('Coding - Chris'!AI193='Coding - Carolyn'!AI193, 1, 0)</f>
        <v>1</v>
      </c>
      <c r="AJ193" s="36">
        <f>IF('Coding - Chris'!AJ193='Coding - Carolyn'!AJ193, 1, 0)</f>
        <v>1</v>
      </c>
      <c r="AK193" s="36">
        <f>IF('Coding - Chris'!AK193='Coding - Carolyn'!AK193, 1, 0)</f>
        <v>1</v>
      </c>
      <c r="AL193" s="36">
        <f>IF('Coding - Chris'!AL193='Coding - Carolyn'!AL193, 1, 0)</f>
        <v>1</v>
      </c>
      <c r="AM193" s="36">
        <f>IF('Coding - Chris'!AM193='Coding - Carolyn'!AM193, 1, 0)</f>
        <v>1</v>
      </c>
      <c r="AN193" s="36">
        <f>IF('Coding - Chris'!AN193='Coding - Carolyn'!AN193, 1, 0)</f>
        <v>1</v>
      </c>
      <c r="AO193" s="36">
        <f>IF('Coding - Chris'!AO193='Coding - Carolyn'!AO193, 1, 0)</f>
        <v>1</v>
      </c>
      <c r="AP193" s="36"/>
      <c r="AQ193" s="36">
        <f>IF('Coding - Chris'!AQ193='Coding - Carolyn'!AQ193, 1, 0)</f>
        <v>1</v>
      </c>
      <c r="AR193" s="36">
        <f>IF('Coding - Chris'!AR193='Coding - Carolyn'!AR193, 1, 0)</f>
        <v>1</v>
      </c>
      <c r="AS193" s="36">
        <f>IF('Coding - Chris'!AS193='Coding - Carolyn'!AS193, 1, 0)</f>
        <v>1</v>
      </c>
      <c r="AT193" s="36">
        <f>IF('Coding - Chris'!AT193='Coding - Carolyn'!AT193, 1, 0)</f>
        <v>1</v>
      </c>
      <c r="AU193" s="36">
        <f>IF('Coding - Chris'!AU193='Coding - Carolyn'!AU193, 1, 0)</f>
        <v>1</v>
      </c>
      <c r="AV193" s="36">
        <f>IF('Coding - Chris'!AV193='Coding - Carolyn'!AV193, 1, 0)</f>
        <v>1</v>
      </c>
      <c r="AW193" s="36">
        <f>IF('Coding - Chris'!AW193='Coding - Carolyn'!AW193, 1, 0)</f>
        <v>1</v>
      </c>
      <c r="AX193" s="36">
        <f>IF('Coding - Chris'!AX193='Coding - Carolyn'!AX193, 1, 0)</f>
        <v>1</v>
      </c>
      <c r="AY193" s="36">
        <f>IF('Coding - Chris'!AY193='Coding - Carolyn'!AY193, 1, 0)</f>
        <v>1</v>
      </c>
      <c r="AZ193" s="36">
        <f>IF('Coding - Chris'!AZ193='Coding - Carolyn'!AZ193, 1, 0)</f>
        <v>1</v>
      </c>
      <c r="BA193" s="36"/>
      <c r="BB193" s="36">
        <f>IF('Coding - Chris'!BB193='Coding - Carolyn'!BB193, 1, 0)</f>
        <v>1</v>
      </c>
      <c r="BC193" s="36">
        <f>IF('Coding - Chris'!BC193='Coding - Carolyn'!BC193, 1, 0)</f>
        <v>1</v>
      </c>
      <c r="BD193" s="36">
        <f>IF('Coding - Chris'!BD193='Coding - Carolyn'!BD193, 1, 0)</f>
        <v>1</v>
      </c>
      <c r="BE193" s="36">
        <f>IF('Coding - Chris'!BE193='Coding - Carolyn'!BE193, 1, 0)</f>
        <v>1</v>
      </c>
      <c r="BF193" s="36">
        <f>IF('Coding - Chris'!BF193='Coding - Carolyn'!BF193, 1, 0)</f>
        <v>1</v>
      </c>
      <c r="BG193" s="36">
        <f>IF('Coding - Chris'!BG193='Coding - Carolyn'!BG193, 1, 0)</f>
        <v>1</v>
      </c>
      <c r="BH193" s="36">
        <f>IF('Coding - Chris'!BH193='Coding - Carolyn'!BH193, 1, 0)</f>
        <v>1</v>
      </c>
      <c r="BI193" s="36">
        <f>IF('Coding - Chris'!BI193='Coding - Carolyn'!BI193, 1, 0)</f>
        <v>1</v>
      </c>
      <c r="BJ193" s="36">
        <f>IF('Coding - Chris'!BJ193='Coding - Carolyn'!BJ193, 1, 0)</f>
        <v>1</v>
      </c>
      <c r="BK193" s="36">
        <f>IF('Coding - Chris'!BK193='Coding - Carolyn'!BK193, 1, 0)</f>
        <v>1</v>
      </c>
      <c r="BL193" s="36">
        <f>IF('Coding - Chris'!BL193='Coding - Carolyn'!BL193, 1, 0)</f>
        <v>1</v>
      </c>
      <c r="BM193" s="36">
        <f>IF('Coding - Chris'!BM193='Coding - Carolyn'!BM193, 1, 0)</f>
        <v>1</v>
      </c>
      <c r="BN193" s="36">
        <f>IF('Coding - Chris'!BN193='Coding - Carolyn'!BN193, 1, 0)</f>
        <v>1</v>
      </c>
      <c r="BO193" s="36">
        <f>IF('Coding - Chris'!BO193='Coding - Carolyn'!BO193, 1, 0)</f>
        <v>1</v>
      </c>
      <c r="BP193" s="36">
        <f>IF('Coding - Chris'!BP193='Coding - Carolyn'!BP193, 1, 0)</f>
        <v>1</v>
      </c>
      <c r="BQ193" s="36">
        <f>IF('Coding - Chris'!BQ193='Coding - Carolyn'!BQ193, 1, 0)</f>
        <v>1</v>
      </c>
      <c r="BR193" s="36">
        <f>IF('Coding - Chris'!BR193='Coding - Carolyn'!BR193, 1, 0)</f>
        <v>1</v>
      </c>
      <c r="BS193" s="36">
        <f>IF('Coding - Chris'!BS193='Coding - Carolyn'!BS193, 1, 0)</f>
        <v>1</v>
      </c>
      <c r="BT193" s="36">
        <f>IF('Coding - Chris'!BT193='Coding - Carolyn'!BT193, 1, 0)</f>
        <v>1</v>
      </c>
      <c r="BV193" s="36">
        <f>IF('Coding - Chris'!BV193='Coding - Carolyn'!BV193, 1, 0)</f>
        <v>1</v>
      </c>
    </row>
    <row r="194" spans="1:74" ht="17.100000000000001" thickBot="1">
      <c r="A194" s="52"/>
      <c r="B194" s="44"/>
      <c r="C194" s="44"/>
      <c r="D194" s="44"/>
      <c r="E194" s="44"/>
      <c r="F194" s="44"/>
      <c r="H194" s="36">
        <f>IF('Coding - Chris'!H194='Coding - Carolyn'!H194, 1, 0)</f>
        <v>1</v>
      </c>
      <c r="I194" s="36">
        <f>IF('Coding - Chris'!I194='Coding - Carolyn'!I194, 1, 0)</f>
        <v>1</v>
      </c>
      <c r="J194" s="36">
        <f>IF('Coding - Chris'!J194='Coding - Carolyn'!J194, 1, 0)</f>
        <v>1</v>
      </c>
      <c r="K194" s="36">
        <f>IF('Coding - Chris'!K194='Coding - Carolyn'!K194, 1, 0)</f>
        <v>1</v>
      </c>
      <c r="L194" s="36">
        <f>IF('Coding - Chris'!L194='Coding - Carolyn'!L194, 1, 0)</f>
        <v>1</v>
      </c>
      <c r="M194" s="36">
        <f>IF('Coding - Chris'!M194='Coding - Carolyn'!M194, 1, 0)</f>
        <v>1</v>
      </c>
      <c r="N194" s="36"/>
      <c r="O194" s="36">
        <f>IF('Coding - Chris'!O194='Coding - Carolyn'!O194, 1, 0)</f>
        <v>1</v>
      </c>
      <c r="P194" s="36">
        <f>IF('Coding - Chris'!P194='Coding - Carolyn'!P194, 1, 0)</f>
        <v>1</v>
      </c>
      <c r="Q194" s="36">
        <f>IF('Coding - Chris'!Q194='Coding - Carolyn'!Q194, 1, 0)</f>
        <v>1</v>
      </c>
      <c r="R194" s="36">
        <f>IF('Coding - Chris'!R194='Coding - Carolyn'!R194, 1, 0)</f>
        <v>1</v>
      </c>
      <c r="S194" s="36">
        <f>IF('Coding - Chris'!S194='Coding - Carolyn'!S194, 1, 0)</f>
        <v>1</v>
      </c>
      <c r="T194" s="36">
        <f>IF('Coding - Chris'!T194='Coding - Carolyn'!T194, 1, 0)</f>
        <v>1</v>
      </c>
      <c r="U194" s="36">
        <f>IF('Coding - Chris'!U194='Coding - Carolyn'!U194, 1, 0)</f>
        <v>1</v>
      </c>
      <c r="V194" s="36">
        <f>IF('Coding - Chris'!V194='Coding - Carolyn'!V194, 1, 0)</f>
        <v>1</v>
      </c>
      <c r="W194" s="36">
        <f>IF('Coding - Chris'!W194='Coding - Carolyn'!W194, 1, 0)</f>
        <v>1</v>
      </c>
      <c r="X194" s="36">
        <f>IF('Coding - Chris'!X194='Coding - Carolyn'!X194, 1, 0)</f>
        <v>1</v>
      </c>
      <c r="Y194" s="36">
        <f>IF('Coding - Chris'!Y194='Coding - Carolyn'!Y194, 1, 0)</f>
        <v>1</v>
      </c>
      <c r="Z194" s="36">
        <f>IF('Coding - Chris'!Z194='Coding - Carolyn'!Z194, 1, 0)</f>
        <v>1</v>
      </c>
      <c r="AA194" s="36">
        <f>IF('Coding - Chris'!AA194='Coding - Carolyn'!AA194, 1, 0)</f>
        <v>1</v>
      </c>
      <c r="AB194" s="36">
        <f>IF('Coding - Chris'!AB194='Coding - Carolyn'!AB194, 1, 0)</f>
        <v>1</v>
      </c>
      <c r="AC194" s="36">
        <f>IF('Coding - Chris'!AC194='Coding - Carolyn'!AC194, 1, 0)</f>
        <v>1</v>
      </c>
      <c r="AD194" s="36">
        <f>IF('Coding - Chris'!AD194='Coding - Carolyn'!AD194, 1, 0)</f>
        <v>1</v>
      </c>
      <c r="AE194" s="36">
        <f>IF('Coding - Chris'!AE194='Coding - Carolyn'!AE194, 1, 0)</f>
        <v>1</v>
      </c>
      <c r="AF194" s="36">
        <f>IF('Coding - Chris'!AF194='Coding - Carolyn'!AF194, 1, 0)</f>
        <v>1</v>
      </c>
      <c r="AG194" s="36"/>
      <c r="AH194" s="36">
        <f>IF('Coding - Chris'!AH194='Coding - Carolyn'!AH194, 1, 0)</f>
        <v>1</v>
      </c>
      <c r="AI194" s="36">
        <f>IF('Coding - Chris'!AI194='Coding - Carolyn'!AI194, 1, 0)</f>
        <v>1</v>
      </c>
      <c r="AJ194" s="36">
        <f>IF('Coding - Chris'!AJ194='Coding - Carolyn'!AJ194, 1, 0)</f>
        <v>1</v>
      </c>
      <c r="AK194" s="36">
        <f>IF('Coding - Chris'!AK194='Coding - Carolyn'!AK194, 1, 0)</f>
        <v>1</v>
      </c>
      <c r="AL194" s="36">
        <f>IF('Coding - Chris'!AL194='Coding - Carolyn'!AL194, 1, 0)</f>
        <v>1</v>
      </c>
      <c r="AM194" s="36">
        <f>IF('Coding - Chris'!AM194='Coding - Carolyn'!AM194, 1, 0)</f>
        <v>1</v>
      </c>
      <c r="AN194" s="36">
        <f>IF('Coding - Chris'!AN194='Coding - Carolyn'!AN194, 1, 0)</f>
        <v>1</v>
      </c>
      <c r="AO194" s="36">
        <f>IF('Coding - Chris'!AO194='Coding - Carolyn'!AO194, 1, 0)</f>
        <v>1</v>
      </c>
      <c r="AP194" s="36"/>
      <c r="AQ194" s="36">
        <f>IF('Coding - Chris'!AQ194='Coding - Carolyn'!AQ194, 1, 0)</f>
        <v>1</v>
      </c>
      <c r="AR194" s="36">
        <f>IF('Coding - Chris'!AR194='Coding - Carolyn'!AR194, 1, 0)</f>
        <v>1</v>
      </c>
      <c r="AS194" s="36">
        <f>IF('Coding - Chris'!AS194='Coding - Carolyn'!AS194, 1, 0)</f>
        <v>1</v>
      </c>
      <c r="AT194" s="36">
        <f>IF('Coding - Chris'!AT194='Coding - Carolyn'!AT194, 1, 0)</f>
        <v>1</v>
      </c>
      <c r="AU194" s="36">
        <f>IF('Coding - Chris'!AU194='Coding - Carolyn'!AU194, 1, 0)</f>
        <v>1</v>
      </c>
      <c r="AV194" s="36">
        <f>IF('Coding - Chris'!AV194='Coding - Carolyn'!AV194, 1, 0)</f>
        <v>1</v>
      </c>
      <c r="AW194" s="36">
        <f>IF('Coding - Chris'!AW194='Coding - Carolyn'!AW194, 1, 0)</f>
        <v>1</v>
      </c>
      <c r="AX194" s="36">
        <f>IF('Coding - Chris'!AX194='Coding - Carolyn'!AX194, 1, 0)</f>
        <v>1</v>
      </c>
      <c r="AY194" s="36">
        <f>IF('Coding - Chris'!AY194='Coding - Carolyn'!AY194, 1, 0)</f>
        <v>1</v>
      </c>
      <c r="AZ194" s="36">
        <f>IF('Coding - Chris'!AZ194='Coding - Carolyn'!AZ194, 1, 0)</f>
        <v>1</v>
      </c>
      <c r="BA194" s="36"/>
      <c r="BB194" s="36">
        <f>IF('Coding - Chris'!BB194='Coding - Carolyn'!BB194, 1, 0)</f>
        <v>1</v>
      </c>
      <c r="BC194" s="36">
        <f>IF('Coding - Chris'!BC194='Coding - Carolyn'!BC194, 1, 0)</f>
        <v>1</v>
      </c>
      <c r="BD194" s="36">
        <f>IF('Coding - Chris'!BD194='Coding - Carolyn'!BD194, 1, 0)</f>
        <v>1</v>
      </c>
      <c r="BE194" s="36">
        <f>IF('Coding - Chris'!BE194='Coding - Carolyn'!BE194, 1, 0)</f>
        <v>1</v>
      </c>
      <c r="BF194" s="36">
        <f>IF('Coding - Chris'!BF194='Coding - Carolyn'!BF194, 1, 0)</f>
        <v>1</v>
      </c>
      <c r="BG194" s="36">
        <f>IF('Coding - Chris'!BG194='Coding - Carolyn'!BG194, 1, 0)</f>
        <v>1</v>
      </c>
      <c r="BH194" s="36">
        <f>IF('Coding - Chris'!BH194='Coding - Carolyn'!BH194, 1, 0)</f>
        <v>1</v>
      </c>
      <c r="BI194" s="36">
        <f>IF('Coding - Chris'!BI194='Coding - Carolyn'!BI194, 1, 0)</f>
        <v>1</v>
      </c>
      <c r="BJ194" s="36">
        <f>IF('Coding - Chris'!BJ194='Coding - Carolyn'!BJ194, 1, 0)</f>
        <v>1</v>
      </c>
      <c r="BK194" s="36">
        <f>IF('Coding - Chris'!BK194='Coding - Carolyn'!BK194, 1, 0)</f>
        <v>1</v>
      </c>
      <c r="BL194" s="36">
        <f>IF('Coding - Chris'!BL194='Coding - Carolyn'!BL194, 1, 0)</f>
        <v>1</v>
      </c>
      <c r="BM194" s="36">
        <f>IF('Coding - Chris'!BM194='Coding - Carolyn'!BM194, 1, 0)</f>
        <v>1</v>
      </c>
      <c r="BN194" s="36">
        <f>IF('Coding - Chris'!BN194='Coding - Carolyn'!BN194, 1, 0)</f>
        <v>1</v>
      </c>
      <c r="BO194" s="36">
        <f>IF('Coding - Chris'!BO194='Coding - Carolyn'!BO194, 1, 0)</f>
        <v>1</v>
      </c>
      <c r="BP194" s="36">
        <f>IF('Coding - Chris'!BP194='Coding - Carolyn'!BP194, 1, 0)</f>
        <v>1</v>
      </c>
      <c r="BQ194" s="36">
        <f>IF('Coding - Chris'!BQ194='Coding - Carolyn'!BQ194, 1, 0)</f>
        <v>1</v>
      </c>
      <c r="BR194" s="36">
        <f>IF('Coding - Chris'!BR194='Coding - Carolyn'!BR194, 1, 0)</f>
        <v>1</v>
      </c>
      <c r="BS194" s="36">
        <f>IF('Coding - Chris'!BS194='Coding - Carolyn'!BS194, 1, 0)</f>
        <v>1</v>
      </c>
      <c r="BT194" s="36">
        <f>IF('Coding - Chris'!BT194='Coding - Carolyn'!BT194, 1, 0)</f>
        <v>1</v>
      </c>
      <c r="BV194" s="36">
        <f>IF('Coding - Chris'!BV194='Coding - Carolyn'!BV194, 1, 0)</f>
        <v>1</v>
      </c>
    </row>
    <row r="195" spans="1:74" ht="17.100000000000001" thickBot="1">
      <c r="A195" s="52">
        <v>366</v>
      </c>
      <c r="B195" s="44"/>
      <c r="C195" s="44"/>
      <c r="D195" s="44"/>
      <c r="E195" s="44"/>
      <c r="F195" s="44"/>
      <c r="H195" s="36">
        <f>IF('Coding - Chris'!H195='Coding - Carolyn'!H195, 1, 0)</f>
        <v>1</v>
      </c>
      <c r="I195" s="36">
        <f>IF('Coding - Chris'!I195='Coding - Carolyn'!I195, 1, 0)</f>
        <v>1</v>
      </c>
      <c r="J195" s="36">
        <f>IF('Coding - Chris'!J195='Coding - Carolyn'!J195, 1, 0)</f>
        <v>1</v>
      </c>
      <c r="K195" s="36">
        <f>IF('Coding - Chris'!K195='Coding - Carolyn'!K195, 1, 0)</f>
        <v>1</v>
      </c>
      <c r="L195" s="36">
        <f>IF('Coding - Chris'!L195='Coding - Carolyn'!L195, 1, 0)</f>
        <v>1</v>
      </c>
      <c r="M195" s="36">
        <f>IF('Coding - Chris'!M195='Coding - Carolyn'!M195, 1, 0)</f>
        <v>1</v>
      </c>
      <c r="N195" s="36"/>
      <c r="O195" s="36">
        <f>IF('Coding - Chris'!O195='Coding - Carolyn'!O195, 1, 0)</f>
        <v>1</v>
      </c>
      <c r="P195" s="36">
        <f>IF('Coding - Chris'!P195='Coding - Carolyn'!P195, 1, 0)</f>
        <v>1</v>
      </c>
      <c r="Q195" s="36">
        <f>IF('Coding - Chris'!Q195='Coding - Carolyn'!Q195, 1, 0)</f>
        <v>1</v>
      </c>
      <c r="R195" s="36">
        <f>IF('Coding - Chris'!R195='Coding - Carolyn'!R195, 1, 0)</f>
        <v>1</v>
      </c>
      <c r="S195" s="36">
        <f>IF('Coding - Chris'!S195='Coding - Carolyn'!S195, 1, 0)</f>
        <v>1</v>
      </c>
      <c r="T195" s="36">
        <f>IF('Coding - Chris'!T195='Coding - Carolyn'!T195, 1, 0)</f>
        <v>1</v>
      </c>
      <c r="U195" s="36">
        <f>IF('Coding - Chris'!U195='Coding - Carolyn'!U195, 1, 0)</f>
        <v>1</v>
      </c>
      <c r="V195" s="36">
        <f>IF('Coding - Chris'!V195='Coding - Carolyn'!V195, 1, 0)</f>
        <v>1</v>
      </c>
      <c r="W195" s="36">
        <f>IF('Coding - Chris'!W195='Coding - Carolyn'!W195, 1, 0)</f>
        <v>1</v>
      </c>
      <c r="X195" s="36">
        <f>IF('Coding - Chris'!X195='Coding - Carolyn'!X195, 1, 0)</f>
        <v>1</v>
      </c>
      <c r="Y195" s="36">
        <f>IF('Coding - Chris'!Y195='Coding - Carolyn'!Y195, 1, 0)</f>
        <v>1</v>
      </c>
      <c r="Z195" s="36">
        <f>IF('Coding - Chris'!Z195='Coding - Carolyn'!Z195, 1, 0)</f>
        <v>1</v>
      </c>
      <c r="AA195" s="36">
        <f>IF('Coding - Chris'!AA195='Coding - Carolyn'!AA195, 1, 0)</f>
        <v>1</v>
      </c>
      <c r="AB195" s="36">
        <f>IF('Coding - Chris'!AB195='Coding - Carolyn'!AB195, 1, 0)</f>
        <v>1</v>
      </c>
      <c r="AC195" s="36">
        <f>IF('Coding - Chris'!AC195='Coding - Carolyn'!AC195, 1, 0)</f>
        <v>1</v>
      </c>
      <c r="AD195" s="36">
        <f>IF('Coding - Chris'!AD195='Coding - Carolyn'!AD195, 1, 0)</f>
        <v>1</v>
      </c>
      <c r="AE195" s="36">
        <f>IF('Coding - Chris'!AE195='Coding - Carolyn'!AE195, 1, 0)</f>
        <v>1</v>
      </c>
      <c r="AF195" s="36">
        <f>IF('Coding - Chris'!AF195='Coding - Carolyn'!AF195, 1, 0)</f>
        <v>1</v>
      </c>
      <c r="AG195" s="36"/>
      <c r="AH195" s="36">
        <f>IF('Coding - Chris'!AH195='Coding - Carolyn'!AH195, 1, 0)</f>
        <v>1</v>
      </c>
      <c r="AI195" s="36">
        <f>IF('Coding - Chris'!AI195='Coding - Carolyn'!AI195, 1, 0)</f>
        <v>1</v>
      </c>
      <c r="AJ195" s="36">
        <f>IF('Coding - Chris'!AJ195='Coding - Carolyn'!AJ195, 1, 0)</f>
        <v>1</v>
      </c>
      <c r="AK195" s="36">
        <f>IF('Coding - Chris'!AK195='Coding - Carolyn'!AK195, 1, 0)</f>
        <v>1</v>
      </c>
      <c r="AL195" s="36">
        <f>IF('Coding - Chris'!AL195='Coding - Carolyn'!AL195, 1, 0)</f>
        <v>1</v>
      </c>
      <c r="AM195" s="36">
        <f>IF('Coding - Chris'!AM195='Coding - Carolyn'!AM195, 1, 0)</f>
        <v>1</v>
      </c>
      <c r="AN195" s="36">
        <f>IF('Coding - Chris'!AN195='Coding - Carolyn'!AN195, 1, 0)</f>
        <v>1</v>
      </c>
      <c r="AO195" s="36">
        <f>IF('Coding - Chris'!AO195='Coding - Carolyn'!AO195, 1, 0)</f>
        <v>1</v>
      </c>
      <c r="AP195" s="36"/>
      <c r="AQ195" s="36">
        <f>IF('Coding - Chris'!AQ195='Coding - Carolyn'!AQ195, 1, 0)</f>
        <v>1</v>
      </c>
      <c r="AR195" s="36">
        <f>IF('Coding - Chris'!AR195='Coding - Carolyn'!AR195, 1, 0)</f>
        <v>1</v>
      </c>
      <c r="AS195" s="36">
        <f>IF('Coding - Chris'!AS195='Coding - Carolyn'!AS195, 1, 0)</f>
        <v>1</v>
      </c>
      <c r="AT195" s="36">
        <f>IF('Coding - Chris'!AT195='Coding - Carolyn'!AT195, 1, 0)</f>
        <v>1</v>
      </c>
      <c r="AU195" s="36">
        <f>IF('Coding - Chris'!AU195='Coding - Carolyn'!AU195, 1, 0)</f>
        <v>1</v>
      </c>
      <c r="AV195" s="36">
        <f>IF('Coding - Chris'!AV195='Coding - Carolyn'!AV195, 1, 0)</f>
        <v>1</v>
      </c>
      <c r="AW195" s="36">
        <f>IF('Coding - Chris'!AW195='Coding - Carolyn'!AW195, 1, 0)</f>
        <v>1</v>
      </c>
      <c r="AX195" s="36">
        <f>IF('Coding - Chris'!AX195='Coding - Carolyn'!AX195, 1, 0)</f>
        <v>1</v>
      </c>
      <c r="AY195" s="36">
        <f>IF('Coding - Chris'!AY195='Coding - Carolyn'!AY195, 1, 0)</f>
        <v>1</v>
      </c>
      <c r="AZ195" s="36">
        <f>IF('Coding - Chris'!AZ195='Coding - Carolyn'!AZ195, 1, 0)</f>
        <v>1</v>
      </c>
      <c r="BA195" s="36"/>
      <c r="BB195" s="36">
        <f>IF('Coding - Chris'!BB195='Coding - Carolyn'!BB195, 1, 0)</f>
        <v>1</v>
      </c>
      <c r="BC195" s="36">
        <f>IF('Coding - Chris'!BC195='Coding - Carolyn'!BC195, 1, 0)</f>
        <v>1</v>
      </c>
      <c r="BD195" s="36">
        <f>IF('Coding - Chris'!BD195='Coding - Carolyn'!BD195, 1, 0)</f>
        <v>1</v>
      </c>
      <c r="BE195" s="36">
        <f>IF('Coding - Chris'!BE195='Coding - Carolyn'!BE195, 1, 0)</f>
        <v>1</v>
      </c>
      <c r="BF195" s="36">
        <f>IF('Coding - Chris'!BF195='Coding - Carolyn'!BF195, 1, 0)</f>
        <v>1</v>
      </c>
      <c r="BG195" s="36">
        <f>IF('Coding - Chris'!BG195='Coding - Carolyn'!BG195, 1, 0)</f>
        <v>1</v>
      </c>
      <c r="BH195" s="36">
        <f>IF('Coding - Chris'!BH195='Coding - Carolyn'!BH195, 1, 0)</f>
        <v>1</v>
      </c>
      <c r="BI195" s="36">
        <f>IF('Coding - Chris'!BI195='Coding - Carolyn'!BI195, 1, 0)</f>
        <v>1</v>
      </c>
      <c r="BJ195" s="36">
        <f>IF('Coding - Chris'!BJ195='Coding - Carolyn'!BJ195, 1, 0)</f>
        <v>1</v>
      </c>
      <c r="BK195" s="36">
        <f>IF('Coding - Chris'!BK195='Coding - Carolyn'!BK195, 1, 0)</f>
        <v>1</v>
      </c>
      <c r="BL195" s="36">
        <f>IF('Coding - Chris'!BL195='Coding - Carolyn'!BL195, 1, 0)</f>
        <v>1</v>
      </c>
      <c r="BM195" s="36">
        <f>IF('Coding - Chris'!BM195='Coding - Carolyn'!BM195, 1, 0)</f>
        <v>1</v>
      </c>
      <c r="BN195" s="36">
        <f>IF('Coding - Chris'!BN195='Coding - Carolyn'!BN195, 1, 0)</f>
        <v>1</v>
      </c>
      <c r="BO195" s="36">
        <f>IF('Coding - Chris'!BO195='Coding - Carolyn'!BO195, 1, 0)</f>
        <v>1</v>
      </c>
      <c r="BP195" s="36">
        <f>IF('Coding - Chris'!BP195='Coding - Carolyn'!BP195, 1, 0)</f>
        <v>1</v>
      </c>
      <c r="BQ195" s="36">
        <f>IF('Coding - Chris'!BQ195='Coding - Carolyn'!BQ195, 1, 0)</f>
        <v>1</v>
      </c>
      <c r="BR195" s="36">
        <f>IF('Coding - Chris'!BR195='Coding - Carolyn'!BR195, 1, 0)</f>
        <v>1</v>
      </c>
      <c r="BS195" s="36">
        <f>IF('Coding - Chris'!BS195='Coding - Carolyn'!BS195, 1, 0)</f>
        <v>1</v>
      </c>
      <c r="BT195" s="36">
        <f>IF('Coding - Chris'!BT195='Coding - Carolyn'!BT195, 1, 0)</f>
        <v>1</v>
      </c>
      <c r="BV195" s="36">
        <f>IF('Coding - Chris'!BV195='Coding - Carolyn'!BV195, 1, 0)</f>
        <v>1</v>
      </c>
    </row>
    <row r="196" spans="1:74" ht="17.100000000000001" thickBot="1">
      <c r="A196">
        <v>368</v>
      </c>
      <c r="B196" s="44"/>
      <c r="C196" s="44"/>
      <c r="D196" s="44"/>
      <c r="E196" s="44"/>
      <c r="F196" s="44"/>
      <c r="H196" s="36">
        <f>IF('Coding - Chris'!H196='Coding - Carolyn'!H196, 1, 0)</f>
        <v>1</v>
      </c>
      <c r="I196" s="36">
        <f>IF('Coding - Chris'!I196='Coding - Carolyn'!I196, 1, 0)</f>
        <v>1</v>
      </c>
      <c r="J196" s="36">
        <f>IF('Coding - Chris'!J196='Coding - Carolyn'!J196, 1, 0)</f>
        <v>1</v>
      </c>
      <c r="K196" s="36">
        <f>IF('Coding - Chris'!K196='Coding - Carolyn'!K196, 1, 0)</f>
        <v>1</v>
      </c>
      <c r="L196" s="36">
        <f>IF('Coding - Chris'!L196='Coding - Carolyn'!L196, 1, 0)</f>
        <v>1</v>
      </c>
      <c r="M196" s="36">
        <f>IF('Coding - Chris'!M196='Coding - Carolyn'!M196, 1, 0)</f>
        <v>1</v>
      </c>
      <c r="N196" s="36"/>
      <c r="O196" s="36">
        <f>IF('Coding - Chris'!O196='Coding - Carolyn'!O196, 1, 0)</f>
        <v>1</v>
      </c>
      <c r="P196" s="36">
        <f>IF('Coding - Chris'!P196='Coding - Carolyn'!P196, 1, 0)</f>
        <v>1</v>
      </c>
      <c r="Q196" s="36">
        <f>IF('Coding - Chris'!Q196='Coding - Carolyn'!Q196, 1, 0)</f>
        <v>1</v>
      </c>
      <c r="R196" s="36">
        <f>IF('Coding - Chris'!R196='Coding - Carolyn'!R196, 1, 0)</f>
        <v>1</v>
      </c>
      <c r="S196" s="36">
        <f>IF('Coding - Chris'!S196='Coding - Carolyn'!S196, 1, 0)</f>
        <v>1</v>
      </c>
      <c r="T196" s="36">
        <f>IF('Coding - Chris'!T196='Coding - Carolyn'!T196, 1, 0)</f>
        <v>1</v>
      </c>
      <c r="U196" s="36">
        <f>IF('Coding - Chris'!U196='Coding - Carolyn'!U196, 1, 0)</f>
        <v>1</v>
      </c>
      <c r="V196" s="36">
        <f>IF('Coding - Chris'!V196='Coding - Carolyn'!V196, 1, 0)</f>
        <v>1</v>
      </c>
      <c r="W196" s="36">
        <f>IF('Coding - Chris'!W196='Coding - Carolyn'!W196, 1, 0)</f>
        <v>1</v>
      </c>
      <c r="X196" s="36">
        <f>IF('Coding - Chris'!X196='Coding - Carolyn'!X196, 1, 0)</f>
        <v>1</v>
      </c>
      <c r="Y196" s="36">
        <f>IF('Coding - Chris'!Y196='Coding - Carolyn'!Y196, 1, 0)</f>
        <v>1</v>
      </c>
      <c r="Z196" s="36">
        <f>IF('Coding - Chris'!Z196='Coding - Carolyn'!Z196, 1, 0)</f>
        <v>1</v>
      </c>
      <c r="AA196" s="36">
        <f>IF('Coding - Chris'!AA196='Coding - Carolyn'!AA196, 1, 0)</f>
        <v>1</v>
      </c>
      <c r="AB196" s="36">
        <f>IF('Coding - Chris'!AB196='Coding - Carolyn'!AB196, 1, 0)</f>
        <v>1</v>
      </c>
      <c r="AC196" s="36">
        <f>IF('Coding - Chris'!AC196='Coding - Carolyn'!AC196, 1, 0)</f>
        <v>1</v>
      </c>
      <c r="AD196" s="36">
        <f>IF('Coding - Chris'!AD196='Coding - Carolyn'!AD196, 1, 0)</f>
        <v>1</v>
      </c>
      <c r="AE196" s="36">
        <f>IF('Coding - Chris'!AE196='Coding - Carolyn'!AE196, 1, 0)</f>
        <v>1</v>
      </c>
      <c r="AF196" s="36">
        <f>IF('Coding - Chris'!AF196='Coding - Carolyn'!AF196, 1, 0)</f>
        <v>1</v>
      </c>
      <c r="AG196" s="36"/>
      <c r="AH196" s="36">
        <f>IF('Coding - Chris'!AH196='Coding - Carolyn'!AH196, 1, 0)</f>
        <v>1</v>
      </c>
      <c r="AI196" s="36">
        <f>IF('Coding - Chris'!AI196='Coding - Carolyn'!AI196, 1, 0)</f>
        <v>1</v>
      </c>
      <c r="AJ196" s="36">
        <f>IF('Coding - Chris'!AJ196='Coding - Carolyn'!AJ196, 1, 0)</f>
        <v>1</v>
      </c>
      <c r="AK196" s="36">
        <f>IF('Coding - Chris'!AK196='Coding - Carolyn'!AK196, 1, 0)</f>
        <v>1</v>
      </c>
      <c r="AL196" s="36">
        <f>IF('Coding - Chris'!AL196='Coding - Carolyn'!AL196, 1, 0)</f>
        <v>1</v>
      </c>
      <c r="AM196" s="36">
        <f>IF('Coding - Chris'!AM196='Coding - Carolyn'!AM196, 1, 0)</f>
        <v>1</v>
      </c>
      <c r="AN196" s="36">
        <f>IF('Coding - Chris'!AN196='Coding - Carolyn'!AN196, 1, 0)</f>
        <v>1</v>
      </c>
      <c r="AO196" s="36">
        <f>IF('Coding - Chris'!AO196='Coding - Carolyn'!AO196, 1, 0)</f>
        <v>1</v>
      </c>
      <c r="AP196" s="36"/>
      <c r="AQ196" s="36">
        <f>IF('Coding - Chris'!AQ196='Coding - Carolyn'!AQ196, 1, 0)</f>
        <v>1</v>
      </c>
      <c r="AR196" s="36">
        <f>IF('Coding - Chris'!AR196='Coding - Carolyn'!AR196, 1, 0)</f>
        <v>1</v>
      </c>
      <c r="AS196" s="36">
        <f>IF('Coding - Chris'!AS196='Coding - Carolyn'!AS196, 1, 0)</f>
        <v>1</v>
      </c>
      <c r="AT196" s="36">
        <f>IF('Coding - Chris'!AT196='Coding - Carolyn'!AT196, 1, 0)</f>
        <v>1</v>
      </c>
      <c r="AU196" s="36">
        <f>IF('Coding - Chris'!AU196='Coding - Carolyn'!AU196, 1, 0)</f>
        <v>1</v>
      </c>
      <c r="AV196" s="36">
        <f>IF('Coding - Chris'!AV196='Coding - Carolyn'!AV196, 1, 0)</f>
        <v>1</v>
      </c>
      <c r="AW196" s="36">
        <f>IF('Coding - Chris'!AW196='Coding - Carolyn'!AW196, 1, 0)</f>
        <v>1</v>
      </c>
      <c r="AX196" s="36">
        <f>IF('Coding - Chris'!AX196='Coding - Carolyn'!AX196, 1, 0)</f>
        <v>1</v>
      </c>
      <c r="AY196" s="36">
        <f>IF('Coding - Chris'!AY196='Coding - Carolyn'!AY196, 1, 0)</f>
        <v>1</v>
      </c>
      <c r="AZ196" s="36">
        <f>IF('Coding - Chris'!AZ196='Coding - Carolyn'!AZ196, 1, 0)</f>
        <v>1</v>
      </c>
      <c r="BA196" s="36"/>
      <c r="BB196" s="36">
        <f>IF('Coding - Chris'!BB196='Coding - Carolyn'!BB196, 1, 0)</f>
        <v>1</v>
      </c>
      <c r="BC196" s="36">
        <f>IF('Coding - Chris'!BC196='Coding - Carolyn'!BC196, 1, 0)</f>
        <v>1</v>
      </c>
      <c r="BD196" s="36">
        <f>IF('Coding - Chris'!BD196='Coding - Carolyn'!BD196, 1, 0)</f>
        <v>1</v>
      </c>
      <c r="BE196" s="36">
        <f>IF('Coding - Chris'!BE196='Coding - Carolyn'!BE196, 1, 0)</f>
        <v>1</v>
      </c>
      <c r="BF196" s="36">
        <f>IF('Coding - Chris'!BF196='Coding - Carolyn'!BF196, 1, 0)</f>
        <v>1</v>
      </c>
      <c r="BG196" s="36">
        <f>IF('Coding - Chris'!BG196='Coding - Carolyn'!BG196, 1, 0)</f>
        <v>1</v>
      </c>
      <c r="BH196" s="36">
        <f>IF('Coding - Chris'!BH196='Coding - Carolyn'!BH196, 1, 0)</f>
        <v>1</v>
      </c>
      <c r="BI196" s="36">
        <f>IF('Coding - Chris'!BI196='Coding - Carolyn'!BI196, 1, 0)</f>
        <v>1</v>
      </c>
      <c r="BJ196" s="36">
        <f>IF('Coding - Chris'!BJ196='Coding - Carolyn'!BJ196, 1, 0)</f>
        <v>1</v>
      </c>
      <c r="BK196" s="36">
        <f>IF('Coding - Chris'!BK196='Coding - Carolyn'!BK196, 1, 0)</f>
        <v>1</v>
      </c>
      <c r="BL196" s="36">
        <f>IF('Coding - Chris'!BL196='Coding - Carolyn'!BL196, 1, 0)</f>
        <v>1</v>
      </c>
      <c r="BM196" s="36">
        <f>IF('Coding - Chris'!BM196='Coding - Carolyn'!BM196, 1, 0)</f>
        <v>1</v>
      </c>
      <c r="BN196" s="36">
        <f>IF('Coding - Chris'!BN196='Coding - Carolyn'!BN196, 1, 0)</f>
        <v>1</v>
      </c>
      <c r="BO196" s="36">
        <f>IF('Coding - Chris'!BO196='Coding - Carolyn'!BO196, 1, 0)</f>
        <v>1</v>
      </c>
      <c r="BP196" s="36">
        <f>IF('Coding - Chris'!BP196='Coding - Carolyn'!BP196, 1, 0)</f>
        <v>1</v>
      </c>
      <c r="BQ196" s="36">
        <f>IF('Coding - Chris'!BQ196='Coding - Carolyn'!BQ196, 1, 0)</f>
        <v>1</v>
      </c>
      <c r="BR196" s="36">
        <f>IF('Coding - Chris'!BR196='Coding - Carolyn'!BR196, 1, 0)</f>
        <v>1</v>
      </c>
      <c r="BS196" s="36">
        <f>IF('Coding - Chris'!BS196='Coding - Carolyn'!BS196, 1, 0)</f>
        <v>1</v>
      </c>
      <c r="BT196" s="36">
        <f>IF('Coding - Chris'!BT196='Coding - Carolyn'!BT196, 1, 0)</f>
        <v>1</v>
      </c>
      <c r="BV196" s="36">
        <f>IF('Coding - Chris'!BV196='Coding - Carolyn'!BV196, 1, 0)</f>
        <v>1</v>
      </c>
    </row>
    <row r="197" spans="1:74" ht="17.100000000000001" thickBot="1">
      <c r="A197" s="52">
        <v>371</v>
      </c>
      <c r="B197" s="44"/>
      <c r="C197" s="44"/>
      <c r="D197" s="44"/>
      <c r="E197" s="44"/>
      <c r="F197" s="44"/>
      <c r="H197" s="36">
        <f>IF('Coding - Chris'!H197='Coding - Carolyn'!H197, 1, 0)</f>
        <v>1</v>
      </c>
      <c r="I197" s="36">
        <f>IF('Coding - Chris'!I197='Coding - Carolyn'!I197, 1, 0)</f>
        <v>1</v>
      </c>
      <c r="J197" s="36">
        <f>IF('Coding - Chris'!J197='Coding - Carolyn'!J197, 1, 0)</f>
        <v>1</v>
      </c>
      <c r="K197" s="36">
        <f>IF('Coding - Chris'!K197='Coding - Carolyn'!K197, 1, 0)</f>
        <v>1</v>
      </c>
      <c r="L197" s="36">
        <f>IF('Coding - Chris'!L197='Coding - Carolyn'!L197, 1, 0)</f>
        <v>1</v>
      </c>
      <c r="M197" s="36">
        <f>IF('Coding - Chris'!M197='Coding - Carolyn'!M197, 1, 0)</f>
        <v>1</v>
      </c>
      <c r="N197" s="36"/>
      <c r="O197" s="36">
        <f>IF('Coding - Chris'!O197='Coding - Carolyn'!O197, 1, 0)</f>
        <v>1</v>
      </c>
      <c r="P197" s="36">
        <f>IF('Coding - Chris'!P197='Coding - Carolyn'!P197, 1, 0)</f>
        <v>1</v>
      </c>
      <c r="Q197" s="36">
        <f>IF('Coding - Chris'!Q197='Coding - Carolyn'!Q197, 1, 0)</f>
        <v>1</v>
      </c>
      <c r="R197" s="36">
        <f>IF('Coding - Chris'!R197='Coding - Carolyn'!R197, 1, 0)</f>
        <v>1</v>
      </c>
      <c r="S197" s="36">
        <f>IF('Coding - Chris'!S197='Coding - Carolyn'!S197, 1, 0)</f>
        <v>1</v>
      </c>
      <c r="T197" s="36">
        <f>IF('Coding - Chris'!T197='Coding - Carolyn'!T197, 1, 0)</f>
        <v>1</v>
      </c>
      <c r="U197" s="36">
        <f>IF('Coding - Chris'!U197='Coding - Carolyn'!U197, 1, 0)</f>
        <v>1</v>
      </c>
      <c r="V197" s="36">
        <f>IF('Coding - Chris'!V197='Coding - Carolyn'!V197, 1, 0)</f>
        <v>1</v>
      </c>
      <c r="W197" s="36">
        <f>IF('Coding - Chris'!W197='Coding - Carolyn'!W197, 1, 0)</f>
        <v>1</v>
      </c>
      <c r="X197" s="36">
        <f>IF('Coding - Chris'!X197='Coding - Carolyn'!X197, 1, 0)</f>
        <v>1</v>
      </c>
      <c r="Y197" s="36">
        <f>IF('Coding - Chris'!Y197='Coding - Carolyn'!Y197, 1, 0)</f>
        <v>1</v>
      </c>
      <c r="Z197" s="36">
        <f>IF('Coding - Chris'!Z197='Coding - Carolyn'!Z197, 1, 0)</f>
        <v>1</v>
      </c>
      <c r="AA197" s="36">
        <f>IF('Coding - Chris'!AA197='Coding - Carolyn'!AA197, 1, 0)</f>
        <v>1</v>
      </c>
      <c r="AB197" s="36">
        <f>IF('Coding - Chris'!AB197='Coding - Carolyn'!AB197, 1, 0)</f>
        <v>1</v>
      </c>
      <c r="AC197" s="36">
        <f>IF('Coding - Chris'!AC197='Coding - Carolyn'!AC197, 1, 0)</f>
        <v>1</v>
      </c>
      <c r="AD197" s="36">
        <f>IF('Coding - Chris'!AD197='Coding - Carolyn'!AD197, 1, 0)</f>
        <v>1</v>
      </c>
      <c r="AE197" s="36">
        <f>IF('Coding - Chris'!AE197='Coding - Carolyn'!AE197, 1, 0)</f>
        <v>1</v>
      </c>
      <c r="AF197" s="36">
        <f>IF('Coding - Chris'!AF197='Coding - Carolyn'!AF197, 1, 0)</f>
        <v>1</v>
      </c>
      <c r="AG197" s="36"/>
      <c r="AH197" s="36">
        <f>IF('Coding - Chris'!AH197='Coding - Carolyn'!AH197, 1, 0)</f>
        <v>1</v>
      </c>
      <c r="AI197" s="36">
        <f>IF('Coding - Chris'!AI197='Coding - Carolyn'!AI197, 1, 0)</f>
        <v>1</v>
      </c>
      <c r="AJ197" s="36">
        <f>IF('Coding - Chris'!AJ197='Coding - Carolyn'!AJ197, 1, 0)</f>
        <v>1</v>
      </c>
      <c r="AK197" s="36">
        <f>IF('Coding - Chris'!AK197='Coding - Carolyn'!AK197, 1, 0)</f>
        <v>1</v>
      </c>
      <c r="AL197" s="36">
        <f>IF('Coding - Chris'!AL197='Coding - Carolyn'!AL197, 1, 0)</f>
        <v>1</v>
      </c>
      <c r="AM197" s="36">
        <f>IF('Coding - Chris'!AM197='Coding - Carolyn'!AM197, 1, 0)</f>
        <v>1</v>
      </c>
      <c r="AN197" s="36">
        <f>IF('Coding - Chris'!AN197='Coding - Carolyn'!AN197, 1, 0)</f>
        <v>1</v>
      </c>
      <c r="AO197" s="36">
        <f>IF('Coding - Chris'!AO197='Coding - Carolyn'!AO197, 1, 0)</f>
        <v>1</v>
      </c>
      <c r="AP197" s="36"/>
      <c r="AQ197" s="36">
        <f>IF('Coding - Chris'!AQ197='Coding - Carolyn'!AQ197, 1, 0)</f>
        <v>1</v>
      </c>
      <c r="AR197" s="36">
        <f>IF('Coding - Chris'!AR197='Coding - Carolyn'!AR197, 1, 0)</f>
        <v>1</v>
      </c>
      <c r="AS197" s="36">
        <f>IF('Coding - Chris'!AS197='Coding - Carolyn'!AS197, 1, 0)</f>
        <v>1</v>
      </c>
      <c r="AT197" s="36">
        <f>IF('Coding - Chris'!AT197='Coding - Carolyn'!AT197, 1, 0)</f>
        <v>1</v>
      </c>
      <c r="AU197" s="36">
        <f>IF('Coding - Chris'!AU197='Coding - Carolyn'!AU197, 1, 0)</f>
        <v>1</v>
      </c>
      <c r="AV197" s="36">
        <f>IF('Coding - Chris'!AV197='Coding - Carolyn'!AV197, 1, 0)</f>
        <v>1</v>
      </c>
      <c r="AW197" s="36">
        <f>IF('Coding - Chris'!AW197='Coding - Carolyn'!AW197, 1, 0)</f>
        <v>1</v>
      </c>
      <c r="AX197" s="36">
        <f>IF('Coding - Chris'!AX197='Coding - Carolyn'!AX197, 1, 0)</f>
        <v>1</v>
      </c>
      <c r="AY197" s="36">
        <f>IF('Coding - Chris'!AY197='Coding - Carolyn'!AY197, 1, 0)</f>
        <v>1</v>
      </c>
      <c r="AZ197" s="36">
        <f>IF('Coding - Chris'!AZ197='Coding - Carolyn'!AZ197, 1, 0)</f>
        <v>1</v>
      </c>
      <c r="BA197" s="36"/>
      <c r="BB197" s="36">
        <f>IF('Coding - Chris'!BB197='Coding - Carolyn'!BB197, 1, 0)</f>
        <v>1</v>
      </c>
      <c r="BC197" s="36">
        <f>IF('Coding - Chris'!BC197='Coding - Carolyn'!BC197, 1, 0)</f>
        <v>1</v>
      </c>
      <c r="BD197" s="36">
        <f>IF('Coding - Chris'!BD197='Coding - Carolyn'!BD197, 1, 0)</f>
        <v>1</v>
      </c>
      <c r="BE197" s="36">
        <f>IF('Coding - Chris'!BE197='Coding - Carolyn'!BE197, 1, 0)</f>
        <v>1</v>
      </c>
      <c r="BF197" s="36">
        <f>IF('Coding - Chris'!BF197='Coding - Carolyn'!BF197, 1, 0)</f>
        <v>1</v>
      </c>
      <c r="BG197" s="36">
        <f>IF('Coding - Chris'!BG197='Coding - Carolyn'!BG197, 1, 0)</f>
        <v>1</v>
      </c>
      <c r="BH197" s="36">
        <f>IF('Coding - Chris'!BH197='Coding - Carolyn'!BH197, 1, 0)</f>
        <v>1</v>
      </c>
      <c r="BI197" s="36">
        <f>IF('Coding - Chris'!BI197='Coding - Carolyn'!BI197, 1, 0)</f>
        <v>1</v>
      </c>
      <c r="BJ197" s="36">
        <f>IF('Coding - Chris'!BJ197='Coding - Carolyn'!BJ197, 1, 0)</f>
        <v>1</v>
      </c>
      <c r="BK197" s="36">
        <f>IF('Coding - Chris'!BK197='Coding - Carolyn'!BK197, 1, 0)</f>
        <v>1</v>
      </c>
      <c r="BL197" s="36">
        <f>IF('Coding - Chris'!BL197='Coding - Carolyn'!BL197, 1, 0)</f>
        <v>1</v>
      </c>
      <c r="BM197" s="36">
        <f>IF('Coding - Chris'!BM197='Coding - Carolyn'!BM197, 1, 0)</f>
        <v>1</v>
      </c>
      <c r="BN197" s="36">
        <f>IF('Coding - Chris'!BN197='Coding - Carolyn'!BN197, 1, 0)</f>
        <v>1</v>
      </c>
      <c r="BO197" s="36">
        <f>IF('Coding - Chris'!BO197='Coding - Carolyn'!BO197, 1, 0)</f>
        <v>1</v>
      </c>
      <c r="BP197" s="36">
        <f>IF('Coding - Chris'!BP197='Coding - Carolyn'!BP197, 1, 0)</f>
        <v>1</v>
      </c>
      <c r="BQ197" s="36">
        <f>IF('Coding - Chris'!BQ197='Coding - Carolyn'!BQ197, 1, 0)</f>
        <v>1</v>
      </c>
      <c r="BR197" s="36">
        <f>IF('Coding - Chris'!BR197='Coding - Carolyn'!BR197, 1, 0)</f>
        <v>1</v>
      </c>
      <c r="BS197" s="36">
        <f>IF('Coding - Chris'!BS197='Coding - Carolyn'!BS197, 1, 0)</f>
        <v>1</v>
      </c>
      <c r="BT197" s="36">
        <f>IF('Coding - Chris'!BT197='Coding - Carolyn'!BT197, 1, 0)</f>
        <v>1</v>
      </c>
      <c r="BV197" s="36">
        <f>IF('Coding - Chris'!BV197='Coding - Carolyn'!BV197, 1, 0)</f>
        <v>1</v>
      </c>
    </row>
    <row r="198" spans="1:74" ht="17.100000000000001" thickBot="1">
      <c r="A198" s="52">
        <v>372</v>
      </c>
      <c r="B198" s="44"/>
      <c r="C198" s="44"/>
      <c r="D198" s="44"/>
      <c r="E198" s="44"/>
      <c r="F198" s="44"/>
      <c r="H198" s="36">
        <f>IF('Coding - Chris'!H198='Coding - Carolyn'!H198, 1, 0)</f>
        <v>1</v>
      </c>
      <c r="I198" s="36">
        <f>IF('Coding - Chris'!I198='Coding - Carolyn'!I198, 1, 0)</f>
        <v>1</v>
      </c>
      <c r="J198" s="36">
        <f>IF('Coding - Chris'!J198='Coding - Carolyn'!J198, 1, 0)</f>
        <v>1</v>
      </c>
      <c r="K198" s="36">
        <f>IF('Coding - Chris'!K198='Coding - Carolyn'!K198, 1, 0)</f>
        <v>1</v>
      </c>
      <c r="L198" s="36">
        <f>IF('Coding - Chris'!L198='Coding - Carolyn'!L198, 1, 0)</f>
        <v>1</v>
      </c>
      <c r="M198" s="36">
        <f>IF('Coding - Chris'!M198='Coding - Carolyn'!M198, 1, 0)</f>
        <v>1</v>
      </c>
      <c r="N198" s="36"/>
      <c r="O198" s="36">
        <f>IF('Coding - Chris'!O198='Coding - Carolyn'!O198, 1, 0)</f>
        <v>1</v>
      </c>
      <c r="P198" s="36">
        <f>IF('Coding - Chris'!P198='Coding - Carolyn'!P198, 1, 0)</f>
        <v>1</v>
      </c>
      <c r="Q198" s="36">
        <f>IF('Coding - Chris'!Q198='Coding - Carolyn'!Q198, 1, 0)</f>
        <v>1</v>
      </c>
      <c r="R198" s="36">
        <f>IF('Coding - Chris'!R198='Coding - Carolyn'!R198, 1, 0)</f>
        <v>1</v>
      </c>
      <c r="S198" s="36">
        <f>IF('Coding - Chris'!S198='Coding - Carolyn'!S198, 1, 0)</f>
        <v>1</v>
      </c>
      <c r="T198" s="36">
        <f>IF('Coding - Chris'!T198='Coding - Carolyn'!T198, 1, 0)</f>
        <v>1</v>
      </c>
      <c r="U198" s="36">
        <f>IF('Coding - Chris'!U198='Coding - Carolyn'!U198, 1, 0)</f>
        <v>1</v>
      </c>
      <c r="V198" s="36">
        <f>IF('Coding - Chris'!V198='Coding - Carolyn'!V198, 1, 0)</f>
        <v>1</v>
      </c>
      <c r="W198" s="36">
        <f>IF('Coding - Chris'!W198='Coding - Carolyn'!W198, 1, 0)</f>
        <v>1</v>
      </c>
      <c r="X198" s="36">
        <f>IF('Coding - Chris'!X198='Coding - Carolyn'!X198, 1, 0)</f>
        <v>1</v>
      </c>
      <c r="Y198" s="36">
        <f>IF('Coding - Chris'!Y198='Coding - Carolyn'!Y198, 1, 0)</f>
        <v>1</v>
      </c>
      <c r="Z198" s="36">
        <f>IF('Coding - Chris'!Z198='Coding - Carolyn'!Z198, 1, 0)</f>
        <v>1</v>
      </c>
      <c r="AA198" s="36">
        <f>IF('Coding - Chris'!AA198='Coding - Carolyn'!AA198, 1, 0)</f>
        <v>1</v>
      </c>
      <c r="AB198" s="36">
        <f>IF('Coding - Chris'!AB198='Coding - Carolyn'!AB198, 1, 0)</f>
        <v>1</v>
      </c>
      <c r="AC198" s="36">
        <f>IF('Coding - Chris'!AC198='Coding - Carolyn'!AC198, 1, 0)</f>
        <v>1</v>
      </c>
      <c r="AD198" s="36">
        <f>IF('Coding - Chris'!AD198='Coding - Carolyn'!AD198, 1, 0)</f>
        <v>1</v>
      </c>
      <c r="AE198" s="36">
        <f>IF('Coding - Chris'!AE198='Coding - Carolyn'!AE198, 1, 0)</f>
        <v>1</v>
      </c>
      <c r="AF198" s="36">
        <f>IF('Coding - Chris'!AF198='Coding - Carolyn'!AF198, 1, 0)</f>
        <v>1</v>
      </c>
      <c r="AG198" s="36"/>
      <c r="AH198" s="36">
        <f>IF('Coding - Chris'!AH198='Coding - Carolyn'!AH198, 1, 0)</f>
        <v>1</v>
      </c>
      <c r="AI198" s="36">
        <f>IF('Coding - Chris'!AI198='Coding - Carolyn'!AI198, 1, 0)</f>
        <v>1</v>
      </c>
      <c r="AJ198" s="36">
        <f>IF('Coding - Chris'!AJ198='Coding - Carolyn'!AJ198, 1, 0)</f>
        <v>1</v>
      </c>
      <c r="AK198" s="36">
        <f>IF('Coding - Chris'!AK198='Coding - Carolyn'!AK198, 1, 0)</f>
        <v>1</v>
      </c>
      <c r="AL198" s="36">
        <f>IF('Coding - Chris'!AL198='Coding - Carolyn'!AL198, 1, 0)</f>
        <v>1</v>
      </c>
      <c r="AM198" s="36">
        <f>IF('Coding - Chris'!AM198='Coding - Carolyn'!AM198, 1, 0)</f>
        <v>1</v>
      </c>
      <c r="AN198" s="36">
        <f>IF('Coding - Chris'!AN198='Coding - Carolyn'!AN198, 1, 0)</f>
        <v>1</v>
      </c>
      <c r="AO198" s="36">
        <f>IF('Coding - Chris'!AO198='Coding - Carolyn'!AO198, 1, 0)</f>
        <v>1</v>
      </c>
      <c r="AP198" s="36"/>
      <c r="AQ198" s="36">
        <f>IF('Coding - Chris'!AQ198='Coding - Carolyn'!AQ198, 1, 0)</f>
        <v>1</v>
      </c>
      <c r="AR198" s="36">
        <f>IF('Coding - Chris'!AR198='Coding - Carolyn'!AR198, 1, 0)</f>
        <v>1</v>
      </c>
      <c r="AS198" s="36">
        <f>IF('Coding - Chris'!AS198='Coding - Carolyn'!AS198, 1, 0)</f>
        <v>1</v>
      </c>
      <c r="AT198" s="36">
        <f>IF('Coding - Chris'!AT198='Coding - Carolyn'!AT198, 1, 0)</f>
        <v>1</v>
      </c>
      <c r="AU198" s="36">
        <f>IF('Coding - Chris'!AU198='Coding - Carolyn'!AU198, 1, 0)</f>
        <v>1</v>
      </c>
      <c r="AV198" s="36">
        <f>IF('Coding - Chris'!AV198='Coding - Carolyn'!AV198, 1, 0)</f>
        <v>1</v>
      </c>
      <c r="AW198" s="36">
        <f>IF('Coding - Chris'!AW198='Coding - Carolyn'!AW198, 1, 0)</f>
        <v>1</v>
      </c>
      <c r="AX198" s="36">
        <f>IF('Coding - Chris'!AX198='Coding - Carolyn'!AX198, 1, 0)</f>
        <v>1</v>
      </c>
      <c r="AY198" s="36">
        <f>IF('Coding - Chris'!AY198='Coding - Carolyn'!AY198, 1, 0)</f>
        <v>1</v>
      </c>
      <c r="AZ198" s="36">
        <f>IF('Coding - Chris'!AZ198='Coding - Carolyn'!AZ198, 1, 0)</f>
        <v>1</v>
      </c>
      <c r="BA198" s="36"/>
      <c r="BB198" s="36">
        <f>IF('Coding - Chris'!BB198='Coding - Carolyn'!BB198, 1, 0)</f>
        <v>1</v>
      </c>
      <c r="BC198" s="36">
        <f>IF('Coding - Chris'!BC198='Coding - Carolyn'!BC198, 1, 0)</f>
        <v>1</v>
      </c>
      <c r="BD198" s="36">
        <f>IF('Coding - Chris'!BD198='Coding - Carolyn'!BD198, 1, 0)</f>
        <v>1</v>
      </c>
      <c r="BE198" s="36">
        <f>IF('Coding - Chris'!BE198='Coding - Carolyn'!BE198, 1, 0)</f>
        <v>1</v>
      </c>
      <c r="BF198" s="36">
        <f>IF('Coding - Chris'!BF198='Coding - Carolyn'!BF198, 1, 0)</f>
        <v>1</v>
      </c>
      <c r="BG198" s="36">
        <f>IF('Coding - Chris'!BG198='Coding - Carolyn'!BG198, 1, 0)</f>
        <v>1</v>
      </c>
      <c r="BH198" s="36">
        <f>IF('Coding - Chris'!BH198='Coding - Carolyn'!BH198, 1, 0)</f>
        <v>1</v>
      </c>
      <c r="BI198" s="36">
        <f>IF('Coding - Chris'!BI198='Coding - Carolyn'!BI198, 1, 0)</f>
        <v>1</v>
      </c>
      <c r="BJ198" s="36">
        <f>IF('Coding - Chris'!BJ198='Coding - Carolyn'!BJ198, 1, 0)</f>
        <v>1</v>
      </c>
      <c r="BK198" s="36">
        <f>IF('Coding - Chris'!BK198='Coding - Carolyn'!BK198, 1, 0)</f>
        <v>1</v>
      </c>
      <c r="BL198" s="36">
        <f>IF('Coding - Chris'!BL198='Coding - Carolyn'!BL198, 1, 0)</f>
        <v>1</v>
      </c>
      <c r="BM198" s="36">
        <f>IF('Coding - Chris'!BM198='Coding - Carolyn'!BM198, 1, 0)</f>
        <v>1</v>
      </c>
      <c r="BN198" s="36">
        <f>IF('Coding - Chris'!BN198='Coding - Carolyn'!BN198, 1, 0)</f>
        <v>1</v>
      </c>
      <c r="BO198" s="36">
        <f>IF('Coding - Chris'!BO198='Coding - Carolyn'!BO198, 1, 0)</f>
        <v>1</v>
      </c>
      <c r="BP198" s="36">
        <f>IF('Coding - Chris'!BP198='Coding - Carolyn'!BP198, 1, 0)</f>
        <v>1</v>
      </c>
      <c r="BQ198" s="36">
        <f>IF('Coding - Chris'!BQ198='Coding - Carolyn'!BQ198, 1, 0)</f>
        <v>1</v>
      </c>
      <c r="BR198" s="36">
        <f>IF('Coding - Chris'!BR198='Coding - Carolyn'!BR198, 1, 0)</f>
        <v>1</v>
      </c>
      <c r="BS198" s="36">
        <f>IF('Coding - Chris'!BS198='Coding - Carolyn'!BS198, 1, 0)</f>
        <v>1</v>
      </c>
      <c r="BT198" s="36">
        <f>IF('Coding - Chris'!BT198='Coding - Carolyn'!BT198, 1, 0)</f>
        <v>1</v>
      </c>
      <c r="BV198" s="36">
        <f>IF('Coding - Chris'!BV198='Coding - Carolyn'!BV198, 1, 0)</f>
        <v>1</v>
      </c>
    </row>
    <row r="199" spans="1:74" ht="17.100000000000001" thickBot="1">
      <c r="A199" s="52"/>
      <c r="B199" s="44"/>
      <c r="C199" s="44"/>
      <c r="D199" s="44"/>
      <c r="E199" s="44"/>
      <c r="F199" s="44"/>
      <c r="H199" s="36">
        <f>IF('Coding - Chris'!H199='Coding - Carolyn'!H199, 1, 0)</f>
        <v>1</v>
      </c>
      <c r="I199" s="36">
        <f>IF('Coding - Chris'!I199='Coding - Carolyn'!I199, 1, 0)</f>
        <v>1</v>
      </c>
      <c r="J199" s="36">
        <f>IF('Coding - Chris'!J199='Coding - Carolyn'!J199, 1, 0)</f>
        <v>1</v>
      </c>
      <c r="K199" s="36">
        <f>IF('Coding - Chris'!K199='Coding - Carolyn'!K199, 1, 0)</f>
        <v>1</v>
      </c>
      <c r="L199" s="36">
        <f>IF('Coding - Chris'!L199='Coding - Carolyn'!L199, 1, 0)</f>
        <v>1</v>
      </c>
      <c r="M199" s="36">
        <f>IF('Coding - Chris'!M199='Coding - Carolyn'!M199, 1, 0)</f>
        <v>1</v>
      </c>
      <c r="N199" s="36"/>
      <c r="O199" s="36">
        <f>IF('Coding - Chris'!O199='Coding - Carolyn'!O199, 1, 0)</f>
        <v>1</v>
      </c>
      <c r="P199" s="36">
        <f>IF('Coding - Chris'!P199='Coding - Carolyn'!P199, 1, 0)</f>
        <v>1</v>
      </c>
      <c r="Q199" s="36">
        <f>IF('Coding - Chris'!Q199='Coding - Carolyn'!Q199, 1, 0)</f>
        <v>1</v>
      </c>
      <c r="R199" s="36">
        <f>IF('Coding - Chris'!R199='Coding - Carolyn'!R199, 1, 0)</f>
        <v>1</v>
      </c>
      <c r="S199" s="36">
        <f>IF('Coding - Chris'!S199='Coding - Carolyn'!S199, 1, 0)</f>
        <v>1</v>
      </c>
      <c r="T199" s="36">
        <f>IF('Coding - Chris'!T199='Coding - Carolyn'!T199, 1, 0)</f>
        <v>1</v>
      </c>
      <c r="U199" s="36">
        <f>IF('Coding - Chris'!U199='Coding - Carolyn'!U199, 1, 0)</f>
        <v>1</v>
      </c>
      <c r="V199" s="36">
        <f>IF('Coding - Chris'!V199='Coding - Carolyn'!V199, 1, 0)</f>
        <v>1</v>
      </c>
      <c r="W199" s="36">
        <f>IF('Coding - Chris'!W199='Coding - Carolyn'!W199, 1, 0)</f>
        <v>1</v>
      </c>
      <c r="X199" s="36">
        <f>IF('Coding - Chris'!X199='Coding - Carolyn'!X199, 1, 0)</f>
        <v>1</v>
      </c>
      <c r="Y199" s="36">
        <f>IF('Coding - Chris'!Y199='Coding - Carolyn'!Y199, 1, 0)</f>
        <v>1</v>
      </c>
      <c r="Z199" s="36">
        <f>IF('Coding - Chris'!Z199='Coding - Carolyn'!Z199, 1, 0)</f>
        <v>1</v>
      </c>
      <c r="AA199" s="36">
        <f>IF('Coding - Chris'!AA199='Coding - Carolyn'!AA199, 1, 0)</f>
        <v>1</v>
      </c>
      <c r="AB199" s="36">
        <f>IF('Coding - Chris'!AB199='Coding - Carolyn'!AB199, 1, 0)</f>
        <v>1</v>
      </c>
      <c r="AC199" s="36">
        <f>IF('Coding - Chris'!AC199='Coding - Carolyn'!AC199, 1, 0)</f>
        <v>1</v>
      </c>
      <c r="AD199" s="36">
        <f>IF('Coding - Chris'!AD199='Coding - Carolyn'!AD199, 1, 0)</f>
        <v>1</v>
      </c>
      <c r="AE199" s="36">
        <f>IF('Coding - Chris'!AE199='Coding - Carolyn'!AE199, 1, 0)</f>
        <v>1</v>
      </c>
      <c r="AF199" s="36">
        <f>IF('Coding - Chris'!AF199='Coding - Carolyn'!AF199, 1, 0)</f>
        <v>1</v>
      </c>
      <c r="AG199" s="36"/>
      <c r="AH199" s="36">
        <f>IF('Coding - Chris'!AH199='Coding - Carolyn'!AH199, 1, 0)</f>
        <v>1</v>
      </c>
      <c r="AI199" s="36">
        <f>IF('Coding - Chris'!AI199='Coding - Carolyn'!AI199, 1, 0)</f>
        <v>1</v>
      </c>
      <c r="AJ199" s="36">
        <f>IF('Coding - Chris'!AJ199='Coding - Carolyn'!AJ199, 1, 0)</f>
        <v>1</v>
      </c>
      <c r="AK199" s="36">
        <f>IF('Coding - Chris'!AK199='Coding - Carolyn'!AK199, 1, 0)</f>
        <v>1</v>
      </c>
      <c r="AL199" s="36">
        <f>IF('Coding - Chris'!AL199='Coding - Carolyn'!AL199, 1, 0)</f>
        <v>1</v>
      </c>
      <c r="AM199" s="36">
        <f>IF('Coding - Chris'!AM199='Coding - Carolyn'!AM199, 1, 0)</f>
        <v>1</v>
      </c>
      <c r="AN199" s="36">
        <f>IF('Coding - Chris'!AN199='Coding - Carolyn'!AN199, 1, 0)</f>
        <v>1</v>
      </c>
      <c r="AO199" s="36">
        <f>IF('Coding - Chris'!AO199='Coding - Carolyn'!AO199, 1, 0)</f>
        <v>1</v>
      </c>
      <c r="AP199" s="36"/>
      <c r="AQ199" s="36">
        <f>IF('Coding - Chris'!AQ199='Coding - Carolyn'!AQ199, 1, 0)</f>
        <v>1</v>
      </c>
      <c r="AR199" s="36">
        <f>IF('Coding - Chris'!AR199='Coding - Carolyn'!AR199, 1, 0)</f>
        <v>1</v>
      </c>
      <c r="AS199" s="36">
        <f>IF('Coding - Chris'!AS199='Coding - Carolyn'!AS199, 1, 0)</f>
        <v>1</v>
      </c>
      <c r="AT199" s="36">
        <f>IF('Coding - Chris'!AT199='Coding - Carolyn'!AT199, 1, 0)</f>
        <v>1</v>
      </c>
      <c r="AU199" s="36">
        <f>IF('Coding - Chris'!AU199='Coding - Carolyn'!AU199, 1, 0)</f>
        <v>1</v>
      </c>
      <c r="AV199" s="36">
        <f>IF('Coding - Chris'!AV199='Coding - Carolyn'!AV199, 1, 0)</f>
        <v>1</v>
      </c>
      <c r="AW199" s="36">
        <f>IF('Coding - Chris'!AW199='Coding - Carolyn'!AW199, 1, 0)</f>
        <v>1</v>
      </c>
      <c r="AX199" s="36">
        <f>IF('Coding - Chris'!AX199='Coding - Carolyn'!AX199, 1, 0)</f>
        <v>1</v>
      </c>
      <c r="AY199" s="36">
        <f>IF('Coding - Chris'!AY199='Coding - Carolyn'!AY199, 1, 0)</f>
        <v>1</v>
      </c>
      <c r="AZ199" s="36">
        <f>IF('Coding - Chris'!AZ199='Coding - Carolyn'!AZ199, 1, 0)</f>
        <v>1</v>
      </c>
      <c r="BA199" s="36"/>
      <c r="BB199" s="36">
        <f>IF('Coding - Chris'!BB199='Coding - Carolyn'!BB199, 1, 0)</f>
        <v>1</v>
      </c>
      <c r="BC199" s="36">
        <f>IF('Coding - Chris'!BC199='Coding - Carolyn'!BC199, 1, 0)</f>
        <v>1</v>
      </c>
      <c r="BD199" s="36">
        <f>IF('Coding - Chris'!BD199='Coding - Carolyn'!BD199, 1, 0)</f>
        <v>1</v>
      </c>
      <c r="BE199" s="36">
        <f>IF('Coding - Chris'!BE199='Coding - Carolyn'!BE199, 1, 0)</f>
        <v>1</v>
      </c>
      <c r="BF199" s="36">
        <f>IF('Coding - Chris'!BF199='Coding - Carolyn'!BF199, 1, 0)</f>
        <v>1</v>
      </c>
      <c r="BG199" s="36">
        <f>IF('Coding - Chris'!BG199='Coding - Carolyn'!BG199, 1, 0)</f>
        <v>1</v>
      </c>
      <c r="BH199" s="36">
        <f>IF('Coding - Chris'!BH199='Coding - Carolyn'!BH199, 1, 0)</f>
        <v>1</v>
      </c>
      <c r="BI199" s="36">
        <f>IF('Coding - Chris'!BI199='Coding - Carolyn'!BI199, 1, 0)</f>
        <v>1</v>
      </c>
      <c r="BJ199" s="36">
        <f>IF('Coding - Chris'!BJ199='Coding - Carolyn'!BJ199, 1, 0)</f>
        <v>1</v>
      </c>
      <c r="BK199" s="36">
        <f>IF('Coding - Chris'!BK199='Coding - Carolyn'!BK199, 1, 0)</f>
        <v>1</v>
      </c>
      <c r="BL199" s="36">
        <f>IF('Coding - Chris'!BL199='Coding - Carolyn'!BL199, 1, 0)</f>
        <v>1</v>
      </c>
      <c r="BM199" s="36">
        <f>IF('Coding - Chris'!BM199='Coding - Carolyn'!BM199, 1, 0)</f>
        <v>1</v>
      </c>
      <c r="BN199" s="36">
        <f>IF('Coding - Chris'!BN199='Coding - Carolyn'!BN199, 1, 0)</f>
        <v>1</v>
      </c>
      <c r="BO199" s="36">
        <f>IF('Coding - Chris'!BO199='Coding - Carolyn'!BO199, 1, 0)</f>
        <v>1</v>
      </c>
      <c r="BP199" s="36">
        <f>IF('Coding - Chris'!BP199='Coding - Carolyn'!BP199, 1, 0)</f>
        <v>1</v>
      </c>
      <c r="BQ199" s="36">
        <f>IF('Coding - Chris'!BQ199='Coding - Carolyn'!BQ199, 1, 0)</f>
        <v>1</v>
      </c>
      <c r="BR199" s="36">
        <f>IF('Coding - Chris'!BR199='Coding - Carolyn'!BR199, 1, 0)</f>
        <v>1</v>
      </c>
      <c r="BS199" s="36">
        <f>IF('Coding - Chris'!BS199='Coding - Carolyn'!BS199, 1, 0)</f>
        <v>1</v>
      </c>
      <c r="BT199" s="36">
        <f>IF('Coding - Chris'!BT199='Coding - Carolyn'!BT199, 1, 0)</f>
        <v>1</v>
      </c>
      <c r="BV199" s="36">
        <f>IF('Coding - Chris'!BV199='Coding - Carolyn'!BV199, 1, 0)</f>
        <v>1</v>
      </c>
    </row>
    <row r="200" spans="1:74" ht="15.95" thickBot="1">
      <c r="A200" s="52">
        <v>377</v>
      </c>
      <c r="H200" s="36">
        <f>IF('Coding - Chris'!H200='Coding - Carolyn'!H200, 1, 0)</f>
        <v>1</v>
      </c>
      <c r="I200" s="36">
        <f>IF('Coding - Chris'!I200='Coding - Carolyn'!I200, 1, 0)</f>
        <v>1</v>
      </c>
      <c r="J200" s="36">
        <f>IF('Coding - Chris'!J200='Coding - Carolyn'!J200, 1, 0)</f>
        <v>1</v>
      </c>
      <c r="K200" s="36">
        <f>IF('Coding - Chris'!K200='Coding - Carolyn'!K200, 1, 0)</f>
        <v>1</v>
      </c>
      <c r="L200" s="36">
        <f>IF('Coding - Chris'!L200='Coding - Carolyn'!L200, 1, 0)</f>
        <v>1</v>
      </c>
      <c r="M200" s="36">
        <f>IF('Coding - Chris'!M200='Coding - Carolyn'!M200, 1, 0)</f>
        <v>1</v>
      </c>
      <c r="O200" s="36">
        <f>IF('Coding - Chris'!O200='Coding - Carolyn'!O200, 1, 0)</f>
        <v>1</v>
      </c>
      <c r="P200" s="36">
        <f>IF('Coding - Chris'!P200='Coding - Carolyn'!P200, 1, 0)</f>
        <v>1</v>
      </c>
      <c r="Q200" s="36">
        <f>IF('Coding - Chris'!Q200='Coding - Carolyn'!Q200, 1, 0)</f>
        <v>1</v>
      </c>
      <c r="R200" s="36">
        <f>IF('Coding - Chris'!R200='Coding - Carolyn'!R200, 1, 0)</f>
        <v>1</v>
      </c>
      <c r="S200" s="36">
        <f>IF('Coding - Chris'!S200='Coding - Carolyn'!S200, 1, 0)</f>
        <v>1</v>
      </c>
      <c r="T200" s="36">
        <f>IF('Coding - Chris'!T200='Coding - Carolyn'!T200, 1, 0)</f>
        <v>1</v>
      </c>
      <c r="U200" s="36">
        <f>IF('Coding - Chris'!U200='Coding - Carolyn'!U200, 1, 0)</f>
        <v>1</v>
      </c>
      <c r="V200" s="36">
        <f>IF('Coding - Chris'!V200='Coding - Carolyn'!V200, 1, 0)</f>
        <v>1</v>
      </c>
      <c r="W200" s="36">
        <f>IF('Coding - Chris'!W200='Coding - Carolyn'!W200, 1, 0)</f>
        <v>1</v>
      </c>
      <c r="X200" s="36">
        <f>IF('Coding - Chris'!X200='Coding - Carolyn'!X200, 1, 0)</f>
        <v>1</v>
      </c>
      <c r="Y200" s="36">
        <f>IF('Coding - Chris'!Y200='Coding - Carolyn'!Y200, 1, 0)</f>
        <v>1</v>
      </c>
      <c r="Z200" s="36">
        <f>IF('Coding - Chris'!Z200='Coding - Carolyn'!Z200, 1, 0)</f>
        <v>1</v>
      </c>
      <c r="AA200" s="36">
        <f>IF('Coding - Chris'!AA200='Coding - Carolyn'!AA200, 1, 0)</f>
        <v>1</v>
      </c>
      <c r="AB200" s="36">
        <f>IF('Coding - Chris'!AB200='Coding - Carolyn'!AB200, 1, 0)</f>
        <v>1</v>
      </c>
      <c r="AC200" s="36">
        <f>IF('Coding - Chris'!AC200='Coding - Carolyn'!AC200, 1, 0)</f>
        <v>1</v>
      </c>
      <c r="AD200" s="36">
        <f>IF('Coding - Chris'!AD200='Coding - Carolyn'!AD200, 1, 0)</f>
        <v>1</v>
      </c>
      <c r="AE200" s="36">
        <f>IF('Coding - Chris'!AE200='Coding - Carolyn'!AE200, 1, 0)</f>
        <v>1</v>
      </c>
      <c r="AF200" s="36">
        <f>IF('Coding - Chris'!AF200='Coding - Carolyn'!AF200, 1, 0)</f>
        <v>1</v>
      </c>
      <c r="AH200" s="36">
        <f>IF('Coding - Chris'!AH200='Coding - Carolyn'!AH200, 1, 0)</f>
        <v>1</v>
      </c>
      <c r="AI200" s="36">
        <f>IF('Coding - Chris'!AI200='Coding - Carolyn'!AI200, 1, 0)</f>
        <v>1</v>
      </c>
      <c r="AJ200" s="36">
        <f>IF('Coding - Chris'!AJ200='Coding - Carolyn'!AJ200, 1, 0)</f>
        <v>1</v>
      </c>
      <c r="AK200" s="36">
        <f>IF('Coding - Chris'!AK200='Coding - Carolyn'!AK200, 1, 0)</f>
        <v>1</v>
      </c>
      <c r="AL200" s="36">
        <f>IF('Coding - Chris'!AL200='Coding - Carolyn'!AL200, 1, 0)</f>
        <v>1</v>
      </c>
      <c r="AM200" s="36">
        <f>IF('Coding - Chris'!AM200='Coding - Carolyn'!AM200, 1, 0)</f>
        <v>1</v>
      </c>
      <c r="AN200" s="36">
        <f>IF('Coding - Chris'!AN200='Coding - Carolyn'!AN200, 1, 0)</f>
        <v>1</v>
      </c>
      <c r="AO200" s="36">
        <f>IF('Coding - Chris'!AO200='Coding - Carolyn'!AO200, 1, 0)</f>
        <v>1</v>
      </c>
      <c r="AQ200" s="36">
        <f>IF('Coding - Chris'!AQ200='Coding - Carolyn'!AQ200, 1, 0)</f>
        <v>1</v>
      </c>
      <c r="AR200" s="36">
        <f>IF('Coding - Chris'!AR200='Coding - Carolyn'!AR200, 1, 0)</f>
        <v>1</v>
      </c>
      <c r="AS200" s="36">
        <f>IF('Coding - Chris'!AS200='Coding - Carolyn'!AS200, 1, 0)</f>
        <v>1</v>
      </c>
      <c r="AT200" s="36">
        <f>IF('Coding - Chris'!AT200='Coding - Carolyn'!AT200, 1, 0)</f>
        <v>1</v>
      </c>
      <c r="AU200" s="36">
        <f>IF('Coding - Chris'!AU200='Coding - Carolyn'!AU200, 1, 0)</f>
        <v>1</v>
      </c>
      <c r="AV200" s="36">
        <f>IF('Coding - Chris'!AV200='Coding - Carolyn'!AV200, 1, 0)</f>
        <v>1</v>
      </c>
      <c r="AW200" s="36">
        <f>IF('Coding - Chris'!AW200='Coding - Carolyn'!AW200, 1, 0)</f>
        <v>1</v>
      </c>
      <c r="AX200" s="36">
        <f>IF('Coding - Chris'!AX200='Coding - Carolyn'!AX200, 1, 0)</f>
        <v>1</v>
      </c>
      <c r="AY200" s="36">
        <f>IF('Coding - Chris'!AY200='Coding - Carolyn'!AY200, 1, 0)</f>
        <v>1</v>
      </c>
      <c r="AZ200" s="36">
        <f>IF('Coding - Chris'!AZ200='Coding - Carolyn'!AZ200, 1, 0)</f>
        <v>1</v>
      </c>
      <c r="BB200" s="36">
        <f>IF('Coding - Chris'!BB200='Coding - Carolyn'!BB200, 1, 0)</f>
        <v>1</v>
      </c>
      <c r="BC200" s="36">
        <f>IF('Coding - Chris'!BC200='Coding - Carolyn'!BC200, 1, 0)</f>
        <v>1</v>
      </c>
      <c r="BD200" s="36">
        <f>IF('Coding - Chris'!BD200='Coding - Carolyn'!BD200, 1, 0)</f>
        <v>1</v>
      </c>
      <c r="BE200" s="36">
        <f>IF('Coding - Chris'!BE200='Coding - Carolyn'!BE200, 1, 0)</f>
        <v>1</v>
      </c>
      <c r="BF200" s="36">
        <f>IF('Coding - Chris'!BF200='Coding - Carolyn'!BF200, 1, 0)</f>
        <v>1</v>
      </c>
      <c r="BG200" s="36">
        <f>IF('Coding - Chris'!BG200='Coding - Carolyn'!BG200, 1, 0)</f>
        <v>1</v>
      </c>
      <c r="BH200" s="36">
        <f>IF('Coding - Chris'!BH200='Coding - Carolyn'!BH200, 1, 0)</f>
        <v>1</v>
      </c>
      <c r="BI200" s="36">
        <f>IF('Coding - Chris'!BI200='Coding - Carolyn'!BI200, 1, 0)</f>
        <v>1</v>
      </c>
      <c r="BJ200" s="36">
        <f>IF('Coding - Chris'!BJ200='Coding - Carolyn'!BJ200, 1, 0)</f>
        <v>1</v>
      </c>
      <c r="BK200" s="36">
        <f>IF('Coding - Chris'!BK200='Coding - Carolyn'!BK200, 1, 0)</f>
        <v>1</v>
      </c>
      <c r="BL200" s="36">
        <f>IF('Coding - Chris'!BL200='Coding - Carolyn'!BL200, 1, 0)</f>
        <v>1</v>
      </c>
      <c r="BM200" s="36">
        <f>IF('Coding - Chris'!BM200='Coding - Carolyn'!BM200, 1, 0)</f>
        <v>1</v>
      </c>
      <c r="BN200" s="36">
        <f>IF('Coding - Chris'!BN200='Coding - Carolyn'!BN200, 1, 0)</f>
        <v>1</v>
      </c>
      <c r="BO200" s="36">
        <f>IF('Coding - Chris'!BO200='Coding - Carolyn'!BO200, 1, 0)</f>
        <v>1</v>
      </c>
      <c r="BP200" s="36">
        <f>IF('Coding - Chris'!BP200='Coding - Carolyn'!BP200, 1, 0)</f>
        <v>1</v>
      </c>
      <c r="BQ200" s="36">
        <f>IF('Coding - Chris'!BQ200='Coding - Carolyn'!BQ200, 1, 0)</f>
        <v>1</v>
      </c>
      <c r="BR200" s="36">
        <f>IF('Coding - Chris'!BR200='Coding - Carolyn'!BR200, 1, 0)</f>
        <v>1</v>
      </c>
      <c r="BS200" s="36">
        <f>IF('Coding - Chris'!BS200='Coding - Carolyn'!BS200, 1, 0)</f>
        <v>1</v>
      </c>
      <c r="BT200" s="36">
        <f>IF('Coding - Chris'!BT200='Coding - Carolyn'!BT200, 1, 0)</f>
        <v>1</v>
      </c>
      <c r="BV200" s="36">
        <f>IF('Coding - Chris'!BV200='Coding - Carolyn'!BV200, 1, 0)</f>
        <v>1</v>
      </c>
    </row>
    <row r="201" spans="1:74" ht="15.95" thickBot="1">
      <c r="A201" s="52">
        <v>378</v>
      </c>
      <c r="H201" s="36">
        <f>IF('Coding - Chris'!H201='Coding - Carolyn'!H201, 1, 0)</f>
        <v>1</v>
      </c>
      <c r="I201" s="36">
        <f>IF('Coding - Chris'!I201='Coding - Carolyn'!I201, 1, 0)</f>
        <v>1</v>
      </c>
      <c r="J201" s="36">
        <f>IF('Coding - Chris'!J201='Coding - Carolyn'!J201, 1, 0)</f>
        <v>1</v>
      </c>
      <c r="K201" s="36">
        <f>IF('Coding - Chris'!K201='Coding - Carolyn'!K201, 1, 0)</f>
        <v>1</v>
      </c>
      <c r="L201" s="36">
        <f>IF('Coding - Chris'!L201='Coding - Carolyn'!L201, 1, 0)</f>
        <v>1</v>
      </c>
      <c r="M201" s="36">
        <f>IF('Coding - Chris'!M201='Coding - Carolyn'!M201, 1, 0)</f>
        <v>1</v>
      </c>
      <c r="O201" s="36">
        <f>IF('Coding - Chris'!O201='Coding - Carolyn'!O201, 1, 0)</f>
        <v>1</v>
      </c>
      <c r="P201" s="36">
        <f>IF('Coding - Chris'!P201='Coding - Carolyn'!P201, 1, 0)</f>
        <v>1</v>
      </c>
      <c r="Q201" s="36">
        <f>IF('Coding - Chris'!Q201='Coding - Carolyn'!Q201, 1, 0)</f>
        <v>1</v>
      </c>
      <c r="R201" s="36">
        <f>IF('Coding - Chris'!R201='Coding - Carolyn'!R201, 1, 0)</f>
        <v>1</v>
      </c>
      <c r="S201" s="36">
        <f>IF('Coding - Chris'!S201='Coding - Carolyn'!S201, 1, 0)</f>
        <v>1</v>
      </c>
      <c r="T201" s="36">
        <f>IF('Coding - Chris'!T201='Coding - Carolyn'!T201, 1, 0)</f>
        <v>1</v>
      </c>
      <c r="U201" s="36">
        <f>IF('Coding - Chris'!U201='Coding - Carolyn'!U201, 1, 0)</f>
        <v>1</v>
      </c>
      <c r="V201" s="36">
        <f>IF('Coding - Chris'!V201='Coding - Carolyn'!V201, 1, 0)</f>
        <v>1</v>
      </c>
      <c r="W201" s="36">
        <f>IF('Coding - Chris'!W201='Coding - Carolyn'!W201, 1, 0)</f>
        <v>1</v>
      </c>
      <c r="X201" s="36">
        <f>IF('Coding - Chris'!X201='Coding - Carolyn'!X201, 1, 0)</f>
        <v>1</v>
      </c>
      <c r="Y201" s="36">
        <f>IF('Coding - Chris'!Y201='Coding - Carolyn'!Y201, 1, 0)</f>
        <v>1</v>
      </c>
      <c r="Z201" s="36">
        <f>IF('Coding - Chris'!Z201='Coding - Carolyn'!Z201, 1, 0)</f>
        <v>1</v>
      </c>
      <c r="AA201" s="36">
        <f>IF('Coding - Chris'!AA201='Coding - Carolyn'!AA201, 1, 0)</f>
        <v>1</v>
      </c>
      <c r="AB201" s="36">
        <f>IF('Coding - Chris'!AB201='Coding - Carolyn'!AB201, 1, 0)</f>
        <v>1</v>
      </c>
      <c r="AC201" s="36">
        <f>IF('Coding - Chris'!AC201='Coding - Carolyn'!AC201, 1, 0)</f>
        <v>1</v>
      </c>
      <c r="AD201" s="36">
        <f>IF('Coding - Chris'!AD201='Coding - Carolyn'!AD201, 1, 0)</f>
        <v>1</v>
      </c>
      <c r="AE201" s="36">
        <f>IF('Coding - Chris'!AE201='Coding - Carolyn'!AE201, 1, 0)</f>
        <v>1</v>
      </c>
      <c r="AF201" s="36">
        <f>IF('Coding - Chris'!AF201='Coding - Carolyn'!AF201, 1, 0)</f>
        <v>1</v>
      </c>
      <c r="AH201" s="36">
        <f>IF('Coding - Chris'!AH201='Coding - Carolyn'!AH201, 1, 0)</f>
        <v>1</v>
      </c>
      <c r="AI201" s="36">
        <f>IF('Coding - Chris'!AI201='Coding - Carolyn'!AI201, 1, 0)</f>
        <v>1</v>
      </c>
      <c r="AJ201" s="36">
        <f>IF('Coding - Chris'!AJ201='Coding - Carolyn'!AJ201, 1, 0)</f>
        <v>1</v>
      </c>
      <c r="AK201" s="36">
        <f>IF('Coding - Chris'!AK201='Coding - Carolyn'!AK201, 1, 0)</f>
        <v>1</v>
      </c>
      <c r="AL201" s="36">
        <f>IF('Coding - Chris'!AL201='Coding - Carolyn'!AL201, 1, 0)</f>
        <v>1</v>
      </c>
      <c r="AM201" s="36">
        <f>IF('Coding - Chris'!AM201='Coding - Carolyn'!AM201, 1, 0)</f>
        <v>1</v>
      </c>
      <c r="AN201" s="36">
        <f>IF('Coding - Chris'!AN201='Coding - Carolyn'!AN201, 1, 0)</f>
        <v>1</v>
      </c>
      <c r="AO201" s="36">
        <f>IF('Coding - Chris'!AO201='Coding - Carolyn'!AO201, 1, 0)</f>
        <v>1</v>
      </c>
      <c r="AQ201" s="36">
        <f>IF('Coding - Chris'!AQ201='Coding - Carolyn'!AQ201, 1, 0)</f>
        <v>1</v>
      </c>
      <c r="AR201" s="36">
        <f>IF('Coding - Chris'!AR201='Coding - Carolyn'!AR201, 1, 0)</f>
        <v>1</v>
      </c>
      <c r="AS201" s="36">
        <f>IF('Coding - Chris'!AS201='Coding - Carolyn'!AS201, 1, 0)</f>
        <v>1</v>
      </c>
      <c r="AT201" s="36">
        <f>IF('Coding - Chris'!AT201='Coding - Carolyn'!AT201, 1, 0)</f>
        <v>1</v>
      </c>
      <c r="AU201" s="36">
        <f>IF('Coding - Chris'!AU201='Coding - Carolyn'!AU201, 1, 0)</f>
        <v>1</v>
      </c>
      <c r="AV201" s="36">
        <f>IF('Coding - Chris'!AV201='Coding - Carolyn'!AV201, 1, 0)</f>
        <v>1</v>
      </c>
      <c r="AW201" s="36">
        <f>IF('Coding - Chris'!AW201='Coding - Carolyn'!AW201, 1, 0)</f>
        <v>1</v>
      </c>
      <c r="AX201" s="36">
        <f>IF('Coding - Chris'!AX201='Coding - Carolyn'!AX201, 1, 0)</f>
        <v>1</v>
      </c>
      <c r="AY201" s="36">
        <f>IF('Coding - Chris'!AY201='Coding - Carolyn'!AY201, 1, 0)</f>
        <v>1</v>
      </c>
      <c r="AZ201" s="36">
        <f>IF('Coding - Chris'!AZ201='Coding - Carolyn'!AZ201, 1, 0)</f>
        <v>1</v>
      </c>
      <c r="BB201" s="36">
        <f>IF('Coding - Chris'!BB201='Coding - Carolyn'!BB201, 1, 0)</f>
        <v>1</v>
      </c>
      <c r="BC201" s="36">
        <f>IF('Coding - Chris'!BC201='Coding - Carolyn'!BC201, 1, 0)</f>
        <v>1</v>
      </c>
      <c r="BD201" s="36">
        <f>IF('Coding - Chris'!BD201='Coding - Carolyn'!BD201, 1, 0)</f>
        <v>1</v>
      </c>
      <c r="BE201" s="36">
        <f>IF('Coding - Chris'!BE201='Coding - Carolyn'!BE201, 1, 0)</f>
        <v>1</v>
      </c>
      <c r="BF201" s="36">
        <f>IF('Coding - Chris'!BF201='Coding - Carolyn'!BF201, 1, 0)</f>
        <v>1</v>
      </c>
      <c r="BG201" s="36">
        <f>IF('Coding - Chris'!BG201='Coding - Carolyn'!BG201, 1, 0)</f>
        <v>1</v>
      </c>
      <c r="BH201" s="36">
        <f>IF('Coding - Chris'!BH201='Coding - Carolyn'!BH201, 1, 0)</f>
        <v>1</v>
      </c>
      <c r="BI201" s="36">
        <f>IF('Coding - Chris'!BI201='Coding - Carolyn'!BI201, 1, 0)</f>
        <v>1</v>
      </c>
      <c r="BJ201" s="36">
        <f>IF('Coding - Chris'!BJ201='Coding - Carolyn'!BJ201, 1, 0)</f>
        <v>1</v>
      </c>
      <c r="BK201" s="36">
        <f>IF('Coding - Chris'!BK201='Coding - Carolyn'!BK201, 1, 0)</f>
        <v>1</v>
      </c>
      <c r="BL201" s="36">
        <f>IF('Coding - Chris'!BL201='Coding - Carolyn'!BL201, 1, 0)</f>
        <v>1</v>
      </c>
      <c r="BM201" s="36">
        <f>IF('Coding - Chris'!BM201='Coding - Carolyn'!BM201, 1, 0)</f>
        <v>1</v>
      </c>
      <c r="BN201" s="36">
        <f>IF('Coding - Chris'!BN201='Coding - Carolyn'!BN201, 1, 0)</f>
        <v>1</v>
      </c>
      <c r="BO201" s="36">
        <f>IF('Coding - Chris'!BO201='Coding - Carolyn'!BO201, 1, 0)</f>
        <v>1</v>
      </c>
      <c r="BP201" s="36">
        <f>IF('Coding - Chris'!BP201='Coding - Carolyn'!BP201, 1, 0)</f>
        <v>1</v>
      </c>
      <c r="BQ201" s="36">
        <f>IF('Coding - Chris'!BQ201='Coding - Carolyn'!BQ201, 1, 0)</f>
        <v>1</v>
      </c>
      <c r="BR201" s="36">
        <f>IF('Coding - Chris'!BR201='Coding - Carolyn'!BR201, 1, 0)</f>
        <v>1</v>
      </c>
      <c r="BS201" s="36">
        <f>IF('Coding - Chris'!BS201='Coding - Carolyn'!BS201, 1, 0)</f>
        <v>1</v>
      </c>
      <c r="BT201" s="36">
        <f>IF('Coding - Chris'!BT201='Coding - Carolyn'!BT201, 1, 0)</f>
        <v>1</v>
      </c>
      <c r="BV201" s="36">
        <f>IF('Coding - Chris'!BV201='Coding - Carolyn'!BV201, 1, 0)</f>
        <v>1</v>
      </c>
    </row>
    <row r="202" spans="1:74" ht="15.95" thickBot="1">
      <c r="A202" s="52"/>
      <c r="H202" s="36">
        <f>IF('Coding - Chris'!H202='Coding - Carolyn'!H202, 1, 0)</f>
        <v>1</v>
      </c>
      <c r="I202" s="36">
        <f>IF('Coding - Chris'!I202='Coding - Carolyn'!I202, 1, 0)</f>
        <v>1</v>
      </c>
      <c r="J202" s="36">
        <f>IF('Coding - Chris'!J202='Coding - Carolyn'!J202, 1, 0)</f>
        <v>1</v>
      </c>
      <c r="K202" s="36">
        <f>IF('Coding - Chris'!K202='Coding - Carolyn'!K202, 1, 0)</f>
        <v>1</v>
      </c>
      <c r="L202" s="36">
        <f>IF('Coding - Chris'!L202='Coding - Carolyn'!L202, 1, 0)</f>
        <v>1</v>
      </c>
      <c r="M202" s="36">
        <f>IF('Coding - Chris'!M202='Coding - Carolyn'!M202, 1, 0)</f>
        <v>1</v>
      </c>
      <c r="O202" s="36">
        <f>IF('Coding - Chris'!O202='Coding - Carolyn'!O202, 1, 0)</f>
        <v>1</v>
      </c>
      <c r="P202" s="36">
        <f>IF('Coding - Chris'!P202='Coding - Carolyn'!P202, 1, 0)</f>
        <v>1</v>
      </c>
      <c r="Q202" s="36">
        <f>IF('Coding - Chris'!Q202='Coding - Carolyn'!Q202, 1, 0)</f>
        <v>1</v>
      </c>
      <c r="R202" s="36">
        <f>IF('Coding - Chris'!R202='Coding - Carolyn'!R202, 1, 0)</f>
        <v>1</v>
      </c>
      <c r="S202" s="36">
        <f>IF('Coding - Chris'!S202='Coding - Carolyn'!S202, 1, 0)</f>
        <v>1</v>
      </c>
      <c r="T202" s="36">
        <f>IF('Coding - Chris'!T202='Coding - Carolyn'!T202, 1, 0)</f>
        <v>1</v>
      </c>
      <c r="U202" s="36">
        <f>IF('Coding - Chris'!U202='Coding - Carolyn'!U202, 1, 0)</f>
        <v>1</v>
      </c>
      <c r="V202" s="36">
        <f>IF('Coding - Chris'!V202='Coding - Carolyn'!V202, 1, 0)</f>
        <v>1</v>
      </c>
      <c r="W202" s="36">
        <f>IF('Coding - Chris'!W202='Coding - Carolyn'!W202, 1, 0)</f>
        <v>1</v>
      </c>
      <c r="X202" s="36">
        <f>IF('Coding - Chris'!X202='Coding - Carolyn'!X202, 1, 0)</f>
        <v>1</v>
      </c>
      <c r="Y202" s="36">
        <f>IF('Coding - Chris'!Y202='Coding - Carolyn'!Y202, 1, 0)</f>
        <v>1</v>
      </c>
      <c r="Z202" s="36">
        <f>IF('Coding - Chris'!Z202='Coding - Carolyn'!Z202, 1, 0)</f>
        <v>1</v>
      </c>
      <c r="AA202" s="36">
        <f>IF('Coding - Chris'!AA202='Coding - Carolyn'!AA202, 1, 0)</f>
        <v>1</v>
      </c>
      <c r="AB202" s="36">
        <f>IF('Coding - Chris'!AB202='Coding - Carolyn'!AB202, 1, 0)</f>
        <v>1</v>
      </c>
      <c r="AC202" s="36">
        <f>IF('Coding - Chris'!AC202='Coding - Carolyn'!AC202, 1, 0)</f>
        <v>1</v>
      </c>
      <c r="AD202" s="36">
        <f>IF('Coding - Chris'!AD202='Coding - Carolyn'!AD202, 1, 0)</f>
        <v>1</v>
      </c>
      <c r="AE202" s="36">
        <f>IF('Coding - Chris'!AE202='Coding - Carolyn'!AE202, 1, 0)</f>
        <v>1</v>
      </c>
      <c r="AF202" s="36">
        <f>IF('Coding - Chris'!AF202='Coding - Carolyn'!AF202, 1, 0)</f>
        <v>1</v>
      </c>
      <c r="AH202" s="36">
        <f>IF('Coding - Chris'!AH202='Coding - Carolyn'!AH202, 1, 0)</f>
        <v>1</v>
      </c>
      <c r="AI202" s="36">
        <f>IF('Coding - Chris'!AI202='Coding - Carolyn'!AI202, 1, 0)</f>
        <v>1</v>
      </c>
      <c r="AJ202" s="36">
        <f>IF('Coding - Chris'!AJ202='Coding - Carolyn'!AJ202, 1, 0)</f>
        <v>1</v>
      </c>
      <c r="AK202" s="36">
        <f>IF('Coding - Chris'!AK202='Coding - Carolyn'!AK202, 1, 0)</f>
        <v>1</v>
      </c>
      <c r="AL202" s="36">
        <f>IF('Coding - Chris'!AL202='Coding - Carolyn'!AL202, 1, 0)</f>
        <v>1</v>
      </c>
      <c r="AM202" s="36">
        <f>IF('Coding - Chris'!AM202='Coding - Carolyn'!AM202, 1, 0)</f>
        <v>1</v>
      </c>
      <c r="AN202" s="36">
        <f>IF('Coding - Chris'!AN202='Coding - Carolyn'!AN202, 1, 0)</f>
        <v>1</v>
      </c>
      <c r="AO202" s="36">
        <f>IF('Coding - Chris'!AO202='Coding - Carolyn'!AO202, 1, 0)</f>
        <v>1</v>
      </c>
      <c r="AQ202" s="36">
        <f>IF('Coding - Chris'!AQ202='Coding - Carolyn'!AQ202, 1, 0)</f>
        <v>1</v>
      </c>
      <c r="AR202" s="36">
        <f>IF('Coding - Chris'!AR202='Coding - Carolyn'!AR202, 1, 0)</f>
        <v>1</v>
      </c>
      <c r="AS202" s="36">
        <f>IF('Coding - Chris'!AS202='Coding - Carolyn'!AS202, 1, 0)</f>
        <v>1</v>
      </c>
      <c r="AT202" s="36">
        <f>IF('Coding - Chris'!AT202='Coding - Carolyn'!AT202, 1, 0)</f>
        <v>1</v>
      </c>
      <c r="AU202" s="36">
        <f>IF('Coding - Chris'!AU202='Coding - Carolyn'!AU202, 1, 0)</f>
        <v>1</v>
      </c>
      <c r="AV202" s="36">
        <f>IF('Coding - Chris'!AV202='Coding - Carolyn'!AV202, 1, 0)</f>
        <v>1</v>
      </c>
      <c r="AW202" s="36">
        <f>IF('Coding - Chris'!AW202='Coding - Carolyn'!AW202, 1, 0)</f>
        <v>1</v>
      </c>
      <c r="AX202" s="36">
        <f>IF('Coding - Chris'!AX202='Coding - Carolyn'!AX202, 1, 0)</f>
        <v>1</v>
      </c>
      <c r="AY202" s="36">
        <f>IF('Coding - Chris'!AY202='Coding - Carolyn'!AY202, 1, 0)</f>
        <v>1</v>
      </c>
      <c r="AZ202" s="36">
        <f>IF('Coding - Chris'!AZ202='Coding - Carolyn'!AZ202, 1, 0)</f>
        <v>1</v>
      </c>
      <c r="BB202" s="36">
        <f>IF('Coding - Chris'!BB202='Coding - Carolyn'!BB202, 1, 0)</f>
        <v>1</v>
      </c>
      <c r="BC202" s="36">
        <f>IF('Coding - Chris'!BC202='Coding - Carolyn'!BC202, 1, 0)</f>
        <v>1</v>
      </c>
      <c r="BD202" s="36">
        <f>IF('Coding - Chris'!BD202='Coding - Carolyn'!BD202, 1, 0)</f>
        <v>1</v>
      </c>
      <c r="BE202" s="36">
        <f>IF('Coding - Chris'!BE202='Coding - Carolyn'!BE202, 1, 0)</f>
        <v>1</v>
      </c>
      <c r="BF202" s="36">
        <f>IF('Coding - Chris'!BF202='Coding - Carolyn'!BF202, 1, 0)</f>
        <v>1</v>
      </c>
      <c r="BG202" s="36">
        <f>IF('Coding - Chris'!BG202='Coding - Carolyn'!BG202, 1, 0)</f>
        <v>1</v>
      </c>
      <c r="BH202" s="36">
        <f>IF('Coding - Chris'!BH202='Coding - Carolyn'!BH202, 1, 0)</f>
        <v>1</v>
      </c>
      <c r="BI202" s="36">
        <f>IF('Coding - Chris'!BI202='Coding - Carolyn'!BI202, 1, 0)</f>
        <v>1</v>
      </c>
      <c r="BJ202" s="36">
        <f>IF('Coding - Chris'!BJ202='Coding - Carolyn'!BJ202, 1, 0)</f>
        <v>1</v>
      </c>
      <c r="BK202" s="36">
        <f>IF('Coding - Chris'!BK202='Coding - Carolyn'!BK202, 1, 0)</f>
        <v>1</v>
      </c>
      <c r="BL202" s="36">
        <f>IF('Coding - Chris'!BL202='Coding - Carolyn'!BL202, 1, 0)</f>
        <v>1</v>
      </c>
      <c r="BM202" s="36">
        <f>IF('Coding - Chris'!BM202='Coding - Carolyn'!BM202, 1, 0)</f>
        <v>1</v>
      </c>
      <c r="BN202" s="36">
        <f>IF('Coding - Chris'!BN202='Coding - Carolyn'!BN202, 1, 0)</f>
        <v>1</v>
      </c>
      <c r="BO202" s="36">
        <f>IF('Coding - Chris'!BO202='Coding - Carolyn'!BO202, 1, 0)</f>
        <v>1</v>
      </c>
      <c r="BP202" s="36">
        <f>IF('Coding - Chris'!BP202='Coding - Carolyn'!BP202, 1, 0)</f>
        <v>1</v>
      </c>
      <c r="BQ202" s="36">
        <f>IF('Coding - Chris'!BQ202='Coding - Carolyn'!BQ202, 1, 0)</f>
        <v>1</v>
      </c>
      <c r="BR202" s="36">
        <f>IF('Coding - Chris'!BR202='Coding - Carolyn'!BR202, 1, 0)</f>
        <v>1</v>
      </c>
      <c r="BS202" s="36">
        <f>IF('Coding - Chris'!BS202='Coding - Carolyn'!BS202, 1, 0)</f>
        <v>1</v>
      </c>
      <c r="BT202" s="36">
        <f>IF('Coding - Chris'!BT202='Coding - Carolyn'!BT202, 1, 0)</f>
        <v>1</v>
      </c>
      <c r="BV202" s="36">
        <f>IF('Coding - Chris'!BV202='Coding - Carolyn'!BV202, 1, 0)</f>
        <v>1</v>
      </c>
    </row>
    <row r="203" spans="1:74" ht="15.95" thickBot="1">
      <c r="A203" s="52">
        <v>379</v>
      </c>
      <c r="H203" s="36">
        <f>IF('Coding - Chris'!H203='Coding - Carolyn'!H203, 1, 0)</f>
        <v>1</v>
      </c>
      <c r="I203" s="36">
        <f>IF('Coding - Chris'!I203='Coding - Carolyn'!I203, 1, 0)</f>
        <v>1</v>
      </c>
      <c r="J203" s="36">
        <f>IF('Coding - Chris'!J203='Coding - Carolyn'!J203, 1, 0)</f>
        <v>1</v>
      </c>
      <c r="K203" s="36">
        <f>IF('Coding - Chris'!K203='Coding - Carolyn'!K203, 1, 0)</f>
        <v>1</v>
      </c>
      <c r="L203" s="36">
        <f>IF('Coding - Chris'!L203='Coding - Carolyn'!L203, 1, 0)</f>
        <v>1</v>
      </c>
      <c r="M203" s="36">
        <f>IF('Coding - Chris'!M203='Coding - Carolyn'!M203, 1, 0)</f>
        <v>1</v>
      </c>
      <c r="O203" s="36">
        <f>IF('Coding - Chris'!O203='Coding - Carolyn'!O203, 1, 0)</f>
        <v>1</v>
      </c>
      <c r="P203" s="36">
        <f>IF('Coding - Chris'!P203='Coding - Carolyn'!P203, 1, 0)</f>
        <v>1</v>
      </c>
      <c r="Q203" s="36">
        <f>IF('Coding - Chris'!Q203='Coding - Carolyn'!Q203, 1, 0)</f>
        <v>1</v>
      </c>
      <c r="R203" s="36">
        <f>IF('Coding - Chris'!R203='Coding - Carolyn'!R203, 1, 0)</f>
        <v>1</v>
      </c>
      <c r="S203" s="36">
        <f>IF('Coding - Chris'!S203='Coding - Carolyn'!S203, 1, 0)</f>
        <v>1</v>
      </c>
      <c r="T203" s="36">
        <f>IF('Coding - Chris'!T203='Coding - Carolyn'!T203, 1, 0)</f>
        <v>1</v>
      </c>
      <c r="U203" s="36">
        <f>IF('Coding - Chris'!U203='Coding - Carolyn'!U203, 1, 0)</f>
        <v>1</v>
      </c>
      <c r="V203" s="36">
        <f>IF('Coding - Chris'!V203='Coding - Carolyn'!V203, 1, 0)</f>
        <v>1</v>
      </c>
      <c r="W203" s="36">
        <f>IF('Coding - Chris'!W203='Coding - Carolyn'!W203, 1, 0)</f>
        <v>1</v>
      </c>
      <c r="X203" s="36">
        <f>IF('Coding - Chris'!X203='Coding - Carolyn'!X203, 1, 0)</f>
        <v>1</v>
      </c>
      <c r="Y203" s="36">
        <f>IF('Coding - Chris'!Y203='Coding - Carolyn'!Y203, 1, 0)</f>
        <v>1</v>
      </c>
      <c r="Z203" s="36">
        <f>IF('Coding - Chris'!Z203='Coding - Carolyn'!Z203, 1, 0)</f>
        <v>1</v>
      </c>
      <c r="AA203" s="36">
        <f>IF('Coding - Chris'!AA203='Coding - Carolyn'!AA203, 1, 0)</f>
        <v>1</v>
      </c>
      <c r="AB203" s="36">
        <f>IF('Coding - Chris'!AB203='Coding - Carolyn'!AB203, 1, 0)</f>
        <v>1</v>
      </c>
      <c r="AC203" s="36">
        <f>IF('Coding - Chris'!AC203='Coding - Carolyn'!AC203, 1, 0)</f>
        <v>1</v>
      </c>
      <c r="AD203" s="36">
        <f>IF('Coding - Chris'!AD203='Coding - Carolyn'!AD203, 1, 0)</f>
        <v>1</v>
      </c>
      <c r="AE203" s="36">
        <f>IF('Coding - Chris'!AE203='Coding - Carolyn'!AE203, 1, 0)</f>
        <v>1</v>
      </c>
      <c r="AF203" s="36">
        <f>IF('Coding - Chris'!AF203='Coding - Carolyn'!AF203, 1, 0)</f>
        <v>1</v>
      </c>
      <c r="AH203" s="36">
        <f>IF('Coding - Chris'!AH203='Coding - Carolyn'!AH203, 1, 0)</f>
        <v>1</v>
      </c>
      <c r="AI203" s="36">
        <f>IF('Coding - Chris'!AI203='Coding - Carolyn'!AI203, 1, 0)</f>
        <v>1</v>
      </c>
      <c r="AJ203" s="36">
        <f>IF('Coding - Chris'!AJ203='Coding - Carolyn'!AJ203, 1, 0)</f>
        <v>1</v>
      </c>
      <c r="AK203" s="36">
        <f>IF('Coding - Chris'!AK203='Coding - Carolyn'!AK203, 1, 0)</f>
        <v>1</v>
      </c>
      <c r="AL203" s="36">
        <f>IF('Coding - Chris'!AL203='Coding - Carolyn'!AL203, 1, 0)</f>
        <v>1</v>
      </c>
      <c r="AM203" s="36">
        <f>IF('Coding - Chris'!AM203='Coding - Carolyn'!AM203, 1, 0)</f>
        <v>1</v>
      </c>
      <c r="AN203" s="36">
        <f>IF('Coding - Chris'!AN203='Coding - Carolyn'!AN203, 1, 0)</f>
        <v>1</v>
      </c>
      <c r="AO203" s="36">
        <f>IF('Coding - Chris'!AO203='Coding - Carolyn'!AO203, 1, 0)</f>
        <v>1</v>
      </c>
      <c r="AQ203" s="36">
        <f>IF('Coding - Chris'!AQ203='Coding - Carolyn'!AQ203, 1, 0)</f>
        <v>1</v>
      </c>
      <c r="AR203" s="36">
        <f>IF('Coding - Chris'!AR203='Coding - Carolyn'!AR203, 1, 0)</f>
        <v>1</v>
      </c>
      <c r="AS203" s="36">
        <f>IF('Coding - Chris'!AS203='Coding - Carolyn'!AS203, 1, 0)</f>
        <v>1</v>
      </c>
      <c r="AT203" s="36">
        <f>IF('Coding - Chris'!AT203='Coding - Carolyn'!AT203, 1, 0)</f>
        <v>1</v>
      </c>
      <c r="AU203" s="36">
        <f>IF('Coding - Chris'!AU203='Coding - Carolyn'!AU203, 1, 0)</f>
        <v>1</v>
      </c>
      <c r="AV203" s="36">
        <f>IF('Coding - Chris'!AV203='Coding - Carolyn'!AV203, 1, 0)</f>
        <v>1</v>
      </c>
      <c r="AW203" s="36">
        <f>IF('Coding - Chris'!AW203='Coding - Carolyn'!AW203, 1, 0)</f>
        <v>1</v>
      </c>
      <c r="AX203" s="36">
        <f>IF('Coding - Chris'!AX203='Coding - Carolyn'!AX203, 1, 0)</f>
        <v>1</v>
      </c>
      <c r="AY203" s="36">
        <f>IF('Coding - Chris'!AY203='Coding - Carolyn'!AY203, 1, 0)</f>
        <v>1</v>
      </c>
      <c r="AZ203" s="36">
        <f>IF('Coding - Chris'!AZ203='Coding - Carolyn'!AZ203, 1, 0)</f>
        <v>1</v>
      </c>
      <c r="BB203" s="36">
        <f>IF('Coding - Chris'!BB203='Coding - Carolyn'!BB203, 1, 0)</f>
        <v>1</v>
      </c>
      <c r="BC203" s="36">
        <f>IF('Coding - Chris'!BC203='Coding - Carolyn'!BC203, 1, 0)</f>
        <v>1</v>
      </c>
      <c r="BD203" s="36">
        <f>IF('Coding - Chris'!BD203='Coding - Carolyn'!BD203, 1, 0)</f>
        <v>1</v>
      </c>
      <c r="BE203" s="36">
        <f>IF('Coding - Chris'!BE203='Coding - Carolyn'!BE203, 1, 0)</f>
        <v>1</v>
      </c>
      <c r="BF203" s="36">
        <f>IF('Coding - Chris'!BF203='Coding - Carolyn'!BF203, 1, 0)</f>
        <v>1</v>
      </c>
      <c r="BG203" s="36">
        <f>IF('Coding - Chris'!BG203='Coding - Carolyn'!BG203, 1, 0)</f>
        <v>1</v>
      </c>
      <c r="BH203" s="36">
        <f>IF('Coding - Chris'!BH203='Coding - Carolyn'!BH203, 1, 0)</f>
        <v>1</v>
      </c>
      <c r="BI203" s="36">
        <f>IF('Coding - Chris'!BI203='Coding - Carolyn'!BI203, 1, 0)</f>
        <v>1</v>
      </c>
      <c r="BJ203" s="36">
        <f>IF('Coding - Chris'!BJ203='Coding - Carolyn'!BJ203, 1, 0)</f>
        <v>1</v>
      </c>
      <c r="BK203" s="36">
        <f>IF('Coding - Chris'!BK203='Coding - Carolyn'!BK203, 1, 0)</f>
        <v>1</v>
      </c>
      <c r="BL203" s="36">
        <f>IF('Coding - Chris'!BL203='Coding - Carolyn'!BL203, 1, 0)</f>
        <v>1</v>
      </c>
      <c r="BM203" s="36">
        <f>IF('Coding - Chris'!BM203='Coding - Carolyn'!BM203, 1, 0)</f>
        <v>1</v>
      </c>
      <c r="BN203" s="36">
        <f>IF('Coding - Chris'!BN203='Coding - Carolyn'!BN203, 1, 0)</f>
        <v>1</v>
      </c>
      <c r="BO203" s="36">
        <f>IF('Coding - Chris'!BO203='Coding - Carolyn'!BO203, 1, 0)</f>
        <v>1</v>
      </c>
      <c r="BP203" s="36">
        <f>IF('Coding - Chris'!BP203='Coding - Carolyn'!BP203, 1, 0)</f>
        <v>1</v>
      </c>
      <c r="BQ203" s="36">
        <f>IF('Coding - Chris'!BQ203='Coding - Carolyn'!BQ203, 1, 0)</f>
        <v>1</v>
      </c>
      <c r="BR203" s="36">
        <f>IF('Coding - Chris'!BR203='Coding - Carolyn'!BR203, 1, 0)</f>
        <v>1</v>
      </c>
      <c r="BS203" s="36">
        <f>IF('Coding - Chris'!BS203='Coding - Carolyn'!BS203, 1, 0)</f>
        <v>1</v>
      </c>
      <c r="BT203" s="36">
        <f>IF('Coding - Chris'!BT203='Coding - Carolyn'!BT203, 1, 0)</f>
        <v>1</v>
      </c>
      <c r="BV203" s="36">
        <f>IF('Coding - Chris'!BV203='Coding - Carolyn'!BV203, 1, 0)</f>
        <v>1</v>
      </c>
    </row>
    <row r="204" spans="1:74" ht="15.95" thickBot="1">
      <c r="A204" s="52">
        <v>380</v>
      </c>
      <c r="H204" s="36">
        <f>IF('Coding - Chris'!H204='Coding - Carolyn'!H204, 1, 0)</f>
        <v>1</v>
      </c>
      <c r="I204" s="36">
        <f>IF('Coding - Chris'!I204='Coding - Carolyn'!I204, 1, 0)</f>
        <v>1</v>
      </c>
      <c r="J204" s="36">
        <f>IF('Coding - Chris'!J204='Coding - Carolyn'!J204, 1, 0)</f>
        <v>1</v>
      </c>
      <c r="K204" s="36">
        <f>IF('Coding - Chris'!K204='Coding - Carolyn'!K204, 1, 0)</f>
        <v>1</v>
      </c>
      <c r="L204" s="36">
        <f>IF('Coding - Chris'!L204='Coding - Carolyn'!L204, 1, 0)</f>
        <v>1</v>
      </c>
      <c r="M204" s="36">
        <f>IF('Coding - Chris'!M204='Coding - Carolyn'!M204, 1, 0)</f>
        <v>1</v>
      </c>
      <c r="O204" s="36">
        <f>IF('Coding - Chris'!O204='Coding - Carolyn'!O204, 1, 0)</f>
        <v>1</v>
      </c>
      <c r="P204" s="36">
        <f>IF('Coding - Chris'!P204='Coding - Carolyn'!P204, 1, 0)</f>
        <v>1</v>
      </c>
      <c r="Q204" s="36">
        <f>IF('Coding - Chris'!Q204='Coding - Carolyn'!Q204, 1, 0)</f>
        <v>1</v>
      </c>
      <c r="R204" s="36">
        <f>IF('Coding - Chris'!R204='Coding - Carolyn'!R204, 1, 0)</f>
        <v>1</v>
      </c>
      <c r="S204" s="36">
        <f>IF('Coding - Chris'!S204='Coding - Carolyn'!S204, 1, 0)</f>
        <v>1</v>
      </c>
      <c r="T204" s="36">
        <f>IF('Coding - Chris'!T204='Coding - Carolyn'!T204, 1, 0)</f>
        <v>1</v>
      </c>
      <c r="U204" s="36">
        <f>IF('Coding - Chris'!U204='Coding - Carolyn'!U204, 1, 0)</f>
        <v>1</v>
      </c>
      <c r="V204" s="36">
        <f>IF('Coding - Chris'!V204='Coding - Carolyn'!V204, 1, 0)</f>
        <v>1</v>
      </c>
      <c r="W204" s="36">
        <f>IF('Coding - Chris'!W204='Coding - Carolyn'!W204, 1, 0)</f>
        <v>1</v>
      </c>
      <c r="X204" s="36">
        <f>IF('Coding - Chris'!X204='Coding - Carolyn'!X204, 1, 0)</f>
        <v>1</v>
      </c>
      <c r="Y204" s="36">
        <f>IF('Coding - Chris'!Y204='Coding - Carolyn'!Y204, 1, 0)</f>
        <v>1</v>
      </c>
      <c r="Z204" s="36">
        <f>IF('Coding - Chris'!Z204='Coding - Carolyn'!Z204, 1, 0)</f>
        <v>1</v>
      </c>
      <c r="AA204" s="36">
        <f>IF('Coding - Chris'!AA204='Coding - Carolyn'!AA204, 1, 0)</f>
        <v>1</v>
      </c>
      <c r="AB204" s="36">
        <f>IF('Coding - Chris'!AB204='Coding - Carolyn'!AB204, 1, 0)</f>
        <v>1</v>
      </c>
      <c r="AC204" s="36">
        <f>IF('Coding - Chris'!AC204='Coding - Carolyn'!AC204, 1, 0)</f>
        <v>1</v>
      </c>
      <c r="AD204" s="36">
        <f>IF('Coding - Chris'!AD204='Coding - Carolyn'!AD204, 1, 0)</f>
        <v>1</v>
      </c>
      <c r="AE204" s="36">
        <f>IF('Coding - Chris'!AE204='Coding - Carolyn'!AE204, 1, 0)</f>
        <v>1</v>
      </c>
      <c r="AF204" s="36">
        <f>IF('Coding - Chris'!AF204='Coding - Carolyn'!AF204, 1, 0)</f>
        <v>1</v>
      </c>
      <c r="AH204" s="36">
        <f>IF('Coding - Chris'!AH204='Coding - Carolyn'!AH204, 1, 0)</f>
        <v>1</v>
      </c>
      <c r="AI204" s="36">
        <f>IF('Coding - Chris'!AI204='Coding - Carolyn'!AI204, 1, 0)</f>
        <v>1</v>
      </c>
      <c r="AJ204" s="36">
        <f>IF('Coding - Chris'!AJ204='Coding - Carolyn'!AJ204, 1, 0)</f>
        <v>1</v>
      </c>
      <c r="AK204" s="36">
        <f>IF('Coding - Chris'!AK204='Coding - Carolyn'!AK204, 1, 0)</f>
        <v>1</v>
      </c>
      <c r="AL204" s="36">
        <f>IF('Coding - Chris'!AL204='Coding - Carolyn'!AL204, 1, 0)</f>
        <v>1</v>
      </c>
      <c r="AM204" s="36">
        <f>IF('Coding - Chris'!AM204='Coding - Carolyn'!AM204, 1, 0)</f>
        <v>1</v>
      </c>
      <c r="AN204" s="36">
        <f>IF('Coding - Chris'!AN204='Coding - Carolyn'!AN204, 1, 0)</f>
        <v>1</v>
      </c>
      <c r="AO204" s="36">
        <f>IF('Coding - Chris'!AO204='Coding - Carolyn'!AO204, 1, 0)</f>
        <v>1</v>
      </c>
      <c r="AQ204" s="36">
        <f>IF('Coding - Chris'!AQ204='Coding - Carolyn'!AQ204, 1, 0)</f>
        <v>1</v>
      </c>
      <c r="AR204" s="36">
        <f>IF('Coding - Chris'!AR204='Coding - Carolyn'!AR204, 1, 0)</f>
        <v>1</v>
      </c>
      <c r="AS204" s="36">
        <f>IF('Coding - Chris'!AS204='Coding - Carolyn'!AS204, 1, 0)</f>
        <v>1</v>
      </c>
      <c r="AT204" s="36">
        <f>IF('Coding - Chris'!AT204='Coding - Carolyn'!AT204, 1, 0)</f>
        <v>1</v>
      </c>
      <c r="AU204" s="36">
        <f>IF('Coding - Chris'!AU204='Coding - Carolyn'!AU204, 1, 0)</f>
        <v>1</v>
      </c>
      <c r="AV204" s="36">
        <f>IF('Coding - Chris'!AV204='Coding - Carolyn'!AV204, 1, 0)</f>
        <v>1</v>
      </c>
      <c r="AW204" s="36">
        <f>IF('Coding - Chris'!AW204='Coding - Carolyn'!AW204, 1, 0)</f>
        <v>1</v>
      </c>
      <c r="AX204" s="36">
        <f>IF('Coding - Chris'!AX204='Coding - Carolyn'!AX204, 1, 0)</f>
        <v>1</v>
      </c>
      <c r="AY204" s="36">
        <f>IF('Coding - Chris'!AY204='Coding - Carolyn'!AY204, 1, 0)</f>
        <v>1</v>
      </c>
      <c r="AZ204" s="36">
        <f>IF('Coding - Chris'!AZ204='Coding - Carolyn'!AZ204, 1, 0)</f>
        <v>1</v>
      </c>
      <c r="BB204" s="36">
        <f>IF('Coding - Chris'!BB204='Coding - Carolyn'!BB204, 1, 0)</f>
        <v>1</v>
      </c>
      <c r="BC204" s="36">
        <f>IF('Coding - Chris'!BC204='Coding - Carolyn'!BC204, 1, 0)</f>
        <v>1</v>
      </c>
      <c r="BD204" s="36">
        <f>IF('Coding - Chris'!BD204='Coding - Carolyn'!BD204, 1, 0)</f>
        <v>1</v>
      </c>
      <c r="BE204" s="36">
        <f>IF('Coding - Chris'!BE204='Coding - Carolyn'!BE204, 1, 0)</f>
        <v>1</v>
      </c>
      <c r="BF204" s="36">
        <f>IF('Coding - Chris'!BF204='Coding - Carolyn'!BF204, 1, 0)</f>
        <v>1</v>
      </c>
      <c r="BG204" s="36">
        <f>IF('Coding - Chris'!BG204='Coding - Carolyn'!BG204, 1, 0)</f>
        <v>1</v>
      </c>
      <c r="BH204" s="36">
        <f>IF('Coding - Chris'!BH204='Coding - Carolyn'!BH204, 1, 0)</f>
        <v>1</v>
      </c>
      <c r="BI204" s="36">
        <f>IF('Coding - Chris'!BI204='Coding - Carolyn'!BI204, 1, 0)</f>
        <v>1</v>
      </c>
      <c r="BJ204" s="36">
        <f>IF('Coding - Chris'!BJ204='Coding - Carolyn'!BJ204, 1, 0)</f>
        <v>1</v>
      </c>
      <c r="BK204" s="36">
        <f>IF('Coding - Chris'!BK204='Coding - Carolyn'!BK204, 1, 0)</f>
        <v>1</v>
      </c>
      <c r="BL204" s="36">
        <f>IF('Coding - Chris'!BL204='Coding - Carolyn'!BL204, 1, 0)</f>
        <v>1</v>
      </c>
      <c r="BM204" s="36">
        <f>IF('Coding - Chris'!BM204='Coding - Carolyn'!BM204, 1, 0)</f>
        <v>1</v>
      </c>
      <c r="BN204" s="36">
        <f>IF('Coding - Chris'!BN204='Coding - Carolyn'!BN204, 1, 0)</f>
        <v>1</v>
      </c>
      <c r="BO204" s="36">
        <f>IF('Coding - Chris'!BO204='Coding - Carolyn'!BO204, 1, 0)</f>
        <v>1</v>
      </c>
      <c r="BP204" s="36">
        <f>IF('Coding - Chris'!BP204='Coding - Carolyn'!BP204, 1, 0)</f>
        <v>1</v>
      </c>
      <c r="BQ204" s="36">
        <f>IF('Coding - Chris'!BQ204='Coding - Carolyn'!BQ204, 1, 0)</f>
        <v>1</v>
      </c>
      <c r="BR204" s="36">
        <f>IF('Coding - Chris'!BR204='Coding - Carolyn'!BR204, 1, 0)</f>
        <v>1</v>
      </c>
      <c r="BS204" s="36">
        <f>IF('Coding - Chris'!BS204='Coding - Carolyn'!BS204, 1, 0)</f>
        <v>1</v>
      </c>
      <c r="BT204" s="36">
        <f>IF('Coding - Chris'!BT204='Coding - Carolyn'!BT204, 1, 0)</f>
        <v>1</v>
      </c>
      <c r="BV204" s="36">
        <f>IF('Coding - Chris'!BV204='Coding - Carolyn'!BV204, 1, 0)</f>
        <v>1</v>
      </c>
    </row>
    <row r="205" spans="1:74" ht="15.95" thickBot="1">
      <c r="A205" s="52">
        <v>382</v>
      </c>
      <c r="H205" s="36">
        <f>IF('Coding - Chris'!H205='Coding - Carolyn'!H205, 1, 0)</f>
        <v>1</v>
      </c>
      <c r="I205" s="36">
        <f>IF('Coding - Chris'!I205='Coding - Carolyn'!I205, 1, 0)</f>
        <v>1</v>
      </c>
      <c r="J205" s="36">
        <f>IF('Coding - Chris'!J205='Coding - Carolyn'!J205, 1, 0)</f>
        <v>1</v>
      </c>
      <c r="K205" s="36">
        <f>IF('Coding - Chris'!K205='Coding - Carolyn'!K205, 1, 0)</f>
        <v>1</v>
      </c>
      <c r="L205" s="36">
        <f>IF('Coding - Chris'!L205='Coding - Carolyn'!L205, 1, 0)</f>
        <v>1</v>
      </c>
      <c r="M205" s="36">
        <f>IF('Coding - Chris'!M205='Coding - Carolyn'!M205, 1, 0)</f>
        <v>1</v>
      </c>
      <c r="O205" s="36">
        <f>IF('Coding - Chris'!O205='Coding - Carolyn'!O205, 1, 0)</f>
        <v>1</v>
      </c>
      <c r="P205" s="36">
        <f>IF('Coding - Chris'!P205='Coding - Carolyn'!P205, 1, 0)</f>
        <v>1</v>
      </c>
      <c r="Q205" s="36">
        <f>IF('Coding - Chris'!Q205='Coding - Carolyn'!Q205, 1, 0)</f>
        <v>1</v>
      </c>
      <c r="R205" s="36">
        <f>IF('Coding - Chris'!R205='Coding - Carolyn'!R205, 1, 0)</f>
        <v>1</v>
      </c>
      <c r="S205" s="36">
        <f>IF('Coding - Chris'!S205='Coding - Carolyn'!S205, 1, 0)</f>
        <v>1</v>
      </c>
      <c r="T205" s="36">
        <f>IF('Coding - Chris'!T205='Coding - Carolyn'!T205, 1, 0)</f>
        <v>1</v>
      </c>
      <c r="U205" s="36">
        <f>IF('Coding - Chris'!U205='Coding - Carolyn'!U205, 1, 0)</f>
        <v>1</v>
      </c>
      <c r="V205" s="36">
        <f>IF('Coding - Chris'!V205='Coding - Carolyn'!V205, 1, 0)</f>
        <v>1</v>
      </c>
      <c r="W205" s="36">
        <f>IF('Coding - Chris'!W205='Coding - Carolyn'!W205, 1, 0)</f>
        <v>1</v>
      </c>
      <c r="X205" s="36">
        <f>IF('Coding - Chris'!X205='Coding - Carolyn'!X205, 1, 0)</f>
        <v>1</v>
      </c>
      <c r="Y205" s="36">
        <f>IF('Coding - Chris'!Y205='Coding - Carolyn'!Y205, 1, 0)</f>
        <v>1</v>
      </c>
      <c r="Z205" s="36">
        <f>IF('Coding - Chris'!Z205='Coding - Carolyn'!Z205, 1, 0)</f>
        <v>1</v>
      </c>
      <c r="AA205" s="36">
        <f>IF('Coding - Chris'!AA205='Coding - Carolyn'!AA205, 1, 0)</f>
        <v>1</v>
      </c>
      <c r="AB205" s="36">
        <f>IF('Coding - Chris'!AB205='Coding - Carolyn'!AB205, 1, 0)</f>
        <v>1</v>
      </c>
      <c r="AC205" s="36">
        <f>IF('Coding - Chris'!AC205='Coding - Carolyn'!AC205, 1, 0)</f>
        <v>1</v>
      </c>
      <c r="AD205" s="36">
        <f>IF('Coding - Chris'!AD205='Coding - Carolyn'!AD205, 1, 0)</f>
        <v>1</v>
      </c>
      <c r="AE205" s="36">
        <f>IF('Coding - Chris'!AE205='Coding - Carolyn'!AE205, 1, 0)</f>
        <v>1</v>
      </c>
      <c r="AF205" s="36">
        <f>IF('Coding - Chris'!AF205='Coding - Carolyn'!AF205, 1, 0)</f>
        <v>1</v>
      </c>
      <c r="AH205" s="36">
        <f>IF('Coding - Chris'!AH205='Coding - Carolyn'!AH205, 1, 0)</f>
        <v>1</v>
      </c>
      <c r="AI205" s="36">
        <f>IF('Coding - Chris'!AI205='Coding - Carolyn'!AI205, 1, 0)</f>
        <v>1</v>
      </c>
      <c r="AJ205" s="36">
        <f>IF('Coding - Chris'!AJ205='Coding - Carolyn'!AJ205, 1, 0)</f>
        <v>1</v>
      </c>
      <c r="AK205" s="36">
        <f>IF('Coding - Chris'!AK205='Coding - Carolyn'!AK205, 1, 0)</f>
        <v>1</v>
      </c>
      <c r="AL205" s="36">
        <f>IF('Coding - Chris'!AL205='Coding - Carolyn'!AL205, 1, 0)</f>
        <v>1</v>
      </c>
      <c r="AM205" s="36">
        <f>IF('Coding - Chris'!AM205='Coding - Carolyn'!AM205, 1, 0)</f>
        <v>1</v>
      </c>
      <c r="AN205" s="36">
        <f>IF('Coding - Chris'!AN205='Coding - Carolyn'!AN205, 1, 0)</f>
        <v>1</v>
      </c>
      <c r="AO205" s="36">
        <f>IF('Coding - Chris'!AO205='Coding - Carolyn'!AO205, 1, 0)</f>
        <v>1</v>
      </c>
      <c r="AQ205" s="36">
        <f>IF('Coding - Chris'!AQ205='Coding - Carolyn'!AQ205, 1, 0)</f>
        <v>1</v>
      </c>
      <c r="AR205" s="36">
        <f>IF('Coding - Chris'!AR205='Coding - Carolyn'!AR205, 1, 0)</f>
        <v>1</v>
      </c>
      <c r="AS205" s="36">
        <f>IF('Coding - Chris'!AS205='Coding - Carolyn'!AS205, 1, 0)</f>
        <v>1</v>
      </c>
      <c r="AT205" s="36">
        <f>IF('Coding - Chris'!AT205='Coding - Carolyn'!AT205, 1, 0)</f>
        <v>1</v>
      </c>
      <c r="AU205" s="36">
        <f>IF('Coding - Chris'!AU205='Coding - Carolyn'!AU205, 1, 0)</f>
        <v>1</v>
      </c>
      <c r="AV205" s="36">
        <f>IF('Coding - Chris'!AV205='Coding - Carolyn'!AV205, 1, 0)</f>
        <v>1</v>
      </c>
      <c r="AW205" s="36">
        <f>IF('Coding - Chris'!AW205='Coding - Carolyn'!AW205, 1, 0)</f>
        <v>1</v>
      </c>
      <c r="AX205" s="36">
        <f>IF('Coding - Chris'!AX205='Coding - Carolyn'!AX205, 1, 0)</f>
        <v>1</v>
      </c>
      <c r="AY205" s="36">
        <f>IF('Coding - Chris'!AY205='Coding - Carolyn'!AY205, 1, 0)</f>
        <v>1</v>
      </c>
      <c r="AZ205" s="36">
        <f>IF('Coding - Chris'!AZ205='Coding - Carolyn'!AZ205, 1, 0)</f>
        <v>1</v>
      </c>
      <c r="BB205" s="36">
        <f>IF('Coding - Chris'!BB205='Coding - Carolyn'!BB205, 1, 0)</f>
        <v>1</v>
      </c>
      <c r="BC205" s="36">
        <f>IF('Coding - Chris'!BC205='Coding - Carolyn'!BC205, 1, 0)</f>
        <v>1</v>
      </c>
      <c r="BD205" s="36">
        <f>IF('Coding - Chris'!BD205='Coding - Carolyn'!BD205, 1, 0)</f>
        <v>1</v>
      </c>
      <c r="BE205" s="36">
        <f>IF('Coding - Chris'!BE205='Coding - Carolyn'!BE205, 1, 0)</f>
        <v>1</v>
      </c>
      <c r="BF205" s="36">
        <f>IF('Coding - Chris'!BF205='Coding - Carolyn'!BF205, 1, 0)</f>
        <v>1</v>
      </c>
      <c r="BG205" s="36">
        <f>IF('Coding - Chris'!BG205='Coding - Carolyn'!BG205, 1, 0)</f>
        <v>1</v>
      </c>
      <c r="BH205" s="36">
        <f>IF('Coding - Chris'!BH205='Coding - Carolyn'!BH205, 1, 0)</f>
        <v>1</v>
      </c>
      <c r="BI205" s="36">
        <f>IF('Coding - Chris'!BI205='Coding - Carolyn'!BI205, 1, 0)</f>
        <v>1</v>
      </c>
      <c r="BJ205" s="36">
        <f>IF('Coding - Chris'!BJ205='Coding - Carolyn'!BJ205, 1, 0)</f>
        <v>1</v>
      </c>
      <c r="BK205" s="36">
        <f>IF('Coding - Chris'!BK205='Coding - Carolyn'!BK205, 1, 0)</f>
        <v>1</v>
      </c>
      <c r="BL205" s="36">
        <f>IF('Coding - Chris'!BL205='Coding - Carolyn'!BL205, 1, 0)</f>
        <v>1</v>
      </c>
      <c r="BM205" s="36">
        <f>IF('Coding - Chris'!BM205='Coding - Carolyn'!BM205, 1, 0)</f>
        <v>1</v>
      </c>
      <c r="BN205" s="36">
        <f>IF('Coding - Chris'!BN205='Coding - Carolyn'!BN205, 1, 0)</f>
        <v>1</v>
      </c>
      <c r="BO205" s="36">
        <f>IF('Coding - Chris'!BO205='Coding - Carolyn'!BO205, 1, 0)</f>
        <v>1</v>
      </c>
      <c r="BP205" s="36">
        <f>IF('Coding - Chris'!BP205='Coding - Carolyn'!BP205, 1, 0)</f>
        <v>1</v>
      </c>
      <c r="BQ205" s="36">
        <f>IF('Coding - Chris'!BQ205='Coding - Carolyn'!BQ205, 1, 0)</f>
        <v>1</v>
      </c>
      <c r="BR205" s="36">
        <f>IF('Coding - Chris'!BR205='Coding - Carolyn'!BR205, 1, 0)</f>
        <v>1</v>
      </c>
      <c r="BS205" s="36">
        <f>IF('Coding - Chris'!BS205='Coding - Carolyn'!BS205, 1, 0)</f>
        <v>1</v>
      </c>
      <c r="BT205" s="36">
        <f>IF('Coding - Chris'!BT205='Coding - Carolyn'!BT205, 1, 0)</f>
        <v>1</v>
      </c>
      <c r="BV205" s="36">
        <f>IF('Coding - Chris'!BV205='Coding - Carolyn'!BV205, 1, 0)</f>
        <v>1</v>
      </c>
    </row>
    <row r="206" spans="1:74" ht="15.95" thickBot="1">
      <c r="A206" s="52"/>
      <c r="H206" s="36">
        <f>IF('Coding - Chris'!H206='Coding - Carolyn'!H206, 1, 0)</f>
        <v>1</v>
      </c>
      <c r="I206" s="36">
        <f>IF('Coding - Chris'!I206='Coding - Carolyn'!I206, 1, 0)</f>
        <v>1</v>
      </c>
      <c r="J206" s="36">
        <f>IF('Coding - Chris'!J206='Coding - Carolyn'!J206, 1, 0)</f>
        <v>1</v>
      </c>
      <c r="K206" s="36">
        <f>IF('Coding - Chris'!K206='Coding - Carolyn'!K206, 1, 0)</f>
        <v>1</v>
      </c>
      <c r="L206" s="36">
        <f>IF('Coding - Chris'!L206='Coding - Carolyn'!L206, 1, 0)</f>
        <v>1</v>
      </c>
      <c r="M206" s="36">
        <f>IF('Coding - Chris'!M206='Coding - Carolyn'!M206, 1, 0)</f>
        <v>1</v>
      </c>
      <c r="O206" s="36">
        <f>IF('Coding - Chris'!O206='Coding - Carolyn'!O206, 1, 0)</f>
        <v>1</v>
      </c>
      <c r="P206" s="36">
        <f>IF('Coding - Chris'!P206='Coding - Carolyn'!P206, 1, 0)</f>
        <v>1</v>
      </c>
      <c r="Q206" s="36">
        <f>IF('Coding - Chris'!Q206='Coding - Carolyn'!Q206, 1, 0)</f>
        <v>1</v>
      </c>
      <c r="R206" s="36">
        <f>IF('Coding - Chris'!R206='Coding - Carolyn'!R206, 1, 0)</f>
        <v>1</v>
      </c>
      <c r="S206" s="36">
        <f>IF('Coding - Chris'!S206='Coding - Carolyn'!S206, 1, 0)</f>
        <v>1</v>
      </c>
      <c r="T206" s="36">
        <f>IF('Coding - Chris'!T206='Coding - Carolyn'!T206, 1, 0)</f>
        <v>1</v>
      </c>
      <c r="U206" s="36">
        <f>IF('Coding - Chris'!U206='Coding - Carolyn'!U206, 1, 0)</f>
        <v>1</v>
      </c>
      <c r="V206" s="36">
        <f>IF('Coding - Chris'!V206='Coding - Carolyn'!V206, 1, 0)</f>
        <v>1</v>
      </c>
      <c r="W206" s="36">
        <f>IF('Coding - Chris'!W206='Coding - Carolyn'!W206, 1, 0)</f>
        <v>1</v>
      </c>
      <c r="X206" s="36">
        <f>IF('Coding - Chris'!X206='Coding - Carolyn'!X206, 1, 0)</f>
        <v>1</v>
      </c>
      <c r="Y206" s="36">
        <f>IF('Coding - Chris'!Y206='Coding - Carolyn'!Y206, 1, 0)</f>
        <v>1</v>
      </c>
      <c r="Z206" s="36">
        <f>IF('Coding - Chris'!Z206='Coding - Carolyn'!Z206, 1, 0)</f>
        <v>1</v>
      </c>
      <c r="AA206" s="36">
        <f>IF('Coding - Chris'!AA206='Coding - Carolyn'!AA206, 1, 0)</f>
        <v>1</v>
      </c>
      <c r="AB206" s="36">
        <f>IF('Coding - Chris'!AB206='Coding - Carolyn'!AB206, 1, 0)</f>
        <v>1</v>
      </c>
      <c r="AC206" s="36">
        <f>IF('Coding - Chris'!AC206='Coding - Carolyn'!AC206, 1, 0)</f>
        <v>1</v>
      </c>
      <c r="AD206" s="36">
        <f>IF('Coding - Chris'!AD206='Coding - Carolyn'!AD206, 1, 0)</f>
        <v>1</v>
      </c>
      <c r="AE206" s="36">
        <f>IF('Coding - Chris'!AE206='Coding - Carolyn'!AE206, 1, 0)</f>
        <v>1</v>
      </c>
      <c r="AF206" s="36">
        <f>IF('Coding - Chris'!AF206='Coding - Carolyn'!AF206, 1, 0)</f>
        <v>1</v>
      </c>
      <c r="AH206" s="36">
        <f>IF('Coding - Chris'!AH206='Coding - Carolyn'!AH206, 1, 0)</f>
        <v>1</v>
      </c>
      <c r="AI206" s="36">
        <f>IF('Coding - Chris'!AI206='Coding - Carolyn'!AI206, 1, 0)</f>
        <v>1</v>
      </c>
      <c r="AJ206" s="36">
        <f>IF('Coding - Chris'!AJ206='Coding - Carolyn'!AJ206, 1, 0)</f>
        <v>1</v>
      </c>
      <c r="AK206" s="36">
        <f>IF('Coding - Chris'!AK206='Coding - Carolyn'!AK206, 1, 0)</f>
        <v>1</v>
      </c>
      <c r="AL206" s="36">
        <f>IF('Coding - Chris'!AL206='Coding - Carolyn'!AL206, 1, 0)</f>
        <v>1</v>
      </c>
      <c r="AM206" s="36">
        <f>IF('Coding - Chris'!AM206='Coding - Carolyn'!AM206, 1, 0)</f>
        <v>1</v>
      </c>
      <c r="AN206" s="36">
        <f>IF('Coding - Chris'!AN206='Coding - Carolyn'!AN206, 1, 0)</f>
        <v>1</v>
      </c>
      <c r="AO206" s="36">
        <f>IF('Coding - Chris'!AO206='Coding - Carolyn'!AO206, 1, 0)</f>
        <v>1</v>
      </c>
      <c r="AQ206" s="36">
        <f>IF('Coding - Chris'!AQ206='Coding - Carolyn'!AQ206, 1, 0)</f>
        <v>1</v>
      </c>
      <c r="AR206" s="36">
        <f>IF('Coding - Chris'!AR206='Coding - Carolyn'!AR206, 1, 0)</f>
        <v>1</v>
      </c>
      <c r="AS206" s="36">
        <f>IF('Coding - Chris'!AS206='Coding - Carolyn'!AS206, 1, 0)</f>
        <v>1</v>
      </c>
      <c r="AT206" s="36">
        <f>IF('Coding - Chris'!AT206='Coding - Carolyn'!AT206, 1, 0)</f>
        <v>1</v>
      </c>
      <c r="AU206" s="36">
        <f>IF('Coding - Chris'!AU206='Coding - Carolyn'!AU206, 1, 0)</f>
        <v>1</v>
      </c>
      <c r="AV206" s="36">
        <f>IF('Coding - Chris'!AV206='Coding - Carolyn'!AV206, 1, 0)</f>
        <v>1</v>
      </c>
      <c r="AW206" s="36">
        <f>IF('Coding - Chris'!AW206='Coding - Carolyn'!AW206, 1, 0)</f>
        <v>1</v>
      </c>
      <c r="AX206" s="36">
        <f>IF('Coding - Chris'!AX206='Coding - Carolyn'!AX206, 1, 0)</f>
        <v>1</v>
      </c>
      <c r="AY206" s="36">
        <f>IF('Coding - Chris'!AY206='Coding - Carolyn'!AY206, 1, 0)</f>
        <v>1</v>
      </c>
      <c r="AZ206" s="36">
        <f>IF('Coding - Chris'!AZ206='Coding - Carolyn'!AZ206, 1, 0)</f>
        <v>1</v>
      </c>
      <c r="BB206" s="36">
        <f>IF('Coding - Chris'!BB206='Coding - Carolyn'!BB206, 1, 0)</f>
        <v>1</v>
      </c>
      <c r="BC206" s="36">
        <f>IF('Coding - Chris'!BC206='Coding - Carolyn'!BC206, 1, 0)</f>
        <v>1</v>
      </c>
      <c r="BD206" s="36">
        <f>IF('Coding - Chris'!BD206='Coding - Carolyn'!BD206, 1, 0)</f>
        <v>1</v>
      </c>
      <c r="BE206" s="36">
        <f>IF('Coding - Chris'!BE206='Coding - Carolyn'!BE206, 1, 0)</f>
        <v>1</v>
      </c>
      <c r="BF206" s="36">
        <f>IF('Coding - Chris'!BF206='Coding - Carolyn'!BF206, 1, 0)</f>
        <v>1</v>
      </c>
      <c r="BG206" s="36">
        <f>IF('Coding - Chris'!BG206='Coding - Carolyn'!BG206, 1, 0)</f>
        <v>1</v>
      </c>
      <c r="BH206" s="36">
        <f>IF('Coding - Chris'!BH206='Coding - Carolyn'!BH206, 1, 0)</f>
        <v>1</v>
      </c>
      <c r="BI206" s="36">
        <f>IF('Coding - Chris'!BI206='Coding - Carolyn'!BI206, 1, 0)</f>
        <v>1</v>
      </c>
      <c r="BJ206" s="36">
        <f>IF('Coding - Chris'!BJ206='Coding - Carolyn'!BJ206, 1, 0)</f>
        <v>1</v>
      </c>
      <c r="BK206" s="36">
        <f>IF('Coding - Chris'!BK206='Coding - Carolyn'!BK206, 1, 0)</f>
        <v>1</v>
      </c>
      <c r="BL206" s="36">
        <f>IF('Coding - Chris'!BL206='Coding - Carolyn'!BL206, 1, 0)</f>
        <v>1</v>
      </c>
      <c r="BM206" s="36">
        <f>IF('Coding - Chris'!BM206='Coding - Carolyn'!BM206, 1, 0)</f>
        <v>1</v>
      </c>
      <c r="BN206" s="36">
        <f>IF('Coding - Chris'!BN206='Coding - Carolyn'!BN206, 1, 0)</f>
        <v>1</v>
      </c>
      <c r="BO206" s="36">
        <f>IF('Coding - Chris'!BO206='Coding - Carolyn'!BO206, 1, 0)</f>
        <v>1</v>
      </c>
      <c r="BP206" s="36">
        <f>IF('Coding - Chris'!BP206='Coding - Carolyn'!BP206, 1, 0)</f>
        <v>1</v>
      </c>
      <c r="BQ206" s="36">
        <f>IF('Coding - Chris'!BQ206='Coding - Carolyn'!BQ206, 1, 0)</f>
        <v>1</v>
      </c>
      <c r="BR206" s="36">
        <f>IF('Coding - Chris'!BR206='Coding - Carolyn'!BR206, 1, 0)</f>
        <v>1</v>
      </c>
      <c r="BS206" s="36">
        <f>IF('Coding - Chris'!BS206='Coding - Carolyn'!BS206, 1, 0)</f>
        <v>1</v>
      </c>
      <c r="BT206" s="36">
        <f>IF('Coding - Chris'!BT206='Coding - Carolyn'!BT206, 1, 0)</f>
        <v>1</v>
      </c>
      <c r="BV206" s="36">
        <f>IF('Coding - Chris'!BV206='Coding - Carolyn'!BV206, 1, 0)</f>
        <v>1</v>
      </c>
    </row>
    <row r="207" spans="1:74" ht="15.95" thickBot="1">
      <c r="A207" s="52">
        <v>384</v>
      </c>
      <c r="H207" s="36">
        <f>IF('Coding - Chris'!H207='Coding - Carolyn'!H207, 1, 0)</f>
        <v>1</v>
      </c>
      <c r="I207" s="36">
        <f>IF('Coding - Chris'!I207='Coding - Carolyn'!I207, 1, 0)</f>
        <v>1</v>
      </c>
      <c r="J207" s="36">
        <f>IF('Coding - Chris'!J207='Coding - Carolyn'!J207, 1, 0)</f>
        <v>1</v>
      </c>
      <c r="K207" s="36">
        <f>IF('Coding - Chris'!K207='Coding - Carolyn'!K207, 1, 0)</f>
        <v>1</v>
      </c>
      <c r="L207" s="36">
        <f>IF('Coding - Chris'!L207='Coding - Carolyn'!L207, 1, 0)</f>
        <v>1</v>
      </c>
      <c r="M207" s="36">
        <f>IF('Coding - Chris'!M207='Coding - Carolyn'!M207, 1, 0)</f>
        <v>1</v>
      </c>
      <c r="O207" s="36">
        <f>IF('Coding - Chris'!O207='Coding - Carolyn'!O207, 1, 0)</f>
        <v>1</v>
      </c>
      <c r="P207" s="36">
        <f>IF('Coding - Chris'!P207='Coding - Carolyn'!P207, 1, 0)</f>
        <v>1</v>
      </c>
      <c r="Q207" s="36">
        <f>IF('Coding - Chris'!Q207='Coding - Carolyn'!Q207, 1, 0)</f>
        <v>1</v>
      </c>
      <c r="R207" s="36">
        <f>IF('Coding - Chris'!R207='Coding - Carolyn'!R207, 1, 0)</f>
        <v>1</v>
      </c>
      <c r="S207" s="36">
        <f>IF('Coding - Chris'!S207='Coding - Carolyn'!S207, 1, 0)</f>
        <v>1</v>
      </c>
      <c r="T207" s="36">
        <f>IF('Coding - Chris'!T207='Coding - Carolyn'!T207, 1, 0)</f>
        <v>1</v>
      </c>
      <c r="U207" s="36">
        <f>IF('Coding - Chris'!U207='Coding - Carolyn'!U207, 1, 0)</f>
        <v>1</v>
      </c>
      <c r="V207" s="36">
        <f>IF('Coding - Chris'!V207='Coding - Carolyn'!V207, 1, 0)</f>
        <v>1</v>
      </c>
      <c r="W207" s="36">
        <f>IF('Coding - Chris'!W207='Coding - Carolyn'!W207, 1, 0)</f>
        <v>1</v>
      </c>
      <c r="X207" s="36">
        <f>IF('Coding - Chris'!X207='Coding - Carolyn'!X207, 1, 0)</f>
        <v>1</v>
      </c>
      <c r="Y207" s="36">
        <f>IF('Coding - Chris'!Y207='Coding - Carolyn'!Y207, 1, 0)</f>
        <v>1</v>
      </c>
      <c r="Z207" s="36">
        <f>IF('Coding - Chris'!Z207='Coding - Carolyn'!Z207, 1, 0)</f>
        <v>1</v>
      </c>
      <c r="AA207" s="36">
        <f>IF('Coding - Chris'!AA207='Coding - Carolyn'!AA207, 1, 0)</f>
        <v>1</v>
      </c>
      <c r="AB207" s="36">
        <f>IF('Coding - Chris'!AB207='Coding - Carolyn'!AB207, 1, 0)</f>
        <v>1</v>
      </c>
      <c r="AC207" s="36">
        <f>IF('Coding - Chris'!AC207='Coding - Carolyn'!AC207, 1, 0)</f>
        <v>1</v>
      </c>
      <c r="AD207" s="36">
        <f>IF('Coding - Chris'!AD207='Coding - Carolyn'!AD207, 1, 0)</f>
        <v>1</v>
      </c>
      <c r="AE207" s="36">
        <f>IF('Coding - Chris'!AE207='Coding - Carolyn'!AE207, 1, 0)</f>
        <v>1</v>
      </c>
      <c r="AF207" s="36">
        <f>IF('Coding - Chris'!AF207='Coding - Carolyn'!AF207, 1, 0)</f>
        <v>1</v>
      </c>
      <c r="AH207" s="36">
        <f>IF('Coding - Chris'!AH207='Coding - Carolyn'!AH207, 1, 0)</f>
        <v>1</v>
      </c>
      <c r="AI207" s="36">
        <f>IF('Coding - Chris'!AI207='Coding - Carolyn'!AI207, 1, 0)</f>
        <v>1</v>
      </c>
      <c r="AJ207" s="36">
        <f>IF('Coding - Chris'!AJ207='Coding - Carolyn'!AJ207, 1, 0)</f>
        <v>1</v>
      </c>
      <c r="AK207" s="36">
        <f>IF('Coding - Chris'!AK207='Coding - Carolyn'!AK207, 1, 0)</f>
        <v>1</v>
      </c>
      <c r="AL207" s="36">
        <f>IF('Coding - Chris'!AL207='Coding - Carolyn'!AL207, 1, 0)</f>
        <v>1</v>
      </c>
      <c r="AM207" s="36">
        <f>IF('Coding - Chris'!AM207='Coding - Carolyn'!AM207, 1, 0)</f>
        <v>1</v>
      </c>
      <c r="AN207" s="36">
        <f>IF('Coding - Chris'!AN207='Coding - Carolyn'!AN207, 1, 0)</f>
        <v>1</v>
      </c>
      <c r="AO207" s="36">
        <f>IF('Coding - Chris'!AO207='Coding - Carolyn'!AO207, 1, 0)</f>
        <v>1</v>
      </c>
      <c r="AQ207" s="36">
        <f>IF('Coding - Chris'!AQ207='Coding - Carolyn'!AQ207, 1, 0)</f>
        <v>1</v>
      </c>
      <c r="AR207" s="36">
        <f>IF('Coding - Chris'!AR207='Coding - Carolyn'!AR207, 1, 0)</f>
        <v>1</v>
      </c>
      <c r="AS207" s="36">
        <f>IF('Coding - Chris'!AS207='Coding - Carolyn'!AS207, 1, 0)</f>
        <v>1</v>
      </c>
      <c r="AT207" s="36">
        <f>IF('Coding - Chris'!AT207='Coding - Carolyn'!AT207, 1, 0)</f>
        <v>1</v>
      </c>
      <c r="AU207" s="36">
        <f>IF('Coding - Chris'!AU207='Coding - Carolyn'!AU207, 1, 0)</f>
        <v>1</v>
      </c>
      <c r="AV207" s="36">
        <f>IF('Coding - Chris'!AV207='Coding - Carolyn'!AV207, 1, 0)</f>
        <v>1</v>
      </c>
      <c r="AW207" s="36">
        <f>IF('Coding - Chris'!AW207='Coding - Carolyn'!AW207, 1, 0)</f>
        <v>1</v>
      </c>
      <c r="AX207" s="36">
        <f>IF('Coding - Chris'!AX207='Coding - Carolyn'!AX207, 1, 0)</f>
        <v>1</v>
      </c>
      <c r="AY207" s="36">
        <f>IF('Coding - Chris'!AY207='Coding - Carolyn'!AY207, 1, 0)</f>
        <v>1</v>
      </c>
      <c r="AZ207" s="36">
        <f>IF('Coding - Chris'!AZ207='Coding - Carolyn'!AZ207, 1, 0)</f>
        <v>1</v>
      </c>
      <c r="BB207" s="36">
        <f>IF('Coding - Chris'!BB207='Coding - Carolyn'!BB207, 1, 0)</f>
        <v>1</v>
      </c>
      <c r="BC207" s="36">
        <f>IF('Coding - Chris'!BC207='Coding - Carolyn'!BC207, 1, 0)</f>
        <v>1</v>
      </c>
      <c r="BD207" s="36">
        <f>IF('Coding - Chris'!BD207='Coding - Carolyn'!BD207, 1, 0)</f>
        <v>1</v>
      </c>
      <c r="BE207" s="36">
        <f>IF('Coding - Chris'!BE207='Coding - Carolyn'!BE207, 1, 0)</f>
        <v>1</v>
      </c>
      <c r="BF207" s="36">
        <f>IF('Coding - Chris'!BF207='Coding - Carolyn'!BF207, 1, 0)</f>
        <v>1</v>
      </c>
      <c r="BG207" s="36">
        <f>IF('Coding - Chris'!BG207='Coding - Carolyn'!BG207, 1, 0)</f>
        <v>1</v>
      </c>
      <c r="BH207" s="36">
        <f>IF('Coding - Chris'!BH207='Coding - Carolyn'!BH207, 1, 0)</f>
        <v>1</v>
      </c>
      <c r="BI207" s="36">
        <f>IF('Coding - Chris'!BI207='Coding - Carolyn'!BI207, 1, 0)</f>
        <v>1</v>
      </c>
      <c r="BJ207" s="36">
        <f>IF('Coding - Chris'!BJ207='Coding - Carolyn'!BJ207, 1, 0)</f>
        <v>1</v>
      </c>
      <c r="BK207" s="36">
        <f>IF('Coding - Chris'!BK207='Coding - Carolyn'!BK207, 1, 0)</f>
        <v>1</v>
      </c>
      <c r="BL207" s="36">
        <f>IF('Coding - Chris'!BL207='Coding - Carolyn'!BL207, 1, 0)</f>
        <v>1</v>
      </c>
      <c r="BM207" s="36">
        <f>IF('Coding - Chris'!BM207='Coding - Carolyn'!BM207, 1, 0)</f>
        <v>1</v>
      </c>
      <c r="BN207" s="36">
        <f>IF('Coding - Chris'!BN207='Coding - Carolyn'!BN207, 1, 0)</f>
        <v>1</v>
      </c>
      <c r="BO207" s="36">
        <f>IF('Coding - Chris'!BO207='Coding - Carolyn'!BO207, 1, 0)</f>
        <v>1</v>
      </c>
      <c r="BP207" s="36">
        <f>IF('Coding - Chris'!BP207='Coding - Carolyn'!BP207, 1, 0)</f>
        <v>1</v>
      </c>
      <c r="BQ207" s="36">
        <f>IF('Coding - Chris'!BQ207='Coding - Carolyn'!BQ207, 1, 0)</f>
        <v>1</v>
      </c>
      <c r="BR207" s="36">
        <f>IF('Coding - Chris'!BR207='Coding - Carolyn'!BR207, 1, 0)</f>
        <v>1</v>
      </c>
      <c r="BS207" s="36">
        <f>IF('Coding - Chris'!BS207='Coding - Carolyn'!BS207, 1, 0)</f>
        <v>1</v>
      </c>
      <c r="BT207" s="36">
        <f>IF('Coding - Chris'!BT207='Coding - Carolyn'!BT207, 1, 0)</f>
        <v>1</v>
      </c>
      <c r="BV207" s="36">
        <f>IF('Coding - Chris'!BV207='Coding - Carolyn'!BV207, 1, 0)</f>
        <v>1</v>
      </c>
    </row>
    <row r="208" spans="1:74" ht="15.95" thickBot="1">
      <c r="A208" s="52">
        <v>385</v>
      </c>
      <c r="H208" s="36">
        <f>IF('Coding - Chris'!H208='Coding - Carolyn'!H208, 1, 0)</f>
        <v>1</v>
      </c>
      <c r="I208" s="36">
        <f>IF('Coding - Chris'!I208='Coding - Carolyn'!I208, 1, 0)</f>
        <v>1</v>
      </c>
      <c r="J208" s="36">
        <f>IF('Coding - Chris'!J208='Coding - Carolyn'!J208, 1, 0)</f>
        <v>1</v>
      </c>
      <c r="K208" s="36">
        <f>IF('Coding - Chris'!K208='Coding - Carolyn'!K208, 1, 0)</f>
        <v>1</v>
      </c>
      <c r="L208" s="36">
        <f>IF('Coding - Chris'!L208='Coding - Carolyn'!L208, 1, 0)</f>
        <v>1</v>
      </c>
      <c r="M208" s="36">
        <f>IF('Coding - Chris'!M208='Coding - Carolyn'!M208, 1, 0)</f>
        <v>1</v>
      </c>
      <c r="O208" s="36">
        <f>IF('Coding - Chris'!O208='Coding - Carolyn'!O208, 1, 0)</f>
        <v>1</v>
      </c>
      <c r="P208" s="36">
        <f>IF('Coding - Chris'!P208='Coding - Carolyn'!P208, 1, 0)</f>
        <v>1</v>
      </c>
      <c r="Q208" s="36">
        <f>IF('Coding - Chris'!Q208='Coding - Carolyn'!Q208, 1, 0)</f>
        <v>1</v>
      </c>
      <c r="R208" s="36">
        <f>IF('Coding - Chris'!R208='Coding - Carolyn'!R208, 1, 0)</f>
        <v>1</v>
      </c>
      <c r="S208" s="36">
        <f>IF('Coding - Chris'!S208='Coding - Carolyn'!S208, 1, 0)</f>
        <v>1</v>
      </c>
      <c r="T208" s="36">
        <f>IF('Coding - Chris'!T208='Coding - Carolyn'!T208, 1, 0)</f>
        <v>1</v>
      </c>
      <c r="U208" s="36">
        <f>IF('Coding - Chris'!U208='Coding - Carolyn'!U208, 1, 0)</f>
        <v>1</v>
      </c>
      <c r="V208" s="36">
        <f>IF('Coding - Chris'!V208='Coding - Carolyn'!V208, 1, 0)</f>
        <v>1</v>
      </c>
      <c r="W208" s="36">
        <f>IF('Coding - Chris'!W208='Coding - Carolyn'!W208, 1, 0)</f>
        <v>1</v>
      </c>
      <c r="X208" s="36">
        <f>IF('Coding - Chris'!X208='Coding - Carolyn'!X208, 1, 0)</f>
        <v>1</v>
      </c>
      <c r="Y208" s="36">
        <f>IF('Coding - Chris'!Y208='Coding - Carolyn'!Y208, 1, 0)</f>
        <v>1</v>
      </c>
      <c r="Z208" s="36">
        <f>IF('Coding - Chris'!Z208='Coding - Carolyn'!Z208, 1, 0)</f>
        <v>1</v>
      </c>
      <c r="AA208" s="36">
        <f>IF('Coding - Chris'!AA208='Coding - Carolyn'!AA208, 1, 0)</f>
        <v>1</v>
      </c>
      <c r="AB208" s="36">
        <f>IF('Coding - Chris'!AB208='Coding - Carolyn'!AB208, 1, 0)</f>
        <v>1</v>
      </c>
      <c r="AC208" s="36">
        <f>IF('Coding - Chris'!AC208='Coding - Carolyn'!AC208, 1, 0)</f>
        <v>1</v>
      </c>
      <c r="AD208" s="36">
        <f>IF('Coding - Chris'!AD208='Coding - Carolyn'!AD208, 1, 0)</f>
        <v>1</v>
      </c>
      <c r="AE208" s="36">
        <f>IF('Coding - Chris'!AE208='Coding - Carolyn'!AE208, 1, 0)</f>
        <v>1</v>
      </c>
      <c r="AF208" s="36">
        <f>IF('Coding - Chris'!AF208='Coding - Carolyn'!AF208, 1, 0)</f>
        <v>1</v>
      </c>
      <c r="AH208" s="36">
        <f>IF('Coding - Chris'!AH208='Coding - Carolyn'!AH208, 1, 0)</f>
        <v>1</v>
      </c>
      <c r="AI208" s="36">
        <f>IF('Coding - Chris'!AI208='Coding - Carolyn'!AI208, 1, 0)</f>
        <v>1</v>
      </c>
      <c r="AJ208" s="36">
        <f>IF('Coding - Chris'!AJ208='Coding - Carolyn'!AJ208, 1, 0)</f>
        <v>1</v>
      </c>
      <c r="AK208" s="36">
        <f>IF('Coding - Chris'!AK208='Coding - Carolyn'!AK208, 1, 0)</f>
        <v>1</v>
      </c>
      <c r="AL208" s="36">
        <f>IF('Coding - Chris'!AL208='Coding - Carolyn'!AL208, 1, 0)</f>
        <v>1</v>
      </c>
      <c r="AM208" s="36">
        <f>IF('Coding - Chris'!AM208='Coding - Carolyn'!AM208, 1, 0)</f>
        <v>1</v>
      </c>
      <c r="AN208" s="36">
        <f>IF('Coding - Chris'!AN208='Coding - Carolyn'!AN208, 1, 0)</f>
        <v>1</v>
      </c>
      <c r="AO208" s="36">
        <f>IF('Coding - Chris'!AO208='Coding - Carolyn'!AO208, 1, 0)</f>
        <v>1</v>
      </c>
      <c r="AQ208" s="36">
        <f>IF('Coding - Chris'!AQ208='Coding - Carolyn'!AQ208, 1, 0)</f>
        <v>1</v>
      </c>
      <c r="AR208" s="36">
        <f>IF('Coding - Chris'!AR208='Coding - Carolyn'!AR208, 1, 0)</f>
        <v>1</v>
      </c>
      <c r="AS208" s="36">
        <f>IF('Coding - Chris'!AS208='Coding - Carolyn'!AS208, 1, 0)</f>
        <v>1</v>
      </c>
      <c r="AT208" s="36">
        <f>IF('Coding - Chris'!AT208='Coding - Carolyn'!AT208, 1, 0)</f>
        <v>1</v>
      </c>
      <c r="AU208" s="36">
        <f>IF('Coding - Chris'!AU208='Coding - Carolyn'!AU208, 1, 0)</f>
        <v>1</v>
      </c>
      <c r="AV208" s="36">
        <f>IF('Coding - Chris'!AV208='Coding - Carolyn'!AV208, 1, 0)</f>
        <v>1</v>
      </c>
      <c r="AW208" s="36">
        <f>IF('Coding - Chris'!AW208='Coding - Carolyn'!AW208, 1, 0)</f>
        <v>1</v>
      </c>
      <c r="AX208" s="36">
        <f>IF('Coding - Chris'!AX208='Coding - Carolyn'!AX208, 1, 0)</f>
        <v>1</v>
      </c>
      <c r="AY208" s="36">
        <f>IF('Coding - Chris'!AY208='Coding - Carolyn'!AY208, 1, 0)</f>
        <v>1</v>
      </c>
      <c r="AZ208" s="36">
        <f>IF('Coding - Chris'!AZ208='Coding - Carolyn'!AZ208, 1, 0)</f>
        <v>1</v>
      </c>
      <c r="BB208" s="36">
        <f>IF('Coding - Chris'!BB208='Coding - Carolyn'!BB208, 1, 0)</f>
        <v>1</v>
      </c>
      <c r="BC208" s="36">
        <f>IF('Coding - Chris'!BC208='Coding - Carolyn'!BC208, 1, 0)</f>
        <v>1</v>
      </c>
      <c r="BD208" s="36">
        <f>IF('Coding - Chris'!BD208='Coding - Carolyn'!BD208, 1, 0)</f>
        <v>1</v>
      </c>
      <c r="BE208" s="36">
        <f>IF('Coding - Chris'!BE208='Coding - Carolyn'!BE208, 1, 0)</f>
        <v>1</v>
      </c>
      <c r="BF208" s="36">
        <f>IF('Coding - Chris'!BF208='Coding - Carolyn'!BF208, 1, 0)</f>
        <v>1</v>
      </c>
      <c r="BG208" s="36">
        <f>IF('Coding - Chris'!BG208='Coding - Carolyn'!BG208, 1, 0)</f>
        <v>1</v>
      </c>
      <c r="BH208" s="36">
        <f>IF('Coding - Chris'!BH208='Coding - Carolyn'!BH208, 1, 0)</f>
        <v>1</v>
      </c>
      <c r="BI208" s="36">
        <f>IF('Coding - Chris'!BI208='Coding - Carolyn'!BI208, 1, 0)</f>
        <v>1</v>
      </c>
      <c r="BJ208" s="36">
        <f>IF('Coding - Chris'!BJ208='Coding - Carolyn'!BJ208, 1, 0)</f>
        <v>1</v>
      </c>
      <c r="BK208" s="36">
        <f>IF('Coding - Chris'!BK208='Coding - Carolyn'!BK208, 1, 0)</f>
        <v>1</v>
      </c>
      <c r="BL208" s="36">
        <f>IF('Coding - Chris'!BL208='Coding - Carolyn'!BL208, 1, 0)</f>
        <v>1</v>
      </c>
      <c r="BM208" s="36">
        <f>IF('Coding - Chris'!BM208='Coding - Carolyn'!BM208, 1, 0)</f>
        <v>1</v>
      </c>
      <c r="BN208" s="36">
        <f>IF('Coding - Chris'!BN208='Coding - Carolyn'!BN208, 1, 0)</f>
        <v>1</v>
      </c>
      <c r="BO208" s="36">
        <f>IF('Coding - Chris'!BO208='Coding - Carolyn'!BO208, 1, 0)</f>
        <v>1</v>
      </c>
      <c r="BP208" s="36">
        <f>IF('Coding - Chris'!BP208='Coding - Carolyn'!BP208, 1, 0)</f>
        <v>1</v>
      </c>
      <c r="BQ208" s="36">
        <f>IF('Coding - Chris'!BQ208='Coding - Carolyn'!BQ208, 1, 0)</f>
        <v>1</v>
      </c>
      <c r="BR208" s="36">
        <f>IF('Coding - Chris'!BR208='Coding - Carolyn'!BR208, 1, 0)</f>
        <v>1</v>
      </c>
      <c r="BS208" s="36">
        <f>IF('Coding - Chris'!BS208='Coding - Carolyn'!BS208, 1, 0)</f>
        <v>1</v>
      </c>
      <c r="BT208" s="36">
        <f>IF('Coding - Chris'!BT208='Coding - Carolyn'!BT208, 1, 0)</f>
        <v>1</v>
      </c>
      <c r="BV208" s="36">
        <f>IF('Coding - Chris'!BV208='Coding - Carolyn'!BV208, 1, 0)</f>
        <v>1</v>
      </c>
    </row>
    <row r="209" spans="1:74" ht="15.95" thickBot="1">
      <c r="A209">
        <v>389</v>
      </c>
      <c r="H209" s="36">
        <f>IF('Coding - Chris'!H209='Coding - Carolyn'!H209, 1, 0)</f>
        <v>1</v>
      </c>
      <c r="I209" s="36">
        <f>IF('Coding - Chris'!I209='Coding - Carolyn'!I209, 1, 0)</f>
        <v>1</v>
      </c>
      <c r="J209" s="36">
        <f>IF('Coding - Chris'!J209='Coding - Carolyn'!J209, 1, 0)</f>
        <v>1</v>
      </c>
      <c r="K209" s="36">
        <f>IF('Coding - Chris'!K209='Coding - Carolyn'!K209, 1, 0)</f>
        <v>1</v>
      </c>
      <c r="L209" s="36">
        <f>IF('Coding - Chris'!L209='Coding - Carolyn'!L209, 1, 0)</f>
        <v>1</v>
      </c>
      <c r="M209" s="36">
        <f>IF('Coding - Chris'!M209='Coding - Carolyn'!M209, 1, 0)</f>
        <v>1</v>
      </c>
      <c r="O209" s="36">
        <f>IF('Coding - Chris'!O209='Coding - Carolyn'!O209, 1, 0)</f>
        <v>1</v>
      </c>
      <c r="P209" s="36">
        <f>IF('Coding - Chris'!P209='Coding - Carolyn'!P209, 1, 0)</f>
        <v>1</v>
      </c>
      <c r="Q209" s="36">
        <f>IF('Coding - Chris'!Q209='Coding - Carolyn'!Q209, 1, 0)</f>
        <v>1</v>
      </c>
      <c r="R209" s="36">
        <f>IF('Coding - Chris'!R209='Coding - Carolyn'!R209, 1, 0)</f>
        <v>1</v>
      </c>
      <c r="S209" s="36">
        <f>IF('Coding - Chris'!S209='Coding - Carolyn'!S209, 1, 0)</f>
        <v>1</v>
      </c>
      <c r="T209" s="36">
        <f>IF('Coding - Chris'!T209='Coding - Carolyn'!T209, 1, 0)</f>
        <v>1</v>
      </c>
      <c r="U209" s="36">
        <f>IF('Coding - Chris'!U209='Coding - Carolyn'!U209, 1, 0)</f>
        <v>1</v>
      </c>
      <c r="V209" s="36">
        <f>IF('Coding - Chris'!V209='Coding - Carolyn'!V209, 1, 0)</f>
        <v>1</v>
      </c>
      <c r="W209" s="36">
        <f>IF('Coding - Chris'!W209='Coding - Carolyn'!W209, 1, 0)</f>
        <v>1</v>
      </c>
      <c r="X209" s="36">
        <f>IF('Coding - Chris'!X209='Coding - Carolyn'!X209, 1, 0)</f>
        <v>1</v>
      </c>
      <c r="Y209" s="36">
        <f>IF('Coding - Chris'!Y209='Coding - Carolyn'!Y209, 1, 0)</f>
        <v>1</v>
      </c>
      <c r="Z209" s="36">
        <f>IF('Coding - Chris'!Z209='Coding - Carolyn'!Z209, 1, 0)</f>
        <v>1</v>
      </c>
      <c r="AA209" s="36">
        <f>IF('Coding - Chris'!AA209='Coding - Carolyn'!AA209, 1, 0)</f>
        <v>1</v>
      </c>
      <c r="AB209" s="36">
        <f>IF('Coding - Chris'!AB209='Coding - Carolyn'!AB209, 1, 0)</f>
        <v>1</v>
      </c>
      <c r="AC209" s="36">
        <f>IF('Coding - Chris'!AC209='Coding - Carolyn'!AC209, 1, 0)</f>
        <v>1</v>
      </c>
      <c r="AD209" s="36">
        <f>IF('Coding - Chris'!AD209='Coding - Carolyn'!AD209, 1, 0)</f>
        <v>1</v>
      </c>
      <c r="AE209" s="36">
        <f>IF('Coding - Chris'!AE209='Coding - Carolyn'!AE209, 1, 0)</f>
        <v>1</v>
      </c>
      <c r="AF209" s="36">
        <f>IF('Coding - Chris'!AF209='Coding - Carolyn'!AF209, 1, 0)</f>
        <v>1</v>
      </c>
      <c r="AH209" s="36">
        <f>IF('Coding - Chris'!AH209='Coding - Carolyn'!AH209, 1, 0)</f>
        <v>1</v>
      </c>
      <c r="AI209" s="36">
        <f>IF('Coding - Chris'!AI209='Coding - Carolyn'!AI209, 1, 0)</f>
        <v>1</v>
      </c>
      <c r="AJ209" s="36">
        <f>IF('Coding - Chris'!AJ209='Coding - Carolyn'!AJ209, 1, 0)</f>
        <v>1</v>
      </c>
      <c r="AK209" s="36">
        <f>IF('Coding - Chris'!AK209='Coding - Carolyn'!AK209, 1, 0)</f>
        <v>1</v>
      </c>
      <c r="AL209" s="36">
        <f>IF('Coding - Chris'!AL209='Coding - Carolyn'!AL209, 1, 0)</f>
        <v>1</v>
      </c>
      <c r="AM209" s="36">
        <f>IF('Coding - Chris'!AM209='Coding - Carolyn'!AM209, 1, 0)</f>
        <v>1</v>
      </c>
      <c r="AN209" s="36">
        <f>IF('Coding - Chris'!AN209='Coding - Carolyn'!AN209, 1, 0)</f>
        <v>1</v>
      </c>
      <c r="AO209" s="36">
        <f>IF('Coding - Chris'!AO209='Coding - Carolyn'!AO209, 1, 0)</f>
        <v>1</v>
      </c>
      <c r="AQ209" s="36">
        <f>IF('Coding - Chris'!AQ209='Coding - Carolyn'!AQ209, 1, 0)</f>
        <v>1</v>
      </c>
      <c r="AR209" s="36">
        <f>IF('Coding - Chris'!AR209='Coding - Carolyn'!AR209, 1, 0)</f>
        <v>1</v>
      </c>
      <c r="AS209" s="36">
        <f>IF('Coding - Chris'!AS209='Coding - Carolyn'!AS209, 1, 0)</f>
        <v>1</v>
      </c>
      <c r="AT209" s="36">
        <f>IF('Coding - Chris'!AT209='Coding - Carolyn'!AT209, 1, 0)</f>
        <v>1</v>
      </c>
      <c r="AU209" s="36">
        <f>IF('Coding - Chris'!AU209='Coding - Carolyn'!AU209, 1, 0)</f>
        <v>1</v>
      </c>
      <c r="AV209" s="36">
        <f>IF('Coding - Chris'!AV209='Coding - Carolyn'!AV209, 1, 0)</f>
        <v>1</v>
      </c>
      <c r="AW209" s="36">
        <f>IF('Coding - Chris'!AW209='Coding - Carolyn'!AW209, 1, 0)</f>
        <v>1</v>
      </c>
      <c r="AX209" s="36">
        <f>IF('Coding - Chris'!AX209='Coding - Carolyn'!AX209, 1, 0)</f>
        <v>1</v>
      </c>
      <c r="AY209" s="36">
        <f>IF('Coding - Chris'!AY209='Coding - Carolyn'!AY209, 1, 0)</f>
        <v>1</v>
      </c>
      <c r="AZ209" s="36">
        <f>IF('Coding - Chris'!AZ209='Coding - Carolyn'!AZ209, 1, 0)</f>
        <v>1</v>
      </c>
      <c r="BB209" s="36">
        <f>IF('Coding - Chris'!BB209='Coding - Carolyn'!BB209, 1, 0)</f>
        <v>1</v>
      </c>
      <c r="BC209" s="36">
        <f>IF('Coding - Chris'!BC209='Coding - Carolyn'!BC209, 1, 0)</f>
        <v>1</v>
      </c>
      <c r="BD209" s="36">
        <f>IF('Coding - Chris'!BD209='Coding - Carolyn'!BD209, 1, 0)</f>
        <v>1</v>
      </c>
      <c r="BE209" s="36">
        <f>IF('Coding - Chris'!BE209='Coding - Carolyn'!BE209, 1, 0)</f>
        <v>1</v>
      </c>
      <c r="BF209" s="36">
        <f>IF('Coding - Chris'!BF209='Coding - Carolyn'!BF209, 1, 0)</f>
        <v>1</v>
      </c>
      <c r="BG209" s="36">
        <f>IF('Coding - Chris'!BG209='Coding - Carolyn'!BG209, 1, 0)</f>
        <v>1</v>
      </c>
      <c r="BH209" s="36">
        <f>IF('Coding - Chris'!BH209='Coding - Carolyn'!BH209, 1, 0)</f>
        <v>1</v>
      </c>
      <c r="BI209" s="36">
        <f>IF('Coding - Chris'!BI209='Coding - Carolyn'!BI209, 1, 0)</f>
        <v>1</v>
      </c>
      <c r="BJ209" s="36">
        <f>IF('Coding - Chris'!BJ209='Coding - Carolyn'!BJ209, 1, 0)</f>
        <v>1</v>
      </c>
      <c r="BK209" s="36">
        <f>IF('Coding - Chris'!BK209='Coding - Carolyn'!BK209, 1, 0)</f>
        <v>1</v>
      </c>
      <c r="BL209" s="36">
        <f>IF('Coding - Chris'!BL209='Coding - Carolyn'!BL209, 1, 0)</f>
        <v>1</v>
      </c>
      <c r="BM209" s="36">
        <f>IF('Coding - Chris'!BM209='Coding - Carolyn'!BM209, 1, 0)</f>
        <v>1</v>
      </c>
      <c r="BN209" s="36">
        <f>IF('Coding - Chris'!BN209='Coding - Carolyn'!BN209, 1, 0)</f>
        <v>1</v>
      </c>
      <c r="BO209" s="36">
        <f>IF('Coding - Chris'!BO209='Coding - Carolyn'!BO209, 1, 0)</f>
        <v>1</v>
      </c>
      <c r="BP209" s="36">
        <f>IF('Coding - Chris'!BP209='Coding - Carolyn'!BP209, 1, 0)</f>
        <v>1</v>
      </c>
      <c r="BQ209" s="36">
        <f>IF('Coding - Chris'!BQ209='Coding - Carolyn'!BQ209, 1, 0)</f>
        <v>1</v>
      </c>
      <c r="BR209" s="36">
        <f>IF('Coding - Chris'!BR209='Coding - Carolyn'!BR209, 1, 0)</f>
        <v>1</v>
      </c>
      <c r="BS209" s="36">
        <f>IF('Coding - Chris'!BS209='Coding - Carolyn'!BS209, 1, 0)</f>
        <v>1</v>
      </c>
      <c r="BT209" s="36">
        <f>IF('Coding - Chris'!BT209='Coding - Carolyn'!BT209, 1, 0)</f>
        <v>1</v>
      </c>
      <c r="BV209" s="36">
        <f>IF('Coding - Chris'!BV209='Coding - Carolyn'!BV209, 1, 0)</f>
        <v>1</v>
      </c>
    </row>
    <row r="210" spans="1:74" ht="15.95" thickBot="1">
      <c r="H210" s="36">
        <f>IF('Coding - Chris'!H210='Coding - Carolyn'!H210, 1, 0)</f>
        <v>1</v>
      </c>
      <c r="I210" s="36">
        <f>IF('Coding - Chris'!I210='Coding - Carolyn'!I210, 1, 0)</f>
        <v>1</v>
      </c>
      <c r="J210" s="36">
        <f>IF('Coding - Chris'!J210='Coding - Carolyn'!J210, 1, 0)</f>
        <v>1</v>
      </c>
      <c r="K210" s="36">
        <f>IF('Coding - Chris'!K210='Coding - Carolyn'!K210, 1, 0)</f>
        <v>1</v>
      </c>
      <c r="L210" s="36">
        <f>IF('Coding - Chris'!L210='Coding - Carolyn'!L210, 1, 0)</f>
        <v>1</v>
      </c>
      <c r="M210" s="36">
        <f>IF('Coding - Chris'!M210='Coding - Carolyn'!M210, 1, 0)</f>
        <v>1</v>
      </c>
      <c r="O210" s="36">
        <f>IF('Coding - Chris'!O210='Coding - Carolyn'!O210, 1, 0)</f>
        <v>1</v>
      </c>
      <c r="P210" s="36">
        <f>IF('Coding - Chris'!P210='Coding - Carolyn'!P210, 1, 0)</f>
        <v>1</v>
      </c>
      <c r="Q210" s="36">
        <f>IF('Coding - Chris'!Q210='Coding - Carolyn'!Q210, 1, 0)</f>
        <v>1</v>
      </c>
      <c r="R210" s="36">
        <f>IF('Coding - Chris'!R210='Coding - Carolyn'!R210, 1, 0)</f>
        <v>1</v>
      </c>
      <c r="S210" s="36">
        <f>IF('Coding - Chris'!S210='Coding - Carolyn'!S210, 1, 0)</f>
        <v>1</v>
      </c>
      <c r="T210" s="36">
        <f>IF('Coding - Chris'!T210='Coding - Carolyn'!T210, 1, 0)</f>
        <v>1</v>
      </c>
      <c r="U210" s="36">
        <f>IF('Coding - Chris'!U210='Coding - Carolyn'!U210, 1, 0)</f>
        <v>1</v>
      </c>
      <c r="V210" s="36">
        <f>IF('Coding - Chris'!V210='Coding - Carolyn'!V210, 1, 0)</f>
        <v>1</v>
      </c>
      <c r="W210" s="36">
        <f>IF('Coding - Chris'!W210='Coding - Carolyn'!W210, 1, 0)</f>
        <v>1</v>
      </c>
      <c r="X210" s="36">
        <f>IF('Coding - Chris'!X210='Coding - Carolyn'!X210, 1, 0)</f>
        <v>1</v>
      </c>
      <c r="Y210" s="36">
        <f>IF('Coding - Chris'!Y210='Coding - Carolyn'!Y210, 1, 0)</f>
        <v>1</v>
      </c>
      <c r="Z210" s="36">
        <f>IF('Coding - Chris'!Z210='Coding - Carolyn'!Z210, 1, 0)</f>
        <v>1</v>
      </c>
      <c r="AA210" s="36">
        <f>IF('Coding - Chris'!AA210='Coding - Carolyn'!AA210, 1, 0)</f>
        <v>1</v>
      </c>
      <c r="AB210" s="36">
        <f>IF('Coding - Chris'!AB210='Coding - Carolyn'!AB210, 1, 0)</f>
        <v>1</v>
      </c>
      <c r="AC210" s="36">
        <f>IF('Coding - Chris'!AC210='Coding - Carolyn'!AC210, 1, 0)</f>
        <v>1</v>
      </c>
      <c r="AD210" s="36">
        <f>IF('Coding - Chris'!AD210='Coding - Carolyn'!AD210, 1, 0)</f>
        <v>1</v>
      </c>
      <c r="AE210" s="36">
        <f>IF('Coding - Chris'!AE210='Coding - Carolyn'!AE210, 1, 0)</f>
        <v>1</v>
      </c>
      <c r="AF210" s="36">
        <f>IF('Coding - Chris'!AF210='Coding - Carolyn'!AF210, 1, 0)</f>
        <v>1</v>
      </c>
      <c r="AH210" s="36">
        <f>IF('Coding - Chris'!AH210='Coding - Carolyn'!AH210, 1, 0)</f>
        <v>1</v>
      </c>
      <c r="AI210" s="36">
        <f>IF('Coding - Chris'!AI210='Coding - Carolyn'!AI210, 1, 0)</f>
        <v>1</v>
      </c>
      <c r="AJ210" s="36">
        <f>IF('Coding - Chris'!AJ210='Coding - Carolyn'!AJ210, 1, 0)</f>
        <v>1</v>
      </c>
      <c r="AK210" s="36">
        <f>IF('Coding - Chris'!AK210='Coding - Carolyn'!AK210, 1, 0)</f>
        <v>1</v>
      </c>
      <c r="AL210" s="36">
        <f>IF('Coding - Chris'!AL210='Coding - Carolyn'!AL210, 1, 0)</f>
        <v>1</v>
      </c>
      <c r="AM210" s="36">
        <f>IF('Coding - Chris'!AM210='Coding - Carolyn'!AM210, 1, 0)</f>
        <v>1</v>
      </c>
      <c r="AN210" s="36">
        <f>IF('Coding - Chris'!AN210='Coding - Carolyn'!AN210, 1, 0)</f>
        <v>1</v>
      </c>
      <c r="AO210" s="36">
        <f>IF('Coding - Chris'!AO210='Coding - Carolyn'!AO210, 1, 0)</f>
        <v>1</v>
      </c>
      <c r="AQ210" s="36">
        <f>IF('Coding - Chris'!AQ210='Coding - Carolyn'!AQ210, 1, 0)</f>
        <v>1</v>
      </c>
      <c r="AR210" s="36">
        <f>IF('Coding - Chris'!AR210='Coding - Carolyn'!AR210, 1, 0)</f>
        <v>1</v>
      </c>
      <c r="AS210" s="36">
        <f>IF('Coding - Chris'!AS210='Coding - Carolyn'!AS210, 1, 0)</f>
        <v>1</v>
      </c>
      <c r="AT210" s="36">
        <f>IF('Coding - Chris'!AT210='Coding - Carolyn'!AT210, 1, 0)</f>
        <v>1</v>
      </c>
      <c r="AU210" s="36">
        <f>IF('Coding - Chris'!AU210='Coding - Carolyn'!AU210, 1, 0)</f>
        <v>1</v>
      </c>
      <c r="AV210" s="36">
        <f>IF('Coding - Chris'!AV210='Coding - Carolyn'!AV210, 1, 0)</f>
        <v>1</v>
      </c>
      <c r="AW210" s="36">
        <f>IF('Coding - Chris'!AW210='Coding - Carolyn'!AW210, 1, 0)</f>
        <v>1</v>
      </c>
      <c r="AX210" s="36">
        <f>IF('Coding - Chris'!AX210='Coding - Carolyn'!AX210, 1, 0)</f>
        <v>1</v>
      </c>
      <c r="AY210" s="36">
        <f>IF('Coding - Chris'!AY210='Coding - Carolyn'!AY210, 1, 0)</f>
        <v>1</v>
      </c>
      <c r="AZ210" s="36">
        <f>IF('Coding - Chris'!AZ210='Coding - Carolyn'!AZ210, 1, 0)</f>
        <v>1</v>
      </c>
      <c r="BB210" s="36">
        <f>IF('Coding - Chris'!BB210='Coding - Carolyn'!BB210, 1, 0)</f>
        <v>1</v>
      </c>
      <c r="BC210" s="36">
        <f>IF('Coding - Chris'!BC210='Coding - Carolyn'!BC210, 1, 0)</f>
        <v>1</v>
      </c>
      <c r="BD210" s="36">
        <f>IF('Coding - Chris'!BD210='Coding - Carolyn'!BD210, 1, 0)</f>
        <v>1</v>
      </c>
      <c r="BE210" s="36">
        <f>IF('Coding - Chris'!BE210='Coding - Carolyn'!BE210, 1, 0)</f>
        <v>1</v>
      </c>
      <c r="BF210" s="36">
        <f>IF('Coding - Chris'!BF210='Coding - Carolyn'!BF210, 1, 0)</f>
        <v>1</v>
      </c>
      <c r="BG210" s="36">
        <f>IF('Coding - Chris'!BG210='Coding - Carolyn'!BG210, 1, 0)</f>
        <v>1</v>
      </c>
      <c r="BH210" s="36">
        <f>IF('Coding - Chris'!BH210='Coding - Carolyn'!BH210, 1, 0)</f>
        <v>1</v>
      </c>
      <c r="BI210" s="36">
        <f>IF('Coding - Chris'!BI210='Coding - Carolyn'!BI210, 1, 0)</f>
        <v>1</v>
      </c>
      <c r="BJ210" s="36">
        <f>IF('Coding - Chris'!BJ210='Coding - Carolyn'!BJ210, 1, 0)</f>
        <v>1</v>
      </c>
      <c r="BK210" s="36">
        <f>IF('Coding - Chris'!BK210='Coding - Carolyn'!BK210, 1, 0)</f>
        <v>1</v>
      </c>
      <c r="BL210" s="36">
        <f>IF('Coding - Chris'!BL210='Coding - Carolyn'!BL210, 1, 0)</f>
        <v>1</v>
      </c>
      <c r="BM210" s="36">
        <f>IF('Coding - Chris'!BM210='Coding - Carolyn'!BM210, 1, 0)</f>
        <v>1</v>
      </c>
      <c r="BN210" s="36">
        <f>IF('Coding - Chris'!BN210='Coding - Carolyn'!BN210, 1, 0)</f>
        <v>1</v>
      </c>
      <c r="BO210" s="36">
        <f>IF('Coding - Chris'!BO210='Coding - Carolyn'!BO210, 1, 0)</f>
        <v>1</v>
      </c>
      <c r="BP210" s="36">
        <f>IF('Coding - Chris'!BP210='Coding - Carolyn'!BP210, 1, 0)</f>
        <v>1</v>
      </c>
      <c r="BQ210" s="36">
        <f>IF('Coding - Chris'!BQ210='Coding - Carolyn'!BQ210, 1, 0)</f>
        <v>1</v>
      </c>
      <c r="BR210" s="36">
        <f>IF('Coding - Chris'!BR210='Coding - Carolyn'!BR210, 1, 0)</f>
        <v>1</v>
      </c>
      <c r="BS210" s="36">
        <f>IF('Coding - Chris'!BS210='Coding - Carolyn'!BS210, 1, 0)</f>
        <v>1</v>
      </c>
      <c r="BT210" s="36">
        <f>IF('Coding - Chris'!BT210='Coding - Carolyn'!BT210, 1, 0)</f>
        <v>1</v>
      </c>
      <c r="BV210" s="36">
        <f>IF('Coding - Chris'!BV210='Coding - Carolyn'!BV210, 1, 0)</f>
        <v>1</v>
      </c>
    </row>
    <row r="211" spans="1:74" ht="15.95" thickBot="1">
      <c r="H211" s="36">
        <f>IF('Coding - Chris'!H211='Coding - Carolyn'!H211, 1, 0)</f>
        <v>1</v>
      </c>
      <c r="I211" s="36">
        <f>IF('Coding - Chris'!I211='Coding - Carolyn'!I211, 1, 0)</f>
        <v>1</v>
      </c>
      <c r="J211" s="36">
        <f>IF('Coding - Chris'!J211='Coding - Carolyn'!J211, 1, 0)</f>
        <v>1</v>
      </c>
      <c r="K211" s="36">
        <f>IF('Coding - Chris'!K211='Coding - Carolyn'!K211, 1, 0)</f>
        <v>1</v>
      </c>
      <c r="L211" s="36">
        <f>IF('Coding - Chris'!L211='Coding - Carolyn'!L211, 1, 0)</f>
        <v>1</v>
      </c>
      <c r="M211" s="36">
        <f>IF('Coding - Chris'!M211='Coding - Carolyn'!M211, 1, 0)</f>
        <v>1</v>
      </c>
      <c r="O211" s="36">
        <f>IF('Coding - Chris'!O211='Coding - Carolyn'!O211, 1, 0)</f>
        <v>1</v>
      </c>
      <c r="P211" s="36">
        <f>IF('Coding - Chris'!P211='Coding - Carolyn'!P211, 1, 0)</f>
        <v>1</v>
      </c>
      <c r="Q211" s="36">
        <f>IF('Coding - Chris'!Q211='Coding - Carolyn'!Q211, 1, 0)</f>
        <v>1</v>
      </c>
      <c r="R211" s="36">
        <f>IF('Coding - Chris'!R211='Coding - Carolyn'!R211, 1, 0)</f>
        <v>1</v>
      </c>
      <c r="S211" s="36">
        <f>IF('Coding - Chris'!S211='Coding - Carolyn'!S211, 1, 0)</f>
        <v>1</v>
      </c>
      <c r="T211" s="36">
        <f>IF('Coding - Chris'!T211='Coding - Carolyn'!T211, 1, 0)</f>
        <v>1</v>
      </c>
      <c r="U211" s="36">
        <f>IF('Coding - Chris'!U211='Coding - Carolyn'!U211, 1, 0)</f>
        <v>1</v>
      </c>
      <c r="V211" s="36">
        <f>IF('Coding - Chris'!V211='Coding - Carolyn'!V211, 1, 0)</f>
        <v>1</v>
      </c>
      <c r="W211" s="36">
        <f>IF('Coding - Chris'!W211='Coding - Carolyn'!W211, 1, 0)</f>
        <v>1</v>
      </c>
      <c r="X211" s="36">
        <f>IF('Coding - Chris'!X211='Coding - Carolyn'!X211, 1, 0)</f>
        <v>1</v>
      </c>
      <c r="Y211" s="36">
        <f>IF('Coding - Chris'!Y211='Coding - Carolyn'!Y211, 1, 0)</f>
        <v>1</v>
      </c>
      <c r="Z211" s="36">
        <f>IF('Coding - Chris'!Z211='Coding - Carolyn'!Z211, 1, 0)</f>
        <v>1</v>
      </c>
      <c r="AA211" s="36">
        <f>IF('Coding - Chris'!AA211='Coding - Carolyn'!AA211, 1, 0)</f>
        <v>1</v>
      </c>
      <c r="AB211" s="36">
        <f>IF('Coding - Chris'!AB211='Coding - Carolyn'!AB211, 1, 0)</f>
        <v>1</v>
      </c>
      <c r="AC211" s="36">
        <f>IF('Coding - Chris'!AC211='Coding - Carolyn'!AC211, 1, 0)</f>
        <v>1</v>
      </c>
      <c r="AD211" s="36">
        <f>IF('Coding - Chris'!AD211='Coding - Carolyn'!AD211, 1, 0)</f>
        <v>1</v>
      </c>
      <c r="AE211" s="36">
        <f>IF('Coding - Chris'!AE211='Coding - Carolyn'!AE211, 1, 0)</f>
        <v>1</v>
      </c>
      <c r="AF211" s="36">
        <f>IF('Coding - Chris'!AF211='Coding - Carolyn'!AF211, 1, 0)</f>
        <v>1</v>
      </c>
      <c r="AH211" s="36">
        <f>IF('Coding - Chris'!AH211='Coding - Carolyn'!AH211, 1, 0)</f>
        <v>1</v>
      </c>
      <c r="AI211" s="36">
        <f>IF('Coding - Chris'!AI211='Coding - Carolyn'!AI211, 1, 0)</f>
        <v>1</v>
      </c>
      <c r="AJ211" s="36">
        <f>IF('Coding - Chris'!AJ211='Coding - Carolyn'!AJ211, 1, 0)</f>
        <v>1</v>
      </c>
      <c r="AK211" s="36">
        <f>IF('Coding - Chris'!AK211='Coding - Carolyn'!AK211, 1, 0)</f>
        <v>1</v>
      </c>
      <c r="AL211" s="36">
        <f>IF('Coding - Chris'!AL211='Coding - Carolyn'!AL211, 1, 0)</f>
        <v>1</v>
      </c>
      <c r="AM211" s="36">
        <f>IF('Coding - Chris'!AM211='Coding - Carolyn'!AM211, 1, 0)</f>
        <v>1</v>
      </c>
      <c r="AN211" s="36">
        <f>IF('Coding - Chris'!AN211='Coding - Carolyn'!AN211, 1, 0)</f>
        <v>1</v>
      </c>
      <c r="AO211" s="36">
        <f>IF('Coding - Chris'!AO211='Coding - Carolyn'!AO211, 1, 0)</f>
        <v>1</v>
      </c>
      <c r="AQ211" s="36">
        <f>IF('Coding - Chris'!AQ211='Coding - Carolyn'!AQ211, 1, 0)</f>
        <v>1</v>
      </c>
      <c r="AR211" s="36">
        <f>IF('Coding - Chris'!AR211='Coding - Carolyn'!AR211, 1, 0)</f>
        <v>1</v>
      </c>
      <c r="AS211" s="36">
        <f>IF('Coding - Chris'!AS211='Coding - Carolyn'!AS211, 1, 0)</f>
        <v>1</v>
      </c>
      <c r="AT211" s="36">
        <f>IF('Coding - Chris'!AT211='Coding - Carolyn'!AT211, 1, 0)</f>
        <v>1</v>
      </c>
      <c r="AU211" s="36">
        <f>IF('Coding - Chris'!AU211='Coding - Carolyn'!AU211, 1, 0)</f>
        <v>1</v>
      </c>
      <c r="AV211" s="36">
        <f>IF('Coding - Chris'!AV211='Coding - Carolyn'!AV211, 1, 0)</f>
        <v>1</v>
      </c>
      <c r="AW211" s="36">
        <f>IF('Coding - Chris'!AW211='Coding - Carolyn'!AW211, 1, 0)</f>
        <v>1</v>
      </c>
      <c r="AX211" s="36">
        <f>IF('Coding - Chris'!AX211='Coding - Carolyn'!AX211, 1, 0)</f>
        <v>1</v>
      </c>
      <c r="AY211" s="36">
        <f>IF('Coding - Chris'!AY211='Coding - Carolyn'!AY211, 1, 0)</f>
        <v>1</v>
      </c>
      <c r="AZ211" s="36">
        <f>IF('Coding - Chris'!AZ211='Coding - Carolyn'!AZ211, 1, 0)</f>
        <v>1</v>
      </c>
      <c r="BB211" s="36">
        <f>IF('Coding - Chris'!BB211='Coding - Carolyn'!BB211, 1, 0)</f>
        <v>1</v>
      </c>
      <c r="BC211" s="36">
        <f>IF('Coding - Chris'!BC211='Coding - Carolyn'!BC211, 1, 0)</f>
        <v>1</v>
      </c>
      <c r="BD211" s="36">
        <f>IF('Coding - Chris'!BD211='Coding - Carolyn'!BD211, 1, 0)</f>
        <v>1</v>
      </c>
      <c r="BE211" s="36">
        <f>IF('Coding - Chris'!BE211='Coding - Carolyn'!BE211, 1, 0)</f>
        <v>1</v>
      </c>
      <c r="BF211" s="36">
        <f>IF('Coding - Chris'!BF211='Coding - Carolyn'!BF211, 1, 0)</f>
        <v>1</v>
      </c>
      <c r="BG211" s="36">
        <f>IF('Coding - Chris'!BG211='Coding - Carolyn'!BG211, 1, 0)</f>
        <v>1</v>
      </c>
      <c r="BH211" s="36">
        <f>IF('Coding - Chris'!BH211='Coding - Carolyn'!BH211, 1, 0)</f>
        <v>1</v>
      </c>
      <c r="BI211" s="36">
        <f>IF('Coding - Chris'!BI211='Coding - Carolyn'!BI211, 1, 0)</f>
        <v>1</v>
      </c>
      <c r="BJ211" s="36">
        <f>IF('Coding - Chris'!BJ211='Coding - Carolyn'!BJ211, 1, 0)</f>
        <v>1</v>
      </c>
      <c r="BK211" s="36">
        <f>IF('Coding - Chris'!BK211='Coding - Carolyn'!BK211, 1, 0)</f>
        <v>1</v>
      </c>
      <c r="BL211" s="36">
        <f>IF('Coding - Chris'!BL211='Coding - Carolyn'!BL211, 1, 0)</f>
        <v>1</v>
      </c>
      <c r="BM211" s="36">
        <f>IF('Coding - Chris'!BM211='Coding - Carolyn'!BM211, 1, 0)</f>
        <v>1</v>
      </c>
      <c r="BN211" s="36">
        <f>IF('Coding - Chris'!BN211='Coding - Carolyn'!BN211, 1, 0)</f>
        <v>1</v>
      </c>
      <c r="BO211" s="36">
        <f>IF('Coding - Chris'!BO211='Coding - Carolyn'!BO211, 1, 0)</f>
        <v>1</v>
      </c>
      <c r="BP211" s="36">
        <f>IF('Coding - Chris'!BP211='Coding - Carolyn'!BP211, 1, 0)</f>
        <v>1</v>
      </c>
      <c r="BQ211" s="36">
        <f>IF('Coding - Chris'!BQ211='Coding - Carolyn'!BQ211, 1, 0)</f>
        <v>1</v>
      </c>
      <c r="BR211" s="36">
        <f>IF('Coding - Chris'!BR211='Coding - Carolyn'!BR211, 1, 0)</f>
        <v>1</v>
      </c>
      <c r="BS211" s="36">
        <f>IF('Coding - Chris'!BS211='Coding - Carolyn'!BS211, 1, 0)</f>
        <v>1</v>
      </c>
      <c r="BT211" s="36">
        <f>IF('Coding - Chris'!BT211='Coding - Carolyn'!BT211, 1, 0)</f>
        <v>1</v>
      </c>
      <c r="BV211" s="36">
        <f>IF('Coding - Chris'!BV211='Coding - Carolyn'!BV211, 1, 0)</f>
        <v>1</v>
      </c>
    </row>
    <row r="212" spans="1:74" ht="15.95" thickBot="1">
      <c r="A212" s="52">
        <v>392</v>
      </c>
      <c r="H212" s="36">
        <f>IF('Coding - Chris'!H212='Coding - Carolyn'!H212, 1, 0)</f>
        <v>1</v>
      </c>
      <c r="I212" s="36">
        <f>IF('Coding - Chris'!I212='Coding - Carolyn'!I212, 1, 0)</f>
        <v>1</v>
      </c>
      <c r="J212" s="36">
        <f>IF('Coding - Chris'!J212='Coding - Carolyn'!J212, 1, 0)</f>
        <v>1</v>
      </c>
      <c r="K212" s="36">
        <f>IF('Coding - Chris'!K212='Coding - Carolyn'!K212, 1, 0)</f>
        <v>1</v>
      </c>
      <c r="L212" s="36">
        <f>IF('Coding - Chris'!L212='Coding - Carolyn'!L212, 1, 0)</f>
        <v>1</v>
      </c>
      <c r="M212" s="36">
        <f>IF('Coding - Chris'!M212='Coding - Carolyn'!M212, 1, 0)</f>
        <v>1</v>
      </c>
      <c r="O212" s="36">
        <f>IF('Coding - Chris'!O212='Coding - Carolyn'!O212, 1, 0)</f>
        <v>1</v>
      </c>
      <c r="P212" s="36">
        <f>IF('Coding - Chris'!P212='Coding - Carolyn'!P212, 1, 0)</f>
        <v>1</v>
      </c>
      <c r="Q212" s="36">
        <f>IF('Coding - Chris'!Q212='Coding - Carolyn'!Q212, 1, 0)</f>
        <v>1</v>
      </c>
      <c r="R212" s="36">
        <f>IF('Coding - Chris'!R212='Coding - Carolyn'!R212, 1, 0)</f>
        <v>1</v>
      </c>
      <c r="S212" s="36">
        <f>IF('Coding - Chris'!S212='Coding - Carolyn'!S212, 1, 0)</f>
        <v>1</v>
      </c>
      <c r="T212" s="36">
        <f>IF('Coding - Chris'!T212='Coding - Carolyn'!T212, 1, 0)</f>
        <v>1</v>
      </c>
      <c r="U212" s="36">
        <f>IF('Coding - Chris'!U212='Coding - Carolyn'!U212, 1, 0)</f>
        <v>1</v>
      </c>
      <c r="V212" s="36">
        <f>IF('Coding - Chris'!V212='Coding - Carolyn'!V212, 1, 0)</f>
        <v>1</v>
      </c>
      <c r="W212" s="36">
        <f>IF('Coding - Chris'!W212='Coding - Carolyn'!W212, 1, 0)</f>
        <v>1</v>
      </c>
      <c r="X212" s="36">
        <f>IF('Coding - Chris'!X212='Coding - Carolyn'!X212, 1, 0)</f>
        <v>1</v>
      </c>
      <c r="Y212" s="36">
        <f>IF('Coding - Chris'!Y212='Coding - Carolyn'!Y212, 1, 0)</f>
        <v>1</v>
      </c>
      <c r="Z212" s="36">
        <f>IF('Coding - Chris'!Z212='Coding - Carolyn'!Z212, 1, 0)</f>
        <v>1</v>
      </c>
      <c r="AA212" s="36">
        <f>IF('Coding - Chris'!AA212='Coding - Carolyn'!AA212, 1, 0)</f>
        <v>1</v>
      </c>
      <c r="AB212" s="36">
        <f>IF('Coding - Chris'!AB212='Coding - Carolyn'!AB212, 1, 0)</f>
        <v>1</v>
      </c>
      <c r="AC212" s="36">
        <f>IF('Coding - Chris'!AC212='Coding - Carolyn'!AC212, 1, 0)</f>
        <v>1</v>
      </c>
      <c r="AD212" s="36">
        <f>IF('Coding - Chris'!AD212='Coding - Carolyn'!AD212, 1, 0)</f>
        <v>1</v>
      </c>
      <c r="AE212" s="36">
        <f>IF('Coding - Chris'!AE212='Coding - Carolyn'!AE212, 1, 0)</f>
        <v>1</v>
      </c>
      <c r="AF212" s="36">
        <f>IF('Coding - Chris'!AF212='Coding - Carolyn'!AF212, 1, 0)</f>
        <v>1</v>
      </c>
      <c r="AH212" s="36">
        <f>IF('Coding - Chris'!AH212='Coding - Carolyn'!AH212, 1, 0)</f>
        <v>1</v>
      </c>
      <c r="AI212" s="36">
        <f>IF('Coding - Chris'!AI212='Coding - Carolyn'!AI212, 1, 0)</f>
        <v>1</v>
      </c>
      <c r="AJ212" s="36">
        <f>IF('Coding - Chris'!AJ212='Coding - Carolyn'!AJ212, 1, 0)</f>
        <v>1</v>
      </c>
      <c r="AK212" s="36">
        <f>IF('Coding - Chris'!AK212='Coding - Carolyn'!AK212, 1, 0)</f>
        <v>1</v>
      </c>
      <c r="AL212" s="36">
        <f>IF('Coding - Chris'!AL212='Coding - Carolyn'!AL212, 1, 0)</f>
        <v>1</v>
      </c>
      <c r="AM212" s="36">
        <f>IF('Coding - Chris'!AM212='Coding - Carolyn'!AM212, 1, 0)</f>
        <v>1</v>
      </c>
      <c r="AN212" s="36">
        <f>IF('Coding - Chris'!AN212='Coding - Carolyn'!AN212, 1, 0)</f>
        <v>1</v>
      </c>
      <c r="AO212" s="36">
        <f>IF('Coding - Chris'!AO212='Coding - Carolyn'!AO212, 1, 0)</f>
        <v>1</v>
      </c>
      <c r="AQ212" s="36">
        <f>IF('Coding - Chris'!AQ212='Coding - Carolyn'!AQ212, 1, 0)</f>
        <v>1</v>
      </c>
      <c r="AR212" s="36">
        <f>IF('Coding - Chris'!AR212='Coding - Carolyn'!AR212, 1, 0)</f>
        <v>1</v>
      </c>
      <c r="AS212" s="36">
        <f>IF('Coding - Chris'!AS212='Coding - Carolyn'!AS212, 1, 0)</f>
        <v>1</v>
      </c>
      <c r="AT212" s="36">
        <f>IF('Coding - Chris'!AT212='Coding - Carolyn'!AT212, 1, 0)</f>
        <v>1</v>
      </c>
      <c r="AU212" s="36">
        <f>IF('Coding - Chris'!AU212='Coding - Carolyn'!AU212, 1, 0)</f>
        <v>1</v>
      </c>
      <c r="AV212" s="36">
        <f>IF('Coding - Chris'!AV212='Coding - Carolyn'!AV212, 1, 0)</f>
        <v>1</v>
      </c>
      <c r="AW212" s="36">
        <f>IF('Coding - Chris'!AW212='Coding - Carolyn'!AW212, 1, 0)</f>
        <v>1</v>
      </c>
      <c r="AX212" s="36">
        <f>IF('Coding - Chris'!AX212='Coding - Carolyn'!AX212, 1, 0)</f>
        <v>1</v>
      </c>
      <c r="AY212" s="36">
        <f>IF('Coding - Chris'!AY212='Coding - Carolyn'!AY212, 1, 0)</f>
        <v>1</v>
      </c>
      <c r="AZ212" s="36">
        <f>IF('Coding - Chris'!AZ212='Coding - Carolyn'!AZ212, 1, 0)</f>
        <v>1</v>
      </c>
      <c r="BB212" s="36">
        <f>IF('Coding - Chris'!BB212='Coding - Carolyn'!BB212, 1, 0)</f>
        <v>1</v>
      </c>
      <c r="BC212" s="36">
        <f>IF('Coding - Chris'!BC212='Coding - Carolyn'!BC212, 1, 0)</f>
        <v>1</v>
      </c>
      <c r="BD212" s="36">
        <f>IF('Coding - Chris'!BD212='Coding - Carolyn'!BD212, 1, 0)</f>
        <v>1</v>
      </c>
      <c r="BE212" s="36">
        <f>IF('Coding - Chris'!BE212='Coding - Carolyn'!BE212, 1, 0)</f>
        <v>1</v>
      </c>
      <c r="BF212" s="36">
        <f>IF('Coding - Chris'!BF212='Coding - Carolyn'!BF212, 1, 0)</f>
        <v>1</v>
      </c>
      <c r="BG212" s="36">
        <f>IF('Coding - Chris'!BG212='Coding - Carolyn'!BG212, 1, 0)</f>
        <v>1</v>
      </c>
      <c r="BH212" s="36">
        <f>IF('Coding - Chris'!BH212='Coding - Carolyn'!BH212, 1, 0)</f>
        <v>1</v>
      </c>
      <c r="BI212" s="36">
        <f>IF('Coding - Chris'!BI212='Coding - Carolyn'!BI212, 1, 0)</f>
        <v>1</v>
      </c>
      <c r="BJ212" s="36">
        <f>IF('Coding - Chris'!BJ212='Coding - Carolyn'!BJ212, 1, 0)</f>
        <v>1</v>
      </c>
      <c r="BK212" s="36">
        <f>IF('Coding - Chris'!BK212='Coding - Carolyn'!BK212, 1, 0)</f>
        <v>1</v>
      </c>
      <c r="BL212" s="36">
        <f>IF('Coding - Chris'!BL212='Coding - Carolyn'!BL212, 1, 0)</f>
        <v>1</v>
      </c>
      <c r="BM212" s="36">
        <f>IF('Coding - Chris'!BM212='Coding - Carolyn'!BM212, 1, 0)</f>
        <v>1</v>
      </c>
      <c r="BN212" s="36">
        <f>IF('Coding - Chris'!BN212='Coding - Carolyn'!BN212, 1, 0)</f>
        <v>1</v>
      </c>
      <c r="BO212" s="36">
        <f>IF('Coding - Chris'!BO212='Coding - Carolyn'!BO212, 1, 0)</f>
        <v>1</v>
      </c>
      <c r="BP212" s="36">
        <f>IF('Coding - Chris'!BP212='Coding - Carolyn'!BP212, 1, 0)</f>
        <v>1</v>
      </c>
      <c r="BQ212" s="36">
        <f>IF('Coding - Chris'!BQ212='Coding - Carolyn'!BQ212, 1, 0)</f>
        <v>1</v>
      </c>
      <c r="BR212" s="36">
        <f>IF('Coding - Chris'!BR212='Coding - Carolyn'!BR212, 1, 0)</f>
        <v>1</v>
      </c>
      <c r="BS212" s="36">
        <f>IF('Coding - Chris'!BS212='Coding - Carolyn'!BS212, 1, 0)</f>
        <v>1</v>
      </c>
      <c r="BT212" s="36">
        <f>IF('Coding - Chris'!BT212='Coding - Carolyn'!BT212, 1, 0)</f>
        <v>1</v>
      </c>
      <c r="BV212" s="36">
        <f>IF('Coding - Chris'!BV212='Coding - Carolyn'!BV212, 1, 0)</f>
        <v>1</v>
      </c>
    </row>
    <row r="213" spans="1:74" ht="15.95" thickBot="1">
      <c r="A213" s="52">
        <v>395</v>
      </c>
      <c r="H213" s="36">
        <f>IF('Coding - Chris'!H213='Coding - Carolyn'!H213, 1, 0)</f>
        <v>1</v>
      </c>
      <c r="I213" s="36">
        <f>IF('Coding - Chris'!I213='Coding - Carolyn'!I213, 1, 0)</f>
        <v>1</v>
      </c>
      <c r="J213" s="36">
        <f>IF('Coding - Chris'!J213='Coding - Carolyn'!J213, 1, 0)</f>
        <v>1</v>
      </c>
      <c r="K213" s="36">
        <f>IF('Coding - Chris'!K213='Coding - Carolyn'!K213, 1, 0)</f>
        <v>1</v>
      </c>
      <c r="L213" s="36">
        <f>IF('Coding - Chris'!L213='Coding - Carolyn'!L213, 1, 0)</f>
        <v>1</v>
      </c>
      <c r="M213" s="36">
        <f>IF('Coding - Chris'!M213='Coding - Carolyn'!M213, 1, 0)</f>
        <v>1</v>
      </c>
      <c r="O213" s="36">
        <f>IF('Coding - Chris'!O213='Coding - Carolyn'!O213, 1, 0)</f>
        <v>1</v>
      </c>
      <c r="P213" s="36">
        <f>IF('Coding - Chris'!P213='Coding - Carolyn'!P213, 1, 0)</f>
        <v>1</v>
      </c>
      <c r="Q213" s="36">
        <f>IF('Coding - Chris'!Q213='Coding - Carolyn'!Q213, 1, 0)</f>
        <v>1</v>
      </c>
      <c r="R213" s="36">
        <f>IF('Coding - Chris'!R213='Coding - Carolyn'!R213, 1, 0)</f>
        <v>1</v>
      </c>
      <c r="S213" s="36">
        <f>IF('Coding - Chris'!S213='Coding - Carolyn'!S213, 1, 0)</f>
        <v>1</v>
      </c>
      <c r="T213" s="36">
        <f>IF('Coding - Chris'!T213='Coding - Carolyn'!T213, 1, 0)</f>
        <v>1</v>
      </c>
      <c r="U213" s="36">
        <f>IF('Coding - Chris'!U213='Coding - Carolyn'!U213, 1, 0)</f>
        <v>1</v>
      </c>
      <c r="V213" s="36">
        <f>IF('Coding - Chris'!V213='Coding - Carolyn'!V213, 1, 0)</f>
        <v>1</v>
      </c>
      <c r="W213" s="36">
        <f>IF('Coding - Chris'!W213='Coding - Carolyn'!W213, 1, 0)</f>
        <v>1</v>
      </c>
      <c r="X213" s="36">
        <f>IF('Coding - Chris'!X213='Coding - Carolyn'!X213, 1, 0)</f>
        <v>1</v>
      </c>
      <c r="Y213" s="36">
        <f>IF('Coding - Chris'!Y213='Coding - Carolyn'!Y213, 1, 0)</f>
        <v>1</v>
      </c>
      <c r="Z213" s="36">
        <f>IF('Coding - Chris'!Z213='Coding - Carolyn'!Z213, 1, 0)</f>
        <v>1</v>
      </c>
      <c r="AA213" s="36">
        <f>IF('Coding - Chris'!AA213='Coding - Carolyn'!AA213, 1, 0)</f>
        <v>1</v>
      </c>
      <c r="AB213" s="36">
        <f>IF('Coding - Chris'!AB213='Coding - Carolyn'!AB213, 1, 0)</f>
        <v>1</v>
      </c>
      <c r="AC213" s="36">
        <f>IF('Coding - Chris'!AC213='Coding - Carolyn'!AC213, 1, 0)</f>
        <v>1</v>
      </c>
      <c r="AD213" s="36">
        <f>IF('Coding - Chris'!AD213='Coding - Carolyn'!AD213, 1, 0)</f>
        <v>1</v>
      </c>
      <c r="AE213" s="36">
        <f>IF('Coding - Chris'!AE213='Coding - Carolyn'!AE213, 1, 0)</f>
        <v>1</v>
      </c>
      <c r="AF213" s="36">
        <f>IF('Coding - Chris'!AF213='Coding - Carolyn'!AF213, 1, 0)</f>
        <v>1</v>
      </c>
      <c r="AH213" s="36">
        <f>IF('Coding - Chris'!AH213='Coding - Carolyn'!AH213, 1, 0)</f>
        <v>1</v>
      </c>
      <c r="AI213" s="36">
        <f>IF('Coding - Chris'!AI213='Coding - Carolyn'!AI213, 1, 0)</f>
        <v>1</v>
      </c>
      <c r="AJ213" s="36">
        <f>IF('Coding - Chris'!AJ213='Coding - Carolyn'!AJ213, 1, 0)</f>
        <v>1</v>
      </c>
      <c r="AK213" s="36">
        <f>IF('Coding - Chris'!AK213='Coding - Carolyn'!AK213, 1, 0)</f>
        <v>1</v>
      </c>
      <c r="AL213" s="36">
        <f>IF('Coding - Chris'!AL213='Coding - Carolyn'!AL213, 1, 0)</f>
        <v>1</v>
      </c>
      <c r="AM213" s="36">
        <f>IF('Coding - Chris'!AM213='Coding - Carolyn'!AM213, 1, 0)</f>
        <v>1</v>
      </c>
      <c r="AN213" s="36">
        <f>IF('Coding - Chris'!AN213='Coding - Carolyn'!AN213, 1, 0)</f>
        <v>1</v>
      </c>
      <c r="AO213" s="36">
        <f>IF('Coding - Chris'!AO213='Coding - Carolyn'!AO213, 1, 0)</f>
        <v>1</v>
      </c>
      <c r="AQ213" s="36">
        <f>IF('Coding - Chris'!AQ213='Coding - Carolyn'!AQ213, 1, 0)</f>
        <v>1</v>
      </c>
      <c r="AR213" s="36">
        <f>IF('Coding - Chris'!AR213='Coding - Carolyn'!AR213, 1, 0)</f>
        <v>1</v>
      </c>
      <c r="AS213" s="36">
        <f>IF('Coding - Chris'!AS213='Coding - Carolyn'!AS213, 1, 0)</f>
        <v>1</v>
      </c>
      <c r="AT213" s="36">
        <f>IF('Coding - Chris'!AT213='Coding - Carolyn'!AT213, 1, 0)</f>
        <v>1</v>
      </c>
      <c r="AU213" s="36">
        <f>IF('Coding - Chris'!AU213='Coding - Carolyn'!AU213, 1, 0)</f>
        <v>1</v>
      </c>
      <c r="AV213" s="36">
        <f>IF('Coding - Chris'!AV213='Coding - Carolyn'!AV213, 1, 0)</f>
        <v>1</v>
      </c>
      <c r="AW213" s="36">
        <f>IF('Coding - Chris'!AW213='Coding - Carolyn'!AW213, 1, 0)</f>
        <v>1</v>
      </c>
      <c r="AX213" s="36">
        <f>IF('Coding - Chris'!AX213='Coding - Carolyn'!AX213, 1, 0)</f>
        <v>1</v>
      </c>
      <c r="AY213" s="36">
        <f>IF('Coding - Chris'!AY213='Coding - Carolyn'!AY213, 1, 0)</f>
        <v>1</v>
      </c>
      <c r="AZ213" s="36">
        <f>IF('Coding - Chris'!AZ213='Coding - Carolyn'!AZ213, 1, 0)</f>
        <v>1</v>
      </c>
      <c r="BB213" s="36">
        <f>IF('Coding - Chris'!BB213='Coding - Carolyn'!BB213, 1, 0)</f>
        <v>1</v>
      </c>
      <c r="BC213" s="36">
        <f>IF('Coding - Chris'!BC213='Coding - Carolyn'!BC213, 1, 0)</f>
        <v>1</v>
      </c>
      <c r="BD213" s="36">
        <f>IF('Coding - Chris'!BD213='Coding - Carolyn'!BD213, 1, 0)</f>
        <v>1</v>
      </c>
      <c r="BE213" s="36">
        <f>IF('Coding - Chris'!BE213='Coding - Carolyn'!BE213, 1, 0)</f>
        <v>1</v>
      </c>
      <c r="BF213" s="36">
        <f>IF('Coding - Chris'!BF213='Coding - Carolyn'!BF213, 1, 0)</f>
        <v>1</v>
      </c>
      <c r="BG213" s="36">
        <f>IF('Coding - Chris'!BG213='Coding - Carolyn'!BG213, 1, 0)</f>
        <v>1</v>
      </c>
      <c r="BH213" s="36">
        <f>IF('Coding - Chris'!BH213='Coding - Carolyn'!BH213, 1, 0)</f>
        <v>1</v>
      </c>
      <c r="BI213" s="36">
        <f>IF('Coding - Chris'!BI213='Coding - Carolyn'!BI213, 1, 0)</f>
        <v>1</v>
      </c>
      <c r="BJ213" s="36">
        <f>IF('Coding - Chris'!BJ213='Coding - Carolyn'!BJ213, 1, 0)</f>
        <v>1</v>
      </c>
      <c r="BK213" s="36">
        <f>IF('Coding - Chris'!BK213='Coding - Carolyn'!BK213, 1, 0)</f>
        <v>1</v>
      </c>
      <c r="BL213" s="36">
        <f>IF('Coding - Chris'!BL213='Coding - Carolyn'!BL213, 1, 0)</f>
        <v>1</v>
      </c>
      <c r="BM213" s="36">
        <f>IF('Coding - Chris'!BM213='Coding - Carolyn'!BM213, 1, 0)</f>
        <v>1</v>
      </c>
      <c r="BN213" s="36">
        <f>IF('Coding - Chris'!BN213='Coding - Carolyn'!BN213, 1, 0)</f>
        <v>1</v>
      </c>
      <c r="BO213" s="36">
        <f>IF('Coding - Chris'!BO213='Coding - Carolyn'!BO213, 1, 0)</f>
        <v>1</v>
      </c>
      <c r="BP213" s="36">
        <f>IF('Coding - Chris'!BP213='Coding - Carolyn'!BP213, 1, 0)</f>
        <v>1</v>
      </c>
      <c r="BQ213" s="36">
        <f>IF('Coding - Chris'!BQ213='Coding - Carolyn'!BQ213, 1, 0)</f>
        <v>1</v>
      </c>
      <c r="BR213" s="36">
        <f>IF('Coding - Chris'!BR213='Coding - Carolyn'!BR213, 1, 0)</f>
        <v>1</v>
      </c>
      <c r="BS213" s="36">
        <f>IF('Coding - Chris'!BS213='Coding - Carolyn'!BS213, 1, 0)</f>
        <v>1</v>
      </c>
      <c r="BT213" s="36">
        <f>IF('Coding - Chris'!BT213='Coding - Carolyn'!BT213, 1, 0)</f>
        <v>1</v>
      </c>
      <c r="BV213" s="36">
        <f>IF('Coding - Chris'!BV213='Coding - Carolyn'!BV213, 1, 0)</f>
        <v>1</v>
      </c>
    </row>
    <row r="214" spans="1:74" ht="15.95" thickBot="1">
      <c r="A214" s="52"/>
      <c r="H214" s="36">
        <f>IF('Coding - Chris'!H214='Coding - Carolyn'!H214, 1, 0)</f>
        <v>1</v>
      </c>
      <c r="I214" s="36">
        <f>IF('Coding - Chris'!I214='Coding - Carolyn'!I214, 1, 0)</f>
        <v>1</v>
      </c>
      <c r="J214" s="36">
        <f>IF('Coding - Chris'!J214='Coding - Carolyn'!J214, 1, 0)</f>
        <v>1</v>
      </c>
      <c r="K214" s="36">
        <f>IF('Coding - Chris'!K214='Coding - Carolyn'!K214, 1, 0)</f>
        <v>1</v>
      </c>
      <c r="L214" s="36">
        <f>IF('Coding - Chris'!L214='Coding - Carolyn'!L214, 1, 0)</f>
        <v>1</v>
      </c>
      <c r="M214" s="36">
        <f>IF('Coding - Chris'!M214='Coding - Carolyn'!M214, 1, 0)</f>
        <v>1</v>
      </c>
      <c r="O214" s="36">
        <f>IF('Coding - Chris'!O214='Coding - Carolyn'!O214, 1, 0)</f>
        <v>1</v>
      </c>
      <c r="P214" s="36">
        <f>IF('Coding - Chris'!P214='Coding - Carolyn'!P214, 1, 0)</f>
        <v>1</v>
      </c>
      <c r="Q214" s="36">
        <f>IF('Coding - Chris'!Q214='Coding - Carolyn'!Q214, 1, 0)</f>
        <v>1</v>
      </c>
      <c r="R214" s="36">
        <f>IF('Coding - Chris'!R214='Coding - Carolyn'!R214, 1, 0)</f>
        <v>1</v>
      </c>
      <c r="S214" s="36">
        <f>IF('Coding - Chris'!S214='Coding - Carolyn'!S214, 1, 0)</f>
        <v>1</v>
      </c>
      <c r="T214" s="36">
        <f>IF('Coding - Chris'!T214='Coding - Carolyn'!T214, 1, 0)</f>
        <v>1</v>
      </c>
      <c r="U214" s="36">
        <f>IF('Coding - Chris'!U214='Coding - Carolyn'!U214, 1, 0)</f>
        <v>1</v>
      </c>
      <c r="V214" s="36">
        <f>IF('Coding - Chris'!V214='Coding - Carolyn'!V214, 1, 0)</f>
        <v>1</v>
      </c>
      <c r="W214" s="36">
        <f>IF('Coding - Chris'!W214='Coding - Carolyn'!W214, 1, 0)</f>
        <v>1</v>
      </c>
      <c r="X214" s="36">
        <f>IF('Coding - Chris'!X214='Coding - Carolyn'!X214, 1, 0)</f>
        <v>1</v>
      </c>
      <c r="Y214" s="36">
        <f>IF('Coding - Chris'!Y214='Coding - Carolyn'!Y214, 1, 0)</f>
        <v>1</v>
      </c>
      <c r="Z214" s="36">
        <f>IF('Coding - Chris'!Z214='Coding - Carolyn'!Z214, 1, 0)</f>
        <v>1</v>
      </c>
      <c r="AA214" s="36">
        <f>IF('Coding - Chris'!AA214='Coding - Carolyn'!AA214, 1, 0)</f>
        <v>1</v>
      </c>
      <c r="AB214" s="36">
        <f>IF('Coding - Chris'!AB214='Coding - Carolyn'!AB214, 1, 0)</f>
        <v>1</v>
      </c>
      <c r="AC214" s="36">
        <f>IF('Coding - Chris'!AC214='Coding - Carolyn'!AC214, 1, 0)</f>
        <v>1</v>
      </c>
      <c r="AD214" s="36">
        <f>IF('Coding - Chris'!AD214='Coding - Carolyn'!AD214, 1, 0)</f>
        <v>1</v>
      </c>
      <c r="AE214" s="36">
        <f>IF('Coding - Chris'!AE214='Coding - Carolyn'!AE214, 1, 0)</f>
        <v>1</v>
      </c>
      <c r="AF214" s="36">
        <f>IF('Coding - Chris'!AF214='Coding - Carolyn'!AF214, 1, 0)</f>
        <v>1</v>
      </c>
      <c r="AH214" s="36">
        <f>IF('Coding - Chris'!AH214='Coding - Carolyn'!AH214, 1, 0)</f>
        <v>1</v>
      </c>
      <c r="AI214" s="36">
        <f>IF('Coding - Chris'!AI214='Coding - Carolyn'!AI214, 1, 0)</f>
        <v>1</v>
      </c>
      <c r="AJ214" s="36">
        <f>IF('Coding - Chris'!AJ214='Coding - Carolyn'!AJ214, 1, 0)</f>
        <v>1</v>
      </c>
      <c r="AK214" s="36">
        <f>IF('Coding - Chris'!AK214='Coding - Carolyn'!AK214, 1, 0)</f>
        <v>1</v>
      </c>
      <c r="AL214" s="36">
        <f>IF('Coding - Chris'!AL214='Coding - Carolyn'!AL214, 1, 0)</f>
        <v>1</v>
      </c>
      <c r="AM214" s="36">
        <f>IF('Coding - Chris'!AM214='Coding - Carolyn'!AM214, 1, 0)</f>
        <v>1</v>
      </c>
      <c r="AN214" s="36">
        <f>IF('Coding - Chris'!AN214='Coding - Carolyn'!AN214, 1, 0)</f>
        <v>1</v>
      </c>
      <c r="AO214" s="36">
        <f>IF('Coding - Chris'!AO214='Coding - Carolyn'!AO214, 1, 0)</f>
        <v>1</v>
      </c>
      <c r="AQ214" s="36">
        <f>IF('Coding - Chris'!AQ214='Coding - Carolyn'!AQ214, 1, 0)</f>
        <v>1</v>
      </c>
      <c r="AR214" s="36">
        <f>IF('Coding - Chris'!AR214='Coding - Carolyn'!AR214, 1, 0)</f>
        <v>1</v>
      </c>
      <c r="AS214" s="36">
        <f>IF('Coding - Chris'!AS214='Coding - Carolyn'!AS214, 1, 0)</f>
        <v>1</v>
      </c>
      <c r="AT214" s="36">
        <f>IF('Coding - Chris'!AT214='Coding - Carolyn'!AT214, 1, 0)</f>
        <v>1</v>
      </c>
      <c r="AU214" s="36">
        <f>IF('Coding - Chris'!AU214='Coding - Carolyn'!AU214, 1, 0)</f>
        <v>1</v>
      </c>
      <c r="AV214" s="36">
        <f>IF('Coding - Chris'!AV214='Coding - Carolyn'!AV214, 1, 0)</f>
        <v>1</v>
      </c>
      <c r="AW214" s="36">
        <f>IF('Coding - Chris'!AW214='Coding - Carolyn'!AW214, 1, 0)</f>
        <v>1</v>
      </c>
      <c r="AX214" s="36">
        <f>IF('Coding - Chris'!AX214='Coding - Carolyn'!AX214, 1, 0)</f>
        <v>1</v>
      </c>
      <c r="AY214" s="36">
        <f>IF('Coding - Chris'!AY214='Coding - Carolyn'!AY214, 1, 0)</f>
        <v>1</v>
      </c>
      <c r="AZ214" s="36">
        <f>IF('Coding - Chris'!AZ214='Coding - Carolyn'!AZ214, 1, 0)</f>
        <v>1</v>
      </c>
      <c r="BB214" s="36">
        <f>IF('Coding - Chris'!BB214='Coding - Carolyn'!BB214, 1, 0)</f>
        <v>1</v>
      </c>
      <c r="BC214" s="36">
        <f>IF('Coding - Chris'!BC214='Coding - Carolyn'!BC214, 1, 0)</f>
        <v>1</v>
      </c>
      <c r="BD214" s="36">
        <f>IF('Coding - Chris'!BD214='Coding - Carolyn'!BD214, 1, 0)</f>
        <v>1</v>
      </c>
      <c r="BE214" s="36">
        <f>IF('Coding - Chris'!BE214='Coding - Carolyn'!BE214, 1, 0)</f>
        <v>1</v>
      </c>
      <c r="BF214" s="36">
        <f>IF('Coding - Chris'!BF214='Coding - Carolyn'!BF214, 1, 0)</f>
        <v>1</v>
      </c>
      <c r="BG214" s="36">
        <f>IF('Coding - Chris'!BG214='Coding - Carolyn'!BG214, 1, 0)</f>
        <v>1</v>
      </c>
      <c r="BH214" s="36">
        <f>IF('Coding - Chris'!BH214='Coding - Carolyn'!BH214, 1, 0)</f>
        <v>1</v>
      </c>
      <c r="BI214" s="36">
        <f>IF('Coding - Chris'!BI214='Coding - Carolyn'!BI214, 1, 0)</f>
        <v>1</v>
      </c>
      <c r="BJ214" s="36">
        <f>IF('Coding - Chris'!BJ214='Coding - Carolyn'!BJ214, 1, 0)</f>
        <v>1</v>
      </c>
      <c r="BK214" s="36">
        <f>IF('Coding - Chris'!BK214='Coding - Carolyn'!BK214, 1, 0)</f>
        <v>1</v>
      </c>
      <c r="BL214" s="36">
        <f>IF('Coding - Chris'!BL214='Coding - Carolyn'!BL214, 1, 0)</f>
        <v>1</v>
      </c>
      <c r="BM214" s="36">
        <f>IF('Coding - Chris'!BM214='Coding - Carolyn'!BM214, 1, 0)</f>
        <v>1</v>
      </c>
      <c r="BN214" s="36">
        <f>IF('Coding - Chris'!BN214='Coding - Carolyn'!BN214, 1, 0)</f>
        <v>1</v>
      </c>
      <c r="BO214" s="36">
        <f>IF('Coding - Chris'!BO214='Coding - Carolyn'!BO214, 1, 0)</f>
        <v>1</v>
      </c>
      <c r="BP214" s="36">
        <f>IF('Coding - Chris'!BP214='Coding - Carolyn'!BP214, 1, 0)</f>
        <v>1</v>
      </c>
      <c r="BQ214" s="36">
        <f>IF('Coding - Chris'!BQ214='Coding - Carolyn'!BQ214, 1, 0)</f>
        <v>1</v>
      </c>
      <c r="BR214" s="36">
        <f>IF('Coding - Chris'!BR214='Coding - Carolyn'!BR214, 1, 0)</f>
        <v>1</v>
      </c>
      <c r="BS214" s="36">
        <f>IF('Coding - Chris'!BS214='Coding - Carolyn'!BS214, 1, 0)</f>
        <v>1</v>
      </c>
      <c r="BT214" s="36">
        <f>IF('Coding - Chris'!BT214='Coding - Carolyn'!BT214, 1, 0)</f>
        <v>1</v>
      </c>
      <c r="BV214" s="36">
        <f>IF('Coding - Chris'!BV214='Coding - Carolyn'!BV214, 1, 0)</f>
        <v>1</v>
      </c>
    </row>
    <row r="215" spans="1:74" ht="15.95" thickBot="1">
      <c r="A215" s="52">
        <v>396</v>
      </c>
      <c r="H215" s="36">
        <f>IF('Coding - Chris'!H215='Coding - Carolyn'!H215, 1, 0)</f>
        <v>1</v>
      </c>
      <c r="I215" s="36">
        <f>IF('Coding - Chris'!I215='Coding - Carolyn'!I215, 1, 0)</f>
        <v>1</v>
      </c>
      <c r="J215" s="36">
        <f>IF('Coding - Chris'!J215='Coding - Carolyn'!J215, 1, 0)</f>
        <v>1</v>
      </c>
      <c r="K215" s="36">
        <f>IF('Coding - Chris'!K215='Coding - Carolyn'!K215, 1, 0)</f>
        <v>1</v>
      </c>
      <c r="L215" s="36">
        <f>IF('Coding - Chris'!L215='Coding - Carolyn'!L215, 1, 0)</f>
        <v>1</v>
      </c>
      <c r="M215" s="36">
        <f>IF('Coding - Chris'!M215='Coding - Carolyn'!M215, 1, 0)</f>
        <v>1</v>
      </c>
      <c r="O215" s="36">
        <f>IF('Coding - Chris'!O215='Coding - Carolyn'!O215, 1, 0)</f>
        <v>1</v>
      </c>
      <c r="P215" s="36">
        <f>IF('Coding - Chris'!P215='Coding - Carolyn'!P215, 1, 0)</f>
        <v>1</v>
      </c>
      <c r="Q215" s="36">
        <f>IF('Coding - Chris'!Q215='Coding - Carolyn'!Q215, 1, 0)</f>
        <v>1</v>
      </c>
      <c r="R215" s="36">
        <f>IF('Coding - Chris'!R215='Coding - Carolyn'!R215, 1, 0)</f>
        <v>1</v>
      </c>
      <c r="S215" s="36">
        <f>IF('Coding - Chris'!S215='Coding - Carolyn'!S215, 1, 0)</f>
        <v>1</v>
      </c>
      <c r="T215" s="36">
        <f>IF('Coding - Chris'!T215='Coding - Carolyn'!T215, 1, 0)</f>
        <v>1</v>
      </c>
      <c r="U215" s="36">
        <f>IF('Coding - Chris'!U215='Coding - Carolyn'!U215, 1, 0)</f>
        <v>1</v>
      </c>
      <c r="V215" s="36">
        <f>IF('Coding - Chris'!V215='Coding - Carolyn'!V215, 1, 0)</f>
        <v>1</v>
      </c>
      <c r="W215" s="36">
        <f>IF('Coding - Chris'!W215='Coding - Carolyn'!W215, 1, 0)</f>
        <v>1</v>
      </c>
      <c r="X215" s="36">
        <f>IF('Coding - Chris'!X215='Coding - Carolyn'!X215, 1, 0)</f>
        <v>1</v>
      </c>
      <c r="Y215" s="36">
        <f>IF('Coding - Chris'!Y215='Coding - Carolyn'!Y215, 1, 0)</f>
        <v>1</v>
      </c>
      <c r="Z215" s="36">
        <f>IF('Coding - Chris'!Z215='Coding - Carolyn'!Z215, 1, 0)</f>
        <v>1</v>
      </c>
      <c r="AA215" s="36">
        <f>IF('Coding - Chris'!AA215='Coding - Carolyn'!AA215, 1, 0)</f>
        <v>1</v>
      </c>
      <c r="AB215" s="36">
        <f>IF('Coding - Chris'!AB215='Coding - Carolyn'!AB215, 1, 0)</f>
        <v>1</v>
      </c>
      <c r="AC215" s="36">
        <f>IF('Coding - Chris'!AC215='Coding - Carolyn'!AC215, 1, 0)</f>
        <v>1</v>
      </c>
      <c r="AD215" s="36">
        <f>IF('Coding - Chris'!AD215='Coding - Carolyn'!AD215, 1, 0)</f>
        <v>1</v>
      </c>
      <c r="AE215" s="36">
        <f>IF('Coding - Chris'!AE215='Coding - Carolyn'!AE215, 1, 0)</f>
        <v>1</v>
      </c>
      <c r="AF215" s="36">
        <f>IF('Coding - Chris'!AF215='Coding - Carolyn'!AF215, 1, 0)</f>
        <v>1</v>
      </c>
      <c r="AH215" s="36">
        <f>IF('Coding - Chris'!AH215='Coding - Carolyn'!AH215, 1, 0)</f>
        <v>1</v>
      </c>
      <c r="AI215" s="36">
        <f>IF('Coding - Chris'!AI215='Coding - Carolyn'!AI215, 1, 0)</f>
        <v>1</v>
      </c>
      <c r="AJ215" s="36">
        <f>IF('Coding - Chris'!AJ215='Coding - Carolyn'!AJ215, 1, 0)</f>
        <v>1</v>
      </c>
      <c r="AK215" s="36">
        <f>IF('Coding - Chris'!AK215='Coding - Carolyn'!AK215, 1, 0)</f>
        <v>1</v>
      </c>
      <c r="AL215" s="36">
        <f>IF('Coding - Chris'!AL215='Coding - Carolyn'!AL215, 1, 0)</f>
        <v>1</v>
      </c>
      <c r="AM215" s="36">
        <f>IF('Coding - Chris'!AM215='Coding - Carolyn'!AM215, 1, 0)</f>
        <v>1</v>
      </c>
      <c r="AN215" s="36">
        <f>IF('Coding - Chris'!AN215='Coding - Carolyn'!AN215, 1, 0)</f>
        <v>1</v>
      </c>
      <c r="AO215" s="36">
        <f>IF('Coding - Chris'!AO215='Coding - Carolyn'!AO215, 1, 0)</f>
        <v>1</v>
      </c>
      <c r="AQ215" s="36">
        <f>IF('Coding - Chris'!AQ215='Coding - Carolyn'!AQ215, 1, 0)</f>
        <v>1</v>
      </c>
      <c r="AR215" s="36">
        <f>IF('Coding - Chris'!AR215='Coding - Carolyn'!AR215, 1, 0)</f>
        <v>1</v>
      </c>
      <c r="AS215" s="36">
        <f>IF('Coding - Chris'!AS215='Coding - Carolyn'!AS215, 1, 0)</f>
        <v>1</v>
      </c>
      <c r="AT215" s="36">
        <f>IF('Coding - Chris'!AT215='Coding - Carolyn'!AT215, 1, 0)</f>
        <v>1</v>
      </c>
      <c r="AU215" s="36">
        <f>IF('Coding - Chris'!AU215='Coding - Carolyn'!AU215, 1, 0)</f>
        <v>1</v>
      </c>
      <c r="AV215" s="36">
        <f>IF('Coding - Chris'!AV215='Coding - Carolyn'!AV215, 1, 0)</f>
        <v>1</v>
      </c>
      <c r="AW215" s="36">
        <f>IF('Coding - Chris'!AW215='Coding - Carolyn'!AW215, 1, 0)</f>
        <v>1</v>
      </c>
      <c r="AX215" s="36">
        <f>IF('Coding - Chris'!AX215='Coding - Carolyn'!AX215, 1, 0)</f>
        <v>1</v>
      </c>
      <c r="AY215" s="36">
        <f>IF('Coding - Chris'!AY215='Coding - Carolyn'!AY215, 1, 0)</f>
        <v>1</v>
      </c>
      <c r="AZ215" s="36">
        <f>IF('Coding - Chris'!AZ215='Coding - Carolyn'!AZ215, 1, 0)</f>
        <v>1</v>
      </c>
      <c r="BB215" s="36">
        <f>IF('Coding - Chris'!BB215='Coding - Carolyn'!BB215, 1, 0)</f>
        <v>1</v>
      </c>
      <c r="BC215" s="36">
        <f>IF('Coding - Chris'!BC215='Coding - Carolyn'!BC215, 1, 0)</f>
        <v>1</v>
      </c>
      <c r="BD215" s="36">
        <f>IF('Coding - Chris'!BD215='Coding - Carolyn'!BD215, 1, 0)</f>
        <v>1</v>
      </c>
      <c r="BE215" s="36">
        <f>IF('Coding - Chris'!BE215='Coding - Carolyn'!BE215, 1, 0)</f>
        <v>1</v>
      </c>
      <c r="BF215" s="36">
        <f>IF('Coding - Chris'!BF215='Coding - Carolyn'!BF215, 1, 0)</f>
        <v>1</v>
      </c>
      <c r="BG215" s="36">
        <f>IF('Coding - Chris'!BG215='Coding - Carolyn'!BG215, 1, 0)</f>
        <v>1</v>
      </c>
      <c r="BH215" s="36">
        <f>IF('Coding - Chris'!BH215='Coding - Carolyn'!BH215, 1, 0)</f>
        <v>1</v>
      </c>
      <c r="BI215" s="36">
        <f>IF('Coding - Chris'!BI215='Coding - Carolyn'!BI215, 1, 0)</f>
        <v>1</v>
      </c>
      <c r="BJ215" s="36">
        <f>IF('Coding - Chris'!BJ215='Coding - Carolyn'!BJ215, 1, 0)</f>
        <v>1</v>
      </c>
      <c r="BK215" s="36">
        <f>IF('Coding - Chris'!BK215='Coding - Carolyn'!BK215, 1, 0)</f>
        <v>1</v>
      </c>
      <c r="BL215" s="36">
        <f>IF('Coding - Chris'!BL215='Coding - Carolyn'!BL215, 1, 0)</f>
        <v>1</v>
      </c>
      <c r="BM215" s="36">
        <f>IF('Coding - Chris'!BM215='Coding - Carolyn'!BM215, 1, 0)</f>
        <v>1</v>
      </c>
      <c r="BN215" s="36">
        <f>IF('Coding - Chris'!BN215='Coding - Carolyn'!BN215, 1, 0)</f>
        <v>1</v>
      </c>
      <c r="BO215" s="36">
        <f>IF('Coding - Chris'!BO215='Coding - Carolyn'!BO215, 1, 0)</f>
        <v>1</v>
      </c>
      <c r="BP215" s="36">
        <f>IF('Coding - Chris'!BP215='Coding - Carolyn'!BP215, 1, 0)</f>
        <v>1</v>
      </c>
      <c r="BQ215" s="36">
        <f>IF('Coding - Chris'!BQ215='Coding - Carolyn'!BQ215, 1, 0)</f>
        <v>1</v>
      </c>
      <c r="BR215" s="36">
        <f>IF('Coding - Chris'!BR215='Coding - Carolyn'!BR215, 1, 0)</f>
        <v>1</v>
      </c>
      <c r="BS215" s="36">
        <f>IF('Coding - Chris'!BS215='Coding - Carolyn'!BS215, 1, 0)</f>
        <v>1</v>
      </c>
      <c r="BT215" s="36">
        <f>IF('Coding - Chris'!BT215='Coding - Carolyn'!BT215, 1, 0)</f>
        <v>1</v>
      </c>
      <c r="BV215" s="36">
        <f>IF('Coding - Chris'!BV215='Coding - Carolyn'!BV215, 1, 0)</f>
        <v>1</v>
      </c>
    </row>
    <row r="216" spans="1:74" ht="15.95" thickBot="1">
      <c r="A216">
        <v>397</v>
      </c>
      <c r="H216" s="36">
        <f>IF('Coding - Chris'!H216='Coding - Carolyn'!H216, 1, 0)</f>
        <v>1</v>
      </c>
      <c r="I216" s="36">
        <f>IF('Coding - Chris'!I216='Coding - Carolyn'!I216, 1, 0)</f>
        <v>1</v>
      </c>
      <c r="J216" s="36">
        <f>IF('Coding - Chris'!J216='Coding - Carolyn'!J216, 1, 0)</f>
        <v>1</v>
      </c>
      <c r="K216" s="36">
        <f>IF('Coding - Chris'!K216='Coding - Carolyn'!K216, 1, 0)</f>
        <v>1</v>
      </c>
      <c r="L216" s="36">
        <f>IF('Coding - Chris'!L216='Coding - Carolyn'!L216, 1, 0)</f>
        <v>1</v>
      </c>
      <c r="M216" s="36">
        <f>IF('Coding - Chris'!M216='Coding - Carolyn'!M216, 1, 0)</f>
        <v>1</v>
      </c>
      <c r="O216" s="36">
        <f>IF('Coding - Chris'!O216='Coding - Carolyn'!O216, 1, 0)</f>
        <v>1</v>
      </c>
      <c r="P216" s="36">
        <f>IF('Coding - Chris'!P216='Coding - Carolyn'!P216, 1, 0)</f>
        <v>1</v>
      </c>
      <c r="Q216" s="36">
        <f>IF('Coding - Chris'!Q216='Coding - Carolyn'!Q216, 1, 0)</f>
        <v>1</v>
      </c>
      <c r="R216" s="36">
        <f>IF('Coding - Chris'!R216='Coding - Carolyn'!R216, 1, 0)</f>
        <v>1</v>
      </c>
      <c r="S216" s="36">
        <f>IF('Coding - Chris'!S216='Coding - Carolyn'!S216, 1, 0)</f>
        <v>1</v>
      </c>
      <c r="T216" s="36">
        <f>IF('Coding - Chris'!T216='Coding - Carolyn'!T216, 1, 0)</f>
        <v>1</v>
      </c>
      <c r="U216" s="36">
        <f>IF('Coding - Chris'!U216='Coding - Carolyn'!U216, 1, 0)</f>
        <v>1</v>
      </c>
      <c r="V216" s="36">
        <f>IF('Coding - Chris'!V216='Coding - Carolyn'!V216, 1, 0)</f>
        <v>1</v>
      </c>
      <c r="W216" s="36">
        <f>IF('Coding - Chris'!W216='Coding - Carolyn'!W216, 1, 0)</f>
        <v>1</v>
      </c>
      <c r="X216" s="36">
        <f>IF('Coding - Chris'!X216='Coding - Carolyn'!X216, 1, 0)</f>
        <v>1</v>
      </c>
      <c r="Y216" s="36">
        <f>IF('Coding - Chris'!Y216='Coding - Carolyn'!Y216, 1, 0)</f>
        <v>1</v>
      </c>
      <c r="Z216" s="36">
        <f>IF('Coding - Chris'!Z216='Coding - Carolyn'!Z216, 1, 0)</f>
        <v>1</v>
      </c>
      <c r="AA216" s="36">
        <f>IF('Coding - Chris'!AA216='Coding - Carolyn'!AA216, 1, 0)</f>
        <v>1</v>
      </c>
      <c r="AB216" s="36">
        <f>IF('Coding - Chris'!AB216='Coding - Carolyn'!AB216, 1, 0)</f>
        <v>1</v>
      </c>
      <c r="AC216" s="36">
        <f>IF('Coding - Chris'!AC216='Coding - Carolyn'!AC216, 1, 0)</f>
        <v>1</v>
      </c>
      <c r="AD216" s="36">
        <f>IF('Coding - Chris'!AD216='Coding - Carolyn'!AD216, 1, 0)</f>
        <v>1</v>
      </c>
      <c r="AE216" s="36">
        <f>IF('Coding - Chris'!AE216='Coding - Carolyn'!AE216, 1, 0)</f>
        <v>1</v>
      </c>
      <c r="AF216" s="36">
        <f>IF('Coding - Chris'!AF216='Coding - Carolyn'!AF216, 1, 0)</f>
        <v>1</v>
      </c>
      <c r="AH216" s="36">
        <f>IF('Coding - Chris'!AH216='Coding - Carolyn'!AH216, 1, 0)</f>
        <v>1</v>
      </c>
      <c r="AI216" s="36">
        <f>IF('Coding - Chris'!AI216='Coding - Carolyn'!AI216, 1, 0)</f>
        <v>1</v>
      </c>
      <c r="AJ216" s="36">
        <f>IF('Coding - Chris'!AJ216='Coding - Carolyn'!AJ216, 1, 0)</f>
        <v>1</v>
      </c>
      <c r="AK216" s="36">
        <f>IF('Coding - Chris'!AK216='Coding - Carolyn'!AK216, 1, 0)</f>
        <v>1</v>
      </c>
      <c r="AL216" s="36">
        <f>IF('Coding - Chris'!AL216='Coding - Carolyn'!AL216, 1, 0)</f>
        <v>1</v>
      </c>
      <c r="AM216" s="36">
        <f>IF('Coding - Chris'!AM216='Coding - Carolyn'!AM216, 1, 0)</f>
        <v>1</v>
      </c>
      <c r="AN216" s="36">
        <f>IF('Coding - Chris'!AN216='Coding - Carolyn'!AN216, 1, 0)</f>
        <v>1</v>
      </c>
      <c r="AO216" s="36">
        <f>IF('Coding - Chris'!AO216='Coding - Carolyn'!AO216, 1, 0)</f>
        <v>1</v>
      </c>
      <c r="AQ216" s="36">
        <f>IF('Coding - Chris'!AQ216='Coding - Carolyn'!AQ216, 1, 0)</f>
        <v>1</v>
      </c>
      <c r="AR216" s="36">
        <f>IF('Coding - Chris'!AR216='Coding - Carolyn'!AR216, 1, 0)</f>
        <v>1</v>
      </c>
      <c r="AS216" s="36">
        <f>IF('Coding - Chris'!AS216='Coding - Carolyn'!AS216, 1, 0)</f>
        <v>1</v>
      </c>
      <c r="AT216" s="36">
        <f>IF('Coding - Chris'!AT216='Coding - Carolyn'!AT216, 1, 0)</f>
        <v>1</v>
      </c>
      <c r="AU216" s="36">
        <f>IF('Coding - Chris'!AU216='Coding - Carolyn'!AU216, 1, 0)</f>
        <v>1</v>
      </c>
      <c r="AV216" s="36">
        <f>IF('Coding - Chris'!AV216='Coding - Carolyn'!AV216, 1, 0)</f>
        <v>1</v>
      </c>
      <c r="AW216" s="36">
        <f>IF('Coding - Chris'!AW216='Coding - Carolyn'!AW216, 1, 0)</f>
        <v>1</v>
      </c>
      <c r="AX216" s="36">
        <f>IF('Coding - Chris'!AX216='Coding - Carolyn'!AX216, 1, 0)</f>
        <v>1</v>
      </c>
      <c r="AY216" s="36">
        <f>IF('Coding - Chris'!AY216='Coding - Carolyn'!AY216, 1, 0)</f>
        <v>1</v>
      </c>
      <c r="AZ216" s="36">
        <f>IF('Coding - Chris'!AZ216='Coding - Carolyn'!AZ216, 1, 0)</f>
        <v>1</v>
      </c>
      <c r="BB216" s="36">
        <f>IF('Coding - Chris'!BB216='Coding - Carolyn'!BB216, 1, 0)</f>
        <v>1</v>
      </c>
      <c r="BC216" s="36">
        <f>IF('Coding - Chris'!BC216='Coding - Carolyn'!BC216, 1, 0)</f>
        <v>1</v>
      </c>
      <c r="BD216" s="36">
        <f>IF('Coding - Chris'!BD216='Coding - Carolyn'!BD216, 1, 0)</f>
        <v>1</v>
      </c>
      <c r="BE216" s="36">
        <f>IF('Coding - Chris'!BE216='Coding - Carolyn'!BE216, 1, 0)</f>
        <v>1</v>
      </c>
      <c r="BF216" s="36">
        <f>IF('Coding - Chris'!BF216='Coding - Carolyn'!BF216, 1, 0)</f>
        <v>1</v>
      </c>
      <c r="BG216" s="36">
        <f>IF('Coding - Chris'!BG216='Coding - Carolyn'!BG216, 1, 0)</f>
        <v>1</v>
      </c>
      <c r="BH216" s="36">
        <f>IF('Coding - Chris'!BH216='Coding - Carolyn'!BH216, 1, 0)</f>
        <v>1</v>
      </c>
      <c r="BI216" s="36">
        <f>IF('Coding - Chris'!BI216='Coding - Carolyn'!BI216, 1, 0)</f>
        <v>1</v>
      </c>
      <c r="BJ216" s="36">
        <f>IF('Coding - Chris'!BJ216='Coding - Carolyn'!BJ216, 1, 0)</f>
        <v>1</v>
      </c>
      <c r="BK216" s="36">
        <f>IF('Coding - Chris'!BK216='Coding - Carolyn'!BK216, 1, 0)</f>
        <v>1</v>
      </c>
      <c r="BL216" s="36">
        <f>IF('Coding - Chris'!BL216='Coding - Carolyn'!BL216, 1, 0)</f>
        <v>1</v>
      </c>
      <c r="BM216" s="36">
        <f>IF('Coding - Chris'!BM216='Coding - Carolyn'!BM216, 1, 0)</f>
        <v>1</v>
      </c>
      <c r="BN216" s="36">
        <f>IF('Coding - Chris'!BN216='Coding - Carolyn'!BN216, 1, 0)</f>
        <v>1</v>
      </c>
      <c r="BO216" s="36">
        <f>IF('Coding - Chris'!BO216='Coding - Carolyn'!BO216, 1, 0)</f>
        <v>1</v>
      </c>
      <c r="BP216" s="36">
        <f>IF('Coding - Chris'!BP216='Coding - Carolyn'!BP216, 1, 0)</f>
        <v>1</v>
      </c>
      <c r="BQ216" s="36">
        <f>IF('Coding - Chris'!BQ216='Coding - Carolyn'!BQ216, 1, 0)</f>
        <v>1</v>
      </c>
      <c r="BR216" s="36">
        <f>IF('Coding - Chris'!BR216='Coding - Carolyn'!BR216, 1, 0)</f>
        <v>1</v>
      </c>
      <c r="BS216" s="36">
        <f>IF('Coding - Chris'!BS216='Coding - Carolyn'!BS216, 1, 0)</f>
        <v>1</v>
      </c>
      <c r="BT216" s="36">
        <f>IF('Coding - Chris'!BT216='Coding - Carolyn'!BT216, 1, 0)</f>
        <v>1</v>
      </c>
      <c r="BV216" s="36">
        <f>IF('Coding - Chris'!BV216='Coding - Carolyn'!BV216, 1, 0)</f>
        <v>1</v>
      </c>
    </row>
    <row r="217" spans="1:74" ht="15.95" thickBot="1">
      <c r="H217" s="36">
        <f>IF('Coding - Chris'!H217='Coding - Carolyn'!H217, 1, 0)</f>
        <v>1</v>
      </c>
      <c r="I217" s="36">
        <f>IF('Coding - Chris'!I217='Coding - Carolyn'!I217, 1, 0)</f>
        <v>1</v>
      </c>
      <c r="J217" s="36">
        <f>IF('Coding - Chris'!J217='Coding - Carolyn'!J217, 1, 0)</f>
        <v>1</v>
      </c>
      <c r="K217" s="36">
        <f>IF('Coding - Chris'!K217='Coding - Carolyn'!K217, 1, 0)</f>
        <v>1</v>
      </c>
      <c r="L217" s="36">
        <f>IF('Coding - Chris'!L217='Coding - Carolyn'!L217, 1, 0)</f>
        <v>1</v>
      </c>
      <c r="M217" s="36">
        <f>IF('Coding - Chris'!M217='Coding - Carolyn'!M217, 1, 0)</f>
        <v>1</v>
      </c>
      <c r="O217" s="36">
        <f>IF('Coding - Chris'!O217='Coding - Carolyn'!O217, 1, 0)</f>
        <v>1</v>
      </c>
      <c r="P217" s="36">
        <f>IF('Coding - Chris'!P217='Coding - Carolyn'!P217, 1, 0)</f>
        <v>1</v>
      </c>
      <c r="Q217" s="36">
        <f>IF('Coding - Chris'!Q217='Coding - Carolyn'!Q217, 1, 0)</f>
        <v>1</v>
      </c>
      <c r="R217" s="36">
        <f>IF('Coding - Chris'!R217='Coding - Carolyn'!R217, 1, 0)</f>
        <v>1</v>
      </c>
      <c r="S217" s="36">
        <f>IF('Coding - Chris'!S217='Coding - Carolyn'!S217, 1, 0)</f>
        <v>1</v>
      </c>
      <c r="T217" s="36">
        <f>IF('Coding - Chris'!T217='Coding - Carolyn'!T217, 1, 0)</f>
        <v>1</v>
      </c>
      <c r="U217" s="36">
        <f>IF('Coding - Chris'!U217='Coding - Carolyn'!U217, 1, 0)</f>
        <v>1</v>
      </c>
      <c r="V217" s="36">
        <f>IF('Coding - Chris'!V217='Coding - Carolyn'!V217, 1, 0)</f>
        <v>1</v>
      </c>
      <c r="W217" s="36">
        <f>IF('Coding - Chris'!W217='Coding - Carolyn'!W217, 1, 0)</f>
        <v>1</v>
      </c>
      <c r="X217" s="36">
        <f>IF('Coding - Chris'!X217='Coding - Carolyn'!X217, 1, 0)</f>
        <v>1</v>
      </c>
      <c r="Y217" s="36">
        <f>IF('Coding - Chris'!Y217='Coding - Carolyn'!Y217, 1, 0)</f>
        <v>1</v>
      </c>
      <c r="Z217" s="36">
        <f>IF('Coding - Chris'!Z217='Coding - Carolyn'!Z217, 1, 0)</f>
        <v>1</v>
      </c>
      <c r="AA217" s="36">
        <f>IF('Coding - Chris'!AA217='Coding - Carolyn'!AA217, 1, 0)</f>
        <v>1</v>
      </c>
      <c r="AB217" s="36">
        <f>IF('Coding - Chris'!AB217='Coding - Carolyn'!AB217, 1, 0)</f>
        <v>1</v>
      </c>
      <c r="AC217" s="36">
        <f>IF('Coding - Chris'!AC217='Coding - Carolyn'!AC217, 1, 0)</f>
        <v>1</v>
      </c>
      <c r="AD217" s="36">
        <f>IF('Coding - Chris'!AD217='Coding - Carolyn'!AD217, 1, 0)</f>
        <v>1</v>
      </c>
      <c r="AE217" s="36">
        <f>IF('Coding - Chris'!AE217='Coding - Carolyn'!AE217, 1, 0)</f>
        <v>1</v>
      </c>
      <c r="AF217" s="36">
        <f>IF('Coding - Chris'!AF217='Coding - Carolyn'!AF217, 1, 0)</f>
        <v>1</v>
      </c>
      <c r="AH217" s="36">
        <f>IF('Coding - Chris'!AH217='Coding - Carolyn'!AH217, 1, 0)</f>
        <v>1</v>
      </c>
      <c r="AI217" s="36">
        <f>IF('Coding - Chris'!AI217='Coding - Carolyn'!AI217, 1, 0)</f>
        <v>1</v>
      </c>
      <c r="AJ217" s="36">
        <f>IF('Coding - Chris'!AJ217='Coding - Carolyn'!AJ217, 1, 0)</f>
        <v>1</v>
      </c>
      <c r="AK217" s="36">
        <f>IF('Coding - Chris'!AK217='Coding - Carolyn'!AK217, 1, 0)</f>
        <v>1</v>
      </c>
      <c r="AL217" s="36">
        <f>IF('Coding - Chris'!AL217='Coding - Carolyn'!AL217, 1, 0)</f>
        <v>1</v>
      </c>
      <c r="AM217" s="36">
        <f>IF('Coding - Chris'!AM217='Coding - Carolyn'!AM217, 1, 0)</f>
        <v>1</v>
      </c>
      <c r="AN217" s="36">
        <f>IF('Coding - Chris'!AN217='Coding - Carolyn'!AN217, 1, 0)</f>
        <v>1</v>
      </c>
      <c r="AO217" s="36">
        <f>IF('Coding - Chris'!AO217='Coding - Carolyn'!AO217, 1, 0)</f>
        <v>1</v>
      </c>
      <c r="AQ217" s="36">
        <f>IF('Coding - Chris'!AQ217='Coding - Carolyn'!AQ217, 1, 0)</f>
        <v>1</v>
      </c>
      <c r="AR217" s="36">
        <f>IF('Coding - Chris'!AR217='Coding - Carolyn'!AR217, 1, 0)</f>
        <v>1</v>
      </c>
      <c r="AS217" s="36">
        <f>IF('Coding - Chris'!AS217='Coding - Carolyn'!AS217, 1, 0)</f>
        <v>1</v>
      </c>
      <c r="AT217" s="36">
        <f>IF('Coding - Chris'!AT217='Coding - Carolyn'!AT217, 1, 0)</f>
        <v>1</v>
      </c>
      <c r="AU217" s="36">
        <f>IF('Coding - Chris'!AU217='Coding - Carolyn'!AU217, 1, 0)</f>
        <v>1</v>
      </c>
      <c r="AV217" s="36">
        <f>IF('Coding - Chris'!AV217='Coding - Carolyn'!AV217, 1, 0)</f>
        <v>1</v>
      </c>
      <c r="AW217" s="36">
        <f>IF('Coding - Chris'!AW217='Coding - Carolyn'!AW217, 1, 0)</f>
        <v>1</v>
      </c>
      <c r="AX217" s="36">
        <f>IF('Coding - Chris'!AX217='Coding - Carolyn'!AX217, 1, 0)</f>
        <v>1</v>
      </c>
      <c r="AY217" s="36">
        <f>IF('Coding - Chris'!AY217='Coding - Carolyn'!AY217, 1, 0)</f>
        <v>1</v>
      </c>
      <c r="AZ217" s="36">
        <f>IF('Coding - Chris'!AZ217='Coding - Carolyn'!AZ217, 1, 0)</f>
        <v>1</v>
      </c>
      <c r="BB217" s="36">
        <f>IF('Coding - Chris'!BB217='Coding - Carolyn'!BB217, 1, 0)</f>
        <v>1</v>
      </c>
      <c r="BC217" s="36">
        <f>IF('Coding - Chris'!BC217='Coding - Carolyn'!BC217, 1, 0)</f>
        <v>1</v>
      </c>
      <c r="BD217" s="36">
        <f>IF('Coding - Chris'!BD217='Coding - Carolyn'!BD217, 1, 0)</f>
        <v>1</v>
      </c>
      <c r="BE217" s="36">
        <f>IF('Coding - Chris'!BE217='Coding - Carolyn'!BE217, 1, 0)</f>
        <v>1</v>
      </c>
      <c r="BF217" s="36">
        <f>IF('Coding - Chris'!BF217='Coding - Carolyn'!BF217, 1, 0)</f>
        <v>1</v>
      </c>
      <c r="BG217" s="36">
        <f>IF('Coding - Chris'!BG217='Coding - Carolyn'!BG217, 1, 0)</f>
        <v>1</v>
      </c>
      <c r="BH217" s="36">
        <f>IF('Coding - Chris'!BH217='Coding - Carolyn'!BH217, 1, 0)</f>
        <v>1</v>
      </c>
      <c r="BI217" s="36">
        <f>IF('Coding - Chris'!BI217='Coding - Carolyn'!BI217, 1, 0)</f>
        <v>1</v>
      </c>
      <c r="BJ217" s="36">
        <f>IF('Coding - Chris'!BJ217='Coding - Carolyn'!BJ217, 1, 0)</f>
        <v>1</v>
      </c>
      <c r="BK217" s="36">
        <f>IF('Coding - Chris'!BK217='Coding - Carolyn'!BK217, 1, 0)</f>
        <v>1</v>
      </c>
      <c r="BL217" s="36">
        <f>IF('Coding - Chris'!BL217='Coding - Carolyn'!BL217, 1, 0)</f>
        <v>1</v>
      </c>
      <c r="BM217" s="36">
        <f>IF('Coding - Chris'!BM217='Coding - Carolyn'!BM217, 1, 0)</f>
        <v>1</v>
      </c>
      <c r="BN217" s="36">
        <f>IF('Coding - Chris'!BN217='Coding - Carolyn'!BN217, 1, 0)</f>
        <v>1</v>
      </c>
      <c r="BO217" s="36">
        <f>IF('Coding - Chris'!BO217='Coding - Carolyn'!BO217, 1, 0)</f>
        <v>1</v>
      </c>
      <c r="BP217" s="36">
        <f>IF('Coding - Chris'!BP217='Coding - Carolyn'!BP217, 1, 0)</f>
        <v>1</v>
      </c>
      <c r="BQ217" s="36">
        <f>IF('Coding - Chris'!BQ217='Coding - Carolyn'!BQ217, 1, 0)</f>
        <v>1</v>
      </c>
      <c r="BR217" s="36">
        <f>IF('Coding - Chris'!BR217='Coding - Carolyn'!BR217, 1, 0)</f>
        <v>1</v>
      </c>
      <c r="BS217" s="36">
        <f>IF('Coding - Chris'!BS217='Coding - Carolyn'!BS217, 1, 0)</f>
        <v>1</v>
      </c>
      <c r="BT217" s="36">
        <f>IF('Coding - Chris'!BT217='Coding - Carolyn'!BT217, 1, 0)</f>
        <v>1</v>
      </c>
      <c r="BV217" s="36">
        <f>IF('Coding - Chris'!BV217='Coding - Carolyn'!BV217, 1, 0)</f>
        <v>1</v>
      </c>
    </row>
    <row r="218" spans="1:74" ht="15.95" thickBot="1">
      <c r="A218" s="45"/>
      <c r="H218" s="36">
        <f>IF('Coding - Chris'!H218='Coding - Carolyn'!H218, 1, 0)</f>
        <v>1</v>
      </c>
      <c r="I218" s="36">
        <f>IF('Coding - Chris'!I218='Coding - Carolyn'!I218, 1, 0)</f>
        <v>1</v>
      </c>
      <c r="J218" s="36">
        <f>IF('Coding - Chris'!J218='Coding - Carolyn'!J218, 1, 0)</f>
        <v>1</v>
      </c>
      <c r="K218" s="36">
        <f>IF('Coding - Chris'!K218='Coding - Carolyn'!K218, 1, 0)</f>
        <v>1</v>
      </c>
      <c r="L218" s="36">
        <f>IF('Coding - Chris'!L218='Coding - Carolyn'!L218, 1, 0)</f>
        <v>1</v>
      </c>
      <c r="M218" s="36">
        <f>IF('Coding - Chris'!M218='Coding - Carolyn'!M218, 1, 0)</f>
        <v>1</v>
      </c>
      <c r="O218" s="36">
        <f>IF('Coding - Chris'!O218='Coding - Carolyn'!O218, 1, 0)</f>
        <v>1</v>
      </c>
      <c r="P218" s="36">
        <f>IF('Coding - Chris'!P218='Coding - Carolyn'!P218, 1, 0)</f>
        <v>1</v>
      </c>
      <c r="Q218" s="36">
        <f>IF('Coding - Chris'!Q218='Coding - Carolyn'!Q218, 1, 0)</f>
        <v>1</v>
      </c>
      <c r="R218" s="36">
        <f>IF('Coding - Chris'!R218='Coding - Carolyn'!R218, 1, 0)</f>
        <v>1</v>
      </c>
      <c r="S218" s="36">
        <f>IF('Coding - Chris'!S218='Coding - Carolyn'!S218, 1, 0)</f>
        <v>1</v>
      </c>
      <c r="T218" s="36">
        <f>IF('Coding - Chris'!T218='Coding - Carolyn'!T218, 1, 0)</f>
        <v>1</v>
      </c>
      <c r="U218" s="36">
        <f>IF('Coding - Chris'!U218='Coding - Carolyn'!U218, 1, 0)</f>
        <v>1</v>
      </c>
      <c r="V218" s="36">
        <f>IF('Coding - Chris'!V218='Coding - Carolyn'!V218, 1, 0)</f>
        <v>1</v>
      </c>
      <c r="W218" s="36">
        <f>IF('Coding - Chris'!W218='Coding - Carolyn'!W218, 1, 0)</f>
        <v>1</v>
      </c>
      <c r="X218" s="36">
        <f>IF('Coding - Chris'!X218='Coding - Carolyn'!X218, 1, 0)</f>
        <v>1</v>
      </c>
      <c r="Y218" s="36">
        <f>IF('Coding - Chris'!Y218='Coding - Carolyn'!Y218, 1, 0)</f>
        <v>1</v>
      </c>
      <c r="Z218" s="36">
        <f>IF('Coding - Chris'!Z218='Coding - Carolyn'!Z218, 1, 0)</f>
        <v>1</v>
      </c>
      <c r="AA218" s="36">
        <f>IF('Coding - Chris'!AA218='Coding - Carolyn'!AA218, 1, 0)</f>
        <v>1</v>
      </c>
      <c r="AB218" s="36">
        <f>IF('Coding - Chris'!AB218='Coding - Carolyn'!AB218, 1, 0)</f>
        <v>1</v>
      </c>
      <c r="AC218" s="36">
        <f>IF('Coding - Chris'!AC218='Coding - Carolyn'!AC218, 1, 0)</f>
        <v>1</v>
      </c>
      <c r="AD218" s="36">
        <f>IF('Coding - Chris'!AD218='Coding - Carolyn'!AD218, 1, 0)</f>
        <v>1</v>
      </c>
      <c r="AE218" s="36">
        <f>IF('Coding - Chris'!AE218='Coding - Carolyn'!AE218, 1, 0)</f>
        <v>1</v>
      </c>
      <c r="AF218" s="36">
        <f>IF('Coding - Chris'!AF218='Coding - Carolyn'!AF218, 1, 0)</f>
        <v>1</v>
      </c>
      <c r="AH218" s="36">
        <f>IF('Coding - Chris'!AH218='Coding - Carolyn'!AH218, 1, 0)</f>
        <v>1</v>
      </c>
      <c r="AI218" s="36">
        <f>IF('Coding - Chris'!AI218='Coding - Carolyn'!AI218, 1, 0)</f>
        <v>1</v>
      </c>
      <c r="AJ218" s="36">
        <f>IF('Coding - Chris'!AJ218='Coding - Carolyn'!AJ218, 1, 0)</f>
        <v>1</v>
      </c>
      <c r="AK218" s="36">
        <f>IF('Coding - Chris'!AK218='Coding - Carolyn'!AK218, 1, 0)</f>
        <v>1</v>
      </c>
      <c r="AL218" s="36">
        <f>IF('Coding - Chris'!AL218='Coding - Carolyn'!AL218, 1, 0)</f>
        <v>1</v>
      </c>
      <c r="AM218" s="36">
        <f>IF('Coding - Chris'!AM218='Coding - Carolyn'!AM218, 1, 0)</f>
        <v>1</v>
      </c>
      <c r="AN218" s="36">
        <f>IF('Coding - Chris'!AN218='Coding - Carolyn'!AN218, 1, 0)</f>
        <v>1</v>
      </c>
      <c r="AO218" s="36">
        <f>IF('Coding - Chris'!AO218='Coding - Carolyn'!AO218, 1, 0)</f>
        <v>1</v>
      </c>
      <c r="AQ218" s="36">
        <f>IF('Coding - Chris'!AQ218='Coding - Carolyn'!AQ218, 1, 0)</f>
        <v>1</v>
      </c>
      <c r="AR218" s="36">
        <f>IF('Coding - Chris'!AR218='Coding - Carolyn'!AR218, 1, 0)</f>
        <v>1</v>
      </c>
      <c r="AS218" s="36">
        <f>IF('Coding - Chris'!AS218='Coding - Carolyn'!AS218, 1, 0)</f>
        <v>1</v>
      </c>
      <c r="AT218" s="36">
        <f>IF('Coding - Chris'!AT218='Coding - Carolyn'!AT218, 1, 0)</f>
        <v>1</v>
      </c>
      <c r="AU218" s="36">
        <f>IF('Coding - Chris'!AU218='Coding - Carolyn'!AU218, 1, 0)</f>
        <v>1</v>
      </c>
      <c r="AV218" s="36">
        <f>IF('Coding - Chris'!AV218='Coding - Carolyn'!AV218, 1, 0)</f>
        <v>1</v>
      </c>
      <c r="AW218" s="36">
        <f>IF('Coding - Chris'!AW218='Coding - Carolyn'!AW218, 1, 0)</f>
        <v>1</v>
      </c>
      <c r="AX218" s="36">
        <f>IF('Coding - Chris'!AX218='Coding - Carolyn'!AX218, 1, 0)</f>
        <v>1</v>
      </c>
      <c r="AY218" s="36">
        <f>IF('Coding - Chris'!AY218='Coding - Carolyn'!AY218, 1, 0)</f>
        <v>1</v>
      </c>
      <c r="AZ218" s="36">
        <f>IF('Coding - Chris'!AZ218='Coding - Carolyn'!AZ218, 1, 0)</f>
        <v>1</v>
      </c>
      <c r="BB218" s="36">
        <f>IF('Coding - Chris'!BB218='Coding - Carolyn'!BB218, 1, 0)</f>
        <v>1</v>
      </c>
      <c r="BC218" s="36">
        <f>IF('Coding - Chris'!BC218='Coding - Carolyn'!BC218, 1, 0)</f>
        <v>1</v>
      </c>
      <c r="BD218" s="36">
        <f>IF('Coding - Chris'!BD218='Coding - Carolyn'!BD218, 1, 0)</f>
        <v>1</v>
      </c>
      <c r="BE218" s="36">
        <f>IF('Coding - Chris'!BE218='Coding - Carolyn'!BE218, 1, 0)</f>
        <v>1</v>
      </c>
      <c r="BF218" s="36">
        <f>IF('Coding - Chris'!BF218='Coding - Carolyn'!BF218, 1, 0)</f>
        <v>1</v>
      </c>
      <c r="BG218" s="36">
        <f>IF('Coding - Chris'!BG218='Coding - Carolyn'!BG218, 1, 0)</f>
        <v>1</v>
      </c>
      <c r="BH218" s="36">
        <f>IF('Coding - Chris'!BH218='Coding - Carolyn'!BH218, 1, 0)</f>
        <v>1</v>
      </c>
      <c r="BI218" s="36">
        <f>IF('Coding - Chris'!BI218='Coding - Carolyn'!BI218, 1, 0)</f>
        <v>1</v>
      </c>
      <c r="BJ218" s="36">
        <f>IF('Coding - Chris'!BJ218='Coding - Carolyn'!BJ218, 1, 0)</f>
        <v>1</v>
      </c>
      <c r="BK218" s="36">
        <f>IF('Coding - Chris'!BK218='Coding - Carolyn'!BK218, 1, 0)</f>
        <v>1</v>
      </c>
      <c r="BL218" s="36">
        <f>IF('Coding - Chris'!BL218='Coding - Carolyn'!BL218, 1, 0)</f>
        <v>1</v>
      </c>
      <c r="BM218" s="36">
        <f>IF('Coding - Chris'!BM218='Coding - Carolyn'!BM218, 1, 0)</f>
        <v>1</v>
      </c>
      <c r="BN218" s="36">
        <f>IF('Coding - Chris'!BN218='Coding - Carolyn'!BN218, 1, 0)</f>
        <v>1</v>
      </c>
      <c r="BO218" s="36">
        <f>IF('Coding - Chris'!BO218='Coding - Carolyn'!BO218, 1, 0)</f>
        <v>1</v>
      </c>
      <c r="BP218" s="36">
        <f>IF('Coding - Chris'!BP218='Coding - Carolyn'!BP218, 1, 0)</f>
        <v>1</v>
      </c>
      <c r="BQ218" s="36">
        <f>IF('Coding - Chris'!BQ218='Coding - Carolyn'!BQ218, 1, 0)</f>
        <v>1</v>
      </c>
      <c r="BR218" s="36">
        <f>IF('Coding - Chris'!BR218='Coding - Carolyn'!BR218, 1, 0)</f>
        <v>1</v>
      </c>
      <c r="BS218" s="36">
        <f>IF('Coding - Chris'!BS218='Coding - Carolyn'!BS218, 1, 0)</f>
        <v>1</v>
      </c>
      <c r="BT218" s="36">
        <f>IF('Coding - Chris'!BT218='Coding - Carolyn'!BT218, 1, 0)</f>
        <v>1</v>
      </c>
      <c r="BV218" s="36">
        <f>IF('Coding - Chris'!BV218='Coding - Carolyn'!BV218, 1, 0)</f>
        <v>1</v>
      </c>
    </row>
  </sheetData>
  <conditionalFormatting sqref="H19:M218 O19:AF218 AH19:AO218 BB19:BT218 AQ19:AZ218">
    <cfRule type="cellIs" dxfId="7" priority="7" operator="equal">
      <formula>FALSE</formula>
    </cfRule>
    <cfRule type="cellIs" dxfId="6" priority="8" operator="equal">
      <formula>TRUE</formula>
    </cfRule>
  </conditionalFormatting>
  <conditionalFormatting sqref="H19:M218 O19:AF218 AH19:AO218 BB19:BT218 AQ19:AZ218">
    <cfRule type="cellIs" dxfId="5" priority="5" operator="equal">
      <formula>1</formula>
    </cfRule>
    <cfRule type="cellIs" dxfId="4" priority="6" operator="equal">
      <formula>0</formula>
    </cfRule>
  </conditionalFormatting>
  <conditionalFormatting sqref="BV19:BV218">
    <cfRule type="cellIs" dxfId="3" priority="3" operator="equal">
      <formula>FALSE</formula>
    </cfRule>
    <cfRule type="cellIs" dxfId="2" priority="4" operator="equal">
      <formula>TRUE</formula>
    </cfRule>
  </conditionalFormatting>
  <conditionalFormatting sqref="BV19:BV218">
    <cfRule type="cellIs" dxfId="1" priority="1" operator="equal">
      <formula>1</formula>
    </cfRule>
    <cfRule type="cellIs" dxfId="0" priority="2" operator="equal">
      <formula>0</formula>
    </cfRule>
  </conditionalFormatting>
  <pageMargins left="0.7" right="0.7" top="0.75" bottom="0.75" header="0.3" footer="0.3"/>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253C48-DB2D-F647-9A21-AB0B936D26B6}">
  <dimension ref="A1:BW1282"/>
  <sheetViews>
    <sheetView zoomScale="90" zoomScaleNormal="90" workbookViewId="0">
      <pane xSplit="3" ySplit="18" topLeftCell="D185" activePane="bottomRight" state="frozen"/>
      <selection pane="bottomRight" activeCell="A219" sqref="A219"/>
      <selection pane="bottomLeft" activeCell="A19" sqref="A19"/>
      <selection pane="topRight" activeCell="D1" sqref="D1"/>
    </sheetView>
  </sheetViews>
  <sheetFormatPr defaultColWidth="8.85546875" defaultRowHeight="15"/>
  <cols>
    <col min="1" max="1" width="7.7109375" customWidth="1"/>
    <col min="2" max="2" width="4.7109375" customWidth="1"/>
    <col min="3" max="3" width="23.42578125" customWidth="1"/>
    <col min="4" max="4" width="1.85546875" customWidth="1"/>
    <col min="5" max="5" width="9.42578125" customWidth="1"/>
    <col min="6" max="6" width="2.42578125" customWidth="1"/>
    <col min="7" max="7" width="2.28515625" customWidth="1"/>
    <col min="8" max="8" width="6.42578125" style="42" customWidth="1"/>
    <col min="9" max="9" width="7.42578125" style="30" customWidth="1"/>
    <col min="10" max="11" width="8.28515625" customWidth="1"/>
    <col min="12" max="12" width="7.140625" customWidth="1"/>
    <col min="13" max="13" width="6.28515625" customWidth="1"/>
    <col min="14" max="15" width="4.85546875" customWidth="1"/>
    <col min="16" max="16" width="9.28515625" style="57" customWidth="1"/>
    <col min="17" max="20" width="5" customWidth="1"/>
    <col min="21" max="21" width="8.7109375" customWidth="1"/>
    <col min="22" max="22" width="5" customWidth="1"/>
    <col min="23" max="23" width="7.7109375" customWidth="1"/>
    <col min="24" max="24" width="6.28515625" customWidth="1"/>
    <col min="25" max="25" width="14.7109375" customWidth="1"/>
    <col min="26" max="26" width="12" customWidth="1"/>
    <col min="27" max="27" width="10" customWidth="1"/>
    <col min="28" max="28" width="13.28515625" customWidth="1"/>
    <col min="29" max="29" width="14.42578125" customWidth="1"/>
    <col min="30" max="30" width="13.28515625" customWidth="1"/>
    <col min="31" max="35" width="11.42578125" customWidth="1"/>
    <col min="36" max="37" width="9.28515625" customWidth="1"/>
    <col min="38" max="38" width="17.28515625" customWidth="1"/>
    <col min="39" max="40" width="11.28515625" customWidth="1"/>
    <col min="41" max="41" width="15" customWidth="1"/>
    <col min="42" max="43" width="11.28515625" customWidth="1"/>
    <col min="44" max="48" width="10.140625" customWidth="1"/>
    <col min="49" max="49" width="9.85546875" customWidth="1"/>
    <col min="50" max="51" width="11.42578125" customWidth="1"/>
    <col min="52" max="52" width="10.28515625" customWidth="1"/>
    <col min="53" max="53" width="10.140625" customWidth="1"/>
    <col min="54" max="54" width="10.140625" style="29" customWidth="1"/>
    <col min="55" max="56" width="8.85546875" customWidth="1"/>
    <col min="57" max="57" width="16.42578125" customWidth="1"/>
    <col min="58" max="58" width="11.42578125" customWidth="1"/>
    <col min="59" max="59" width="14.7109375" customWidth="1"/>
    <col min="60" max="60" width="13.42578125" customWidth="1"/>
    <col min="63" max="63" width="22.85546875" customWidth="1"/>
    <col min="64" max="64" width="21.140625" customWidth="1"/>
    <col min="65" max="66" width="16.28515625" customWidth="1"/>
    <col min="74" max="74" width="15.28515625" customWidth="1"/>
  </cols>
  <sheetData>
    <row r="1" spans="7:74">
      <c r="H1" s="34"/>
      <c r="I1" s="66" t="s">
        <v>14072</v>
      </c>
      <c r="J1" s="53"/>
      <c r="K1" s="53"/>
      <c r="L1" s="53"/>
      <c r="M1" s="53"/>
      <c r="N1" s="53"/>
      <c r="O1" s="31" t="s">
        <v>14073</v>
      </c>
      <c r="P1" s="65"/>
      <c r="Q1" s="17"/>
      <c r="R1" s="17"/>
      <c r="S1" s="17"/>
      <c r="T1" s="17"/>
      <c r="U1" s="31"/>
      <c r="V1" s="31"/>
      <c r="W1" s="31"/>
      <c r="X1" s="31"/>
      <c r="Y1" s="31"/>
      <c r="Z1" s="31"/>
      <c r="AA1" s="31"/>
      <c r="AB1" s="67"/>
      <c r="AC1" s="31"/>
      <c r="AD1" s="31"/>
      <c r="AE1" s="31"/>
      <c r="AF1" s="31"/>
      <c r="AG1" s="31"/>
      <c r="AH1" s="64" t="s">
        <v>14074</v>
      </c>
      <c r="AI1" s="54"/>
      <c r="AJ1" s="54"/>
      <c r="AK1" s="54"/>
      <c r="AL1" s="54"/>
      <c r="AM1" s="54"/>
      <c r="AN1" s="54"/>
      <c r="AO1" s="54"/>
      <c r="AP1" s="54"/>
      <c r="AQ1" s="32" t="s">
        <v>14075</v>
      </c>
      <c r="AR1" s="32"/>
      <c r="AS1" s="32"/>
      <c r="AT1" s="32"/>
      <c r="AU1" s="32"/>
      <c r="AV1" s="32"/>
      <c r="AW1" s="32"/>
      <c r="AX1" s="32"/>
      <c r="AY1" s="32"/>
      <c r="AZ1" s="32"/>
      <c r="BA1" s="32"/>
      <c r="BB1" s="33" t="s">
        <v>14076</v>
      </c>
      <c r="BC1" s="33"/>
      <c r="BD1" s="33"/>
      <c r="BE1" s="33"/>
      <c r="BF1" s="33"/>
      <c r="BG1" s="33"/>
      <c r="BH1" s="33"/>
      <c r="BI1" s="33"/>
      <c r="BJ1" s="33"/>
      <c r="BK1" s="33"/>
      <c r="BL1" s="33"/>
      <c r="BM1" s="33"/>
      <c r="BN1" s="33"/>
      <c r="BO1" s="33"/>
      <c r="BP1" s="33"/>
      <c r="BQ1" s="33"/>
      <c r="BR1" s="33"/>
      <c r="BS1" s="33"/>
      <c r="BT1" s="33"/>
      <c r="BU1" s="33"/>
    </row>
    <row r="2" spans="7:74">
      <c r="G2" s="28">
        <v>0</v>
      </c>
      <c r="H2" s="34"/>
      <c r="I2" s="34"/>
      <c r="J2" s="34"/>
      <c r="K2" s="34"/>
      <c r="P2" s="63"/>
      <c r="Q2" s="145" t="s">
        <v>14077</v>
      </c>
      <c r="R2" s="145"/>
      <c r="S2" s="145"/>
      <c r="T2" s="145"/>
      <c r="Z2" s="55" t="s">
        <v>14078</v>
      </c>
      <c r="AA2" s="55"/>
      <c r="AB2" s="68"/>
      <c r="AC2" s="55"/>
      <c r="AD2" s="55"/>
      <c r="AK2" s="62" t="s">
        <v>14079</v>
      </c>
      <c r="AL2" s="62"/>
      <c r="AM2" s="62"/>
      <c r="AQ2" s="146" t="s">
        <v>14080</v>
      </c>
      <c r="AR2" s="146"/>
      <c r="AS2" s="51"/>
      <c r="AT2" s="147" t="s">
        <v>14081</v>
      </c>
      <c r="AU2" s="147"/>
      <c r="AV2" s="147"/>
      <c r="AW2" s="148" t="s">
        <v>14082</v>
      </c>
      <c r="AX2" s="148"/>
      <c r="AY2" s="56"/>
      <c r="AZ2" s="35"/>
      <c r="BB2" s="143" t="s">
        <v>14083</v>
      </c>
      <c r="BC2" s="143"/>
      <c r="BD2" s="143"/>
      <c r="BE2" s="143"/>
      <c r="BF2" s="143"/>
      <c r="BG2" s="143"/>
      <c r="BH2" s="143"/>
      <c r="BI2" s="143"/>
      <c r="BJ2" s="143"/>
      <c r="BK2" s="143"/>
      <c r="BL2" s="144" t="s">
        <v>14084</v>
      </c>
      <c r="BM2" s="144"/>
      <c r="BN2" s="144"/>
    </row>
    <row r="3" spans="7:74" ht="12" customHeight="1">
      <c r="G3" s="28"/>
      <c r="H3" s="41" t="s">
        <v>14085</v>
      </c>
      <c r="I3" s="50"/>
      <c r="J3" s="50"/>
      <c r="K3" s="50" t="s">
        <v>14085</v>
      </c>
      <c r="L3" s="50" t="s">
        <v>14086</v>
      </c>
      <c r="M3" s="50" t="s">
        <v>14087</v>
      </c>
      <c r="N3" s="50"/>
      <c r="O3" s="50" t="s">
        <v>14088</v>
      </c>
      <c r="P3" s="50" t="s">
        <v>14089</v>
      </c>
      <c r="Q3" s="50" t="s">
        <v>14090</v>
      </c>
      <c r="R3" s="50" t="s">
        <v>14090</v>
      </c>
      <c r="S3" s="50" t="s">
        <v>14090</v>
      </c>
      <c r="T3" s="50" t="s">
        <v>14090</v>
      </c>
      <c r="U3" s="50" t="s">
        <v>14091</v>
      </c>
      <c r="V3" s="50" t="s">
        <v>14087</v>
      </c>
      <c r="W3" s="50" t="s">
        <v>14092</v>
      </c>
      <c r="X3" s="50" t="s">
        <v>14091</v>
      </c>
      <c r="Y3" s="50" t="s">
        <v>14093</v>
      </c>
      <c r="Z3" s="50" t="s">
        <v>14094</v>
      </c>
      <c r="AA3" s="50" t="s">
        <v>14087</v>
      </c>
      <c r="AB3" s="50" t="s">
        <v>14095</v>
      </c>
      <c r="AC3" s="50" t="s">
        <v>14095</v>
      </c>
      <c r="AD3" s="50" t="s">
        <v>14095</v>
      </c>
      <c r="AE3" s="50" t="s">
        <v>14093</v>
      </c>
      <c r="AF3" s="50" t="s">
        <v>14096</v>
      </c>
      <c r="AG3" s="50"/>
      <c r="AH3" s="50" t="s">
        <v>14097</v>
      </c>
      <c r="AI3" s="50" t="s">
        <v>14098</v>
      </c>
      <c r="AJ3" s="50" t="s">
        <v>14093</v>
      </c>
      <c r="AK3" s="50" t="s">
        <v>14099</v>
      </c>
      <c r="AL3" s="50" t="s">
        <v>14099</v>
      </c>
      <c r="AM3" s="50" t="s">
        <v>14099</v>
      </c>
      <c r="AN3" s="50" t="s">
        <v>14087</v>
      </c>
      <c r="AO3" s="50" t="s">
        <v>14087</v>
      </c>
      <c r="AP3" s="50"/>
      <c r="AQ3" s="50" t="s">
        <v>14100</v>
      </c>
      <c r="AR3" s="50" t="s">
        <v>14100</v>
      </c>
      <c r="AS3" s="50" t="s">
        <v>14098</v>
      </c>
      <c r="AT3" s="50" t="s">
        <v>14101</v>
      </c>
      <c r="AU3" s="50" t="s">
        <v>14101</v>
      </c>
      <c r="AV3" s="50" t="s">
        <v>14087</v>
      </c>
      <c r="AW3" s="50" t="s">
        <v>14102</v>
      </c>
      <c r="AX3" s="50" t="s">
        <v>14102</v>
      </c>
      <c r="AY3" s="50" t="s">
        <v>14098</v>
      </c>
      <c r="AZ3" s="50" t="s">
        <v>14103</v>
      </c>
      <c r="BA3" s="50"/>
      <c r="BB3" s="50" t="s">
        <v>14104</v>
      </c>
      <c r="BC3" s="43" t="s">
        <v>14104</v>
      </c>
      <c r="BD3" s="43" t="s">
        <v>14104</v>
      </c>
      <c r="BE3" s="43" t="s">
        <v>14104</v>
      </c>
      <c r="BF3" s="50" t="s">
        <v>14105</v>
      </c>
      <c r="BG3" s="50" t="s">
        <v>14105</v>
      </c>
      <c r="BH3" s="50" t="s">
        <v>14105</v>
      </c>
      <c r="BI3" s="50" t="s">
        <v>14106</v>
      </c>
      <c r="BJ3" s="50" t="s">
        <v>14106</v>
      </c>
      <c r="BK3" s="50" t="s">
        <v>14106</v>
      </c>
      <c r="BL3" s="50" t="s">
        <v>14107</v>
      </c>
      <c r="BM3" s="50" t="s">
        <v>14107</v>
      </c>
      <c r="BN3" s="50" t="s">
        <v>14107</v>
      </c>
      <c r="BO3" s="50" t="s">
        <v>14087</v>
      </c>
      <c r="BP3" s="50" t="s">
        <v>14087</v>
      </c>
      <c r="BQ3" s="50" t="s">
        <v>14087</v>
      </c>
      <c r="BR3" s="50" t="s">
        <v>14087</v>
      </c>
      <c r="BS3" s="50" t="s">
        <v>14087</v>
      </c>
      <c r="BT3" s="50" t="s">
        <v>14087</v>
      </c>
      <c r="BU3" s="50"/>
      <c r="BV3" s="50" t="s">
        <v>14087</v>
      </c>
    </row>
    <row r="4" spans="7:74" ht="12" customHeight="1">
      <c r="G4" s="28"/>
      <c r="H4" s="41" t="s">
        <v>14108</v>
      </c>
      <c r="I4" s="50"/>
      <c r="J4" s="50"/>
      <c r="K4" s="50" t="s">
        <v>14108</v>
      </c>
      <c r="L4" s="50" t="s">
        <v>14109</v>
      </c>
      <c r="M4" s="50" t="s">
        <v>14110</v>
      </c>
      <c r="N4" s="50"/>
      <c r="O4" s="50" t="s">
        <v>14111</v>
      </c>
      <c r="P4" s="50" t="s">
        <v>14112</v>
      </c>
      <c r="Q4" s="50" t="s">
        <v>14113</v>
      </c>
      <c r="R4" s="50" t="s">
        <v>14113</v>
      </c>
      <c r="S4" s="50" t="s">
        <v>14113</v>
      </c>
      <c r="T4" s="50" t="s">
        <v>14113</v>
      </c>
      <c r="U4" s="50" t="s">
        <v>14114</v>
      </c>
      <c r="V4" s="50" t="s">
        <v>14110</v>
      </c>
      <c r="W4" s="50" t="s">
        <v>14115</v>
      </c>
      <c r="X4" s="50" t="s">
        <v>14116</v>
      </c>
      <c r="Y4" s="50" t="s">
        <v>14117</v>
      </c>
      <c r="Z4" s="50" t="s">
        <v>14116</v>
      </c>
      <c r="AA4" s="50" t="s">
        <v>14110</v>
      </c>
      <c r="AB4" s="50" t="s">
        <v>14118</v>
      </c>
      <c r="AC4" s="50" t="s">
        <v>14118</v>
      </c>
      <c r="AD4" s="50" t="s">
        <v>14118</v>
      </c>
      <c r="AE4" s="50" t="s">
        <v>14119</v>
      </c>
      <c r="AF4" s="50" t="s">
        <v>14120</v>
      </c>
      <c r="AG4" s="50"/>
      <c r="AH4" s="50" t="s">
        <v>14121</v>
      </c>
      <c r="AI4" s="50" t="s">
        <v>14122</v>
      </c>
      <c r="AJ4" s="50" t="s">
        <v>14123</v>
      </c>
      <c r="AK4" s="50" t="s">
        <v>14124</v>
      </c>
      <c r="AL4" s="50" t="s">
        <v>14124</v>
      </c>
      <c r="AM4" s="50" t="s">
        <v>14124</v>
      </c>
      <c r="AN4" s="50" t="s">
        <v>14110</v>
      </c>
      <c r="AO4" s="50" t="s">
        <v>14110</v>
      </c>
      <c r="AP4" s="50"/>
      <c r="AQ4" s="50" t="s">
        <v>14125</v>
      </c>
      <c r="AR4" s="50" t="s">
        <v>14125</v>
      </c>
      <c r="AS4" s="50" t="s">
        <v>14122</v>
      </c>
      <c r="AT4" s="50" t="s">
        <v>14126</v>
      </c>
      <c r="AU4" s="50" t="s">
        <v>14126</v>
      </c>
      <c r="AV4" s="50" t="s">
        <v>14110</v>
      </c>
      <c r="AW4" s="50" t="s">
        <v>14127</v>
      </c>
      <c r="AX4" s="50" t="s">
        <v>14127</v>
      </c>
      <c r="AY4" s="50" t="s">
        <v>14122</v>
      </c>
      <c r="AZ4" s="50" t="s">
        <v>14128</v>
      </c>
      <c r="BA4" s="50"/>
      <c r="BB4" s="50" t="s">
        <v>14129</v>
      </c>
      <c r="BC4" s="50" t="s">
        <v>14129</v>
      </c>
      <c r="BD4" s="50" t="s">
        <v>14129</v>
      </c>
      <c r="BE4" s="50" t="s">
        <v>14129</v>
      </c>
      <c r="BF4" s="50" t="s">
        <v>14130</v>
      </c>
      <c r="BG4" s="50" t="s">
        <v>14130</v>
      </c>
      <c r="BH4" s="50" t="s">
        <v>14130</v>
      </c>
      <c r="BI4" s="50" t="s">
        <v>14131</v>
      </c>
      <c r="BJ4" s="50" t="s">
        <v>14131</v>
      </c>
      <c r="BK4" s="50" t="s">
        <v>14131</v>
      </c>
      <c r="BL4" s="50" t="s">
        <v>14132</v>
      </c>
      <c r="BM4" s="50" t="s">
        <v>14132</v>
      </c>
      <c r="BN4" s="50" t="s">
        <v>14132</v>
      </c>
      <c r="BO4" s="50" t="s">
        <v>14110</v>
      </c>
      <c r="BP4" s="50" t="s">
        <v>14110</v>
      </c>
      <c r="BQ4" s="50" t="s">
        <v>14110</v>
      </c>
      <c r="BR4" s="50" t="s">
        <v>14110</v>
      </c>
      <c r="BS4" s="50" t="s">
        <v>14110</v>
      </c>
      <c r="BT4" s="50" t="s">
        <v>14110</v>
      </c>
      <c r="BU4" s="50"/>
      <c r="BV4" s="50" t="s">
        <v>14110</v>
      </c>
    </row>
    <row r="5" spans="7:74" ht="12" customHeight="1">
      <c r="G5" s="28"/>
      <c r="H5" s="41" t="s">
        <v>14133</v>
      </c>
      <c r="I5" s="50"/>
      <c r="J5" s="50"/>
      <c r="K5" s="50" t="s">
        <v>14133</v>
      </c>
      <c r="L5" s="50" t="s">
        <v>14134</v>
      </c>
      <c r="M5" s="50" t="s">
        <v>14135</v>
      </c>
      <c r="N5" s="50"/>
      <c r="O5" s="50" t="s">
        <v>14135</v>
      </c>
      <c r="P5" s="50" t="s">
        <v>14136</v>
      </c>
      <c r="Q5" s="50"/>
      <c r="R5" s="50"/>
      <c r="S5" s="50"/>
      <c r="T5" s="50"/>
      <c r="U5" s="50" t="s">
        <v>14137</v>
      </c>
      <c r="V5" s="50" t="s">
        <v>14138</v>
      </c>
      <c r="W5" s="50" t="s">
        <v>14138</v>
      </c>
      <c r="X5" s="50"/>
      <c r="Y5" s="50" t="s">
        <v>14139</v>
      </c>
      <c r="Z5" s="50" t="s">
        <v>14140</v>
      </c>
      <c r="AA5" s="50"/>
      <c r="AB5" s="50" t="s">
        <v>14141</v>
      </c>
      <c r="AC5" s="50" t="s">
        <v>14141</v>
      </c>
      <c r="AD5" s="50" t="s">
        <v>14141</v>
      </c>
      <c r="AE5" s="50" t="s">
        <v>14142</v>
      </c>
      <c r="AF5" s="50" t="s">
        <v>14143</v>
      </c>
      <c r="AG5" s="50"/>
      <c r="AH5" s="50" t="s">
        <v>14135</v>
      </c>
      <c r="AI5" s="50" t="s">
        <v>14138</v>
      </c>
      <c r="AJ5" s="50" t="s">
        <v>14144</v>
      </c>
      <c r="AK5" s="50" t="s">
        <v>14145</v>
      </c>
      <c r="AL5" s="50" t="s">
        <v>14145</v>
      </c>
      <c r="AM5" s="50" t="s">
        <v>14145</v>
      </c>
      <c r="AN5" s="50"/>
      <c r="AO5" s="50"/>
      <c r="AP5" s="50"/>
      <c r="AQ5" s="50" t="s">
        <v>14146</v>
      </c>
      <c r="AR5" s="50" t="s">
        <v>14146</v>
      </c>
      <c r="AS5" s="50"/>
      <c r="AT5" s="50" t="s">
        <v>14147</v>
      </c>
      <c r="AU5" s="50" t="s">
        <v>14147</v>
      </c>
      <c r="AV5" s="50"/>
      <c r="AW5" s="50" t="s">
        <v>14148</v>
      </c>
      <c r="AX5" s="50" t="s">
        <v>14148</v>
      </c>
      <c r="AY5" s="50"/>
      <c r="AZ5" s="50" t="s">
        <v>14149</v>
      </c>
      <c r="BA5" s="50"/>
      <c r="BB5" s="50" t="s">
        <v>14150</v>
      </c>
      <c r="BC5" s="50" t="s">
        <v>14150</v>
      </c>
      <c r="BD5" s="50" t="s">
        <v>14150</v>
      </c>
      <c r="BE5" s="50" t="s">
        <v>14150</v>
      </c>
      <c r="BF5" s="50" t="s">
        <v>14151</v>
      </c>
      <c r="BG5" s="50" t="s">
        <v>14151</v>
      </c>
      <c r="BH5" s="50" t="s">
        <v>14151</v>
      </c>
      <c r="BI5" s="50" t="s">
        <v>14152</v>
      </c>
      <c r="BJ5" s="50" t="s">
        <v>14152</v>
      </c>
      <c r="BK5" s="50" t="s">
        <v>14152</v>
      </c>
      <c r="BL5" s="50" t="s">
        <v>14153</v>
      </c>
      <c r="BM5" s="50" t="s">
        <v>14153</v>
      </c>
      <c r="BN5" s="50" t="s">
        <v>14153</v>
      </c>
      <c r="BO5" s="50"/>
      <c r="BP5" s="50"/>
      <c r="BQ5" s="50"/>
      <c r="BR5" s="50"/>
      <c r="BS5" s="50"/>
      <c r="BT5" s="50"/>
      <c r="BU5" s="50"/>
    </row>
    <row r="6" spans="7:74" ht="12" customHeight="1">
      <c r="G6" s="28"/>
      <c r="H6" s="41" t="s">
        <v>14154</v>
      </c>
      <c r="I6" s="50"/>
      <c r="J6" s="50"/>
      <c r="K6" s="50" t="s">
        <v>14154</v>
      </c>
      <c r="L6" s="50" t="s">
        <v>14155</v>
      </c>
      <c r="M6" s="50"/>
      <c r="N6" s="50"/>
      <c r="P6" s="50" t="s">
        <v>14156</v>
      </c>
      <c r="Q6" s="50"/>
      <c r="R6" s="50"/>
      <c r="S6" s="50"/>
      <c r="T6" s="50"/>
      <c r="U6" s="50"/>
      <c r="V6" s="50"/>
      <c r="X6" s="50"/>
      <c r="Y6" s="50" t="s">
        <v>14157</v>
      </c>
      <c r="Z6" s="50" t="s">
        <v>14158</v>
      </c>
      <c r="AA6" s="50"/>
      <c r="AB6" s="50"/>
      <c r="AC6" s="50"/>
      <c r="AD6" s="50"/>
      <c r="AE6" s="50" t="s">
        <v>14159</v>
      </c>
      <c r="AF6" s="50" t="s">
        <v>14160</v>
      </c>
      <c r="AG6" s="50"/>
      <c r="AH6" s="50"/>
      <c r="AI6" s="50"/>
      <c r="AJ6" s="50" t="s">
        <v>14161</v>
      </c>
      <c r="AK6" s="50" t="s">
        <v>14162</v>
      </c>
      <c r="AL6" s="50" t="s">
        <v>14162</v>
      </c>
      <c r="AM6" s="50" t="s">
        <v>14162</v>
      </c>
      <c r="AN6" s="50"/>
      <c r="AO6" s="50"/>
      <c r="AP6" s="50"/>
      <c r="AQ6" s="50" t="s">
        <v>14163</v>
      </c>
      <c r="AR6" s="50" t="s">
        <v>14163</v>
      </c>
      <c r="AS6" s="50"/>
      <c r="AT6" s="50" t="s">
        <v>14164</v>
      </c>
      <c r="AU6" s="50" t="s">
        <v>14164</v>
      </c>
      <c r="AV6" s="50"/>
      <c r="AW6" s="50" t="s">
        <v>14165</v>
      </c>
      <c r="AX6" s="50" t="s">
        <v>14165</v>
      </c>
      <c r="AY6" s="50"/>
      <c r="AZ6" s="50" t="s">
        <v>14166</v>
      </c>
      <c r="BA6" s="50"/>
      <c r="BB6" s="50"/>
      <c r="BC6" s="50"/>
      <c r="BD6" s="50"/>
      <c r="BE6" s="50"/>
      <c r="BF6" s="50" t="s">
        <v>14167</v>
      </c>
      <c r="BG6" s="50" t="s">
        <v>14167</v>
      </c>
      <c r="BH6" s="50" t="s">
        <v>14167</v>
      </c>
      <c r="BI6" s="50" t="s">
        <v>14168</v>
      </c>
      <c r="BJ6" s="50" t="s">
        <v>14168</v>
      </c>
      <c r="BK6" s="50" t="s">
        <v>14168</v>
      </c>
      <c r="BL6" s="50" t="s">
        <v>14169</v>
      </c>
      <c r="BM6" s="50" t="s">
        <v>14169</v>
      </c>
      <c r="BN6" s="50" t="s">
        <v>14169</v>
      </c>
      <c r="BO6" s="50"/>
      <c r="BP6" s="50"/>
      <c r="BQ6" s="50"/>
      <c r="BR6" s="50"/>
      <c r="BS6" s="50"/>
      <c r="BT6" s="50"/>
      <c r="BU6" s="50"/>
    </row>
    <row r="7" spans="7:74" ht="12" customHeight="1">
      <c r="G7" s="28"/>
      <c r="H7" s="41" t="s">
        <v>14170</v>
      </c>
      <c r="I7" s="50"/>
      <c r="J7" s="50"/>
      <c r="K7" s="50" t="s">
        <v>14170</v>
      </c>
      <c r="L7" s="50" t="s">
        <v>14171</v>
      </c>
      <c r="M7" s="50"/>
      <c r="N7" s="50"/>
      <c r="O7" s="50"/>
      <c r="P7" s="50" t="s">
        <v>14172</v>
      </c>
      <c r="Q7" s="50"/>
      <c r="R7" s="50"/>
      <c r="S7" s="50"/>
      <c r="T7" s="50"/>
      <c r="U7" s="50"/>
      <c r="V7" s="50"/>
      <c r="W7" s="50"/>
      <c r="X7" s="50"/>
      <c r="Y7" s="50" t="s">
        <v>14173</v>
      </c>
      <c r="Z7" s="43" t="s">
        <v>14174</v>
      </c>
      <c r="AA7" s="50"/>
      <c r="AB7" s="50"/>
      <c r="AC7" s="50"/>
      <c r="AD7" s="50"/>
      <c r="AE7" s="50" t="s">
        <v>14175</v>
      </c>
      <c r="AF7" s="50" t="s">
        <v>14176</v>
      </c>
      <c r="AG7" s="50"/>
      <c r="AH7" s="50"/>
      <c r="AI7" s="50"/>
      <c r="AJ7" s="50"/>
      <c r="AK7" s="50" t="s">
        <v>14177</v>
      </c>
      <c r="AL7" s="50" t="s">
        <v>14177</v>
      </c>
      <c r="AM7" s="50" t="s">
        <v>14177</v>
      </c>
      <c r="AN7" s="50"/>
      <c r="AO7" s="50"/>
      <c r="AP7" s="50"/>
      <c r="AQ7" s="50" t="s">
        <v>14178</v>
      </c>
      <c r="AR7" s="50" t="s">
        <v>14178</v>
      </c>
      <c r="AS7" s="50"/>
      <c r="AT7" s="50" t="s">
        <v>14162</v>
      </c>
      <c r="AU7" s="50" t="s">
        <v>14162</v>
      </c>
      <c r="AV7" s="50"/>
      <c r="AW7" s="50" t="s">
        <v>14179</v>
      </c>
      <c r="AX7" s="50" t="s">
        <v>14179</v>
      </c>
      <c r="AY7" s="50"/>
      <c r="AZ7" s="50" t="s">
        <v>14180</v>
      </c>
      <c r="BA7" s="50"/>
      <c r="BB7" s="50" t="s">
        <v>14181</v>
      </c>
      <c r="BC7" s="50" t="s">
        <v>14181</v>
      </c>
      <c r="BD7" s="50" t="s">
        <v>14181</v>
      </c>
      <c r="BE7" s="50" t="s">
        <v>14181</v>
      </c>
      <c r="BF7" s="50" t="s">
        <v>14156</v>
      </c>
      <c r="BG7" s="50" t="s">
        <v>14156</v>
      </c>
      <c r="BH7" s="50" t="s">
        <v>14156</v>
      </c>
      <c r="BI7" s="50" t="s">
        <v>14182</v>
      </c>
      <c r="BJ7" s="50" t="s">
        <v>14182</v>
      </c>
      <c r="BK7" s="50" t="s">
        <v>14182</v>
      </c>
      <c r="BL7" s="50" t="s">
        <v>14183</v>
      </c>
      <c r="BM7" s="50" t="s">
        <v>14183</v>
      </c>
      <c r="BN7" s="50" t="s">
        <v>14183</v>
      </c>
      <c r="BO7" s="50"/>
      <c r="BP7" s="50"/>
      <c r="BQ7" s="50"/>
      <c r="BR7" s="50"/>
      <c r="BS7" s="50"/>
      <c r="BT7" s="50"/>
      <c r="BU7" s="50"/>
    </row>
    <row r="8" spans="7:74" ht="12" customHeight="1">
      <c r="G8" s="28"/>
      <c r="H8" s="41" t="s">
        <v>14184</v>
      </c>
      <c r="I8" s="50"/>
      <c r="J8" s="50"/>
      <c r="K8" s="50" t="s">
        <v>14184</v>
      </c>
      <c r="L8" s="50" t="s">
        <v>14185</v>
      </c>
      <c r="M8" s="50"/>
      <c r="N8" s="50"/>
      <c r="O8" s="50"/>
      <c r="P8" s="50" t="s">
        <v>14186</v>
      </c>
      <c r="Q8" s="50"/>
      <c r="R8" s="50"/>
      <c r="S8" s="50"/>
      <c r="T8" s="50"/>
      <c r="U8" s="50"/>
      <c r="V8" s="50"/>
      <c r="X8" s="50"/>
      <c r="Y8" s="50"/>
      <c r="Z8" s="50"/>
      <c r="AA8" s="50"/>
      <c r="AB8" s="50"/>
      <c r="AC8" s="50"/>
      <c r="AD8" s="50"/>
      <c r="AE8" s="50"/>
      <c r="AF8" s="50" t="s">
        <v>14187</v>
      </c>
      <c r="AG8" s="50"/>
      <c r="AH8" s="50"/>
      <c r="AI8" s="50"/>
      <c r="AJ8" s="50"/>
      <c r="AK8" s="50" t="s">
        <v>14188</v>
      </c>
      <c r="AL8" s="50" t="s">
        <v>14188</v>
      </c>
      <c r="AM8" s="50" t="s">
        <v>14188</v>
      </c>
      <c r="AN8" s="50"/>
      <c r="AO8" s="50"/>
      <c r="AP8" s="50"/>
      <c r="AQ8" s="50" t="s">
        <v>14189</v>
      </c>
      <c r="AR8" s="50" t="s">
        <v>14189</v>
      </c>
      <c r="AS8" s="50"/>
      <c r="AT8" s="50" t="s">
        <v>14190</v>
      </c>
      <c r="AU8" s="50" t="s">
        <v>14190</v>
      </c>
      <c r="AV8" s="50"/>
      <c r="AW8" s="50" t="s">
        <v>14191</v>
      </c>
      <c r="AX8" s="50" t="s">
        <v>14191</v>
      </c>
      <c r="AY8" s="50"/>
      <c r="AZ8" s="50" t="s">
        <v>14192</v>
      </c>
      <c r="BA8" s="50"/>
      <c r="BB8" s="50" t="s">
        <v>14193</v>
      </c>
      <c r="BC8" s="50" t="s">
        <v>14193</v>
      </c>
      <c r="BD8" s="50" t="s">
        <v>14193</v>
      </c>
      <c r="BE8" s="50" t="s">
        <v>14193</v>
      </c>
      <c r="BF8" s="43" t="s">
        <v>14194</v>
      </c>
      <c r="BG8" s="43" t="s">
        <v>14194</v>
      </c>
      <c r="BH8" s="43" t="s">
        <v>14194</v>
      </c>
      <c r="BI8" s="50" t="s">
        <v>14195</v>
      </c>
      <c r="BJ8" s="50" t="s">
        <v>14195</v>
      </c>
      <c r="BK8" s="50" t="s">
        <v>14195</v>
      </c>
      <c r="BL8" s="50" t="s">
        <v>14196</v>
      </c>
      <c r="BM8" s="50" t="s">
        <v>14196</v>
      </c>
      <c r="BN8" s="50" t="s">
        <v>14196</v>
      </c>
      <c r="BO8" s="50"/>
      <c r="BP8" s="50"/>
      <c r="BQ8" s="50"/>
      <c r="BR8" s="50"/>
      <c r="BS8" s="50"/>
      <c r="BT8" s="50"/>
      <c r="BU8" s="50"/>
    </row>
    <row r="9" spans="7:74" ht="12" customHeight="1">
      <c r="G9" s="28"/>
      <c r="H9" s="41" t="s">
        <v>14197</v>
      </c>
      <c r="I9" s="50"/>
      <c r="J9" s="50"/>
      <c r="K9" s="50" t="s">
        <v>14197</v>
      </c>
      <c r="L9" s="50" t="s">
        <v>14198</v>
      </c>
      <c r="M9" s="50"/>
      <c r="N9" s="50"/>
      <c r="O9" s="50"/>
      <c r="P9"/>
      <c r="Q9" s="50"/>
      <c r="R9" s="50"/>
      <c r="S9" s="50"/>
      <c r="T9" s="50"/>
      <c r="U9" s="50"/>
      <c r="V9" s="50"/>
      <c r="W9" s="50"/>
      <c r="X9" s="50"/>
      <c r="Y9" s="50"/>
      <c r="Z9" s="50"/>
      <c r="AA9" s="50"/>
      <c r="AB9" s="50"/>
      <c r="AC9" s="50"/>
      <c r="AD9" s="50"/>
      <c r="AE9" s="50"/>
      <c r="AF9" s="50" t="s">
        <v>14199</v>
      </c>
      <c r="AG9" s="50"/>
      <c r="AH9" s="50"/>
      <c r="AI9" s="50"/>
      <c r="AJ9" s="50"/>
      <c r="AK9" s="50" t="s">
        <v>14200</v>
      </c>
      <c r="AL9" s="50" t="s">
        <v>14200</v>
      </c>
      <c r="AM9" s="50" t="s">
        <v>14201</v>
      </c>
      <c r="AN9" s="50"/>
      <c r="AO9" s="50"/>
      <c r="AP9" s="50"/>
      <c r="AQ9" s="50" t="s">
        <v>14202</v>
      </c>
      <c r="AR9" s="50" t="s">
        <v>14202</v>
      </c>
      <c r="AS9" s="50"/>
      <c r="AT9" s="50" t="s">
        <v>14203</v>
      </c>
      <c r="AU9" s="50" t="s">
        <v>14203</v>
      </c>
      <c r="AV9" s="50"/>
      <c r="AW9" s="50" t="s">
        <v>14204</v>
      </c>
      <c r="AX9" s="50" t="s">
        <v>14204</v>
      </c>
      <c r="AY9" s="50"/>
      <c r="AZ9" s="50" t="s">
        <v>14205</v>
      </c>
      <c r="BA9" s="50"/>
      <c r="BB9" s="50" t="s">
        <v>14206</v>
      </c>
      <c r="BC9" s="50" t="s">
        <v>14206</v>
      </c>
      <c r="BD9" s="50" t="s">
        <v>14206</v>
      </c>
      <c r="BE9" s="50" t="s">
        <v>14206</v>
      </c>
      <c r="BF9" s="50" t="s">
        <v>14207</v>
      </c>
      <c r="BG9" s="50" t="s">
        <v>14207</v>
      </c>
      <c r="BH9" s="50" t="s">
        <v>14207</v>
      </c>
      <c r="BI9" s="50"/>
      <c r="BJ9" s="50"/>
      <c r="BK9" s="50"/>
      <c r="BL9" s="50" t="s">
        <v>14208</v>
      </c>
      <c r="BM9" s="50" t="s">
        <v>14208</v>
      </c>
      <c r="BN9" s="50" t="s">
        <v>14208</v>
      </c>
      <c r="BO9" s="50"/>
      <c r="BP9" s="50"/>
      <c r="BQ9" s="50"/>
      <c r="BR9" s="50"/>
      <c r="BS9" s="50"/>
      <c r="BT9" s="50"/>
      <c r="BU9" s="50"/>
    </row>
    <row r="10" spans="7:74" ht="12" customHeight="1">
      <c r="G10" s="28"/>
      <c r="H10" s="41" t="s">
        <v>14209</v>
      </c>
      <c r="I10" s="50"/>
      <c r="J10" s="50"/>
      <c r="K10" s="50" t="s">
        <v>14209</v>
      </c>
      <c r="L10" s="50" t="s">
        <v>14210</v>
      </c>
      <c r="M10" s="50"/>
      <c r="N10" s="50"/>
      <c r="O10" s="50"/>
      <c r="P10" s="50"/>
      <c r="Q10" s="50"/>
      <c r="R10" s="50"/>
      <c r="S10" s="50"/>
      <c r="T10" s="50"/>
      <c r="U10" s="50"/>
      <c r="V10" s="50"/>
      <c r="W10" s="50"/>
      <c r="X10" s="50"/>
      <c r="Y10" s="50"/>
      <c r="Z10" s="50"/>
      <c r="AA10" s="50"/>
      <c r="AB10" s="50"/>
      <c r="AC10" s="50"/>
      <c r="AD10" s="50"/>
      <c r="AE10" s="50"/>
      <c r="AF10" s="50" t="s">
        <v>14211</v>
      </c>
      <c r="AG10" s="50"/>
      <c r="AH10" s="50"/>
      <c r="AI10" s="50"/>
      <c r="AJ10" s="50"/>
      <c r="AK10" s="50" t="s">
        <v>14212</v>
      </c>
      <c r="AL10" s="50" t="s">
        <v>14212</v>
      </c>
      <c r="AM10" s="50"/>
      <c r="AN10" s="50"/>
      <c r="AO10" s="50"/>
      <c r="AP10" s="50"/>
      <c r="AQ10" s="50" t="s">
        <v>14213</v>
      </c>
      <c r="AR10" s="50" t="s">
        <v>14213</v>
      </c>
      <c r="AS10" s="50"/>
      <c r="AT10" s="50" t="s">
        <v>14214</v>
      </c>
      <c r="AU10" s="50" t="s">
        <v>14214</v>
      </c>
      <c r="AV10" s="50"/>
      <c r="AW10" s="50" t="s">
        <v>14215</v>
      </c>
      <c r="AX10" s="50" t="s">
        <v>14215</v>
      </c>
      <c r="AY10" s="50"/>
      <c r="AZ10" s="50" t="s">
        <v>14215</v>
      </c>
      <c r="BA10" s="50"/>
      <c r="BB10" s="50" t="s">
        <v>14211</v>
      </c>
      <c r="BC10" s="50" t="s">
        <v>14211</v>
      </c>
      <c r="BD10" s="50" t="s">
        <v>14211</v>
      </c>
      <c r="BE10" s="50" t="s">
        <v>14211</v>
      </c>
      <c r="BF10" s="50" t="s">
        <v>14216</v>
      </c>
      <c r="BG10" s="50" t="s">
        <v>14216</v>
      </c>
      <c r="BH10" s="50" t="s">
        <v>14216</v>
      </c>
      <c r="BI10" s="50"/>
      <c r="BJ10" s="50"/>
      <c r="BK10" s="50"/>
      <c r="BL10" s="50"/>
      <c r="BM10" s="50"/>
      <c r="BN10" s="50"/>
      <c r="BO10" s="50"/>
      <c r="BP10" s="50"/>
      <c r="BQ10" s="50"/>
      <c r="BR10" s="50"/>
      <c r="BS10" s="50"/>
      <c r="BT10" s="50"/>
      <c r="BU10" s="50"/>
    </row>
    <row r="11" spans="7:74" ht="12" customHeight="1">
      <c r="G11" s="28"/>
      <c r="H11" s="41" t="s">
        <v>14217</v>
      </c>
      <c r="I11" s="50"/>
      <c r="J11" s="50"/>
      <c r="K11" s="50" t="s">
        <v>14217</v>
      </c>
      <c r="L11" s="50" t="s">
        <v>14218</v>
      </c>
      <c r="M11" s="50"/>
      <c r="N11" s="50"/>
      <c r="O11" s="50"/>
      <c r="P11" s="50"/>
      <c r="Q11" s="50"/>
      <c r="R11" s="50"/>
      <c r="S11" s="50"/>
      <c r="T11" s="50"/>
      <c r="U11" s="50"/>
      <c r="V11" s="50"/>
      <c r="W11" s="50"/>
      <c r="X11" s="50"/>
      <c r="Y11" s="50"/>
      <c r="Z11" s="50"/>
      <c r="AA11" s="50"/>
      <c r="AB11" s="50"/>
      <c r="AC11" s="50"/>
      <c r="AD11" s="50"/>
      <c r="AE11" s="50"/>
      <c r="AF11" s="50" t="s">
        <v>14219</v>
      </c>
      <c r="AG11" s="50"/>
      <c r="AH11" s="50"/>
      <c r="AI11" s="50"/>
      <c r="AJ11" s="50"/>
      <c r="AK11" s="50" t="s">
        <v>14220</v>
      </c>
      <c r="AL11" s="50" t="s">
        <v>14220</v>
      </c>
      <c r="AM11" s="50" t="s">
        <v>14220</v>
      </c>
      <c r="AN11" s="50"/>
      <c r="AO11" s="50"/>
      <c r="AP11" s="50"/>
      <c r="AQ11" s="50" t="s">
        <v>14221</v>
      </c>
      <c r="AR11" s="50" t="s">
        <v>14221</v>
      </c>
      <c r="AS11" s="50"/>
      <c r="AT11" s="50" t="s">
        <v>14222</v>
      </c>
      <c r="AU11" s="50" t="s">
        <v>14222</v>
      </c>
      <c r="AV11" s="50"/>
      <c r="AW11" s="50" t="s">
        <v>14223</v>
      </c>
      <c r="AX11" s="50" t="s">
        <v>14223</v>
      </c>
      <c r="AY11" s="50"/>
      <c r="AZ11" s="50" t="s">
        <v>14221</v>
      </c>
      <c r="BA11" s="50"/>
      <c r="BB11" s="50"/>
      <c r="BC11" s="50"/>
      <c r="BD11" s="50"/>
      <c r="BE11" s="50"/>
      <c r="BF11" s="50" t="s">
        <v>14224</v>
      </c>
      <c r="BG11" s="50" t="s">
        <v>14224</v>
      </c>
      <c r="BH11" s="50" t="s">
        <v>14224</v>
      </c>
      <c r="BI11" s="50"/>
      <c r="BJ11" s="50"/>
      <c r="BK11" s="50"/>
      <c r="BL11" s="50" t="s">
        <v>14225</v>
      </c>
      <c r="BM11" s="50" t="s">
        <v>14225</v>
      </c>
      <c r="BN11" s="43" t="s">
        <v>14225</v>
      </c>
      <c r="BO11" s="50"/>
      <c r="BP11" s="50"/>
      <c r="BQ11" s="50"/>
      <c r="BR11" s="50"/>
      <c r="BS11" s="50"/>
      <c r="BT11" s="50"/>
      <c r="BU11" s="50"/>
    </row>
    <row r="12" spans="7:74" ht="12" customHeight="1">
      <c r="G12" s="28"/>
      <c r="H12" s="41" t="s">
        <v>14226</v>
      </c>
      <c r="I12" s="50"/>
      <c r="J12" s="50"/>
      <c r="K12" s="50" t="s">
        <v>14226</v>
      </c>
      <c r="L12" s="50" t="s">
        <v>14227</v>
      </c>
      <c r="M12" s="50"/>
      <c r="N12" s="50"/>
      <c r="O12" s="50"/>
      <c r="P12" s="50"/>
      <c r="Q12" s="50"/>
      <c r="R12" s="50"/>
      <c r="S12" s="50"/>
      <c r="T12" s="50"/>
      <c r="U12" s="50"/>
      <c r="V12" s="50"/>
      <c r="W12" s="50"/>
      <c r="X12" s="50"/>
      <c r="Y12" s="50"/>
      <c r="Z12" s="50"/>
      <c r="AA12" s="50"/>
      <c r="AB12" s="50"/>
      <c r="AC12" s="50"/>
      <c r="AD12" s="50"/>
      <c r="AE12" s="50"/>
      <c r="AF12" s="50" t="s">
        <v>14228</v>
      </c>
      <c r="AG12" s="50"/>
      <c r="AH12" s="50"/>
      <c r="AI12" s="50"/>
      <c r="AJ12" s="50"/>
      <c r="AN12" s="50"/>
      <c r="AO12" s="50"/>
      <c r="AP12" s="50"/>
      <c r="AQ12" s="50" t="s">
        <v>14229</v>
      </c>
      <c r="AR12" s="50" t="s">
        <v>14229</v>
      </c>
      <c r="AS12" s="50"/>
      <c r="AT12" s="50"/>
      <c r="AU12" s="50"/>
      <c r="AV12" s="50"/>
      <c r="AW12" s="50" t="s">
        <v>14230</v>
      </c>
      <c r="AX12" s="50" t="s">
        <v>14230</v>
      </c>
      <c r="AY12" s="50"/>
      <c r="AZ12" s="50" t="s">
        <v>14231</v>
      </c>
      <c r="BA12" s="50"/>
      <c r="BB12" s="50" t="s">
        <v>14232</v>
      </c>
      <c r="BC12" s="50" t="s">
        <v>14232</v>
      </c>
      <c r="BD12" s="50" t="s">
        <v>14232</v>
      </c>
      <c r="BE12" s="50" t="s">
        <v>14232</v>
      </c>
      <c r="BF12" s="50" t="s">
        <v>14233</v>
      </c>
      <c r="BG12" s="50" t="s">
        <v>14233</v>
      </c>
      <c r="BH12" s="50" t="s">
        <v>14233</v>
      </c>
      <c r="BI12" s="50"/>
      <c r="BJ12" s="50"/>
      <c r="BK12" s="50"/>
      <c r="BL12" s="50" t="s">
        <v>14234</v>
      </c>
      <c r="BM12" s="50" t="s">
        <v>14234</v>
      </c>
      <c r="BN12" s="50" t="s">
        <v>14234</v>
      </c>
      <c r="BO12" s="50"/>
      <c r="BP12" s="50"/>
      <c r="BQ12" s="50"/>
      <c r="BR12" s="50"/>
      <c r="BS12" s="50"/>
      <c r="BT12" s="50"/>
      <c r="BU12" s="50"/>
    </row>
    <row r="13" spans="7:74" ht="12" customHeight="1">
      <c r="G13" s="28"/>
      <c r="H13" s="149" t="s">
        <v>14235</v>
      </c>
      <c r="I13" s="149"/>
      <c r="J13" s="50"/>
      <c r="K13" s="50" t="s">
        <v>14235</v>
      </c>
      <c r="L13" s="50" t="s">
        <v>14236</v>
      </c>
      <c r="M13" s="50"/>
      <c r="N13" s="50"/>
      <c r="O13" s="50"/>
      <c r="P13" s="50"/>
      <c r="Q13" s="50"/>
      <c r="R13" s="50"/>
      <c r="S13" s="50"/>
      <c r="T13" s="50"/>
      <c r="U13" s="50"/>
      <c r="V13" s="50"/>
      <c r="W13" s="50"/>
      <c r="X13" s="50"/>
      <c r="Y13" s="50"/>
      <c r="Z13" s="50"/>
      <c r="AA13" s="50"/>
      <c r="AB13" s="50"/>
      <c r="AC13" s="50"/>
      <c r="AD13" s="50"/>
      <c r="AE13" s="50"/>
      <c r="AF13" s="50" t="s">
        <v>14237</v>
      </c>
      <c r="AG13" s="50"/>
      <c r="AH13" s="50"/>
      <c r="AI13" s="50"/>
      <c r="AJ13" s="50"/>
      <c r="AK13" s="50"/>
      <c r="AL13" s="50"/>
      <c r="AM13" s="50"/>
      <c r="AN13" s="50"/>
      <c r="AO13" s="50"/>
      <c r="AP13" s="50"/>
      <c r="AQ13" s="50" t="s">
        <v>14238</v>
      </c>
      <c r="AR13" s="50" t="s">
        <v>14238</v>
      </c>
      <c r="AS13" s="50" t="s">
        <v>14238</v>
      </c>
      <c r="AT13" s="50"/>
      <c r="AU13" s="50"/>
      <c r="AV13" s="50"/>
      <c r="AW13" s="50" t="s">
        <v>14239</v>
      </c>
      <c r="AX13" s="50" t="s">
        <v>14239</v>
      </c>
      <c r="AY13" s="50" t="s">
        <v>14238</v>
      </c>
      <c r="AZ13" s="50" t="s">
        <v>14240</v>
      </c>
      <c r="BA13" s="50"/>
      <c r="BB13" s="43"/>
      <c r="BC13" s="43"/>
      <c r="BD13" s="43"/>
      <c r="BE13" s="43"/>
      <c r="BF13" s="50" t="s">
        <v>14241</v>
      </c>
      <c r="BG13" s="50" t="s">
        <v>14241</v>
      </c>
      <c r="BH13" s="50" t="s">
        <v>14241</v>
      </c>
      <c r="BI13" s="50"/>
      <c r="BJ13" s="50"/>
      <c r="BK13" s="50"/>
      <c r="BL13" s="50" t="s">
        <v>14242</v>
      </c>
      <c r="BM13" s="50" t="s">
        <v>14242</v>
      </c>
      <c r="BN13" s="50" t="s">
        <v>14242</v>
      </c>
      <c r="BO13" s="50"/>
      <c r="BP13" s="50"/>
      <c r="BQ13" s="50"/>
      <c r="BR13" s="50"/>
      <c r="BS13" s="50"/>
      <c r="BT13" s="50"/>
      <c r="BU13" s="50"/>
    </row>
    <row r="14" spans="7:74" ht="12" customHeight="1">
      <c r="G14" s="28"/>
      <c r="H14" s="41"/>
      <c r="I14" s="50"/>
      <c r="J14" s="50"/>
      <c r="K14" s="50"/>
      <c r="L14" s="50" t="s">
        <v>14243</v>
      </c>
      <c r="M14" s="50"/>
      <c r="N14" s="50"/>
      <c r="O14" s="50"/>
      <c r="P14" s="50"/>
      <c r="Q14" s="50"/>
      <c r="R14" s="50"/>
      <c r="S14" s="50"/>
      <c r="T14" s="50"/>
      <c r="U14" s="50"/>
      <c r="V14" s="50"/>
      <c r="W14" s="50"/>
      <c r="X14" s="50"/>
      <c r="Y14" s="50"/>
      <c r="Z14" s="50"/>
      <c r="AA14" s="50"/>
      <c r="AB14" s="50"/>
      <c r="AC14" s="50"/>
      <c r="AD14" s="50"/>
      <c r="AE14" s="50"/>
      <c r="AF14" s="50"/>
      <c r="AG14" s="50"/>
      <c r="AH14" s="50"/>
      <c r="AI14" s="50"/>
      <c r="AJ14" s="50"/>
      <c r="AK14" s="50"/>
      <c r="AL14" s="50"/>
      <c r="AM14" s="50"/>
      <c r="AN14" s="50"/>
      <c r="AO14" s="50"/>
      <c r="AP14" s="50"/>
      <c r="AQ14" s="50" t="s">
        <v>14244</v>
      </c>
      <c r="AR14" s="50" t="s">
        <v>14244</v>
      </c>
      <c r="AS14" s="50"/>
      <c r="AT14" s="50"/>
      <c r="AU14" s="50"/>
      <c r="AV14" s="50"/>
      <c r="AW14" s="50" t="s">
        <v>14245</v>
      </c>
      <c r="AX14" s="50" t="s">
        <v>14245</v>
      </c>
      <c r="AY14" s="50"/>
      <c r="AZ14" s="50"/>
      <c r="BA14" s="50"/>
      <c r="BB14" s="50" t="s">
        <v>14246</v>
      </c>
      <c r="BC14" s="50" t="s">
        <v>14246</v>
      </c>
      <c r="BD14" s="50" t="s">
        <v>14246</v>
      </c>
      <c r="BE14" s="50" t="s">
        <v>14246</v>
      </c>
      <c r="BF14" s="50" t="s">
        <v>14247</v>
      </c>
      <c r="BG14" s="50" t="s">
        <v>14247</v>
      </c>
      <c r="BH14" s="50" t="s">
        <v>14247</v>
      </c>
      <c r="BI14" s="50"/>
      <c r="BJ14" s="50"/>
      <c r="BK14" s="50"/>
      <c r="BL14" s="50" t="s">
        <v>14248</v>
      </c>
      <c r="BM14" s="50" t="s">
        <v>14248</v>
      </c>
      <c r="BN14" s="50" t="s">
        <v>14248</v>
      </c>
      <c r="BO14" s="50"/>
      <c r="BP14" s="50"/>
      <c r="BQ14" s="50"/>
      <c r="BR14" s="50"/>
      <c r="BS14" s="50"/>
      <c r="BT14" s="50"/>
      <c r="BU14" s="50"/>
    </row>
    <row r="15" spans="7:74" ht="12" customHeight="1">
      <c r="G15" s="28"/>
      <c r="H15" s="41"/>
      <c r="I15" s="50"/>
      <c r="J15" s="50"/>
      <c r="K15" s="50"/>
      <c r="L15" s="50" t="s">
        <v>14249</v>
      </c>
      <c r="M15" s="50" t="s">
        <v>14250</v>
      </c>
      <c r="N15" s="50"/>
      <c r="O15" s="50"/>
      <c r="P15" s="50" t="s">
        <v>14250</v>
      </c>
      <c r="Q15" s="50"/>
      <c r="R15" s="50" t="s">
        <v>14250</v>
      </c>
      <c r="S15" s="50"/>
      <c r="T15" s="50"/>
      <c r="U15" s="50"/>
      <c r="V15" s="50" t="s">
        <v>14250</v>
      </c>
      <c r="W15" s="50" t="s">
        <v>14250</v>
      </c>
      <c r="X15" s="50"/>
      <c r="Y15" s="50"/>
      <c r="Z15" s="50"/>
      <c r="AA15" s="50"/>
      <c r="AB15" s="50" t="s">
        <v>14250</v>
      </c>
      <c r="AC15" s="50"/>
      <c r="AD15" s="50"/>
      <c r="AE15" s="50"/>
      <c r="AF15" s="50"/>
      <c r="AG15" s="50"/>
      <c r="AH15" s="50"/>
      <c r="AI15" s="50"/>
      <c r="AJ15" s="50"/>
      <c r="AK15" s="50"/>
      <c r="AL15" s="50"/>
      <c r="AM15" s="50"/>
      <c r="AN15" s="50"/>
      <c r="AO15" s="50"/>
      <c r="AP15" s="50"/>
      <c r="AQ15" s="50"/>
      <c r="AR15" s="50"/>
      <c r="AS15" s="50"/>
      <c r="AT15" s="50" t="s">
        <v>14250</v>
      </c>
      <c r="AU15" s="50" t="s">
        <v>14250</v>
      </c>
      <c r="AV15" s="50" t="s">
        <v>14250</v>
      </c>
      <c r="AY15" s="50"/>
      <c r="AZ15" s="50"/>
      <c r="BA15" s="50"/>
      <c r="BB15" s="50"/>
      <c r="BC15" s="50"/>
      <c r="BD15" s="50"/>
      <c r="BE15" s="50"/>
      <c r="BF15" s="50" t="s">
        <v>14251</v>
      </c>
      <c r="BG15" s="50" t="s">
        <v>14251</v>
      </c>
      <c r="BH15" s="50" t="s">
        <v>14251</v>
      </c>
      <c r="BI15" s="50"/>
      <c r="BJ15" s="50"/>
      <c r="BK15" s="50"/>
      <c r="BL15" s="50" t="s">
        <v>14252</v>
      </c>
      <c r="BM15" s="50" t="s">
        <v>14252</v>
      </c>
      <c r="BN15" s="50" t="s">
        <v>14252</v>
      </c>
      <c r="BO15" s="50"/>
      <c r="BP15" s="50"/>
      <c r="BQ15" s="50"/>
      <c r="BR15" s="50"/>
      <c r="BS15" s="50"/>
      <c r="BT15" s="50"/>
      <c r="BU15" s="50"/>
    </row>
    <row r="16" spans="7:74" ht="12" customHeight="1">
      <c r="G16" s="28"/>
      <c r="H16" s="41"/>
      <c r="I16" s="50"/>
      <c r="J16" s="50"/>
      <c r="K16" s="50"/>
      <c r="L16" s="50"/>
      <c r="M16" s="50"/>
      <c r="N16" s="50"/>
      <c r="O16" s="50"/>
      <c r="P16" s="50"/>
      <c r="Q16" s="50"/>
      <c r="R16" s="50"/>
      <c r="S16" s="50"/>
      <c r="T16" s="50"/>
      <c r="U16" s="50"/>
      <c r="V16" s="50"/>
      <c r="W16" s="50"/>
      <c r="X16" s="50"/>
      <c r="Y16" s="50"/>
      <c r="Z16" s="50"/>
      <c r="AA16" s="50"/>
      <c r="AB16" s="50"/>
      <c r="AC16" s="50"/>
      <c r="AD16" s="50"/>
      <c r="AE16" s="50"/>
      <c r="AF16" s="50"/>
      <c r="AG16" s="50"/>
      <c r="AH16" s="50"/>
      <c r="AI16" s="50"/>
      <c r="AJ16" s="50"/>
      <c r="AK16" s="50"/>
      <c r="AL16" s="50"/>
      <c r="AM16" s="50"/>
      <c r="AN16" s="50"/>
      <c r="AO16" s="50"/>
      <c r="AP16" s="50"/>
      <c r="AQ16" s="50"/>
      <c r="AR16" s="50"/>
      <c r="AS16" s="50"/>
      <c r="AT16" s="50"/>
      <c r="AU16" s="50"/>
      <c r="AV16" s="50"/>
      <c r="AY16" s="50"/>
      <c r="AZ16" s="50"/>
      <c r="BA16" s="50"/>
      <c r="BB16" s="50"/>
      <c r="BC16" s="50"/>
      <c r="BD16" s="50"/>
      <c r="BE16" s="50"/>
      <c r="BF16" s="50"/>
      <c r="BG16" s="50"/>
      <c r="BH16" s="50"/>
      <c r="BI16" s="50"/>
      <c r="BJ16" s="50"/>
      <c r="BK16" s="50"/>
      <c r="BL16" s="43" t="s">
        <v>14253</v>
      </c>
      <c r="BM16" s="43" t="s">
        <v>14253</v>
      </c>
      <c r="BN16" s="43" t="s">
        <v>14253</v>
      </c>
      <c r="BO16" s="50"/>
      <c r="BP16" s="50"/>
      <c r="BQ16" s="50"/>
      <c r="BR16" s="50"/>
      <c r="BS16" s="50"/>
      <c r="BT16" s="50"/>
      <c r="BU16" s="50"/>
    </row>
    <row r="17" spans="1:75" ht="12" customHeight="1" thickBot="1">
      <c r="G17" s="28"/>
      <c r="H17" s="149" t="s">
        <v>14254</v>
      </c>
      <c r="I17" s="149"/>
      <c r="J17" s="50"/>
      <c r="K17" s="50" t="s">
        <v>14254</v>
      </c>
      <c r="L17" s="50" t="s">
        <v>14254</v>
      </c>
      <c r="M17" s="50" t="s">
        <v>14254</v>
      </c>
      <c r="N17" s="50"/>
      <c r="O17" s="50" t="s">
        <v>14254</v>
      </c>
      <c r="P17" s="61" t="s">
        <v>14254</v>
      </c>
      <c r="Q17" s="61" t="s">
        <v>14254</v>
      </c>
      <c r="R17" s="50" t="s">
        <v>14254</v>
      </c>
      <c r="S17" s="50" t="s">
        <v>14254</v>
      </c>
      <c r="T17" s="50" t="s">
        <v>14254</v>
      </c>
      <c r="U17" s="50" t="s">
        <v>14254</v>
      </c>
      <c r="V17" s="50" t="s">
        <v>14254</v>
      </c>
      <c r="W17" s="50" t="s">
        <v>14254</v>
      </c>
      <c r="X17" s="50" t="s">
        <v>14254</v>
      </c>
      <c r="Y17" s="50" t="s">
        <v>14254</v>
      </c>
      <c r="Z17" s="50" t="s">
        <v>14254</v>
      </c>
      <c r="AA17" s="50" t="s">
        <v>14254</v>
      </c>
      <c r="AB17" s="50" t="s">
        <v>14254</v>
      </c>
      <c r="AC17" s="50" t="s">
        <v>14254</v>
      </c>
      <c r="AD17" s="50" t="s">
        <v>14254</v>
      </c>
      <c r="AE17" s="50" t="s">
        <v>14254</v>
      </c>
      <c r="AF17" s="50" t="s">
        <v>14254</v>
      </c>
      <c r="AG17" s="50"/>
      <c r="AH17" s="50" t="s">
        <v>14254</v>
      </c>
      <c r="AI17" s="50" t="s">
        <v>14254</v>
      </c>
      <c r="AJ17" s="50" t="s">
        <v>14254</v>
      </c>
      <c r="AK17" s="50" t="s">
        <v>14254</v>
      </c>
      <c r="AL17" s="50" t="s">
        <v>14254</v>
      </c>
      <c r="AM17" s="50" t="s">
        <v>14254</v>
      </c>
      <c r="AN17" s="50" t="s">
        <v>14254</v>
      </c>
      <c r="AO17" s="50" t="s">
        <v>14254</v>
      </c>
      <c r="AP17" s="50"/>
      <c r="AQ17" s="50" t="s">
        <v>14254</v>
      </c>
      <c r="AR17" s="50" t="s">
        <v>14254</v>
      </c>
      <c r="AS17" s="50" t="s">
        <v>14254</v>
      </c>
      <c r="AT17" s="50" t="s">
        <v>14254</v>
      </c>
      <c r="AU17" s="50" t="s">
        <v>14254</v>
      </c>
      <c r="AV17" s="50" t="s">
        <v>14254</v>
      </c>
      <c r="AW17" s="50" t="s">
        <v>14254</v>
      </c>
      <c r="AX17" s="50" t="s">
        <v>14254</v>
      </c>
      <c r="AY17" s="50" t="s">
        <v>14254</v>
      </c>
      <c r="AZ17" s="50" t="s">
        <v>14254</v>
      </c>
      <c r="BA17" s="50"/>
      <c r="BB17" s="50" t="s">
        <v>14254</v>
      </c>
      <c r="BC17" s="50" t="s">
        <v>14254</v>
      </c>
      <c r="BD17" s="50" t="s">
        <v>14254</v>
      </c>
      <c r="BE17" s="50"/>
      <c r="BF17" s="50" t="s">
        <v>14254</v>
      </c>
      <c r="BG17" s="50" t="s">
        <v>14254</v>
      </c>
      <c r="BH17" s="50" t="s">
        <v>14254</v>
      </c>
      <c r="BI17" s="50" t="s">
        <v>14254</v>
      </c>
      <c r="BJ17" s="50" t="s">
        <v>14254</v>
      </c>
      <c r="BK17" s="50" t="s">
        <v>14254</v>
      </c>
      <c r="BL17" s="50" t="s">
        <v>14254</v>
      </c>
      <c r="BM17" s="50" t="s">
        <v>14254</v>
      </c>
      <c r="BN17" s="50" t="s">
        <v>14254</v>
      </c>
      <c r="BO17" s="50" t="s">
        <v>14254</v>
      </c>
      <c r="BP17" s="50" t="s">
        <v>14254</v>
      </c>
      <c r="BQ17" s="50" t="s">
        <v>14254</v>
      </c>
      <c r="BR17" s="50" t="s">
        <v>14254</v>
      </c>
      <c r="BS17" s="50" t="s">
        <v>14254</v>
      </c>
      <c r="BT17" s="50" t="s">
        <v>14254</v>
      </c>
      <c r="BU17" s="50"/>
      <c r="BV17" s="60" t="s">
        <v>14254</v>
      </c>
    </row>
    <row r="18" spans="1:75" ht="15.95" thickBot="1">
      <c r="A18" s="1" t="s">
        <v>15</v>
      </c>
      <c r="B18" s="1" t="s">
        <v>21</v>
      </c>
      <c r="C18" s="1" t="s">
        <v>17</v>
      </c>
      <c r="D18" s="1" t="s">
        <v>19</v>
      </c>
      <c r="E18" s="1" t="s">
        <v>13639</v>
      </c>
      <c r="F18" s="1" t="s">
        <v>20</v>
      </c>
      <c r="G18" s="28">
        <v>0</v>
      </c>
      <c r="H18" s="37" t="s">
        <v>14255</v>
      </c>
      <c r="I18" s="38" t="s">
        <v>14256</v>
      </c>
      <c r="J18" s="38" t="s">
        <v>14257</v>
      </c>
      <c r="K18" s="38" t="s">
        <v>14258</v>
      </c>
      <c r="L18" s="38" t="s">
        <v>14072</v>
      </c>
      <c r="M18" s="38" t="s">
        <v>14260</v>
      </c>
      <c r="N18" s="39" t="s">
        <v>14261</v>
      </c>
      <c r="O18" s="38" t="s">
        <v>14262</v>
      </c>
      <c r="P18" s="59" t="s">
        <v>14263</v>
      </c>
      <c r="Q18" s="58" t="s">
        <v>14264</v>
      </c>
      <c r="R18" s="38" t="s">
        <v>14265</v>
      </c>
      <c r="S18" s="38" t="s">
        <v>14266</v>
      </c>
      <c r="T18" s="38" t="s">
        <v>14267</v>
      </c>
      <c r="U18" s="38" t="s">
        <v>14268</v>
      </c>
      <c r="V18" s="38" t="s">
        <v>14269</v>
      </c>
      <c r="W18" s="38" t="s">
        <v>14270</v>
      </c>
      <c r="X18" s="38" t="s">
        <v>14271</v>
      </c>
      <c r="Y18" s="38" t="s">
        <v>14272</v>
      </c>
      <c r="Z18" s="38" t="s">
        <v>14273</v>
      </c>
      <c r="AA18" s="38" t="s">
        <v>14274</v>
      </c>
      <c r="AB18" s="38" t="s">
        <v>14275</v>
      </c>
      <c r="AC18" s="38" t="s">
        <v>14276</v>
      </c>
      <c r="AD18" s="38" t="s">
        <v>14277</v>
      </c>
      <c r="AE18" s="38" t="s">
        <v>14278</v>
      </c>
      <c r="AF18" s="38" t="s">
        <v>14279</v>
      </c>
      <c r="AG18" s="38" t="s">
        <v>14261</v>
      </c>
      <c r="AH18" s="40" t="s">
        <v>14280</v>
      </c>
      <c r="AI18" s="38" t="s">
        <v>14281</v>
      </c>
      <c r="AJ18" s="38" t="s">
        <v>14282</v>
      </c>
      <c r="AK18" s="38" t="s">
        <v>14283</v>
      </c>
      <c r="AL18" s="38" t="s">
        <v>14284</v>
      </c>
      <c r="AM18" s="38" t="s">
        <v>14285</v>
      </c>
      <c r="AN18" s="38" t="s">
        <v>14286</v>
      </c>
      <c r="AO18" s="38" t="s">
        <v>14287</v>
      </c>
      <c r="AP18" s="38" t="s">
        <v>14261</v>
      </c>
      <c r="AQ18" s="38" t="s">
        <v>14288</v>
      </c>
      <c r="AR18" s="38" t="s">
        <v>14289</v>
      </c>
      <c r="AS18" s="38" t="s">
        <v>14281</v>
      </c>
      <c r="AT18" s="38" t="s">
        <v>14288</v>
      </c>
      <c r="AU18" s="38" t="s">
        <v>14289</v>
      </c>
      <c r="AV18" s="38" t="s">
        <v>14290</v>
      </c>
      <c r="AW18" s="38" t="s">
        <v>14288</v>
      </c>
      <c r="AX18" s="38" t="s">
        <v>14289</v>
      </c>
      <c r="AY18" s="38" t="s">
        <v>14281</v>
      </c>
      <c r="AZ18" s="38" t="s">
        <v>14291</v>
      </c>
      <c r="BA18" s="38" t="s">
        <v>14261</v>
      </c>
      <c r="BB18" s="38" t="s">
        <v>14292</v>
      </c>
      <c r="BC18" s="37" t="s">
        <v>14293</v>
      </c>
      <c r="BD18" s="38" t="s">
        <v>14294</v>
      </c>
      <c r="BE18" s="38" t="s">
        <v>14295</v>
      </c>
      <c r="BF18" s="38" t="s">
        <v>14296</v>
      </c>
      <c r="BG18" s="38" t="s">
        <v>14297</v>
      </c>
      <c r="BH18" s="38" t="s">
        <v>14298</v>
      </c>
      <c r="BI18" s="38" t="s">
        <v>14299</v>
      </c>
      <c r="BJ18" s="38" t="s">
        <v>14300</v>
      </c>
      <c r="BK18" s="38" t="s">
        <v>14301</v>
      </c>
      <c r="BL18" s="38" t="s">
        <v>14302</v>
      </c>
      <c r="BM18" s="38" t="s">
        <v>14303</v>
      </c>
      <c r="BN18" s="46" t="s">
        <v>14304</v>
      </c>
      <c r="BO18" s="38" t="s">
        <v>14305</v>
      </c>
      <c r="BP18" s="38" t="s">
        <v>14306</v>
      </c>
      <c r="BQ18" s="38" t="s">
        <v>14307</v>
      </c>
      <c r="BR18" s="38" t="s">
        <v>14308</v>
      </c>
      <c r="BS18" s="38" t="s">
        <v>14309</v>
      </c>
      <c r="BT18" s="38" t="s">
        <v>14310</v>
      </c>
      <c r="BU18" s="38" t="s">
        <v>14261</v>
      </c>
      <c r="BV18" s="38" t="s">
        <v>14513</v>
      </c>
    </row>
    <row r="19" spans="1:75">
      <c r="A19">
        <v>2</v>
      </c>
      <c r="B19">
        <v>1983</v>
      </c>
      <c r="C19" t="s">
        <v>872</v>
      </c>
      <c r="D19" t="s">
        <v>1147</v>
      </c>
      <c r="E19" t="s">
        <v>1148</v>
      </c>
      <c r="F19" t="s">
        <v>13652</v>
      </c>
      <c r="G19">
        <v>0</v>
      </c>
      <c r="H19" t="s">
        <v>14085</v>
      </c>
      <c r="I19">
        <v>6</v>
      </c>
      <c r="K19" t="s">
        <v>14085</v>
      </c>
      <c r="L19" t="s">
        <v>14155</v>
      </c>
      <c r="M19" t="s">
        <v>14250</v>
      </c>
      <c r="O19" t="s">
        <v>14088</v>
      </c>
      <c r="P19" t="s">
        <v>14156</v>
      </c>
      <c r="Q19" t="s">
        <v>14090</v>
      </c>
      <c r="R19" t="s">
        <v>14090</v>
      </c>
      <c r="S19" t="s">
        <v>14090</v>
      </c>
      <c r="T19" t="s">
        <v>14090</v>
      </c>
      <c r="U19" t="s">
        <v>14137</v>
      </c>
      <c r="V19" t="s">
        <v>14087</v>
      </c>
      <c r="W19" t="s">
        <v>14092</v>
      </c>
      <c r="X19" t="s">
        <v>14091</v>
      </c>
      <c r="Y19" t="s">
        <v>14093</v>
      </c>
      <c r="Z19" t="s">
        <v>14094</v>
      </c>
      <c r="AA19" t="s">
        <v>14110</v>
      </c>
      <c r="AB19" t="s">
        <v>14118</v>
      </c>
      <c r="AC19" t="s">
        <v>14141</v>
      </c>
      <c r="AD19" t="s">
        <v>14141</v>
      </c>
      <c r="AE19" t="s">
        <v>14093</v>
      </c>
      <c r="AF19" t="s">
        <v>14211</v>
      </c>
      <c r="AH19" t="s">
        <v>14097</v>
      </c>
      <c r="AI19" s="78" t="s">
        <v>14122</v>
      </c>
      <c r="AJ19" t="s">
        <v>14123</v>
      </c>
      <c r="AK19" t="s">
        <v>14099</v>
      </c>
      <c r="AL19" t="s">
        <v>14162</v>
      </c>
      <c r="AM19" t="s">
        <v>14099</v>
      </c>
      <c r="AN19" t="s">
        <v>14110</v>
      </c>
      <c r="AO19" t="s">
        <v>14110</v>
      </c>
      <c r="AQ19" t="s">
        <v>14100</v>
      </c>
      <c r="AR19" t="s">
        <v>14100</v>
      </c>
      <c r="AS19" t="s">
        <v>14098</v>
      </c>
      <c r="AT19" t="s">
        <v>14250</v>
      </c>
      <c r="AU19" t="s">
        <v>14250</v>
      </c>
      <c r="AV19" t="s">
        <v>14250</v>
      </c>
      <c r="AW19" t="s">
        <v>14102</v>
      </c>
      <c r="AX19" t="s">
        <v>14127</v>
      </c>
      <c r="AY19" t="s">
        <v>14122</v>
      </c>
      <c r="AZ19" t="s">
        <v>14103</v>
      </c>
      <c r="BB19" t="s">
        <v>14150</v>
      </c>
      <c r="BC19" t="s">
        <v>14211</v>
      </c>
      <c r="BD19" t="s">
        <v>14211</v>
      </c>
      <c r="BE19" t="s">
        <v>14211</v>
      </c>
      <c r="BF19" t="s">
        <v>14156</v>
      </c>
      <c r="BG19" t="s">
        <v>14156</v>
      </c>
      <c r="BH19" t="s">
        <v>14156</v>
      </c>
      <c r="BI19" t="s">
        <v>14106</v>
      </c>
      <c r="BJ19" t="s">
        <v>14195</v>
      </c>
      <c r="BK19" t="s">
        <v>14195</v>
      </c>
      <c r="BL19" t="s">
        <v>14242</v>
      </c>
      <c r="BM19" t="s">
        <v>14248</v>
      </c>
      <c r="BN19" t="s">
        <v>14248</v>
      </c>
      <c r="BO19" t="s">
        <v>14110</v>
      </c>
      <c r="BP19" t="s">
        <v>14110</v>
      </c>
      <c r="BQ19" t="s">
        <v>14110</v>
      </c>
      <c r="BR19" t="s">
        <v>14110</v>
      </c>
      <c r="BS19" t="s">
        <v>14110</v>
      </c>
      <c r="BT19" t="s">
        <v>14110</v>
      </c>
      <c r="BV19" t="s">
        <v>14110</v>
      </c>
      <c r="BW19" s="52"/>
    </row>
    <row r="20" spans="1:75">
      <c r="A20">
        <v>4</v>
      </c>
      <c r="B20">
        <v>1988</v>
      </c>
      <c r="C20" t="s">
        <v>1262</v>
      </c>
      <c r="D20" t="s">
        <v>1263</v>
      </c>
      <c r="E20" t="s">
        <v>675</v>
      </c>
      <c r="F20" t="s">
        <v>13654</v>
      </c>
      <c r="G20">
        <v>0</v>
      </c>
      <c r="H20" t="s">
        <v>14085</v>
      </c>
      <c r="I20">
        <v>10</v>
      </c>
      <c r="J20">
        <v>11</v>
      </c>
      <c r="K20" t="s">
        <v>14209</v>
      </c>
      <c r="L20" t="s">
        <v>14109</v>
      </c>
      <c r="M20" t="s">
        <v>14110</v>
      </c>
      <c r="O20" t="s">
        <v>14111</v>
      </c>
      <c r="P20" t="s">
        <v>14156</v>
      </c>
      <c r="Q20" t="s">
        <v>14090</v>
      </c>
      <c r="R20" t="s">
        <v>14250</v>
      </c>
      <c r="S20" t="s">
        <v>14090</v>
      </c>
      <c r="T20" t="s">
        <v>14090</v>
      </c>
      <c r="U20" t="s">
        <v>14091</v>
      </c>
      <c r="V20" t="s">
        <v>14087</v>
      </c>
      <c r="W20" t="s">
        <v>14092</v>
      </c>
      <c r="X20" t="s">
        <v>14116</v>
      </c>
      <c r="Y20" t="s">
        <v>14093</v>
      </c>
      <c r="Z20" t="s">
        <v>14116</v>
      </c>
      <c r="AA20" t="s">
        <v>14110</v>
      </c>
      <c r="AB20" t="s">
        <v>14118</v>
      </c>
      <c r="AC20" t="s">
        <v>14141</v>
      </c>
      <c r="AD20" t="s">
        <v>14141</v>
      </c>
      <c r="AE20" t="s">
        <v>14093</v>
      </c>
      <c r="AF20" t="s">
        <v>14211</v>
      </c>
      <c r="AH20" t="s">
        <v>14121</v>
      </c>
      <c r="AI20" s="79" t="s">
        <v>14098</v>
      </c>
      <c r="AJ20" t="s">
        <v>14123</v>
      </c>
      <c r="AK20" t="s">
        <v>14177</v>
      </c>
      <c r="AL20" t="s">
        <v>14177</v>
      </c>
      <c r="AM20" t="s">
        <v>14099</v>
      </c>
      <c r="AN20" t="s">
        <v>14110</v>
      </c>
      <c r="AO20" t="s">
        <v>14110</v>
      </c>
      <c r="AP20" t="s">
        <v>14312</v>
      </c>
      <c r="AQ20" t="s">
        <v>14229</v>
      </c>
      <c r="AR20" t="s">
        <v>14229</v>
      </c>
      <c r="AS20" t="s">
        <v>14098</v>
      </c>
      <c r="AT20" t="s">
        <v>14190</v>
      </c>
      <c r="AU20" t="s">
        <v>14190</v>
      </c>
      <c r="AV20" t="s">
        <v>14087</v>
      </c>
      <c r="AW20" t="s">
        <v>14215</v>
      </c>
      <c r="AX20" t="s">
        <v>14215</v>
      </c>
      <c r="AY20" t="s">
        <v>14238</v>
      </c>
      <c r="AZ20" t="s">
        <v>14103</v>
      </c>
      <c r="BA20" t="s">
        <v>14313</v>
      </c>
      <c r="BB20" t="s">
        <v>14193</v>
      </c>
      <c r="BC20" t="s">
        <v>14211</v>
      </c>
      <c r="BD20" t="s">
        <v>14211</v>
      </c>
      <c r="BE20" t="s">
        <v>14211</v>
      </c>
      <c r="BF20" t="s">
        <v>14130</v>
      </c>
      <c r="BG20" t="s">
        <v>14156</v>
      </c>
      <c r="BH20" t="s">
        <v>14156</v>
      </c>
      <c r="BI20" t="s">
        <v>14131</v>
      </c>
      <c r="BJ20" t="s">
        <v>14195</v>
      </c>
      <c r="BK20" t="s">
        <v>14195</v>
      </c>
      <c r="BL20" t="s">
        <v>14252</v>
      </c>
      <c r="BM20" t="s">
        <v>14248</v>
      </c>
      <c r="BN20" t="s">
        <v>14248</v>
      </c>
      <c r="BO20" t="s">
        <v>14110</v>
      </c>
      <c r="BP20" t="s">
        <v>14110</v>
      </c>
      <c r="BQ20" t="s">
        <v>14110</v>
      </c>
      <c r="BR20" t="s">
        <v>14110</v>
      </c>
      <c r="BS20" t="s">
        <v>14110</v>
      </c>
      <c r="BT20" t="s">
        <v>14110</v>
      </c>
      <c r="BV20" t="s">
        <v>14110</v>
      </c>
      <c r="BW20" s="52"/>
    </row>
    <row r="21" spans="1:75">
      <c r="H21" t="s">
        <v>14108</v>
      </c>
      <c r="I21">
        <v>7</v>
      </c>
      <c r="J21">
        <v>8</v>
      </c>
      <c r="K21" t="s">
        <v>14154</v>
      </c>
      <c r="L21" t="s">
        <v>14109</v>
      </c>
      <c r="M21" t="s">
        <v>14110</v>
      </c>
      <c r="O21" t="s">
        <v>14111</v>
      </c>
      <c r="P21" t="s">
        <v>14156</v>
      </c>
      <c r="Q21" t="s">
        <v>14090</v>
      </c>
      <c r="R21" t="s">
        <v>14250</v>
      </c>
      <c r="S21" t="s">
        <v>14090</v>
      </c>
      <c r="T21" t="s">
        <v>14090</v>
      </c>
      <c r="U21" t="s">
        <v>14091</v>
      </c>
      <c r="V21" t="s">
        <v>14087</v>
      </c>
      <c r="W21" t="s">
        <v>14092</v>
      </c>
      <c r="X21" t="s">
        <v>14116</v>
      </c>
      <c r="Y21" t="s">
        <v>14093</v>
      </c>
      <c r="Z21" t="s">
        <v>14116</v>
      </c>
      <c r="AA21" t="s">
        <v>14110</v>
      </c>
      <c r="AB21" t="s">
        <v>14118</v>
      </c>
      <c r="AC21" t="s">
        <v>14141</v>
      </c>
      <c r="AD21" t="s">
        <v>14141</v>
      </c>
      <c r="AE21" t="s">
        <v>14093</v>
      </c>
      <c r="AF21" t="s">
        <v>14211</v>
      </c>
      <c r="AG21" t="s">
        <v>14314</v>
      </c>
      <c r="AH21" t="s">
        <v>14121</v>
      </c>
      <c r="AI21" s="79" t="s">
        <v>14098</v>
      </c>
      <c r="AJ21" t="s">
        <v>14123</v>
      </c>
      <c r="AK21" t="s">
        <v>14177</v>
      </c>
      <c r="AL21" t="s">
        <v>14177</v>
      </c>
      <c r="AM21" t="s">
        <v>14099</v>
      </c>
      <c r="AN21" t="s">
        <v>14110</v>
      </c>
      <c r="AO21" t="s">
        <v>14110</v>
      </c>
      <c r="AP21" t="s">
        <v>14315</v>
      </c>
      <c r="AQ21" t="s">
        <v>14229</v>
      </c>
      <c r="AR21" t="s">
        <v>14229</v>
      </c>
      <c r="AS21" t="s">
        <v>14098</v>
      </c>
      <c r="AT21" t="s">
        <v>14190</v>
      </c>
      <c r="AU21" t="s">
        <v>14190</v>
      </c>
      <c r="AV21" t="s">
        <v>14110</v>
      </c>
      <c r="AW21" t="s">
        <v>14215</v>
      </c>
      <c r="AX21" t="s">
        <v>14215</v>
      </c>
      <c r="AY21" t="s">
        <v>14238</v>
      </c>
      <c r="AZ21" t="s">
        <v>14103</v>
      </c>
      <c r="BB21" t="s">
        <v>14193</v>
      </c>
      <c r="BC21" t="s">
        <v>14211</v>
      </c>
      <c r="BD21" t="s">
        <v>14211</v>
      </c>
      <c r="BE21" t="s">
        <v>14211</v>
      </c>
      <c r="BF21" t="s">
        <v>14130</v>
      </c>
      <c r="BG21" t="s">
        <v>14156</v>
      </c>
      <c r="BH21" t="s">
        <v>14156</v>
      </c>
      <c r="BI21" t="s">
        <v>14131</v>
      </c>
      <c r="BJ21" t="s">
        <v>14195</v>
      </c>
      <c r="BK21" t="s">
        <v>14195</v>
      </c>
      <c r="BL21" t="s">
        <v>14252</v>
      </c>
      <c r="BM21" t="s">
        <v>14248</v>
      </c>
      <c r="BN21" t="s">
        <v>14248</v>
      </c>
      <c r="BO21" t="s">
        <v>14110</v>
      </c>
      <c r="BP21" t="s">
        <v>14110</v>
      </c>
      <c r="BQ21" t="s">
        <v>14110</v>
      </c>
      <c r="BR21" t="s">
        <v>14110</v>
      </c>
      <c r="BS21" t="s">
        <v>14110</v>
      </c>
      <c r="BT21" t="s">
        <v>14110</v>
      </c>
      <c r="BV21" t="s">
        <v>14110</v>
      </c>
      <c r="BW21" s="52"/>
    </row>
    <row r="22" spans="1:75">
      <c r="A22">
        <v>5</v>
      </c>
      <c r="B22">
        <v>1996</v>
      </c>
      <c r="C22" t="s">
        <v>517</v>
      </c>
      <c r="D22" t="s">
        <v>518</v>
      </c>
      <c r="E22" t="s">
        <v>639</v>
      </c>
      <c r="F22" t="s">
        <v>13655</v>
      </c>
      <c r="G22">
        <v>0</v>
      </c>
      <c r="H22" t="s">
        <v>14085</v>
      </c>
      <c r="I22">
        <v>23</v>
      </c>
      <c r="K22" t="s">
        <v>14085</v>
      </c>
      <c r="L22" t="s">
        <v>14109</v>
      </c>
      <c r="M22" t="s">
        <v>14110</v>
      </c>
      <c r="O22" t="s">
        <v>14088</v>
      </c>
      <c r="P22" t="s">
        <v>14112</v>
      </c>
      <c r="Q22" t="s">
        <v>14113</v>
      </c>
      <c r="R22" t="s">
        <v>14113</v>
      </c>
      <c r="S22" t="s">
        <v>14113</v>
      </c>
      <c r="T22" t="s">
        <v>14113</v>
      </c>
      <c r="U22" t="s">
        <v>14091</v>
      </c>
      <c r="V22" t="s">
        <v>14087</v>
      </c>
      <c r="W22" t="s">
        <v>14138</v>
      </c>
      <c r="X22" t="s">
        <v>14091</v>
      </c>
      <c r="Y22" t="s">
        <v>14139</v>
      </c>
      <c r="Z22" t="s">
        <v>14116</v>
      </c>
      <c r="AA22" t="s">
        <v>14110</v>
      </c>
      <c r="AB22" t="s">
        <v>14095</v>
      </c>
      <c r="AC22" t="s">
        <v>14141</v>
      </c>
      <c r="AD22" t="s">
        <v>14141</v>
      </c>
      <c r="AE22" t="s">
        <v>14159</v>
      </c>
      <c r="AF22" t="s">
        <v>14211</v>
      </c>
      <c r="AG22" t="s">
        <v>14316</v>
      </c>
      <c r="AH22" t="s">
        <v>14121</v>
      </c>
      <c r="AI22" s="78" t="s">
        <v>14098</v>
      </c>
      <c r="AJ22" t="s">
        <v>14123</v>
      </c>
      <c r="AK22" t="s">
        <v>14145</v>
      </c>
      <c r="AL22" t="s">
        <v>14145</v>
      </c>
      <c r="AM22" t="s">
        <v>14145</v>
      </c>
      <c r="AN22" t="s">
        <v>14110</v>
      </c>
      <c r="AO22" t="s">
        <v>14110</v>
      </c>
      <c r="AP22" t="s">
        <v>14317</v>
      </c>
      <c r="AQ22" t="s">
        <v>14229</v>
      </c>
      <c r="AR22" t="s">
        <v>14229</v>
      </c>
      <c r="AS22" t="s">
        <v>14098</v>
      </c>
      <c r="AT22" t="s">
        <v>14203</v>
      </c>
      <c r="AU22" t="s">
        <v>14203</v>
      </c>
      <c r="AV22" t="s">
        <v>14087</v>
      </c>
      <c r="AW22" t="s">
        <v>14127</v>
      </c>
      <c r="AX22" t="s">
        <v>14127</v>
      </c>
      <c r="AY22" t="s">
        <v>14098</v>
      </c>
      <c r="AZ22" t="s">
        <v>14103</v>
      </c>
      <c r="BB22" t="s">
        <v>14150</v>
      </c>
      <c r="BC22" t="s">
        <v>14211</v>
      </c>
      <c r="BD22" t="s">
        <v>14211</v>
      </c>
      <c r="BE22" t="s">
        <v>14211</v>
      </c>
      <c r="BF22" t="s">
        <v>14156</v>
      </c>
      <c r="BG22" t="s">
        <v>14156</v>
      </c>
      <c r="BH22" t="s">
        <v>14156</v>
      </c>
      <c r="BI22" t="s">
        <v>14106</v>
      </c>
      <c r="BJ22" t="s">
        <v>14195</v>
      </c>
      <c r="BK22" t="s">
        <v>14195</v>
      </c>
      <c r="BL22" t="s">
        <v>14225</v>
      </c>
      <c r="BM22" t="s">
        <v>14234</v>
      </c>
      <c r="BN22" t="s">
        <v>14248</v>
      </c>
      <c r="BO22" t="s">
        <v>14110</v>
      </c>
      <c r="BP22" t="s">
        <v>14110</v>
      </c>
      <c r="BQ22" t="s">
        <v>14110</v>
      </c>
      <c r="BR22" t="s">
        <v>14110</v>
      </c>
      <c r="BS22" t="s">
        <v>14110</v>
      </c>
      <c r="BT22" t="s">
        <v>14110</v>
      </c>
      <c r="BV22" t="s">
        <v>14110</v>
      </c>
      <c r="BW22" s="52"/>
    </row>
    <row r="23" spans="1:75">
      <c r="A23">
        <v>8</v>
      </c>
      <c r="B23">
        <v>2000</v>
      </c>
      <c r="C23" t="s">
        <v>1185</v>
      </c>
      <c r="D23" t="s">
        <v>1186</v>
      </c>
      <c r="E23" t="s">
        <v>766</v>
      </c>
      <c r="F23" t="s">
        <v>13657</v>
      </c>
      <c r="G23">
        <v>0</v>
      </c>
      <c r="H23" t="s">
        <v>14085</v>
      </c>
      <c r="I23">
        <v>6</v>
      </c>
      <c r="K23" t="s">
        <v>14085</v>
      </c>
      <c r="L23" t="s">
        <v>14218</v>
      </c>
      <c r="M23" t="s">
        <v>14250</v>
      </c>
      <c r="N23" t="s">
        <v>14318</v>
      </c>
      <c r="O23" t="s">
        <v>14088</v>
      </c>
      <c r="P23" t="s">
        <v>14186</v>
      </c>
      <c r="Q23" t="s">
        <v>14254</v>
      </c>
      <c r="R23" t="s">
        <v>14090</v>
      </c>
      <c r="S23" t="s">
        <v>14090</v>
      </c>
      <c r="T23" t="s">
        <v>14090</v>
      </c>
      <c r="U23" t="s">
        <v>14137</v>
      </c>
      <c r="V23" t="s">
        <v>14087</v>
      </c>
      <c r="W23" t="s">
        <v>14092</v>
      </c>
      <c r="X23" t="s">
        <v>14116</v>
      </c>
      <c r="Y23" t="s">
        <v>14117</v>
      </c>
      <c r="Z23" t="s">
        <v>14094</v>
      </c>
      <c r="AA23" t="s">
        <v>14110</v>
      </c>
      <c r="AB23" t="s">
        <v>14118</v>
      </c>
      <c r="AC23" t="s">
        <v>14141</v>
      </c>
      <c r="AD23" t="s">
        <v>14141</v>
      </c>
      <c r="AE23" t="s">
        <v>14093</v>
      </c>
      <c r="AF23" t="s">
        <v>14211</v>
      </c>
      <c r="AG23" t="s">
        <v>14319</v>
      </c>
      <c r="AH23" t="s">
        <v>14097</v>
      </c>
      <c r="AI23" s="78" t="s">
        <v>14122</v>
      </c>
      <c r="AJ23" t="s">
        <v>14123</v>
      </c>
      <c r="AK23" t="s">
        <v>14254</v>
      </c>
      <c r="AL23" t="s">
        <v>14254</v>
      </c>
      <c r="AM23" t="s">
        <v>14099</v>
      </c>
      <c r="AN23" t="s">
        <v>14110</v>
      </c>
      <c r="AO23" t="s">
        <v>14087</v>
      </c>
      <c r="AP23" t="s">
        <v>14320</v>
      </c>
      <c r="AQ23" t="s">
        <v>14100</v>
      </c>
      <c r="AR23" t="s">
        <v>14100</v>
      </c>
      <c r="AS23" t="s">
        <v>14098</v>
      </c>
      <c r="AT23" t="s">
        <v>14250</v>
      </c>
      <c r="AU23" t="s">
        <v>14250</v>
      </c>
      <c r="AV23" t="s">
        <v>14250</v>
      </c>
      <c r="AW23" t="s">
        <v>14102</v>
      </c>
      <c r="AX23" t="s">
        <v>14127</v>
      </c>
      <c r="AY23" t="s">
        <v>14122</v>
      </c>
      <c r="AZ23" t="s">
        <v>14103</v>
      </c>
      <c r="BB23" t="s">
        <v>14104</v>
      </c>
      <c r="BC23" t="s">
        <v>14211</v>
      </c>
      <c r="BD23" t="s">
        <v>14211</v>
      </c>
      <c r="BE23" t="s">
        <v>14211</v>
      </c>
      <c r="BF23" t="s">
        <v>14207</v>
      </c>
      <c r="BG23" t="s">
        <v>14156</v>
      </c>
      <c r="BH23" t="s">
        <v>14156</v>
      </c>
      <c r="BI23" t="s">
        <v>14106</v>
      </c>
      <c r="BJ23" t="s">
        <v>14131</v>
      </c>
      <c r="BK23" t="s">
        <v>14195</v>
      </c>
      <c r="BL23" t="s">
        <v>14242</v>
      </c>
      <c r="BM23" t="s">
        <v>14248</v>
      </c>
      <c r="BN23" t="s">
        <v>14248</v>
      </c>
      <c r="BO23" t="s">
        <v>14110</v>
      </c>
      <c r="BP23" t="s">
        <v>14110</v>
      </c>
      <c r="BQ23" t="s">
        <v>14110</v>
      </c>
      <c r="BR23" t="s">
        <v>14110</v>
      </c>
      <c r="BS23" t="s">
        <v>14110</v>
      </c>
      <c r="BT23" t="s">
        <v>14110</v>
      </c>
      <c r="BV23" t="s">
        <v>14110</v>
      </c>
      <c r="BW23" s="52"/>
    </row>
    <row r="24" spans="1:75">
      <c r="A24">
        <v>11</v>
      </c>
      <c r="B24">
        <v>2003</v>
      </c>
      <c r="C24" t="s">
        <v>443</v>
      </c>
      <c r="D24" t="s">
        <v>444</v>
      </c>
      <c r="E24" t="s">
        <v>639</v>
      </c>
      <c r="F24" t="s">
        <v>13659</v>
      </c>
      <c r="G24">
        <v>0</v>
      </c>
      <c r="H24" t="s">
        <v>14085</v>
      </c>
      <c r="I24">
        <v>2</v>
      </c>
      <c r="K24" t="s">
        <v>14108</v>
      </c>
      <c r="L24" t="s">
        <v>14155</v>
      </c>
      <c r="M24" t="s">
        <v>14250</v>
      </c>
      <c r="N24" t="s">
        <v>14321</v>
      </c>
      <c r="O24" t="s">
        <v>14111</v>
      </c>
      <c r="P24" t="s">
        <v>14156</v>
      </c>
      <c r="Q24" t="s">
        <v>14113</v>
      </c>
      <c r="R24" t="s">
        <v>14113</v>
      </c>
      <c r="S24" t="s">
        <v>14090</v>
      </c>
      <c r="T24" t="s">
        <v>14090</v>
      </c>
      <c r="U24" t="s">
        <v>14137</v>
      </c>
      <c r="V24" t="s">
        <v>14087</v>
      </c>
      <c r="W24" t="s">
        <v>14092</v>
      </c>
      <c r="X24" t="s">
        <v>14116</v>
      </c>
      <c r="Y24" t="s">
        <v>14093</v>
      </c>
      <c r="Z24" t="s">
        <v>14140</v>
      </c>
      <c r="AA24" t="s">
        <v>14110</v>
      </c>
      <c r="AB24" t="s">
        <v>14118</v>
      </c>
      <c r="AC24" t="s">
        <v>14141</v>
      </c>
      <c r="AD24" t="s">
        <v>14141</v>
      </c>
      <c r="AE24" t="s">
        <v>14093</v>
      </c>
      <c r="AF24" t="s">
        <v>14211</v>
      </c>
      <c r="AH24" t="s">
        <v>14097</v>
      </c>
      <c r="AI24" s="78" t="s">
        <v>14122</v>
      </c>
      <c r="AJ24" t="s">
        <v>14123</v>
      </c>
      <c r="AK24" t="s">
        <v>14099</v>
      </c>
      <c r="AL24" t="s">
        <v>14099</v>
      </c>
      <c r="AM24" t="s">
        <v>14188</v>
      </c>
      <c r="AN24" t="s">
        <v>14110</v>
      </c>
      <c r="AO24" t="s">
        <v>14087</v>
      </c>
      <c r="AQ24" t="s">
        <v>14100</v>
      </c>
      <c r="AR24" t="s">
        <v>14100</v>
      </c>
      <c r="AS24" t="s">
        <v>14098</v>
      </c>
      <c r="AT24" t="s">
        <v>14250</v>
      </c>
      <c r="AU24" t="s">
        <v>14250</v>
      </c>
      <c r="AV24" t="s">
        <v>14250</v>
      </c>
      <c r="AW24" t="s">
        <v>14102</v>
      </c>
      <c r="AX24" t="s">
        <v>14102</v>
      </c>
      <c r="AY24" t="s">
        <v>14098</v>
      </c>
      <c r="AZ24" t="s">
        <v>14103</v>
      </c>
      <c r="BB24" t="s">
        <v>14104</v>
      </c>
      <c r="BC24" t="s">
        <v>14193</v>
      </c>
      <c r="BD24" t="s">
        <v>14211</v>
      </c>
      <c r="BE24" t="s">
        <v>14211</v>
      </c>
      <c r="BF24" t="s">
        <v>14105</v>
      </c>
      <c r="BG24" t="s">
        <v>14156</v>
      </c>
      <c r="BH24" t="s">
        <v>14156</v>
      </c>
      <c r="BI24" t="s">
        <v>14106</v>
      </c>
      <c r="BJ24" t="s">
        <v>14195</v>
      </c>
      <c r="BK24" t="s">
        <v>14195</v>
      </c>
      <c r="BL24" t="s">
        <v>14242</v>
      </c>
      <c r="BM24" t="s">
        <v>14248</v>
      </c>
      <c r="BN24" t="s">
        <v>14248</v>
      </c>
      <c r="BO24" t="s">
        <v>14110</v>
      </c>
      <c r="BP24" t="s">
        <v>14110</v>
      </c>
      <c r="BQ24" t="s">
        <v>14110</v>
      </c>
      <c r="BR24" t="s">
        <v>14110</v>
      </c>
      <c r="BS24" t="s">
        <v>14110</v>
      </c>
      <c r="BT24" t="s">
        <v>14110</v>
      </c>
      <c r="BV24" t="s">
        <v>14110</v>
      </c>
      <c r="BW24" s="52"/>
    </row>
    <row r="25" spans="1:75">
      <c r="H25" t="s">
        <v>14108</v>
      </c>
      <c r="I25">
        <v>4</v>
      </c>
      <c r="K25" t="s">
        <v>14085</v>
      </c>
      <c r="L25" t="s">
        <v>14155</v>
      </c>
      <c r="M25" t="s">
        <v>14250</v>
      </c>
      <c r="O25" t="s">
        <v>14088</v>
      </c>
      <c r="P25" t="s">
        <v>14112</v>
      </c>
      <c r="Q25" t="s">
        <v>14113</v>
      </c>
      <c r="R25" t="s">
        <v>14250</v>
      </c>
      <c r="S25" t="s">
        <v>14113</v>
      </c>
      <c r="T25" t="s">
        <v>14090</v>
      </c>
      <c r="U25" t="s">
        <v>14137</v>
      </c>
      <c r="V25" t="s">
        <v>14087</v>
      </c>
      <c r="W25" t="s">
        <v>14092</v>
      </c>
      <c r="X25" t="s">
        <v>14116</v>
      </c>
      <c r="Y25" t="s">
        <v>14117</v>
      </c>
      <c r="Z25" t="s">
        <v>14140</v>
      </c>
      <c r="AA25" t="s">
        <v>14110</v>
      </c>
      <c r="AB25" t="s">
        <v>14118</v>
      </c>
      <c r="AC25" t="s">
        <v>14141</v>
      </c>
      <c r="AD25" t="s">
        <v>14141</v>
      </c>
      <c r="AE25" t="s">
        <v>14093</v>
      </c>
      <c r="AF25" t="s">
        <v>14211</v>
      </c>
      <c r="AH25" t="s">
        <v>14097</v>
      </c>
      <c r="AI25" s="78" t="s">
        <v>14122</v>
      </c>
      <c r="AJ25" t="s">
        <v>14123</v>
      </c>
      <c r="AK25" t="s">
        <v>14099</v>
      </c>
      <c r="AL25" t="s">
        <v>14099</v>
      </c>
      <c r="AM25" t="s">
        <v>14188</v>
      </c>
      <c r="AN25" t="s">
        <v>14110</v>
      </c>
      <c r="AO25" t="s">
        <v>14087</v>
      </c>
      <c r="AQ25" t="s">
        <v>14100</v>
      </c>
      <c r="AR25" t="s">
        <v>14100</v>
      </c>
      <c r="AS25" t="s">
        <v>14098</v>
      </c>
      <c r="AT25" t="s">
        <v>14250</v>
      </c>
      <c r="AU25" t="s">
        <v>14250</v>
      </c>
      <c r="AV25" t="s">
        <v>14250</v>
      </c>
      <c r="AW25" t="s">
        <v>14102</v>
      </c>
      <c r="AX25" t="s">
        <v>14102</v>
      </c>
      <c r="AY25" t="s">
        <v>14098</v>
      </c>
      <c r="AZ25" t="s">
        <v>14103</v>
      </c>
      <c r="BB25" t="s">
        <v>14104</v>
      </c>
      <c r="BC25" t="s">
        <v>14150</v>
      </c>
      <c r="BD25" t="s">
        <v>14211</v>
      </c>
      <c r="BE25" t="s">
        <v>14211</v>
      </c>
      <c r="BF25" t="s">
        <v>14156</v>
      </c>
      <c r="BG25" t="s">
        <v>14156</v>
      </c>
      <c r="BH25" t="s">
        <v>14156</v>
      </c>
      <c r="BI25" t="s">
        <v>14106</v>
      </c>
      <c r="BJ25" t="s">
        <v>14195</v>
      </c>
      <c r="BK25" t="s">
        <v>14195</v>
      </c>
      <c r="BL25" t="s">
        <v>14153</v>
      </c>
      <c r="BM25" t="s">
        <v>14248</v>
      </c>
      <c r="BN25" t="s">
        <v>14248</v>
      </c>
      <c r="BO25" t="s">
        <v>14110</v>
      </c>
      <c r="BP25" t="s">
        <v>14110</v>
      </c>
      <c r="BQ25" t="s">
        <v>14110</v>
      </c>
      <c r="BR25" t="s">
        <v>14110</v>
      </c>
      <c r="BS25" t="s">
        <v>14110</v>
      </c>
      <c r="BT25" t="s">
        <v>14110</v>
      </c>
      <c r="BV25" t="s">
        <v>14110</v>
      </c>
      <c r="BW25" s="52"/>
    </row>
    <row r="26" spans="1:75">
      <c r="H26" t="s">
        <v>14133</v>
      </c>
      <c r="I26">
        <v>3</v>
      </c>
      <c r="K26" t="s">
        <v>14085</v>
      </c>
      <c r="L26" t="s">
        <v>14155</v>
      </c>
      <c r="M26" t="s">
        <v>14250</v>
      </c>
      <c r="O26" t="s">
        <v>14088</v>
      </c>
      <c r="P26" t="s">
        <v>14112</v>
      </c>
      <c r="Q26" t="s">
        <v>14113</v>
      </c>
      <c r="R26" t="s">
        <v>14250</v>
      </c>
      <c r="S26" t="s">
        <v>14113</v>
      </c>
      <c r="T26" t="s">
        <v>14090</v>
      </c>
      <c r="U26" t="s">
        <v>14137</v>
      </c>
      <c r="V26" t="s">
        <v>14087</v>
      </c>
      <c r="W26" t="s">
        <v>14138</v>
      </c>
      <c r="X26" t="s">
        <v>14116</v>
      </c>
      <c r="Y26" t="s">
        <v>14093</v>
      </c>
      <c r="Z26" t="s">
        <v>14140</v>
      </c>
      <c r="AA26" t="s">
        <v>14110</v>
      </c>
      <c r="AB26" t="s">
        <v>14095</v>
      </c>
      <c r="AC26" t="s">
        <v>14118</v>
      </c>
      <c r="AD26" t="s">
        <v>14141</v>
      </c>
      <c r="AE26" t="s">
        <v>14093</v>
      </c>
      <c r="AF26" t="s">
        <v>14187</v>
      </c>
      <c r="AH26" t="s">
        <v>14097</v>
      </c>
      <c r="AI26" s="78" t="s">
        <v>14122</v>
      </c>
      <c r="AJ26" t="s">
        <v>14123</v>
      </c>
      <c r="AK26" t="s">
        <v>14099</v>
      </c>
      <c r="AL26" t="s">
        <v>14099</v>
      </c>
      <c r="AM26" t="s">
        <v>14188</v>
      </c>
      <c r="AN26" t="s">
        <v>14110</v>
      </c>
      <c r="AO26" t="s">
        <v>14087</v>
      </c>
      <c r="AQ26" t="s">
        <v>14100</v>
      </c>
      <c r="AR26" t="s">
        <v>14100</v>
      </c>
      <c r="AS26" t="s">
        <v>14098</v>
      </c>
      <c r="AT26" t="s">
        <v>14250</v>
      </c>
      <c r="AU26" t="s">
        <v>14250</v>
      </c>
      <c r="AV26" t="s">
        <v>14250</v>
      </c>
      <c r="AW26" t="s">
        <v>14215</v>
      </c>
      <c r="AX26" t="s">
        <v>14215</v>
      </c>
      <c r="AY26" t="s">
        <v>14098</v>
      </c>
      <c r="AZ26" t="s">
        <v>14103</v>
      </c>
      <c r="BB26" t="s">
        <v>14104</v>
      </c>
      <c r="BC26" t="s">
        <v>14211</v>
      </c>
      <c r="BD26" t="s">
        <v>14211</v>
      </c>
      <c r="BE26" t="s">
        <v>14211</v>
      </c>
      <c r="BF26" t="s">
        <v>14156</v>
      </c>
      <c r="BG26" t="s">
        <v>14156</v>
      </c>
      <c r="BH26" t="s">
        <v>14156</v>
      </c>
      <c r="BI26" t="s">
        <v>14106</v>
      </c>
      <c r="BJ26" t="s">
        <v>14195</v>
      </c>
      <c r="BK26" t="s">
        <v>14195</v>
      </c>
      <c r="BL26" t="s">
        <v>14242</v>
      </c>
      <c r="BM26" t="s">
        <v>14248</v>
      </c>
      <c r="BN26" t="s">
        <v>14248</v>
      </c>
      <c r="BO26" t="s">
        <v>14110</v>
      </c>
      <c r="BP26" t="s">
        <v>14110</v>
      </c>
      <c r="BQ26" t="s">
        <v>14110</v>
      </c>
      <c r="BR26" t="s">
        <v>14110</v>
      </c>
      <c r="BS26" t="s">
        <v>14110</v>
      </c>
      <c r="BT26" t="s">
        <v>14110</v>
      </c>
      <c r="BV26" t="s">
        <v>14110</v>
      </c>
      <c r="BW26" s="52"/>
    </row>
    <row r="27" spans="1:75" ht="15" customHeight="1">
      <c r="H27" t="s">
        <v>14154</v>
      </c>
      <c r="I27">
        <v>3</v>
      </c>
      <c r="K27" t="s">
        <v>14085</v>
      </c>
      <c r="L27" t="s">
        <v>14155</v>
      </c>
      <c r="M27" t="s">
        <v>14250</v>
      </c>
      <c r="O27" t="s">
        <v>14088</v>
      </c>
      <c r="P27" t="s">
        <v>14112</v>
      </c>
      <c r="Q27" t="s">
        <v>14113</v>
      </c>
      <c r="R27" t="s">
        <v>14250</v>
      </c>
      <c r="S27" t="s">
        <v>14113</v>
      </c>
      <c r="T27" t="s">
        <v>14090</v>
      </c>
      <c r="U27" t="s">
        <v>14137</v>
      </c>
      <c r="V27" t="s">
        <v>14087</v>
      </c>
      <c r="W27" t="s">
        <v>14138</v>
      </c>
      <c r="X27" t="s">
        <v>14116</v>
      </c>
      <c r="Y27" t="s">
        <v>14093</v>
      </c>
      <c r="Z27" t="s">
        <v>14140</v>
      </c>
      <c r="AA27" t="s">
        <v>14110</v>
      </c>
      <c r="AB27" t="s">
        <v>14095</v>
      </c>
      <c r="AC27" t="s">
        <v>14118</v>
      </c>
      <c r="AD27" t="s">
        <v>14141</v>
      </c>
      <c r="AE27" t="s">
        <v>14093</v>
      </c>
      <c r="AF27" t="s">
        <v>14199</v>
      </c>
      <c r="AH27" t="s">
        <v>14097</v>
      </c>
      <c r="AI27" s="78" t="s">
        <v>14122</v>
      </c>
      <c r="AJ27" t="s">
        <v>14123</v>
      </c>
      <c r="AK27" t="s">
        <v>14099</v>
      </c>
      <c r="AL27" t="s">
        <v>14099</v>
      </c>
      <c r="AM27" t="s">
        <v>14188</v>
      </c>
      <c r="AN27" t="s">
        <v>14110</v>
      </c>
      <c r="AO27" t="s">
        <v>14087</v>
      </c>
      <c r="AQ27" t="s">
        <v>14100</v>
      </c>
      <c r="AR27" t="s">
        <v>14100</v>
      </c>
      <c r="AS27" t="s">
        <v>14098</v>
      </c>
      <c r="AT27" t="s">
        <v>14250</v>
      </c>
      <c r="AU27" t="s">
        <v>14250</v>
      </c>
      <c r="AV27" t="s">
        <v>14250</v>
      </c>
      <c r="AW27" t="s">
        <v>14102</v>
      </c>
      <c r="AX27" t="s">
        <v>14102</v>
      </c>
      <c r="AY27" t="s">
        <v>14098</v>
      </c>
      <c r="AZ27" t="s">
        <v>14103</v>
      </c>
      <c r="BB27" t="s">
        <v>14104</v>
      </c>
      <c r="BC27" t="s">
        <v>14211</v>
      </c>
      <c r="BD27" t="s">
        <v>14211</v>
      </c>
      <c r="BE27" t="s">
        <v>14211</v>
      </c>
      <c r="BF27" t="s">
        <v>14156</v>
      </c>
      <c r="BG27" t="s">
        <v>14156</v>
      </c>
      <c r="BH27" t="s">
        <v>14156</v>
      </c>
      <c r="BI27" t="s">
        <v>14106</v>
      </c>
      <c r="BJ27" t="s">
        <v>14195</v>
      </c>
      <c r="BK27" t="s">
        <v>14195</v>
      </c>
      <c r="BL27" t="s">
        <v>14242</v>
      </c>
      <c r="BM27" t="s">
        <v>14248</v>
      </c>
      <c r="BN27" t="s">
        <v>14248</v>
      </c>
      <c r="BO27" t="s">
        <v>14110</v>
      </c>
      <c r="BP27" t="s">
        <v>14110</v>
      </c>
      <c r="BQ27" t="s">
        <v>14110</v>
      </c>
      <c r="BR27" t="s">
        <v>14110</v>
      </c>
      <c r="BS27" t="s">
        <v>14110</v>
      </c>
      <c r="BT27" t="s">
        <v>14110</v>
      </c>
      <c r="BV27" t="s">
        <v>14110</v>
      </c>
      <c r="BW27" s="52"/>
    </row>
    <row r="28" spans="1:75">
      <c r="A28">
        <v>18</v>
      </c>
      <c r="B28">
        <v>2005</v>
      </c>
      <c r="C28" t="s">
        <v>1172</v>
      </c>
      <c r="D28" t="s">
        <v>1173</v>
      </c>
      <c r="E28" t="s">
        <v>13937</v>
      </c>
      <c r="F28" t="s">
        <v>13664</v>
      </c>
      <c r="G28">
        <v>0</v>
      </c>
      <c r="H28" t="s">
        <v>14085</v>
      </c>
      <c r="I28">
        <v>3</v>
      </c>
      <c r="K28" t="s">
        <v>14108</v>
      </c>
      <c r="L28" t="s">
        <v>14171</v>
      </c>
      <c r="M28" t="s">
        <v>14250</v>
      </c>
      <c r="O28" t="s">
        <v>14111</v>
      </c>
      <c r="P28" t="s">
        <v>14156</v>
      </c>
      <c r="Q28" t="s">
        <v>14090</v>
      </c>
      <c r="R28" t="s">
        <v>14250</v>
      </c>
      <c r="S28" t="s">
        <v>14090</v>
      </c>
      <c r="T28" t="s">
        <v>14090</v>
      </c>
      <c r="U28" t="s">
        <v>14137</v>
      </c>
      <c r="V28" t="s">
        <v>14087</v>
      </c>
      <c r="W28" t="s">
        <v>14092</v>
      </c>
      <c r="X28" t="s">
        <v>14116</v>
      </c>
      <c r="Y28" t="s">
        <v>14093</v>
      </c>
      <c r="Z28" t="s">
        <v>14116</v>
      </c>
      <c r="AA28" t="s">
        <v>14110</v>
      </c>
      <c r="AB28" t="s">
        <v>14118</v>
      </c>
      <c r="AC28" t="s">
        <v>14141</v>
      </c>
      <c r="AD28" t="s">
        <v>14141</v>
      </c>
      <c r="AE28" t="s">
        <v>14093</v>
      </c>
      <c r="AF28" t="s">
        <v>14211</v>
      </c>
      <c r="AH28" t="s">
        <v>14121</v>
      </c>
      <c r="AI28" s="78" t="s">
        <v>14098</v>
      </c>
      <c r="AJ28" t="s">
        <v>14123</v>
      </c>
      <c r="AK28" t="s">
        <v>14099</v>
      </c>
      <c r="AL28" t="s">
        <v>14099</v>
      </c>
      <c r="AM28" t="s">
        <v>14099</v>
      </c>
      <c r="AN28" t="s">
        <v>14087</v>
      </c>
      <c r="AO28" t="s">
        <v>14110</v>
      </c>
      <c r="AQ28" t="s">
        <v>14100</v>
      </c>
      <c r="AR28" t="s">
        <v>14100</v>
      </c>
      <c r="AS28" t="s">
        <v>14098</v>
      </c>
      <c r="AT28" t="s">
        <v>14250</v>
      </c>
      <c r="AU28" t="s">
        <v>14250</v>
      </c>
      <c r="AV28" t="s">
        <v>14250</v>
      </c>
      <c r="AW28" t="s">
        <v>14127</v>
      </c>
      <c r="AX28" t="s">
        <v>14127</v>
      </c>
      <c r="AY28" t="s">
        <v>14098</v>
      </c>
      <c r="AZ28" t="s">
        <v>14180</v>
      </c>
      <c r="BA28" t="s">
        <v>14322</v>
      </c>
      <c r="BB28" t="s">
        <v>14193</v>
      </c>
      <c r="BC28" t="s">
        <v>14211</v>
      </c>
      <c r="BD28" t="s">
        <v>14211</v>
      </c>
      <c r="BE28" t="s">
        <v>14211</v>
      </c>
      <c r="BF28" t="s">
        <v>14167</v>
      </c>
      <c r="BG28" t="s">
        <v>14130</v>
      </c>
      <c r="BH28" t="s">
        <v>14156</v>
      </c>
      <c r="BI28" t="s">
        <v>14131</v>
      </c>
      <c r="BJ28" t="s">
        <v>14195</v>
      </c>
      <c r="BK28" t="s">
        <v>14195</v>
      </c>
      <c r="BL28" t="s">
        <v>14132</v>
      </c>
      <c r="BM28" t="s">
        <v>14248</v>
      </c>
      <c r="BN28" t="s">
        <v>14248</v>
      </c>
      <c r="BO28" t="s">
        <v>14110</v>
      </c>
      <c r="BP28" t="s">
        <v>14110</v>
      </c>
      <c r="BQ28" t="s">
        <v>14110</v>
      </c>
      <c r="BR28" t="s">
        <v>14110</v>
      </c>
      <c r="BS28" t="s">
        <v>14110</v>
      </c>
      <c r="BT28" t="s">
        <v>14110</v>
      </c>
      <c r="BV28" t="s">
        <v>14110</v>
      </c>
      <c r="BW28" s="52"/>
    </row>
    <row r="29" spans="1:75">
      <c r="A29">
        <v>19</v>
      </c>
      <c r="B29">
        <v>2006</v>
      </c>
      <c r="C29" t="s">
        <v>64</v>
      </c>
      <c r="D29" t="s">
        <v>65</v>
      </c>
      <c r="E29" t="s">
        <v>639</v>
      </c>
      <c r="F29" t="s">
        <v>14323</v>
      </c>
      <c r="G29">
        <v>0</v>
      </c>
      <c r="H29" t="s">
        <v>14085</v>
      </c>
      <c r="I29">
        <v>6</v>
      </c>
      <c r="K29" t="s">
        <v>14085</v>
      </c>
      <c r="L29" t="s">
        <v>14171</v>
      </c>
      <c r="M29" t="s">
        <v>14250</v>
      </c>
      <c r="O29" t="s">
        <v>14088</v>
      </c>
      <c r="P29" t="s">
        <v>14172</v>
      </c>
      <c r="Q29" t="s">
        <v>14113</v>
      </c>
      <c r="R29" t="s">
        <v>14250</v>
      </c>
      <c r="S29" t="s">
        <v>14113</v>
      </c>
      <c r="T29" t="s">
        <v>14090</v>
      </c>
      <c r="U29" t="s">
        <v>14137</v>
      </c>
      <c r="V29" t="s">
        <v>14087</v>
      </c>
      <c r="W29" t="s">
        <v>14092</v>
      </c>
      <c r="X29" t="s">
        <v>14116</v>
      </c>
      <c r="Y29" t="s">
        <v>14093</v>
      </c>
      <c r="Z29" t="s">
        <v>14116</v>
      </c>
      <c r="AA29" t="s">
        <v>14110</v>
      </c>
      <c r="AB29" t="s">
        <v>14118</v>
      </c>
      <c r="AC29" t="s">
        <v>14141</v>
      </c>
      <c r="AD29" t="s">
        <v>14141</v>
      </c>
      <c r="AE29" t="s">
        <v>14093</v>
      </c>
      <c r="AF29" t="s">
        <v>14211</v>
      </c>
      <c r="AH29" t="s">
        <v>14121</v>
      </c>
      <c r="AI29" s="78" t="s">
        <v>14098</v>
      </c>
      <c r="AJ29" t="s">
        <v>14144</v>
      </c>
      <c r="AK29" t="s">
        <v>14099</v>
      </c>
      <c r="AL29" t="s">
        <v>14099</v>
      </c>
      <c r="AM29" t="s">
        <v>14099</v>
      </c>
      <c r="AN29" t="s">
        <v>14087</v>
      </c>
      <c r="AO29" t="s">
        <v>14110</v>
      </c>
      <c r="AQ29" t="s">
        <v>14100</v>
      </c>
      <c r="AR29" t="s">
        <v>14100</v>
      </c>
      <c r="AS29" t="s">
        <v>14098</v>
      </c>
      <c r="AT29" t="s">
        <v>14250</v>
      </c>
      <c r="AU29" t="s">
        <v>14250</v>
      </c>
      <c r="AV29" t="s">
        <v>14250</v>
      </c>
      <c r="AW29" t="s">
        <v>14127</v>
      </c>
      <c r="AX29" t="s">
        <v>14127</v>
      </c>
      <c r="AY29" t="s">
        <v>14098</v>
      </c>
      <c r="AZ29" t="s">
        <v>14180</v>
      </c>
      <c r="BA29" t="s">
        <v>14322</v>
      </c>
      <c r="BB29" t="s">
        <v>14193</v>
      </c>
      <c r="BC29" t="s">
        <v>14211</v>
      </c>
      <c r="BD29" t="s">
        <v>14211</v>
      </c>
      <c r="BE29" t="s">
        <v>14211</v>
      </c>
      <c r="BF29" t="s">
        <v>14130</v>
      </c>
      <c r="BG29" t="s">
        <v>14156</v>
      </c>
      <c r="BH29" t="s">
        <v>14156</v>
      </c>
      <c r="BI29" t="s">
        <v>14131</v>
      </c>
      <c r="BJ29" t="s">
        <v>14195</v>
      </c>
      <c r="BK29" t="s">
        <v>14195</v>
      </c>
      <c r="BL29" t="s">
        <v>14252</v>
      </c>
      <c r="BM29" t="s">
        <v>14132</v>
      </c>
      <c r="BN29" t="s">
        <v>14248</v>
      </c>
      <c r="BO29" t="s">
        <v>14110</v>
      </c>
      <c r="BP29" t="s">
        <v>14110</v>
      </c>
      <c r="BQ29" t="s">
        <v>14110</v>
      </c>
      <c r="BR29" t="s">
        <v>14110</v>
      </c>
      <c r="BS29" t="s">
        <v>14110</v>
      </c>
      <c r="BT29" t="s">
        <v>14110</v>
      </c>
      <c r="BV29" t="s">
        <v>14110</v>
      </c>
      <c r="BW29" s="52"/>
    </row>
    <row r="30" spans="1:75">
      <c r="A30">
        <v>20</v>
      </c>
      <c r="B30">
        <v>2006</v>
      </c>
      <c r="C30" t="s">
        <v>510</v>
      </c>
      <c r="D30" t="s">
        <v>511</v>
      </c>
      <c r="E30" t="s">
        <v>932</v>
      </c>
      <c r="F30" t="s">
        <v>13666</v>
      </c>
      <c r="G30">
        <v>0</v>
      </c>
      <c r="H30" t="s">
        <v>14085</v>
      </c>
      <c r="I30">
        <v>4</v>
      </c>
      <c r="K30" t="s">
        <v>14085</v>
      </c>
      <c r="L30" t="s">
        <v>14171</v>
      </c>
      <c r="M30" t="s">
        <v>14250</v>
      </c>
      <c r="O30" t="s">
        <v>14088</v>
      </c>
      <c r="P30" t="s">
        <v>14156</v>
      </c>
      <c r="Q30" t="s">
        <v>14090</v>
      </c>
      <c r="R30" t="s">
        <v>14250</v>
      </c>
      <c r="S30" t="s">
        <v>14090</v>
      </c>
      <c r="T30" t="s">
        <v>14090</v>
      </c>
      <c r="U30" t="s">
        <v>14137</v>
      </c>
      <c r="V30" t="s">
        <v>14110</v>
      </c>
      <c r="W30" t="s">
        <v>14092</v>
      </c>
      <c r="X30" t="s">
        <v>14116</v>
      </c>
      <c r="Y30" t="s">
        <v>14093</v>
      </c>
      <c r="Z30" t="s">
        <v>14094</v>
      </c>
      <c r="AA30" t="s">
        <v>14110</v>
      </c>
      <c r="AB30" t="s">
        <v>14118</v>
      </c>
      <c r="AC30" t="s">
        <v>14141</v>
      </c>
      <c r="AD30" t="s">
        <v>14141</v>
      </c>
      <c r="AE30" t="s">
        <v>14093</v>
      </c>
      <c r="AF30" t="s">
        <v>14211</v>
      </c>
      <c r="AH30" t="s">
        <v>14097</v>
      </c>
      <c r="AI30" s="78" t="s">
        <v>14122</v>
      </c>
      <c r="AJ30" t="s">
        <v>14123</v>
      </c>
      <c r="AK30" t="s">
        <v>14099</v>
      </c>
      <c r="AL30" t="s">
        <v>14099</v>
      </c>
      <c r="AM30" t="s">
        <v>14099</v>
      </c>
      <c r="AN30" t="s">
        <v>14110</v>
      </c>
      <c r="AO30" t="s">
        <v>14110</v>
      </c>
      <c r="AQ30" t="s">
        <v>14125</v>
      </c>
      <c r="AR30" t="s">
        <v>14100</v>
      </c>
      <c r="AS30" t="s">
        <v>14122</v>
      </c>
      <c r="AT30" t="s">
        <v>14250</v>
      </c>
      <c r="AU30" t="s">
        <v>14250</v>
      </c>
      <c r="AV30" t="s">
        <v>14250</v>
      </c>
      <c r="AW30" t="s">
        <v>14102</v>
      </c>
      <c r="AX30" t="s">
        <v>14102</v>
      </c>
      <c r="AY30" t="s">
        <v>14122</v>
      </c>
      <c r="AZ30" t="s">
        <v>14103</v>
      </c>
      <c r="BB30" t="s">
        <v>14104</v>
      </c>
      <c r="BC30" t="s">
        <v>14211</v>
      </c>
      <c r="BD30" t="s">
        <v>14211</v>
      </c>
      <c r="BE30" t="s">
        <v>14211</v>
      </c>
      <c r="BF30" t="s">
        <v>14156</v>
      </c>
      <c r="BG30" t="s">
        <v>14156</v>
      </c>
      <c r="BH30" t="s">
        <v>14156</v>
      </c>
      <c r="BI30" t="s">
        <v>14131</v>
      </c>
      <c r="BJ30" t="s">
        <v>14195</v>
      </c>
      <c r="BK30" t="s">
        <v>14195</v>
      </c>
      <c r="BL30" t="s">
        <v>14153</v>
      </c>
      <c r="BM30" t="s">
        <v>14225</v>
      </c>
      <c r="BN30" t="s">
        <v>14248</v>
      </c>
      <c r="BO30" t="s">
        <v>14110</v>
      </c>
      <c r="BP30" t="s">
        <v>14110</v>
      </c>
      <c r="BQ30" t="s">
        <v>14110</v>
      </c>
      <c r="BR30" t="s">
        <v>14110</v>
      </c>
      <c r="BS30" t="s">
        <v>14110</v>
      </c>
      <c r="BT30" t="s">
        <v>14110</v>
      </c>
      <c r="BV30" t="s">
        <v>14110</v>
      </c>
      <c r="BW30" s="52"/>
    </row>
    <row r="31" spans="1:75">
      <c r="A31">
        <v>26</v>
      </c>
      <c r="B31">
        <v>2007</v>
      </c>
      <c r="C31" t="s">
        <v>230</v>
      </c>
      <c r="D31" t="s">
        <v>231</v>
      </c>
      <c r="E31" t="s">
        <v>766</v>
      </c>
      <c r="F31" t="s">
        <v>13668</v>
      </c>
      <c r="G31">
        <v>0</v>
      </c>
      <c r="H31" t="s">
        <v>14085</v>
      </c>
      <c r="I31">
        <v>3</v>
      </c>
      <c r="K31" t="s">
        <v>14085</v>
      </c>
      <c r="L31" t="s">
        <v>14155</v>
      </c>
      <c r="M31" t="s">
        <v>14250</v>
      </c>
      <c r="O31" t="s">
        <v>14088</v>
      </c>
      <c r="P31" t="s">
        <v>14186</v>
      </c>
      <c r="Q31" t="s">
        <v>14113</v>
      </c>
      <c r="R31" t="s">
        <v>14250</v>
      </c>
      <c r="S31" t="s">
        <v>14113</v>
      </c>
      <c r="T31" t="s">
        <v>14113</v>
      </c>
      <c r="U31" t="s">
        <v>14137</v>
      </c>
      <c r="V31" t="s">
        <v>14110</v>
      </c>
      <c r="W31" t="s">
        <v>14092</v>
      </c>
      <c r="X31" t="s">
        <v>14116</v>
      </c>
      <c r="Y31" t="s">
        <v>14117</v>
      </c>
      <c r="Z31" t="s">
        <v>14140</v>
      </c>
      <c r="AA31" t="s">
        <v>14110</v>
      </c>
      <c r="AB31" t="s">
        <v>14118</v>
      </c>
      <c r="AC31" t="s">
        <v>14141</v>
      </c>
      <c r="AD31" t="s">
        <v>14141</v>
      </c>
      <c r="AE31" t="s">
        <v>14093</v>
      </c>
      <c r="AF31" t="s">
        <v>14211</v>
      </c>
      <c r="AH31" t="s">
        <v>14097</v>
      </c>
      <c r="AI31" s="78" t="s">
        <v>14138</v>
      </c>
      <c r="AJ31" t="s">
        <v>14161</v>
      </c>
      <c r="AK31" t="s">
        <v>14099</v>
      </c>
      <c r="AL31" t="s">
        <v>14212</v>
      </c>
      <c r="AM31" t="s">
        <v>14188</v>
      </c>
      <c r="AN31" t="s">
        <v>14110</v>
      </c>
      <c r="AO31" t="s">
        <v>14087</v>
      </c>
      <c r="AQ31" t="s">
        <v>14100</v>
      </c>
      <c r="AR31" t="s">
        <v>14100</v>
      </c>
      <c r="AS31" t="s">
        <v>14098</v>
      </c>
      <c r="AT31" t="s">
        <v>14250</v>
      </c>
      <c r="AU31" t="s">
        <v>14250</v>
      </c>
      <c r="AV31" t="s">
        <v>14250</v>
      </c>
      <c r="AW31" t="s">
        <v>14102</v>
      </c>
      <c r="AX31" t="s">
        <v>14215</v>
      </c>
      <c r="AY31" t="s">
        <v>14122</v>
      </c>
      <c r="AZ31" t="s">
        <v>14215</v>
      </c>
      <c r="BA31" t="s">
        <v>14324</v>
      </c>
      <c r="BB31" t="s">
        <v>14104</v>
      </c>
      <c r="BC31" t="s">
        <v>14211</v>
      </c>
      <c r="BD31" t="s">
        <v>14211</v>
      </c>
      <c r="BE31" t="s">
        <v>14211</v>
      </c>
      <c r="BF31" t="s">
        <v>14156</v>
      </c>
      <c r="BG31" t="s">
        <v>14156</v>
      </c>
      <c r="BH31" t="s">
        <v>14156</v>
      </c>
      <c r="BI31" t="s">
        <v>14106</v>
      </c>
      <c r="BJ31" t="s">
        <v>14195</v>
      </c>
      <c r="BK31" t="s">
        <v>14195</v>
      </c>
      <c r="BL31" t="s">
        <v>14242</v>
      </c>
      <c r="BM31" t="s">
        <v>14248</v>
      </c>
      <c r="BN31" t="s">
        <v>14248</v>
      </c>
      <c r="BO31" t="s">
        <v>14110</v>
      </c>
      <c r="BP31" t="s">
        <v>14110</v>
      </c>
      <c r="BQ31" t="s">
        <v>14110</v>
      </c>
      <c r="BR31" t="s">
        <v>14110</v>
      </c>
      <c r="BS31" t="s">
        <v>14110</v>
      </c>
      <c r="BT31" t="s">
        <v>14110</v>
      </c>
      <c r="BV31" t="s">
        <v>14110</v>
      </c>
      <c r="BW31" s="52"/>
    </row>
    <row r="32" spans="1:75">
      <c r="H32" t="s">
        <v>14108</v>
      </c>
      <c r="I32">
        <v>3</v>
      </c>
      <c r="K32" t="s">
        <v>14085</v>
      </c>
      <c r="L32" t="s">
        <v>14155</v>
      </c>
      <c r="M32" t="s">
        <v>14250</v>
      </c>
      <c r="O32" t="s">
        <v>14088</v>
      </c>
      <c r="P32" t="s">
        <v>14186</v>
      </c>
      <c r="Q32" t="s">
        <v>14113</v>
      </c>
      <c r="R32" t="s">
        <v>14250</v>
      </c>
      <c r="S32" t="s">
        <v>14113</v>
      </c>
      <c r="T32" t="s">
        <v>14113</v>
      </c>
      <c r="U32" t="s">
        <v>14137</v>
      </c>
      <c r="V32" t="s">
        <v>14138</v>
      </c>
      <c r="W32" t="s">
        <v>14092</v>
      </c>
      <c r="X32" t="s">
        <v>14116</v>
      </c>
      <c r="Y32" t="s">
        <v>14117</v>
      </c>
      <c r="Z32" t="s">
        <v>14140</v>
      </c>
      <c r="AA32" t="s">
        <v>14110</v>
      </c>
      <c r="AB32" t="s">
        <v>14118</v>
      </c>
      <c r="AC32" t="s">
        <v>14141</v>
      </c>
      <c r="AD32" t="s">
        <v>14141</v>
      </c>
      <c r="AE32" t="s">
        <v>14093</v>
      </c>
      <c r="AF32" t="s">
        <v>14211</v>
      </c>
      <c r="AH32" t="s">
        <v>14097</v>
      </c>
      <c r="AI32" s="78" t="s">
        <v>14098</v>
      </c>
      <c r="AJ32" t="s">
        <v>14123</v>
      </c>
      <c r="AK32" t="s">
        <v>14099</v>
      </c>
      <c r="AL32" t="s">
        <v>14099</v>
      </c>
      <c r="AM32" t="s">
        <v>14188</v>
      </c>
      <c r="AN32" t="s">
        <v>14110</v>
      </c>
      <c r="AO32" t="s">
        <v>14087</v>
      </c>
      <c r="AQ32" t="s">
        <v>14100</v>
      </c>
      <c r="AR32" t="s">
        <v>14100</v>
      </c>
      <c r="AS32" t="s">
        <v>14098</v>
      </c>
      <c r="AT32" t="s">
        <v>14250</v>
      </c>
      <c r="AU32" t="s">
        <v>14250</v>
      </c>
      <c r="AV32" t="s">
        <v>14250</v>
      </c>
      <c r="AW32" t="s">
        <v>14102</v>
      </c>
      <c r="AX32" t="s">
        <v>14102</v>
      </c>
      <c r="AY32" t="s">
        <v>14122</v>
      </c>
      <c r="AZ32" t="s">
        <v>14103</v>
      </c>
      <c r="BA32" t="s">
        <v>14325</v>
      </c>
      <c r="BB32" t="s">
        <v>14104</v>
      </c>
      <c r="BC32" t="s">
        <v>14211</v>
      </c>
      <c r="BD32" t="s">
        <v>14211</v>
      </c>
      <c r="BE32" t="s">
        <v>14211</v>
      </c>
      <c r="BF32" t="s">
        <v>14156</v>
      </c>
      <c r="BG32" t="s">
        <v>14156</v>
      </c>
      <c r="BH32" t="s">
        <v>14156</v>
      </c>
      <c r="BI32" t="s">
        <v>14106</v>
      </c>
      <c r="BJ32" t="s">
        <v>14195</v>
      </c>
      <c r="BK32" t="s">
        <v>14195</v>
      </c>
      <c r="BL32" t="s">
        <v>14242</v>
      </c>
      <c r="BM32" t="s">
        <v>14248</v>
      </c>
      <c r="BN32" t="s">
        <v>14248</v>
      </c>
      <c r="BO32" t="s">
        <v>14110</v>
      </c>
      <c r="BP32" t="s">
        <v>14110</v>
      </c>
      <c r="BQ32" t="s">
        <v>14110</v>
      </c>
      <c r="BR32" t="s">
        <v>14110</v>
      </c>
      <c r="BS32" t="s">
        <v>14110</v>
      </c>
      <c r="BT32" t="s">
        <v>14110</v>
      </c>
      <c r="BV32" t="s">
        <v>14110</v>
      </c>
      <c r="BW32" s="52"/>
    </row>
    <row r="33" spans="1:75">
      <c r="H33" t="s">
        <v>14133</v>
      </c>
      <c r="I33">
        <v>3</v>
      </c>
      <c r="K33" t="s">
        <v>14085</v>
      </c>
      <c r="L33" t="s">
        <v>14155</v>
      </c>
      <c r="M33" t="s">
        <v>14250</v>
      </c>
      <c r="O33" t="s">
        <v>14088</v>
      </c>
      <c r="P33" t="s">
        <v>14186</v>
      </c>
      <c r="Q33" t="s">
        <v>14113</v>
      </c>
      <c r="R33" t="s">
        <v>14250</v>
      </c>
      <c r="S33" t="s">
        <v>14113</v>
      </c>
      <c r="T33" t="s">
        <v>14113</v>
      </c>
      <c r="U33" t="s">
        <v>14137</v>
      </c>
      <c r="V33" t="s">
        <v>14110</v>
      </c>
      <c r="W33" t="s">
        <v>14092</v>
      </c>
      <c r="X33" t="s">
        <v>14116</v>
      </c>
      <c r="Y33" t="s">
        <v>14117</v>
      </c>
      <c r="Z33" t="s">
        <v>14140</v>
      </c>
      <c r="AA33" t="s">
        <v>14110</v>
      </c>
      <c r="AB33" t="s">
        <v>14118</v>
      </c>
      <c r="AC33" t="s">
        <v>14141</v>
      </c>
      <c r="AD33" t="s">
        <v>14141</v>
      </c>
      <c r="AE33" t="s">
        <v>14093</v>
      </c>
      <c r="AF33" t="s">
        <v>14211</v>
      </c>
      <c r="AH33" t="s">
        <v>14097</v>
      </c>
      <c r="AI33" s="78" t="s">
        <v>14138</v>
      </c>
      <c r="AJ33" t="s">
        <v>14093</v>
      </c>
      <c r="AK33" t="s">
        <v>14099</v>
      </c>
      <c r="AL33" t="s">
        <v>14188</v>
      </c>
      <c r="AM33" t="s">
        <v>14188</v>
      </c>
      <c r="AN33" t="s">
        <v>14110</v>
      </c>
      <c r="AO33" t="s">
        <v>14087</v>
      </c>
      <c r="AQ33" t="s">
        <v>14100</v>
      </c>
      <c r="AR33" t="s">
        <v>14100</v>
      </c>
      <c r="AS33" t="s">
        <v>14098</v>
      </c>
      <c r="AT33" t="s">
        <v>14250</v>
      </c>
      <c r="AU33" t="s">
        <v>14250</v>
      </c>
      <c r="AV33" t="s">
        <v>14250</v>
      </c>
      <c r="AW33" t="s">
        <v>14102</v>
      </c>
      <c r="AX33" t="s">
        <v>14215</v>
      </c>
      <c r="AY33" t="s">
        <v>14122</v>
      </c>
      <c r="AZ33" t="s">
        <v>14128</v>
      </c>
      <c r="BA33" t="s">
        <v>14326</v>
      </c>
      <c r="BB33" t="s">
        <v>14104</v>
      </c>
      <c r="BC33" t="s">
        <v>14211</v>
      </c>
      <c r="BD33" t="s">
        <v>14211</v>
      </c>
      <c r="BE33" t="s">
        <v>14211</v>
      </c>
      <c r="BF33" t="s">
        <v>14156</v>
      </c>
      <c r="BG33" t="s">
        <v>14156</v>
      </c>
      <c r="BH33" t="s">
        <v>14156</v>
      </c>
      <c r="BI33" t="s">
        <v>14106</v>
      </c>
      <c r="BJ33" t="s">
        <v>14195</v>
      </c>
      <c r="BK33" t="s">
        <v>14195</v>
      </c>
      <c r="BL33" t="s">
        <v>14242</v>
      </c>
      <c r="BM33" t="s">
        <v>14248</v>
      </c>
      <c r="BN33" t="s">
        <v>14248</v>
      </c>
      <c r="BO33" t="s">
        <v>14110</v>
      </c>
      <c r="BP33" t="s">
        <v>14110</v>
      </c>
      <c r="BQ33" t="s">
        <v>14110</v>
      </c>
      <c r="BR33" t="s">
        <v>14110</v>
      </c>
      <c r="BS33" t="s">
        <v>14110</v>
      </c>
      <c r="BT33" t="s">
        <v>14110</v>
      </c>
      <c r="BV33" t="s">
        <v>14110</v>
      </c>
      <c r="BW33" s="52"/>
    </row>
    <row r="34" spans="1:75">
      <c r="H34" t="s">
        <v>14154</v>
      </c>
      <c r="I34">
        <v>3</v>
      </c>
      <c r="K34" t="s">
        <v>14085</v>
      </c>
      <c r="L34" t="s">
        <v>14155</v>
      </c>
      <c r="M34" t="s">
        <v>14250</v>
      </c>
      <c r="O34" t="s">
        <v>14088</v>
      </c>
      <c r="P34" t="s">
        <v>14186</v>
      </c>
      <c r="Q34" t="s">
        <v>14113</v>
      </c>
      <c r="R34" t="s">
        <v>14250</v>
      </c>
      <c r="S34" t="s">
        <v>14113</v>
      </c>
      <c r="T34" t="s">
        <v>14113</v>
      </c>
      <c r="U34" t="s">
        <v>14137</v>
      </c>
      <c r="V34" t="s">
        <v>14110</v>
      </c>
      <c r="W34" t="s">
        <v>14092</v>
      </c>
      <c r="X34" t="s">
        <v>14116</v>
      </c>
      <c r="Y34" t="s">
        <v>14117</v>
      </c>
      <c r="Z34" t="s">
        <v>14140</v>
      </c>
      <c r="AA34" t="s">
        <v>14110</v>
      </c>
      <c r="AB34" t="s">
        <v>14118</v>
      </c>
      <c r="AC34" t="s">
        <v>14141</v>
      </c>
      <c r="AD34" t="s">
        <v>14141</v>
      </c>
      <c r="AE34" t="s">
        <v>14093</v>
      </c>
      <c r="AF34" t="s">
        <v>14211</v>
      </c>
      <c r="AH34" t="s">
        <v>14097</v>
      </c>
      <c r="AI34" s="78" t="s">
        <v>14138</v>
      </c>
      <c r="AJ34" t="s">
        <v>14161</v>
      </c>
      <c r="AK34" t="s">
        <v>14099</v>
      </c>
      <c r="AL34" t="s">
        <v>14212</v>
      </c>
      <c r="AM34" t="s">
        <v>14188</v>
      </c>
      <c r="AN34" t="s">
        <v>14110</v>
      </c>
      <c r="AO34" t="s">
        <v>14087</v>
      </c>
      <c r="AQ34" t="s">
        <v>14100</v>
      </c>
      <c r="AR34" t="s">
        <v>14100</v>
      </c>
      <c r="AS34" t="s">
        <v>14098</v>
      </c>
      <c r="AT34" t="s">
        <v>14250</v>
      </c>
      <c r="AU34" t="s">
        <v>14250</v>
      </c>
      <c r="AV34" t="s">
        <v>14250</v>
      </c>
      <c r="AW34" t="s">
        <v>14102</v>
      </c>
      <c r="AX34" t="s">
        <v>14215</v>
      </c>
      <c r="AY34" t="s">
        <v>14122</v>
      </c>
      <c r="AZ34" t="s">
        <v>14215</v>
      </c>
      <c r="BA34" t="s">
        <v>14327</v>
      </c>
      <c r="BB34" t="s">
        <v>14104</v>
      </c>
      <c r="BC34" t="s">
        <v>14211</v>
      </c>
      <c r="BD34" t="s">
        <v>14211</v>
      </c>
      <c r="BE34" t="s">
        <v>14211</v>
      </c>
      <c r="BF34" t="s">
        <v>14156</v>
      </c>
      <c r="BG34" t="s">
        <v>14156</v>
      </c>
      <c r="BH34" t="s">
        <v>14156</v>
      </c>
      <c r="BI34" t="s">
        <v>14106</v>
      </c>
      <c r="BJ34" t="s">
        <v>14195</v>
      </c>
      <c r="BK34" t="s">
        <v>14195</v>
      </c>
      <c r="BL34" t="s">
        <v>14242</v>
      </c>
      <c r="BM34" t="s">
        <v>14248</v>
      </c>
      <c r="BN34" t="s">
        <v>14248</v>
      </c>
      <c r="BO34" t="s">
        <v>14110</v>
      </c>
      <c r="BP34" t="s">
        <v>14110</v>
      </c>
      <c r="BQ34" t="s">
        <v>14110</v>
      </c>
      <c r="BR34" t="s">
        <v>14110</v>
      </c>
      <c r="BS34" t="s">
        <v>14110</v>
      </c>
      <c r="BT34" t="s">
        <v>14110</v>
      </c>
      <c r="BV34" t="s">
        <v>14110</v>
      </c>
      <c r="BW34" s="52"/>
    </row>
    <row r="35" spans="1:75">
      <c r="H35" t="s">
        <v>14170</v>
      </c>
      <c r="I35">
        <v>4</v>
      </c>
      <c r="K35" t="s">
        <v>14085</v>
      </c>
      <c r="L35" t="s">
        <v>14155</v>
      </c>
      <c r="M35" t="s">
        <v>14250</v>
      </c>
      <c r="O35" t="s">
        <v>14088</v>
      </c>
      <c r="P35" t="s">
        <v>14186</v>
      </c>
      <c r="Q35" t="s">
        <v>14113</v>
      </c>
      <c r="R35" t="s">
        <v>14250</v>
      </c>
      <c r="S35" t="s">
        <v>14113</v>
      </c>
      <c r="T35" t="s">
        <v>14113</v>
      </c>
      <c r="U35" t="s">
        <v>14137</v>
      </c>
      <c r="V35" t="s">
        <v>14110</v>
      </c>
      <c r="W35" t="s">
        <v>14092</v>
      </c>
      <c r="X35" t="s">
        <v>14116</v>
      </c>
      <c r="Y35" t="s">
        <v>14117</v>
      </c>
      <c r="Z35" t="s">
        <v>14140</v>
      </c>
      <c r="AA35" t="s">
        <v>14110</v>
      </c>
      <c r="AB35" t="s">
        <v>14118</v>
      </c>
      <c r="AC35" t="s">
        <v>14141</v>
      </c>
      <c r="AD35" t="s">
        <v>14141</v>
      </c>
      <c r="AE35" t="s">
        <v>14093</v>
      </c>
      <c r="AF35" t="s">
        <v>14211</v>
      </c>
      <c r="AH35" t="s">
        <v>14097</v>
      </c>
      <c r="AI35" s="78" t="s">
        <v>14138</v>
      </c>
      <c r="AJ35" t="s">
        <v>14123</v>
      </c>
      <c r="AK35" t="s">
        <v>14099</v>
      </c>
      <c r="AL35" t="s">
        <v>14212</v>
      </c>
      <c r="AM35" t="s">
        <v>14188</v>
      </c>
      <c r="AN35" t="s">
        <v>14110</v>
      </c>
      <c r="AO35" t="s">
        <v>14087</v>
      </c>
      <c r="AQ35" t="s">
        <v>14100</v>
      </c>
      <c r="AR35" t="s">
        <v>14100</v>
      </c>
      <c r="AS35" t="s">
        <v>14098</v>
      </c>
      <c r="AT35" t="s">
        <v>14250</v>
      </c>
      <c r="AU35" t="s">
        <v>14250</v>
      </c>
      <c r="AV35" t="s">
        <v>14250</v>
      </c>
      <c r="AW35" t="s">
        <v>14102</v>
      </c>
      <c r="AX35" t="s">
        <v>14102</v>
      </c>
      <c r="AY35" t="s">
        <v>14122</v>
      </c>
      <c r="AZ35" t="s">
        <v>14103</v>
      </c>
      <c r="BA35" t="s">
        <v>14328</v>
      </c>
      <c r="BB35" t="s">
        <v>14104</v>
      </c>
      <c r="BC35" t="s">
        <v>14211</v>
      </c>
      <c r="BD35" t="s">
        <v>14211</v>
      </c>
      <c r="BE35" t="s">
        <v>14211</v>
      </c>
      <c r="BF35" t="s">
        <v>14156</v>
      </c>
      <c r="BG35" t="s">
        <v>14156</v>
      </c>
      <c r="BH35" t="s">
        <v>14156</v>
      </c>
      <c r="BI35" t="s">
        <v>14106</v>
      </c>
      <c r="BJ35" t="s">
        <v>14195</v>
      </c>
      <c r="BK35" t="s">
        <v>14195</v>
      </c>
      <c r="BL35" t="s">
        <v>14242</v>
      </c>
      <c r="BM35" t="s">
        <v>14248</v>
      </c>
      <c r="BN35" t="s">
        <v>14248</v>
      </c>
      <c r="BO35" t="s">
        <v>14110</v>
      </c>
      <c r="BP35" t="s">
        <v>14110</v>
      </c>
      <c r="BQ35" t="s">
        <v>14110</v>
      </c>
      <c r="BR35" t="s">
        <v>14110</v>
      </c>
      <c r="BS35" t="s">
        <v>14110</v>
      </c>
      <c r="BT35" t="s">
        <v>14110</v>
      </c>
      <c r="BV35" t="s">
        <v>14110</v>
      </c>
      <c r="BW35" s="52"/>
    </row>
    <row r="36" spans="1:75">
      <c r="A36">
        <v>27</v>
      </c>
      <c r="B36">
        <v>2007</v>
      </c>
      <c r="C36" t="s">
        <v>514</v>
      </c>
      <c r="D36" t="s">
        <v>515</v>
      </c>
      <c r="E36" t="s">
        <v>712</v>
      </c>
      <c r="F36" t="s">
        <v>13669</v>
      </c>
      <c r="G36">
        <v>0</v>
      </c>
      <c r="H36" t="s">
        <v>14085</v>
      </c>
      <c r="I36">
        <v>16</v>
      </c>
      <c r="K36" t="s">
        <v>14085</v>
      </c>
      <c r="L36" t="s">
        <v>14171</v>
      </c>
      <c r="M36" t="s">
        <v>14250</v>
      </c>
      <c r="O36" t="s">
        <v>14135</v>
      </c>
      <c r="P36" t="s">
        <v>14089</v>
      </c>
      <c r="Q36" t="s">
        <v>14090</v>
      </c>
      <c r="R36" t="s">
        <v>14250</v>
      </c>
      <c r="S36" t="s">
        <v>14090</v>
      </c>
      <c r="T36" t="s">
        <v>14090</v>
      </c>
      <c r="U36" t="s">
        <v>14137</v>
      </c>
      <c r="V36" t="s">
        <v>14110</v>
      </c>
      <c r="W36" t="s">
        <v>14092</v>
      </c>
      <c r="X36" t="s">
        <v>14116</v>
      </c>
      <c r="Y36" t="s">
        <v>14093</v>
      </c>
      <c r="Z36" t="s">
        <v>14140</v>
      </c>
      <c r="AA36" t="s">
        <v>14087</v>
      </c>
      <c r="AB36" t="s">
        <v>14118</v>
      </c>
      <c r="AC36" t="s">
        <v>14141</v>
      </c>
      <c r="AD36" t="s">
        <v>14141</v>
      </c>
      <c r="AE36" t="s">
        <v>14093</v>
      </c>
      <c r="AF36" t="s">
        <v>14211</v>
      </c>
      <c r="AH36" t="s">
        <v>14097</v>
      </c>
      <c r="AI36" s="78" t="s">
        <v>14098</v>
      </c>
      <c r="AJ36" t="s">
        <v>14123</v>
      </c>
      <c r="AK36" t="s">
        <v>14099</v>
      </c>
      <c r="AL36" t="s">
        <v>14099</v>
      </c>
      <c r="AM36" t="s">
        <v>14188</v>
      </c>
      <c r="AN36" t="s">
        <v>14110</v>
      </c>
      <c r="AO36" t="s">
        <v>14110</v>
      </c>
      <c r="AQ36" t="s">
        <v>14100</v>
      </c>
      <c r="AR36" t="s">
        <v>14100</v>
      </c>
      <c r="AS36" t="s">
        <v>14098</v>
      </c>
      <c r="AT36" t="s">
        <v>14250</v>
      </c>
      <c r="AU36" t="s">
        <v>14250</v>
      </c>
      <c r="AV36" t="s">
        <v>14250</v>
      </c>
      <c r="AW36" t="s">
        <v>14215</v>
      </c>
      <c r="AX36" t="s">
        <v>14102</v>
      </c>
      <c r="AY36" t="s">
        <v>14122</v>
      </c>
      <c r="AZ36" t="s">
        <v>14166</v>
      </c>
      <c r="BB36" t="s">
        <v>14104</v>
      </c>
      <c r="BC36" t="s">
        <v>14211</v>
      </c>
      <c r="BD36" t="s">
        <v>14211</v>
      </c>
      <c r="BE36" t="s">
        <v>14211</v>
      </c>
      <c r="BF36" t="s">
        <v>14156</v>
      </c>
      <c r="BG36" t="s">
        <v>14156</v>
      </c>
      <c r="BH36" t="s">
        <v>14156</v>
      </c>
      <c r="BI36" t="s">
        <v>14131</v>
      </c>
      <c r="BJ36" t="s">
        <v>14195</v>
      </c>
      <c r="BK36" t="s">
        <v>14195</v>
      </c>
      <c r="BL36" t="s">
        <v>14208</v>
      </c>
      <c r="BM36" t="s">
        <v>14248</v>
      </c>
      <c r="BN36" t="s">
        <v>14248</v>
      </c>
      <c r="BO36" t="s">
        <v>14110</v>
      </c>
      <c r="BP36" t="s">
        <v>14110</v>
      </c>
      <c r="BQ36" t="s">
        <v>14110</v>
      </c>
      <c r="BR36" t="s">
        <v>14110</v>
      </c>
      <c r="BS36" t="s">
        <v>14110</v>
      </c>
      <c r="BT36" t="s">
        <v>14110</v>
      </c>
      <c r="BV36" t="s">
        <v>14110</v>
      </c>
      <c r="BW36" s="52"/>
    </row>
    <row r="37" spans="1:75">
      <c r="H37" t="s">
        <v>14108</v>
      </c>
      <c r="I37">
        <v>16</v>
      </c>
      <c r="K37" t="s">
        <v>14085</v>
      </c>
      <c r="L37" t="s">
        <v>14171</v>
      </c>
      <c r="M37" t="s">
        <v>14250</v>
      </c>
      <c r="O37" t="s">
        <v>14135</v>
      </c>
      <c r="P37" t="s">
        <v>14089</v>
      </c>
      <c r="Q37" t="s">
        <v>14090</v>
      </c>
      <c r="R37" t="s">
        <v>14250</v>
      </c>
      <c r="S37" t="s">
        <v>14090</v>
      </c>
      <c r="T37" t="s">
        <v>14090</v>
      </c>
      <c r="U37" t="s">
        <v>14137</v>
      </c>
      <c r="V37" t="s">
        <v>14110</v>
      </c>
      <c r="W37" t="s">
        <v>14092</v>
      </c>
      <c r="X37" t="s">
        <v>14116</v>
      </c>
      <c r="Y37" t="s">
        <v>14093</v>
      </c>
      <c r="Z37" t="s">
        <v>14140</v>
      </c>
      <c r="AA37" t="s">
        <v>14087</v>
      </c>
      <c r="AB37" t="s">
        <v>14118</v>
      </c>
      <c r="AC37" t="s">
        <v>14141</v>
      </c>
      <c r="AD37" t="s">
        <v>14141</v>
      </c>
      <c r="AE37" t="s">
        <v>14093</v>
      </c>
      <c r="AF37" t="s">
        <v>14211</v>
      </c>
      <c r="AH37" t="s">
        <v>14097</v>
      </c>
      <c r="AI37" s="78" t="s">
        <v>14098</v>
      </c>
      <c r="AJ37" t="s">
        <v>14123</v>
      </c>
      <c r="AK37" t="s">
        <v>14099</v>
      </c>
      <c r="AL37" t="s">
        <v>14099</v>
      </c>
      <c r="AM37" t="s">
        <v>14188</v>
      </c>
      <c r="AN37" t="s">
        <v>14110</v>
      </c>
      <c r="AO37" t="s">
        <v>14110</v>
      </c>
      <c r="AQ37" t="s">
        <v>14100</v>
      </c>
      <c r="AR37" t="s">
        <v>14100</v>
      </c>
      <c r="AS37" t="s">
        <v>14098</v>
      </c>
      <c r="AT37" t="s">
        <v>14250</v>
      </c>
      <c r="AU37" t="s">
        <v>14250</v>
      </c>
      <c r="AV37" t="s">
        <v>14250</v>
      </c>
      <c r="AW37" t="s">
        <v>14215</v>
      </c>
      <c r="AX37" t="s">
        <v>14102</v>
      </c>
      <c r="AY37" t="s">
        <v>14122</v>
      </c>
      <c r="AZ37" t="s">
        <v>14166</v>
      </c>
      <c r="BB37" t="s">
        <v>14104</v>
      </c>
      <c r="BC37" t="s">
        <v>14211</v>
      </c>
      <c r="BD37" t="s">
        <v>14211</v>
      </c>
      <c r="BE37" t="s">
        <v>14211</v>
      </c>
      <c r="BF37" t="s">
        <v>14156</v>
      </c>
      <c r="BG37" t="s">
        <v>14156</v>
      </c>
      <c r="BH37" t="s">
        <v>14156</v>
      </c>
      <c r="BI37" t="s">
        <v>14131</v>
      </c>
      <c r="BJ37" t="s">
        <v>14195</v>
      </c>
      <c r="BK37" t="s">
        <v>14195</v>
      </c>
      <c r="BL37" t="s">
        <v>14208</v>
      </c>
      <c r="BM37" t="s">
        <v>14248</v>
      </c>
      <c r="BN37" t="s">
        <v>14248</v>
      </c>
      <c r="BO37" t="s">
        <v>14110</v>
      </c>
      <c r="BP37" t="s">
        <v>14110</v>
      </c>
      <c r="BQ37" t="s">
        <v>14110</v>
      </c>
      <c r="BR37" t="s">
        <v>14110</v>
      </c>
      <c r="BS37" t="s">
        <v>14110</v>
      </c>
      <c r="BT37" t="s">
        <v>14110</v>
      </c>
      <c r="BV37" t="s">
        <v>14110</v>
      </c>
      <c r="BW37" s="52"/>
    </row>
    <row r="38" spans="1:75">
      <c r="A38">
        <v>28</v>
      </c>
      <c r="B38">
        <v>2007</v>
      </c>
      <c r="C38" t="s">
        <v>524</v>
      </c>
      <c r="D38" t="s">
        <v>525</v>
      </c>
      <c r="E38" t="s">
        <v>639</v>
      </c>
      <c r="F38" t="s">
        <v>13670</v>
      </c>
      <c r="G38">
        <v>0</v>
      </c>
      <c r="H38" t="s">
        <v>14085</v>
      </c>
      <c r="I38">
        <v>4</v>
      </c>
      <c r="K38" t="s">
        <v>14085</v>
      </c>
      <c r="L38" t="s">
        <v>14171</v>
      </c>
      <c r="M38" t="s">
        <v>14250</v>
      </c>
      <c r="O38" t="s">
        <v>14088</v>
      </c>
      <c r="P38" t="s">
        <v>14172</v>
      </c>
      <c r="Q38" t="s">
        <v>14113</v>
      </c>
      <c r="R38" t="s">
        <v>14250</v>
      </c>
      <c r="S38" t="s">
        <v>14113</v>
      </c>
      <c r="T38" t="s">
        <v>14113</v>
      </c>
      <c r="U38" t="s">
        <v>14137</v>
      </c>
      <c r="V38" t="s">
        <v>14087</v>
      </c>
      <c r="W38" t="s">
        <v>14115</v>
      </c>
      <c r="X38" t="s">
        <v>14116</v>
      </c>
      <c r="Y38" t="s">
        <v>14093</v>
      </c>
      <c r="Z38" t="s">
        <v>14116</v>
      </c>
      <c r="AA38" t="s">
        <v>14110</v>
      </c>
      <c r="AB38" t="s">
        <v>14141</v>
      </c>
      <c r="AC38" t="s">
        <v>14118</v>
      </c>
      <c r="AD38" t="s">
        <v>14141</v>
      </c>
      <c r="AE38" t="s">
        <v>14093</v>
      </c>
      <c r="AF38" t="s">
        <v>14211</v>
      </c>
      <c r="AH38" t="s">
        <v>14121</v>
      </c>
      <c r="AI38" s="78" t="s">
        <v>14098</v>
      </c>
      <c r="AJ38" t="s">
        <v>14144</v>
      </c>
      <c r="AK38" t="s">
        <v>14099</v>
      </c>
      <c r="AL38" t="s">
        <v>14099</v>
      </c>
      <c r="AM38" t="s">
        <v>14099</v>
      </c>
      <c r="AN38" t="s">
        <v>14087</v>
      </c>
      <c r="AO38" t="s">
        <v>14110</v>
      </c>
      <c r="AQ38" t="s">
        <v>14100</v>
      </c>
      <c r="AR38" t="s">
        <v>14100</v>
      </c>
      <c r="AS38" t="s">
        <v>14098</v>
      </c>
      <c r="AT38" t="s">
        <v>14250</v>
      </c>
      <c r="AU38" t="s">
        <v>14250</v>
      </c>
      <c r="AV38" t="s">
        <v>14250</v>
      </c>
      <c r="AW38" t="s">
        <v>14127</v>
      </c>
      <c r="AX38" t="s">
        <v>14127</v>
      </c>
      <c r="AY38" t="s">
        <v>14098</v>
      </c>
      <c r="AZ38" t="s">
        <v>14180</v>
      </c>
      <c r="BB38" t="s">
        <v>14104</v>
      </c>
      <c r="BC38" t="s">
        <v>14211</v>
      </c>
      <c r="BD38" t="s">
        <v>14211</v>
      </c>
      <c r="BE38" t="s">
        <v>14211</v>
      </c>
      <c r="BF38" t="s">
        <v>14156</v>
      </c>
      <c r="BG38" t="s">
        <v>14156</v>
      </c>
      <c r="BH38" t="s">
        <v>14156</v>
      </c>
      <c r="BI38" t="s">
        <v>14106</v>
      </c>
      <c r="BJ38" t="s">
        <v>14131</v>
      </c>
      <c r="BK38" t="s">
        <v>14195</v>
      </c>
      <c r="BL38" t="s">
        <v>14242</v>
      </c>
      <c r="BM38" t="s">
        <v>14225</v>
      </c>
      <c r="BN38" t="s">
        <v>14248</v>
      </c>
      <c r="BO38" t="s">
        <v>14110</v>
      </c>
      <c r="BP38" t="s">
        <v>14110</v>
      </c>
      <c r="BQ38" t="s">
        <v>14110</v>
      </c>
      <c r="BR38" t="s">
        <v>14110</v>
      </c>
      <c r="BS38" t="s">
        <v>14110</v>
      </c>
      <c r="BT38" t="s">
        <v>14110</v>
      </c>
      <c r="BV38" t="s">
        <v>14110</v>
      </c>
      <c r="BW38" s="52"/>
    </row>
    <row r="39" spans="1:75">
      <c r="H39" t="s">
        <v>14108</v>
      </c>
      <c r="I39">
        <v>4</v>
      </c>
      <c r="K39" t="s">
        <v>14085</v>
      </c>
      <c r="L39" t="s">
        <v>14171</v>
      </c>
      <c r="M39" t="s">
        <v>14250</v>
      </c>
      <c r="O39" t="s">
        <v>14088</v>
      </c>
      <c r="P39" t="s">
        <v>14172</v>
      </c>
      <c r="Q39" t="s">
        <v>14113</v>
      </c>
      <c r="R39" t="s">
        <v>14250</v>
      </c>
      <c r="S39" t="s">
        <v>14113</v>
      </c>
      <c r="T39" t="s">
        <v>14113</v>
      </c>
      <c r="U39" t="s">
        <v>14137</v>
      </c>
      <c r="V39" t="s">
        <v>14087</v>
      </c>
      <c r="W39" t="s">
        <v>14115</v>
      </c>
      <c r="X39" t="s">
        <v>14116</v>
      </c>
      <c r="Y39" t="s">
        <v>14093</v>
      </c>
      <c r="Z39" t="s">
        <v>14116</v>
      </c>
      <c r="AA39" t="s">
        <v>14110</v>
      </c>
      <c r="AB39" t="s">
        <v>14141</v>
      </c>
      <c r="AC39" t="s">
        <v>14118</v>
      </c>
      <c r="AD39" t="s">
        <v>14141</v>
      </c>
      <c r="AE39" t="s">
        <v>14093</v>
      </c>
      <c r="AF39" t="s">
        <v>14211</v>
      </c>
      <c r="AH39" t="s">
        <v>14121</v>
      </c>
      <c r="AI39" s="78" t="s">
        <v>14098</v>
      </c>
      <c r="AJ39" t="s">
        <v>14144</v>
      </c>
      <c r="AK39" t="s">
        <v>14099</v>
      </c>
      <c r="AL39" t="s">
        <v>14099</v>
      </c>
      <c r="AM39" t="s">
        <v>14099</v>
      </c>
      <c r="AN39" t="s">
        <v>14087</v>
      </c>
      <c r="AO39" t="s">
        <v>14110</v>
      </c>
      <c r="AQ39" t="s">
        <v>14100</v>
      </c>
      <c r="AR39" t="s">
        <v>14100</v>
      </c>
      <c r="AS39" t="s">
        <v>14098</v>
      </c>
      <c r="AT39" t="s">
        <v>14250</v>
      </c>
      <c r="AU39" t="s">
        <v>14250</v>
      </c>
      <c r="AV39" t="s">
        <v>14250</v>
      </c>
      <c r="AW39" t="s">
        <v>14127</v>
      </c>
      <c r="AX39" t="s">
        <v>14127</v>
      </c>
      <c r="AY39" t="s">
        <v>14098</v>
      </c>
      <c r="AZ39" t="s">
        <v>14180</v>
      </c>
      <c r="BB39" t="s">
        <v>14104</v>
      </c>
      <c r="BC39" t="s">
        <v>14211</v>
      </c>
      <c r="BD39" t="s">
        <v>14211</v>
      </c>
      <c r="BE39" t="s">
        <v>14211</v>
      </c>
      <c r="BF39" t="s">
        <v>14156</v>
      </c>
      <c r="BG39" t="s">
        <v>14156</v>
      </c>
      <c r="BH39" t="s">
        <v>14156</v>
      </c>
      <c r="BI39" t="s">
        <v>14106</v>
      </c>
      <c r="BJ39" t="s">
        <v>14131</v>
      </c>
      <c r="BK39" t="s">
        <v>14195</v>
      </c>
      <c r="BL39" t="s">
        <v>14242</v>
      </c>
      <c r="BM39" t="s">
        <v>14225</v>
      </c>
      <c r="BN39" t="s">
        <v>14248</v>
      </c>
      <c r="BO39" t="s">
        <v>14110</v>
      </c>
      <c r="BP39" t="s">
        <v>14110</v>
      </c>
      <c r="BQ39" t="s">
        <v>14110</v>
      </c>
      <c r="BR39" t="s">
        <v>14110</v>
      </c>
      <c r="BS39" t="s">
        <v>14110</v>
      </c>
      <c r="BT39" t="s">
        <v>14110</v>
      </c>
      <c r="BV39" t="s">
        <v>14110</v>
      </c>
      <c r="BW39" s="52"/>
    </row>
    <row r="40" spans="1:75">
      <c r="A40">
        <v>34</v>
      </c>
      <c r="B40">
        <v>2008</v>
      </c>
      <c r="C40" t="s">
        <v>72</v>
      </c>
      <c r="D40" t="s">
        <v>73</v>
      </c>
      <c r="E40" t="s">
        <v>639</v>
      </c>
      <c r="F40" t="s">
        <v>13673</v>
      </c>
      <c r="G40">
        <v>0</v>
      </c>
      <c r="H40" t="s">
        <v>14085</v>
      </c>
      <c r="I40">
        <v>3</v>
      </c>
      <c r="K40" t="s">
        <v>14085</v>
      </c>
      <c r="L40" t="s">
        <v>14155</v>
      </c>
      <c r="M40" t="s">
        <v>14250</v>
      </c>
      <c r="N40" t="s">
        <v>14329</v>
      </c>
      <c r="O40" t="s">
        <v>14088</v>
      </c>
      <c r="P40" t="s">
        <v>14186</v>
      </c>
      <c r="Q40" t="s">
        <v>14113</v>
      </c>
      <c r="R40" t="s">
        <v>14250</v>
      </c>
      <c r="S40" t="s">
        <v>14113</v>
      </c>
      <c r="T40" t="s">
        <v>14113</v>
      </c>
      <c r="U40" t="s">
        <v>14137</v>
      </c>
      <c r="V40" t="s">
        <v>14110</v>
      </c>
      <c r="W40" t="s">
        <v>14092</v>
      </c>
      <c r="X40" t="s">
        <v>14116</v>
      </c>
      <c r="Y40" t="s">
        <v>14117</v>
      </c>
      <c r="Z40" t="s">
        <v>14140</v>
      </c>
      <c r="AA40" t="s">
        <v>14087</v>
      </c>
      <c r="AB40" t="s">
        <v>14118</v>
      </c>
      <c r="AC40" t="s">
        <v>14141</v>
      </c>
      <c r="AD40" t="s">
        <v>14141</v>
      </c>
      <c r="AE40" t="s">
        <v>14093</v>
      </c>
      <c r="AF40" t="s">
        <v>14211</v>
      </c>
      <c r="AH40" t="s">
        <v>14097</v>
      </c>
      <c r="AI40" s="78" t="s">
        <v>14098</v>
      </c>
      <c r="AJ40" t="s">
        <v>14123</v>
      </c>
      <c r="AK40" t="s">
        <v>14099</v>
      </c>
      <c r="AL40" t="s">
        <v>14099</v>
      </c>
      <c r="AM40" t="s">
        <v>14188</v>
      </c>
      <c r="AN40" t="s">
        <v>14110</v>
      </c>
      <c r="AO40" t="s">
        <v>14087</v>
      </c>
      <c r="AQ40" t="s">
        <v>14100</v>
      </c>
      <c r="AR40" t="s">
        <v>14100</v>
      </c>
      <c r="AS40" t="s">
        <v>14098</v>
      </c>
      <c r="AT40" t="s">
        <v>14250</v>
      </c>
      <c r="AU40" t="s">
        <v>14250</v>
      </c>
      <c r="AV40" t="s">
        <v>14250</v>
      </c>
      <c r="AW40" t="s">
        <v>14215</v>
      </c>
      <c r="AX40" t="s">
        <v>14102</v>
      </c>
      <c r="AY40" t="s">
        <v>14122</v>
      </c>
      <c r="AZ40" t="s">
        <v>14103</v>
      </c>
      <c r="BB40" t="s">
        <v>14104</v>
      </c>
      <c r="BC40" t="s">
        <v>14193</v>
      </c>
      <c r="BD40" t="s">
        <v>14211</v>
      </c>
      <c r="BE40" t="s">
        <v>14211</v>
      </c>
      <c r="BF40" t="s">
        <v>14105</v>
      </c>
      <c r="BG40" t="s">
        <v>14156</v>
      </c>
      <c r="BH40" t="s">
        <v>14156</v>
      </c>
      <c r="BI40" t="s">
        <v>14106</v>
      </c>
      <c r="BJ40" t="s">
        <v>14195</v>
      </c>
      <c r="BK40" t="s">
        <v>14195</v>
      </c>
      <c r="BL40" t="s">
        <v>14242</v>
      </c>
      <c r="BM40" t="s">
        <v>14248</v>
      </c>
      <c r="BN40" t="s">
        <v>14248</v>
      </c>
      <c r="BO40" t="s">
        <v>14110</v>
      </c>
      <c r="BP40" t="s">
        <v>14110</v>
      </c>
      <c r="BQ40" t="s">
        <v>14110</v>
      </c>
      <c r="BR40" t="s">
        <v>14110</v>
      </c>
      <c r="BS40" t="s">
        <v>14110</v>
      </c>
      <c r="BT40" t="s">
        <v>14110</v>
      </c>
      <c r="BV40" t="s">
        <v>14110</v>
      </c>
      <c r="BW40" s="52"/>
    </row>
    <row r="41" spans="1:75">
      <c r="H41" t="s">
        <v>14108</v>
      </c>
      <c r="I41">
        <v>3</v>
      </c>
      <c r="K41" t="s">
        <v>14108</v>
      </c>
      <c r="L41" t="s">
        <v>14155</v>
      </c>
      <c r="M41" t="s">
        <v>14250</v>
      </c>
      <c r="O41" t="s">
        <v>14088</v>
      </c>
      <c r="P41" t="s">
        <v>14186</v>
      </c>
      <c r="Q41" t="s">
        <v>14113</v>
      </c>
      <c r="R41" t="s">
        <v>14250</v>
      </c>
      <c r="S41" t="s">
        <v>14113</v>
      </c>
      <c r="T41" t="s">
        <v>14113</v>
      </c>
      <c r="U41" t="s">
        <v>14137</v>
      </c>
      <c r="V41" t="s">
        <v>14110</v>
      </c>
      <c r="W41" t="s">
        <v>14092</v>
      </c>
      <c r="X41" t="s">
        <v>14116</v>
      </c>
      <c r="Y41" t="s">
        <v>14093</v>
      </c>
      <c r="Z41" t="s">
        <v>14140</v>
      </c>
      <c r="AA41" t="s">
        <v>14110</v>
      </c>
      <c r="AB41" t="s">
        <v>14118</v>
      </c>
      <c r="AC41" t="s">
        <v>14141</v>
      </c>
      <c r="AD41" t="s">
        <v>14141</v>
      </c>
      <c r="AE41" t="s">
        <v>14093</v>
      </c>
      <c r="AF41" t="s">
        <v>14211</v>
      </c>
      <c r="AH41" t="s">
        <v>14097</v>
      </c>
      <c r="AI41" s="78" t="s">
        <v>14122</v>
      </c>
      <c r="AJ41" t="s">
        <v>14093</v>
      </c>
      <c r="AK41" t="s">
        <v>14099</v>
      </c>
      <c r="AL41" t="s">
        <v>14188</v>
      </c>
      <c r="AM41" t="s">
        <v>14188</v>
      </c>
      <c r="AN41" t="s">
        <v>14110</v>
      </c>
      <c r="AO41" t="s">
        <v>14087</v>
      </c>
      <c r="AQ41" t="s">
        <v>14100</v>
      </c>
      <c r="AR41" t="s">
        <v>14100</v>
      </c>
      <c r="AS41" t="s">
        <v>14098</v>
      </c>
      <c r="AT41" t="s">
        <v>14250</v>
      </c>
      <c r="AU41" t="s">
        <v>14250</v>
      </c>
      <c r="AV41" t="s">
        <v>14250</v>
      </c>
      <c r="AW41" t="s">
        <v>14215</v>
      </c>
      <c r="AX41" t="s">
        <v>14165</v>
      </c>
      <c r="AY41" t="s">
        <v>14122</v>
      </c>
      <c r="AZ41" t="s">
        <v>14128</v>
      </c>
      <c r="BB41" t="s">
        <v>14104</v>
      </c>
      <c r="BC41" t="s">
        <v>14193</v>
      </c>
      <c r="BD41" t="s">
        <v>14211</v>
      </c>
      <c r="BE41" t="s">
        <v>14211</v>
      </c>
      <c r="BF41" t="s">
        <v>14105</v>
      </c>
      <c r="BG41" t="s">
        <v>14156</v>
      </c>
      <c r="BH41" t="s">
        <v>14156</v>
      </c>
      <c r="BI41" t="s">
        <v>14106</v>
      </c>
      <c r="BJ41" t="s">
        <v>14195</v>
      </c>
      <c r="BK41" t="s">
        <v>14195</v>
      </c>
      <c r="BL41" t="s">
        <v>14242</v>
      </c>
      <c r="BM41" t="s">
        <v>14248</v>
      </c>
      <c r="BN41" t="s">
        <v>14248</v>
      </c>
      <c r="BO41" t="s">
        <v>14110</v>
      </c>
      <c r="BP41" t="s">
        <v>14110</v>
      </c>
      <c r="BQ41" t="s">
        <v>14110</v>
      </c>
      <c r="BR41" t="s">
        <v>14110</v>
      </c>
      <c r="BS41" t="s">
        <v>14110</v>
      </c>
      <c r="BT41" t="s">
        <v>14110</v>
      </c>
      <c r="BV41" t="s">
        <v>14110</v>
      </c>
      <c r="BW41" s="52"/>
    </row>
    <row r="42" spans="1:75">
      <c r="A42">
        <v>41</v>
      </c>
      <c r="B42">
        <v>2009</v>
      </c>
      <c r="C42" t="s">
        <v>32</v>
      </c>
      <c r="D42" t="s">
        <v>33</v>
      </c>
      <c r="E42" t="s">
        <v>639</v>
      </c>
      <c r="F42" t="s">
        <v>13677</v>
      </c>
      <c r="G42">
        <v>0</v>
      </c>
      <c r="H42" t="s">
        <v>14085</v>
      </c>
      <c r="I42">
        <v>7</v>
      </c>
      <c r="K42" t="s">
        <v>14085</v>
      </c>
      <c r="L42" t="s">
        <v>14109</v>
      </c>
      <c r="M42" t="s">
        <v>14110</v>
      </c>
      <c r="O42" t="s">
        <v>14088</v>
      </c>
      <c r="P42" t="s">
        <v>14156</v>
      </c>
      <c r="Q42" t="s">
        <v>14113</v>
      </c>
      <c r="R42" t="s">
        <v>14113</v>
      </c>
      <c r="S42" t="s">
        <v>14113</v>
      </c>
      <c r="T42" t="s">
        <v>14090</v>
      </c>
      <c r="U42" t="s">
        <v>14114</v>
      </c>
      <c r="V42" t="s">
        <v>14087</v>
      </c>
      <c r="W42" t="s">
        <v>14092</v>
      </c>
      <c r="X42" t="s">
        <v>14091</v>
      </c>
      <c r="Y42" t="s">
        <v>14093</v>
      </c>
      <c r="Z42" t="s">
        <v>14094</v>
      </c>
      <c r="AA42" t="s">
        <v>14110</v>
      </c>
      <c r="AB42" t="s">
        <v>14118</v>
      </c>
      <c r="AC42" t="s">
        <v>14141</v>
      </c>
      <c r="AD42" t="s">
        <v>14141</v>
      </c>
      <c r="AE42" t="s">
        <v>14093</v>
      </c>
      <c r="AF42" t="s">
        <v>14211</v>
      </c>
      <c r="AH42" t="s">
        <v>14097</v>
      </c>
      <c r="AI42" s="78" t="s">
        <v>14122</v>
      </c>
      <c r="AJ42" t="s">
        <v>14123</v>
      </c>
      <c r="AK42" t="s">
        <v>14162</v>
      </c>
      <c r="AL42" t="s">
        <v>14162</v>
      </c>
      <c r="AM42" t="s">
        <v>14162</v>
      </c>
      <c r="AN42" t="s">
        <v>14110</v>
      </c>
      <c r="AO42" t="s">
        <v>14110</v>
      </c>
      <c r="AQ42" t="s">
        <v>14189</v>
      </c>
      <c r="AR42" t="s">
        <v>14189</v>
      </c>
      <c r="AS42" t="s">
        <v>14098</v>
      </c>
      <c r="AT42" t="s">
        <v>14222</v>
      </c>
      <c r="AU42" t="s">
        <v>14222</v>
      </c>
      <c r="AV42" t="s">
        <v>14087</v>
      </c>
      <c r="AW42" t="s">
        <v>14230</v>
      </c>
      <c r="AX42" t="s">
        <v>14230</v>
      </c>
      <c r="AY42" t="s">
        <v>14098</v>
      </c>
      <c r="AZ42" t="s">
        <v>14103</v>
      </c>
      <c r="BB42" t="s">
        <v>14150</v>
      </c>
      <c r="BC42" t="s">
        <v>14211</v>
      </c>
      <c r="BD42" t="s">
        <v>14211</v>
      </c>
      <c r="BE42" t="s">
        <v>14211</v>
      </c>
      <c r="BF42" t="s">
        <v>14156</v>
      </c>
      <c r="BG42" t="s">
        <v>14156</v>
      </c>
      <c r="BH42" t="s">
        <v>14156</v>
      </c>
      <c r="BI42" t="s">
        <v>14106</v>
      </c>
      <c r="BJ42" t="s">
        <v>14195</v>
      </c>
      <c r="BK42" t="s">
        <v>14195</v>
      </c>
      <c r="BL42" t="s">
        <v>14225</v>
      </c>
      <c r="BM42" t="s">
        <v>14248</v>
      </c>
      <c r="BN42" t="s">
        <v>14248</v>
      </c>
      <c r="BO42" t="s">
        <v>14110</v>
      </c>
      <c r="BP42" t="s">
        <v>14110</v>
      </c>
      <c r="BQ42" t="s">
        <v>14110</v>
      </c>
      <c r="BR42" t="s">
        <v>14110</v>
      </c>
      <c r="BS42" t="s">
        <v>14110</v>
      </c>
      <c r="BT42" t="s">
        <v>14110</v>
      </c>
      <c r="BV42" t="s">
        <v>14110</v>
      </c>
      <c r="BW42" s="52"/>
    </row>
    <row r="43" spans="1:75">
      <c r="H43" t="s">
        <v>14108</v>
      </c>
      <c r="I43">
        <v>8</v>
      </c>
      <c r="K43" t="s">
        <v>14085</v>
      </c>
      <c r="L43" t="s">
        <v>14109</v>
      </c>
      <c r="M43" t="s">
        <v>14110</v>
      </c>
      <c r="O43" t="s">
        <v>14088</v>
      </c>
      <c r="P43" t="s">
        <v>14172</v>
      </c>
      <c r="Q43" t="s">
        <v>14113</v>
      </c>
      <c r="R43" t="s">
        <v>14113</v>
      </c>
      <c r="S43" t="s">
        <v>14113</v>
      </c>
      <c r="T43" t="s">
        <v>14090</v>
      </c>
      <c r="U43" t="s">
        <v>14114</v>
      </c>
      <c r="V43" t="s">
        <v>14087</v>
      </c>
      <c r="W43" t="s">
        <v>14092</v>
      </c>
      <c r="X43" t="s">
        <v>14091</v>
      </c>
      <c r="Y43" t="s">
        <v>14093</v>
      </c>
      <c r="Z43" t="s">
        <v>14094</v>
      </c>
      <c r="AA43" t="s">
        <v>14110</v>
      </c>
      <c r="AB43" t="s">
        <v>14118</v>
      </c>
      <c r="AC43" t="s">
        <v>14141</v>
      </c>
      <c r="AD43" t="s">
        <v>14141</v>
      </c>
      <c r="AE43" t="s">
        <v>14093</v>
      </c>
      <c r="AF43" t="s">
        <v>14211</v>
      </c>
      <c r="AH43" t="s">
        <v>14097</v>
      </c>
      <c r="AI43" s="78" t="s">
        <v>14122</v>
      </c>
      <c r="AJ43" t="s">
        <v>14123</v>
      </c>
      <c r="AK43" t="s">
        <v>14162</v>
      </c>
      <c r="AL43" t="s">
        <v>14162</v>
      </c>
      <c r="AM43" t="s">
        <v>14162</v>
      </c>
      <c r="AN43" t="s">
        <v>14110</v>
      </c>
      <c r="AO43" t="s">
        <v>14110</v>
      </c>
      <c r="AQ43" t="s">
        <v>14189</v>
      </c>
      <c r="AR43" t="s">
        <v>14189</v>
      </c>
      <c r="AS43" t="s">
        <v>14098</v>
      </c>
      <c r="AT43" t="s">
        <v>14222</v>
      </c>
      <c r="AU43" t="s">
        <v>14222</v>
      </c>
      <c r="AV43" t="s">
        <v>14087</v>
      </c>
      <c r="AW43" t="s">
        <v>14230</v>
      </c>
      <c r="AX43" t="s">
        <v>14230</v>
      </c>
      <c r="AY43" t="s">
        <v>14098</v>
      </c>
      <c r="AZ43" t="s">
        <v>14103</v>
      </c>
      <c r="BB43" t="s">
        <v>14150</v>
      </c>
      <c r="BC43" t="s">
        <v>14211</v>
      </c>
      <c r="BD43" t="s">
        <v>14211</v>
      </c>
      <c r="BE43" t="s">
        <v>14211</v>
      </c>
      <c r="BF43" t="s">
        <v>14156</v>
      </c>
      <c r="BG43" t="s">
        <v>14156</v>
      </c>
      <c r="BH43" t="s">
        <v>14156</v>
      </c>
      <c r="BI43" t="s">
        <v>14106</v>
      </c>
      <c r="BJ43" t="s">
        <v>14195</v>
      </c>
      <c r="BK43" t="s">
        <v>14195</v>
      </c>
      <c r="BL43" t="s">
        <v>14225</v>
      </c>
      <c r="BM43" t="s">
        <v>14248</v>
      </c>
      <c r="BN43" t="s">
        <v>14248</v>
      </c>
      <c r="BO43" t="s">
        <v>14110</v>
      </c>
      <c r="BP43" t="s">
        <v>14110</v>
      </c>
      <c r="BQ43" t="s">
        <v>14110</v>
      </c>
      <c r="BR43" t="s">
        <v>14110</v>
      </c>
      <c r="BS43" t="s">
        <v>14110</v>
      </c>
      <c r="BT43" t="s">
        <v>14110</v>
      </c>
      <c r="BV43" t="s">
        <v>14110</v>
      </c>
      <c r="BW43" s="52"/>
    </row>
    <row r="44" spans="1:75">
      <c r="A44">
        <v>44</v>
      </c>
      <c r="B44">
        <v>2009</v>
      </c>
      <c r="C44" t="s">
        <v>158</v>
      </c>
      <c r="D44" t="s">
        <v>159</v>
      </c>
      <c r="E44" t="s">
        <v>712</v>
      </c>
      <c r="F44" t="s">
        <v>13679</v>
      </c>
      <c r="G44">
        <v>0</v>
      </c>
      <c r="H44" t="s">
        <v>14085</v>
      </c>
      <c r="I44">
        <v>10</v>
      </c>
      <c r="K44" t="s">
        <v>14085</v>
      </c>
      <c r="L44" t="s">
        <v>14155</v>
      </c>
      <c r="M44" t="s">
        <v>14250</v>
      </c>
      <c r="O44" t="s">
        <v>14088</v>
      </c>
      <c r="P44" t="s">
        <v>14089</v>
      </c>
      <c r="Q44" t="s">
        <v>14090</v>
      </c>
      <c r="R44" t="s">
        <v>14250</v>
      </c>
      <c r="S44" t="s">
        <v>14113</v>
      </c>
      <c r="T44" t="s">
        <v>14090</v>
      </c>
      <c r="U44" t="s">
        <v>14137</v>
      </c>
      <c r="V44" t="s">
        <v>14110</v>
      </c>
      <c r="W44" t="s">
        <v>14092</v>
      </c>
      <c r="X44" t="s">
        <v>14116</v>
      </c>
      <c r="Y44" t="s">
        <v>14093</v>
      </c>
      <c r="Z44" t="s">
        <v>14140</v>
      </c>
      <c r="AA44" t="s">
        <v>14110</v>
      </c>
      <c r="AB44" t="s">
        <v>14118</v>
      </c>
      <c r="AC44" t="s">
        <v>14141</v>
      </c>
      <c r="AD44" t="s">
        <v>14141</v>
      </c>
      <c r="AE44" t="s">
        <v>14093</v>
      </c>
      <c r="AF44" t="s">
        <v>14211</v>
      </c>
      <c r="AH44" t="s">
        <v>14097</v>
      </c>
      <c r="AI44" s="78" t="s">
        <v>14098</v>
      </c>
      <c r="AJ44" t="s">
        <v>14123</v>
      </c>
      <c r="AK44" t="s">
        <v>14099</v>
      </c>
      <c r="AL44" t="s">
        <v>14099</v>
      </c>
      <c r="AM44" t="s">
        <v>14188</v>
      </c>
      <c r="AN44" t="s">
        <v>14110</v>
      </c>
      <c r="AO44" t="s">
        <v>14110</v>
      </c>
      <c r="AQ44" t="s">
        <v>14100</v>
      </c>
      <c r="AR44" t="s">
        <v>14100</v>
      </c>
      <c r="AS44" t="s">
        <v>14098</v>
      </c>
      <c r="AT44" t="s">
        <v>14250</v>
      </c>
      <c r="AU44" t="s">
        <v>14250</v>
      </c>
      <c r="AV44" t="s">
        <v>14250</v>
      </c>
      <c r="AW44" t="s">
        <v>14215</v>
      </c>
      <c r="AX44" t="s">
        <v>14102</v>
      </c>
      <c r="AY44" t="s">
        <v>14122</v>
      </c>
      <c r="AZ44" t="s">
        <v>14103</v>
      </c>
      <c r="BB44" t="s">
        <v>14193</v>
      </c>
      <c r="BC44" t="s">
        <v>14211</v>
      </c>
      <c r="BD44" t="s">
        <v>14211</v>
      </c>
      <c r="BE44" t="s">
        <v>14211</v>
      </c>
      <c r="BF44" t="s">
        <v>14105</v>
      </c>
      <c r="BG44" t="s">
        <v>14156</v>
      </c>
      <c r="BH44" t="s">
        <v>14156</v>
      </c>
      <c r="BI44" t="s">
        <v>14131</v>
      </c>
      <c r="BJ44" t="s">
        <v>14195</v>
      </c>
      <c r="BK44" t="s">
        <v>14195</v>
      </c>
      <c r="BL44" t="s">
        <v>14132</v>
      </c>
      <c r="BM44" t="s">
        <v>14248</v>
      </c>
      <c r="BN44" t="s">
        <v>14248</v>
      </c>
      <c r="BO44" t="s">
        <v>14087</v>
      </c>
      <c r="BP44" t="s">
        <v>14110</v>
      </c>
      <c r="BQ44" t="s">
        <v>14110</v>
      </c>
      <c r="BR44" t="s">
        <v>14110</v>
      </c>
      <c r="BS44" t="s">
        <v>14110</v>
      </c>
      <c r="BT44" t="s">
        <v>14110</v>
      </c>
      <c r="BV44" t="s">
        <v>14110</v>
      </c>
      <c r="BW44" s="52"/>
    </row>
    <row r="45" spans="1:75">
      <c r="A45">
        <v>49</v>
      </c>
      <c r="B45">
        <v>2010</v>
      </c>
      <c r="C45" t="s">
        <v>158</v>
      </c>
      <c r="D45" t="s">
        <v>292</v>
      </c>
      <c r="E45" t="s">
        <v>766</v>
      </c>
      <c r="F45" t="s">
        <v>13681</v>
      </c>
      <c r="G45">
        <v>0</v>
      </c>
      <c r="H45" t="s">
        <v>14085</v>
      </c>
      <c r="I45">
        <v>4</v>
      </c>
      <c r="K45" t="s">
        <v>14085</v>
      </c>
      <c r="L45" t="s">
        <v>14171</v>
      </c>
      <c r="M45" t="s">
        <v>14250</v>
      </c>
      <c r="N45" t="s">
        <v>14330</v>
      </c>
      <c r="O45" t="s">
        <v>14088</v>
      </c>
      <c r="P45" t="s">
        <v>14089</v>
      </c>
      <c r="Q45" t="s">
        <v>14090</v>
      </c>
      <c r="R45" t="s">
        <v>14250</v>
      </c>
      <c r="S45" t="s">
        <v>14090</v>
      </c>
      <c r="T45" t="s">
        <v>14090</v>
      </c>
      <c r="U45" t="s">
        <v>14137</v>
      </c>
      <c r="V45" t="s">
        <v>14110</v>
      </c>
      <c r="W45" t="s">
        <v>14092</v>
      </c>
      <c r="X45" t="s">
        <v>14116</v>
      </c>
      <c r="Y45" t="s">
        <v>14093</v>
      </c>
      <c r="Z45" t="s">
        <v>14140</v>
      </c>
      <c r="AA45" t="s">
        <v>14110</v>
      </c>
      <c r="AB45" t="s">
        <v>14118</v>
      </c>
      <c r="AC45" t="s">
        <v>14141</v>
      </c>
      <c r="AD45" t="s">
        <v>14141</v>
      </c>
      <c r="AE45" t="s">
        <v>14093</v>
      </c>
      <c r="AF45" t="s">
        <v>14211</v>
      </c>
      <c r="AH45" t="s">
        <v>14097</v>
      </c>
      <c r="AI45" s="78" t="s">
        <v>14122</v>
      </c>
      <c r="AJ45" t="s">
        <v>14123</v>
      </c>
      <c r="AK45" t="s">
        <v>14099</v>
      </c>
      <c r="AL45" t="s">
        <v>14099</v>
      </c>
      <c r="AM45" t="s">
        <v>14188</v>
      </c>
      <c r="AN45" t="s">
        <v>14110</v>
      </c>
      <c r="AO45" t="s">
        <v>14110</v>
      </c>
      <c r="AQ45" t="s">
        <v>14100</v>
      </c>
      <c r="AR45" t="s">
        <v>14100</v>
      </c>
      <c r="AS45" t="s">
        <v>14098</v>
      </c>
      <c r="AT45" t="s">
        <v>14250</v>
      </c>
      <c r="AU45" t="s">
        <v>14250</v>
      </c>
      <c r="AV45" t="s">
        <v>14250</v>
      </c>
      <c r="AW45" t="s">
        <v>14215</v>
      </c>
      <c r="AX45" t="s">
        <v>14102</v>
      </c>
      <c r="AY45" t="s">
        <v>14122</v>
      </c>
      <c r="AZ45" t="s">
        <v>14103</v>
      </c>
      <c r="BB45" t="s">
        <v>14193</v>
      </c>
      <c r="BC45" t="s">
        <v>14211</v>
      </c>
      <c r="BD45" t="s">
        <v>14211</v>
      </c>
      <c r="BE45" t="s">
        <v>14211</v>
      </c>
      <c r="BF45" t="s">
        <v>14105</v>
      </c>
      <c r="BG45" t="s">
        <v>14156</v>
      </c>
      <c r="BH45" t="s">
        <v>14156</v>
      </c>
      <c r="BI45" t="s">
        <v>14131</v>
      </c>
      <c r="BJ45" t="s">
        <v>14195</v>
      </c>
      <c r="BK45" t="s">
        <v>14195</v>
      </c>
      <c r="BL45" t="s">
        <v>14242</v>
      </c>
      <c r="BM45" t="s">
        <v>14248</v>
      </c>
      <c r="BN45" t="s">
        <v>14248</v>
      </c>
      <c r="BO45" t="s">
        <v>14110</v>
      </c>
      <c r="BP45" t="s">
        <v>14087</v>
      </c>
      <c r="BQ45" t="s">
        <v>14110</v>
      </c>
      <c r="BR45" t="s">
        <v>14110</v>
      </c>
      <c r="BS45" t="s">
        <v>14110</v>
      </c>
      <c r="BT45" t="s">
        <v>14110</v>
      </c>
      <c r="BV45" t="s">
        <v>14110</v>
      </c>
      <c r="BW45" s="52"/>
    </row>
    <row r="46" spans="1:75">
      <c r="H46" t="s">
        <v>14108</v>
      </c>
      <c r="I46">
        <v>5</v>
      </c>
      <c r="K46" t="s">
        <v>14085</v>
      </c>
      <c r="L46" t="s">
        <v>14155</v>
      </c>
      <c r="M46" t="s">
        <v>14250</v>
      </c>
      <c r="O46" t="s">
        <v>14088</v>
      </c>
      <c r="P46" t="s">
        <v>14089</v>
      </c>
      <c r="Q46" t="s">
        <v>14090</v>
      </c>
      <c r="R46" t="s">
        <v>14250</v>
      </c>
      <c r="S46" t="s">
        <v>14090</v>
      </c>
      <c r="T46" t="s">
        <v>14090</v>
      </c>
      <c r="U46" t="s">
        <v>14137</v>
      </c>
      <c r="V46" t="s">
        <v>14110</v>
      </c>
      <c r="W46" t="s">
        <v>14092</v>
      </c>
      <c r="X46" t="s">
        <v>14116</v>
      </c>
      <c r="Y46" t="s">
        <v>14093</v>
      </c>
      <c r="Z46" t="s">
        <v>14140</v>
      </c>
      <c r="AA46" t="s">
        <v>14110</v>
      </c>
      <c r="AB46" t="s">
        <v>14118</v>
      </c>
      <c r="AC46" t="s">
        <v>14141</v>
      </c>
      <c r="AD46" t="s">
        <v>14141</v>
      </c>
      <c r="AE46" t="s">
        <v>14093</v>
      </c>
      <c r="AF46" t="s">
        <v>14211</v>
      </c>
      <c r="AH46" t="s">
        <v>14097</v>
      </c>
      <c r="AI46" s="78" t="s">
        <v>14098</v>
      </c>
      <c r="AJ46" t="s">
        <v>14123</v>
      </c>
      <c r="AK46" t="s">
        <v>14099</v>
      </c>
      <c r="AL46" t="s">
        <v>14099</v>
      </c>
      <c r="AM46" t="s">
        <v>14188</v>
      </c>
      <c r="AN46" t="s">
        <v>14110</v>
      </c>
      <c r="AO46" t="s">
        <v>14110</v>
      </c>
      <c r="AQ46" t="s">
        <v>14100</v>
      </c>
      <c r="AR46" t="s">
        <v>14100</v>
      </c>
      <c r="AS46" t="s">
        <v>14098</v>
      </c>
      <c r="AT46" t="s">
        <v>14250</v>
      </c>
      <c r="AU46" t="s">
        <v>14250</v>
      </c>
      <c r="AV46" t="s">
        <v>14250</v>
      </c>
      <c r="AW46" t="s">
        <v>14215</v>
      </c>
      <c r="AX46" t="s">
        <v>14102</v>
      </c>
      <c r="AY46" t="s">
        <v>14238</v>
      </c>
      <c r="AZ46" t="s">
        <v>14103</v>
      </c>
      <c r="BB46" t="s">
        <v>14193</v>
      </c>
      <c r="BC46" t="s">
        <v>14211</v>
      </c>
      <c r="BD46" t="s">
        <v>14211</v>
      </c>
      <c r="BE46" t="s">
        <v>14211</v>
      </c>
      <c r="BF46" t="s">
        <v>14105</v>
      </c>
      <c r="BG46" t="s">
        <v>14156</v>
      </c>
      <c r="BH46" t="s">
        <v>14156</v>
      </c>
      <c r="BI46" t="s">
        <v>14131</v>
      </c>
      <c r="BJ46" t="s">
        <v>14195</v>
      </c>
      <c r="BK46" t="s">
        <v>14195</v>
      </c>
      <c r="BL46" t="s">
        <v>14242</v>
      </c>
      <c r="BM46" t="s">
        <v>14248</v>
      </c>
      <c r="BN46" t="s">
        <v>14248</v>
      </c>
      <c r="BO46" t="s">
        <v>14110</v>
      </c>
      <c r="BP46" t="s">
        <v>14087</v>
      </c>
      <c r="BQ46" t="s">
        <v>14110</v>
      </c>
      <c r="BR46" t="s">
        <v>14110</v>
      </c>
      <c r="BS46" t="s">
        <v>14110</v>
      </c>
      <c r="BT46" t="s">
        <v>14110</v>
      </c>
      <c r="BV46" t="s">
        <v>14110</v>
      </c>
      <c r="BW46" s="52"/>
    </row>
    <row r="47" spans="1:75">
      <c r="H47" t="s">
        <v>14133</v>
      </c>
      <c r="I47">
        <v>10</v>
      </c>
      <c r="K47" t="s">
        <v>14085</v>
      </c>
      <c r="L47" t="s">
        <v>14155</v>
      </c>
      <c r="M47" t="s">
        <v>14250</v>
      </c>
      <c r="O47" t="s">
        <v>14088</v>
      </c>
      <c r="P47" t="s">
        <v>14089</v>
      </c>
      <c r="Q47" t="s">
        <v>14090</v>
      </c>
      <c r="R47" t="s">
        <v>14250</v>
      </c>
      <c r="S47" t="s">
        <v>14090</v>
      </c>
      <c r="T47" t="s">
        <v>14090</v>
      </c>
      <c r="U47" t="s">
        <v>14137</v>
      </c>
      <c r="V47" t="s">
        <v>14110</v>
      </c>
      <c r="W47" t="s">
        <v>14092</v>
      </c>
      <c r="X47" t="s">
        <v>14116</v>
      </c>
      <c r="Y47" t="s">
        <v>14093</v>
      </c>
      <c r="Z47" t="s">
        <v>14140</v>
      </c>
      <c r="AA47" t="s">
        <v>14110</v>
      </c>
      <c r="AB47" t="s">
        <v>14118</v>
      </c>
      <c r="AC47" t="s">
        <v>14141</v>
      </c>
      <c r="AD47" t="s">
        <v>14141</v>
      </c>
      <c r="AE47" t="s">
        <v>14093</v>
      </c>
      <c r="AF47" t="s">
        <v>14211</v>
      </c>
      <c r="AH47" t="s">
        <v>14097</v>
      </c>
      <c r="AI47" s="78" t="s">
        <v>14098</v>
      </c>
      <c r="AJ47" t="s">
        <v>14123</v>
      </c>
      <c r="AK47" t="s">
        <v>14099</v>
      </c>
      <c r="AL47" t="s">
        <v>14099</v>
      </c>
      <c r="AM47" t="s">
        <v>14188</v>
      </c>
      <c r="AN47" t="s">
        <v>14110</v>
      </c>
      <c r="AO47" t="s">
        <v>14110</v>
      </c>
      <c r="AQ47" t="s">
        <v>14100</v>
      </c>
      <c r="AR47" t="s">
        <v>14100</v>
      </c>
      <c r="AS47" t="s">
        <v>14098</v>
      </c>
      <c r="AT47" t="s">
        <v>14250</v>
      </c>
      <c r="AU47" t="s">
        <v>14250</v>
      </c>
      <c r="AV47" t="s">
        <v>14250</v>
      </c>
      <c r="AW47" t="s">
        <v>14102</v>
      </c>
      <c r="AX47" t="s">
        <v>14102</v>
      </c>
      <c r="AY47" t="s">
        <v>14098</v>
      </c>
      <c r="AZ47" t="s">
        <v>14103</v>
      </c>
      <c r="BA47" t="s">
        <v>14331</v>
      </c>
      <c r="BB47" t="s">
        <v>14193</v>
      </c>
      <c r="BC47" t="s">
        <v>14211</v>
      </c>
      <c r="BD47" t="s">
        <v>14211</v>
      </c>
      <c r="BE47" t="s">
        <v>14211</v>
      </c>
      <c r="BF47" t="s">
        <v>14105</v>
      </c>
      <c r="BG47" t="s">
        <v>14156</v>
      </c>
      <c r="BH47" t="s">
        <v>14156</v>
      </c>
      <c r="BI47" t="s">
        <v>14131</v>
      </c>
      <c r="BJ47" t="s">
        <v>14195</v>
      </c>
      <c r="BK47" t="s">
        <v>14195</v>
      </c>
      <c r="BL47" t="s">
        <v>14242</v>
      </c>
      <c r="BM47" t="s">
        <v>14248</v>
      </c>
      <c r="BN47" t="s">
        <v>14248</v>
      </c>
      <c r="BO47" t="s">
        <v>14110</v>
      </c>
      <c r="BP47" t="s">
        <v>14087</v>
      </c>
      <c r="BQ47" t="s">
        <v>14110</v>
      </c>
      <c r="BR47" t="s">
        <v>14110</v>
      </c>
      <c r="BS47" t="s">
        <v>14110</v>
      </c>
      <c r="BT47" t="s">
        <v>14110</v>
      </c>
      <c r="BV47" t="s">
        <v>14110</v>
      </c>
      <c r="BW47" s="52"/>
    </row>
    <row r="48" spans="1:75">
      <c r="H48" t="s">
        <v>14154</v>
      </c>
      <c r="I48">
        <v>5</v>
      </c>
      <c r="K48" t="s">
        <v>14085</v>
      </c>
      <c r="L48" t="s">
        <v>14155</v>
      </c>
      <c r="M48" t="s">
        <v>14250</v>
      </c>
      <c r="O48" t="s">
        <v>14088</v>
      </c>
      <c r="P48" t="s">
        <v>14089</v>
      </c>
      <c r="Q48" t="s">
        <v>14090</v>
      </c>
      <c r="R48" t="s">
        <v>14250</v>
      </c>
      <c r="S48" t="s">
        <v>14090</v>
      </c>
      <c r="T48" t="s">
        <v>14090</v>
      </c>
      <c r="U48" t="s">
        <v>14137</v>
      </c>
      <c r="V48" t="s">
        <v>14110</v>
      </c>
      <c r="W48" t="s">
        <v>14092</v>
      </c>
      <c r="X48" t="s">
        <v>14116</v>
      </c>
      <c r="Y48" t="s">
        <v>14093</v>
      </c>
      <c r="Z48" t="s">
        <v>14140</v>
      </c>
      <c r="AA48" t="s">
        <v>14110</v>
      </c>
      <c r="AB48" t="s">
        <v>14118</v>
      </c>
      <c r="AC48" t="s">
        <v>14141</v>
      </c>
      <c r="AD48" t="s">
        <v>14141</v>
      </c>
      <c r="AE48" t="s">
        <v>14093</v>
      </c>
      <c r="AF48" t="s">
        <v>14211</v>
      </c>
      <c r="AH48" t="s">
        <v>14097</v>
      </c>
      <c r="AI48" s="78" t="s">
        <v>14098</v>
      </c>
      <c r="AJ48" t="s">
        <v>14123</v>
      </c>
      <c r="AK48" t="s">
        <v>14099</v>
      </c>
      <c r="AL48" t="s">
        <v>14099</v>
      </c>
      <c r="AM48" t="s">
        <v>14188</v>
      </c>
      <c r="AN48" t="s">
        <v>14110</v>
      </c>
      <c r="AO48" t="s">
        <v>14110</v>
      </c>
      <c r="AQ48" t="s">
        <v>14100</v>
      </c>
      <c r="AR48" t="s">
        <v>14100</v>
      </c>
      <c r="AS48" t="s">
        <v>14098</v>
      </c>
      <c r="AT48" t="s">
        <v>14250</v>
      </c>
      <c r="AU48" t="s">
        <v>14250</v>
      </c>
      <c r="AV48" t="s">
        <v>14250</v>
      </c>
      <c r="AW48" t="s">
        <v>14102</v>
      </c>
      <c r="AX48" t="s">
        <v>14102</v>
      </c>
      <c r="AY48" t="s">
        <v>14122</v>
      </c>
      <c r="AZ48" t="s">
        <v>14103</v>
      </c>
      <c r="BA48" t="s">
        <v>14331</v>
      </c>
      <c r="BB48" t="s">
        <v>14193</v>
      </c>
      <c r="BC48" t="s">
        <v>14211</v>
      </c>
      <c r="BD48" t="s">
        <v>14211</v>
      </c>
      <c r="BE48" t="s">
        <v>14211</v>
      </c>
      <c r="BF48" t="s">
        <v>14105</v>
      </c>
      <c r="BG48" t="s">
        <v>14156</v>
      </c>
      <c r="BH48" t="s">
        <v>14156</v>
      </c>
      <c r="BI48" t="s">
        <v>14131</v>
      </c>
      <c r="BJ48" t="s">
        <v>14195</v>
      </c>
      <c r="BK48" t="s">
        <v>14195</v>
      </c>
      <c r="BL48" t="s">
        <v>14242</v>
      </c>
      <c r="BM48" t="s">
        <v>14248</v>
      </c>
      <c r="BN48" t="s">
        <v>14248</v>
      </c>
      <c r="BO48" t="s">
        <v>14110</v>
      </c>
      <c r="BP48" t="s">
        <v>14087</v>
      </c>
      <c r="BQ48" t="s">
        <v>14110</v>
      </c>
      <c r="BR48" t="s">
        <v>14110</v>
      </c>
      <c r="BS48" t="s">
        <v>14110</v>
      </c>
      <c r="BT48" t="s">
        <v>14110</v>
      </c>
      <c r="BV48" t="s">
        <v>14110</v>
      </c>
      <c r="BW48" s="52"/>
    </row>
    <row r="49" spans="1:75">
      <c r="H49" t="s">
        <v>14170</v>
      </c>
      <c r="I49">
        <v>5</v>
      </c>
      <c r="K49" t="s">
        <v>14085</v>
      </c>
      <c r="L49" t="s">
        <v>14155</v>
      </c>
      <c r="M49" t="s">
        <v>14250</v>
      </c>
      <c r="O49" t="s">
        <v>14088</v>
      </c>
      <c r="P49" t="s">
        <v>14089</v>
      </c>
      <c r="Q49" t="s">
        <v>14090</v>
      </c>
      <c r="R49" t="s">
        <v>14250</v>
      </c>
      <c r="S49" t="s">
        <v>14090</v>
      </c>
      <c r="T49" t="s">
        <v>14090</v>
      </c>
      <c r="U49" t="s">
        <v>14137</v>
      </c>
      <c r="V49" t="s">
        <v>14110</v>
      </c>
      <c r="W49" t="s">
        <v>14092</v>
      </c>
      <c r="X49" t="s">
        <v>14116</v>
      </c>
      <c r="Y49" t="s">
        <v>14093</v>
      </c>
      <c r="Z49" t="s">
        <v>14140</v>
      </c>
      <c r="AA49" t="s">
        <v>14110</v>
      </c>
      <c r="AB49" t="s">
        <v>14118</v>
      </c>
      <c r="AC49" t="s">
        <v>14141</v>
      </c>
      <c r="AD49" t="s">
        <v>14141</v>
      </c>
      <c r="AE49" t="s">
        <v>14093</v>
      </c>
      <c r="AF49" t="s">
        <v>14211</v>
      </c>
      <c r="AH49" t="s">
        <v>14097</v>
      </c>
      <c r="AI49" s="78" t="s">
        <v>14098</v>
      </c>
      <c r="AJ49" t="s">
        <v>14123</v>
      </c>
      <c r="AK49" t="s">
        <v>14099</v>
      </c>
      <c r="AL49" t="s">
        <v>14099</v>
      </c>
      <c r="AM49" t="s">
        <v>14188</v>
      </c>
      <c r="AN49" t="s">
        <v>14110</v>
      </c>
      <c r="AO49" t="s">
        <v>14110</v>
      </c>
      <c r="AQ49" t="s">
        <v>14100</v>
      </c>
      <c r="AR49" t="s">
        <v>14100</v>
      </c>
      <c r="AS49" t="s">
        <v>14098</v>
      </c>
      <c r="AT49" t="s">
        <v>14250</v>
      </c>
      <c r="AU49" t="s">
        <v>14250</v>
      </c>
      <c r="AV49" t="s">
        <v>14250</v>
      </c>
      <c r="AW49" t="s">
        <v>14179</v>
      </c>
      <c r="AX49" t="s">
        <v>14102</v>
      </c>
      <c r="AY49" t="s">
        <v>14122</v>
      </c>
      <c r="AZ49" t="s">
        <v>14103</v>
      </c>
      <c r="BB49" t="s">
        <v>14193</v>
      </c>
      <c r="BC49" t="s">
        <v>14211</v>
      </c>
      <c r="BD49" t="s">
        <v>14211</v>
      </c>
      <c r="BE49" t="s">
        <v>14211</v>
      </c>
      <c r="BF49" t="s">
        <v>14105</v>
      </c>
      <c r="BG49" t="s">
        <v>14156</v>
      </c>
      <c r="BH49" t="s">
        <v>14156</v>
      </c>
      <c r="BI49" t="s">
        <v>14131</v>
      </c>
      <c r="BJ49" t="s">
        <v>14195</v>
      </c>
      <c r="BK49" t="s">
        <v>14195</v>
      </c>
      <c r="BL49" t="s">
        <v>14242</v>
      </c>
      <c r="BM49" t="s">
        <v>14248</v>
      </c>
      <c r="BN49" t="s">
        <v>14248</v>
      </c>
      <c r="BO49" t="s">
        <v>14110</v>
      </c>
      <c r="BP49" t="s">
        <v>14087</v>
      </c>
      <c r="BQ49" t="s">
        <v>14110</v>
      </c>
      <c r="BR49" t="s">
        <v>14110</v>
      </c>
      <c r="BS49" t="s">
        <v>14110</v>
      </c>
      <c r="BT49" t="s">
        <v>14110</v>
      </c>
      <c r="BV49" t="s">
        <v>14110</v>
      </c>
      <c r="BW49" s="52"/>
    </row>
    <row r="50" spans="1:75">
      <c r="A50">
        <v>50</v>
      </c>
      <c r="B50">
        <v>2010</v>
      </c>
      <c r="C50" t="s">
        <v>268</v>
      </c>
      <c r="D50" t="s">
        <v>374</v>
      </c>
      <c r="E50" t="s">
        <v>836</v>
      </c>
      <c r="F50" t="s">
        <v>13682</v>
      </c>
      <c r="G50">
        <v>0</v>
      </c>
      <c r="H50" t="s">
        <v>14085</v>
      </c>
      <c r="I50">
        <v>8</v>
      </c>
      <c r="J50">
        <v>12</v>
      </c>
      <c r="K50" t="s">
        <v>14133</v>
      </c>
      <c r="L50" t="s">
        <v>14171</v>
      </c>
      <c r="M50" t="s">
        <v>14250</v>
      </c>
      <c r="N50" t="s">
        <v>14332</v>
      </c>
      <c r="O50" t="s">
        <v>14111</v>
      </c>
      <c r="P50" t="s">
        <v>14156</v>
      </c>
      <c r="Q50" t="s">
        <v>14090</v>
      </c>
      <c r="R50" t="s">
        <v>14250</v>
      </c>
      <c r="S50" t="s">
        <v>14090</v>
      </c>
      <c r="T50" t="s">
        <v>14090</v>
      </c>
      <c r="U50" t="s">
        <v>14137</v>
      </c>
      <c r="V50" t="s">
        <v>14110</v>
      </c>
      <c r="W50" t="s">
        <v>14092</v>
      </c>
      <c r="X50" t="s">
        <v>14091</v>
      </c>
      <c r="Y50" t="s">
        <v>14093</v>
      </c>
      <c r="Z50" t="s">
        <v>14140</v>
      </c>
      <c r="AA50" t="s">
        <v>14110</v>
      </c>
      <c r="AB50" t="s">
        <v>14118</v>
      </c>
      <c r="AC50" t="s">
        <v>14141</v>
      </c>
      <c r="AD50" t="s">
        <v>14095</v>
      </c>
      <c r="AE50" t="s">
        <v>14093</v>
      </c>
      <c r="AF50" t="s">
        <v>14211</v>
      </c>
      <c r="AH50" t="s">
        <v>14097</v>
      </c>
      <c r="AI50" s="78" t="s">
        <v>14098</v>
      </c>
      <c r="AJ50" t="s">
        <v>14123</v>
      </c>
      <c r="AK50" t="s">
        <v>14099</v>
      </c>
      <c r="AL50" t="s">
        <v>14099</v>
      </c>
      <c r="AM50" t="s">
        <v>14188</v>
      </c>
      <c r="AN50" t="s">
        <v>14110</v>
      </c>
      <c r="AO50" t="s">
        <v>14110</v>
      </c>
      <c r="AQ50" t="s">
        <v>14100</v>
      </c>
      <c r="AR50" t="s">
        <v>14100</v>
      </c>
      <c r="AS50" t="s">
        <v>14098</v>
      </c>
      <c r="AT50" t="s">
        <v>14250</v>
      </c>
      <c r="AU50" t="s">
        <v>14250</v>
      </c>
      <c r="AV50" t="s">
        <v>14250</v>
      </c>
      <c r="AW50" t="s">
        <v>14102</v>
      </c>
      <c r="AX50" t="s">
        <v>14215</v>
      </c>
      <c r="AY50" t="s">
        <v>14238</v>
      </c>
      <c r="AZ50" t="s">
        <v>14103</v>
      </c>
      <c r="BB50" t="s">
        <v>14104</v>
      </c>
      <c r="BC50" t="s">
        <v>14211</v>
      </c>
      <c r="BD50" t="s">
        <v>14211</v>
      </c>
      <c r="BE50" t="s">
        <v>14211</v>
      </c>
      <c r="BF50" t="s">
        <v>14156</v>
      </c>
      <c r="BG50" t="s">
        <v>14156</v>
      </c>
      <c r="BH50" t="s">
        <v>14156</v>
      </c>
      <c r="BI50" t="s">
        <v>14131</v>
      </c>
      <c r="BJ50" t="s">
        <v>14195</v>
      </c>
      <c r="BK50" t="s">
        <v>14195</v>
      </c>
      <c r="BL50" t="s">
        <v>14107</v>
      </c>
      <c r="BM50" t="s">
        <v>14208</v>
      </c>
      <c r="BN50" t="s">
        <v>14248</v>
      </c>
      <c r="BO50" t="s">
        <v>14110</v>
      </c>
      <c r="BP50" t="s">
        <v>14110</v>
      </c>
      <c r="BQ50" t="s">
        <v>14110</v>
      </c>
      <c r="BR50" t="s">
        <v>14110</v>
      </c>
      <c r="BS50" t="s">
        <v>14110</v>
      </c>
      <c r="BT50" t="s">
        <v>14110</v>
      </c>
      <c r="BV50" t="s">
        <v>14110</v>
      </c>
      <c r="BW50" s="52"/>
    </row>
    <row r="51" spans="1:75">
      <c r="H51" t="s">
        <v>14108</v>
      </c>
      <c r="I51">
        <v>7</v>
      </c>
      <c r="J51">
        <v>12</v>
      </c>
      <c r="K51" t="s">
        <v>14133</v>
      </c>
      <c r="L51" t="s">
        <v>14171</v>
      </c>
      <c r="M51" t="s">
        <v>14250</v>
      </c>
      <c r="O51" t="s">
        <v>14111</v>
      </c>
      <c r="P51" t="s">
        <v>14156</v>
      </c>
      <c r="Q51" t="s">
        <v>14090</v>
      </c>
      <c r="R51" t="s">
        <v>14250</v>
      </c>
      <c r="S51" t="s">
        <v>14090</v>
      </c>
      <c r="T51" t="s">
        <v>14090</v>
      </c>
      <c r="U51" t="s">
        <v>14137</v>
      </c>
      <c r="V51" t="s">
        <v>14110</v>
      </c>
      <c r="W51" t="s">
        <v>14092</v>
      </c>
      <c r="X51" t="s">
        <v>14091</v>
      </c>
      <c r="Y51" t="s">
        <v>14093</v>
      </c>
      <c r="Z51" t="s">
        <v>14140</v>
      </c>
      <c r="AA51" t="s">
        <v>14110</v>
      </c>
      <c r="AB51" t="s">
        <v>14118</v>
      </c>
      <c r="AC51" t="s">
        <v>14141</v>
      </c>
      <c r="AD51" t="s">
        <v>14095</v>
      </c>
      <c r="AE51" t="s">
        <v>14093</v>
      </c>
      <c r="AF51" t="s">
        <v>14211</v>
      </c>
      <c r="AH51" t="s">
        <v>14097</v>
      </c>
      <c r="AI51" s="78" t="s">
        <v>14098</v>
      </c>
      <c r="AJ51" t="s">
        <v>14123</v>
      </c>
      <c r="AK51" t="s">
        <v>14099</v>
      </c>
      <c r="AL51" t="s">
        <v>14099</v>
      </c>
      <c r="AM51" t="s">
        <v>14188</v>
      </c>
      <c r="AN51" t="s">
        <v>14110</v>
      </c>
      <c r="AO51" t="s">
        <v>14110</v>
      </c>
      <c r="AQ51" t="s">
        <v>14100</v>
      </c>
      <c r="AR51" t="s">
        <v>14100</v>
      </c>
      <c r="AS51" t="s">
        <v>14098</v>
      </c>
      <c r="AT51" t="s">
        <v>14250</v>
      </c>
      <c r="AU51" t="s">
        <v>14250</v>
      </c>
      <c r="AV51" t="s">
        <v>14250</v>
      </c>
      <c r="AW51" t="s">
        <v>14102</v>
      </c>
      <c r="AX51" t="s">
        <v>14215</v>
      </c>
      <c r="AY51" t="s">
        <v>14238</v>
      </c>
      <c r="AZ51" t="s">
        <v>14103</v>
      </c>
      <c r="BB51" t="s">
        <v>14104</v>
      </c>
      <c r="BC51" t="s">
        <v>14211</v>
      </c>
      <c r="BD51" t="s">
        <v>14211</v>
      </c>
      <c r="BE51" t="s">
        <v>14211</v>
      </c>
      <c r="BF51" t="s">
        <v>14156</v>
      </c>
      <c r="BG51" t="s">
        <v>14156</v>
      </c>
      <c r="BH51" t="s">
        <v>14156</v>
      </c>
      <c r="BI51" t="s">
        <v>14131</v>
      </c>
      <c r="BJ51" t="s">
        <v>14195</v>
      </c>
      <c r="BK51" t="s">
        <v>14195</v>
      </c>
      <c r="BL51" t="s">
        <v>14107</v>
      </c>
      <c r="BM51" t="s">
        <v>14208</v>
      </c>
      <c r="BN51" t="s">
        <v>14248</v>
      </c>
      <c r="BO51" t="s">
        <v>14110</v>
      </c>
      <c r="BP51" t="s">
        <v>14110</v>
      </c>
      <c r="BQ51" t="s">
        <v>14110</v>
      </c>
      <c r="BR51" t="s">
        <v>14110</v>
      </c>
      <c r="BS51" t="s">
        <v>14110</v>
      </c>
      <c r="BT51" t="s">
        <v>14110</v>
      </c>
      <c r="BV51" t="s">
        <v>14110</v>
      </c>
      <c r="BW51" s="52"/>
    </row>
    <row r="52" spans="1:75">
      <c r="H52" t="s">
        <v>14133</v>
      </c>
      <c r="I52">
        <v>8</v>
      </c>
      <c r="K52" t="s">
        <v>14133</v>
      </c>
      <c r="L52" t="s">
        <v>14171</v>
      </c>
      <c r="M52" t="s">
        <v>14250</v>
      </c>
      <c r="O52" t="s">
        <v>14111</v>
      </c>
      <c r="P52" t="s">
        <v>14156</v>
      </c>
      <c r="Q52" t="s">
        <v>14090</v>
      </c>
      <c r="R52" t="s">
        <v>14250</v>
      </c>
      <c r="S52" t="s">
        <v>14090</v>
      </c>
      <c r="T52" t="s">
        <v>14090</v>
      </c>
      <c r="U52" t="s">
        <v>14137</v>
      </c>
      <c r="V52" t="s">
        <v>14087</v>
      </c>
      <c r="W52" t="s">
        <v>14092</v>
      </c>
      <c r="X52" t="s">
        <v>14091</v>
      </c>
      <c r="Y52" t="s">
        <v>14093</v>
      </c>
      <c r="Z52" t="s">
        <v>14140</v>
      </c>
      <c r="AA52" t="s">
        <v>14087</v>
      </c>
      <c r="AB52" t="s">
        <v>14118</v>
      </c>
      <c r="AC52" t="s">
        <v>14141</v>
      </c>
      <c r="AD52" t="s">
        <v>14141</v>
      </c>
      <c r="AE52" t="s">
        <v>14093</v>
      </c>
      <c r="AF52" t="s">
        <v>14211</v>
      </c>
      <c r="AH52" t="s">
        <v>14097</v>
      </c>
      <c r="AI52" s="78" t="s">
        <v>14098</v>
      </c>
      <c r="AJ52" t="s">
        <v>14123</v>
      </c>
      <c r="AK52" t="s">
        <v>14099</v>
      </c>
      <c r="AL52" t="s">
        <v>14099</v>
      </c>
      <c r="AM52" t="s">
        <v>14188</v>
      </c>
      <c r="AN52" t="s">
        <v>14110</v>
      </c>
      <c r="AO52" t="s">
        <v>14110</v>
      </c>
      <c r="AP52" t="s">
        <v>14333</v>
      </c>
      <c r="AQ52" t="s">
        <v>14100</v>
      </c>
      <c r="AR52" t="s">
        <v>14100</v>
      </c>
      <c r="AS52" t="s">
        <v>14098</v>
      </c>
      <c r="AT52" t="s">
        <v>14250</v>
      </c>
      <c r="AU52" t="s">
        <v>14250</v>
      </c>
      <c r="AV52" t="s">
        <v>14250</v>
      </c>
      <c r="AW52" t="s">
        <v>14215</v>
      </c>
      <c r="AX52" t="s">
        <v>14102</v>
      </c>
      <c r="AY52" t="s">
        <v>14122</v>
      </c>
      <c r="AZ52" t="s">
        <v>14103</v>
      </c>
      <c r="BA52" t="s">
        <v>14334</v>
      </c>
      <c r="BB52" t="s">
        <v>14104</v>
      </c>
      <c r="BC52" t="s">
        <v>14211</v>
      </c>
      <c r="BD52" t="s">
        <v>14211</v>
      </c>
      <c r="BE52" t="s">
        <v>14211</v>
      </c>
      <c r="BF52" t="s">
        <v>14156</v>
      </c>
      <c r="BG52" t="s">
        <v>14156</v>
      </c>
      <c r="BH52" t="s">
        <v>14156</v>
      </c>
      <c r="BI52" t="s">
        <v>14131</v>
      </c>
      <c r="BJ52" t="s">
        <v>14195</v>
      </c>
      <c r="BK52" t="s">
        <v>14195</v>
      </c>
      <c r="BL52" t="s">
        <v>14107</v>
      </c>
      <c r="BM52" t="s">
        <v>14208</v>
      </c>
      <c r="BN52" t="s">
        <v>14248</v>
      </c>
      <c r="BO52" t="s">
        <v>14110</v>
      </c>
      <c r="BP52" t="s">
        <v>14110</v>
      </c>
      <c r="BQ52" t="s">
        <v>14110</v>
      </c>
      <c r="BR52" t="s">
        <v>14110</v>
      </c>
      <c r="BS52" t="s">
        <v>14110</v>
      </c>
      <c r="BT52" t="s">
        <v>14110</v>
      </c>
      <c r="BV52" t="s">
        <v>14110</v>
      </c>
      <c r="BW52" s="52"/>
    </row>
    <row r="53" spans="1:75">
      <c r="H53" t="s">
        <v>14154</v>
      </c>
      <c r="I53">
        <v>8</v>
      </c>
      <c r="K53" t="s">
        <v>14154</v>
      </c>
      <c r="L53" t="s">
        <v>14171</v>
      </c>
      <c r="M53" t="s">
        <v>14250</v>
      </c>
      <c r="O53" t="s">
        <v>14111</v>
      </c>
      <c r="P53" t="s">
        <v>14156</v>
      </c>
      <c r="Q53" t="s">
        <v>14090</v>
      </c>
      <c r="R53" t="s">
        <v>14250</v>
      </c>
      <c r="S53" t="s">
        <v>14090</v>
      </c>
      <c r="T53" t="s">
        <v>14090</v>
      </c>
      <c r="U53" t="s">
        <v>14137</v>
      </c>
      <c r="V53" t="s">
        <v>14110</v>
      </c>
      <c r="W53" t="s">
        <v>14092</v>
      </c>
      <c r="X53" t="s">
        <v>14091</v>
      </c>
      <c r="Y53" t="s">
        <v>14093</v>
      </c>
      <c r="Z53" t="s">
        <v>14140</v>
      </c>
      <c r="AA53" t="s">
        <v>14110</v>
      </c>
      <c r="AB53" t="s">
        <v>14118</v>
      </c>
      <c r="AC53" t="s">
        <v>14141</v>
      </c>
      <c r="AD53" t="s">
        <v>14095</v>
      </c>
      <c r="AE53" t="s">
        <v>14093</v>
      </c>
      <c r="AF53" t="s">
        <v>14211</v>
      </c>
      <c r="AH53" t="s">
        <v>14097</v>
      </c>
      <c r="AI53" s="78" t="s">
        <v>14098</v>
      </c>
      <c r="AJ53" t="s">
        <v>14123</v>
      </c>
      <c r="AK53" t="s">
        <v>14099</v>
      </c>
      <c r="AL53" t="s">
        <v>14099</v>
      </c>
      <c r="AM53" t="s">
        <v>14188</v>
      </c>
      <c r="AN53" t="s">
        <v>14110</v>
      </c>
      <c r="AO53" t="s">
        <v>14110</v>
      </c>
      <c r="AP53" t="s">
        <v>14333</v>
      </c>
      <c r="AQ53" t="s">
        <v>14100</v>
      </c>
      <c r="AR53" t="s">
        <v>14100</v>
      </c>
      <c r="AS53" t="s">
        <v>14098</v>
      </c>
      <c r="AT53" t="s">
        <v>14250</v>
      </c>
      <c r="AU53" t="s">
        <v>14250</v>
      </c>
      <c r="AV53" t="s">
        <v>14250</v>
      </c>
      <c r="AW53" t="s">
        <v>14102</v>
      </c>
      <c r="AX53" t="s">
        <v>14215</v>
      </c>
      <c r="AY53" t="s">
        <v>14122</v>
      </c>
      <c r="AZ53" t="s">
        <v>14215</v>
      </c>
      <c r="BA53" t="s">
        <v>14335</v>
      </c>
      <c r="BB53" t="s">
        <v>14104</v>
      </c>
      <c r="BC53" t="s">
        <v>14211</v>
      </c>
      <c r="BD53" t="s">
        <v>14211</v>
      </c>
      <c r="BE53" t="s">
        <v>14211</v>
      </c>
      <c r="BF53" t="s">
        <v>14156</v>
      </c>
      <c r="BG53" t="s">
        <v>14156</v>
      </c>
      <c r="BH53" t="s">
        <v>14156</v>
      </c>
      <c r="BI53" t="s">
        <v>14131</v>
      </c>
      <c r="BJ53" t="s">
        <v>14195</v>
      </c>
      <c r="BK53" t="s">
        <v>14195</v>
      </c>
      <c r="BL53" t="s">
        <v>14107</v>
      </c>
      <c r="BM53" t="s">
        <v>14208</v>
      </c>
      <c r="BN53" t="s">
        <v>14248</v>
      </c>
      <c r="BO53" t="s">
        <v>14110</v>
      </c>
      <c r="BP53" t="s">
        <v>14110</v>
      </c>
      <c r="BQ53" t="s">
        <v>14110</v>
      </c>
      <c r="BR53" t="s">
        <v>14110</v>
      </c>
      <c r="BS53" t="s">
        <v>14110</v>
      </c>
      <c r="BT53" t="s">
        <v>14110</v>
      </c>
      <c r="BV53" t="s">
        <v>14110</v>
      </c>
      <c r="BW53" s="52"/>
    </row>
    <row r="54" spans="1:75">
      <c r="A54">
        <v>51</v>
      </c>
      <c r="B54">
        <v>2010</v>
      </c>
      <c r="C54" t="s">
        <v>839</v>
      </c>
      <c r="D54" t="s">
        <v>840</v>
      </c>
      <c r="E54" t="s">
        <v>766</v>
      </c>
      <c r="F54" t="s">
        <v>13683</v>
      </c>
      <c r="G54">
        <v>0</v>
      </c>
      <c r="H54" t="s">
        <v>14085</v>
      </c>
      <c r="I54">
        <v>3</v>
      </c>
      <c r="K54" t="s">
        <v>14085</v>
      </c>
      <c r="L54" t="s">
        <v>14109</v>
      </c>
      <c r="M54" t="s">
        <v>14110</v>
      </c>
      <c r="O54" t="s">
        <v>14088</v>
      </c>
      <c r="P54" t="s">
        <v>14089</v>
      </c>
      <c r="Q54" t="s">
        <v>14090</v>
      </c>
      <c r="R54" t="s">
        <v>14250</v>
      </c>
      <c r="S54" t="s">
        <v>14090</v>
      </c>
      <c r="T54" t="s">
        <v>14090</v>
      </c>
      <c r="U54" t="s">
        <v>14091</v>
      </c>
      <c r="V54" t="s">
        <v>14087</v>
      </c>
      <c r="W54" t="s">
        <v>14092</v>
      </c>
      <c r="X54" t="s">
        <v>14116</v>
      </c>
      <c r="Y54" t="s">
        <v>14093</v>
      </c>
      <c r="Z54" t="s">
        <v>14116</v>
      </c>
      <c r="AA54" t="s">
        <v>14110</v>
      </c>
      <c r="AB54" t="s">
        <v>14118</v>
      </c>
      <c r="AC54" t="s">
        <v>14141</v>
      </c>
      <c r="AD54" t="s">
        <v>14141</v>
      </c>
      <c r="AE54" t="s">
        <v>14093</v>
      </c>
      <c r="AF54" t="s">
        <v>14211</v>
      </c>
      <c r="AH54" t="s">
        <v>14121</v>
      </c>
      <c r="AI54" s="78" t="s">
        <v>14098</v>
      </c>
      <c r="AJ54" t="s">
        <v>14123</v>
      </c>
      <c r="AK54" t="s">
        <v>14124</v>
      </c>
      <c r="AL54" t="s">
        <v>14124</v>
      </c>
      <c r="AM54" t="s">
        <v>14124</v>
      </c>
      <c r="AN54" t="s">
        <v>14110</v>
      </c>
      <c r="AO54" t="s">
        <v>14110</v>
      </c>
      <c r="AQ54" t="s">
        <v>14229</v>
      </c>
      <c r="AR54" t="s">
        <v>14229</v>
      </c>
      <c r="AS54" t="s">
        <v>14098</v>
      </c>
      <c r="AT54" t="s">
        <v>14203</v>
      </c>
      <c r="AU54" t="s">
        <v>14203</v>
      </c>
      <c r="AV54" t="s">
        <v>14087</v>
      </c>
      <c r="AW54" t="s">
        <v>14127</v>
      </c>
      <c r="AX54" t="s">
        <v>14127</v>
      </c>
      <c r="AY54" t="s">
        <v>14098</v>
      </c>
      <c r="AZ54" t="s">
        <v>14103</v>
      </c>
      <c r="BA54" t="s">
        <v>14336</v>
      </c>
      <c r="BB54" t="s">
        <v>14104</v>
      </c>
      <c r="BC54" t="s">
        <v>14211</v>
      </c>
      <c r="BD54" t="s">
        <v>14211</v>
      </c>
      <c r="BE54" t="s">
        <v>14211</v>
      </c>
      <c r="BF54" t="s">
        <v>14156</v>
      </c>
      <c r="BG54" t="s">
        <v>14156</v>
      </c>
      <c r="BH54" t="s">
        <v>14156</v>
      </c>
      <c r="BI54" t="s">
        <v>14106</v>
      </c>
      <c r="BJ54" t="s">
        <v>14195</v>
      </c>
      <c r="BK54" t="s">
        <v>14195</v>
      </c>
      <c r="BL54" t="s">
        <v>14225</v>
      </c>
      <c r="BM54" t="s">
        <v>14248</v>
      </c>
      <c r="BN54" t="s">
        <v>14248</v>
      </c>
      <c r="BO54" t="s">
        <v>14110</v>
      </c>
      <c r="BP54" t="s">
        <v>14110</v>
      </c>
      <c r="BQ54" t="s">
        <v>14110</v>
      </c>
      <c r="BR54" t="s">
        <v>14110</v>
      </c>
      <c r="BS54" t="s">
        <v>14110</v>
      </c>
      <c r="BT54" t="s">
        <v>14110</v>
      </c>
      <c r="BV54" t="s">
        <v>14110</v>
      </c>
      <c r="BW54" s="52"/>
    </row>
    <row r="55" spans="1:75">
      <c r="A55">
        <v>54</v>
      </c>
      <c r="B55">
        <v>2011</v>
      </c>
      <c r="C55" t="s">
        <v>34</v>
      </c>
      <c r="D55" t="s">
        <v>35</v>
      </c>
      <c r="E55" t="s">
        <v>639</v>
      </c>
      <c r="F55" t="s">
        <v>13684</v>
      </c>
      <c r="G55">
        <v>0</v>
      </c>
      <c r="H55" t="s">
        <v>14085</v>
      </c>
      <c r="I55">
        <v>3</v>
      </c>
      <c r="K55" t="s">
        <v>14085</v>
      </c>
      <c r="L55" t="s">
        <v>14155</v>
      </c>
      <c r="M55" t="s">
        <v>14250</v>
      </c>
      <c r="O55" t="s">
        <v>14088</v>
      </c>
      <c r="P55" t="s">
        <v>14089</v>
      </c>
      <c r="Q55" t="s">
        <v>14113</v>
      </c>
      <c r="R55" t="s">
        <v>14250</v>
      </c>
      <c r="S55" t="s">
        <v>14113</v>
      </c>
      <c r="T55" t="s">
        <v>14090</v>
      </c>
      <c r="U55" t="s">
        <v>14137</v>
      </c>
      <c r="V55" t="s">
        <v>14110</v>
      </c>
      <c r="W55" t="s">
        <v>14092</v>
      </c>
      <c r="X55" t="s">
        <v>14116</v>
      </c>
      <c r="Y55" t="s">
        <v>14093</v>
      </c>
      <c r="Z55" t="s">
        <v>14140</v>
      </c>
      <c r="AA55" t="s">
        <v>14110</v>
      </c>
      <c r="AB55" t="s">
        <v>14118</v>
      </c>
      <c r="AC55" t="s">
        <v>14141</v>
      </c>
      <c r="AD55" t="s">
        <v>14141</v>
      </c>
      <c r="AE55" t="s">
        <v>14093</v>
      </c>
      <c r="AF55" t="s">
        <v>14211</v>
      </c>
      <c r="AH55" t="s">
        <v>14121</v>
      </c>
      <c r="AI55" s="78" t="s">
        <v>14098</v>
      </c>
      <c r="AJ55" t="s">
        <v>14123</v>
      </c>
      <c r="AK55" t="s">
        <v>14099</v>
      </c>
      <c r="AL55" t="s">
        <v>14099</v>
      </c>
      <c r="AM55" t="s">
        <v>14188</v>
      </c>
      <c r="AN55" t="s">
        <v>14110</v>
      </c>
      <c r="AO55" t="s">
        <v>14087</v>
      </c>
      <c r="AQ55" t="s">
        <v>14100</v>
      </c>
      <c r="AR55" t="s">
        <v>14100</v>
      </c>
      <c r="AS55" t="s">
        <v>14098</v>
      </c>
      <c r="AT55" t="s">
        <v>14250</v>
      </c>
      <c r="AU55" t="s">
        <v>14250</v>
      </c>
      <c r="AV55" t="s">
        <v>14250</v>
      </c>
      <c r="AW55" t="s">
        <v>14215</v>
      </c>
      <c r="AX55" t="s">
        <v>14102</v>
      </c>
      <c r="AY55" t="s">
        <v>14238</v>
      </c>
      <c r="AZ55" t="s">
        <v>14103</v>
      </c>
      <c r="BB55" t="s">
        <v>14104</v>
      </c>
      <c r="BC55" t="s">
        <v>14150</v>
      </c>
      <c r="BD55" t="s">
        <v>14181</v>
      </c>
      <c r="BE55" t="s">
        <v>14193</v>
      </c>
      <c r="BF55" t="s">
        <v>14130</v>
      </c>
      <c r="BG55" t="s">
        <v>14156</v>
      </c>
      <c r="BH55" t="s">
        <v>14156</v>
      </c>
      <c r="BI55" t="s">
        <v>14106</v>
      </c>
      <c r="BJ55" t="s">
        <v>14195</v>
      </c>
      <c r="BK55" t="s">
        <v>14195</v>
      </c>
      <c r="BL55" t="s">
        <v>14153</v>
      </c>
      <c r="BM55" t="s">
        <v>14248</v>
      </c>
      <c r="BN55" t="s">
        <v>14248</v>
      </c>
      <c r="BO55" t="s">
        <v>14110</v>
      </c>
      <c r="BP55" t="s">
        <v>14110</v>
      </c>
      <c r="BQ55" t="s">
        <v>14110</v>
      </c>
      <c r="BR55" t="s">
        <v>14110</v>
      </c>
      <c r="BS55" t="s">
        <v>14110</v>
      </c>
      <c r="BT55" t="s">
        <v>14110</v>
      </c>
      <c r="BV55" t="s">
        <v>14110</v>
      </c>
      <c r="BW55" s="52"/>
    </row>
    <row r="56" spans="1:75">
      <c r="H56" t="s">
        <v>14085</v>
      </c>
      <c r="I56">
        <v>3</v>
      </c>
      <c r="K56" t="s">
        <v>14085</v>
      </c>
      <c r="L56" t="s">
        <v>14155</v>
      </c>
      <c r="M56" t="s">
        <v>14250</v>
      </c>
      <c r="O56" t="s">
        <v>14088</v>
      </c>
      <c r="P56" t="s">
        <v>14112</v>
      </c>
      <c r="Q56" t="s">
        <v>14113</v>
      </c>
      <c r="R56" t="s">
        <v>14250</v>
      </c>
      <c r="S56" t="s">
        <v>14113</v>
      </c>
      <c r="T56" t="s">
        <v>14090</v>
      </c>
      <c r="U56" t="s">
        <v>14137</v>
      </c>
      <c r="V56" t="s">
        <v>14110</v>
      </c>
      <c r="W56" t="s">
        <v>14092</v>
      </c>
      <c r="X56" t="s">
        <v>14116</v>
      </c>
      <c r="Y56" t="s">
        <v>14139</v>
      </c>
      <c r="Z56" t="s">
        <v>14140</v>
      </c>
      <c r="AA56" t="s">
        <v>14110</v>
      </c>
      <c r="AB56" t="s">
        <v>14118</v>
      </c>
      <c r="AC56" t="s">
        <v>14141</v>
      </c>
      <c r="AD56" t="s">
        <v>14141</v>
      </c>
      <c r="AE56" t="s">
        <v>14093</v>
      </c>
      <c r="AF56" t="s">
        <v>14211</v>
      </c>
      <c r="AH56" t="s">
        <v>14121</v>
      </c>
      <c r="AI56" s="78" t="s">
        <v>14098</v>
      </c>
      <c r="AJ56" t="s">
        <v>14123</v>
      </c>
      <c r="AK56" t="s">
        <v>14099</v>
      </c>
      <c r="AL56" t="s">
        <v>14099</v>
      </c>
      <c r="AM56" t="s">
        <v>14188</v>
      </c>
      <c r="AN56" t="s">
        <v>14110</v>
      </c>
      <c r="AO56" t="s">
        <v>14110</v>
      </c>
      <c r="AQ56" t="s">
        <v>14100</v>
      </c>
      <c r="AR56" t="s">
        <v>14100</v>
      </c>
      <c r="AS56" t="s">
        <v>14098</v>
      </c>
      <c r="AT56" t="s">
        <v>14250</v>
      </c>
      <c r="AU56" t="s">
        <v>14250</v>
      </c>
      <c r="AV56" t="s">
        <v>14250</v>
      </c>
      <c r="AW56" t="s">
        <v>14215</v>
      </c>
      <c r="AX56" t="s">
        <v>14165</v>
      </c>
      <c r="AY56" t="s">
        <v>14122</v>
      </c>
      <c r="AZ56" t="s">
        <v>14128</v>
      </c>
      <c r="BB56" t="s">
        <v>14150</v>
      </c>
      <c r="BC56" t="s">
        <v>14211</v>
      </c>
      <c r="BD56" t="s">
        <v>14211</v>
      </c>
      <c r="BE56" t="s">
        <v>14211</v>
      </c>
      <c r="BF56" t="s">
        <v>14130</v>
      </c>
      <c r="BG56" t="s">
        <v>14156</v>
      </c>
      <c r="BH56" t="s">
        <v>14156</v>
      </c>
      <c r="BI56" t="s">
        <v>14106</v>
      </c>
      <c r="BJ56" t="s">
        <v>14195</v>
      </c>
      <c r="BK56" t="s">
        <v>14195</v>
      </c>
      <c r="BL56" t="s">
        <v>14242</v>
      </c>
      <c r="BM56" t="s">
        <v>14248</v>
      </c>
      <c r="BN56" t="s">
        <v>14248</v>
      </c>
      <c r="BO56" t="s">
        <v>14110</v>
      </c>
      <c r="BP56" t="s">
        <v>14110</v>
      </c>
      <c r="BQ56" t="s">
        <v>14110</v>
      </c>
      <c r="BR56" t="s">
        <v>14110</v>
      </c>
      <c r="BS56" t="s">
        <v>14110</v>
      </c>
      <c r="BT56" t="s">
        <v>14110</v>
      </c>
      <c r="BV56" t="s">
        <v>14110</v>
      </c>
      <c r="BW56" s="52"/>
    </row>
    <row r="57" spans="1:75">
      <c r="A57">
        <v>57</v>
      </c>
      <c r="B57">
        <v>2011</v>
      </c>
      <c r="C57" t="s">
        <v>80</v>
      </c>
      <c r="D57" t="s">
        <v>81</v>
      </c>
      <c r="E57" t="s">
        <v>675</v>
      </c>
      <c r="F57" t="s">
        <v>13687</v>
      </c>
      <c r="G57">
        <v>0</v>
      </c>
      <c r="H57" t="s">
        <v>14085</v>
      </c>
      <c r="I57">
        <v>8</v>
      </c>
      <c r="K57" t="s">
        <v>14085</v>
      </c>
      <c r="L57" t="s">
        <v>14171</v>
      </c>
      <c r="M57" t="s">
        <v>14250</v>
      </c>
      <c r="O57" t="s">
        <v>14088</v>
      </c>
      <c r="P57" t="s">
        <v>14156</v>
      </c>
      <c r="Q57" t="s">
        <v>14090</v>
      </c>
      <c r="R57" t="s">
        <v>14090</v>
      </c>
      <c r="S57" t="s">
        <v>14090</v>
      </c>
      <c r="T57" t="s">
        <v>14090</v>
      </c>
      <c r="U57" t="s">
        <v>14137</v>
      </c>
      <c r="V57" t="s">
        <v>14110</v>
      </c>
      <c r="W57" t="s">
        <v>14092</v>
      </c>
      <c r="X57" t="s">
        <v>14116</v>
      </c>
      <c r="Y57" t="s">
        <v>14093</v>
      </c>
      <c r="Z57" t="s">
        <v>14140</v>
      </c>
      <c r="AA57" t="s">
        <v>14110</v>
      </c>
      <c r="AB57" t="s">
        <v>14118</v>
      </c>
      <c r="AC57" t="s">
        <v>14141</v>
      </c>
      <c r="AD57" t="s">
        <v>14141</v>
      </c>
      <c r="AE57" t="s">
        <v>14093</v>
      </c>
      <c r="AF57" t="s">
        <v>14211</v>
      </c>
      <c r="AH57" t="s">
        <v>14097</v>
      </c>
      <c r="AI57" s="78" t="s">
        <v>14098</v>
      </c>
      <c r="AJ57" t="s">
        <v>14123</v>
      </c>
      <c r="AK57" t="s">
        <v>14099</v>
      </c>
      <c r="AL57" t="s">
        <v>14099</v>
      </c>
      <c r="AM57" t="s">
        <v>14188</v>
      </c>
      <c r="AN57" t="s">
        <v>14110</v>
      </c>
      <c r="AO57" t="s">
        <v>14110</v>
      </c>
      <c r="AQ57" t="s">
        <v>14100</v>
      </c>
      <c r="AR57" t="s">
        <v>14100</v>
      </c>
      <c r="AS57" t="s">
        <v>14098</v>
      </c>
      <c r="AT57" t="s">
        <v>14250</v>
      </c>
      <c r="AU57" t="s">
        <v>14250</v>
      </c>
      <c r="AV57" t="s">
        <v>14250</v>
      </c>
      <c r="AW57" t="s">
        <v>14102</v>
      </c>
      <c r="AX57" t="s">
        <v>14127</v>
      </c>
      <c r="AY57" t="s">
        <v>14122</v>
      </c>
      <c r="AZ57" t="s">
        <v>14103</v>
      </c>
      <c r="BB57" t="s">
        <v>14104</v>
      </c>
      <c r="BC57" t="s">
        <v>14211</v>
      </c>
      <c r="BD57" t="s">
        <v>14211</v>
      </c>
      <c r="BE57" t="s">
        <v>14211</v>
      </c>
      <c r="BF57" t="s">
        <v>14156</v>
      </c>
      <c r="BG57" t="s">
        <v>14156</v>
      </c>
      <c r="BH57" t="s">
        <v>14156</v>
      </c>
      <c r="BI57" t="s">
        <v>14131</v>
      </c>
      <c r="BJ57" t="s">
        <v>14195</v>
      </c>
      <c r="BK57" t="s">
        <v>14195</v>
      </c>
      <c r="BL57" t="s">
        <v>14107</v>
      </c>
      <c r="BM57" t="s">
        <v>14132</v>
      </c>
      <c r="BN57" t="s">
        <v>14248</v>
      </c>
      <c r="BO57" t="s">
        <v>14110</v>
      </c>
      <c r="BP57" t="s">
        <v>14110</v>
      </c>
      <c r="BQ57" t="s">
        <v>14110</v>
      </c>
      <c r="BR57" t="s">
        <v>14110</v>
      </c>
      <c r="BS57" t="s">
        <v>14110</v>
      </c>
      <c r="BT57" t="s">
        <v>14110</v>
      </c>
      <c r="BV57" t="s">
        <v>14110</v>
      </c>
      <c r="BW57" s="52"/>
    </row>
    <row r="58" spans="1:75">
      <c r="H58" t="s">
        <v>14108</v>
      </c>
      <c r="I58">
        <v>8</v>
      </c>
      <c r="K58" t="s">
        <v>14133</v>
      </c>
      <c r="L58" t="s">
        <v>14171</v>
      </c>
      <c r="M58" t="s">
        <v>14250</v>
      </c>
      <c r="O58" t="s">
        <v>14111</v>
      </c>
      <c r="P58" t="s">
        <v>14156</v>
      </c>
      <c r="Q58" t="s">
        <v>14090</v>
      </c>
      <c r="R58" t="s">
        <v>14090</v>
      </c>
      <c r="S58" t="s">
        <v>14090</v>
      </c>
      <c r="T58" t="s">
        <v>14090</v>
      </c>
      <c r="U58" t="s">
        <v>14137</v>
      </c>
      <c r="V58" t="s">
        <v>14110</v>
      </c>
      <c r="W58" t="s">
        <v>14092</v>
      </c>
      <c r="X58" t="s">
        <v>14091</v>
      </c>
      <c r="Y58" t="s">
        <v>14093</v>
      </c>
      <c r="Z58" t="s">
        <v>14140</v>
      </c>
      <c r="AA58" t="s">
        <v>14110</v>
      </c>
      <c r="AB58" t="s">
        <v>14118</v>
      </c>
      <c r="AC58" t="s">
        <v>14141</v>
      </c>
      <c r="AD58" t="s">
        <v>14095</v>
      </c>
      <c r="AE58" t="s">
        <v>14093</v>
      </c>
      <c r="AF58" t="s">
        <v>14211</v>
      </c>
      <c r="AH58" t="s">
        <v>14097</v>
      </c>
      <c r="AI58" s="78" t="s">
        <v>14098</v>
      </c>
      <c r="AJ58" t="s">
        <v>14123</v>
      </c>
      <c r="AK58" t="s">
        <v>14099</v>
      </c>
      <c r="AL58" t="s">
        <v>14099</v>
      </c>
      <c r="AM58" t="s">
        <v>14188</v>
      </c>
      <c r="AN58" t="s">
        <v>14110</v>
      </c>
      <c r="AO58" t="s">
        <v>14110</v>
      </c>
      <c r="AP58" t="s">
        <v>14333</v>
      </c>
      <c r="AQ58" t="s">
        <v>14100</v>
      </c>
      <c r="AR58" t="s">
        <v>14100</v>
      </c>
      <c r="AS58" t="s">
        <v>14098</v>
      </c>
      <c r="AT58" t="s">
        <v>14250</v>
      </c>
      <c r="AU58" t="s">
        <v>14250</v>
      </c>
      <c r="AV58" t="s">
        <v>14250</v>
      </c>
      <c r="AW58" t="s">
        <v>14102</v>
      </c>
      <c r="AX58" t="s">
        <v>14215</v>
      </c>
      <c r="AY58" t="s">
        <v>14122</v>
      </c>
      <c r="AZ58" t="s">
        <v>14215</v>
      </c>
      <c r="BB58" t="s">
        <v>14104</v>
      </c>
      <c r="BC58" t="s">
        <v>14211</v>
      </c>
      <c r="BD58" t="s">
        <v>14211</v>
      </c>
      <c r="BE58" t="s">
        <v>14211</v>
      </c>
      <c r="BF58" t="s">
        <v>14156</v>
      </c>
      <c r="BG58" t="s">
        <v>14156</v>
      </c>
      <c r="BH58" t="s">
        <v>14156</v>
      </c>
      <c r="BI58" t="s">
        <v>14131</v>
      </c>
      <c r="BJ58" t="s">
        <v>14195</v>
      </c>
      <c r="BK58" t="s">
        <v>14195</v>
      </c>
      <c r="BL58" t="s">
        <v>14107</v>
      </c>
      <c r="BM58" t="s">
        <v>14132</v>
      </c>
      <c r="BN58" t="s">
        <v>14248</v>
      </c>
      <c r="BO58" t="s">
        <v>14110</v>
      </c>
      <c r="BP58" t="s">
        <v>14110</v>
      </c>
      <c r="BQ58" t="s">
        <v>14110</v>
      </c>
      <c r="BR58" t="s">
        <v>14110</v>
      </c>
      <c r="BS58" t="s">
        <v>14110</v>
      </c>
      <c r="BT58" t="s">
        <v>14110</v>
      </c>
      <c r="BV58" t="s">
        <v>14110</v>
      </c>
      <c r="BW58" s="52"/>
    </row>
    <row r="59" spans="1:75">
      <c r="H59" t="s">
        <v>14133</v>
      </c>
      <c r="I59">
        <v>12</v>
      </c>
      <c r="K59" t="s">
        <v>14154</v>
      </c>
      <c r="L59" t="s">
        <v>14171</v>
      </c>
      <c r="M59" t="s">
        <v>14250</v>
      </c>
      <c r="O59" t="s">
        <v>14111</v>
      </c>
      <c r="P59" t="s">
        <v>14156</v>
      </c>
      <c r="Q59" t="s">
        <v>14090</v>
      </c>
      <c r="R59" t="s">
        <v>14090</v>
      </c>
      <c r="S59" t="s">
        <v>14090</v>
      </c>
      <c r="T59" t="s">
        <v>14090</v>
      </c>
      <c r="U59" t="s">
        <v>14137</v>
      </c>
      <c r="V59" t="s">
        <v>14110</v>
      </c>
      <c r="W59" t="s">
        <v>14092</v>
      </c>
      <c r="X59" t="s">
        <v>14091</v>
      </c>
      <c r="Y59" t="s">
        <v>14093</v>
      </c>
      <c r="Z59" t="s">
        <v>14140</v>
      </c>
      <c r="AA59" t="s">
        <v>14110</v>
      </c>
      <c r="AB59" t="s">
        <v>14095</v>
      </c>
      <c r="AC59" t="s">
        <v>14141</v>
      </c>
      <c r="AD59" t="s">
        <v>14141</v>
      </c>
      <c r="AE59" t="s">
        <v>14093</v>
      </c>
      <c r="AF59" t="s">
        <v>14211</v>
      </c>
      <c r="AH59" t="s">
        <v>14097</v>
      </c>
      <c r="AI59" s="78" t="s">
        <v>14098</v>
      </c>
      <c r="AJ59" t="s">
        <v>14123</v>
      </c>
      <c r="AK59" t="s">
        <v>14099</v>
      </c>
      <c r="AL59" t="s">
        <v>14099</v>
      </c>
      <c r="AM59" t="s">
        <v>14188</v>
      </c>
      <c r="AN59" t="s">
        <v>14110</v>
      </c>
      <c r="AO59" t="s">
        <v>14110</v>
      </c>
      <c r="AP59" t="s">
        <v>14333</v>
      </c>
      <c r="AQ59" t="s">
        <v>14100</v>
      </c>
      <c r="AR59" t="s">
        <v>14100</v>
      </c>
      <c r="AS59" t="s">
        <v>14098</v>
      </c>
      <c r="AT59" t="s">
        <v>14250</v>
      </c>
      <c r="AU59" t="s">
        <v>14250</v>
      </c>
      <c r="AV59" t="s">
        <v>14250</v>
      </c>
      <c r="AW59" t="s">
        <v>14102</v>
      </c>
      <c r="AX59" t="s">
        <v>14215</v>
      </c>
      <c r="AY59" t="s">
        <v>14122</v>
      </c>
      <c r="AZ59" t="s">
        <v>14215</v>
      </c>
      <c r="BB59" t="s">
        <v>14104</v>
      </c>
      <c r="BC59" t="s">
        <v>14211</v>
      </c>
      <c r="BD59" t="s">
        <v>14211</v>
      </c>
      <c r="BE59" t="s">
        <v>14211</v>
      </c>
      <c r="BF59" t="s">
        <v>14156</v>
      </c>
      <c r="BG59" t="s">
        <v>14156</v>
      </c>
      <c r="BH59" t="s">
        <v>14156</v>
      </c>
      <c r="BI59" t="s">
        <v>14131</v>
      </c>
      <c r="BJ59" t="s">
        <v>14195</v>
      </c>
      <c r="BK59" t="s">
        <v>14195</v>
      </c>
      <c r="BL59" t="s">
        <v>14107</v>
      </c>
      <c r="BM59" t="s">
        <v>14132</v>
      </c>
      <c r="BN59" t="s">
        <v>14248</v>
      </c>
      <c r="BO59" t="s">
        <v>14110</v>
      </c>
      <c r="BP59" t="s">
        <v>14110</v>
      </c>
      <c r="BQ59" t="s">
        <v>14110</v>
      </c>
      <c r="BR59" t="s">
        <v>14110</v>
      </c>
      <c r="BS59" t="s">
        <v>14110</v>
      </c>
      <c r="BT59" t="s">
        <v>14110</v>
      </c>
      <c r="BV59" t="s">
        <v>14110</v>
      </c>
      <c r="BW59" s="52"/>
    </row>
    <row r="60" spans="1:75">
      <c r="A60">
        <v>60</v>
      </c>
      <c r="B60">
        <v>2011</v>
      </c>
      <c r="C60" t="s">
        <v>317</v>
      </c>
      <c r="D60" t="s">
        <v>318</v>
      </c>
      <c r="E60" t="s">
        <v>712</v>
      </c>
      <c r="F60" t="s">
        <v>13688</v>
      </c>
      <c r="G60">
        <v>0</v>
      </c>
      <c r="H60" t="s">
        <v>14085</v>
      </c>
      <c r="I60">
        <v>8</v>
      </c>
      <c r="K60" t="s">
        <v>14133</v>
      </c>
      <c r="L60" t="s">
        <v>14086</v>
      </c>
      <c r="M60" t="s">
        <v>14087</v>
      </c>
      <c r="O60" t="s">
        <v>14111</v>
      </c>
      <c r="P60" t="s">
        <v>14156</v>
      </c>
      <c r="Q60" t="s">
        <v>14090</v>
      </c>
      <c r="R60" t="s">
        <v>14113</v>
      </c>
      <c r="S60" t="s">
        <v>14090</v>
      </c>
      <c r="T60" t="s">
        <v>14090</v>
      </c>
      <c r="U60" t="s">
        <v>14091</v>
      </c>
      <c r="V60" t="s">
        <v>14110</v>
      </c>
      <c r="W60" t="s">
        <v>14092</v>
      </c>
      <c r="X60" t="s">
        <v>14091</v>
      </c>
      <c r="Y60" t="s">
        <v>14093</v>
      </c>
      <c r="Z60" t="s">
        <v>14140</v>
      </c>
      <c r="AA60" t="s">
        <v>14110</v>
      </c>
      <c r="AB60" t="s">
        <v>14118</v>
      </c>
      <c r="AC60" t="s">
        <v>14141</v>
      </c>
      <c r="AD60" t="s">
        <v>14141</v>
      </c>
      <c r="AE60" t="s">
        <v>14093</v>
      </c>
      <c r="AF60" t="s">
        <v>14211</v>
      </c>
      <c r="AH60" t="s">
        <v>14097</v>
      </c>
      <c r="AI60" s="78" t="s">
        <v>14122</v>
      </c>
      <c r="AJ60" t="s">
        <v>14123</v>
      </c>
      <c r="AK60" t="s">
        <v>14162</v>
      </c>
      <c r="AL60" t="s">
        <v>14162</v>
      </c>
      <c r="AM60" t="s">
        <v>14188</v>
      </c>
      <c r="AN60" t="s">
        <v>14087</v>
      </c>
      <c r="AO60" t="s">
        <v>14110</v>
      </c>
      <c r="AP60" t="s">
        <v>14337</v>
      </c>
      <c r="AQ60" t="s">
        <v>14100</v>
      </c>
      <c r="AR60" t="s">
        <v>14100</v>
      </c>
      <c r="AS60" t="s">
        <v>14098</v>
      </c>
      <c r="AT60" t="s">
        <v>14222</v>
      </c>
      <c r="AU60" t="s">
        <v>14222</v>
      </c>
      <c r="AV60" t="s">
        <v>14250</v>
      </c>
      <c r="AW60" t="s">
        <v>14102</v>
      </c>
      <c r="AX60" t="s">
        <v>14215</v>
      </c>
      <c r="AY60" t="s">
        <v>14122</v>
      </c>
      <c r="AZ60" t="s">
        <v>14240</v>
      </c>
      <c r="BA60" t="s">
        <v>14338</v>
      </c>
      <c r="BB60" t="s">
        <v>14104</v>
      </c>
      <c r="BC60" t="s">
        <v>14211</v>
      </c>
      <c r="BD60" t="s">
        <v>14211</v>
      </c>
      <c r="BE60" t="s">
        <v>14211</v>
      </c>
      <c r="BF60" t="s">
        <v>14156</v>
      </c>
      <c r="BG60" t="s">
        <v>14156</v>
      </c>
      <c r="BH60" t="s">
        <v>14156</v>
      </c>
      <c r="BI60" t="s">
        <v>14131</v>
      </c>
      <c r="BJ60" t="s">
        <v>14195</v>
      </c>
      <c r="BK60" t="s">
        <v>14195</v>
      </c>
      <c r="BL60" t="s">
        <v>14242</v>
      </c>
      <c r="BM60" t="s">
        <v>14248</v>
      </c>
      <c r="BN60" t="s">
        <v>14248</v>
      </c>
      <c r="BO60" t="s">
        <v>14110</v>
      </c>
      <c r="BP60" t="s">
        <v>14110</v>
      </c>
      <c r="BQ60" t="s">
        <v>14110</v>
      </c>
      <c r="BR60" t="s">
        <v>14110</v>
      </c>
      <c r="BS60" t="s">
        <v>14110</v>
      </c>
      <c r="BT60" t="s">
        <v>14110</v>
      </c>
      <c r="BV60" t="s">
        <v>14110</v>
      </c>
      <c r="BW60" s="52"/>
    </row>
    <row r="61" spans="1:75">
      <c r="A61">
        <v>62</v>
      </c>
      <c r="B61">
        <v>2011</v>
      </c>
      <c r="C61" t="s">
        <v>349</v>
      </c>
      <c r="D61" t="s">
        <v>350</v>
      </c>
      <c r="E61" t="s">
        <v>928</v>
      </c>
      <c r="F61" t="s">
        <v>13691</v>
      </c>
      <c r="G61">
        <v>0</v>
      </c>
      <c r="H61" t="s">
        <v>14085</v>
      </c>
      <c r="I61">
        <v>6</v>
      </c>
      <c r="K61" t="s">
        <v>14108</v>
      </c>
      <c r="L61" t="s">
        <v>14171</v>
      </c>
      <c r="M61" t="s">
        <v>14250</v>
      </c>
      <c r="O61" t="s">
        <v>14135</v>
      </c>
      <c r="P61" t="s">
        <v>14112</v>
      </c>
      <c r="Q61" t="s">
        <v>14113</v>
      </c>
      <c r="R61" t="s">
        <v>14250</v>
      </c>
      <c r="S61" t="s">
        <v>14113</v>
      </c>
      <c r="T61" t="s">
        <v>14113</v>
      </c>
      <c r="U61" t="s">
        <v>14137</v>
      </c>
      <c r="V61" t="s">
        <v>14110</v>
      </c>
      <c r="W61" t="s">
        <v>14092</v>
      </c>
      <c r="X61" t="s">
        <v>14116</v>
      </c>
      <c r="Y61" t="s">
        <v>14139</v>
      </c>
      <c r="Z61" t="s">
        <v>14094</v>
      </c>
      <c r="AA61" t="s">
        <v>14110</v>
      </c>
      <c r="AB61" t="s">
        <v>14118</v>
      </c>
      <c r="AC61" t="s">
        <v>14141</v>
      </c>
      <c r="AD61" t="s">
        <v>14141</v>
      </c>
      <c r="AE61" t="s">
        <v>14093</v>
      </c>
      <c r="AF61" t="s">
        <v>14219</v>
      </c>
      <c r="AH61" t="s">
        <v>14097</v>
      </c>
      <c r="AI61" s="78" t="s">
        <v>14122</v>
      </c>
      <c r="AJ61" t="s">
        <v>14123</v>
      </c>
      <c r="AK61" t="s">
        <v>14099</v>
      </c>
      <c r="AL61" t="s">
        <v>14220</v>
      </c>
      <c r="AM61" t="s">
        <v>14099</v>
      </c>
      <c r="AN61" t="s">
        <v>14110</v>
      </c>
      <c r="AO61" t="s">
        <v>14110</v>
      </c>
      <c r="AQ61" t="s">
        <v>14125</v>
      </c>
      <c r="AR61" t="s">
        <v>14100</v>
      </c>
      <c r="AS61" t="s">
        <v>14122</v>
      </c>
      <c r="AT61" t="s">
        <v>14250</v>
      </c>
      <c r="AU61" t="s">
        <v>14250</v>
      </c>
      <c r="AV61" t="s">
        <v>14250</v>
      </c>
      <c r="AW61" t="s">
        <v>14102</v>
      </c>
      <c r="AX61" t="s">
        <v>14102</v>
      </c>
      <c r="AY61" t="s">
        <v>14122</v>
      </c>
      <c r="AZ61" t="s">
        <v>14103</v>
      </c>
      <c r="BB61" t="s">
        <v>14104</v>
      </c>
      <c r="BC61" t="s">
        <v>14150</v>
      </c>
      <c r="BD61" t="s">
        <v>14211</v>
      </c>
      <c r="BE61" t="s">
        <v>14211</v>
      </c>
      <c r="BF61" t="s">
        <v>14156</v>
      </c>
      <c r="BG61" t="s">
        <v>14156</v>
      </c>
      <c r="BH61" t="s">
        <v>14156</v>
      </c>
      <c r="BI61" t="s">
        <v>14131</v>
      </c>
      <c r="BJ61" t="s">
        <v>14195</v>
      </c>
      <c r="BK61" t="s">
        <v>14195</v>
      </c>
      <c r="BL61" t="s">
        <v>14153</v>
      </c>
      <c r="BM61" t="s">
        <v>14248</v>
      </c>
      <c r="BN61" t="s">
        <v>14248</v>
      </c>
      <c r="BO61" t="s">
        <v>14110</v>
      </c>
      <c r="BP61" t="s">
        <v>14110</v>
      </c>
      <c r="BQ61" t="s">
        <v>14110</v>
      </c>
      <c r="BR61" t="s">
        <v>14110</v>
      </c>
      <c r="BS61" t="s">
        <v>14110</v>
      </c>
      <c r="BT61" t="s">
        <v>14110</v>
      </c>
      <c r="BV61" t="s">
        <v>14110</v>
      </c>
      <c r="BW61" s="52"/>
    </row>
    <row r="62" spans="1:75" ht="15.95">
      <c r="A62">
        <v>73</v>
      </c>
      <c r="B62">
        <v>2011</v>
      </c>
      <c r="C62" t="s">
        <v>1633</v>
      </c>
      <c r="D62" t="s">
        <v>1634</v>
      </c>
      <c r="E62" t="s">
        <v>766</v>
      </c>
      <c r="F62" t="s">
        <v>13694</v>
      </c>
      <c r="G62">
        <v>0</v>
      </c>
      <c r="H62" t="s">
        <v>14085</v>
      </c>
      <c r="I62">
        <v>4</v>
      </c>
      <c r="K62" t="s">
        <v>14085</v>
      </c>
      <c r="L62" t="s">
        <v>14109</v>
      </c>
      <c r="M62" t="s">
        <v>14110</v>
      </c>
      <c r="O62" t="s">
        <v>14088</v>
      </c>
      <c r="P62" t="s">
        <v>14156</v>
      </c>
      <c r="Q62" t="s">
        <v>14113</v>
      </c>
      <c r="R62" t="s">
        <v>14250</v>
      </c>
      <c r="S62" t="s">
        <v>14113</v>
      </c>
      <c r="T62" t="s">
        <v>14113</v>
      </c>
      <c r="U62" t="s">
        <v>14091</v>
      </c>
      <c r="V62" t="s">
        <v>14087</v>
      </c>
      <c r="W62" t="s">
        <v>14092</v>
      </c>
      <c r="X62" t="s">
        <v>14091</v>
      </c>
      <c r="Y62" t="s">
        <v>14093</v>
      </c>
      <c r="Z62" t="s">
        <v>14116</v>
      </c>
      <c r="AA62" t="s">
        <v>14110</v>
      </c>
      <c r="AB62" t="s">
        <v>14118</v>
      </c>
      <c r="AC62" t="s">
        <v>14141</v>
      </c>
      <c r="AD62" t="s">
        <v>14141</v>
      </c>
      <c r="AE62" t="s">
        <v>14093</v>
      </c>
      <c r="AF62" t="s">
        <v>14211</v>
      </c>
      <c r="AH62" t="s">
        <v>14121</v>
      </c>
      <c r="AI62" s="78" t="s">
        <v>14098</v>
      </c>
      <c r="AJ62" t="s">
        <v>14123</v>
      </c>
      <c r="AK62" t="s">
        <v>14124</v>
      </c>
      <c r="AL62" t="s">
        <v>14124</v>
      </c>
      <c r="AM62" t="s">
        <v>14124</v>
      </c>
      <c r="AN62" t="s">
        <v>14110</v>
      </c>
      <c r="AO62" t="s">
        <v>14110</v>
      </c>
      <c r="AQ62" t="s">
        <v>14229</v>
      </c>
      <c r="AR62" t="s">
        <v>14229</v>
      </c>
      <c r="AS62" t="s">
        <v>14098</v>
      </c>
      <c r="AT62" t="s">
        <v>14101</v>
      </c>
      <c r="AU62" t="s">
        <v>14101</v>
      </c>
      <c r="AV62" t="s">
        <v>14110</v>
      </c>
      <c r="AW62" t="s">
        <v>14127</v>
      </c>
      <c r="AX62" t="s">
        <v>14127</v>
      </c>
      <c r="AY62" t="s">
        <v>14098</v>
      </c>
      <c r="AZ62" t="s">
        <v>14103</v>
      </c>
      <c r="BA62" s="80" t="s">
        <v>14339</v>
      </c>
      <c r="BB62" t="s">
        <v>14104</v>
      </c>
      <c r="BC62" t="s">
        <v>14211</v>
      </c>
      <c r="BD62" t="s">
        <v>14211</v>
      </c>
      <c r="BE62" t="s">
        <v>14211</v>
      </c>
      <c r="BF62" t="s">
        <v>14156</v>
      </c>
      <c r="BG62" t="s">
        <v>14156</v>
      </c>
      <c r="BH62" t="s">
        <v>14156</v>
      </c>
      <c r="BI62" t="s">
        <v>14106</v>
      </c>
      <c r="BJ62" t="s">
        <v>14195</v>
      </c>
      <c r="BK62" t="s">
        <v>14195</v>
      </c>
      <c r="BL62" t="s">
        <v>14225</v>
      </c>
      <c r="BM62" t="s">
        <v>14234</v>
      </c>
      <c r="BN62" t="s">
        <v>14248</v>
      </c>
      <c r="BO62" t="s">
        <v>14110</v>
      </c>
      <c r="BP62" t="s">
        <v>14110</v>
      </c>
      <c r="BQ62" t="s">
        <v>14110</v>
      </c>
      <c r="BR62" t="s">
        <v>14110</v>
      </c>
      <c r="BS62" t="s">
        <v>14110</v>
      </c>
      <c r="BT62" t="s">
        <v>14110</v>
      </c>
      <c r="BV62" t="s">
        <v>14110</v>
      </c>
      <c r="BW62" s="52"/>
    </row>
    <row r="63" spans="1:75">
      <c r="A63">
        <v>74</v>
      </c>
      <c r="B63">
        <v>2012</v>
      </c>
      <c r="C63" t="s">
        <v>74</v>
      </c>
      <c r="D63" t="s">
        <v>75</v>
      </c>
      <c r="E63" t="s">
        <v>639</v>
      </c>
      <c r="F63" t="s">
        <v>13695</v>
      </c>
      <c r="G63">
        <v>0</v>
      </c>
      <c r="H63" t="s">
        <v>14154</v>
      </c>
      <c r="I63">
        <v>4</v>
      </c>
      <c r="K63" t="s">
        <v>14085</v>
      </c>
      <c r="L63" t="s">
        <v>14155</v>
      </c>
      <c r="M63" t="s">
        <v>14250</v>
      </c>
      <c r="O63" t="s">
        <v>14088</v>
      </c>
      <c r="P63" t="s">
        <v>14089</v>
      </c>
      <c r="Q63" t="s">
        <v>14090</v>
      </c>
      <c r="R63" t="s">
        <v>14250</v>
      </c>
      <c r="S63" t="s">
        <v>14090</v>
      </c>
      <c r="T63" t="s">
        <v>14090</v>
      </c>
      <c r="U63" t="s">
        <v>14137</v>
      </c>
      <c r="V63" t="s">
        <v>14110</v>
      </c>
      <c r="W63" t="s">
        <v>14092</v>
      </c>
      <c r="X63" t="s">
        <v>14116</v>
      </c>
      <c r="Y63" t="s">
        <v>14093</v>
      </c>
      <c r="Z63" t="s">
        <v>14140</v>
      </c>
      <c r="AA63" t="s">
        <v>14110</v>
      </c>
      <c r="AB63" t="s">
        <v>14118</v>
      </c>
      <c r="AC63" t="s">
        <v>14141</v>
      </c>
      <c r="AD63" t="s">
        <v>14141</v>
      </c>
      <c r="AE63" t="s">
        <v>14093</v>
      </c>
      <c r="AF63" t="s">
        <v>14211</v>
      </c>
      <c r="AH63" t="s">
        <v>14097</v>
      </c>
      <c r="AI63" s="78" t="s">
        <v>14098</v>
      </c>
      <c r="AJ63" t="s">
        <v>14123</v>
      </c>
      <c r="AK63" t="s">
        <v>14099</v>
      </c>
      <c r="AL63" t="s">
        <v>14099</v>
      </c>
      <c r="AM63" t="s">
        <v>14188</v>
      </c>
      <c r="AN63" t="s">
        <v>14110</v>
      </c>
      <c r="AO63" t="s">
        <v>14110</v>
      </c>
      <c r="AP63" t="s">
        <v>14340</v>
      </c>
      <c r="AQ63" t="s">
        <v>14238</v>
      </c>
      <c r="AR63" t="s">
        <v>14100</v>
      </c>
      <c r="AS63" t="s">
        <v>14238</v>
      </c>
      <c r="AT63" t="s">
        <v>14250</v>
      </c>
      <c r="AU63" t="s">
        <v>14250</v>
      </c>
      <c r="AV63" t="s">
        <v>14250</v>
      </c>
      <c r="AW63" t="s">
        <v>14215</v>
      </c>
      <c r="AX63" t="s">
        <v>14102</v>
      </c>
      <c r="AY63" t="s">
        <v>14238</v>
      </c>
      <c r="AZ63" t="s">
        <v>14103</v>
      </c>
      <c r="BB63" t="s">
        <v>14193</v>
      </c>
      <c r="BC63" t="s">
        <v>14211</v>
      </c>
      <c r="BD63" t="s">
        <v>14211</v>
      </c>
      <c r="BE63" t="s">
        <v>14211</v>
      </c>
      <c r="BF63" t="s">
        <v>14105</v>
      </c>
      <c r="BG63" t="s">
        <v>14156</v>
      </c>
      <c r="BH63" t="s">
        <v>14156</v>
      </c>
      <c r="BI63" t="s">
        <v>14106</v>
      </c>
      <c r="BJ63" t="s">
        <v>14195</v>
      </c>
      <c r="BK63" t="s">
        <v>14195</v>
      </c>
      <c r="BL63" t="s">
        <v>14132</v>
      </c>
      <c r="BM63" t="s">
        <v>14248</v>
      </c>
      <c r="BN63" t="s">
        <v>14248</v>
      </c>
      <c r="BO63" t="s">
        <v>14110</v>
      </c>
      <c r="BP63" t="s">
        <v>14110</v>
      </c>
      <c r="BQ63" t="s">
        <v>14110</v>
      </c>
      <c r="BR63" t="s">
        <v>14110</v>
      </c>
      <c r="BS63" t="s">
        <v>14110</v>
      </c>
      <c r="BT63" t="s">
        <v>14110</v>
      </c>
      <c r="BV63" t="s">
        <v>14110</v>
      </c>
      <c r="BW63" s="52"/>
    </row>
    <row r="64" spans="1:75">
      <c r="A64">
        <v>75</v>
      </c>
      <c r="B64">
        <v>2012</v>
      </c>
      <c r="C64" t="s">
        <v>268</v>
      </c>
      <c r="D64" t="s">
        <v>269</v>
      </c>
      <c r="E64" t="s">
        <v>836</v>
      </c>
      <c r="F64" t="s">
        <v>13696</v>
      </c>
      <c r="G64">
        <v>0</v>
      </c>
      <c r="H64" t="s">
        <v>14085</v>
      </c>
      <c r="I64">
        <v>10</v>
      </c>
      <c r="J64">
        <v>11</v>
      </c>
      <c r="K64" t="s">
        <v>14133</v>
      </c>
      <c r="L64" t="s">
        <v>14171</v>
      </c>
      <c r="M64" t="s">
        <v>14250</v>
      </c>
      <c r="O64" t="s">
        <v>14111</v>
      </c>
      <c r="P64" t="s">
        <v>14156</v>
      </c>
      <c r="Q64" t="s">
        <v>14090</v>
      </c>
      <c r="R64" t="s">
        <v>14250</v>
      </c>
      <c r="S64" t="s">
        <v>14090</v>
      </c>
      <c r="T64" t="s">
        <v>14090</v>
      </c>
      <c r="U64" t="s">
        <v>14137</v>
      </c>
      <c r="V64" t="s">
        <v>14110</v>
      </c>
      <c r="W64" t="s">
        <v>14138</v>
      </c>
      <c r="X64" t="s">
        <v>14116</v>
      </c>
      <c r="Y64" t="s">
        <v>14093</v>
      </c>
      <c r="Z64" t="s">
        <v>14140</v>
      </c>
      <c r="AA64" t="s">
        <v>14110</v>
      </c>
      <c r="AB64" t="s">
        <v>14095</v>
      </c>
      <c r="AC64" t="s">
        <v>14141</v>
      </c>
      <c r="AD64" t="s">
        <v>14095</v>
      </c>
      <c r="AE64" t="s">
        <v>14093</v>
      </c>
      <c r="AF64" t="s">
        <v>14199</v>
      </c>
      <c r="AH64" t="s">
        <v>14097</v>
      </c>
      <c r="AI64" s="78" t="s">
        <v>14098</v>
      </c>
      <c r="AJ64" t="s">
        <v>14123</v>
      </c>
      <c r="AK64" t="s">
        <v>14099</v>
      </c>
      <c r="AL64" t="s">
        <v>14099</v>
      </c>
      <c r="AM64" t="s">
        <v>14188</v>
      </c>
      <c r="AN64" t="s">
        <v>14110</v>
      </c>
      <c r="AO64" t="s">
        <v>14110</v>
      </c>
      <c r="AQ64" t="s">
        <v>14100</v>
      </c>
      <c r="AR64" t="s">
        <v>14100</v>
      </c>
      <c r="AS64" t="s">
        <v>14098</v>
      </c>
      <c r="AT64" t="s">
        <v>14250</v>
      </c>
      <c r="AU64" t="s">
        <v>14250</v>
      </c>
      <c r="AV64" t="s">
        <v>14250</v>
      </c>
      <c r="AW64" t="s">
        <v>14102</v>
      </c>
      <c r="AX64" t="s">
        <v>14215</v>
      </c>
      <c r="AY64" t="s">
        <v>14122</v>
      </c>
      <c r="AZ64" t="s">
        <v>14103</v>
      </c>
      <c r="BB64" t="s">
        <v>14104</v>
      </c>
      <c r="BC64" t="s">
        <v>14211</v>
      </c>
      <c r="BD64" t="s">
        <v>14211</v>
      </c>
      <c r="BE64" t="s">
        <v>14211</v>
      </c>
      <c r="BF64" t="s">
        <v>14156</v>
      </c>
      <c r="BG64" t="s">
        <v>14156</v>
      </c>
      <c r="BH64" t="s">
        <v>14156</v>
      </c>
      <c r="BI64" t="s">
        <v>14131</v>
      </c>
      <c r="BJ64" t="s">
        <v>14195</v>
      </c>
      <c r="BK64" t="s">
        <v>14195</v>
      </c>
      <c r="BL64" t="s">
        <v>14132</v>
      </c>
      <c r="BM64" t="s">
        <v>14248</v>
      </c>
      <c r="BN64" t="s">
        <v>14248</v>
      </c>
      <c r="BO64" t="s">
        <v>14110</v>
      </c>
      <c r="BP64" t="s">
        <v>14110</v>
      </c>
      <c r="BQ64" t="s">
        <v>14110</v>
      </c>
      <c r="BR64" t="s">
        <v>14110</v>
      </c>
      <c r="BS64" t="s">
        <v>14110</v>
      </c>
      <c r="BT64" t="s">
        <v>14110</v>
      </c>
      <c r="BV64" t="s">
        <v>14110</v>
      </c>
      <c r="BW64" s="52"/>
    </row>
    <row r="65" spans="1:75">
      <c r="H65" t="s">
        <v>14108</v>
      </c>
      <c r="I65">
        <v>10</v>
      </c>
      <c r="J65">
        <v>11</v>
      </c>
      <c r="K65" t="s">
        <v>14133</v>
      </c>
      <c r="L65" t="s">
        <v>14171</v>
      </c>
      <c r="M65" t="s">
        <v>14250</v>
      </c>
      <c r="O65" t="s">
        <v>14111</v>
      </c>
      <c r="P65" t="s">
        <v>14156</v>
      </c>
      <c r="Q65" t="s">
        <v>14090</v>
      </c>
      <c r="R65" t="s">
        <v>14250</v>
      </c>
      <c r="S65" t="s">
        <v>14090</v>
      </c>
      <c r="T65" t="s">
        <v>14090</v>
      </c>
      <c r="U65" t="s">
        <v>14137</v>
      </c>
      <c r="V65" t="s">
        <v>14110</v>
      </c>
      <c r="W65" t="s">
        <v>14138</v>
      </c>
      <c r="X65" t="s">
        <v>14116</v>
      </c>
      <c r="Y65" t="s">
        <v>14093</v>
      </c>
      <c r="Z65" t="s">
        <v>14140</v>
      </c>
      <c r="AA65" t="s">
        <v>14110</v>
      </c>
      <c r="AB65" t="s">
        <v>14095</v>
      </c>
      <c r="AC65" t="s">
        <v>14141</v>
      </c>
      <c r="AD65" t="s">
        <v>14141</v>
      </c>
      <c r="AE65" t="s">
        <v>14093</v>
      </c>
      <c r="AF65" t="s">
        <v>14199</v>
      </c>
      <c r="AH65" t="s">
        <v>14097</v>
      </c>
      <c r="AI65" s="78" t="s">
        <v>14098</v>
      </c>
      <c r="AJ65" t="s">
        <v>14123</v>
      </c>
      <c r="AK65" t="s">
        <v>14099</v>
      </c>
      <c r="AL65" t="s">
        <v>14099</v>
      </c>
      <c r="AM65" t="s">
        <v>14188</v>
      </c>
      <c r="AN65" t="s">
        <v>14110</v>
      </c>
      <c r="AO65" t="s">
        <v>14110</v>
      </c>
      <c r="AQ65" t="s">
        <v>14100</v>
      </c>
      <c r="AR65" t="s">
        <v>14100</v>
      </c>
      <c r="AS65" t="s">
        <v>14098</v>
      </c>
      <c r="AT65" t="s">
        <v>14250</v>
      </c>
      <c r="AU65" t="s">
        <v>14250</v>
      </c>
      <c r="AV65" t="s">
        <v>14250</v>
      </c>
      <c r="AW65" t="s">
        <v>14102</v>
      </c>
      <c r="AX65" t="s">
        <v>14215</v>
      </c>
      <c r="AY65" t="s">
        <v>14122</v>
      </c>
      <c r="AZ65" t="s">
        <v>14103</v>
      </c>
      <c r="BB65" t="s">
        <v>14104</v>
      </c>
      <c r="BC65" t="s">
        <v>14211</v>
      </c>
      <c r="BD65" t="s">
        <v>14211</v>
      </c>
      <c r="BE65" t="s">
        <v>14211</v>
      </c>
      <c r="BF65" t="s">
        <v>14156</v>
      </c>
      <c r="BG65" t="s">
        <v>14156</v>
      </c>
      <c r="BH65" t="s">
        <v>14156</v>
      </c>
      <c r="BI65" t="s">
        <v>14131</v>
      </c>
      <c r="BJ65" t="s">
        <v>14195</v>
      </c>
      <c r="BK65" t="s">
        <v>14195</v>
      </c>
      <c r="BL65" t="s">
        <v>14132</v>
      </c>
      <c r="BM65" t="s">
        <v>14248</v>
      </c>
      <c r="BN65" t="s">
        <v>14248</v>
      </c>
      <c r="BO65" t="s">
        <v>14110</v>
      </c>
      <c r="BP65" t="s">
        <v>14110</v>
      </c>
      <c r="BQ65" t="s">
        <v>14110</v>
      </c>
      <c r="BR65" t="s">
        <v>14110</v>
      </c>
      <c r="BS65" t="s">
        <v>14110</v>
      </c>
      <c r="BT65" t="s">
        <v>14110</v>
      </c>
      <c r="BV65" t="s">
        <v>14110</v>
      </c>
      <c r="BW65" s="52"/>
    </row>
    <row r="66" spans="1:75">
      <c r="H66" t="s">
        <v>14133</v>
      </c>
      <c r="I66">
        <v>8</v>
      </c>
      <c r="K66" t="s">
        <v>14154</v>
      </c>
      <c r="L66" t="s">
        <v>14171</v>
      </c>
      <c r="M66" t="s">
        <v>14250</v>
      </c>
      <c r="O66" t="s">
        <v>14111</v>
      </c>
      <c r="P66" t="s">
        <v>14156</v>
      </c>
      <c r="Q66" t="s">
        <v>14090</v>
      </c>
      <c r="R66" t="s">
        <v>14250</v>
      </c>
      <c r="S66" t="s">
        <v>14090</v>
      </c>
      <c r="T66" t="s">
        <v>14090</v>
      </c>
      <c r="U66" t="s">
        <v>14137</v>
      </c>
      <c r="V66" t="s">
        <v>14110</v>
      </c>
      <c r="W66" t="s">
        <v>14138</v>
      </c>
      <c r="X66" t="s">
        <v>14116</v>
      </c>
      <c r="Y66" t="s">
        <v>14093</v>
      </c>
      <c r="Z66" t="s">
        <v>14140</v>
      </c>
      <c r="AA66" t="s">
        <v>14110</v>
      </c>
      <c r="AB66" t="s">
        <v>14095</v>
      </c>
      <c r="AC66" t="s">
        <v>14141</v>
      </c>
      <c r="AD66" t="s">
        <v>14141</v>
      </c>
      <c r="AE66" t="s">
        <v>14093</v>
      </c>
      <c r="AF66" t="s">
        <v>14199</v>
      </c>
      <c r="AH66" t="s">
        <v>14097</v>
      </c>
      <c r="AI66" s="78" t="s">
        <v>14098</v>
      </c>
      <c r="AJ66" t="s">
        <v>14123</v>
      </c>
      <c r="AK66" t="s">
        <v>14099</v>
      </c>
      <c r="AL66" t="s">
        <v>14099</v>
      </c>
      <c r="AM66" t="s">
        <v>14188</v>
      </c>
      <c r="AN66" t="s">
        <v>14110</v>
      </c>
      <c r="AO66" t="s">
        <v>14110</v>
      </c>
      <c r="AQ66" t="s">
        <v>14100</v>
      </c>
      <c r="AR66" t="s">
        <v>14100</v>
      </c>
      <c r="AS66" t="s">
        <v>14098</v>
      </c>
      <c r="AT66" t="s">
        <v>14250</v>
      </c>
      <c r="AU66" t="s">
        <v>14250</v>
      </c>
      <c r="AV66" t="s">
        <v>14250</v>
      </c>
      <c r="AW66" t="s">
        <v>14102</v>
      </c>
      <c r="AX66" t="s">
        <v>14215</v>
      </c>
      <c r="AY66" t="s">
        <v>14122</v>
      </c>
      <c r="AZ66" t="s">
        <v>14103</v>
      </c>
      <c r="BB66" t="s">
        <v>14104</v>
      </c>
      <c r="BC66" t="s">
        <v>14211</v>
      </c>
      <c r="BD66" t="s">
        <v>14211</v>
      </c>
      <c r="BE66" t="s">
        <v>14211</v>
      </c>
      <c r="BF66" t="s">
        <v>14156</v>
      </c>
      <c r="BG66" t="s">
        <v>14156</v>
      </c>
      <c r="BH66" t="s">
        <v>14156</v>
      </c>
      <c r="BI66" t="s">
        <v>14131</v>
      </c>
      <c r="BJ66" t="s">
        <v>14195</v>
      </c>
      <c r="BK66" t="s">
        <v>14195</v>
      </c>
      <c r="BL66" t="s">
        <v>14132</v>
      </c>
      <c r="BM66" t="s">
        <v>14248</v>
      </c>
      <c r="BN66" t="s">
        <v>14248</v>
      </c>
      <c r="BO66" t="s">
        <v>14110</v>
      </c>
      <c r="BP66" t="s">
        <v>14110</v>
      </c>
      <c r="BQ66" t="s">
        <v>14110</v>
      </c>
      <c r="BR66" t="s">
        <v>14110</v>
      </c>
      <c r="BS66" t="s">
        <v>14110</v>
      </c>
      <c r="BT66" t="s">
        <v>14110</v>
      </c>
      <c r="BV66" t="s">
        <v>14110</v>
      </c>
      <c r="BW66" s="52"/>
    </row>
    <row r="67" spans="1:75">
      <c r="A67">
        <v>78</v>
      </c>
      <c r="B67">
        <v>2012</v>
      </c>
      <c r="C67" t="s">
        <v>599</v>
      </c>
      <c r="D67" t="s">
        <v>600</v>
      </c>
      <c r="E67" t="s">
        <v>712</v>
      </c>
      <c r="F67" t="s">
        <v>13698</v>
      </c>
      <c r="G67">
        <v>0</v>
      </c>
      <c r="H67" t="s">
        <v>14108</v>
      </c>
      <c r="I67">
        <v>15</v>
      </c>
      <c r="K67" t="s">
        <v>14108</v>
      </c>
      <c r="L67" t="s">
        <v>14134</v>
      </c>
      <c r="M67" t="s">
        <v>14110</v>
      </c>
      <c r="O67" t="s">
        <v>14135</v>
      </c>
      <c r="P67" t="s">
        <v>14089</v>
      </c>
      <c r="Q67" t="s">
        <v>14090</v>
      </c>
      <c r="R67" t="s">
        <v>14250</v>
      </c>
      <c r="S67" t="s">
        <v>14090</v>
      </c>
      <c r="T67" t="s">
        <v>14090</v>
      </c>
      <c r="U67" t="s">
        <v>14091</v>
      </c>
      <c r="V67" t="s">
        <v>14110</v>
      </c>
      <c r="W67" t="s">
        <v>14092</v>
      </c>
      <c r="X67" t="s">
        <v>14116</v>
      </c>
      <c r="Y67" t="s">
        <v>14093</v>
      </c>
      <c r="Z67" t="s">
        <v>14140</v>
      </c>
      <c r="AA67" t="s">
        <v>14110</v>
      </c>
      <c r="AB67" t="s">
        <v>14118</v>
      </c>
      <c r="AC67" t="s">
        <v>14141</v>
      </c>
      <c r="AD67" t="s">
        <v>14141</v>
      </c>
      <c r="AE67" t="s">
        <v>14093</v>
      </c>
      <c r="AF67" t="s">
        <v>14211</v>
      </c>
      <c r="AH67" t="s">
        <v>14097</v>
      </c>
      <c r="AI67" s="78" t="s">
        <v>14098</v>
      </c>
      <c r="AJ67" t="s">
        <v>14123</v>
      </c>
      <c r="AK67" t="s">
        <v>14145</v>
      </c>
      <c r="AL67" t="s">
        <v>14145</v>
      </c>
      <c r="AM67" t="s">
        <v>14188</v>
      </c>
      <c r="AN67" t="s">
        <v>14110</v>
      </c>
      <c r="AO67" t="s">
        <v>14110</v>
      </c>
      <c r="AQ67" t="s">
        <v>14163</v>
      </c>
      <c r="AR67" t="s">
        <v>14163</v>
      </c>
      <c r="AS67" t="s">
        <v>14098</v>
      </c>
      <c r="AT67" t="s">
        <v>14203</v>
      </c>
      <c r="AU67" t="s">
        <v>14203</v>
      </c>
      <c r="AV67" t="s">
        <v>14250</v>
      </c>
      <c r="AW67" t="s">
        <v>14215</v>
      </c>
      <c r="AX67" t="s">
        <v>14102</v>
      </c>
      <c r="AY67" t="s">
        <v>14122</v>
      </c>
      <c r="AZ67" t="s">
        <v>14166</v>
      </c>
      <c r="BB67" t="s">
        <v>14104</v>
      </c>
      <c r="BC67" t="s">
        <v>14193</v>
      </c>
      <c r="BD67" t="s">
        <v>14211</v>
      </c>
      <c r="BE67" t="s">
        <v>14211</v>
      </c>
      <c r="BF67" t="s">
        <v>14167</v>
      </c>
      <c r="BG67" t="s">
        <v>14156</v>
      </c>
      <c r="BH67" t="s">
        <v>14156</v>
      </c>
      <c r="BI67" t="s">
        <v>14131</v>
      </c>
      <c r="BJ67" t="s">
        <v>14195</v>
      </c>
      <c r="BK67" t="s">
        <v>14195</v>
      </c>
      <c r="BL67" t="s">
        <v>14132</v>
      </c>
      <c r="BM67" t="s">
        <v>14248</v>
      </c>
      <c r="BN67" t="s">
        <v>14248</v>
      </c>
      <c r="BO67" t="s">
        <v>14110</v>
      </c>
      <c r="BP67" t="s">
        <v>14110</v>
      </c>
      <c r="BQ67" t="s">
        <v>14110</v>
      </c>
      <c r="BR67" t="s">
        <v>14110</v>
      </c>
      <c r="BS67" t="s">
        <v>14110</v>
      </c>
      <c r="BT67" t="s">
        <v>14110</v>
      </c>
      <c r="BV67" t="s">
        <v>14110</v>
      </c>
      <c r="BW67" s="52"/>
    </row>
    <row r="68" spans="1:75">
      <c r="A68">
        <v>82</v>
      </c>
      <c r="B68">
        <v>2012</v>
      </c>
      <c r="C68" t="s">
        <v>805</v>
      </c>
      <c r="D68" t="s">
        <v>1069</v>
      </c>
      <c r="E68" t="s">
        <v>13937</v>
      </c>
      <c r="F68" t="s">
        <v>13699</v>
      </c>
      <c r="G68">
        <v>0</v>
      </c>
      <c r="H68" t="s">
        <v>14085</v>
      </c>
      <c r="I68">
        <v>3</v>
      </c>
      <c r="K68" t="s">
        <v>14085</v>
      </c>
      <c r="L68" t="s">
        <v>14109</v>
      </c>
      <c r="M68" t="s">
        <v>14110</v>
      </c>
      <c r="O68" t="s">
        <v>14088</v>
      </c>
      <c r="P68" t="s">
        <v>14112</v>
      </c>
      <c r="Q68" t="s">
        <v>14090</v>
      </c>
      <c r="R68" t="s">
        <v>14250</v>
      </c>
      <c r="S68" t="s">
        <v>14090</v>
      </c>
      <c r="T68" t="s">
        <v>14090</v>
      </c>
      <c r="U68" t="s">
        <v>14091</v>
      </c>
      <c r="V68" t="s">
        <v>14087</v>
      </c>
      <c r="W68" t="s">
        <v>14138</v>
      </c>
      <c r="X68" t="s">
        <v>14116</v>
      </c>
      <c r="Y68" t="s">
        <v>14139</v>
      </c>
      <c r="Z68" t="s">
        <v>14140</v>
      </c>
      <c r="AA68" t="s">
        <v>14110</v>
      </c>
      <c r="AB68" t="s">
        <v>14095</v>
      </c>
      <c r="AC68" t="s">
        <v>14118</v>
      </c>
      <c r="AD68" t="s">
        <v>14141</v>
      </c>
      <c r="AE68" t="s">
        <v>14093</v>
      </c>
      <c r="AF68" t="s">
        <v>14199</v>
      </c>
      <c r="AH68" t="s">
        <v>14097</v>
      </c>
      <c r="AI68" s="78" t="s">
        <v>14098</v>
      </c>
      <c r="AJ68" t="s">
        <v>14123</v>
      </c>
      <c r="AK68" t="s">
        <v>14124</v>
      </c>
      <c r="AL68" t="s">
        <v>14124</v>
      </c>
      <c r="AM68" t="s">
        <v>14188</v>
      </c>
      <c r="AN68" t="s">
        <v>14110</v>
      </c>
      <c r="AO68" t="s">
        <v>14110</v>
      </c>
      <c r="AQ68" t="s">
        <v>14163</v>
      </c>
      <c r="AR68" t="s">
        <v>14163</v>
      </c>
      <c r="AS68" t="s">
        <v>14098</v>
      </c>
      <c r="AT68" t="s">
        <v>14101</v>
      </c>
      <c r="AU68" t="s">
        <v>14101</v>
      </c>
      <c r="AV68" t="s">
        <v>14110</v>
      </c>
      <c r="AW68" t="s">
        <v>14127</v>
      </c>
      <c r="AX68" t="s">
        <v>14215</v>
      </c>
      <c r="AY68" t="s">
        <v>14238</v>
      </c>
      <c r="AZ68" t="s">
        <v>14103</v>
      </c>
      <c r="BB68" t="s">
        <v>14104</v>
      </c>
      <c r="BC68" t="s">
        <v>14211</v>
      </c>
      <c r="BD68" t="s">
        <v>14211</v>
      </c>
      <c r="BE68" t="s">
        <v>14211</v>
      </c>
      <c r="BF68" t="s">
        <v>14156</v>
      </c>
      <c r="BG68" t="s">
        <v>14156</v>
      </c>
      <c r="BH68" t="s">
        <v>14156</v>
      </c>
      <c r="BI68" t="s">
        <v>14106</v>
      </c>
      <c r="BJ68" t="s">
        <v>14195</v>
      </c>
      <c r="BK68" t="s">
        <v>14195</v>
      </c>
      <c r="BL68" t="s">
        <v>14153</v>
      </c>
      <c r="BM68" t="s">
        <v>14248</v>
      </c>
      <c r="BN68" t="s">
        <v>14248</v>
      </c>
      <c r="BO68" t="s">
        <v>14110</v>
      </c>
      <c r="BP68" t="s">
        <v>14110</v>
      </c>
      <c r="BQ68" t="s">
        <v>14110</v>
      </c>
      <c r="BR68" t="s">
        <v>14110</v>
      </c>
      <c r="BS68" t="s">
        <v>14110</v>
      </c>
      <c r="BT68" t="s">
        <v>14110</v>
      </c>
      <c r="BV68" t="s">
        <v>14110</v>
      </c>
      <c r="BW68" s="52"/>
    </row>
    <row r="69" spans="1:75">
      <c r="A69">
        <v>86</v>
      </c>
      <c r="B69">
        <v>2013</v>
      </c>
      <c r="C69" t="s">
        <v>82</v>
      </c>
      <c r="D69" t="s">
        <v>83</v>
      </c>
      <c r="E69" t="s">
        <v>675</v>
      </c>
      <c r="F69" t="s">
        <v>13702</v>
      </c>
      <c r="G69">
        <v>0</v>
      </c>
      <c r="H69" t="s">
        <v>14085</v>
      </c>
      <c r="I69">
        <v>8</v>
      </c>
      <c r="K69" t="s">
        <v>14154</v>
      </c>
      <c r="L69" t="s">
        <v>14171</v>
      </c>
      <c r="M69" t="s">
        <v>14250</v>
      </c>
      <c r="O69" t="s">
        <v>14111</v>
      </c>
      <c r="P69" t="s">
        <v>14156</v>
      </c>
      <c r="Q69" t="s">
        <v>14090</v>
      </c>
      <c r="R69" t="s">
        <v>14250</v>
      </c>
      <c r="S69" t="s">
        <v>14090</v>
      </c>
      <c r="T69" t="s">
        <v>14090</v>
      </c>
      <c r="U69" t="s">
        <v>14137</v>
      </c>
      <c r="V69" t="s">
        <v>14110</v>
      </c>
      <c r="W69" t="s">
        <v>14092</v>
      </c>
      <c r="X69" t="s">
        <v>14091</v>
      </c>
      <c r="Y69" t="s">
        <v>14093</v>
      </c>
      <c r="Z69" t="s">
        <v>14140</v>
      </c>
      <c r="AA69" t="s">
        <v>14110</v>
      </c>
      <c r="AB69" t="s">
        <v>14118</v>
      </c>
      <c r="AC69" t="s">
        <v>14141</v>
      </c>
      <c r="AD69" t="s">
        <v>14141</v>
      </c>
      <c r="AE69" t="s">
        <v>14093</v>
      </c>
      <c r="AF69" t="s">
        <v>14211</v>
      </c>
      <c r="AH69" t="s">
        <v>14097</v>
      </c>
      <c r="AI69" s="78" t="s">
        <v>14098</v>
      </c>
      <c r="AJ69" t="s">
        <v>14123</v>
      </c>
      <c r="AK69" t="s">
        <v>14099</v>
      </c>
      <c r="AL69" t="s">
        <v>14099</v>
      </c>
      <c r="AM69" t="s">
        <v>14188</v>
      </c>
      <c r="AN69" t="s">
        <v>14110</v>
      </c>
      <c r="AO69" t="s">
        <v>14110</v>
      </c>
      <c r="AQ69" t="s">
        <v>14100</v>
      </c>
      <c r="AR69" t="s">
        <v>14100</v>
      </c>
      <c r="AS69" t="s">
        <v>14098</v>
      </c>
      <c r="AT69" t="s">
        <v>14250</v>
      </c>
      <c r="AU69" t="s">
        <v>14250</v>
      </c>
      <c r="AV69" t="s">
        <v>14250</v>
      </c>
      <c r="AW69" t="s">
        <v>14215</v>
      </c>
      <c r="AX69" t="s">
        <v>14102</v>
      </c>
      <c r="AY69" t="s">
        <v>14122</v>
      </c>
      <c r="AZ69" t="s">
        <v>14103</v>
      </c>
      <c r="BB69" t="s">
        <v>14104</v>
      </c>
      <c r="BC69" t="s">
        <v>14211</v>
      </c>
      <c r="BD69" t="s">
        <v>14211</v>
      </c>
      <c r="BE69" t="s">
        <v>14211</v>
      </c>
      <c r="BF69" t="s">
        <v>14156</v>
      </c>
      <c r="BG69" t="s">
        <v>14156</v>
      </c>
      <c r="BH69" t="s">
        <v>14156</v>
      </c>
      <c r="BI69" t="s">
        <v>14131</v>
      </c>
      <c r="BJ69" t="s">
        <v>14195</v>
      </c>
      <c r="BK69" t="s">
        <v>14195</v>
      </c>
      <c r="BL69" t="s">
        <v>14107</v>
      </c>
      <c r="BM69" t="s">
        <v>14248</v>
      </c>
      <c r="BN69" t="s">
        <v>14248</v>
      </c>
      <c r="BO69" t="s">
        <v>14110</v>
      </c>
      <c r="BP69" t="s">
        <v>14110</v>
      </c>
      <c r="BQ69" t="s">
        <v>14110</v>
      </c>
      <c r="BR69" t="s">
        <v>14110</v>
      </c>
      <c r="BS69" t="s">
        <v>14110</v>
      </c>
      <c r="BT69" t="s">
        <v>14110</v>
      </c>
      <c r="BV69" t="s">
        <v>14110</v>
      </c>
      <c r="BW69" s="52"/>
    </row>
    <row r="70" spans="1:75">
      <c r="H70" t="s">
        <v>14108</v>
      </c>
      <c r="I70">
        <v>10</v>
      </c>
      <c r="J70">
        <v>11</v>
      </c>
      <c r="K70" t="s">
        <v>14133</v>
      </c>
      <c r="L70" t="s">
        <v>14171</v>
      </c>
      <c r="M70" t="s">
        <v>14250</v>
      </c>
      <c r="O70" t="s">
        <v>14111</v>
      </c>
      <c r="P70" t="s">
        <v>14156</v>
      </c>
      <c r="Q70" t="s">
        <v>14090</v>
      </c>
      <c r="R70" t="s">
        <v>14250</v>
      </c>
      <c r="S70" t="s">
        <v>14090</v>
      </c>
      <c r="T70" t="s">
        <v>14090</v>
      </c>
      <c r="U70" t="s">
        <v>14137</v>
      </c>
      <c r="V70" t="s">
        <v>14110</v>
      </c>
      <c r="W70" t="s">
        <v>14092</v>
      </c>
      <c r="X70" t="s">
        <v>14091</v>
      </c>
      <c r="Y70" t="s">
        <v>14093</v>
      </c>
      <c r="Z70" t="s">
        <v>14140</v>
      </c>
      <c r="AA70" t="s">
        <v>14110</v>
      </c>
      <c r="AB70" t="s">
        <v>14118</v>
      </c>
      <c r="AC70" t="s">
        <v>14141</v>
      </c>
      <c r="AD70" t="s">
        <v>14141</v>
      </c>
      <c r="AE70" t="s">
        <v>14093</v>
      </c>
      <c r="AF70" t="s">
        <v>14176</v>
      </c>
      <c r="AH70" t="s">
        <v>14097</v>
      </c>
      <c r="AI70" s="78" t="s">
        <v>14098</v>
      </c>
      <c r="AJ70" t="s">
        <v>14123</v>
      </c>
      <c r="AK70" t="s">
        <v>14099</v>
      </c>
      <c r="AL70" t="s">
        <v>14099</v>
      </c>
      <c r="AM70" t="s">
        <v>14188</v>
      </c>
      <c r="AN70" t="s">
        <v>14110</v>
      </c>
      <c r="AO70" t="s">
        <v>14110</v>
      </c>
      <c r="AQ70" t="s">
        <v>14100</v>
      </c>
      <c r="AR70" t="s">
        <v>14100</v>
      </c>
      <c r="AS70" t="s">
        <v>14098</v>
      </c>
      <c r="AT70" t="s">
        <v>14250</v>
      </c>
      <c r="AU70" t="s">
        <v>14250</v>
      </c>
      <c r="AV70" t="s">
        <v>14250</v>
      </c>
      <c r="AW70" t="s">
        <v>14102</v>
      </c>
      <c r="AX70" t="s">
        <v>14102</v>
      </c>
      <c r="AY70" t="s">
        <v>14122</v>
      </c>
      <c r="AZ70" t="s">
        <v>14103</v>
      </c>
      <c r="BB70" t="s">
        <v>14104</v>
      </c>
      <c r="BC70" t="s">
        <v>14211</v>
      </c>
      <c r="BD70" t="s">
        <v>14211</v>
      </c>
      <c r="BE70" t="s">
        <v>14211</v>
      </c>
      <c r="BF70" t="s">
        <v>14156</v>
      </c>
      <c r="BG70" t="s">
        <v>14156</v>
      </c>
      <c r="BH70" t="s">
        <v>14156</v>
      </c>
      <c r="BI70" t="s">
        <v>14131</v>
      </c>
      <c r="BJ70" t="s">
        <v>14195</v>
      </c>
      <c r="BK70" t="s">
        <v>14195</v>
      </c>
      <c r="BL70" t="s">
        <v>14107</v>
      </c>
      <c r="BM70" t="s">
        <v>14248</v>
      </c>
      <c r="BN70" t="s">
        <v>14248</v>
      </c>
      <c r="BO70" t="s">
        <v>14110</v>
      </c>
      <c r="BP70" t="s">
        <v>14110</v>
      </c>
      <c r="BQ70" t="s">
        <v>14110</v>
      </c>
      <c r="BR70" t="s">
        <v>14110</v>
      </c>
      <c r="BS70" t="s">
        <v>14110</v>
      </c>
      <c r="BT70" t="s">
        <v>14110</v>
      </c>
      <c r="BV70" t="s">
        <v>14110</v>
      </c>
      <c r="BW70" s="52"/>
    </row>
    <row r="71" spans="1:75">
      <c r="H71" t="s">
        <v>14133</v>
      </c>
      <c r="I71">
        <v>8</v>
      </c>
      <c r="K71" t="s">
        <v>14154</v>
      </c>
      <c r="L71" t="s">
        <v>14171</v>
      </c>
      <c r="M71" t="s">
        <v>14250</v>
      </c>
      <c r="O71" t="s">
        <v>14111</v>
      </c>
      <c r="P71" t="s">
        <v>14156</v>
      </c>
      <c r="Q71" t="s">
        <v>14090</v>
      </c>
      <c r="R71" t="s">
        <v>14250</v>
      </c>
      <c r="S71" t="s">
        <v>14090</v>
      </c>
      <c r="T71" t="s">
        <v>14090</v>
      </c>
      <c r="U71" t="s">
        <v>14137</v>
      </c>
      <c r="V71" t="s">
        <v>14110</v>
      </c>
      <c r="W71" t="s">
        <v>14092</v>
      </c>
      <c r="X71" t="s">
        <v>14091</v>
      </c>
      <c r="Y71" t="s">
        <v>14093</v>
      </c>
      <c r="Z71" t="s">
        <v>14140</v>
      </c>
      <c r="AA71" t="s">
        <v>14110</v>
      </c>
      <c r="AB71" t="s">
        <v>14118</v>
      </c>
      <c r="AC71" t="s">
        <v>14141</v>
      </c>
      <c r="AD71" t="s">
        <v>14141</v>
      </c>
      <c r="AE71" t="s">
        <v>14093</v>
      </c>
      <c r="AF71" t="s">
        <v>14211</v>
      </c>
      <c r="AH71" t="s">
        <v>14097</v>
      </c>
      <c r="AI71" s="78" t="s">
        <v>14098</v>
      </c>
      <c r="AJ71" t="s">
        <v>14123</v>
      </c>
      <c r="AK71" t="s">
        <v>14099</v>
      </c>
      <c r="AL71" t="s">
        <v>14099</v>
      </c>
      <c r="AM71" t="s">
        <v>14188</v>
      </c>
      <c r="AN71" t="s">
        <v>14110</v>
      </c>
      <c r="AO71" t="s">
        <v>14110</v>
      </c>
      <c r="AQ71" t="s">
        <v>14100</v>
      </c>
      <c r="AR71" t="s">
        <v>14100</v>
      </c>
      <c r="AS71" t="s">
        <v>14238</v>
      </c>
      <c r="AT71" t="s">
        <v>14250</v>
      </c>
      <c r="AU71" t="s">
        <v>14250</v>
      </c>
      <c r="AV71" t="s">
        <v>14250</v>
      </c>
      <c r="AW71" t="s">
        <v>14102</v>
      </c>
      <c r="AX71" t="s">
        <v>14102</v>
      </c>
      <c r="AY71" t="s">
        <v>14122</v>
      </c>
      <c r="AZ71" t="s">
        <v>14103</v>
      </c>
      <c r="BB71" t="s">
        <v>14104</v>
      </c>
      <c r="BC71" t="s">
        <v>14211</v>
      </c>
      <c r="BD71" t="s">
        <v>14211</v>
      </c>
      <c r="BE71" t="s">
        <v>14211</v>
      </c>
      <c r="BF71" t="s">
        <v>14156</v>
      </c>
      <c r="BG71" t="s">
        <v>14156</v>
      </c>
      <c r="BH71" t="s">
        <v>14156</v>
      </c>
      <c r="BI71" t="s">
        <v>14131</v>
      </c>
      <c r="BJ71" t="s">
        <v>14195</v>
      </c>
      <c r="BK71" t="s">
        <v>14195</v>
      </c>
      <c r="BL71" t="s">
        <v>14107</v>
      </c>
      <c r="BM71" t="s">
        <v>14248</v>
      </c>
      <c r="BN71" t="s">
        <v>14248</v>
      </c>
      <c r="BO71" t="s">
        <v>14110</v>
      </c>
      <c r="BP71" t="s">
        <v>14110</v>
      </c>
      <c r="BQ71" t="s">
        <v>14110</v>
      </c>
      <c r="BR71" t="s">
        <v>14110</v>
      </c>
      <c r="BS71" t="s">
        <v>14110</v>
      </c>
      <c r="BT71" t="s">
        <v>14110</v>
      </c>
      <c r="BV71" t="s">
        <v>14110</v>
      </c>
      <c r="BW71" s="52"/>
    </row>
    <row r="72" spans="1:75">
      <c r="A72">
        <v>87</v>
      </c>
      <c r="B72">
        <v>2013</v>
      </c>
      <c r="C72" t="s">
        <v>250</v>
      </c>
      <c r="D72" t="s">
        <v>251</v>
      </c>
      <c r="E72" t="s">
        <v>639</v>
      </c>
      <c r="F72" t="s">
        <v>13703</v>
      </c>
      <c r="G72">
        <v>0</v>
      </c>
      <c r="H72" t="s">
        <v>14085</v>
      </c>
      <c r="I72">
        <v>8</v>
      </c>
      <c r="K72" t="s">
        <v>14154</v>
      </c>
      <c r="L72" t="s">
        <v>14171</v>
      </c>
      <c r="M72" t="s">
        <v>14250</v>
      </c>
      <c r="O72" t="s">
        <v>14111</v>
      </c>
      <c r="P72" t="s">
        <v>14156</v>
      </c>
      <c r="Q72" t="s">
        <v>14090</v>
      </c>
      <c r="R72" t="s">
        <v>14250</v>
      </c>
      <c r="S72" t="s">
        <v>14090</v>
      </c>
      <c r="T72" t="s">
        <v>14090</v>
      </c>
      <c r="U72" t="s">
        <v>14137</v>
      </c>
      <c r="V72" t="s">
        <v>14110</v>
      </c>
      <c r="W72" t="s">
        <v>14138</v>
      </c>
      <c r="X72" t="s">
        <v>14116</v>
      </c>
      <c r="Y72" t="s">
        <v>14093</v>
      </c>
      <c r="Z72" t="s">
        <v>14094</v>
      </c>
      <c r="AA72" t="s">
        <v>14110</v>
      </c>
      <c r="AB72" t="s">
        <v>14095</v>
      </c>
      <c r="AC72" t="s">
        <v>14141</v>
      </c>
      <c r="AD72" t="s">
        <v>14095</v>
      </c>
      <c r="AE72" t="s">
        <v>14093</v>
      </c>
      <c r="AF72" t="s">
        <v>14199</v>
      </c>
      <c r="AH72" t="s">
        <v>14097</v>
      </c>
      <c r="AI72" s="78" t="s">
        <v>14122</v>
      </c>
      <c r="AJ72" t="s">
        <v>14123</v>
      </c>
      <c r="AK72" t="s">
        <v>14099</v>
      </c>
      <c r="AL72" t="s">
        <v>14220</v>
      </c>
      <c r="AM72" t="s">
        <v>14099</v>
      </c>
      <c r="AN72" t="s">
        <v>14110</v>
      </c>
      <c r="AO72" t="s">
        <v>14087</v>
      </c>
      <c r="AQ72" t="s">
        <v>14100</v>
      </c>
      <c r="AR72" t="s">
        <v>14100</v>
      </c>
      <c r="AS72" t="s">
        <v>14098</v>
      </c>
      <c r="AT72" t="s">
        <v>14250</v>
      </c>
      <c r="AU72" t="s">
        <v>14250</v>
      </c>
      <c r="AV72" t="s">
        <v>14250</v>
      </c>
      <c r="AW72" t="s">
        <v>14102</v>
      </c>
      <c r="AX72" t="s">
        <v>14215</v>
      </c>
      <c r="AY72" t="s">
        <v>14122</v>
      </c>
      <c r="AZ72" t="s">
        <v>14103</v>
      </c>
      <c r="BB72" t="s">
        <v>14104</v>
      </c>
      <c r="BC72" t="s">
        <v>14211</v>
      </c>
      <c r="BD72" t="s">
        <v>14211</v>
      </c>
      <c r="BE72" t="s">
        <v>14211</v>
      </c>
      <c r="BF72" t="s">
        <v>14241</v>
      </c>
      <c r="BG72" t="s">
        <v>14156</v>
      </c>
      <c r="BH72" t="s">
        <v>14156</v>
      </c>
      <c r="BI72" t="s">
        <v>14106</v>
      </c>
      <c r="BJ72" t="s">
        <v>14131</v>
      </c>
      <c r="BK72" t="s">
        <v>14195</v>
      </c>
      <c r="BL72" t="s">
        <v>14107</v>
      </c>
      <c r="BM72" t="s">
        <v>14248</v>
      </c>
      <c r="BN72" t="s">
        <v>14248</v>
      </c>
      <c r="BO72" t="s">
        <v>14110</v>
      </c>
      <c r="BP72" t="s">
        <v>14110</v>
      </c>
      <c r="BQ72" t="s">
        <v>14110</v>
      </c>
      <c r="BR72" t="s">
        <v>14110</v>
      </c>
      <c r="BS72" t="s">
        <v>14110</v>
      </c>
      <c r="BT72" t="s">
        <v>14110</v>
      </c>
      <c r="BV72" t="s">
        <v>14110</v>
      </c>
      <c r="BW72" s="52"/>
    </row>
    <row r="73" spans="1:75">
      <c r="A73">
        <v>88</v>
      </c>
      <c r="B73">
        <v>2013</v>
      </c>
      <c r="C73" t="s">
        <v>282</v>
      </c>
      <c r="D73" t="s">
        <v>355</v>
      </c>
      <c r="E73" t="s">
        <v>932</v>
      </c>
      <c r="F73" t="s">
        <v>13704</v>
      </c>
      <c r="G73">
        <v>0</v>
      </c>
      <c r="H73" t="s">
        <v>14085</v>
      </c>
      <c r="I73">
        <v>6</v>
      </c>
      <c r="K73" t="s">
        <v>14085</v>
      </c>
      <c r="L73" t="s">
        <v>14171</v>
      </c>
      <c r="M73" t="s">
        <v>14250</v>
      </c>
      <c r="O73" t="s">
        <v>14088</v>
      </c>
      <c r="P73" t="s">
        <v>14156</v>
      </c>
      <c r="Q73" t="s">
        <v>14090</v>
      </c>
      <c r="R73" t="s">
        <v>14250</v>
      </c>
      <c r="S73" t="s">
        <v>14090</v>
      </c>
      <c r="T73" t="s">
        <v>14090</v>
      </c>
      <c r="U73" t="s">
        <v>14137</v>
      </c>
      <c r="V73" t="s">
        <v>14087</v>
      </c>
      <c r="W73" t="s">
        <v>14092</v>
      </c>
      <c r="X73" t="s">
        <v>14116</v>
      </c>
      <c r="Y73" t="s">
        <v>14093</v>
      </c>
      <c r="Z73" t="s">
        <v>14094</v>
      </c>
      <c r="AA73" t="s">
        <v>14110</v>
      </c>
      <c r="AB73" t="s">
        <v>14141</v>
      </c>
      <c r="AC73" t="s">
        <v>14141</v>
      </c>
      <c r="AD73" t="s">
        <v>14141</v>
      </c>
      <c r="AE73" t="s">
        <v>14093</v>
      </c>
      <c r="AF73" t="s">
        <v>14211</v>
      </c>
      <c r="AH73" t="s">
        <v>14097</v>
      </c>
      <c r="AI73" s="78" t="s">
        <v>14122</v>
      </c>
      <c r="AJ73" t="s">
        <v>14123</v>
      </c>
      <c r="AK73" t="s">
        <v>14099</v>
      </c>
      <c r="AL73" t="s">
        <v>14220</v>
      </c>
      <c r="AM73" t="s">
        <v>14099</v>
      </c>
      <c r="AN73" t="s">
        <v>14110</v>
      </c>
      <c r="AO73" t="s">
        <v>14110</v>
      </c>
      <c r="AQ73" t="s">
        <v>14125</v>
      </c>
      <c r="AR73" t="s">
        <v>14100</v>
      </c>
      <c r="AS73" t="s">
        <v>14122</v>
      </c>
      <c r="AT73" t="s">
        <v>14250</v>
      </c>
      <c r="AU73" t="s">
        <v>14250</v>
      </c>
      <c r="AV73" t="s">
        <v>14250</v>
      </c>
      <c r="AW73" t="s">
        <v>14102</v>
      </c>
      <c r="AX73" t="s">
        <v>14102</v>
      </c>
      <c r="AY73" t="s">
        <v>14122</v>
      </c>
      <c r="AZ73" t="s">
        <v>14254</v>
      </c>
      <c r="BB73" t="s">
        <v>14150</v>
      </c>
      <c r="BC73" t="s">
        <v>14193</v>
      </c>
      <c r="BD73" t="s">
        <v>14211</v>
      </c>
      <c r="BE73" t="s">
        <v>14211</v>
      </c>
      <c r="BF73" t="s">
        <v>14105</v>
      </c>
      <c r="BG73" t="s">
        <v>14156</v>
      </c>
      <c r="BH73" t="s">
        <v>14156</v>
      </c>
      <c r="BI73" t="s">
        <v>14106</v>
      </c>
      <c r="BJ73" t="s">
        <v>14131</v>
      </c>
      <c r="BK73" t="s">
        <v>14195</v>
      </c>
      <c r="BL73" t="s">
        <v>14132</v>
      </c>
      <c r="BM73" t="s">
        <v>14225</v>
      </c>
      <c r="BN73" t="s">
        <v>14248</v>
      </c>
      <c r="BO73" t="s">
        <v>14110</v>
      </c>
      <c r="BP73" t="s">
        <v>14110</v>
      </c>
      <c r="BQ73" t="s">
        <v>14110</v>
      </c>
      <c r="BR73" t="s">
        <v>14110</v>
      </c>
      <c r="BS73" t="s">
        <v>14110</v>
      </c>
      <c r="BT73" t="s">
        <v>14110</v>
      </c>
      <c r="BV73" t="s">
        <v>14110</v>
      </c>
      <c r="BW73" s="52"/>
    </row>
    <row r="74" spans="1:75">
      <c r="H74" t="s">
        <v>14108</v>
      </c>
      <c r="I74">
        <v>7</v>
      </c>
      <c r="K74" t="s">
        <v>14085</v>
      </c>
      <c r="L74" t="s">
        <v>14171</v>
      </c>
      <c r="M74" t="s">
        <v>14250</v>
      </c>
      <c r="O74" t="s">
        <v>14088</v>
      </c>
      <c r="P74" t="s">
        <v>14156</v>
      </c>
      <c r="Q74" t="s">
        <v>14090</v>
      </c>
      <c r="R74" t="s">
        <v>14250</v>
      </c>
      <c r="S74" t="s">
        <v>14090</v>
      </c>
      <c r="T74" t="s">
        <v>14090</v>
      </c>
      <c r="U74" t="s">
        <v>14137</v>
      </c>
      <c r="V74" t="s">
        <v>14087</v>
      </c>
      <c r="W74" t="s">
        <v>14092</v>
      </c>
      <c r="X74" t="s">
        <v>14116</v>
      </c>
      <c r="Y74" t="s">
        <v>14093</v>
      </c>
      <c r="Z74" t="s">
        <v>14094</v>
      </c>
      <c r="AA74" t="s">
        <v>14110</v>
      </c>
      <c r="AB74" t="s">
        <v>14141</v>
      </c>
      <c r="AC74" t="s">
        <v>14141</v>
      </c>
      <c r="AD74" t="s">
        <v>14141</v>
      </c>
      <c r="AE74" t="s">
        <v>14093</v>
      </c>
      <c r="AF74" t="s">
        <v>14211</v>
      </c>
      <c r="AH74" t="s">
        <v>14097</v>
      </c>
      <c r="AI74" s="78" t="s">
        <v>14122</v>
      </c>
      <c r="AJ74" t="s">
        <v>14123</v>
      </c>
      <c r="AK74" t="s">
        <v>14099</v>
      </c>
      <c r="AL74" t="s">
        <v>14220</v>
      </c>
      <c r="AM74" t="s">
        <v>14099</v>
      </c>
      <c r="AN74" t="s">
        <v>14110</v>
      </c>
      <c r="AO74" t="s">
        <v>14110</v>
      </c>
      <c r="AQ74" t="s">
        <v>14125</v>
      </c>
      <c r="AR74" t="s">
        <v>14100</v>
      </c>
      <c r="AS74" t="s">
        <v>14122</v>
      </c>
      <c r="AT74" t="s">
        <v>14250</v>
      </c>
      <c r="AU74" t="s">
        <v>14250</v>
      </c>
      <c r="AV74" t="s">
        <v>14250</v>
      </c>
      <c r="AW74" t="s">
        <v>14102</v>
      </c>
      <c r="AX74" t="s">
        <v>14102</v>
      </c>
      <c r="AY74" t="s">
        <v>14122</v>
      </c>
      <c r="AZ74" t="s">
        <v>14254</v>
      </c>
      <c r="BB74" t="s">
        <v>14150</v>
      </c>
      <c r="BC74" t="s">
        <v>14193</v>
      </c>
      <c r="BD74" t="s">
        <v>14211</v>
      </c>
      <c r="BE74" t="s">
        <v>14211</v>
      </c>
      <c r="BF74" t="s">
        <v>14105</v>
      </c>
      <c r="BG74" t="s">
        <v>14156</v>
      </c>
      <c r="BH74" t="s">
        <v>14156</v>
      </c>
      <c r="BI74" t="s">
        <v>14106</v>
      </c>
      <c r="BJ74" t="s">
        <v>14131</v>
      </c>
      <c r="BK74" t="s">
        <v>14195</v>
      </c>
      <c r="BL74" t="s">
        <v>14132</v>
      </c>
      <c r="BM74" t="s">
        <v>14225</v>
      </c>
      <c r="BN74" t="s">
        <v>14248</v>
      </c>
      <c r="BO74" t="s">
        <v>14110</v>
      </c>
      <c r="BP74" t="s">
        <v>14110</v>
      </c>
      <c r="BQ74" t="s">
        <v>14110</v>
      </c>
      <c r="BR74" t="s">
        <v>14110</v>
      </c>
      <c r="BS74" t="s">
        <v>14110</v>
      </c>
      <c r="BT74" t="s">
        <v>14110</v>
      </c>
      <c r="BV74" t="s">
        <v>14110</v>
      </c>
      <c r="BW74" s="52"/>
    </row>
    <row r="75" spans="1:75">
      <c r="A75">
        <v>90</v>
      </c>
      <c r="B75">
        <v>2013</v>
      </c>
      <c r="C75" t="s">
        <v>474</v>
      </c>
      <c r="D75" t="s">
        <v>475</v>
      </c>
      <c r="E75" t="s">
        <v>766</v>
      </c>
      <c r="F75" t="s">
        <v>13706</v>
      </c>
      <c r="G75">
        <v>0</v>
      </c>
      <c r="H75" t="s">
        <v>14085</v>
      </c>
      <c r="I75">
        <v>8</v>
      </c>
      <c r="K75" t="s">
        <v>14085</v>
      </c>
      <c r="L75" t="s">
        <v>14155</v>
      </c>
      <c r="M75" t="s">
        <v>14250</v>
      </c>
      <c r="O75" t="s">
        <v>14088</v>
      </c>
      <c r="P75" t="s">
        <v>14089</v>
      </c>
      <c r="Q75" t="s">
        <v>14113</v>
      </c>
      <c r="R75" t="s">
        <v>14250</v>
      </c>
      <c r="S75" t="s">
        <v>14090</v>
      </c>
      <c r="T75" t="s">
        <v>14090</v>
      </c>
      <c r="U75" t="s">
        <v>14137</v>
      </c>
      <c r="V75" t="s">
        <v>14110</v>
      </c>
      <c r="W75" t="s">
        <v>14092</v>
      </c>
      <c r="X75" t="s">
        <v>14116</v>
      </c>
      <c r="Y75" t="s">
        <v>14093</v>
      </c>
      <c r="Z75" t="s">
        <v>14140</v>
      </c>
      <c r="AA75" t="s">
        <v>14110</v>
      </c>
      <c r="AB75" t="s">
        <v>14118</v>
      </c>
      <c r="AC75" t="s">
        <v>14141</v>
      </c>
      <c r="AD75" t="s">
        <v>14141</v>
      </c>
      <c r="AE75" t="s">
        <v>14093</v>
      </c>
      <c r="AF75" t="s">
        <v>14211</v>
      </c>
      <c r="AH75" t="s">
        <v>14097</v>
      </c>
      <c r="AI75" s="78" t="s">
        <v>14122</v>
      </c>
      <c r="AJ75" t="s">
        <v>14093</v>
      </c>
      <c r="AK75" t="s">
        <v>14099</v>
      </c>
      <c r="AL75" t="s">
        <v>14188</v>
      </c>
      <c r="AM75" t="s">
        <v>14188</v>
      </c>
      <c r="AN75" t="s">
        <v>14110</v>
      </c>
      <c r="AO75" t="s">
        <v>14110</v>
      </c>
      <c r="AQ75" t="s">
        <v>14100</v>
      </c>
      <c r="AR75" t="s">
        <v>14100</v>
      </c>
      <c r="AS75" t="s">
        <v>14098</v>
      </c>
      <c r="AT75" t="s">
        <v>14250</v>
      </c>
      <c r="AU75" t="s">
        <v>14250</v>
      </c>
      <c r="AV75" t="s">
        <v>14250</v>
      </c>
      <c r="AW75" t="s">
        <v>14102</v>
      </c>
      <c r="AX75" t="s">
        <v>14215</v>
      </c>
      <c r="AY75" t="s">
        <v>14122</v>
      </c>
      <c r="AZ75" t="s">
        <v>14128</v>
      </c>
      <c r="BB75" t="s">
        <v>14104</v>
      </c>
      <c r="BC75" t="s">
        <v>14211</v>
      </c>
      <c r="BD75" t="s">
        <v>14211</v>
      </c>
      <c r="BE75" t="s">
        <v>14211</v>
      </c>
      <c r="BF75" t="s">
        <v>14156</v>
      </c>
      <c r="BG75" t="s">
        <v>14156</v>
      </c>
      <c r="BH75" t="s">
        <v>14156</v>
      </c>
      <c r="BI75" t="s">
        <v>14106</v>
      </c>
      <c r="BJ75" t="s">
        <v>14195</v>
      </c>
      <c r="BK75" t="s">
        <v>14195</v>
      </c>
      <c r="BL75" t="s">
        <v>14242</v>
      </c>
      <c r="BM75" t="s">
        <v>14248</v>
      </c>
      <c r="BN75" t="s">
        <v>14248</v>
      </c>
      <c r="BO75" t="s">
        <v>14110</v>
      </c>
      <c r="BP75" t="s">
        <v>14110</v>
      </c>
      <c r="BQ75" t="s">
        <v>14110</v>
      </c>
      <c r="BR75" t="s">
        <v>14110</v>
      </c>
      <c r="BS75" t="s">
        <v>14110</v>
      </c>
      <c r="BT75" t="s">
        <v>14110</v>
      </c>
      <c r="BV75" t="s">
        <v>14110</v>
      </c>
      <c r="BW75" s="52"/>
    </row>
    <row r="76" spans="1:75">
      <c r="H76" t="s">
        <v>14108</v>
      </c>
      <c r="I76">
        <v>4</v>
      </c>
      <c r="K76" t="s">
        <v>14085</v>
      </c>
      <c r="L76" t="s">
        <v>14155</v>
      </c>
      <c r="M76" t="s">
        <v>14250</v>
      </c>
      <c r="O76" t="s">
        <v>14088</v>
      </c>
      <c r="P76" t="s">
        <v>14186</v>
      </c>
      <c r="Q76" t="s">
        <v>14113</v>
      </c>
      <c r="R76" t="s">
        <v>14250</v>
      </c>
      <c r="S76" t="s">
        <v>14090</v>
      </c>
      <c r="T76" t="s">
        <v>14090</v>
      </c>
      <c r="U76" t="s">
        <v>14137</v>
      </c>
      <c r="V76" t="s">
        <v>14110</v>
      </c>
      <c r="W76" t="s">
        <v>14092</v>
      </c>
      <c r="X76" t="s">
        <v>14116</v>
      </c>
      <c r="Y76" t="s">
        <v>14173</v>
      </c>
      <c r="Z76" t="s">
        <v>14140</v>
      </c>
      <c r="AA76" t="s">
        <v>14110</v>
      </c>
      <c r="AB76" t="s">
        <v>14118</v>
      </c>
      <c r="AC76" t="s">
        <v>14141</v>
      </c>
      <c r="AD76" t="s">
        <v>14141</v>
      </c>
      <c r="AE76" t="s">
        <v>14093</v>
      </c>
      <c r="AF76" t="s">
        <v>14211</v>
      </c>
      <c r="AH76" t="s">
        <v>14097</v>
      </c>
      <c r="AI76" s="78" t="s">
        <v>14122</v>
      </c>
      <c r="AJ76" t="s">
        <v>14093</v>
      </c>
      <c r="AK76" t="s">
        <v>14099</v>
      </c>
      <c r="AL76" t="s">
        <v>14188</v>
      </c>
      <c r="AM76" t="s">
        <v>14188</v>
      </c>
      <c r="AN76" t="s">
        <v>14110</v>
      </c>
      <c r="AO76" t="s">
        <v>14110</v>
      </c>
      <c r="AQ76" t="s">
        <v>14100</v>
      </c>
      <c r="AR76" t="s">
        <v>14100</v>
      </c>
      <c r="AS76" t="s">
        <v>14098</v>
      </c>
      <c r="AT76" t="s">
        <v>14250</v>
      </c>
      <c r="AU76" t="s">
        <v>14250</v>
      </c>
      <c r="AV76" t="s">
        <v>14250</v>
      </c>
      <c r="AW76" t="s">
        <v>14102</v>
      </c>
      <c r="AX76" t="s">
        <v>14215</v>
      </c>
      <c r="AY76" t="s">
        <v>14122</v>
      </c>
      <c r="AZ76" t="s">
        <v>14128</v>
      </c>
      <c r="BB76" t="s">
        <v>14104</v>
      </c>
      <c r="BC76" t="s">
        <v>14211</v>
      </c>
      <c r="BD76" t="s">
        <v>14211</v>
      </c>
      <c r="BE76" t="s">
        <v>14211</v>
      </c>
      <c r="BF76" t="s">
        <v>14156</v>
      </c>
      <c r="BG76" t="s">
        <v>14156</v>
      </c>
      <c r="BH76" t="s">
        <v>14156</v>
      </c>
      <c r="BI76" t="s">
        <v>14106</v>
      </c>
      <c r="BJ76" t="s">
        <v>14195</v>
      </c>
      <c r="BK76" t="s">
        <v>14195</v>
      </c>
      <c r="BL76" t="s">
        <v>14242</v>
      </c>
      <c r="BM76" t="s">
        <v>14248</v>
      </c>
      <c r="BN76" t="s">
        <v>14248</v>
      </c>
      <c r="BO76" t="s">
        <v>14110</v>
      </c>
      <c r="BP76" t="s">
        <v>14110</v>
      </c>
      <c r="BQ76" t="s">
        <v>14110</v>
      </c>
      <c r="BR76" t="s">
        <v>14110</v>
      </c>
      <c r="BS76" t="s">
        <v>14110</v>
      </c>
      <c r="BT76" t="s">
        <v>14110</v>
      </c>
      <c r="BV76" t="s">
        <v>14110</v>
      </c>
      <c r="BW76" s="52"/>
    </row>
    <row r="77" spans="1:75">
      <c r="H77" t="s">
        <v>14133</v>
      </c>
      <c r="I77">
        <v>4</v>
      </c>
      <c r="K77" t="s">
        <v>14085</v>
      </c>
      <c r="L77" t="s">
        <v>14155</v>
      </c>
      <c r="M77" t="s">
        <v>14250</v>
      </c>
      <c r="O77" t="s">
        <v>14088</v>
      </c>
      <c r="P77" t="s">
        <v>14089</v>
      </c>
      <c r="Q77" t="s">
        <v>14113</v>
      </c>
      <c r="R77" t="s">
        <v>14090</v>
      </c>
      <c r="S77" t="s">
        <v>14090</v>
      </c>
      <c r="T77" t="s">
        <v>14090</v>
      </c>
      <c r="U77" t="s">
        <v>14137</v>
      </c>
      <c r="V77" t="s">
        <v>14110</v>
      </c>
      <c r="W77" t="s">
        <v>14092</v>
      </c>
      <c r="X77" t="s">
        <v>14116</v>
      </c>
      <c r="Y77" t="s">
        <v>14093</v>
      </c>
      <c r="Z77" t="s">
        <v>14140</v>
      </c>
      <c r="AA77" t="s">
        <v>14110</v>
      </c>
      <c r="AB77" t="s">
        <v>14118</v>
      </c>
      <c r="AC77" t="s">
        <v>14141</v>
      </c>
      <c r="AD77" t="s">
        <v>14141</v>
      </c>
      <c r="AE77" t="s">
        <v>14093</v>
      </c>
      <c r="AF77" t="s">
        <v>14211</v>
      </c>
      <c r="AH77" t="s">
        <v>14097</v>
      </c>
      <c r="AI77" s="78" t="s">
        <v>14122</v>
      </c>
      <c r="AJ77" t="s">
        <v>14093</v>
      </c>
      <c r="AK77" t="s">
        <v>14099</v>
      </c>
      <c r="AL77" t="s">
        <v>14188</v>
      </c>
      <c r="AM77" t="s">
        <v>14188</v>
      </c>
      <c r="AN77" t="s">
        <v>14110</v>
      </c>
      <c r="AO77" t="s">
        <v>14110</v>
      </c>
      <c r="AQ77" t="s">
        <v>14100</v>
      </c>
      <c r="AR77" t="s">
        <v>14100</v>
      </c>
      <c r="AS77" t="s">
        <v>14098</v>
      </c>
      <c r="AT77" t="s">
        <v>14250</v>
      </c>
      <c r="AU77" t="s">
        <v>14250</v>
      </c>
      <c r="AV77" t="s">
        <v>14250</v>
      </c>
      <c r="AW77" t="s">
        <v>14102</v>
      </c>
      <c r="AX77" t="s">
        <v>14215</v>
      </c>
      <c r="AY77" t="s">
        <v>14122</v>
      </c>
      <c r="AZ77" t="s">
        <v>14128</v>
      </c>
      <c r="BB77" t="s">
        <v>14104</v>
      </c>
      <c r="BC77" t="s">
        <v>14211</v>
      </c>
      <c r="BD77" t="s">
        <v>14211</v>
      </c>
      <c r="BE77" t="s">
        <v>14211</v>
      </c>
      <c r="BF77" t="s">
        <v>14156</v>
      </c>
      <c r="BG77" t="s">
        <v>14156</v>
      </c>
      <c r="BH77" t="s">
        <v>14156</v>
      </c>
      <c r="BI77" t="s">
        <v>14106</v>
      </c>
      <c r="BJ77" t="s">
        <v>14195</v>
      </c>
      <c r="BK77" t="s">
        <v>14195</v>
      </c>
      <c r="BL77" t="s">
        <v>14242</v>
      </c>
      <c r="BM77" t="s">
        <v>14248</v>
      </c>
      <c r="BN77" t="s">
        <v>14248</v>
      </c>
      <c r="BO77" t="s">
        <v>14110</v>
      </c>
      <c r="BP77" t="s">
        <v>14110</v>
      </c>
      <c r="BQ77" t="s">
        <v>14110</v>
      </c>
      <c r="BR77" t="s">
        <v>14110</v>
      </c>
      <c r="BS77" t="s">
        <v>14110</v>
      </c>
      <c r="BT77" t="s">
        <v>14110</v>
      </c>
      <c r="BV77" t="s">
        <v>14110</v>
      </c>
      <c r="BW77" s="52"/>
    </row>
    <row r="78" spans="1:75">
      <c r="H78" t="s">
        <v>14154</v>
      </c>
      <c r="I78">
        <v>4</v>
      </c>
      <c r="K78" t="s">
        <v>14085</v>
      </c>
      <c r="L78" t="s">
        <v>14155</v>
      </c>
      <c r="M78" t="s">
        <v>14250</v>
      </c>
      <c r="O78" t="s">
        <v>14088</v>
      </c>
      <c r="P78" t="s">
        <v>14089</v>
      </c>
      <c r="Q78" t="s">
        <v>14113</v>
      </c>
      <c r="R78" t="s">
        <v>14250</v>
      </c>
      <c r="S78" t="s">
        <v>14090</v>
      </c>
      <c r="T78" t="s">
        <v>14090</v>
      </c>
      <c r="U78" t="s">
        <v>14137</v>
      </c>
      <c r="V78" t="s">
        <v>14110</v>
      </c>
      <c r="W78" t="s">
        <v>14092</v>
      </c>
      <c r="X78" t="s">
        <v>14116</v>
      </c>
      <c r="Y78" t="s">
        <v>14093</v>
      </c>
      <c r="Z78" t="s">
        <v>14140</v>
      </c>
      <c r="AA78" t="s">
        <v>14110</v>
      </c>
      <c r="AB78" t="s">
        <v>14118</v>
      </c>
      <c r="AC78" t="s">
        <v>14141</v>
      </c>
      <c r="AD78" t="s">
        <v>14141</v>
      </c>
      <c r="AE78" t="s">
        <v>14093</v>
      </c>
      <c r="AF78" t="s">
        <v>14211</v>
      </c>
      <c r="AH78" t="s">
        <v>14097</v>
      </c>
      <c r="AI78" s="78" t="s">
        <v>14122</v>
      </c>
      <c r="AJ78" t="s">
        <v>14093</v>
      </c>
      <c r="AK78" t="s">
        <v>14099</v>
      </c>
      <c r="AL78" t="s">
        <v>14188</v>
      </c>
      <c r="AM78" t="s">
        <v>14188</v>
      </c>
      <c r="AN78" t="s">
        <v>14110</v>
      </c>
      <c r="AO78" t="s">
        <v>14110</v>
      </c>
      <c r="AQ78" t="s">
        <v>14100</v>
      </c>
      <c r="AR78" t="s">
        <v>14100</v>
      </c>
      <c r="AS78" t="s">
        <v>14098</v>
      </c>
      <c r="AT78" t="s">
        <v>14250</v>
      </c>
      <c r="AU78" t="s">
        <v>14250</v>
      </c>
      <c r="AV78" t="s">
        <v>14250</v>
      </c>
      <c r="AW78" t="s">
        <v>14102</v>
      </c>
      <c r="AX78" t="s">
        <v>14215</v>
      </c>
      <c r="AY78" t="s">
        <v>14122</v>
      </c>
      <c r="AZ78" t="s">
        <v>14128</v>
      </c>
      <c r="BB78" t="s">
        <v>14104</v>
      </c>
      <c r="BC78" t="s">
        <v>14211</v>
      </c>
      <c r="BD78" t="s">
        <v>14211</v>
      </c>
      <c r="BE78" t="s">
        <v>14211</v>
      </c>
      <c r="BF78" t="s">
        <v>14156</v>
      </c>
      <c r="BG78" t="s">
        <v>14156</v>
      </c>
      <c r="BH78" t="s">
        <v>14156</v>
      </c>
      <c r="BI78" t="s">
        <v>14106</v>
      </c>
      <c r="BJ78" t="s">
        <v>14195</v>
      </c>
      <c r="BK78" t="s">
        <v>14195</v>
      </c>
      <c r="BL78" t="s">
        <v>14242</v>
      </c>
      <c r="BM78" t="s">
        <v>14248</v>
      </c>
      <c r="BN78" t="s">
        <v>14248</v>
      </c>
      <c r="BO78" t="s">
        <v>14110</v>
      </c>
      <c r="BP78" t="s">
        <v>14110</v>
      </c>
      <c r="BQ78" t="s">
        <v>14110</v>
      </c>
      <c r="BR78" t="s">
        <v>14110</v>
      </c>
      <c r="BS78" t="s">
        <v>14110</v>
      </c>
      <c r="BT78" t="s">
        <v>14110</v>
      </c>
      <c r="BV78" t="s">
        <v>14110</v>
      </c>
      <c r="BW78" s="52"/>
    </row>
    <row r="79" spans="1:75">
      <c r="H79" t="s">
        <v>14170</v>
      </c>
      <c r="I79">
        <v>2</v>
      </c>
      <c r="K79" t="s">
        <v>14085</v>
      </c>
      <c r="L79" t="s">
        <v>14155</v>
      </c>
      <c r="M79" t="s">
        <v>14250</v>
      </c>
      <c r="O79" t="s">
        <v>14088</v>
      </c>
      <c r="P79" t="s">
        <v>14089</v>
      </c>
      <c r="Q79" t="s">
        <v>14090</v>
      </c>
      <c r="R79" t="s">
        <v>14250</v>
      </c>
      <c r="S79" t="s">
        <v>14090</v>
      </c>
      <c r="T79" t="s">
        <v>14090</v>
      </c>
      <c r="U79" t="s">
        <v>14137</v>
      </c>
      <c r="V79" t="s">
        <v>14110</v>
      </c>
      <c r="W79" t="s">
        <v>14092</v>
      </c>
      <c r="X79" t="s">
        <v>14116</v>
      </c>
      <c r="Y79" t="s">
        <v>14093</v>
      </c>
      <c r="Z79" t="s">
        <v>14140</v>
      </c>
      <c r="AA79" t="s">
        <v>14110</v>
      </c>
      <c r="AB79" t="s">
        <v>14118</v>
      </c>
      <c r="AC79" t="s">
        <v>14141</v>
      </c>
      <c r="AD79" t="s">
        <v>14141</v>
      </c>
      <c r="AE79" t="s">
        <v>14093</v>
      </c>
      <c r="AF79" t="s">
        <v>14211</v>
      </c>
      <c r="AH79" t="s">
        <v>14097</v>
      </c>
      <c r="AI79" s="78" t="s">
        <v>14122</v>
      </c>
      <c r="AJ79" t="s">
        <v>14093</v>
      </c>
      <c r="AK79" t="s">
        <v>14099</v>
      </c>
      <c r="AL79" t="s">
        <v>14188</v>
      </c>
      <c r="AM79" t="s">
        <v>14188</v>
      </c>
      <c r="AN79" t="s">
        <v>14110</v>
      </c>
      <c r="AO79" t="s">
        <v>14110</v>
      </c>
      <c r="AQ79" t="s">
        <v>14100</v>
      </c>
      <c r="AR79" t="s">
        <v>14100</v>
      </c>
      <c r="AS79" t="s">
        <v>14098</v>
      </c>
      <c r="AT79" t="s">
        <v>14250</v>
      </c>
      <c r="AU79" t="s">
        <v>14250</v>
      </c>
      <c r="AV79" t="s">
        <v>14250</v>
      </c>
      <c r="AW79" t="s">
        <v>14102</v>
      </c>
      <c r="AX79" t="s">
        <v>14215</v>
      </c>
      <c r="AY79" t="s">
        <v>14122</v>
      </c>
      <c r="AZ79" t="s">
        <v>14128</v>
      </c>
      <c r="BB79" t="s">
        <v>14104</v>
      </c>
      <c r="BC79" t="s">
        <v>14211</v>
      </c>
      <c r="BD79" t="s">
        <v>14211</v>
      </c>
      <c r="BE79" t="s">
        <v>14211</v>
      </c>
      <c r="BF79" t="s">
        <v>14156</v>
      </c>
      <c r="BG79" t="s">
        <v>14156</v>
      </c>
      <c r="BH79" t="s">
        <v>14156</v>
      </c>
      <c r="BI79" t="s">
        <v>14106</v>
      </c>
      <c r="BJ79" t="s">
        <v>14195</v>
      </c>
      <c r="BK79" t="s">
        <v>14195</v>
      </c>
      <c r="BL79" t="s">
        <v>14242</v>
      </c>
      <c r="BM79" t="s">
        <v>14248</v>
      </c>
      <c r="BN79" t="s">
        <v>14248</v>
      </c>
      <c r="BO79" t="s">
        <v>14110</v>
      </c>
      <c r="BP79" t="s">
        <v>14110</v>
      </c>
      <c r="BQ79" t="s">
        <v>14110</v>
      </c>
      <c r="BR79" t="s">
        <v>14110</v>
      </c>
      <c r="BS79" t="s">
        <v>14110</v>
      </c>
      <c r="BT79" t="s">
        <v>14110</v>
      </c>
      <c r="BV79" t="s">
        <v>14110</v>
      </c>
      <c r="BW79" s="52"/>
    </row>
    <row r="80" spans="1:75">
      <c r="H80" t="s">
        <v>14184</v>
      </c>
      <c r="I80">
        <v>6</v>
      </c>
      <c r="K80" t="s">
        <v>14085</v>
      </c>
      <c r="L80" t="s">
        <v>14155</v>
      </c>
      <c r="M80" t="s">
        <v>14250</v>
      </c>
      <c r="O80" t="s">
        <v>14088</v>
      </c>
      <c r="P80" t="s">
        <v>14089</v>
      </c>
      <c r="Q80" t="s">
        <v>14090</v>
      </c>
      <c r="R80" t="s">
        <v>14250</v>
      </c>
      <c r="S80" t="s">
        <v>14090</v>
      </c>
      <c r="T80" t="s">
        <v>14090</v>
      </c>
      <c r="U80" t="s">
        <v>14137</v>
      </c>
      <c r="V80" t="s">
        <v>14110</v>
      </c>
      <c r="W80" t="s">
        <v>14092</v>
      </c>
      <c r="X80" t="s">
        <v>14116</v>
      </c>
      <c r="Y80" t="s">
        <v>14093</v>
      </c>
      <c r="Z80" t="s">
        <v>14140</v>
      </c>
      <c r="AA80" t="s">
        <v>14110</v>
      </c>
      <c r="AB80" t="s">
        <v>14118</v>
      </c>
      <c r="AC80" t="s">
        <v>14141</v>
      </c>
      <c r="AD80" t="s">
        <v>14141</v>
      </c>
      <c r="AE80" t="s">
        <v>14093</v>
      </c>
      <c r="AF80" t="s">
        <v>14211</v>
      </c>
      <c r="AH80" t="s">
        <v>14097</v>
      </c>
      <c r="AI80" s="78" t="s">
        <v>14098</v>
      </c>
      <c r="AJ80" t="s">
        <v>14123</v>
      </c>
      <c r="AK80" t="s">
        <v>14099</v>
      </c>
      <c r="AL80" t="s">
        <v>14099</v>
      </c>
      <c r="AM80" t="s">
        <v>14188</v>
      </c>
      <c r="AN80" t="s">
        <v>14110</v>
      </c>
      <c r="AO80" t="s">
        <v>14087</v>
      </c>
      <c r="AQ80" t="s">
        <v>14100</v>
      </c>
      <c r="AR80" t="s">
        <v>14100</v>
      </c>
      <c r="AS80" t="s">
        <v>14098</v>
      </c>
      <c r="AT80" t="s">
        <v>14250</v>
      </c>
      <c r="AU80" t="s">
        <v>14250</v>
      </c>
      <c r="AV80" t="s">
        <v>14250</v>
      </c>
      <c r="AW80" t="s">
        <v>14102</v>
      </c>
      <c r="AX80" t="s">
        <v>14215</v>
      </c>
      <c r="AY80" t="s">
        <v>14122</v>
      </c>
      <c r="AZ80" t="s">
        <v>14103</v>
      </c>
      <c r="BB80" t="s">
        <v>14104</v>
      </c>
      <c r="BC80" t="s">
        <v>14211</v>
      </c>
      <c r="BD80" t="s">
        <v>14211</v>
      </c>
      <c r="BE80" t="s">
        <v>14211</v>
      </c>
      <c r="BF80" t="s">
        <v>14156</v>
      </c>
      <c r="BG80" t="s">
        <v>14156</v>
      </c>
      <c r="BH80" t="s">
        <v>14156</v>
      </c>
      <c r="BI80" t="s">
        <v>14106</v>
      </c>
      <c r="BJ80" t="s">
        <v>14195</v>
      </c>
      <c r="BK80" t="s">
        <v>14195</v>
      </c>
      <c r="BL80" t="s">
        <v>14242</v>
      </c>
      <c r="BM80" t="s">
        <v>14248</v>
      </c>
      <c r="BN80" t="s">
        <v>14248</v>
      </c>
      <c r="BO80" t="s">
        <v>14110</v>
      </c>
      <c r="BP80" t="s">
        <v>14110</v>
      </c>
      <c r="BQ80" t="s">
        <v>14110</v>
      </c>
      <c r="BR80" t="s">
        <v>14110</v>
      </c>
      <c r="BS80" t="s">
        <v>14110</v>
      </c>
      <c r="BT80" t="s">
        <v>14110</v>
      </c>
      <c r="BV80" t="s">
        <v>14110</v>
      </c>
      <c r="BW80" s="52"/>
    </row>
    <row r="81" spans="1:75">
      <c r="A81">
        <v>93</v>
      </c>
      <c r="B81">
        <v>2013</v>
      </c>
      <c r="C81" t="s">
        <v>714</v>
      </c>
      <c r="D81" t="s">
        <v>715</v>
      </c>
      <c r="E81" t="s">
        <v>712</v>
      </c>
      <c r="F81" t="s">
        <v>13707</v>
      </c>
      <c r="G81">
        <v>0</v>
      </c>
      <c r="H81" t="s">
        <v>14085</v>
      </c>
      <c r="I81">
        <v>12</v>
      </c>
      <c r="K81" t="s">
        <v>14085</v>
      </c>
      <c r="L81" t="s">
        <v>14155</v>
      </c>
      <c r="M81" t="s">
        <v>14250</v>
      </c>
      <c r="O81" t="s">
        <v>14088</v>
      </c>
      <c r="P81" t="s">
        <v>14112</v>
      </c>
      <c r="Q81" t="s">
        <v>14090</v>
      </c>
      <c r="R81" t="s">
        <v>14250</v>
      </c>
      <c r="S81" t="s">
        <v>14090</v>
      </c>
      <c r="T81" t="s">
        <v>14090</v>
      </c>
      <c r="U81" t="s">
        <v>14137</v>
      </c>
      <c r="V81" t="s">
        <v>14110</v>
      </c>
      <c r="W81" t="s">
        <v>14092</v>
      </c>
      <c r="X81" t="s">
        <v>14116</v>
      </c>
      <c r="Y81" t="s">
        <v>14139</v>
      </c>
      <c r="Z81" t="s">
        <v>14094</v>
      </c>
      <c r="AA81" t="s">
        <v>14110</v>
      </c>
      <c r="AB81" t="s">
        <v>14118</v>
      </c>
      <c r="AC81" t="s">
        <v>14141</v>
      </c>
      <c r="AD81" t="s">
        <v>14141</v>
      </c>
      <c r="AE81" t="s">
        <v>14093</v>
      </c>
      <c r="AF81" t="s">
        <v>14211</v>
      </c>
      <c r="AH81" t="s">
        <v>14097</v>
      </c>
      <c r="AI81" s="78" t="s">
        <v>14098</v>
      </c>
      <c r="AJ81" t="s">
        <v>14123</v>
      </c>
      <c r="AK81" t="s">
        <v>14099</v>
      </c>
      <c r="AL81" t="s">
        <v>14099</v>
      </c>
      <c r="AM81" t="s">
        <v>14099</v>
      </c>
      <c r="AN81" t="s">
        <v>14110</v>
      </c>
      <c r="AO81" t="s">
        <v>14110</v>
      </c>
      <c r="AQ81" t="s">
        <v>14100</v>
      </c>
      <c r="AR81" t="s">
        <v>14100</v>
      </c>
      <c r="AS81" t="s">
        <v>14098</v>
      </c>
      <c r="AT81" t="s">
        <v>14250</v>
      </c>
      <c r="AU81" t="s">
        <v>14250</v>
      </c>
      <c r="AV81" t="s">
        <v>14250</v>
      </c>
      <c r="AW81" t="s">
        <v>14102</v>
      </c>
      <c r="AX81" t="s">
        <v>14102</v>
      </c>
      <c r="AY81" t="s">
        <v>14122</v>
      </c>
      <c r="AZ81" t="s">
        <v>14103</v>
      </c>
      <c r="BB81" t="s">
        <v>14104</v>
      </c>
      <c r="BC81" t="s">
        <v>14193</v>
      </c>
      <c r="BD81" t="s">
        <v>14211</v>
      </c>
      <c r="BE81" t="s">
        <v>14211</v>
      </c>
      <c r="BF81" t="s">
        <v>14105</v>
      </c>
      <c r="BG81" t="s">
        <v>14156</v>
      </c>
      <c r="BH81" t="s">
        <v>14156</v>
      </c>
      <c r="BI81" t="s">
        <v>14106</v>
      </c>
      <c r="BJ81" t="s">
        <v>14131</v>
      </c>
      <c r="BK81" t="s">
        <v>14195</v>
      </c>
      <c r="BL81" t="s">
        <v>14107</v>
      </c>
      <c r="BM81" t="s">
        <v>14248</v>
      </c>
      <c r="BN81" t="s">
        <v>14248</v>
      </c>
      <c r="BO81" t="s">
        <v>14087</v>
      </c>
      <c r="BP81" t="s">
        <v>14087</v>
      </c>
      <c r="BQ81" t="s">
        <v>14110</v>
      </c>
      <c r="BR81" t="s">
        <v>14110</v>
      </c>
      <c r="BS81" t="s">
        <v>14110</v>
      </c>
      <c r="BT81" t="s">
        <v>14110</v>
      </c>
      <c r="BV81" t="s">
        <v>14110</v>
      </c>
      <c r="BW81" s="52"/>
    </row>
    <row r="82" spans="1:75">
      <c r="H82" t="s">
        <v>14108</v>
      </c>
      <c r="I82">
        <v>12</v>
      </c>
      <c r="K82" t="s">
        <v>14085</v>
      </c>
      <c r="L82" t="s">
        <v>14155</v>
      </c>
      <c r="M82" t="s">
        <v>14250</v>
      </c>
      <c r="O82" t="s">
        <v>14088</v>
      </c>
      <c r="P82" t="s">
        <v>14112</v>
      </c>
      <c r="Q82" t="s">
        <v>14090</v>
      </c>
      <c r="R82" t="s">
        <v>14250</v>
      </c>
      <c r="S82" t="s">
        <v>14090</v>
      </c>
      <c r="T82" t="s">
        <v>14090</v>
      </c>
      <c r="U82" t="s">
        <v>14137</v>
      </c>
      <c r="V82" t="s">
        <v>14110</v>
      </c>
      <c r="W82" t="s">
        <v>14138</v>
      </c>
      <c r="X82" t="s">
        <v>14091</v>
      </c>
      <c r="Y82" t="s">
        <v>14173</v>
      </c>
      <c r="Z82" t="s">
        <v>14094</v>
      </c>
      <c r="AA82" t="s">
        <v>14110</v>
      </c>
      <c r="AB82" t="s">
        <v>14095</v>
      </c>
      <c r="AC82" t="s">
        <v>14141</v>
      </c>
      <c r="AD82" t="s">
        <v>14141</v>
      </c>
      <c r="AE82" t="s">
        <v>14093</v>
      </c>
      <c r="AF82" t="s">
        <v>14237</v>
      </c>
      <c r="AG82" t="s">
        <v>14341</v>
      </c>
      <c r="AH82" t="s">
        <v>14097</v>
      </c>
      <c r="AI82" s="78" t="s">
        <v>14098</v>
      </c>
      <c r="AJ82" t="s">
        <v>14123</v>
      </c>
      <c r="AK82" t="s">
        <v>14099</v>
      </c>
      <c r="AL82" t="s">
        <v>14099</v>
      </c>
      <c r="AM82" t="s">
        <v>14099</v>
      </c>
      <c r="AN82" t="s">
        <v>14110</v>
      </c>
      <c r="AO82" t="s">
        <v>14110</v>
      </c>
      <c r="AQ82" t="s">
        <v>14100</v>
      </c>
      <c r="AR82" t="s">
        <v>14100</v>
      </c>
      <c r="AS82" t="s">
        <v>14098</v>
      </c>
      <c r="AT82" t="s">
        <v>14250</v>
      </c>
      <c r="AU82" t="s">
        <v>14250</v>
      </c>
      <c r="AV82" t="s">
        <v>14250</v>
      </c>
      <c r="AW82" t="s">
        <v>14102</v>
      </c>
      <c r="AX82" t="s">
        <v>14215</v>
      </c>
      <c r="AY82" t="s">
        <v>14122</v>
      </c>
      <c r="AZ82" t="s">
        <v>14103</v>
      </c>
      <c r="BB82" t="s">
        <v>14104</v>
      </c>
      <c r="BC82" t="s">
        <v>14193</v>
      </c>
      <c r="BD82" t="s">
        <v>14211</v>
      </c>
      <c r="BE82" t="s">
        <v>14211</v>
      </c>
      <c r="BF82" t="s">
        <v>14105</v>
      </c>
      <c r="BG82" t="s">
        <v>14156</v>
      </c>
      <c r="BH82" t="s">
        <v>14156</v>
      </c>
      <c r="BI82" t="s">
        <v>14106</v>
      </c>
      <c r="BJ82" t="s">
        <v>14131</v>
      </c>
      <c r="BK82" t="s">
        <v>14195</v>
      </c>
      <c r="BL82" t="s">
        <v>14242</v>
      </c>
      <c r="BM82" t="s">
        <v>14248</v>
      </c>
      <c r="BN82" t="s">
        <v>14248</v>
      </c>
      <c r="BO82" t="s">
        <v>14087</v>
      </c>
      <c r="BP82" t="s">
        <v>14087</v>
      </c>
      <c r="BQ82" t="s">
        <v>14110</v>
      </c>
      <c r="BR82" t="s">
        <v>14110</v>
      </c>
      <c r="BS82" t="s">
        <v>14110</v>
      </c>
      <c r="BT82" t="s">
        <v>14110</v>
      </c>
      <c r="BV82" t="s">
        <v>14110</v>
      </c>
      <c r="BW82" s="52"/>
    </row>
    <row r="83" spans="1:75">
      <c r="A83">
        <v>107</v>
      </c>
      <c r="B83">
        <v>2014</v>
      </c>
      <c r="C83" t="s">
        <v>282</v>
      </c>
      <c r="D83" t="s">
        <v>283</v>
      </c>
      <c r="E83" t="s">
        <v>858</v>
      </c>
      <c r="F83" t="s">
        <v>13714</v>
      </c>
      <c r="G83">
        <v>0</v>
      </c>
      <c r="H83" t="s">
        <v>14085</v>
      </c>
      <c r="I83">
        <v>8</v>
      </c>
      <c r="K83" t="s">
        <v>14184</v>
      </c>
      <c r="L83" t="s">
        <v>14171</v>
      </c>
      <c r="M83" t="s">
        <v>14250</v>
      </c>
      <c r="O83" t="s">
        <v>14111</v>
      </c>
      <c r="P83" t="s">
        <v>14156</v>
      </c>
      <c r="Q83" t="s">
        <v>14090</v>
      </c>
      <c r="R83" t="s">
        <v>14250</v>
      </c>
      <c r="S83" t="s">
        <v>14090</v>
      </c>
      <c r="T83" t="s">
        <v>14090</v>
      </c>
      <c r="U83" t="s">
        <v>14137</v>
      </c>
      <c r="V83" t="s">
        <v>14110</v>
      </c>
      <c r="W83" t="s">
        <v>14092</v>
      </c>
      <c r="X83" t="s">
        <v>14116</v>
      </c>
      <c r="Y83" t="s">
        <v>14093</v>
      </c>
      <c r="Z83" t="s">
        <v>14116</v>
      </c>
      <c r="AA83" t="s">
        <v>14110</v>
      </c>
      <c r="AB83" t="s">
        <v>14118</v>
      </c>
      <c r="AC83" t="s">
        <v>14141</v>
      </c>
      <c r="AD83" t="s">
        <v>14141</v>
      </c>
      <c r="AE83" t="s">
        <v>14093</v>
      </c>
      <c r="AF83" t="s">
        <v>14219</v>
      </c>
      <c r="AH83" t="s">
        <v>14097</v>
      </c>
      <c r="AI83" s="78" t="s">
        <v>14122</v>
      </c>
      <c r="AJ83" t="s">
        <v>14123</v>
      </c>
      <c r="AK83" t="s">
        <v>14099</v>
      </c>
      <c r="AL83" t="s">
        <v>14220</v>
      </c>
      <c r="AM83" t="s">
        <v>14099</v>
      </c>
      <c r="AN83" t="s">
        <v>14110</v>
      </c>
      <c r="AO83" t="s">
        <v>14110</v>
      </c>
      <c r="AQ83" t="s">
        <v>14100</v>
      </c>
      <c r="AR83" t="s">
        <v>14100</v>
      </c>
      <c r="AS83" t="s">
        <v>14098</v>
      </c>
      <c r="AT83" t="s">
        <v>14250</v>
      </c>
      <c r="AU83" t="s">
        <v>14250</v>
      </c>
      <c r="AV83" t="s">
        <v>14250</v>
      </c>
      <c r="AW83" t="s">
        <v>14102</v>
      </c>
      <c r="AX83" t="s">
        <v>14102</v>
      </c>
      <c r="AY83" t="s">
        <v>14122</v>
      </c>
      <c r="AZ83" t="s">
        <v>14103</v>
      </c>
      <c r="BB83" t="s">
        <v>14104</v>
      </c>
      <c r="BC83" t="s">
        <v>14211</v>
      </c>
      <c r="BD83" t="s">
        <v>14211</v>
      </c>
      <c r="BE83" t="s">
        <v>14211</v>
      </c>
      <c r="BF83" t="s">
        <v>14156</v>
      </c>
      <c r="BG83" t="s">
        <v>14156</v>
      </c>
      <c r="BH83" t="s">
        <v>14156</v>
      </c>
      <c r="BI83" t="s">
        <v>14131</v>
      </c>
      <c r="BJ83" t="s">
        <v>14195</v>
      </c>
      <c r="BK83" t="s">
        <v>14195</v>
      </c>
      <c r="BL83" t="s">
        <v>14107</v>
      </c>
      <c r="BM83" t="s">
        <v>14225</v>
      </c>
      <c r="BN83" t="s">
        <v>14248</v>
      </c>
      <c r="BO83" t="s">
        <v>14110</v>
      </c>
      <c r="BP83" t="s">
        <v>14110</v>
      </c>
      <c r="BQ83" t="s">
        <v>14110</v>
      </c>
      <c r="BR83" t="s">
        <v>14110</v>
      </c>
      <c r="BS83" t="s">
        <v>14110</v>
      </c>
      <c r="BT83" t="s">
        <v>14110</v>
      </c>
      <c r="BV83" t="s">
        <v>14110</v>
      </c>
      <c r="BW83" s="52"/>
    </row>
    <row r="84" spans="1:75" ht="15.95">
      <c r="A84">
        <v>108</v>
      </c>
      <c r="B84">
        <v>2014</v>
      </c>
      <c r="C84" t="s">
        <v>299</v>
      </c>
      <c r="D84" t="s">
        <v>300</v>
      </c>
      <c r="E84" t="s">
        <v>639</v>
      </c>
      <c r="F84" t="s">
        <v>13715</v>
      </c>
      <c r="G84">
        <v>0</v>
      </c>
      <c r="H84" t="s">
        <v>14085</v>
      </c>
      <c r="I84">
        <v>4</v>
      </c>
      <c r="K84" t="s">
        <v>14085</v>
      </c>
      <c r="L84" t="s">
        <v>14109</v>
      </c>
      <c r="M84" t="s">
        <v>14110</v>
      </c>
      <c r="O84" t="s">
        <v>14088</v>
      </c>
      <c r="P84" t="s">
        <v>14156</v>
      </c>
      <c r="Q84" t="s">
        <v>14113</v>
      </c>
      <c r="R84" t="s">
        <v>14250</v>
      </c>
      <c r="S84" t="s">
        <v>14113</v>
      </c>
      <c r="T84" t="s">
        <v>14113</v>
      </c>
      <c r="U84" t="s">
        <v>14137</v>
      </c>
      <c r="V84" t="s">
        <v>14087</v>
      </c>
      <c r="W84" t="s">
        <v>14092</v>
      </c>
      <c r="X84" t="s">
        <v>14091</v>
      </c>
      <c r="Y84" t="s">
        <v>14093</v>
      </c>
      <c r="Z84" t="s">
        <v>14116</v>
      </c>
      <c r="AA84" t="s">
        <v>14110</v>
      </c>
      <c r="AB84" t="s">
        <v>14118</v>
      </c>
      <c r="AC84" t="s">
        <v>14141</v>
      </c>
      <c r="AD84" t="s">
        <v>14141</v>
      </c>
      <c r="AE84" t="s">
        <v>14093</v>
      </c>
      <c r="AF84" t="s">
        <v>14211</v>
      </c>
      <c r="AH84" t="s">
        <v>14121</v>
      </c>
      <c r="AI84" s="78" t="s">
        <v>14098</v>
      </c>
      <c r="AJ84" t="s">
        <v>14123</v>
      </c>
      <c r="AK84" t="s">
        <v>14124</v>
      </c>
      <c r="AL84" t="s">
        <v>14124</v>
      </c>
      <c r="AM84" t="s">
        <v>14124</v>
      </c>
      <c r="AN84" t="s">
        <v>14110</v>
      </c>
      <c r="AO84" t="s">
        <v>14110</v>
      </c>
      <c r="AQ84" t="s">
        <v>14229</v>
      </c>
      <c r="AR84" t="s">
        <v>14229</v>
      </c>
      <c r="AS84" t="s">
        <v>14098</v>
      </c>
      <c r="AT84" t="s">
        <v>14101</v>
      </c>
      <c r="AU84" t="s">
        <v>14101</v>
      </c>
      <c r="AV84" t="s">
        <v>14110</v>
      </c>
      <c r="AW84" t="s">
        <v>14127</v>
      </c>
      <c r="AX84" t="s">
        <v>14127</v>
      </c>
      <c r="AY84" t="s">
        <v>14098</v>
      </c>
      <c r="AZ84" t="s">
        <v>14103</v>
      </c>
      <c r="BA84" s="80" t="s">
        <v>14339</v>
      </c>
      <c r="BB84" t="s">
        <v>14104</v>
      </c>
      <c r="BC84" t="s">
        <v>14211</v>
      </c>
      <c r="BD84" t="s">
        <v>14211</v>
      </c>
      <c r="BE84" t="s">
        <v>14211</v>
      </c>
      <c r="BF84" t="s">
        <v>14156</v>
      </c>
      <c r="BG84" t="s">
        <v>14156</v>
      </c>
      <c r="BH84" t="s">
        <v>14156</v>
      </c>
      <c r="BI84" t="s">
        <v>14106</v>
      </c>
      <c r="BJ84" t="s">
        <v>14195</v>
      </c>
      <c r="BK84" t="s">
        <v>14195</v>
      </c>
      <c r="BL84" t="s">
        <v>14234</v>
      </c>
      <c r="BM84" t="s">
        <v>14225</v>
      </c>
      <c r="BN84" t="s">
        <v>14248</v>
      </c>
      <c r="BO84" t="s">
        <v>14110</v>
      </c>
      <c r="BP84" t="s">
        <v>14110</v>
      </c>
      <c r="BQ84" t="s">
        <v>14110</v>
      </c>
      <c r="BR84" t="s">
        <v>14110</v>
      </c>
      <c r="BS84" t="s">
        <v>14110</v>
      </c>
      <c r="BT84" t="s">
        <v>14110</v>
      </c>
      <c r="BV84" t="s">
        <v>14110</v>
      </c>
      <c r="BW84" s="52"/>
    </row>
    <row r="85" spans="1:75">
      <c r="H85" t="s">
        <v>14108</v>
      </c>
      <c r="I85">
        <v>2</v>
      </c>
      <c r="K85" t="s">
        <v>14085</v>
      </c>
      <c r="L85" t="s">
        <v>14109</v>
      </c>
      <c r="M85" t="s">
        <v>14110</v>
      </c>
      <c r="O85" t="s">
        <v>14088</v>
      </c>
      <c r="P85" t="s">
        <v>14112</v>
      </c>
      <c r="Q85" t="s">
        <v>14113</v>
      </c>
      <c r="R85" t="s">
        <v>14250</v>
      </c>
      <c r="S85" t="s">
        <v>14113</v>
      </c>
      <c r="T85" t="s">
        <v>14113</v>
      </c>
      <c r="U85" t="s">
        <v>14137</v>
      </c>
      <c r="V85" t="s">
        <v>14087</v>
      </c>
      <c r="W85" t="s">
        <v>14092</v>
      </c>
      <c r="X85" t="s">
        <v>14116</v>
      </c>
      <c r="Y85" t="s">
        <v>14093</v>
      </c>
      <c r="Z85" t="s">
        <v>14116</v>
      </c>
      <c r="AA85" t="s">
        <v>14110</v>
      </c>
      <c r="AB85" t="s">
        <v>14118</v>
      </c>
      <c r="AC85" t="s">
        <v>14141</v>
      </c>
      <c r="AD85" t="s">
        <v>14141</v>
      </c>
      <c r="AE85" t="s">
        <v>14093</v>
      </c>
      <c r="AF85" t="s">
        <v>14211</v>
      </c>
      <c r="AH85" t="s">
        <v>14121</v>
      </c>
      <c r="AI85" s="78" t="s">
        <v>14098</v>
      </c>
      <c r="AJ85" t="s">
        <v>14123</v>
      </c>
      <c r="AK85" t="s">
        <v>14124</v>
      </c>
      <c r="AL85" t="s">
        <v>14124</v>
      </c>
      <c r="AM85" t="s">
        <v>14124</v>
      </c>
      <c r="AN85" t="s">
        <v>14110</v>
      </c>
      <c r="AO85" t="s">
        <v>14110</v>
      </c>
      <c r="AP85" t="s">
        <v>14342</v>
      </c>
      <c r="AQ85" t="s">
        <v>14229</v>
      </c>
      <c r="AR85" t="s">
        <v>14229</v>
      </c>
      <c r="AS85" t="s">
        <v>14098</v>
      </c>
      <c r="AT85" t="s">
        <v>14101</v>
      </c>
      <c r="AU85" t="s">
        <v>14101</v>
      </c>
      <c r="AV85" t="s">
        <v>14110</v>
      </c>
      <c r="AW85" t="s">
        <v>14127</v>
      </c>
      <c r="AX85" t="s">
        <v>14127</v>
      </c>
      <c r="AY85" t="s">
        <v>14098</v>
      </c>
      <c r="AZ85" t="s">
        <v>14103</v>
      </c>
      <c r="BB85" t="s">
        <v>14104</v>
      </c>
      <c r="BC85" t="s">
        <v>14193</v>
      </c>
      <c r="BD85" t="s">
        <v>14211</v>
      </c>
      <c r="BE85" t="s">
        <v>14211</v>
      </c>
      <c r="BF85" t="s">
        <v>14130</v>
      </c>
      <c r="BG85" t="s">
        <v>14156</v>
      </c>
      <c r="BH85" t="s">
        <v>14156</v>
      </c>
      <c r="BI85" t="s">
        <v>14106</v>
      </c>
      <c r="BJ85" t="s">
        <v>14195</v>
      </c>
      <c r="BK85" t="s">
        <v>14195</v>
      </c>
      <c r="BL85" t="s">
        <v>14234</v>
      </c>
      <c r="BM85" t="s">
        <v>14225</v>
      </c>
      <c r="BN85" t="s">
        <v>14248</v>
      </c>
      <c r="BO85" t="s">
        <v>14110</v>
      </c>
      <c r="BP85" t="s">
        <v>14110</v>
      </c>
      <c r="BQ85" t="s">
        <v>14110</v>
      </c>
      <c r="BR85" t="s">
        <v>14110</v>
      </c>
      <c r="BS85" t="s">
        <v>14110</v>
      </c>
      <c r="BT85" t="s">
        <v>14110</v>
      </c>
      <c r="BV85" t="s">
        <v>14110</v>
      </c>
      <c r="BW85" s="52"/>
    </row>
    <row r="86" spans="1:75">
      <c r="A86">
        <v>109</v>
      </c>
      <c r="B86">
        <v>2014</v>
      </c>
      <c r="C86" t="s">
        <v>498</v>
      </c>
      <c r="D86" t="s">
        <v>499</v>
      </c>
      <c r="E86" t="s">
        <v>766</v>
      </c>
      <c r="F86" t="s">
        <v>13716</v>
      </c>
      <c r="G86">
        <v>0</v>
      </c>
      <c r="H86" t="s">
        <v>14085</v>
      </c>
      <c r="I86">
        <v>8</v>
      </c>
      <c r="K86" t="s">
        <v>14085</v>
      </c>
      <c r="L86" t="s">
        <v>14210</v>
      </c>
      <c r="M86" t="s">
        <v>14250</v>
      </c>
      <c r="O86" t="s">
        <v>14088</v>
      </c>
      <c r="P86" t="s">
        <v>14112</v>
      </c>
      <c r="Q86" t="s">
        <v>14113</v>
      </c>
      <c r="R86" t="s">
        <v>14250</v>
      </c>
      <c r="S86" t="s">
        <v>14113</v>
      </c>
      <c r="T86" t="s">
        <v>14113</v>
      </c>
      <c r="U86" t="s">
        <v>14137</v>
      </c>
      <c r="V86" t="s">
        <v>14110</v>
      </c>
      <c r="W86" t="s">
        <v>14092</v>
      </c>
      <c r="X86" t="s">
        <v>14116</v>
      </c>
      <c r="Y86" t="s">
        <v>14139</v>
      </c>
      <c r="Z86" t="s">
        <v>14140</v>
      </c>
      <c r="AA86" t="s">
        <v>14087</v>
      </c>
      <c r="AB86" t="s">
        <v>14118</v>
      </c>
      <c r="AC86" t="s">
        <v>14141</v>
      </c>
      <c r="AD86" t="s">
        <v>14141</v>
      </c>
      <c r="AE86" t="s">
        <v>14093</v>
      </c>
      <c r="AF86" t="s">
        <v>14211</v>
      </c>
      <c r="AH86" t="s">
        <v>14097</v>
      </c>
      <c r="AI86" s="78" t="s">
        <v>14122</v>
      </c>
      <c r="AJ86" t="s">
        <v>14093</v>
      </c>
      <c r="AK86" t="s">
        <v>14099</v>
      </c>
      <c r="AL86" t="s">
        <v>14188</v>
      </c>
      <c r="AM86" t="s">
        <v>14188</v>
      </c>
      <c r="AN86" t="s">
        <v>14110</v>
      </c>
      <c r="AO86" t="s">
        <v>14110</v>
      </c>
      <c r="AQ86" t="s">
        <v>14202</v>
      </c>
      <c r="AR86" t="s">
        <v>14202</v>
      </c>
      <c r="AS86" t="s">
        <v>14098</v>
      </c>
      <c r="AT86" t="s">
        <v>14250</v>
      </c>
      <c r="AU86" t="s">
        <v>14250</v>
      </c>
      <c r="AV86" t="s">
        <v>14250</v>
      </c>
      <c r="AW86" t="s">
        <v>14215</v>
      </c>
      <c r="AX86" t="s">
        <v>14165</v>
      </c>
      <c r="AY86" t="s">
        <v>14122</v>
      </c>
      <c r="AZ86" t="s">
        <v>14128</v>
      </c>
      <c r="BB86" t="s">
        <v>14104</v>
      </c>
      <c r="BC86" t="s">
        <v>14193</v>
      </c>
      <c r="BD86" t="s">
        <v>14211</v>
      </c>
      <c r="BE86" t="s">
        <v>14211</v>
      </c>
      <c r="BF86" t="s">
        <v>14151</v>
      </c>
      <c r="BG86" t="s">
        <v>14156</v>
      </c>
      <c r="BH86" t="s">
        <v>14156</v>
      </c>
      <c r="BI86" t="s">
        <v>14106</v>
      </c>
      <c r="BJ86" t="s">
        <v>14195</v>
      </c>
      <c r="BK86" t="s">
        <v>14195</v>
      </c>
      <c r="BL86" t="s">
        <v>14153</v>
      </c>
      <c r="BM86" t="s">
        <v>14208</v>
      </c>
      <c r="BN86" t="s">
        <v>14248</v>
      </c>
      <c r="BO86" t="s">
        <v>14110</v>
      </c>
      <c r="BP86" t="s">
        <v>14110</v>
      </c>
      <c r="BQ86" t="s">
        <v>14110</v>
      </c>
      <c r="BR86" t="s">
        <v>14110</v>
      </c>
      <c r="BS86" t="s">
        <v>14110</v>
      </c>
      <c r="BT86" t="s">
        <v>14110</v>
      </c>
      <c r="BV86" t="s">
        <v>14110</v>
      </c>
      <c r="BW86" s="52"/>
    </row>
    <row r="87" spans="1:75">
      <c r="A87">
        <v>110</v>
      </c>
      <c r="B87">
        <v>2014</v>
      </c>
      <c r="C87" t="s">
        <v>520</v>
      </c>
      <c r="D87" t="s">
        <v>521</v>
      </c>
      <c r="E87" t="s">
        <v>712</v>
      </c>
      <c r="F87" t="s">
        <v>13717</v>
      </c>
      <c r="G87">
        <v>0</v>
      </c>
      <c r="H87" t="s">
        <v>14085</v>
      </c>
      <c r="I87">
        <v>8</v>
      </c>
      <c r="K87" t="s">
        <v>14154</v>
      </c>
      <c r="L87" t="s">
        <v>14171</v>
      </c>
      <c r="M87" t="s">
        <v>14250</v>
      </c>
      <c r="O87" t="s">
        <v>14111</v>
      </c>
      <c r="P87" t="s">
        <v>14156</v>
      </c>
      <c r="Q87" t="s">
        <v>14090</v>
      </c>
      <c r="R87" t="s">
        <v>14250</v>
      </c>
      <c r="S87" t="s">
        <v>14090</v>
      </c>
      <c r="T87" t="s">
        <v>14090</v>
      </c>
      <c r="U87" t="s">
        <v>14137</v>
      </c>
      <c r="V87" t="s">
        <v>14110</v>
      </c>
      <c r="W87" t="s">
        <v>14092</v>
      </c>
      <c r="X87" t="s">
        <v>14091</v>
      </c>
      <c r="Y87" t="s">
        <v>14093</v>
      </c>
      <c r="Z87" t="s">
        <v>14140</v>
      </c>
      <c r="AA87" t="s">
        <v>14110</v>
      </c>
      <c r="AB87" t="s">
        <v>14095</v>
      </c>
      <c r="AC87" t="s">
        <v>14141</v>
      </c>
      <c r="AD87" t="s">
        <v>14141</v>
      </c>
      <c r="AE87" t="s">
        <v>14093</v>
      </c>
      <c r="AF87" t="s">
        <v>14160</v>
      </c>
      <c r="AH87" t="s">
        <v>14097</v>
      </c>
      <c r="AI87" s="78" t="s">
        <v>14098</v>
      </c>
      <c r="AJ87" t="s">
        <v>14123</v>
      </c>
      <c r="AK87" t="s">
        <v>14099</v>
      </c>
      <c r="AL87" t="s">
        <v>14099</v>
      </c>
      <c r="AM87" t="s">
        <v>14188</v>
      </c>
      <c r="AN87" t="s">
        <v>14110</v>
      </c>
      <c r="AO87" t="s">
        <v>14110</v>
      </c>
      <c r="AQ87" t="s">
        <v>14100</v>
      </c>
      <c r="AR87" t="s">
        <v>14100</v>
      </c>
      <c r="AS87" t="s">
        <v>14098</v>
      </c>
      <c r="AT87" t="s">
        <v>14250</v>
      </c>
      <c r="AU87" t="s">
        <v>14250</v>
      </c>
      <c r="AV87" t="s">
        <v>14250</v>
      </c>
      <c r="AW87" t="s">
        <v>14102</v>
      </c>
      <c r="AX87" t="s">
        <v>14215</v>
      </c>
      <c r="AY87" t="s">
        <v>14122</v>
      </c>
      <c r="AZ87" t="s">
        <v>14215</v>
      </c>
      <c r="BB87" t="s">
        <v>14104</v>
      </c>
      <c r="BC87" t="s">
        <v>14211</v>
      </c>
      <c r="BD87" t="s">
        <v>14211</v>
      </c>
      <c r="BE87" t="s">
        <v>14211</v>
      </c>
      <c r="BF87" t="s">
        <v>14156</v>
      </c>
      <c r="BG87" t="s">
        <v>14156</v>
      </c>
      <c r="BH87" t="s">
        <v>14156</v>
      </c>
      <c r="BI87" t="s">
        <v>14131</v>
      </c>
      <c r="BJ87" t="s">
        <v>14195</v>
      </c>
      <c r="BK87" t="s">
        <v>14195</v>
      </c>
      <c r="BL87" t="s">
        <v>14107</v>
      </c>
      <c r="BM87" t="s">
        <v>14248</v>
      </c>
      <c r="BN87" t="s">
        <v>14248</v>
      </c>
      <c r="BO87" t="s">
        <v>14110</v>
      </c>
      <c r="BP87" t="s">
        <v>14110</v>
      </c>
      <c r="BQ87" t="s">
        <v>14110</v>
      </c>
      <c r="BR87" t="s">
        <v>14110</v>
      </c>
      <c r="BS87" t="s">
        <v>14110</v>
      </c>
      <c r="BT87" t="s">
        <v>14110</v>
      </c>
      <c r="BV87" t="s">
        <v>14110</v>
      </c>
      <c r="BW87" s="52"/>
    </row>
    <row r="88" spans="1:75">
      <c r="H88" t="s">
        <v>14108</v>
      </c>
      <c r="I88">
        <v>8</v>
      </c>
      <c r="J88">
        <v>12</v>
      </c>
      <c r="K88" t="s">
        <v>14133</v>
      </c>
      <c r="L88" t="s">
        <v>14171</v>
      </c>
      <c r="M88" t="s">
        <v>14250</v>
      </c>
      <c r="O88" t="s">
        <v>14111</v>
      </c>
      <c r="P88" t="s">
        <v>14156</v>
      </c>
      <c r="Q88" t="s">
        <v>14090</v>
      </c>
      <c r="R88" t="s">
        <v>14250</v>
      </c>
      <c r="S88" t="s">
        <v>14090</v>
      </c>
      <c r="T88" t="s">
        <v>14090</v>
      </c>
      <c r="U88" t="s">
        <v>14137</v>
      </c>
      <c r="V88" t="s">
        <v>14110</v>
      </c>
      <c r="W88" t="s">
        <v>14092</v>
      </c>
      <c r="X88" t="s">
        <v>14091</v>
      </c>
      <c r="Y88" t="s">
        <v>14093</v>
      </c>
      <c r="Z88" t="s">
        <v>14140</v>
      </c>
      <c r="AA88" t="s">
        <v>14110</v>
      </c>
      <c r="AB88" t="s">
        <v>14095</v>
      </c>
      <c r="AC88" t="s">
        <v>14141</v>
      </c>
      <c r="AD88" t="s">
        <v>14141</v>
      </c>
      <c r="AE88" t="s">
        <v>14093</v>
      </c>
      <c r="AF88" t="s">
        <v>14160</v>
      </c>
      <c r="AH88" t="s">
        <v>14097</v>
      </c>
      <c r="AI88" s="78" t="s">
        <v>14098</v>
      </c>
      <c r="AJ88" t="s">
        <v>14123</v>
      </c>
      <c r="AK88" t="s">
        <v>14099</v>
      </c>
      <c r="AL88" t="s">
        <v>14099</v>
      </c>
      <c r="AM88" t="s">
        <v>14188</v>
      </c>
      <c r="AN88" t="s">
        <v>14110</v>
      </c>
      <c r="AO88" t="s">
        <v>14110</v>
      </c>
      <c r="AQ88" t="s">
        <v>14100</v>
      </c>
      <c r="AR88" t="s">
        <v>14100</v>
      </c>
      <c r="AS88" t="s">
        <v>14098</v>
      </c>
      <c r="AT88" t="s">
        <v>14250</v>
      </c>
      <c r="AU88" t="s">
        <v>14250</v>
      </c>
      <c r="AV88" t="s">
        <v>14250</v>
      </c>
      <c r="AW88" t="s">
        <v>14102</v>
      </c>
      <c r="AX88" t="s">
        <v>14215</v>
      </c>
      <c r="AY88" t="s">
        <v>14122</v>
      </c>
      <c r="AZ88" t="s">
        <v>14215</v>
      </c>
      <c r="BB88" t="s">
        <v>14104</v>
      </c>
      <c r="BC88" t="s">
        <v>14211</v>
      </c>
      <c r="BD88" t="s">
        <v>14211</v>
      </c>
      <c r="BE88" t="s">
        <v>14211</v>
      </c>
      <c r="BF88" t="s">
        <v>14156</v>
      </c>
      <c r="BG88" t="s">
        <v>14156</v>
      </c>
      <c r="BH88" t="s">
        <v>14156</v>
      </c>
      <c r="BI88" t="s">
        <v>14131</v>
      </c>
      <c r="BJ88" t="s">
        <v>14195</v>
      </c>
      <c r="BK88" t="s">
        <v>14195</v>
      </c>
      <c r="BL88" t="s">
        <v>14107</v>
      </c>
      <c r="BM88" t="s">
        <v>14248</v>
      </c>
      <c r="BN88" t="s">
        <v>14248</v>
      </c>
      <c r="BO88" t="s">
        <v>14110</v>
      </c>
      <c r="BP88" t="s">
        <v>14110</v>
      </c>
      <c r="BQ88" t="s">
        <v>14110</v>
      </c>
      <c r="BR88" t="s">
        <v>14110</v>
      </c>
      <c r="BS88" t="s">
        <v>14110</v>
      </c>
      <c r="BT88" t="s">
        <v>14110</v>
      </c>
      <c r="BV88" t="s">
        <v>14110</v>
      </c>
      <c r="BW88" s="52"/>
    </row>
    <row r="89" spans="1:75">
      <c r="A89">
        <v>121</v>
      </c>
      <c r="B89">
        <v>2014</v>
      </c>
      <c r="C89" t="s">
        <v>1181</v>
      </c>
      <c r="D89" t="s">
        <v>1182</v>
      </c>
      <c r="E89" t="s">
        <v>639</v>
      </c>
      <c r="F89" t="s">
        <v>13721</v>
      </c>
      <c r="G89">
        <v>0</v>
      </c>
      <c r="H89" t="s">
        <v>14085</v>
      </c>
      <c r="I89">
        <v>5</v>
      </c>
      <c r="K89" t="s">
        <v>14108</v>
      </c>
      <c r="L89" t="s">
        <v>14155</v>
      </c>
      <c r="M89" t="s">
        <v>14250</v>
      </c>
      <c r="N89" t="s">
        <v>14343</v>
      </c>
      <c r="O89" t="s">
        <v>14135</v>
      </c>
      <c r="P89" t="s">
        <v>14112</v>
      </c>
      <c r="Q89" t="s">
        <v>14090</v>
      </c>
      <c r="R89" t="s">
        <v>14250</v>
      </c>
      <c r="S89" t="s">
        <v>14090</v>
      </c>
      <c r="T89" t="s">
        <v>14090</v>
      </c>
      <c r="U89" t="s">
        <v>14137</v>
      </c>
      <c r="V89" t="s">
        <v>14110</v>
      </c>
      <c r="W89" t="s">
        <v>14092</v>
      </c>
      <c r="X89" t="s">
        <v>14116</v>
      </c>
      <c r="Y89" t="s">
        <v>14157</v>
      </c>
      <c r="Z89" t="s">
        <v>14140</v>
      </c>
      <c r="AA89" t="s">
        <v>14110</v>
      </c>
      <c r="AB89" t="s">
        <v>14095</v>
      </c>
      <c r="AC89" t="s">
        <v>14141</v>
      </c>
      <c r="AD89" t="s">
        <v>14095</v>
      </c>
      <c r="AE89" t="s">
        <v>14093</v>
      </c>
      <c r="AF89" t="s">
        <v>14211</v>
      </c>
      <c r="AH89" t="s">
        <v>14097</v>
      </c>
      <c r="AI89" s="78" t="s">
        <v>14098</v>
      </c>
      <c r="AJ89" t="s">
        <v>14123</v>
      </c>
      <c r="AK89" t="s">
        <v>14099</v>
      </c>
      <c r="AL89" t="s">
        <v>14099</v>
      </c>
      <c r="AM89" t="s">
        <v>14188</v>
      </c>
      <c r="AN89" t="s">
        <v>14110</v>
      </c>
      <c r="AO89" t="s">
        <v>14110</v>
      </c>
      <c r="AQ89" t="s">
        <v>14100</v>
      </c>
      <c r="AR89" t="s">
        <v>14100</v>
      </c>
      <c r="AS89" t="s">
        <v>14098</v>
      </c>
      <c r="AT89" t="s">
        <v>14250</v>
      </c>
      <c r="AU89" t="s">
        <v>14250</v>
      </c>
      <c r="AV89" t="s">
        <v>14250</v>
      </c>
      <c r="AW89" t="s">
        <v>14102</v>
      </c>
      <c r="AX89" t="s">
        <v>14215</v>
      </c>
      <c r="AY89" t="s">
        <v>14238</v>
      </c>
      <c r="AZ89" t="s">
        <v>14215</v>
      </c>
      <c r="BB89" t="s">
        <v>14104</v>
      </c>
      <c r="BC89" t="s">
        <v>14193</v>
      </c>
      <c r="BD89" t="s">
        <v>14211</v>
      </c>
      <c r="BE89" t="s">
        <v>14211</v>
      </c>
      <c r="BF89" t="s">
        <v>14105</v>
      </c>
      <c r="BG89" t="s">
        <v>14156</v>
      </c>
      <c r="BH89" t="s">
        <v>14156</v>
      </c>
      <c r="BI89" t="s">
        <v>14106</v>
      </c>
      <c r="BJ89" t="s">
        <v>14131</v>
      </c>
      <c r="BK89" t="s">
        <v>14195</v>
      </c>
      <c r="BL89" t="s">
        <v>14242</v>
      </c>
      <c r="BM89" t="s">
        <v>14248</v>
      </c>
      <c r="BN89" t="s">
        <v>14248</v>
      </c>
      <c r="BO89" t="s">
        <v>14110</v>
      </c>
      <c r="BP89" t="s">
        <v>14087</v>
      </c>
      <c r="BQ89" t="s">
        <v>14110</v>
      </c>
      <c r="BR89" t="s">
        <v>14110</v>
      </c>
      <c r="BS89" t="s">
        <v>14110</v>
      </c>
      <c r="BT89" t="s">
        <v>14110</v>
      </c>
      <c r="BU89" t="s">
        <v>14344</v>
      </c>
      <c r="BV89" t="s">
        <v>14087</v>
      </c>
      <c r="BW89" s="52"/>
    </row>
    <row r="90" spans="1:75">
      <c r="A90">
        <v>131</v>
      </c>
      <c r="B90">
        <v>2015</v>
      </c>
      <c r="C90" t="s">
        <v>254</v>
      </c>
      <c r="D90" t="s">
        <v>255</v>
      </c>
      <c r="E90" t="s">
        <v>819</v>
      </c>
      <c r="F90" t="s">
        <v>13727</v>
      </c>
      <c r="G90">
        <v>0</v>
      </c>
      <c r="H90" t="s">
        <v>14085</v>
      </c>
      <c r="I90">
        <v>8</v>
      </c>
      <c r="K90" t="s">
        <v>14154</v>
      </c>
      <c r="L90" t="s">
        <v>14171</v>
      </c>
      <c r="M90" t="s">
        <v>14250</v>
      </c>
      <c r="O90" t="s">
        <v>14111</v>
      </c>
      <c r="P90" t="s">
        <v>14156</v>
      </c>
      <c r="Q90" t="s">
        <v>14090</v>
      </c>
      <c r="R90" t="s">
        <v>14250</v>
      </c>
      <c r="S90" t="s">
        <v>14090</v>
      </c>
      <c r="T90" t="s">
        <v>14090</v>
      </c>
      <c r="U90" t="s">
        <v>14137</v>
      </c>
      <c r="V90" t="s">
        <v>14110</v>
      </c>
      <c r="W90" t="s">
        <v>14138</v>
      </c>
      <c r="X90" t="s">
        <v>14091</v>
      </c>
      <c r="Y90" t="s">
        <v>14093</v>
      </c>
      <c r="Z90" t="s">
        <v>14140</v>
      </c>
      <c r="AA90" t="s">
        <v>14110</v>
      </c>
      <c r="AB90" t="s">
        <v>14095</v>
      </c>
      <c r="AC90" t="s">
        <v>14141</v>
      </c>
      <c r="AD90" t="s">
        <v>14141</v>
      </c>
      <c r="AE90" t="s">
        <v>14093</v>
      </c>
      <c r="AF90" t="s">
        <v>14199</v>
      </c>
      <c r="AH90" t="s">
        <v>14097</v>
      </c>
      <c r="AI90" s="78" t="s">
        <v>14098</v>
      </c>
      <c r="AJ90" t="s">
        <v>14123</v>
      </c>
      <c r="AK90" t="s">
        <v>14099</v>
      </c>
      <c r="AL90" t="s">
        <v>14099</v>
      </c>
      <c r="AM90" t="s">
        <v>14188</v>
      </c>
      <c r="AN90" t="s">
        <v>14110</v>
      </c>
      <c r="AO90" t="s">
        <v>14110</v>
      </c>
      <c r="AQ90" t="s">
        <v>14100</v>
      </c>
      <c r="AR90" t="s">
        <v>14100</v>
      </c>
      <c r="AS90" t="s">
        <v>14098</v>
      </c>
      <c r="AT90" t="s">
        <v>14250</v>
      </c>
      <c r="AU90" t="s">
        <v>14250</v>
      </c>
      <c r="AV90" t="s">
        <v>14250</v>
      </c>
      <c r="AW90" t="s">
        <v>14102</v>
      </c>
      <c r="AX90" t="s">
        <v>14215</v>
      </c>
      <c r="AY90" t="s">
        <v>14122</v>
      </c>
      <c r="AZ90" t="s">
        <v>14103</v>
      </c>
      <c r="BB90" t="s">
        <v>14104</v>
      </c>
      <c r="BC90" t="s">
        <v>14211</v>
      </c>
      <c r="BD90" t="s">
        <v>14211</v>
      </c>
      <c r="BE90" t="s">
        <v>14211</v>
      </c>
      <c r="BF90" t="s">
        <v>14156</v>
      </c>
      <c r="BG90" t="s">
        <v>14156</v>
      </c>
      <c r="BH90" t="s">
        <v>14156</v>
      </c>
      <c r="BI90" t="s">
        <v>14131</v>
      </c>
      <c r="BJ90" t="s">
        <v>14195</v>
      </c>
      <c r="BK90" t="s">
        <v>14195</v>
      </c>
      <c r="BL90" t="s">
        <v>14107</v>
      </c>
      <c r="BM90" t="s">
        <v>14248</v>
      </c>
      <c r="BN90" t="s">
        <v>14248</v>
      </c>
      <c r="BO90" t="s">
        <v>14110</v>
      </c>
      <c r="BP90" t="s">
        <v>14110</v>
      </c>
      <c r="BQ90" t="s">
        <v>14110</v>
      </c>
      <c r="BR90" t="s">
        <v>14110</v>
      </c>
      <c r="BS90" t="s">
        <v>14110</v>
      </c>
      <c r="BT90" t="s">
        <v>14110</v>
      </c>
      <c r="BV90" t="s">
        <v>14110</v>
      </c>
      <c r="BW90" s="52"/>
    </row>
    <row r="91" spans="1:75">
      <c r="H91" t="s">
        <v>14108</v>
      </c>
      <c r="I91">
        <v>8</v>
      </c>
      <c r="J91">
        <v>12</v>
      </c>
      <c r="K91" t="s">
        <v>14133</v>
      </c>
      <c r="L91" t="s">
        <v>14171</v>
      </c>
      <c r="M91" t="s">
        <v>14250</v>
      </c>
      <c r="O91" t="s">
        <v>14111</v>
      </c>
      <c r="P91" t="s">
        <v>14156</v>
      </c>
      <c r="Q91" t="s">
        <v>14090</v>
      </c>
      <c r="R91" t="s">
        <v>14250</v>
      </c>
      <c r="S91" t="s">
        <v>14090</v>
      </c>
      <c r="T91" t="s">
        <v>14090</v>
      </c>
      <c r="U91" t="s">
        <v>14137</v>
      </c>
      <c r="V91" t="s">
        <v>14110</v>
      </c>
      <c r="W91" t="s">
        <v>14138</v>
      </c>
      <c r="X91" t="s">
        <v>14091</v>
      </c>
      <c r="Y91" t="s">
        <v>14093</v>
      </c>
      <c r="Z91" t="s">
        <v>14140</v>
      </c>
      <c r="AA91" t="s">
        <v>14110</v>
      </c>
      <c r="AB91" t="s">
        <v>14095</v>
      </c>
      <c r="AC91" t="s">
        <v>14141</v>
      </c>
      <c r="AD91" t="s">
        <v>14141</v>
      </c>
      <c r="AE91" t="s">
        <v>14093</v>
      </c>
      <c r="AF91" t="s">
        <v>14199</v>
      </c>
      <c r="AH91" t="s">
        <v>14097</v>
      </c>
      <c r="AI91" s="78" t="s">
        <v>14098</v>
      </c>
      <c r="AJ91" t="s">
        <v>14123</v>
      </c>
      <c r="AK91" t="s">
        <v>14099</v>
      </c>
      <c r="AL91" t="s">
        <v>14099</v>
      </c>
      <c r="AM91" t="s">
        <v>14188</v>
      </c>
      <c r="AN91" t="s">
        <v>14110</v>
      </c>
      <c r="AO91" t="s">
        <v>14110</v>
      </c>
      <c r="AQ91" t="s">
        <v>14100</v>
      </c>
      <c r="AR91" t="s">
        <v>14100</v>
      </c>
      <c r="AS91" t="s">
        <v>14098</v>
      </c>
      <c r="AT91" t="s">
        <v>14250</v>
      </c>
      <c r="AU91" t="s">
        <v>14250</v>
      </c>
      <c r="AV91" t="s">
        <v>14250</v>
      </c>
      <c r="AW91" t="s">
        <v>14102</v>
      </c>
      <c r="AX91" t="s">
        <v>14215</v>
      </c>
      <c r="AY91" t="s">
        <v>14122</v>
      </c>
      <c r="AZ91" t="s">
        <v>14103</v>
      </c>
      <c r="BB91" t="s">
        <v>14104</v>
      </c>
      <c r="BC91" t="s">
        <v>14211</v>
      </c>
      <c r="BD91" t="s">
        <v>14211</v>
      </c>
      <c r="BE91" t="s">
        <v>14211</v>
      </c>
      <c r="BF91" t="s">
        <v>14156</v>
      </c>
      <c r="BG91" t="s">
        <v>14156</v>
      </c>
      <c r="BH91" t="s">
        <v>14156</v>
      </c>
      <c r="BI91" t="s">
        <v>14131</v>
      </c>
      <c r="BJ91" t="s">
        <v>14195</v>
      </c>
      <c r="BK91" t="s">
        <v>14195</v>
      </c>
      <c r="BL91" t="s">
        <v>14107</v>
      </c>
      <c r="BM91" t="s">
        <v>14248</v>
      </c>
      <c r="BN91" t="s">
        <v>14248</v>
      </c>
      <c r="BO91" t="s">
        <v>14110</v>
      </c>
      <c r="BP91" t="s">
        <v>14110</v>
      </c>
      <c r="BQ91" t="s">
        <v>14110</v>
      </c>
      <c r="BR91" t="s">
        <v>14110</v>
      </c>
      <c r="BS91" t="s">
        <v>14110</v>
      </c>
      <c r="BT91" t="s">
        <v>14110</v>
      </c>
      <c r="BV91" t="s">
        <v>14110</v>
      </c>
      <c r="BW91" s="52"/>
    </row>
    <row r="92" spans="1:75">
      <c r="H92" t="s">
        <v>14133</v>
      </c>
      <c r="I92">
        <v>8</v>
      </c>
      <c r="J92">
        <v>12</v>
      </c>
      <c r="K92" t="s">
        <v>14133</v>
      </c>
      <c r="L92" t="s">
        <v>14171</v>
      </c>
      <c r="M92" t="s">
        <v>14250</v>
      </c>
      <c r="O92" t="s">
        <v>14111</v>
      </c>
      <c r="P92" t="s">
        <v>14156</v>
      </c>
      <c r="Q92" t="s">
        <v>14090</v>
      </c>
      <c r="R92" t="s">
        <v>14250</v>
      </c>
      <c r="S92" t="s">
        <v>14090</v>
      </c>
      <c r="T92" t="s">
        <v>14090</v>
      </c>
      <c r="U92" t="s">
        <v>14137</v>
      </c>
      <c r="V92" t="s">
        <v>14110</v>
      </c>
      <c r="W92" t="s">
        <v>14138</v>
      </c>
      <c r="X92" t="s">
        <v>14091</v>
      </c>
      <c r="Y92" t="s">
        <v>14093</v>
      </c>
      <c r="Z92" t="s">
        <v>14140</v>
      </c>
      <c r="AA92" t="s">
        <v>14110</v>
      </c>
      <c r="AB92" t="s">
        <v>14095</v>
      </c>
      <c r="AC92" t="s">
        <v>14141</v>
      </c>
      <c r="AD92" t="s">
        <v>14141</v>
      </c>
      <c r="AE92" t="s">
        <v>14093</v>
      </c>
      <c r="AF92" t="s">
        <v>14237</v>
      </c>
      <c r="AH92" t="s">
        <v>14097</v>
      </c>
      <c r="AI92" s="78" t="s">
        <v>14098</v>
      </c>
      <c r="AJ92" t="s">
        <v>14123</v>
      </c>
      <c r="AK92" t="s">
        <v>14099</v>
      </c>
      <c r="AL92" t="s">
        <v>14099</v>
      </c>
      <c r="AM92" t="s">
        <v>14188</v>
      </c>
      <c r="AN92" t="s">
        <v>14110</v>
      </c>
      <c r="AO92" t="s">
        <v>14110</v>
      </c>
      <c r="AQ92" t="s">
        <v>14100</v>
      </c>
      <c r="AR92" t="s">
        <v>14100</v>
      </c>
      <c r="AS92" t="s">
        <v>14098</v>
      </c>
      <c r="AT92" t="s">
        <v>14250</v>
      </c>
      <c r="AU92" t="s">
        <v>14250</v>
      </c>
      <c r="AV92" t="s">
        <v>14250</v>
      </c>
      <c r="AW92" t="s">
        <v>14102</v>
      </c>
      <c r="AX92" t="s">
        <v>14215</v>
      </c>
      <c r="AY92" t="s">
        <v>14122</v>
      </c>
      <c r="AZ92" t="s">
        <v>14103</v>
      </c>
      <c r="BB92" t="s">
        <v>14104</v>
      </c>
      <c r="BC92" t="s">
        <v>14211</v>
      </c>
      <c r="BD92" t="s">
        <v>14211</v>
      </c>
      <c r="BE92" t="s">
        <v>14211</v>
      </c>
      <c r="BF92" t="s">
        <v>14156</v>
      </c>
      <c r="BG92" t="s">
        <v>14156</v>
      </c>
      <c r="BH92" t="s">
        <v>14156</v>
      </c>
      <c r="BI92" t="s">
        <v>14131</v>
      </c>
      <c r="BJ92" t="s">
        <v>14195</v>
      </c>
      <c r="BK92" t="s">
        <v>14195</v>
      </c>
      <c r="BL92" t="s">
        <v>14107</v>
      </c>
      <c r="BM92" t="s">
        <v>14248</v>
      </c>
      <c r="BN92" t="s">
        <v>14248</v>
      </c>
      <c r="BO92" t="s">
        <v>14110</v>
      </c>
      <c r="BP92" t="s">
        <v>14110</v>
      </c>
      <c r="BQ92" t="s">
        <v>14110</v>
      </c>
      <c r="BR92" t="s">
        <v>14110</v>
      </c>
      <c r="BS92" t="s">
        <v>14110</v>
      </c>
      <c r="BT92" t="s">
        <v>14110</v>
      </c>
      <c r="BV92" t="s">
        <v>14110</v>
      </c>
      <c r="BW92" s="52"/>
    </row>
    <row r="93" spans="1:75">
      <c r="A93">
        <v>133</v>
      </c>
      <c r="B93">
        <v>2015</v>
      </c>
      <c r="C93" t="s">
        <v>250</v>
      </c>
      <c r="D93" t="s">
        <v>463</v>
      </c>
      <c r="E93" t="s">
        <v>766</v>
      </c>
      <c r="F93" t="s">
        <v>13729</v>
      </c>
      <c r="G93">
        <v>0</v>
      </c>
      <c r="H93" t="s">
        <v>14085</v>
      </c>
      <c r="I93">
        <v>8</v>
      </c>
      <c r="K93" t="s">
        <v>14154</v>
      </c>
      <c r="L93" t="s">
        <v>14171</v>
      </c>
      <c r="M93" t="s">
        <v>14250</v>
      </c>
      <c r="O93" t="s">
        <v>14111</v>
      </c>
      <c r="P93" t="s">
        <v>14156</v>
      </c>
      <c r="Q93" t="s">
        <v>14090</v>
      </c>
      <c r="R93" t="s">
        <v>14250</v>
      </c>
      <c r="S93" t="s">
        <v>14090</v>
      </c>
      <c r="T93" t="s">
        <v>14090</v>
      </c>
      <c r="U93" t="s">
        <v>14137</v>
      </c>
      <c r="V93" t="s">
        <v>14110</v>
      </c>
      <c r="W93" t="s">
        <v>14092</v>
      </c>
      <c r="X93" t="s">
        <v>14116</v>
      </c>
      <c r="Y93" t="s">
        <v>14093</v>
      </c>
      <c r="Z93" t="s">
        <v>14094</v>
      </c>
      <c r="AA93" t="s">
        <v>14110</v>
      </c>
      <c r="AB93" t="s">
        <v>14095</v>
      </c>
      <c r="AC93" t="s">
        <v>14141</v>
      </c>
      <c r="AD93" t="s">
        <v>14095</v>
      </c>
      <c r="AE93" t="s">
        <v>14093</v>
      </c>
      <c r="AF93" t="s">
        <v>14211</v>
      </c>
      <c r="AH93" t="s">
        <v>14097</v>
      </c>
      <c r="AI93" s="78" t="s">
        <v>14122</v>
      </c>
      <c r="AJ93" t="s">
        <v>14123</v>
      </c>
      <c r="AK93" t="s">
        <v>14099</v>
      </c>
      <c r="AL93" t="s">
        <v>14099</v>
      </c>
      <c r="AM93" t="s">
        <v>14099</v>
      </c>
      <c r="AN93" t="s">
        <v>14110</v>
      </c>
      <c r="AO93" t="s">
        <v>14087</v>
      </c>
      <c r="AQ93" t="s">
        <v>14100</v>
      </c>
      <c r="AR93" t="s">
        <v>14100</v>
      </c>
      <c r="AS93" t="s">
        <v>14098</v>
      </c>
      <c r="AT93" t="s">
        <v>14250</v>
      </c>
      <c r="AU93" t="s">
        <v>14250</v>
      </c>
      <c r="AV93" t="s">
        <v>14250</v>
      </c>
      <c r="AW93" t="s">
        <v>14102</v>
      </c>
      <c r="AX93" t="s">
        <v>14215</v>
      </c>
      <c r="AY93" t="s">
        <v>14238</v>
      </c>
      <c r="AZ93" t="s">
        <v>14215</v>
      </c>
      <c r="BB93" t="s">
        <v>14104</v>
      </c>
      <c r="BC93" t="s">
        <v>14211</v>
      </c>
      <c r="BD93" t="s">
        <v>14211</v>
      </c>
      <c r="BE93" t="s">
        <v>14211</v>
      </c>
      <c r="BF93" t="s">
        <v>14156</v>
      </c>
      <c r="BG93" t="s">
        <v>14156</v>
      </c>
      <c r="BH93" t="s">
        <v>14156</v>
      </c>
      <c r="BI93" t="s">
        <v>14131</v>
      </c>
      <c r="BJ93" t="s">
        <v>14195</v>
      </c>
      <c r="BK93" t="s">
        <v>14195</v>
      </c>
      <c r="BL93" t="s">
        <v>14107</v>
      </c>
      <c r="BM93" t="s">
        <v>14248</v>
      </c>
      <c r="BN93" t="s">
        <v>14248</v>
      </c>
      <c r="BO93" t="s">
        <v>14110</v>
      </c>
      <c r="BP93" t="s">
        <v>14110</v>
      </c>
      <c r="BQ93" t="s">
        <v>14110</v>
      </c>
      <c r="BR93" t="s">
        <v>14110</v>
      </c>
      <c r="BS93" t="s">
        <v>14110</v>
      </c>
      <c r="BT93" t="s">
        <v>14110</v>
      </c>
      <c r="BU93" t="s">
        <v>14345</v>
      </c>
      <c r="BV93" t="s">
        <v>14087</v>
      </c>
      <c r="BW93" s="52"/>
    </row>
    <row r="94" spans="1:75">
      <c r="A94">
        <v>135</v>
      </c>
      <c r="B94">
        <v>2015</v>
      </c>
      <c r="C94" t="s">
        <v>547</v>
      </c>
      <c r="D94" t="s">
        <v>548</v>
      </c>
      <c r="E94" t="s">
        <v>858</v>
      </c>
      <c r="F94" t="s">
        <v>13731</v>
      </c>
      <c r="G94">
        <v>0</v>
      </c>
      <c r="H94" t="s">
        <v>14085</v>
      </c>
      <c r="I94">
        <v>10</v>
      </c>
      <c r="K94" t="s">
        <v>14085</v>
      </c>
      <c r="L94" t="s">
        <v>14171</v>
      </c>
      <c r="M94" t="s">
        <v>14250</v>
      </c>
      <c r="O94" t="s">
        <v>14088</v>
      </c>
      <c r="P94" t="s">
        <v>14156</v>
      </c>
      <c r="Q94" t="s">
        <v>14090</v>
      </c>
      <c r="R94" t="s">
        <v>14250</v>
      </c>
      <c r="S94" t="s">
        <v>14090</v>
      </c>
      <c r="T94" t="s">
        <v>14090</v>
      </c>
      <c r="U94" t="s">
        <v>14137</v>
      </c>
      <c r="V94" t="s">
        <v>14087</v>
      </c>
      <c r="W94" t="s">
        <v>14092</v>
      </c>
      <c r="X94" t="s">
        <v>14116</v>
      </c>
      <c r="Y94" t="s">
        <v>14093</v>
      </c>
      <c r="Z94" t="s">
        <v>14094</v>
      </c>
      <c r="AA94" t="s">
        <v>14110</v>
      </c>
      <c r="AB94" t="s">
        <v>14118</v>
      </c>
      <c r="AC94" t="s">
        <v>14141</v>
      </c>
      <c r="AD94" t="s">
        <v>14141</v>
      </c>
      <c r="AE94" t="s">
        <v>14093</v>
      </c>
      <c r="AF94" t="s">
        <v>14211</v>
      </c>
      <c r="AH94" t="s">
        <v>14097</v>
      </c>
      <c r="AI94" s="78" t="s">
        <v>14122</v>
      </c>
      <c r="AJ94" t="s">
        <v>14123</v>
      </c>
      <c r="AK94" t="s">
        <v>14099</v>
      </c>
      <c r="AL94" t="s">
        <v>14220</v>
      </c>
      <c r="AM94" t="s">
        <v>14099</v>
      </c>
      <c r="AN94" t="s">
        <v>14110</v>
      </c>
      <c r="AO94" t="s">
        <v>14110</v>
      </c>
      <c r="AQ94" t="s">
        <v>14100</v>
      </c>
      <c r="AR94" t="s">
        <v>14100</v>
      </c>
      <c r="AS94" t="s">
        <v>14098</v>
      </c>
      <c r="AT94" t="s">
        <v>14250</v>
      </c>
      <c r="AU94" t="s">
        <v>14250</v>
      </c>
      <c r="AV94" t="s">
        <v>14250</v>
      </c>
      <c r="AW94" t="s">
        <v>14102</v>
      </c>
      <c r="AX94" t="s">
        <v>14102</v>
      </c>
      <c r="AY94" t="s">
        <v>14122</v>
      </c>
      <c r="AZ94" t="s">
        <v>14103</v>
      </c>
      <c r="BB94" t="s">
        <v>14150</v>
      </c>
      <c r="BC94" t="s">
        <v>14211</v>
      </c>
      <c r="BD94" t="s">
        <v>14211</v>
      </c>
      <c r="BE94" t="s">
        <v>14211</v>
      </c>
      <c r="BF94" t="s">
        <v>14156</v>
      </c>
      <c r="BG94" t="s">
        <v>14156</v>
      </c>
      <c r="BH94" t="s">
        <v>14156</v>
      </c>
      <c r="BI94" t="s">
        <v>14106</v>
      </c>
      <c r="BJ94" t="s">
        <v>14131</v>
      </c>
      <c r="BK94" t="s">
        <v>14195</v>
      </c>
      <c r="BL94" t="s">
        <v>14132</v>
      </c>
      <c r="BM94" t="s">
        <v>14225</v>
      </c>
      <c r="BN94" t="s">
        <v>14248</v>
      </c>
      <c r="BO94" t="s">
        <v>14110</v>
      </c>
      <c r="BP94" t="s">
        <v>14110</v>
      </c>
      <c r="BQ94" t="s">
        <v>14110</v>
      </c>
      <c r="BR94" t="s">
        <v>14110</v>
      </c>
      <c r="BS94" t="s">
        <v>14110</v>
      </c>
      <c r="BT94" t="s">
        <v>14110</v>
      </c>
      <c r="BV94" t="s">
        <v>14110</v>
      </c>
      <c r="BW94" s="52"/>
    </row>
    <row r="95" spans="1:75">
      <c r="H95" t="s">
        <v>14108</v>
      </c>
      <c r="I95">
        <v>6</v>
      </c>
      <c r="K95" t="s">
        <v>14085</v>
      </c>
      <c r="L95" t="s">
        <v>14171</v>
      </c>
      <c r="M95" t="s">
        <v>14250</v>
      </c>
      <c r="O95" t="s">
        <v>14088</v>
      </c>
      <c r="P95" t="s">
        <v>14156</v>
      </c>
      <c r="Q95" t="s">
        <v>14113</v>
      </c>
      <c r="R95" t="s">
        <v>14250</v>
      </c>
      <c r="S95" t="s">
        <v>14113</v>
      </c>
      <c r="T95" t="s">
        <v>14090</v>
      </c>
      <c r="U95" t="s">
        <v>14137</v>
      </c>
      <c r="V95" t="s">
        <v>14087</v>
      </c>
      <c r="W95" t="s">
        <v>14092</v>
      </c>
      <c r="X95" t="s">
        <v>14116</v>
      </c>
      <c r="Y95" t="s">
        <v>14093</v>
      </c>
      <c r="Z95" t="s">
        <v>14094</v>
      </c>
      <c r="AA95" t="s">
        <v>14110</v>
      </c>
      <c r="AB95" t="s">
        <v>14118</v>
      </c>
      <c r="AC95" t="s">
        <v>14141</v>
      </c>
      <c r="AD95" t="s">
        <v>14141</v>
      </c>
      <c r="AE95" t="s">
        <v>14093</v>
      </c>
      <c r="AF95" t="s">
        <v>14211</v>
      </c>
      <c r="AH95" t="s">
        <v>14097</v>
      </c>
      <c r="AI95" s="78" t="s">
        <v>14122</v>
      </c>
      <c r="AJ95" t="s">
        <v>14123</v>
      </c>
      <c r="AK95" t="s">
        <v>14099</v>
      </c>
      <c r="AL95" t="s">
        <v>14220</v>
      </c>
      <c r="AM95" t="s">
        <v>14099</v>
      </c>
      <c r="AN95" t="s">
        <v>14110</v>
      </c>
      <c r="AO95" t="s">
        <v>14110</v>
      </c>
      <c r="AQ95" t="s">
        <v>14125</v>
      </c>
      <c r="AR95" t="s">
        <v>14100</v>
      </c>
      <c r="AS95" t="s">
        <v>14122</v>
      </c>
      <c r="AT95" t="s">
        <v>14250</v>
      </c>
      <c r="AU95" t="s">
        <v>14250</v>
      </c>
      <c r="AV95" t="s">
        <v>14250</v>
      </c>
      <c r="AW95" t="s">
        <v>14102</v>
      </c>
      <c r="AX95" t="s">
        <v>14102</v>
      </c>
      <c r="AY95" t="s">
        <v>14098</v>
      </c>
      <c r="AZ95" t="s">
        <v>14103</v>
      </c>
      <c r="BB95" t="s">
        <v>14150</v>
      </c>
      <c r="BC95" t="s">
        <v>14211</v>
      </c>
      <c r="BD95" t="s">
        <v>14211</v>
      </c>
      <c r="BE95" t="s">
        <v>14211</v>
      </c>
      <c r="BF95" t="s">
        <v>14156</v>
      </c>
      <c r="BG95" t="s">
        <v>14156</v>
      </c>
      <c r="BH95" t="s">
        <v>14156</v>
      </c>
      <c r="BI95" t="s">
        <v>14106</v>
      </c>
      <c r="BJ95" t="s">
        <v>14131</v>
      </c>
      <c r="BK95" t="s">
        <v>14195</v>
      </c>
      <c r="BL95" t="s">
        <v>14132</v>
      </c>
      <c r="BM95" t="s">
        <v>14225</v>
      </c>
      <c r="BN95" t="s">
        <v>14248</v>
      </c>
      <c r="BO95" t="s">
        <v>14110</v>
      </c>
      <c r="BP95" t="s">
        <v>14110</v>
      </c>
      <c r="BQ95" t="s">
        <v>14110</v>
      </c>
      <c r="BR95" t="s">
        <v>14110</v>
      </c>
      <c r="BS95" t="s">
        <v>14110</v>
      </c>
      <c r="BT95" t="s">
        <v>14110</v>
      </c>
      <c r="BV95" t="s">
        <v>14110</v>
      </c>
      <c r="BW95" s="52"/>
    </row>
    <row r="96" spans="1:75">
      <c r="A96">
        <v>136</v>
      </c>
      <c r="B96">
        <v>2015</v>
      </c>
      <c r="C96" t="s">
        <v>569</v>
      </c>
      <c r="D96" t="s">
        <v>570</v>
      </c>
      <c r="E96" t="s">
        <v>646</v>
      </c>
      <c r="F96" t="s">
        <v>13732</v>
      </c>
      <c r="G96">
        <v>0</v>
      </c>
      <c r="H96" t="s">
        <v>14085</v>
      </c>
      <c r="I96">
        <v>3</v>
      </c>
      <c r="K96" t="s">
        <v>14085</v>
      </c>
      <c r="L96" t="s">
        <v>14134</v>
      </c>
      <c r="M96" t="s">
        <v>14087</v>
      </c>
      <c r="O96" t="s">
        <v>14088</v>
      </c>
      <c r="P96" t="s">
        <v>14089</v>
      </c>
      <c r="Q96" t="s">
        <v>14113</v>
      </c>
      <c r="R96" t="s">
        <v>14250</v>
      </c>
      <c r="S96" t="s">
        <v>14113</v>
      </c>
      <c r="T96" t="s">
        <v>14113</v>
      </c>
      <c r="U96" t="s">
        <v>14137</v>
      </c>
      <c r="V96" t="s">
        <v>14110</v>
      </c>
      <c r="W96" t="s">
        <v>14092</v>
      </c>
      <c r="X96" t="s">
        <v>14116</v>
      </c>
      <c r="Y96" t="s">
        <v>14093</v>
      </c>
      <c r="Z96" t="s">
        <v>14140</v>
      </c>
      <c r="AA96" t="s">
        <v>14110</v>
      </c>
      <c r="AB96" t="s">
        <v>14095</v>
      </c>
      <c r="AC96" t="s">
        <v>14141</v>
      </c>
      <c r="AD96" t="s">
        <v>14141</v>
      </c>
      <c r="AE96" t="s">
        <v>14093</v>
      </c>
      <c r="AF96" t="s">
        <v>14143</v>
      </c>
      <c r="AH96" t="s">
        <v>14097</v>
      </c>
      <c r="AI96" s="78" t="s">
        <v>14122</v>
      </c>
      <c r="AJ96" t="s">
        <v>14161</v>
      </c>
      <c r="AK96" t="s">
        <v>14099</v>
      </c>
      <c r="AL96" t="s">
        <v>14099</v>
      </c>
      <c r="AM96" t="s">
        <v>14188</v>
      </c>
      <c r="AN96" t="s">
        <v>14110</v>
      </c>
      <c r="AO96" t="s">
        <v>14110</v>
      </c>
      <c r="AQ96" t="s">
        <v>14100</v>
      </c>
      <c r="AR96" t="s">
        <v>14100</v>
      </c>
      <c r="AS96" t="s">
        <v>14098</v>
      </c>
      <c r="AT96" t="s">
        <v>14222</v>
      </c>
      <c r="AU96" t="s">
        <v>14222</v>
      </c>
      <c r="AV96" t="s">
        <v>14250</v>
      </c>
      <c r="AW96" t="s">
        <v>14127</v>
      </c>
      <c r="AX96" t="s">
        <v>14127</v>
      </c>
      <c r="AY96" t="s">
        <v>14098</v>
      </c>
      <c r="AZ96" t="s">
        <v>14103</v>
      </c>
      <c r="BB96" t="s">
        <v>14104</v>
      </c>
      <c r="BC96" t="s">
        <v>14150</v>
      </c>
      <c r="BD96" t="s">
        <v>14193</v>
      </c>
      <c r="BE96" t="s">
        <v>14211</v>
      </c>
      <c r="BF96" t="s">
        <v>14130</v>
      </c>
      <c r="BG96" t="s">
        <v>14156</v>
      </c>
      <c r="BH96" t="s">
        <v>14156</v>
      </c>
      <c r="BI96" t="s">
        <v>14106</v>
      </c>
      <c r="BJ96" t="s">
        <v>14195</v>
      </c>
      <c r="BK96" t="s">
        <v>14195</v>
      </c>
      <c r="BL96" t="s">
        <v>14242</v>
      </c>
      <c r="BM96" t="s">
        <v>14248</v>
      </c>
      <c r="BN96" t="s">
        <v>14248</v>
      </c>
      <c r="BO96" t="s">
        <v>14110</v>
      </c>
      <c r="BP96" t="s">
        <v>14110</v>
      </c>
      <c r="BQ96" t="s">
        <v>14110</v>
      </c>
      <c r="BR96" t="s">
        <v>14110</v>
      </c>
      <c r="BS96" t="s">
        <v>14110</v>
      </c>
      <c r="BT96" t="s">
        <v>14110</v>
      </c>
      <c r="BV96" t="s">
        <v>14110</v>
      </c>
      <c r="BW96" s="52"/>
    </row>
    <row r="97" spans="1:75">
      <c r="A97">
        <v>137</v>
      </c>
      <c r="B97">
        <v>2015</v>
      </c>
      <c r="C97" t="s">
        <v>595</v>
      </c>
      <c r="D97" t="s">
        <v>596</v>
      </c>
      <c r="E97" t="s">
        <v>766</v>
      </c>
      <c r="F97" t="s">
        <v>13733</v>
      </c>
      <c r="G97">
        <v>0</v>
      </c>
      <c r="H97" t="s">
        <v>14085</v>
      </c>
      <c r="I97">
        <v>3</v>
      </c>
      <c r="K97" t="s">
        <v>14085</v>
      </c>
      <c r="L97" t="s">
        <v>14155</v>
      </c>
      <c r="M97" t="s">
        <v>14250</v>
      </c>
      <c r="O97" t="s">
        <v>14088</v>
      </c>
      <c r="P97" t="s">
        <v>14136</v>
      </c>
      <c r="Q97" t="s">
        <v>14113</v>
      </c>
      <c r="R97" t="s">
        <v>14250</v>
      </c>
      <c r="S97" t="s">
        <v>14113</v>
      </c>
      <c r="T97" t="s">
        <v>14113</v>
      </c>
      <c r="U97" t="s">
        <v>14137</v>
      </c>
      <c r="V97" t="s">
        <v>14110</v>
      </c>
      <c r="W97" t="s">
        <v>14092</v>
      </c>
      <c r="X97" t="s">
        <v>14116</v>
      </c>
      <c r="Y97" t="s">
        <v>14093</v>
      </c>
      <c r="Z97" t="s">
        <v>14140</v>
      </c>
      <c r="AA97" t="s">
        <v>14110</v>
      </c>
      <c r="AB97" t="s">
        <v>14095</v>
      </c>
      <c r="AC97" t="s">
        <v>14141</v>
      </c>
      <c r="AD97" t="s">
        <v>14141</v>
      </c>
      <c r="AE97" t="s">
        <v>14093</v>
      </c>
      <c r="AF97" t="s">
        <v>14211</v>
      </c>
      <c r="AH97" t="s">
        <v>14097</v>
      </c>
      <c r="AI97" s="78" t="s">
        <v>14122</v>
      </c>
      <c r="AJ97" t="s">
        <v>14093</v>
      </c>
      <c r="AK97" t="s">
        <v>14099</v>
      </c>
      <c r="AL97" t="s">
        <v>14188</v>
      </c>
      <c r="AM97" t="s">
        <v>14188</v>
      </c>
      <c r="AN97" t="s">
        <v>14110</v>
      </c>
      <c r="AO97" t="s">
        <v>14110</v>
      </c>
      <c r="AQ97" t="s">
        <v>14100</v>
      </c>
      <c r="AR97" t="s">
        <v>14100</v>
      </c>
      <c r="AS97" t="s">
        <v>14098</v>
      </c>
      <c r="AT97" t="s">
        <v>14250</v>
      </c>
      <c r="AU97" t="s">
        <v>14250</v>
      </c>
      <c r="AV97" t="s">
        <v>14250</v>
      </c>
      <c r="AW97" t="s">
        <v>14102</v>
      </c>
      <c r="AX97" t="s">
        <v>14165</v>
      </c>
      <c r="AY97" t="s">
        <v>14122</v>
      </c>
      <c r="AZ97" t="s">
        <v>14128</v>
      </c>
      <c r="BB97" t="s">
        <v>14193</v>
      </c>
      <c r="BC97" t="s">
        <v>14211</v>
      </c>
      <c r="BD97" t="s">
        <v>14211</v>
      </c>
      <c r="BE97" t="s">
        <v>14211</v>
      </c>
      <c r="BF97" t="s">
        <v>14105</v>
      </c>
      <c r="BG97" t="s">
        <v>14156</v>
      </c>
      <c r="BH97" t="s">
        <v>14156</v>
      </c>
      <c r="BI97" t="s">
        <v>14106</v>
      </c>
      <c r="BJ97" t="s">
        <v>14195</v>
      </c>
      <c r="BK97" t="s">
        <v>14195</v>
      </c>
      <c r="BL97" t="s">
        <v>14242</v>
      </c>
      <c r="BM97" t="s">
        <v>14248</v>
      </c>
      <c r="BN97" t="s">
        <v>14248</v>
      </c>
      <c r="BO97" t="s">
        <v>14110</v>
      </c>
      <c r="BP97" t="s">
        <v>14110</v>
      </c>
      <c r="BQ97" t="s">
        <v>14110</v>
      </c>
      <c r="BR97" t="s">
        <v>14110</v>
      </c>
      <c r="BS97" t="s">
        <v>14110</v>
      </c>
      <c r="BT97" t="s">
        <v>14110</v>
      </c>
      <c r="BV97" t="s">
        <v>14087</v>
      </c>
      <c r="BW97" s="52"/>
    </row>
    <row r="98" spans="1:75">
      <c r="A98">
        <v>138</v>
      </c>
      <c r="B98">
        <v>2015</v>
      </c>
      <c r="C98" t="s">
        <v>607</v>
      </c>
      <c r="D98" t="s">
        <v>608</v>
      </c>
      <c r="E98" t="s">
        <v>639</v>
      </c>
      <c r="F98" t="s">
        <v>13734</v>
      </c>
      <c r="G98">
        <v>0</v>
      </c>
      <c r="H98" t="s">
        <v>14085</v>
      </c>
      <c r="I98">
        <v>3</v>
      </c>
      <c r="K98" t="s">
        <v>14085</v>
      </c>
      <c r="L98" t="s">
        <v>14109</v>
      </c>
      <c r="M98" t="s">
        <v>14110</v>
      </c>
      <c r="O98" t="s">
        <v>14088</v>
      </c>
      <c r="P98" t="s">
        <v>14156</v>
      </c>
      <c r="Q98" t="s">
        <v>14090</v>
      </c>
      <c r="R98" t="s">
        <v>14250</v>
      </c>
      <c r="S98" t="s">
        <v>14113</v>
      </c>
      <c r="T98" t="s">
        <v>14090</v>
      </c>
      <c r="U98" t="s">
        <v>14137</v>
      </c>
      <c r="V98" t="s">
        <v>14110</v>
      </c>
      <c r="W98" t="s">
        <v>14092</v>
      </c>
      <c r="X98" t="s">
        <v>14116</v>
      </c>
      <c r="Y98" t="s">
        <v>14093</v>
      </c>
      <c r="Z98" t="s">
        <v>14140</v>
      </c>
      <c r="AA98" t="s">
        <v>14110</v>
      </c>
      <c r="AB98" t="s">
        <v>14118</v>
      </c>
      <c r="AC98" t="s">
        <v>14141</v>
      </c>
      <c r="AD98" t="s">
        <v>14141</v>
      </c>
      <c r="AE98" t="s">
        <v>14093</v>
      </c>
      <c r="AF98" t="s">
        <v>14211</v>
      </c>
      <c r="AH98" t="s">
        <v>14097</v>
      </c>
      <c r="AI98" s="78" t="s">
        <v>14122</v>
      </c>
      <c r="AJ98" t="s">
        <v>14093</v>
      </c>
      <c r="AK98" t="s">
        <v>14145</v>
      </c>
      <c r="AL98" t="s">
        <v>14188</v>
      </c>
      <c r="AM98" t="s">
        <v>14188</v>
      </c>
      <c r="AN98" t="s">
        <v>14110</v>
      </c>
      <c r="AO98" t="s">
        <v>14110</v>
      </c>
      <c r="AQ98" t="s">
        <v>14189</v>
      </c>
      <c r="AR98" t="s">
        <v>14189</v>
      </c>
      <c r="AS98" t="s">
        <v>14098</v>
      </c>
      <c r="AT98" t="s">
        <v>14222</v>
      </c>
      <c r="AU98" t="s">
        <v>14222</v>
      </c>
      <c r="AV98" t="s">
        <v>14110</v>
      </c>
      <c r="AW98" t="s">
        <v>14102</v>
      </c>
      <c r="AX98" t="s">
        <v>14165</v>
      </c>
      <c r="AY98" t="s">
        <v>14122</v>
      </c>
      <c r="AZ98" t="s">
        <v>14128</v>
      </c>
      <c r="BB98" t="s">
        <v>14104</v>
      </c>
      <c r="BC98" t="s">
        <v>14193</v>
      </c>
      <c r="BD98" t="s">
        <v>14211</v>
      </c>
      <c r="BE98" t="s">
        <v>14211</v>
      </c>
      <c r="BF98" t="s">
        <v>14233</v>
      </c>
      <c r="BG98" t="s">
        <v>14156</v>
      </c>
      <c r="BH98" t="s">
        <v>14156</v>
      </c>
      <c r="BI98" t="s">
        <v>14106</v>
      </c>
      <c r="BJ98" t="s">
        <v>14195</v>
      </c>
      <c r="BK98" t="s">
        <v>14195</v>
      </c>
      <c r="BL98" t="s">
        <v>14242</v>
      </c>
      <c r="BM98" t="s">
        <v>14248</v>
      </c>
      <c r="BN98" t="s">
        <v>14248</v>
      </c>
      <c r="BO98" t="s">
        <v>14110</v>
      </c>
      <c r="BP98" t="s">
        <v>14110</v>
      </c>
      <c r="BQ98" t="s">
        <v>14110</v>
      </c>
      <c r="BR98" t="s">
        <v>14110</v>
      </c>
      <c r="BS98" t="s">
        <v>14110</v>
      </c>
      <c r="BT98" t="s">
        <v>14110</v>
      </c>
      <c r="BU98" t="s">
        <v>14346</v>
      </c>
      <c r="BV98" t="s">
        <v>14110</v>
      </c>
      <c r="BW98" s="52"/>
    </row>
    <row r="99" spans="1:75">
      <c r="A99">
        <v>139</v>
      </c>
      <c r="B99">
        <v>2015</v>
      </c>
      <c r="C99" t="s">
        <v>627</v>
      </c>
      <c r="D99" t="s">
        <v>628</v>
      </c>
      <c r="E99" t="s">
        <v>13937</v>
      </c>
      <c r="F99" t="s">
        <v>13735</v>
      </c>
      <c r="G99">
        <v>0</v>
      </c>
      <c r="H99" t="s">
        <v>14085</v>
      </c>
      <c r="I99">
        <v>4</v>
      </c>
      <c r="K99" t="s">
        <v>14085</v>
      </c>
      <c r="L99" t="s">
        <v>14155</v>
      </c>
      <c r="M99" t="s">
        <v>14250</v>
      </c>
      <c r="O99" t="s">
        <v>14088</v>
      </c>
      <c r="P99" t="s">
        <v>14186</v>
      </c>
      <c r="Q99" t="s">
        <v>14113</v>
      </c>
      <c r="R99" t="s">
        <v>14250</v>
      </c>
      <c r="S99" t="s">
        <v>14113</v>
      </c>
      <c r="T99" t="s">
        <v>14113</v>
      </c>
      <c r="U99" t="s">
        <v>14137</v>
      </c>
      <c r="V99" t="s">
        <v>14110</v>
      </c>
      <c r="W99" t="s">
        <v>14092</v>
      </c>
      <c r="X99" t="s">
        <v>14116</v>
      </c>
      <c r="Y99" t="s">
        <v>14173</v>
      </c>
      <c r="Z99" t="s">
        <v>14140</v>
      </c>
      <c r="AA99" t="s">
        <v>14110</v>
      </c>
      <c r="AB99" t="s">
        <v>14118</v>
      </c>
      <c r="AC99" t="s">
        <v>14141</v>
      </c>
      <c r="AD99" t="s">
        <v>14141</v>
      </c>
      <c r="AE99" t="s">
        <v>14093</v>
      </c>
      <c r="AF99" t="s">
        <v>14211</v>
      </c>
      <c r="AH99" t="s">
        <v>14097</v>
      </c>
      <c r="AI99" s="78" t="s">
        <v>14122</v>
      </c>
      <c r="AJ99" t="s">
        <v>14093</v>
      </c>
      <c r="AK99" t="s">
        <v>14099</v>
      </c>
      <c r="AL99" t="s">
        <v>14188</v>
      </c>
      <c r="AM99" t="s">
        <v>14188</v>
      </c>
      <c r="AN99" t="s">
        <v>14110</v>
      </c>
      <c r="AO99" t="s">
        <v>14110</v>
      </c>
      <c r="AQ99" t="s">
        <v>14100</v>
      </c>
      <c r="AR99" t="s">
        <v>14100</v>
      </c>
      <c r="AS99" t="s">
        <v>14098</v>
      </c>
      <c r="AT99" t="s">
        <v>14250</v>
      </c>
      <c r="AU99" t="s">
        <v>14250</v>
      </c>
      <c r="AV99" t="s">
        <v>14250</v>
      </c>
      <c r="AW99" t="s">
        <v>14102</v>
      </c>
      <c r="AX99" t="s">
        <v>14215</v>
      </c>
      <c r="AY99" t="s">
        <v>14122</v>
      </c>
      <c r="AZ99" t="s">
        <v>14128</v>
      </c>
      <c r="BB99" t="s">
        <v>14104</v>
      </c>
      <c r="BC99" t="s">
        <v>14193</v>
      </c>
      <c r="BD99" t="s">
        <v>14211</v>
      </c>
      <c r="BE99" t="s">
        <v>14211</v>
      </c>
      <c r="BF99" t="s">
        <v>14105</v>
      </c>
      <c r="BG99" t="s">
        <v>14151</v>
      </c>
      <c r="BH99" t="s">
        <v>14156</v>
      </c>
      <c r="BI99" t="s">
        <v>14106</v>
      </c>
      <c r="BJ99" t="s">
        <v>14195</v>
      </c>
      <c r="BK99" t="s">
        <v>14195</v>
      </c>
      <c r="BL99" t="s">
        <v>14242</v>
      </c>
      <c r="BM99" t="s">
        <v>14248</v>
      </c>
      <c r="BN99" t="s">
        <v>14248</v>
      </c>
      <c r="BO99" t="s">
        <v>14110</v>
      </c>
      <c r="BP99" t="s">
        <v>14110</v>
      </c>
      <c r="BQ99" t="s">
        <v>14110</v>
      </c>
      <c r="BR99" t="s">
        <v>14110</v>
      </c>
      <c r="BS99" t="s">
        <v>14110</v>
      </c>
      <c r="BT99" t="s">
        <v>14110</v>
      </c>
      <c r="BV99" t="s">
        <v>14110</v>
      </c>
      <c r="BW99" s="52"/>
    </row>
    <row r="100" spans="1:75">
      <c r="H100" t="s">
        <v>14108</v>
      </c>
      <c r="I100">
        <v>4</v>
      </c>
      <c r="K100" t="s">
        <v>14085</v>
      </c>
      <c r="L100" t="s">
        <v>14155</v>
      </c>
      <c r="M100" t="s">
        <v>14250</v>
      </c>
      <c r="O100" t="s">
        <v>14088</v>
      </c>
      <c r="P100" t="s">
        <v>14186</v>
      </c>
      <c r="Q100" t="s">
        <v>14113</v>
      </c>
      <c r="R100" t="s">
        <v>14250</v>
      </c>
      <c r="S100" t="s">
        <v>14113</v>
      </c>
      <c r="T100" t="s">
        <v>14113</v>
      </c>
      <c r="U100" t="s">
        <v>14137</v>
      </c>
      <c r="V100" t="s">
        <v>14110</v>
      </c>
      <c r="W100" t="s">
        <v>14092</v>
      </c>
      <c r="X100" t="s">
        <v>14116</v>
      </c>
      <c r="Y100" t="s">
        <v>14117</v>
      </c>
      <c r="Z100" t="s">
        <v>14140</v>
      </c>
      <c r="AA100" t="s">
        <v>14110</v>
      </c>
      <c r="AB100" t="s">
        <v>14118</v>
      </c>
      <c r="AC100" t="s">
        <v>14141</v>
      </c>
      <c r="AD100" t="s">
        <v>14141</v>
      </c>
      <c r="AE100" t="s">
        <v>14093</v>
      </c>
      <c r="AF100" t="s">
        <v>14211</v>
      </c>
      <c r="AH100" t="s">
        <v>14097</v>
      </c>
      <c r="AI100" s="78" t="s">
        <v>14098</v>
      </c>
      <c r="AJ100" t="s">
        <v>14123</v>
      </c>
      <c r="AK100" t="s">
        <v>14099</v>
      </c>
      <c r="AL100" t="s">
        <v>14099</v>
      </c>
      <c r="AM100" t="s">
        <v>14188</v>
      </c>
      <c r="AN100" t="s">
        <v>14110</v>
      </c>
      <c r="AO100" t="s">
        <v>14087</v>
      </c>
      <c r="AQ100" t="s">
        <v>14100</v>
      </c>
      <c r="AR100" t="s">
        <v>14100</v>
      </c>
      <c r="AS100" t="s">
        <v>14098</v>
      </c>
      <c r="AT100" t="s">
        <v>14250</v>
      </c>
      <c r="AU100" t="s">
        <v>14250</v>
      </c>
      <c r="AV100" t="s">
        <v>14250</v>
      </c>
      <c r="AW100" t="s">
        <v>14102</v>
      </c>
      <c r="AX100" t="s">
        <v>14215</v>
      </c>
      <c r="AY100" t="s">
        <v>14122</v>
      </c>
      <c r="AZ100" t="s">
        <v>14103</v>
      </c>
      <c r="BB100" t="s">
        <v>14104</v>
      </c>
      <c r="BC100" t="s">
        <v>14193</v>
      </c>
      <c r="BD100" t="s">
        <v>14211</v>
      </c>
      <c r="BE100" t="s">
        <v>14211</v>
      </c>
      <c r="BF100" t="s">
        <v>14105</v>
      </c>
      <c r="BG100" t="s">
        <v>14151</v>
      </c>
      <c r="BH100" t="s">
        <v>14156</v>
      </c>
      <c r="BI100" t="s">
        <v>14106</v>
      </c>
      <c r="BJ100" t="s">
        <v>14195</v>
      </c>
      <c r="BK100" t="s">
        <v>14195</v>
      </c>
      <c r="BL100" t="s">
        <v>14242</v>
      </c>
      <c r="BM100" t="s">
        <v>14248</v>
      </c>
      <c r="BN100" t="s">
        <v>14248</v>
      </c>
      <c r="BO100" t="s">
        <v>14110</v>
      </c>
      <c r="BP100" t="s">
        <v>14110</v>
      </c>
      <c r="BQ100" t="s">
        <v>14110</v>
      </c>
      <c r="BR100" t="s">
        <v>14110</v>
      </c>
      <c r="BS100" t="s">
        <v>14110</v>
      </c>
      <c r="BT100" t="s">
        <v>14110</v>
      </c>
      <c r="BV100" t="s">
        <v>14110</v>
      </c>
      <c r="BW100" s="52"/>
    </row>
    <row r="101" spans="1:75">
      <c r="H101" t="s">
        <v>14133</v>
      </c>
      <c r="I101">
        <v>4</v>
      </c>
      <c r="K101" t="s">
        <v>14085</v>
      </c>
      <c r="L101" t="s">
        <v>14155</v>
      </c>
      <c r="M101" t="s">
        <v>14250</v>
      </c>
      <c r="O101" t="s">
        <v>14088</v>
      </c>
      <c r="P101" t="s">
        <v>14186</v>
      </c>
      <c r="Q101" t="s">
        <v>14113</v>
      </c>
      <c r="R101" t="s">
        <v>14250</v>
      </c>
      <c r="S101" t="s">
        <v>14113</v>
      </c>
      <c r="T101" t="s">
        <v>14113</v>
      </c>
      <c r="U101" t="s">
        <v>14137</v>
      </c>
      <c r="V101" t="s">
        <v>14110</v>
      </c>
      <c r="W101" t="s">
        <v>14092</v>
      </c>
      <c r="X101" t="s">
        <v>14116</v>
      </c>
      <c r="Y101" t="s">
        <v>14093</v>
      </c>
      <c r="Z101" t="s">
        <v>14140</v>
      </c>
      <c r="AA101" t="s">
        <v>14110</v>
      </c>
      <c r="AB101" t="s">
        <v>14118</v>
      </c>
      <c r="AC101" t="s">
        <v>14141</v>
      </c>
      <c r="AD101" t="s">
        <v>14141</v>
      </c>
      <c r="AE101" t="s">
        <v>14093</v>
      </c>
      <c r="AF101" t="s">
        <v>14211</v>
      </c>
      <c r="AH101" t="s">
        <v>14097</v>
      </c>
      <c r="AI101" s="78" t="s">
        <v>14098</v>
      </c>
      <c r="AJ101" t="s">
        <v>14123</v>
      </c>
      <c r="AK101" t="s">
        <v>14099</v>
      </c>
      <c r="AL101" t="s">
        <v>14099</v>
      </c>
      <c r="AM101" t="s">
        <v>14188</v>
      </c>
      <c r="AN101" t="s">
        <v>14110</v>
      </c>
      <c r="AO101" t="s">
        <v>14087</v>
      </c>
      <c r="AQ101" t="s">
        <v>14100</v>
      </c>
      <c r="AR101" t="s">
        <v>14100</v>
      </c>
      <c r="AS101" t="s">
        <v>14098</v>
      </c>
      <c r="AT101" t="s">
        <v>14250</v>
      </c>
      <c r="AU101" t="s">
        <v>14250</v>
      </c>
      <c r="AV101" t="s">
        <v>14250</v>
      </c>
      <c r="AW101" t="s">
        <v>14102</v>
      </c>
      <c r="AX101" t="s">
        <v>14215</v>
      </c>
      <c r="AY101" t="s">
        <v>14122</v>
      </c>
      <c r="AZ101" t="s">
        <v>14215</v>
      </c>
      <c r="BB101" t="s">
        <v>14104</v>
      </c>
      <c r="BC101" t="s">
        <v>14193</v>
      </c>
      <c r="BD101" t="s">
        <v>14211</v>
      </c>
      <c r="BE101" t="s">
        <v>14211</v>
      </c>
      <c r="BF101" t="s">
        <v>14105</v>
      </c>
      <c r="BG101" t="s">
        <v>14151</v>
      </c>
      <c r="BH101" t="s">
        <v>14156</v>
      </c>
      <c r="BI101" t="s">
        <v>14106</v>
      </c>
      <c r="BJ101" t="s">
        <v>14195</v>
      </c>
      <c r="BK101" t="s">
        <v>14195</v>
      </c>
      <c r="BL101" t="s">
        <v>14242</v>
      </c>
      <c r="BM101" t="s">
        <v>14248</v>
      </c>
      <c r="BN101" t="s">
        <v>14248</v>
      </c>
      <c r="BO101" t="s">
        <v>14110</v>
      </c>
      <c r="BP101" t="s">
        <v>14110</v>
      </c>
      <c r="BQ101" t="s">
        <v>14110</v>
      </c>
      <c r="BR101" t="s">
        <v>14110</v>
      </c>
      <c r="BS101" t="s">
        <v>14110</v>
      </c>
      <c r="BT101" t="s">
        <v>14110</v>
      </c>
      <c r="BV101" t="s">
        <v>14110</v>
      </c>
      <c r="BW101" s="52"/>
    </row>
    <row r="102" spans="1:75">
      <c r="A102">
        <v>148</v>
      </c>
      <c r="B102">
        <v>2015</v>
      </c>
      <c r="C102" t="s">
        <v>1111</v>
      </c>
      <c r="D102" t="s">
        <v>1112</v>
      </c>
      <c r="E102" t="s">
        <v>13937</v>
      </c>
      <c r="F102" t="s">
        <v>13740</v>
      </c>
      <c r="G102">
        <v>0</v>
      </c>
      <c r="H102" t="s">
        <v>14085</v>
      </c>
      <c r="I102">
        <v>5</v>
      </c>
      <c r="K102" t="s">
        <v>14108</v>
      </c>
      <c r="L102" t="s">
        <v>14236</v>
      </c>
      <c r="M102" t="s">
        <v>14250</v>
      </c>
      <c r="O102" t="s">
        <v>14111</v>
      </c>
      <c r="P102" t="s">
        <v>14156</v>
      </c>
      <c r="Q102" t="s">
        <v>14113</v>
      </c>
      <c r="R102" t="s">
        <v>14250</v>
      </c>
      <c r="S102" t="s">
        <v>14113</v>
      </c>
      <c r="T102" t="s">
        <v>14090</v>
      </c>
      <c r="U102" t="s">
        <v>14137</v>
      </c>
      <c r="V102" t="s">
        <v>14087</v>
      </c>
      <c r="W102" t="s">
        <v>14092</v>
      </c>
      <c r="X102" t="s">
        <v>14116</v>
      </c>
      <c r="Y102" t="s">
        <v>14093</v>
      </c>
      <c r="Z102" t="s">
        <v>14140</v>
      </c>
      <c r="AA102" t="s">
        <v>14110</v>
      </c>
      <c r="AB102" t="s">
        <v>14118</v>
      </c>
      <c r="AC102" t="s">
        <v>14141</v>
      </c>
      <c r="AD102" t="s">
        <v>14141</v>
      </c>
      <c r="AE102" t="s">
        <v>14093</v>
      </c>
      <c r="AF102" t="s">
        <v>14211</v>
      </c>
      <c r="AH102" t="s">
        <v>14097</v>
      </c>
      <c r="AI102" s="78" t="s">
        <v>14098</v>
      </c>
      <c r="AJ102" t="s">
        <v>14123</v>
      </c>
      <c r="AK102" t="s">
        <v>14099</v>
      </c>
      <c r="AL102" t="s">
        <v>14099</v>
      </c>
      <c r="AM102" t="s">
        <v>14188</v>
      </c>
      <c r="AN102" t="s">
        <v>14110</v>
      </c>
      <c r="AO102" t="s">
        <v>14087</v>
      </c>
      <c r="AQ102" t="s">
        <v>14238</v>
      </c>
      <c r="AR102" t="s">
        <v>14238</v>
      </c>
      <c r="AS102" t="s">
        <v>14098</v>
      </c>
      <c r="AT102" t="s">
        <v>14250</v>
      </c>
      <c r="AU102" t="s">
        <v>14250</v>
      </c>
      <c r="AV102" t="s">
        <v>14250</v>
      </c>
      <c r="AW102" t="s">
        <v>14102</v>
      </c>
      <c r="AX102" t="s">
        <v>14102</v>
      </c>
      <c r="AY102" t="s">
        <v>14098</v>
      </c>
      <c r="AZ102" t="s">
        <v>14103</v>
      </c>
      <c r="BA102" t="s">
        <v>14347</v>
      </c>
      <c r="BB102" t="s">
        <v>14104</v>
      </c>
      <c r="BC102" t="s">
        <v>14193</v>
      </c>
      <c r="BD102" t="s">
        <v>14211</v>
      </c>
      <c r="BE102" t="s">
        <v>14211</v>
      </c>
      <c r="BF102" t="s">
        <v>14151</v>
      </c>
      <c r="BG102" t="s">
        <v>14156</v>
      </c>
      <c r="BH102" t="s">
        <v>14156</v>
      </c>
      <c r="BI102" t="s">
        <v>14106</v>
      </c>
      <c r="BJ102" t="s">
        <v>14131</v>
      </c>
      <c r="BK102" t="s">
        <v>14195</v>
      </c>
      <c r="BL102" t="s">
        <v>14107</v>
      </c>
      <c r="BM102" t="s">
        <v>14248</v>
      </c>
      <c r="BN102" t="s">
        <v>14248</v>
      </c>
      <c r="BO102" t="s">
        <v>14110</v>
      </c>
      <c r="BP102" t="s">
        <v>14110</v>
      </c>
      <c r="BQ102" t="s">
        <v>14110</v>
      </c>
      <c r="BR102" t="s">
        <v>14110</v>
      </c>
      <c r="BS102" t="s">
        <v>14110</v>
      </c>
      <c r="BT102" t="s">
        <v>14110</v>
      </c>
      <c r="BV102" t="s">
        <v>14110</v>
      </c>
      <c r="BW102" s="52"/>
    </row>
    <row r="103" spans="1:75">
      <c r="A103">
        <v>154</v>
      </c>
      <c r="B103">
        <v>2015</v>
      </c>
      <c r="C103" t="s">
        <v>1252</v>
      </c>
      <c r="D103" t="s">
        <v>1253</v>
      </c>
      <c r="E103" t="s">
        <v>689</v>
      </c>
      <c r="F103" t="s">
        <v>13742</v>
      </c>
      <c r="G103">
        <v>0</v>
      </c>
      <c r="H103" t="s">
        <v>14085</v>
      </c>
      <c r="I103">
        <v>5</v>
      </c>
      <c r="K103" t="s">
        <v>14108</v>
      </c>
      <c r="L103" t="s">
        <v>14171</v>
      </c>
      <c r="M103" t="s">
        <v>14250</v>
      </c>
      <c r="O103" t="s">
        <v>14111</v>
      </c>
      <c r="P103" t="s">
        <v>14156</v>
      </c>
      <c r="Q103" t="s">
        <v>14113</v>
      </c>
      <c r="R103" t="s">
        <v>14250</v>
      </c>
      <c r="S103" t="s">
        <v>14113</v>
      </c>
      <c r="T103" t="s">
        <v>14090</v>
      </c>
      <c r="U103" t="s">
        <v>14137</v>
      </c>
      <c r="V103" t="s">
        <v>14087</v>
      </c>
      <c r="W103" t="s">
        <v>14092</v>
      </c>
      <c r="X103" t="s">
        <v>14116</v>
      </c>
      <c r="Y103" t="s">
        <v>14093</v>
      </c>
      <c r="Z103" t="s">
        <v>14094</v>
      </c>
      <c r="AA103" t="s">
        <v>14110</v>
      </c>
      <c r="AB103" t="s">
        <v>14095</v>
      </c>
      <c r="AC103" t="s">
        <v>14141</v>
      </c>
      <c r="AD103" t="s">
        <v>14141</v>
      </c>
      <c r="AE103" t="s">
        <v>14119</v>
      </c>
      <c r="AF103" t="s">
        <v>14120</v>
      </c>
      <c r="AH103" t="s">
        <v>14097</v>
      </c>
      <c r="AI103" s="78" t="s">
        <v>14122</v>
      </c>
      <c r="AJ103" t="s">
        <v>14123</v>
      </c>
      <c r="AK103" t="s">
        <v>14099</v>
      </c>
      <c r="AL103" t="s">
        <v>14220</v>
      </c>
      <c r="AM103" t="s">
        <v>14099</v>
      </c>
      <c r="AN103" t="s">
        <v>14110</v>
      </c>
      <c r="AO103" t="s">
        <v>14087</v>
      </c>
      <c r="AQ103" t="s">
        <v>14100</v>
      </c>
      <c r="AR103" t="s">
        <v>14100</v>
      </c>
      <c r="AS103" t="s">
        <v>14098</v>
      </c>
      <c r="AT103" t="s">
        <v>14250</v>
      </c>
      <c r="AU103" t="s">
        <v>14250</v>
      </c>
      <c r="AV103" t="s">
        <v>14250</v>
      </c>
      <c r="AW103" t="s">
        <v>14102</v>
      </c>
      <c r="AX103" t="s">
        <v>14102</v>
      </c>
      <c r="AY103" t="s">
        <v>14122</v>
      </c>
      <c r="AZ103" t="s">
        <v>14215</v>
      </c>
      <c r="BB103" t="s">
        <v>14104</v>
      </c>
      <c r="BC103" t="s">
        <v>14211</v>
      </c>
      <c r="BD103" t="s">
        <v>14211</v>
      </c>
      <c r="BE103" t="s">
        <v>14211</v>
      </c>
      <c r="BF103" t="s">
        <v>14156</v>
      </c>
      <c r="BG103" t="s">
        <v>14156</v>
      </c>
      <c r="BH103" t="s">
        <v>14156</v>
      </c>
      <c r="BI103" t="s">
        <v>14106</v>
      </c>
      <c r="BJ103" t="s">
        <v>14195</v>
      </c>
      <c r="BK103" t="s">
        <v>14195</v>
      </c>
      <c r="BL103" t="s">
        <v>14153</v>
      </c>
      <c r="BM103" t="s">
        <v>14248</v>
      </c>
      <c r="BN103" t="s">
        <v>14248</v>
      </c>
      <c r="BO103" t="s">
        <v>14110</v>
      </c>
      <c r="BP103" t="s">
        <v>14110</v>
      </c>
      <c r="BQ103" t="s">
        <v>14110</v>
      </c>
      <c r="BR103" t="s">
        <v>14110</v>
      </c>
      <c r="BS103" t="s">
        <v>14110</v>
      </c>
      <c r="BT103" t="s">
        <v>14110</v>
      </c>
      <c r="BV103" t="s">
        <v>14110</v>
      </c>
      <c r="BW103" s="52"/>
    </row>
    <row r="104" spans="1:75">
      <c r="A104">
        <v>163</v>
      </c>
      <c r="B104">
        <v>2016</v>
      </c>
      <c r="C104" t="s">
        <v>164</v>
      </c>
      <c r="D104" t="s">
        <v>165</v>
      </c>
      <c r="E104" t="s">
        <v>639</v>
      </c>
      <c r="F104" t="s">
        <v>13747</v>
      </c>
      <c r="G104">
        <v>0</v>
      </c>
      <c r="H104" t="s">
        <v>14085</v>
      </c>
      <c r="I104">
        <v>5</v>
      </c>
      <c r="J104">
        <v>6</v>
      </c>
      <c r="K104" t="s">
        <v>14154</v>
      </c>
      <c r="L104" t="s">
        <v>14171</v>
      </c>
      <c r="M104" t="s">
        <v>14250</v>
      </c>
      <c r="O104" t="s">
        <v>14111</v>
      </c>
      <c r="P104" t="s">
        <v>14156</v>
      </c>
      <c r="Q104" t="s">
        <v>14090</v>
      </c>
      <c r="R104" t="s">
        <v>14250</v>
      </c>
      <c r="S104" t="s">
        <v>14090</v>
      </c>
      <c r="T104" t="s">
        <v>14090</v>
      </c>
      <c r="U104" t="s">
        <v>14137</v>
      </c>
      <c r="V104" t="s">
        <v>14087</v>
      </c>
      <c r="W104" t="s">
        <v>14092</v>
      </c>
      <c r="X104" t="s">
        <v>14116</v>
      </c>
      <c r="Y104" t="s">
        <v>14093</v>
      </c>
      <c r="Z104" t="s">
        <v>14094</v>
      </c>
      <c r="AA104" t="s">
        <v>14110</v>
      </c>
      <c r="AB104" t="s">
        <v>14118</v>
      </c>
      <c r="AC104" t="s">
        <v>14141</v>
      </c>
      <c r="AD104" t="s">
        <v>14095</v>
      </c>
      <c r="AE104" t="s">
        <v>14093</v>
      </c>
      <c r="AF104" t="s">
        <v>14211</v>
      </c>
      <c r="AH104" t="s">
        <v>14097</v>
      </c>
      <c r="AI104" s="78" t="s">
        <v>14122</v>
      </c>
      <c r="AJ104" t="s">
        <v>14123</v>
      </c>
      <c r="AK104" t="s">
        <v>14099</v>
      </c>
      <c r="AL104" t="s">
        <v>14220</v>
      </c>
      <c r="AM104" t="s">
        <v>14099</v>
      </c>
      <c r="AN104" t="s">
        <v>14110</v>
      </c>
      <c r="AO104" t="s">
        <v>14110</v>
      </c>
      <c r="AQ104" t="s">
        <v>14100</v>
      </c>
      <c r="AR104" t="s">
        <v>14100</v>
      </c>
      <c r="AS104" t="s">
        <v>14098</v>
      </c>
      <c r="AT104" t="s">
        <v>14250</v>
      </c>
      <c r="AU104" t="s">
        <v>14250</v>
      </c>
      <c r="AV104" t="s">
        <v>14250</v>
      </c>
      <c r="AW104" t="s">
        <v>14215</v>
      </c>
      <c r="AX104" t="s">
        <v>14215</v>
      </c>
      <c r="AY104" t="s">
        <v>14238</v>
      </c>
      <c r="AZ104" t="s">
        <v>14215</v>
      </c>
      <c r="BB104" t="s">
        <v>14104</v>
      </c>
      <c r="BC104" t="s">
        <v>14193</v>
      </c>
      <c r="BD104" t="s">
        <v>14211</v>
      </c>
      <c r="BE104" t="s">
        <v>14211</v>
      </c>
      <c r="BF104" t="s">
        <v>14105</v>
      </c>
      <c r="BG104" t="s">
        <v>14156</v>
      </c>
      <c r="BH104" t="s">
        <v>14156</v>
      </c>
      <c r="BI104" t="s">
        <v>14131</v>
      </c>
      <c r="BJ104" t="s">
        <v>14195</v>
      </c>
      <c r="BK104" t="s">
        <v>14195</v>
      </c>
      <c r="BL104" t="s">
        <v>14132</v>
      </c>
      <c r="BM104" t="s">
        <v>14248</v>
      </c>
      <c r="BN104" t="s">
        <v>14248</v>
      </c>
      <c r="BO104" t="s">
        <v>14110</v>
      </c>
      <c r="BP104" t="s">
        <v>14087</v>
      </c>
      <c r="BQ104" t="s">
        <v>14110</v>
      </c>
      <c r="BR104" t="s">
        <v>14110</v>
      </c>
      <c r="BS104" t="s">
        <v>14110</v>
      </c>
      <c r="BT104" t="s">
        <v>14110</v>
      </c>
      <c r="BV104" t="s">
        <v>14110</v>
      </c>
      <c r="BW104" s="52"/>
    </row>
    <row r="105" spans="1:75">
      <c r="A105">
        <v>164</v>
      </c>
      <c r="B105">
        <v>2016</v>
      </c>
      <c r="C105" t="s">
        <v>234</v>
      </c>
      <c r="D105" t="s">
        <v>14348</v>
      </c>
      <c r="E105" t="s">
        <v>712</v>
      </c>
      <c r="F105" t="s">
        <v>14349</v>
      </c>
      <c r="G105">
        <v>0</v>
      </c>
      <c r="H105" t="s">
        <v>14085</v>
      </c>
      <c r="I105">
        <v>16</v>
      </c>
      <c r="K105" t="s">
        <v>14085</v>
      </c>
      <c r="L105" t="s">
        <v>14171</v>
      </c>
      <c r="M105" t="s">
        <v>14250</v>
      </c>
      <c r="O105" t="s">
        <v>14088</v>
      </c>
      <c r="P105" t="s">
        <v>14112</v>
      </c>
      <c r="Q105" t="s">
        <v>14090</v>
      </c>
      <c r="R105" t="s">
        <v>14250</v>
      </c>
      <c r="S105" t="s">
        <v>14090</v>
      </c>
      <c r="T105" t="s">
        <v>14090</v>
      </c>
      <c r="U105" t="s">
        <v>14137</v>
      </c>
      <c r="V105" t="s">
        <v>14110</v>
      </c>
      <c r="W105" t="s">
        <v>14138</v>
      </c>
      <c r="X105" t="s">
        <v>14091</v>
      </c>
      <c r="Y105" t="s">
        <v>14093</v>
      </c>
      <c r="Z105" t="s">
        <v>14140</v>
      </c>
      <c r="AA105" t="s">
        <v>14110</v>
      </c>
      <c r="AB105" t="s">
        <v>14141</v>
      </c>
      <c r="AC105" t="s">
        <v>14118</v>
      </c>
      <c r="AD105" t="s">
        <v>14141</v>
      </c>
      <c r="AE105" t="s">
        <v>14093</v>
      </c>
      <c r="AF105" t="s">
        <v>14187</v>
      </c>
      <c r="AG105" t="s">
        <v>14350</v>
      </c>
      <c r="AH105" t="s">
        <v>14097</v>
      </c>
      <c r="AI105" s="78" t="s">
        <v>14122</v>
      </c>
      <c r="AJ105" t="s">
        <v>14093</v>
      </c>
      <c r="AK105" t="s">
        <v>14099</v>
      </c>
      <c r="AL105" t="s">
        <v>14188</v>
      </c>
      <c r="AM105" t="s">
        <v>14188</v>
      </c>
      <c r="AN105" t="s">
        <v>14110</v>
      </c>
      <c r="AO105" t="s">
        <v>14110</v>
      </c>
      <c r="AQ105" t="s">
        <v>14100</v>
      </c>
      <c r="AR105" t="s">
        <v>14100</v>
      </c>
      <c r="AS105" t="s">
        <v>14122</v>
      </c>
      <c r="AT105" t="s">
        <v>14250</v>
      </c>
      <c r="AU105" t="s">
        <v>14250</v>
      </c>
      <c r="AV105" t="s">
        <v>14250</v>
      </c>
      <c r="AW105" t="s">
        <v>14102</v>
      </c>
      <c r="AX105" t="s">
        <v>14191</v>
      </c>
      <c r="AY105" t="s">
        <v>14122</v>
      </c>
      <c r="AZ105" t="s">
        <v>14149</v>
      </c>
      <c r="BB105" t="s">
        <v>14104</v>
      </c>
      <c r="BC105" t="s">
        <v>14211</v>
      </c>
      <c r="BD105" t="s">
        <v>14211</v>
      </c>
      <c r="BE105" t="s">
        <v>14211</v>
      </c>
      <c r="BF105" t="s">
        <v>14156</v>
      </c>
      <c r="BG105" t="s">
        <v>14156</v>
      </c>
      <c r="BH105" t="s">
        <v>14156</v>
      </c>
      <c r="BI105" t="s">
        <v>14131</v>
      </c>
      <c r="BJ105" t="s">
        <v>14195</v>
      </c>
      <c r="BK105" t="s">
        <v>14195</v>
      </c>
      <c r="BL105" t="s">
        <v>14183</v>
      </c>
      <c r="BM105" t="s">
        <v>14107</v>
      </c>
      <c r="BN105" t="s">
        <v>14248</v>
      </c>
      <c r="BO105" t="s">
        <v>14110</v>
      </c>
      <c r="BP105" t="s">
        <v>14110</v>
      </c>
      <c r="BQ105" t="s">
        <v>14110</v>
      </c>
      <c r="BR105" t="s">
        <v>14110</v>
      </c>
      <c r="BS105" t="s">
        <v>14110</v>
      </c>
      <c r="BT105" t="s">
        <v>14110</v>
      </c>
      <c r="BV105" t="s">
        <v>14087</v>
      </c>
      <c r="BW105" s="52"/>
    </row>
    <row r="106" spans="1:75">
      <c r="H106" t="s">
        <v>14108</v>
      </c>
      <c r="I106">
        <v>12</v>
      </c>
      <c r="K106" t="s">
        <v>14108</v>
      </c>
      <c r="L106" t="s">
        <v>14171</v>
      </c>
      <c r="M106" t="s">
        <v>14250</v>
      </c>
      <c r="O106" t="s">
        <v>14135</v>
      </c>
      <c r="P106" t="s">
        <v>14112</v>
      </c>
      <c r="Q106" t="s">
        <v>14090</v>
      </c>
      <c r="R106" t="s">
        <v>14250</v>
      </c>
      <c r="S106" t="s">
        <v>14090</v>
      </c>
      <c r="T106" t="s">
        <v>14090</v>
      </c>
      <c r="U106" t="s">
        <v>14137</v>
      </c>
      <c r="V106" t="s">
        <v>14110</v>
      </c>
      <c r="W106" t="s">
        <v>14138</v>
      </c>
      <c r="X106" t="s">
        <v>14091</v>
      </c>
      <c r="Y106" t="s">
        <v>14093</v>
      </c>
      <c r="Z106" t="s">
        <v>14140</v>
      </c>
      <c r="AA106" t="s">
        <v>14110</v>
      </c>
      <c r="AB106" t="s">
        <v>14141</v>
      </c>
      <c r="AC106" t="s">
        <v>14118</v>
      </c>
      <c r="AD106" t="s">
        <v>14141</v>
      </c>
      <c r="AE106" t="s">
        <v>14093</v>
      </c>
      <c r="AF106" t="s">
        <v>14187</v>
      </c>
      <c r="AH106" t="s">
        <v>14097</v>
      </c>
      <c r="AI106" s="78" t="s">
        <v>14122</v>
      </c>
      <c r="AJ106" t="s">
        <v>14093</v>
      </c>
      <c r="AK106" t="s">
        <v>14099</v>
      </c>
      <c r="AL106" t="s">
        <v>14188</v>
      </c>
      <c r="AM106" t="s">
        <v>14188</v>
      </c>
      <c r="AN106" t="s">
        <v>14110</v>
      </c>
      <c r="AO106" t="s">
        <v>14110</v>
      </c>
      <c r="AQ106" t="s">
        <v>14100</v>
      </c>
      <c r="AR106" t="s">
        <v>14100</v>
      </c>
      <c r="AS106" t="s">
        <v>14122</v>
      </c>
      <c r="AT106" t="s">
        <v>14250</v>
      </c>
      <c r="AU106" t="s">
        <v>14250</v>
      </c>
      <c r="AV106" t="s">
        <v>14250</v>
      </c>
      <c r="AW106" t="s">
        <v>14102</v>
      </c>
      <c r="AX106" t="s">
        <v>14191</v>
      </c>
      <c r="AY106" t="s">
        <v>14122</v>
      </c>
      <c r="AZ106" t="s">
        <v>14149</v>
      </c>
      <c r="BB106" t="s">
        <v>14104</v>
      </c>
      <c r="BC106" t="s">
        <v>14211</v>
      </c>
      <c r="BD106" t="s">
        <v>14211</v>
      </c>
      <c r="BE106" t="s">
        <v>14211</v>
      </c>
      <c r="BF106" t="s">
        <v>14156</v>
      </c>
      <c r="BG106" t="s">
        <v>14156</v>
      </c>
      <c r="BH106" t="s">
        <v>14156</v>
      </c>
      <c r="BI106" t="s">
        <v>14131</v>
      </c>
      <c r="BJ106" t="s">
        <v>14195</v>
      </c>
      <c r="BK106" t="s">
        <v>14195</v>
      </c>
      <c r="BL106" t="s">
        <v>14183</v>
      </c>
      <c r="BM106" t="s">
        <v>14107</v>
      </c>
      <c r="BN106" t="s">
        <v>14248</v>
      </c>
      <c r="BO106" t="s">
        <v>14110</v>
      </c>
      <c r="BP106" t="s">
        <v>14110</v>
      </c>
      <c r="BQ106" t="s">
        <v>14110</v>
      </c>
      <c r="BR106" t="s">
        <v>14110</v>
      </c>
      <c r="BS106" t="s">
        <v>14110</v>
      </c>
      <c r="BT106" t="s">
        <v>14110</v>
      </c>
      <c r="BV106" t="s">
        <v>14087</v>
      </c>
      <c r="BW106" s="52"/>
    </row>
    <row r="107" spans="1:75">
      <c r="H107" t="s">
        <v>14133</v>
      </c>
      <c r="I107">
        <v>16</v>
      </c>
      <c r="K107" t="s">
        <v>14108</v>
      </c>
      <c r="L107" t="s">
        <v>14171</v>
      </c>
      <c r="M107" t="s">
        <v>14250</v>
      </c>
      <c r="O107" t="s">
        <v>14135</v>
      </c>
      <c r="P107" t="s">
        <v>14112</v>
      </c>
      <c r="Q107" t="s">
        <v>14090</v>
      </c>
      <c r="R107" t="s">
        <v>14250</v>
      </c>
      <c r="S107" t="s">
        <v>14090</v>
      </c>
      <c r="T107" t="s">
        <v>14090</v>
      </c>
      <c r="U107" t="s">
        <v>14137</v>
      </c>
      <c r="V107" t="s">
        <v>14110</v>
      </c>
      <c r="W107" t="s">
        <v>14138</v>
      </c>
      <c r="X107" t="s">
        <v>14091</v>
      </c>
      <c r="Y107" t="s">
        <v>14093</v>
      </c>
      <c r="Z107" t="s">
        <v>14140</v>
      </c>
      <c r="AA107" t="s">
        <v>14110</v>
      </c>
      <c r="AB107" t="s">
        <v>14141</v>
      </c>
      <c r="AC107" t="s">
        <v>14118</v>
      </c>
      <c r="AD107" t="s">
        <v>14141</v>
      </c>
      <c r="AE107" t="s">
        <v>14093</v>
      </c>
      <c r="AF107" t="s">
        <v>14187</v>
      </c>
      <c r="AH107" t="s">
        <v>14097</v>
      </c>
      <c r="AI107" s="78" t="s">
        <v>14122</v>
      </c>
      <c r="AJ107" t="s">
        <v>14093</v>
      </c>
      <c r="AK107" t="s">
        <v>14099</v>
      </c>
      <c r="AL107" t="s">
        <v>14188</v>
      </c>
      <c r="AM107" t="s">
        <v>14188</v>
      </c>
      <c r="AN107" t="s">
        <v>14110</v>
      </c>
      <c r="AO107" t="s">
        <v>14110</v>
      </c>
      <c r="AQ107" t="s">
        <v>14100</v>
      </c>
      <c r="AR107" t="s">
        <v>14100</v>
      </c>
      <c r="AS107" t="s">
        <v>14122</v>
      </c>
      <c r="AT107" t="s">
        <v>14250</v>
      </c>
      <c r="AU107" t="s">
        <v>14250</v>
      </c>
      <c r="AV107" t="s">
        <v>14250</v>
      </c>
      <c r="AW107" t="s">
        <v>14102</v>
      </c>
      <c r="AX107" t="s">
        <v>14191</v>
      </c>
      <c r="AY107" t="s">
        <v>14122</v>
      </c>
      <c r="AZ107" t="s">
        <v>14149</v>
      </c>
      <c r="BB107" t="s">
        <v>14104</v>
      </c>
      <c r="BC107" t="s">
        <v>14211</v>
      </c>
      <c r="BD107" t="s">
        <v>14211</v>
      </c>
      <c r="BE107" t="s">
        <v>14211</v>
      </c>
      <c r="BF107" t="s">
        <v>14156</v>
      </c>
      <c r="BG107" t="s">
        <v>14156</v>
      </c>
      <c r="BH107" t="s">
        <v>14156</v>
      </c>
      <c r="BI107" t="s">
        <v>14131</v>
      </c>
      <c r="BJ107" t="s">
        <v>14195</v>
      </c>
      <c r="BK107" t="s">
        <v>14195</v>
      </c>
      <c r="BL107" t="s">
        <v>14183</v>
      </c>
      <c r="BM107" t="s">
        <v>14107</v>
      </c>
      <c r="BN107" t="s">
        <v>14248</v>
      </c>
      <c r="BO107" t="s">
        <v>14110</v>
      </c>
      <c r="BP107" t="s">
        <v>14110</v>
      </c>
      <c r="BQ107" t="s">
        <v>14110</v>
      </c>
      <c r="BR107" t="s">
        <v>14110</v>
      </c>
      <c r="BS107" t="s">
        <v>14110</v>
      </c>
      <c r="BT107" t="s">
        <v>14110</v>
      </c>
      <c r="BV107" t="s">
        <v>14087</v>
      </c>
      <c r="BW107" s="52"/>
    </row>
    <row r="108" spans="1:75">
      <c r="A108">
        <v>165</v>
      </c>
      <c r="B108">
        <v>2016</v>
      </c>
      <c r="C108" t="s">
        <v>260</v>
      </c>
      <c r="D108" t="s">
        <v>261</v>
      </c>
      <c r="E108" t="s">
        <v>656</v>
      </c>
      <c r="F108" t="s">
        <v>13749</v>
      </c>
      <c r="G108">
        <v>0</v>
      </c>
      <c r="H108" t="s">
        <v>14085</v>
      </c>
      <c r="I108">
        <v>6</v>
      </c>
      <c r="K108" t="s">
        <v>14085</v>
      </c>
      <c r="L108" t="s">
        <v>14086</v>
      </c>
      <c r="M108" t="s">
        <v>14087</v>
      </c>
      <c r="O108" t="s">
        <v>14088</v>
      </c>
      <c r="P108" t="s">
        <v>14156</v>
      </c>
      <c r="Q108" t="s">
        <v>14113</v>
      </c>
      <c r="R108" t="s">
        <v>14250</v>
      </c>
      <c r="S108" t="s">
        <v>14113</v>
      </c>
      <c r="T108" t="s">
        <v>14113</v>
      </c>
      <c r="U108" t="s">
        <v>14114</v>
      </c>
      <c r="V108" t="s">
        <v>14087</v>
      </c>
      <c r="W108" t="s">
        <v>14092</v>
      </c>
      <c r="X108" t="s">
        <v>14116</v>
      </c>
      <c r="Y108" t="s">
        <v>14093</v>
      </c>
      <c r="Z108" t="s">
        <v>14140</v>
      </c>
      <c r="AA108" t="s">
        <v>14110</v>
      </c>
      <c r="AB108" t="s">
        <v>14118</v>
      </c>
      <c r="AC108" t="s">
        <v>14141</v>
      </c>
      <c r="AD108" t="s">
        <v>14141</v>
      </c>
      <c r="AE108" t="s">
        <v>14093</v>
      </c>
      <c r="AF108" t="s">
        <v>14211</v>
      </c>
      <c r="AH108" t="s">
        <v>14097</v>
      </c>
      <c r="AI108" s="78" t="s">
        <v>14098</v>
      </c>
      <c r="AJ108" t="s">
        <v>14123</v>
      </c>
      <c r="AK108" t="s">
        <v>14099</v>
      </c>
      <c r="AL108" t="s">
        <v>14099</v>
      </c>
      <c r="AM108" t="s">
        <v>14188</v>
      </c>
      <c r="AN108" t="s">
        <v>14110</v>
      </c>
      <c r="AO108" t="s">
        <v>14087</v>
      </c>
      <c r="AQ108" t="s">
        <v>14213</v>
      </c>
      <c r="AR108" t="s">
        <v>14213</v>
      </c>
      <c r="AS108" t="s">
        <v>14098</v>
      </c>
      <c r="AT108" t="s">
        <v>14254</v>
      </c>
      <c r="AU108" t="s">
        <v>14254</v>
      </c>
      <c r="AV108" t="s">
        <v>14110</v>
      </c>
      <c r="AW108" t="s">
        <v>14102</v>
      </c>
      <c r="AX108" t="s">
        <v>14102</v>
      </c>
      <c r="AY108" t="s">
        <v>14098</v>
      </c>
      <c r="AZ108" t="s">
        <v>14103</v>
      </c>
      <c r="BA108" t="s">
        <v>14351</v>
      </c>
      <c r="BB108" t="s">
        <v>14104</v>
      </c>
      <c r="BC108" t="s">
        <v>14211</v>
      </c>
      <c r="BD108" t="s">
        <v>14211</v>
      </c>
      <c r="BE108" t="s">
        <v>14211</v>
      </c>
      <c r="BF108" t="s">
        <v>14156</v>
      </c>
      <c r="BG108" t="s">
        <v>14156</v>
      </c>
      <c r="BH108" t="s">
        <v>14156</v>
      </c>
      <c r="BI108" t="s">
        <v>14106</v>
      </c>
      <c r="BJ108" t="s">
        <v>14195</v>
      </c>
      <c r="BK108" t="s">
        <v>14195</v>
      </c>
      <c r="BL108" t="s">
        <v>14242</v>
      </c>
      <c r="BM108" t="s">
        <v>14248</v>
      </c>
      <c r="BN108" t="s">
        <v>14248</v>
      </c>
      <c r="BO108" t="s">
        <v>14110</v>
      </c>
      <c r="BP108" t="s">
        <v>14110</v>
      </c>
      <c r="BQ108" t="s">
        <v>14110</v>
      </c>
      <c r="BR108" t="s">
        <v>14110</v>
      </c>
      <c r="BS108" t="s">
        <v>14110</v>
      </c>
      <c r="BT108" t="s">
        <v>14110</v>
      </c>
      <c r="BV108" t="s">
        <v>14110</v>
      </c>
      <c r="BW108" s="52"/>
    </row>
    <row r="109" spans="1:75">
      <c r="A109">
        <v>166</v>
      </c>
      <c r="B109">
        <v>2016</v>
      </c>
      <c r="C109" t="s">
        <v>264</v>
      </c>
      <c r="D109" t="s">
        <v>265</v>
      </c>
      <c r="E109" t="s">
        <v>639</v>
      </c>
      <c r="F109" t="s">
        <v>13750</v>
      </c>
      <c r="G109">
        <v>0</v>
      </c>
      <c r="H109" t="s">
        <v>14085</v>
      </c>
      <c r="I109">
        <v>7</v>
      </c>
      <c r="K109" t="s">
        <v>14085</v>
      </c>
      <c r="L109" t="s">
        <v>14155</v>
      </c>
      <c r="M109" t="s">
        <v>14250</v>
      </c>
      <c r="N109" t="s">
        <v>14352</v>
      </c>
      <c r="O109" t="s">
        <v>14088</v>
      </c>
      <c r="P109" t="s">
        <v>14186</v>
      </c>
      <c r="Q109" t="s">
        <v>14090</v>
      </c>
      <c r="R109" t="s">
        <v>14250</v>
      </c>
      <c r="S109" t="s">
        <v>14090</v>
      </c>
      <c r="T109" t="s">
        <v>14090</v>
      </c>
      <c r="U109" t="s">
        <v>14137</v>
      </c>
      <c r="V109" t="s">
        <v>14110</v>
      </c>
      <c r="W109" t="s">
        <v>14092</v>
      </c>
      <c r="X109" t="s">
        <v>14116</v>
      </c>
      <c r="Y109" t="s">
        <v>14139</v>
      </c>
      <c r="Z109" t="s">
        <v>14140</v>
      </c>
      <c r="AA109" t="s">
        <v>14110</v>
      </c>
      <c r="AB109" t="s">
        <v>14118</v>
      </c>
      <c r="AC109" t="s">
        <v>14141</v>
      </c>
      <c r="AD109" t="s">
        <v>14141</v>
      </c>
      <c r="AE109" t="s">
        <v>14093</v>
      </c>
      <c r="AF109" t="s">
        <v>14211</v>
      </c>
      <c r="AH109" t="s">
        <v>14097</v>
      </c>
      <c r="AI109" s="78" t="s">
        <v>14098</v>
      </c>
      <c r="AJ109" t="s">
        <v>14123</v>
      </c>
      <c r="AK109" t="s">
        <v>14099</v>
      </c>
      <c r="AL109" t="s">
        <v>14099</v>
      </c>
      <c r="AM109" t="s">
        <v>14188</v>
      </c>
      <c r="AN109" t="s">
        <v>14110</v>
      </c>
      <c r="AO109" t="s">
        <v>14087</v>
      </c>
      <c r="AQ109" t="s">
        <v>14100</v>
      </c>
      <c r="AR109" t="s">
        <v>14100</v>
      </c>
      <c r="AS109" t="s">
        <v>14098</v>
      </c>
      <c r="AT109" t="s">
        <v>14250</v>
      </c>
      <c r="AU109" t="s">
        <v>14250</v>
      </c>
      <c r="AV109" t="s">
        <v>14250</v>
      </c>
      <c r="AW109" t="s">
        <v>14215</v>
      </c>
      <c r="AX109" t="s">
        <v>14215</v>
      </c>
      <c r="AY109" t="s">
        <v>14122</v>
      </c>
      <c r="AZ109" t="s">
        <v>14103</v>
      </c>
      <c r="BB109" t="s">
        <v>14104</v>
      </c>
      <c r="BC109" t="s">
        <v>14193</v>
      </c>
      <c r="BD109" t="s">
        <v>14211</v>
      </c>
      <c r="BE109" t="s">
        <v>14211</v>
      </c>
      <c r="BF109" t="s">
        <v>14167</v>
      </c>
      <c r="BG109" t="s">
        <v>14156</v>
      </c>
      <c r="BH109" t="s">
        <v>14156</v>
      </c>
      <c r="BI109" t="s">
        <v>14106</v>
      </c>
      <c r="BJ109" t="s">
        <v>14195</v>
      </c>
      <c r="BK109" t="s">
        <v>14195</v>
      </c>
      <c r="BL109" t="s">
        <v>14242</v>
      </c>
      <c r="BM109" t="s">
        <v>14153</v>
      </c>
      <c r="BN109" t="s">
        <v>14248</v>
      </c>
      <c r="BO109" t="s">
        <v>14110</v>
      </c>
      <c r="BP109" t="s">
        <v>14110</v>
      </c>
      <c r="BQ109" t="s">
        <v>14110</v>
      </c>
      <c r="BR109" t="s">
        <v>14110</v>
      </c>
      <c r="BS109" t="s">
        <v>14110</v>
      </c>
      <c r="BT109" t="s">
        <v>14110</v>
      </c>
      <c r="BV109" t="s">
        <v>14110</v>
      </c>
      <c r="BW109" s="52"/>
    </row>
    <row r="110" spans="1:75">
      <c r="H110" t="s">
        <v>14133</v>
      </c>
      <c r="I110">
        <v>4</v>
      </c>
      <c r="K110" t="s">
        <v>14085</v>
      </c>
      <c r="L110" t="s">
        <v>14155</v>
      </c>
      <c r="M110" t="s">
        <v>14250</v>
      </c>
      <c r="O110" t="s">
        <v>14088</v>
      </c>
      <c r="P110" t="s">
        <v>14089</v>
      </c>
      <c r="Q110" t="s">
        <v>14090</v>
      </c>
      <c r="R110" t="s">
        <v>14250</v>
      </c>
      <c r="S110" t="s">
        <v>14090</v>
      </c>
      <c r="T110" t="s">
        <v>14090</v>
      </c>
      <c r="U110" t="s">
        <v>14137</v>
      </c>
      <c r="V110" t="s">
        <v>14110</v>
      </c>
      <c r="W110" t="s">
        <v>14092</v>
      </c>
      <c r="X110" t="s">
        <v>14116</v>
      </c>
      <c r="Y110" t="s">
        <v>14093</v>
      </c>
      <c r="Z110" t="s">
        <v>14140</v>
      </c>
      <c r="AA110" t="s">
        <v>14110</v>
      </c>
      <c r="AB110" t="s">
        <v>14118</v>
      </c>
      <c r="AC110" t="s">
        <v>14141</v>
      </c>
      <c r="AD110" t="s">
        <v>14141</v>
      </c>
      <c r="AE110" t="s">
        <v>14093</v>
      </c>
      <c r="AF110" t="s">
        <v>14096</v>
      </c>
      <c r="AH110" t="s">
        <v>14097</v>
      </c>
      <c r="AI110" s="78" t="s">
        <v>14098</v>
      </c>
      <c r="AJ110" t="s">
        <v>14123</v>
      </c>
      <c r="AK110" t="s">
        <v>14099</v>
      </c>
      <c r="AL110" t="s">
        <v>14099</v>
      </c>
      <c r="AM110" t="s">
        <v>14188</v>
      </c>
      <c r="AN110" t="s">
        <v>14110</v>
      </c>
      <c r="AO110" t="s">
        <v>14087</v>
      </c>
      <c r="AQ110" t="s">
        <v>14100</v>
      </c>
      <c r="AR110" t="s">
        <v>14100</v>
      </c>
      <c r="AS110" t="s">
        <v>14098</v>
      </c>
      <c r="AT110" t="s">
        <v>14250</v>
      </c>
      <c r="AU110" t="s">
        <v>14250</v>
      </c>
      <c r="AV110" t="s">
        <v>14250</v>
      </c>
      <c r="AW110" t="s">
        <v>14239</v>
      </c>
      <c r="AX110" t="s">
        <v>14215</v>
      </c>
      <c r="AY110" t="s">
        <v>14122</v>
      </c>
      <c r="AZ110" t="s">
        <v>14103</v>
      </c>
      <c r="BB110" t="s">
        <v>14104</v>
      </c>
      <c r="BC110" t="s">
        <v>14193</v>
      </c>
      <c r="BD110" t="s">
        <v>14211</v>
      </c>
      <c r="BE110" t="s">
        <v>14211</v>
      </c>
      <c r="BF110" t="s">
        <v>14167</v>
      </c>
      <c r="BG110" t="s">
        <v>14156</v>
      </c>
      <c r="BH110" t="s">
        <v>14156</v>
      </c>
      <c r="BI110" t="s">
        <v>14106</v>
      </c>
      <c r="BJ110" t="s">
        <v>14195</v>
      </c>
      <c r="BK110" t="s">
        <v>14195</v>
      </c>
      <c r="BL110" t="s">
        <v>14242</v>
      </c>
      <c r="BM110" t="s">
        <v>14153</v>
      </c>
      <c r="BN110" t="s">
        <v>14248</v>
      </c>
      <c r="BO110" t="s">
        <v>14110</v>
      </c>
      <c r="BP110" t="s">
        <v>14110</v>
      </c>
      <c r="BQ110" t="s">
        <v>14110</v>
      </c>
      <c r="BR110" t="s">
        <v>14110</v>
      </c>
      <c r="BS110" t="s">
        <v>14110</v>
      </c>
      <c r="BT110" t="s">
        <v>14110</v>
      </c>
      <c r="BV110" t="s">
        <v>14110</v>
      </c>
      <c r="BW110" s="52"/>
    </row>
    <row r="111" spans="1:75">
      <c r="A111">
        <v>168</v>
      </c>
      <c r="B111">
        <v>2016</v>
      </c>
      <c r="C111" t="s">
        <v>313</v>
      </c>
      <c r="D111" t="s">
        <v>314</v>
      </c>
      <c r="E111" t="s">
        <v>858</v>
      </c>
      <c r="F111" t="s">
        <v>13752</v>
      </c>
      <c r="G111">
        <v>0</v>
      </c>
      <c r="H111" t="s">
        <v>14085</v>
      </c>
      <c r="I111">
        <v>5</v>
      </c>
      <c r="K111" t="s">
        <v>14133</v>
      </c>
      <c r="L111" t="s">
        <v>14171</v>
      </c>
      <c r="M111" t="s">
        <v>14250</v>
      </c>
      <c r="O111" t="s">
        <v>14111</v>
      </c>
      <c r="P111" t="s">
        <v>14156</v>
      </c>
      <c r="Q111" t="s">
        <v>14113</v>
      </c>
      <c r="R111" t="s">
        <v>14250</v>
      </c>
      <c r="S111" t="s">
        <v>14090</v>
      </c>
      <c r="T111" t="s">
        <v>14090</v>
      </c>
      <c r="U111" t="s">
        <v>14137</v>
      </c>
      <c r="V111" t="s">
        <v>14110</v>
      </c>
      <c r="W111" t="s">
        <v>14092</v>
      </c>
      <c r="X111" t="s">
        <v>14091</v>
      </c>
      <c r="Y111" t="s">
        <v>14093</v>
      </c>
      <c r="Z111" t="s">
        <v>14094</v>
      </c>
      <c r="AA111" t="s">
        <v>14110</v>
      </c>
      <c r="AB111" t="s">
        <v>14118</v>
      </c>
      <c r="AC111" t="s">
        <v>14141</v>
      </c>
      <c r="AD111" t="s">
        <v>14095</v>
      </c>
      <c r="AE111" t="s">
        <v>14093</v>
      </c>
      <c r="AF111" t="s">
        <v>14211</v>
      </c>
      <c r="AH111" t="s">
        <v>14097</v>
      </c>
      <c r="AI111" s="78" t="s">
        <v>14122</v>
      </c>
      <c r="AJ111" t="s">
        <v>14123</v>
      </c>
      <c r="AK111" t="s">
        <v>14099</v>
      </c>
      <c r="AL111" t="s">
        <v>14220</v>
      </c>
      <c r="AM111" t="s">
        <v>14099</v>
      </c>
      <c r="AN111" t="s">
        <v>14110</v>
      </c>
      <c r="AO111" t="s">
        <v>14110</v>
      </c>
      <c r="AQ111" t="s">
        <v>14125</v>
      </c>
      <c r="AR111" t="s">
        <v>14100</v>
      </c>
      <c r="AS111" t="s">
        <v>14122</v>
      </c>
      <c r="AT111" t="s">
        <v>14250</v>
      </c>
      <c r="AU111" t="s">
        <v>14250</v>
      </c>
      <c r="AV111" t="s">
        <v>14250</v>
      </c>
      <c r="AW111" t="s">
        <v>14102</v>
      </c>
      <c r="AX111" t="s">
        <v>14215</v>
      </c>
      <c r="AY111" t="s">
        <v>14122</v>
      </c>
      <c r="AZ111" t="s">
        <v>14103</v>
      </c>
      <c r="BB111" t="s">
        <v>14104</v>
      </c>
      <c r="BC111" t="s">
        <v>14211</v>
      </c>
      <c r="BD111" t="s">
        <v>14211</v>
      </c>
      <c r="BE111" t="s">
        <v>14211</v>
      </c>
      <c r="BF111" t="s">
        <v>14156</v>
      </c>
      <c r="BG111" t="s">
        <v>14156</v>
      </c>
      <c r="BH111" t="s">
        <v>14156</v>
      </c>
      <c r="BI111" t="s">
        <v>14131</v>
      </c>
      <c r="BJ111" t="s">
        <v>14195</v>
      </c>
      <c r="BK111" t="s">
        <v>14195</v>
      </c>
      <c r="BL111" t="s">
        <v>14107</v>
      </c>
      <c r="BM111" t="s">
        <v>14248</v>
      </c>
      <c r="BN111" t="s">
        <v>14248</v>
      </c>
      <c r="BO111" t="s">
        <v>14110</v>
      </c>
      <c r="BP111" t="s">
        <v>14110</v>
      </c>
      <c r="BQ111" t="s">
        <v>14110</v>
      </c>
      <c r="BR111" t="s">
        <v>14110</v>
      </c>
      <c r="BS111" t="s">
        <v>14110</v>
      </c>
      <c r="BT111" t="s">
        <v>14110</v>
      </c>
      <c r="BV111" t="s">
        <v>14110</v>
      </c>
      <c r="BW111" s="52"/>
    </row>
    <row r="112" spans="1:75">
      <c r="A112">
        <v>170</v>
      </c>
      <c r="B112">
        <v>2016</v>
      </c>
      <c r="C112" t="s">
        <v>250</v>
      </c>
      <c r="D112" t="s">
        <v>551</v>
      </c>
      <c r="E112" t="s">
        <v>766</v>
      </c>
      <c r="F112" t="s">
        <v>13754</v>
      </c>
      <c r="G112">
        <v>0</v>
      </c>
      <c r="H112" t="s">
        <v>14085</v>
      </c>
      <c r="I112">
        <v>5</v>
      </c>
      <c r="K112" t="s">
        <v>14085</v>
      </c>
      <c r="L112" t="s">
        <v>14109</v>
      </c>
      <c r="M112" t="s">
        <v>14110</v>
      </c>
      <c r="N112" t="s">
        <v>14353</v>
      </c>
      <c r="O112" t="s">
        <v>14254</v>
      </c>
      <c r="P112" t="s">
        <v>14156</v>
      </c>
      <c r="Q112" t="s">
        <v>14090</v>
      </c>
      <c r="R112" t="s">
        <v>14250</v>
      </c>
      <c r="S112" t="s">
        <v>14090</v>
      </c>
      <c r="T112" t="s">
        <v>14090</v>
      </c>
      <c r="U112" t="s">
        <v>14091</v>
      </c>
      <c r="V112" t="s">
        <v>14087</v>
      </c>
      <c r="W112" t="s">
        <v>14092</v>
      </c>
      <c r="X112" t="s">
        <v>14116</v>
      </c>
      <c r="Y112" t="s">
        <v>14093</v>
      </c>
      <c r="Z112" t="s">
        <v>14094</v>
      </c>
      <c r="AA112" t="s">
        <v>14110</v>
      </c>
      <c r="AB112" t="s">
        <v>14118</v>
      </c>
      <c r="AC112" t="s">
        <v>14141</v>
      </c>
      <c r="AD112" t="s">
        <v>14141</v>
      </c>
      <c r="AE112" t="s">
        <v>14093</v>
      </c>
      <c r="AF112" t="s">
        <v>14211</v>
      </c>
      <c r="AH112" t="s">
        <v>14121</v>
      </c>
      <c r="AI112" s="78" t="s">
        <v>14098</v>
      </c>
      <c r="AJ112" t="s">
        <v>14123</v>
      </c>
      <c r="AK112" t="s">
        <v>14124</v>
      </c>
      <c r="AL112" t="s">
        <v>14124</v>
      </c>
      <c r="AM112" t="s">
        <v>14124</v>
      </c>
      <c r="AN112" t="s">
        <v>14110</v>
      </c>
      <c r="AO112" t="s">
        <v>14110</v>
      </c>
      <c r="AQ112" t="s">
        <v>14221</v>
      </c>
      <c r="AR112" t="s">
        <v>14221</v>
      </c>
      <c r="AS112" t="s">
        <v>14098</v>
      </c>
      <c r="AT112" t="s">
        <v>14147</v>
      </c>
      <c r="AU112" t="s">
        <v>14147</v>
      </c>
      <c r="AV112" t="s">
        <v>14087</v>
      </c>
      <c r="AW112" t="s">
        <v>14215</v>
      </c>
      <c r="AX112" t="s">
        <v>14215</v>
      </c>
      <c r="AY112" t="s">
        <v>14238</v>
      </c>
      <c r="AZ112" t="s">
        <v>14103</v>
      </c>
      <c r="BA112" t="s">
        <v>14354</v>
      </c>
      <c r="BB112" t="s">
        <v>14104</v>
      </c>
      <c r="BC112" t="s">
        <v>14211</v>
      </c>
      <c r="BD112" t="s">
        <v>14211</v>
      </c>
      <c r="BE112" t="s">
        <v>14211</v>
      </c>
      <c r="BF112" t="s">
        <v>14156</v>
      </c>
      <c r="BG112" t="s">
        <v>14156</v>
      </c>
      <c r="BH112" t="s">
        <v>14156</v>
      </c>
      <c r="BI112" t="s">
        <v>14106</v>
      </c>
      <c r="BJ112" t="s">
        <v>14195</v>
      </c>
      <c r="BK112" t="s">
        <v>14195</v>
      </c>
      <c r="BL112" t="s">
        <v>14132</v>
      </c>
      <c r="BM112" t="s">
        <v>14107</v>
      </c>
      <c r="BN112" t="s">
        <v>14248</v>
      </c>
      <c r="BO112" t="s">
        <v>14110</v>
      </c>
      <c r="BP112" t="s">
        <v>14110</v>
      </c>
      <c r="BQ112" t="s">
        <v>14110</v>
      </c>
      <c r="BR112" t="s">
        <v>14110</v>
      </c>
      <c r="BS112" t="s">
        <v>14110</v>
      </c>
      <c r="BT112" t="s">
        <v>14110</v>
      </c>
      <c r="BV112" t="s">
        <v>14110</v>
      </c>
      <c r="BW112" s="52"/>
    </row>
    <row r="113" spans="1:75">
      <c r="A113">
        <v>171</v>
      </c>
      <c r="B113">
        <v>2016</v>
      </c>
      <c r="C113" t="s">
        <v>565</v>
      </c>
      <c r="D113" t="s">
        <v>566</v>
      </c>
      <c r="E113" t="s">
        <v>712</v>
      </c>
      <c r="F113" t="s">
        <v>13755</v>
      </c>
      <c r="G113">
        <v>0</v>
      </c>
      <c r="H113" t="s">
        <v>14085</v>
      </c>
      <c r="I113">
        <v>8</v>
      </c>
      <c r="K113" t="s">
        <v>14154</v>
      </c>
      <c r="L113" t="s">
        <v>14171</v>
      </c>
      <c r="M113" t="s">
        <v>14250</v>
      </c>
      <c r="O113" t="s">
        <v>14111</v>
      </c>
      <c r="P113" t="s">
        <v>14156</v>
      </c>
      <c r="Q113" t="s">
        <v>14090</v>
      </c>
      <c r="R113" t="s">
        <v>14250</v>
      </c>
      <c r="S113" t="s">
        <v>14090</v>
      </c>
      <c r="T113" t="s">
        <v>14090</v>
      </c>
      <c r="U113" t="s">
        <v>14137</v>
      </c>
      <c r="V113" t="s">
        <v>14110</v>
      </c>
      <c r="W113" t="s">
        <v>14092</v>
      </c>
      <c r="X113" t="s">
        <v>14116</v>
      </c>
      <c r="Y113" t="s">
        <v>14093</v>
      </c>
      <c r="Z113" t="s">
        <v>14140</v>
      </c>
      <c r="AA113" t="s">
        <v>14110</v>
      </c>
      <c r="AB113" t="s">
        <v>14118</v>
      </c>
      <c r="AC113" t="s">
        <v>14141</v>
      </c>
      <c r="AD113" t="s">
        <v>14141</v>
      </c>
      <c r="AE113" t="s">
        <v>14093</v>
      </c>
      <c r="AF113" t="s">
        <v>14211</v>
      </c>
      <c r="AH113" t="s">
        <v>14097</v>
      </c>
      <c r="AI113" s="78" t="s">
        <v>14098</v>
      </c>
      <c r="AJ113" t="s">
        <v>14123</v>
      </c>
      <c r="AK113" t="s">
        <v>14099</v>
      </c>
      <c r="AL113" t="s">
        <v>14099</v>
      </c>
      <c r="AM113" t="s">
        <v>14188</v>
      </c>
      <c r="AN113" t="s">
        <v>14110</v>
      </c>
      <c r="AO113" t="s">
        <v>14110</v>
      </c>
      <c r="AQ113" t="s">
        <v>14100</v>
      </c>
      <c r="AR113" t="s">
        <v>14100</v>
      </c>
      <c r="AS113" t="s">
        <v>14098</v>
      </c>
      <c r="AT113" t="s">
        <v>14250</v>
      </c>
      <c r="AU113" t="s">
        <v>14250</v>
      </c>
      <c r="AV113" t="s">
        <v>14250</v>
      </c>
      <c r="AW113" t="s">
        <v>14102</v>
      </c>
      <c r="AX113" t="s">
        <v>14215</v>
      </c>
      <c r="AY113" t="s">
        <v>14238</v>
      </c>
      <c r="AZ113" t="s">
        <v>14103</v>
      </c>
      <c r="BB113" t="s">
        <v>14104</v>
      </c>
      <c r="BC113" t="s">
        <v>14211</v>
      </c>
      <c r="BD113" t="s">
        <v>14211</v>
      </c>
      <c r="BE113" t="s">
        <v>14211</v>
      </c>
      <c r="BF113" t="s">
        <v>14156</v>
      </c>
      <c r="BG113" t="s">
        <v>14156</v>
      </c>
      <c r="BH113" t="s">
        <v>14156</v>
      </c>
      <c r="BI113" t="s">
        <v>14131</v>
      </c>
      <c r="BJ113" t="s">
        <v>14195</v>
      </c>
      <c r="BK113" t="s">
        <v>14195</v>
      </c>
      <c r="BL113" t="s">
        <v>14107</v>
      </c>
      <c r="BM113" t="s">
        <v>14248</v>
      </c>
      <c r="BN113" t="s">
        <v>14248</v>
      </c>
      <c r="BO113" t="s">
        <v>14110</v>
      </c>
      <c r="BP113" t="s">
        <v>14110</v>
      </c>
      <c r="BQ113" t="s">
        <v>14110</v>
      </c>
      <c r="BR113" t="s">
        <v>14110</v>
      </c>
      <c r="BS113" t="s">
        <v>14110</v>
      </c>
      <c r="BT113" t="s">
        <v>14110</v>
      </c>
      <c r="BV113" t="s">
        <v>14110</v>
      </c>
      <c r="BW113" s="52"/>
    </row>
    <row r="114" spans="1:75">
      <c r="H114" t="s">
        <v>14108</v>
      </c>
      <c r="I114">
        <v>8</v>
      </c>
      <c r="K114" t="s">
        <v>14133</v>
      </c>
      <c r="L114" t="s">
        <v>14171</v>
      </c>
      <c r="M114" t="s">
        <v>14250</v>
      </c>
      <c r="O114" t="s">
        <v>14111</v>
      </c>
      <c r="P114" t="s">
        <v>14156</v>
      </c>
      <c r="Q114" t="s">
        <v>14090</v>
      </c>
      <c r="R114" t="s">
        <v>14250</v>
      </c>
      <c r="S114" t="s">
        <v>14090</v>
      </c>
      <c r="T114" t="s">
        <v>14090</v>
      </c>
      <c r="U114" t="s">
        <v>14137</v>
      </c>
      <c r="V114" t="s">
        <v>14110</v>
      </c>
      <c r="W114" t="s">
        <v>14138</v>
      </c>
      <c r="X114" t="s">
        <v>14116</v>
      </c>
      <c r="Y114" t="s">
        <v>14093</v>
      </c>
      <c r="Z114" t="s">
        <v>14140</v>
      </c>
      <c r="AA114" t="s">
        <v>14110</v>
      </c>
      <c r="AB114" t="s">
        <v>14095</v>
      </c>
      <c r="AC114" t="s">
        <v>14118</v>
      </c>
      <c r="AD114" t="s">
        <v>14141</v>
      </c>
      <c r="AE114" t="s">
        <v>14093</v>
      </c>
      <c r="AF114" t="s">
        <v>14187</v>
      </c>
      <c r="AH114" t="s">
        <v>14097</v>
      </c>
      <c r="AI114" s="78" t="s">
        <v>14098</v>
      </c>
      <c r="AJ114" t="s">
        <v>14123</v>
      </c>
      <c r="AK114" t="s">
        <v>14099</v>
      </c>
      <c r="AL114" t="s">
        <v>14099</v>
      </c>
      <c r="AM114" t="s">
        <v>14188</v>
      </c>
      <c r="AN114" t="s">
        <v>14110</v>
      </c>
      <c r="AO114" t="s">
        <v>14110</v>
      </c>
      <c r="AQ114" t="s">
        <v>14100</v>
      </c>
      <c r="AR114" t="s">
        <v>14100</v>
      </c>
      <c r="AS114" t="s">
        <v>14122</v>
      </c>
      <c r="AT114" t="s">
        <v>14250</v>
      </c>
      <c r="AU114" t="s">
        <v>14250</v>
      </c>
      <c r="AV114" t="s">
        <v>14250</v>
      </c>
      <c r="AW114" t="s">
        <v>14102</v>
      </c>
      <c r="AX114" t="s">
        <v>14102</v>
      </c>
      <c r="AY114" t="s">
        <v>14098</v>
      </c>
      <c r="AZ114" t="s">
        <v>14103</v>
      </c>
      <c r="BB114" t="s">
        <v>14104</v>
      </c>
      <c r="BC114" t="s">
        <v>14211</v>
      </c>
      <c r="BD114" t="s">
        <v>14211</v>
      </c>
      <c r="BE114" t="s">
        <v>14211</v>
      </c>
      <c r="BF114" t="s">
        <v>14156</v>
      </c>
      <c r="BG114" t="s">
        <v>14156</v>
      </c>
      <c r="BH114" t="s">
        <v>14156</v>
      </c>
      <c r="BI114" t="s">
        <v>14131</v>
      </c>
      <c r="BJ114" t="s">
        <v>14195</v>
      </c>
      <c r="BK114" t="s">
        <v>14195</v>
      </c>
      <c r="BL114" t="s">
        <v>14107</v>
      </c>
      <c r="BM114" t="s">
        <v>14248</v>
      </c>
      <c r="BN114" t="s">
        <v>14248</v>
      </c>
      <c r="BO114" t="s">
        <v>14110</v>
      </c>
      <c r="BP114" t="s">
        <v>14110</v>
      </c>
      <c r="BQ114" t="s">
        <v>14110</v>
      </c>
      <c r="BR114" t="s">
        <v>14110</v>
      </c>
      <c r="BS114" t="s">
        <v>14110</v>
      </c>
      <c r="BT114" t="s">
        <v>14110</v>
      </c>
      <c r="BV114" t="s">
        <v>14110</v>
      </c>
      <c r="BW114" s="52"/>
    </row>
    <row r="115" spans="1:75">
      <c r="H115" t="s">
        <v>14133</v>
      </c>
      <c r="I115">
        <v>18</v>
      </c>
      <c r="K115" t="s">
        <v>14108</v>
      </c>
      <c r="L115" t="s">
        <v>14171</v>
      </c>
      <c r="M115" t="s">
        <v>14250</v>
      </c>
      <c r="O115" t="s">
        <v>14135</v>
      </c>
      <c r="P115" t="s">
        <v>14112</v>
      </c>
      <c r="Q115" t="s">
        <v>14090</v>
      </c>
      <c r="R115" t="s">
        <v>14250</v>
      </c>
      <c r="S115" t="s">
        <v>14090</v>
      </c>
      <c r="T115" t="s">
        <v>14090</v>
      </c>
      <c r="U115" t="s">
        <v>14137</v>
      </c>
      <c r="V115" t="s">
        <v>14110</v>
      </c>
      <c r="W115" t="s">
        <v>14138</v>
      </c>
      <c r="X115" t="s">
        <v>14091</v>
      </c>
      <c r="Y115" t="s">
        <v>14093</v>
      </c>
      <c r="Z115" t="s">
        <v>14140</v>
      </c>
      <c r="AA115" t="s">
        <v>14110</v>
      </c>
      <c r="AB115" t="s">
        <v>14095</v>
      </c>
      <c r="AC115" t="s">
        <v>14118</v>
      </c>
      <c r="AD115" t="s">
        <v>14095</v>
      </c>
      <c r="AE115" t="s">
        <v>14093</v>
      </c>
      <c r="AF115" t="s">
        <v>14187</v>
      </c>
      <c r="AH115" t="s">
        <v>14097</v>
      </c>
      <c r="AI115" s="78" t="s">
        <v>14122</v>
      </c>
      <c r="AJ115" t="s">
        <v>14093</v>
      </c>
      <c r="AK115" t="s">
        <v>14099</v>
      </c>
      <c r="AL115" t="s">
        <v>14188</v>
      </c>
      <c r="AM115" t="s">
        <v>14188</v>
      </c>
      <c r="AN115" t="s">
        <v>14110</v>
      </c>
      <c r="AO115" t="s">
        <v>14110</v>
      </c>
      <c r="AQ115" t="s">
        <v>14100</v>
      </c>
      <c r="AR115" t="s">
        <v>14100</v>
      </c>
      <c r="AS115" t="s">
        <v>14122</v>
      </c>
      <c r="AT115" t="s">
        <v>14250</v>
      </c>
      <c r="AU115" t="s">
        <v>14250</v>
      </c>
      <c r="AV115" t="s">
        <v>14250</v>
      </c>
      <c r="AW115" t="s">
        <v>14102</v>
      </c>
      <c r="AX115" t="s">
        <v>14215</v>
      </c>
      <c r="AY115" t="s">
        <v>14122</v>
      </c>
      <c r="AZ115" t="s">
        <v>14215</v>
      </c>
      <c r="BB115" t="s">
        <v>14104</v>
      </c>
      <c r="BC115" t="s">
        <v>14211</v>
      </c>
      <c r="BD115" t="s">
        <v>14211</v>
      </c>
      <c r="BE115" t="s">
        <v>14211</v>
      </c>
      <c r="BF115" t="s">
        <v>14156</v>
      </c>
      <c r="BG115" t="s">
        <v>14156</v>
      </c>
      <c r="BH115" t="s">
        <v>14156</v>
      </c>
      <c r="BI115" t="s">
        <v>14131</v>
      </c>
      <c r="BJ115" t="s">
        <v>14195</v>
      </c>
      <c r="BK115" t="s">
        <v>14195</v>
      </c>
      <c r="BL115" t="s">
        <v>14107</v>
      </c>
      <c r="BM115" t="s">
        <v>14248</v>
      </c>
      <c r="BN115" t="s">
        <v>14248</v>
      </c>
      <c r="BO115" t="s">
        <v>14110</v>
      </c>
      <c r="BP115" t="s">
        <v>14110</v>
      </c>
      <c r="BQ115" t="s">
        <v>14110</v>
      </c>
      <c r="BR115" t="s">
        <v>14110</v>
      </c>
      <c r="BS115" t="s">
        <v>14110</v>
      </c>
      <c r="BT115" t="s">
        <v>14110</v>
      </c>
      <c r="BV115" t="s">
        <v>14110</v>
      </c>
      <c r="BW115" s="52"/>
    </row>
    <row r="116" spans="1:75">
      <c r="A116">
        <v>193</v>
      </c>
      <c r="B116">
        <v>2016</v>
      </c>
      <c r="C116" t="s">
        <v>1479</v>
      </c>
      <c r="D116" t="s">
        <v>1480</v>
      </c>
      <c r="E116" t="s">
        <v>766</v>
      </c>
      <c r="F116" t="s">
        <v>13766</v>
      </c>
      <c r="G116">
        <v>0</v>
      </c>
      <c r="H116" t="s">
        <v>14085</v>
      </c>
      <c r="I116">
        <v>4</v>
      </c>
      <c r="K116" t="s">
        <v>14085</v>
      </c>
      <c r="L116" t="s">
        <v>14109</v>
      </c>
      <c r="M116" t="s">
        <v>14110</v>
      </c>
      <c r="O116" t="s">
        <v>14088</v>
      </c>
      <c r="P116" t="s">
        <v>14089</v>
      </c>
      <c r="Q116" t="s">
        <v>14113</v>
      </c>
      <c r="R116" t="s">
        <v>14250</v>
      </c>
      <c r="S116" t="s">
        <v>14090</v>
      </c>
      <c r="T116" t="s">
        <v>14090</v>
      </c>
      <c r="U116" t="s">
        <v>14137</v>
      </c>
      <c r="V116" t="s">
        <v>14110</v>
      </c>
      <c r="W116" t="s">
        <v>14092</v>
      </c>
      <c r="X116" t="s">
        <v>14116</v>
      </c>
      <c r="Y116" t="s">
        <v>14093</v>
      </c>
      <c r="Z116" t="s">
        <v>14140</v>
      </c>
      <c r="AA116" t="s">
        <v>14110</v>
      </c>
      <c r="AB116" t="s">
        <v>14118</v>
      </c>
      <c r="AC116" t="s">
        <v>14141</v>
      </c>
      <c r="AD116" t="s">
        <v>14141</v>
      </c>
      <c r="AE116" t="s">
        <v>14093</v>
      </c>
      <c r="AF116" t="s">
        <v>14211</v>
      </c>
      <c r="AH116" t="s">
        <v>14097</v>
      </c>
      <c r="AI116" s="78" t="s">
        <v>14098</v>
      </c>
      <c r="AJ116" t="s">
        <v>14123</v>
      </c>
      <c r="AK116" t="s">
        <v>14124</v>
      </c>
      <c r="AL116" t="s">
        <v>14124</v>
      </c>
      <c r="AM116" t="s">
        <v>14188</v>
      </c>
      <c r="AN116" t="s">
        <v>14110</v>
      </c>
      <c r="AO116" t="s">
        <v>14087</v>
      </c>
      <c r="AQ116" t="s">
        <v>14163</v>
      </c>
      <c r="AR116" t="s">
        <v>14163</v>
      </c>
      <c r="AS116" t="s">
        <v>14098</v>
      </c>
      <c r="AT116" t="s">
        <v>14101</v>
      </c>
      <c r="AU116" t="s">
        <v>14101</v>
      </c>
      <c r="AV116" t="s">
        <v>14110</v>
      </c>
      <c r="AW116" t="s">
        <v>14215</v>
      </c>
      <c r="AX116" t="s">
        <v>14102</v>
      </c>
      <c r="AY116" t="s">
        <v>14122</v>
      </c>
      <c r="AZ116" t="s">
        <v>14103</v>
      </c>
      <c r="BB116" t="s">
        <v>14104</v>
      </c>
      <c r="BC116" t="s">
        <v>14193</v>
      </c>
      <c r="BD116" t="s">
        <v>14211</v>
      </c>
      <c r="BE116" t="s">
        <v>14211</v>
      </c>
      <c r="BF116" t="s">
        <v>14105</v>
      </c>
      <c r="BG116" t="s">
        <v>14156</v>
      </c>
      <c r="BH116" t="s">
        <v>14156</v>
      </c>
      <c r="BI116" t="s">
        <v>14106</v>
      </c>
      <c r="BJ116" t="s">
        <v>14131</v>
      </c>
      <c r="BK116" t="s">
        <v>14195</v>
      </c>
      <c r="BL116" t="s">
        <v>14242</v>
      </c>
      <c r="BM116" t="s">
        <v>14248</v>
      </c>
      <c r="BN116" t="s">
        <v>14248</v>
      </c>
      <c r="BO116" t="s">
        <v>14110</v>
      </c>
      <c r="BP116" t="s">
        <v>14110</v>
      </c>
      <c r="BQ116" t="s">
        <v>14110</v>
      </c>
      <c r="BR116" t="s">
        <v>14110</v>
      </c>
      <c r="BS116" t="s">
        <v>14110</v>
      </c>
      <c r="BT116" t="s">
        <v>14110</v>
      </c>
      <c r="BV116" t="s">
        <v>14110</v>
      </c>
      <c r="BW116" s="52"/>
    </row>
    <row r="117" spans="1:75">
      <c r="A117">
        <v>198</v>
      </c>
      <c r="B117">
        <v>2017</v>
      </c>
      <c r="C117" t="s">
        <v>242</v>
      </c>
      <c r="D117" t="s">
        <v>243</v>
      </c>
      <c r="E117" t="s">
        <v>639</v>
      </c>
      <c r="F117" t="s">
        <v>13772</v>
      </c>
      <c r="G117">
        <v>0</v>
      </c>
      <c r="H117" t="s">
        <v>14085</v>
      </c>
      <c r="I117">
        <v>10</v>
      </c>
      <c r="J117">
        <v>18</v>
      </c>
      <c r="K117" t="s">
        <v>14133</v>
      </c>
      <c r="L117" t="s">
        <v>14109</v>
      </c>
      <c r="M117" t="s">
        <v>14110</v>
      </c>
      <c r="O117" t="s">
        <v>14111</v>
      </c>
      <c r="P117" t="s">
        <v>14156</v>
      </c>
      <c r="Q117" t="s">
        <v>14090</v>
      </c>
      <c r="R117" t="s">
        <v>14250</v>
      </c>
      <c r="S117" t="s">
        <v>14090</v>
      </c>
      <c r="T117" t="s">
        <v>14090</v>
      </c>
      <c r="U117" t="s">
        <v>14091</v>
      </c>
      <c r="V117" t="s">
        <v>14087</v>
      </c>
      <c r="W117" t="s">
        <v>14092</v>
      </c>
      <c r="X117" t="s">
        <v>14116</v>
      </c>
      <c r="Y117" t="s">
        <v>14093</v>
      </c>
      <c r="Z117" t="s">
        <v>14140</v>
      </c>
      <c r="AA117" t="s">
        <v>14110</v>
      </c>
      <c r="AB117" t="s">
        <v>14118</v>
      </c>
      <c r="AC117" t="s">
        <v>14141</v>
      </c>
      <c r="AD117" t="s">
        <v>14095</v>
      </c>
      <c r="AE117" t="s">
        <v>14093</v>
      </c>
      <c r="AF117" t="s">
        <v>14211</v>
      </c>
      <c r="AH117" t="s">
        <v>14097</v>
      </c>
      <c r="AI117" s="78" t="s">
        <v>14098</v>
      </c>
      <c r="AJ117" t="s">
        <v>14123</v>
      </c>
      <c r="AK117" t="s">
        <v>14124</v>
      </c>
      <c r="AL117" t="s">
        <v>14124</v>
      </c>
      <c r="AM117" t="s">
        <v>14188</v>
      </c>
      <c r="AN117" t="s">
        <v>14110</v>
      </c>
      <c r="AO117" t="s">
        <v>14110</v>
      </c>
      <c r="AQ117" t="s">
        <v>14163</v>
      </c>
      <c r="AR117" t="s">
        <v>14163</v>
      </c>
      <c r="AS117" t="s">
        <v>14098</v>
      </c>
      <c r="AT117" t="s">
        <v>14203</v>
      </c>
      <c r="AU117" t="s">
        <v>14203</v>
      </c>
      <c r="AV117" t="s">
        <v>14087</v>
      </c>
      <c r="AW117" t="s">
        <v>14102</v>
      </c>
      <c r="AX117" t="s">
        <v>14215</v>
      </c>
      <c r="AY117" t="s">
        <v>14122</v>
      </c>
      <c r="AZ117" t="s">
        <v>14215</v>
      </c>
      <c r="BB117" t="s">
        <v>14104</v>
      </c>
      <c r="BC117" t="s">
        <v>14193</v>
      </c>
      <c r="BD117" t="s">
        <v>14211</v>
      </c>
      <c r="BE117" t="s">
        <v>14211</v>
      </c>
      <c r="BF117" t="s">
        <v>14105</v>
      </c>
      <c r="BG117" t="s">
        <v>14167</v>
      </c>
      <c r="BH117" t="s">
        <v>14156</v>
      </c>
      <c r="BI117" t="s">
        <v>14131</v>
      </c>
      <c r="BJ117" t="s">
        <v>14195</v>
      </c>
      <c r="BK117" t="s">
        <v>14195</v>
      </c>
      <c r="BL117" t="s">
        <v>14107</v>
      </c>
      <c r="BM117" t="s">
        <v>14248</v>
      </c>
      <c r="BN117" t="s">
        <v>14248</v>
      </c>
      <c r="BO117" t="s">
        <v>14110</v>
      </c>
      <c r="BP117" t="s">
        <v>14110</v>
      </c>
      <c r="BQ117" t="s">
        <v>14110</v>
      </c>
      <c r="BR117" t="s">
        <v>14110</v>
      </c>
      <c r="BS117" t="s">
        <v>14110</v>
      </c>
      <c r="BT117" t="s">
        <v>14110</v>
      </c>
      <c r="BV117" t="s">
        <v>14110</v>
      </c>
      <c r="BW117" s="52"/>
    </row>
    <row r="118" spans="1:75">
      <c r="A118">
        <v>199</v>
      </c>
      <c r="B118">
        <v>2017</v>
      </c>
      <c r="C118" t="s">
        <v>274</v>
      </c>
      <c r="D118" t="s">
        <v>275</v>
      </c>
      <c r="E118" t="s">
        <v>766</v>
      </c>
      <c r="F118" t="s">
        <v>13773</v>
      </c>
      <c r="G118">
        <v>0</v>
      </c>
      <c r="H118" t="s">
        <v>14085</v>
      </c>
      <c r="I118">
        <v>6</v>
      </c>
      <c r="J118">
        <v>7</v>
      </c>
      <c r="K118" t="s">
        <v>14085</v>
      </c>
      <c r="L118" t="s">
        <v>14109</v>
      </c>
      <c r="M118" t="s">
        <v>14110</v>
      </c>
      <c r="N118" t="s">
        <v>14355</v>
      </c>
      <c r="O118" t="s">
        <v>14254</v>
      </c>
      <c r="P118" t="s">
        <v>14156</v>
      </c>
      <c r="Q118" t="s">
        <v>14113</v>
      </c>
      <c r="R118" t="s">
        <v>14250</v>
      </c>
      <c r="S118" t="s">
        <v>14113</v>
      </c>
      <c r="T118" t="s">
        <v>14113</v>
      </c>
      <c r="U118" t="s">
        <v>14091</v>
      </c>
      <c r="V118" t="s">
        <v>14138</v>
      </c>
      <c r="W118" t="s">
        <v>14092</v>
      </c>
      <c r="X118" t="s">
        <v>14116</v>
      </c>
      <c r="Y118" t="s">
        <v>14093</v>
      </c>
      <c r="Z118" t="s">
        <v>14094</v>
      </c>
      <c r="AA118" t="s">
        <v>14110</v>
      </c>
      <c r="AB118" t="s">
        <v>14095</v>
      </c>
      <c r="AC118" t="s">
        <v>14141</v>
      </c>
      <c r="AD118" t="s">
        <v>14141</v>
      </c>
      <c r="AE118" t="s">
        <v>14093</v>
      </c>
      <c r="AF118" t="s">
        <v>14211</v>
      </c>
      <c r="AH118" t="s">
        <v>14097</v>
      </c>
      <c r="AI118" s="78" t="s">
        <v>14098</v>
      </c>
      <c r="AJ118" t="s">
        <v>14123</v>
      </c>
      <c r="AK118" t="s">
        <v>14124</v>
      </c>
      <c r="AL118" t="s">
        <v>14124</v>
      </c>
      <c r="AM118" t="s">
        <v>14124</v>
      </c>
      <c r="AN118" t="s">
        <v>14110</v>
      </c>
      <c r="AO118" t="s">
        <v>14087</v>
      </c>
      <c r="AQ118" t="s">
        <v>14163</v>
      </c>
      <c r="AR118" t="s">
        <v>14163</v>
      </c>
      <c r="AS118" t="s">
        <v>14098</v>
      </c>
      <c r="AT118" t="s">
        <v>14203</v>
      </c>
      <c r="AU118" t="s">
        <v>14203</v>
      </c>
      <c r="AV118" t="s">
        <v>14087</v>
      </c>
      <c r="AW118" t="s">
        <v>14239</v>
      </c>
      <c r="AX118" t="s">
        <v>14239</v>
      </c>
      <c r="AY118" t="s">
        <v>14122</v>
      </c>
      <c r="AZ118" t="s">
        <v>14103</v>
      </c>
      <c r="BB118" t="s">
        <v>14104</v>
      </c>
      <c r="BC118" t="s">
        <v>14211</v>
      </c>
      <c r="BD118" t="s">
        <v>14211</v>
      </c>
      <c r="BE118" t="s">
        <v>14211</v>
      </c>
      <c r="BF118" t="s">
        <v>14156</v>
      </c>
      <c r="BG118" t="s">
        <v>14156</v>
      </c>
      <c r="BH118" t="s">
        <v>14156</v>
      </c>
      <c r="BI118" t="s">
        <v>14106</v>
      </c>
      <c r="BJ118" t="s">
        <v>14131</v>
      </c>
      <c r="BK118" t="s">
        <v>14195</v>
      </c>
      <c r="BL118" t="s">
        <v>14107</v>
      </c>
      <c r="BM118" t="s">
        <v>14225</v>
      </c>
      <c r="BN118" t="s">
        <v>14248</v>
      </c>
      <c r="BO118" t="s">
        <v>14110</v>
      </c>
      <c r="BP118" t="s">
        <v>14110</v>
      </c>
      <c r="BQ118" t="s">
        <v>14110</v>
      </c>
      <c r="BR118" t="s">
        <v>14110</v>
      </c>
      <c r="BS118" t="s">
        <v>14110</v>
      </c>
      <c r="BT118" t="s">
        <v>14110</v>
      </c>
      <c r="BV118" t="s">
        <v>14087</v>
      </c>
      <c r="BW118" s="52"/>
    </row>
    <row r="119" spans="1:75">
      <c r="A119">
        <v>201</v>
      </c>
      <c r="B119">
        <v>2017</v>
      </c>
      <c r="C119" t="s">
        <v>400</v>
      </c>
      <c r="D119" t="s">
        <v>401</v>
      </c>
      <c r="E119" t="s">
        <v>858</v>
      </c>
      <c r="F119" t="s">
        <v>13775</v>
      </c>
      <c r="G119">
        <v>0</v>
      </c>
      <c r="H119" t="s">
        <v>14085</v>
      </c>
      <c r="I119">
        <v>13</v>
      </c>
      <c r="K119" t="s">
        <v>14085</v>
      </c>
      <c r="L119" t="s">
        <v>14198</v>
      </c>
      <c r="M119" t="s">
        <v>14250</v>
      </c>
      <c r="O119" t="s">
        <v>14088</v>
      </c>
      <c r="P119" t="s">
        <v>14156</v>
      </c>
      <c r="Q119" t="s">
        <v>14090</v>
      </c>
      <c r="R119" t="s">
        <v>14250</v>
      </c>
      <c r="S119" t="s">
        <v>14090</v>
      </c>
      <c r="T119" t="s">
        <v>14090</v>
      </c>
      <c r="U119" t="s">
        <v>14137</v>
      </c>
      <c r="V119" t="s">
        <v>14087</v>
      </c>
      <c r="W119" t="s">
        <v>14092</v>
      </c>
      <c r="X119" t="s">
        <v>14116</v>
      </c>
      <c r="Y119" t="s">
        <v>14093</v>
      </c>
      <c r="Z119" t="s">
        <v>14094</v>
      </c>
      <c r="AA119" t="s">
        <v>14110</v>
      </c>
      <c r="AB119" t="s">
        <v>14118</v>
      </c>
      <c r="AC119" t="s">
        <v>14141</v>
      </c>
      <c r="AD119" t="s">
        <v>14141</v>
      </c>
      <c r="AE119" t="s">
        <v>14093</v>
      </c>
      <c r="AF119" t="s">
        <v>14211</v>
      </c>
      <c r="AH119" t="s">
        <v>14097</v>
      </c>
      <c r="AI119" s="78" t="s">
        <v>14098</v>
      </c>
      <c r="AJ119" t="s">
        <v>14123</v>
      </c>
      <c r="AK119" t="s">
        <v>14220</v>
      </c>
      <c r="AL119" t="s">
        <v>14220</v>
      </c>
      <c r="AM119" t="s">
        <v>14220</v>
      </c>
      <c r="AN119" t="s">
        <v>14110</v>
      </c>
      <c r="AO119" t="s">
        <v>14110</v>
      </c>
      <c r="AQ119" t="s">
        <v>14100</v>
      </c>
      <c r="AR119" t="s">
        <v>14100</v>
      </c>
      <c r="AS119" t="s">
        <v>14098</v>
      </c>
      <c r="AT119" t="s">
        <v>14250</v>
      </c>
      <c r="AU119" t="s">
        <v>14250</v>
      </c>
      <c r="AV119" t="s">
        <v>14250</v>
      </c>
      <c r="AW119" t="s">
        <v>14102</v>
      </c>
      <c r="AX119" t="s">
        <v>14102</v>
      </c>
      <c r="AY119" t="s">
        <v>14122</v>
      </c>
      <c r="AZ119" t="s">
        <v>14103</v>
      </c>
      <c r="BB119" t="s">
        <v>14104</v>
      </c>
      <c r="BC119" t="s">
        <v>14211</v>
      </c>
      <c r="BD119" t="s">
        <v>14211</v>
      </c>
      <c r="BE119" t="s">
        <v>14211</v>
      </c>
      <c r="BF119" t="s">
        <v>14156</v>
      </c>
      <c r="BG119" t="s">
        <v>14156</v>
      </c>
      <c r="BH119" t="s">
        <v>14156</v>
      </c>
      <c r="BI119" t="s">
        <v>14131</v>
      </c>
      <c r="BJ119" t="s">
        <v>14195</v>
      </c>
      <c r="BK119" t="s">
        <v>14195</v>
      </c>
      <c r="BL119" t="s">
        <v>14132</v>
      </c>
      <c r="BM119" t="s">
        <v>14225</v>
      </c>
      <c r="BN119" t="s">
        <v>14248</v>
      </c>
      <c r="BO119" t="s">
        <v>14110</v>
      </c>
      <c r="BP119" t="s">
        <v>14110</v>
      </c>
      <c r="BQ119" t="s">
        <v>14110</v>
      </c>
      <c r="BR119" t="s">
        <v>14110</v>
      </c>
      <c r="BS119" t="s">
        <v>14110</v>
      </c>
      <c r="BT119" t="s">
        <v>14110</v>
      </c>
      <c r="BV119" t="s">
        <v>14110</v>
      </c>
      <c r="BW119" s="52"/>
    </row>
    <row r="120" spans="1:75">
      <c r="A120">
        <v>206</v>
      </c>
      <c r="B120">
        <v>2017</v>
      </c>
      <c r="C120" t="s">
        <v>478</v>
      </c>
      <c r="D120" t="s">
        <v>479</v>
      </c>
      <c r="E120" t="s">
        <v>639</v>
      </c>
      <c r="F120" t="s">
        <v>13778</v>
      </c>
      <c r="G120">
        <v>0</v>
      </c>
      <c r="H120" t="s">
        <v>14085</v>
      </c>
      <c r="I120">
        <v>9</v>
      </c>
      <c r="J120">
        <v>10</v>
      </c>
      <c r="K120" t="s">
        <v>14133</v>
      </c>
      <c r="L120" t="s">
        <v>14171</v>
      </c>
      <c r="M120" t="s">
        <v>14250</v>
      </c>
      <c r="O120" t="s">
        <v>14111</v>
      </c>
      <c r="P120" t="s">
        <v>14156</v>
      </c>
      <c r="Q120" t="s">
        <v>14090</v>
      </c>
      <c r="R120" t="s">
        <v>14250</v>
      </c>
      <c r="S120" t="s">
        <v>14090</v>
      </c>
      <c r="T120" t="s">
        <v>14090</v>
      </c>
      <c r="U120" t="s">
        <v>14137</v>
      </c>
      <c r="V120" t="s">
        <v>14110</v>
      </c>
      <c r="W120" t="s">
        <v>14092</v>
      </c>
      <c r="X120" t="s">
        <v>14116</v>
      </c>
      <c r="Y120" t="s">
        <v>14093</v>
      </c>
      <c r="Z120" t="s">
        <v>14094</v>
      </c>
      <c r="AA120" t="s">
        <v>14110</v>
      </c>
      <c r="AB120" t="s">
        <v>14118</v>
      </c>
      <c r="AC120" t="s">
        <v>14141</v>
      </c>
      <c r="AD120" t="s">
        <v>14095</v>
      </c>
      <c r="AE120" t="s">
        <v>14093</v>
      </c>
      <c r="AF120" t="s">
        <v>14211</v>
      </c>
      <c r="AH120" t="s">
        <v>14097</v>
      </c>
      <c r="AI120" s="78" t="s">
        <v>14098</v>
      </c>
      <c r="AJ120" t="s">
        <v>14123</v>
      </c>
      <c r="AK120" t="s">
        <v>14099</v>
      </c>
      <c r="AL120" t="s">
        <v>14099</v>
      </c>
      <c r="AM120" t="s">
        <v>14099</v>
      </c>
      <c r="AN120" t="s">
        <v>14110</v>
      </c>
      <c r="AO120" t="s">
        <v>14110</v>
      </c>
      <c r="AQ120" t="s">
        <v>14100</v>
      </c>
      <c r="AR120" t="s">
        <v>14100</v>
      </c>
      <c r="AS120" t="s">
        <v>14098</v>
      </c>
      <c r="AT120" t="s">
        <v>14250</v>
      </c>
      <c r="AU120" t="s">
        <v>14250</v>
      </c>
      <c r="AV120" t="s">
        <v>14250</v>
      </c>
      <c r="AW120" t="s">
        <v>14102</v>
      </c>
      <c r="AX120" t="s">
        <v>14215</v>
      </c>
      <c r="AY120" t="s">
        <v>14238</v>
      </c>
      <c r="AZ120" t="s">
        <v>14215</v>
      </c>
      <c r="BB120" t="s">
        <v>14104</v>
      </c>
      <c r="BC120" t="s">
        <v>14211</v>
      </c>
      <c r="BD120" t="s">
        <v>14211</v>
      </c>
      <c r="BE120" t="s">
        <v>14211</v>
      </c>
      <c r="BF120" t="s">
        <v>14156</v>
      </c>
      <c r="BG120" t="s">
        <v>14156</v>
      </c>
      <c r="BH120" t="s">
        <v>14156</v>
      </c>
      <c r="BI120" t="s">
        <v>14106</v>
      </c>
      <c r="BJ120" t="s">
        <v>14131</v>
      </c>
      <c r="BK120" t="s">
        <v>14195</v>
      </c>
      <c r="BL120" t="s">
        <v>14107</v>
      </c>
      <c r="BM120" t="s">
        <v>14225</v>
      </c>
      <c r="BN120" t="s">
        <v>14248</v>
      </c>
      <c r="BO120" t="s">
        <v>14110</v>
      </c>
      <c r="BP120" t="s">
        <v>14110</v>
      </c>
      <c r="BQ120" t="s">
        <v>14110</v>
      </c>
      <c r="BR120" t="s">
        <v>14110</v>
      </c>
      <c r="BS120" t="s">
        <v>14110</v>
      </c>
      <c r="BT120" t="s">
        <v>14110</v>
      </c>
      <c r="BV120" t="s">
        <v>14110</v>
      </c>
      <c r="BW120" s="52"/>
    </row>
    <row r="121" spans="1:75">
      <c r="H121" t="s">
        <v>14108</v>
      </c>
      <c r="I121">
        <v>7</v>
      </c>
      <c r="K121" t="s">
        <v>14133</v>
      </c>
      <c r="L121" t="s">
        <v>14171</v>
      </c>
      <c r="M121" t="s">
        <v>14250</v>
      </c>
      <c r="O121" t="s">
        <v>14111</v>
      </c>
      <c r="P121" t="s">
        <v>14156</v>
      </c>
      <c r="Q121" t="s">
        <v>14090</v>
      </c>
      <c r="R121" t="s">
        <v>14250</v>
      </c>
      <c r="S121" t="s">
        <v>14090</v>
      </c>
      <c r="T121" t="s">
        <v>14090</v>
      </c>
      <c r="U121" t="s">
        <v>14137</v>
      </c>
      <c r="V121" t="s">
        <v>14110</v>
      </c>
      <c r="W121" t="s">
        <v>14138</v>
      </c>
      <c r="X121" t="s">
        <v>14116</v>
      </c>
      <c r="Y121" t="s">
        <v>14093</v>
      </c>
      <c r="Z121" t="s">
        <v>14094</v>
      </c>
      <c r="AA121" t="s">
        <v>14110</v>
      </c>
      <c r="AB121" t="s">
        <v>14095</v>
      </c>
      <c r="AC121" t="s">
        <v>14118</v>
      </c>
      <c r="AD121" t="s">
        <v>14141</v>
      </c>
      <c r="AE121" t="s">
        <v>14093</v>
      </c>
      <c r="AF121" t="s">
        <v>14199</v>
      </c>
      <c r="AH121" t="s">
        <v>14097</v>
      </c>
      <c r="AI121" s="78" t="s">
        <v>14122</v>
      </c>
      <c r="AJ121" t="s">
        <v>14123</v>
      </c>
      <c r="AK121" t="s">
        <v>14099</v>
      </c>
      <c r="AL121" t="s">
        <v>14099</v>
      </c>
      <c r="AM121" t="s">
        <v>14099</v>
      </c>
      <c r="AN121" t="s">
        <v>14110</v>
      </c>
      <c r="AO121" t="s">
        <v>14110</v>
      </c>
      <c r="AQ121" t="s">
        <v>14100</v>
      </c>
      <c r="AR121" t="s">
        <v>14100</v>
      </c>
      <c r="AS121" t="s">
        <v>14098</v>
      </c>
      <c r="AT121" t="s">
        <v>14250</v>
      </c>
      <c r="AU121" t="s">
        <v>14250</v>
      </c>
      <c r="AV121" t="s">
        <v>14250</v>
      </c>
      <c r="AW121" t="s">
        <v>14102</v>
      </c>
      <c r="AX121" t="s">
        <v>14102</v>
      </c>
      <c r="AY121" t="s">
        <v>14098</v>
      </c>
      <c r="AZ121" t="s">
        <v>14103</v>
      </c>
      <c r="BB121" t="s">
        <v>14104</v>
      </c>
      <c r="BC121" t="s">
        <v>14211</v>
      </c>
      <c r="BD121" t="s">
        <v>14211</v>
      </c>
      <c r="BE121" t="s">
        <v>14211</v>
      </c>
      <c r="BF121" t="s">
        <v>14156</v>
      </c>
      <c r="BG121" t="s">
        <v>14156</v>
      </c>
      <c r="BH121" t="s">
        <v>14156</v>
      </c>
      <c r="BI121" t="s">
        <v>14106</v>
      </c>
      <c r="BJ121" t="s">
        <v>14131</v>
      </c>
      <c r="BK121" t="s">
        <v>14195</v>
      </c>
      <c r="BL121" t="s">
        <v>14107</v>
      </c>
      <c r="BM121" t="s">
        <v>14225</v>
      </c>
      <c r="BN121" t="s">
        <v>14248</v>
      </c>
      <c r="BO121" t="s">
        <v>14110</v>
      </c>
      <c r="BP121" t="s">
        <v>14110</v>
      </c>
      <c r="BQ121" t="s">
        <v>14110</v>
      </c>
      <c r="BR121" t="s">
        <v>14110</v>
      </c>
      <c r="BS121" t="s">
        <v>14110</v>
      </c>
      <c r="BT121" t="s">
        <v>14110</v>
      </c>
      <c r="BV121" t="s">
        <v>14110</v>
      </c>
      <c r="BW121" s="52"/>
    </row>
    <row r="122" spans="1:75">
      <c r="A122">
        <v>208</v>
      </c>
      <c r="B122">
        <v>2017</v>
      </c>
      <c r="C122" t="s">
        <v>400</v>
      </c>
      <c r="D122" t="s">
        <v>562</v>
      </c>
      <c r="E122" t="s">
        <v>766</v>
      </c>
      <c r="F122" t="s">
        <v>13780</v>
      </c>
      <c r="G122">
        <v>0</v>
      </c>
      <c r="H122" t="s">
        <v>14085</v>
      </c>
      <c r="I122">
        <v>13</v>
      </c>
      <c r="K122" t="s">
        <v>14085</v>
      </c>
      <c r="L122" t="s">
        <v>14198</v>
      </c>
      <c r="M122" t="s">
        <v>14250</v>
      </c>
      <c r="O122" t="s">
        <v>14088</v>
      </c>
      <c r="P122" t="s">
        <v>14156</v>
      </c>
      <c r="Q122" t="s">
        <v>14090</v>
      </c>
      <c r="R122" t="s">
        <v>14250</v>
      </c>
      <c r="S122" t="s">
        <v>14113</v>
      </c>
      <c r="T122" t="s">
        <v>14090</v>
      </c>
      <c r="U122" t="s">
        <v>14137</v>
      </c>
      <c r="V122" t="s">
        <v>14087</v>
      </c>
      <c r="W122" t="s">
        <v>14092</v>
      </c>
      <c r="X122" t="s">
        <v>14116</v>
      </c>
      <c r="Y122" t="s">
        <v>14093</v>
      </c>
      <c r="Z122" t="s">
        <v>14094</v>
      </c>
      <c r="AA122" t="s">
        <v>14110</v>
      </c>
      <c r="AB122" t="s">
        <v>14118</v>
      </c>
      <c r="AC122" t="s">
        <v>14141</v>
      </c>
      <c r="AD122" t="s">
        <v>14141</v>
      </c>
      <c r="AE122" t="s">
        <v>14093</v>
      </c>
      <c r="AF122" t="s">
        <v>14211</v>
      </c>
      <c r="AH122" t="s">
        <v>14097</v>
      </c>
      <c r="AI122" s="78" t="s">
        <v>14098</v>
      </c>
      <c r="AJ122" t="s">
        <v>14123</v>
      </c>
      <c r="AK122" t="s">
        <v>14220</v>
      </c>
      <c r="AL122" t="s">
        <v>14220</v>
      </c>
      <c r="AM122" t="s">
        <v>14220</v>
      </c>
      <c r="AN122" t="s">
        <v>14110</v>
      </c>
      <c r="AO122" t="s">
        <v>14110</v>
      </c>
      <c r="AQ122" t="s">
        <v>14100</v>
      </c>
      <c r="AR122" t="s">
        <v>14100</v>
      </c>
      <c r="AS122" t="s">
        <v>14098</v>
      </c>
      <c r="AT122" t="s">
        <v>14250</v>
      </c>
      <c r="AU122" t="s">
        <v>14250</v>
      </c>
      <c r="AV122" t="s">
        <v>14250</v>
      </c>
      <c r="AW122" t="s">
        <v>14102</v>
      </c>
      <c r="AX122" t="s">
        <v>14102</v>
      </c>
      <c r="AY122" t="s">
        <v>14098</v>
      </c>
      <c r="AZ122" t="s">
        <v>14103</v>
      </c>
      <c r="BB122" t="s">
        <v>14104</v>
      </c>
      <c r="BC122" t="s">
        <v>14211</v>
      </c>
      <c r="BD122" t="s">
        <v>14211</v>
      </c>
      <c r="BE122" t="s">
        <v>14211</v>
      </c>
      <c r="BF122" t="s">
        <v>14156</v>
      </c>
      <c r="BG122" t="s">
        <v>14156</v>
      </c>
      <c r="BH122" t="s">
        <v>14156</v>
      </c>
      <c r="BI122" t="s">
        <v>14106</v>
      </c>
      <c r="BJ122" t="s">
        <v>14131</v>
      </c>
      <c r="BK122" t="s">
        <v>14195</v>
      </c>
      <c r="BL122" t="s">
        <v>14132</v>
      </c>
      <c r="BM122" t="s">
        <v>14225</v>
      </c>
      <c r="BN122" t="s">
        <v>14248</v>
      </c>
      <c r="BO122" t="s">
        <v>14110</v>
      </c>
      <c r="BP122" t="s">
        <v>14110</v>
      </c>
      <c r="BQ122" t="s">
        <v>14110</v>
      </c>
      <c r="BR122" t="s">
        <v>14110</v>
      </c>
      <c r="BS122" t="s">
        <v>14110</v>
      </c>
      <c r="BT122" t="s">
        <v>14110</v>
      </c>
      <c r="BV122" t="s">
        <v>14110</v>
      </c>
      <c r="BW122" s="52"/>
    </row>
    <row r="123" spans="1:75">
      <c r="A123">
        <v>209</v>
      </c>
      <c r="B123">
        <v>2017</v>
      </c>
      <c r="C123" t="s">
        <v>591</v>
      </c>
      <c r="D123" t="s">
        <v>592</v>
      </c>
      <c r="E123" t="s">
        <v>639</v>
      </c>
      <c r="F123" t="s">
        <v>13781</v>
      </c>
      <c r="G123">
        <v>0</v>
      </c>
      <c r="H123" t="s">
        <v>14085</v>
      </c>
      <c r="I123">
        <v>6</v>
      </c>
      <c r="K123" t="s">
        <v>14133</v>
      </c>
      <c r="L123" t="s">
        <v>14171</v>
      </c>
      <c r="M123" t="s">
        <v>14250</v>
      </c>
      <c r="O123" t="s">
        <v>14111</v>
      </c>
      <c r="P123" t="s">
        <v>14156</v>
      </c>
      <c r="Q123" t="s">
        <v>14090</v>
      </c>
      <c r="R123" t="s">
        <v>14250</v>
      </c>
      <c r="S123" t="s">
        <v>14090</v>
      </c>
      <c r="T123" t="s">
        <v>14090</v>
      </c>
      <c r="U123" t="s">
        <v>14137</v>
      </c>
      <c r="V123" t="s">
        <v>14087</v>
      </c>
      <c r="W123" t="s">
        <v>14092</v>
      </c>
      <c r="X123" t="s">
        <v>14116</v>
      </c>
      <c r="Y123" t="s">
        <v>14093</v>
      </c>
      <c r="Z123" t="s">
        <v>14094</v>
      </c>
      <c r="AA123" t="s">
        <v>14110</v>
      </c>
      <c r="AB123" t="s">
        <v>14095</v>
      </c>
      <c r="AC123" t="s">
        <v>14095</v>
      </c>
      <c r="AD123" t="s">
        <v>14141</v>
      </c>
      <c r="AE123" t="s">
        <v>14093</v>
      </c>
      <c r="AF123" t="s">
        <v>14096</v>
      </c>
      <c r="AH123" t="s">
        <v>14097</v>
      </c>
      <c r="AI123" s="78" t="s">
        <v>14122</v>
      </c>
      <c r="AJ123" t="s">
        <v>14123</v>
      </c>
      <c r="AK123" t="s">
        <v>14099</v>
      </c>
      <c r="AL123" t="s">
        <v>14220</v>
      </c>
      <c r="AM123" t="s">
        <v>14099</v>
      </c>
      <c r="AN123" t="s">
        <v>14110</v>
      </c>
      <c r="AO123" t="s">
        <v>14110</v>
      </c>
      <c r="AQ123" t="s">
        <v>14100</v>
      </c>
      <c r="AR123" t="s">
        <v>14100</v>
      </c>
      <c r="AS123" t="s">
        <v>14098</v>
      </c>
      <c r="AT123" t="s">
        <v>14250</v>
      </c>
      <c r="AU123" t="s">
        <v>14250</v>
      </c>
      <c r="AV123" t="s">
        <v>14250</v>
      </c>
      <c r="AW123" t="s">
        <v>14102</v>
      </c>
      <c r="AX123" t="s">
        <v>14102</v>
      </c>
      <c r="AY123" t="s">
        <v>14098</v>
      </c>
      <c r="AZ123" t="s">
        <v>14103</v>
      </c>
      <c r="BB123" t="s">
        <v>14104</v>
      </c>
      <c r="BC123" t="s">
        <v>14193</v>
      </c>
      <c r="BD123" t="s">
        <v>14211</v>
      </c>
      <c r="BE123" t="s">
        <v>14211</v>
      </c>
      <c r="BF123" t="s">
        <v>14167</v>
      </c>
      <c r="BG123" t="s">
        <v>14156</v>
      </c>
      <c r="BH123" t="s">
        <v>14156</v>
      </c>
      <c r="BI123" t="s">
        <v>14131</v>
      </c>
      <c r="BJ123" t="s">
        <v>14195</v>
      </c>
      <c r="BK123" t="s">
        <v>14195</v>
      </c>
      <c r="BL123" t="s">
        <v>14153</v>
      </c>
      <c r="BM123" t="s">
        <v>14107</v>
      </c>
      <c r="BN123" t="s">
        <v>14225</v>
      </c>
      <c r="BO123" t="s">
        <v>14110</v>
      </c>
      <c r="BP123" t="s">
        <v>14110</v>
      </c>
      <c r="BQ123" t="s">
        <v>14110</v>
      </c>
      <c r="BR123" t="s">
        <v>14110</v>
      </c>
      <c r="BS123" t="s">
        <v>14110</v>
      </c>
      <c r="BT123" t="s">
        <v>14110</v>
      </c>
      <c r="BV123" t="s">
        <v>14110</v>
      </c>
      <c r="BW123" s="52"/>
    </row>
    <row r="124" spans="1:75">
      <c r="A124">
        <v>211</v>
      </c>
      <c r="B124">
        <v>2017</v>
      </c>
      <c r="C124" t="s">
        <v>673</v>
      </c>
      <c r="D124" t="s">
        <v>674</v>
      </c>
      <c r="E124" t="s">
        <v>675</v>
      </c>
      <c r="F124" t="s">
        <v>13783</v>
      </c>
      <c r="G124">
        <v>0</v>
      </c>
      <c r="H124" t="s">
        <v>14085</v>
      </c>
      <c r="I124">
        <v>6</v>
      </c>
      <c r="K124" t="s">
        <v>14085</v>
      </c>
      <c r="L124" t="s">
        <v>14155</v>
      </c>
      <c r="M124" t="s">
        <v>14250</v>
      </c>
      <c r="O124" t="s">
        <v>14088</v>
      </c>
      <c r="P124" t="s">
        <v>14112</v>
      </c>
      <c r="Q124" t="s">
        <v>14090</v>
      </c>
      <c r="R124" t="s">
        <v>14250</v>
      </c>
      <c r="S124" t="s">
        <v>14090</v>
      </c>
      <c r="T124" t="s">
        <v>14090</v>
      </c>
      <c r="U124" t="s">
        <v>14137</v>
      </c>
      <c r="V124" t="s">
        <v>14110</v>
      </c>
      <c r="W124" t="s">
        <v>14092</v>
      </c>
      <c r="X124" t="s">
        <v>14116</v>
      </c>
      <c r="Y124" t="s">
        <v>14117</v>
      </c>
      <c r="Z124" t="s">
        <v>14140</v>
      </c>
      <c r="AA124" t="s">
        <v>14110</v>
      </c>
      <c r="AB124" t="s">
        <v>14118</v>
      </c>
      <c r="AC124" t="s">
        <v>14141</v>
      </c>
      <c r="AD124" t="s">
        <v>14141</v>
      </c>
      <c r="AE124" t="s">
        <v>14093</v>
      </c>
      <c r="AF124" t="s">
        <v>14211</v>
      </c>
      <c r="AH124" t="s">
        <v>14121</v>
      </c>
      <c r="AI124" s="78" t="s">
        <v>14098</v>
      </c>
      <c r="AJ124" t="s">
        <v>14123</v>
      </c>
      <c r="AK124" t="s">
        <v>14099</v>
      </c>
      <c r="AL124" t="s">
        <v>14099</v>
      </c>
      <c r="AM124" t="s">
        <v>14188</v>
      </c>
      <c r="AN124" t="s">
        <v>14110</v>
      </c>
      <c r="AO124" t="s">
        <v>14110</v>
      </c>
      <c r="AQ124" t="s">
        <v>14100</v>
      </c>
      <c r="AR124" t="s">
        <v>14100</v>
      </c>
      <c r="AS124" t="s">
        <v>14098</v>
      </c>
      <c r="AT124" t="s">
        <v>14250</v>
      </c>
      <c r="AU124" t="s">
        <v>14250</v>
      </c>
      <c r="AV124" t="s">
        <v>14250</v>
      </c>
      <c r="AW124" t="s">
        <v>14102</v>
      </c>
      <c r="AX124" t="s">
        <v>14102</v>
      </c>
      <c r="AY124" t="s">
        <v>14098</v>
      </c>
      <c r="AZ124" t="s">
        <v>14103</v>
      </c>
      <c r="BB124" t="s">
        <v>14104</v>
      </c>
      <c r="BC124" t="s">
        <v>14193</v>
      </c>
      <c r="BD124" t="s">
        <v>14211</v>
      </c>
      <c r="BE124" t="s">
        <v>14211</v>
      </c>
      <c r="BF124" t="s">
        <v>14167</v>
      </c>
      <c r="BG124" t="s">
        <v>14156</v>
      </c>
      <c r="BH124" t="s">
        <v>14156</v>
      </c>
      <c r="BI124" t="s">
        <v>14106</v>
      </c>
      <c r="BJ124" t="s">
        <v>14195</v>
      </c>
      <c r="BK124" t="s">
        <v>14195</v>
      </c>
      <c r="BL124" t="s">
        <v>14132</v>
      </c>
      <c r="BM124" t="s">
        <v>14248</v>
      </c>
      <c r="BN124" t="s">
        <v>14248</v>
      </c>
      <c r="BO124" t="s">
        <v>14110</v>
      </c>
      <c r="BP124" t="s">
        <v>14110</v>
      </c>
      <c r="BQ124" t="s">
        <v>14110</v>
      </c>
      <c r="BR124" t="s">
        <v>14110</v>
      </c>
      <c r="BS124" t="s">
        <v>14110</v>
      </c>
      <c r="BT124" t="s">
        <v>14110</v>
      </c>
      <c r="BV124" t="s">
        <v>14110</v>
      </c>
      <c r="BW124" s="52"/>
    </row>
    <row r="125" spans="1:75">
      <c r="H125" t="s">
        <v>14108</v>
      </c>
      <c r="I125">
        <v>3</v>
      </c>
      <c r="K125" t="s">
        <v>14108</v>
      </c>
      <c r="L125" t="s">
        <v>14155</v>
      </c>
      <c r="M125" t="s">
        <v>14250</v>
      </c>
      <c r="O125" t="s">
        <v>14111</v>
      </c>
      <c r="P125" t="s">
        <v>14156</v>
      </c>
      <c r="Q125" t="s">
        <v>14090</v>
      </c>
      <c r="R125" t="s">
        <v>14250</v>
      </c>
      <c r="S125" t="s">
        <v>14090</v>
      </c>
      <c r="T125" t="s">
        <v>14090</v>
      </c>
      <c r="U125" t="s">
        <v>14137</v>
      </c>
      <c r="V125" t="s">
        <v>14110</v>
      </c>
      <c r="W125" t="s">
        <v>14092</v>
      </c>
      <c r="X125" t="s">
        <v>14116</v>
      </c>
      <c r="Y125" t="s">
        <v>14093</v>
      </c>
      <c r="Z125" t="s">
        <v>14140</v>
      </c>
      <c r="AA125" t="s">
        <v>14110</v>
      </c>
      <c r="AB125" t="s">
        <v>14095</v>
      </c>
      <c r="AC125" t="s">
        <v>14141</v>
      </c>
      <c r="AD125" t="s">
        <v>14141</v>
      </c>
      <c r="AE125" t="s">
        <v>14093</v>
      </c>
      <c r="AF125" t="s">
        <v>14211</v>
      </c>
      <c r="AH125" t="s">
        <v>14121</v>
      </c>
      <c r="AI125" s="78" t="s">
        <v>14098</v>
      </c>
      <c r="AJ125" t="s">
        <v>14123</v>
      </c>
      <c r="AK125" t="s">
        <v>14099</v>
      </c>
      <c r="AL125" t="s">
        <v>14099</v>
      </c>
      <c r="AM125" t="s">
        <v>14188</v>
      </c>
      <c r="AN125" t="s">
        <v>14110</v>
      </c>
      <c r="AO125" t="s">
        <v>14110</v>
      </c>
      <c r="AQ125" t="s">
        <v>14100</v>
      </c>
      <c r="AR125" t="s">
        <v>14100</v>
      </c>
      <c r="AS125" t="s">
        <v>14098</v>
      </c>
      <c r="AT125" t="s">
        <v>14250</v>
      </c>
      <c r="AU125" t="s">
        <v>14250</v>
      </c>
      <c r="AV125" t="s">
        <v>14250</v>
      </c>
      <c r="AW125" t="s">
        <v>14102</v>
      </c>
      <c r="AX125" t="s">
        <v>14102</v>
      </c>
      <c r="AY125" t="s">
        <v>14098</v>
      </c>
      <c r="AZ125" t="s">
        <v>14103</v>
      </c>
      <c r="BB125" t="s">
        <v>14104</v>
      </c>
      <c r="BC125" t="s">
        <v>14193</v>
      </c>
      <c r="BD125" t="s">
        <v>14211</v>
      </c>
      <c r="BE125" t="s">
        <v>14211</v>
      </c>
      <c r="BF125" t="s">
        <v>14167</v>
      </c>
      <c r="BG125" t="s">
        <v>14156</v>
      </c>
      <c r="BH125" t="s">
        <v>14156</v>
      </c>
      <c r="BI125" t="s">
        <v>14106</v>
      </c>
      <c r="BJ125" t="s">
        <v>14195</v>
      </c>
      <c r="BK125" t="s">
        <v>14195</v>
      </c>
      <c r="BL125" t="s">
        <v>14132</v>
      </c>
      <c r="BM125" t="s">
        <v>14248</v>
      </c>
      <c r="BN125" t="s">
        <v>14248</v>
      </c>
      <c r="BO125" t="s">
        <v>14110</v>
      </c>
      <c r="BP125" t="s">
        <v>14110</v>
      </c>
      <c r="BQ125" t="s">
        <v>14110</v>
      </c>
      <c r="BR125" t="s">
        <v>14110</v>
      </c>
      <c r="BS125" t="s">
        <v>14110</v>
      </c>
      <c r="BT125" t="s">
        <v>14110</v>
      </c>
      <c r="BV125" t="s">
        <v>14110</v>
      </c>
      <c r="BW125" s="52"/>
    </row>
    <row r="126" spans="1:75">
      <c r="A126">
        <v>219</v>
      </c>
      <c r="B126">
        <v>2017</v>
      </c>
      <c r="C126" t="s">
        <v>961</v>
      </c>
      <c r="D126" t="s">
        <v>962</v>
      </c>
      <c r="E126" t="s">
        <v>689</v>
      </c>
      <c r="F126" t="s">
        <v>13785</v>
      </c>
      <c r="G126">
        <v>0</v>
      </c>
      <c r="H126" t="s">
        <v>14085</v>
      </c>
      <c r="I126">
        <v>6</v>
      </c>
      <c r="K126" t="s">
        <v>14085</v>
      </c>
      <c r="L126" t="s">
        <v>14109</v>
      </c>
      <c r="M126" t="s">
        <v>14110</v>
      </c>
      <c r="O126" t="s">
        <v>14088</v>
      </c>
      <c r="P126" t="s">
        <v>14186</v>
      </c>
      <c r="Q126" t="s">
        <v>14090</v>
      </c>
      <c r="R126" t="s">
        <v>14250</v>
      </c>
      <c r="S126" t="s">
        <v>14090</v>
      </c>
      <c r="T126" t="s">
        <v>14090</v>
      </c>
      <c r="U126" t="s">
        <v>14114</v>
      </c>
      <c r="V126" t="s">
        <v>14254</v>
      </c>
      <c r="W126" t="s">
        <v>14092</v>
      </c>
      <c r="X126" t="s">
        <v>14116</v>
      </c>
      <c r="Y126" t="s">
        <v>14117</v>
      </c>
      <c r="Z126" t="s">
        <v>14140</v>
      </c>
      <c r="AA126" t="s">
        <v>14110</v>
      </c>
      <c r="AB126" t="s">
        <v>14118</v>
      </c>
      <c r="AC126" t="s">
        <v>14141</v>
      </c>
      <c r="AD126" t="s">
        <v>14141</v>
      </c>
      <c r="AE126" t="s">
        <v>14093</v>
      </c>
      <c r="AF126" t="s">
        <v>14211</v>
      </c>
      <c r="AG126" t="s">
        <v>14356</v>
      </c>
      <c r="AH126" t="s">
        <v>14097</v>
      </c>
      <c r="AI126" s="78" t="s">
        <v>14138</v>
      </c>
      <c r="AJ126" t="s">
        <v>14161</v>
      </c>
      <c r="AK126" t="s">
        <v>14124</v>
      </c>
      <c r="AL126" t="s">
        <v>14212</v>
      </c>
      <c r="AM126" t="s">
        <v>14188</v>
      </c>
      <c r="AN126" t="s">
        <v>14110</v>
      </c>
      <c r="AO126" t="s">
        <v>14110</v>
      </c>
      <c r="AP126" t="s">
        <v>14357</v>
      </c>
      <c r="AQ126" t="s">
        <v>14163</v>
      </c>
      <c r="AR126" t="s">
        <v>14163</v>
      </c>
      <c r="AS126" t="s">
        <v>14098</v>
      </c>
      <c r="AT126" t="s">
        <v>14203</v>
      </c>
      <c r="AU126" t="s">
        <v>14203</v>
      </c>
      <c r="AV126" t="s">
        <v>14087</v>
      </c>
      <c r="AW126" t="s">
        <v>14102</v>
      </c>
      <c r="AX126" t="s">
        <v>14215</v>
      </c>
      <c r="AY126" t="s">
        <v>14238</v>
      </c>
      <c r="AZ126" t="s">
        <v>14215</v>
      </c>
      <c r="BB126" t="s">
        <v>14104</v>
      </c>
      <c r="BC126" t="s">
        <v>14150</v>
      </c>
      <c r="BD126" t="s">
        <v>14211</v>
      </c>
      <c r="BE126" t="s">
        <v>14211</v>
      </c>
      <c r="BF126" t="s">
        <v>14156</v>
      </c>
      <c r="BG126" t="s">
        <v>14156</v>
      </c>
      <c r="BH126" t="s">
        <v>14156</v>
      </c>
      <c r="BI126" t="s">
        <v>14106</v>
      </c>
      <c r="BJ126" t="s">
        <v>14195</v>
      </c>
      <c r="BK126" t="s">
        <v>14195</v>
      </c>
      <c r="BL126" t="s">
        <v>14153</v>
      </c>
      <c r="BM126" t="s">
        <v>14248</v>
      </c>
      <c r="BN126" t="s">
        <v>14248</v>
      </c>
      <c r="BO126" t="s">
        <v>14110</v>
      </c>
      <c r="BP126" t="s">
        <v>14110</v>
      </c>
      <c r="BQ126" t="s">
        <v>14110</v>
      </c>
      <c r="BR126" t="s">
        <v>14110</v>
      </c>
      <c r="BS126" t="s">
        <v>14110</v>
      </c>
      <c r="BT126" t="s">
        <v>14110</v>
      </c>
      <c r="BV126" t="s">
        <v>14110</v>
      </c>
      <c r="BW126" s="52"/>
    </row>
    <row r="127" spans="1:75">
      <c r="A127">
        <v>224</v>
      </c>
      <c r="B127">
        <v>2017</v>
      </c>
      <c r="C127" t="s">
        <v>994</v>
      </c>
      <c r="D127" t="s">
        <v>995</v>
      </c>
      <c r="E127" t="s">
        <v>712</v>
      </c>
      <c r="F127" t="s">
        <v>13786</v>
      </c>
      <c r="G127">
        <v>0</v>
      </c>
      <c r="H127" t="s">
        <v>14085</v>
      </c>
      <c r="I127">
        <v>6</v>
      </c>
      <c r="K127" t="s">
        <v>14085</v>
      </c>
      <c r="L127" t="s">
        <v>14155</v>
      </c>
      <c r="M127" t="s">
        <v>14250</v>
      </c>
      <c r="O127" t="s">
        <v>14088</v>
      </c>
      <c r="P127" t="s">
        <v>14112</v>
      </c>
      <c r="Q127" t="s">
        <v>14090</v>
      </c>
      <c r="R127" t="s">
        <v>14250</v>
      </c>
      <c r="S127" t="s">
        <v>14090</v>
      </c>
      <c r="T127" t="s">
        <v>14090</v>
      </c>
      <c r="U127" t="s">
        <v>14137</v>
      </c>
      <c r="V127" t="s">
        <v>14087</v>
      </c>
      <c r="W127" t="s">
        <v>14092</v>
      </c>
      <c r="X127" t="s">
        <v>14116</v>
      </c>
      <c r="Y127" t="s">
        <v>14117</v>
      </c>
      <c r="Z127" t="s">
        <v>14140</v>
      </c>
      <c r="AA127" t="s">
        <v>14110</v>
      </c>
      <c r="AB127" t="s">
        <v>14095</v>
      </c>
      <c r="AC127" t="s">
        <v>14141</v>
      </c>
      <c r="AD127" t="s">
        <v>14141</v>
      </c>
      <c r="AE127" t="s">
        <v>14093</v>
      </c>
      <c r="AF127" t="s">
        <v>14211</v>
      </c>
      <c r="AH127" t="s">
        <v>14097</v>
      </c>
      <c r="AI127" s="78" t="s">
        <v>14098</v>
      </c>
      <c r="AJ127" t="s">
        <v>14123</v>
      </c>
      <c r="AK127" t="s">
        <v>14099</v>
      </c>
      <c r="AL127" t="s">
        <v>14099</v>
      </c>
      <c r="AM127" t="s">
        <v>14188</v>
      </c>
      <c r="AN127" t="s">
        <v>14110</v>
      </c>
      <c r="AO127" t="s">
        <v>14110</v>
      </c>
      <c r="AQ127" t="s">
        <v>14100</v>
      </c>
      <c r="AR127" t="s">
        <v>14100</v>
      </c>
      <c r="AS127" t="s">
        <v>14098</v>
      </c>
      <c r="AT127" t="s">
        <v>14250</v>
      </c>
      <c r="AU127" t="s">
        <v>14250</v>
      </c>
      <c r="AV127" t="s">
        <v>14250</v>
      </c>
      <c r="AW127" t="s">
        <v>14102</v>
      </c>
      <c r="AX127" t="s">
        <v>14102</v>
      </c>
      <c r="AY127" t="s">
        <v>14098</v>
      </c>
      <c r="AZ127" t="s">
        <v>14103</v>
      </c>
      <c r="BB127" t="s">
        <v>14104</v>
      </c>
      <c r="BC127" t="s">
        <v>14193</v>
      </c>
      <c r="BD127" t="s">
        <v>14211</v>
      </c>
      <c r="BE127" t="s">
        <v>14211</v>
      </c>
      <c r="BF127" t="s">
        <v>14105</v>
      </c>
      <c r="BG127" t="s">
        <v>14156</v>
      </c>
      <c r="BH127" t="s">
        <v>14156</v>
      </c>
      <c r="BI127" t="s">
        <v>14106</v>
      </c>
      <c r="BJ127" t="s">
        <v>14195</v>
      </c>
      <c r="BK127" t="s">
        <v>14195</v>
      </c>
      <c r="BL127" t="s">
        <v>14242</v>
      </c>
      <c r="BM127" t="s">
        <v>14248</v>
      </c>
      <c r="BN127" t="s">
        <v>14248</v>
      </c>
      <c r="BO127" t="s">
        <v>14110</v>
      </c>
      <c r="BP127" t="s">
        <v>14110</v>
      </c>
      <c r="BQ127" t="s">
        <v>14110</v>
      </c>
      <c r="BR127" t="s">
        <v>14110</v>
      </c>
      <c r="BS127" t="s">
        <v>14110</v>
      </c>
      <c r="BT127" t="s">
        <v>14087</v>
      </c>
      <c r="BU127" t="s">
        <v>14358</v>
      </c>
      <c r="BV127" t="s">
        <v>14087</v>
      </c>
      <c r="BW127" s="52"/>
    </row>
    <row r="128" spans="1:75">
      <c r="A128">
        <v>231</v>
      </c>
      <c r="B128">
        <v>2017</v>
      </c>
      <c r="C128" t="s">
        <v>1279</v>
      </c>
      <c r="D128" t="s">
        <v>1280</v>
      </c>
      <c r="E128" t="s">
        <v>689</v>
      </c>
      <c r="F128" t="s">
        <v>13788</v>
      </c>
      <c r="G128">
        <v>0</v>
      </c>
      <c r="H128" t="s">
        <v>14085</v>
      </c>
      <c r="I128">
        <v>5</v>
      </c>
      <c r="K128" t="s">
        <v>14085</v>
      </c>
      <c r="L128" t="s">
        <v>14254</v>
      </c>
      <c r="M128" t="s">
        <v>14087</v>
      </c>
      <c r="O128" t="s">
        <v>14088</v>
      </c>
      <c r="P128" t="s">
        <v>14186</v>
      </c>
      <c r="Q128" t="s">
        <v>14113</v>
      </c>
      <c r="R128" t="s">
        <v>14250</v>
      </c>
      <c r="S128" t="s">
        <v>14113</v>
      </c>
      <c r="T128" t="s">
        <v>14113</v>
      </c>
      <c r="U128" t="s">
        <v>14137</v>
      </c>
      <c r="V128" t="s">
        <v>14110</v>
      </c>
      <c r="W128" t="s">
        <v>14092</v>
      </c>
      <c r="X128" t="s">
        <v>14116</v>
      </c>
      <c r="Y128" t="s">
        <v>14139</v>
      </c>
      <c r="Z128" t="s">
        <v>14140</v>
      </c>
      <c r="AA128" t="s">
        <v>14110</v>
      </c>
      <c r="AB128" t="s">
        <v>14141</v>
      </c>
      <c r="AC128" t="s">
        <v>14141</v>
      </c>
      <c r="AD128" t="s">
        <v>14141</v>
      </c>
      <c r="AE128" t="s">
        <v>14093</v>
      </c>
      <c r="AF128" t="s">
        <v>14211</v>
      </c>
      <c r="AH128" t="s">
        <v>14097</v>
      </c>
      <c r="AI128" s="78" t="s">
        <v>14122</v>
      </c>
      <c r="AJ128" t="s">
        <v>14123</v>
      </c>
      <c r="AK128" t="s">
        <v>14145</v>
      </c>
      <c r="AL128" t="s">
        <v>14124</v>
      </c>
      <c r="AM128" t="s">
        <v>14188</v>
      </c>
      <c r="AN128" t="s">
        <v>14110</v>
      </c>
      <c r="AO128" t="s">
        <v>14087</v>
      </c>
      <c r="AQ128" t="s">
        <v>14213</v>
      </c>
      <c r="AR128" t="s">
        <v>14213</v>
      </c>
      <c r="AS128" t="s">
        <v>14098</v>
      </c>
      <c r="AT128" t="s">
        <v>14164</v>
      </c>
      <c r="AU128" t="s">
        <v>14164</v>
      </c>
      <c r="AV128" t="s">
        <v>14110</v>
      </c>
      <c r="AW128" t="s">
        <v>14102</v>
      </c>
      <c r="AX128" t="s">
        <v>14215</v>
      </c>
      <c r="AY128" t="s">
        <v>14122</v>
      </c>
      <c r="AZ128" t="s">
        <v>14215</v>
      </c>
      <c r="BA128" t="s">
        <v>14359</v>
      </c>
      <c r="BB128" t="s">
        <v>14104</v>
      </c>
      <c r="BC128" t="s">
        <v>14193</v>
      </c>
      <c r="BD128" t="s">
        <v>14211</v>
      </c>
      <c r="BE128" t="s">
        <v>14211</v>
      </c>
      <c r="BF128" t="s">
        <v>14105</v>
      </c>
      <c r="BG128" t="s">
        <v>14156</v>
      </c>
      <c r="BH128" t="s">
        <v>14156</v>
      </c>
      <c r="BI128" t="s">
        <v>14106</v>
      </c>
      <c r="BJ128" t="s">
        <v>14195</v>
      </c>
      <c r="BK128" t="s">
        <v>14195</v>
      </c>
      <c r="BL128" t="s">
        <v>14153</v>
      </c>
      <c r="BM128" t="s">
        <v>14248</v>
      </c>
      <c r="BN128" t="s">
        <v>14248</v>
      </c>
      <c r="BO128" t="s">
        <v>14110</v>
      </c>
      <c r="BP128" t="s">
        <v>14110</v>
      </c>
      <c r="BQ128" t="s">
        <v>14110</v>
      </c>
      <c r="BR128" t="s">
        <v>14110</v>
      </c>
      <c r="BS128" t="s">
        <v>14110</v>
      </c>
      <c r="BT128" t="s">
        <v>14110</v>
      </c>
      <c r="BU128" t="s">
        <v>14360</v>
      </c>
      <c r="BV128" t="s">
        <v>14087</v>
      </c>
      <c r="BW128" s="52"/>
    </row>
    <row r="129" spans="1:75">
      <c r="A129">
        <v>241</v>
      </c>
      <c r="B129">
        <v>2017</v>
      </c>
      <c r="C129" t="s">
        <v>1692</v>
      </c>
      <c r="D129" t="s">
        <v>1693</v>
      </c>
      <c r="E129" t="s">
        <v>766</v>
      </c>
      <c r="F129" t="s">
        <v>13793</v>
      </c>
      <c r="G129">
        <v>0</v>
      </c>
      <c r="H129" t="s">
        <v>14085</v>
      </c>
      <c r="I129">
        <v>4</v>
      </c>
      <c r="K129" t="s">
        <v>14085</v>
      </c>
      <c r="L129" t="s">
        <v>14109</v>
      </c>
      <c r="M129" t="s">
        <v>14110</v>
      </c>
      <c r="O129" t="s">
        <v>14088</v>
      </c>
      <c r="P129" t="s">
        <v>14089</v>
      </c>
      <c r="Q129" t="s">
        <v>14090</v>
      </c>
      <c r="R129" t="s">
        <v>14250</v>
      </c>
      <c r="S129" t="s">
        <v>14090</v>
      </c>
      <c r="T129" t="s">
        <v>14090</v>
      </c>
      <c r="U129" t="s">
        <v>14137</v>
      </c>
      <c r="V129" t="s">
        <v>14087</v>
      </c>
      <c r="W129" t="s">
        <v>14092</v>
      </c>
      <c r="X129" t="s">
        <v>14091</v>
      </c>
      <c r="Y129" t="s">
        <v>14093</v>
      </c>
      <c r="Z129" t="s">
        <v>14140</v>
      </c>
      <c r="AA129" t="s">
        <v>14110</v>
      </c>
      <c r="AB129" t="s">
        <v>14118</v>
      </c>
      <c r="AC129" t="s">
        <v>14141</v>
      </c>
      <c r="AD129" t="s">
        <v>14141</v>
      </c>
      <c r="AE129" t="s">
        <v>14093</v>
      </c>
      <c r="AF129" t="s">
        <v>14211</v>
      </c>
      <c r="AH129" t="s">
        <v>14097</v>
      </c>
      <c r="AI129" s="78" t="s">
        <v>14098</v>
      </c>
      <c r="AJ129" t="s">
        <v>14123</v>
      </c>
      <c r="AK129" t="s">
        <v>14099</v>
      </c>
      <c r="AL129" t="s">
        <v>14099</v>
      </c>
      <c r="AM129" t="s">
        <v>14188</v>
      </c>
      <c r="AN129" t="s">
        <v>14110</v>
      </c>
      <c r="AO129" t="s">
        <v>14110</v>
      </c>
      <c r="AQ129" t="s">
        <v>14163</v>
      </c>
      <c r="AR129" t="s">
        <v>14163</v>
      </c>
      <c r="AS129" t="s">
        <v>14098</v>
      </c>
      <c r="AT129" t="s">
        <v>14101</v>
      </c>
      <c r="AU129" t="s">
        <v>14101</v>
      </c>
      <c r="AV129" t="s">
        <v>14110</v>
      </c>
      <c r="AW129" t="s">
        <v>14239</v>
      </c>
      <c r="AX129" t="s">
        <v>14239</v>
      </c>
      <c r="AY129" t="s">
        <v>14122</v>
      </c>
      <c r="AZ129" t="s">
        <v>14231</v>
      </c>
      <c r="BB129" t="s">
        <v>14104</v>
      </c>
      <c r="BC129" t="s">
        <v>14129</v>
      </c>
      <c r="BD129" t="s">
        <v>14211</v>
      </c>
      <c r="BE129" t="s">
        <v>14211</v>
      </c>
      <c r="BF129" t="s">
        <v>14156</v>
      </c>
      <c r="BG129" t="s">
        <v>14156</v>
      </c>
      <c r="BH129" t="s">
        <v>14156</v>
      </c>
      <c r="BI129" t="s">
        <v>14106</v>
      </c>
      <c r="BJ129" t="s">
        <v>14195</v>
      </c>
      <c r="BK129" t="s">
        <v>14195</v>
      </c>
      <c r="BL129" t="s">
        <v>14107</v>
      </c>
      <c r="BM129" t="s">
        <v>14248</v>
      </c>
      <c r="BN129" t="s">
        <v>14248</v>
      </c>
      <c r="BO129" t="s">
        <v>14110</v>
      </c>
      <c r="BP129" t="s">
        <v>14110</v>
      </c>
      <c r="BQ129" t="s">
        <v>14110</v>
      </c>
      <c r="BR129" t="s">
        <v>14110</v>
      </c>
      <c r="BS129" t="s">
        <v>14110</v>
      </c>
      <c r="BT129" t="s">
        <v>14110</v>
      </c>
      <c r="BV129" t="s">
        <v>14110</v>
      </c>
      <c r="BW129" s="52"/>
    </row>
    <row r="130" spans="1:75">
      <c r="A130">
        <v>244</v>
      </c>
      <c r="B130">
        <v>2018</v>
      </c>
      <c r="C130" t="s">
        <v>44</v>
      </c>
      <c r="D130" t="s">
        <v>45</v>
      </c>
      <c r="E130" t="s">
        <v>646</v>
      </c>
      <c r="F130" t="s">
        <v>13796</v>
      </c>
      <c r="G130">
        <v>0</v>
      </c>
      <c r="H130" t="s">
        <v>14085</v>
      </c>
      <c r="I130">
        <v>3</v>
      </c>
      <c r="K130" t="s">
        <v>14085</v>
      </c>
      <c r="L130" t="s">
        <v>14086</v>
      </c>
      <c r="M130" t="s">
        <v>14110</v>
      </c>
      <c r="N130" t="s">
        <v>14361</v>
      </c>
      <c r="O130" t="s">
        <v>14088</v>
      </c>
      <c r="P130" t="s">
        <v>14186</v>
      </c>
      <c r="Q130" t="s">
        <v>14113</v>
      </c>
      <c r="R130" t="s">
        <v>14250</v>
      </c>
      <c r="S130" t="s">
        <v>14090</v>
      </c>
      <c r="T130" t="s">
        <v>14090</v>
      </c>
      <c r="U130" t="s">
        <v>14137</v>
      </c>
      <c r="V130" t="s">
        <v>14110</v>
      </c>
      <c r="W130" t="s">
        <v>14092</v>
      </c>
      <c r="X130" t="s">
        <v>14116</v>
      </c>
      <c r="Y130" t="s">
        <v>14117</v>
      </c>
      <c r="Z130" t="s">
        <v>14140</v>
      </c>
      <c r="AA130" t="s">
        <v>14110</v>
      </c>
      <c r="AB130" t="s">
        <v>14141</v>
      </c>
      <c r="AC130" t="s">
        <v>14141</v>
      </c>
      <c r="AD130" t="s">
        <v>14141</v>
      </c>
      <c r="AE130" t="s">
        <v>14093</v>
      </c>
      <c r="AF130" t="s">
        <v>14211</v>
      </c>
      <c r="AH130" t="s">
        <v>14097</v>
      </c>
      <c r="AI130" s="78" t="s">
        <v>14098</v>
      </c>
      <c r="AJ130" t="s">
        <v>14123</v>
      </c>
      <c r="AK130" t="s">
        <v>14162</v>
      </c>
      <c r="AL130" t="s">
        <v>14162</v>
      </c>
      <c r="AM130" t="s">
        <v>14188</v>
      </c>
      <c r="AN130" t="s">
        <v>14110</v>
      </c>
      <c r="AO130" t="s">
        <v>14110</v>
      </c>
      <c r="AQ130" t="s">
        <v>14213</v>
      </c>
      <c r="AR130" t="s">
        <v>14213</v>
      </c>
      <c r="AS130" t="s">
        <v>14098</v>
      </c>
      <c r="AT130" t="s">
        <v>14164</v>
      </c>
      <c r="AU130" t="s">
        <v>14164</v>
      </c>
      <c r="AV130" t="s">
        <v>14110</v>
      </c>
      <c r="AW130" t="s">
        <v>14102</v>
      </c>
      <c r="AX130" t="s">
        <v>14215</v>
      </c>
      <c r="AY130" t="s">
        <v>14122</v>
      </c>
      <c r="AZ130" t="s">
        <v>14103</v>
      </c>
      <c r="BA130" t="s">
        <v>14359</v>
      </c>
      <c r="BB130" t="s">
        <v>14104</v>
      </c>
      <c r="BC130" t="s">
        <v>14211</v>
      </c>
      <c r="BD130" t="s">
        <v>14211</v>
      </c>
      <c r="BE130" t="s">
        <v>14211</v>
      </c>
      <c r="BF130" t="s">
        <v>14156</v>
      </c>
      <c r="BG130" t="s">
        <v>14156</v>
      </c>
      <c r="BH130" t="s">
        <v>14156</v>
      </c>
      <c r="BI130" t="s">
        <v>14106</v>
      </c>
      <c r="BJ130" t="s">
        <v>14195</v>
      </c>
      <c r="BK130" t="s">
        <v>14195</v>
      </c>
      <c r="BL130" t="s">
        <v>14242</v>
      </c>
      <c r="BM130" t="s">
        <v>14248</v>
      </c>
      <c r="BN130" t="s">
        <v>14248</v>
      </c>
      <c r="BO130" t="s">
        <v>14110</v>
      </c>
      <c r="BP130" t="s">
        <v>14110</v>
      </c>
      <c r="BQ130" t="s">
        <v>14110</v>
      </c>
      <c r="BR130" t="s">
        <v>14110</v>
      </c>
      <c r="BS130" t="s">
        <v>14110</v>
      </c>
      <c r="BT130" t="s">
        <v>14110</v>
      </c>
      <c r="BU130" t="s">
        <v>14362</v>
      </c>
      <c r="BV130" t="s">
        <v>14087</v>
      </c>
      <c r="BW130" s="52"/>
    </row>
    <row r="131" spans="1:75">
      <c r="A131">
        <v>246</v>
      </c>
      <c r="B131">
        <v>2018</v>
      </c>
      <c r="C131" t="s">
        <v>146</v>
      </c>
      <c r="D131" t="s">
        <v>147</v>
      </c>
      <c r="E131" t="s">
        <v>639</v>
      </c>
      <c r="F131" t="s">
        <v>13798</v>
      </c>
      <c r="G131">
        <v>0</v>
      </c>
      <c r="H131" t="s">
        <v>14085</v>
      </c>
      <c r="I131">
        <v>3</v>
      </c>
      <c r="K131" t="s">
        <v>14085</v>
      </c>
      <c r="L131" t="s">
        <v>14086</v>
      </c>
      <c r="M131" t="s">
        <v>14087</v>
      </c>
      <c r="O131" t="s">
        <v>14088</v>
      </c>
      <c r="P131" t="s">
        <v>14112</v>
      </c>
      <c r="Q131" t="s">
        <v>14113</v>
      </c>
      <c r="R131" t="s">
        <v>14250</v>
      </c>
      <c r="S131" t="s">
        <v>14113</v>
      </c>
      <c r="T131" t="s">
        <v>14113</v>
      </c>
      <c r="U131" t="s">
        <v>14137</v>
      </c>
      <c r="V131" t="s">
        <v>14110</v>
      </c>
      <c r="W131" t="s">
        <v>14092</v>
      </c>
      <c r="X131" t="s">
        <v>14116</v>
      </c>
      <c r="Y131" t="s">
        <v>14139</v>
      </c>
      <c r="Z131" t="s">
        <v>14158</v>
      </c>
      <c r="AA131" t="s">
        <v>14110</v>
      </c>
      <c r="AB131" t="s">
        <v>14095</v>
      </c>
      <c r="AC131" t="s">
        <v>14141</v>
      </c>
      <c r="AD131" t="s">
        <v>14141</v>
      </c>
      <c r="AE131" t="s">
        <v>14093</v>
      </c>
      <c r="AF131" t="s">
        <v>14211</v>
      </c>
      <c r="AH131" t="s">
        <v>14097</v>
      </c>
      <c r="AI131" s="78" t="s">
        <v>14122</v>
      </c>
      <c r="AJ131" t="s">
        <v>14093</v>
      </c>
      <c r="AK131" t="s">
        <v>14099</v>
      </c>
      <c r="AL131" t="s">
        <v>14162</v>
      </c>
      <c r="AM131" t="s">
        <v>14201</v>
      </c>
      <c r="AN131" t="s">
        <v>14110</v>
      </c>
      <c r="AO131" t="s">
        <v>14110</v>
      </c>
      <c r="AQ131" t="s">
        <v>14100</v>
      </c>
      <c r="AR131" t="s">
        <v>14146</v>
      </c>
      <c r="AS131" t="s">
        <v>14122</v>
      </c>
      <c r="AT131" t="s">
        <v>14222</v>
      </c>
      <c r="AU131" t="s">
        <v>14222</v>
      </c>
      <c r="AV131" t="s">
        <v>14110</v>
      </c>
      <c r="AW131" t="s">
        <v>14102</v>
      </c>
      <c r="AX131" t="s">
        <v>14245</v>
      </c>
      <c r="AY131" t="s">
        <v>14122</v>
      </c>
      <c r="AZ131" t="s">
        <v>14149</v>
      </c>
      <c r="BB131" t="s">
        <v>14104</v>
      </c>
      <c r="BC131" t="s">
        <v>14211</v>
      </c>
      <c r="BD131" t="s">
        <v>14211</v>
      </c>
      <c r="BE131" t="s">
        <v>14211</v>
      </c>
      <c r="BF131" t="s">
        <v>14156</v>
      </c>
      <c r="BG131" t="s">
        <v>14156</v>
      </c>
      <c r="BH131" t="s">
        <v>14156</v>
      </c>
      <c r="BI131" t="s">
        <v>14106</v>
      </c>
      <c r="BJ131" t="s">
        <v>14195</v>
      </c>
      <c r="BK131" t="s">
        <v>14195</v>
      </c>
      <c r="BL131" t="s">
        <v>14132</v>
      </c>
      <c r="BM131" t="s">
        <v>14248</v>
      </c>
      <c r="BN131" t="s">
        <v>14248</v>
      </c>
      <c r="BO131" t="s">
        <v>14110</v>
      </c>
      <c r="BP131" t="s">
        <v>14110</v>
      </c>
      <c r="BQ131" t="s">
        <v>14110</v>
      </c>
      <c r="BR131" t="s">
        <v>14110</v>
      </c>
      <c r="BS131" t="s">
        <v>14110</v>
      </c>
      <c r="BT131" t="s">
        <v>14110</v>
      </c>
      <c r="BV131" t="s">
        <v>14110</v>
      </c>
      <c r="BW131" s="52"/>
    </row>
    <row r="132" spans="1:75">
      <c r="A132">
        <v>247</v>
      </c>
      <c r="B132">
        <v>2018</v>
      </c>
      <c r="C132" t="s">
        <v>150</v>
      </c>
      <c r="D132" t="s">
        <v>151</v>
      </c>
      <c r="E132" t="s">
        <v>639</v>
      </c>
      <c r="F132" t="s">
        <v>13799</v>
      </c>
      <c r="G132">
        <v>0</v>
      </c>
      <c r="H132" t="s">
        <v>14085</v>
      </c>
      <c r="I132">
        <v>62</v>
      </c>
      <c r="K132" t="s">
        <v>14085</v>
      </c>
      <c r="L132" t="s">
        <v>14109</v>
      </c>
      <c r="M132" t="s">
        <v>14110</v>
      </c>
      <c r="O132" t="s">
        <v>14088</v>
      </c>
      <c r="P132" t="s">
        <v>14112</v>
      </c>
      <c r="Q132" t="s">
        <v>14090</v>
      </c>
      <c r="R132" t="s">
        <v>14250</v>
      </c>
      <c r="S132" t="s">
        <v>14090</v>
      </c>
      <c r="T132" t="s">
        <v>14090</v>
      </c>
      <c r="U132" t="s">
        <v>14114</v>
      </c>
      <c r="V132" t="s">
        <v>14087</v>
      </c>
      <c r="W132" t="s">
        <v>14092</v>
      </c>
      <c r="X132" t="s">
        <v>14116</v>
      </c>
      <c r="Y132" t="s">
        <v>14117</v>
      </c>
      <c r="Z132" t="s">
        <v>14140</v>
      </c>
      <c r="AA132" t="s">
        <v>14110</v>
      </c>
      <c r="AB132" t="s">
        <v>14118</v>
      </c>
      <c r="AC132" t="s">
        <v>14141</v>
      </c>
      <c r="AD132" t="s">
        <v>14141</v>
      </c>
      <c r="AE132" t="s">
        <v>14093</v>
      </c>
      <c r="AF132" t="s">
        <v>14211</v>
      </c>
      <c r="AH132" t="s">
        <v>14097</v>
      </c>
      <c r="AI132" s="78" t="s">
        <v>14098</v>
      </c>
      <c r="AJ132" t="s">
        <v>14123</v>
      </c>
      <c r="AK132" t="s">
        <v>14124</v>
      </c>
      <c r="AL132" t="s">
        <v>14124</v>
      </c>
      <c r="AM132" t="s">
        <v>14188</v>
      </c>
      <c r="AN132" t="s">
        <v>14110</v>
      </c>
      <c r="AO132" t="s">
        <v>14110</v>
      </c>
      <c r="AQ132" t="s">
        <v>14163</v>
      </c>
      <c r="AR132" t="s">
        <v>14163</v>
      </c>
      <c r="AS132" t="s">
        <v>14098</v>
      </c>
      <c r="AT132" t="s">
        <v>14203</v>
      </c>
      <c r="AU132" t="s">
        <v>14203</v>
      </c>
      <c r="AV132" t="s">
        <v>14087</v>
      </c>
      <c r="AW132" t="s">
        <v>14254</v>
      </c>
      <c r="AX132" t="s">
        <v>14254</v>
      </c>
      <c r="AY132" t="s">
        <v>14238</v>
      </c>
      <c r="AZ132" t="s">
        <v>14103</v>
      </c>
      <c r="BB132" t="s">
        <v>14104</v>
      </c>
      <c r="BC132" t="s">
        <v>14193</v>
      </c>
      <c r="BD132" t="s">
        <v>14211</v>
      </c>
      <c r="BE132" t="s">
        <v>14211</v>
      </c>
      <c r="BF132" t="s">
        <v>14105</v>
      </c>
      <c r="BG132" t="s">
        <v>14156</v>
      </c>
      <c r="BH132" t="s">
        <v>14156</v>
      </c>
      <c r="BI132" t="s">
        <v>14106</v>
      </c>
      <c r="BJ132" t="s">
        <v>14131</v>
      </c>
      <c r="BK132" t="s">
        <v>14195</v>
      </c>
      <c r="BL132" t="s">
        <v>14242</v>
      </c>
      <c r="BM132" t="s">
        <v>14248</v>
      </c>
      <c r="BN132" t="s">
        <v>14248</v>
      </c>
      <c r="BO132" t="s">
        <v>14110</v>
      </c>
      <c r="BP132" t="s">
        <v>14110</v>
      </c>
      <c r="BQ132" t="s">
        <v>14110</v>
      </c>
      <c r="BR132" t="s">
        <v>14110</v>
      </c>
      <c r="BS132" t="s">
        <v>14110</v>
      </c>
      <c r="BT132" t="s">
        <v>14110</v>
      </c>
      <c r="BV132" t="s">
        <v>14110</v>
      </c>
      <c r="BW132" s="52"/>
    </row>
    <row r="133" spans="1:75">
      <c r="A133">
        <v>248</v>
      </c>
      <c r="B133">
        <v>2018</v>
      </c>
      <c r="C133" t="s">
        <v>172</v>
      </c>
      <c r="D133" t="s">
        <v>173</v>
      </c>
      <c r="E133" t="s">
        <v>639</v>
      </c>
      <c r="F133" t="s">
        <v>13800</v>
      </c>
      <c r="G133">
        <v>0</v>
      </c>
      <c r="H133" t="s">
        <v>14085</v>
      </c>
      <c r="I133">
        <v>3</v>
      </c>
      <c r="K133" t="s">
        <v>14085</v>
      </c>
      <c r="L133" t="s">
        <v>14155</v>
      </c>
      <c r="M133" t="s">
        <v>14250</v>
      </c>
      <c r="O133" t="s">
        <v>14088</v>
      </c>
      <c r="P133" t="s">
        <v>14156</v>
      </c>
      <c r="Q133" t="s">
        <v>14113</v>
      </c>
      <c r="R133" t="s">
        <v>14250</v>
      </c>
      <c r="S133" t="s">
        <v>14113</v>
      </c>
      <c r="T133" t="s">
        <v>14090</v>
      </c>
      <c r="U133" t="s">
        <v>14137</v>
      </c>
      <c r="V133" t="s">
        <v>14110</v>
      </c>
      <c r="W133" t="s">
        <v>14092</v>
      </c>
      <c r="X133" t="s">
        <v>14116</v>
      </c>
      <c r="Y133" t="s">
        <v>14093</v>
      </c>
      <c r="Z133" t="s">
        <v>14094</v>
      </c>
      <c r="AA133" t="s">
        <v>14110</v>
      </c>
      <c r="AB133" t="s">
        <v>14118</v>
      </c>
      <c r="AC133" t="s">
        <v>14141</v>
      </c>
      <c r="AD133" t="s">
        <v>14141</v>
      </c>
      <c r="AE133" t="s">
        <v>14093</v>
      </c>
      <c r="AF133" t="s">
        <v>14211</v>
      </c>
      <c r="AH133" t="s">
        <v>14097</v>
      </c>
      <c r="AI133" s="78" t="s">
        <v>14098</v>
      </c>
      <c r="AJ133" t="s">
        <v>14123</v>
      </c>
      <c r="AK133" t="s">
        <v>14099</v>
      </c>
      <c r="AL133" t="s">
        <v>14099</v>
      </c>
      <c r="AM133" t="s">
        <v>14099</v>
      </c>
      <c r="AN133" t="s">
        <v>14110</v>
      </c>
      <c r="AO133" t="s">
        <v>14110</v>
      </c>
      <c r="AQ133" t="s">
        <v>14100</v>
      </c>
      <c r="AR133" t="s">
        <v>14100</v>
      </c>
      <c r="AS133" t="s">
        <v>14098</v>
      </c>
      <c r="AT133" t="s">
        <v>14250</v>
      </c>
      <c r="AU133" t="s">
        <v>14250</v>
      </c>
      <c r="AV133" t="s">
        <v>14250</v>
      </c>
      <c r="AW133" t="s">
        <v>14148</v>
      </c>
      <c r="AX133" t="s">
        <v>14102</v>
      </c>
      <c r="AY133" t="s">
        <v>14122</v>
      </c>
      <c r="AZ133" t="s">
        <v>14103</v>
      </c>
      <c r="BB133" t="s">
        <v>14104</v>
      </c>
      <c r="BC133" t="s">
        <v>14211</v>
      </c>
      <c r="BD133" t="s">
        <v>14211</v>
      </c>
      <c r="BE133" t="s">
        <v>14211</v>
      </c>
      <c r="BF133" t="s">
        <v>14156</v>
      </c>
      <c r="BG133" t="s">
        <v>14156</v>
      </c>
      <c r="BH133" t="s">
        <v>14156</v>
      </c>
      <c r="BI133" t="s">
        <v>14106</v>
      </c>
      <c r="BJ133" t="s">
        <v>14195</v>
      </c>
      <c r="BK133" t="s">
        <v>14195</v>
      </c>
      <c r="BL133" t="s">
        <v>14225</v>
      </c>
      <c r="BM133" t="s">
        <v>14153</v>
      </c>
      <c r="BN133" t="s">
        <v>14248</v>
      </c>
      <c r="BO133" t="s">
        <v>14110</v>
      </c>
      <c r="BP133" t="s">
        <v>14110</v>
      </c>
      <c r="BQ133" t="s">
        <v>14110</v>
      </c>
      <c r="BR133" t="s">
        <v>14110</v>
      </c>
      <c r="BS133" t="s">
        <v>14110</v>
      </c>
      <c r="BT133" t="s">
        <v>14110</v>
      </c>
      <c r="BV133" t="s">
        <v>14110</v>
      </c>
      <c r="BW133" s="52"/>
    </row>
    <row r="134" spans="1:75">
      <c r="A134">
        <v>249</v>
      </c>
      <c r="B134">
        <v>2018</v>
      </c>
      <c r="C134" t="s">
        <v>211</v>
      </c>
      <c r="D134" t="s">
        <v>212</v>
      </c>
      <c r="E134" t="s">
        <v>13801</v>
      </c>
      <c r="F134" t="s">
        <v>13802</v>
      </c>
      <c r="G134">
        <v>0</v>
      </c>
      <c r="H134" t="s">
        <v>14085</v>
      </c>
      <c r="I134">
        <v>6</v>
      </c>
      <c r="K134" t="s">
        <v>14108</v>
      </c>
      <c r="L134" t="s">
        <v>14171</v>
      </c>
      <c r="M134" t="s">
        <v>14250</v>
      </c>
      <c r="O134" t="s">
        <v>14111</v>
      </c>
      <c r="P134" t="s">
        <v>14156</v>
      </c>
      <c r="Q134" t="s">
        <v>14090</v>
      </c>
      <c r="R134" t="s">
        <v>14250</v>
      </c>
      <c r="S134" t="s">
        <v>14090</v>
      </c>
      <c r="T134" t="s">
        <v>14090</v>
      </c>
      <c r="U134" t="s">
        <v>14137</v>
      </c>
      <c r="V134" t="s">
        <v>14110</v>
      </c>
      <c r="W134" t="s">
        <v>14092</v>
      </c>
      <c r="X134" t="s">
        <v>14116</v>
      </c>
      <c r="Y134" t="s">
        <v>14093</v>
      </c>
      <c r="Z134" t="s">
        <v>14094</v>
      </c>
      <c r="AA134" t="s">
        <v>14110</v>
      </c>
      <c r="AB134" t="s">
        <v>14118</v>
      </c>
      <c r="AC134" t="s">
        <v>14141</v>
      </c>
      <c r="AD134" t="s">
        <v>14141</v>
      </c>
      <c r="AE134" t="s">
        <v>14093</v>
      </c>
      <c r="AF134" t="s">
        <v>14211</v>
      </c>
      <c r="AH134" t="s">
        <v>14097</v>
      </c>
      <c r="AI134" s="78" t="s">
        <v>14122</v>
      </c>
      <c r="AJ134" t="s">
        <v>14123</v>
      </c>
      <c r="AK134" t="s">
        <v>14099</v>
      </c>
      <c r="AL134" t="s">
        <v>14099</v>
      </c>
      <c r="AM134" t="s">
        <v>14099</v>
      </c>
      <c r="AN134" t="s">
        <v>14110</v>
      </c>
      <c r="AO134" t="s">
        <v>14110</v>
      </c>
      <c r="AQ134" t="s">
        <v>14125</v>
      </c>
      <c r="AR134" t="s">
        <v>14100</v>
      </c>
      <c r="AS134" t="s">
        <v>14122</v>
      </c>
      <c r="AT134" t="s">
        <v>14250</v>
      </c>
      <c r="AU134" t="s">
        <v>14250</v>
      </c>
      <c r="AV134" t="s">
        <v>14250</v>
      </c>
      <c r="AW134" t="s">
        <v>14102</v>
      </c>
      <c r="AX134" t="s">
        <v>14102</v>
      </c>
      <c r="AY134" t="s">
        <v>14122</v>
      </c>
      <c r="AZ134" t="s">
        <v>14103</v>
      </c>
      <c r="BB134" t="s">
        <v>14104</v>
      </c>
      <c r="BC134" t="s">
        <v>14193</v>
      </c>
      <c r="BD134" t="s">
        <v>14181</v>
      </c>
      <c r="BE134" t="s">
        <v>14211</v>
      </c>
      <c r="BF134" t="s">
        <v>14105</v>
      </c>
      <c r="BG134" t="s">
        <v>14241</v>
      </c>
      <c r="BH134" t="s">
        <v>14156</v>
      </c>
      <c r="BI134" t="s">
        <v>14152</v>
      </c>
      <c r="BJ134" t="s">
        <v>14195</v>
      </c>
      <c r="BK134" t="s">
        <v>14195</v>
      </c>
      <c r="BL134" t="s">
        <v>14225</v>
      </c>
      <c r="BM134" t="s">
        <v>14107</v>
      </c>
      <c r="BN134" t="s">
        <v>14248</v>
      </c>
      <c r="BO134" t="s">
        <v>14110</v>
      </c>
      <c r="BP134" t="s">
        <v>14110</v>
      </c>
      <c r="BQ134" t="s">
        <v>14110</v>
      </c>
      <c r="BR134" t="s">
        <v>14110</v>
      </c>
      <c r="BS134" t="s">
        <v>14110</v>
      </c>
      <c r="BT134" t="s">
        <v>14110</v>
      </c>
      <c r="BU134" t="s">
        <v>14363</v>
      </c>
      <c r="BV134" t="s">
        <v>14110</v>
      </c>
      <c r="BW134" s="52"/>
    </row>
    <row r="135" spans="1:75">
      <c r="A135">
        <v>250</v>
      </c>
      <c r="B135">
        <v>2018</v>
      </c>
      <c r="C135" t="s">
        <v>222</v>
      </c>
      <c r="D135" t="s">
        <v>223</v>
      </c>
      <c r="E135" t="s">
        <v>639</v>
      </c>
      <c r="F135" t="s">
        <v>13803</v>
      </c>
      <c r="G135">
        <v>0</v>
      </c>
      <c r="H135" t="s">
        <v>14085</v>
      </c>
      <c r="I135">
        <v>6</v>
      </c>
      <c r="K135" t="s">
        <v>14085</v>
      </c>
      <c r="L135" t="s">
        <v>14155</v>
      </c>
      <c r="M135" t="s">
        <v>14250</v>
      </c>
      <c r="O135" t="s">
        <v>14088</v>
      </c>
      <c r="P135" t="s">
        <v>14112</v>
      </c>
      <c r="Q135" t="s">
        <v>14090</v>
      </c>
      <c r="R135" t="s">
        <v>14250</v>
      </c>
      <c r="S135" t="s">
        <v>14090</v>
      </c>
      <c r="T135" t="s">
        <v>14090</v>
      </c>
      <c r="U135" t="s">
        <v>14137</v>
      </c>
      <c r="V135" t="s">
        <v>14110</v>
      </c>
      <c r="W135" t="s">
        <v>14092</v>
      </c>
      <c r="X135" t="s">
        <v>14116</v>
      </c>
      <c r="Y135" t="s">
        <v>14117</v>
      </c>
      <c r="Z135" t="s">
        <v>14140</v>
      </c>
      <c r="AA135" t="s">
        <v>14110</v>
      </c>
      <c r="AB135" t="s">
        <v>14095</v>
      </c>
      <c r="AC135" t="s">
        <v>14141</v>
      </c>
      <c r="AD135" t="s">
        <v>14141</v>
      </c>
      <c r="AE135" t="s">
        <v>14093</v>
      </c>
      <c r="AF135" t="s">
        <v>14096</v>
      </c>
      <c r="AH135" t="s">
        <v>14097</v>
      </c>
      <c r="AI135" s="78" t="s">
        <v>14098</v>
      </c>
      <c r="AJ135" t="s">
        <v>14123</v>
      </c>
      <c r="AK135" t="s">
        <v>14099</v>
      </c>
      <c r="AL135" t="s">
        <v>14099</v>
      </c>
      <c r="AM135" t="s">
        <v>14188</v>
      </c>
      <c r="AN135" t="s">
        <v>14110</v>
      </c>
      <c r="AO135" t="s">
        <v>14110</v>
      </c>
      <c r="AQ135" t="s">
        <v>14221</v>
      </c>
      <c r="AR135" t="s">
        <v>14100</v>
      </c>
      <c r="AS135" t="s">
        <v>14254</v>
      </c>
      <c r="AT135" t="s">
        <v>14250</v>
      </c>
      <c r="AU135" t="s">
        <v>14250</v>
      </c>
      <c r="AV135" t="s">
        <v>14250</v>
      </c>
      <c r="AW135" t="s">
        <v>14239</v>
      </c>
      <c r="AX135" t="s">
        <v>14215</v>
      </c>
      <c r="AY135" t="s">
        <v>14122</v>
      </c>
      <c r="AZ135" t="s">
        <v>14215</v>
      </c>
      <c r="BA135" t="s">
        <v>14364</v>
      </c>
      <c r="BB135" t="s">
        <v>14104</v>
      </c>
      <c r="BC135" t="s">
        <v>14193</v>
      </c>
      <c r="BD135" t="s">
        <v>14211</v>
      </c>
      <c r="BE135" t="s">
        <v>14211</v>
      </c>
      <c r="BF135" t="s">
        <v>14167</v>
      </c>
      <c r="BG135" t="s">
        <v>14105</v>
      </c>
      <c r="BH135" t="s">
        <v>14207</v>
      </c>
      <c r="BI135" t="s">
        <v>14106</v>
      </c>
      <c r="BJ135" t="s">
        <v>14131</v>
      </c>
      <c r="BK135" t="s">
        <v>14195</v>
      </c>
      <c r="BL135" t="s">
        <v>14242</v>
      </c>
      <c r="BM135" t="s">
        <v>14153</v>
      </c>
      <c r="BN135" t="s">
        <v>14248</v>
      </c>
      <c r="BO135" t="s">
        <v>14110</v>
      </c>
      <c r="BP135" t="s">
        <v>14110</v>
      </c>
      <c r="BQ135" t="s">
        <v>14110</v>
      </c>
      <c r="BR135" t="s">
        <v>14110</v>
      </c>
      <c r="BS135" t="s">
        <v>14110</v>
      </c>
      <c r="BT135" t="s">
        <v>14110</v>
      </c>
      <c r="BV135" t="s">
        <v>14110</v>
      </c>
      <c r="BW135" s="52"/>
    </row>
    <row r="136" spans="1:75">
      <c r="A136">
        <v>251</v>
      </c>
      <c r="B136">
        <v>2018</v>
      </c>
      <c r="C136" t="s">
        <v>295</v>
      </c>
      <c r="D136" t="s">
        <v>296</v>
      </c>
      <c r="E136" t="s">
        <v>639</v>
      </c>
      <c r="F136" t="s">
        <v>13804</v>
      </c>
      <c r="G136">
        <v>0</v>
      </c>
      <c r="H136" t="s">
        <v>14085</v>
      </c>
      <c r="I136">
        <v>8</v>
      </c>
      <c r="K136" t="s">
        <v>14154</v>
      </c>
      <c r="L136" t="s">
        <v>14171</v>
      </c>
      <c r="M136" t="s">
        <v>14250</v>
      </c>
      <c r="O136" t="s">
        <v>14111</v>
      </c>
      <c r="P136" t="s">
        <v>14156</v>
      </c>
      <c r="Q136" t="s">
        <v>14090</v>
      </c>
      <c r="R136" t="s">
        <v>14250</v>
      </c>
      <c r="S136" t="s">
        <v>14090</v>
      </c>
      <c r="T136" t="s">
        <v>14090</v>
      </c>
      <c r="U136" t="s">
        <v>14137</v>
      </c>
      <c r="V136" t="s">
        <v>14110</v>
      </c>
      <c r="W136" t="s">
        <v>14092</v>
      </c>
      <c r="X136" t="s">
        <v>14091</v>
      </c>
      <c r="Y136" t="s">
        <v>14093</v>
      </c>
      <c r="Z136" t="s">
        <v>14140</v>
      </c>
      <c r="AA136" t="s">
        <v>14110</v>
      </c>
      <c r="AB136" t="s">
        <v>14095</v>
      </c>
      <c r="AC136" t="s">
        <v>14141</v>
      </c>
      <c r="AD136" t="s">
        <v>14141</v>
      </c>
      <c r="AE136" t="s">
        <v>14093</v>
      </c>
      <c r="AF136" t="s">
        <v>14228</v>
      </c>
      <c r="AH136" t="s">
        <v>14097</v>
      </c>
      <c r="AI136" s="78" t="s">
        <v>14098</v>
      </c>
      <c r="AJ136" t="s">
        <v>14123</v>
      </c>
      <c r="AK136" t="s">
        <v>14099</v>
      </c>
      <c r="AL136" t="s">
        <v>14099</v>
      </c>
      <c r="AM136" t="s">
        <v>14188</v>
      </c>
      <c r="AN136" t="s">
        <v>14110</v>
      </c>
      <c r="AO136" t="s">
        <v>14110</v>
      </c>
      <c r="AQ136" t="s">
        <v>14100</v>
      </c>
      <c r="AR136" t="s">
        <v>14100</v>
      </c>
      <c r="AS136" t="s">
        <v>14098</v>
      </c>
      <c r="AT136" t="s">
        <v>14250</v>
      </c>
      <c r="AU136" t="s">
        <v>14250</v>
      </c>
      <c r="AV136" t="s">
        <v>14250</v>
      </c>
      <c r="AW136" t="s">
        <v>14102</v>
      </c>
      <c r="AX136" t="s">
        <v>14215</v>
      </c>
      <c r="AY136" t="s">
        <v>14122</v>
      </c>
      <c r="AZ136" t="s">
        <v>14103</v>
      </c>
      <c r="BB136" t="s">
        <v>14104</v>
      </c>
      <c r="BC136" t="s">
        <v>14211</v>
      </c>
      <c r="BD136" t="s">
        <v>14211</v>
      </c>
      <c r="BE136" t="s">
        <v>14211</v>
      </c>
      <c r="BF136" t="s">
        <v>14156</v>
      </c>
      <c r="BG136" t="s">
        <v>14156</v>
      </c>
      <c r="BH136" t="s">
        <v>14156</v>
      </c>
      <c r="BI136" t="s">
        <v>14106</v>
      </c>
      <c r="BJ136" t="s">
        <v>14131</v>
      </c>
      <c r="BK136" t="s">
        <v>14195</v>
      </c>
      <c r="BL136" t="s">
        <v>14107</v>
      </c>
      <c r="BM136" t="s">
        <v>14248</v>
      </c>
      <c r="BN136" t="s">
        <v>14248</v>
      </c>
      <c r="BO136" t="s">
        <v>14110</v>
      </c>
      <c r="BP136" t="s">
        <v>14110</v>
      </c>
      <c r="BQ136" t="s">
        <v>14110</v>
      </c>
      <c r="BR136" t="s">
        <v>14110</v>
      </c>
      <c r="BS136" t="s">
        <v>14110</v>
      </c>
      <c r="BT136" t="s">
        <v>14110</v>
      </c>
      <c r="BV136" t="s">
        <v>14110</v>
      </c>
      <c r="BW136" s="52"/>
    </row>
    <row r="137" spans="1:75">
      <c r="H137" t="s">
        <v>14108</v>
      </c>
      <c r="I137">
        <v>24</v>
      </c>
      <c r="K137" t="s">
        <v>14085</v>
      </c>
      <c r="L137" t="s">
        <v>14171</v>
      </c>
      <c r="M137" t="s">
        <v>14250</v>
      </c>
      <c r="O137" t="s">
        <v>14088</v>
      </c>
      <c r="P137" t="s">
        <v>14112</v>
      </c>
      <c r="Q137" t="s">
        <v>14090</v>
      </c>
      <c r="R137" t="s">
        <v>14250</v>
      </c>
      <c r="S137" t="s">
        <v>14090</v>
      </c>
      <c r="T137" t="s">
        <v>14090</v>
      </c>
      <c r="U137" t="s">
        <v>14137</v>
      </c>
      <c r="V137" t="s">
        <v>14110</v>
      </c>
      <c r="W137" t="s">
        <v>14138</v>
      </c>
      <c r="X137" t="s">
        <v>14116</v>
      </c>
      <c r="Y137" t="s">
        <v>14093</v>
      </c>
      <c r="Z137" t="s">
        <v>14140</v>
      </c>
      <c r="AA137" t="s">
        <v>14110</v>
      </c>
      <c r="AB137" t="s">
        <v>14095</v>
      </c>
      <c r="AC137" t="s">
        <v>14118</v>
      </c>
      <c r="AD137" t="s">
        <v>14141</v>
      </c>
      <c r="AE137" t="s">
        <v>14093</v>
      </c>
      <c r="AF137" t="s">
        <v>14187</v>
      </c>
      <c r="AH137" t="s">
        <v>14097</v>
      </c>
      <c r="AI137" s="78" t="s">
        <v>14098</v>
      </c>
      <c r="AJ137" t="s">
        <v>14144</v>
      </c>
      <c r="AK137" t="s">
        <v>14099</v>
      </c>
      <c r="AL137" t="s">
        <v>14099</v>
      </c>
      <c r="AM137" t="s">
        <v>14188</v>
      </c>
      <c r="AN137" t="s">
        <v>14110</v>
      </c>
      <c r="AO137" t="s">
        <v>14110</v>
      </c>
      <c r="AQ137" t="s">
        <v>14100</v>
      </c>
      <c r="AR137" t="s">
        <v>14100</v>
      </c>
      <c r="AS137" t="s">
        <v>14238</v>
      </c>
      <c r="AT137" t="s">
        <v>14250</v>
      </c>
      <c r="AU137" t="s">
        <v>14250</v>
      </c>
      <c r="AV137" t="s">
        <v>14250</v>
      </c>
      <c r="AW137" t="s">
        <v>14102</v>
      </c>
      <c r="AX137" t="s">
        <v>14102</v>
      </c>
      <c r="AY137" t="s">
        <v>14098</v>
      </c>
      <c r="AZ137" t="s">
        <v>14103</v>
      </c>
      <c r="BB137" t="s">
        <v>14104</v>
      </c>
      <c r="BC137" t="s">
        <v>14211</v>
      </c>
      <c r="BD137" t="s">
        <v>14211</v>
      </c>
      <c r="BE137" t="s">
        <v>14211</v>
      </c>
      <c r="BF137" t="s">
        <v>14156</v>
      </c>
      <c r="BG137" t="s">
        <v>14156</v>
      </c>
      <c r="BH137" t="s">
        <v>14156</v>
      </c>
      <c r="BI137" t="s">
        <v>14106</v>
      </c>
      <c r="BJ137" t="s">
        <v>14131</v>
      </c>
      <c r="BK137" t="s">
        <v>14195</v>
      </c>
      <c r="BL137" t="s">
        <v>14208</v>
      </c>
      <c r="BM137" t="s">
        <v>14248</v>
      </c>
      <c r="BN137" t="s">
        <v>14248</v>
      </c>
      <c r="BO137" t="s">
        <v>14110</v>
      </c>
      <c r="BP137" t="s">
        <v>14110</v>
      </c>
      <c r="BQ137" t="s">
        <v>14110</v>
      </c>
      <c r="BR137" t="s">
        <v>14110</v>
      </c>
      <c r="BS137" t="s">
        <v>14110</v>
      </c>
      <c r="BT137" t="s">
        <v>14110</v>
      </c>
      <c r="BV137" t="s">
        <v>14110</v>
      </c>
      <c r="BW137" s="52"/>
    </row>
    <row r="138" spans="1:75">
      <c r="A138">
        <v>253</v>
      </c>
      <c r="B138">
        <v>2018</v>
      </c>
      <c r="C138" t="s">
        <v>345</v>
      </c>
      <c r="D138" t="s">
        <v>346</v>
      </c>
      <c r="E138" t="s">
        <v>858</v>
      </c>
      <c r="F138" t="s">
        <v>13806</v>
      </c>
      <c r="G138">
        <v>0</v>
      </c>
      <c r="H138" t="s">
        <v>14085</v>
      </c>
      <c r="I138">
        <v>10</v>
      </c>
      <c r="J138">
        <v>11</v>
      </c>
      <c r="K138" t="s">
        <v>14133</v>
      </c>
      <c r="L138" t="s">
        <v>14171</v>
      </c>
      <c r="M138" t="s">
        <v>14250</v>
      </c>
      <c r="O138" t="s">
        <v>14111</v>
      </c>
      <c r="P138" t="s">
        <v>14156</v>
      </c>
      <c r="Q138" t="s">
        <v>14113</v>
      </c>
      <c r="R138" t="s">
        <v>14250</v>
      </c>
      <c r="S138" t="s">
        <v>14090</v>
      </c>
      <c r="T138" t="s">
        <v>14090</v>
      </c>
      <c r="U138" t="s">
        <v>14137</v>
      </c>
      <c r="V138" t="s">
        <v>14087</v>
      </c>
      <c r="W138" t="s">
        <v>14092</v>
      </c>
      <c r="X138" t="s">
        <v>14116</v>
      </c>
      <c r="Y138" t="s">
        <v>14093</v>
      </c>
      <c r="Z138" t="s">
        <v>14094</v>
      </c>
      <c r="AA138" t="s">
        <v>14110</v>
      </c>
      <c r="AB138" t="s">
        <v>14118</v>
      </c>
      <c r="AC138" t="s">
        <v>14141</v>
      </c>
      <c r="AD138" t="s">
        <v>14095</v>
      </c>
      <c r="AE138" t="s">
        <v>14093</v>
      </c>
      <c r="AF138" t="s">
        <v>14176</v>
      </c>
      <c r="AH138" t="s">
        <v>14097</v>
      </c>
      <c r="AI138" s="78" t="s">
        <v>14122</v>
      </c>
      <c r="AJ138" t="s">
        <v>14123</v>
      </c>
      <c r="AK138" t="s">
        <v>14099</v>
      </c>
      <c r="AL138" t="s">
        <v>14220</v>
      </c>
      <c r="AM138" t="s">
        <v>14099</v>
      </c>
      <c r="AN138" t="s">
        <v>14110</v>
      </c>
      <c r="AO138" t="s">
        <v>14110</v>
      </c>
      <c r="AQ138" t="s">
        <v>14125</v>
      </c>
      <c r="AR138" t="s">
        <v>14100</v>
      </c>
      <c r="AS138" t="s">
        <v>14122</v>
      </c>
      <c r="AT138" t="s">
        <v>14250</v>
      </c>
      <c r="AU138" t="s">
        <v>14250</v>
      </c>
      <c r="AV138" t="s">
        <v>14250</v>
      </c>
      <c r="AW138" t="s">
        <v>14102</v>
      </c>
      <c r="AX138" t="s">
        <v>14215</v>
      </c>
      <c r="AY138" t="s">
        <v>14122</v>
      </c>
      <c r="AZ138" t="s">
        <v>14215</v>
      </c>
      <c r="BB138" t="s">
        <v>14104</v>
      </c>
      <c r="BC138" t="s">
        <v>14211</v>
      </c>
      <c r="BD138" t="s">
        <v>14211</v>
      </c>
      <c r="BE138" t="s">
        <v>14211</v>
      </c>
      <c r="BF138" t="s">
        <v>14156</v>
      </c>
      <c r="BG138" t="s">
        <v>14156</v>
      </c>
      <c r="BH138" t="s">
        <v>14156</v>
      </c>
      <c r="BI138" t="s">
        <v>14106</v>
      </c>
      <c r="BJ138" t="s">
        <v>14131</v>
      </c>
      <c r="BK138" t="s">
        <v>14195</v>
      </c>
      <c r="BL138" t="s">
        <v>14107</v>
      </c>
      <c r="BM138" t="s">
        <v>14132</v>
      </c>
      <c r="BN138" t="s">
        <v>14225</v>
      </c>
      <c r="BO138" t="s">
        <v>14110</v>
      </c>
      <c r="BP138" t="s">
        <v>14110</v>
      </c>
      <c r="BQ138" t="s">
        <v>14110</v>
      </c>
      <c r="BR138" t="s">
        <v>14110</v>
      </c>
      <c r="BS138" t="s">
        <v>14110</v>
      </c>
      <c r="BT138" t="s">
        <v>14110</v>
      </c>
      <c r="BV138" t="s">
        <v>14110</v>
      </c>
      <c r="BW138" s="52"/>
    </row>
    <row r="139" spans="1:75">
      <c r="H139" t="s">
        <v>14108</v>
      </c>
      <c r="I139">
        <v>9</v>
      </c>
      <c r="K139" t="s">
        <v>14108</v>
      </c>
      <c r="L139" t="s">
        <v>14171</v>
      </c>
      <c r="M139" t="s">
        <v>14250</v>
      </c>
      <c r="O139" t="s">
        <v>14111</v>
      </c>
      <c r="P139" t="s">
        <v>14156</v>
      </c>
      <c r="Q139" t="s">
        <v>14113</v>
      </c>
      <c r="R139" t="s">
        <v>14250</v>
      </c>
      <c r="S139" t="s">
        <v>14090</v>
      </c>
      <c r="T139" t="s">
        <v>14090</v>
      </c>
      <c r="U139" t="s">
        <v>14137</v>
      </c>
      <c r="V139" t="s">
        <v>14110</v>
      </c>
      <c r="W139" t="s">
        <v>14092</v>
      </c>
      <c r="X139" t="s">
        <v>14116</v>
      </c>
      <c r="Y139" t="s">
        <v>14093</v>
      </c>
      <c r="Z139" t="s">
        <v>14094</v>
      </c>
      <c r="AA139" t="s">
        <v>14110</v>
      </c>
      <c r="AB139" t="s">
        <v>14118</v>
      </c>
      <c r="AC139" t="s">
        <v>14141</v>
      </c>
      <c r="AD139" t="s">
        <v>14141</v>
      </c>
      <c r="AE139" t="s">
        <v>14093</v>
      </c>
      <c r="AF139" t="s">
        <v>14176</v>
      </c>
      <c r="AH139" t="s">
        <v>14097</v>
      </c>
      <c r="AI139" s="78" t="s">
        <v>14122</v>
      </c>
      <c r="AJ139" t="s">
        <v>14123</v>
      </c>
      <c r="AK139" t="s">
        <v>14099</v>
      </c>
      <c r="AL139" t="s">
        <v>14220</v>
      </c>
      <c r="AM139" t="s">
        <v>14099</v>
      </c>
      <c r="AN139" t="s">
        <v>14110</v>
      </c>
      <c r="AO139" t="s">
        <v>14110</v>
      </c>
      <c r="AQ139" t="s">
        <v>14125</v>
      </c>
      <c r="AR139" t="s">
        <v>14100</v>
      </c>
      <c r="AS139" t="s">
        <v>14122</v>
      </c>
      <c r="AT139" t="s">
        <v>14250</v>
      </c>
      <c r="AU139" t="s">
        <v>14250</v>
      </c>
      <c r="AV139" t="s">
        <v>14250</v>
      </c>
      <c r="AW139" t="s">
        <v>14102</v>
      </c>
      <c r="AX139" t="s">
        <v>14102</v>
      </c>
      <c r="AY139" t="s">
        <v>14122</v>
      </c>
      <c r="AZ139" t="s">
        <v>14103</v>
      </c>
      <c r="BB139" t="s">
        <v>14104</v>
      </c>
      <c r="BC139" t="s">
        <v>14211</v>
      </c>
      <c r="BD139" t="s">
        <v>14211</v>
      </c>
      <c r="BE139" t="s">
        <v>14211</v>
      </c>
      <c r="BF139" t="s">
        <v>14156</v>
      </c>
      <c r="BG139" t="s">
        <v>14156</v>
      </c>
      <c r="BH139" t="s">
        <v>14156</v>
      </c>
      <c r="BI139" t="s">
        <v>14106</v>
      </c>
      <c r="BJ139" t="s">
        <v>14131</v>
      </c>
      <c r="BK139" t="s">
        <v>14195</v>
      </c>
      <c r="BL139" t="s">
        <v>14107</v>
      </c>
      <c r="BM139" t="s">
        <v>14132</v>
      </c>
      <c r="BN139" t="s">
        <v>14225</v>
      </c>
      <c r="BO139" t="s">
        <v>14110</v>
      </c>
      <c r="BP139" t="s">
        <v>14110</v>
      </c>
      <c r="BQ139" t="s">
        <v>14110</v>
      </c>
      <c r="BR139" t="s">
        <v>14110</v>
      </c>
      <c r="BS139" t="s">
        <v>14110</v>
      </c>
      <c r="BT139" t="s">
        <v>14110</v>
      </c>
      <c r="BV139" t="s">
        <v>14110</v>
      </c>
      <c r="BW139" s="52"/>
    </row>
    <row r="140" spans="1:75" ht="15" customHeight="1">
      <c r="A140">
        <v>256</v>
      </c>
      <c r="B140">
        <v>2018</v>
      </c>
      <c r="C140" t="s">
        <v>409</v>
      </c>
      <c r="D140" t="s">
        <v>410</v>
      </c>
      <c r="E140" t="s">
        <v>639</v>
      </c>
      <c r="F140" t="s">
        <v>13808</v>
      </c>
      <c r="G140">
        <v>0</v>
      </c>
      <c r="H140" t="s">
        <v>14133</v>
      </c>
      <c r="I140">
        <v>5</v>
      </c>
      <c r="K140" t="s">
        <v>14108</v>
      </c>
      <c r="L140" t="s">
        <v>14155</v>
      </c>
      <c r="M140" t="s">
        <v>14250</v>
      </c>
      <c r="O140" t="s">
        <v>14111</v>
      </c>
      <c r="P140" t="s">
        <v>14156</v>
      </c>
      <c r="Q140" t="s">
        <v>14090</v>
      </c>
      <c r="R140" t="s">
        <v>14250</v>
      </c>
      <c r="S140" t="s">
        <v>14090</v>
      </c>
      <c r="T140" t="s">
        <v>14090</v>
      </c>
      <c r="U140" t="s">
        <v>14137</v>
      </c>
      <c r="V140" t="s">
        <v>14087</v>
      </c>
      <c r="W140" t="s">
        <v>14092</v>
      </c>
      <c r="X140" t="s">
        <v>14116</v>
      </c>
      <c r="Y140" t="s">
        <v>14093</v>
      </c>
      <c r="Z140" t="s">
        <v>14116</v>
      </c>
      <c r="AA140" t="s">
        <v>14110</v>
      </c>
      <c r="AB140" t="s">
        <v>14118</v>
      </c>
      <c r="AC140" t="s">
        <v>14141</v>
      </c>
      <c r="AD140" t="s">
        <v>14141</v>
      </c>
      <c r="AE140" t="s">
        <v>14093</v>
      </c>
      <c r="AF140" t="s">
        <v>14211</v>
      </c>
      <c r="AH140" t="s">
        <v>14121</v>
      </c>
      <c r="AI140" s="78" t="s">
        <v>14098</v>
      </c>
      <c r="AJ140" t="s">
        <v>14144</v>
      </c>
      <c r="AK140" t="s">
        <v>14099</v>
      </c>
      <c r="AL140" t="s">
        <v>14099</v>
      </c>
      <c r="AM140" t="s">
        <v>14099</v>
      </c>
      <c r="AN140" t="s">
        <v>14087</v>
      </c>
      <c r="AO140" t="s">
        <v>14110</v>
      </c>
      <c r="AQ140" t="s">
        <v>14100</v>
      </c>
      <c r="AR140" t="s">
        <v>14100</v>
      </c>
      <c r="AS140" t="s">
        <v>14098</v>
      </c>
      <c r="AT140" t="s">
        <v>14250</v>
      </c>
      <c r="AU140" t="s">
        <v>14250</v>
      </c>
      <c r="AV140" t="s">
        <v>14250</v>
      </c>
      <c r="AW140" t="s">
        <v>14215</v>
      </c>
      <c r="AX140" t="s">
        <v>14204</v>
      </c>
      <c r="AY140" t="s">
        <v>14238</v>
      </c>
      <c r="AZ140" t="s">
        <v>14180</v>
      </c>
      <c r="BB140" t="s">
        <v>14104</v>
      </c>
      <c r="BC140" t="s">
        <v>14246</v>
      </c>
      <c r="BD140" t="s">
        <v>14193</v>
      </c>
      <c r="BE140" t="s">
        <v>14211</v>
      </c>
      <c r="BF140" t="s">
        <v>14130</v>
      </c>
      <c r="BG140" t="s">
        <v>14247</v>
      </c>
      <c r="BH140" t="s">
        <v>14251</v>
      </c>
      <c r="BI140" t="s">
        <v>14106</v>
      </c>
      <c r="BJ140" t="s">
        <v>14131</v>
      </c>
      <c r="BK140" t="s">
        <v>14195</v>
      </c>
      <c r="BL140" t="s">
        <v>14153</v>
      </c>
      <c r="BM140" t="s">
        <v>14208</v>
      </c>
      <c r="BN140" t="s">
        <v>14248</v>
      </c>
      <c r="BO140" t="s">
        <v>14110</v>
      </c>
      <c r="BP140" t="s">
        <v>14110</v>
      </c>
      <c r="BQ140" t="s">
        <v>14110</v>
      </c>
      <c r="BR140" t="s">
        <v>14110</v>
      </c>
      <c r="BS140" t="s">
        <v>14110</v>
      </c>
      <c r="BT140" t="s">
        <v>14110</v>
      </c>
      <c r="BU140" t="s">
        <v>14365</v>
      </c>
      <c r="BV140" t="s">
        <v>14110</v>
      </c>
      <c r="BW140" s="52"/>
    </row>
    <row r="141" spans="1:75">
      <c r="A141">
        <v>258</v>
      </c>
      <c r="B141">
        <v>2018</v>
      </c>
      <c r="C141" t="s">
        <v>431</v>
      </c>
      <c r="D141" t="s">
        <v>432</v>
      </c>
      <c r="E141" t="s">
        <v>639</v>
      </c>
      <c r="F141" t="s">
        <v>13809</v>
      </c>
      <c r="G141">
        <v>0</v>
      </c>
      <c r="H141" t="s">
        <v>14085</v>
      </c>
      <c r="I141">
        <v>6</v>
      </c>
      <c r="K141" t="s">
        <v>14085</v>
      </c>
      <c r="L141" t="s">
        <v>14171</v>
      </c>
      <c r="M141" t="s">
        <v>14250</v>
      </c>
      <c r="O141" t="s">
        <v>14088</v>
      </c>
      <c r="P141" t="s">
        <v>14186</v>
      </c>
      <c r="Q141" t="s">
        <v>14090</v>
      </c>
      <c r="R141" t="s">
        <v>14250</v>
      </c>
      <c r="S141" t="s">
        <v>14113</v>
      </c>
      <c r="T141" t="s">
        <v>14113</v>
      </c>
      <c r="U141" t="s">
        <v>14137</v>
      </c>
      <c r="V141" t="s">
        <v>14087</v>
      </c>
      <c r="W141" t="s">
        <v>14138</v>
      </c>
      <c r="X141" t="s">
        <v>14116</v>
      </c>
      <c r="Y141" t="s">
        <v>14254</v>
      </c>
      <c r="Z141" t="s">
        <v>14094</v>
      </c>
      <c r="AA141" t="s">
        <v>14110</v>
      </c>
      <c r="AB141" t="s">
        <v>14095</v>
      </c>
      <c r="AC141" t="s">
        <v>14118</v>
      </c>
      <c r="AD141" t="s">
        <v>14141</v>
      </c>
      <c r="AE141" t="s">
        <v>14119</v>
      </c>
      <c r="AF141" t="s">
        <v>14211</v>
      </c>
      <c r="AH141" t="s">
        <v>14097</v>
      </c>
      <c r="AI141" s="78" t="s">
        <v>14122</v>
      </c>
      <c r="AJ141" t="s">
        <v>14123</v>
      </c>
      <c r="AK141" t="s">
        <v>14099</v>
      </c>
      <c r="AL141" t="s">
        <v>14220</v>
      </c>
      <c r="AM141" t="s">
        <v>14099</v>
      </c>
      <c r="AN141" t="s">
        <v>14110</v>
      </c>
      <c r="AO141" t="s">
        <v>14087</v>
      </c>
      <c r="AQ141" t="s">
        <v>14100</v>
      </c>
      <c r="AR141" t="s">
        <v>14100</v>
      </c>
      <c r="AS141" t="s">
        <v>14098</v>
      </c>
      <c r="AT141" t="s">
        <v>14250</v>
      </c>
      <c r="AU141" t="s">
        <v>14250</v>
      </c>
      <c r="AV141" t="s">
        <v>14250</v>
      </c>
      <c r="AW141" t="s">
        <v>14102</v>
      </c>
      <c r="AX141" t="s">
        <v>14102</v>
      </c>
      <c r="AY141" t="s">
        <v>14098</v>
      </c>
      <c r="AZ141" t="s">
        <v>14103</v>
      </c>
      <c r="BB141" t="s">
        <v>14104</v>
      </c>
      <c r="BC141" t="s">
        <v>14211</v>
      </c>
      <c r="BD141" t="s">
        <v>14211</v>
      </c>
      <c r="BE141" t="s">
        <v>14211</v>
      </c>
      <c r="BF141" t="s">
        <v>14156</v>
      </c>
      <c r="BG141" t="s">
        <v>14156</v>
      </c>
      <c r="BH141" t="s">
        <v>14156</v>
      </c>
      <c r="BI141" t="s">
        <v>14106</v>
      </c>
      <c r="BJ141" t="s">
        <v>14195</v>
      </c>
      <c r="BK141" t="s">
        <v>14195</v>
      </c>
      <c r="BL141" t="s">
        <v>14153</v>
      </c>
      <c r="BM141" t="s">
        <v>14225</v>
      </c>
      <c r="BN141" t="s">
        <v>14248</v>
      </c>
      <c r="BO141" t="s">
        <v>14110</v>
      </c>
      <c r="BP141" t="s">
        <v>14110</v>
      </c>
      <c r="BQ141" t="s">
        <v>14110</v>
      </c>
      <c r="BR141" t="s">
        <v>14110</v>
      </c>
      <c r="BS141" t="s">
        <v>14110</v>
      </c>
      <c r="BT141" t="s">
        <v>14110</v>
      </c>
      <c r="BV141" t="s">
        <v>14110</v>
      </c>
      <c r="BW141" s="52"/>
    </row>
    <row r="142" spans="1:75">
      <c r="A142">
        <v>260</v>
      </c>
      <c r="B142">
        <v>2018</v>
      </c>
      <c r="C142" t="s">
        <v>554</v>
      </c>
      <c r="D142" t="s">
        <v>555</v>
      </c>
      <c r="E142" t="s">
        <v>639</v>
      </c>
      <c r="F142" t="s">
        <v>13810</v>
      </c>
      <c r="G142">
        <v>0</v>
      </c>
      <c r="H142" t="s">
        <v>14085</v>
      </c>
      <c r="I142">
        <v>5</v>
      </c>
      <c r="K142" t="s">
        <v>14085</v>
      </c>
      <c r="L142" t="s">
        <v>14086</v>
      </c>
      <c r="M142" t="s">
        <v>14135</v>
      </c>
      <c r="O142" t="s">
        <v>14088</v>
      </c>
      <c r="P142" t="s">
        <v>14112</v>
      </c>
      <c r="Q142" t="s">
        <v>14113</v>
      </c>
      <c r="R142" t="s">
        <v>14250</v>
      </c>
      <c r="S142" t="s">
        <v>14113</v>
      </c>
      <c r="T142" t="s">
        <v>14113</v>
      </c>
      <c r="U142" t="s">
        <v>14137</v>
      </c>
      <c r="V142" t="s">
        <v>14110</v>
      </c>
      <c r="W142" t="s">
        <v>14138</v>
      </c>
      <c r="X142" t="s">
        <v>14116</v>
      </c>
      <c r="Y142" t="s">
        <v>14157</v>
      </c>
      <c r="Z142" t="s">
        <v>14158</v>
      </c>
      <c r="AA142" t="s">
        <v>14110</v>
      </c>
      <c r="AB142" t="s">
        <v>14095</v>
      </c>
      <c r="AC142" t="s">
        <v>14118</v>
      </c>
      <c r="AD142" t="s">
        <v>14141</v>
      </c>
      <c r="AE142" t="s">
        <v>14093</v>
      </c>
      <c r="AF142" t="s">
        <v>14199</v>
      </c>
      <c r="AH142" t="s">
        <v>14097</v>
      </c>
      <c r="AI142" s="78" t="s">
        <v>14098</v>
      </c>
      <c r="AJ142" t="s">
        <v>14123</v>
      </c>
      <c r="AK142" t="s">
        <v>14099</v>
      </c>
      <c r="AL142" t="s">
        <v>14099</v>
      </c>
      <c r="AM142" t="s">
        <v>14201</v>
      </c>
      <c r="AN142" t="s">
        <v>14110</v>
      </c>
      <c r="AO142" t="s">
        <v>14110</v>
      </c>
      <c r="AQ142" t="s">
        <v>14100</v>
      </c>
      <c r="AR142" t="s">
        <v>14100</v>
      </c>
      <c r="AS142" t="s">
        <v>14098</v>
      </c>
      <c r="AT142" t="s">
        <v>14222</v>
      </c>
      <c r="AU142" t="s">
        <v>14222</v>
      </c>
      <c r="AV142" t="s">
        <v>14250</v>
      </c>
      <c r="AW142" t="s">
        <v>14102</v>
      </c>
      <c r="AX142" t="s">
        <v>14127</v>
      </c>
      <c r="AY142" t="s">
        <v>14122</v>
      </c>
      <c r="AZ142" t="s">
        <v>14103</v>
      </c>
      <c r="BB142" t="s">
        <v>14104</v>
      </c>
      <c r="BC142" t="s">
        <v>14193</v>
      </c>
      <c r="BD142" t="s">
        <v>14211</v>
      </c>
      <c r="BE142" t="s">
        <v>14211</v>
      </c>
      <c r="BF142" t="s">
        <v>14167</v>
      </c>
      <c r="BG142" t="s">
        <v>14156</v>
      </c>
      <c r="BH142" t="s">
        <v>14156</v>
      </c>
      <c r="BI142" t="s">
        <v>14106</v>
      </c>
      <c r="BJ142" t="s">
        <v>14195</v>
      </c>
      <c r="BK142" t="s">
        <v>14195</v>
      </c>
      <c r="BL142" t="s">
        <v>14132</v>
      </c>
      <c r="BM142" t="s">
        <v>14248</v>
      </c>
      <c r="BN142" t="s">
        <v>14248</v>
      </c>
      <c r="BO142" t="s">
        <v>14110</v>
      </c>
      <c r="BP142" t="s">
        <v>14110</v>
      </c>
      <c r="BQ142" t="s">
        <v>14110</v>
      </c>
      <c r="BR142" t="s">
        <v>14110</v>
      </c>
      <c r="BS142" t="s">
        <v>14110</v>
      </c>
      <c r="BT142" t="s">
        <v>14110</v>
      </c>
      <c r="BV142" t="s">
        <v>14110</v>
      </c>
      <c r="BW142" s="52"/>
    </row>
    <row r="143" spans="1:75">
      <c r="H143" t="s">
        <v>14108</v>
      </c>
      <c r="I143">
        <v>6</v>
      </c>
      <c r="K143" t="s">
        <v>14085</v>
      </c>
      <c r="L143" t="s">
        <v>14155</v>
      </c>
      <c r="M143" t="s">
        <v>14250</v>
      </c>
      <c r="O143" t="s">
        <v>14088</v>
      </c>
      <c r="P143" t="s">
        <v>14112</v>
      </c>
      <c r="Q143" t="s">
        <v>14090</v>
      </c>
      <c r="R143" t="s">
        <v>14250</v>
      </c>
      <c r="S143" t="s">
        <v>14113</v>
      </c>
      <c r="T143" t="s">
        <v>14113</v>
      </c>
      <c r="U143" t="s">
        <v>14137</v>
      </c>
      <c r="V143" t="s">
        <v>14110</v>
      </c>
      <c r="W143" t="s">
        <v>14138</v>
      </c>
      <c r="X143" t="s">
        <v>14116</v>
      </c>
      <c r="Y143" t="s">
        <v>14157</v>
      </c>
      <c r="Z143" t="s">
        <v>14140</v>
      </c>
      <c r="AA143" t="s">
        <v>14110</v>
      </c>
      <c r="AB143" t="s">
        <v>14095</v>
      </c>
      <c r="AC143" t="s">
        <v>14118</v>
      </c>
      <c r="AD143" t="s">
        <v>14141</v>
      </c>
      <c r="AE143" t="s">
        <v>14093</v>
      </c>
      <c r="AF143" t="s">
        <v>14199</v>
      </c>
      <c r="AH143" t="s">
        <v>14097</v>
      </c>
      <c r="AI143" s="78" t="s">
        <v>14098</v>
      </c>
      <c r="AJ143" t="s">
        <v>14123</v>
      </c>
      <c r="AK143" t="s">
        <v>14099</v>
      </c>
      <c r="AL143" t="s">
        <v>14099</v>
      </c>
      <c r="AM143" t="s">
        <v>14188</v>
      </c>
      <c r="AN143" t="s">
        <v>14110</v>
      </c>
      <c r="AO143" t="s">
        <v>14110</v>
      </c>
      <c r="AQ143" t="s">
        <v>14100</v>
      </c>
      <c r="AR143" t="s">
        <v>14100</v>
      </c>
      <c r="AS143" t="s">
        <v>14098</v>
      </c>
      <c r="AT143" t="s">
        <v>14250</v>
      </c>
      <c r="AU143" t="s">
        <v>14250</v>
      </c>
      <c r="AV143" t="s">
        <v>14250</v>
      </c>
      <c r="AW143" t="s">
        <v>14102</v>
      </c>
      <c r="AX143" t="s">
        <v>14102</v>
      </c>
      <c r="AY143" t="s">
        <v>14122</v>
      </c>
      <c r="AZ143" t="s">
        <v>14103</v>
      </c>
      <c r="BB143" t="s">
        <v>14104</v>
      </c>
      <c r="BC143" t="s">
        <v>14193</v>
      </c>
      <c r="BD143" t="s">
        <v>14211</v>
      </c>
      <c r="BE143" t="s">
        <v>14211</v>
      </c>
      <c r="BF143" t="s">
        <v>14167</v>
      </c>
      <c r="BG143" t="s">
        <v>14156</v>
      </c>
      <c r="BH143" t="s">
        <v>14156</v>
      </c>
      <c r="BI143" t="s">
        <v>14106</v>
      </c>
      <c r="BJ143" t="s">
        <v>14195</v>
      </c>
      <c r="BK143" t="s">
        <v>14195</v>
      </c>
      <c r="BL143" t="s">
        <v>14132</v>
      </c>
      <c r="BM143" t="s">
        <v>14248</v>
      </c>
      <c r="BN143" t="s">
        <v>14248</v>
      </c>
      <c r="BO143" t="s">
        <v>14110</v>
      </c>
      <c r="BP143" t="s">
        <v>14110</v>
      </c>
      <c r="BQ143" t="s">
        <v>14110</v>
      </c>
      <c r="BR143" t="s">
        <v>14110</v>
      </c>
      <c r="BS143" t="s">
        <v>14110</v>
      </c>
      <c r="BT143" t="s">
        <v>14110</v>
      </c>
      <c r="BV143" t="s">
        <v>14110</v>
      </c>
      <c r="BW143" s="52"/>
    </row>
    <row r="144" spans="1:75">
      <c r="A144">
        <v>261</v>
      </c>
      <c r="B144">
        <v>2018</v>
      </c>
      <c r="C144" t="s">
        <v>558</v>
      </c>
      <c r="D144" t="s">
        <v>559</v>
      </c>
      <c r="E144" t="s">
        <v>646</v>
      </c>
      <c r="F144" t="s">
        <v>13811</v>
      </c>
      <c r="G144">
        <v>0</v>
      </c>
      <c r="H144" t="s">
        <v>14085</v>
      </c>
      <c r="I144">
        <v>4</v>
      </c>
      <c r="K144" t="s">
        <v>14085</v>
      </c>
      <c r="L144" t="s">
        <v>14086</v>
      </c>
      <c r="M144" t="s">
        <v>14135</v>
      </c>
      <c r="O144" t="s">
        <v>14088</v>
      </c>
      <c r="P144" t="s">
        <v>14112</v>
      </c>
      <c r="Q144" t="s">
        <v>14113</v>
      </c>
      <c r="R144" t="s">
        <v>14250</v>
      </c>
      <c r="S144" t="s">
        <v>14113</v>
      </c>
      <c r="T144" t="s">
        <v>14113</v>
      </c>
      <c r="U144" t="s">
        <v>14137</v>
      </c>
      <c r="V144" t="s">
        <v>14110</v>
      </c>
      <c r="W144" t="s">
        <v>14092</v>
      </c>
      <c r="X144" t="s">
        <v>14116</v>
      </c>
      <c r="Y144" t="s">
        <v>14093</v>
      </c>
      <c r="Z144" t="s">
        <v>14140</v>
      </c>
      <c r="AA144" t="s">
        <v>14110</v>
      </c>
      <c r="AB144" t="s">
        <v>14095</v>
      </c>
      <c r="AC144" t="s">
        <v>14141</v>
      </c>
      <c r="AD144" t="s">
        <v>14141</v>
      </c>
      <c r="AE144" t="s">
        <v>14093</v>
      </c>
      <c r="AF144" t="s">
        <v>14211</v>
      </c>
      <c r="AH144" t="s">
        <v>14097</v>
      </c>
      <c r="AI144" s="78" t="s">
        <v>14098</v>
      </c>
      <c r="AJ144" t="s">
        <v>14123</v>
      </c>
      <c r="AK144" t="s">
        <v>14162</v>
      </c>
      <c r="AL144" t="s">
        <v>14162</v>
      </c>
      <c r="AM144" t="s">
        <v>14188</v>
      </c>
      <c r="AN144" t="s">
        <v>14110</v>
      </c>
      <c r="AO144" t="s">
        <v>14110</v>
      </c>
      <c r="AQ144" t="s">
        <v>14178</v>
      </c>
      <c r="AR144" t="s">
        <v>14178</v>
      </c>
      <c r="AS144" t="s">
        <v>14098</v>
      </c>
      <c r="AT144" t="s">
        <v>14250</v>
      </c>
      <c r="AU144" t="s">
        <v>14250</v>
      </c>
      <c r="AV144" t="s">
        <v>14250</v>
      </c>
      <c r="AW144" t="s">
        <v>14102</v>
      </c>
      <c r="AX144" t="s">
        <v>14127</v>
      </c>
      <c r="AY144" t="s">
        <v>14122</v>
      </c>
      <c r="AZ144" t="s">
        <v>14103</v>
      </c>
      <c r="BA144" t="s">
        <v>14366</v>
      </c>
      <c r="BB144" t="s">
        <v>14104</v>
      </c>
      <c r="BC144" t="s">
        <v>14211</v>
      </c>
      <c r="BD144" t="s">
        <v>14211</v>
      </c>
      <c r="BE144" t="s">
        <v>14211</v>
      </c>
      <c r="BF144" t="s">
        <v>14156</v>
      </c>
      <c r="BG144" t="s">
        <v>14156</v>
      </c>
      <c r="BH144" t="s">
        <v>14156</v>
      </c>
      <c r="BI144" t="s">
        <v>14106</v>
      </c>
      <c r="BJ144" t="s">
        <v>14195</v>
      </c>
      <c r="BK144" t="s">
        <v>14195</v>
      </c>
      <c r="BL144" t="s">
        <v>14242</v>
      </c>
      <c r="BM144" t="s">
        <v>14248</v>
      </c>
      <c r="BN144" t="s">
        <v>14248</v>
      </c>
      <c r="BO144" t="s">
        <v>14110</v>
      </c>
      <c r="BP144" t="s">
        <v>14110</v>
      </c>
      <c r="BQ144" t="s">
        <v>14110</v>
      </c>
      <c r="BR144" t="s">
        <v>14110</v>
      </c>
      <c r="BS144" t="s">
        <v>14110</v>
      </c>
      <c r="BT144" t="s">
        <v>14110</v>
      </c>
      <c r="BU144" t="s">
        <v>14367</v>
      </c>
      <c r="BV144" t="s">
        <v>14087</v>
      </c>
      <c r="BW144" s="52"/>
    </row>
    <row r="145" spans="1:75">
      <c r="A145">
        <v>278</v>
      </c>
      <c r="B145">
        <v>2018</v>
      </c>
      <c r="C145" t="s">
        <v>1022</v>
      </c>
      <c r="D145" t="s">
        <v>1023</v>
      </c>
      <c r="E145" t="s">
        <v>639</v>
      </c>
      <c r="F145" t="s">
        <v>13813</v>
      </c>
      <c r="G145">
        <v>0</v>
      </c>
      <c r="H145" t="s">
        <v>14085</v>
      </c>
      <c r="I145">
        <v>4</v>
      </c>
      <c r="K145" t="s">
        <v>14085</v>
      </c>
      <c r="L145" t="s">
        <v>14155</v>
      </c>
      <c r="M145" t="s">
        <v>14250</v>
      </c>
      <c r="O145" t="s">
        <v>14088</v>
      </c>
      <c r="P145" t="s">
        <v>14112</v>
      </c>
      <c r="Q145" t="s">
        <v>14113</v>
      </c>
      <c r="R145" t="s">
        <v>14250</v>
      </c>
      <c r="S145" t="s">
        <v>14113</v>
      </c>
      <c r="T145" t="s">
        <v>14113</v>
      </c>
      <c r="U145" t="s">
        <v>14137</v>
      </c>
      <c r="V145" t="s">
        <v>14087</v>
      </c>
      <c r="W145" t="s">
        <v>14138</v>
      </c>
      <c r="X145" t="s">
        <v>14116</v>
      </c>
      <c r="Y145" t="s">
        <v>14093</v>
      </c>
      <c r="Z145" t="s">
        <v>14094</v>
      </c>
      <c r="AA145" t="s">
        <v>14110</v>
      </c>
      <c r="AB145" t="s">
        <v>14095</v>
      </c>
      <c r="AC145" t="s">
        <v>14141</v>
      </c>
      <c r="AD145" t="s">
        <v>14141</v>
      </c>
      <c r="AE145" t="s">
        <v>14093</v>
      </c>
      <c r="AF145" t="s">
        <v>14199</v>
      </c>
      <c r="AH145" t="s">
        <v>14097</v>
      </c>
      <c r="AI145" s="78" t="s">
        <v>14098</v>
      </c>
      <c r="AJ145" t="s">
        <v>14123</v>
      </c>
      <c r="AK145" t="s">
        <v>14099</v>
      </c>
      <c r="AL145" t="s">
        <v>14099</v>
      </c>
      <c r="AM145" t="s">
        <v>14099</v>
      </c>
      <c r="AN145" t="s">
        <v>14110</v>
      </c>
      <c r="AO145" t="s">
        <v>14087</v>
      </c>
      <c r="AQ145" t="s">
        <v>14100</v>
      </c>
      <c r="AR145" t="s">
        <v>14100</v>
      </c>
      <c r="AS145" t="s">
        <v>14098</v>
      </c>
      <c r="AT145" t="s">
        <v>14250</v>
      </c>
      <c r="AU145" t="s">
        <v>14250</v>
      </c>
      <c r="AV145" t="s">
        <v>14250</v>
      </c>
      <c r="AW145" t="s">
        <v>14102</v>
      </c>
      <c r="AX145" t="s">
        <v>14102</v>
      </c>
      <c r="AY145" t="s">
        <v>14098</v>
      </c>
      <c r="AZ145" t="s">
        <v>14103</v>
      </c>
      <c r="BB145" t="s">
        <v>14104</v>
      </c>
      <c r="BC145" t="s">
        <v>14211</v>
      </c>
      <c r="BD145" t="s">
        <v>14211</v>
      </c>
      <c r="BE145" t="s">
        <v>14211</v>
      </c>
      <c r="BF145" t="s">
        <v>14156</v>
      </c>
      <c r="BG145" t="s">
        <v>14156</v>
      </c>
      <c r="BH145" t="s">
        <v>14156</v>
      </c>
      <c r="BI145" t="s">
        <v>14106</v>
      </c>
      <c r="BJ145" t="s">
        <v>14195</v>
      </c>
      <c r="BK145" t="s">
        <v>14195</v>
      </c>
      <c r="BL145" t="s">
        <v>14153</v>
      </c>
      <c r="BM145" t="s">
        <v>14225</v>
      </c>
      <c r="BN145" t="s">
        <v>14248</v>
      </c>
      <c r="BO145" t="s">
        <v>14110</v>
      </c>
      <c r="BP145" t="s">
        <v>14110</v>
      </c>
      <c r="BQ145" t="s">
        <v>14110</v>
      </c>
      <c r="BR145" t="s">
        <v>14110</v>
      </c>
      <c r="BS145" t="s">
        <v>14110</v>
      </c>
      <c r="BT145" t="s">
        <v>14110</v>
      </c>
      <c r="BV145" t="s">
        <v>14110</v>
      </c>
      <c r="BW145" s="52"/>
    </row>
    <row r="146" spans="1:75">
      <c r="H146" t="s">
        <v>14108</v>
      </c>
      <c r="I146">
        <v>4</v>
      </c>
      <c r="K146" t="s">
        <v>14108</v>
      </c>
      <c r="L146" t="s">
        <v>14171</v>
      </c>
      <c r="M146" t="s">
        <v>14250</v>
      </c>
      <c r="O146" t="s">
        <v>14111</v>
      </c>
      <c r="P146" t="s">
        <v>14156</v>
      </c>
      <c r="Q146" t="s">
        <v>14113</v>
      </c>
      <c r="R146" t="s">
        <v>14250</v>
      </c>
      <c r="S146" t="s">
        <v>14113</v>
      </c>
      <c r="T146" t="s">
        <v>14113</v>
      </c>
      <c r="U146" t="s">
        <v>14137</v>
      </c>
      <c r="V146" t="s">
        <v>14087</v>
      </c>
      <c r="W146" t="s">
        <v>14138</v>
      </c>
      <c r="X146" t="s">
        <v>14116</v>
      </c>
      <c r="Y146" t="s">
        <v>14093</v>
      </c>
      <c r="Z146" t="s">
        <v>14140</v>
      </c>
      <c r="AA146" t="s">
        <v>14110</v>
      </c>
      <c r="AB146" t="s">
        <v>14141</v>
      </c>
      <c r="AC146" t="s">
        <v>14141</v>
      </c>
      <c r="AD146" t="s">
        <v>14141</v>
      </c>
      <c r="AE146" t="s">
        <v>14093</v>
      </c>
      <c r="AF146" t="s">
        <v>14199</v>
      </c>
      <c r="AH146" t="s">
        <v>14097</v>
      </c>
      <c r="AI146" s="78" t="s">
        <v>14122</v>
      </c>
      <c r="AJ146" t="s">
        <v>14123</v>
      </c>
      <c r="AK146" t="s">
        <v>14099</v>
      </c>
      <c r="AL146" t="s">
        <v>14099</v>
      </c>
      <c r="AM146" t="s">
        <v>14188</v>
      </c>
      <c r="AN146" t="s">
        <v>14110</v>
      </c>
      <c r="AO146" t="s">
        <v>14087</v>
      </c>
      <c r="AP146" t="s">
        <v>14368</v>
      </c>
      <c r="AQ146" t="s">
        <v>14100</v>
      </c>
      <c r="AR146" t="s">
        <v>14100</v>
      </c>
      <c r="AS146" t="s">
        <v>14098</v>
      </c>
      <c r="AT146" t="s">
        <v>14250</v>
      </c>
      <c r="AU146" t="s">
        <v>14250</v>
      </c>
      <c r="AV146" t="s">
        <v>14250</v>
      </c>
      <c r="AW146" t="s">
        <v>14102</v>
      </c>
      <c r="AX146" t="s">
        <v>14102</v>
      </c>
      <c r="AY146" t="s">
        <v>14098</v>
      </c>
      <c r="AZ146" t="s">
        <v>14103</v>
      </c>
      <c r="BB146" t="s">
        <v>14104</v>
      </c>
      <c r="BC146" t="s">
        <v>14211</v>
      </c>
      <c r="BD146" t="s">
        <v>14211</v>
      </c>
      <c r="BE146" t="s">
        <v>14211</v>
      </c>
      <c r="BF146" t="s">
        <v>14156</v>
      </c>
      <c r="BG146" t="s">
        <v>14156</v>
      </c>
      <c r="BH146" t="s">
        <v>14156</v>
      </c>
      <c r="BI146" t="s">
        <v>14106</v>
      </c>
      <c r="BJ146" t="s">
        <v>14195</v>
      </c>
      <c r="BK146" t="s">
        <v>14195</v>
      </c>
      <c r="BL146" t="s">
        <v>14153</v>
      </c>
      <c r="BM146" t="s">
        <v>14248</v>
      </c>
      <c r="BN146" t="s">
        <v>14248</v>
      </c>
      <c r="BO146" t="s">
        <v>14110</v>
      </c>
      <c r="BP146" t="s">
        <v>14110</v>
      </c>
      <c r="BQ146" t="s">
        <v>14110</v>
      </c>
      <c r="BR146" t="s">
        <v>14110</v>
      </c>
      <c r="BS146" t="s">
        <v>14110</v>
      </c>
      <c r="BT146" t="s">
        <v>14110</v>
      </c>
      <c r="BV146" t="s">
        <v>14110</v>
      </c>
      <c r="BW146" s="52"/>
    </row>
    <row r="147" spans="1:75">
      <c r="A147">
        <v>279</v>
      </c>
      <c r="B147">
        <v>2018</v>
      </c>
      <c r="C147" t="s">
        <v>1074</v>
      </c>
      <c r="D147" t="s">
        <v>1075</v>
      </c>
      <c r="E147" t="s">
        <v>689</v>
      </c>
      <c r="F147" t="s">
        <v>13814</v>
      </c>
      <c r="G147">
        <v>0</v>
      </c>
      <c r="H147" t="s">
        <v>14085</v>
      </c>
      <c r="I147">
        <v>3</v>
      </c>
      <c r="K147" t="s">
        <v>14085</v>
      </c>
      <c r="L147" t="s">
        <v>14109</v>
      </c>
      <c r="M147" t="s">
        <v>14110</v>
      </c>
      <c r="O147" t="s">
        <v>14088</v>
      </c>
      <c r="P147" t="s">
        <v>14186</v>
      </c>
      <c r="Q147" t="s">
        <v>14090</v>
      </c>
      <c r="R147" t="s">
        <v>14250</v>
      </c>
      <c r="S147" t="s">
        <v>14090</v>
      </c>
      <c r="T147" t="s">
        <v>14090</v>
      </c>
      <c r="U147" t="s">
        <v>14114</v>
      </c>
      <c r="V147" t="s">
        <v>14087</v>
      </c>
      <c r="W147" t="s">
        <v>14092</v>
      </c>
      <c r="X147" t="s">
        <v>14116</v>
      </c>
      <c r="Y147" t="s">
        <v>14117</v>
      </c>
      <c r="Z147" t="s">
        <v>14140</v>
      </c>
      <c r="AA147" t="s">
        <v>14110</v>
      </c>
      <c r="AB147" t="s">
        <v>14095</v>
      </c>
      <c r="AC147" t="s">
        <v>14141</v>
      </c>
      <c r="AD147" t="s">
        <v>14141</v>
      </c>
      <c r="AE147" t="s">
        <v>14142</v>
      </c>
      <c r="AF147" t="s">
        <v>14120</v>
      </c>
      <c r="AH147" t="s">
        <v>14097</v>
      </c>
      <c r="AI147" s="78" t="s">
        <v>14098</v>
      </c>
      <c r="AJ147" t="s">
        <v>14123</v>
      </c>
      <c r="AK147" t="s">
        <v>14124</v>
      </c>
      <c r="AL147" t="s">
        <v>14124</v>
      </c>
      <c r="AM147" t="s">
        <v>14188</v>
      </c>
      <c r="AN147" t="s">
        <v>14110</v>
      </c>
      <c r="AO147" t="s">
        <v>14110</v>
      </c>
      <c r="AQ147" t="s">
        <v>14163</v>
      </c>
      <c r="AR147" t="s">
        <v>14163</v>
      </c>
      <c r="AS147" t="s">
        <v>14098</v>
      </c>
      <c r="AT147" t="s">
        <v>14203</v>
      </c>
      <c r="AU147" t="s">
        <v>14203</v>
      </c>
      <c r="AV147" t="s">
        <v>14087</v>
      </c>
      <c r="AW147" t="s">
        <v>14102</v>
      </c>
      <c r="AX147" t="s">
        <v>14102</v>
      </c>
      <c r="AY147" t="s">
        <v>14098</v>
      </c>
      <c r="AZ147" t="s">
        <v>14215</v>
      </c>
      <c r="BB147" t="s">
        <v>14104</v>
      </c>
      <c r="BC147" t="s">
        <v>14211</v>
      </c>
      <c r="BD147" t="s">
        <v>14211</v>
      </c>
      <c r="BE147" t="s">
        <v>14211</v>
      </c>
      <c r="BF147" t="s">
        <v>14156</v>
      </c>
      <c r="BG147" t="s">
        <v>14156</v>
      </c>
      <c r="BH147" t="s">
        <v>14156</v>
      </c>
      <c r="BI147" t="s">
        <v>14106</v>
      </c>
      <c r="BJ147" t="s">
        <v>14195</v>
      </c>
      <c r="BK147" t="s">
        <v>14195</v>
      </c>
      <c r="BL147" t="s">
        <v>14153</v>
      </c>
      <c r="BM147" t="s">
        <v>14248</v>
      </c>
      <c r="BN147" t="s">
        <v>14248</v>
      </c>
      <c r="BO147" t="s">
        <v>14110</v>
      </c>
      <c r="BP147" t="s">
        <v>14110</v>
      </c>
      <c r="BQ147" t="s">
        <v>14110</v>
      </c>
      <c r="BR147" t="s">
        <v>14110</v>
      </c>
      <c r="BS147" t="s">
        <v>14110</v>
      </c>
      <c r="BT147" t="s">
        <v>14110</v>
      </c>
      <c r="BV147" t="s">
        <v>14110</v>
      </c>
      <c r="BW147" s="52"/>
    </row>
    <row r="148" spans="1:75">
      <c r="A148">
        <v>282</v>
      </c>
      <c r="B148">
        <v>2018</v>
      </c>
      <c r="C148" t="s">
        <v>1229</v>
      </c>
      <c r="D148" t="s">
        <v>1230</v>
      </c>
      <c r="E148" t="s">
        <v>639</v>
      </c>
      <c r="F148" t="s">
        <v>13815</v>
      </c>
      <c r="G148">
        <v>0</v>
      </c>
      <c r="H148" t="s">
        <v>14085</v>
      </c>
      <c r="I148">
        <v>3</v>
      </c>
      <c r="K148" t="s">
        <v>14085</v>
      </c>
      <c r="L148" t="s">
        <v>14155</v>
      </c>
      <c r="M148" t="s">
        <v>14250</v>
      </c>
      <c r="O148" t="s">
        <v>14088</v>
      </c>
      <c r="P148" t="s">
        <v>14112</v>
      </c>
      <c r="Q148" t="s">
        <v>14113</v>
      </c>
      <c r="R148" t="s">
        <v>14250</v>
      </c>
      <c r="S148" t="s">
        <v>14113</v>
      </c>
      <c r="T148" t="s">
        <v>14090</v>
      </c>
      <c r="U148" t="s">
        <v>14137</v>
      </c>
      <c r="V148" t="s">
        <v>14110</v>
      </c>
      <c r="W148" t="s">
        <v>14092</v>
      </c>
      <c r="X148" t="s">
        <v>14116</v>
      </c>
      <c r="Y148" t="s">
        <v>14093</v>
      </c>
      <c r="Z148" t="s">
        <v>14140</v>
      </c>
      <c r="AA148" t="s">
        <v>14110</v>
      </c>
      <c r="AB148" t="s">
        <v>14141</v>
      </c>
      <c r="AC148" t="s">
        <v>14141</v>
      </c>
      <c r="AD148" t="s">
        <v>14141</v>
      </c>
      <c r="AE148" t="s">
        <v>14093</v>
      </c>
      <c r="AF148" t="s">
        <v>14211</v>
      </c>
      <c r="AH148" t="s">
        <v>14097</v>
      </c>
      <c r="AI148" s="78" t="s">
        <v>14122</v>
      </c>
      <c r="AJ148" t="s">
        <v>14093</v>
      </c>
      <c r="AK148" t="s">
        <v>14099</v>
      </c>
      <c r="AL148" t="s">
        <v>14188</v>
      </c>
      <c r="AM148" t="s">
        <v>14188</v>
      </c>
      <c r="AN148" t="s">
        <v>14110</v>
      </c>
      <c r="AO148" t="s">
        <v>14110</v>
      </c>
      <c r="AQ148" t="s">
        <v>14100</v>
      </c>
      <c r="AR148" t="s">
        <v>14100</v>
      </c>
      <c r="AS148" t="s">
        <v>14098</v>
      </c>
      <c r="AT148" t="s">
        <v>14250</v>
      </c>
      <c r="AU148" t="s">
        <v>14250</v>
      </c>
      <c r="AV148" t="s">
        <v>14250</v>
      </c>
      <c r="AW148" t="s">
        <v>14102</v>
      </c>
      <c r="AX148" t="s">
        <v>14165</v>
      </c>
      <c r="AY148" t="s">
        <v>14122</v>
      </c>
      <c r="AZ148" t="s">
        <v>14128</v>
      </c>
      <c r="BB148" t="s">
        <v>14104</v>
      </c>
      <c r="BC148" t="s">
        <v>14211</v>
      </c>
      <c r="BD148" t="s">
        <v>14211</v>
      </c>
      <c r="BE148" t="s">
        <v>14211</v>
      </c>
      <c r="BF148" t="s">
        <v>14156</v>
      </c>
      <c r="BG148" t="s">
        <v>14156</v>
      </c>
      <c r="BH148" t="s">
        <v>14156</v>
      </c>
      <c r="BI148" t="s">
        <v>14106</v>
      </c>
      <c r="BJ148" t="s">
        <v>14195</v>
      </c>
      <c r="BK148" t="s">
        <v>14195</v>
      </c>
      <c r="BL148" t="s">
        <v>14242</v>
      </c>
      <c r="BM148" t="s">
        <v>14153</v>
      </c>
      <c r="BN148" t="s">
        <v>14248</v>
      </c>
      <c r="BO148" t="s">
        <v>14110</v>
      </c>
      <c r="BP148" t="s">
        <v>14110</v>
      </c>
      <c r="BQ148" t="s">
        <v>14110</v>
      </c>
      <c r="BR148" t="s">
        <v>14110</v>
      </c>
      <c r="BS148" t="s">
        <v>14110</v>
      </c>
      <c r="BT148" t="s">
        <v>14110</v>
      </c>
      <c r="BU148" t="s">
        <v>14369</v>
      </c>
      <c r="BV148" t="s">
        <v>14087</v>
      </c>
      <c r="BW148" s="52"/>
    </row>
    <row r="149" spans="1:75">
      <c r="H149" t="s">
        <v>14108</v>
      </c>
      <c r="I149">
        <v>6</v>
      </c>
      <c r="K149" t="s">
        <v>14085</v>
      </c>
      <c r="L149" t="s">
        <v>14155</v>
      </c>
      <c r="M149" t="s">
        <v>14250</v>
      </c>
      <c r="O149" t="s">
        <v>14088</v>
      </c>
      <c r="P149" t="s">
        <v>14136</v>
      </c>
      <c r="Q149" t="s">
        <v>14113</v>
      </c>
      <c r="R149" t="s">
        <v>14250</v>
      </c>
      <c r="S149" t="s">
        <v>14113</v>
      </c>
      <c r="T149" t="s">
        <v>14113</v>
      </c>
      <c r="U149" t="s">
        <v>14137</v>
      </c>
      <c r="V149" t="s">
        <v>14110</v>
      </c>
      <c r="W149" t="s">
        <v>14092</v>
      </c>
      <c r="X149" t="s">
        <v>14116</v>
      </c>
      <c r="Y149" t="s">
        <v>14093</v>
      </c>
      <c r="Z149" t="s">
        <v>14140</v>
      </c>
      <c r="AA149" t="s">
        <v>14110</v>
      </c>
      <c r="AB149" t="s">
        <v>14095</v>
      </c>
      <c r="AC149" t="s">
        <v>14141</v>
      </c>
      <c r="AD149" t="s">
        <v>14141</v>
      </c>
      <c r="AE149" t="s">
        <v>14093</v>
      </c>
      <c r="AF149" t="s">
        <v>14211</v>
      </c>
      <c r="AH149" t="s">
        <v>14097</v>
      </c>
      <c r="AI149" s="78" t="s">
        <v>14122</v>
      </c>
      <c r="AJ149" t="s">
        <v>14093</v>
      </c>
      <c r="AK149" t="s">
        <v>14099</v>
      </c>
      <c r="AL149" t="s">
        <v>14188</v>
      </c>
      <c r="AM149" t="s">
        <v>14188</v>
      </c>
      <c r="AN149" t="s">
        <v>14110</v>
      </c>
      <c r="AO149" t="s">
        <v>14110</v>
      </c>
      <c r="AQ149" t="s">
        <v>14100</v>
      </c>
      <c r="AR149" t="s">
        <v>14100</v>
      </c>
      <c r="AS149" t="s">
        <v>14098</v>
      </c>
      <c r="AT149" t="s">
        <v>14250</v>
      </c>
      <c r="AU149" t="s">
        <v>14250</v>
      </c>
      <c r="AV149" t="s">
        <v>14250</v>
      </c>
      <c r="AW149" t="s">
        <v>14102</v>
      </c>
      <c r="AX149" t="s">
        <v>14165</v>
      </c>
      <c r="AY149" t="s">
        <v>14122</v>
      </c>
      <c r="AZ149" t="s">
        <v>14128</v>
      </c>
      <c r="BB149" t="s">
        <v>14104</v>
      </c>
      <c r="BC149" t="s">
        <v>14211</v>
      </c>
      <c r="BD149" t="s">
        <v>14211</v>
      </c>
      <c r="BE149" t="s">
        <v>14211</v>
      </c>
      <c r="BF149" t="s">
        <v>14156</v>
      </c>
      <c r="BG149" t="s">
        <v>14156</v>
      </c>
      <c r="BH149" t="s">
        <v>14156</v>
      </c>
      <c r="BI149" t="s">
        <v>14106</v>
      </c>
      <c r="BJ149" t="s">
        <v>14195</v>
      </c>
      <c r="BK149" t="s">
        <v>14195</v>
      </c>
      <c r="BL149" t="s">
        <v>14242</v>
      </c>
      <c r="BM149" t="s">
        <v>14153</v>
      </c>
      <c r="BN149" t="s">
        <v>14248</v>
      </c>
      <c r="BO149" t="s">
        <v>14110</v>
      </c>
      <c r="BP149" t="s">
        <v>14110</v>
      </c>
      <c r="BQ149" t="s">
        <v>14110</v>
      </c>
      <c r="BR149" t="s">
        <v>14110</v>
      </c>
      <c r="BS149" t="s">
        <v>14110</v>
      </c>
      <c r="BT149" t="s">
        <v>14110</v>
      </c>
      <c r="BU149" t="s">
        <v>14370</v>
      </c>
      <c r="BV149" t="s">
        <v>14087</v>
      </c>
      <c r="BW149" s="52"/>
    </row>
    <row r="150" spans="1:75">
      <c r="A150">
        <v>286</v>
      </c>
      <c r="B150">
        <v>2019</v>
      </c>
      <c r="C150" t="s">
        <v>217</v>
      </c>
      <c r="D150" t="s">
        <v>218</v>
      </c>
      <c r="E150" t="s">
        <v>712</v>
      </c>
      <c r="F150" t="s">
        <v>13820</v>
      </c>
      <c r="G150">
        <v>0</v>
      </c>
      <c r="H150" t="s">
        <v>14085</v>
      </c>
      <c r="I150">
        <v>16</v>
      </c>
      <c r="K150" t="s">
        <v>14085</v>
      </c>
      <c r="L150" t="s">
        <v>14171</v>
      </c>
      <c r="M150" t="s">
        <v>14250</v>
      </c>
      <c r="O150" t="s">
        <v>14088</v>
      </c>
      <c r="P150" t="s">
        <v>14112</v>
      </c>
      <c r="Q150" t="s">
        <v>14090</v>
      </c>
      <c r="R150" t="s">
        <v>14250</v>
      </c>
      <c r="S150" t="s">
        <v>14090</v>
      </c>
      <c r="T150" t="s">
        <v>14090</v>
      </c>
      <c r="U150" t="s">
        <v>14137</v>
      </c>
      <c r="V150" t="s">
        <v>14110</v>
      </c>
      <c r="W150" t="s">
        <v>14092</v>
      </c>
      <c r="X150" t="s">
        <v>14091</v>
      </c>
      <c r="Y150" t="s">
        <v>14093</v>
      </c>
      <c r="Z150" t="s">
        <v>14140</v>
      </c>
      <c r="AA150" t="s">
        <v>14110</v>
      </c>
      <c r="AB150" t="s">
        <v>14095</v>
      </c>
      <c r="AC150" t="s">
        <v>14141</v>
      </c>
      <c r="AD150" t="s">
        <v>14141</v>
      </c>
      <c r="AE150" t="s">
        <v>14093</v>
      </c>
      <c r="AF150" t="s">
        <v>14096</v>
      </c>
      <c r="AH150" t="s">
        <v>14097</v>
      </c>
      <c r="AI150" s="78" t="s">
        <v>14098</v>
      </c>
      <c r="AJ150" t="s">
        <v>14123</v>
      </c>
      <c r="AK150" t="s">
        <v>14099</v>
      </c>
      <c r="AL150" t="s">
        <v>14099</v>
      </c>
      <c r="AM150" t="s">
        <v>14188</v>
      </c>
      <c r="AN150" t="s">
        <v>14110</v>
      </c>
      <c r="AO150" t="s">
        <v>14110</v>
      </c>
      <c r="AQ150" t="s">
        <v>14100</v>
      </c>
      <c r="AR150" t="s">
        <v>14100</v>
      </c>
      <c r="AS150" t="s">
        <v>14122</v>
      </c>
      <c r="AT150" t="s">
        <v>14250</v>
      </c>
      <c r="AU150" t="s">
        <v>14250</v>
      </c>
      <c r="AV150" t="s">
        <v>14250</v>
      </c>
      <c r="AW150" t="s">
        <v>14102</v>
      </c>
      <c r="AX150" t="s">
        <v>14102</v>
      </c>
      <c r="AY150" t="s">
        <v>14098</v>
      </c>
      <c r="AZ150" t="s">
        <v>14103</v>
      </c>
      <c r="BB150" t="s">
        <v>14104</v>
      </c>
      <c r="BC150" t="s">
        <v>14211</v>
      </c>
      <c r="BD150" t="s">
        <v>14211</v>
      </c>
      <c r="BE150" t="s">
        <v>14211</v>
      </c>
      <c r="BF150" t="s">
        <v>14156</v>
      </c>
      <c r="BG150" t="s">
        <v>14156</v>
      </c>
      <c r="BH150" t="s">
        <v>14156</v>
      </c>
      <c r="BI150" t="s">
        <v>14131</v>
      </c>
      <c r="BJ150" t="s">
        <v>14195</v>
      </c>
      <c r="BK150" t="s">
        <v>14195</v>
      </c>
      <c r="BL150" t="s">
        <v>14208</v>
      </c>
      <c r="BM150" t="s">
        <v>14248</v>
      </c>
      <c r="BN150" t="s">
        <v>14248</v>
      </c>
      <c r="BO150" t="s">
        <v>14110</v>
      </c>
      <c r="BP150" t="s">
        <v>14110</v>
      </c>
      <c r="BQ150" t="s">
        <v>14110</v>
      </c>
      <c r="BR150" t="s">
        <v>14110</v>
      </c>
      <c r="BS150" t="s">
        <v>14110</v>
      </c>
      <c r="BT150" t="s">
        <v>14110</v>
      </c>
      <c r="BV150" t="s">
        <v>14110</v>
      </c>
      <c r="BW150" s="52"/>
    </row>
    <row r="151" spans="1:75">
      <c r="H151" t="s">
        <v>14108</v>
      </c>
      <c r="I151">
        <v>16</v>
      </c>
      <c r="K151" t="s">
        <v>14108</v>
      </c>
      <c r="L151" t="s">
        <v>14171</v>
      </c>
      <c r="M151" t="s">
        <v>14250</v>
      </c>
      <c r="O151" t="s">
        <v>14135</v>
      </c>
      <c r="P151" t="s">
        <v>14112</v>
      </c>
      <c r="Q151" t="s">
        <v>14090</v>
      </c>
      <c r="R151" t="s">
        <v>14250</v>
      </c>
      <c r="S151" t="s">
        <v>14090</v>
      </c>
      <c r="T151" t="s">
        <v>14090</v>
      </c>
      <c r="U151" t="s">
        <v>14137</v>
      </c>
      <c r="V151" t="s">
        <v>14110</v>
      </c>
      <c r="W151" t="s">
        <v>14092</v>
      </c>
      <c r="X151" t="s">
        <v>14091</v>
      </c>
      <c r="Y151" t="s">
        <v>14093</v>
      </c>
      <c r="Z151" t="s">
        <v>14140</v>
      </c>
      <c r="AA151" t="s">
        <v>14110</v>
      </c>
      <c r="AB151" t="s">
        <v>14095</v>
      </c>
      <c r="AC151" t="s">
        <v>14141</v>
      </c>
      <c r="AD151" t="s">
        <v>14141</v>
      </c>
      <c r="AE151" t="s">
        <v>14093</v>
      </c>
      <c r="AF151" t="s">
        <v>14096</v>
      </c>
      <c r="AH151" t="s">
        <v>14097</v>
      </c>
      <c r="AI151" s="78" t="s">
        <v>14098</v>
      </c>
      <c r="AJ151" t="s">
        <v>14123</v>
      </c>
      <c r="AK151" t="s">
        <v>14099</v>
      </c>
      <c r="AL151" t="s">
        <v>14099</v>
      </c>
      <c r="AM151" t="s">
        <v>14188</v>
      </c>
      <c r="AN151" t="s">
        <v>14110</v>
      </c>
      <c r="AO151" t="s">
        <v>14110</v>
      </c>
      <c r="AQ151" t="s">
        <v>14100</v>
      </c>
      <c r="AR151" t="s">
        <v>14100</v>
      </c>
      <c r="AS151" t="s">
        <v>14122</v>
      </c>
      <c r="AT151" t="s">
        <v>14250</v>
      </c>
      <c r="AU151" t="s">
        <v>14250</v>
      </c>
      <c r="AV151" t="s">
        <v>14250</v>
      </c>
      <c r="AW151" t="s">
        <v>14102</v>
      </c>
      <c r="AX151" t="s">
        <v>14215</v>
      </c>
      <c r="AY151" t="s">
        <v>14238</v>
      </c>
      <c r="AZ151" t="s">
        <v>14103</v>
      </c>
      <c r="BB151" t="s">
        <v>14104</v>
      </c>
      <c r="BC151" t="s">
        <v>14211</v>
      </c>
      <c r="BD151" t="s">
        <v>14211</v>
      </c>
      <c r="BE151" t="s">
        <v>14211</v>
      </c>
      <c r="BF151" t="s">
        <v>14156</v>
      </c>
      <c r="BG151" t="s">
        <v>14156</v>
      </c>
      <c r="BH151" t="s">
        <v>14156</v>
      </c>
      <c r="BI151" t="s">
        <v>14131</v>
      </c>
      <c r="BJ151" t="s">
        <v>14195</v>
      </c>
      <c r="BK151" t="s">
        <v>14195</v>
      </c>
      <c r="BL151" t="s">
        <v>14208</v>
      </c>
      <c r="BM151" t="s">
        <v>14248</v>
      </c>
      <c r="BN151" t="s">
        <v>14248</v>
      </c>
      <c r="BO151" t="s">
        <v>14110</v>
      </c>
      <c r="BP151" t="s">
        <v>14110</v>
      </c>
      <c r="BQ151" t="s">
        <v>14110</v>
      </c>
      <c r="BR151" t="s">
        <v>14110</v>
      </c>
      <c r="BS151" t="s">
        <v>14110</v>
      </c>
      <c r="BT151" t="s">
        <v>14110</v>
      </c>
      <c r="BV151" t="s">
        <v>14110</v>
      </c>
      <c r="BW151" s="52"/>
    </row>
    <row r="152" spans="1:75">
      <c r="H152" t="s">
        <v>14133</v>
      </c>
      <c r="I152">
        <v>16</v>
      </c>
      <c r="K152" t="s">
        <v>14108</v>
      </c>
      <c r="L152" t="s">
        <v>14171</v>
      </c>
      <c r="M152" t="s">
        <v>14250</v>
      </c>
      <c r="O152" t="s">
        <v>14135</v>
      </c>
      <c r="P152" t="s">
        <v>14112</v>
      </c>
      <c r="Q152" t="s">
        <v>14090</v>
      </c>
      <c r="R152" t="s">
        <v>14250</v>
      </c>
      <c r="S152" t="s">
        <v>14090</v>
      </c>
      <c r="T152" t="s">
        <v>14090</v>
      </c>
      <c r="U152" t="s">
        <v>14137</v>
      </c>
      <c r="V152" t="s">
        <v>14110</v>
      </c>
      <c r="W152" t="s">
        <v>14092</v>
      </c>
      <c r="X152" t="s">
        <v>14091</v>
      </c>
      <c r="Y152" t="s">
        <v>14093</v>
      </c>
      <c r="Z152" t="s">
        <v>14140</v>
      </c>
      <c r="AA152" t="s">
        <v>14110</v>
      </c>
      <c r="AB152" t="s">
        <v>14095</v>
      </c>
      <c r="AC152" t="s">
        <v>14141</v>
      </c>
      <c r="AD152" t="s">
        <v>14141</v>
      </c>
      <c r="AE152" t="s">
        <v>14093</v>
      </c>
      <c r="AF152" t="s">
        <v>14096</v>
      </c>
      <c r="AH152" t="s">
        <v>14097</v>
      </c>
      <c r="AI152" s="78" t="s">
        <v>14098</v>
      </c>
      <c r="AJ152" t="s">
        <v>14123</v>
      </c>
      <c r="AK152" t="s">
        <v>14099</v>
      </c>
      <c r="AL152" t="s">
        <v>14099</v>
      </c>
      <c r="AM152" t="s">
        <v>14188</v>
      </c>
      <c r="AN152" t="s">
        <v>14110</v>
      </c>
      <c r="AO152" t="s">
        <v>14110</v>
      </c>
      <c r="AQ152" t="s">
        <v>14100</v>
      </c>
      <c r="AR152" t="s">
        <v>14100</v>
      </c>
      <c r="AS152" t="s">
        <v>14122</v>
      </c>
      <c r="AT152" t="s">
        <v>14250</v>
      </c>
      <c r="AU152" t="s">
        <v>14250</v>
      </c>
      <c r="AV152" t="s">
        <v>14250</v>
      </c>
      <c r="AW152" t="s">
        <v>14102</v>
      </c>
      <c r="AX152" t="s">
        <v>14102</v>
      </c>
      <c r="AY152" t="s">
        <v>14098</v>
      </c>
      <c r="AZ152" t="s">
        <v>14103</v>
      </c>
      <c r="BB152" t="s">
        <v>14104</v>
      </c>
      <c r="BC152" t="s">
        <v>14211</v>
      </c>
      <c r="BD152" t="s">
        <v>14211</v>
      </c>
      <c r="BE152" t="s">
        <v>14211</v>
      </c>
      <c r="BF152" t="s">
        <v>14156</v>
      </c>
      <c r="BG152" t="s">
        <v>14156</v>
      </c>
      <c r="BH152" t="s">
        <v>14156</v>
      </c>
      <c r="BI152" t="s">
        <v>14131</v>
      </c>
      <c r="BJ152" t="s">
        <v>14195</v>
      </c>
      <c r="BK152" t="s">
        <v>14195</v>
      </c>
      <c r="BL152" t="s">
        <v>14208</v>
      </c>
      <c r="BM152" t="s">
        <v>14248</v>
      </c>
      <c r="BN152" t="s">
        <v>14248</v>
      </c>
      <c r="BO152" t="s">
        <v>14110</v>
      </c>
      <c r="BP152" t="s">
        <v>14110</v>
      </c>
      <c r="BQ152" t="s">
        <v>14110</v>
      </c>
      <c r="BR152" t="s">
        <v>14110</v>
      </c>
      <c r="BS152" t="s">
        <v>14110</v>
      </c>
      <c r="BT152" t="s">
        <v>14110</v>
      </c>
      <c r="BV152" t="s">
        <v>14110</v>
      </c>
      <c r="BW152" s="52"/>
    </row>
    <row r="153" spans="1:75">
      <c r="H153" t="s">
        <v>14154</v>
      </c>
      <c r="I153">
        <v>12</v>
      </c>
      <c r="K153" t="s">
        <v>14085</v>
      </c>
      <c r="L153" t="s">
        <v>14171</v>
      </c>
      <c r="M153" t="s">
        <v>14250</v>
      </c>
      <c r="O153" t="s">
        <v>14088</v>
      </c>
      <c r="P153" t="s">
        <v>14112</v>
      </c>
      <c r="Q153" t="s">
        <v>14090</v>
      </c>
      <c r="R153" t="s">
        <v>14250</v>
      </c>
      <c r="S153" t="s">
        <v>14090</v>
      </c>
      <c r="T153" t="s">
        <v>14090</v>
      </c>
      <c r="U153" t="s">
        <v>14137</v>
      </c>
      <c r="V153" t="s">
        <v>14110</v>
      </c>
      <c r="W153" t="s">
        <v>14092</v>
      </c>
      <c r="X153" t="s">
        <v>14091</v>
      </c>
      <c r="Y153" t="s">
        <v>14093</v>
      </c>
      <c r="Z153" t="s">
        <v>14140</v>
      </c>
      <c r="AA153" t="s">
        <v>14110</v>
      </c>
      <c r="AB153" t="s">
        <v>14095</v>
      </c>
      <c r="AC153" t="s">
        <v>14141</v>
      </c>
      <c r="AD153" t="s">
        <v>14141</v>
      </c>
      <c r="AE153" t="s">
        <v>14093</v>
      </c>
      <c r="AF153" t="s">
        <v>14096</v>
      </c>
      <c r="AH153" t="s">
        <v>14097</v>
      </c>
      <c r="AI153" s="78" t="s">
        <v>14098</v>
      </c>
      <c r="AJ153" t="s">
        <v>14123</v>
      </c>
      <c r="AK153" t="s">
        <v>14099</v>
      </c>
      <c r="AL153" t="s">
        <v>14099</v>
      </c>
      <c r="AM153" t="s">
        <v>14188</v>
      </c>
      <c r="AN153" t="s">
        <v>14110</v>
      </c>
      <c r="AO153" t="s">
        <v>14110</v>
      </c>
      <c r="AQ153" t="s">
        <v>14100</v>
      </c>
      <c r="AR153" t="s">
        <v>14100</v>
      </c>
      <c r="AS153" t="s">
        <v>14122</v>
      </c>
      <c r="AT153" t="s">
        <v>14250</v>
      </c>
      <c r="AU153" t="s">
        <v>14250</v>
      </c>
      <c r="AV153" t="s">
        <v>14250</v>
      </c>
      <c r="AW153" t="s">
        <v>14102</v>
      </c>
      <c r="AX153" t="s">
        <v>14102</v>
      </c>
      <c r="AY153" t="s">
        <v>14098</v>
      </c>
      <c r="AZ153" t="s">
        <v>14103</v>
      </c>
      <c r="BB153" t="s">
        <v>14104</v>
      </c>
      <c r="BC153" t="s">
        <v>14211</v>
      </c>
      <c r="BD153" t="s">
        <v>14211</v>
      </c>
      <c r="BE153" t="s">
        <v>14211</v>
      </c>
      <c r="BF153" t="s">
        <v>14156</v>
      </c>
      <c r="BG153" t="s">
        <v>14156</v>
      </c>
      <c r="BH153" t="s">
        <v>14156</v>
      </c>
      <c r="BI153" t="s">
        <v>14131</v>
      </c>
      <c r="BJ153" t="s">
        <v>14195</v>
      </c>
      <c r="BK153" t="s">
        <v>14195</v>
      </c>
      <c r="BL153" t="s">
        <v>14208</v>
      </c>
      <c r="BM153" t="s">
        <v>14248</v>
      </c>
      <c r="BN153" t="s">
        <v>14248</v>
      </c>
      <c r="BO153" t="s">
        <v>14110</v>
      </c>
      <c r="BP153" t="s">
        <v>14110</v>
      </c>
      <c r="BQ153" t="s">
        <v>14110</v>
      </c>
      <c r="BR153" t="s">
        <v>14110</v>
      </c>
      <c r="BS153" t="s">
        <v>14110</v>
      </c>
      <c r="BT153" t="s">
        <v>14110</v>
      </c>
      <c r="BV153" t="s">
        <v>14110</v>
      </c>
      <c r="BW153" s="52"/>
    </row>
    <row r="154" spans="1:75">
      <c r="A154">
        <v>287</v>
      </c>
      <c r="B154">
        <v>2019</v>
      </c>
      <c r="C154" t="s">
        <v>385</v>
      </c>
      <c r="D154" t="s">
        <v>386</v>
      </c>
      <c r="E154" t="s">
        <v>766</v>
      </c>
      <c r="F154" t="s">
        <v>13821</v>
      </c>
      <c r="G154">
        <v>0</v>
      </c>
      <c r="H154" t="s">
        <v>14085</v>
      </c>
      <c r="I154">
        <v>10</v>
      </c>
      <c r="K154" t="s">
        <v>14108</v>
      </c>
      <c r="L154" t="s">
        <v>14109</v>
      </c>
      <c r="M154" t="s">
        <v>14110</v>
      </c>
      <c r="O154" t="s">
        <v>14111</v>
      </c>
      <c r="P154" t="s">
        <v>14156</v>
      </c>
      <c r="Q154" t="s">
        <v>14113</v>
      </c>
      <c r="R154" t="s">
        <v>14250</v>
      </c>
      <c r="S154" t="s">
        <v>14113</v>
      </c>
      <c r="T154" t="s">
        <v>14113</v>
      </c>
      <c r="U154" t="s">
        <v>14091</v>
      </c>
      <c r="V154" t="s">
        <v>14110</v>
      </c>
      <c r="W154" t="s">
        <v>14092</v>
      </c>
      <c r="X154" t="s">
        <v>14091</v>
      </c>
      <c r="Y154" t="s">
        <v>14093</v>
      </c>
      <c r="Z154" t="s">
        <v>14174</v>
      </c>
      <c r="AA154" t="s">
        <v>14110</v>
      </c>
      <c r="AB154" t="s">
        <v>14118</v>
      </c>
      <c r="AC154" t="s">
        <v>14141</v>
      </c>
      <c r="AD154" t="s">
        <v>14141</v>
      </c>
      <c r="AE154" t="s">
        <v>14093</v>
      </c>
      <c r="AF154" t="s">
        <v>14211</v>
      </c>
      <c r="AH154" t="s">
        <v>14097</v>
      </c>
      <c r="AI154" s="78" t="s">
        <v>14098</v>
      </c>
      <c r="AJ154" t="s">
        <v>14123</v>
      </c>
      <c r="AK154" t="s">
        <v>14124</v>
      </c>
      <c r="AL154" t="s">
        <v>14124</v>
      </c>
      <c r="AM154" t="s">
        <v>14124</v>
      </c>
      <c r="AN154" t="s">
        <v>14110</v>
      </c>
      <c r="AO154" t="s">
        <v>14087</v>
      </c>
      <c r="AQ154" t="s">
        <v>14163</v>
      </c>
      <c r="AR154" t="s">
        <v>14163</v>
      </c>
      <c r="AS154" t="s">
        <v>14098</v>
      </c>
      <c r="AT154" t="s">
        <v>14203</v>
      </c>
      <c r="AU154" t="s">
        <v>14203</v>
      </c>
      <c r="AV154" t="s">
        <v>14087</v>
      </c>
      <c r="AW154" t="s">
        <v>14239</v>
      </c>
      <c r="AX154" t="s">
        <v>14239</v>
      </c>
      <c r="AY154" t="s">
        <v>14122</v>
      </c>
      <c r="AZ154" t="s">
        <v>14103</v>
      </c>
      <c r="BB154" t="s">
        <v>14104</v>
      </c>
      <c r="BC154" t="s">
        <v>14211</v>
      </c>
      <c r="BD154" t="s">
        <v>14211</v>
      </c>
      <c r="BE154" t="s">
        <v>14211</v>
      </c>
      <c r="BF154" t="s">
        <v>14156</v>
      </c>
      <c r="BG154" t="s">
        <v>14156</v>
      </c>
      <c r="BH154" t="s">
        <v>14156</v>
      </c>
      <c r="BI154" t="s">
        <v>14106</v>
      </c>
      <c r="BJ154" t="s">
        <v>14131</v>
      </c>
      <c r="BK154" t="s">
        <v>14195</v>
      </c>
      <c r="BL154" t="s">
        <v>14107</v>
      </c>
      <c r="BM154" t="s">
        <v>14225</v>
      </c>
      <c r="BN154" t="s">
        <v>14248</v>
      </c>
      <c r="BO154" t="s">
        <v>14110</v>
      </c>
      <c r="BP154" t="s">
        <v>14110</v>
      </c>
      <c r="BQ154" t="s">
        <v>14110</v>
      </c>
      <c r="BR154" t="s">
        <v>14110</v>
      </c>
      <c r="BS154" t="s">
        <v>14110</v>
      </c>
      <c r="BT154" t="s">
        <v>14110</v>
      </c>
      <c r="BV154" t="s">
        <v>14110</v>
      </c>
      <c r="BW154" s="52"/>
    </row>
    <row r="155" spans="1:75">
      <c r="A155">
        <v>298</v>
      </c>
      <c r="B155">
        <v>2019</v>
      </c>
      <c r="C155" t="s">
        <v>886</v>
      </c>
      <c r="D155" t="s">
        <v>887</v>
      </c>
      <c r="E155" t="s">
        <v>639</v>
      </c>
      <c r="F155" t="s">
        <v>13829</v>
      </c>
      <c r="G155">
        <v>0</v>
      </c>
      <c r="H155" t="s">
        <v>14085</v>
      </c>
      <c r="I155">
        <v>3</v>
      </c>
      <c r="K155" t="s">
        <v>14085</v>
      </c>
      <c r="L155" t="s">
        <v>14155</v>
      </c>
      <c r="M155" t="s">
        <v>14250</v>
      </c>
      <c r="O155" t="s">
        <v>14088</v>
      </c>
      <c r="P155" t="s">
        <v>14172</v>
      </c>
      <c r="Q155" t="s">
        <v>14090</v>
      </c>
      <c r="R155" t="s">
        <v>14250</v>
      </c>
      <c r="S155" t="s">
        <v>14090</v>
      </c>
      <c r="T155" t="s">
        <v>14090</v>
      </c>
      <c r="U155" t="s">
        <v>14137</v>
      </c>
      <c r="V155" t="s">
        <v>14087</v>
      </c>
      <c r="W155" t="s">
        <v>14092</v>
      </c>
      <c r="X155" t="s">
        <v>14116</v>
      </c>
      <c r="Y155" t="s">
        <v>14093</v>
      </c>
      <c r="Z155" t="s">
        <v>14140</v>
      </c>
      <c r="AA155" t="s">
        <v>14110</v>
      </c>
      <c r="AB155" t="s">
        <v>14118</v>
      </c>
      <c r="AC155" t="s">
        <v>14141</v>
      </c>
      <c r="AD155" t="s">
        <v>14141</v>
      </c>
      <c r="AE155" t="s">
        <v>14093</v>
      </c>
      <c r="AF155" t="s">
        <v>14211</v>
      </c>
      <c r="AH155" t="s">
        <v>14097</v>
      </c>
      <c r="AI155" s="78" t="s">
        <v>14098</v>
      </c>
      <c r="AJ155" t="s">
        <v>14144</v>
      </c>
      <c r="AK155" t="s">
        <v>14099</v>
      </c>
      <c r="AL155" t="s">
        <v>14099</v>
      </c>
      <c r="AM155" t="s">
        <v>14188</v>
      </c>
      <c r="AN155" t="s">
        <v>14110</v>
      </c>
      <c r="AO155" t="s">
        <v>14087</v>
      </c>
      <c r="AQ155" t="s">
        <v>14100</v>
      </c>
      <c r="AR155" t="s">
        <v>14100</v>
      </c>
      <c r="AS155" t="s">
        <v>14098</v>
      </c>
      <c r="AT155" t="s">
        <v>14250</v>
      </c>
      <c r="AU155" t="s">
        <v>14250</v>
      </c>
      <c r="AV155" t="s">
        <v>14250</v>
      </c>
      <c r="AW155" t="s">
        <v>14102</v>
      </c>
      <c r="AX155" t="s">
        <v>14102</v>
      </c>
      <c r="AY155" t="s">
        <v>14098</v>
      </c>
      <c r="AZ155" t="s">
        <v>14103</v>
      </c>
      <c r="BB155" t="s">
        <v>14104</v>
      </c>
      <c r="BC155" t="s">
        <v>14211</v>
      </c>
      <c r="BD155" t="s">
        <v>14211</v>
      </c>
      <c r="BE155" t="s">
        <v>14211</v>
      </c>
      <c r="BF155" t="s">
        <v>14156</v>
      </c>
      <c r="BG155" t="s">
        <v>14156</v>
      </c>
      <c r="BH155" t="s">
        <v>14156</v>
      </c>
      <c r="BI155" t="s">
        <v>14106</v>
      </c>
      <c r="BJ155" t="s">
        <v>14195</v>
      </c>
      <c r="BK155" t="s">
        <v>14195</v>
      </c>
      <c r="BL155" t="s">
        <v>14242</v>
      </c>
      <c r="BM155" t="s">
        <v>14248</v>
      </c>
      <c r="BN155" t="s">
        <v>14248</v>
      </c>
      <c r="BO155" t="s">
        <v>14110</v>
      </c>
      <c r="BP155" t="s">
        <v>14110</v>
      </c>
      <c r="BQ155" t="s">
        <v>14110</v>
      </c>
      <c r="BR155" t="s">
        <v>14110</v>
      </c>
      <c r="BS155" t="s">
        <v>14110</v>
      </c>
      <c r="BT155" t="s">
        <v>14110</v>
      </c>
      <c r="BV155" t="s">
        <v>14110</v>
      </c>
      <c r="BW155" s="52"/>
    </row>
    <row r="156" spans="1:75">
      <c r="H156" t="s">
        <v>14108</v>
      </c>
      <c r="I156">
        <v>3</v>
      </c>
      <c r="K156" t="s">
        <v>14085</v>
      </c>
      <c r="L156" t="s">
        <v>14155</v>
      </c>
      <c r="M156" t="s">
        <v>14250</v>
      </c>
      <c r="O156" t="s">
        <v>14088</v>
      </c>
      <c r="P156" t="s">
        <v>14172</v>
      </c>
      <c r="Q156" t="s">
        <v>14090</v>
      </c>
      <c r="R156" t="s">
        <v>14250</v>
      </c>
      <c r="S156" t="s">
        <v>14090</v>
      </c>
      <c r="T156" t="s">
        <v>14090</v>
      </c>
      <c r="U156" t="s">
        <v>14137</v>
      </c>
      <c r="V156" t="s">
        <v>14087</v>
      </c>
      <c r="W156" t="s">
        <v>14092</v>
      </c>
      <c r="X156" t="s">
        <v>14116</v>
      </c>
      <c r="Y156" t="s">
        <v>14093</v>
      </c>
      <c r="Z156" t="s">
        <v>14140</v>
      </c>
      <c r="AA156" t="s">
        <v>14110</v>
      </c>
      <c r="AB156" t="s">
        <v>14118</v>
      </c>
      <c r="AC156" t="s">
        <v>14141</v>
      </c>
      <c r="AD156" t="s">
        <v>14141</v>
      </c>
      <c r="AE156" t="s">
        <v>14093</v>
      </c>
      <c r="AF156" t="s">
        <v>14211</v>
      </c>
      <c r="AH156" t="s">
        <v>14097</v>
      </c>
      <c r="AI156" s="78" t="s">
        <v>14098</v>
      </c>
      <c r="AJ156" t="s">
        <v>14144</v>
      </c>
      <c r="AK156" t="s">
        <v>14099</v>
      </c>
      <c r="AL156" t="s">
        <v>14099</v>
      </c>
      <c r="AM156" t="s">
        <v>14188</v>
      </c>
      <c r="AN156" t="s">
        <v>14110</v>
      </c>
      <c r="AO156" t="s">
        <v>14087</v>
      </c>
      <c r="AQ156" t="s">
        <v>14100</v>
      </c>
      <c r="AR156" t="s">
        <v>14100</v>
      </c>
      <c r="AS156" t="s">
        <v>14098</v>
      </c>
      <c r="AT156" t="s">
        <v>14250</v>
      </c>
      <c r="AU156" t="s">
        <v>14250</v>
      </c>
      <c r="AV156" t="s">
        <v>14250</v>
      </c>
      <c r="AW156" t="s">
        <v>14102</v>
      </c>
      <c r="AX156" t="s">
        <v>14102</v>
      </c>
      <c r="AY156" t="s">
        <v>14098</v>
      </c>
      <c r="AZ156" t="s">
        <v>14103</v>
      </c>
      <c r="BB156" t="s">
        <v>14104</v>
      </c>
      <c r="BC156" t="s">
        <v>14150</v>
      </c>
      <c r="BD156" t="s">
        <v>14211</v>
      </c>
      <c r="BE156" t="s">
        <v>14211</v>
      </c>
      <c r="BF156" t="s">
        <v>14156</v>
      </c>
      <c r="BG156" t="s">
        <v>14156</v>
      </c>
      <c r="BH156" t="s">
        <v>14156</v>
      </c>
      <c r="BI156" t="s">
        <v>14106</v>
      </c>
      <c r="BJ156" t="s">
        <v>14195</v>
      </c>
      <c r="BK156" t="s">
        <v>14195</v>
      </c>
      <c r="BL156" t="s">
        <v>14242</v>
      </c>
      <c r="BM156" t="s">
        <v>14248</v>
      </c>
      <c r="BN156" t="s">
        <v>14248</v>
      </c>
      <c r="BO156" t="s">
        <v>14110</v>
      </c>
      <c r="BP156" t="s">
        <v>14110</v>
      </c>
      <c r="BQ156" t="s">
        <v>14110</v>
      </c>
      <c r="BR156" t="s">
        <v>14110</v>
      </c>
      <c r="BS156" t="s">
        <v>14110</v>
      </c>
      <c r="BT156" t="s">
        <v>14110</v>
      </c>
      <c r="BV156" t="s">
        <v>14110</v>
      </c>
      <c r="BW156" s="52"/>
    </row>
    <row r="157" spans="1:75">
      <c r="H157" t="s">
        <v>14133</v>
      </c>
      <c r="I157">
        <v>2</v>
      </c>
      <c r="K157" t="s">
        <v>14085</v>
      </c>
      <c r="L157" t="s">
        <v>14155</v>
      </c>
      <c r="M157" t="s">
        <v>14250</v>
      </c>
      <c r="O157" t="s">
        <v>14088</v>
      </c>
      <c r="P157" t="s">
        <v>14172</v>
      </c>
      <c r="Q157" t="s">
        <v>14090</v>
      </c>
      <c r="R157" t="s">
        <v>14250</v>
      </c>
      <c r="S157" t="s">
        <v>14090</v>
      </c>
      <c r="T157" t="s">
        <v>14090</v>
      </c>
      <c r="U157" t="s">
        <v>14137</v>
      </c>
      <c r="V157" t="s">
        <v>14087</v>
      </c>
      <c r="W157" t="s">
        <v>14092</v>
      </c>
      <c r="X157" t="s">
        <v>14116</v>
      </c>
      <c r="Y157" t="s">
        <v>14093</v>
      </c>
      <c r="Z157" t="s">
        <v>14140</v>
      </c>
      <c r="AA157" t="s">
        <v>14110</v>
      </c>
      <c r="AB157" t="s">
        <v>14118</v>
      </c>
      <c r="AC157" t="s">
        <v>14141</v>
      </c>
      <c r="AD157" t="s">
        <v>14141</v>
      </c>
      <c r="AE157" t="s">
        <v>14093</v>
      </c>
      <c r="AF157" t="s">
        <v>14211</v>
      </c>
      <c r="AH157" t="s">
        <v>14097</v>
      </c>
      <c r="AI157" s="78" t="s">
        <v>14098</v>
      </c>
      <c r="AJ157" t="s">
        <v>14144</v>
      </c>
      <c r="AK157" t="s">
        <v>14099</v>
      </c>
      <c r="AL157" t="s">
        <v>14099</v>
      </c>
      <c r="AM157" t="s">
        <v>14188</v>
      </c>
      <c r="AN157" t="s">
        <v>14110</v>
      </c>
      <c r="AO157" t="s">
        <v>14087</v>
      </c>
      <c r="AQ157" t="s">
        <v>14100</v>
      </c>
      <c r="AR157" t="s">
        <v>14100</v>
      </c>
      <c r="AS157" t="s">
        <v>14098</v>
      </c>
      <c r="AT157" t="s">
        <v>14250</v>
      </c>
      <c r="AU157" t="s">
        <v>14250</v>
      </c>
      <c r="AV157" t="s">
        <v>14250</v>
      </c>
      <c r="AW157" t="s">
        <v>14102</v>
      </c>
      <c r="AX157" t="s">
        <v>14102</v>
      </c>
      <c r="AY157" t="s">
        <v>14122</v>
      </c>
      <c r="AZ157" t="s">
        <v>14103</v>
      </c>
      <c r="BB157" t="s">
        <v>14104</v>
      </c>
      <c r="BC157" t="s">
        <v>14150</v>
      </c>
      <c r="BD157" t="s">
        <v>14211</v>
      </c>
      <c r="BE157" t="s">
        <v>14211</v>
      </c>
      <c r="BF157" t="s">
        <v>14156</v>
      </c>
      <c r="BG157" t="s">
        <v>14156</v>
      </c>
      <c r="BH157" t="s">
        <v>14156</v>
      </c>
      <c r="BI157" t="s">
        <v>14106</v>
      </c>
      <c r="BJ157" t="s">
        <v>14195</v>
      </c>
      <c r="BK157" t="s">
        <v>14195</v>
      </c>
      <c r="BL157" t="s">
        <v>14242</v>
      </c>
      <c r="BM157" t="s">
        <v>14248</v>
      </c>
      <c r="BN157" t="s">
        <v>14248</v>
      </c>
      <c r="BO157" t="s">
        <v>14110</v>
      </c>
      <c r="BP157" t="s">
        <v>14110</v>
      </c>
      <c r="BQ157" t="s">
        <v>14110</v>
      </c>
      <c r="BR157" t="s">
        <v>14110</v>
      </c>
      <c r="BS157" t="s">
        <v>14110</v>
      </c>
      <c r="BT157" t="s">
        <v>14110</v>
      </c>
      <c r="BV157" t="s">
        <v>14110</v>
      </c>
      <c r="BW157" s="52"/>
    </row>
    <row r="158" spans="1:75">
      <c r="A158">
        <v>301</v>
      </c>
      <c r="B158">
        <v>2019</v>
      </c>
      <c r="C158" t="s">
        <v>1039</v>
      </c>
      <c r="D158" t="s">
        <v>1040</v>
      </c>
      <c r="E158" t="s">
        <v>639</v>
      </c>
      <c r="F158" t="s">
        <v>13831</v>
      </c>
      <c r="G158">
        <v>0</v>
      </c>
      <c r="H158" t="s">
        <v>14085</v>
      </c>
      <c r="I158">
        <v>4</v>
      </c>
      <c r="K158" t="s">
        <v>14085</v>
      </c>
      <c r="L158" t="s">
        <v>14155</v>
      </c>
      <c r="M158" t="s">
        <v>14250</v>
      </c>
      <c r="O158" t="s">
        <v>14088</v>
      </c>
      <c r="P158" t="s">
        <v>14112</v>
      </c>
      <c r="Q158" t="s">
        <v>14113</v>
      </c>
      <c r="R158" t="s">
        <v>14250</v>
      </c>
      <c r="S158" t="s">
        <v>14113</v>
      </c>
      <c r="T158" t="s">
        <v>14113</v>
      </c>
      <c r="U158" t="s">
        <v>14137</v>
      </c>
      <c r="V158" t="s">
        <v>14087</v>
      </c>
      <c r="W158" t="s">
        <v>14092</v>
      </c>
      <c r="X158" t="s">
        <v>14116</v>
      </c>
      <c r="Y158" t="s">
        <v>14117</v>
      </c>
      <c r="Z158" t="s">
        <v>14094</v>
      </c>
      <c r="AA158" t="s">
        <v>14110</v>
      </c>
      <c r="AB158" t="s">
        <v>14118</v>
      </c>
      <c r="AC158" t="s">
        <v>14141</v>
      </c>
      <c r="AD158" t="s">
        <v>14141</v>
      </c>
      <c r="AE158" t="s">
        <v>14093</v>
      </c>
      <c r="AF158" t="s">
        <v>14211</v>
      </c>
      <c r="AH158" t="s">
        <v>14097</v>
      </c>
      <c r="AI158" s="78" t="s">
        <v>14098</v>
      </c>
      <c r="AJ158" t="s">
        <v>14123</v>
      </c>
      <c r="AK158" t="s">
        <v>14099</v>
      </c>
      <c r="AL158" t="s">
        <v>14099</v>
      </c>
      <c r="AM158" t="s">
        <v>14099</v>
      </c>
      <c r="AN158" t="s">
        <v>14110</v>
      </c>
      <c r="AO158" t="s">
        <v>14087</v>
      </c>
      <c r="AQ158" t="s">
        <v>14100</v>
      </c>
      <c r="AR158" t="s">
        <v>14100</v>
      </c>
      <c r="AS158" t="s">
        <v>14098</v>
      </c>
      <c r="AT158" t="s">
        <v>14250</v>
      </c>
      <c r="AU158" t="s">
        <v>14250</v>
      </c>
      <c r="AV158" t="s">
        <v>14250</v>
      </c>
      <c r="AW158" t="s">
        <v>14102</v>
      </c>
      <c r="AX158" t="s">
        <v>14102</v>
      </c>
      <c r="AY158" t="s">
        <v>14098</v>
      </c>
      <c r="AZ158" t="s">
        <v>14103</v>
      </c>
      <c r="BB158" t="s">
        <v>14104</v>
      </c>
      <c r="BC158" t="s">
        <v>14206</v>
      </c>
      <c r="BD158" t="s">
        <v>14211</v>
      </c>
      <c r="BE158" t="s">
        <v>14211</v>
      </c>
      <c r="BF158" t="s">
        <v>14156</v>
      </c>
      <c r="BG158" t="s">
        <v>14156</v>
      </c>
      <c r="BH158" t="s">
        <v>14156</v>
      </c>
      <c r="BI158" t="s">
        <v>14106</v>
      </c>
      <c r="BJ158" t="s">
        <v>14195</v>
      </c>
      <c r="BK158" t="s">
        <v>14195</v>
      </c>
      <c r="BL158" t="s">
        <v>14132</v>
      </c>
      <c r="BM158" t="s">
        <v>14225</v>
      </c>
      <c r="BN158" t="s">
        <v>14248</v>
      </c>
      <c r="BO158" t="s">
        <v>14110</v>
      </c>
      <c r="BP158" t="s">
        <v>14110</v>
      </c>
      <c r="BQ158" t="s">
        <v>14110</v>
      </c>
      <c r="BR158" t="s">
        <v>14110</v>
      </c>
      <c r="BS158" t="s">
        <v>14110</v>
      </c>
      <c r="BT158" t="s">
        <v>14110</v>
      </c>
      <c r="BV158" t="s">
        <v>14110</v>
      </c>
      <c r="BW158" s="52"/>
    </row>
    <row r="159" spans="1:75">
      <c r="H159" t="s">
        <v>14108</v>
      </c>
      <c r="I159">
        <v>4</v>
      </c>
      <c r="K159" t="s">
        <v>14085</v>
      </c>
      <c r="L159" t="s">
        <v>14155</v>
      </c>
      <c r="M159" t="s">
        <v>14250</v>
      </c>
      <c r="O159" t="s">
        <v>14088</v>
      </c>
      <c r="P159" t="s">
        <v>14112</v>
      </c>
      <c r="Q159" t="s">
        <v>14113</v>
      </c>
      <c r="R159" t="s">
        <v>14250</v>
      </c>
      <c r="S159" t="s">
        <v>14113</v>
      </c>
      <c r="T159" t="s">
        <v>14113</v>
      </c>
      <c r="U159" t="s">
        <v>14137</v>
      </c>
      <c r="V159" t="s">
        <v>14087</v>
      </c>
      <c r="W159" t="s">
        <v>14092</v>
      </c>
      <c r="X159" t="s">
        <v>14116</v>
      </c>
      <c r="Y159" t="s">
        <v>14117</v>
      </c>
      <c r="Z159" t="s">
        <v>14094</v>
      </c>
      <c r="AA159" t="s">
        <v>14110</v>
      </c>
      <c r="AB159" t="s">
        <v>14118</v>
      </c>
      <c r="AC159" t="s">
        <v>14141</v>
      </c>
      <c r="AD159" t="s">
        <v>14141</v>
      </c>
      <c r="AE159" t="s">
        <v>14093</v>
      </c>
      <c r="AF159" t="s">
        <v>14211</v>
      </c>
      <c r="AH159" t="s">
        <v>14097</v>
      </c>
      <c r="AI159" s="78" t="s">
        <v>14098</v>
      </c>
      <c r="AJ159" t="s">
        <v>14123</v>
      </c>
      <c r="AK159" t="s">
        <v>14099</v>
      </c>
      <c r="AL159" t="s">
        <v>14099</v>
      </c>
      <c r="AM159" t="s">
        <v>14099</v>
      </c>
      <c r="AN159" t="s">
        <v>14110</v>
      </c>
      <c r="AO159" t="s">
        <v>14087</v>
      </c>
      <c r="AQ159" t="s">
        <v>14100</v>
      </c>
      <c r="AR159" t="s">
        <v>14100</v>
      </c>
      <c r="AS159" t="s">
        <v>14098</v>
      </c>
      <c r="AT159" t="s">
        <v>14250</v>
      </c>
      <c r="AU159" t="s">
        <v>14250</v>
      </c>
      <c r="AV159" t="s">
        <v>14250</v>
      </c>
      <c r="AW159" t="s">
        <v>14102</v>
      </c>
      <c r="AX159" t="s">
        <v>14102</v>
      </c>
      <c r="AY159" t="s">
        <v>14098</v>
      </c>
      <c r="AZ159" t="s">
        <v>14103</v>
      </c>
      <c r="BB159" t="s">
        <v>14104</v>
      </c>
      <c r="BC159" t="s">
        <v>14206</v>
      </c>
      <c r="BD159" t="s">
        <v>14211</v>
      </c>
      <c r="BE159" t="s">
        <v>14211</v>
      </c>
      <c r="BF159" t="s">
        <v>14156</v>
      </c>
      <c r="BG159" t="s">
        <v>14156</v>
      </c>
      <c r="BH159" t="s">
        <v>14156</v>
      </c>
      <c r="BI159" t="s">
        <v>14106</v>
      </c>
      <c r="BJ159" t="s">
        <v>14195</v>
      </c>
      <c r="BK159" t="s">
        <v>14195</v>
      </c>
      <c r="BL159" t="s">
        <v>14132</v>
      </c>
      <c r="BM159" t="s">
        <v>14225</v>
      </c>
      <c r="BN159" t="s">
        <v>14248</v>
      </c>
      <c r="BO159" t="s">
        <v>14110</v>
      </c>
      <c r="BP159" t="s">
        <v>14110</v>
      </c>
      <c r="BQ159" t="s">
        <v>14110</v>
      </c>
      <c r="BR159" t="s">
        <v>14110</v>
      </c>
      <c r="BS159" t="s">
        <v>14110</v>
      </c>
      <c r="BT159" t="s">
        <v>14110</v>
      </c>
      <c r="BV159" t="s">
        <v>14110</v>
      </c>
      <c r="BW159" s="52"/>
    </row>
    <row r="160" spans="1:75">
      <c r="H160" t="s">
        <v>14133</v>
      </c>
      <c r="I160">
        <v>3</v>
      </c>
      <c r="K160" t="s">
        <v>14085</v>
      </c>
      <c r="L160" t="s">
        <v>14155</v>
      </c>
      <c r="M160" t="s">
        <v>14250</v>
      </c>
      <c r="O160" t="s">
        <v>14088</v>
      </c>
      <c r="P160" t="s">
        <v>14112</v>
      </c>
      <c r="Q160" t="s">
        <v>14090</v>
      </c>
      <c r="R160" t="s">
        <v>14250</v>
      </c>
      <c r="S160" t="s">
        <v>14090</v>
      </c>
      <c r="T160" t="s">
        <v>14090</v>
      </c>
      <c r="U160" t="s">
        <v>14137</v>
      </c>
      <c r="V160" t="s">
        <v>14087</v>
      </c>
      <c r="W160" t="s">
        <v>14092</v>
      </c>
      <c r="X160" t="s">
        <v>14116</v>
      </c>
      <c r="Y160" t="s">
        <v>14117</v>
      </c>
      <c r="Z160" t="s">
        <v>14094</v>
      </c>
      <c r="AA160" t="s">
        <v>14110</v>
      </c>
      <c r="AB160" t="s">
        <v>14118</v>
      </c>
      <c r="AC160" t="s">
        <v>14141</v>
      </c>
      <c r="AD160" t="s">
        <v>14141</v>
      </c>
      <c r="AE160" t="s">
        <v>14093</v>
      </c>
      <c r="AF160" t="s">
        <v>14211</v>
      </c>
      <c r="AH160" t="s">
        <v>14097</v>
      </c>
      <c r="AI160" s="78" t="s">
        <v>14098</v>
      </c>
      <c r="AJ160" t="s">
        <v>14123</v>
      </c>
      <c r="AK160" t="s">
        <v>14099</v>
      </c>
      <c r="AL160" t="s">
        <v>14099</v>
      </c>
      <c r="AM160" t="s">
        <v>14099</v>
      </c>
      <c r="AN160" t="s">
        <v>14110</v>
      </c>
      <c r="AO160" t="s">
        <v>14087</v>
      </c>
      <c r="AQ160" t="s">
        <v>14100</v>
      </c>
      <c r="AR160" t="s">
        <v>14100</v>
      </c>
      <c r="AS160" t="s">
        <v>14098</v>
      </c>
      <c r="AT160" t="s">
        <v>14250</v>
      </c>
      <c r="AU160" t="s">
        <v>14250</v>
      </c>
      <c r="AV160" t="s">
        <v>14250</v>
      </c>
      <c r="AW160" t="s">
        <v>14215</v>
      </c>
      <c r="AX160" t="s">
        <v>14215</v>
      </c>
      <c r="AY160" t="s">
        <v>14238</v>
      </c>
      <c r="AZ160" t="s">
        <v>14103</v>
      </c>
      <c r="BB160" t="s">
        <v>14104</v>
      </c>
      <c r="BC160" t="s">
        <v>14193</v>
      </c>
      <c r="BD160" t="s">
        <v>14211</v>
      </c>
      <c r="BE160" t="s">
        <v>14211</v>
      </c>
      <c r="BF160" t="s">
        <v>14105</v>
      </c>
      <c r="BG160" t="s">
        <v>14167</v>
      </c>
      <c r="BH160" t="s">
        <v>14156</v>
      </c>
      <c r="BI160" t="s">
        <v>14106</v>
      </c>
      <c r="BJ160" t="s">
        <v>14195</v>
      </c>
      <c r="BK160" t="s">
        <v>14195</v>
      </c>
      <c r="BL160" t="s">
        <v>14132</v>
      </c>
      <c r="BM160" t="s">
        <v>14225</v>
      </c>
      <c r="BN160" t="s">
        <v>14248</v>
      </c>
      <c r="BO160" t="s">
        <v>14110</v>
      </c>
      <c r="BP160" t="s">
        <v>14110</v>
      </c>
      <c r="BQ160" t="s">
        <v>14110</v>
      </c>
      <c r="BR160" t="s">
        <v>14110</v>
      </c>
      <c r="BS160" t="s">
        <v>14110</v>
      </c>
      <c r="BT160" t="s">
        <v>14110</v>
      </c>
      <c r="BV160" t="s">
        <v>14110</v>
      </c>
      <c r="BW160" s="52"/>
    </row>
    <row r="161" spans="1:75">
      <c r="A161">
        <v>303</v>
      </c>
      <c r="B161">
        <v>2019</v>
      </c>
      <c r="C161" t="s">
        <v>1078</v>
      </c>
      <c r="D161" t="s">
        <v>1079</v>
      </c>
      <c r="E161" t="s">
        <v>819</v>
      </c>
      <c r="F161" t="s">
        <v>13832</v>
      </c>
      <c r="G161">
        <v>0</v>
      </c>
      <c r="H161" t="s">
        <v>14085</v>
      </c>
      <c r="I161">
        <v>15</v>
      </c>
      <c r="K161" t="s">
        <v>14108</v>
      </c>
      <c r="L161" t="s">
        <v>14109</v>
      </c>
      <c r="M161" t="s">
        <v>14110</v>
      </c>
      <c r="O161" t="s">
        <v>14111</v>
      </c>
      <c r="P161" t="s">
        <v>14156</v>
      </c>
      <c r="Q161" t="s">
        <v>14090</v>
      </c>
      <c r="R161" t="s">
        <v>14250</v>
      </c>
      <c r="S161" t="s">
        <v>14090</v>
      </c>
      <c r="T161" t="s">
        <v>14090</v>
      </c>
      <c r="U161" t="s">
        <v>14091</v>
      </c>
      <c r="V161" t="s">
        <v>14087</v>
      </c>
      <c r="W161" t="s">
        <v>14138</v>
      </c>
      <c r="X161" t="s">
        <v>14116</v>
      </c>
      <c r="Y161" t="s">
        <v>14093</v>
      </c>
      <c r="Z161" t="s">
        <v>14116</v>
      </c>
      <c r="AA161" t="s">
        <v>14110</v>
      </c>
      <c r="AB161" t="s">
        <v>14095</v>
      </c>
      <c r="AC161" t="s">
        <v>14141</v>
      </c>
      <c r="AD161" t="s">
        <v>14141</v>
      </c>
      <c r="AE161" t="s">
        <v>14093</v>
      </c>
      <c r="AF161" t="s">
        <v>14237</v>
      </c>
      <c r="AH161" t="s">
        <v>14097</v>
      </c>
      <c r="AI161" s="78" t="s">
        <v>14098</v>
      </c>
      <c r="AJ161" t="s">
        <v>14144</v>
      </c>
      <c r="AK161" t="s">
        <v>14145</v>
      </c>
      <c r="AL161" t="s">
        <v>14145</v>
      </c>
      <c r="AM161" t="s">
        <v>14145</v>
      </c>
      <c r="AN161" t="s">
        <v>14110</v>
      </c>
      <c r="AO161" t="s">
        <v>14110</v>
      </c>
      <c r="AQ161" t="s">
        <v>14244</v>
      </c>
      <c r="AR161" t="s">
        <v>14244</v>
      </c>
      <c r="AS161" t="s">
        <v>14122</v>
      </c>
      <c r="AT161" t="s">
        <v>14164</v>
      </c>
      <c r="AU161" t="s">
        <v>14203</v>
      </c>
      <c r="AV161" t="s">
        <v>14087</v>
      </c>
      <c r="AW161" t="s">
        <v>14102</v>
      </c>
      <c r="AX161" t="s">
        <v>14215</v>
      </c>
      <c r="AY161" t="s">
        <v>14122</v>
      </c>
      <c r="AZ161" t="s">
        <v>14103</v>
      </c>
      <c r="BA161" t="s">
        <v>14371</v>
      </c>
      <c r="BB161" t="s">
        <v>14104</v>
      </c>
      <c r="BC161" t="s">
        <v>14211</v>
      </c>
      <c r="BD161" t="s">
        <v>14211</v>
      </c>
      <c r="BE161" t="s">
        <v>14211</v>
      </c>
      <c r="BF161" t="s">
        <v>14156</v>
      </c>
      <c r="BG161" t="s">
        <v>14156</v>
      </c>
      <c r="BH161" t="s">
        <v>14156</v>
      </c>
      <c r="BI161" t="s">
        <v>14131</v>
      </c>
      <c r="BJ161" t="s">
        <v>14195</v>
      </c>
      <c r="BK161" t="s">
        <v>14195</v>
      </c>
      <c r="BL161" t="s">
        <v>14132</v>
      </c>
      <c r="BM161" t="s">
        <v>14248</v>
      </c>
      <c r="BN161" t="s">
        <v>14248</v>
      </c>
      <c r="BO161" t="s">
        <v>14110</v>
      </c>
      <c r="BP161" t="s">
        <v>14110</v>
      </c>
      <c r="BQ161" t="s">
        <v>14110</v>
      </c>
      <c r="BR161" t="s">
        <v>14110</v>
      </c>
      <c r="BS161" t="s">
        <v>14110</v>
      </c>
      <c r="BT161" t="s">
        <v>14110</v>
      </c>
      <c r="BV161" t="s">
        <v>14110</v>
      </c>
      <c r="BW161" s="52"/>
    </row>
    <row r="162" spans="1:75">
      <c r="H162" t="s">
        <v>14108</v>
      </c>
      <c r="I162">
        <v>9</v>
      </c>
      <c r="J162">
        <v>10</v>
      </c>
      <c r="K162" t="s">
        <v>14133</v>
      </c>
      <c r="L162" t="s">
        <v>14109</v>
      </c>
      <c r="M162" t="s">
        <v>14110</v>
      </c>
      <c r="O162" t="s">
        <v>14111</v>
      </c>
      <c r="P162" t="s">
        <v>14156</v>
      </c>
      <c r="Q162" t="s">
        <v>14090</v>
      </c>
      <c r="R162" t="s">
        <v>14250</v>
      </c>
      <c r="S162" t="s">
        <v>14090</v>
      </c>
      <c r="T162" t="s">
        <v>14090</v>
      </c>
      <c r="U162" t="s">
        <v>14091</v>
      </c>
      <c r="V162" t="s">
        <v>14087</v>
      </c>
      <c r="W162" t="s">
        <v>14138</v>
      </c>
      <c r="X162" t="s">
        <v>14116</v>
      </c>
      <c r="Y162" t="s">
        <v>14093</v>
      </c>
      <c r="Z162" t="s">
        <v>14116</v>
      </c>
      <c r="AA162" t="s">
        <v>14110</v>
      </c>
      <c r="AB162" t="s">
        <v>14095</v>
      </c>
      <c r="AC162" t="s">
        <v>14118</v>
      </c>
      <c r="AD162" t="s">
        <v>14141</v>
      </c>
      <c r="AE162" t="s">
        <v>14093</v>
      </c>
      <c r="AF162" t="s">
        <v>14187</v>
      </c>
      <c r="AH162" t="s">
        <v>14097</v>
      </c>
      <c r="AI162" s="78" t="s">
        <v>14098</v>
      </c>
      <c r="AJ162" t="s">
        <v>14144</v>
      </c>
      <c r="AK162" t="s">
        <v>14145</v>
      </c>
      <c r="AL162" t="s">
        <v>14145</v>
      </c>
      <c r="AM162" t="s">
        <v>14145</v>
      </c>
      <c r="AN162" t="s">
        <v>14110</v>
      </c>
      <c r="AO162" t="s">
        <v>14110</v>
      </c>
      <c r="AQ162" t="s">
        <v>14244</v>
      </c>
      <c r="AR162" t="s">
        <v>14244</v>
      </c>
      <c r="AS162" t="s">
        <v>14122</v>
      </c>
      <c r="AT162" t="s">
        <v>14164</v>
      </c>
      <c r="AU162" t="s">
        <v>14203</v>
      </c>
      <c r="AV162" t="s">
        <v>14087</v>
      </c>
      <c r="AW162" t="s">
        <v>14102</v>
      </c>
      <c r="AX162" t="s">
        <v>14102</v>
      </c>
      <c r="AY162" t="s">
        <v>14098</v>
      </c>
      <c r="AZ162" t="s">
        <v>14103</v>
      </c>
      <c r="BA162" t="s">
        <v>14371</v>
      </c>
      <c r="BB162" t="s">
        <v>14104</v>
      </c>
      <c r="BC162" t="s">
        <v>14211</v>
      </c>
      <c r="BD162" t="s">
        <v>14211</v>
      </c>
      <c r="BE162" t="s">
        <v>14211</v>
      </c>
      <c r="BF162" t="s">
        <v>14156</v>
      </c>
      <c r="BG162" t="s">
        <v>14156</v>
      </c>
      <c r="BH162" t="s">
        <v>14156</v>
      </c>
      <c r="BI162" t="s">
        <v>14131</v>
      </c>
      <c r="BJ162" t="s">
        <v>14195</v>
      </c>
      <c r="BK162" t="s">
        <v>14195</v>
      </c>
      <c r="BL162" t="s">
        <v>14132</v>
      </c>
      <c r="BM162" t="s">
        <v>14248</v>
      </c>
      <c r="BN162" t="s">
        <v>14248</v>
      </c>
      <c r="BO162" t="s">
        <v>14110</v>
      </c>
      <c r="BP162" t="s">
        <v>14110</v>
      </c>
      <c r="BQ162" t="s">
        <v>14110</v>
      </c>
      <c r="BR162" t="s">
        <v>14110</v>
      </c>
      <c r="BS162" t="s">
        <v>14110</v>
      </c>
      <c r="BT162" t="s">
        <v>14110</v>
      </c>
      <c r="BV162" t="s">
        <v>14110</v>
      </c>
      <c r="BW162" s="52"/>
    </row>
    <row r="163" spans="1:75">
      <c r="A163">
        <v>308</v>
      </c>
      <c r="B163">
        <v>2019</v>
      </c>
      <c r="C163" t="s">
        <v>1422</v>
      </c>
      <c r="D163" t="s">
        <v>1423</v>
      </c>
      <c r="E163" t="s">
        <v>1424</v>
      </c>
      <c r="F163" t="s">
        <v>13835</v>
      </c>
      <c r="G163">
        <v>0</v>
      </c>
      <c r="H163" t="s">
        <v>14085</v>
      </c>
      <c r="I163">
        <v>60</v>
      </c>
      <c r="K163" t="s">
        <v>14085</v>
      </c>
      <c r="L163" t="s">
        <v>14109</v>
      </c>
      <c r="M163" t="s">
        <v>14110</v>
      </c>
      <c r="O163" t="s">
        <v>14111</v>
      </c>
      <c r="P163" t="s">
        <v>14156</v>
      </c>
      <c r="Q163" t="s">
        <v>14090</v>
      </c>
      <c r="R163" t="s">
        <v>14250</v>
      </c>
      <c r="S163" t="s">
        <v>14090</v>
      </c>
      <c r="T163" t="s">
        <v>14090</v>
      </c>
      <c r="U163" t="s">
        <v>14091</v>
      </c>
      <c r="V163" t="s">
        <v>14087</v>
      </c>
      <c r="W163" t="s">
        <v>14092</v>
      </c>
      <c r="X163" t="s">
        <v>14091</v>
      </c>
      <c r="Y163" t="s">
        <v>14093</v>
      </c>
      <c r="Z163" t="s">
        <v>14140</v>
      </c>
      <c r="AA163" t="s">
        <v>14110</v>
      </c>
      <c r="AB163" t="s">
        <v>14118</v>
      </c>
      <c r="AC163" t="s">
        <v>14141</v>
      </c>
      <c r="AD163" t="s">
        <v>14141</v>
      </c>
      <c r="AE163" t="s">
        <v>14142</v>
      </c>
      <c r="AF163" t="s">
        <v>14211</v>
      </c>
      <c r="AH163" t="s">
        <v>14097</v>
      </c>
      <c r="AI163" s="78" t="s">
        <v>14098</v>
      </c>
      <c r="AJ163" t="s">
        <v>14123</v>
      </c>
      <c r="AK163" t="s">
        <v>14124</v>
      </c>
      <c r="AL163" t="s">
        <v>14124</v>
      </c>
      <c r="AM163" t="s">
        <v>14188</v>
      </c>
      <c r="AN163" t="s">
        <v>14110</v>
      </c>
      <c r="AO163" t="s">
        <v>14110</v>
      </c>
      <c r="AQ163" t="s">
        <v>14163</v>
      </c>
      <c r="AR163" t="s">
        <v>14163</v>
      </c>
      <c r="AS163" t="s">
        <v>14098</v>
      </c>
      <c r="AT163" t="s">
        <v>14203</v>
      </c>
      <c r="AU163" t="s">
        <v>14203</v>
      </c>
      <c r="AV163" t="s">
        <v>14110</v>
      </c>
      <c r="AW163" t="s">
        <v>14102</v>
      </c>
      <c r="AX163" t="s">
        <v>14102</v>
      </c>
      <c r="AY163" t="s">
        <v>14098</v>
      </c>
      <c r="AZ163" t="s">
        <v>14103</v>
      </c>
      <c r="BB163" t="s">
        <v>14193</v>
      </c>
      <c r="BC163" t="s">
        <v>14211</v>
      </c>
      <c r="BD163" t="s">
        <v>14211</v>
      </c>
      <c r="BE163" t="s">
        <v>14211</v>
      </c>
      <c r="BF163" t="s">
        <v>14151</v>
      </c>
      <c r="BG163" t="s">
        <v>14156</v>
      </c>
      <c r="BH163" t="s">
        <v>14156</v>
      </c>
      <c r="BI163" t="s">
        <v>14131</v>
      </c>
      <c r="BJ163" t="s">
        <v>14195</v>
      </c>
      <c r="BK163" t="s">
        <v>14195</v>
      </c>
      <c r="BL163" t="s">
        <v>14153</v>
      </c>
      <c r="BM163" t="s">
        <v>14248</v>
      </c>
      <c r="BN163" t="s">
        <v>14248</v>
      </c>
      <c r="BO163" t="s">
        <v>14110</v>
      </c>
      <c r="BP163" t="s">
        <v>14110</v>
      </c>
      <c r="BQ163" t="s">
        <v>14110</v>
      </c>
      <c r="BR163" t="s">
        <v>14110</v>
      </c>
      <c r="BS163" t="s">
        <v>14110</v>
      </c>
      <c r="BT163" t="s">
        <v>14110</v>
      </c>
      <c r="BV163" t="s">
        <v>14110</v>
      </c>
      <c r="BW163" s="52"/>
    </row>
    <row r="164" spans="1:75">
      <c r="A164">
        <v>312</v>
      </c>
      <c r="B164">
        <v>2020</v>
      </c>
      <c r="C164" t="s">
        <v>176</v>
      </c>
      <c r="D164" t="s">
        <v>177</v>
      </c>
      <c r="E164" t="s">
        <v>748</v>
      </c>
      <c r="F164" t="s">
        <v>13840</v>
      </c>
      <c r="G164">
        <v>0</v>
      </c>
      <c r="H164" t="s">
        <v>14085</v>
      </c>
      <c r="I164">
        <v>11</v>
      </c>
      <c r="K164" t="s">
        <v>14085</v>
      </c>
      <c r="L164" t="s">
        <v>14171</v>
      </c>
      <c r="M164" t="s">
        <v>14250</v>
      </c>
      <c r="O164" t="s">
        <v>14088</v>
      </c>
      <c r="P164" t="s">
        <v>14112</v>
      </c>
      <c r="Q164" t="s">
        <v>14113</v>
      </c>
      <c r="R164" t="s">
        <v>14250</v>
      </c>
      <c r="S164" t="s">
        <v>14113</v>
      </c>
      <c r="T164" t="s">
        <v>14090</v>
      </c>
      <c r="U164" t="s">
        <v>14137</v>
      </c>
      <c r="V164" t="s">
        <v>14110</v>
      </c>
      <c r="W164" t="s">
        <v>14092</v>
      </c>
      <c r="X164" t="s">
        <v>14116</v>
      </c>
      <c r="Y164" t="s">
        <v>14117</v>
      </c>
      <c r="Z164" t="s">
        <v>14094</v>
      </c>
      <c r="AA164" t="s">
        <v>14110</v>
      </c>
      <c r="AB164" t="s">
        <v>14118</v>
      </c>
      <c r="AC164" t="s">
        <v>14141</v>
      </c>
      <c r="AD164" t="s">
        <v>14141</v>
      </c>
      <c r="AE164" t="s">
        <v>14093</v>
      </c>
      <c r="AF164" t="s">
        <v>14211</v>
      </c>
      <c r="AH164" t="s">
        <v>14097</v>
      </c>
      <c r="AI164" s="78" t="s">
        <v>14122</v>
      </c>
      <c r="AJ164" t="s">
        <v>14093</v>
      </c>
      <c r="AK164" t="s">
        <v>14099</v>
      </c>
      <c r="AL164" t="s">
        <v>14188</v>
      </c>
      <c r="AM164" t="s">
        <v>14099</v>
      </c>
      <c r="AN164" t="s">
        <v>14110</v>
      </c>
      <c r="AO164" t="s">
        <v>14087</v>
      </c>
      <c r="AQ164" t="s">
        <v>14125</v>
      </c>
      <c r="AR164" t="s">
        <v>14100</v>
      </c>
      <c r="AS164" t="s">
        <v>14122</v>
      </c>
      <c r="AT164" t="s">
        <v>14250</v>
      </c>
      <c r="AU164" t="s">
        <v>14250</v>
      </c>
      <c r="AV164" t="s">
        <v>14250</v>
      </c>
      <c r="AW164" t="s">
        <v>14102</v>
      </c>
      <c r="AX164" t="s">
        <v>14165</v>
      </c>
      <c r="AY164" t="s">
        <v>14122</v>
      </c>
      <c r="AZ164" t="s">
        <v>14128</v>
      </c>
      <c r="BB164" t="s">
        <v>14193</v>
      </c>
      <c r="BC164" t="s">
        <v>14211</v>
      </c>
      <c r="BD164" t="s">
        <v>14211</v>
      </c>
      <c r="BE164" t="s">
        <v>14211</v>
      </c>
      <c r="BF164" t="s">
        <v>14105</v>
      </c>
      <c r="BG164" t="s">
        <v>14167</v>
      </c>
      <c r="BH164" t="s">
        <v>14156</v>
      </c>
      <c r="BI164" t="s">
        <v>14131</v>
      </c>
      <c r="BJ164" t="s">
        <v>14195</v>
      </c>
      <c r="BK164" t="s">
        <v>14195</v>
      </c>
      <c r="BL164" t="s">
        <v>14253</v>
      </c>
      <c r="BM164" t="s">
        <v>14225</v>
      </c>
      <c r="BN164" t="s">
        <v>14248</v>
      </c>
      <c r="BO164" t="s">
        <v>14110</v>
      </c>
      <c r="BP164" t="s">
        <v>14110</v>
      </c>
      <c r="BQ164" t="s">
        <v>14110</v>
      </c>
      <c r="BR164" t="s">
        <v>14110</v>
      </c>
      <c r="BS164" t="s">
        <v>14110</v>
      </c>
      <c r="BT164" t="s">
        <v>14110</v>
      </c>
      <c r="BV164" t="s">
        <v>14110</v>
      </c>
      <c r="BW164" s="52"/>
    </row>
    <row r="165" spans="1:75">
      <c r="H165" t="s">
        <v>14108</v>
      </c>
      <c r="I165">
        <v>6</v>
      </c>
      <c r="K165" t="s">
        <v>14154</v>
      </c>
      <c r="L165" t="s">
        <v>14171</v>
      </c>
      <c r="M165" t="s">
        <v>14250</v>
      </c>
      <c r="O165" t="s">
        <v>14135</v>
      </c>
      <c r="P165" t="s">
        <v>14112</v>
      </c>
      <c r="Q165" t="s">
        <v>14113</v>
      </c>
      <c r="R165" t="s">
        <v>14250</v>
      </c>
      <c r="S165" t="s">
        <v>14113</v>
      </c>
      <c r="T165" t="s">
        <v>14090</v>
      </c>
      <c r="U165" t="s">
        <v>14137</v>
      </c>
      <c r="V165" t="s">
        <v>14110</v>
      </c>
      <c r="W165" t="s">
        <v>14092</v>
      </c>
      <c r="X165" t="s">
        <v>14116</v>
      </c>
      <c r="Y165" t="s">
        <v>14093</v>
      </c>
      <c r="Z165" t="s">
        <v>14094</v>
      </c>
      <c r="AA165" t="s">
        <v>14110</v>
      </c>
      <c r="AB165" t="s">
        <v>14118</v>
      </c>
      <c r="AC165" t="s">
        <v>14141</v>
      </c>
      <c r="AD165" t="s">
        <v>14141</v>
      </c>
      <c r="AE165" t="s">
        <v>14093</v>
      </c>
      <c r="AF165" t="s">
        <v>14219</v>
      </c>
      <c r="AH165" t="s">
        <v>14097</v>
      </c>
      <c r="AI165" s="78" t="s">
        <v>14122</v>
      </c>
      <c r="AJ165" t="s">
        <v>14093</v>
      </c>
      <c r="AK165" t="s">
        <v>14099</v>
      </c>
      <c r="AL165" t="s">
        <v>14188</v>
      </c>
      <c r="AM165" t="s">
        <v>14099</v>
      </c>
      <c r="AN165" t="s">
        <v>14110</v>
      </c>
      <c r="AO165" t="s">
        <v>14087</v>
      </c>
      <c r="AQ165" t="s">
        <v>14125</v>
      </c>
      <c r="AR165" t="s">
        <v>14100</v>
      </c>
      <c r="AS165" t="s">
        <v>14122</v>
      </c>
      <c r="AT165" t="s">
        <v>14250</v>
      </c>
      <c r="AU165" t="s">
        <v>14250</v>
      </c>
      <c r="AV165" t="s">
        <v>14250</v>
      </c>
      <c r="AW165" t="s">
        <v>14102</v>
      </c>
      <c r="AX165" t="s">
        <v>14165</v>
      </c>
      <c r="AY165" t="s">
        <v>14122</v>
      </c>
      <c r="AZ165" t="s">
        <v>14128</v>
      </c>
      <c r="BB165" t="s">
        <v>14104</v>
      </c>
      <c r="BC165" t="s">
        <v>14193</v>
      </c>
      <c r="BD165" t="s">
        <v>14211</v>
      </c>
      <c r="BE165" t="s">
        <v>14211</v>
      </c>
      <c r="BF165" t="s">
        <v>14167</v>
      </c>
      <c r="BG165" t="s">
        <v>14156</v>
      </c>
      <c r="BH165" t="s">
        <v>14156</v>
      </c>
      <c r="BI165" t="s">
        <v>14131</v>
      </c>
      <c r="BJ165" t="s">
        <v>14195</v>
      </c>
      <c r="BK165" t="s">
        <v>14195</v>
      </c>
      <c r="BL165" t="s">
        <v>14253</v>
      </c>
      <c r="BM165" t="s">
        <v>14225</v>
      </c>
      <c r="BN165" t="s">
        <v>14248</v>
      </c>
      <c r="BO165" t="s">
        <v>14110</v>
      </c>
      <c r="BP165" t="s">
        <v>14110</v>
      </c>
      <c r="BQ165" t="s">
        <v>14110</v>
      </c>
      <c r="BR165" t="s">
        <v>14110</v>
      </c>
      <c r="BS165" t="s">
        <v>14110</v>
      </c>
      <c r="BT165" t="s">
        <v>14110</v>
      </c>
      <c r="BV165" t="s">
        <v>14110</v>
      </c>
      <c r="BW165" s="52"/>
    </row>
    <row r="166" spans="1:75">
      <c r="A166">
        <v>313</v>
      </c>
      <c r="B166">
        <v>2020</v>
      </c>
      <c r="C166" t="s">
        <v>196</v>
      </c>
      <c r="D166" t="s">
        <v>197</v>
      </c>
      <c r="E166" t="s">
        <v>766</v>
      </c>
      <c r="F166" t="s">
        <v>13841</v>
      </c>
      <c r="G166">
        <v>0</v>
      </c>
      <c r="H166" t="s">
        <v>14085</v>
      </c>
      <c r="I166">
        <v>6</v>
      </c>
      <c r="K166" t="s">
        <v>14085</v>
      </c>
      <c r="L166" t="s">
        <v>14109</v>
      </c>
      <c r="M166" t="s">
        <v>14110</v>
      </c>
      <c r="O166" t="s">
        <v>14088</v>
      </c>
      <c r="P166" t="s">
        <v>14112</v>
      </c>
      <c r="Q166" t="s">
        <v>14090</v>
      </c>
      <c r="R166" t="s">
        <v>14250</v>
      </c>
      <c r="S166" t="s">
        <v>14090</v>
      </c>
      <c r="T166" t="s">
        <v>14090</v>
      </c>
      <c r="U166" t="s">
        <v>14137</v>
      </c>
      <c r="V166" t="s">
        <v>14110</v>
      </c>
      <c r="W166" t="s">
        <v>14092</v>
      </c>
      <c r="X166" t="s">
        <v>14116</v>
      </c>
      <c r="Y166" t="s">
        <v>14157</v>
      </c>
      <c r="Z166" t="s">
        <v>14140</v>
      </c>
      <c r="AA166" t="s">
        <v>14110</v>
      </c>
      <c r="AB166" t="s">
        <v>14141</v>
      </c>
      <c r="AC166" t="s">
        <v>14141</v>
      </c>
      <c r="AD166" t="s">
        <v>14141</v>
      </c>
      <c r="AE166" t="s">
        <v>14093</v>
      </c>
      <c r="AF166" t="s">
        <v>14096</v>
      </c>
      <c r="AH166" t="s">
        <v>14097</v>
      </c>
      <c r="AI166" s="78" t="s">
        <v>14122</v>
      </c>
      <c r="AJ166" t="s">
        <v>14093</v>
      </c>
      <c r="AK166" t="s">
        <v>14145</v>
      </c>
      <c r="AL166" t="s">
        <v>14188</v>
      </c>
      <c r="AM166" t="s">
        <v>14188</v>
      </c>
      <c r="AN166" t="s">
        <v>14110</v>
      </c>
      <c r="AO166" t="s">
        <v>14110</v>
      </c>
      <c r="AQ166" t="s">
        <v>14189</v>
      </c>
      <c r="AR166" t="s">
        <v>14189</v>
      </c>
      <c r="AS166" t="s">
        <v>14098</v>
      </c>
      <c r="AT166" t="s">
        <v>14222</v>
      </c>
      <c r="AU166" t="s">
        <v>14222</v>
      </c>
      <c r="AV166" t="s">
        <v>14110</v>
      </c>
      <c r="AW166" t="s">
        <v>14102</v>
      </c>
      <c r="AX166" t="s">
        <v>14165</v>
      </c>
      <c r="AY166" t="s">
        <v>14122</v>
      </c>
      <c r="AZ166" t="s">
        <v>14128</v>
      </c>
      <c r="BB166" t="s">
        <v>14104</v>
      </c>
      <c r="BC166" t="s">
        <v>14211</v>
      </c>
      <c r="BD166" t="s">
        <v>14211</v>
      </c>
      <c r="BE166" t="s">
        <v>14211</v>
      </c>
      <c r="BF166" t="s">
        <v>14156</v>
      </c>
      <c r="BG166" t="s">
        <v>14156</v>
      </c>
      <c r="BH166" t="s">
        <v>14156</v>
      </c>
      <c r="BI166" t="s">
        <v>14106</v>
      </c>
      <c r="BJ166" t="s">
        <v>14195</v>
      </c>
      <c r="BK166" t="s">
        <v>14195</v>
      </c>
      <c r="BL166" t="s">
        <v>14242</v>
      </c>
      <c r="BM166" t="s">
        <v>14248</v>
      </c>
      <c r="BN166" t="s">
        <v>14248</v>
      </c>
      <c r="BO166" t="s">
        <v>14110</v>
      </c>
      <c r="BP166" t="s">
        <v>14110</v>
      </c>
      <c r="BQ166" t="s">
        <v>14110</v>
      </c>
      <c r="BR166" t="s">
        <v>14110</v>
      </c>
      <c r="BS166" t="s">
        <v>14110</v>
      </c>
      <c r="BT166" t="s">
        <v>14110</v>
      </c>
      <c r="BU166" t="s">
        <v>14372</v>
      </c>
      <c r="BV166" t="s">
        <v>14087</v>
      </c>
      <c r="BW166" s="52"/>
    </row>
    <row r="167" spans="1:75">
      <c r="A167">
        <v>315</v>
      </c>
      <c r="B167">
        <v>2020</v>
      </c>
      <c r="C167" t="s">
        <v>288</v>
      </c>
      <c r="D167" t="s">
        <v>289</v>
      </c>
      <c r="E167" t="s">
        <v>639</v>
      </c>
      <c r="F167" t="s">
        <v>13844</v>
      </c>
      <c r="G167">
        <v>0</v>
      </c>
      <c r="H167" t="s">
        <v>14085</v>
      </c>
      <c r="I167">
        <v>6</v>
      </c>
      <c r="K167" t="s">
        <v>14085</v>
      </c>
      <c r="L167" t="s">
        <v>14155</v>
      </c>
      <c r="M167" t="s">
        <v>14250</v>
      </c>
      <c r="O167" t="s">
        <v>14088</v>
      </c>
      <c r="P167" t="s">
        <v>14112</v>
      </c>
      <c r="Q167" t="s">
        <v>14113</v>
      </c>
      <c r="R167" t="s">
        <v>14250</v>
      </c>
      <c r="S167" t="s">
        <v>14113</v>
      </c>
      <c r="T167" t="s">
        <v>14090</v>
      </c>
      <c r="U167" t="s">
        <v>14137</v>
      </c>
      <c r="V167" t="s">
        <v>14110</v>
      </c>
      <c r="W167" t="s">
        <v>14092</v>
      </c>
      <c r="X167" t="s">
        <v>14116</v>
      </c>
      <c r="Y167" t="s">
        <v>14093</v>
      </c>
      <c r="Z167" t="s">
        <v>14094</v>
      </c>
      <c r="AA167" t="s">
        <v>14110</v>
      </c>
      <c r="AB167" t="s">
        <v>14095</v>
      </c>
      <c r="AC167" t="s">
        <v>14141</v>
      </c>
      <c r="AD167" t="s">
        <v>14141</v>
      </c>
      <c r="AE167" t="s">
        <v>14093</v>
      </c>
      <c r="AF167" t="s">
        <v>14096</v>
      </c>
      <c r="AH167" t="s">
        <v>14097</v>
      </c>
      <c r="AI167" s="78" t="s">
        <v>14098</v>
      </c>
      <c r="AJ167" t="s">
        <v>14123</v>
      </c>
      <c r="AK167" t="s">
        <v>14099</v>
      </c>
      <c r="AL167" t="s">
        <v>14099</v>
      </c>
      <c r="AM167" t="s">
        <v>14099</v>
      </c>
      <c r="AN167" t="s">
        <v>14110</v>
      </c>
      <c r="AO167" t="s">
        <v>14110</v>
      </c>
      <c r="AQ167" t="s">
        <v>14100</v>
      </c>
      <c r="AR167" t="s">
        <v>14100</v>
      </c>
      <c r="AS167" t="s">
        <v>14098</v>
      </c>
      <c r="AT167" t="s">
        <v>14250</v>
      </c>
      <c r="AU167" t="s">
        <v>14250</v>
      </c>
      <c r="AV167" t="s">
        <v>14250</v>
      </c>
      <c r="AW167" t="s">
        <v>14102</v>
      </c>
      <c r="AX167" t="s">
        <v>14102</v>
      </c>
      <c r="AY167" t="s">
        <v>14122</v>
      </c>
      <c r="AZ167" t="s">
        <v>14103</v>
      </c>
      <c r="BB167" t="s">
        <v>14104</v>
      </c>
      <c r="BC167" t="s">
        <v>14211</v>
      </c>
      <c r="BD167" t="s">
        <v>14211</v>
      </c>
      <c r="BE167" t="s">
        <v>14211</v>
      </c>
      <c r="BF167" t="s">
        <v>14156</v>
      </c>
      <c r="BG167" t="s">
        <v>14156</v>
      </c>
      <c r="BH167" t="s">
        <v>14156</v>
      </c>
      <c r="BI167" t="s">
        <v>14106</v>
      </c>
      <c r="BJ167" t="s">
        <v>14195</v>
      </c>
      <c r="BK167" t="s">
        <v>14195</v>
      </c>
      <c r="BL167" t="s">
        <v>14132</v>
      </c>
      <c r="BM167" t="s">
        <v>14225</v>
      </c>
      <c r="BN167" t="s">
        <v>14248</v>
      </c>
      <c r="BO167" t="s">
        <v>14110</v>
      </c>
      <c r="BP167" t="s">
        <v>14110</v>
      </c>
      <c r="BQ167" t="s">
        <v>14110</v>
      </c>
      <c r="BR167" t="s">
        <v>14110</v>
      </c>
      <c r="BS167" t="s">
        <v>14110</v>
      </c>
      <c r="BT167" t="s">
        <v>14110</v>
      </c>
      <c r="BV167" t="s">
        <v>14110</v>
      </c>
      <c r="BW167" s="52"/>
    </row>
    <row r="168" spans="1:75">
      <c r="H168" t="s">
        <v>14108</v>
      </c>
      <c r="I168">
        <v>5</v>
      </c>
      <c r="K168" t="s">
        <v>14085</v>
      </c>
      <c r="L168" t="s">
        <v>14086</v>
      </c>
      <c r="M168" t="s">
        <v>14087</v>
      </c>
      <c r="O168" t="s">
        <v>14088</v>
      </c>
      <c r="P168" t="s">
        <v>14112</v>
      </c>
      <c r="Q168" t="s">
        <v>14113</v>
      </c>
      <c r="R168" t="s">
        <v>14250</v>
      </c>
      <c r="S168" t="s">
        <v>14113</v>
      </c>
      <c r="T168" t="s">
        <v>14090</v>
      </c>
      <c r="U168" t="s">
        <v>14137</v>
      </c>
      <c r="V168" t="s">
        <v>14110</v>
      </c>
      <c r="W168" t="s">
        <v>14092</v>
      </c>
      <c r="X168" t="s">
        <v>14116</v>
      </c>
      <c r="Y168" t="s">
        <v>14093</v>
      </c>
      <c r="Z168" t="s">
        <v>14158</v>
      </c>
      <c r="AA168" t="s">
        <v>14110</v>
      </c>
      <c r="AB168" t="s">
        <v>14095</v>
      </c>
      <c r="AC168" t="s">
        <v>14141</v>
      </c>
      <c r="AD168" t="s">
        <v>14141</v>
      </c>
      <c r="AE168" t="s">
        <v>14093</v>
      </c>
      <c r="AF168" t="s">
        <v>14096</v>
      </c>
      <c r="AH168" t="s">
        <v>14097</v>
      </c>
      <c r="AI168" s="78" t="s">
        <v>14098</v>
      </c>
      <c r="AJ168" t="s">
        <v>14123</v>
      </c>
      <c r="AK168" t="s">
        <v>14099</v>
      </c>
      <c r="AL168" t="s">
        <v>14099</v>
      </c>
      <c r="AM168" t="s">
        <v>14201</v>
      </c>
      <c r="AN168" t="s">
        <v>14110</v>
      </c>
      <c r="AO168" t="s">
        <v>14110</v>
      </c>
      <c r="AQ168" t="s">
        <v>14100</v>
      </c>
      <c r="AR168" t="s">
        <v>14100</v>
      </c>
      <c r="AS168" t="s">
        <v>14098</v>
      </c>
      <c r="AT168" t="s">
        <v>14222</v>
      </c>
      <c r="AU168" t="s">
        <v>14222</v>
      </c>
      <c r="AV168" t="s">
        <v>14250</v>
      </c>
      <c r="AW168" t="s">
        <v>14102</v>
      </c>
      <c r="AX168" t="s">
        <v>14127</v>
      </c>
      <c r="AY168" t="s">
        <v>14122</v>
      </c>
      <c r="AZ168" t="s">
        <v>14103</v>
      </c>
      <c r="BB168" t="s">
        <v>14104</v>
      </c>
      <c r="BC168" t="s">
        <v>14211</v>
      </c>
      <c r="BD168" t="s">
        <v>14211</v>
      </c>
      <c r="BE168" t="s">
        <v>14211</v>
      </c>
      <c r="BF168" t="s">
        <v>14156</v>
      </c>
      <c r="BG168" t="s">
        <v>14156</v>
      </c>
      <c r="BH168" t="s">
        <v>14156</v>
      </c>
      <c r="BI168" t="s">
        <v>14106</v>
      </c>
      <c r="BJ168" t="s">
        <v>14195</v>
      </c>
      <c r="BK168" t="s">
        <v>14195</v>
      </c>
      <c r="BL168" t="s">
        <v>14132</v>
      </c>
      <c r="BM168" t="s">
        <v>14248</v>
      </c>
      <c r="BN168" t="s">
        <v>14248</v>
      </c>
      <c r="BO168" t="s">
        <v>14110</v>
      </c>
      <c r="BP168" t="s">
        <v>14110</v>
      </c>
      <c r="BQ168" t="s">
        <v>14110</v>
      </c>
      <c r="BR168" t="s">
        <v>14110</v>
      </c>
      <c r="BS168" t="s">
        <v>14110</v>
      </c>
      <c r="BT168" t="s">
        <v>14110</v>
      </c>
      <c r="BV168" t="s">
        <v>14110</v>
      </c>
      <c r="BW168" s="52"/>
    </row>
    <row r="169" spans="1:75">
      <c r="A169">
        <v>316</v>
      </c>
      <c r="B169">
        <v>2020</v>
      </c>
      <c r="C169" t="s">
        <v>329</v>
      </c>
      <c r="D169" t="s">
        <v>330</v>
      </c>
      <c r="E169" t="s">
        <v>646</v>
      </c>
      <c r="F169" t="s">
        <v>13845</v>
      </c>
      <c r="G169">
        <v>0</v>
      </c>
      <c r="H169" t="s">
        <v>14085</v>
      </c>
      <c r="I169">
        <v>4</v>
      </c>
      <c r="K169" t="s">
        <v>14085</v>
      </c>
      <c r="L169" t="s">
        <v>14109</v>
      </c>
      <c r="M169" t="s">
        <v>14110</v>
      </c>
      <c r="O169" t="s">
        <v>14088</v>
      </c>
      <c r="P169" t="s">
        <v>14186</v>
      </c>
      <c r="Q169" t="s">
        <v>14090</v>
      </c>
      <c r="R169" t="s">
        <v>14250</v>
      </c>
      <c r="S169" t="s">
        <v>14090</v>
      </c>
      <c r="T169" t="s">
        <v>14090</v>
      </c>
      <c r="U169" t="s">
        <v>14114</v>
      </c>
      <c r="V169" t="s">
        <v>14087</v>
      </c>
      <c r="W169" t="s">
        <v>14092</v>
      </c>
      <c r="X169" t="s">
        <v>14116</v>
      </c>
      <c r="Y169" t="s">
        <v>14117</v>
      </c>
      <c r="Z169" t="s">
        <v>14140</v>
      </c>
      <c r="AA169" t="s">
        <v>14110</v>
      </c>
      <c r="AB169" t="s">
        <v>14095</v>
      </c>
      <c r="AC169" t="s">
        <v>14141</v>
      </c>
      <c r="AD169" t="s">
        <v>14141</v>
      </c>
      <c r="AE169" t="s">
        <v>14093</v>
      </c>
      <c r="AF169" t="s">
        <v>14143</v>
      </c>
      <c r="AH169" t="s">
        <v>14097</v>
      </c>
      <c r="AI169" s="78" t="s">
        <v>14098</v>
      </c>
      <c r="AJ169" t="s">
        <v>14161</v>
      </c>
      <c r="AK169" t="s">
        <v>14124</v>
      </c>
      <c r="AL169" t="s">
        <v>14124</v>
      </c>
      <c r="AM169" t="s">
        <v>14188</v>
      </c>
      <c r="AN169" t="s">
        <v>14110</v>
      </c>
      <c r="AO169" t="s">
        <v>14110</v>
      </c>
      <c r="AQ169" t="s">
        <v>14163</v>
      </c>
      <c r="AR169" t="s">
        <v>14163</v>
      </c>
      <c r="AS169" t="s">
        <v>14098</v>
      </c>
      <c r="AT169" t="s">
        <v>14203</v>
      </c>
      <c r="AU169" t="s">
        <v>14203</v>
      </c>
      <c r="AV169" t="s">
        <v>14087</v>
      </c>
      <c r="AW169" t="s">
        <v>14102</v>
      </c>
      <c r="AX169" t="s">
        <v>14102</v>
      </c>
      <c r="AY169" t="s">
        <v>14098</v>
      </c>
      <c r="AZ169" t="s">
        <v>14103</v>
      </c>
      <c r="BB169" t="s">
        <v>14104</v>
      </c>
      <c r="BC169" t="s">
        <v>14211</v>
      </c>
      <c r="BD169" t="s">
        <v>14211</v>
      </c>
      <c r="BE169" t="s">
        <v>14211</v>
      </c>
      <c r="BF169" t="s">
        <v>14156</v>
      </c>
      <c r="BG169" t="s">
        <v>14156</v>
      </c>
      <c r="BH169" t="s">
        <v>14156</v>
      </c>
      <c r="BI169" t="s">
        <v>14106</v>
      </c>
      <c r="BJ169" t="s">
        <v>14195</v>
      </c>
      <c r="BK169" t="s">
        <v>14195</v>
      </c>
      <c r="BL169" t="s">
        <v>14153</v>
      </c>
      <c r="BM169" t="s">
        <v>14248</v>
      </c>
      <c r="BN169" t="s">
        <v>14248</v>
      </c>
      <c r="BO169" t="s">
        <v>14110</v>
      </c>
      <c r="BP169" t="s">
        <v>14110</v>
      </c>
      <c r="BQ169" t="s">
        <v>14110</v>
      </c>
      <c r="BR169" t="s">
        <v>14110</v>
      </c>
      <c r="BS169" t="s">
        <v>14110</v>
      </c>
      <c r="BT169" t="s">
        <v>14110</v>
      </c>
      <c r="BV169" t="s">
        <v>14110</v>
      </c>
      <c r="BW169" s="52"/>
    </row>
    <row r="170" spans="1:75">
      <c r="H170" t="s">
        <v>14108</v>
      </c>
      <c r="I170">
        <v>3</v>
      </c>
      <c r="K170" t="s">
        <v>14085</v>
      </c>
      <c r="L170" t="s">
        <v>14109</v>
      </c>
      <c r="M170" t="s">
        <v>14110</v>
      </c>
      <c r="O170" t="s">
        <v>14088</v>
      </c>
      <c r="P170" t="s">
        <v>14186</v>
      </c>
      <c r="Q170" t="s">
        <v>14090</v>
      </c>
      <c r="R170" t="s">
        <v>14250</v>
      </c>
      <c r="S170" t="s">
        <v>14090</v>
      </c>
      <c r="T170" t="s">
        <v>14090</v>
      </c>
      <c r="U170" t="s">
        <v>14114</v>
      </c>
      <c r="V170" t="s">
        <v>14087</v>
      </c>
      <c r="W170" t="s">
        <v>14092</v>
      </c>
      <c r="X170" t="s">
        <v>14116</v>
      </c>
      <c r="Y170" t="s">
        <v>14117</v>
      </c>
      <c r="Z170" t="s">
        <v>14174</v>
      </c>
      <c r="AA170" t="s">
        <v>14110</v>
      </c>
      <c r="AB170" t="s">
        <v>14095</v>
      </c>
      <c r="AC170" t="s">
        <v>14141</v>
      </c>
      <c r="AD170" t="s">
        <v>14141</v>
      </c>
      <c r="AE170" t="s">
        <v>14093</v>
      </c>
      <c r="AF170" t="s">
        <v>14143</v>
      </c>
      <c r="AH170" t="s">
        <v>14097</v>
      </c>
      <c r="AI170" s="78" t="s">
        <v>14098</v>
      </c>
      <c r="AJ170" t="s">
        <v>14144</v>
      </c>
      <c r="AK170" t="s">
        <v>14124</v>
      </c>
      <c r="AL170" t="s">
        <v>14124</v>
      </c>
      <c r="AM170" t="s">
        <v>14124</v>
      </c>
      <c r="AN170" t="s">
        <v>14110</v>
      </c>
      <c r="AO170" t="s">
        <v>14110</v>
      </c>
      <c r="AQ170" t="s">
        <v>14163</v>
      </c>
      <c r="AR170" t="s">
        <v>14163</v>
      </c>
      <c r="AS170" t="s">
        <v>14098</v>
      </c>
      <c r="AT170" t="s">
        <v>14203</v>
      </c>
      <c r="AU170" t="s">
        <v>14203</v>
      </c>
      <c r="AV170" t="s">
        <v>14087</v>
      </c>
      <c r="AW170" t="s">
        <v>14102</v>
      </c>
      <c r="AX170" t="s">
        <v>14102</v>
      </c>
      <c r="AY170" t="s">
        <v>14098</v>
      </c>
      <c r="AZ170" t="s">
        <v>14103</v>
      </c>
      <c r="BB170" t="s">
        <v>14104</v>
      </c>
      <c r="BC170" t="s">
        <v>14211</v>
      </c>
      <c r="BD170" t="s">
        <v>14211</v>
      </c>
      <c r="BE170" t="s">
        <v>14211</v>
      </c>
      <c r="BF170" t="s">
        <v>14156</v>
      </c>
      <c r="BG170" t="s">
        <v>14156</v>
      </c>
      <c r="BH170" t="s">
        <v>14156</v>
      </c>
      <c r="BI170" t="s">
        <v>14106</v>
      </c>
      <c r="BJ170" t="s">
        <v>14195</v>
      </c>
      <c r="BK170" t="s">
        <v>14195</v>
      </c>
      <c r="BL170" t="s">
        <v>14153</v>
      </c>
      <c r="BM170" t="s">
        <v>14248</v>
      </c>
      <c r="BN170" t="s">
        <v>14248</v>
      </c>
      <c r="BO170" t="s">
        <v>14110</v>
      </c>
      <c r="BP170" t="s">
        <v>14110</v>
      </c>
      <c r="BQ170" t="s">
        <v>14110</v>
      </c>
      <c r="BR170" t="s">
        <v>14110</v>
      </c>
      <c r="BS170" t="s">
        <v>14110</v>
      </c>
      <c r="BT170" t="s">
        <v>14110</v>
      </c>
      <c r="BV170" t="s">
        <v>14110</v>
      </c>
      <c r="BW170" s="52"/>
    </row>
    <row r="171" spans="1:75">
      <c r="H171" t="s">
        <v>14133</v>
      </c>
      <c r="I171">
        <v>3</v>
      </c>
      <c r="K171" t="s">
        <v>14085</v>
      </c>
      <c r="L171" t="s">
        <v>14109</v>
      </c>
      <c r="M171" t="s">
        <v>14110</v>
      </c>
      <c r="O171" t="s">
        <v>14088</v>
      </c>
      <c r="P171" t="s">
        <v>14186</v>
      </c>
      <c r="Q171" t="s">
        <v>14090</v>
      </c>
      <c r="R171" t="s">
        <v>14250</v>
      </c>
      <c r="S171" t="s">
        <v>14090</v>
      </c>
      <c r="T171" t="s">
        <v>14090</v>
      </c>
      <c r="U171" t="s">
        <v>14114</v>
      </c>
      <c r="V171" t="s">
        <v>14087</v>
      </c>
      <c r="W171" t="s">
        <v>14092</v>
      </c>
      <c r="X171" t="s">
        <v>14116</v>
      </c>
      <c r="Y171" t="s">
        <v>14117</v>
      </c>
      <c r="Z171" t="s">
        <v>14174</v>
      </c>
      <c r="AA171" t="s">
        <v>14110</v>
      </c>
      <c r="AB171" t="s">
        <v>14118</v>
      </c>
      <c r="AC171" t="s">
        <v>14141</v>
      </c>
      <c r="AD171" t="s">
        <v>14141</v>
      </c>
      <c r="AE171" t="s">
        <v>14093</v>
      </c>
      <c r="AF171" t="s">
        <v>14211</v>
      </c>
      <c r="AH171" t="s">
        <v>14097</v>
      </c>
      <c r="AI171" s="78" t="s">
        <v>14098</v>
      </c>
      <c r="AJ171" t="s">
        <v>14161</v>
      </c>
      <c r="AK171" t="s">
        <v>14124</v>
      </c>
      <c r="AL171" t="s">
        <v>14124</v>
      </c>
      <c r="AM171" t="s">
        <v>14124</v>
      </c>
      <c r="AN171" t="s">
        <v>14110</v>
      </c>
      <c r="AO171" t="s">
        <v>14110</v>
      </c>
      <c r="AQ171" t="s">
        <v>14163</v>
      </c>
      <c r="AR171" t="s">
        <v>14163</v>
      </c>
      <c r="AS171" t="s">
        <v>14098</v>
      </c>
      <c r="AT171" t="s">
        <v>14203</v>
      </c>
      <c r="AU171" t="s">
        <v>14203</v>
      </c>
      <c r="AV171" t="s">
        <v>14087</v>
      </c>
      <c r="AW171" t="s">
        <v>14102</v>
      </c>
      <c r="AX171" t="s">
        <v>14102</v>
      </c>
      <c r="AY171" t="s">
        <v>14098</v>
      </c>
      <c r="AZ171" t="s">
        <v>14103</v>
      </c>
      <c r="BB171" t="s">
        <v>14104</v>
      </c>
      <c r="BC171" t="s">
        <v>14211</v>
      </c>
      <c r="BD171" t="s">
        <v>14211</v>
      </c>
      <c r="BE171" t="s">
        <v>14211</v>
      </c>
      <c r="BF171" t="s">
        <v>14156</v>
      </c>
      <c r="BG171" t="s">
        <v>14156</v>
      </c>
      <c r="BH171" t="s">
        <v>14156</v>
      </c>
      <c r="BI171" t="s">
        <v>14106</v>
      </c>
      <c r="BJ171" t="s">
        <v>14195</v>
      </c>
      <c r="BK171" t="s">
        <v>14195</v>
      </c>
      <c r="BL171" t="s">
        <v>14153</v>
      </c>
      <c r="BM171" t="s">
        <v>14248</v>
      </c>
      <c r="BN171" t="s">
        <v>14248</v>
      </c>
      <c r="BO171" t="s">
        <v>14110</v>
      </c>
      <c r="BP171" t="s">
        <v>14110</v>
      </c>
      <c r="BQ171" t="s">
        <v>14110</v>
      </c>
      <c r="BR171" t="s">
        <v>14110</v>
      </c>
      <c r="BS171" t="s">
        <v>14110</v>
      </c>
      <c r="BT171" t="s">
        <v>14110</v>
      </c>
      <c r="BV171" t="s">
        <v>14110</v>
      </c>
      <c r="BW171" s="52"/>
    </row>
    <row r="172" spans="1:75">
      <c r="A172">
        <v>319</v>
      </c>
      <c r="B172">
        <v>2020</v>
      </c>
      <c r="C172" t="s">
        <v>482</v>
      </c>
      <c r="D172" t="s">
        <v>483</v>
      </c>
      <c r="E172" t="s">
        <v>639</v>
      </c>
      <c r="F172" t="s">
        <v>13848</v>
      </c>
      <c r="G172">
        <v>0</v>
      </c>
      <c r="H172" t="s">
        <v>14085</v>
      </c>
      <c r="I172">
        <v>9</v>
      </c>
      <c r="J172">
        <v>10</v>
      </c>
      <c r="K172" t="s">
        <v>14184</v>
      </c>
      <c r="L172" t="s">
        <v>14171</v>
      </c>
      <c r="M172" t="s">
        <v>14250</v>
      </c>
      <c r="O172" t="s">
        <v>14111</v>
      </c>
      <c r="P172" t="s">
        <v>14156</v>
      </c>
      <c r="Q172" t="s">
        <v>14090</v>
      </c>
      <c r="R172" t="s">
        <v>14250</v>
      </c>
      <c r="S172" t="s">
        <v>14090</v>
      </c>
      <c r="T172" t="s">
        <v>14090</v>
      </c>
      <c r="U172" t="s">
        <v>14137</v>
      </c>
      <c r="V172" t="s">
        <v>14110</v>
      </c>
      <c r="W172" t="s">
        <v>14138</v>
      </c>
      <c r="X172" t="s">
        <v>14116</v>
      </c>
      <c r="Y172" t="s">
        <v>14093</v>
      </c>
      <c r="Z172" t="s">
        <v>14140</v>
      </c>
      <c r="AA172" t="s">
        <v>14110</v>
      </c>
      <c r="AB172" t="s">
        <v>14095</v>
      </c>
      <c r="AC172" t="s">
        <v>14141</v>
      </c>
      <c r="AD172" t="s">
        <v>14141</v>
      </c>
      <c r="AE172" t="s">
        <v>14093</v>
      </c>
      <c r="AF172" t="s">
        <v>14228</v>
      </c>
      <c r="AH172" t="s">
        <v>14097</v>
      </c>
      <c r="AI172" s="78" t="s">
        <v>14098</v>
      </c>
      <c r="AJ172" t="s">
        <v>14123</v>
      </c>
      <c r="AK172" t="s">
        <v>14099</v>
      </c>
      <c r="AL172" t="s">
        <v>14099</v>
      </c>
      <c r="AM172" t="s">
        <v>14188</v>
      </c>
      <c r="AN172" t="s">
        <v>14110</v>
      </c>
      <c r="AO172" t="s">
        <v>14110</v>
      </c>
      <c r="AQ172" t="s">
        <v>14100</v>
      </c>
      <c r="AR172" t="s">
        <v>14100</v>
      </c>
      <c r="AS172" t="s">
        <v>14098</v>
      </c>
      <c r="AT172" t="s">
        <v>14250</v>
      </c>
      <c r="AU172" t="s">
        <v>14250</v>
      </c>
      <c r="AV172" t="s">
        <v>14250</v>
      </c>
      <c r="AW172" t="s">
        <v>14102</v>
      </c>
      <c r="AX172" t="s">
        <v>14102</v>
      </c>
      <c r="AY172" t="s">
        <v>14122</v>
      </c>
      <c r="AZ172" t="s">
        <v>14103</v>
      </c>
      <c r="BB172" t="s">
        <v>14104</v>
      </c>
      <c r="BC172" t="s">
        <v>14211</v>
      </c>
      <c r="BD172" t="s">
        <v>14211</v>
      </c>
      <c r="BE172" t="s">
        <v>14211</v>
      </c>
      <c r="BF172" t="s">
        <v>14156</v>
      </c>
      <c r="BG172" t="s">
        <v>14156</v>
      </c>
      <c r="BH172" t="s">
        <v>14156</v>
      </c>
      <c r="BI172" t="s">
        <v>14131</v>
      </c>
      <c r="BJ172" t="s">
        <v>14195</v>
      </c>
      <c r="BK172" t="s">
        <v>14195</v>
      </c>
      <c r="BL172" t="s">
        <v>14107</v>
      </c>
      <c r="BM172" t="s">
        <v>14248</v>
      </c>
      <c r="BN172" t="s">
        <v>14248</v>
      </c>
      <c r="BO172" t="s">
        <v>14110</v>
      </c>
      <c r="BP172" t="s">
        <v>14087</v>
      </c>
      <c r="BQ172" t="s">
        <v>14087</v>
      </c>
      <c r="BR172" t="s">
        <v>14087</v>
      </c>
      <c r="BS172" t="s">
        <v>14110</v>
      </c>
      <c r="BT172" t="s">
        <v>14110</v>
      </c>
      <c r="BV172" t="s">
        <v>14110</v>
      </c>
      <c r="BW172" s="52"/>
    </row>
    <row r="173" spans="1:75">
      <c r="A173">
        <v>320</v>
      </c>
      <c r="B173">
        <v>2020</v>
      </c>
      <c r="C173" t="s">
        <v>494</v>
      </c>
      <c r="D173" t="s">
        <v>495</v>
      </c>
      <c r="E173" t="s">
        <v>639</v>
      </c>
      <c r="F173" t="s">
        <v>13849</v>
      </c>
      <c r="G173">
        <v>0</v>
      </c>
      <c r="H173" t="s">
        <v>14108</v>
      </c>
      <c r="I173">
        <v>5</v>
      </c>
      <c r="K173" t="s">
        <v>14108</v>
      </c>
      <c r="L173" t="s">
        <v>14171</v>
      </c>
      <c r="M173" t="s">
        <v>14250</v>
      </c>
      <c r="O173" t="s">
        <v>14111</v>
      </c>
      <c r="P173" t="s">
        <v>14156</v>
      </c>
      <c r="Q173" t="s">
        <v>14090</v>
      </c>
      <c r="R173" t="s">
        <v>14250</v>
      </c>
      <c r="S173" t="s">
        <v>14090</v>
      </c>
      <c r="T173" t="s">
        <v>14090</v>
      </c>
      <c r="U173" t="s">
        <v>14137</v>
      </c>
      <c r="V173" t="s">
        <v>14087</v>
      </c>
      <c r="W173" t="s">
        <v>14092</v>
      </c>
      <c r="X173" t="s">
        <v>14116</v>
      </c>
      <c r="Y173" t="s">
        <v>14093</v>
      </c>
      <c r="Z173" t="s">
        <v>14094</v>
      </c>
      <c r="AA173" t="s">
        <v>14110</v>
      </c>
      <c r="AB173" t="s">
        <v>14095</v>
      </c>
      <c r="AC173" t="s">
        <v>14141</v>
      </c>
      <c r="AD173" t="s">
        <v>14141</v>
      </c>
      <c r="AE173" t="s">
        <v>14093</v>
      </c>
      <c r="AF173" t="s">
        <v>14211</v>
      </c>
      <c r="AH173" t="s">
        <v>14097</v>
      </c>
      <c r="AI173" s="78" t="s">
        <v>14122</v>
      </c>
      <c r="AJ173" t="s">
        <v>14123</v>
      </c>
      <c r="AK173" t="s">
        <v>14099</v>
      </c>
      <c r="AL173" t="s">
        <v>14220</v>
      </c>
      <c r="AM173" t="s">
        <v>14099</v>
      </c>
      <c r="AN173" t="s">
        <v>14110</v>
      </c>
      <c r="AO173" t="s">
        <v>14110</v>
      </c>
      <c r="AQ173" t="s">
        <v>14100</v>
      </c>
      <c r="AR173" t="s">
        <v>14100</v>
      </c>
      <c r="AS173" t="s">
        <v>14098</v>
      </c>
      <c r="AT173" t="s">
        <v>14250</v>
      </c>
      <c r="AU173" t="s">
        <v>14250</v>
      </c>
      <c r="AV173" t="s">
        <v>14250</v>
      </c>
      <c r="AW173" t="s">
        <v>14102</v>
      </c>
      <c r="AX173" t="s">
        <v>14215</v>
      </c>
      <c r="AY173" t="s">
        <v>14122</v>
      </c>
      <c r="AZ173" t="s">
        <v>14103</v>
      </c>
      <c r="BB173" t="s">
        <v>14104</v>
      </c>
      <c r="BC173" t="s">
        <v>14193</v>
      </c>
      <c r="BD173" t="s">
        <v>14211</v>
      </c>
      <c r="BE173" t="s">
        <v>14211</v>
      </c>
      <c r="BF173" t="s">
        <v>14105</v>
      </c>
      <c r="BG173" t="s">
        <v>14156</v>
      </c>
      <c r="BH173" t="s">
        <v>14156</v>
      </c>
      <c r="BI173" t="s">
        <v>14131</v>
      </c>
      <c r="BJ173" t="s">
        <v>14195</v>
      </c>
      <c r="BK173" t="s">
        <v>14195</v>
      </c>
      <c r="BL173" t="s">
        <v>14107</v>
      </c>
      <c r="BM173" t="s">
        <v>14248</v>
      </c>
      <c r="BN173" t="s">
        <v>14248</v>
      </c>
      <c r="BO173" t="s">
        <v>14110</v>
      </c>
      <c r="BP173" t="s">
        <v>14110</v>
      </c>
      <c r="BQ173" t="s">
        <v>14110</v>
      </c>
      <c r="BR173" t="s">
        <v>14110</v>
      </c>
      <c r="BS173" t="s">
        <v>14110</v>
      </c>
      <c r="BT173" t="s">
        <v>14110</v>
      </c>
      <c r="BV173" t="s">
        <v>14110</v>
      </c>
      <c r="BW173" s="52"/>
    </row>
    <row r="174" spans="1:75">
      <c r="A174">
        <v>321</v>
      </c>
      <c r="B174">
        <v>2020</v>
      </c>
      <c r="C174" t="s">
        <v>530</v>
      </c>
      <c r="D174" t="s">
        <v>531</v>
      </c>
      <c r="E174" t="s">
        <v>639</v>
      </c>
      <c r="F174" t="s">
        <v>13850</v>
      </c>
      <c r="G174">
        <v>0</v>
      </c>
      <c r="H174" t="s">
        <v>14085</v>
      </c>
      <c r="I174">
        <v>8</v>
      </c>
      <c r="K174" t="s">
        <v>14085</v>
      </c>
      <c r="L174" t="s">
        <v>14109</v>
      </c>
      <c r="M174" t="s">
        <v>14110</v>
      </c>
      <c r="N174" t="s">
        <v>14373</v>
      </c>
      <c r="O174" t="s">
        <v>14088</v>
      </c>
      <c r="P174" t="s">
        <v>14156</v>
      </c>
      <c r="Q174" t="s">
        <v>14113</v>
      </c>
      <c r="R174" t="s">
        <v>14250</v>
      </c>
      <c r="S174" t="s">
        <v>14113</v>
      </c>
      <c r="T174" t="s">
        <v>14090</v>
      </c>
      <c r="U174" t="s">
        <v>14091</v>
      </c>
      <c r="V174" t="s">
        <v>14254</v>
      </c>
      <c r="W174" t="s">
        <v>14092</v>
      </c>
      <c r="X174" t="s">
        <v>14116</v>
      </c>
      <c r="Y174" t="s">
        <v>14093</v>
      </c>
      <c r="Z174" t="s">
        <v>14254</v>
      </c>
      <c r="AA174" t="s">
        <v>14110</v>
      </c>
      <c r="AB174" t="s">
        <v>14118</v>
      </c>
      <c r="AC174" t="s">
        <v>14141</v>
      </c>
      <c r="AD174" t="s">
        <v>14141</v>
      </c>
      <c r="AE174" t="s">
        <v>14093</v>
      </c>
      <c r="AF174" t="s">
        <v>14211</v>
      </c>
      <c r="AH174" t="s">
        <v>14121</v>
      </c>
      <c r="AI174" s="78" t="s">
        <v>14122</v>
      </c>
      <c r="AJ174" t="s">
        <v>14123</v>
      </c>
      <c r="AK174" t="s">
        <v>14162</v>
      </c>
      <c r="AL174" t="s">
        <v>14162</v>
      </c>
      <c r="AM174" t="s">
        <v>14162</v>
      </c>
      <c r="AN174" t="s">
        <v>14087</v>
      </c>
      <c r="AO174" t="s">
        <v>14110</v>
      </c>
      <c r="AQ174" t="s">
        <v>14221</v>
      </c>
      <c r="AR174" t="s">
        <v>14221</v>
      </c>
      <c r="AS174" t="s">
        <v>14098</v>
      </c>
      <c r="AT174" t="s">
        <v>14101</v>
      </c>
      <c r="AU174" t="s">
        <v>14101</v>
      </c>
      <c r="AV174" t="s">
        <v>14087</v>
      </c>
      <c r="AW174" t="s">
        <v>14127</v>
      </c>
      <c r="AX174" t="s">
        <v>14127</v>
      </c>
      <c r="AY174" t="s">
        <v>14098</v>
      </c>
      <c r="AZ174" t="s">
        <v>14103</v>
      </c>
      <c r="BA174" t="s">
        <v>14374</v>
      </c>
      <c r="BB174" t="s">
        <v>14150</v>
      </c>
      <c r="BC174" t="s">
        <v>14211</v>
      </c>
      <c r="BD174" t="s">
        <v>14211</v>
      </c>
      <c r="BE174" t="s">
        <v>14211</v>
      </c>
      <c r="BF174" t="s">
        <v>14156</v>
      </c>
      <c r="BG174" t="s">
        <v>14156</v>
      </c>
      <c r="BH174" t="s">
        <v>14156</v>
      </c>
      <c r="BI174" t="s">
        <v>14106</v>
      </c>
      <c r="BJ174" t="s">
        <v>14195</v>
      </c>
      <c r="BK174" t="s">
        <v>14195</v>
      </c>
      <c r="BL174" t="s">
        <v>14196</v>
      </c>
      <c r="BM174" t="s">
        <v>14248</v>
      </c>
      <c r="BN174" t="s">
        <v>14248</v>
      </c>
      <c r="BO174" t="s">
        <v>14110</v>
      </c>
      <c r="BP174" t="s">
        <v>14110</v>
      </c>
      <c r="BQ174" t="s">
        <v>14110</v>
      </c>
      <c r="BR174" t="s">
        <v>14110</v>
      </c>
      <c r="BS174" t="s">
        <v>14110</v>
      </c>
      <c r="BT174" t="s">
        <v>14110</v>
      </c>
      <c r="BU174" t="s">
        <v>14375</v>
      </c>
      <c r="BV174" t="s">
        <v>14087</v>
      </c>
      <c r="BW174" s="52"/>
    </row>
    <row r="175" spans="1:75">
      <c r="H175" t="s">
        <v>14108</v>
      </c>
      <c r="I175">
        <v>8</v>
      </c>
      <c r="K175" t="s">
        <v>14085</v>
      </c>
      <c r="L175" t="s">
        <v>14109</v>
      </c>
      <c r="M175" t="s">
        <v>14110</v>
      </c>
      <c r="N175" t="s">
        <v>14373</v>
      </c>
      <c r="O175" t="s">
        <v>14088</v>
      </c>
      <c r="P175" t="s">
        <v>14156</v>
      </c>
      <c r="Q175" t="s">
        <v>14113</v>
      </c>
      <c r="R175" t="s">
        <v>14250</v>
      </c>
      <c r="S175" t="s">
        <v>14113</v>
      </c>
      <c r="T175" t="s">
        <v>14090</v>
      </c>
      <c r="U175" t="s">
        <v>14091</v>
      </c>
      <c r="V175" t="s">
        <v>14254</v>
      </c>
      <c r="W175" t="s">
        <v>14092</v>
      </c>
      <c r="X175" t="s">
        <v>14116</v>
      </c>
      <c r="Y175" t="s">
        <v>14093</v>
      </c>
      <c r="Z175" t="s">
        <v>14254</v>
      </c>
      <c r="AA175" t="s">
        <v>14110</v>
      </c>
      <c r="AB175" t="s">
        <v>14118</v>
      </c>
      <c r="AC175" t="s">
        <v>14141</v>
      </c>
      <c r="AD175" t="s">
        <v>14141</v>
      </c>
      <c r="AE175" t="s">
        <v>14093</v>
      </c>
      <c r="AF175" t="s">
        <v>14211</v>
      </c>
      <c r="AH175" t="s">
        <v>14121</v>
      </c>
      <c r="AI175" s="78" t="s">
        <v>14122</v>
      </c>
      <c r="AJ175" t="s">
        <v>14123</v>
      </c>
      <c r="AK175" t="s">
        <v>14162</v>
      </c>
      <c r="AL175" t="s">
        <v>14162</v>
      </c>
      <c r="AM175" t="s">
        <v>14162</v>
      </c>
      <c r="AN175" t="s">
        <v>14087</v>
      </c>
      <c r="AO175" t="s">
        <v>14110</v>
      </c>
      <c r="AQ175" t="s">
        <v>14221</v>
      </c>
      <c r="AR175" t="s">
        <v>14221</v>
      </c>
      <c r="AS175" t="s">
        <v>14098</v>
      </c>
      <c r="AT175" t="s">
        <v>14101</v>
      </c>
      <c r="AU175" t="s">
        <v>14101</v>
      </c>
      <c r="AV175" t="s">
        <v>14087</v>
      </c>
      <c r="AW175" t="s">
        <v>14127</v>
      </c>
      <c r="AX175" t="s">
        <v>14127</v>
      </c>
      <c r="AY175" t="s">
        <v>14098</v>
      </c>
      <c r="AZ175" t="s">
        <v>14103</v>
      </c>
      <c r="BA175" t="s">
        <v>14374</v>
      </c>
      <c r="BB175" t="s">
        <v>14150</v>
      </c>
      <c r="BC175" t="s">
        <v>14211</v>
      </c>
      <c r="BD175" t="s">
        <v>14211</v>
      </c>
      <c r="BE175" t="s">
        <v>14211</v>
      </c>
      <c r="BF175" t="s">
        <v>14156</v>
      </c>
      <c r="BG175" t="s">
        <v>14156</v>
      </c>
      <c r="BH175" t="s">
        <v>14156</v>
      </c>
      <c r="BI175" t="s">
        <v>14106</v>
      </c>
      <c r="BJ175" t="s">
        <v>14195</v>
      </c>
      <c r="BK175" t="s">
        <v>14195</v>
      </c>
      <c r="BL175" t="s">
        <v>14196</v>
      </c>
      <c r="BM175" t="s">
        <v>14248</v>
      </c>
      <c r="BN175" t="s">
        <v>14248</v>
      </c>
      <c r="BO175" t="s">
        <v>14110</v>
      </c>
      <c r="BP175" t="s">
        <v>14110</v>
      </c>
      <c r="BQ175" t="s">
        <v>14110</v>
      </c>
      <c r="BR175" t="s">
        <v>14110</v>
      </c>
      <c r="BS175" t="s">
        <v>14110</v>
      </c>
      <c r="BT175" t="s">
        <v>14110</v>
      </c>
      <c r="BU175" t="s">
        <v>14376</v>
      </c>
      <c r="BV175" t="s">
        <v>14087</v>
      </c>
      <c r="BW175" s="52"/>
    </row>
    <row r="176" spans="1:75">
      <c r="A176">
        <v>330</v>
      </c>
      <c r="B176">
        <v>2020</v>
      </c>
      <c r="C176" t="s">
        <v>1033</v>
      </c>
      <c r="D176" t="s">
        <v>1034</v>
      </c>
      <c r="E176" t="s">
        <v>639</v>
      </c>
      <c r="F176" t="s">
        <v>13852</v>
      </c>
      <c r="G176">
        <v>0</v>
      </c>
      <c r="H176" t="s">
        <v>14085</v>
      </c>
      <c r="I176">
        <v>10</v>
      </c>
      <c r="K176" t="s">
        <v>14085</v>
      </c>
      <c r="L176" t="s">
        <v>14243</v>
      </c>
      <c r="M176" t="s">
        <v>14110</v>
      </c>
      <c r="O176" t="s">
        <v>14088</v>
      </c>
      <c r="P176" t="s">
        <v>14156</v>
      </c>
      <c r="Q176" t="s">
        <v>14090</v>
      </c>
      <c r="R176" t="s">
        <v>14250</v>
      </c>
      <c r="S176" t="s">
        <v>14090</v>
      </c>
      <c r="T176" t="s">
        <v>14090</v>
      </c>
      <c r="U176" t="s">
        <v>14091</v>
      </c>
      <c r="V176" t="s">
        <v>14087</v>
      </c>
      <c r="W176" t="s">
        <v>14092</v>
      </c>
      <c r="X176" t="s">
        <v>14116</v>
      </c>
      <c r="Y176" t="s">
        <v>14093</v>
      </c>
      <c r="Z176" t="s">
        <v>14140</v>
      </c>
      <c r="AA176" t="s">
        <v>14110</v>
      </c>
      <c r="AB176" t="s">
        <v>14118</v>
      </c>
      <c r="AC176" t="s">
        <v>14141</v>
      </c>
      <c r="AD176" t="s">
        <v>14141</v>
      </c>
      <c r="AE176" t="s">
        <v>14093</v>
      </c>
      <c r="AF176" t="s">
        <v>14211</v>
      </c>
      <c r="AH176" t="s">
        <v>14097</v>
      </c>
      <c r="AI176" s="78" t="s">
        <v>14098</v>
      </c>
      <c r="AJ176" t="s">
        <v>14123</v>
      </c>
      <c r="AK176" t="s">
        <v>14124</v>
      </c>
      <c r="AL176" t="s">
        <v>14124</v>
      </c>
      <c r="AM176" t="s">
        <v>14188</v>
      </c>
      <c r="AN176" t="s">
        <v>14110</v>
      </c>
      <c r="AO176" t="s">
        <v>14110</v>
      </c>
      <c r="AQ176" t="s">
        <v>14163</v>
      </c>
      <c r="AR176" t="s">
        <v>14163</v>
      </c>
      <c r="AS176" t="s">
        <v>14098</v>
      </c>
      <c r="AT176" t="s">
        <v>14147</v>
      </c>
      <c r="AU176" t="s">
        <v>14147</v>
      </c>
      <c r="AV176" t="s">
        <v>14250</v>
      </c>
      <c r="AW176" t="s">
        <v>14102</v>
      </c>
      <c r="AX176" t="s">
        <v>14102</v>
      </c>
      <c r="AY176" t="s">
        <v>14098</v>
      </c>
      <c r="AZ176" t="s">
        <v>14103</v>
      </c>
      <c r="BB176" t="s">
        <v>14104</v>
      </c>
      <c r="BC176" t="s">
        <v>14211</v>
      </c>
      <c r="BD176" t="s">
        <v>14211</v>
      </c>
      <c r="BE176" t="s">
        <v>14211</v>
      </c>
      <c r="BF176" t="s">
        <v>14156</v>
      </c>
      <c r="BG176" t="s">
        <v>14156</v>
      </c>
      <c r="BH176" t="s">
        <v>14156</v>
      </c>
      <c r="BI176" t="s">
        <v>14131</v>
      </c>
      <c r="BJ176" t="s">
        <v>14195</v>
      </c>
      <c r="BK176" t="s">
        <v>14195</v>
      </c>
      <c r="BL176" t="s">
        <v>14107</v>
      </c>
      <c r="BM176" t="s">
        <v>14248</v>
      </c>
      <c r="BN176" t="s">
        <v>14248</v>
      </c>
      <c r="BO176" t="s">
        <v>14110</v>
      </c>
      <c r="BP176" t="s">
        <v>14110</v>
      </c>
      <c r="BQ176" t="s">
        <v>14110</v>
      </c>
      <c r="BR176" t="s">
        <v>14110</v>
      </c>
      <c r="BS176" t="s">
        <v>14110</v>
      </c>
      <c r="BT176" t="s">
        <v>14110</v>
      </c>
      <c r="BV176" t="s">
        <v>14110</v>
      </c>
      <c r="BW176" s="52"/>
    </row>
    <row r="177" spans="1:75">
      <c r="A177">
        <v>338</v>
      </c>
      <c r="B177">
        <v>2020</v>
      </c>
      <c r="C177" t="s">
        <v>1621</v>
      </c>
      <c r="D177" t="s">
        <v>1622</v>
      </c>
      <c r="E177" t="s">
        <v>766</v>
      </c>
      <c r="F177" t="s">
        <v>13857</v>
      </c>
      <c r="G177">
        <v>0</v>
      </c>
      <c r="H177" t="s">
        <v>14085</v>
      </c>
      <c r="I177">
        <v>18</v>
      </c>
      <c r="K177" t="s">
        <v>14154</v>
      </c>
      <c r="L177" t="s">
        <v>14109</v>
      </c>
      <c r="M177" t="s">
        <v>14110</v>
      </c>
      <c r="O177" t="s">
        <v>14135</v>
      </c>
      <c r="P177" t="s">
        <v>14112</v>
      </c>
      <c r="Q177" t="s">
        <v>14090</v>
      </c>
      <c r="R177" t="s">
        <v>14250</v>
      </c>
      <c r="S177" t="s">
        <v>14090</v>
      </c>
      <c r="T177" t="s">
        <v>14090</v>
      </c>
      <c r="U177" t="s">
        <v>14091</v>
      </c>
      <c r="V177" t="s">
        <v>14110</v>
      </c>
      <c r="W177" t="s">
        <v>14092</v>
      </c>
      <c r="X177" t="s">
        <v>14116</v>
      </c>
      <c r="Y177" t="s">
        <v>14117</v>
      </c>
      <c r="Z177" t="s">
        <v>14140</v>
      </c>
      <c r="AA177" t="s">
        <v>14110</v>
      </c>
      <c r="AB177" t="s">
        <v>14118</v>
      </c>
      <c r="AC177" t="s">
        <v>14141</v>
      </c>
      <c r="AD177" t="s">
        <v>14141</v>
      </c>
      <c r="AE177" t="s">
        <v>14093</v>
      </c>
      <c r="AF177" t="s">
        <v>14211</v>
      </c>
      <c r="AH177" t="s">
        <v>14097</v>
      </c>
      <c r="AI177" s="78" t="s">
        <v>14098</v>
      </c>
      <c r="AJ177" t="s">
        <v>14123</v>
      </c>
      <c r="AK177" t="s">
        <v>14124</v>
      </c>
      <c r="AL177" t="s">
        <v>14124</v>
      </c>
      <c r="AM177" t="s">
        <v>14188</v>
      </c>
      <c r="AN177" t="s">
        <v>14110</v>
      </c>
      <c r="AO177" t="s">
        <v>14087</v>
      </c>
      <c r="AQ177" t="s">
        <v>14163</v>
      </c>
      <c r="AR177" t="s">
        <v>14163</v>
      </c>
      <c r="AS177" t="s">
        <v>14098</v>
      </c>
      <c r="AT177" t="s">
        <v>14147</v>
      </c>
      <c r="AU177" t="s">
        <v>14147</v>
      </c>
      <c r="AV177" t="s">
        <v>14087</v>
      </c>
      <c r="AW177" t="s">
        <v>14215</v>
      </c>
      <c r="AX177" t="s">
        <v>14215</v>
      </c>
      <c r="AY177" t="s">
        <v>14098</v>
      </c>
      <c r="AZ177" t="s">
        <v>14103</v>
      </c>
      <c r="BB177" t="s">
        <v>14104</v>
      </c>
      <c r="BC177" t="s">
        <v>14193</v>
      </c>
      <c r="BD177" t="s">
        <v>14211</v>
      </c>
      <c r="BE177" t="s">
        <v>14211</v>
      </c>
      <c r="BF177" t="s">
        <v>14105</v>
      </c>
      <c r="BG177" t="s">
        <v>14156</v>
      </c>
      <c r="BH177" t="s">
        <v>14156</v>
      </c>
      <c r="BI177" t="s">
        <v>14131</v>
      </c>
      <c r="BJ177" t="s">
        <v>14195</v>
      </c>
      <c r="BK177" t="s">
        <v>14195</v>
      </c>
      <c r="BL177" t="s">
        <v>14132</v>
      </c>
      <c r="BM177" t="s">
        <v>14248</v>
      </c>
      <c r="BN177" t="s">
        <v>14248</v>
      </c>
      <c r="BO177" t="s">
        <v>14110</v>
      </c>
      <c r="BP177" t="s">
        <v>14110</v>
      </c>
      <c r="BQ177" t="s">
        <v>14110</v>
      </c>
      <c r="BR177" t="s">
        <v>14110</v>
      </c>
      <c r="BS177" t="s">
        <v>14110</v>
      </c>
      <c r="BT177" t="s">
        <v>14110</v>
      </c>
      <c r="BV177" t="s">
        <v>14110</v>
      </c>
      <c r="BW177" s="52"/>
    </row>
    <row r="178" spans="1:75">
      <c r="A178">
        <v>340</v>
      </c>
      <c r="B178">
        <v>1970</v>
      </c>
      <c r="C178" t="s">
        <v>14377</v>
      </c>
      <c r="D178" t="s">
        <v>13864</v>
      </c>
      <c r="E178" t="s">
        <v>13865</v>
      </c>
      <c r="F178" t="s">
        <v>13866</v>
      </c>
      <c r="G178">
        <v>0</v>
      </c>
      <c r="H178" t="s">
        <v>14085</v>
      </c>
      <c r="I178">
        <v>12</v>
      </c>
      <c r="K178" t="s">
        <v>14108</v>
      </c>
      <c r="L178" t="s">
        <v>14171</v>
      </c>
      <c r="M178" t="s">
        <v>14250</v>
      </c>
      <c r="O178" t="s">
        <v>14135</v>
      </c>
      <c r="P178" t="s">
        <v>14089</v>
      </c>
      <c r="Q178" t="s">
        <v>14090</v>
      </c>
      <c r="R178" t="s">
        <v>14250</v>
      </c>
      <c r="S178" t="s">
        <v>14090</v>
      </c>
      <c r="T178" t="s">
        <v>14090</v>
      </c>
      <c r="U178" t="s">
        <v>14137</v>
      </c>
      <c r="V178" t="s">
        <v>14110</v>
      </c>
      <c r="W178" t="s">
        <v>14092</v>
      </c>
      <c r="X178" t="s">
        <v>14116</v>
      </c>
      <c r="Y178" t="s">
        <v>14093</v>
      </c>
      <c r="Z178" t="s">
        <v>14140</v>
      </c>
      <c r="AA178" t="s">
        <v>14110</v>
      </c>
      <c r="AB178" t="s">
        <v>14118</v>
      </c>
      <c r="AC178" t="s">
        <v>14141</v>
      </c>
      <c r="AD178" t="s">
        <v>14095</v>
      </c>
      <c r="AE178" t="s">
        <v>14093</v>
      </c>
      <c r="AF178" t="s">
        <v>14211</v>
      </c>
      <c r="AH178" t="s">
        <v>14097</v>
      </c>
      <c r="AI178" s="78" t="s">
        <v>14098</v>
      </c>
      <c r="AJ178" t="s">
        <v>14123</v>
      </c>
      <c r="AK178" t="s">
        <v>14099</v>
      </c>
      <c r="AL178" t="s">
        <v>14099</v>
      </c>
      <c r="AM178" t="s">
        <v>14188</v>
      </c>
      <c r="AN178" t="s">
        <v>14110</v>
      </c>
      <c r="AO178" t="s">
        <v>14110</v>
      </c>
      <c r="AQ178" t="s">
        <v>14100</v>
      </c>
      <c r="AR178" t="s">
        <v>14100</v>
      </c>
      <c r="AS178" t="s">
        <v>14098</v>
      </c>
      <c r="AT178" t="s">
        <v>14250</v>
      </c>
      <c r="AU178" t="s">
        <v>14250</v>
      </c>
      <c r="AV178" t="s">
        <v>14250</v>
      </c>
      <c r="AW178" t="s">
        <v>14102</v>
      </c>
      <c r="AX178" t="s">
        <v>14215</v>
      </c>
      <c r="AY178" t="s">
        <v>14238</v>
      </c>
      <c r="AZ178" t="s">
        <v>14215</v>
      </c>
      <c r="BA178" t="s">
        <v>14378</v>
      </c>
      <c r="BB178" t="s">
        <v>14193</v>
      </c>
      <c r="BC178" t="s">
        <v>14211</v>
      </c>
      <c r="BD178" t="s">
        <v>14211</v>
      </c>
      <c r="BE178" t="s">
        <v>14211</v>
      </c>
      <c r="BF178" t="s">
        <v>14130</v>
      </c>
      <c r="BG178" t="s">
        <v>14156</v>
      </c>
      <c r="BH178" t="s">
        <v>14156</v>
      </c>
      <c r="BI178" t="s">
        <v>14131</v>
      </c>
      <c r="BJ178" t="s">
        <v>14195</v>
      </c>
      <c r="BK178" t="s">
        <v>14195</v>
      </c>
      <c r="BL178" t="s">
        <v>14242</v>
      </c>
      <c r="BM178" t="s">
        <v>14248</v>
      </c>
      <c r="BN178" t="s">
        <v>14248</v>
      </c>
      <c r="BO178" t="s">
        <v>14110</v>
      </c>
      <c r="BP178" t="s">
        <v>14110</v>
      </c>
      <c r="BQ178" t="s">
        <v>14110</v>
      </c>
      <c r="BR178" t="s">
        <v>14110</v>
      </c>
      <c r="BS178" t="s">
        <v>14110</v>
      </c>
      <c r="BT178" t="s">
        <v>14110</v>
      </c>
      <c r="BV178" t="s">
        <v>14110</v>
      </c>
      <c r="BW178" s="52"/>
    </row>
    <row r="179" spans="1:75">
      <c r="H179" t="s">
        <v>14108</v>
      </c>
      <c r="I179">
        <v>12</v>
      </c>
      <c r="K179" t="s">
        <v>14108</v>
      </c>
      <c r="L179" t="s">
        <v>14171</v>
      </c>
      <c r="M179" t="s">
        <v>14250</v>
      </c>
      <c r="O179" t="s">
        <v>14111</v>
      </c>
      <c r="P179" t="s">
        <v>14156</v>
      </c>
      <c r="Q179" t="s">
        <v>14090</v>
      </c>
      <c r="R179" t="s">
        <v>14250</v>
      </c>
      <c r="S179" t="s">
        <v>14090</v>
      </c>
      <c r="T179" t="s">
        <v>14090</v>
      </c>
      <c r="U179" t="s">
        <v>14137</v>
      </c>
      <c r="V179" t="s">
        <v>14110</v>
      </c>
      <c r="W179" t="s">
        <v>14092</v>
      </c>
      <c r="X179" t="s">
        <v>14116</v>
      </c>
      <c r="Y179" t="s">
        <v>14093</v>
      </c>
      <c r="Z179" t="s">
        <v>14140</v>
      </c>
      <c r="AA179" t="s">
        <v>14110</v>
      </c>
      <c r="AB179" t="s">
        <v>14118</v>
      </c>
      <c r="AC179" t="s">
        <v>14141</v>
      </c>
      <c r="AD179" t="s">
        <v>14095</v>
      </c>
      <c r="AE179" t="s">
        <v>14093</v>
      </c>
      <c r="AF179" t="s">
        <v>14211</v>
      </c>
      <c r="AH179" t="s">
        <v>14097</v>
      </c>
      <c r="AI179" s="78" t="s">
        <v>14098</v>
      </c>
      <c r="AJ179" t="s">
        <v>14123</v>
      </c>
      <c r="AK179" t="s">
        <v>14099</v>
      </c>
      <c r="AL179" t="s">
        <v>14099</v>
      </c>
      <c r="AM179" t="s">
        <v>14188</v>
      </c>
      <c r="AN179" t="s">
        <v>14110</v>
      </c>
      <c r="AO179" t="s">
        <v>14110</v>
      </c>
      <c r="AQ179" t="s">
        <v>14100</v>
      </c>
      <c r="AR179" t="s">
        <v>14100</v>
      </c>
      <c r="AS179" t="s">
        <v>14098</v>
      </c>
      <c r="AT179" t="s">
        <v>14250</v>
      </c>
      <c r="AU179" t="s">
        <v>14250</v>
      </c>
      <c r="AV179" t="s">
        <v>14250</v>
      </c>
      <c r="AW179" t="s">
        <v>14102</v>
      </c>
      <c r="AX179" t="s">
        <v>14215</v>
      </c>
      <c r="AY179" t="s">
        <v>14238</v>
      </c>
      <c r="AZ179" t="s">
        <v>14215</v>
      </c>
      <c r="BA179" t="s">
        <v>14378</v>
      </c>
      <c r="BB179" t="s">
        <v>14104</v>
      </c>
      <c r="BC179" t="s">
        <v>14211</v>
      </c>
      <c r="BD179" t="s">
        <v>14211</v>
      </c>
      <c r="BE179" t="s">
        <v>14211</v>
      </c>
      <c r="BF179" t="s">
        <v>14156</v>
      </c>
      <c r="BG179" t="s">
        <v>14156</v>
      </c>
      <c r="BH179" t="s">
        <v>14156</v>
      </c>
      <c r="BI179" t="s">
        <v>14131</v>
      </c>
      <c r="BJ179" t="s">
        <v>14195</v>
      </c>
      <c r="BK179" t="s">
        <v>14195</v>
      </c>
      <c r="BL179" t="s">
        <v>14242</v>
      </c>
      <c r="BM179" t="s">
        <v>14248</v>
      </c>
      <c r="BN179" t="s">
        <v>14248</v>
      </c>
      <c r="BO179" t="s">
        <v>14110</v>
      </c>
      <c r="BP179" t="s">
        <v>14110</v>
      </c>
      <c r="BQ179" t="s">
        <v>14110</v>
      </c>
      <c r="BR179" t="s">
        <v>14110</v>
      </c>
      <c r="BS179" t="s">
        <v>14110</v>
      </c>
      <c r="BT179" t="s">
        <v>14110</v>
      </c>
      <c r="BV179" t="s">
        <v>14110</v>
      </c>
      <c r="BW179" s="52"/>
    </row>
    <row r="180" spans="1:75">
      <c r="A180">
        <v>341</v>
      </c>
      <c r="B180">
        <v>1977</v>
      </c>
      <c r="C180" t="s">
        <v>14379</v>
      </c>
      <c r="D180" t="s">
        <v>13868</v>
      </c>
      <c r="E180" t="s">
        <v>13869</v>
      </c>
      <c r="F180" t="s">
        <v>13870</v>
      </c>
      <c r="G180">
        <v>0</v>
      </c>
      <c r="H180" t="s">
        <v>14085</v>
      </c>
      <c r="I180">
        <v>10</v>
      </c>
      <c r="K180" t="s">
        <v>14154</v>
      </c>
      <c r="L180" t="s">
        <v>14171</v>
      </c>
      <c r="M180" t="s">
        <v>14250</v>
      </c>
      <c r="O180" t="s">
        <v>14111</v>
      </c>
      <c r="P180" t="s">
        <v>14156</v>
      </c>
      <c r="Q180" t="s">
        <v>14090</v>
      </c>
      <c r="R180" t="s">
        <v>14250</v>
      </c>
      <c r="S180" t="s">
        <v>14090</v>
      </c>
      <c r="T180" t="s">
        <v>14090</v>
      </c>
      <c r="U180" t="s">
        <v>14137</v>
      </c>
      <c r="V180" t="s">
        <v>14110</v>
      </c>
      <c r="W180" t="s">
        <v>14092</v>
      </c>
      <c r="X180" t="s">
        <v>14116</v>
      </c>
      <c r="Y180" t="s">
        <v>14093</v>
      </c>
      <c r="Z180" t="s">
        <v>14140</v>
      </c>
      <c r="AA180" t="s">
        <v>14110</v>
      </c>
      <c r="AB180" t="s">
        <v>14095</v>
      </c>
      <c r="AC180" t="s">
        <v>14141</v>
      </c>
      <c r="AD180" t="s">
        <v>14095</v>
      </c>
      <c r="AE180" t="s">
        <v>14093</v>
      </c>
      <c r="AF180" t="s">
        <v>14211</v>
      </c>
      <c r="AH180" t="s">
        <v>14097</v>
      </c>
      <c r="AI180" s="78" t="s">
        <v>14098</v>
      </c>
      <c r="AJ180" t="s">
        <v>14123</v>
      </c>
      <c r="AK180" t="s">
        <v>14099</v>
      </c>
      <c r="AL180" t="s">
        <v>14099</v>
      </c>
      <c r="AM180" t="s">
        <v>14188</v>
      </c>
      <c r="AN180" t="s">
        <v>14110</v>
      </c>
      <c r="AO180" t="s">
        <v>14087</v>
      </c>
      <c r="AQ180" t="s">
        <v>14100</v>
      </c>
      <c r="AR180" t="s">
        <v>14100</v>
      </c>
      <c r="AS180" t="s">
        <v>14098</v>
      </c>
      <c r="AT180" t="s">
        <v>14250</v>
      </c>
      <c r="AU180" t="s">
        <v>14250</v>
      </c>
      <c r="AV180" t="s">
        <v>14250</v>
      </c>
      <c r="AW180" t="s">
        <v>14102</v>
      </c>
      <c r="AX180" t="s">
        <v>14215</v>
      </c>
      <c r="AY180" t="s">
        <v>14122</v>
      </c>
      <c r="AZ180" t="s">
        <v>14215</v>
      </c>
      <c r="BB180" t="s">
        <v>14104</v>
      </c>
      <c r="BC180" t="s">
        <v>14211</v>
      </c>
      <c r="BD180" t="s">
        <v>14211</v>
      </c>
      <c r="BE180" t="s">
        <v>14211</v>
      </c>
      <c r="BF180" t="s">
        <v>14156</v>
      </c>
      <c r="BG180" t="s">
        <v>14156</v>
      </c>
      <c r="BH180" t="s">
        <v>14156</v>
      </c>
      <c r="BI180" t="s">
        <v>14131</v>
      </c>
      <c r="BJ180" t="s">
        <v>14195</v>
      </c>
      <c r="BK180" t="s">
        <v>14195</v>
      </c>
      <c r="BL180" t="s">
        <v>14242</v>
      </c>
      <c r="BM180" t="s">
        <v>14248</v>
      </c>
      <c r="BN180" t="s">
        <v>14248</v>
      </c>
      <c r="BO180" t="s">
        <v>14110</v>
      </c>
      <c r="BP180" t="s">
        <v>14110</v>
      </c>
      <c r="BQ180" t="s">
        <v>14110</v>
      </c>
      <c r="BR180" t="s">
        <v>14110</v>
      </c>
      <c r="BS180" t="s">
        <v>14110</v>
      </c>
      <c r="BT180" t="s">
        <v>14110</v>
      </c>
      <c r="BV180" t="s">
        <v>14110</v>
      </c>
      <c r="BW180" s="52"/>
    </row>
    <row r="181" spans="1:75">
      <c r="H181" t="s">
        <v>14108</v>
      </c>
      <c r="I181">
        <v>8</v>
      </c>
      <c r="J181">
        <v>10</v>
      </c>
      <c r="K181" t="s">
        <v>14154</v>
      </c>
      <c r="L181" t="s">
        <v>14171</v>
      </c>
      <c r="M181" t="s">
        <v>14250</v>
      </c>
      <c r="O181" t="s">
        <v>14111</v>
      </c>
      <c r="P181" t="s">
        <v>14156</v>
      </c>
      <c r="Q181" t="s">
        <v>14090</v>
      </c>
      <c r="R181" t="s">
        <v>14250</v>
      </c>
      <c r="S181" t="s">
        <v>14090</v>
      </c>
      <c r="T181" t="s">
        <v>14090</v>
      </c>
      <c r="U181" t="s">
        <v>14137</v>
      </c>
      <c r="V181" t="s">
        <v>14138</v>
      </c>
      <c r="W181" t="s">
        <v>14092</v>
      </c>
      <c r="X181" t="s">
        <v>14116</v>
      </c>
      <c r="Y181" t="s">
        <v>14093</v>
      </c>
      <c r="Z181" t="s">
        <v>14140</v>
      </c>
      <c r="AA181" t="s">
        <v>14110</v>
      </c>
      <c r="AB181" t="s">
        <v>14095</v>
      </c>
      <c r="AC181" t="s">
        <v>14141</v>
      </c>
      <c r="AD181" t="s">
        <v>14095</v>
      </c>
      <c r="AE181" t="s">
        <v>14093</v>
      </c>
      <c r="AF181" t="s">
        <v>14211</v>
      </c>
      <c r="AH181" t="s">
        <v>14097</v>
      </c>
      <c r="AI181" s="78" t="s">
        <v>14098</v>
      </c>
      <c r="AJ181" t="s">
        <v>14123</v>
      </c>
      <c r="AK181" t="s">
        <v>14099</v>
      </c>
      <c r="AL181" t="s">
        <v>14099</v>
      </c>
      <c r="AM181" t="s">
        <v>14188</v>
      </c>
      <c r="AN181" t="s">
        <v>14110</v>
      </c>
      <c r="AO181" t="s">
        <v>14087</v>
      </c>
      <c r="AQ181" t="s">
        <v>14100</v>
      </c>
      <c r="AR181" t="s">
        <v>14100</v>
      </c>
      <c r="AS181" t="s">
        <v>14098</v>
      </c>
      <c r="AT181" t="s">
        <v>14250</v>
      </c>
      <c r="AU181" t="s">
        <v>14250</v>
      </c>
      <c r="AV181" t="s">
        <v>14250</v>
      </c>
      <c r="AW181" t="s">
        <v>14102</v>
      </c>
      <c r="AX181" t="s">
        <v>14215</v>
      </c>
      <c r="AY181" t="s">
        <v>14238</v>
      </c>
      <c r="AZ181" t="s">
        <v>14215</v>
      </c>
      <c r="BB181" t="s">
        <v>14193</v>
      </c>
      <c r="BC181" t="s">
        <v>14211</v>
      </c>
      <c r="BD181" t="s">
        <v>14211</v>
      </c>
      <c r="BE181" t="s">
        <v>14211</v>
      </c>
      <c r="BF181" t="s">
        <v>14105</v>
      </c>
      <c r="BG181" t="s">
        <v>14156</v>
      </c>
      <c r="BH181" t="s">
        <v>14156</v>
      </c>
      <c r="BI181" t="s">
        <v>14131</v>
      </c>
      <c r="BJ181" t="s">
        <v>14195</v>
      </c>
      <c r="BK181" t="s">
        <v>14195</v>
      </c>
      <c r="BL181" t="s">
        <v>14242</v>
      </c>
      <c r="BM181" t="s">
        <v>14248</v>
      </c>
      <c r="BN181" t="s">
        <v>14248</v>
      </c>
      <c r="BO181" t="s">
        <v>14110</v>
      </c>
      <c r="BP181" t="s">
        <v>14110</v>
      </c>
      <c r="BQ181" t="s">
        <v>14110</v>
      </c>
      <c r="BR181" t="s">
        <v>14110</v>
      </c>
      <c r="BS181" t="s">
        <v>14110</v>
      </c>
      <c r="BT181" t="s">
        <v>14110</v>
      </c>
      <c r="BV181" t="s">
        <v>14110</v>
      </c>
      <c r="BW181" s="52"/>
    </row>
    <row r="182" spans="1:75">
      <c r="A182">
        <v>344</v>
      </c>
      <c r="B182">
        <v>1998</v>
      </c>
      <c r="C182" t="s">
        <v>14380</v>
      </c>
      <c r="D182" t="s">
        <v>13880</v>
      </c>
      <c r="E182" t="s">
        <v>689</v>
      </c>
      <c r="F182" t="s">
        <v>13881</v>
      </c>
      <c r="G182">
        <v>0</v>
      </c>
      <c r="H182" t="s">
        <v>14085</v>
      </c>
      <c r="I182">
        <v>5</v>
      </c>
      <c r="K182" t="s">
        <v>14170</v>
      </c>
      <c r="L182" t="s">
        <v>14109</v>
      </c>
      <c r="M182" t="s">
        <v>14110</v>
      </c>
      <c r="O182" t="s">
        <v>14135</v>
      </c>
      <c r="P182" t="s">
        <v>14089</v>
      </c>
      <c r="Q182" t="s">
        <v>14090</v>
      </c>
      <c r="R182" t="s">
        <v>14250</v>
      </c>
      <c r="S182" t="s">
        <v>14090</v>
      </c>
      <c r="T182" t="s">
        <v>14090</v>
      </c>
      <c r="U182" t="s">
        <v>14091</v>
      </c>
      <c r="V182" t="s">
        <v>14087</v>
      </c>
      <c r="W182" t="s">
        <v>14092</v>
      </c>
      <c r="X182" t="s">
        <v>14091</v>
      </c>
      <c r="Y182" t="s">
        <v>14093</v>
      </c>
      <c r="Z182" t="s">
        <v>14140</v>
      </c>
      <c r="AA182" t="s">
        <v>14110</v>
      </c>
      <c r="AB182" t="s">
        <v>14118</v>
      </c>
      <c r="AC182" t="s">
        <v>14141</v>
      </c>
      <c r="AD182" t="s">
        <v>14141</v>
      </c>
      <c r="AE182" t="s">
        <v>14093</v>
      </c>
      <c r="AF182" t="s">
        <v>14211</v>
      </c>
      <c r="AH182" t="s">
        <v>14121</v>
      </c>
      <c r="AI182" s="78" t="s">
        <v>14098</v>
      </c>
      <c r="AJ182" t="s">
        <v>14123</v>
      </c>
      <c r="AK182" t="s">
        <v>14124</v>
      </c>
      <c r="AL182" t="s">
        <v>14124</v>
      </c>
      <c r="AM182" t="s">
        <v>14188</v>
      </c>
      <c r="AN182" t="s">
        <v>14087</v>
      </c>
      <c r="AO182" t="s">
        <v>14110</v>
      </c>
      <c r="AQ182" t="s">
        <v>14238</v>
      </c>
      <c r="AR182" t="s">
        <v>14238</v>
      </c>
      <c r="AS182" t="s">
        <v>14098</v>
      </c>
      <c r="AT182" t="s">
        <v>14203</v>
      </c>
      <c r="AU182" t="s">
        <v>14203</v>
      </c>
      <c r="AV182" t="s">
        <v>14087</v>
      </c>
      <c r="AW182" t="s">
        <v>14127</v>
      </c>
      <c r="AX182" t="s">
        <v>14127</v>
      </c>
      <c r="AY182" t="s">
        <v>14098</v>
      </c>
      <c r="AZ182" t="s">
        <v>14180</v>
      </c>
      <c r="BA182" t="s">
        <v>14381</v>
      </c>
      <c r="BB182" t="s">
        <v>14193</v>
      </c>
      <c r="BC182" t="s">
        <v>14211</v>
      </c>
      <c r="BD182" t="s">
        <v>14211</v>
      </c>
      <c r="BE182" t="s">
        <v>14211</v>
      </c>
      <c r="BF182" t="s">
        <v>14130</v>
      </c>
      <c r="BG182" t="s">
        <v>14156</v>
      </c>
      <c r="BH182" t="s">
        <v>14156</v>
      </c>
      <c r="BI182" t="s">
        <v>14131</v>
      </c>
      <c r="BJ182" t="s">
        <v>14195</v>
      </c>
      <c r="BK182" t="s">
        <v>14195</v>
      </c>
      <c r="BL182" t="s">
        <v>14242</v>
      </c>
      <c r="BM182" t="s">
        <v>14248</v>
      </c>
      <c r="BN182" t="s">
        <v>14248</v>
      </c>
      <c r="BO182" t="s">
        <v>14110</v>
      </c>
      <c r="BP182" t="s">
        <v>14110</v>
      </c>
      <c r="BQ182" t="s">
        <v>14110</v>
      </c>
      <c r="BR182" t="s">
        <v>14110</v>
      </c>
      <c r="BS182" t="s">
        <v>14110</v>
      </c>
      <c r="BT182" t="s">
        <v>14110</v>
      </c>
      <c r="BV182" t="s">
        <v>14110</v>
      </c>
      <c r="BW182" s="52"/>
    </row>
    <row r="183" spans="1:75">
      <c r="A183">
        <v>345</v>
      </c>
      <c r="B183">
        <v>1975</v>
      </c>
      <c r="C183" t="s">
        <v>14382</v>
      </c>
      <c r="D183" t="s">
        <v>13978</v>
      </c>
      <c r="E183" t="s">
        <v>13884</v>
      </c>
      <c r="F183" t="s">
        <v>13885</v>
      </c>
      <c r="G183">
        <v>0</v>
      </c>
      <c r="H183" t="s">
        <v>14085</v>
      </c>
      <c r="I183">
        <v>10</v>
      </c>
      <c r="K183" t="s">
        <v>14133</v>
      </c>
      <c r="L183" t="s">
        <v>14171</v>
      </c>
      <c r="M183" t="s">
        <v>14250</v>
      </c>
      <c r="O183" t="s">
        <v>14135</v>
      </c>
      <c r="P183" t="s">
        <v>14089</v>
      </c>
      <c r="Q183" t="s">
        <v>14090</v>
      </c>
      <c r="R183" t="s">
        <v>14250</v>
      </c>
      <c r="S183" t="s">
        <v>14090</v>
      </c>
      <c r="T183" t="s">
        <v>14090</v>
      </c>
      <c r="U183" t="s">
        <v>14137</v>
      </c>
      <c r="V183" t="s">
        <v>14110</v>
      </c>
      <c r="W183" t="s">
        <v>14092</v>
      </c>
      <c r="X183" t="s">
        <v>14116</v>
      </c>
      <c r="Y183" t="s">
        <v>14093</v>
      </c>
      <c r="Z183" t="s">
        <v>14140</v>
      </c>
      <c r="AA183" t="s">
        <v>14110</v>
      </c>
      <c r="AB183" t="s">
        <v>14118</v>
      </c>
      <c r="AC183" t="s">
        <v>14141</v>
      </c>
      <c r="AD183" t="s">
        <v>14095</v>
      </c>
      <c r="AE183" t="s">
        <v>14093</v>
      </c>
      <c r="AF183" t="s">
        <v>14211</v>
      </c>
      <c r="AH183" t="s">
        <v>14097</v>
      </c>
      <c r="AI183" s="78" t="s">
        <v>14138</v>
      </c>
      <c r="AJ183" t="s">
        <v>14123</v>
      </c>
      <c r="AK183" t="s">
        <v>14099</v>
      </c>
      <c r="AL183" t="s">
        <v>14212</v>
      </c>
      <c r="AM183" t="s">
        <v>14188</v>
      </c>
      <c r="AN183" t="s">
        <v>14110</v>
      </c>
      <c r="AO183" t="s">
        <v>14087</v>
      </c>
      <c r="AQ183" t="s">
        <v>14100</v>
      </c>
      <c r="AR183" t="s">
        <v>14100</v>
      </c>
      <c r="AS183" t="s">
        <v>14098</v>
      </c>
      <c r="AT183" t="s">
        <v>14250</v>
      </c>
      <c r="AU183" t="s">
        <v>14250</v>
      </c>
      <c r="AV183" t="s">
        <v>14250</v>
      </c>
      <c r="AW183" t="s">
        <v>14102</v>
      </c>
      <c r="AX183" t="s">
        <v>14215</v>
      </c>
      <c r="AY183" t="s">
        <v>14122</v>
      </c>
      <c r="AZ183" t="s">
        <v>14215</v>
      </c>
      <c r="BB183" t="s">
        <v>14104</v>
      </c>
      <c r="BC183" t="s">
        <v>14211</v>
      </c>
      <c r="BD183" t="s">
        <v>14211</v>
      </c>
      <c r="BE183" t="s">
        <v>14211</v>
      </c>
      <c r="BF183" t="s">
        <v>14156</v>
      </c>
      <c r="BG183" t="s">
        <v>14156</v>
      </c>
      <c r="BH183" t="s">
        <v>14156</v>
      </c>
      <c r="BI183" t="s">
        <v>14131</v>
      </c>
      <c r="BJ183" t="s">
        <v>14195</v>
      </c>
      <c r="BK183" t="s">
        <v>14195</v>
      </c>
      <c r="BL183" t="s">
        <v>14208</v>
      </c>
      <c r="BM183" t="s">
        <v>14248</v>
      </c>
      <c r="BN183" t="s">
        <v>14248</v>
      </c>
      <c r="BO183" t="s">
        <v>14110</v>
      </c>
      <c r="BP183" t="s">
        <v>14110</v>
      </c>
      <c r="BQ183" t="s">
        <v>14110</v>
      </c>
      <c r="BR183" t="s">
        <v>14110</v>
      </c>
      <c r="BS183" t="s">
        <v>14110</v>
      </c>
      <c r="BT183" t="s">
        <v>14110</v>
      </c>
      <c r="BV183" t="s">
        <v>14110</v>
      </c>
      <c r="BW183" s="52"/>
    </row>
    <row r="184" spans="1:75">
      <c r="H184" t="s">
        <v>14108</v>
      </c>
      <c r="I184">
        <v>10</v>
      </c>
      <c r="K184" t="s">
        <v>14133</v>
      </c>
      <c r="L184" t="s">
        <v>14171</v>
      </c>
      <c r="M184" t="s">
        <v>14250</v>
      </c>
      <c r="O184" t="s">
        <v>14135</v>
      </c>
      <c r="P184" t="s">
        <v>14089</v>
      </c>
      <c r="Q184" t="s">
        <v>14090</v>
      </c>
      <c r="R184" t="s">
        <v>14250</v>
      </c>
      <c r="S184" t="s">
        <v>14090</v>
      </c>
      <c r="T184" t="s">
        <v>14090</v>
      </c>
      <c r="U184" t="s">
        <v>14137</v>
      </c>
      <c r="V184" t="s">
        <v>14110</v>
      </c>
      <c r="W184" t="s">
        <v>14092</v>
      </c>
      <c r="X184" t="s">
        <v>14116</v>
      </c>
      <c r="Y184" t="s">
        <v>14093</v>
      </c>
      <c r="Z184" t="s">
        <v>14140</v>
      </c>
      <c r="AA184" t="s">
        <v>14110</v>
      </c>
      <c r="AB184" t="s">
        <v>14118</v>
      </c>
      <c r="AC184" t="s">
        <v>14141</v>
      </c>
      <c r="AD184" t="s">
        <v>14095</v>
      </c>
      <c r="AE184" t="s">
        <v>14093</v>
      </c>
      <c r="AF184" t="s">
        <v>14211</v>
      </c>
      <c r="AH184" t="s">
        <v>14097</v>
      </c>
      <c r="AI184" s="78" t="s">
        <v>14098</v>
      </c>
      <c r="AJ184" t="s">
        <v>14123</v>
      </c>
      <c r="AK184" t="s">
        <v>14099</v>
      </c>
      <c r="AL184" t="s">
        <v>14099</v>
      </c>
      <c r="AM184" t="s">
        <v>14188</v>
      </c>
      <c r="AN184" t="s">
        <v>14110</v>
      </c>
      <c r="AO184" t="s">
        <v>14087</v>
      </c>
      <c r="AQ184" t="s">
        <v>14100</v>
      </c>
      <c r="AR184" t="s">
        <v>14100</v>
      </c>
      <c r="AS184" t="s">
        <v>14098</v>
      </c>
      <c r="AT184" t="s">
        <v>14250</v>
      </c>
      <c r="AU184" t="s">
        <v>14250</v>
      </c>
      <c r="AV184" t="s">
        <v>14250</v>
      </c>
      <c r="AW184" t="s">
        <v>14102</v>
      </c>
      <c r="AX184" t="s">
        <v>14215</v>
      </c>
      <c r="AY184" t="s">
        <v>14122</v>
      </c>
      <c r="AZ184" t="s">
        <v>14215</v>
      </c>
      <c r="BB184" t="s">
        <v>14104</v>
      </c>
      <c r="BC184" t="s">
        <v>14211</v>
      </c>
      <c r="BD184" t="s">
        <v>14211</v>
      </c>
      <c r="BE184" t="s">
        <v>14211</v>
      </c>
      <c r="BF184" t="s">
        <v>14156</v>
      </c>
      <c r="BG184" t="s">
        <v>14156</v>
      </c>
      <c r="BH184" t="s">
        <v>14156</v>
      </c>
      <c r="BI184" t="s">
        <v>14131</v>
      </c>
      <c r="BJ184" t="s">
        <v>14195</v>
      </c>
      <c r="BK184" t="s">
        <v>14195</v>
      </c>
      <c r="BL184" t="s">
        <v>14208</v>
      </c>
      <c r="BM184" t="s">
        <v>14248</v>
      </c>
      <c r="BN184" t="s">
        <v>14248</v>
      </c>
      <c r="BO184" t="s">
        <v>14110</v>
      </c>
      <c r="BP184" t="s">
        <v>14110</v>
      </c>
      <c r="BQ184" t="s">
        <v>14110</v>
      </c>
      <c r="BR184" t="s">
        <v>14110</v>
      </c>
      <c r="BS184" t="s">
        <v>14110</v>
      </c>
      <c r="BT184" t="s">
        <v>14110</v>
      </c>
      <c r="BV184" t="s">
        <v>14110</v>
      </c>
      <c r="BW184" s="52"/>
    </row>
    <row r="185" spans="1:75">
      <c r="H185" t="s">
        <v>14133</v>
      </c>
      <c r="I185">
        <v>10</v>
      </c>
      <c r="K185" t="s">
        <v>14133</v>
      </c>
      <c r="L185" t="s">
        <v>14155</v>
      </c>
      <c r="M185" t="s">
        <v>14250</v>
      </c>
      <c r="O185" t="s">
        <v>14111</v>
      </c>
      <c r="P185" t="s">
        <v>14156</v>
      </c>
      <c r="Q185" t="s">
        <v>14090</v>
      </c>
      <c r="R185" t="s">
        <v>14250</v>
      </c>
      <c r="S185" t="s">
        <v>14090</v>
      </c>
      <c r="T185" t="s">
        <v>14090</v>
      </c>
      <c r="U185" t="s">
        <v>14137</v>
      </c>
      <c r="V185" t="s">
        <v>14110</v>
      </c>
      <c r="W185" t="s">
        <v>14092</v>
      </c>
      <c r="X185" t="s">
        <v>14116</v>
      </c>
      <c r="Y185" t="s">
        <v>14093</v>
      </c>
      <c r="Z185" t="s">
        <v>14140</v>
      </c>
      <c r="AA185" t="s">
        <v>14110</v>
      </c>
      <c r="AB185" t="s">
        <v>14118</v>
      </c>
      <c r="AC185" t="s">
        <v>14141</v>
      </c>
      <c r="AD185" t="s">
        <v>14095</v>
      </c>
      <c r="AE185" t="s">
        <v>14093</v>
      </c>
      <c r="AF185" t="s">
        <v>14211</v>
      </c>
      <c r="AH185" t="s">
        <v>14097</v>
      </c>
      <c r="AI185" s="78" t="s">
        <v>14098</v>
      </c>
      <c r="AJ185" t="s">
        <v>14123</v>
      </c>
      <c r="AK185" t="s">
        <v>14099</v>
      </c>
      <c r="AL185" t="s">
        <v>14099</v>
      </c>
      <c r="AM185" t="s">
        <v>14188</v>
      </c>
      <c r="AN185" t="s">
        <v>14110</v>
      </c>
      <c r="AO185" t="s">
        <v>14087</v>
      </c>
      <c r="AQ185" t="s">
        <v>14100</v>
      </c>
      <c r="AR185" t="s">
        <v>14100</v>
      </c>
      <c r="AS185" t="s">
        <v>14098</v>
      </c>
      <c r="AT185" t="s">
        <v>14250</v>
      </c>
      <c r="AU185" t="s">
        <v>14250</v>
      </c>
      <c r="AV185" t="s">
        <v>14250</v>
      </c>
      <c r="AW185" t="s">
        <v>14102</v>
      </c>
      <c r="AX185" t="s">
        <v>14215</v>
      </c>
      <c r="AY185" t="s">
        <v>14122</v>
      </c>
      <c r="AZ185" t="s">
        <v>14215</v>
      </c>
      <c r="BB185" t="s">
        <v>14104</v>
      </c>
      <c r="BC185" t="s">
        <v>14211</v>
      </c>
      <c r="BD185" t="s">
        <v>14211</v>
      </c>
      <c r="BE185" t="s">
        <v>14211</v>
      </c>
      <c r="BF185" t="s">
        <v>14156</v>
      </c>
      <c r="BG185" t="s">
        <v>14156</v>
      </c>
      <c r="BH185" t="s">
        <v>14156</v>
      </c>
      <c r="BI185" t="s">
        <v>14131</v>
      </c>
      <c r="BJ185" t="s">
        <v>14195</v>
      </c>
      <c r="BK185" t="s">
        <v>14195</v>
      </c>
      <c r="BL185" t="s">
        <v>14208</v>
      </c>
      <c r="BM185" t="s">
        <v>14248</v>
      </c>
      <c r="BN185" t="s">
        <v>14248</v>
      </c>
      <c r="BO185" t="s">
        <v>14110</v>
      </c>
      <c r="BP185" t="s">
        <v>14110</v>
      </c>
      <c r="BQ185" t="s">
        <v>14110</v>
      </c>
      <c r="BR185" t="s">
        <v>14110</v>
      </c>
      <c r="BS185" t="s">
        <v>14110</v>
      </c>
      <c r="BT185" t="s">
        <v>14110</v>
      </c>
      <c r="BV185" t="s">
        <v>14110</v>
      </c>
      <c r="BW185" s="52"/>
    </row>
    <row r="186" spans="1:75">
      <c r="H186" t="s">
        <v>14154</v>
      </c>
      <c r="I186">
        <v>9</v>
      </c>
      <c r="K186" t="s">
        <v>14154</v>
      </c>
      <c r="L186" t="s">
        <v>14171</v>
      </c>
      <c r="M186" t="s">
        <v>14250</v>
      </c>
      <c r="O186" t="s">
        <v>14111</v>
      </c>
      <c r="P186" t="s">
        <v>14156</v>
      </c>
      <c r="Q186" t="s">
        <v>14090</v>
      </c>
      <c r="R186" t="s">
        <v>14250</v>
      </c>
      <c r="S186" t="s">
        <v>14090</v>
      </c>
      <c r="T186" t="s">
        <v>14090</v>
      </c>
      <c r="U186" t="s">
        <v>14137</v>
      </c>
      <c r="V186" t="s">
        <v>14110</v>
      </c>
      <c r="W186" t="s">
        <v>14092</v>
      </c>
      <c r="X186" t="s">
        <v>14116</v>
      </c>
      <c r="Y186" t="s">
        <v>14093</v>
      </c>
      <c r="Z186" t="s">
        <v>14140</v>
      </c>
      <c r="AA186" t="s">
        <v>14110</v>
      </c>
      <c r="AB186" t="s">
        <v>14118</v>
      </c>
      <c r="AC186" t="s">
        <v>14141</v>
      </c>
      <c r="AD186" t="s">
        <v>14095</v>
      </c>
      <c r="AE186" t="s">
        <v>14093</v>
      </c>
      <c r="AF186" t="s">
        <v>14176</v>
      </c>
      <c r="AH186" t="s">
        <v>14097</v>
      </c>
      <c r="AI186" s="78" t="s">
        <v>14098</v>
      </c>
      <c r="AJ186" t="s">
        <v>14123</v>
      </c>
      <c r="AK186" t="s">
        <v>14099</v>
      </c>
      <c r="AL186" t="s">
        <v>14099</v>
      </c>
      <c r="AM186" t="s">
        <v>14188</v>
      </c>
      <c r="AN186" t="s">
        <v>14110</v>
      </c>
      <c r="AO186" t="s">
        <v>14087</v>
      </c>
      <c r="AQ186" t="s">
        <v>14100</v>
      </c>
      <c r="AR186" t="s">
        <v>14100</v>
      </c>
      <c r="AS186" t="s">
        <v>14098</v>
      </c>
      <c r="AT186" t="s">
        <v>14250</v>
      </c>
      <c r="AU186" t="s">
        <v>14250</v>
      </c>
      <c r="AV186" t="s">
        <v>14250</v>
      </c>
      <c r="AW186" t="s">
        <v>14102</v>
      </c>
      <c r="AX186" t="s">
        <v>14215</v>
      </c>
      <c r="AY186" t="s">
        <v>14122</v>
      </c>
      <c r="AZ186" t="s">
        <v>14215</v>
      </c>
      <c r="BB186" t="s">
        <v>14104</v>
      </c>
      <c r="BC186" t="s">
        <v>14211</v>
      </c>
      <c r="BD186" t="s">
        <v>14211</v>
      </c>
      <c r="BE186" t="s">
        <v>14211</v>
      </c>
      <c r="BF186" t="s">
        <v>14156</v>
      </c>
      <c r="BG186" t="s">
        <v>14156</v>
      </c>
      <c r="BH186" t="s">
        <v>14156</v>
      </c>
      <c r="BI186" t="s">
        <v>14131</v>
      </c>
      <c r="BJ186" t="s">
        <v>14195</v>
      </c>
      <c r="BK186" t="s">
        <v>14195</v>
      </c>
      <c r="BL186" t="s">
        <v>14208</v>
      </c>
      <c r="BM186" t="s">
        <v>14248</v>
      </c>
      <c r="BN186" t="s">
        <v>14248</v>
      </c>
      <c r="BO186" t="s">
        <v>14110</v>
      </c>
      <c r="BP186" t="s">
        <v>14110</v>
      </c>
      <c r="BQ186" t="s">
        <v>14110</v>
      </c>
      <c r="BR186" t="s">
        <v>14110</v>
      </c>
      <c r="BS186" t="s">
        <v>14110</v>
      </c>
      <c r="BT186" t="s">
        <v>14110</v>
      </c>
      <c r="BV186" t="s">
        <v>14110</v>
      </c>
      <c r="BW186" s="52"/>
    </row>
    <row r="187" spans="1:75">
      <c r="A187">
        <v>346</v>
      </c>
      <c r="B187">
        <v>1976</v>
      </c>
      <c r="C187" t="s">
        <v>13886</v>
      </c>
      <c r="D187" t="s">
        <v>13887</v>
      </c>
      <c r="E187" t="s">
        <v>639</v>
      </c>
      <c r="F187" t="s">
        <v>13888</v>
      </c>
      <c r="G187">
        <v>0</v>
      </c>
      <c r="H187" t="s">
        <v>14085</v>
      </c>
      <c r="I187">
        <v>4</v>
      </c>
      <c r="K187" t="s">
        <v>14085</v>
      </c>
      <c r="L187" t="s">
        <v>14185</v>
      </c>
      <c r="M187" t="s">
        <v>14250</v>
      </c>
      <c r="O187" t="s">
        <v>14088</v>
      </c>
      <c r="P187" t="s">
        <v>14089</v>
      </c>
      <c r="Q187" t="s">
        <v>14113</v>
      </c>
      <c r="R187" t="s">
        <v>14250</v>
      </c>
      <c r="S187" t="s">
        <v>14113</v>
      </c>
      <c r="T187" t="s">
        <v>14113</v>
      </c>
      <c r="U187" t="s">
        <v>14137</v>
      </c>
      <c r="V187" t="s">
        <v>14110</v>
      </c>
      <c r="W187" t="s">
        <v>14092</v>
      </c>
      <c r="X187" t="s">
        <v>14116</v>
      </c>
      <c r="Y187" t="s">
        <v>14093</v>
      </c>
      <c r="Z187" t="s">
        <v>14140</v>
      </c>
      <c r="AA187" t="s">
        <v>14110</v>
      </c>
      <c r="AB187" t="s">
        <v>14118</v>
      </c>
      <c r="AC187" t="s">
        <v>14141</v>
      </c>
      <c r="AD187" t="s">
        <v>14095</v>
      </c>
      <c r="AE187" t="s">
        <v>14093</v>
      </c>
      <c r="AF187" t="s">
        <v>14211</v>
      </c>
      <c r="AH187" t="s">
        <v>14097</v>
      </c>
      <c r="AI187" s="78" t="s">
        <v>14098</v>
      </c>
      <c r="AJ187" t="s">
        <v>14123</v>
      </c>
      <c r="AK187" t="s">
        <v>14099</v>
      </c>
      <c r="AL187" t="s">
        <v>14099</v>
      </c>
      <c r="AM187" t="s">
        <v>14188</v>
      </c>
      <c r="AN187" t="s">
        <v>14110</v>
      </c>
      <c r="AO187" t="s">
        <v>14110</v>
      </c>
      <c r="AQ187" t="s">
        <v>14100</v>
      </c>
      <c r="AR187" t="s">
        <v>14100</v>
      </c>
      <c r="AS187" t="s">
        <v>14098</v>
      </c>
      <c r="AT187" t="s">
        <v>14250</v>
      </c>
      <c r="AU187" t="s">
        <v>14250</v>
      </c>
      <c r="AV187" t="s">
        <v>14250</v>
      </c>
      <c r="AW187" t="s">
        <v>14102</v>
      </c>
      <c r="AX187" t="s">
        <v>14215</v>
      </c>
      <c r="AY187" t="s">
        <v>14122</v>
      </c>
      <c r="AZ187" t="s">
        <v>14215</v>
      </c>
      <c r="BB187" t="s">
        <v>14104</v>
      </c>
      <c r="BC187" t="s">
        <v>14211</v>
      </c>
      <c r="BD187" t="s">
        <v>14211</v>
      </c>
      <c r="BE187" t="s">
        <v>14211</v>
      </c>
      <c r="BF187" t="s">
        <v>14156</v>
      </c>
      <c r="BG187" t="s">
        <v>14156</v>
      </c>
      <c r="BH187" t="s">
        <v>14156</v>
      </c>
      <c r="BI187" t="s">
        <v>14106</v>
      </c>
      <c r="BJ187" t="s">
        <v>14195</v>
      </c>
      <c r="BK187" t="s">
        <v>14195</v>
      </c>
      <c r="BL187" t="s">
        <v>14242</v>
      </c>
      <c r="BM187" t="s">
        <v>14248</v>
      </c>
      <c r="BN187" t="s">
        <v>14248</v>
      </c>
      <c r="BO187" t="s">
        <v>14110</v>
      </c>
      <c r="BP187" t="s">
        <v>14110</v>
      </c>
      <c r="BQ187" t="s">
        <v>14110</v>
      </c>
      <c r="BR187" t="s">
        <v>14110</v>
      </c>
      <c r="BS187" t="s">
        <v>14110</v>
      </c>
      <c r="BT187" t="s">
        <v>14110</v>
      </c>
      <c r="BV187" t="s">
        <v>14110</v>
      </c>
      <c r="BW187" s="52"/>
    </row>
    <row r="188" spans="1:75">
      <c r="H188" t="s">
        <v>14108</v>
      </c>
      <c r="I188">
        <v>4</v>
      </c>
      <c r="K188" t="s">
        <v>14085</v>
      </c>
      <c r="L188" t="s">
        <v>14185</v>
      </c>
      <c r="M188" t="s">
        <v>14250</v>
      </c>
      <c r="O188" t="s">
        <v>14088</v>
      </c>
      <c r="P188" t="s">
        <v>14089</v>
      </c>
      <c r="Q188" t="s">
        <v>14113</v>
      </c>
      <c r="R188" t="s">
        <v>14250</v>
      </c>
      <c r="S188" t="s">
        <v>14113</v>
      </c>
      <c r="T188" t="s">
        <v>14113</v>
      </c>
      <c r="U188" t="s">
        <v>14137</v>
      </c>
      <c r="V188" t="s">
        <v>14110</v>
      </c>
      <c r="W188" t="s">
        <v>14092</v>
      </c>
      <c r="X188" t="s">
        <v>14116</v>
      </c>
      <c r="Y188" t="s">
        <v>14093</v>
      </c>
      <c r="Z188" t="s">
        <v>14140</v>
      </c>
      <c r="AA188" t="s">
        <v>14110</v>
      </c>
      <c r="AB188" t="s">
        <v>14118</v>
      </c>
      <c r="AC188" t="s">
        <v>14141</v>
      </c>
      <c r="AD188" t="s">
        <v>14141</v>
      </c>
      <c r="AE188" t="s">
        <v>14093</v>
      </c>
      <c r="AF188" t="s">
        <v>14211</v>
      </c>
      <c r="AH188" t="s">
        <v>14097</v>
      </c>
      <c r="AI188" s="78" t="s">
        <v>14098</v>
      </c>
      <c r="AJ188" t="s">
        <v>14123</v>
      </c>
      <c r="AK188" t="s">
        <v>14099</v>
      </c>
      <c r="AL188" t="s">
        <v>14099</v>
      </c>
      <c r="AM188" t="s">
        <v>14188</v>
      </c>
      <c r="AN188" t="s">
        <v>14110</v>
      </c>
      <c r="AO188" t="s">
        <v>14110</v>
      </c>
      <c r="AQ188" t="s">
        <v>14100</v>
      </c>
      <c r="AR188" t="s">
        <v>14100</v>
      </c>
      <c r="AS188" t="s">
        <v>14098</v>
      </c>
      <c r="AT188" t="s">
        <v>14250</v>
      </c>
      <c r="AU188" t="s">
        <v>14250</v>
      </c>
      <c r="AV188" t="s">
        <v>14250</v>
      </c>
      <c r="AW188" t="s">
        <v>14102</v>
      </c>
      <c r="AX188" t="s">
        <v>14215</v>
      </c>
      <c r="AY188" t="s">
        <v>14122</v>
      </c>
      <c r="AZ188" t="s">
        <v>14215</v>
      </c>
      <c r="BB188" t="s">
        <v>14104</v>
      </c>
      <c r="BC188" t="s">
        <v>14211</v>
      </c>
      <c r="BD188" t="s">
        <v>14211</v>
      </c>
      <c r="BE188" t="s">
        <v>14211</v>
      </c>
      <c r="BF188" t="s">
        <v>14156</v>
      </c>
      <c r="BG188" t="s">
        <v>14156</v>
      </c>
      <c r="BH188" t="s">
        <v>14156</v>
      </c>
      <c r="BI188" t="s">
        <v>14106</v>
      </c>
      <c r="BJ188" t="s">
        <v>14195</v>
      </c>
      <c r="BK188" t="s">
        <v>14195</v>
      </c>
      <c r="BL188" t="s">
        <v>14242</v>
      </c>
      <c r="BM188" t="s">
        <v>14248</v>
      </c>
      <c r="BN188" t="s">
        <v>14248</v>
      </c>
      <c r="BO188" t="s">
        <v>14110</v>
      </c>
      <c r="BP188" t="s">
        <v>14110</v>
      </c>
      <c r="BQ188" t="s">
        <v>14110</v>
      </c>
      <c r="BR188" t="s">
        <v>14110</v>
      </c>
      <c r="BS188" t="s">
        <v>14110</v>
      </c>
      <c r="BT188" t="s">
        <v>14110</v>
      </c>
      <c r="BV188" t="s">
        <v>14110</v>
      </c>
      <c r="BW188" s="52"/>
    </row>
    <row r="189" spans="1:75">
      <c r="A189">
        <v>347</v>
      </c>
      <c r="B189">
        <v>1972</v>
      </c>
      <c r="C189" t="s">
        <v>13889</v>
      </c>
      <c r="D189" t="s">
        <v>13890</v>
      </c>
      <c r="E189" t="s">
        <v>13891</v>
      </c>
      <c r="F189" t="s">
        <v>13892</v>
      </c>
      <c r="G189">
        <v>0</v>
      </c>
      <c r="H189" t="s">
        <v>14085</v>
      </c>
      <c r="I189">
        <v>4</v>
      </c>
      <c r="K189" t="s">
        <v>14108</v>
      </c>
      <c r="L189" t="s">
        <v>14155</v>
      </c>
      <c r="M189" t="s">
        <v>14250</v>
      </c>
      <c r="O189" t="s">
        <v>14111</v>
      </c>
      <c r="P189" t="s">
        <v>14156</v>
      </c>
      <c r="Q189" t="s">
        <v>14090</v>
      </c>
      <c r="R189" t="s">
        <v>14250</v>
      </c>
      <c r="S189" t="s">
        <v>14090</v>
      </c>
      <c r="T189" t="s">
        <v>14090</v>
      </c>
      <c r="U189" t="s">
        <v>14137</v>
      </c>
      <c r="V189" t="s">
        <v>14110</v>
      </c>
      <c r="W189" t="s">
        <v>14092</v>
      </c>
      <c r="X189" t="s">
        <v>14116</v>
      </c>
      <c r="Y189" t="s">
        <v>14093</v>
      </c>
      <c r="Z189" t="s">
        <v>14140</v>
      </c>
      <c r="AA189" t="s">
        <v>14110</v>
      </c>
      <c r="AB189" t="s">
        <v>14118</v>
      </c>
      <c r="AC189" t="s">
        <v>14141</v>
      </c>
      <c r="AD189" t="s">
        <v>14095</v>
      </c>
      <c r="AE189" t="s">
        <v>14093</v>
      </c>
      <c r="AF189" t="s">
        <v>14211</v>
      </c>
      <c r="AH189" t="s">
        <v>14097</v>
      </c>
      <c r="AI189" s="78" t="s">
        <v>14122</v>
      </c>
      <c r="AJ189" t="s">
        <v>14123</v>
      </c>
      <c r="AK189" t="s">
        <v>14099</v>
      </c>
      <c r="AL189" t="s">
        <v>14162</v>
      </c>
      <c r="AM189" t="s">
        <v>14188</v>
      </c>
      <c r="AN189" t="s">
        <v>14110</v>
      </c>
      <c r="AO189" t="s">
        <v>14110</v>
      </c>
      <c r="AQ189" t="s">
        <v>14100</v>
      </c>
      <c r="AR189" t="s">
        <v>14100</v>
      </c>
      <c r="AS189" t="s">
        <v>14098</v>
      </c>
      <c r="AT189" t="s">
        <v>14250</v>
      </c>
      <c r="AU189" t="s">
        <v>14250</v>
      </c>
      <c r="AV189" t="s">
        <v>14250</v>
      </c>
      <c r="AW189" t="s">
        <v>14102</v>
      </c>
      <c r="AX189" t="s">
        <v>14215</v>
      </c>
      <c r="AY189" t="s">
        <v>14122</v>
      </c>
      <c r="AZ189" t="s">
        <v>14215</v>
      </c>
      <c r="BB189" t="s">
        <v>14104</v>
      </c>
      <c r="BC189" t="s">
        <v>14211</v>
      </c>
      <c r="BD189" t="s">
        <v>14211</v>
      </c>
      <c r="BE189" t="s">
        <v>14211</v>
      </c>
      <c r="BF189" t="s">
        <v>14156</v>
      </c>
      <c r="BG189" t="s">
        <v>14156</v>
      </c>
      <c r="BH189" t="s">
        <v>14156</v>
      </c>
      <c r="BI189" t="s">
        <v>14106</v>
      </c>
      <c r="BJ189" t="s">
        <v>14195</v>
      </c>
      <c r="BK189" t="s">
        <v>14195</v>
      </c>
      <c r="BL189" t="s">
        <v>14242</v>
      </c>
      <c r="BM189" t="s">
        <v>14248</v>
      </c>
      <c r="BN189" t="s">
        <v>14248</v>
      </c>
      <c r="BO189" t="s">
        <v>14110</v>
      </c>
      <c r="BP189" t="s">
        <v>14110</v>
      </c>
      <c r="BQ189" t="s">
        <v>14110</v>
      </c>
      <c r="BR189" t="s">
        <v>14110</v>
      </c>
      <c r="BS189" t="s">
        <v>14110</v>
      </c>
      <c r="BT189" t="s">
        <v>14110</v>
      </c>
      <c r="BV189" t="s">
        <v>14110</v>
      </c>
      <c r="BW189" s="52"/>
    </row>
    <row r="190" spans="1:75">
      <c r="A190">
        <v>350</v>
      </c>
      <c r="B190">
        <v>1977</v>
      </c>
      <c r="C190" t="s">
        <v>13899</v>
      </c>
      <c r="D190" t="s">
        <v>13900</v>
      </c>
      <c r="E190" t="s">
        <v>675</v>
      </c>
      <c r="F190" t="s">
        <v>13901</v>
      </c>
      <c r="G190">
        <v>0</v>
      </c>
      <c r="H190" t="s">
        <v>14085</v>
      </c>
      <c r="I190">
        <v>8</v>
      </c>
      <c r="K190" t="s">
        <v>14154</v>
      </c>
      <c r="L190" t="s">
        <v>14171</v>
      </c>
      <c r="M190" t="s">
        <v>14250</v>
      </c>
      <c r="O190" t="s">
        <v>14111</v>
      </c>
      <c r="P190" t="s">
        <v>14156</v>
      </c>
      <c r="Q190" t="s">
        <v>14090</v>
      </c>
      <c r="R190" t="s">
        <v>14250</v>
      </c>
      <c r="S190" t="s">
        <v>14090</v>
      </c>
      <c r="T190" t="s">
        <v>14090</v>
      </c>
      <c r="U190" t="s">
        <v>14137</v>
      </c>
      <c r="V190" t="s">
        <v>14110</v>
      </c>
      <c r="W190" t="s">
        <v>14092</v>
      </c>
      <c r="X190" t="s">
        <v>14116</v>
      </c>
      <c r="Y190" t="s">
        <v>14093</v>
      </c>
      <c r="Z190" t="s">
        <v>14174</v>
      </c>
      <c r="AA190" t="s">
        <v>14110</v>
      </c>
      <c r="AB190" t="s">
        <v>14118</v>
      </c>
      <c r="AC190" t="s">
        <v>14141</v>
      </c>
      <c r="AD190" t="s">
        <v>14095</v>
      </c>
      <c r="AE190" t="s">
        <v>14093</v>
      </c>
      <c r="AF190" t="s">
        <v>14211</v>
      </c>
      <c r="AH190" t="s">
        <v>14097</v>
      </c>
      <c r="AI190" s="78" t="s">
        <v>14138</v>
      </c>
      <c r="AJ190" t="s">
        <v>14161</v>
      </c>
      <c r="AK190" t="s">
        <v>14099</v>
      </c>
      <c r="AL190" t="s">
        <v>14212</v>
      </c>
      <c r="AM190" t="s">
        <v>14099</v>
      </c>
      <c r="AN190" t="s">
        <v>14110</v>
      </c>
      <c r="AO190" t="s">
        <v>14110</v>
      </c>
      <c r="AQ190" t="s">
        <v>14100</v>
      </c>
      <c r="AR190" t="s">
        <v>14100</v>
      </c>
      <c r="AS190" t="s">
        <v>14098</v>
      </c>
      <c r="AT190" t="s">
        <v>14250</v>
      </c>
      <c r="AU190" t="s">
        <v>14250</v>
      </c>
      <c r="AV190" t="s">
        <v>14250</v>
      </c>
      <c r="AW190" t="s">
        <v>14102</v>
      </c>
      <c r="AX190" t="s">
        <v>14215</v>
      </c>
      <c r="AY190" t="s">
        <v>14122</v>
      </c>
      <c r="AZ190" t="s">
        <v>14215</v>
      </c>
      <c r="BB190" t="s">
        <v>14104</v>
      </c>
      <c r="BC190" t="s">
        <v>14211</v>
      </c>
      <c r="BD190" t="s">
        <v>14211</v>
      </c>
      <c r="BE190" t="s">
        <v>14211</v>
      </c>
      <c r="BF190" t="s">
        <v>14156</v>
      </c>
      <c r="BG190" t="s">
        <v>14156</v>
      </c>
      <c r="BH190" t="s">
        <v>14156</v>
      </c>
      <c r="BI190" t="s">
        <v>14131</v>
      </c>
      <c r="BJ190" t="s">
        <v>14195</v>
      </c>
      <c r="BK190" t="s">
        <v>14195</v>
      </c>
      <c r="BL190" t="s">
        <v>14242</v>
      </c>
      <c r="BM190" t="s">
        <v>14248</v>
      </c>
      <c r="BN190" t="s">
        <v>14248</v>
      </c>
      <c r="BO190" t="s">
        <v>14110</v>
      </c>
      <c r="BP190" t="s">
        <v>14110</v>
      </c>
      <c r="BQ190" t="s">
        <v>14110</v>
      </c>
      <c r="BR190" t="s">
        <v>14110</v>
      </c>
      <c r="BS190" t="s">
        <v>14110</v>
      </c>
      <c r="BT190" t="s">
        <v>14110</v>
      </c>
      <c r="BV190" t="s">
        <v>14110</v>
      </c>
      <c r="BW190" s="52"/>
    </row>
    <row r="191" spans="1:75">
      <c r="A191">
        <v>354</v>
      </c>
      <c r="B191">
        <v>2010</v>
      </c>
      <c r="C191" t="s">
        <v>14383</v>
      </c>
      <c r="D191" t="s">
        <v>13913</v>
      </c>
      <c r="E191" t="s">
        <v>646</v>
      </c>
      <c r="F191" t="s">
        <v>13914</v>
      </c>
      <c r="G191">
        <v>0</v>
      </c>
      <c r="H191" t="s">
        <v>14085</v>
      </c>
      <c r="I191">
        <v>3</v>
      </c>
      <c r="J191">
        <v>13</v>
      </c>
      <c r="K191" t="s">
        <v>14154</v>
      </c>
      <c r="L191" t="s">
        <v>14109</v>
      </c>
      <c r="M191" t="s">
        <v>14110</v>
      </c>
      <c r="N191" t="s">
        <v>14384</v>
      </c>
      <c r="O191" t="s">
        <v>14135</v>
      </c>
      <c r="P191" t="s">
        <v>14186</v>
      </c>
      <c r="Q191" t="s">
        <v>14090</v>
      </c>
      <c r="R191" t="s">
        <v>14250</v>
      </c>
      <c r="S191" t="s">
        <v>14090</v>
      </c>
      <c r="T191" t="s">
        <v>14090</v>
      </c>
      <c r="U191" t="s">
        <v>14091</v>
      </c>
      <c r="V191" t="s">
        <v>14087</v>
      </c>
      <c r="W191" t="s">
        <v>14138</v>
      </c>
      <c r="X191" t="s">
        <v>14116</v>
      </c>
      <c r="Y191" t="s">
        <v>14117</v>
      </c>
      <c r="Z191" t="s">
        <v>14140</v>
      </c>
      <c r="AA191" t="s">
        <v>14110</v>
      </c>
      <c r="AB191" t="s">
        <v>14141</v>
      </c>
      <c r="AC191" t="s">
        <v>14118</v>
      </c>
      <c r="AD191" t="s">
        <v>14141</v>
      </c>
      <c r="AE191" t="s">
        <v>14093</v>
      </c>
      <c r="AF191" t="s">
        <v>14199</v>
      </c>
      <c r="AH191" t="s">
        <v>14097</v>
      </c>
      <c r="AI191" s="78" t="s">
        <v>14098</v>
      </c>
      <c r="AJ191" t="s">
        <v>14123</v>
      </c>
      <c r="AK191" t="s">
        <v>14124</v>
      </c>
      <c r="AL191" t="s">
        <v>14124</v>
      </c>
      <c r="AM191" t="s">
        <v>14188</v>
      </c>
      <c r="AN191" t="s">
        <v>14110</v>
      </c>
      <c r="AO191" t="s">
        <v>14110</v>
      </c>
      <c r="AQ191" t="s">
        <v>14163</v>
      </c>
      <c r="AR191" t="s">
        <v>14163</v>
      </c>
      <c r="AS191" t="s">
        <v>14098</v>
      </c>
      <c r="AT191" t="s">
        <v>14203</v>
      </c>
      <c r="AU191" t="s">
        <v>14203</v>
      </c>
      <c r="AV191" t="s">
        <v>14087</v>
      </c>
      <c r="AW191" t="s">
        <v>14127</v>
      </c>
      <c r="AX191" t="s">
        <v>14127</v>
      </c>
      <c r="AY191" t="s">
        <v>14098</v>
      </c>
      <c r="AZ191" t="s">
        <v>14103</v>
      </c>
      <c r="BB191" t="s">
        <v>14104</v>
      </c>
      <c r="BC191" t="s">
        <v>14211</v>
      </c>
      <c r="BD191" t="s">
        <v>14211</v>
      </c>
      <c r="BE191" t="s">
        <v>14211</v>
      </c>
      <c r="BF191" t="s">
        <v>14156</v>
      </c>
      <c r="BG191" t="s">
        <v>14156</v>
      </c>
      <c r="BH191" t="s">
        <v>14156</v>
      </c>
      <c r="BI191" t="s">
        <v>14106</v>
      </c>
      <c r="BJ191" t="s">
        <v>14195</v>
      </c>
      <c r="BK191" t="s">
        <v>14195</v>
      </c>
      <c r="BL191" t="s">
        <v>14242</v>
      </c>
      <c r="BM191" t="s">
        <v>14248</v>
      </c>
      <c r="BN191" t="s">
        <v>14248</v>
      </c>
      <c r="BO191" t="s">
        <v>14110</v>
      </c>
      <c r="BP191" t="s">
        <v>14110</v>
      </c>
      <c r="BQ191" t="s">
        <v>14110</v>
      </c>
      <c r="BR191" t="s">
        <v>14110</v>
      </c>
      <c r="BS191" t="s">
        <v>14110</v>
      </c>
      <c r="BT191" t="s">
        <v>14110</v>
      </c>
      <c r="BV191" t="s">
        <v>14110</v>
      </c>
      <c r="BW191" s="52"/>
    </row>
    <row r="192" spans="1:75">
      <c r="A192">
        <v>362</v>
      </c>
      <c r="B192">
        <v>1973</v>
      </c>
      <c r="C192" t="s">
        <v>13932</v>
      </c>
      <c r="D192" t="s">
        <v>13933</v>
      </c>
      <c r="E192" t="s">
        <v>13884</v>
      </c>
      <c r="F192" t="s">
        <v>13934</v>
      </c>
      <c r="G192">
        <v>0</v>
      </c>
      <c r="H192" t="s">
        <v>14085</v>
      </c>
      <c r="I192">
        <v>9</v>
      </c>
      <c r="K192" t="s">
        <v>14154</v>
      </c>
      <c r="L192" t="s">
        <v>14171</v>
      </c>
      <c r="M192" t="s">
        <v>14250</v>
      </c>
      <c r="O192" t="s">
        <v>14135</v>
      </c>
      <c r="P192" t="s">
        <v>14089</v>
      </c>
      <c r="Q192" t="s">
        <v>14090</v>
      </c>
      <c r="R192" t="s">
        <v>14250</v>
      </c>
      <c r="S192" t="s">
        <v>14090</v>
      </c>
      <c r="T192" t="s">
        <v>14090</v>
      </c>
      <c r="U192" t="s">
        <v>14137</v>
      </c>
      <c r="V192" t="s">
        <v>14110</v>
      </c>
      <c r="W192" t="s">
        <v>14092</v>
      </c>
      <c r="X192" t="s">
        <v>14116</v>
      </c>
      <c r="Y192" t="s">
        <v>14093</v>
      </c>
      <c r="Z192" t="s">
        <v>14140</v>
      </c>
      <c r="AA192" t="s">
        <v>14110</v>
      </c>
      <c r="AB192" t="s">
        <v>14095</v>
      </c>
      <c r="AC192" t="s">
        <v>14141</v>
      </c>
      <c r="AD192" t="s">
        <v>14095</v>
      </c>
      <c r="AE192" t="s">
        <v>14119</v>
      </c>
      <c r="AF192" t="s">
        <v>14120</v>
      </c>
      <c r="AH192" t="s">
        <v>14097</v>
      </c>
      <c r="AI192" s="78" t="s">
        <v>14098</v>
      </c>
      <c r="AJ192" t="s">
        <v>14123</v>
      </c>
      <c r="AK192" t="s">
        <v>14099</v>
      </c>
      <c r="AL192" t="s">
        <v>14099</v>
      </c>
      <c r="AM192" t="s">
        <v>14188</v>
      </c>
      <c r="AN192" t="s">
        <v>14110</v>
      </c>
      <c r="AO192" t="s">
        <v>14087</v>
      </c>
      <c r="AQ192" t="s">
        <v>14100</v>
      </c>
      <c r="AR192" t="s">
        <v>14100</v>
      </c>
      <c r="AS192" t="s">
        <v>14098</v>
      </c>
      <c r="AT192" t="s">
        <v>14250</v>
      </c>
      <c r="AU192" t="s">
        <v>14250</v>
      </c>
      <c r="AV192" t="s">
        <v>14250</v>
      </c>
      <c r="AW192" t="s">
        <v>14102</v>
      </c>
      <c r="AX192" t="s">
        <v>14215</v>
      </c>
      <c r="AY192" t="s">
        <v>14122</v>
      </c>
      <c r="AZ192" t="s">
        <v>14215</v>
      </c>
      <c r="BB192" t="s">
        <v>14104</v>
      </c>
      <c r="BC192" t="s">
        <v>14193</v>
      </c>
      <c r="BD192" t="s">
        <v>14211</v>
      </c>
      <c r="BE192" t="s">
        <v>14211</v>
      </c>
      <c r="BF192" t="s">
        <v>14130</v>
      </c>
      <c r="BG192" t="s">
        <v>14156</v>
      </c>
      <c r="BH192" t="s">
        <v>14156</v>
      </c>
      <c r="BI192" t="s">
        <v>14131</v>
      </c>
      <c r="BJ192" t="s">
        <v>14195</v>
      </c>
      <c r="BK192" t="s">
        <v>14195</v>
      </c>
      <c r="BL192" t="s">
        <v>14242</v>
      </c>
      <c r="BM192" t="s">
        <v>14248</v>
      </c>
      <c r="BN192" t="s">
        <v>14248</v>
      </c>
      <c r="BO192" t="s">
        <v>14110</v>
      </c>
      <c r="BP192" t="s">
        <v>14110</v>
      </c>
      <c r="BQ192" t="s">
        <v>14110</v>
      </c>
      <c r="BR192" t="s">
        <v>14110</v>
      </c>
      <c r="BS192" t="s">
        <v>14110</v>
      </c>
      <c r="BT192" t="s">
        <v>14110</v>
      </c>
      <c r="BV192" t="s">
        <v>14110</v>
      </c>
      <c r="BW192" s="52"/>
    </row>
    <row r="193" spans="1:75">
      <c r="A193">
        <v>363</v>
      </c>
      <c r="B193">
        <v>2015</v>
      </c>
      <c r="C193" t="s">
        <v>13935</v>
      </c>
      <c r="D193" t="s">
        <v>13936</v>
      </c>
      <c r="E193" t="s">
        <v>13937</v>
      </c>
      <c r="F193" t="s">
        <v>13938</v>
      </c>
      <c r="G193">
        <v>0</v>
      </c>
      <c r="H193" t="s">
        <v>14085</v>
      </c>
      <c r="I193">
        <v>4</v>
      </c>
      <c r="K193" t="s">
        <v>14085</v>
      </c>
      <c r="L193" t="s">
        <v>14171</v>
      </c>
      <c r="M193" t="s">
        <v>14250</v>
      </c>
      <c r="O193" t="s">
        <v>14088</v>
      </c>
      <c r="P193" t="s">
        <v>14186</v>
      </c>
      <c r="Q193" t="s">
        <v>14113</v>
      </c>
      <c r="R193" t="s">
        <v>14250</v>
      </c>
      <c r="S193" t="s">
        <v>14113</v>
      </c>
      <c r="T193" t="s">
        <v>14090</v>
      </c>
      <c r="U193" t="s">
        <v>14137</v>
      </c>
      <c r="V193" t="s">
        <v>14087</v>
      </c>
      <c r="W193" t="s">
        <v>14092</v>
      </c>
      <c r="X193" t="s">
        <v>14116</v>
      </c>
      <c r="Y193" t="s">
        <v>14117</v>
      </c>
      <c r="Z193" t="s">
        <v>14094</v>
      </c>
      <c r="AA193" t="s">
        <v>14110</v>
      </c>
      <c r="AB193" t="s">
        <v>14118</v>
      </c>
      <c r="AC193" t="s">
        <v>14141</v>
      </c>
      <c r="AD193" t="s">
        <v>14141</v>
      </c>
      <c r="AE193" t="s">
        <v>14093</v>
      </c>
      <c r="AF193" t="s">
        <v>14211</v>
      </c>
      <c r="AG193" t="s">
        <v>14385</v>
      </c>
      <c r="AH193" t="s">
        <v>14097</v>
      </c>
      <c r="AI193" s="78" t="s">
        <v>14098</v>
      </c>
      <c r="AJ193" t="s">
        <v>14123</v>
      </c>
      <c r="AK193" t="s">
        <v>14099</v>
      </c>
      <c r="AL193" t="s">
        <v>14099</v>
      </c>
      <c r="AM193" t="s">
        <v>14099</v>
      </c>
      <c r="AN193" t="s">
        <v>14110</v>
      </c>
      <c r="AO193" t="s">
        <v>14087</v>
      </c>
      <c r="AQ193" t="s">
        <v>14100</v>
      </c>
      <c r="AR193" t="s">
        <v>14100</v>
      </c>
      <c r="AS193" t="s">
        <v>14098</v>
      </c>
      <c r="AT193" t="s">
        <v>14250</v>
      </c>
      <c r="AU193" t="s">
        <v>14250</v>
      </c>
      <c r="AV193" t="s">
        <v>14250</v>
      </c>
      <c r="AW193" t="s">
        <v>14102</v>
      </c>
      <c r="AX193" t="s">
        <v>14215</v>
      </c>
      <c r="AY193" t="s">
        <v>14122</v>
      </c>
      <c r="AZ193" t="s">
        <v>14103</v>
      </c>
      <c r="BB193" t="s">
        <v>14193</v>
      </c>
      <c r="BC193" t="s">
        <v>14211</v>
      </c>
      <c r="BD193" t="s">
        <v>14211</v>
      </c>
      <c r="BE193" t="s">
        <v>14211</v>
      </c>
      <c r="BF193" t="s">
        <v>14151</v>
      </c>
      <c r="BG193" t="s">
        <v>14207</v>
      </c>
      <c r="BH193" t="s">
        <v>14156</v>
      </c>
      <c r="BI193" t="s">
        <v>14106</v>
      </c>
      <c r="BJ193" t="s">
        <v>14195</v>
      </c>
      <c r="BK193" t="s">
        <v>14195</v>
      </c>
      <c r="BL193" t="s">
        <v>14153</v>
      </c>
      <c r="BM193" t="s">
        <v>14248</v>
      </c>
      <c r="BN193" t="s">
        <v>14248</v>
      </c>
      <c r="BO193" t="s">
        <v>14110</v>
      </c>
      <c r="BP193" t="s">
        <v>14110</v>
      </c>
      <c r="BQ193" t="s">
        <v>14110</v>
      </c>
      <c r="BR193" t="s">
        <v>14110</v>
      </c>
      <c r="BS193" t="s">
        <v>14110</v>
      </c>
      <c r="BT193" t="s">
        <v>14110</v>
      </c>
      <c r="BV193" t="s">
        <v>14110</v>
      </c>
      <c r="BW193" s="52"/>
    </row>
    <row r="194" spans="1:75">
      <c r="H194" t="s">
        <v>14108</v>
      </c>
      <c r="I194">
        <v>4</v>
      </c>
      <c r="K194" t="s">
        <v>14085</v>
      </c>
      <c r="L194" t="s">
        <v>14171</v>
      </c>
      <c r="M194" t="s">
        <v>14250</v>
      </c>
      <c r="O194" t="s">
        <v>14088</v>
      </c>
      <c r="P194" t="s">
        <v>14186</v>
      </c>
      <c r="Q194" t="s">
        <v>14113</v>
      </c>
      <c r="R194" t="s">
        <v>14250</v>
      </c>
      <c r="S194" t="s">
        <v>14113</v>
      </c>
      <c r="T194" t="s">
        <v>14090</v>
      </c>
      <c r="U194" t="s">
        <v>14137</v>
      </c>
      <c r="V194" t="s">
        <v>14087</v>
      </c>
      <c r="W194" t="s">
        <v>14092</v>
      </c>
      <c r="X194" t="s">
        <v>14116</v>
      </c>
      <c r="Y194" t="s">
        <v>14117</v>
      </c>
      <c r="Z194" t="s">
        <v>14094</v>
      </c>
      <c r="AA194" t="s">
        <v>14110</v>
      </c>
      <c r="AB194" t="s">
        <v>14118</v>
      </c>
      <c r="AC194" t="s">
        <v>14141</v>
      </c>
      <c r="AD194" t="s">
        <v>14141</v>
      </c>
      <c r="AE194" t="s">
        <v>14093</v>
      </c>
      <c r="AF194" t="s">
        <v>14211</v>
      </c>
      <c r="AG194" t="s">
        <v>14385</v>
      </c>
      <c r="AH194" t="s">
        <v>14097</v>
      </c>
      <c r="AI194" s="78" t="s">
        <v>14098</v>
      </c>
      <c r="AJ194" t="s">
        <v>14123</v>
      </c>
      <c r="AK194" t="s">
        <v>14099</v>
      </c>
      <c r="AL194" t="s">
        <v>14099</v>
      </c>
      <c r="AM194" t="s">
        <v>14099</v>
      </c>
      <c r="AN194" t="s">
        <v>14110</v>
      </c>
      <c r="AO194" t="s">
        <v>14087</v>
      </c>
      <c r="AQ194" t="s">
        <v>14100</v>
      </c>
      <c r="AR194" t="s">
        <v>14100</v>
      </c>
      <c r="AS194" t="s">
        <v>14098</v>
      </c>
      <c r="AT194" t="s">
        <v>14250</v>
      </c>
      <c r="AU194" t="s">
        <v>14250</v>
      </c>
      <c r="AV194" t="s">
        <v>14250</v>
      </c>
      <c r="AW194" t="s">
        <v>14215</v>
      </c>
      <c r="AX194" t="s">
        <v>14215</v>
      </c>
      <c r="AY194" t="s">
        <v>14122</v>
      </c>
      <c r="AZ194" t="s">
        <v>14103</v>
      </c>
      <c r="BB194" t="s">
        <v>14193</v>
      </c>
      <c r="BC194" t="s">
        <v>14211</v>
      </c>
      <c r="BD194" t="s">
        <v>14211</v>
      </c>
      <c r="BE194" t="s">
        <v>14211</v>
      </c>
      <c r="BF194" t="s">
        <v>14151</v>
      </c>
      <c r="BG194" t="s">
        <v>14207</v>
      </c>
      <c r="BH194" t="s">
        <v>14156</v>
      </c>
      <c r="BI194" t="s">
        <v>14106</v>
      </c>
      <c r="BJ194" t="s">
        <v>14195</v>
      </c>
      <c r="BK194" t="s">
        <v>14195</v>
      </c>
      <c r="BL194" t="s">
        <v>14153</v>
      </c>
      <c r="BM194" t="s">
        <v>14248</v>
      </c>
      <c r="BN194" t="s">
        <v>14248</v>
      </c>
      <c r="BO194" t="s">
        <v>14110</v>
      </c>
      <c r="BP194" t="s">
        <v>14110</v>
      </c>
      <c r="BQ194" t="s">
        <v>14110</v>
      </c>
      <c r="BR194" t="s">
        <v>14110</v>
      </c>
      <c r="BS194" t="s">
        <v>14110</v>
      </c>
      <c r="BT194" t="s">
        <v>14110</v>
      </c>
      <c r="BV194" t="s">
        <v>14110</v>
      </c>
      <c r="BW194" s="52"/>
    </row>
    <row r="195" spans="1:75">
      <c r="A195">
        <v>366</v>
      </c>
      <c r="B195">
        <v>2016</v>
      </c>
      <c r="C195" t="s">
        <v>13942</v>
      </c>
      <c r="D195" t="s">
        <v>13943</v>
      </c>
      <c r="E195" t="s">
        <v>689</v>
      </c>
      <c r="F195" t="s">
        <v>13944</v>
      </c>
      <c r="G195">
        <v>0</v>
      </c>
      <c r="H195" t="s">
        <v>14085</v>
      </c>
      <c r="I195">
        <v>5</v>
      </c>
      <c r="J195">
        <v>7</v>
      </c>
      <c r="K195" t="s">
        <v>14154</v>
      </c>
      <c r="L195" t="s">
        <v>14109</v>
      </c>
      <c r="M195" t="s">
        <v>14110</v>
      </c>
      <c r="N195" t="s">
        <v>14386</v>
      </c>
      <c r="O195" t="s">
        <v>14135</v>
      </c>
      <c r="P195" t="s">
        <v>14172</v>
      </c>
      <c r="Q195" t="s">
        <v>14113</v>
      </c>
      <c r="R195" t="s">
        <v>14250</v>
      </c>
      <c r="S195" t="s">
        <v>14113</v>
      </c>
      <c r="T195" t="s">
        <v>14090</v>
      </c>
      <c r="U195" t="s">
        <v>14091</v>
      </c>
      <c r="V195" t="s">
        <v>14087</v>
      </c>
      <c r="W195" t="s">
        <v>14092</v>
      </c>
      <c r="X195" t="s">
        <v>14091</v>
      </c>
      <c r="Y195" t="s">
        <v>14093</v>
      </c>
      <c r="Z195" t="s">
        <v>14116</v>
      </c>
      <c r="AA195" t="s">
        <v>14110</v>
      </c>
      <c r="AB195" t="s">
        <v>14095</v>
      </c>
      <c r="AC195" t="s">
        <v>14141</v>
      </c>
      <c r="AD195" t="s">
        <v>14141</v>
      </c>
      <c r="AE195" t="s">
        <v>14093</v>
      </c>
      <c r="AF195" t="s">
        <v>14096</v>
      </c>
      <c r="AH195" t="s">
        <v>14097</v>
      </c>
      <c r="AI195" s="78" t="s">
        <v>14098</v>
      </c>
      <c r="AJ195" t="s">
        <v>14144</v>
      </c>
      <c r="AK195" t="s">
        <v>14145</v>
      </c>
      <c r="AL195" t="s">
        <v>14145</v>
      </c>
      <c r="AM195" t="s">
        <v>14145</v>
      </c>
      <c r="AN195" t="s">
        <v>14087</v>
      </c>
      <c r="AO195" t="s">
        <v>14110</v>
      </c>
      <c r="AQ195" t="s">
        <v>14229</v>
      </c>
      <c r="AR195" t="s">
        <v>14229</v>
      </c>
      <c r="AS195" t="s">
        <v>14098</v>
      </c>
      <c r="AT195" t="s">
        <v>14203</v>
      </c>
      <c r="AU195" t="s">
        <v>14203</v>
      </c>
      <c r="AV195" t="s">
        <v>14087</v>
      </c>
      <c r="AW195" t="s">
        <v>14127</v>
      </c>
      <c r="AX195" t="s">
        <v>14127</v>
      </c>
      <c r="AY195" t="s">
        <v>14098</v>
      </c>
      <c r="AZ195" t="s">
        <v>14103</v>
      </c>
      <c r="BA195" t="s">
        <v>14387</v>
      </c>
      <c r="BB195" t="s">
        <v>14104</v>
      </c>
      <c r="BC195" t="s">
        <v>14150</v>
      </c>
      <c r="BD195" t="s">
        <v>14193</v>
      </c>
      <c r="BE195" t="s">
        <v>14211</v>
      </c>
      <c r="BF195" t="s">
        <v>14130</v>
      </c>
      <c r="BG195" t="s">
        <v>14156</v>
      </c>
      <c r="BH195" t="s">
        <v>14156</v>
      </c>
      <c r="BI195" t="s">
        <v>14106</v>
      </c>
      <c r="BJ195" t="s">
        <v>14131</v>
      </c>
      <c r="BK195" t="s">
        <v>14195</v>
      </c>
      <c r="BL195" t="s">
        <v>14242</v>
      </c>
      <c r="BM195" t="s">
        <v>14248</v>
      </c>
      <c r="BN195" t="s">
        <v>14248</v>
      </c>
      <c r="BO195" t="s">
        <v>14110</v>
      </c>
      <c r="BP195" t="s">
        <v>14110</v>
      </c>
      <c r="BQ195" t="s">
        <v>14110</v>
      </c>
      <c r="BR195" t="s">
        <v>14110</v>
      </c>
      <c r="BS195" t="s">
        <v>14110</v>
      </c>
      <c r="BT195" t="s">
        <v>14110</v>
      </c>
      <c r="BV195" t="s">
        <v>14087</v>
      </c>
      <c r="BW195" s="52"/>
    </row>
    <row r="196" spans="1:75">
      <c r="A196">
        <v>368</v>
      </c>
      <c r="B196">
        <v>2014</v>
      </c>
      <c r="C196" t="s">
        <v>13948</v>
      </c>
      <c r="D196" t="s">
        <v>13949</v>
      </c>
      <c r="E196" t="s">
        <v>689</v>
      </c>
      <c r="F196" t="s">
        <v>13950</v>
      </c>
      <c r="G196">
        <v>0</v>
      </c>
      <c r="H196" t="s">
        <v>14085</v>
      </c>
      <c r="I196">
        <v>4</v>
      </c>
      <c r="K196" t="s">
        <v>14085</v>
      </c>
      <c r="L196" t="s">
        <v>14155</v>
      </c>
      <c r="M196" t="s">
        <v>14250</v>
      </c>
      <c r="O196" t="s">
        <v>14088</v>
      </c>
      <c r="P196" t="s">
        <v>14156</v>
      </c>
      <c r="Q196" t="s">
        <v>14113</v>
      </c>
      <c r="R196" t="s">
        <v>14113</v>
      </c>
      <c r="S196" t="s">
        <v>14113</v>
      </c>
      <c r="T196" t="s">
        <v>14113</v>
      </c>
      <c r="U196" t="s">
        <v>14137</v>
      </c>
      <c r="V196" t="s">
        <v>14087</v>
      </c>
      <c r="W196" t="s">
        <v>14115</v>
      </c>
      <c r="X196" t="s">
        <v>14116</v>
      </c>
      <c r="Y196" t="s">
        <v>14093</v>
      </c>
      <c r="Z196" t="s">
        <v>14140</v>
      </c>
      <c r="AA196" t="s">
        <v>14110</v>
      </c>
      <c r="AB196" t="s">
        <v>14141</v>
      </c>
      <c r="AC196" t="s">
        <v>14118</v>
      </c>
      <c r="AD196" t="s">
        <v>14141</v>
      </c>
      <c r="AE196" t="s">
        <v>14093</v>
      </c>
      <c r="AF196" t="s">
        <v>14199</v>
      </c>
      <c r="AH196" t="s">
        <v>14097</v>
      </c>
      <c r="AI196" s="78" t="s">
        <v>14098</v>
      </c>
      <c r="AJ196" t="s">
        <v>14123</v>
      </c>
      <c r="AK196" t="s">
        <v>14099</v>
      </c>
      <c r="AL196" t="s">
        <v>14099</v>
      </c>
      <c r="AM196" t="s">
        <v>14188</v>
      </c>
      <c r="AN196" t="s">
        <v>14110</v>
      </c>
      <c r="AO196" t="s">
        <v>14110</v>
      </c>
      <c r="AQ196" t="s">
        <v>14100</v>
      </c>
      <c r="AR196" t="s">
        <v>14100</v>
      </c>
      <c r="AS196" t="s">
        <v>14098</v>
      </c>
      <c r="AT196" t="s">
        <v>14250</v>
      </c>
      <c r="AU196" t="s">
        <v>14250</v>
      </c>
      <c r="AV196" t="s">
        <v>14250</v>
      </c>
      <c r="AW196" t="s">
        <v>14102</v>
      </c>
      <c r="AX196" t="s">
        <v>14102</v>
      </c>
      <c r="AY196" t="s">
        <v>14098</v>
      </c>
      <c r="AZ196" t="s">
        <v>14103</v>
      </c>
      <c r="BB196" t="s">
        <v>14104</v>
      </c>
      <c r="BC196" t="s">
        <v>14193</v>
      </c>
      <c r="BD196" t="s">
        <v>14211</v>
      </c>
      <c r="BE196" t="s">
        <v>14211</v>
      </c>
      <c r="BF196" t="s">
        <v>14151</v>
      </c>
      <c r="BG196" t="s">
        <v>14156</v>
      </c>
      <c r="BH196" t="s">
        <v>14156</v>
      </c>
      <c r="BI196" t="s">
        <v>14106</v>
      </c>
      <c r="BJ196" t="s">
        <v>14195</v>
      </c>
      <c r="BK196" t="s">
        <v>14195</v>
      </c>
      <c r="BL196" t="s">
        <v>14242</v>
      </c>
      <c r="BM196" t="s">
        <v>14153</v>
      </c>
      <c r="BN196" t="s">
        <v>14248</v>
      </c>
      <c r="BO196" t="s">
        <v>14110</v>
      </c>
      <c r="BP196" t="s">
        <v>14110</v>
      </c>
      <c r="BQ196" t="s">
        <v>14110</v>
      </c>
      <c r="BR196" t="s">
        <v>14110</v>
      </c>
      <c r="BS196" t="s">
        <v>14110</v>
      </c>
      <c r="BT196" t="s">
        <v>14110</v>
      </c>
      <c r="BV196" t="s">
        <v>14110</v>
      </c>
      <c r="BW196" s="52"/>
    </row>
    <row r="197" spans="1:75">
      <c r="A197">
        <v>371</v>
      </c>
      <c r="B197">
        <v>2015</v>
      </c>
      <c r="C197" t="s">
        <v>13957</v>
      </c>
      <c r="D197" t="s">
        <v>13958</v>
      </c>
      <c r="E197" t="s">
        <v>13937</v>
      </c>
      <c r="F197" t="s">
        <v>13959</v>
      </c>
      <c r="G197">
        <v>0</v>
      </c>
      <c r="H197" t="s">
        <v>14085</v>
      </c>
      <c r="I197">
        <v>6</v>
      </c>
      <c r="K197" t="s">
        <v>14154</v>
      </c>
      <c r="L197" t="s">
        <v>14109</v>
      </c>
      <c r="M197" t="s">
        <v>14110</v>
      </c>
      <c r="O197" t="s">
        <v>14111</v>
      </c>
      <c r="P197" t="s">
        <v>14156</v>
      </c>
      <c r="Q197" t="s">
        <v>14090</v>
      </c>
      <c r="R197" t="s">
        <v>14250</v>
      </c>
      <c r="S197" t="s">
        <v>14090</v>
      </c>
      <c r="T197" t="s">
        <v>14090</v>
      </c>
      <c r="U197" t="s">
        <v>14137</v>
      </c>
      <c r="V197" t="s">
        <v>14087</v>
      </c>
      <c r="W197" t="s">
        <v>14092</v>
      </c>
      <c r="X197" t="s">
        <v>14116</v>
      </c>
      <c r="Y197" t="s">
        <v>14093</v>
      </c>
      <c r="Z197" t="s">
        <v>14116</v>
      </c>
      <c r="AA197" t="s">
        <v>14087</v>
      </c>
      <c r="AB197" t="s">
        <v>14095</v>
      </c>
      <c r="AC197" t="s">
        <v>14141</v>
      </c>
      <c r="AD197" t="s">
        <v>14141</v>
      </c>
      <c r="AE197" t="s">
        <v>14142</v>
      </c>
      <c r="AF197" t="s">
        <v>14120</v>
      </c>
      <c r="AH197" t="s">
        <v>14097</v>
      </c>
      <c r="AI197" s="78" t="s">
        <v>14098</v>
      </c>
      <c r="AJ197" t="s">
        <v>14123</v>
      </c>
      <c r="AK197" t="s">
        <v>14124</v>
      </c>
      <c r="AL197" t="s">
        <v>14124</v>
      </c>
      <c r="AM197" t="s">
        <v>14124</v>
      </c>
      <c r="AN197" t="s">
        <v>14087</v>
      </c>
      <c r="AO197" t="s">
        <v>14110</v>
      </c>
      <c r="AQ197" t="s">
        <v>14163</v>
      </c>
      <c r="AR197" t="s">
        <v>14163</v>
      </c>
      <c r="AS197" t="s">
        <v>14098</v>
      </c>
      <c r="AT197" t="s">
        <v>14101</v>
      </c>
      <c r="AU197" t="s">
        <v>14101</v>
      </c>
      <c r="AV197" t="s">
        <v>14110</v>
      </c>
      <c r="AW197" t="s">
        <v>14102</v>
      </c>
      <c r="AX197" t="s">
        <v>14215</v>
      </c>
      <c r="AY197" t="s">
        <v>14122</v>
      </c>
      <c r="AZ197" t="s">
        <v>14215</v>
      </c>
      <c r="BB197" t="s">
        <v>14104</v>
      </c>
      <c r="BC197" t="s">
        <v>14211</v>
      </c>
      <c r="BD197" t="s">
        <v>14211</v>
      </c>
      <c r="BE197" t="s">
        <v>14211</v>
      </c>
      <c r="BF197" t="s">
        <v>14156</v>
      </c>
      <c r="BG197" t="s">
        <v>14156</v>
      </c>
      <c r="BH197" t="s">
        <v>14156</v>
      </c>
      <c r="BI197" t="s">
        <v>14106</v>
      </c>
      <c r="BJ197" t="s">
        <v>14131</v>
      </c>
      <c r="BK197" t="s">
        <v>14195</v>
      </c>
      <c r="BL197" t="s">
        <v>14107</v>
      </c>
      <c r="BM197" t="s">
        <v>14248</v>
      </c>
      <c r="BN197" t="s">
        <v>14248</v>
      </c>
      <c r="BO197" t="s">
        <v>14110</v>
      </c>
      <c r="BP197" t="s">
        <v>14110</v>
      </c>
      <c r="BQ197" t="s">
        <v>14110</v>
      </c>
      <c r="BR197" t="s">
        <v>14110</v>
      </c>
      <c r="BS197" t="s">
        <v>14110</v>
      </c>
      <c r="BT197" t="s">
        <v>14110</v>
      </c>
      <c r="BV197" t="s">
        <v>14110</v>
      </c>
      <c r="BW197" s="52"/>
    </row>
    <row r="198" spans="1:75">
      <c r="A198">
        <v>372</v>
      </c>
      <c r="B198">
        <v>2014</v>
      </c>
      <c r="C198" t="s">
        <v>13960</v>
      </c>
      <c r="D198" t="s">
        <v>13961</v>
      </c>
      <c r="E198" t="s">
        <v>639</v>
      </c>
      <c r="F198" t="s">
        <v>13962</v>
      </c>
      <c r="G198">
        <v>0</v>
      </c>
      <c r="H198" t="s">
        <v>14085</v>
      </c>
      <c r="I198">
        <v>7</v>
      </c>
      <c r="K198" t="s">
        <v>14085</v>
      </c>
      <c r="L198" t="s">
        <v>14155</v>
      </c>
      <c r="M198" t="s">
        <v>14250</v>
      </c>
      <c r="O198" t="s">
        <v>14088</v>
      </c>
      <c r="P198" t="s">
        <v>14186</v>
      </c>
      <c r="Q198" t="s">
        <v>14254</v>
      </c>
      <c r="R198" t="s">
        <v>14250</v>
      </c>
      <c r="S198" t="s">
        <v>14090</v>
      </c>
      <c r="T198" t="s">
        <v>14090</v>
      </c>
      <c r="U198" t="s">
        <v>14137</v>
      </c>
      <c r="V198" t="s">
        <v>14110</v>
      </c>
      <c r="W198" t="s">
        <v>14092</v>
      </c>
      <c r="X198" t="s">
        <v>14116</v>
      </c>
      <c r="Y198" t="s">
        <v>14139</v>
      </c>
      <c r="Z198" t="s">
        <v>14140</v>
      </c>
      <c r="AA198" t="s">
        <v>14110</v>
      </c>
      <c r="AB198" t="s">
        <v>14118</v>
      </c>
      <c r="AC198" t="s">
        <v>14141</v>
      </c>
      <c r="AD198" t="s">
        <v>14141</v>
      </c>
      <c r="AE198" t="s">
        <v>14093</v>
      </c>
      <c r="AF198" t="s">
        <v>14211</v>
      </c>
      <c r="AH198" t="s">
        <v>14097</v>
      </c>
      <c r="AI198" t="s">
        <v>14138</v>
      </c>
      <c r="AJ198" t="s">
        <v>14161</v>
      </c>
      <c r="AK198" t="s">
        <v>14099</v>
      </c>
      <c r="AL198" t="s">
        <v>14212</v>
      </c>
      <c r="AM198" t="s">
        <v>14188</v>
      </c>
      <c r="AN198" t="s">
        <v>14110</v>
      </c>
      <c r="AO198" t="s">
        <v>14087</v>
      </c>
      <c r="AQ198" t="s">
        <v>14238</v>
      </c>
      <c r="AR198" t="s">
        <v>14100</v>
      </c>
      <c r="AS198" t="s">
        <v>14122</v>
      </c>
      <c r="AT198" t="s">
        <v>14250</v>
      </c>
      <c r="AU198" t="s">
        <v>14250</v>
      </c>
      <c r="AV198" t="s">
        <v>14250</v>
      </c>
      <c r="AW198" t="s">
        <v>14215</v>
      </c>
      <c r="AX198" t="s">
        <v>14215</v>
      </c>
      <c r="AY198" t="s">
        <v>14122</v>
      </c>
      <c r="AZ198" t="s">
        <v>14215</v>
      </c>
      <c r="BA198" t="s">
        <v>14388</v>
      </c>
      <c r="BB198" t="s">
        <v>14104</v>
      </c>
      <c r="BC198" t="s">
        <v>14193</v>
      </c>
      <c r="BD198" t="s">
        <v>14211</v>
      </c>
      <c r="BE198" t="s">
        <v>14211</v>
      </c>
      <c r="BF198" t="s">
        <v>14224</v>
      </c>
      <c r="BG198" t="s">
        <v>14156</v>
      </c>
      <c r="BH198" t="s">
        <v>14156</v>
      </c>
      <c r="BI198" t="s">
        <v>14106</v>
      </c>
      <c r="BJ198" t="s">
        <v>14195</v>
      </c>
      <c r="BK198" t="s">
        <v>14195</v>
      </c>
      <c r="BL198" t="s">
        <v>14153</v>
      </c>
      <c r="BM198" t="s">
        <v>14248</v>
      </c>
      <c r="BN198" t="s">
        <v>14248</v>
      </c>
      <c r="BO198" t="s">
        <v>14110</v>
      </c>
      <c r="BP198" t="s">
        <v>14110</v>
      </c>
      <c r="BQ198" t="s">
        <v>14110</v>
      </c>
      <c r="BR198" t="s">
        <v>14110</v>
      </c>
      <c r="BS198" t="s">
        <v>14110</v>
      </c>
      <c r="BT198" t="s">
        <v>14110</v>
      </c>
      <c r="BV198" t="s">
        <v>14110</v>
      </c>
      <c r="BW198" s="52"/>
    </row>
    <row r="199" spans="1:75">
      <c r="H199" t="s">
        <v>14108</v>
      </c>
      <c r="I199">
        <v>4</v>
      </c>
      <c r="J199">
        <v>5</v>
      </c>
      <c r="K199" t="s">
        <v>14108</v>
      </c>
      <c r="L199" t="s">
        <v>14086</v>
      </c>
      <c r="M199" t="s">
        <v>14087</v>
      </c>
      <c r="O199" t="s">
        <v>14135</v>
      </c>
      <c r="P199" t="s">
        <v>14089</v>
      </c>
      <c r="Q199" t="s">
        <v>14090</v>
      </c>
      <c r="R199" t="s">
        <v>14250</v>
      </c>
      <c r="S199" t="s">
        <v>14113</v>
      </c>
      <c r="T199" t="s">
        <v>14113</v>
      </c>
      <c r="U199" t="s">
        <v>14137</v>
      </c>
      <c r="V199" t="s">
        <v>14110</v>
      </c>
      <c r="W199" t="s">
        <v>14092</v>
      </c>
      <c r="X199" t="s">
        <v>14116</v>
      </c>
      <c r="Y199" t="s">
        <v>14093</v>
      </c>
      <c r="Z199" t="s">
        <v>14140</v>
      </c>
      <c r="AA199" t="s">
        <v>14110</v>
      </c>
      <c r="AB199" t="s">
        <v>14118</v>
      </c>
      <c r="AC199" t="s">
        <v>14141</v>
      </c>
      <c r="AD199" t="s">
        <v>14141</v>
      </c>
      <c r="AE199" t="s">
        <v>14093</v>
      </c>
      <c r="AF199" t="s">
        <v>14211</v>
      </c>
      <c r="AH199" t="s">
        <v>14097</v>
      </c>
      <c r="AI199" t="s">
        <v>14138</v>
      </c>
      <c r="AJ199" t="s">
        <v>14161</v>
      </c>
      <c r="AK199" t="s">
        <v>14124</v>
      </c>
      <c r="AL199" t="s">
        <v>14212</v>
      </c>
      <c r="AM199" t="s">
        <v>14188</v>
      </c>
      <c r="AN199" t="s">
        <v>14110</v>
      </c>
      <c r="AO199" t="s">
        <v>14087</v>
      </c>
      <c r="AQ199" t="s">
        <v>14238</v>
      </c>
      <c r="AR199" t="s">
        <v>14213</v>
      </c>
      <c r="AS199" t="s">
        <v>14122</v>
      </c>
      <c r="AT199" t="s">
        <v>14164</v>
      </c>
      <c r="AU199" t="s">
        <v>14164</v>
      </c>
      <c r="AV199" t="s">
        <v>14250</v>
      </c>
      <c r="AW199" t="s">
        <v>14215</v>
      </c>
      <c r="AX199" t="s">
        <v>14215</v>
      </c>
      <c r="AY199" t="s">
        <v>14122</v>
      </c>
      <c r="AZ199" t="s">
        <v>14215</v>
      </c>
      <c r="BA199" t="s">
        <v>14389</v>
      </c>
      <c r="BB199" t="s">
        <v>14193</v>
      </c>
      <c r="BC199" t="s">
        <v>14211</v>
      </c>
      <c r="BD199" t="s">
        <v>14211</v>
      </c>
      <c r="BE199" t="s">
        <v>14211</v>
      </c>
      <c r="BF199" t="s">
        <v>14224</v>
      </c>
      <c r="BG199" t="s">
        <v>14105</v>
      </c>
      <c r="BH199" t="s">
        <v>14156</v>
      </c>
      <c r="BI199" t="s">
        <v>14106</v>
      </c>
      <c r="BJ199" t="s">
        <v>14195</v>
      </c>
      <c r="BK199" t="s">
        <v>14195</v>
      </c>
      <c r="BL199" t="s">
        <v>14153</v>
      </c>
      <c r="BM199" t="s">
        <v>14248</v>
      </c>
      <c r="BN199" t="s">
        <v>14248</v>
      </c>
      <c r="BO199" t="s">
        <v>14110</v>
      </c>
      <c r="BP199" t="s">
        <v>14110</v>
      </c>
      <c r="BQ199" t="s">
        <v>14110</v>
      </c>
      <c r="BR199" t="s">
        <v>14110</v>
      </c>
      <c r="BS199" t="s">
        <v>14110</v>
      </c>
      <c r="BT199" t="s">
        <v>14110</v>
      </c>
      <c r="BV199" t="s">
        <v>14110</v>
      </c>
      <c r="BW199" s="52"/>
    </row>
    <row r="200" spans="1:75">
      <c r="A200">
        <v>377</v>
      </c>
      <c r="B200">
        <v>2019</v>
      </c>
      <c r="C200" t="s">
        <v>14040</v>
      </c>
      <c r="D200" t="s">
        <v>14044</v>
      </c>
      <c r="E200" t="s">
        <v>13937</v>
      </c>
      <c r="F200" t="s">
        <v>14042</v>
      </c>
      <c r="G200">
        <v>0</v>
      </c>
      <c r="H200" t="s">
        <v>14085</v>
      </c>
      <c r="I200">
        <v>3</v>
      </c>
      <c r="K200" t="s">
        <v>14085</v>
      </c>
      <c r="L200" t="s">
        <v>14171</v>
      </c>
      <c r="M200" t="s">
        <v>14250</v>
      </c>
      <c r="O200" t="s">
        <v>14088</v>
      </c>
      <c r="P200" t="s">
        <v>14156</v>
      </c>
      <c r="Q200" t="s">
        <v>14113</v>
      </c>
      <c r="R200" t="s">
        <v>14250</v>
      </c>
      <c r="S200" t="s">
        <v>14090</v>
      </c>
      <c r="T200" t="s">
        <v>14090</v>
      </c>
      <c r="U200" t="s">
        <v>14137</v>
      </c>
      <c r="V200" t="s">
        <v>14087</v>
      </c>
      <c r="W200" t="s">
        <v>14092</v>
      </c>
      <c r="X200" t="s">
        <v>14116</v>
      </c>
      <c r="Y200" t="s">
        <v>14093</v>
      </c>
      <c r="Z200" t="s">
        <v>14140</v>
      </c>
      <c r="AA200" t="s">
        <v>14110</v>
      </c>
      <c r="AB200" t="s">
        <v>14118</v>
      </c>
      <c r="AC200" t="s">
        <v>14141</v>
      </c>
      <c r="AD200" t="s">
        <v>14141</v>
      </c>
      <c r="AE200" t="s">
        <v>14093</v>
      </c>
      <c r="AF200" t="s">
        <v>14211</v>
      </c>
      <c r="AH200" t="s">
        <v>14097</v>
      </c>
      <c r="AI200" t="s">
        <v>14098</v>
      </c>
      <c r="AJ200" t="s">
        <v>14123</v>
      </c>
      <c r="AK200" t="s">
        <v>14099</v>
      </c>
      <c r="AL200" t="s">
        <v>14099</v>
      </c>
      <c r="AM200" t="s">
        <v>14188</v>
      </c>
      <c r="AN200" t="s">
        <v>14110</v>
      </c>
      <c r="AO200" t="s">
        <v>14087</v>
      </c>
      <c r="AQ200" t="s">
        <v>14100</v>
      </c>
      <c r="AR200" t="s">
        <v>14100</v>
      </c>
      <c r="AS200" t="s">
        <v>14098</v>
      </c>
      <c r="AT200" t="s">
        <v>14250</v>
      </c>
      <c r="AU200" t="s">
        <v>14250</v>
      </c>
      <c r="AV200" t="s">
        <v>14250</v>
      </c>
      <c r="AW200" t="s">
        <v>14102</v>
      </c>
      <c r="AX200" t="s">
        <v>14102</v>
      </c>
      <c r="AY200" t="s">
        <v>14122</v>
      </c>
      <c r="AZ200" t="s">
        <v>14103</v>
      </c>
      <c r="BB200" t="s">
        <v>14150</v>
      </c>
      <c r="BC200" t="s">
        <v>14104</v>
      </c>
      <c r="BD200" t="s">
        <v>14246</v>
      </c>
      <c r="BE200" t="s">
        <v>14193</v>
      </c>
      <c r="BF200" t="s">
        <v>14216</v>
      </c>
      <c r="BG200" t="s">
        <v>14151</v>
      </c>
      <c r="BH200" t="s">
        <v>14156</v>
      </c>
      <c r="BI200" t="s">
        <v>14106</v>
      </c>
      <c r="BJ200" t="s">
        <v>14195</v>
      </c>
      <c r="BK200" t="s">
        <v>14195</v>
      </c>
      <c r="BL200" t="s">
        <v>14153</v>
      </c>
      <c r="BM200" t="s">
        <v>14183</v>
      </c>
      <c r="BN200" t="s">
        <v>14248</v>
      </c>
      <c r="BO200" t="s">
        <v>14110</v>
      </c>
      <c r="BP200" t="s">
        <v>14110</v>
      </c>
      <c r="BQ200" t="s">
        <v>14110</v>
      </c>
      <c r="BR200" t="s">
        <v>14110</v>
      </c>
      <c r="BS200" t="s">
        <v>14110</v>
      </c>
      <c r="BT200" t="s">
        <v>14110</v>
      </c>
      <c r="BV200" t="s">
        <v>14110</v>
      </c>
      <c r="BW200" s="52"/>
    </row>
    <row r="201" spans="1:75">
      <c r="A201">
        <v>378</v>
      </c>
      <c r="B201">
        <v>2020</v>
      </c>
      <c r="C201" t="s">
        <v>14046</v>
      </c>
      <c r="D201" t="s">
        <v>14032</v>
      </c>
      <c r="E201" t="s">
        <v>14045</v>
      </c>
      <c r="F201" t="s">
        <v>14033</v>
      </c>
      <c r="G201">
        <v>0</v>
      </c>
      <c r="H201" t="s">
        <v>14085</v>
      </c>
      <c r="I201">
        <v>8</v>
      </c>
      <c r="K201" t="s">
        <v>14133</v>
      </c>
      <c r="L201" t="s">
        <v>14171</v>
      </c>
      <c r="M201" t="s">
        <v>14250</v>
      </c>
      <c r="N201" t="s">
        <v>14390</v>
      </c>
      <c r="O201" t="s">
        <v>14111</v>
      </c>
      <c r="P201" t="s">
        <v>14156</v>
      </c>
      <c r="Q201" t="s">
        <v>14090</v>
      </c>
      <c r="R201" t="s">
        <v>14090</v>
      </c>
      <c r="S201" t="s">
        <v>14090</v>
      </c>
      <c r="T201" t="s">
        <v>14090</v>
      </c>
      <c r="U201" t="s">
        <v>14137</v>
      </c>
      <c r="V201" t="s">
        <v>14110</v>
      </c>
      <c r="W201" t="s">
        <v>14092</v>
      </c>
      <c r="X201" t="s">
        <v>14091</v>
      </c>
      <c r="Y201" t="s">
        <v>14093</v>
      </c>
      <c r="Z201" t="s">
        <v>14140</v>
      </c>
      <c r="AA201" t="s">
        <v>14110</v>
      </c>
      <c r="AB201" t="s">
        <v>14118</v>
      </c>
      <c r="AC201" t="s">
        <v>14141</v>
      </c>
      <c r="AD201" t="s">
        <v>14141</v>
      </c>
      <c r="AE201" t="s">
        <v>14093</v>
      </c>
      <c r="AF201" t="s">
        <v>14176</v>
      </c>
      <c r="AH201" t="s">
        <v>14097</v>
      </c>
      <c r="AI201" t="s">
        <v>14098</v>
      </c>
      <c r="AJ201" t="s">
        <v>14123</v>
      </c>
      <c r="AK201" t="s">
        <v>14099</v>
      </c>
      <c r="AL201" t="s">
        <v>14099</v>
      </c>
      <c r="AM201" t="s">
        <v>14188</v>
      </c>
      <c r="AN201" t="s">
        <v>14110</v>
      </c>
      <c r="AO201" t="s">
        <v>14110</v>
      </c>
      <c r="AQ201" t="s">
        <v>14100</v>
      </c>
      <c r="AR201" t="s">
        <v>14100</v>
      </c>
      <c r="AS201" t="s">
        <v>14098</v>
      </c>
      <c r="AT201" t="s">
        <v>14250</v>
      </c>
      <c r="AU201" t="s">
        <v>14250</v>
      </c>
      <c r="AV201" t="s">
        <v>14250</v>
      </c>
      <c r="AW201" t="s">
        <v>14102</v>
      </c>
      <c r="AX201" t="s">
        <v>14102</v>
      </c>
      <c r="AY201" t="s">
        <v>14098</v>
      </c>
      <c r="AZ201" t="s">
        <v>14240</v>
      </c>
      <c r="BA201" t="s">
        <v>14391</v>
      </c>
      <c r="BB201" t="s">
        <v>14104</v>
      </c>
      <c r="BC201" t="s">
        <v>14211</v>
      </c>
      <c r="BD201" t="s">
        <v>14211</v>
      </c>
      <c r="BE201" t="s">
        <v>14211</v>
      </c>
      <c r="BF201" t="s">
        <v>14156</v>
      </c>
      <c r="BG201" t="s">
        <v>14156</v>
      </c>
      <c r="BH201" t="s">
        <v>14156</v>
      </c>
      <c r="BI201" t="s">
        <v>14131</v>
      </c>
      <c r="BJ201" t="s">
        <v>14195</v>
      </c>
      <c r="BK201" t="s">
        <v>14195</v>
      </c>
      <c r="BL201" t="s">
        <v>14107</v>
      </c>
      <c r="BM201" t="s">
        <v>14248</v>
      </c>
      <c r="BN201" t="s">
        <v>14248</v>
      </c>
      <c r="BO201" t="s">
        <v>14110</v>
      </c>
      <c r="BP201" t="s">
        <v>14110</v>
      </c>
      <c r="BQ201" t="s">
        <v>14110</v>
      </c>
      <c r="BR201" t="s">
        <v>14110</v>
      </c>
      <c r="BS201" t="s">
        <v>14110</v>
      </c>
      <c r="BT201" t="s">
        <v>14110</v>
      </c>
      <c r="BV201" t="s">
        <v>14110</v>
      </c>
      <c r="BW201" s="52"/>
    </row>
    <row r="202" spans="1:75">
      <c r="H202" t="s">
        <v>14108</v>
      </c>
      <c r="I202">
        <v>8</v>
      </c>
      <c r="K202" t="s">
        <v>14133</v>
      </c>
      <c r="L202" t="s">
        <v>14171</v>
      </c>
      <c r="M202" t="s">
        <v>14250</v>
      </c>
      <c r="N202" t="s">
        <v>14390</v>
      </c>
      <c r="O202" t="s">
        <v>14111</v>
      </c>
      <c r="P202" t="s">
        <v>14156</v>
      </c>
      <c r="Q202" t="s">
        <v>14090</v>
      </c>
      <c r="R202" t="s">
        <v>14090</v>
      </c>
      <c r="S202" t="s">
        <v>14090</v>
      </c>
      <c r="T202" t="s">
        <v>14090</v>
      </c>
      <c r="U202" t="s">
        <v>14137</v>
      </c>
      <c r="V202" t="s">
        <v>14110</v>
      </c>
      <c r="W202" t="s">
        <v>14092</v>
      </c>
      <c r="X202" t="s">
        <v>14091</v>
      </c>
      <c r="Y202" t="s">
        <v>14093</v>
      </c>
      <c r="Z202" t="s">
        <v>14140</v>
      </c>
      <c r="AA202" t="s">
        <v>14110</v>
      </c>
      <c r="AB202" t="s">
        <v>14118</v>
      </c>
      <c r="AC202" t="s">
        <v>14141</v>
      </c>
      <c r="AD202" t="s">
        <v>14141</v>
      </c>
      <c r="AE202" t="s">
        <v>14093</v>
      </c>
      <c r="AF202" t="s">
        <v>14176</v>
      </c>
      <c r="AH202" t="s">
        <v>14097</v>
      </c>
      <c r="AI202" t="s">
        <v>14098</v>
      </c>
      <c r="AJ202" t="s">
        <v>14123</v>
      </c>
      <c r="AK202" t="s">
        <v>14099</v>
      </c>
      <c r="AL202" t="s">
        <v>14099</v>
      </c>
      <c r="AM202" t="s">
        <v>14188</v>
      </c>
      <c r="AN202" t="s">
        <v>14110</v>
      </c>
      <c r="AO202" t="s">
        <v>14110</v>
      </c>
      <c r="AQ202" t="s">
        <v>14100</v>
      </c>
      <c r="AR202" t="s">
        <v>14100</v>
      </c>
      <c r="AS202" t="s">
        <v>14098</v>
      </c>
      <c r="AT202" t="s">
        <v>14250</v>
      </c>
      <c r="AU202" t="s">
        <v>14250</v>
      </c>
      <c r="AV202" t="s">
        <v>14250</v>
      </c>
      <c r="AW202" t="s">
        <v>14102</v>
      </c>
      <c r="AX202" t="s">
        <v>14102</v>
      </c>
      <c r="AY202" t="s">
        <v>14098</v>
      </c>
      <c r="AZ202" t="s">
        <v>14240</v>
      </c>
      <c r="BA202" t="s">
        <v>14391</v>
      </c>
      <c r="BB202" t="s">
        <v>14104</v>
      </c>
      <c r="BC202" t="s">
        <v>14211</v>
      </c>
      <c r="BD202" t="s">
        <v>14211</v>
      </c>
      <c r="BE202" t="s">
        <v>14211</v>
      </c>
      <c r="BF202" t="s">
        <v>14156</v>
      </c>
      <c r="BG202" t="s">
        <v>14156</v>
      </c>
      <c r="BH202" t="s">
        <v>14156</v>
      </c>
      <c r="BI202" t="s">
        <v>14131</v>
      </c>
      <c r="BJ202" t="s">
        <v>14195</v>
      </c>
      <c r="BK202" t="s">
        <v>14195</v>
      </c>
      <c r="BL202" t="s">
        <v>14107</v>
      </c>
      <c r="BM202" t="s">
        <v>14248</v>
      </c>
      <c r="BN202" t="s">
        <v>14248</v>
      </c>
      <c r="BO202" t="s">
        <v>14110</v>
      </c>
      <c r="BP202" t="s">
        <v>14110</v>
      </c>
      <c r="BQ202" t="s">
        <v>14110</v>
      </c>
      <c r="BR202" t="s">
        <v>14110</v>
      </c>
      <c r="BS202" t="s">
        <v>14110</v>
      </c>
      <c r="BT202" t="s">
        <v>14110</v>
      </c>
      <c r="BV202" t="s">
        <v>14110</v>
      </c>
      <c r="BW202" s="52"/>
    </row>
    <row r="203" spans="1:75">
      <c r="A203">
        <v>379</v>
      </c>
      <c r="B203">
        <v>2020</v>
      </c>
      <c r="C203" t="s">
        <v>14047</v>
      </c>
      <c r="D203" t="s">
        <v>14035</v>
      </c>
      <c r="E203" t="s">
        <v>766</v>
      </c>
      <c r="F203" t="s">
        <v>14036</v>
      </c>
      <c r="G203">
        <v>0</v>
      </c>
      <c r="H203" t="s">
        <v>14085</v>
      </c>
      <c r="I203">
        <v>16</v>
      </c>
      <c r="J203">
        <v>17</v>
      </c>
      <c r="K203" t="s">
        <v>14133</v>
      </c>
      <c r="L203" t="s">
        <v>14109</v>
      </c>
      <c r="M203" t="s">
        <v>14110</v>
      </c>
      <c r="O203" t="s">
        <v>14111</v>
      </c>
      <c r="P203" t="s">
        <v>14156</v>
      </c>
      <c r="Q203" t="s">
        <v>14090</v>
      </c>
      <c r="R203" t="s">
        <v>14250</v>
      </c>
      <c r="S203" t="s">
        <v>14090</v>
      </c>
      <c r="T203" t="s">
        <v>14090</v>
      </c>
      <c r="U203" t="s">
        <v>14091</v>
      </c>
      <c r="V203" t="s">
        <v>14087</v>
      </c>
      <c r="W203" t="s">
        <v>14092</v>
      </c>
      <c r="X203" t="s">
        <v>14116</v>
      </c>
      <c r="Y203" t="s">
        <v>14093</v>
      </c>
      <c r="Z203" t="s">
        <v>14140</v>
      </c>
      <c r="AA203" t="s">
        <v>14110</v>
      </c>
      <c r="AB203" t="s">
        <v>14095</v>
      </c>
      <c r="AC203" t="s">
        <v>14141</v>
      </c>
      <c r="AD203" t="s">
        <v>14141</v>
      </c>
      <c r="AE203" t="s">
        <v>14142</v>
      </c>
      <c r="AF203" t="s">
        <v>14120</v>
      </c>
      <c r="AH203" t="s">
        <v>14097</v>
      </c>
      <c r="AI203" t="s">
        <v>14098</v>
      </c>
      <c r="AJ203" t="s">
        <v>14123</v>
      </c>
      <c r="AK203" t="s">
        <v>14124</v>
      </c>
      <c r="AL203" t="s">
        <v>14124</v>
      </c>
      <c r="AM203" t="s">
        <v>14188</v>
      </c>
      <c r="AN203" t="s">
        <v>14110</v>
      </c>
      <c r="AO203" t="s">
        <v>14087</v>
      </c>
      <c r="AQ203" t="s">
        <v>14163</v>
      </c>
      <c r="AR203" t="s">
        <v>14163</v>
      </c>
      <c r="AS203" t="s">
        <v>14098</v>
      </c>
      <c r="AT203" t="s">
        <v>14203</v>
      </c>
      <c r="AU203" t="s">
        <v>14203</v>
      </c>
      <c r="AV203" t="s">
        <v>14087</v>
      </c>
      <c r="AW203" t="s">
        <v>14239</v>
      </c>
      <c r="AX203" t="s">
        <v>14239</v>
      </c>
      <c r="AY203" t="s">
        <v>14122</v>
      </c>
      <c r="AZ203" t="s">
        <v>14215</v>
      </c>
      <c r="BB203" t="s">
        <v>14104</v>
      </c>
      <c r="BC203" t="s">
        <v>14211</v>
      </c>
      <c r="BD203" t="s">
        <v>14211</v>
      </c>
      <c r="BE203" t="s">
        <v>14211</v>
      </c>
      <c r="BF203" t="s">
        <v>14156</v>
      </c>
      <c r="BG203" t="s">
        <v>14156</v>
      </c>
      <c r="BH203" t="s">
        <v>14156</v>
      </c>
      <c r="BI203" t="s">
        <v>14106</v>
      </c>
      <c r="BJ203" t="s">
        <v>14131</v>
      </c>
      <c r="BK203" t="s">
        <v>14195</v>
      </c>
      <c r="BL203" t="s">
        <v>14107</v>
      </c>
      <c r="BM203" t="s">
        <v>14248</v>
      </c>
      <c r="BN203" t="s">
        <v>14248</v>
      </c>
      <c r="BO203" t="s">
        <v>14110</v>
      </c>
      <c r="BP203" t="s">
        <v>14110</v>
      </c>
      <c r="BQ203" t="s">
        <v>14110</v>
      </c>
      <c r="BR203" t="s">
        <v>14110</v>
      </c>
      <c r="BS203" t="s">
        <v>14110</v>
      </c>
      <c r="BT203" t="s">
        <v>14110</v>
      </c>
      <c r="BV203" t="s">
        <v>14110</v>
      </c>
      <c r="BW203" s="52"/>
    </row>
    <row r="204" spans="1:75">
      <c r="A204">
        <v>380</v>
      </c>
      <c r="B204">
        <v>2020</v>
      </c>
      <c r="C204" t="s">
        <v>14048</v>
      </c>
      <c r="D204" t="s">
        <v>14038</v>
      </c>
      <c r="E204" t="s">
        <v>766</v>
      </c>
      <c r="F204" t="s">
        <v>14039</v>
      </c>
      <c r="G204">
        <v>0</v>
      </c>
      <c r="H204" t="s">
        <v>14085</v>
      </c>
      <c r="I204">
        <v>10</v>
      </c>
      <c r="K204" t="s">
        <v>14085</v>
      </c>
      <c r="L204" t="s">
        <v>14198</v>
      </c>
      <c r="M204" t="s">
        <v>14250</v>
      </c>
      <c r="O204" t="s">
        <v>14088</v>
      </c>
      <c r="P204" t="s">
        <v>14112</v>
      </c>
      <c r="Q204" t="s">
        <v>14090</v>
      </c>
      <c r="R204" t="s">
        <v>14250</v>
      </c>
      <c r="S204" t="s">
        <v>14090</v>
      </c>
      <c r="T204" t="s">
        <v>14090</v>
      </c>
      <c r="U204" t="s">
        <v>14137</v>
      </c>
      <c r="V204" t="s">
        <v>14087</v>
      </c>
      <c r="W204" t="s">
        <v>14092</v>
      </c>
      <c r="X204" t="s">
        <v>14116</v>
      </c>
      <c r="Y204" t="s">
        <v>14173</v>
      </c>
      <c r="Z204" t="s">
        <v>14094</v>
      </c>
      <c r="AA204" t="s">
        <v>14110</v>
      </c>
      <c r="AB204" t="s">
        <v>14095</v>
      </c>
      <c r="AC204" t="s">
        <v>14141</v>
      </c>
      <c r="AD204" t="s">
        <v>14141</v>
      </c>
      <c r="AE204" t="s">
        <v>14119</v>
      </c>
      <c r="AF204" t="s">
        <v>14120</v>
      </c>
      <c r="AH204" t="s">
        <v>14097</v>
      </c>
      <c r="AI204" t="s">
        <v>14098</v>
      </c>
      <c r="AJ204" t="s">
        <v>14123</v>
      </c>
      <c r="AK204" t="s">
        <v>14220</v>
      </c>
      <c r="AL204" t="s">
        <v>14220</v>
      </c>
      <c r="AM204" t="s">
        <v>14220</v>
      </c>
      <c r="AN204" t="s">
        <v>14110</v>
      </c>
      <c r="AO204" t="s">
        <v>14110</v>
      </c>
      <c r="AQ204" t="s">
        <v>14100</v>
      </c>
      <c r="AR204" t="s">
        <v>14100</v>
      </c>
      <c r="AS204" t="s">
        <v>14098</v>
      </c>
      <c r="AT204" t="s">
        <v>14250</v>
      </c>
      <c r="AU204" t="s">
        <v>14250</v>
      </c>
      <c r="AV204" t="s">
        <v>14250</v>
      </c>
      <c r="AW204" t="s">
        <v>14102</v>
      </c>
      <c r="AX204" t="s">
        <v>14102</v>
      </c>
      <c r="AY204" t="s">
        <v>14122</v>
      </c>
      <c r="AZ204" t="s">
        <v>14215</v>
      </c>
      <c r="BB204" t="s">
        <v>14104</v>
      </c>
      <c r="BC204" t="s">
        <v>14193</v>
      </c>
      <c r="BD204" t="s">
        <v>14211</v>
      </c>
      <c r="BE204" t="s">
        <v>14211</v>
      </c>
      <c r="BF204" t="s">
        <v>14167</v>
      </c>
      <c r="BG204" t="s">
        <v>14105</v>
      </c>
      <c r="BH204" t="s">
        <v>14156</v>
      </c>
      <c r="BI204" t="s">
        <v>14131</v>
      </c>
      <c r="BJ204" t="s">
        <v>14195</v>
      </c>
      <c r="BK204" t="s">
        <v>14195</v>
      </c>
      <c r="BL204" t="s">
        <v>14132</v>
      </c>
      <c r="BM204" t="s">
        <v>14225</v>
      </c>
      <c r="BN204" t="s">
        <v>14248</v>
      </c>
      <c r="BO204" t="s">
        <v>14110</v>
      </c>
      <c r="BP204" t="s">
        <v>14110</v>
      </c>
      <c r="BQ204" t="s">
        <v>14110</v>
      </c>
      <c r="BR204" t="s">
        <v>14110</v>
      </c>
      <c r="BS204" t="s">
        <v>14110</v>
      </c>
      <c r="BT204" t="s">
        <v>14110</v>
      </c>
      <c r="BV204" t="s">
        <v>14110</v>
      </c>
      <c r="BW204" s="52"/>
    </row>
    <row r="205" spans="1:75">
      <c r="A205">
        <v>382</v>
      </c>
      <c r="B205">
        <v>2020</v>
      </c>
      <c r="C205" t="s">
        <v>14049</v>
      </c>
      <c r="D205" t="s">
        <v>14050</v>
      </c>
      <c r="E205" t="s">
        <v>14045</v>
      </c>
      <c r="F205" t="s">
        <v>14051</v>
      </c>
      <c r="G205">
        <v>0</v>
      </c>
      <c r="H205" t="s">
        <v>14085</v>
      </c>
      <c r="I205">
        <v>4</v>
      </c>
      <c r="K205" t="s">
        <v>14085</v>
      </c>
      <c r="L205" t="s">
        <v>14227</v>
      </c>
      <c r="M205" t="s">
        <v>14250</v>
      </c>
      <c r="O205" t="s">
        <v>14088</v>
      </c>
      <c r="P205" t="s">
        <v>14156</v>
      </c>
      <c r="Q205" t="s">
        <v>14113</v>
      </c>
      <c r="R205" t="s">
        <v>14250</v>
      </c>
      <c r="S205" t="s">
        <v>14090</v>
      </c>
      <c r="T205" t="s">
        <v>14090</v>
      </c>
      <c r="U205" t="s">
        <v>14137</v>
      </c>
      <c r="V205" t="s">
        <v>14087</v>
      </c>
      <c r="W205" t="s">
        <v>14092</v>
      </c>
      <c r="X205" t="s">
        <v>14116</v>
      </c>
      <c r="Y205" t="s">
        <v>14093</v>
      </c>
      <c r="Z205" t="s">
        <v>14094</v>
      </c>
      <c r="AA205" t="s">
        <v>14110</v>
      </c>
      <c r="AB205" t="s">
        <v>14118</v>
      </c>
      <c r="AC205" t="s">
        <v>14141</v>
      </c>
      <c r="AD205" t="s">
        <v>14141</v>
      </c>
      <c r="AE205" t="s">
        <v>14093</v>
      </c>
      <c r="AF205" t="s">
        <v>14211</v>
      </c>
      <c r="AH205" t="s">
        <v>14097</v>
      </c>
      <c r="AI205" t="s">
        <v>14122</v>
      </c>
      <c r="AJ205" t="s">
        <v>14123</v>
      </c>
      <c r="AK205" t="s">
        <v>14099</v>
      </c>
      <c r="AL205" t="s">
        <v>14220</v>
      </c>
      <c r="AM205" t="s">
        <v>14099</v>
      </c>
      <c r="AN205" t="s">
        <v>14110</v>
      </c>
      <c r="AO205" t="s">
        <v>14087</v>
      </c>
      <c r="AQ205" t="s">
        <v>14100</v>
      </c>
      <c r="AR205" t="s">
        <v>14100</v>
      </c>
      <c r="AS205" t="s">
        <v>14098</v>
      </c>
      <c r="AT205" t="s">
        <v>14250</v>
      </c>
      <c r="AU205" t="s">
        <v>14250</v>
      </c>
      <c r="AV205" t="s">
        <v>14250</v>
      </c>
      <c r="AW205" t="s">
        <v>14102</v>
      </c>
      <c r="AX205" t="s">
        <v>14102</v>
      </c>
      <c r="AY205" t="s">
        <v>14098</v>
      </c>
      <c r="AZ205" t="s">
        <v>14103</v>
      </c>
      <c r="BB205" t="s">
        <v>14104</v>
      </c>
      <c r="BC205" t="s">
        <v>14211</v>
      </c>
      <c r="BD205" t="s">
        <v>14211</v>
      </c>
      <c r="BE205" t="s">
        <v>14211</v>
      </c>
      <c r="BF205" t="s">
        <v>14156</v>
      </c>
      <c r="BG205" t="s">
        <v>14156</v>
      </c>
      <c r="BH205" t="s">
        <v>14156</v>
      </c>
      <c r="BI205" t="s">
        <v>14106</v>
      </c>
      <c r="BJ205" t="s">
        <v>14195</v>
      </c>
      <c r="BK205" t="s">
        <v>14195</v>
      </c>
      <c r="BL205" t="s">
        <v>14132</v>
      </c>
      <c r="BM205" t="s">
        <v>14225</v>
      </c>
      <c r="BN205" t="s">
        <v>14248</v>
      </c>
      <c r="BO205" t="s">
        <v>14110</v>
      </c>
      <c r="BP205" t="s">
        <v>14110</v>
      </c>
      <c r="BQ205" t="s">
        <v>14110</v>
      </c>
      <c r="BR205" t="s">
        <v>14110</v>
      </c>
      <c r="BS205" t="s">
        <v>14110</v>
      </c>
      <c r="BT205" t="s">
        <v>14110</v>
      </c>
      <c r="BV205" t="s">
        <v>14110</v>
      </c>
      <c r="BW205" s="52"/>
    </row>
    <row r="206" spans="1:75">
      <c r="H206" t="s">
        <v>14108</v>
      </c>
      <c r="I206">
        <v>4</v>
      </c>
      <c r="K206" t="s">
        <v>14085</v>
      </c>
      <c r="L206" t="s">
        <v>14227</v>
      </c>
      <c r="M206" t="s">
        <v>14250</v>
      </c>
      <c r="O206" t="s">
        <v>14088</v>
      </c>
      <c r="P206" t="s">
        <v>14156</v>
      </c>
      <c r="Q206" t="s">
        <v>14113</v>
      </c>
      <c r="R206" t="s">
        <v>14250</v>
      </c>
      <c r="S206" t="s">
        <v>14090</v>
      </c>
      <c r="T206" t="s">
        <v>14090</v>
      </c>
      <c r="U206" t="s">
        <v>14137</v>
      </c>
      <c r="V206" t="s">
        <v>14087</v>
      </c>
      <c r="W206" t="s">
        <v>14092</v>
      </c>
      <c r="X206" t="s">
        <v>14116</v>
      </c>
      <c r="Y206" t="s">
        <v>14093</v>
      </c>
      <c r="Z206" t="s">
        <v>14094</v>
      </c>
      <c r="AA206" t="s">
        <v>14110</v>
      </c>
      <c r="AB206" t="s">
        <v>14118</v>
      </c>
      <c r="AC206" t="s">
        <v>14141</v>
      </c>
      <c r="AD206" t="s">
        <v>14141</v>
      </c>
      <c r="AE206" t="s">
        <v>14093</v>
      </c>
      <c r="AF206" t="s">
        <v>14211</v>
      </c>
      <c r="AH206" t="s">
        <v>14097</v>
      </c>
      <c r="AI206" t="s">
        <v>14122</v>
      </c>
      <c r="AJ206" t="s">
        <v>14123</v>
      </c>
      <c r="AK206" t="s">
        <v>14099</v>
      </c>
      <c r="AL206" t="s">
        <v>14220</v>
      </c>
      <c r="AM206" t="s">
        <v>14099</v>
      </c>
      <c r="AN206" t="s">
        <v>14110</v>
      </c>
      <c r="AO206" t="s">
        <v>14087</v>
      </c>
      <c r="AQ206" t="s">
        <v>14100</v>
      </c>
      <c r="AR206" t="s">
        <v>14100</v>
      </c>
      <c r="AS206" t="s">
        <v>14098</v>
      </c>
      <c r="AT206" t="s">
        <v>14250</v>
      </c>
      <c r="AU206" t="s">
        <v>14250</v>
      </c>
      <c r="AV206" t="s">
        <v>14250</v>
      </c>
      <c r="AW206" t="s">
        <v>14102</v>
      </c>
      <c r="AX206" t="s">
        <v>14127</v>
      </c>
      <c r="AY206" t="s">
        <v>14122</v>
      </c>
      <c r="AZ206" t="s">
        <v>14103</v>
      </c>
      <c r="BB206" t="s">
        <v>14104</v>
      </c>
      <c r="BC206" t="s">
        <v>14211</v>
      </c>
      <c r="BD206" t="s">
        <v>14211</v>
      </c>
      <c r="BE206" t="s">
        <v>14211</v>
      </c>
      <c r="BF206" t="s">
        <v>14156</v>
      </c>
      <c r="BG206" t="s">
        <v>14156</v>
      </c>
      <c r="BH206" t="s">
        <v>14156</v>
      </c>
      <c r="BI206" t="s">
        <v>14106</v>
      </c>
      <c r="BJ206" t="s">
        <v>14195</v>
      </c>
      <c r="BK206" t="s">
        <v>14195</v>
      </c>
      <c r="BL206" t="s">
        <v>14107</v>
      </c>
      <c r="BM206" t="s">
        <v>14225</v>
      </c>
      <c r="BN206" t="s">
        <v>14248</v>
      </c>
      <c r="BO206" t="s">
        <v>14110</v>
      </c>
      <c r="BP206" t="s">
        <v>14110</v>
      </c>
      <c r="BQ206" t="s">
        <v>14110</v>
      </c>
      <c r="BR206" t="s">
        <v>14110</v>
      </c>
      <c r="BS206" t="s">
        <v>14110</v>
      </c>
      <c r="BT206" t="s">
        <v>14110</v>
      </c>
      <c r="BV206" t="s">
        <v>14110</v>
      </c>
      <c r="BW206" s="52"/>
    </row>
    <row r="207" spans="1:75">
      <c r="A207">
        <v>384</v>
      </c>
      <c r="B207">
        <v>2020</v>
      </c>
      <c r="C207" t="s">
        <v>14052</v>
      </c>
      <c r="D207" t="s">
        <v>14053</v>
      </c>
      <c r="E207" t="s">
        <v>639</v>
      </c>
      <c r="F207" t="s">
        <v>14054</v>
      </c>
      <c r="G207">
        <v>0</v>
      </c>
      <c r="H207" t="s">
        <v>14085</v>
      </c>
      <c r="I207">
        <v>7</v>
      </c>
      <c r="J207">
        <v>10</v>
      </c>
      <c r="K207" t="s">
        <v>14226</v>
      </c>
      <c r="L207" t="s">
        <v>14171</v>
      </c>
      <c r="M207" t="s">
        <v>14250</v>
      </c>
      <c r="N207" t="s">
        <v>14392</v>
      </c>
      <c r="O207" t="s">
        <v>14135</v>
      </c>
      <c r="P207" t="s">
        <v>14112</v>
      </c>
      <c r="Q207" t="s">
        <v>14090</v>
      </c>
      <c r="R207" t="s">
        <v>14250</v>
      </c>
      <c r="S207" t="s">
        <v>14090</v>
      </c>
      <c r="T207" t="s">
        <v>14090</v>
      </c>
      <c r="U207" t="s">
        <v>14137</v>
      </c>
      <c r="V207" t="s">
        <v>14110</v>
      </c>
      <c r="W207" t="s">
        <v>14138</v>
      </c>
      <c r="X207" t="s">
        <v>14116</v>
      </c>
      <c r="Y207" t="s">
        <v>14093</v>
      </c>
      <c r="Z207" t="s">
        <v>14140</v>
      </c>
      <c r="AA207" t="s">
        <v>14110</v>
      </c>
      <c r="AB207" t="s">
        <v>14095</v>
      </c>
      <c r="AC207" t="s">
        <v>14118</v>
      </c>
      <c r="AD207" t="s">
        <v>14141</v>
      </c>
      <c r="AE207" t="s">
        <v>14093</v>
      </c>
      <c r="AF207" t="s">
        <v>14199</v>
      </c>
      <c r="AH207" t="s">
        <v>14097</v>
      </c>
      <c r="AI207" t="s">
        <v>14098</v>
      </c>
      <c r="AJ207" t="s">
        <v>14123</v>
      </c>
      <c r="AK207" t="s">
        <v>14099</v>
      </c>
      <c r="AL207" t="s">
        <v>14099</v>
      </c>
      <c r="AM207" t="s">
        <v>14188</v>
      </c>
      <c r="AN207" t="s">
        <v>14110</v>
      </c>
      <c r="AO207" t="s">
        <v>14087</v>
      </c>
      <c r="AQ207" t="s">
        <v>14100</v>
      </c>
      <c r="AR207" t="s">
        <v>14100</v>
      </c>
      <c r="AS207" t="s">
        <v>14098</v>
      </c>
      <c r="AT207" t="s">
        <v>14250</v>
      </c>
      <c r="AU207" t="s">
        <v>14250</v>
      </c>
      <c r="AV207" t="s">
        <v>14250</v>
      </c>
      <c r="AW207" t="s">
        <v>14102</v>
      </c>
      <c r="AX207" t="s">
        <v>14102</v>
      </c>
      <c r="AY207" t="s">
        <v>14122</v>
      </c>
      <c r="AZ207" t="s">
        <v>14103</v>
      </c>
      <c r="BB207" t="s">
        <v>14104</v>
      </c>
      <c r="BC207" t="s">
        <v>14211</v>
      </c>
      <c r="BD207" t="s">
        <v>14211</v>
      </c>
      <c r="BE207" t="s">
        <v>14211</v>
      </c>
      <c r="BF207" t="s">
        <v>14207</v>
      </c>
      <c r="BG207" t="s">
        <v>14156</v>
      </c>
      <c r="BH207" t="s">
        <v>14156</v>
      </c>
      <c r="BI207" t="s">
        <v>14106</v>
      </c>
      <c r="BJ207" t="s">
        <v>14131</v>
      </c>
      <c r="BK207" t="s">
        <v>14195</v>
      </c>
      <c r="BL207" t="s">
        <v>14107</v>
      </c>
      <c r="BM207" t="s">
        <v>14248</v>
      </c>
      <c r="BN207" t="s">
        <v>14248</v>
      </c>
      <c r="BO207" t="s">
        <v>14110</v>
      </c>
      <c r="BP207" t="s">
        <v>14110</v>
      </c>
      <c r="BQ207" t="s">
        <v>14110</v>
      </c>
      <c r="BR207" t="s">
        <v>14087</v>
      </c>
      <c r="BS207" t="s">
        <v>14110</v>
      </c>
      <c r="BT207" t="s">
        <v>14110</v>
      </c>
      <c r="BV207" t="s">
        <v>14110</v>
      </c>
      <c r="BW207" s="52"/>
    </row>
    <row r="208" spans="1:75">
      <c r="A208">
        <v>385</v>
      </c>
      <c r="B208">
        <v>2020</v>
      </c>
      <c r="C208" t="s">
        <v>14055</v>
      </c>
      <c r="D208" t="s">
        <v>14056</v>
      </c>
      <c r="E208" t="s">
        <v>639</v>
      </c>
      <c r="F208" t="s">
        <v>14057</v>
      </c>
      <c r="G208">
        <v>0</v>
      </c>
      <c r="H208" t="s">
        <v>14085</v>
      </c>
      <c r="I208">
        <v>47</v>
      </c>
      <c r="K208" t="s">
        <v>14085</v>
      </c>
      <c r="L208" t="s">
        <v>14109</v>
      </c>
      <c r="M208" t="s">
        <v>14110</v>
      </c>
      <c r="O208" t="s">
        <v>14088</v>
      </c>
      <c r="P208" t="s">
        <v>14156</v>
      </c>
      <c r="Q208" t="s">
        <v>14090</v>
      </c>
      <c r="R208" t="s">
        <v>14250</v>
      </c>
      <c r="S208" t="s">
        <v>14090</v>
      </c>
      <c r="T208" t="s">
        <v>14090</v>
      </c>
      <c r="U208" t="s">
        <v>14091</v>
      </c>
      <c r="V208" t="s">
        <v>14087</v>
      </c>
      <c r="W208" t="s">
        <v>14092</v>
      </c>
      <c r="X208" t="s">
        <v>14091</v>
      </c>
      <c r="Y208" t="s">
        <v>14093</v>
      </c>
      <c r="Z208" t="s">
        <v>14116</v>
      </c>
      <c r="AA208" t="s">
        <v>14110</v>
      </c>
      <c r="AB208" t="s">
        <v>14118</v>
      </c>
      <c r="AC208" t="s">
        <v>14141</v>
      </c>
      <c r="AD208" t="s">
        <v>14141</v>
      </c>
      <c r="AE208" t="s">
        <v>14093</v>
      </c>
      <c r="AF208" t="s">
        <v>14211</v>
      </c>
      <c r="AH208" t="s">
        <v>14121</v>
      </c>
      <c r="AI208" t="s">
        <v>14098</v>
      </c>
      <c r="AJ208" t="s">
        <v>14144</v>
      </c>
      <c r="AK208" t="s">
        <v>14124</v>
      </c>
      <c r="AL208" t="s">
        <v>14124</v>
      </c>
      <c r="AM208" t="s">
        <v>14124</v>
      </c>
      <c r="AN208" t="s">
        <v>14110</v>
      </c>
      <c r="AO208" t="s">
        <v>14110</v>
      </c>
      <c r="AQ208" t="s">
        <v>14163</v>
      </c>
      <c r="AR208" t="s">
        <v>14163</v>
      </c>
      <c r="AS208" t="s">
        <v>14098</v>
      </c>
      <c r="AT208" t="s">
        <v>14203</v>
      </c>
      <c r="AU208" t="s">
        <v>14203</v>
      </c>
      <c r="AV208" t="s">
        <v>14087</v>
      </c>
      <c r="AW208" t="s">
        <v>14223</v>
      </c>
      <c r="AX208" t="s">
        <v>14223</v>
      </c>
      <c r="AY208" t="s">
        <v>14098</v>
      </c>
      <c r="AZ208" t="s">
        <v>14103</v>
      </c>
      <c r="BA208" t="s">
        <v>14393</v>
      </c>
      <c r="BB208" t="s">
        <v>14232</v>
      </c>
      <c r="BC208" t="s">
        <v>14193</v>
      </c>
      <c r="BD208" t="s">
        <v>14211</v>
      </c>
      <c r="BE208" t="s">
        <v>14211</v>
      </c>
      <c r="BF208" t="s">
        <v>14247</v>
      </c>
      <c r="BG208" t="s">
        <v>14156</v>
      </c>
      <c r="BH208" t="s">
        <v>14156</v>
      </c>
      <c r="BI208" t="s">
        <v>14131</v>
      </c>
      <c r="BJ208" t="s">
        <v>14195</v>
      </c>
      <c r="BK208" t="s">
        <v>14195</v>
      </c>
      <c r="BL208" t="s">
        <v>14107</v>
      </c>
      <c r="BM208" t="s">
        <v>14234</v>
      </c>
      <c r="BN208" t="s">
        <v>14248</v>
      </c>
      <c r="BO208" t="s">
        <v>14110</v>
      </c>
      <c r="BP208" t="s">
        <v>14110</v>
      </c>
      <c r="BQ208" t="s">
        <v>14110</v>
      </c>
      <c r="BR208" t="s">
        <v>14110</v>
      </c>
      <c r="BS208" t="s">
        <v>14110</v>
      </c>
      <c r="BT208" t="s">
        <v>14110</v>
      </c>
      <c r="BV208" t="s">
        <v>14110</v>
      </c>
      <c r="BW208" s="52"/>
    </row>
    <row r="209" spans="1:75">
      <c r="A209">
        <v>389</v>
      </c>
      <c r="B209">
        <v>2020</v>
      </c>
      <c r="C209" t="s">
        <v>14061</v>
      </c>
      <c r="D209" t="s">
        <v>14062</v>
      </c>
      <c r="E209" t="s">
        <v>766</v>
      </c>
      <c r="F209" t="s">
        <v>14063</v>
      </c>
      <c r="G209">
        <v>0</v>
      </c>
      <c r="H209" t="s">
        <v>14085</v>
      </c>
      <c r="I209">
        <v>3</v>
      </c>
      <c r="K209" t="s">
        <v>14085</v>
      </c>
      <c r="L209" t="s">
        <v>14155</v>
      </c>
      <c r="M209" t="s">
        <v>14250</v>
      </c>
      <c r="N209" t="s">
        <v>14394</v>
      </c>
      <c r="O209" t="s">
        <v>14088</v>
      </c>
      <c r="P209" t="s">
        <v>14156</v>
      </c>
      <c r="Q209" t="s">
        <v>14113</v>
      </c>
      <c r="R209" t="s">
        <v>14250</v>
      </c>
      <c r="S209" t="s">
        <v>14113</v>
      </c>
      <c r="T209" t="s">
        <v>14113</v>
      </c>
      <c r="U209" t="s">
        <v>14137</v>
      </c>
      <c r="V209" t="s">
        <v>14087</v>
      </c>
      <c r="W209" t="s">
        <v>14115</v>
      </c>
      <c r="X209" t="s">
        <v>14116</v>
      </c>
      <c r="Y209" t="s">
        <v>14093</v>
      </c>
      <c r="Z209" t="s">
        <v>14140</v>
      </c>
      <c r="AA209" t="s">
        <v>14110</v>
      </c>
      <c r="AB209" t="s">
        <v>14141</v>
      </c>
      <c r="AC209" t="s">
        <v>14118</v>
      </c>
      <c r="AD209" t="s">
        <v>14141</v>
      </c>
      <c r="AE209" t="s">
        <v>14093</v>
      </c>
      <c r="AF209" t="s">
        <v>14211</v>
      </c>
      <c r="AH209" t="s">
        <v>14097</v>
      </c>
      <c r="AI209" t="s">
        <v>14098</v>
      </c>
      <c r="AJ209" t="s">
        <v>14123</v>
      </c>
      <c r="AK209" t="s">
        <v>14099</v>
      </c>
      <c r="AL209" t="s">
        <v>14099</v>
      </c>
      <c r="AM209" t="s">
        <v>14188</v>
      </c>
      <c r="AN209" t="s">
        <v>14110</v>
      </c>
      <c r="AO209" t="s">
        <v>14087</v>
      </c>
      <c r="AQ209" t="s">
        <v>14100</v>
      </c>
      <c r="AR209" t="s">
        <v>14100</v>
      </c>
      <c r="AS209" t="s">
        <v>14098</v>
      </c>
      <c r="AT209" t="s">
        <v>14250</v>
      </c>
      <c r="AU209" t="s">
        <v>14250</v>
      </c>
      <c r="AV209" t="s">
        <v>14250</v>
      </c>
      <c r="AW209" t="s">
        <v>14102</v>
      </c>
      <c r="AX209" t="s">
        <v>14102</v>
      </c>
      <c r="AY209" t="s">
        <v>14122</v>
      </c>
      <c r="AZ209" t="s">
        <v>14103</v>
      </c>
      <c r="BA209" t="s">
        <v>14395</v>
      </c>
      <c r="BB209" t="s">
        <v>14104</v>
      </c>
      <c r="BC209" t="s">
        <v>14211</v>
      </c>
      <c r="BD209" t="s">
        <v>14211</v>
      </c>
      <c r="BE209" t="s">
        <v>14211</v>
      </c>
      <c r="BF209" t="s">
        <v>14156</v>
      </c>
      <c r="BG209" t="s">
        <v>14156</v>
      </c>
      <c r="BH209" t="s">
        <v>14156</v>
      </c>
      <c r="BI209" t="s">
        <v>14106</v>
      </c>
      <c r="BJ209" t="s">
        <v>14195</v>
      </c>
      <c r="BK209" t="s">
        <v>14195</v>
      </c>
      <c r="BL209" t="s">
        <v>14242</v>
      </c>
      <c r="BM209" t="s">
        <v>14153</v>
      </c>
      <c r="BN209" t="s">
        <v>14248</v>
      </c>
      <c r="BO209" t="s">
        <v>14110</v>
      </c>
      <c r="BP209" t="s">
        <v>14110</v>
      </c>
      <c r="BQ209" t="s">
        <v>14110</v>
      </c>
      <c r="BR209" t="s">
        <v>14110</v>
      </c>
      <c r="BS209" t="s">
        <v>14110</v>
      </c>
      <c r="BT209" t="s">
        <v>14110</v>
      </c>
      <c r="BU209" t="s">
        <v>14396</v>
      </c>
      <c r="BV209" t="s">
        <v>14087</v>
      </c>
      <c r="BW209" s="52"/>
    </row>
    <row r="210" spans="1:75">
      <c r="H210" t="s">
        <v>14108</v>
      </c>
      <c r="I210">
        <v>4</v>
      </c>
      <c r="K210" t="s">
        <v>14085</v>
      </c>
      <c r="L210" t="s">
        <v>14155</v>
      </c>
      <c r="M210" t="s">
        <v>14250</v>
      </c>
      <c r="N210" t="s">
        <v>14397</v>
      </c>
      <c r="O210" t="s">
        <v>14088</v>
      </c>
      <c r="P210" t="s">
        <v>14156</v>
      </c>
      <c r="Q210" t="s">
        <v>14113</v>
      </c>
      <c r="R210" t="s">
        <v>14250</v>
      </c>
      <c r="S210" t="s">
        <v>14113</v>
      </c>
      <c r="T210" t="s">
        <v>14113</v>
      </c>
      <c r="U210" t="s">
        <v>14137</v>
      </c>
      <c r="V210" t="s">
        <v>14087</v>
      </c>
      <c r="W210" t="s">
        <v>14115</v>
      </c>
      <c r="X210" t="s">
        <v>14116</v>
      </c>
      <c r="Y210" t="s">
        <v>14093</v>
      </c>
      <c r="Z210" t="s">
        <v>14094</v>
      </c>
      <c r="AA210" t="s">
        <v>14110</v>
      </c>
      <c r="AB210" t="s">
        <v>14141</v>
      </c>
      <c r="AC210" t="s">
        <v>14118</v>
      </c>
      <c r="AD210" t="s">
        <v>14141</v>
      </c>
      <c r="AE210" t="s">
        <v>14093</v>
      </c>
      <c r="AF210" t="s">
        <v>14211</v>
      </c>
      <c r="AH210" t="s">
        <v>14097</v>
      </c>
      <c r="AI210" t="s">
        <v>14098</v>
      </c>
      <c r="AJ210" t="s">
        <v>14123</v>
      </c>
      <c r="AK210" t="s">
        <v>14099</v>
      </c>
      <c r="AL210" t="s">
        <v>14099</v>
      </c>
      <c r="AM210" t="s">
        <v>14099</v>
      </c>
      <c r="AN210" t="s">
        <v>14110</v>
      </c>
      <c r="AO210" t="s">
        <v>14087</v>
      </c>
      <c r="AQ210" t="s">
        <v>14100</v>
      </c>
      <c r="AR210" t="s">
        <v>14100</v>
      </c>
      <c r="AS210" t="s">
        <v>14098</v>
      </c>
      <c r="AT210" t="s">
        <v>14250</v>
      </c>
      <c r="AU210" t="s">
        <v>14250</v>
      </c>
      <c r="AV210" t="s">
        <v>14250</v>
      </c>
      <c r="AW210" t="s">
        <v>14102</v>
      </c>
      <c r="AX210" t="s">
        <v>14102</v>
      </c>
      <c r="AY210" t="s">
        <v>14098</v>
      </c>
      <c r="AZ210" t="s">
        <v>14103</v>
      </c>
      <c r="BB210" t="s">
        <v>14104</v>
      </c>
      <c r="BC210" t="s">
        <v>14211</v>
      </c>
      <c r="BD210" t="s">
        <v>14211</v>
      </c>
      <c r="BE210" t="s">
        <v>14211</v>
      </c>
      <c r="BF210" t="s">
        <v>14156</v>
      </c>
      <c r="BG210" t="s">
        <v>14156</v>
      </c>
      <c r="BH210" t="s">
        <v>14156</v>
      </c>
      <c r="BI210" t="s">
        <v>14106</v>
      </c>
      <c r="BJ210" t="s">
        <v>14195</v>
      </c>
      <c r="BK210" t="s">
        <v>14195</v>
      </c>
      <c r="BL210" t="s">
        <v>14242</v>
      </c>
      <c r="BM210" t="s">
        <v>14153</v>
      </c>
      <c r="BN210" t="s">
        <v>14225</v>
      </c>
      <c r="BO210" t="s">
        <v>14110</v>
      </c>
      <c r="BP210" t="s">
        <v>14110</v>
      </c>
      <c r="BQ210" t="s">
        <v>14110</v>
      </c>
      <c r="BR210" t="s">
        <v>14110</v>
      </c>
      <c r="BS210" t="s">
        <v>14110</v>
      </c>
      <c r="BT210" t="s">
        <v>14110</v>
      </c>
      <c r="BU210" t="s">
        <v>14396</v>
      </c>
      <c r="BV210" t="s">
        <v>14087</v>
      </c>
      <c r="BW210" s="52"/>
    </row>
    <row r="211" spans="1:75">
      <c r="H211" t="s">
        <v>14133</v>
      </c>
      <c r="I211">
        <v>4</v>
      </c>
      <c r="K211" t="s">
        <v>14085</v>
      </c>
      <c r="L211" t="s">
        <v>14155</v>
      </c>
      <c r="M211" t="s">
        <v>14250</v>
      </c>
      <c r="N211" t="s">
        <v>14398</v>
      </c>
      <c r="O211" t="s">
        <v>14088</v>
      </c>
      <c r="P211" t="s">
        <v>14156</v>
      </c>
      <c r="Q211" t="s">
        <v>14113</v>
      </c>
      <c r="R211" t="s">
        <v>14250</v>
      </c>
      <c r="S211" t="s">
        <v>14113</v>
      </c>
      <c r="T211" t="s">
        <v>14113</v>
      </c>
      <c r="U211" t="s">
        <v>14137</v>
      </c>
      <c r="V211" t="s">
        <v>14087</v>
      </c>
      <c r="W211" t="s">
        <v>14115</v>
      </c>
      <c r="X211" t="s">
        <v>14116</v>
      </c>
      <c r="Y211" t="s">
        <v>14093</v>
      </c>
      <c r="Z211" t="s">
        <v>14094</v>
      </c>
      <c r="AA211" t="s">
        <v>14110</v>
      </c>
      <c r="AB211" t="s">
        <v>14141</v>
      </c>
      <c r="AC211" t="s">
        <v>14118</v>
      </c>
      <c r="AD211" t="s">
        <v>14141</v>
      </c>
      <c r="AE211" t="s">
        <v>14093</v>
      </c>
      <c r="AF211" t="s">
        <v>14211</v>
      </c>
      <c r="AH211" t="s">
        <v>14097</v>
      </c>
      <c r="AI211" t="s">
        <v>14098</v>
      </c>
      <c r="AJ211" t="s">
        <v>14123</v>
      </c>
      <c r="AK211" t="s">
        <v>14099</v>
      </c>
      <c r="AL211" t="s">
        <v>14099</v>
      </c>
      <c r="AM211" t="s">
        <v>14099</v>
      </c>
      <c r="AN211" t="s">
        <v>14110</v>
      </c>
      <c r="AO211" t="s">
        <v>14087</v>
      </c>
      <c r="AQ211" t="s">
        <v>14100</v>
      </c>
      <c r="AR211" t="s">
        <v>14100</v>
      </c>
      <c r="AS211" t="s">
        <v>14098</v>
      </c>
      <c r="AT211" t="s">
        <v>14250</v>
      </c>
      <c r="AU211" t="s">
        <v>14250</v>
      </c>
      <c r="AV211" t="s">
        <v>14250</v>
      </c>
      <c r="AW211" t="s">
        <v>14102</v>
      </c>
      <c r="AX211" t="s">
        <v>14102</v>
      </c>
      <c r="AY211" t="s">
        <v>14098</v>
      </c>
      <c r="AZ211" t="s">
        <v>14103</v>
      </c>
      <c r="BB211" t="s">
        <v>14104</v>
      </c>
      <c r="BC211" t="s">
        <v>14211</v>
      </c>
      <c r="BD211" t="s">
        <v>14211</v>
      </c>
      <c r="BE211" t="s">
        <v>14211</v>
      </c>
      <c r="BF211" t="s">
        <v>14156</v>
      </c>
      <c r="BG211" t="s">
        <v>14156</v>
      </c>
      <c r="BH211" t="s">
        <v>14156</v>
      </c>
      <c r="BI211" t="s">
        <v>14106</v>
      </c>
      <c r="BJ211" t="s">
        <v>14195</v>
      </c>
      <c r="BK211" t="s">
        <v>14195</v>
      </c>
      <c r="BL211" t="s">
        <v>14242</v>
      </c>
      <c r="BM211" t="s">
        <v>14153</v>
      </c>
      <c r="BN211" t="s">
        <v>14225</v>
      </c>
      <c r="BO211" t="s">
        <v>14110</v>
      </c>
      <c r="BP211" t="s">
        <v>14110</v>
      </c>
      <c r="BQ211" t="s">
        <v>14110</v>
      </c>
      <c r="BR211" t="s">
        <v>14110</v>
      </c>
      <c r="BS211" t="s">
        <v>14110</v>
      </c>
      <c r="BT211" t="s">
        <v>14110</v>
      </c>
      <c r="BU211" t="s">
        <v>14399</v>
      </c>
      <c r="BV211" t="s">
        <v>14087</v>
      </c>
      <c r="BW211" s="52"/>
    </row>
    <row r="212" spans="1:75">
      <c r="A212">
        <v>392</v>
      </c>
      <c r="B212">
        <v>2020</v>
      </c>
      <c r="C212" t="s">
        <v>14400</v>
      </c>
      <c r="D212" t="s">
        <v>14401</v>
      </c>
      <c r="E212" t="s">
        <v>689</v>
      </c>
      <c r="F212" t="s">
        <v>14402</v>
      </c>
      <c r="G212">
        <v>0</v>
      </c>
      <c r="H212" t="s">
        <v>14085</v>
      </c>
      <c r="I212">
        <v>4</v>
      </c>
      <c r="K212" t="s">
        <v>14085</v>
      </c>
      <c r="L212" t="s">
        <v>14109</v>
      </c>
      <c r="M212" t="s">
        <v>14110</v>
      </c>
      <c r="O212" t="s">
        <v>14088</v>
      </c>
      <c r="P212" t="s">
        <v>14186</v>
      </c>
      <c r="Q212" t="s">
        <v>14090</v>
      </c>
      <c r="R212" t="s">
        <v>14250</v>
      </c>
      <c r="S212" t="s">
        <v>14090</v>
      </c>
      <c r="T212" t="s">
        <v>14090</v>
      </c>
      <c r="U212" t="s">
        <v>14114</v>
      </c>
      <c r="V212" t="s">
        <v>14087</v>
      </c>
      <c r="W212" t="s">
        <v>14092</v>
      </c>
      <c r="X212" t="s">
        <v>14116</v>
      </c>
      <c r="Y212" t="s">
        <v>14117</v>
      </c>
      <c r="Z212" t="s">
        <v>14094</v>
      </c>
      <c r="AA212" t="s">
        <v>14110</v>
      </c>
      <c r="AB212" t="s">
        <v>14095</v>
      </c>
      <c r="AC212" t="s">
        <v>14141</v>
      </c>
      <c r="AD212" t="s">
        <v>14141</v>
      </c>
      <c r="AE212" t="s">
        <v>14175</v>
      </c>
      <c r="AF212" t="s">
        <v>14120</v>
      </c>
      <c r="AH212" t="s">
        <v>14097</v>
      </c>
      <c r="AI212" t="s">
        <v>14098</v>
      </c>
      <c r="AJ212" t="s">
        <v>14123</v>
      </c>
      <c r="AK212" t="s">
        <v>14124</v>
      </c>
      <c r="AL212" t="s">
        <v>14124</v>
      </c>
      <c r="AM212" t="s">
        <v>14124</v>
      </c>
      <c r="AN212" t="s">
        <v>14110</v>
      </c>
      <c r="AO212" t="s">
        <v>14110</v>
      </c>
      <c r="AQ212" t="s">
        <v>14163</v>
      </c>
      <c r="AR212" t="s">
        <v>14163</v>
      </c>
      <c r="AS212" t="s">
        <v>14098</v>
      </c>
      <c r="AT212" t="s">
        <v>14203</v>
      </c>
      <c r="AU212" t="s">
        <v>14203</v>
      </c>
      <c r="AV212" t="s">
        <v>14087</v>
      </c>
      <c r="AW212" t="s">
        <v>14102</v>
      </c>
      <c r="AX212" t="s">
        <v>14102</v>
      </c>
      <c r="AY212" t="s">
        <v>14098</v>
      </c>
      <c r="AZ212" t="s">
        <v>14215</v>
      </c>
      <c r="BB212" t="s">
        <v>14104</v>
      </c>
      <c r="BC212" t="s">
        <v>14211</v>
      </c>
      <c r="BD212" t="s">
        <v>14211</v>
      </c>
      <c r="BE212" t="s">
        <v>14211</v>
      </c>
      <c r="BF212" t="s">
        <v>14156</v>
      </c>
      <c r="BG212" t="s">
        <v>14156</v>
      </c>
      <c r="BH212" t="s">
        <v>14156</v>
      </c>
      <c r="BI212" t="s">
        <v>14106</v>
      </c>
      <c r="BJ212" t="s">
        <v>14195</v>
      </c>
      <c r="BK212" t="s">
        <v>14195</v>
      </c>
      <c r="BL212" t="s">
        <v>14242</v>
      </c>
      <c r="BM212" t="s">
        <v>14248</v>
      </c>
      <c r="BN212" t="s">
        <v>14248</v>
      </c>
      <c r="BO212" t="s">
        <v>14110</v>
      </c>
      <c r="BP212" t="s">
        <v>14110</v>
      </c>
      <c r="BQ212" t="s">
        <v>14110</v>
      </c>
      <c r="BR212" t="s">
        <v>14110</v>
      </c>
      <c r="BS212" t="s">
        <v>14110</v>
      </c>
      <c r="BT212" t="s">
        <v>14110</v>
      </c>
      <c r="BV212" t="s">
        <v>14110</v>
      </c>
      <c r="BW212" s="52"/>
    </row>
    <row r="213" spans="1:75">
      <c r="A213">
        <v>395</v>
      </c>
      <c r="B213">
        <v>2002</v>
      </c>
      <c r="C213" t="s">
        <v>14403</v>
      </c>
      <c r="D213" t="s">
        <v>14404</v>
      </c>
      <c r="E213" t="s">
        <v>14045</v>
      </c>
      <c r="F213" t="s">
        <v>14405</v>
      </c>
      <c r="G213">
        <v>0</v>
      </c>
      <c r="H213" t="s">
        <v>14085</v>
      </c>
      <c r="I213">
        <v>8</v>
      </c>
      <c r="K213" t="s">
        <v>14108</v>
      </c>
      <c r="L213" t="s">
        <v>14171</v>
      </c>
      <c r="M213" t="s">
        <v>14250</v>
      </c>
      <c r="O213" t="s">
        <v>14111</v>
      </c>
      <c r="P213" t="s">
        <v>14156</v>
      </c>
      <c r="Q213" t="s">
        <v>14090</v>
      </c>
      <c r="R213" t="s">
        <v>14250</v>
      </c>
      <c r="S213" t="s">
        <v>14090</v>
      </c>
      <c r="T213" t="s">
        <v>14090</v>
      </c>
      <c r="U213" t="s">
        <v>14137</v>
      </c>
      <c r="V213" t="s">
        <v>14110</v>
      </c>
      <c r="W213" t="s">
        <v>14092</v>
      </c>
      <c r="X213" t="s">
        <v>14116</v>
      </c>
      <c r="Y213" t="s">
        <v>14093</v>
      </c>
      <c r="Z213" t="s">
        <v>14140</v>
      </c>
      <c r="AA213" t="s">
        <v>14110</v>
      </c>
      <c r="AB213" t="s">
        <v>14095</v>
      </c>
      <c r="AC213" t="s">
        <v>14141</v>
      </c>
      <c r="AD213" t="s">
        <v>14141</v>
      </c>
      <c r="AE213" t="s">
        <v>14093</v>
      </c>
      <c r="AF213" t="s">
        <v>14211</v>
      </c>
      <c r="AH213" t="s">
        <v>14097</v>
      </c>
      <c r="AI213" t="s">
        <v>14122</v>
      </c>
      <c r="AJ213" t="s">
        <v>14093</v>
      </c>
      <c r="AK213" t="s">
        <v>14099</v>
      </c>
      <c r="AL213" t="s">
        <v>14188</v>
      </c>
      <c r="AM213" t="s">
        <v>14188</v>
      </c>
      <c r="AN213" t="s">
        <v>14110</v>
      </c>
      <c r="AO213" t="s">
        <v>14110</v>
      </c>
      <c r="AQ213" t="s">
        <v>14100</v>
      </c>
      <c r="AR213" t="s">
        <v>14100</v>
      </c>
      <c r="AS213" t="s">
        <v>14098</v>
      </c>
      <c r="AT213" t="s">
        <v>14250</v>
      </c>
      <c r="AU213" t="s">
        <v>14250</v>
      </c>
      <c r="AV213" t="s">
        <v>14250</v>
      </c>
      <c r="AW213" t="s">
        <v>14102</v>
      </c>
      <c r="AX213" t="s">
        <v>14165</v>
      </c>
      <c r="AY213" t="s">
        <v>14122</v>
      </c>
      <c r="AZ213" t="s">
        <v>14128</v>
      </c>
      <c r="BB213" t="s">
        <v>14104</v>
      </c>
      <c r="BC213" t="s">
        <v>14211</v>
      </c>
      <c r="BD213" t="s">
        <v>14211</v>
      </c>
      <c r="BE213" t="s">
        <v>14211</v>
      </c>
      <c r="BF213" t="s">
        <v>14156</v>
      </c>
      <c r="BG213" t="s">
        <v>14156</v>
      </c>
      <c r="BH213" t="s">
        <v>14156</v>
      </c>
      <c r="BI213" t="s">
        <v>14131</v>
      </c>
      <c r="BJ213" t="s">
        <v>14195</v>
      </c>
      <c r="BK213" t="s">
        <v>14195</v>
      </c>
      <c r="BL213" t="s">
        <v>14208</v>
      </c>
      <c r="BM213" t="s">
        <v>14248</v>
      </c>
      <c r="BN213" t="s">
        <v>14248</v>
      </c>
      <c r="BO213" t="s">
        <v>14110</v>
      </c>
      <c r="BP213" t="s">
        <v>14110</v>
      </c>
      <c r="BQ213" t="s">
        <v>14110</v>
      </c>
      <c r="BR213" t="s">
        <v>14110</v>
      </c>
      <c r="BS213" t="s">
        <v>14110</v>
      </c>
      <c r="BT213" t="s">
        <v>14110</v>
      </c>
      <c r="BV213" t="s">
        <v>14110</v>
      </c>
      <c r="BW213" s="52"/>
    </row>
    <row r="214" spans="1:75">
      <c r="G214">
        <v>0</v>
      </c>
      <c r="H214" t="s">
        <v>14108</v>
      </c>
      <c r="I214">
        <v>8</v>
      </c>
      <c r="K214" t="s">
        <v>14108</v>
      </c>
      <c r="L214" t="s">
        <v>14171</v>
      </c>
      <c r="M214" t="s">
        <v>14250</v>
      </c>
      <c r="O214" t="s">
        <v>14111</v>
      </c>
      <c r="P214" t="s">
        <v>14156</v>
      </c>
      <c r="Q214" t="s">
        <v>14090</v>
      </c>
      <c r="R214" t="s">
        <v>14250</v>
      </c>
      <c r="S214" t="s">
        <v>14090</v>
      </c>
      <c r="T214" t="s">
        <v>14090</v>
      </c>
      <c r="U214" t="s">
        <v>14137</v>
      </c>
      <c r="V214" t="s">
        <v>14110</v>
      </c>
      <c r="W214" t="s">
        <v>14092</v>
      </c>
      <c r="X214" t="s">
        <v>14116</v>
      </c>
      <c r="Y214" t="s">
        <v>14093</v>
      </c>
      <c r="Z214" t="s">
        <v>14140</v>
      </c>
      <c r="AA214" t="s">
        <v>14110</v>
      </c>
      <c r="AB214" t="s">
        <v>14095</v>
      </c>
      <c r="AC214" t="s">
        <v>14141</v>
      </c>
      <c r="AD214" t="s">
        <v>14141</v>
      </c>
      <c r="AE214" t="s">
        <v>14093</v>
      </c>
      <c r="AF214" t="s">
        <v>14211</v>
      </c>
      <c r="AH214" t="s">
        <v>14097</v>
      </c>
      <c r="AI214" t="s">
        <v>14122</v>
      </c>
      <c r="AJ214" t="s">
        <v>14093</v>
      </c>
      <c r="AK214" t="s">
        <v>14099</v>
      </c>
      <c r="AL214" t="s">
        <v>14188</v>
      </c>
      <c r="AM214" t="s">
        <v>14188</v>
      </c>
      <c r="AN214" t="s">
        <v>14110</v>
      </c>
      <c r="AO214" t="s">
        <v>14110</v>
      </c>
      <c r="AQ214" t="s">
        <v>14100</v>
      </c>
      <c r="AR214" t="s">
        <v>14100</v>
      </c>
      <c r="AS214" t="s">
        <v>14098</v>
      </c>
      <c r="AT214" t="s">
        <v>14250</v>
      </c>
      <c r="AU214" t="s">
        <v>14250</v>
      </c>
      <c r="AV214" t="s">
        <v>14250</v>
      </c>
      <c r="AW214" t="s">
        <v>14102</v>
      </c>
      <c r="AX214" t="s">
        <v>14191</v>
      </c>
      <c r="AY214" t="s">
        <v>14122</v>
      </c>
      <c r="AZ214" t="s">
        <v>14149</v>
      </c>
      <c r="BB214" t="s">
        <v>14104</v>
      </c>
      <c r="BC214" t="s">
        <v>14211</v>
      </c>
      <c r="BD214" t="s">
        <v>14211</v>
      </c>
      <c r="BE214" t="s">
        <v>14211</v>
      </c>
      <c r="BF214" t="s">
        <v>14156</v>
      </c>
      <c r="BG214" t="s">
        <v>14156</v>
      </c>
      <c r="BH214" t="s">
        <v>14156</v>
      </c>
      <c r="BI214" t="s">
        <v>14131</v>
      </c>
      <c r="BJ214" t="s">
        <v>14195</v>
      </c>
      <c r="BK214" t="s">
        <v>14195</v>
      </c>
      <c r="BL214" t="s">
        <v>14208</v>
      </c>
      <c r="BM214" t="s">
        <v>14248</v>
      </c>
      <c r="BN214" t="s">
        <v>14248</v>
      </c>
      <c r="BO214" t="s">
        <v>14110</v>
      </c>
      <c r="BP214" t="s">
        <v>14110</v>
      </c>
      <c r="BQ214" t="s">
        <v>14110</v>
      </c>
      <c r="BR214" t="s">
        <v>14110</v>
      </c>
      <c r="BS214" t="s">
        <v>14110</v>
      </c>
      <c r="BT214" t="s">
        <v>14110</v>
      </c>
      <c r="BV214" t="s">
        <v>14110</v>
      </c>
      <c r="BW214" s="52"/>
    </row>
    <row r="215" spans="1:75">
      <c r="A215">
        <v>396</v>
      </c>
      <c r="B215">
        <v>2007</v>
      </c>
      <c r="C215" t="s">
        <v>14406</v>
      </c>
      <c r="D215" t="s">
        <v>14065</v>
      </c>
      <c r="E215" t="s">
        <v>660</v>
      </c>
      <c r="F215" t="s">
        <v>14066</v>
      </c>
      <c r="G215">
        <v>0</v>
      </c>
      <c r="H215" t="s">
        <v>14085</v>
      </c>
      <c r="I215">
        <v>4</v>
      </c>
      <c r="K215" t="s">
        <v>14154</v>
      </c>
      <c r="L215" t="s">
        <v>14171</v>
      </c>
      <c r="M215" t="s">
        <v>14250</v>
      </c>
      <c r="O215" t="s">
        <v>14135</v>
      </c>
      <c r="P215" t="s">
        <v>14089</v>
      </c>
      <c r="Q215" t="s">
        <v>14113</v>
      </c>
      <c r="R215" t="s">
        <v>14250</v>
      </c>
      <c r="S215" t="s">
        <v>14090</v>
      </c>
      <c r="T215" t="s">
        <v>14090</v>
      </c>
      <c r="U215" t="s">
        <v>14137</v>
      </c>
      <c r="V215" t="s">
        <v>14110</v>
      </c>
      <c r="W215" t="s">
        <v>14092</v>
      </c>
      <c r="X215" t="s">
        <v>14091</v>
      </c>
      <c r="Y215" t="s">
        <v>14093</v>
      </c>
      <c r="Z215" t="s">
        <v>14094</v>
      </c>
      <c r="AA215" t="s">
        <v>14110</v>
      </c>
      <c r="AB215" t="s">
        <v>14141</v>
      </c>
      <c r="AC215" t="s">
        <v>14141</v>
      </c>
      <c r="AD215" t="s">
        <v>14095</v>
      </c>
      <c r="AE215" t="s">
        <v>14093</v>
      </c>
      <c r="AF215" t="s">
        <v>14211</v>
      </c>
      <c r="AH215" t="s">
        <v>14097</v>
      </c>
      <c r="AI215" t="s">
        <v>14122</v>
      </c>
      <c r="AJ215" t="s">
        <v>14093</v>
      </c>
      <c r="AK215" t="s">
        <v>14220</v>
      </c>
      <c r="AL215" t="s">
        <v>14188</v>
      </c>
      <c r="AM215" t="s">
        <v>14099</v>
      </c>
      <c r="AN215" t="s">
        <v>14110</v>
      </c>
      <c r="AO215" t="s">
        <v>14110</v>
      </c>
      <c r="AQ215" t="s">
        <v>14125</v>
      </c>
      <c r="AR215" t="s">
        <v>14100</v>
      </c>
      <c r="AS215" t="s">
        <v>14122</v>
      </c>
      <c r="AT215" t="s">
        <v>14250</v>
      </c>
      <c r="AU215" t="s">
        <v>14250</v>
      </c>
      <c r="AV215" t="s">
        <v>14250</v>
      </c>
      <c r="AW215" t="s">
        <v>14102</v>
      </c>
      <c r="AX215" t="s">
        <v>14215</v>
      </c>
      <c r="AY215" t="s">
        <v>14122</v>
      </c>
      <c r="AZ215" t="s">
        <v>14215</v>
      </c>
      <c r="BB215" t="s">
        <v>14104</v>
      </c>
      <c r="BC215" t="s">
        <v>14211</v>
      </c>
      <c r="BD215" t="s">
        <v>14211</v>
      </c>
      <c r="BE215" t="s">
        <v>14211</v>
      </c>
      <c r="BF215" t="s">
        <v>14156</v>
      </c>
      <c r="BG215" t="s">
        <v>14156</v>
      </c>
      <c r="BH215" t="s">
        <v>14156</v>
      </c>
      <c r="BI215" t="s">
        <v>14131</v>
      </c>
      <c r="BJ215" t="s">
        <v>14195</v>
      </c>
      <c r="BK215" t="s">
        <v>14195</v>
      </c>
      <c r="BL215" t="s">
        <v>14208</v>
      </c>
      <c r="BM215" t="s">
        <v>14225</v>
      </c>
      <c r="BN215" t="s">
        <v>14248</v>
      </c>
      <c r="BO215" t="s">
        <v>14110</v>
      </c>
      <c r="BP215" t="s">
        <v>14110</v>
      </c>
      <c r="BQ215" t="s">
        <v>14110</v>
      </c>
      <c r="BR215" t="s">
        <v>14110</v>
      </c>
      <c r="BS215" t="s">
        <v>14110</v>
      </c>
      <c r="BT215" t="s">
        <v>14110</v>
      </c>
      <c r="BV215" t="s">
        <v>14087</v>
      </c>
      <c r="BW215" s="52"/>
    </row>
    <row r="216" spans="1:75">
      <c r="A216">
        <v>397</v>
      </c>
      <c r="B216">
        <v>2019</v>
      </c>
      <c r="C216" t="s">
        <v>14407</v>
      </c>
      <c r="D216" t="s">
        <v>1086</v>
      </c>
      <c r="E216" t="s">
        <v>639</v>
      </c>
      <c r="F216" t="s">
        <v>14068</v>
      </c>
      <c r="G216">
        <v>0</v>
      </c>
      <c r="H216" t="s">
        <v>14085</v>
      </c>
      <c r="I216">
        <v>6</v>
      </c>
      <c r="K216" t="s">
        <v>14085</v>
      </c>
      <c r="L216" t="s">
        <v>14109</v>
      </c>
      <c r="M216" t="s">
        <v>14110</v>
      </c>
      <c r="O216" t="s">
        <v>14088</v>
      </c>
      <c r="P216" t="s">
        <v>14112</v>
      </c>
      <c r="Q216" t="s">
        <v>14090</v>
      </c>
      <c r="R216" t="s">
        <v>14250</v>
      </c>
      <c r="S216" t="s">
        <v>14090</v>
      </c>
      <c r="T216" t="s">
        <v>14090</v>
      </c>
      <c r="U216" t="s">
        <v>14137</v>
      </c>
      <c r="V216" t="s">
        <v>14110</v>
      </c>
      <c r="W216" t="s">
        <v>14092</v>
      </c>
      <c r="X216" t="s">
        <v>14116</v>
      </c>
      <c r="Y216" t="s">
        <v>14157</v>
      </c>
      <c r="Z216" t="s">
        <v>14140</v>
      </c>
      <c r="AA216" t="s">
        <v>14110</v>
      </c>
      <c r="AB216" t="s">
        <v>14141</v>
      </c>
      <c r="AC216" t="s">
        <v>14141</v>
      </c>
      <c r="AD216" t="s">
        <v>14141</v>
      </c>
      <c r="AE216" t="s">
        <v>14093</v>
      </c>
      <c r="AF216" t="s">
        <v>14096</v>
      </c>
      <c r="AH216" t="s">
        <v>14097</v>
      </c>
      <c r="AI216" t="s">
        <v>14098</v>
      </c>
      <c r="AJ216" t="s">
        <v>14123</v>
      </c>
      <c r="AK216" t="s">
        <v>14124</v>
      </c>
      <c r="AL216" t="s">
        <v>14124</v>
      </c>
      <c r="AM216" t="s">
        <v>14188</v>
      </c>
      <c r="AN216" t="s">
        <v>14110</v>
      </c>
      <c r="AO216" t="s">
        <v>14087</v>
      </c>
      <c r="AQ216" t="s">
        <v>14163</v>
      </c>
      <c r="AR216" t="s">
        <v>14163</v>
      </c>
      <c r="AS216" t="s">
        <v>14098</v>
      </c>
      <c r="AT216" t="s">
        <v>14101</v>
      </c>
      <c r="AU216" t="s">
        <v>14101</v>
      </c>
      <c r="AV216" t="s">
        <v>14110</v>
      </c>
      <c r="AW216" t="s">
        <v>14102</v>
      </c>
      <c r="AX216" t="s">
        <v>14102</v>
      </c>
      <c r="AY216" t="s">
        <v>14098</v>
      </c>
      <c r="AZ216" t="s">
        <v>14103</v>
      </c>
      <c r="BB216" t="s">
        <v>14104</v>
      </c>
      <c r="BC216" t="s">
        <v>14211</v>
      </c>
      <c r="BD216" t="s">
        <v>14211</v>
      </c>
      <c r="BE216" t="s">
        <v>14211</v>
      </c>
      <c r="BF216" t="s">
        <v>14156</v>
      </c>
      <c r="BG216" t="s">
        <v>14156</v>
      </c>
      <c r="BH216" t="s">
        <v>14156</v>
      </c>
      <c r="BI216" t="s">
        <v>14106</v>
      </c>
      <c r="BJ216" t="s">
        <v>14195</v>
      </c>
      <c r="BK216" t="s">
        <v>14195</v>
      </c>
      <c r="BL216" t="s">
        <v>14132</v>
      </c>
      <c r="BM216" t="s">
        <v>14248</v>
      </c>
      <c r="BN216" t="s">
        <v>14248</v>
      </c>
      <c r="BO216" t="s">
        <v>14110</v>
      </c>
      <c r="BP216" t="s">
        <v>14110</v>
      </c>
      <c r="BQ216" t="s">
        <v>14110</v>
      </c>
      <c r="BR216" t="s">
        <v>14110</v>
      </c>
      <c r="BS216" t="s">
        <v>14110</v>
      </c>
      <c r="BT216" t="s">
        <v>14110</v>
      </c>
      <c r="BV216" t="s">
        <v>14087</v>
      </c>
      <c r="BW216" s="52"/>
    </row>
    <row r="217" spans="1:75">
      <c r="H217" t="s">
        <v>14108</v>
      </c>
      <c r="I217">
        <v>3</v>
      </c>
      <c r="K217" t="s">
        <v>14085</v>
      </c>
      <c r="L217" t="s">
        <v>14171</v>
      </c>
      <c r="M217" t="s">
        <v>14250</v>
      </c>
      <c r="O217" t="s">
        <v>14088</v>
      </c>
      <c r="P217" t="s">
        <v>14112</v>
      </c>
      <c r="Q217" t="s">
        <v>14113</v>
      </c>
      <c r="R217" t="s">
        <v>14250</v>
      </c>
      <c r="S217" t="s">
        <v>14113</v>
      </c>
      <c r="T217" t="s">
        <v>14090</v>
      </c>
      <c r="U217" t="s">
        <v>14137</v>
      </c>
      <c r="V217" t="s">
        <v>14087</v>
      </c>
      <c r="W217" t="s">
        <v>14092</v>
      </c>
      <c r="X217" t="s">
        <v>14116</v>
      </c>
      <c r="Y217" t="s">
        <v>14117</v>
      </c>
      <c r="Z217" t="s">
        <v>14140</v>
      </c>
      <c r="AA217" t="s">
        <v>14110</v>
      </c>
      <c r="AB217" t="s">
        <v>14141</v>
      </c>
      <c r="AC217" t="s">
        <v>14141</v>
      </c>
      <c r="AD217" t="s">
        <v>14141</v>
      </c>
      <c r="AE217" t="s">
        <v>14093</v>
      </c>
      <c r="AF217" t="s">
        <v>14096</v>
      </c>
      <c r="AH217" t="s">
        <v>14097</v>
      </c>
      <c r="AI217" t="s">
        <v>14098</v>
      </c>
      <c r="AJ217" t="s">
        <v>14123</v>
      </c>
      <c r="AK217" t="s">
        <v>14099</v>
      </c>
      <c r="AL217" t="s">
        <v>14099</v>
      </c>
      <c r="AM217" t="s">
        <v>14188</v>
      </c>
      <c r="AN217" t="s">
        <v>14110</v>
      </c>
      <c r="AO217" t="s">
        <v>14087</v>
      </c>
      <c r="AQ217" t="s">
        <v>14100</v>
      </c>
      <c r="AR217" t="s">
        <v>14100</v>
      </c>
      <c r="AS217" t="s">
        <v>14098</v>
      </c>
      <c r="AT217" t="s">
        <v>14250</v>
      </c>
      <c r="AU217" t="s">
        <v>14250</v>
      </c>
      <c r="AV217" t="s">
        <v>14250</v>
      </c>
      <c r="AW217" t="s">
        <v>14102</v>
      </c>
      <c r="AX217" t="s">
        <v>14102</v>
      </c>
      <c r="AY217" t="s">
        <v>14098</v>
      </c>
      <c r="AZ217" t="s">
        <v>14103</v>
      </c>
      <c r="BB217" t="s">
        <v>14104</v>
      </c>
      <c r="BC217" t="s">
        <v>14211</v>
      </c>
      <c r="BD217" t="s">
        <v>14211</v>
      </c>
      <c r="BE217" t="s">
        <v>14211</v>
      </c>
      <c r="BF217" t="s">
        <v>14156</v>
      </c>
      <c r="BG217" t="s">
        <v>14156</v>
      </c>
      <c r="BH217" t="s">
        <v>14156</v>
      </c>
      <c r="BI217" t="s">
        <v>14106</v>
      </c>
      <c r="BJ217" t="s">
        <v>14195</v>
      </c>
      <c r="BK217" t="s">
        <v>14195</v>
      </c>
      <c r="BL217" t="s">
        <v>14132</v>
      </c>
      <c r="BM217" t="s">
        <v>14248</v>
      </c>
      <c r="BN217" t="s">
        <v>14248</v>
      </c>
      <c r="BO217" t="s">
        <v>14110</v>
      </c>
      <c r="BP217" t="s">
        <v>14110</v>
      </c>
      <c r="BQ217" t="s">
        <v>14110</v>
      </c>
      <c r="BR217" t="s">
        <v>14110</v>
      </c>
      <c r="BS217" t="s">
        <v>14110</v>
      </c>
      <c r="BT217" t="s">
        <v>14110</v>
      </c>
      <c r="BV217" t="s">
        <v>14087</v>
      </c>
      <c r="BW217" s="52"/>
    </row>
    <row r="218" spans="1:75">
      <c r="H218" t="s">
        <v>14133</v>
      </c>
      <c r="I218">
        <v>4</v>
      </c>
      <c r="K218" t="s">
        <v>14085</v>
      </c>
      <c r="L218" t="s">
        <v>14086</v>
      </c>
      <c r="M218" t="s">
        <v>14087</v>
      </c>
      <c r="O218" t="s">
        <v>14088</v>
      </c>
      <c r="P218" t="s">
        <v>14112</v>
      </c>
      <c r="Q218" t="s">
        <v>14113</v>
      </c>
      <c r="R218" t="s">
        <v>14250</v>
      </c>
      <c r="S218" t="s">
        <v>14113</v>
      </c>
      <c r="T218" t="s">
        <v>14090</v>
      </c>
      <c r="U218" t="s">
        <v>14137</v>
      </c>
      <c r="V218" t="s">
        <v>14110</v>
      </c>
      <c r="W218" t="s">
        <v>14092</v>
      </c>
      <c r="X218" t="s">
        <v>14116</v>
      </c>
      <c r="Y218" t="s">
        <v>14093</v>
      </c>
      <c r="Z218" t="s">
        <v>14140</v>
      </c>
      <c r="AA218" t="s">
        <v>14110</v>
      </c>
      <c r="AB218" t="s">
        <v>14141</v>
      </c>
      <c r="AC218" t="s">
        <v>14141</v>
      </c>
      <c r="AD218" t="s">
        <v>14141</v>
      </c>
      <c r="AE218" t="s">
        <v>14093</v>
      </c>
      <c r="AF218" t="s">
        <v>14096</v>
      </c>
      <c r="AH218" t="s">
        <v>14097</v>
      </c>
      <c r="AI218" t="s">
        <v>14098</v>
      </c>
      <c r="AJ218" t="s">
        <v>14123</v>
      </c>
      <c r="AK218" t="s">
        <v>14099</v>
      </c>
      <c r="AL218" t="s">
        <v>14099</v>
      </c>
      <c r="AM218" t="s">
        <v>14188</v>
      </c>
      <c r="AN218" t="s">
        <v>14110</v>
      </c>
      <c r="AO218" t="s">
        <v>14110</v>
      </c>
      <c r="AQ218" t="s">
        <v>14221</v>
      </c>
      <c r="AR218" t="s">
        <v>14221</v>
      </c>
      <c r="AS218" t="s">
        <v>14098</v>
      </c>
      <c r="AT218" t="s">
        <v>14222</v>
      </c>
      <c r="AU218" t="s">
        <v>14222</v>
      </c>
      <c r="AV218" t="s">
        <v>14250</v>
      </c>
      <c r="AW218" t="s">
        <v>14102</v>
      </c>
      <c r="AX218" t="s">
        <v>14127</v>
      </c>
      <c r="AY218" t="s">
        <v>14122</v>
      </c>
      <c r="AZ218" t="s">
        <v>14103</v>
      </c>
      <c r="BA218" t="s">
        <v>14408</v>
      </c>
      <c r="BB218" t="s">
        <v>14104</v>
      </c>
      <c r="BC218" t="s">
        <v>14211</v>
      </c>
      <c r="BD218" t="s">
        <v>14211</v>
      </c>
      <c r="BE218" t="s">
        <v>14211</v>
      </c>
      <c r="BF218" t="s">
        <v>14156</v>
      </c>
      <c r="BG218" t="s">
        <v>14156</v>
      </c>
      <c r="BH218" t="s">
        <v>14156</v>
      </c>
      <c r="BI218" t="s">
        <v>14106</v>
      </c>
      <c r="BJ218" t="s">
        <v>14195</v>
      </c>
      <c r="BK218" t="s">
        <v>14195</v>
      </c>
      <c r="BL218" t="s">
        <v>14132</v>
      </c>
      <c r="BM218" t="s">
        <v>14248</v>
      </c>
      <c r="BN218" t="s">
        <v>14248</v>
      </c>
      <c r="BO218" t="s">
        <v>14110</v>
      </c>
      <c r="BP218" t="s">
        <v>14110</v>
      </c>
      <c r="BQ218" t="s">
        <v>14110</v>
      </c>
      <c r="BR218" t="s">
        <v>14110</v>
      </c>
      <c r="BS218" t="s">
        <v>14110</v>
      </c>
      <c r="BT218" t="s">
        <v>14110</v>
      </c>
      <c r="BV218" t="s">
        <v>14087</v>
      </c>
      <c r="BW218" s="52"/>
    </row>
    <row r="219" spans="1:75">
      <c r="H219"/>
      <c r="I219"/>
      <c r="BB219"/>
    </row>
    <row r="220" spans="1:75">
      <c r="BB220"/>
    </row>
    <row r="221" spans="1:75">
      <c r="A221" s="52">
        <f>COUNT(A19:A219)</f>
        <v>120</v>
      </c>
      <c r="B221" t="s">
        <v>14514</v>
      </c>
      <c r="H221">
        <f>COUNTIF(H$19:H$219,H3)+3</f>
        <v>120</v>
      </c>
      <c r="K221">
        <f t="shared" ref="K221:M223" si="0">COUNTIF(K$19:K$219,K3)</f>
        <v>119</v>
      </c>
      <c r="L221">
        <f t="shared" si="0"/>
        <v>9</v>
      </c>
      <c r="M221">
        <f t="shared" si="0"/>
        <v>8</v>
      </c>
      <c r="O221">
        <f t="shared" ref="O221:AF221" si="1">COUNTIF(O$19:O$219,O3)</f>
        <v>115</v>
      </c>
      <c r="P221" s="57">
        <f t="shared" si="1"/>
        <v>30</v>
      </c>
      <c r="Q221">
        <f t="shared" si="1"/>
        <v>122</v>
      </c>
      <c r="R221">
        <f t="shared" si="1"/>
        <v>8</v>
      </c>
      <c r="S221">
        <f t="shared" si="1"/>
        <v>132</v>
      </c>
      <c r="T221">
        <f t="shared" si="1"/>
        <v>159</v>
      </c>
      <c r="U221">
        <f t="shared" si="1"/>
        <v>24</v>
      </c>
      <c r="V221">
        <f t="shared" si="1"/>
        <v>75</v>
      </c>
      <c r="W221">
        <f t="shared" si="1"/>
        <v>165</v>
      </c>
      <c r="X221">
        <f t="shared" si="1"/>
        <v>41</v>
      </c>
      <c r="Y221">
        <f t="shared" si="1"/>
        <v>151</v>
      </c>
      <c r="Z221">
        <f t="shared" si="1"/>
        <v>46</v>
      </c>
      <c r="AA221">
        <f t="shared" si="1"/>
        <v>6</v>
      </c>
      <c r="AB221">
        <f t="shared" si="1"/>
        <v>61</v>
      </c>
      <c r="AC221">
        <f t="shared" si="1"/>
        <v>1</v>
      </c>
      <c r="AD221">
        <f t="shared" si="1"/>
        <v>27</v>
      </c>
      <c r="AE221">
        <f t="shared" si="1"/>
        <v>190</v>
      </c>
      <c r="AF221">
        <f t="shared" si="1"/>
        <v>14</v>
      </c>
      <c r="AH221">
        <f t="shared" ref="AH221:AO222" si="2">COUNTIF(AH$19:AH$219,AH3)</f>
        <v>179</v>
      </c>
      <c r="AI221">
        <f t="shared" si="2"/>
        <v>131</v>
      </c>
      <c r="AJ221">
        <f t="shared" si="2"/>
        <v>24</v>
      </c>
      <c r="AK221">
        <f t="shared" si="2"/>
        <v>151</v>
      </c>
      <c r="AL221">
        <f t="shared" si="2"/>
        <v>105</v>
      </c>
      <c r="AM221">
        <f t="shared" si="2"/>
        <v>47</v>
      </c>
      <c r="AN221">
        <f t="shared" si="2"/>
        <v>11</v>
      </c>
      <c r="AO221">
        <f t="shared" si="2"/>
        <v>60</v>
      </c>
      <c r="AP221" s="50" t="s">
        <v>14100</v>
      </c>
      <c r="AQ221">
        <f t="shared" ref="AQ221:AZ221" si="3">COUNTIF(AQ$19:AQ$219,AQ3)</f>
        <v>137</v>
      </c>
      <c r="AR221">
        <f t="shared" si="3"/>
        <v>151</v>
      </c>
      <c r="AS221">
        <f t="shared" si="3"/>
        <v>170</v>
      </c>
      <c r="AT221">
        <f t="shared" si="3"/>
        <v>10</v>
      </c>
      <c r="AU221">
        <f t="shared" si="3"/>
        <v>10</v>
      </c>
      <c r="AV221">
        <f t="shared" si="3"/>
        <v>26</v>
      </c>
      <c r="AW221">
        <f t="shared" si="3"/>
        <v>145</v>
      </c>
      <c r="AX221">
        <f t="shared" si="3"/>
        <v>79</v>
      </c>
      <c r="AY221">
        <f t="shared" si="3"/>
        <v>61</v>
      </c>
      <c r="AZ221">
        <f t="shared" si="3"/>
        <v>122</v>
      </c>
      <c r="BA221" s="50"/>
      <c r="BB221">
        <f t="shared" ref="BB221:BT221" si="4">COUNTIF(BB$19:BB$219,BB3)</f>
        <v>167</v>
      </c>
      <c r="BC221">
        <f t="shared" si="4"/>
        <v>1</v>
      </c>
      <c r="BD221">
        <f t="shared" si="4"/>
        <v>0</v>
      </c>
      <c r="BE221">
        <f t="shared" si="4"/>
        <v>0</v>
      </c>
      <c r="BF221">
        <f t="shared" si="4"/>
        <v>31</v>
      </c>
      <c r="BG221">
        <f t="shared" si="4"/>
        <v>3</v>
      </c>
      <c r="BH221">
        <f t="shared" si="4"/>
        <v>0</v>
      </c>
      <c r="BI221">
        <f t="shared" si="4"/>
        <v>121</v>
      </c>
      <c r="BJ221">
        <f>COUNTIF(BJ$19:BJ$219,BJ3)</f>
        <v>0</v>
      </c>
      <c r="BK221">
        <f t="shared" si="4"/>
        <v>0</v>
      </c>
      <c r="BL221">
        <f t="shared" si="4"/>
        <v>43</v>
      </c>
      <c r="BM221">
        <f t="shared" si="4"/>
        <v>6</v>
      </c>
      <c r="BN221">
        <f t="shared" si="4"/>
        <v>0</v>
      </c>
      <c r="BO221">
        <f t="shared" si="4"/>
        <v>3</v>
      </c>
      <c r="BP221">
        <f t="shared" si="4"/>
        <v>10</v>
      </c>
      <c r="BQ221">
        <f t="shared" si="4"/>
        <v>1</v>
      </c>
      <c r="BR221">
        <f t="shared" si="4"/>
        <v>2</v>
      </c>
      <c r="BS221">
        <f t="shared" si="4"/>
        <v>0</v>
      </c>
      <c r="BT221">
        <f t="shared" si="4"/>
        <v>1</v>
      </c>
      <c r="BV221">
        <f>COUNTIF(BV$19:BV$219,BV3)</f>
        <v>24</v>
      </c>
    </row>
    <row r="222" spans="1:75">
      <c r="A222">
        <f>H238</f>
        <v>200</v>
      </c>
      <c r="B222" t="s">
        <v>14515</v>
      </c>
      <c r="H222">
        <f>COUNTIF(H$19:H$219,H4)-1</f>
        <v>49</v>
      </c>
      <c r="K222">
        <f t="shared" si="0"/>
        <v>27</v>
      </c>
      <c r="L222">
        <f t="shared" si="0"/>
        <v>38</v>
      </c>
      <c r="M222">
        <f t="shared" si="0"/>
        <v>41</v>
      </c>
      <c r="O222">
        <f t="shared" ref="O222:AF222" si="5">COUNTIF(O$19:O$219,O4)</f>
        <v>61</v>
      </c>
      <c r="P222" s="57">
        <f t="shared" si="5"/>
        <v>45</v>
      </c>
      <c r="Q222">
        <f t="shared" si="5"/>
        <v>76</v>
      </c>
      <c r="R222">
        <f t="shared" si="5"/>
        <v>6</v>
      </c>
      <c r="S222">
        <f t="shared" si="5"/>
        <v>68</v>
      </c>
      <c r="T222">
        <f t="shared" si="5"/>
        <v>41</v>
      </c>
      <c r="U222">
        <f t="shared" si="5"/>
        <v>10</v>
      </c>
      <c r="V222">
        <f t="shared" si="5"/>
        <v>119</v>
      </c>
      <c r="W222">
        <f t="shared" si="5"/>
        <v>6</v>
      </c>
      <c r="X222">
        <f t="shared" si="5"/>
        <v>159</v>
      </c>
      <c r="Y222">
        <f>COUNTIF(Y$19:Y$219,Y4)</f>
        <v>29</v>
      </c>
      <c r="Z222">
        <f t="shared" si="5"/>
        <v>18</v>
      </c>
      <c r="AA222">
        <f t="shared" si="5"/>
        <v>194</v>
      </c>
      <c r="AB222">
        <f t="shared" si="5"/>
        <v>118</v>
      </c>
      <c r="AC222">
        <f t="shared" si="5"/>
        <v>22</v>
      </c>
      <c r="AD222">
        <f t="shared" si="5"/>
        <v>0</v>
      </c>
      <c r="AE222">
        <f t="shared" si="5"/>
        <v>4</v>
      </c>
      <c r="AF222">
        <f t="shared" si="5"/>
        <v>7</v>
      </c>
      <c r="AH222">
        <f t="shared" si="2"/>
        <v>21</v>
      </c>
      <c r="AI222">
        <f t="shared" si="2"/>
        <v>60</v>
      </c>
      <c r="AJ222">
        <f t="shared" si="2"/>
        <v>154</v>
      </c>
      <c r="AK222">
        <f t="shared" si="2"/>
        <v>27</v>
      </c>
      <c r="AL222">
        <f t="shared" si="2"/>
        <v>26</v>
      </c>
      <c r="AM222">
        <f t="shared" si="2"/>
        <v>12</v>
      </c>
      <c r="AN222">
        <f t="shared" si="2"/>
        <v>189</v>
      </c>
      <c r="AO222">
        <f t="shared" si="2"/>
        <v>140</v>
      </c>
      <c r="AP222" s="50" t="s">
        <v>14125</v>
      </c>
      <c r="AQ222">
        <f t="shared" ref="AQ222:AZ222" si="6">COUNTIF(AQ$19:AQ$219,AQ4)</f>
        <v>12</v>
      </c>
      <c r="AR222">
        <f t="shared" si="6"/>
        <v>0</v>
      </c>
      <c r="AS222">
        <f t="shared" si="6"/>
        <v>26</v>
      </c>
      <c r="AT222">
        <f t="shared" si="6"/>
        <v>0</v>
      </c>
      <c r="AU222">
        <f t="shared" si="6"/>
        <v>0</v>
      </c>
      <c r="AV222">
        <f t="shared" si="6"/>
        <v>16</v>
      </c>
      <c r="AW222">
        <f t="shared" si="6"/>
        <v>16</v>
      </c>
      <c r="AX222">
        <f t="shared" si="6"/>
        <v>23</v>
      </c>
      <c r="AY222">
        <f t="shared" si="6"/>
        <v>117</v>
      </c>
      <c r="AZ222">
        <f t="shared" si="6"/>
        <v>18</v>
      </c>
      <c r="BA222" s="50"/>
      <c r="BB222">
        <f t="shared" ref="BB222:BT222" si="7">COUNTIF(BB$19:BB$219,BB4)</f>
        <v>0</v>
      </c>
      <c r="BC222">
        <f t="shared" si="7"/>
        <v>1</v>
      </c>
      <c r="BD222">
        <f t="shared" si="7"/>
        <v>0</v>
      </c>
      <c r="BE222">
        <f t="shared" si="7"/>
        <v>0</v>
      </c>
      <c r="BF222">
        <f t="shared" si="7"/>
        <v>12</v>
      </c>
      <c r="BG222">
        <f t="shared" si="7"/>
        <v>1</v>
      </c>
      <c r="BH222">
        <f t="shared" si="7"/>
        <v>0</v>
      </c>
      <c r="BI222">
        <f t="shared" si="7"/>
        <v>78</v>
      </c>
      <c r="BJ222">
        <f t="shared" si="7"/>
        <v>29</v>
      </c>
      <c r="BK222">
        <f t="shared" si="7"/>
        <v>0</v>
      </c>
      <c r="BL222">
        <f t="shared" si="7"/>
        <v>33</v>
      </c>
      <c r="BM222">
        <f t="shared" si="7"/>
        <v>6</v>
      </c>
      <c r="BN222">
        <f t="shared" si="7"/>
        <v>0</v>
      </c>
      <c r="BO222">
        <f t="shared" si="7"/>
        <v>197</v>
      </c>
      <c r="BP222">
        <f t="shared" si="7"/>
        <v>190</v>
      </c>
      <c r="BQ222">
        <f t="shared" si="7"/>
        <v>199</v>
      </c>
      <c r="BR222">
        <f t="shared" si="7"/>
        <v>198</v>
      </c>
      <c r="BS222">
        <f t="shared" si="7"/>
        <v>200</v>
      </c>
      <c r="BT222">
        <f t="shared" si="7"/>
        <v>199</v>
      </c>
      <c r="BV222">
        <f>COUNTIF(BV$19:BV$219,BV4)</f>
        <v>176</v>
      </c>
    </row>
    <row r="223" spans="1:75">
      <c r="H223">
        <f>COUNTIF(H$19:H$219,H5)-1</f>
        <v>20</v>
      </c>
      <c r="K223">
        <f t="shared" si="0"/>
        <v>25</v>
      </c>
      <c r="L223">
        <f t="shared" si="0"/>
        <v>2</v>
      </c>
      <c r="M223">
        <f t="shared" si="0"/>
        <v>2</v>
      </c>
      <c r="O223">
        <f>COUNTIF(O$19:O$219,O5)</f>
        <v>22</v>
      </c>
      <c r="P223" s="57">
        <f>COUNTIF(P$19:P$219,P5)</f>
        <v>2</v>
      </c>
      <c r="R223">
        <f>COUNTIF(R$19:R$219,R15)</f>
        <v>186</v>
      </c>
      <c r="U223">
        <f>COUNTIF(U$19:U$219,U5)</f>
        <v>166</v>
      </c>
      <c r="V223">
        <f>COUNTIF(V$19:V$219,V5)</f>
        <v>3</v>
      </c>
      <c r="W223">
        <f>COUNTIF(W$19:W$219,W5)</f>
        <v>29</v>
      </c>
      <c r="Y223">
        <f t="shared" ref="Y223:Z225" si="8">COUNTIF(Y$19:Y$219,Y5)</f>
        <v>10</v>
      </c>
      <c r="Z223">
        <f t="shared" si="8"/>
        <v>127</v>
      </c>
      <c r="AB223">
        <f>COUNTIF(AB$19:AB$219,AB5)</f>
        <v>21</v>
      </c>
      <c r="AC223">
        <f>COUNTIF(AC$19:AC$219,AC5)</f>
        <v>177</v>
      </c>
      <c r="AD223">
        <f>COUNTIF(AD$19:AD$219,AD5)</f>
        <v>173</v>
      </c>
      <c r="AE223">
        <f>COUNTIF(AE$19:AE$219,AE5)</f>
        <v>4</v>
      </c>
      <c r="AF223">
        <f>COUNTIF(AF$19:AF$219,AF5)</f>
        <v>3</v>
      </c>
      <c r="AH223">
        <f t="shared" ref="AH223:AM223" si="9">COUNTIF(AH$19:AH$219,AH5)</f>
        <v>0</v>
      </c>
      <c r="AI223">
        <f t="shared" si="9"/>
        <v>9</v>
      </c>
      <c r="AJ223">
        <f t="shared" si="9"/>
        <v>13</v>
      </c>
      <c r="AK223">
        <f t="shared" si="9"/>
        <v>8</v>
      </c>
      <c r="AL223">
        <f t="shared" si="9"/>
        <v>5</v>
      </c>
      <c r="AM223">
        <f t="shared" si="9"/>
        <v>4</v>
      </c>
      <c r="AP223" s="50" t="s">
        <v>14146</v>
      </c>
      <c r="AQ223">
        <f t="shared" ref="AQ223:AR232" si="10">COUNTIF(AQ$19:AQ$219,AQ5)</f>
        <v>0</v>
      </c>
      <c r="AR223">
        <f t="shared" si="10"/>
        <v>1</v>
      </c>
      <c r="AT223">
        <f t="shared" ref="AT223:AU229" si="11">COUNTIF(AT$19:AT$219,AT5)</f>
        <v>3</v>
      </c>
      <c r="AU223">
        <f t="shared" si="11"/>
        <v>3</v>
      </c>
      <c r="AW223">
        <f t="shared" ref="AW223:AX232" si="12">COUNTIF(AW$19:AW$219,AW5)</f>
        <v>1</v>
      </c>
      <c r="AX223">
        <f t="shared" si="12"/>
        <v>0</v>
      </c>
      <c r="AZ223">
        <f t="shared" ref="AZ223:AZ231" si="13">COUNTIF(AZ$19:AZ$219,AZ5)</f>
        <v>5</v>
      </c>
      <c r="BA223" s="50"/>
      <c r="BB223">
        <f t="shared" ref="BB223:BN223" si="14">COUNTIF(BB$19:BB$219,BB5)</f>
        <v>12</v>
      </c>
      <c r="BC223">
        <f t="shared" si="14"/>
        <v>8</v>
      </c>
      <c r="BD223">
        <f t="shared" si="14"/>
        <v>0</v>
      </c>
      <c r="BE223">
        <f t="shared" si="14"/>
        <v>0</v>
      </c>
      <c r="BF223">
        <f t="shared" si="14"/>
        <v>6</v>
      </c>
      <c r="BG223">
        <f t="shared" si="14"/>
        <v>4</v>
      </c>
      <c r="BH223">
        <f t="shared" si="14"/>
        <v>0</v>
      </c>
      <c r="BI223">
        <f t="shared" si="14"/>
        <v>1</v>
      </c>
      <c r="BJ223">
        <f t="shared" si="14"/>
        <v>0</v>
      </c>
      <c r="BK223">
        <f t="shared" si="14"/>
        <v>0</v>
      </c>
      <c r="BL223">
        <f t="shared" si="14"/>
        <v>24</v>
      </c>
      <c r="BM223">
        <f t="shared" si="14"/>
        <v>10</v>
      </c>
      <c r="BN223">
        <f t="shared" si="14"/>
        <v>0</v>
      </c>
    </row>
    <row r="224" spans="1:75">
      <c r="A224">
        <v>200</v>
      </c>
      <c r="H224">
        <f>COUNTIF(H$19:H$219,H6)-1</f>
        <v>7</v>
      </c>
      <c r="K224">
        <f t="shared" ref="K224:L231" si="15">COUNTIF(K$19:K$219,K6)</f>
        <v>24</v>
      </c>
      <c r="L224">
        <f t="shared" si="15"/>
        <v>59</v>
      </c>
      <c r="P224" s="57">
        <f>COUNTIF(P$19:P$219,P6)</f>
        <v>89</v>
      </c>
      <c r="U224">
        <f>COUNTIF(U$19:U$219,U6)</f>
        <v>0</v>
      </c>
      <c r="Y224">
        <f t="shared" si="8"/>
        <v>5</v>
      </c>
      <c r="Z224">
        <f t="shared" si="8"/>
        <v>3</v>
      </c>
      <c r="AE224">
        <f>COUNTIF(AE$19:AE$219,AE6)</f>
        <v>1</v>
      </c>
      <c r="AF224">
        <f>COUNTIF(AF$19:AF$219,AF6)</f>
        <v>2</v>
      </c>
      <c r="AJ224">
        <f>COUNTIF(AJ$19:AJ$219,AJ6)</f>
        <v>9</v>
      </c>
      <c r="AK224">
        <f>COUNTIF(AK$19:AK$219,AK6)</f>
        <v>7</v>
      </c>
      <c r="AL224">
        <f>COUNTIF(AL$19:AL$219,AL6)</f>
        <v>10</v>
      </c>
      <c r="AM224">
        <f>COUNTIF(AM$19:AM$219,AM6)</f>
        <v>4</v>
      </c>
      <c r="AP224" s="50" t="s">
        <v>14163</v>
      </c>
      <c r="AQ224">
        <f t="shared" si="10"/>
        <v>22</v>
      </c>
      <c r="AR224">
        <f t="shared" si="10"/>
        <v>22</v>
      </c>
      <c r="AT224">
        <f t="shared" si="11"/>
        <v>5</v>
      </c>
      <c r="AU224">
        <f t="shared" si="11"/>
        <v>3</v>
      </c>
      <c r="AW224">
        <f t="shared" si="12"/>
        <v>0</v>
      </c>
      <c r="AX224">
        <f t="shared" si="12"/>
        <v>11</v>
      </c>
      <c r="AZ224">
        <f t="shared" si="13"/>
        <v>3</v>
      </c>
      <c r="BA224" s="50"/>
      <c r="BB224">
        <f t="shared" ref="BB224:BN224" si="16">COUNTIF(BB$19:BB$219,BB6)</f>
        <v>0</v>
      </c>
      <c r="BC224">
        <f t="shared" si="16"/>
        <v>0</v>
      </c>
      <c r="BD224">
        <f t="shared" si="16"/>
        <v>0</v>
      </c>
      <c r="BE224">
        <f t="shared" si="16"/>
        <v>0</v>
      </c>
      <c r="BF224">
        <f t="shared" si="16"/>
        <v>12</v>
      </c>
      <c r="BG224">
        <f t="shared" si="16"/>
        <v>3</v>
      </c>
      <c r="BH224">
        <f t="shared" si="16"/>
        <v>0</v>
      </c>
      <c r="BI224">
        <f t="shared" si="16"/>
        <v>0</v>
      </c>
      <c r="BJ224">
        <f t="shared" si="16"/>
        <v>0</v>
      </c>
      <c r="BK224">
        <f t="shared" si="16"/>
        <v>0</v>
      </c>
      <c r="BL224">
        <f t="shared" si="16"/>
        <v>0</v>
      </c>
      <c r="BM224">
        <f t="shared" si="16"/>
        <v>0</v>
      </c>
      <c r="BN224">
        <f t="shared" si="16"/>
        <v>0</v>
      </c>
    </row>
    <row r="225" spans="1:74" ht="15.95">
      <c r="B225" s="90"/>
      <c r="H225">
        <f t="shared" ref="H225:H231" si="17">COUNTIF(H$19:H$219,H7)</f>
        <v>3</v>
      </c>
      <c r="K225">
        <f t="shared" si="15"/>
        <v>1</v>
      </c>
      <c r="L225">
        <f t="shared" si="15"/>
        <v>80</v>
      </c>
      <c r="P225" s="57">
        <f>COUNTIF(P$19:P$219,P7)</f>
        <v>8</v>
      </c>
      <c r="Y225">
        <f t="shared" si="8"/>
        <v>4</v>
      </c>
      <c r="Z225">
        <f t="shared" si="8"/>
        <v>4</v>
      </c>
      <c r="AE225">
        <f>COUNTIF(AE$19:AE$219,AE7)</f>
        <v>1</v>
      </c>
      <c r="AF225">
        <f>COUNTIF(AF$19:AF$219,AF7)</f>
        <v>6</v>
      </c>
      <c r="AK225">
        <f t="shared" ref="AK225:AM226" si="18">COUNTIF(AK$19:AK$219,AK7)</f>
        <v>2</v>
      </c>
      <c r="AL225">
        <f t="shared" si="18"/>
        <v>2</v>
      </c>
      <c r="AM225">
        <f t="shared" si="18"/>
        <v>0</v>
      </c>
      <c r="AP225" s="50" t="s">
        <v>14178</v>
      </c>
      <c r="AQ225">
        <f t="shared" si="10"/>
        <v>1</v>
      </c>
      <c r="AR225">
        <f t="shared" si="10"/>
        <v>1</v>
      </c>
      <c r="AT225">
        <f t="shared" si="11"/>
        <v>0</v>
      </c>
      <c r="AU225">
        <f t="shared" si="11"/>
        <v>0</v>
      </c>
      <c r="AW225">
        <f t="shared" si="12"/>
        <v>1</v>
      </c>
      <c r="AX225">
        <f t="shared" si="12"/>
        <v>0</v>
      </c>
      <c r="AZ225">
        <f t="shared" si="13"/>
        <v>6</v>
      </c>
      <c r="BA225" s="50"/>
      <c r="BB225">
        <f t="shared" ref="BB225:BN225" si="19">COUNTIF(BB$19:BB$219,BB7)</f>
        <v>0</v>
      </c>
      <c r="BC225">
        <f t="shared" si="19"/>
        <v>0</v>
      </c>
      <c r="BD225">
        <f t="shared" si="19"/>
        <v>2</v>
      </c>
      <c r="BE225">
        <f t="shared" si="19"/>
        <v>0</v>
      </c>
      <c r="BF225">
        <f t="shared" si="19"/>
        <v>131</v>
      </c>
      <c r="BG225">
        <f t="shared" si="19"/>
        <v>185</v>
      </c>
      <c r="BH225">
        <f t="shared" si="19"/>
        <v>198</v>
      </c>
      <c r="BI225">
        <f t="shared" si="19"/>
        <v>0</v>
      </c>
      <c r="BJ225">
        <f t="shared" si="19"/>
        <v>0</v>
      </c>
      <c r="BK225">
        <f t="shared" si="19"/>
        <v>0</v>
      </c>
      <c r="BL225">
        <f t="shared" si="19"/>
        <v>3</v>
      </c>
      <c r="BM225">
        <f t="shared" si="19"/>
        <v>1</v>
      </c>
      <c r="BN225">
        <f t="shared" si="19"/>
        <v>0</v>
      </c>
    </row>
    <row r="226" spans="1:74">
      <c r="A226" s="91">
        <f>A224/A222</f>
        <v>1</v>
      </c>
      <c r="H226">
        <f t="shared" si="17"/>
        <v>1</v>
      </c>
      <c r="K226">
        <f t="shared" si="15"/>
        <v>2</v>
      </c>
      <c r="L226">
        <f t="shared" si="15"/>
        <v>2</v>
      </c>
      <c r="P226" s="57">
        <f>COUNTIF(P$19:P$219,P8)</f>
        <v>26</v>
      </c>
      <c r="AF226">
        <f t="shared" ref="AF226:AF231" si="20">COUNTIF(AF$19:AF$219,AF8)</f>
        <v>8</v>
      </c>
      <c r="AK226">
        <f t="shared" si="18"/>
        <v>0</v>
      </c>
      <c r="AL226">
        <f t="shared" si="18"/>
        <v>23</v>
      </c>
      <c r="AM226">
        <f t="shared" si="18"/>
        <v>127</v>
      </c>
      <c r="AP226" s="50" t="s">
        <v>14189</v>
      </c>
      <c r="AQ226">
        <f t="shared" si="10"/>
        <v>4</v>
      </c>
      <c r="AR226">
        <f t="shared" si="10"/>
        <v>4</v>
      </c>
      <c r="AT226">
        <f t="shared" si="11"/>
        <v>2</v>
      </c>
      <c r="AU226">
        <f t="shared" si="11"/>
        <v>2</v>
      </c>
      <c r="AW226">
        <f t="shared" si="12"/>
        <v>0</v>
      </c>
      <c r="AX226">
        <f t="shared" si="12"/>
        <v>4</v>
      </c>
      <c r="AZ226">
        <f t="shared" si="13"/>
        <v>0</v>
      </c>
      <c r="BA226" s="50"/>
      <c r="BB226">
        <f t="shared" ref="BB226:BN226" si="21">COUNTIF(BB$19:BB$219,BB8)</f>
        <v>20</v>
      </c>
      <c r="BC226">
        <f t="shared" si="21"/>
        <v>40</v>
      </c>
      <c r="BD226">
        <f t="shared" si="21"/>
        <v>3</v>
      </c>
      <c r="BE226">
        <f t="shared" si="21"/>
        <v>2</v>
      </c>
      <c r="BF226">
        <f t="shared" si="21"/>
        <v>0</v>
      </c>
      <c r="BG226">
        <f t="shared" si="21"/>
        <v>0</v>
      </c>
      <c r="BH226">
        <f t="shared" si="21"/>
        <v>0</v>
      </c>
      <c r="BI226">
        <f t="shared" si="21"/>
        <v>0</v>
      </c>
      <c r="BJ226">
        <f t="shared" si="21"/>
        <v>171</v>
      </c>
      <c r="BK226">
        <f t="shared" si="21"/>
        <v>200</v>
      </c>
      <c r="BL226">
        <f t="shared" si="21"/>
        <v>2</v>
      </c>
      <c r="BM226">
        <f t="shared" si="21"/>
        <v>0</v>
      </c>
      <c r="BN226">
        <f t="shared" si="21"/>
        <v>0</v>
      </c>
    </row>
    <row r="227" spans="1:74">
      <c r="H227">
        <f t="shared" si="17"/>
        <v>0</v>
      </c>
      <c r="K227">
        <f t="shared" si="15"/>
        <v>0</v>
      </c>
      <c r="L227">
        <f t="shared" si="15"/>
        <v>3</v>
      </c>
      <c r="AF227">
        <f t="shared" si="20"/>
        <v>16</v>
      </c>
      <c r="AM227">
        <f>COUNTIF(AM$19:AM$219,AM9)</f>
        <v>3</v>
      </c>
      <c r="AP227" s="50" t="s">
        <v>14202</v>
      </c>
      <c r="AQ227">
        <f t="shared" si="10"/>
        <v>1</v>
      </c>
      <c r="AR227">
        <f t="shared" si="10"/>
        <v>1</v>
      </c>
      <c r="AT227">
        <f t="shared" si="11"/>
        <v>19</v>
      </c>
      <c r="AU227">
        <f t="shared" si="11"/>
        <v>21</v>
      </c>
      <c r="AW227">
        <f t="shared" si="12"/>
        <v>0</v>
      </c>
      <c r="AX227">
        <f t="shared" si="12"/>
        <v>1</v>
      </c>
      <c r="AZ227">
        <f t="shared" si="13"/>
        <v>0</v>
      </c>
      <c r="BA227" s="50"/>
      <c r="BB227">
        <f t="shared" ref="BB227:BH233" si="22">COUNTIF(BB$19:BB$219,BB9)</f>
        <v>0</v>
      </c>
      <c r="BC227">
        <f t="shared" si="22"/>
        <v>2</v>
      </c>
      <c r="BD227">
        <f t="shared" si="22"/>
        <v>0</v>
      </c>
      <c r="BE227">
        <f t="shared" si="22"/>
        <v>0</v>
      </c>
      <c r="BF227">
        <f t="shared" si="22"/>
        <v>2</v>
      </c>
      <c r="BG227">
        <f t="shared" si="22"/>
        <v>2</v>
      </c>
      <c r="BH227">
        <f t="shared" si="22"/>
        <v>1</v>
      </c>
      <c r="BL227">
        <f t="shared" ref="BL227:BN234" si="23">COUNTIF(BL$19:BL$219,BL9)</f>
        <v>14</v>
      </c>
      <c r="BM227">
        <f t="shared" si="23"/>
        <v>6</v>
      </c>
      <c r="BN227">
        <f t="shared" si="23"/>
        <v>0</v>
      </c>
    </row>
    <row r="228" spans="1:74">
      <c r="H228">
        <f t="shared" si="17"/>
        <v>0</v>
      </c>
      <c r="K228">
        <f t="shared" si="15"/>
        <v>1</v>
      </c>
      <c r="L228">
        <f t="shared" si="15"/>
        <v>1</v>
      </c>
      <c r="AF228">
        <f t="shared" si="20"/>
        <v>136</v>
      </c>
      <c r="AK228">
        <f>COUNTIF(AK$19:AK$219,AK10)</f>
        <v>0</v>
      </c>
      <c r="AL228">
        <f>COUNTIF(AL$19:AL$219,AL10)</f>
        <v>8</v>
      </c>
      <c r="AP228" s="50" t="s">
        <v>14213</v>
      </c>
      <c r="AQ228">
        <f t="shared" si="10"/>
        <v>3</v>
      </c>
      <c r="AR228">
        <f t="shared" si="10"/>
        <v>4</v>
      </c>
      <c r="AT228">
        <f t="shared" si="11"/>
        <v>0</v>
      </c>
      <c r="AU228">
        <f t="shared" si="11"/>
        <v>0</v>
      </c>
      <c r="AW228">
        <f t="shared" si="12"/>
        <v>27</v>
      </c>
      <c r="AX228">
        <f t="shared" si="12"/>
        <v>73</v>
      </c>
      <c r="AZ228">
        <f t="shared" si="13"/>
        <v>40</v>
      </c>
      <c r="BA228" s="50"/>
      <c r="BB228">
        <f t="shared" si="22"/>
        <v>0</v>
      </c>
      <c r="BC228">
        <f t="shared" si="22"/>
        <v>147</v>
      </c>
      <c r="BD228">
        <f t="shared" si="22"/>
        <v>194</v>
      </c>
      <c r="BE228">
        <f t="shared" si="22"/>
        <v>198</v>
      </c>
      <c r="BF228">
        <f t="shared" si="22"/>
        <v>1</v>
      </c>
      <c r="BG228">
        <f t="shared" si="22"/>
        <v>0</v>
      </c>
      <c r="BH228">
        <f t="shared" si="22"/>
        <v>0</v>
      </c>
      <c r="BL228">
        <f t="shared" si="23"/>
        <v>0</v>
      </c>
      <c r="BM228">
        <f t="shared" si="23"/>
        <v>0</v>
      </c>
      <c r="BN228">
        <f t="shared" si="23"/>
        <v>0</v>
      </c>
    </row>
    <row r="229" spans="1:74">
      <c r="H229">
        <f t="shared" si="17"/>
        <v>0</v>
      </c>
      <c r="K229">
        <f t="shared" si="15"/>
        <v>0</v>
      </c>
      <c r="L229">
        <f t="shared" si="15"/>
        <v>1</v>
      </c>
      <c r="AF229">
        <f t="shared" si="20"/>
        <v>3</v>
      </c>
      <c r="AK229">
        <f>COUNTIF(AK$19:AK$219,AK11)</f>
        <v>4</v>
      </c>
      <c r="AL229">
        <f>COUNTIF(AL$19:AL$219,AL11)</f>
        <v>20</v>
      </c>
      <c r="AM229">
        <f>COUNTIF(AM$19:AM$219,AM11)</f>
        <v>3</v>
      </c>
      <c r="AP229" s="50" t="s">
        <v>14221</v>
      </c>
      <c r="AQ229">
        <f t="shared" si="10"/>
        <v>5</v>
      </c>
      <c r="AR229">
        <f t="shared" si="10"/>
        <v>4</v>
      </c>
      <c r="AT229">
        <f t="shared" si="11"/>
        <v>10</v>
      </c>
      <c r="AU229">
        <f t="shared" si="11"/>
        <v>10</v>
      </c>
      <c r="AW229">
        <f t="shared" si="12"/>
        <v>1</v>
      </c>
      <c r="AX229">
        <f t="shared" si="12"/>
        <v>1</v>
      </c>
      <c r="AZ229">
        <f t="shared" si="13"/>
        <v>0</v>
      </c>
      <c r="BA229" s="50"/>
      <c r="BB229">
        <f t="shared" si="22"/>
        <v>0</v>
      </c>
      <c r="BC229">
        <f t="shared" si="22"/>
        <v>0</v>
      </c>
      <c r="BD229">
        <f t="shared" si="22"/>
        <v>0</v>
      </c>
      <c r="BE229">
        <f t="shared" si="22"/>
        <v>0</v>
      </c>
      <c r="BF229">
        <f t="shared" si="22"/>
        <v>2</v>
      </c>
      <c r="BG229">
        <f t="shared" si="22"/>
        <v>0</v>
      </c>
      <c r="BH229">
        <f t="shared" si="22"/>
        <v>0</v>
      </c>
      <c r="BL229">
        <f t="shared" si="23"/>
        <v>7</v>
      </c>
      <c r="BM229">
        <f t="shared" si="23"/>
        <v>28</v>
      </c>
      <c r="BN229">
        <f t="shared" si="23"/>
        <v>5</v>
      </c>
    </row>
    <row r="230" spans="1:74">
      <c r="H230">
        <f t="shared" si="17"/>
        <v>0</v>
      </c>
      <c r="K230">
        <f t="shared" si="15"/>
        <v>1</v>
      </c>
      <c r="L230">
        <f t="shared" si="15"/>
        <v>2</v>
      </c>
      <c r="AF230">
        <f t="shared" si="20"/>
        <v>2</v>
      </c>
      <c r="AP230" s="50" t="s">
        <v>14229</v>
      </c>
      <c r="AQ230">
        <f t="shared" si="10"/>
        <v>8</v>
      </c>
      <c r="AR230">
        <f t="shared" si="10"/>
        <v>8</v>
      </c>
      <c r="AW230">
        <f t="shared" si="12"/>
        <v>2</v>
      </c>
      <c r="AX230">
        <f t="shared" si="12"/>
        <v>2</v>
      </c>
      <c r="AZ230">
        <f t="shared" si="13"/>
        <v>1</v>
      </c>
      <c r="BA230" s="50"/>
      <c r="BB230">
        <f t="shared" si="22"/>
        <v>1</v>
      </c>
      <c r="BC230">
        <f t="shared" si="22"/>
        <v>0</v>
      </c>
      <c r="BD230">
        <f t="shared" si="22"/>
        <v>0</v>
      </c>
      <c r="BE230">
        <f t="shared" si="22"/>
        <v>0</v>
      </c>
      <c r="BF230">
        <f t="shared" si="22"/>
        <v>1</v>
      </c>
      <c r="BG230">
        <f t="shared" si="22"/>
        <v>0</v>
      </c>
      <c r="BH230">
        <f t="shared" si="22"/>
        <v>0</v>
      </c>
      <c r="BL230">
        <f t="shared" si="23"/>
        <v>2</v>
      </c>
      <c r="BM230">
        <f t="shared" si="23"/>
        <v>3</v>
      </c>
      <c r="BN230">
        <f t="shared" si="23"/>
        <v>0</v>
      </c>
    </row>
    <row r="231" spans="1:74">
      <c r="H231">
        <f t="shared" si="17"/>
        <v>0</v>
      </c>
      <c r="K231">
        <f t="shared" si="15"/>
        <v>0</v>
      </c>
      <c r="L231">
        <f t="shared" si="15"/>
        <v>1</v>
      </c>
      <c r="AF231">
        <f t="shared" si="20"/>
        <v>3</v>
      </c>
      <c r="AP231" s="50" t="s">
        <v>14238</v>
      </c>
      <c r="AQ231">
        <f t="shared" si="10"/>
        <v>5</v>
      </c>
      <c r="AR231">
        <f t="shared" si="10"/>
        <v>2</v>
      </c>
      <c r="AS231">
        <f>COUNTIF(AS$19:AS$219,AS13)</f>
        <v>3</v>
      </c>
      <c r="AW231">
        <f t="shared" si="12"/>
        <v>6</v>
      </c>
      <c r="AX231">
        <f t="shared" si="12"/>
        <v>4</v>
      </c>
      <c r="AY231">
        <f>COUNTIF(AY$19:AY$219,AY13)</f>
        <v>22</v>
      </c>
      <c r="AZ231">
        <f t="shared" si="13"/>
        <v>3</v>
      </c>
      <c r="BA231" s="50"/>
      <c r="BB231">
        <f t="shared" si="22"/>
        <v>0</v>
      </c>
      <c r="BC231">
        <f t="shared" si="22"/>
        <v>0</v>
      </c>
      <c r="BD231">
        <f t="shared" si="22"/>
        <v>0</v>
      </c>
      <c r="BE231">
        <f t="shared" si="22"/>
        <v>0</v>
      </c>
      <c r="BF231">
        <f t="shared" si="22"/>
        <v>1</v>
      </c>
      <c r="BG231">
        <f t="shared" si="22"/>
        <v>1</v>
      </c>
      <c r="BH231">
        <f t="shared" si="22"/>
        <v>0</v>
      </c>
      <c r="BL231">
        <f t="shared" si="23"/>
        <v>67</v>
      </c>
      <c r="BM231">
        <f t="shared" si="23"/>
        <v>0</v>
      </c>
      <c r="BN231">
        <f t="shared" si="23"/>
        <v>0</v>
      </c>
    </row>
    <row r="232" spans="1:74">
      <c r="H232"/>
      <c r="L232">
        <f>COUNTIF(L$19:L$219,L14)</f>
        <v>1</v>
      </c>
      <c r="AP232" s="50" t="s">
        <v>14244</v>
      </c>
      <c r="AQ232">
        <f t="shared" si="10"/>
        <v>2</v>
      </c>
      <c r="AR232">
        <f t="shared" si="10"/>
        <v>2</v>
      </c>
      <c r="AW232">
        <f t="shared" si="12"/>
        <v>0</v>
      </c>
      <c r="AX232">
        <f t="shared" si="12"/>
        <v>1</v>
      </c>
      <c r="BB232">
        <f t="shared" si="22"/>
        <v>0</v>
      </c>
      <c r="BC232">
        <f t="shared" si="22"/>
        <v>1</v>
      </c>
      <c r="BD232">
        <f t="shared" si="22"/>
        <v>1</v>
      </c>
      <c r="BE232">
        <f t="shared" si="22"/>
        <v>0</v>
      </c>
      <c r="BF232">
        <f t="shared" si="22"/>
        <v>1</v>
      </c>
      <c r="BG232">
        <f t="shared" si="22"/>
        <v>1</v>
      </c>
      <c r="BH232">
        <f t="shared" si="22"/>
        <v>0</v>
      </c>
      <c r="BL232">
        <f t="shared" si="23"/>
        <v>0</v>
      </c>
      <c r="BM232">
        <f t="shared" si="23"/>
        <v>140</v>
      </c>
      <c r="BN232">
        <f t="shared" si="23"/>
        <v>195</v>
      </c>
    </row>
    <row r="233" spans="1:74">
      <c r="H233"/>
      <c r="L233">
        <f>COUNTIF(L$19:L$219,L15)</f>
        <v>0</v>
      </c>
      <c r="BB233">
        <f t="shared" si="22"/>
        <v>0</v>
      </c>
      <c r="BC233">
        <f t="shared" si="22"/>
        <v>0</v>
      </c>
      <c r="BD233">
        <f t="shared" si="22"/>
        <v>0</v>
      </c>
      <c r="BE233">
        <f t="shared" si="22"/>
        <v>0</v>
      </c>
      <c r="BF233">
        <f t="shared" si="22"/>
        <v>0</v>
      </c>
      <c r="BG233">
        <f t="shared" si="22"/>
        <v>0</v>
      </c>
      <c r="BH233">
        <f t="shared" si="22"/>
        <v>1</v>
      </c>
      <c r="BL233">
        <f t="shared" si="23"/>
        <v>3</v>
      </c>
      <c r="BM233">
        <f t="shared" si="23"/>
        <v>0</v>
      </c>
      <c r="BN233">
        <f t="shared" si="23"/>
        <v>0</v>
      </c>
    </row>
    <row r="234" spans="1:74">
      <c r="H234"/>
      <c r="I234" s="92">
        <f>AVERAGEIF(O19:O218,O4,I19:J218)</f>
        <v>8.7704918032786878</v>
      </c>
      <c r="J234" s="93">
        <f>AVERAGE(I146,I125,I103,I24)</f>
        <v>3.5</v>
      </c>
      <c r="M234">
        <f>COUNTIF(M$19:M$219,M15)</f>
        <v>149</v>
      </c>
      <c r="AB234">
        <f>COUNTIF(AB$19:AB$219,AB15)</f>
        <v>0</v>
      </c>
      <c r="AT234">
        <f>COUNTIF(AT$19:AT$219,AT15)</f>
        <v>150</v>
      </c>
      <c r="AU234">
        <f>COUNTIF(AU$19:AU$219,AU15)</f>
        <v>150</v>
      </c>
      <c r="AV234">
        <f>COUNTIF(AV$19:AV$219,AV15)</f>
        <v>158</v>
      </c>
      <c r="BB234"/>
      <c r="BL234">
        <f t="shared" si="23"/>
        <v>2</v>
      </c>
      <c r="BM234">
        <f t="shared" si="23"/>
        <v>0</v>
      </c>
      <c r="BN234">
        <f t="shared" si="23"/>
        <v>0</v>
      </c>
    </row>
    <row r="235" spans="1:74">
      <c r="H235"/>
      <c r="I235" s="92">
        <f t="array" ref="I235">STDEV(IF(O19:O218=O4,I19:J218))</f>
        <v>6.8602329675496945</v>
      </c>
      <c r="J235" s="93">
        <f>STDEV(I146,I125,I103,I24)</f>
        <v>1.2909944487358056</v>
      </c>
      <c r="BB235"/>
    </row>
    <row r="236" spans="1:74">
      <c r="H236"/>
      <c r="L236">
        <f>COUNTIF(L$19:L$219,L17)</f>
        <v>1</v>
      </c>
      <c r="M236">
        <f>COUNTIF(M$19:M$219,M17)</f>
        <v>0</v>
      </c>
      <c r="O236">
        <f t="shared" ref="O236:AF236" si="24">COUNTIF(O$19:O$219,O17)</f>
        <v>2</v>
      </c>
      <c r="P236" s="57">
        <f t="shared" si="24"/>
        <v>0</v>
      </c>
      <c r="Q236">
        <f t="shared" si="24"/>
        <v>2</v>
      </c>
      <c r="R236">
        <f t="shared" si="24"/>
        <v>0</v>
      </c>
      <c r="S236">
        <f t="shared" si="24"/>
        <v>0</v>
      </c>
      <c r="T236">
        <f t="shared" si="24"/>
        <v>0</v>
      </c>
      <c r="U236">
        <f t="shared" si="24"/>
        <v>0</v>
      </c>
      <c r="V236">
        <f t="shared" si="24"/>
        <v>3</v>
      </c>
      <c r="W236">
        <f t="shared" si="24"/>
        <v>0</v>
      </c>
      <c r="X236">
        <f t="shared" si="24"/>
        <v>0</v>
      </c>
      <c r="Y236">
        <f t="shared" si="24"/>
        <v>1</v>
      </c>
      <c r="Z236">
        <f t="shared" si="24"/>
        <v>2</v>
      </c>
      <c r="AA236">
        <f t="shared" si="24"/>
        <v>0</v>
      </c>
      <c r="AB236">
        <f t="shared" si="24"/>
        <v>0</v>
      </c>
      <c r="AC236">
        <f t="shared" si="24"/>
        <v>0</v>
      </c>
      <c r="AD236">
        <f t="shared" si="24"/>
        <v>0</v>
      </c>
      <c r="AE236">
        <f t="shared" si="24"/>
        <v>0</v>
      </c>
      <c r="AF236">
        <f t="shared" si="24"/>
        <v>0</v>
      </c>
      <c r="AH236">
        <f t="shared" ref="AH236:AO236" si="25">COUNTIF(AH$19:AH$219,AH17)</f>
        <v>0</v>
      </c>
      <c r="AI236">
        <f t="shared" si="25"/>
        <v>0</v>
      </c>
      <c r="AJ236">
        <f t="shared" si="25"/>
        <v>0</v>
      </c>
      <c r="AK236">
        <f t="shared" si="25"/>
        <v>1</v>
      </c>
      <c r="AL236">
        <f t="shared" si="25"/>
        <v>1</v>
      </c>
      <c r="AM236">
        <f t="shared" si="25"/>
        <v>0</v>
      </c>
      <c r="AN236">
        <f t="shared" si="25"/>
        <v>0</v>
      </c>
      <c r="AO236">
        <f t="shared" si="25"/>
        <v>0</v>
      </c>
      <c r="AQ236">
        <f t="shared" ref="AQ236:AZ236" si="26">COUNTIF(AQ$19:AQ$219,AQ17)</f>
        <v>0</v>
      </c>
      <c r="AR236">
        <f t="shared" si="26"/>
        <v>0</v>
      </c>
      <c r="AS236">
        <f t="shared" si="26"/>
        <v>1</v>
      </c>
      <c r="AT236">
        <f t="shared" si="26"/>
        <v>1</v>
      </c>
      <c r="AU236">
        <f t="shared" si="26"/>
        <v>1</v>
      </c>
      <c r="AV236">
        <f t="shared" si="26"/>
        <v>0</v>
      </c>
      <c r="AW236">
        <f t="shared" si="26"/>
        <v>1</v>
      </c>
      <c r="AX236">
        <f t="shared" si="26"/>
        <v>1</v>
      </c>
      <c r="AY236">
        <f t="shared" si="26"/>
        <v>0</v>
      </c>
      <c r="AZ236">
        <f t="shared" si="26"/>
        <v>2</v>
      </c>
      <c r="BA236" t="s">
        <v>14516</v>
      </c>
      <c r="BB236">
        <f t="shared" ref="BB236:BT236" si="27">COUNTIF(BB$19:BB$219,BB17)</f>
        <v>0</v>
      </c>
      <c r="BC236">
        <f t="shared" si="27"/>
        <v>0</v>
      </c>
      <c r="BD236">
        <f t="shared" si="27"/>
        <v>0</v>
      </c>
      <c r="BE236">
        <f t="shared" si="27"/>
        <v>0</v>
      </c>
      <c r="BF236">
        <f t="shared" si="27"/>
        <v>0</v>
      </c>
      <c r="BG236">
        <f t="shared" si="27"/>
        <v>0</v>
      </c>
      <c r="BH236">
        <f t="shared" si="27"/>
        <v>0</v>
      </c>
      <c r="BI236">
        <f t="shared" si="27"/>
        <v>0</v>
      </c>
      <c r="BJ236">
        <f t="shared" si="27"/>
        <v>0</v>
      </c>
      <c r="BK236">
        <f t="shared" si="27"/>
        <v>0</v>
      </c>
      <c r="BL236">
        <f t="shared" si="27"/>
        <v>0</v>
      </c>
      <c r="BM236">
        <f t="shared" si="27"/>
        <v>0</v>
      </c>
      <c r="BN236">
        <f t="shared" si="27"/>
        <v>0</v>
      </c>
      <c r="BO236">
        <f t="shared" si="27"/>
        <v>0</v>
      </c>
      <c r="BP236">
        <f t="shared" si="27"/>
        <v>0</v>
      </c>
      <c r="BQ236">
        <f t="shared" si="27"/>
        <v>0</v>
      </c>
      <c r="BR236">
        <f t="shared" si="27"/>
        <v>0</v>
      </c>
      <c r="BS236">
        <f t="shared" si="27"/>
        <v>0</v>
      </c>
      <c r="BT236">
        <f t="shared" si="27"/>
        <v>0</v>
      </c>
      <c r="BV236">
        <f>COUNTIF(BV$19:BV$219,BV17)</f>
        <v>0</v>
      </c>
    </row>
    <row r="237" spans="1:74">
      <c r="H237"/>
      <c r="BB237"/>
    </row>
    <row r="238" spans="1:74">
      <c r="C238" t="s">
        <v>14517</v>
      </c>
      <c r="H238">
        <f>SUM(H221:H236)</f>
        <v>200</v>
      </c>
      <c r="K238">
        <f>SUM(K221:K236)</f>
        <v>200</v>
      </c>
      <c r="L238">
        <f>SUM(L221:L236)</f>
        <v>200</v>
      </c>
      <c r="M238">
        <f>SUM(M221:M236)</f>
        <v>200</v>
      </c>
      <c r="O238">
        <f t="shared" ref="O238:AF238" si="28">SUM(O221:O236)</f>
        <v>200</v>
      </c>
      <c r="P238" s="57">
        <f t="shared" si="28"/>
        <v>200</v>
      </c>
      <c r="Q238">
        <f t="shared" si="28"/>
        <v>200</v>
      </c>
      <c r="R238">
        <f t="shared" si="28"/>
        <v>200</v>
      </c>
      <c r="S238">
        <f t="shared" si="28"/>
        <v>200</v>
      </c>
      <c r="T238">
        <f t="shared" si="28"/>
        <v>200</v>
      </c>
      <c r="U238">
        <f t="shared" si="28"/>
        <v>200</v>
      </c>
      <c r="V238">
        <f t="shared" si="28"/>
        <v>200</v>
      </c>
      <c r="W238">
        <f t="shared" si="28"/>
        <v>200</v>
      </c>
      <c r="X238">
        <f t="shared" si="28"/>
        <v>200</v>
      </c>
      <c r="Y238">
        <f t="shared" si="28"/>
        <v>200</v>
      </c>
      <c r="Z238">
        <f t="shared" si="28"/>
        <v>200</v>
      </c>
      <c r="AA238">
        <f t="shared" si="28"/>
        <v>200</v>
      </c>
      <c r="AB238">
        <f t="shared" si="28"/>
        <v>200</v>
      </c>
      <c r="AC238">
        <f t="shared" si="28"/>
        <v>200</v>
      </c>
      <c r="AD238">
        <f t="shared" si="28"/>
        <v>200</v>
      </c>
      <c r="AE238">
        <f t="shared" si="28"/>
        <v>200</v>
      </c>
      <c r="AF238">
        <f t="shared" si="28"/>
        <v>200</v>
      </c>
      <c r="AH238">
        <f t="shared" ref="AH238:AO238" si="29">SUM(AH221:AH236)</f>
        <v>200</v>
      </c>
      <c r="AI238">
        <f t="shared" si="29"/>
        <v>200</v>
      </c>
      <c r="AJ238">
        <f t="shared" si="29"/>
        <v>200</v>
      </c>
      <c r="AK238">
        <f t="shared" si="29"/>
        <v>200</v>
      </c>
      <c r="AL238">
        <f t="shared" si="29"/>
        <v>200</v>
      </c>
      <c r="AM238">
        <f t="shared" si="29"/>
        <v>200</v>
      </c>
      <c r="AN238">
        <f t="shared" si="29"/>
        <v>200</v>
      </c>
      <c r="AO238">
        <f t="shared" si="29"/>
        <v>200</v>
      </c>
      <c r="AQ238">
        <f t="shared" ref="AQ238:AZ238" si="30">SUM(AQ221:AQ236)</f>
        <v>200</v>
      </c>
      <c r="AR238">
        <f t="shared" si="30"/>
        <v>200</v>
      </c>
      <c r="AS238">
        <f t="shared" si="30"/>
        <v>200</v>
      </c>
      <c r="AT238">
        <f t="shared" si="30"/>
        <v>200</v>
      </c>
      <c r="AU238">
        <f t="shared" si="30"/>
        <v>200</v>
      </c>
      <c r="AV238">
        <f t="shared" si="30"/>
        <v>200</v>
      </c>
      <c r="AW238">
        <f t="shared" si="30"/>
        <v>200</v>
      </c>
      <c r="AX238">
        <f t="shared" si="30"/>
        <v>200</v>
      </c>
      <c r="AY238">
        <f t="shared" si="30"/>
        <v>200</v>
      </c>
      <c r="AZ238">
        <f t="shared" si="30"/>
        <v>200</v>
      </c>
      <c r="BB238">
        <f t="shared" ref="BB238:BK238" si="31">SUM(BB221:BB236)</f>
        <v>200</v>
      </c>
      <c r="BC238">
        <f t="shared" si="31"/>
        <v>200</v>
      </c>
      <c r="BD238">
        <f t="shared" si="31"/>
        <v>200</v>
      </c>
      <c r="BE238">
        <f t="shared" si="31"/>
        <v>200</v>
      </c>
      <c r="BF238">
        <f t="shared" si="31"/>
        <v>200</v>
      </c>
      <c r="BG238">
        <f t="shared" si="31"/>
        <v>200</v>
      </c>
      <c r="BH238">
        <f t="shared" si="31"/>
        <v>200</v>
      </c>
      <c r="BI238">
        <f t="shared" si="31"/>
        <v>200</v>
      </c>
      <c r="BJ238">
        <f t="shared" si="31"/>
        <v>200</v>
      </c>
      <c r="BK238">
        <f t="shared" si="31"/>
        <v>200</v>
      </c>
      <c r="BL238">
        <f>SUM(BL221:BL235)</f>
        <v>200</v>
      </c>
      <c r="BM238">
        <f>SUM(BM221:BM235)</f>
        <v>200</v>
      </c>
      <c r="BN238">
        <f>SUM(BN221:BN235)</f>
        <v>200</v>
      </c>
      <c r="BO238">
        <f t="shared" ref="BO238:BT238" si="32">SUM(BO221:BO236)</f>
        <v>200</v>
      </c>
      <c r="BP238">
        <f t="shared" si="32"/>
        <v>200</v>
      </c>
      <c r="BQ238">
        <f t="shared" si="32"/>
        <v>200</v>
      </c>
      <c r="BR238">
        <f t="shared" si="32"/>
        <v>200</v>
      </c>
      <c r="BS238">
        <f t="shared" si="32"/>
        <v>200</v>
      </c>
      <c r="BT238">
        <f t="shared" si="32"/>
        <v>200</v>
      </c>
      <c r="BV238">
        <f>SUM(BV221:BV236)</f>
        <v>200</v>
      </c>
    </row>
    <row r="239" spans="1:74">
      <c r="BB239"/>
    </row>
    <row r="240" spans="1:74">
      <c r="K240" s="50"/>
      <c r="L240">
        <f>L225+L224+L222</f>
        <v>177</v>
      </c>
      <c r="M240">
        <f>SUM(M221:M223)</f>
        <v>51</v>
      </c>
      <c r="O240">
        <f>(O221/$O$238)*100</f>
        <v>57.499999999999993</v>
      </c>
      <c r="P240" s="57">
        <f t="shared" ref="P240:P245" si="33">COUNTIFS(O$19:O$219,$O$3,P$19:P$219,P3)</f>
        <v>20</v>
      </c>
      <c r="Q240" t="s">
        <v>14518</v>
      </c>
      <c r="X240" s="89">
        <f>X221/A222</f>
        <v>0.20499999999999999</v>
      </c>
      <c r="Y240">
        <f>(SUM(Y222+Y223+Y236))/A222</f>
        <v>0.2</v>
      </c>
      <c r="Z240">
        <f>Z238-Z223</f>
        <v>73</v>
      </c>
      <c r="AF240">
        <f>(SUM(AF221:AF227,AF229:AF236))</f>
        <v>64</v>
      </c>
      <c r="AM240">
        <f>AM238-AM226</f>
        <v>73</v>
      </c>
      <c r="AT240">
        <f>AT221+AT223+AT224+AT226+AT236</f>
        <v>21</v>
      </c>
      <c r="AU240">
        <f>AU221+AU223+AU224+AU226+AU236</f>
        <v>19</v>
      </c>
      <c r="BA240" s="50"/>
      <c r="BB240">
        <f>SUM(BB242:BB246,BB250:BB253,BB248)</f>
        <v>196</v>
      </c>
      <c r="BF240">
        <f>SUM(BF242:BF252)</f>
        <v>86</v>
      </c>
      <c r="BL240">
        <f>SUM(BL242,BL243,BL244,BL246,BL255)</f>
        <v>128</v>
      </c>
      <c r="BM240">
        <f>BM238-BM232</f>
        <v>60</v>
      </c>
    </row>
    <row r="241" spans="8:65">
      <c r="I241" s="30">
        <f>MIN(I19:J218)</f>
        <v>2</v>
      </c>
      <c r="J241">
        <f>AVERAGE(I19:J218)</f>
        <v>7.9192825112107625</v>
      </c>
      <c r="K241" s="50"/>
      <c r="L241">
        <f>L240/L238</f>
        <v>0.88500000000000001</v>
      </c>
      <c r="O241" s="93">
        <f>(O222/$O$238)*100</f>
        <v>30.5</v>
      </c>
      <c r="P241" s="57">
        <f t="shared" si="33"/>
        <v>35</v>
      </c>
      <c r="Q241" t="s">
        <v>14519</v>
      </c>
      <c r="X241" s="89">
        <f>X222/A222</f>
        <v>0.79500000000000004</v>
      </c>
      <c r="AB241">
        <f>COUNTIFS(AB243:AB439,"=1",AC243:AC439,"=1")</f>
        <v>44</v>
      </c>
      <c r="BA241" s="50"/>
      <c r="BB241"/>
      <c r="BD241" s="50"/>
      <c r="BE241" s="50"/>
    </row>
    <row r="242" spans="8:65" ht="15.95">
      <c r="I242" s="30">
        <f>MAX(I19:J218)</f>
        <v>62</v>
      </c>
      <c r="J242">
        <f>STDEV(I19:J218)</f>
        <v>6.9776177189955391</v>
      </c>
      <c r="K242" s="50"/>
      <c r="O242">
        <f>(O223/$O$238)*100</f>
        <v>11</v>
      </c>
      <c r="P242" s="57">
        <f t="shared" si="33"/>
        <v>2</v>
      </c>
      <c r="Q242" t="s">
        <v>14520</v>
      </c>
      <c r="AF242" s="94" t="s">
        <v>14521</v>
      </c>
      <c r="AG242">
        <v>16</v>
      </c>
      <c r="AJ242" s="50" t="s">
        <v>14099</v>
      </c>
      <c r="AK242" s="35">
        <v>151</v>
      </c>
      <c r="AL242" s="35">
        <v>106</v>
      </c>
      <c r="AT242">
        <f>AT234+AT229+AT227</f>
        <v>179</v>
      </c>
      <c r="AU242">
        <f>AU234+AU229+AU227</f>
        <v>181</v>
      </c>
      <c r="BA242" s="50"/>
      <c r="BB242">
        <f>SUM(BB221:BE221)</f>
        <v>168</v>
      </c>
      <c r="BC242" s="43" t="s">
        <v>14104</v>
      </c>
      <c r="BD242" s="50"/>
      <c r="BE242" s="50"/>
      <c r="BF242">
        <f>SUM(BF221:BH221)</f>
        <v>34</v>
      </c>
      <c r="BG242" s="50" t="s">
        <v>14105</v>
      </c>
      <c r="BH242" s="95" t="s">
        <v>14522</v>
      </c>
      <c r="BI242">
        <f>BI221-BJ222</f>
        <v>92</v>
      </c>
      <c r="BL242">
        <f>SUM(BL221:BN221)</f>
        <v>49</v>
      </c>
      <c r="BM242" s="95" t="s">
        <v>14523</v>
      </c>
    </row>
    <row r="243" spans="8:65" ht="15.95">
      <c r="J243" s="30">
        <f>MODE(I19:J199)</f>
        <v>4</v>
      </c>
      <c r="K243" s="50"/>
      <c r="L243">
        <f>SUM(L221,L222,L223,L232,L236)</f>
        <v>51</v>
      </c>
      <c r="O243" s="93">
        <f>(O236/$O$238)*100</f>
        <v>1</v>
      </c>
      <c r="P243" s="57">
        <f t="shared" si="33"/>
        <v>26</v>
      </c>
      <c r="Q243" t="s">
        <v>14524</v>
      </c>
      <c r="Y243">
        <f>SUM(Y222:Y236)</f>
        <v>49</v>
      </c>
      <c r="AB243">
        <f t="shared" ref="AB243:AB274" si="34">IF(AB19=$AB$3,1,0)</f>
        <v>0</v>
      </c>
      <c r="AC243">
        <f t="shared" ref="AC243:AC274" si="35">IF(AF19=$AF$10,0,1)</f>
        <v>0</v>
      </c>
      <c r="AF243" s="96" t="s">
        <v>14525</v>
      </c>
      <c r="AG243">
        <v>14</v>
      </c>
      <c r="AJ243" s="50" t="s">
        <v>14124</v>
      </c>
      <c r="AK243" s="35">
        <v>27</v>
      </c>
      <c r="AL243" s="35">
        <v>26</v>
      </c>
      <c r="AX243" s="50"/>
      <c r="AY243" s="50"/>
      <c r="BA243" s="50"/>
      <c r="BB243">
        <f>SUM(BB222:BE222)</f>
        <v>1</v>
      </c>
      <c r="BC243" s="50" t="s">
        <v>14129</v>
      </c>
      <c r="BD243" s="50"/>
      <c r="BE243" s="50"/>
      <c r="BF243">
        <f>SUM(BF222:BH222)</f>
        <v>13</v>
      </c>
      <c r="BG243" s="50" t="s">
        <v>14130</v>
      </c>
      <c r="BH243" s="95" t="s">
        <v>14526</v>
      </c>
      <c r="BI243">
        <f>BI222</f>
        <v>78</v>
      </c>
      <c r="BL243">
        <f>SUM(BL222:BN222)</f>
        <v>39</v>
      </c>
      <c r="BM243" s="95" t="s">
        <v>14527</v>
      </c>
    </row>
    <row r="244" spans="8:65" ht="15.95">
      <c r="K244" s="50"/>
      <c r="L244">
        <f>L238-L243</f>
        <v>149</v>
      </c>
      <c r="P244" s="57">
        <f t="shared" si="33"/>
        <v>7</v>
      </c>
      <c r="Q244" t="s">
        <v>14528</v>
      </c>
      <c r="AB244">
        <f t="shared" si="34"/>
        <v>0</v>
      </c>
      <c r="AC244">
        <f t="shared" si="35"/>
        <v>0</v>
      </c>
      <c r="AF244" s="97" t="s">
        <v>14529</v>
      </c>
      <c r="AG244">
        <v>8</v>
      </c>
      <c r="AJ244" s="50" t="s">
        <v>14145</v>
      </c>
      <c r="AK244" s="98">
        <v>8</v>
      </c>
      <c r="AL244" s="35">
        <v>5</v>
      </c>
      <c r="AP244" s="95" t="s">
        <v>14530</v>
      </c>
      <c r="AQ244">
        <f>AQ221</f>
        <v>137</v>
      </c>
      <c r="AR244">
        <f>AR221</f>
        <v>151</v>
      </c>
      <c r="AT244" s="50"/>
      <c r="AV244" s="99" t="s">
        <v>14531</v>
      </c>
      <c r="AW244">
        <f>AW221</f>
        <v>145</v>
      </c>
      <c r="AX244">
        <f>AX221</f>
        <v>79</v>
      </c>
      <c r="AY244" s="95" t="s">
        <v>14532</v>
      </c>
      <c r="AZ244">
        <f>AZ221</f>
        <v>122</v>
      </c>
      <c r="BB244">
        <f>SUM(BB223:BE223)</f>
        <v>20</v>
      </c>
      <c r="BC244" s="50" t="s">
        <v>14150</v>
      </c>
      <c r="BD244" s="50"/>
      <c r="BE244" s="50"/>
      <c r="BF244">
        <f>SUM(BF223:BH223)</f>
        <v>10</v>
      </c>
      <c r="BG244" s="50" t="s">
        <v>14151</v>
      </c>
      <c r="BH244" t="s">
        <v>14533</v>
      </c>
      <c r="BI244">
        <f>BJ222</f>
        <v>29</v>
      </c>
      <c r="BL244">
        <f>SUM(BL223:BN223)</f>
        <v>34</v>
      </c>
      <c r="BM244" s="95" t="s">
        <v>14534</v>
      </c>
    </row>
    <row r="245" spans="8:65" ht="15.95">
      <c r="K245" s="50"/>
      <c r="L245">
        <f>L243/L238</f>
        <v>0.255</v>
      </c>
      <c r="P245" s="57">
        <f t="shared" si="33"/>
        <v>25</v>
      </c>
      <c r="Q245" t="s">
        <v>14535</v>
      </c>
      <c r="AB245">
        <f t="shared" si="34"/>
        <v>0</v>
      </c>
      <c r="AC245">
        <f t="shared" si="35"/>
        <v>0</v>
      </c>
      <c r="AF245" s="96" t="s">
        <v>14278</v>
      </c>
      <c r="AG245">
        <v>7</v>
      </c>
      <c r="AJ245" s="50" t="s">
        <v>14162</v>
      </c>
      <c r="AK245" s="98">
        <v>7</v>
      </c>
      <c r="AL245" s="35">
        <v>10</v>
      </c>
      <c r="AM245" s="95"/>
      <c r="AP245" s="95" t="s">
        <v>14536</v>
      </c>
      <c r="AQ245">
        <f>AQ224</f>
        <v>22</v>
      </c>
      <c r="AR245">
        <f>AR224</f>
        <v>22</v>
      </c>
      <c r="AT245" s="50"/>
      <c r="AV245" s="99" t="s">
        <v>14537</v>
      </c>
      <c r="AW245">
        <f>AW228</f>
        <v>27</v>
      </c>
      <c r="AX245">
        <f>AX228</f>
        <v>73</v>
      </c>
      <c r="AY245" s="95" t="s">
        <v>14537</v>
      </c>
      <c r="AZ245">
        <f>AZ228</f>
        <v>40</v>
      </c>
      <c r="BB245"/>
      <c r="BC245" s="50"/>
      <c r="BD245" s="50"/>
      <c r="BE245" s="50"/>
      <c r="BF245">
        <f>SUM(BF224:BH224)</f>
        <v>15</v>
      </c>
      <c r="BG245" s="50" t="s">
        <v>14167</v>
      </c>
      <c r="BH245" s="95" t="s">
        <v>14538</v>
      </c>
      <c r="BI245">
        <f>SUM(BI223:BK223)</f>
        <v>1</v>
      </c>
      <c r="BM245" s="50"/>
    </row>
    <row r="246" spans="8:65" ht="15.95">
      <c r="K246" s="50"/>
      <c r="L246">
        <f>L244/L238</f>
        <v>0.745</v>
      </c>
      <c r="U246" s="89"/>
      <c r="AB246">
        <f t="shared" si="34"/>
        <v>1</v>
      </c>
      <c r="AC246">
        <f t="shared" si="35"/>
        <v>0</v>
      </c>
      <c r="AF246" s="96" t="s">
        <v>14539</v>
      </c>
      <c r="AG246">
        <v>6</v>
      </c>
      <c r="AJ246" s="50" t="s">
        <v>14220</v>
      </c>
      <c r="AK246" s="35">
        <v>4</v>
      </c>
      <c r="AL246" s="35">
        <v>20</v>
      </c>
      <c r="AM246" s="95"/>
      <c r="AP246" s="95" t="s">
        <v>14540</v>
      </c>
      <c r="AQ246">
        <f>AQ222</f>
        <v>12</v>
      </c>
      <c r="AR246">
        <f>AR222</f>
        <v>0</v>
      </c>
      <c r="AV246" s="99" t="s">
        <v>14541</v>
      </c>
      <c r="AW246">
        <f>AW222</f>
        <v>16</v>
      </c>
      <c r="AX246">
        <f>AX222</f>
        <v>23</v>
      </c>
      <c r="AY246" t="s">
        <v>14542</v>
      </c>
      <c r="AZ246">
        <f>AZ222</f>
        <v>18</v>
      </c>
      <c r="BB246">
        <f>SUM(BB225:BE225)</f>
        <v>2</v>
      </c>
      <c r="BC246" s="50" t="s">
        <v>14181</v>
      </c>
      <c r="BD246" s="43"/>
      <c r="BE246" s="43"/>
      <c r="BF246">
        <f t="shared" ref="BF246:BF252" si="36">SUM(BF227:BH227)</f>
        <v>5</v>
      </c>
      <c r="BG246" s="50" t="s">
        <v>14207</v>
      </c>
      <c r="BL246">
        <f t="shared" ref="BL246:BL252" si="37">SUM(BL225:BN225)</f>
        <v>4</v>
      </c>
      <c r="BM246" s="95" t="s">
        <v>14543</v>
      </c>
    </row>
    <row r="247" spans="8:65" ht="15.95">
      <c r="K247" s="50"/>
      <c r="P247" s="57">
        <f>SUM(P240:P245)</f>
        <v>115</v>
      </c>
      <c r="AB247">
        <f t="shared" si="34"/>
        <v>0</v>
      </c>
      <c r="AC247">
        <f t="shared" si="35"/>
        <v>0</v>
      </c>
      <c r="AF247" s="96" t="s">
        <v>14544</v>
      </c>
      <c r="AG247">
        <v>3</v>
      </c>
      <c r="AJ247" s="50" t="s">
        <v>14177</v>
      </c>
      <c r="AK247" s="35">
        <v>2</v>
      </c>
      <c r="AL247" s="35">
        <v>2</v>
      </c>
      <c r="AP247" s="95" t="s">
        <v>14545</v>
      </c>
      <c r="AQ247">
        <f>AQ230</f>
        <v>8</v>
      </c>
      <c r="AR247">
        <f>AR230</f>
        <v>8</v>
      </c>
      <c r="AV247" s="99" t="s">
        <v>14546</v>
      </c>
      <c r="AW247">
        <f>AW231</f>
        <v>6</v>
      </c>
      <c r="AX247">
        <f>AX231</f>
        <v>4</v>
      </c>
      <c r="AY247" s="95" t="s">
        <v>14547</v>
      </c>
      <c r="AZ247">
        <f>AZ225</f>
        <v>6</v>
      </c>
      <c r="BB247">
        <f>SUM(BB226:BE226)</f>
        <v>65</v>
      </c>
      <c r="BC247" s="50" t="s">
        <v>14193</v>
      </c>
      <c r="BD247" s="50"/>
      <c r="BE247" s="50"/>
      <c r="BF247">
        <f t="shared" si="36"/>
        <v>1</v>
      </c>
      <c r="BG247" s="50" t="s">
        <v>14216</v>
      </c>
      <c r="BI247">
        <f>SUM(BI242:BI245)</f>
        <v>200</v>
      </c>
      <c r="BL247">
        <f t="shared" si="37"/>
        <v>2</v>
      </c>
      <c r="BM247" s="95" t="s">
        <v>14548</v>
      </c>
    </row>
    <row r="248" spans="8:65" ht="15.95">
      <c r="H248">
        <f>COUNTIFS(H19:H218,"=A - 1",K19:K218,"=A - 1")</f>
        <v>73</v>
      </c>
      <c r="I248" s="50"/>
      <c r="K248" s="50"/>
      <c r="O248">
        <f>COUNTIFS(O19:O199,O3,P19:P199,P6)</f>
        <v>19</v>
      </c>
      <c r="AB248">
        <f t="shared" si="34"/>
        <v>0</v>
      </c>
      <c r="AC248">
        <f t="shared" si="35"/>
        <v>0</v>
      </c>
      <c r="AF248" s="97" t="s">
        <v>14540</v>
      </c>
      <c r="AG248">
        <v>3</v>
      </c>
      <c r="AJ248" s="50" t="s">
        <v>14254</v>
      </c>
      <c r="AK248" s="35">
        <v>1</v>
      </c>
      <c r="AL248" s="35">
        <v>1</v>
      </c>
      <c r="AP248" s="95" t="s">
        <v>14549</v>
      </c>
      <c r="AQ248">
        <f>AQ228</f>
        <v>3</v>
      </c>
      <c r="AR248">
        <f>AR228</f>
        <v>4</v>
      </c>
      <c r="AV248" s="99" t="s">
        <v>14550</v>
      </c>
      <c r="AW248">
        <f>AW230</f>
        <v>2</v>
      </c>
      <c r="AX248">
        <f>AX230</f>
        <v>2</v>
      </c>
      <c r="AY248" s="95" t="s">
        <v>14551</v>
      </c>
      <c r="AZ248">
        <f>AZ223</f>
        <v>5</v>
      </c>
      <c r="BB248">
        <f>SUM(BB227:BE227)</f>
        <v>2</v>
      </c>
      <c r="BC248" s="50" t="s">
        <v>14206</v>
      </c>
      <c r="BD248" s="50"/>
      <c r="BE248" s="50"/>
      <c r="BF248">
        <f t="shared" si="36"/>
        <v>2</v>
      </c>
      <c r="BG248" s="50" t="s">
        <v>14224</v>
      </c>
      <c r="BL248">
        <f t="shared" si="37"/>
        <v>20</v>
      </c>
      <c r="BM248" s="95" t="s">
        <v>14552</v>
      </c>
    </row>
    <row r="249" spans="8:65" ht="15.95">
      <c r="I249" s="50"/>
      <c r="K249" s="50"/>
      <c r="P249" s="57">
        <f>P224/(SUM(P221:P236))</f>
        <v>0.44500000000000001</v>
      </c>
      <c r="AB249">
        <f t="shared" si="34"/>
        <v>0</v>
      </c>
      <c r="AC249">
        <f t="shared" si="35"/>
        <v>0</v>
      </c>
      <c r="AF249" s="97" t="s">
        <v>14537</v>
      </c>
      <c r="AG249">
        <v>3</v>
      </c>
      <c r="AJ249" s="50" t="s">
        <v>14188</v>
      </c>
      <c r="AK249" s="35">
        <v>0</v>
      </c>
      <c r="AL249" s="35">
        <v>23</v>
      </c>
      <c r="AP249" s="95" t="s">
        <v>14546</v>
      </c>
      <c r="AQ249">
        <f>AQ229</f>
        <v>5</v>
      </c>
      <c r="AR249">
        <f>AR229</f>
        <v>4</v>
      </c>
      <c r="AV249" s="99" t="s">
        <v>14553</v>
      </c>
      <c r="AW249">
        <f>AW229</f>
        <v>1</v>
      </c>
      <c r="AX249">
        <f>AX229</f>
        <v>1</v>
      </c>
      <c r="AY249" s="95" t="s">
        <v>1351</v>
      </c>
      <c r="AZ249">
        <f>AZ231</f>
        <v>3</v>
      </c>
      <c r="BB249">
        <f>SUM(BB228:BE228)</f>
        <v>539</v>
      </c>
      <c r="BC249" s="50" t="s">
        <v>14211</v>
      </c>
      <c r="BD249" s="50"/>
      <c r="BE249" s="50"/>
      <c r="BF249">
        <f t="shared" si="36"/>
        <v>1</v>
      </c>
      <c r="BG249" s="50" t="s">
        <v>14233</v>
      </c>
      <c r="BL249">
        <f t="shared" si="37"/>
        <v>0</v>
      </c>
      <c r="BM249" s="95" t="s">
        <v>14554</v>
      </c>
    </row>
    <row r="250" spans="8:65" ht="15.95">
      <c r="I250" s="50"/>
      <c r="K250" s="50"/>
      <c r="N250" t="s">
        <v>14555</v>
      </c>
      <c r="O250" t="s">
        <v>14556</v>
      </c>
      <c r="P250" s="57" t="s">
        <v>14557</v>
      </c>
      <c r="AB250">
        <f t="shared" si="34"/>
        <v>1</v>
      </c>
      <c r="AC250">
        <f t="shared" si="35"/>
        <v>1</v>
      </c>
      <c r="AF250" s="97" t="s">
        <v>14558</v>
      </c>
      <c r="AG250">
        <v>3</v>
      </c>
      <c r="AJ250" s="50" t="s">
        <v>14212</v>
      </c>
      <c r="AK250" s="35">
        <v>0</v>
      </c>
      <c r="AL250" s="35">
        <v>7</v>
      </c>
      <c r="AP250" s="95" t="s">
        <v>14537</v>
      </c>
      <c r="AQ250">
        <f>AQ231</f>
        <v>5</v>
      </c>
      <c r="AR250">
        <f>AR231</f>
        <v>2</v>
      </c>
      <c r="AV250" s="99" t="s">
        <v>14516</v>
      </c>
      <c r="AW250">
        <f>AW236</f>
        <v>1</v>
      </c>
      <c r="AX250">
        <f>AX236</f>
        <v>1</v>
      </c>
      <c r="AY250" s="95" t="s">
        <v>14559</v>
      </c>
      <c r="AZ250">
        <f>AZ224</f>
        <v>3</v>
      </c>
      <c r="BB250"/>
      <c r="BC250" s="50"/>
      <c r="BF250">
        <f t="shared" si="36"/>
        <v>2</v>
      </c>
      <c r="BG250" s="50" t="s">
        <v>14241</v>
      </c>
      <c r="BL250">
        <f t="shared" si="37"/>
        <v>40</v>
      </c>
      <c r="BM250" s="95" t="s">
        <v>14560</v>
      </c>
    </row>
    <row r="251" spans="8:65" ht="15.95">
      <c r="I251" s="50"/>
      <c r="K251" t="s">
        <v>14561</v>
      </c>
      <c r="M251" s="89">
        <f>O251/N251</f>
        <v>0.29213483146067415</v>
      </c>
      <c r="N251" s="100">
        <f>P224</f>
        <v>89</v>
      </c>
      <c r="O251" s="100">
        <f>P243</f>
        <v>26</v>
      </c>
      <c r="P251" s="57">
        <f t="shared" ref="P251:P257" si="38">N251-O251</f>
        <v>63</v>
      </c>
      <c r="AB251">
        <f t="shared" si="34"/>
        <v>1</v>
      </c>
      <c r="AC251">
        <f t="shared" si="35"/>
        <v>1</v>
      </c>
      <c r="AF251" s="97" t="s">
        <v>14562</v>
      </c>
      <c r="AG251">
        <v>2</v>
      </c>
      <c r="AJ251" s="50"/>
      <c r="AK251" s="35"/>
      <c r="AL251" s="35"/>
      <c r="AP251" s="95" t="s">
        <v>14563</v>
      </c>
      <c r="AQ251">
        <f>AQ226</f>
        <v>4</v>
      </c>
      <c r="AR251">
        <f>AR226</f>
        <v>4</v>
      </c>
      <c r="AV251" s="99" t="s">
        <v>14564</v>
      </c>
      <c r="AW251">
        <f>AW223</f>
        <v>1</v>
      </c>
      <c r="AX251">
        <f>AX223</f>
        <v>0</v>
      </c>
      <c r="AY251" s="95" t="s">
        <v>14565</v>
      </c>
      <c r="AZ251">
        <f>AZ236</f>
        <v>2</v>
      </c>
      <c r="BB251">
        <f>SUM(BB230:BE230)</f>
        <v>1</v>
      </c>
      <c r="BC251" s="50" t="s">
        <v>14232</v>
      </c>
      <c r="BF251">
        <f t="shared" si="36"/>
        <v>2</v>
      </c>
      <c r="BG251" s="50" t="s">
        <v>14247</v>
      </c>
      <c r="BL251">
        <f t="shared" si="37"/>
        <v>5</v>
      </c>
      <c r="BM251" s="95" t="s">
        <v>14566</v>
      </c>
    </row>
    <row r="252" spans="8:65" ht="15.95">
      <c r="I252" s="50"/>
      <c r="K252" t="s">
        <v>14567</v>
      </c>
      <c r="N252" s="100">
        <f>P222</f>
        <v>45</v>
      </c>
      <c r="O252" s="100">
        <f>P241</f>
        <v>35</v>
      </c>
      <c r="P252" s="57">
        <f t="shared" si="38"/>
        <v>10</v>
      </c>
      <c r="AB252">
        <f t="shared" si="34"/>
        <v>0</v>
      </c>
      <c r="AC252">
        <f t="shared" si="35"/>
        <v>0</v>
      </c>
      <c r="AF252" s="97"/>
      <c r="AK252" s="35"/>
      <c r="AL252" s="35"/>
      <c r="AP252" s="95" t="s">
        <v>14568</v>
      </c>
      <c r="AQ252">
        <f>AQ227</f>
        <v>1</v>
      </c>
      <c r="AR252">
        <f>AR227</f>
        <v>1</v>
      </c>
      <c r="AV252" s="99" t="s">
        <v>14569</v>
      </c>
      <c r="AW252">
        <f>AW225</f>
        <v>1</v>
      </c>
      <c r="AX252">
        <f>AX225</f>
        <v>0</v>
      </c>
      <c r="AY252" s="95" t="s">
        <v>14570</v>
      </c>
      <c r="AZ252">
        <f>AZ230</f>
        <v>1</v>
      </c>
      <c r="BB252">
        <f>SUM(BB231:BE231)</f>
        <v>0</v>
      </c>
      <c r="BC252" s="43" t="s">
        <v>14571</v>
      </c>
      <c r="BF252">
        <f t="shared" si="36"/>
        <v>1</v>
      </c>
      <c r="BG252" s="50" t="s">
        <v>14251</v>
      </c>
      <c r="BL252">
        <f t="shared" si="37"/>
        <v>67</v>
      </c>
      <c r="BM252" s="95" t="s">
        <v>14572</v>
      </c>
    </row>
    <row r="253" spans="8:65" ht="15.95">
      <c r="I253" s="50"/>
      <c r="K253" t="s">
        <v>14573</v>
      </c>
      <c r="N253" s="100">
        <f>P221</f>
        <v>30</v>
      </c>
      <c r="O253" s="100">
        <f>P240</f>
        <v>20</v>
      </c>
      <c r="P253" s="57">
        <f t="shared" si="38"/>
        <v>10</v>
      </c>
      <c r="AB253">
        <f t="shared" si="34"/>
        <v>0</v>
      </c>
      <c r="AC253">
        <f t="shared" si="35"/>
        <v>0</v>
      </c>
      <c r="AJ253" s="50"/>
      <c r="AK253" s="35"/>
      <c r="AL253" s="35"/>
      <c r="AP253" s="95" t="s">
        <v>14574</v>
      </c>
      <c r="AQ253">
        <f>AQ225</f>
        <v>1</v>
      </c>
      <c r="AR253">
        <f>AR225</f>
        <v>1</v>
      </c>
      <c r="AV253" s="99" t="s">
        <v>14575</v>
      </c>
      <c r="AW253">
        <f>AW224</f>
        <v>0</v>
      </c>
      <c r="AX253">
        <f>AX224</f>
        <v>11</v>
      </c>
      <c r="BB253">
        <f>SUM(BB232:BE232)</f>
        <v>2</v>
      </c>
      <c r="BC253" s="50" t="s">
        <v>14246</v>
      </c>
      <c r="BM253" s="50"/>
    </row>
    <row r="254" spans="8:65" ht="15.95">
      <c r="I254" s="50"/>
      <c r="K254" t="s">
        <v>14576</v>
      </c>
      <c r="N254" s="100">
        <f>P226</f>
        <v>26</v>
      </c>
      <c r="O254" s="100">
        <f>P245</f>
        <v>25</v>
      </c>
      <c r="P254" s="57">
        <f t="shared" si="38"/>
        <v>1</v>
      </c>
      <c r="AB254">
        <f t="shared" si="34"/>
        <v>0</v>
      </c>
      <c r="AC254">
        <f t="shared" si="35"/>
        <v>0</v>
      </c>
      <c r="AJ254" s="50"/>
      <c r="AK254" s="35"/>
      <c r="AL254" s="35"/>
      <c r="AP254" s="95" t="s">
        <v>14577</v>
      </c>
      <c r="AQ254">
        <f>AQ232</f>
        <v>2</v>
      </c>
      <c r="AR254">
        <f>AR232</f>
        <v>2</v>
      </c>
      <c r="AV254" s="99" t="s">
        <v>14578</v>
      </c>
      <c r="AW254">
        <f>AW226</f>
        <v>0</v>
      </c>
      <c r="AX254">
        <f>AX226</f>
        <v>4</v>
      </c>
      <c r="AZ254">
        <f>SUM(AZ244:AZ252)</f>
        <v>200</v>
      </c>
      <c r="BB254"/>
      <c r="BC254" s="50"/>
      <c r="BL254">
        <f>SUM(BL233:BN233)</f>
        <v>3</v>
      </c>
      <c r="BM254" s="95" t="s">
        <v>14579</v>
      </c>
    </row>
    <row r="255" spans="8:65" ht="15.95">
      <c r="I255" s="50"/>
      <c r="K255" t="s">
        <v>14580</v>
      </c>
      <c r="N255" s="100">
        <f>P225</f>
        <v>8</v>
      </c>
      <c r="O255" s="100">
        <f>P244</f>
        <v>7</v>
      </c>
      <c r="P255" s="57">
        <f t="shared" si="38"/>
        <v>1</v>
      </c>
      <c r="AB255">
        <f t="shared" si="34"/>
        <v>0</v>
      </c>
      <c r="AC255">
        <f t="shared" si="35"/>
        <v>0</v>
      </c>
      <c r="AJ255" s="50"/>
      <c r="AK255" s="35"/>
      <c r="AL255" s="35"/>
      <c r="AP255" s="95" t="s">
        <v>14581</v>
      </c>
      <c r="AQ255">
        <f>AQ223</f>
        <v>0</v>
      </c>
      <c r="AR255">
        <f>AR223</f>
        <v>1</v>
      </c>
      <c r="AV255" s="99" t="s">
        <v>14582</v>
      </c>
      <c r="AW255">
        <f>AW227</f>
        <v>0</v>
      </c>
      <c r="AX255">
        <f>AX227</f>
        <v>1</v>
      </c>
      <c r="AY255" s="95"/>
      <c r="BB255"/>
      <c r="BC255" s="50">
        <f>SUM(BC232,BC227,BC226,BC223,BC222,BC221)</f>
        <v>53</v>
      </c>
      <c r="BE255" t="s">
        <v>14583</v>
      </c>
      <c r="BF255">
        <f>BB247</f>
        <v>65</v>
      </c>
      <c r="BG255" s="50"/>
      <c r="BL255">
        <f>SUM(BL234:BN234)</f>
        <v>2</v>
      </c>
      <c r="BM255" s="95" t="s">
        <v>14584</v>
      </c>
    </row>
    <row r="256" spans="8:65" ht="15.95">
      <c r="I256" s="50"/>
      <c r="K256" t="s">
        <v>14585</v>
      </c>
      <c r="N256" s="100">
        <f>P223</f>
        <v>2</v>
      </c>
      <c r="O256" s="100">
        <f>P242</f>
        <v>2</v>
      </c>
      <c r="P256" s="57">
        <f t="shared" si="38"/>
        <v>0</v>
      </c>
      <c r="U256" s="89">
        <f>U221/$A$222</f>
        <v>0.12</v>
      </c>
      <c r="AB256">
        <f t="shared" si="34"/>
        <v>0</v>
      </c>
      <c r="AC256">
        <f t="shared" si="35"/>
        <v>0</v>
      </c>
      <c r="AJ256" s="50"/>
      <c r="AK256" s="35"/>
      <c r="AL256" s="35"/>
      <c r="AV256" s="99" t="s">
        <v>14581</v>
      </c>
      <c r="AW256">
        <f>AW232</f>
        <v>0</v>
      </c>
      <c r="AX256">
        <f>AX232</f>
        <v>1</v>
      </c>
      <c r="AY256" s="95"/>
      <c r="BA256" t="s">
        <v>14586</v>
      </c>
      <c r="BB256">
        <f>BB238-BB226</f>
        <v>180</v>
      </c>
      <c r="BG256" s="50"/>
    </row>
    <row r="257" spans="9:65" ht="15.95">
      <c r="I257" s="50"/>
      <c r="K257" t="s">
        <v>14516</v>
      </c>
      <c r="N257">
        <f>P236</f>
        <v>0</v>
      </c>
      <c r="O257" s="100">
        <v>0</v>
      </c>
      <c r="P257" s="57">
        <f t="shared" si="38"/>
        <v>0</v>
      </c>
      <c r="U257" s="89">
        <f>U222/$A$222</f>
        <v>0.05</v>
      </c>
      <c r="AB257">
        <f t="shared" si="34"/>
        <v>0</v>
      </c>
      <c r="AC257">
        <f t="shared" si="35"/>
        <v>0</v>
      </c>
      <c r="AK257" s="35"/>
      <c r="AL257" s="35"/>
      <c r="AY257" s="95"/>
      <c r="BB257"/>
      <c r="BC257" s="50"/>
      <c r="BE257" s="95" t="s">
        <v>14587</v>
      </c>
      <c r="BF257">
        <f>BF242</f>
        <v>34</v>
      </c>
      <c r="BK257" s="95" t="s">
        <v>14572</v>
      </c>
      <c r="BL257">
        <f>BL252</f>
        <v>67</v>
      </c>
    </row>
    <row r="258" spans="9:65" ht="15.95">
      <c r="I258" s="50"/>
      <c r="K258" s="50"/>
      <c r="U258" s="89">
        <f>U223/$A$222</f>
        <v>0.83</v>
      </c>
      <c r="AB258">
        <f t="shared" si="34"/>
        <v>0</v>
      </c>
      <c r="AC258">
        <f t="shared" si="35"/>
        <v>0</v>
      </c>
      <c r="AP258" s="50"/>
      <c r="AY258" s="95"/>
      <c r="BA258" t="s">
        <v>14588</v>
      </c>
      <c r="BB258">
        <f>BB242</f>
        <v>168</v>
      </c>
      <c r="BC258" s="50"/>
      <c r="BE258" s="95" t="s">
        <v>14589</v>
      </c>
      <c r="BF258">
        <f>BF245</f>
        <v>15</v>
      </c>
      <c r="BK258" s="95" t="s">
        <v>14523</v>
      </c>
      <c r="BL258">
        <f>BL242</f>
        <v>49</v>
      </c>
    </row>
    <row r="259" spans="9:65" ht="15.95">
      <c r="I259" s="50"/>
      <c r="K259" s="50"/>
      <c r="N259">
        <f>SUM(N251:N257)</f>
        <v>200</v>
      </c>
      <c r="O259" s="50">
        <f>SUM(O251:P257)</f>
        <v>200</v>
      </c>
      <c r="AB259">
        <f t="shared" si="34"/>
        <v>0</v>
      </c>
      <c r="AC259">
        <f t="shared" si="35"/>
        <v>0</v>
      </c>
      <c r="AP259" s="50"/>
      <c r="AY259" s="95"/>
      <c r="BA259" t="s">
        <v>14590</v>
      </c>
      <c r="BB259">
        <f>BB244</f>
        <v>20</v>
      </c>
      <c r="BE259" s="95" t="s">
        <v>14591</v>
      </c>
      <c r="BF259">
        <f>BF243</f>
        <v>13</v>
      </c>
      <c r="BK259" s="95" t="s">
        <v>14560</v>
      </c>
      <c r="BL259">
        <f>BL250</f>
        <v>40</v>
      </c>
    </row>
    <row r="260" spans="9:65" ht="15.95">
      <c r="I260" s="50"/>
      <c r="K260" s="50"/>
      <c r="O260" s="50"/>
      <c r="U260">
        <v>12</v>
      </c>
      <c r="V260" t="s">
        <v>14592</v>
      </c>
      <c r="W260">
        <f>U260/U262</f>
        <v>8.0536912751677847E-2</v>
      </c>
      <c r="AB260">
        <f t="shared" si="34"/>
        <v>0</v>
      </c>
      <c r="AC260">
        <f t="shared" si="35"/>
        <v>0</v>
      </c>
      <c r="AY260" s="95"/>
      <c r="BA260" t="s">
        <v>14593</v>
      </c>
      <c r="BB260">
        <f>BB248</f>
        <v>2</v>
      </c>
      <c r="BE260" s="95" t="s">
        <v>14594</v>
      </c>
      <c r="BF260">
        <f>BF244</f>
        <v>10</v>
      </c>
      <c r="BK260" s="95" t="s">
        <v>14527</v>
      </c>
      <c r="BL260">
        <f>BL243</f>
        <v>39</v>
      </c>
    </row>
    <row r="261" spans="9:65" ht="15.95">
      <c r="I261" s="50"/>
      <c r="K261" s="50"/>
      <c r="O261" s="50"/>
      <c r="U261">
        <f>U223-U260</f>
        <v>154</v>
      </c>
      <c r="V261" t="s">
        <v>14595</v>
      </c>
      <c r="W261">
        <f>U261/U262</f>
        <v>1.0335570469798658</v>
      </c>
      <c r="AB261">
        <f t="shared" si="34"/>
        <v>0</v>
      </c>
      <c r="AC261">
        <f t="shared" si="35"/>
        <v>0</v>
      </c>
      <c r="AP261" s="50"/>
      <c r="AV261" s="50"/>
      <c r="AY261" s="95"/>
      <c r="BA261" t="s">
        <v>14596</v>
      </c>
      <c r="BB261">
        <f>BB246</f>
        <v>2</v>
      </c>
      <c r="BE261" s="101" t="s">
        <v>14597</v>
      </c>
      <c r="BF261">
        <f>BF246</f>
        <v>5</v>
      </c>
      <c r="BK261" s="95" t="s">
        <v>14534</v>
      </c>
      <c r="BL261">
        <f>BL244</f>
        <v>34</v>
      </c>
    </row>
    <row r="262" spans="9:65" ht="15.95">
      <c r="I262" s="50"/>
      <c r="K262" s="50"/>
      <c r="O262" s="50"/>
      <c r="U262">
        <v>149</v>
      </c>
      <c r="V262" t="s">
        <v>14555</v>
      </c>
      <c r="AB262">
        <f t="shared" si="34"/>
        <v>0</v>
      </c>
      <c r="AC262">
        <f t="shared" si="35"/>
        <v>0</v>
      </c>
      <c r="AV262" s="50"/>
      <c r="BA262" t="s">
        <v>14598</v>
      </c>
      <c r="BB262">
        <f>BB253</f>
        <v>2</v>
      </c>
      <c r="BE262" s="95" t="s">
        <v>14599</v>
      </c>
      <c r="BF262">
        <f>BF248</f>
        <v>2</v>
      </c>
      <c r="BK262" s="95" t="s">
        <v>14552</v>
      </c>
      <c r="BL262">
        <f>BL248</f>
        <v>20</v>
      </c>
    </row>
    <row r="263" spans="9:65" ht="15.95">
      <c r="I263" s="50"/>
      <c r="K263" s="50"/>
      <c r="AB263">
        <f t="shared" si="34"/>
        <v>0</v>
      </c>
      <c r="AC263">
        <f t="shared" si="35"/>
        <v>0</v>
      </c>
      <c r="AV263" s="50"/>
      <c r="BA263" t="s">
        <v>14550</v>
      </c>
      <c r="BB263">
        <f>BB243</f>
        <v>1</v>
      </c>
      <c r="BE263" s="95" t="s">
        <v>14600</v>
      </c>
      <c r="BF263">
        <f>BF250</f>
        <v>2</v>
      </c>
      <c r="BK263" s="95" t="s">
        <v>14566</v>
      </c>
      <c r="BL263">
        <f>BL251</f>
        <v>5</v>
      </c>
    </row>
    <row r="264" spans="9:65" ht="15.95">
      <c r="I264" s="50"/>
      <c r="AB264">
        <f t="shared" si="34"/>
        <v>0</v>
      </c>
      <c r="AC264">
        <f t="shared" si="35"/>
        <v>0</v>
      </c>
      <c r="AV264" s="50"/>
      <c r="BA264" t="s">
        <v>14601</v>
      </c>
      <c r="BB264">
        <f>BB251</f>
        <v>1</v>
      </c>
      <c r="BE264" s="95" t="s">
        <v>14602</v>
      </c>
      <c r="BF264">
        <f>BF251</f>
        <v>2</v>
      </c>
      <c r="BK264" s="95" t="s">
        <v>14543</v>
      </c>
      <c r="BL264">
        <f>BL246</f>
        <v>4</v>
      </c>
    </row>
    <row r="265" spans="9:65" ht="15.95">
      <c r="I265" s="50"/>
      <c r="P265" s="102"/>
      <c r="Q265" s="103">
        <f>SUM(Q267:Q286)</f>
        <v>120</v>
      </c>
      <c r="W265" s="103">
        <f>SUM(W267:W317)</f>
        <v>120</v>
      </c>
      <c r="X265">
        <f>SUM(W308:W317)</f>
        <v>92</v>
      </c>
      <c r="Y265">
        <f>X265/W265</f>
        <v>0.76666666666666672</v>
      </c>
      <c r="AB265">
        <f t="shared" si="34"/>
        <v>0</v>
      </c>
      <c r="AC265">
        <f t="shared" si="35"/>
        <v>0</v>
      </c>
      <c r="AV265" s="50"/>
      <c r="BB265"/>
      <c r="BE265" s="95" t="s">
        <v>14603</v>
      </c>
      <c r="BF265">
        <f>BF247</f>
        <v>1</v>
      </c>
      <c r="BK265" s="95" t="s">
        <v>14579</v>
      </c>
      <c r="BL265">
        <f>BL254</f>
        <v>3</v>
      </c>
    </row>
    <row r="266" spans="9:65" ht="15.95">
      <c r="I266"/>
      <c r="AB266">
        <f t="shared" si="34"/>
        <v>0</v>
      </c>
      <c r="AC266">
        <f t="shared" si="35"/>
        <v>0</v>
      </c>
      <c r="AV266" s="50"/>
      <c r="BB266"/>
      <c r="BE266" s="95" t="s">
        <v>14604</v>
      </c>
      <c r="BF266">
        <f>BF249</f>
        <v>1</v>
      </c>
      <c r="BK266" s="95" t="s">
        <v>14548</v>
      </c>
      <c r="BL266">
        <f>BL247</f>
        <v>2</v>
      </c>
    </row>
    <row r="267" spans="9:65" ht="15.95">
      <c r="P267" s="57" t="s">
        <v>639</v>
      </c>
      <c r="Q267" s="30">
        <v>39</v>
      </c>
      <c r="T267" s="30">
        <v>1970</v>
      </c>
      <c r="U267">
        <v>1970</v>
      </c>
      <c r="V267">
        <f>W267</f>
        <v>1</v>
      </c>
      <c r="W267">
        <f t="shared" ref="W267:W298" si="39">COUNTIF($T$267:$T$386,U267)</f>
        <v>1</v>
      </c>
      <c r="AB267">
        <f t="shared" si="34"/>
        <v>0</v>
      </c>
      <c r="AC267">
        <f t="shared" si="35"/>
        <v>0</v>
      </c>
      <c r="AV267" s="50"/>
      <c r="BB267"/>
      <c r="BE267" s="95" t="s">
        <v>14605</v>
      </c>
      <c r="BF267">
        <f>BF252</f>
        <v>1</v>
      </c>
      <c r="BK267" s="95" t="s">
        <v>14584</v>
      </c>
      <c r="BL267">
        <f>BL255</f>
        <v>2</v>
      </c>
    </row>
    <row r="268" spans="9:65" ht="15.95">
      <c r="I268"/>
      <c r="P268" t="s">
        <v>766</v>
      </c>
      <c r="Q268">
        <v>20</v>
      </c>
      <c r="T268" s="30">
        <v>1972</v>
      </c>
      <c r="U268">
        <v>1971</v>
      </c>
      <c r="V268">
        <f t="shared" ref="V268:V299" si="40">W268+V267</f>
        <v>1</v>
      </c>
      <c r="W268">
        <f t="shared" si="39"/>
        <v>0</v>
      </c>
      <c r="AB268">
        <f t="shared" si="34"/>
        <v>0</v>
      </c>
      <c r="AC268">
        <f t="shared" si="35"/>
        <v>0</v>
      </c>
      <c r="AV268" s="50"/>
      <c r="BB268"/>
      <c r="BM268" s="95"/>
    </row>
    <row r="269" spans="9:65">
      <c r="I269"/>
      <c r="O269" t="s">
        <v>14606</v>
      </c>
      <c r="P269" t="s">
        <v>712</v>
      </c>
      <c r="Q269">
        <v>11</v>
      </c>
      <c r="T269" s="30">
        <v>1973</v>
      </c>
      <c r="U269">
        <v>1972</v>
      </c>
      <c r="V269">
        <f t="shared" si="40"/>
        <v>2</v>
      </c>
      <c r="W269">
        <f t="shared" si="39"/>
        <v>1</v>
      </c>
      <c r="AB269">
        <f t="shared" si="34"/>
        <v>0</v>
      </c>
      <c r="AC269">
        <f t="shared" si="35"/>
        <v>0</v>
      </c>
      <c r="AV269" s="50"/>
      <c r="BB269">
        <f>SUM(BB258:BB264)</f>
        <v>196</v>
      </c>
      <c r="BK269" s="50"/>
    </row>
    <row r="270" spans="9:65">
      <c r="I270"/>
      <c r="P270" t="s">
        <v>14045</v>
      </c>
      <c r="Q270">
        <v>8</v>
      </c>
      <c r="T270" s="30">
        <v>1975</v>
      </c>
      <c r="U270">
        <v>1973</v>
      </c>
      <c r="V270">
        <f t="shared" si="40"/>
        <v>3</v>
      </c>
      <c r="W270">
        <f t="shared" si="39"/>
        <v>1</v>
      </c>
      <c r="AB270">
        <f t="shared" si="34"/>
        <v>0</v>
      </c>
      <c r="AC270">
        <f t="shared" si="35"/>
        <v>0</v>
      </c>
      <c r="AV270" s="50"/>
      <c r="BB270"/>
      <c r="BF270">
        <f>SUM(BF257:BF266)</f>
        <v>85</v>
      </c>
      <c r="BK270" s="50"/>
    </row>
    <row r="271" spans="9:65">
      <c r="P271" t="s">
        <v>689</v>
      </c>
      <c r="Q271">
        <v>8</v>
      </c>
      <c r="T271" s="30">
        <v>1976</v>
      </c>
      <c r="U271">
        <v>1974</v>
      </c>
      <c r="V271">
        <f t="shared" si="40"/>
        <v>3</v>
      </c>
      <c r="W271">
        <f t="shared" si="39"/>
        <v>0</v>
      </c>
      <c r="AB271">
        <f t="shared" si="34"/>
        <v>0</v>
      </c>
      <c r="AC271">
        <f t="shared" si="35"/>
        <v>0</v>
      </c>
      <c r="AV271" s="50"/>
      <c r="BB271"/>
    </row>
    <row r="272" spans="9:65">
      <c r="I272"/>
      <c r="P272" t="s">
        <v>13937</v>
      </c>
      <c r="Q272" s="30">
        <v>7</v>
      </c>
      <c r="T272" s="30">
        <v>1977</v>
      </c>
      <c r="U272">
        <v>1975</v>
      </c>
      <c r="V272">
        <f t="shared" si="40"/>
        <v>4</v>
      </c>
      <c r="W272">
        <f t="shared" si="39"/>
        <v>1</v>
      </c>
      <c r="AB272">
        <f t="shared" si="34"/>
        <v>0</v>
      </c>
      <c r="AC272">
        <f t="shared" si="35"/>
        <v>0</v>
      </c>
      <c r="AV272" s="50"/>
      <c r="BB272"/>
    </row>
    <row r="273" spans="8:48" customFormat="1">
      <c r="H273" s="42"/>
      <c r="P273" t="s">
        <v>858</v>
      </c>
      <c r="Q273">
        <v>5</v>
      </c>
      <c r="T273" s="30">
        <v>1977</v>
      </c>
      <c r="U273">
        <v>1976</v>
      </c>
      <c r="V273">
        <f t="shared" si="40"/>
        <v>5</v>
      </c>
      <c r="W273">
        <f t="shared" si="39"/>
        <v>1</v>
      </c>
      <c r="AB273">
        <f t="shared" si="34"/>
        <v>0</v>
      </c>
      <c r="AC273">
        <f t="shared" si="35"/>
        <v>0</v>
      </c>
      <c r="AV273" s="50"/>
    </row>
    <row r="274" spans="8:48" customFormat="1">
      <c r="H274" s="42"/>
      <c r="P274" t="s">
        <v>646</v>
      </c>
      <c r="Q274">
        <v>5</v>
      </c>
      <c r="T274" s="30">
        <v>1983</v>
      </c>
      <c r="U274">
        <v>1977</v>
      </c>
      <c r="V274">
        <f t="shared" si="40"/>
        <v>7</v>
      </c>
      <c r="W274">
        <f t="shared" si="39"/>
        <v>2</v>
      </c>
      <c r="AB274">
        <f t="shared" si="34"/>
        <v>0</v>
      </c>
      <c r="AC274">
        <f t="shared" si="35"/>
        <v>0</v>
      </c>
      <c r="AV274" s="43"/>
    </row>
    <row r="275" spans="8:48" customFormat="1">
      <c r="H275" s="42"/>
      <c r="O275" t="s">
        <v>14607</v>
      </c>
      <c r="P275" t="s">
        <v>819</v>
      </c>
      <c r="Q275">
        <v>4</v>
      </c>
      <c r="T275" s="30">
        <v>1988</v>
      </c>
      <c r="U275">
        <v>1978</v>
      </c>
      <c r="V275">
        <f t="shared" si="40"/>
        <v>7</v>
      </c>
      <c r="W275">
        <f t="shared" si="39"/>
        <v>0</v>
      </c>
      <c r="AB275">
        <f t="shared" ref="AB275:AB306" si="41">IF(AB51=$AB$3,1,0)</f>
        <v>0</v>
      </c>
      <c r="AC275">
        <f t="shared" ref="AC275:AC306" si="42">IF(AF51=$AF$10,0,1)</f>
        <v>0</v>
      </c>
      <c r="AV275" s="50"/>
    </row>
    <row r="276" spans="8:48" customFormat="1">
      <c r="H276" s="42"/>
      <c r="P276" t="s">
        <v>13884</v>
      </c>
      <c r="Q276">
        <v>2</v>
      </c>
      <c r="T276" s="30">
        <v>1996</v>
      </c>
      <c r="U276">
        <v>1979</v>
      </c>
      <c r="V276">
        <f t="shared" si="40"/>
        <v>7</v>
      </c>
      <c r="W276">
        <f t="shared" si="39"/>
        <v>0</v>
      </c>
      <c r="AB276">
        <f t="shared" si="41"/>
        <v>0</v>
      </c>
      <c r="AC276">
        <f t="shared" si="42"/>
        <v>0</v>
      </c>
    </row>
    <row r="277" spans="8:48" customFormat="1">
      <c r="H277" s="42"/>
      <c r="P277" t="s">
        <v>932</v>
      </c>
      <c r="Q277">
        <v>2</v>
      </c>
      <c r="T277" s="30">
        <v>1998</v>
      </c>
      <c r="U277">
        <v>1980</v>
      </c>
      <c r="V277">
        <f t="shared" si="40"/>
        <v>7</v>
      </c>
      <c r="W277">
        <f t="shared" si="39"/>
        <v>0</v>
      </c>
      <c r="AB277">
        <f t="shared" si="41"/>
        <v>0</v>
      </c>
      <c r="AC277">
        <f t="shared" si="42"/>
        <v>0</v>
      </c>
    </row>
    <row r="278" spans="8:48" customFormat="1">
      <c r="H278" s="42"/>
      <c r="P278" t="s">
        <v>656</v>
      </c>
      <c r="Q278">
        <v>1</v>
      </c>
      <c r="T278" s="30">
        <v>2000</v>
      </c>
      <c r="U278">
        <v>1981</v>
      </c>
      <c r="V278">
        <f t="shared" si="40"/>
        <v>7</v>
      </c>
      <c r="W278">
        <f t="shared" si="39"/>
        <v>0</v>
      </c>
      <c r="AB278">
        <f t="shared" si="41"/>
        <v>0</v>
      </c>
      <c r="AC278">
        <f t="shared" si="42"/>
        <v>0</v>
      </c>
    </row>
    <row r="279" spans="8:48" customFormat="1">
      <c r="H279" s="42"/>
      <c r="P279" t="s">
        <v>1148</v>
      </c>
      <c r="Q279">
        <v>1</v>
      </c>
      <c r="T279" s="30">
        <v>2002</v>
      </c>
      <c r="U279">
        <v>1982</v>
      </c>
      <c r="V279">
        <f t="shared" si="40"/>
        <v>7</v>
      </c>
      <c r="W279">
        <f t="shared" si="39"/>
        <v>0</v>
      </c>
      <c r="AB279">
        <f t="shared" si="41"/>
        <v>0</v>
      </c>
      <c r="AC279">
        <f t="shared" si="42"/>
        <v>0</v>
      </c>
    </row>
    <row r="280" spans="8:48" customFormat="1">
      <c r="H280" s="42"/>
      <c r="P280" t="s">
        <v>660</v>
      </c>
      <c r="Q280">
        <v>1</v>
      </c>
      <c r="T280" s="30">
        <v>2003</v>
      </c>
      <c r="U280">
        <v>1983</v>
      </c>
      <c r="V280">
        <f t="shared" si="40"/>
        <v>8</v>
      </c>
      <c r="W280">
        <f t="shared" si="39"/>
        <v>1</v>
      </c>
      <c r="AB280">
        <f t="shared" si="41"/>
        <v>0</v>
      </c>
      <c r="AC280">
        <f t="shared" si="42"/>
        <v>0</v>
      </c>
    </row>
    <row r="281" spans="8:48" customFormat="1">
      <c r="H281" s="42"/>
      <c r="P281" t="s">
        <v>1424</v>
      </c>
      <c r="Q281">
        <v>1</v>
      </c>
      <c r="T281" s="30">
        <v>2005</v>
      </c>
      <c r="U281">
        <v>1984</v>
      </c>
      <c r="V281">
        <f t="shared" si="40"/>
        <v>8</v>
      </c>
      <c r="W281">
        <f t="shared" si="39"/>
        <v>0</v>
      </c>
      <c r="AB281">
        <f t="shared" si="41"/>
        <v>0</v>
      </c>
      <c r="AC281">
        <f t="shared" si="42"/>
        <v>0</v>
      </c>
    </row>
    <row r="282" spans="8:48" customFormat="1">
      <c r="H282" s="42"/>
      <c r="P282" t="s">
        <v>928</v>
      </c>
      <c r="Q282">
        <v>1</v>
      </c>
      <c r="T282" s="30">
        <v>2006</v>
      </c>
      <c r="U282">
        <v>1985</v>
      </c>
      <c r="V282">
        <f t="shared" si="40"/>
        <v>8</v>
      </c>
      <c r="W282">
        <f t="shared" si="39"/>
        <v>0</v>
      </c>
      <c r="AB282">
        <f t="shared" si="41"/>
        <v>0</v>
      </c>
      <c r="AC282">
        <f t="shared" si="42"/>
        <v>0</v>
      </c>
    </row>
    <row r="283" spans="8:48" customFormat="1">
      <c r="H283" s="42"/>
      <c r="P283" t="s">
        <v>13801</v>
      </c>
      <c r="Q283">
        <v>1</v>
      </c>
      <c r="T283" s="30">
        <v>2006</v>
      </c>
      <c r="U283">
        <v>1986</v>
      </c>
      <c r="V283">
        <f t="shared" si="40"/>
        <v>8</v>
      </c>
      <c r="W283">
        <f t="shared" si="39"/>
        <v>0</v>
      </c>
      <c r="AB283">
        <f t="shared" si="41"/>
        <v>1</v>
      </c>
      <c r="AC283">
        <f t="shared" si="42"/>
        <v>0</v>
      </c>
    </row>
    <row r="284" spans="8:48" customFormat="1">
      <c r="H284" s="42"/>
      <c r="P284" t="s">
        <v>748</v>
      </c>
      <c r="Q284">
        <v>1</v>
      </c>
      <c r="T284" s="30">
        <v>2007</v>
      </c>
      <c r="U284">
        <v>1987</v>
      </c>
      <c r="V284">
        <f t="shared" si="40"/>
        <v>8</v>
      </c>
      <c r="W284">
        <f t="shared" si="39"/>
        <v>0</v>
      </c>
      <c r="AB284">
        <f t="shared" si="41"/>
        <v>0</v>
      </c>
      <c r="AC284">
        <f t="shared" si="42"/>
        <v>0</v>
      </c>
    </row>
    <row r="285" spans="8:48" customFormat="1">
      <c r="H285" s="42"/>
      <c r="P285" t="s">
        <v>13891</v>
      </c>
      <c r="Q285">
        <v>1</v>
      </c>
      <c r="T285" s="30">
        <v>2007</v>
      </c>
      <c r="U285">
        <v>1988</v>
      </c>
      <c r="V285">
        <f t="shared" si="40"/>
        <v>9</v>
      </c>
      <c r="W285">
        <f t="shared" si="39"/>
        <v>1</v>
      </c>
      <c r="AB285">
        <f t="shared" si="41"/>
        <v>0</v>
      </c>
      <c r="AC285">
        <f t="shared" si="42"/>
        <v>1</v>
      </c>
    </row>
    <row r="286" spans="8:48" customFormat="1">
      <c r="H286" s="42"/>
      <c r="P286" t="s">
        <v>13865</v>
      </c>
      <c r="Q286">
        <v>1</v>
      </c>
      <c r="T286" s="30">
        <v>2007</v>
      </c>
      <c r="U286">
        <v>1989</v>
      </c>
      <c r="V286">
        <f t="shared" si="40"/>
        <v>9</v>
      </c>
      <c r="W286">
        <f t="shared" si="39"/>
        <v>0</v>
      </c>
      <c r="AB286">
        <f t="shared" si="41"/>
        <v>0</v>
      </c>
      <c r="AC286">
        <f t="shared" si="42"/>
        <v>0</v>
      </c>
    </row>
    <row r="287" spans="8:48" customFormat="1">
      <c r="H287" s="42"/>
      <c r="P287" s="42"/>
      <c r="Q287" s="103"/>
      <c r="T287" s="30">
        <v>2007</v>
      </c>
      <c r="U287">
        <v>1990</v>
      </c>
      <c r="V287">
        <f t="shared" si="40"/>
        <v>9</v>
      </c>
      <c r="W287">
        <f t="shared" si="39"/>
        <v>0</v>
      </c>
      <c r="AB287">
        <f t="shared" si="41"/>
        <v>0</v>
      </c>
      <c r="AC287">
        <f t="shared" si="42"/>
        <v>0</v>
      </c>
    </row>
    <row r="288" spans="8:48" customFormat="1">
      <c r="H288" s="42"/>
      <c r="P288" s="57"/>
      <c r="T288" s="30">
        <v>2008</v>
      </c>
      <c r="U288">
        <v>1991</v>
      </c>
      <c r="V288">
        <f t="shared" si="40"/>
        <v>9</v>
      </c>
      <c r="W288">
        <f t="shared" si="39"/>
        <v>0</v>
      </c>
      <c r="AB288">
        <f t="shared" si="41"/>
        <v>1</v>
      </c>
      <c r="AC288">
        <f t="shared" si="42"/>
        <v>1</v>
      </c>
    </row>
    <row r="289" spans="8:29" customFormat="1">
      <c r="H289" s="42"/>
      <c r="P289" s="57"/>
      <c r="T289" s="30">
        <v>2009</v>
      </c>
      <c r="U289">
        <v>1992</v>
      </c>
      <c r="V289">
        <f t="shared" si="40"/>
        <v>9</v>
      </c>
      <c r="W289">
        <f t="shared" si="39"/>
        <v>0</v>
      </c>
      <c r="AB289">
        <f t="shared" si="41"/>
        <v>1</v>
      </c>
      <c r="AC289">
        <f t="shared" si="42"/>
        <v>1</v>
      </c>
    </row>
    <row r="290" spans="8:29" customFormat="1">
      <c r="H290" s="42"/>
      <c r="P290" s="57"/>
      <c r="T290" s="30">
        <v>2009</v>
      </c>
      <c r="U290">
        <v>1993</v>
      </c>
      <c r="V290">
        <f t="shared" si="40"/>
        <v>9</v>
      </c>
      <c r="W290">
        <f t="shared" si="39"/>
        <v>0</v>
      </c>
      <c r="AB290">
        <f t="shared" si="41"/>
        <v>1</v>
      </c>
      <c r="AC290">
        <f t="shared" si="42"/>
        <v>1</v>
      </c>
    </row>
    <row r="291" spans="8:29" customFormat="1">
      <c r="H291" s="42"/>
      <c r="P291" s="57"/>
      <c r="T291" s="30">
        <v>2010</v>
      </c>
      <c r="U291">
        <v>1994</v>
      </c>
      <c r="V291">
        <f t="shared" si="40"/>
        <v>9</v>
      </c>
      <c r="W291">
        <f t="shared" si="39"/>
        <v>0</v>
      </c>
      <c r="AB291">
        <f t="shared" si="41"/>
        <v>0</v>
      </c>
      <c r="AC291">
        <f t="shared" si="42"/>
        <v>0</v>
      </c>
    </row>
    <row r="292" spans="8:29" customFormat="1">
      <c r="H292" s="42"/>
      <c r="P292" s="57"/>
      <c r="T292" s="30">
        <v>2010</v>
      </c>
      <c r="U292">
        <v>1995</v>
      </c>
      <c r="V292">
        <f t="shared" si="40"/>
        <v>9</v>
      </c>
      <c r="W292">
        <f t="shared" si="39"/>
        <v>0</v>
      </c>
      <c r="AB292">
        <f t="shared" si="41"/>
        <v>1</v>
      </c>
      <c r="AC292">
        <f t="shared" si="42"/>
        <v>1</v>
      </c>
    </row>
    <row r="293" spans="8:29" customFormat="1">
      <c r="H293" s="42"/>
      <c r="P293" s="57"/>
      <c r="T293" s="30">
        <v>2010</v>
      </c>
      <c r="U293">
        <v>1996</v>
      </c>
      <c r="V293">
        <f t="shared" si="40"/>
        <v>10</v>
      </c>
      <c r="W293">
        <f t="shared" si="39"/>
        <v>1</v>
      </c>
      <c r="AB293">
        <f t="shared" si="41"/>
        <v>0</v>
      </c>
      <c r="AC293">
        <f t="shared" si="42"/>
        <v>0</v>
      </c>
    </row>
    <row r="294" spans="8:29" customFormat="1">
      <c r="H294" s="42"/>
      <c r="I294" s="30"/>
      <c r="P294" s="57"/>
      <c r="T294" s="30">
        <v>2010</v>
      </c>
      <c r="U294">
        <v>1997</v>
      </c>
      <c r="V294">
        <f t="shared" si="40"/>
        <v>10</v>
      </c>
      <c r="W294">
        <f t="shared" si="39"/>
        <v>0</v>
      </c>
      <c r="AB294">
        <f t="shared" si="41"/>
        <v>0</v>
      </c>
      <c r="AC294">
        <f t="shared" si="42"/>
        <v>1</v>
      </c>
    </row>
    <row r="295" spans="8:29" customFormat="1">
      <c r="H295" s="42"/>
      <c r="P295" s="57"/>
      <c r="T295" s="30">
        <v>2011</v>
      </c>
      <c r="U295">
        <v>1998</v>
      </c>
      <c r="V295">
        <f t="shared" si="40"/>
        <v>11</v>
      </c>
      <c r="W295">
        <f t="shared" si="39"/>
        <v>1</v>
      </c>
      <c r="AB295">
        <f t="shared" si="41"/>
        <v>0</v>
      </c>
      <c r="AC295">
        <f t="shared" si="42"/>
        <v>0</v>
      </c>
    </row>
    <row r="296" spans="8:29" customFormat="1">
      <c r="H296" s="42"/>
      <c r="P296" s="57"/>
      <c r="T296" s="30">
        <v>2011</v>
      </c>
      <c r="U296">
        <v>1999</v>
      </c>
      <c r="V296">
        <f t="shared" si="40"/>
        <v>11</v>
      </c>
      <c r="W296">
        <f t="shared" si="39"/>
        <v>0</v>
      </c>
      <c r="AB296">
        <f t="shared" si="41"/>
        <v>1</v>
      </c>
      <c r="AC296">
        <f t="shared" si="42"/>
        <v>1</v>
      </c>
    </row>
    <row r="297" spans="8:29" customFormat="1">
      <c r="H297" s="42"/>
      <c r="P297" s="57"/>
      <c r="T297" s="30">
        <v>2011</v>
      </c>
      <c r="U297">
        <v>2000</v>
      </c>
      <c r="V297">
        <f t="shared" si="40"/>
        <v>12</v>
      </c>
      <c r="W297">
        <f t="shared" si="39"/>
        <v>1</v>
      </c>
      <c r="AB297">
        <f t="shared" si="41"/>
        <v>0</v>
      </c>
      <c r="AC297">
        <f t="shared" si="42"/>
        <v>0</v>
      </c>
    </row>
    <row r="298" spans="8:29" customFormat="1">
      <c r="H298" s="42"/>
      <c r="P298" s="57"/>
      <c r="T298" s="30">
        <v>2011</v>
      </c>
      <c r="U298">
        <v>2001</v>
      </c>
      <c r="V298">
        <f t="shared" si="40"/>
        <v>12</v>
      </c>
      <c r="W298">
        <f t="shared" si="39"/>
        <v>0</v>
      </c>
      <c r="AB298">
        <f t="shared" si="41"/>
        <v>0</v>
      </c>
      <c r="AC298">
        <f t="shared" si="42"/>
        <v>0</v>
      </c>
    </row>
    <row r="299" spans="8:29" customFormat="1">
      <c r="H299" s="42"/>
      <c r="P299" s="57"/>
      <c r="T299" s="30">
        <v>2011</v>
      </c>
      <c r="U299">
        <v>2002</v>
      </c>
      <c r="V299">
        <f t="shared" si="40"/>
        <v>13</v>
      </c>
      <c r="W299">
        <f t="shared" ref="W299:W317" si="43">COUNTIF($T$267:$T$386,U299)</f>
        <v>1</v>
      </c>
      <c r="AB299">
        <f t="shared" si="41"/>
        <v>0</v>
      </c>
      <c r="AC299">
        <f t="shared" si="42"/>
        <v>0</v>
      </c>
    </row>
    <row r="300" spans="8:29" customFormat="1">
      <c r="H300" s="42"/>
      <c r="P300" s="57"/>
      <c r="T300" s="30">
        <v>2012</v>
      </c>
      <c r="U300">
        <v>2003</v>
      </c>
      <c r="V300">
        <f t="shared" ref="V300:V317" si="44">W300+V299</f>
        <v>14</v>
      </c>
      <c r="W300">
        <f t="shared" si="43"/>
        <v>1</v>
      </c>
      <c r="AB300">
        <f t="shared" si="41"/>
        <v>0</v>
      </c>
      <c r="AC300">
        <f t="shared" si="42"/>
        <v>0</v>
      </c>
    </row>
    <row r="301" spans="8:29" customFormat="1">
      <c r="H301" s="42"/>
      <c r="P301" s="57"/>
      <c r="T301" s="30">
        <v>2012</v>
      </c>
      <c r="U301">
        <v>2004</v>
      </c>
      <c r="V301">
        <f t="shared" si="44"/>
        <v>14</v>
      </c>
      <c r="W301">
        <f t="shared" si="43"/>
        <v>0</v>
      </c>
      <c r="AB301">
        <f t="shared" si="41"/>
        <v>0</v>
      </c>
      <c r="AC301">
        <f t="shared" si="42"/>
        <v>0</v>
      </c>
    </row>
    <row r="302" spans="8:29" customFormat="1">
      <c r="H302" s="42"/>
      <c r="P302" s="57"/>
      <c r="T302" s="30">
        <v>2012</v>
      </c>
      <c r="U302">
        <v>2005</v>
      </c>
      <c r="V302">
        <f t="shared" si="44"/>
        <v>15</v>
      </c>
      <c r="W302">
        <f t="shared" si="43"/>
        <v>1</v>
      </c>
      <c r="AB302">
        <f t="shared" si="41"/>
        <v>0</v>
      </c>
      <c r="AC302">
        <f t="shared" si="42"/>
        <v>0</v>
      </c>
    </row>
    <row r="303" spans="8:29" customFormat="1">
      <c r="H303" s="42"/>
      <c r="P303" s="57"/>
      <c r="T303" s="30">
        <v>2012</v>
      </c>
      <c r="U303">
        <v>2006</v>
      </c>
      <c r="V303">
        <f t="shared" si="44"/>
        <v>17</v>
      </c>
      <c r="W303">
        <f t="shared" si="43"/>
        <v>2</v>
      </c>
      <c r="AB303">
        <f t="shared" si="41"/>
        <v>0</v>
      </c>
      <c r="AC303">
        <f t="shared" si="42"/>
        <v>0</v>
      </c>
    </row>
    <row r="304" spans="8:29" customFormat="1">
      <c r="H304" s="42"/>
      <c r="P304" s="57"/>
      <c r="T304" s="30">
        <v>2013</v>
      </c>
      <c r="U304">
        <v>2007</v>
      </c>
      <c r="V304">
        <f t="shared" si="44"/>
        <v>21</v>
      </c>
      <c r="W304">
        <f t="shared" si="43"/>
        <v>4</v>
      </c>
      <c r="AB304">
        <f t="shared" si="41"/>
        <v>0</v>
      </c>
      <c r="AC304">
        <f t="shared" si="42"/>
        <v>0</v>
      </c>
    </row>
    <row r="305" spans="8:29" customFormat="1">
      <c r="H305" s="42"/>
      <c r="P305" s="57"/>
      <c r="T305" s="30">
        <v>2013</v>
      </c>
      <c r="U305">
        <v>2008</v>
      </c>
      <c r="V305">
        <f t="shared" si="44"/>
        <v>22</v>
      </c>
      <c r="W305">
        <f t="shared" si="43"/>
        <v>1</v>
      </c>
      <c r="AB305">
        <f t="shared" si="41"/>
        <v>0</v>
      </c>
      <c r="AC305">
        <f t="shared" si="42"/>
        <v>0</v>
      </c>
    </row>
    <row r="306" spans="8:29" customFormat="1">
      <c r="H306" s="42"/>
      <c r="P306" s="57"/>
      <c r="T306" s="30">
        <v>2013</v>
      </c>
      <c r="U306">
        <v>2009</v>
      </c>
      <c r="V306">
        <f t="shared" si="44"/>
        <v>24</v>
      </c>
      <c r="W306">
        <f t="shared" si="43"/>
        <v>2</v>
      </c>
      <c r="AB306">
        <f t="shared" si="41"/>
        <v>1</v>
      </c>
      <c r="AC306">
        <f t="shared" si="42"/>
        <v>1</v>
      </c>
    </row>
    <row r="307" spans="8:29" customFormat="1">
      <c r="H307" s="42"/>
      <c r="P307" s="57"/>
      <c r="T307" s="30">
        <v>2013</v>
      </c>
      <c r="U307">
        <v>2010</v>
      </c>
      <c r="V307">
        <f t="shared" si="44"/>
        <v>28</v>
      </c>
      <c r="W307">
        <f t="shared" si="43"/>
        <v>4</v>
      </c>
      <c r="AB307">
        <f t="shared" ref="AB307:AB338" si="45">IF(AB83=$AB$3,1,0)</f>
        <v>0</v>
      </c>
      <c r="AC307">
        <f t="shared" ref="AC307:AC338" si="46">IF(AF83=$AF$10,0,1)</f>
        <v>1</v>
      </c>
    </row>
    <row r="308" spans="8:29" customFormat="1">
      <c r="H308" s="42"/>
      <c r="P308" s="57"/>
      <c r="T308" s="30">
        <v>2013</v>
      </c>
      <c r="U308">
        <v>2011</v>
      </c>
      <c r="V308">
        <f t="shared" si="44"/>
        <v>33</v>
      </c>
      <c r="W308">
        <f t="shared" si="43"/>
        <v>5</v>
      </c>
      <c r="AB308">
        <f t="shared" si="45"/>
        <v>0</v>
      </c>
      <c r="AC308">
        <f t="shared" si="46"/>
        <v>0</v>
      </c>
    </row>
    <row r="309" spans="8:29" customFormat="1">
      <c r="H309" s="42"/>
      <c r="P309" s="57"/>
      <c r="T309" s="30">
        <v>2014</v>
      </c>
      <c r="U309">
        <v>2012</v>
      </c>
      <c r="V309">
        <f t="shared" si="44"/>
        <v>37</v>
      </c>
      <c r="W309">
        <f t="shared" si="43"/>
        <v>4</v>
      </c>
      <c r="AB309">
        <f t="shared" si="45"/>
        <v>0</v>
      </c>
      <c r="AC309">
        <f t="shared" si="46"/>
        <v>0</v>
      </c>
    </row>
    <row r="310" spans="8:29" customFormat="1">
      <c r="H310" s="42"/>
      <c r="P310" s="57"/>
      <c r="T310" s="30">
        <v>2014</v>
      </c>
      <c r="U310">
        <v>2013</v>
      </c>
      <c r="V310">
        <f t="shared" si="44"/>
        <v>42</v>
      </c>
      <c r="W310">
        <f t="shared" si="43"/>
        <v>5</v>
      </c>
      <c r="AB310">
        <f t="shared" si="45"/>
        <v>0</v>
      </c>
      <c r="AC310">
        <f t="shared" si="46"/>
        <v>0</v>
      </c>
    </row>
    <row r="311" spans="8:29" customFormat="1">
      <c r="H311" s="42"/>
      <c r="P311" s="57"/>
      <c r="T311" s="30">
        <v>2014</v>
      </c>
      <c r="U311">
        <v>2014</v>
      </c>
      <c r="V311">
        <f t="shared" si="44"/>
        <v>49</v>
      </c>
      <c r="W311">
        <f t="shared" si="43"/>
        <v>7</v>
      </c>
      <c r="AB311">
        <f t="shared" si="45"/>
        <v>1</v>
      </c>
      <c r="AC311">
        <f t="shared" si="46"/>
        <v>1</v>
      </c>
    </row>
    <row r="312" spans="8:29" customFormat="1">
      <c r="H312" s="42"/>
      <c r="P312" s="57"/>
      <c r="T312" s="30">
        <v>2014</v>
      </c>
      <c r="U312">
        <v>2015</v>
      </c>
      <c r="V312">
        <f t="shared" si="44"/>
        <v>60</v>
      </c>
      <c r="W312">
        <f t="shared" si="43"/>
        <v>11</v>
      </c>
      <c r="AB312">
        <f t="shared" si="45"/>
        <v>1</v>
      </c>
      <c r="AC312">
        <f t="shared" si="46"/>
        <v>1</v>
      </c>
    </row>
    <row r="313" spans="8:29" customFormat="1">
      <c r="H313" s="42"/>
      <c r="P313" s="57"/>
      <c r="T313" s="30">
        <v>2014</v>
      </c>
      <c r="U313">
        <v>2016</v>
      </c>
      <c r="V313">
        <f t="shared" si="44"/>
        <v>69</v>
      </c>
      <c r="W313">
        <f t="shared" si="43"/>
        <v>9</v>
      </c>
      <c r="AB313">
        <f t="shared" si="45"/>
        <v>1</v>
      </c>
      <c r="AC313">
        <f t="shared" si="46"/>
        <v>0</v>
      </c>
    </row>
    <row r="314" spans="8:29" customFormat="1">
      <c r="H314" s="42"/>
      <c r="P314" s="57"/>
      <c r="T314" s="30">
        <v>2014</v>
      </c>
      <c r="U314">
        <v>2017</v>
      </c>
      <c r="V314">
        <f t="shared" si="44"/>
        <v>80</v>
      </c>
      <c r="W314">
        <f t="shared" si="43"/>
        <v>11</v>
      </c>
      <c r="AB314">
        <f t="shared" si="45"/>
        <v>1</v>
      </c>
      <c r="AC314">
        <f t="shared" si="46"/>
        <v>1</v>
      </c>
    </row>
    <row r="315" spans="8:29" customFormat="1">
      <c r="H315" s="42"/>
      <c r="P315" s="57"/>
      <c r="T315" s="30">
        <v>2014</v>
      </c>
      <c r="U315">
        <v>2018</v>
      </c>
      <c r="V315">
        <f t="shared" si="44"/>
        <v>95</v>
      </c>
      <c r="W315">
        <f t="shared" si="43"/>
        <v>15</v>
      </c>
      <c r="AB315">
        <f t="shared" si="45"/>
        <v>1</v>
      </c>
      <c r="AC315">
        <f t="shared" si="46"/>
        <v>1</v>
      </c>
    </row>
    <row r="316" spans="8:29" customFormat="1">
      <c r="H316" s="42"/>
      <c r="I316" s="30"/>
      <c r="P316" s="57"/>
      <c r="T316" s="30">
        <v>2015</v>
      </c>
      <c r="U316">
        <v>2019</v>
      </c>
      <c r="V316">
        <f t="shared" si="44"/>
        <v>102</v>
      </c>
      <c r="W316">
        <f t="shared" si="43"/>
        <v>7</v>
      </c>
      <c r="AB316">
        <f t="shared" si="45"/>
        <v>1</v>
      </c>
      <c r="AC316">
        <f t="shared" si="46"/>
        <v>1</v>
      </c>
    </row>
    <row r="317" spans="8:29" customFormat="1">
      <c r="H317" s="42"/>
      <c r="I317" s="30"/>
      <c r="P317" s="57"/>
      <c r="T317" s="30">
        <v>2015</v>
      </c>
      <c r="U317">
        <v>2020</v>
      </c>
      <c r="V317">
        <f t="shared" si="44"/>
        <v>120</v>
      </c>
      <c r="W317">
        <f t="shared" si="43"/>
        <v>18</v>
      </c>
      <c r="AB317">
        <f t="shared" si="45"/>
        <v>1</v>
      </c>
      <c r="AC317">
        <f t="shared" si="46"/>
        <v>0</v>
      </c>
    </row>
    <row r="318" spans="8:29" customFormat="1">
      <c r="H318" s="42"/>
      <c r="P318" s="57"/>
      <c r="T318" s="30">
        <v>2015</v>
      </c>
      <c r="AB318">
        <f t="shared" si="45"/>
        <v>0</v>
      </c>
      <c r="AC318">
        <f t="shared" si="46"/>
        <v>0</v>
      </c>
    </row>
    <row r="319" spans="8:29" customFormat="1">
      <c r="H319" s="42"/>
      <c r="P319" s="57"/>
      <c r="T319" s="30">
        <v>2015</v>
      </c>
      <c r="AB319">
        <f t="shared" si="45"/>
        <v>0</v>
      </c>
      <c r="AC319">
        <f t="shared" si="46"/>
        <v>0</v>
      </c>
    </row>
    <row r="320" spans="8:29" customFormat="1">
      <c r="H320" s="42"/>
      <c r="P320" s="57"/>
      <c r="T320" s="30">
        <v>2015</v>
      </c>
      <c r="AB320">
        <f t="shared" si="45"/>
        <v>1</v>
      </c>
      <c r="AC320">
        <f t="shared" si="46"/>
        <v>1</v>
      </c>
    </row>
    <row r="321" spans="9:54">
      <c r="I321"/>
      <c r="T321" s="30">
        <v>2015</v>
      </c>
      <c r="AB321">
        <f t="shared" si="45"/>
        <v>1</v>
      </c>
      <c r="AC321">
        <f t="shared" si="46"/>
        <v>0</v>
      </c>
      <c r="BB321"/>
    </row>
    <row r="322" spans="9:54">
      <c r="I322"/>
      <c r="T322" s="30">
        <v>2015</v>
      </c>
      <c r="AB322">
        <f t="shared" si="45"/>
        <v>0</v>
      </c>
      <c r="AC322">
        <f t="shared" si="46"/>
        <v>0</v>
      </c>
      <c r="BB322"/>
    </row>
    <row r="323" spans="9:54">
      <c r="I323"/>
      <c r="T323" s="30">
        <v>2015</v>
      </c>
      <c r="AB323">
        <f t="shared" si="45"/>
        <v>0</v>
      </c>
      <c r="AC323">
        <f t="shared" si="46"/>
        <v>0</v>
      </c>
      <c r="BB323"/>
    </row>
    <row r="324" spans="9:54">
      <c r="I324"/>
      <c r="T324" s="30">
        <v>2015</v>
      </c>
      <c r="AB324">
        <f t="shared" si="45"/>
        <v>0</v>
      </c>
      <c r="AC324">
        <f t="shared" si="46"/>
        <v>0</v>
      </c>
      <c r="BB324"/>
    </row>
    <row r="325" spans="9:54">
      <c r="I325"/>
      <c r="T325" s="30">
        <v>2015</v>
      </c>
      <c r="AB325">
        <f t="shared" si="45"/>
        <v>0</v>
      </c>
      <c r="AC325">
        <f t="shared" si="46"/>
        <v>0</v>
      </c>
      <c r="BB325"/>
    </row>
    <row r="326" spans="9:54">
      <c r="I326"/>
      <c r="T326" s="30">
        <v>2015</v>
      </c>
      <c r="AB326">
        <f t="shared" si="45"/>
        <v>0</v>
      </c>
      <c r="AC326">
        <f t="shared" si="46"/>
        <v>0</v>
      </c>
      <c r="BB326"/>
    </row>
    <row r="327" spans="9:54">
      <c r="I327"/>
      <c r="T327" s="30">
        <v>2016</v>
      </c>
      <c r="AB327">
        <f t="shared" si="45"/>
        <v>1</v>
      </c>
      <c r="AC327">
        <f t="shared" si="46"/>
        <v>1</v>
      </c>
      <c r="BB327"/>
    </row>
    <row r="328" spans="9:54">
      <c r="I328"/>
      <c r="T328" s="30">
        <v>2016</v>
      </c>
      <c r="AB328">
        <f t="shared" si="45"/>
        <v>0</v>
      </c>
      <c r="AC328">
        <f t="shared" si="46"/>
        <v>0</v>
      </c>
      <c r="BB328"/>
    </row>
    <row r="329" spans="9:54">
      <c r="I329"/>
      <c r="T329" s="30">
        <v>2016</v>
      </c>
      <c r="AB329">
        <f t="shared" si="45"/>
        <v>0</v>
      </c>
      <c r="AC329">
        <f t="shared" si="46"/>
        <v>1</v>
      </c>
      <c r="BB329"/>
    </row>
    <row r="330" spans="9:54">
      <c r="I330"/>
      <c r="T330" s="30">
        <v>2016</v>
      </c>
      <c r="AB330">
        <f t="shared" si="45"/>
        <v>0</v>
      </c>
      <c r="AC330">
        <f t="shared" si="46"/>
        <v>1</v>
      </c>
      <c r="BB330"/>
    </row>
    <row r="331" spans="9:54">
      <c r="I331"/>
      <c r="T331" s="30">
        <v>2016</v>
      </c>
      <c r="AB331">
        <f t="shared" si="45"/>
        <v>0</v>
      </c>
      <c r="AC331">
        <f t="shared" si="46"/>
        <v>1</v>
      </c>
      <c r="BB331"/>
    </row>
    <row r="332" spans="9:54">
      <c r="I332"/>
      <c r="T332" s="30">
        <v>2016</v>
      </c>
      <c r="AB332">
        <f t="shared" si="45"/>
        <v>0</v>
      </c>
      <c r="AC332">
        <f t="shared" si="46"/>
        <v>0</v>
      </c>
      <c r="BB332"/>
    </row>
    <row r="333" spans="9:54">
      <c r="I333"/>
      <c r="T333" s="30">
        <v>2016</v>
      </c>
      <c r="AB333">
        <f t="shared" si="45"/>
        <v>0</v>
      </c>
      <c r="AC333">
        <f t="shared" si="46"/>
        <v>0</v>
      </c>
      <c r="BB333"/>
    </row>
    <row r="334" spans="9:54">
      <c r="I334"/>
      <c r="T334" s="30">
        <v>2016</v>
      </c>
      <c r="AB334">
        <f t="shared" si="45"/>
        <v>0</v>
      </c>
      <c r="AC334">
        <f t="shared" si="46"/>
        <v>1</v>
      </c>
      <c r="BB334"/>
    </row>
    <row r="335" spans="9:54">
      <c r="I335"/>
      <c r="T335" s="30">
        <v>2016</v>
      </c>
      <c r="AB335">
        <f t="shared" si="45"/>
        <v>0</v>
      </c>
      <c r="AC335">
        <f t="shared" si="46"/>
        <v>0</v>
      </c>
      <c r="BB335"/>
    </row>
    <row r="336" spans="9:54">
      <c r="I336"/>
      <c r="T336" s="30">
        <v>2017</v>
      </c>
      <c r="AB336">
        <f t="shared" si="45"/>
        <v>0</v>
      </c>
      <c r="AC336">
        <f t="shared" si="46"/>
        <v>0</v>
      </c>
      <c r="BB336"/>
    </row>
    <row r="337" spans="9:54">
      <c r="I337"/>
      <c r="T337" s="30">
        <v>2017</v>
      </c>
      <c r="AB337">
        <f t="shared" si="45"/>
        <v>0</v>
      </c>
      <c r="AC337">
        <f t="shared" si="46"/>
        <v>0</v>
      </c>
      <c r="BB337"/>
    </row>
    <row r="338" spans="9:54">
      <c r="I338"/>
      <c r="T338" s="30">
        <v>2017</v>
      </c>
      <c r="AB338">
        <f t="shared" si="45"/>
        <v>1</v>
      </c>
      <c r="AC338">
        <f t="shared" si="46"/>
        <v>1</v>
      </c>
      <c r="BB338"/>
    </row>
    <row r="339" spans="9:54">
      <c r="I339"/>
      <c r="T339" s="30">
        <v>2017</v>
      </c>
      <c r="AB339">
        <f t="shared" ref="AB339:AB370" si="47">IF(AB115=$AB$3,1,0)</f>
        <v>1</v>
      </c>
      <c r="AC339">
        <f t="shared" ref="AC339:AC370" si="48">IF(AF115=$AF$10,0,1)</f>
        <v>1</v>
      </c>
      <c r="BB339"/>
    </row>
    <row r="340" spans="9:54">
      <c r="I340"/>
      <c r="T340" s="30">
        <v>2017</v>
      </c>
      <c r="AB340">
        <f t="shared" si="47"/>
        <v>0</v>
      </c>
      <c r="AC340">
        <f t="shared" si="48"/>
        <v>0</v>
      </c>
      <c r="BB340"/>
    </row>
    <row r="341" spans="9:54">
      <c r="I341"/>
      <c r="T341" s="30">
        <v>2017</v>
      </c>
      <c r="AB341">
        <f t="shared" si="47"/>
        <v>0</v>
      </c>
      <c r="AC341">
        <f t="shared" si="48"/>
        <v>0</v>
      </c>
      <c r="BB341"/>
    </row>
    <row r="342" spans="9:54">
      <c r="I342"/>
      <c r="T342" s="30">
        <v>2017</v>
      </c>
      <c r="AB342">
        <f t="shared" si="47"/>
        <v>1</v>
      </c>
      <c r="AC342">
        <f t="shared" si="48"/>
        <v>0</v>
      </c>
      <c r="BB342"/>
    </row>
    <row r="343" spans="9:54">
      <c r="I343"/>
      <c r="T343" s="30">
        <v>2017</v>
      </c>
      <c r="AB343">
        <f t="shared" si="47"/>
        <v>0</v>
      </c>
      <c r="AC343">
        <f t="shared" si="48"/>
        <v>0</v>
      </c>
      <c r="BB343"/>
    </row>
    <row r="344" spans="9:54">
      <c r="I344"/>
      <c r="T344" s="30">
        <v>2017</v>
      </c>
      <c r="AB344">
        <f t="shared" si="47"/>
        <v>0</v>
      </c>
      <c r="AC344">
        <f t="shared" si="48"/>
        <v>0</v>
      </c>
      <c r="BB344"/>
    </row>
    <row r="345" spans="9:54">
      <c r="I345"/>
      <c r="T345" s="30">
        <v>2017</v>
      </c>
      <c r="AB345">
        <f t="shared" si="47"/>
        <v>1</v>
      </c>
      <c r="AC345">
        <f t="shared" si="48"/>
        <v>1</v>
      </c>
      <c r="BB345"/>
    </row>
    <row r="346" spans="9:54">
      <c r="I346"/>
      <c r="T346" s="30">
        <v>2017</v>
      </c>
      <c r="AB346">
        <f t="shared" si="47"/>
        <v>0</v>
      </c>
      <c r="AC346">
        <f t="shared" si="48"/>
        <v>0</v>
      </c>
      <c r="BB346"/>
    </row>
    <row r="347" spans="9:54">
      <c r="I347"/>
      <c r="T347" s="30">
        <v>2018</v>
      </c>
      <c r="AB347">
        <f t="shared" si="47"/>
        <v>1</v>
      </c>
      <c r="AC347">
        <f t="shared" si="48"/>
        <v>1</v>
      </c>
      <c r="BB347"/>
    </row>
    <row r="348" spans="9:54">
      <c r="I348"/>
      <c r="T348" s="30">
        <v>2018</v>
      </c>
      <c r="AB348">
        <f t="shared" si="47"/>
        <v>0</v>
      </c>
      <c r="AC348">
        <f t="shared" si="48"/>
        <v>0</v>
      </c>
      <c r="BB348"/>
    </row>
    <row r="349" spans="9:54">
      <c r="I349"/>
      <c r="T349" s="30">
        <v>2018</v>
      </c>
      <c r="AB349">
        <f t="shared" si="47"/>
        <v>1</v>
      </c>
      <c r="AC349">
        <f t="shared" si="48"/>
        <v>0</v>
      </c>
      <c r="BB349"/>
    </row>
    <row r="350" spans="9:54">
      <c r="I350"/>
      <c r="T350" s="30">
        <v>2018</v>
      </c>
      <c r="AB350">
        <f t="shared" si="47"/>
        <v>0</v>
      </c>
      <c r="AC350">
        <f t="shared" si="48"/>
        <v>0</v>
      </c>
      <c r="BB350"/>
    </row>
    <row r="351" spans="9:54">
      <c r="I351"/>
      <c r="T351" s="30">
        <v>2018</v>
      </c>
      <c r="AB351">
        <f t="shared" si="47"/>
        <v>1</v>
      </c>
      <c r="AC351">
        <f t="shared" si="48"/>
        <v>0</v>
      </c>
      <c r="BB351"/>
    </row>
    <row r="352" spans="9:54">
      <c r="I352"/>
      <c r="T352" s="30">
        <v>2018</v>
      </c>
      <c r="AB352">
        <f t="shared" si="47"/>
        <v>0</v>
      </c>
      <c r="AC352">
        <f t="shared" si="48"/>
        <v>0</v>
      </c>
      <c r="BB352"/>
    </row>
    <row r="353" spans="9:54">
      <c r="I353"/>
      <c r="T353" s="30">
        <v>2018</v>
      </c>
      <c r="AB353">
        <f t="shared" si="47"/>
        <v>0</v>
      </c>
      <c r="AC353">
        <f t="shared" si="48"/>
        <v>0</v>
      </c>
      <c r="BB353"/>
    </row>
    <row r="354" spans="9:54">
      <c r="I354"/>
      <c r="T354" s="30">
        <v>2018</v>
      </c>
      <c r="AB354">
        <f t="shared" si="47"/>
        <v>0</v>
      </c>
      <c r="AC354">
        <f t="shared" si="48"/>
        <v>0</v>
      </c>
      <c r="BB354"/>
    </row>
    <row r="355" spans="9:54">
      <c r="I355"/>
      <c r="T355" s="30">
        <v>2018</v>
      </c>
      <c r="AB355">
        <f t="shared" si="47"/>
        <v>1</v>
      </c>
      <c r="AC355">
        <f t="shared" si="48"/>
        <v>0</v>
      </c>
      <c r="BB355"/>
    </row>
    <row r="356" spans="9:54">
      <c r="I356"/>
      <c r="T356" s="30">
        <v>2018</v>
      </c>
      <c r="AB356">
        <f t="shared" si="47"/>
        <v>0</v>
      </c>
      <c r="AC356">
        <f t="shared" si="48"/>
        <v>0</v>
      </c>
      <c r="BB356"/>
    </row>
    <row r="357" spans="9:54">
      <c r="I357"/>
      <c r="T357" s="30">
        <v>2018</v>
      </c>
      <c r="AB357">
        <f t="shared" si="47"/>
        <v>0</v>
      </c>
      <c r="AC357">
        <f t="shared" si="48"/>
        <v>0</v>
      </c>
      <c r="BB357"/>
    </row>
    <row r="358" spans="9:54">
      <c r="I358"/>
      <c r="T358" s="30">
        <v>2018</v>
      </c>
      <c r="AB358">
        <f t="shared" si="47"/>
        <v>0</v>
      </c>
      <c r="AC358">
        <f t="shared" si="48"/>
        <v>0</v>
      </c>
      <c r="BB358"/>
    </row>
    <row r="359" spans="9:54">
      <c r="I359"/>
      <c r="T359" s="30">
        <v>2018</v>
      </c>
      <c r="AB359">
        <f t="shared" si="47"/>
        <v>1</v>
      </c>
      <c r="AC359">
        <f t="shared" si="48"/>
        <v>1</v>
      </c>
      <c r="BB359"/>
    </row>
    <row r="360" spans="9:54">
      <c r="T360" s="30">
        <v>2018</v>
      </c>
      <c r="AB360">
        <f t="shared" si="47"/>
        <v>1</v>
      </c>
      <c r="AC360">
        <f t="shared" si="48"/>
        <v>1</v>
      </c>
      <c r="BB360"/>
    </row>
    <row r="361" spans="9:54">
      <c r="T361" s="30">
        <v>2018</v>
      </c>
      <c r="AB361">
        <f t="shared" si="47"/>
        <v>1</v>
      </c>
      <c r="AC361">
        <f t="shared" si="48"/>
        <v>1</v>
      </c>
      <c r="BB361"/>
    </row>
    <row r="362" spans="9:54">
      <c r="T362" s="30">
        <v>2019</v>
      </c>
      <c r="AB362">
        <f t="shared" si="47"/>
        <v>0</v>
      </c>
      <c r="AC362">
        <f t="shared" si="48"/>
        <v>1</v>
      </c>
      <c r="BB362"/>
    </row>
    <row r="363" spans="9:54">
      <c r="I363"/>
      <c r="T363" s="30">
        <v>2019</v>
      </c>
      <c r="AB363">
        <f t="shared" si="47"/>
        <v>0</v>
      </c>
      <c r="AC363">
        <f t="shared" si="48"/>
        <v>1</v>
      </c>
      <c r="BB363"/>
    </row>
    <row r="364" spans="9:54">
      <c r="I364"/>
      <c r="T364" s="30">
        <v>2019</v>
      </c>
      <c r="AB364">
        <f t="shared" si="47"/>
        <v>0</v>
      </c>
      <c r="AC364">
        <f t="shared" si="48"/>
        <v>0</v>
      </c>
      <c r="BB364"/>
    </row>
    <row r="365" spans="9:54">
      <c r="I365"/>
      <c r="T365" s="30">
        <v>2019</v>
      </c>
      <c r="AB365">
        <f t="shared" si="47"/>
        <v>1</v>
      </c>
      <c r="AC365">
        <f t="shared" si="48"/>
        <v>0</v>
      </c>
      <c r="BB365"/>
    </row>
    <row r="366" spans="9:54">
      <c r="I366"/>
      <c r="T366" s="30">
        <v>2019</v>
      </c>
      <c r="AB366">
        <f t="shared" si="47"/>
        <v>1</v>
      </c>
      <c r="AC366">
        <f t="shared" si="48"/>
        <v>1</v>
      </c>
      <c r="BB366"/>
    </row>
    <row r="367" spans="9:54">
      <c r="I367"/>
      <c r="T367" s="30">
        <v>2019</v>
      </c>
      <c r="AB367">
        <f t="shared" si="47"/>
        <v>1</v>
      </c>
      <c r="AC367">
        <f t="shared" si="48"/>
        <v>1</v>
      </c>
      <c r="BB367"/>
    </row>
    <row r="368" spans="9:54">
      <c r="I368"/>
      <c r="T368" s="30">
        <v>2019</v>
      </c>
      <c r="AB368">
        <f t="shared" si="47"/>
        <v>1</v>
      </c>
      <c r="AC368">
        <f t="shared" si="48"/>
        <v>0</v>
      </c>
      <c r="BB368"/>
    </row>
    <row r="369" spans="9:54">
      <c r="I369"/>
      <c r="T369" s="30">
        <v>2020</v>
      </c>
      <c r="AB369">
        <f t="shared" si="47"/>
        <v>1</v>
      </c>
      <c r="AC369">
        <f t="shared" si="48"/>
        <v>1</v>
      </c>
      <c r="BB369"/>
    </row>
    <row r="370" spans="9:54">
      <c r="I370"/>
      <c r="T370" s="30">
        <v>2020</v>
      </c>
      <c r="AB370">
        <f t="shared" si="47"/>
        <v>0</v>
      </c>
      <c r="AC370">
        <f t="shared" si="48"/>
        <v>1</v>
      </c>
      <c r="BB370"/>
    </row>
    <row r="371" spans="9:54">
      <c r="I371"/>
      <c r="T371" s="30">
        <v>2020</v>
      </c>
      <c r="AB371">
        <f t="shared" ref="AB371:AB402" si="49">IF(AB147=$AB$3,1,0)</f>
        <v>1</v>
      </c>
      <c r="AC371">
        <f t="shared" ref="AC371:AC402" si="50">IF(AF147=$AF$10,0,1)</f>
        <v>1</v>
      </c>
      <c r="BB371"/>
    </row>
    <row r="372" spans="9:54">
      <c r="T372" s="30">
        <v>2020</v>
      </c>
      <c r="AB372">
        <f t="shared" si="49"/>
        <v>0</v>
      </c>
      <c r="AC372">
        <f t="shared" si="50"/>
        <v>0</v>
      </c>
      <c r="BB372"/>
    </row>
    <row r="373" spans="9:54">
      <c r="T373" s="30">
        <v>2020</v>
      </c>
      <c r="AB373">
        <f t="shared" si="49"/>
        <v>1</v>
      </c>
      <c r="AC373">
        <f t="shared" si="50"/>
        <v>0</v>
      </c>
      <c r="BB373"/>
    </row>
    <row r="374" spans="9:54">
      <c r="T374" s="30">
        <v>2020</v>
      </c>
      <c r="AB374">
        <f t="shared" si="49"/>
        <v>1</v>
      </c>
      <c r="AC374">
        <f t="shared" si="50"/>
        <v>1</v>
      </c>
      <c r="BB374"/>
    </row>
    <row r="375" spans="9:54">
      <c r="T375" s="30">
        <v>2020</v>
      </c>
      <c r="AB375">
        <f t="shared" si="49"/>
        <v>1</v>
      </c>
      <c r="AC375">
        <f t="shared" si="50"/>
        <v>1</v>
      </c>
      <c r="BB375"/>
    </row>
    <row r="376" spans="9:54">
      <c r="T376" s="30">
        <v>2020</v>
      </c>
      <c r="AB376">
        <f t="shared" si="49"/>
        <v>1</v>
      </c>
      <c r="AC376">
        <f t="shared" si="50"/>
        <v>1</v>
      </c>
      <c r="BB376"/>
    </row>
    <row r="377" spans="9:54">
      <c r="T377" s="30">
        <v>2020</v>
      </c>
      <c r="AB377">
        <f t="shared" si="49"/>
        <v>1</v>
      </c>
      <c r="AC377">
        <f t="shared" si="50"/>
        <v>1</v>
      </c>
      <c r="BB377"/>
    </row>
    <row r="378" spans="9:54">
      <c r="T378" s="30">
        <v>2020</v>
      </c>
      <c r="AB378">
        <f t="shared" si="49"/>
        <v>0</v>
      </c>
      <c r="AC378">
        <f t="shared" si="50"/>
        <v>0</v>
      </c>
      <c r="BB378"/>
    </row>
    <row r="379" spans="9:54">
      <c r="I379"/>
      <c r="T379" s="30">
        <v>2020</v>
      </c>
      <c r="AB379">
        <f t="shared" si="49"/>
        <v>0</v>
      </c>
      <c r="AC379">
        <f t="shared" si="50"/>
        <v>0</v>
      </c>
      <c r="BB379"/>
    </row>
    <row r="380" spans="9:54">
      <c r="I380"/>
      <c r="T380" s="30">
        <v>2020</v>
      </c>
      <c r="AB380">
        <f t="shared" si="49"/>
        <v>0</v>
      </c>
      <c r="AC380">
        <f t="shared" si="50"/>
        <v>0</v>
      </c>
      <c r="BB380"/>
    </row>
    <row r="381" spans="9:54">
      <c r="I381"/>
      <c r="T381" s="30">
        <v>2020</v>
      </c>
      <c r="AB381">
        <f t="shared" si="49"/>
        <v>0</v>
      </c>
      <c r="AC381">
        <f t="shared" si="50"/>
        <v>0</v>
      </c>
      <c r="BB381"/>
    </row>
    <row r="382" spans="9:54">
      <c r="I382"/>
      <c r="T382" s="30">
        <v>2020</v>
      </c>
      <c r="AB382">
        <f t="shared" si="49"/>
        <v>0</v>
      </c>
      <c r="AC382">
        <f t="shared" si="50"/>
        <v>0</v>
      </c>
      <c r="BB382"/>
    </row>
    <row r="383" spans="9:54">
      <c r="I383"/>
      <c r="T383" s="30">
        <v>2020</v>
      </c>
      <c r="AB383">
        <f t="shared" si="49"/>
        <v>0</v>
      </c>
      <c r="AC383">
        <f t="shared" si="50"/>
        <v>0</v>
      </c>
      <c r="BB383"/>
    </row>
    <row r="384" spans="9:54">
      <c r="T384" s="30">
        <v>2020</v>
      </c>
      <c r="AB384">
        <f t="shared" si="49"/>
        <v>0</v>
      </c>
      <c r="AC384">
        <f t="shared" si="50"/>
        <v>0</v>
      </c>
      <c r="BB384"/>
    </row>
    <row r="385" spans="9:54">
      <c r="I385"/>
      <c r="T385" s="30">
        <v>2020</v>
      </c>
      <c r="AB385">
        <f t="shared" si="49"/>
        <v>1</v>
      </c>
      <c r="AC385">
        <f t="shared" si="50"/>
        <v>1</v>
      </c>
      <c r="BB385"/>
    </row>
    <row r="386" spans="9:54">
      <c r="I386"/>
      <c r="T386" s="30">
        <v>2020</v>
      </c>
      <c r="AB386">
        <f t="shared" si="49"/>
        <v>1</v>
      </c>
      <c r="AC386">
        <f t="shared" si="50"/>
        <v>1</v>
      </c>
      <c r="BB386"/>
    </row>
    <row r="387" spans="9:54">
      <c r="I387"/>
      <c r="T387" s="30"/>
      <c r="AB387">
        <f t="shared" si="49"/>
        <v>0</v>
      </c>
      <c r="AC387">
        <f t="shared" si="50"/>
        <v>0</v>
      </c>
      <c r="BB387"/>
    </row>
    <row r="388" spans="9:54">
      <c r="I388"/>
      <c r="T388" s="30"/>
      <c r="AB388">
        <f t="shared" si="49"/>
        <v>0</v>
      </c>
      <c r="AC388">
        <f t="shared" si="50"/>
        <v>0</v>
      </c>
      <c r="BB388"/>
    </row>
    <row r="389" spans="9:54">
      <c r="I389"/>
      <c r="T389" s="30"/>
      <c r="AB389">
        <f t="shared" si="49"/>
        <v>0</v>
      </c>
      <c r="AC389">
        <f t="shared" si="50"/>
        <v>1</v>
      </c>
      <c r="BB389"/>
    </row>
    <row r="390" spans="9:54">
      <c r="I390"/>
      <c r="T390" s="30"/>
      <c r="AB390">
        <f t="shared" si="49"/>
        <v>0</v>
      </c>
      <c r="AC390">
        <f t="shared" si="50"/>
        <v>1</v>
      </c>
      <c r="BB390"/>
    </row>
    <row r="391" spans="9:54">
      <c r="I391"/>
      <c r="T391" s="30"/>
      <c r="AB391">
        <f t="shared" si="49"/>
        <v>1</v>
      </c>
      <c r="AC391">
        <f t="shared" si="50"/>
        <v>1</v>
      </c>
      <c r="BB391"/>
    </row>
    <row r="392" spans="9:54">
      <c r="I392"/>
      <c r="T392" s="30"/>
      <c r="AB392">
        <f t="shared" si="49"/>
        <v>1</v>
      </c>
      <c r="AC392">
        <f t="shared" si="50"/>
        <v>1</v>
      </c>
      <c r="BB392"/>
    </row>
    <row r="393" spans="9:54">
      <c r="I393"/>
      <c r="T393" s="30"/>
      <c r="AB393">
        <f t="shared" si="49"/>
        <v>1</v>
      </c>
      <c r="AC393">
        <f t="shared" si="50"/>
        <v>1</v>
      </c>
      <c r="BB393"/>
    </row>
    <row r="394" spans="9:54">
      <c r="I394"/>
      <c r="T394" s="30"/>
      <c r="AB394">
        <f t="shared" si="49"/>
        <v>1</v>
      </c>
      <c r="AC394">
        <f t="shared" si="50"/>
        <v>1</v>
      </c>
      <c r="BB394"/>
    </row>
    <row r="395" spans="9:54">
      <c r="I395"/>
      <c r="T395" s="30"/>
      <c r="AB395">
        <f t="shared" si="49"/>
        <v>0</v>
      </c>
      <c r="AC395">
        <f t="shared" si="50"/>
        <v>0</v>
      </c>
      <c r="BB395"/>
    </row>
    <row r="396" spans="9:54">
      <c r="I396"/>
      <c r="T396" s="30"/>
      <c r="AB396">
        <f t="shared" si="49"/>
        <v>1</v>
      </c>
      <c r="AC396">
        <f t="shared" si="50"/>
        <v>1</v>
      </c>
      <c r="BB396"/>
    </row>
    <row r="397" spans="9:54">
      <c r="I397"/>
      <c r="T397" s="30"/>
      <c r="AB397">
        <f t="shared" si="49"/>
        <v>1</v>
      </c>
      <c r="AC397">
        <f t="shared" si="50"/>
        <v>0</v>
      </c>
      <c r="BB397"/>
    </row>
    <row r="398" spans="9:54">
      <c r="I398"/>
      <c r="T398" s="30"/>
      <c r="AB398">
        <f t="shared" si="49"/>
        <v>0</v>
      </c>
      <c r="AC398">
        <f t="shared" si="50"/>
        <v>0</v>
      </c>
      <c r="BB398"/>
    </row>
    <row r="399" spans="9:54">
      <c r="I399"/>
      <c r="T399" s="30"/>
      <c r="AB399">
        <f t="shared" si="49"/>
        <v>0</v>
      </c>
      <c r="AC399">
        <f t="shared" si="50"/>
        <v>0</v>
      </c>
      <c r="BB399"/>
    </row>
    <row r="400" spans="9:54">
      <c r="I400"/>
      <c r="T400" s="30"/>
      <c r="AB400">
        <f t="shared" si="49"/>
        <v>0</v>
      </c>
      <c r="AC400">
        <f t="shared" si="50"/>
        <v>0</v>
      </c>
      <c r="BB400"/>
    </row>
    <row r="401" spans="9:54">
      <c r="I401"/>
      <c r="T401" s="30"/>
      <c r="AB401">
        <f t="shared" si="49"/>
        <v>0</v>
      </c>
      <c r="AC401">
        <f t="shared" si="50"/>
        <v>0</v>
      </c>
      <c r="BB401"/>
    </row>
    <row r="402" spans="9:54">
      <c r="I402"/>
      <c r="T402" s="30"/>
      <c r="AB402">
        <f t="shared" si="49"/>
        <v>0</v>
      </c>
      <c r="AC402">
        <f t="shared" si="50"/>
        <v>0</v>
      </c>
      <c r="BB402"/>
    </row>
    <row r="403" spans="9:54">
      <c r="I403"/>
      <c r="T403" s="30"/>
      <c r="AB403">
        <f t="shared" ref="AB403:AB419" si="51">IF(AB179=$AB$3,1,0)</f>
        <v>0</v>
      </c>
      <c r="AC403">
        <f t="shared" ref="AC403:AC419" si="52">IF(AF179=$AF$10,0,1)</f>
        <v>0</v>
      </c>
      <c r="BB403"/>
    </row>
    <row r="404" spans="9:54">
      <c r="I404"/>
      <c r="T404" s="30"/>
      <c r="AB404">
        <f t="shared" si="51"/>
        <v>1</v>
      </c>
      <c r="AC404">
        <f t="shared" si="52"/>
        <v>0</v>
      </c>
      <c r="BB404"/>
    </row>
    <row r="405" spans="9:54">
      <c r="I405"/>
      <c r="T405" s="30"/>
      <c r="AB405">
        <f t="shared" si="51"/>
        <v>1</v>
      </c>
      <c r="AC405">
        <f t="shared" si="52"/>
        <v>0</v>
      </c>
      <c r="BB405"/>
    </row>
    <row r="406" spans="9:54">
      <c r="I406"/>
      <c r="T406" s="30"/>
      <c r="AB406">
        <f t="shared" si="51"/>
        <v>0</v>
      </c>
      <c r="AC406">
        <f t="shared" si="52"/>
        <v>0</v>
      </c>
      <c r="BB406"/>
    </row>
    <row r="407" spans="9:54">
      <c r="I407"/>
      <c r="T407" s="30"/>
      <c r="AB407">
        <f t="shared" si="51"/>
        <v>0</v>
      </c>
      <c r="AC407">
        <f t="shared" si="52"/>
        <v>0</v>
      </c>
      <c r="BB407"/>
    </row>
    <row r="408" spans="9:54">
      <c r="I408"/>
      <c r="T408" s="30"/>
      <c r="AB408">
        <f t="shared" si="51"/>
        <v>0</v>
      </c>
      <c r="AC408">
        <f t="shared" si="52"/>
        <v>0</v>
      </c>
      <c r="BB408"/>
    </row>
    <row r="409" spans="9:54">
      <c r="I409"/>
      <c r="T409" s="30"/>
      <c r="AB409">
        <f t="shared" si="51"/>
        <v>0</v>
      </c>
      <c r="AC409">
        <f t="shared" si="52"/>
        <v>0</v>
      </c>
      <c r="BB409"/>
    </row>
    <row r="410" spans="9:54">
      <c r="I410"/>
      <c r="T410" s="30"/>
      <c r="AB410">
        <f t="shared" si="51"/>
        <v>0</v>
      </c>
      <c r="AC410">
        <f t="shared" si="52"/>
        <v>1</v>
      </c>
      <c r="BB410"/>
    </row>
    <row r="411" spans="9:54">
      <c r="I411"/>
      <c r="T411" s="30"/>
      <c r="AB411">
        <f t="shared" si="51"/>
        <v>0</v>
      </c>
      <c r="AC411">
        <f t="shared" si="52"/>
        <v>0</v>
      </c>
      <c r="BB411"/>
    </row>
    <row r="412" spans="9:54">
      <c r="I412"/>
      <c r="T412" s="30"/>
      <c r="AB412">
        <f t="shared" si="51"/>
        <v>0</v>
      </c>
      <c r="AC412">
        <f t="shared" si="52"/>
        <v>0</v>
      </c>
      <c r="BB412"/>
    </row>
    <row r="413" spans="9:54">
      <c r="I413"/>
      <c r="T413" s="30"/>
      <c r="AB413">
        <f t="shared" si="51"/>
        <v>0</v>
      </c>
      <c r="AC413">
        <f t="shared" si="52"/>
        <v>0</v>
      </c>
      <c r="BB413"/>
    </row>
    <row r="414" spans="9:54">
      <c r="I414"/>
      <c r="T414" s="30"/>
      <c r="AB414">
        <f t="shared" si="51"/>
        <v>0</v>
      </c>
      <c r="AC414">
        <f t="shared" si="52"/>
        <v>0</v>
      </c>
      <c r="BB414"/>
    </row>
    <row r="415" spans="9:54">
      <c r="I415"/>
      <c r="T415" s="30"/>
      <c r="AB415">
        <f t="shared" si="51"/>
        <v>0</v>
      </c>
      <c r="AC415">
        <f t="shared" si="52"/>
        <v>1</v>
      </c>
      <c r="BB415"/>
    </row>
    <row r="416" spans="9:54">
      <c r="I416"/>
      <c r="T416" s="30"/>
      <c r="AB416">
        <f t="shared" si="51"/>
        <v>1</v>
      </c>
      <c r="AC416">
        <f t="shared" si="52"/>
        <v>1</v>
      </c>
      <c r="BB416"/>
    </row>
    <row r="417" spans="9:54">
      <c r="I417"/>
      <c r="T417" s="30"/>
      <c r="AB417">
        <f t="shared" si="51"/>
        <v>0</v>
      </c>
      <c r="AC417">
        <f t="shared" si="52"/>
        <v>0</v>
      </c>
      <c r="BB417"/>
    </row>
    <row r="418" spans="9:54">
      <c r="I418"/>
      <c r="T418" s="30"/>
      <c r="AB418">
        <f t="shared" si="51"/>
        <v>0</v>
      </c>
      <c r="AC418">
        <f t="shared" si="52"/>
        <v>0</v>
      </c>
      <c r="BB418"/>
    </row>
    <row r="419" spans="9:54">
      <c r="I419"/>
      <c r="T419" s="30"/>
      <c r="AB419">
        <f t="shared" si="51"/>
        <v>1</v>
      </c>
      <c r="AC419">
        <f t="shared" si="52"/>
        <v>1</v>
      </c>
      <c r="BB419"/>
    </row>
    <row r="420" spans="9:54">
      <c r="I420"/>
      <c r="T420" s="30"/>
      <c r="AB420">
        <f t="shared" ref="AB420:AB439" si="53">IF(AB197=$AB$3,1,0)</f>
        <v>1</v>
      </c>
      <c r="AC420">
        <f t="shared" ref="AC420:AC439" si="54">IF(AF197=$AF$10,0,1)</f>
        <v>1</v>
      </c>
      <c r="BB420"/>
    </row>
    <row r="421" spans="9:54">
      <c r="I421"/>
      <c r="T421" s="30"/>
      <c r="AB421">
        <f t="shared" si="53"/>
        <v>0</v>
      </c>
      <c r="AC421">
        <f t="shared" si="54"/>
        <v>0</v>
      </c>
      <c r="BB421"/>
    </row>
    <row r="422" spans="9:54">
      <c r="I422"/>
      <c r="T422" s="30"/>
      <c r="AB422">
        <f t="shared" si="53"/>
        <v>0</v>
      </c>
      <c r="AC422">
        <f t="shared" si="54"/>
        <v>0</v>
      </c>
      <c r="BB422"/>
    </row>
    <row r="423" spans="9:54">
      <c r="I423"/>
      <c r="T423" s="30"/>
      <c r="AB423">
        <f t="shared" si="53"/>
        <v>0</v>
      </c>
      <c r="AC423">
        <f t="shared" si="54"/>
        <v>0</v>
      </c>
      <c r="BB423"/>
    </row>
    <row r="424" spans="9:54">
      <c r="I424"/>
      <c r="T424" s="30"/>
      <c r="AB424">
        <f t="shared" si="53"/>
        <v>0</v>
      </c>
      <c r="AC424">
        <f t="shared" si="54"/>
        <v>1</v>
      </c>
      <c r="BB424"/>
    </row>
    <row r="425" spans="9:54">
      <c r="I425"/>
      <c r="T425" s="30"/>
      <c r="AB425">
        <f t="shared" si="53"/>
        <v>0</v>
      </c>
      <c r="AC425">
        <f t="shared" si="54"/>
        <v>1</v>
      </c>
      <c r="BB425"/>
    </row>
    <row r="426" spans="9:54">
      <c r="I426"/>
      <c r="T426" s="30"/>
      <c r="AB426">
        <f t="shared" si="53"/>
        <v>1</v>
      </c>
      <c r="AC426">
        <f t="shared" si="54"/>
        <v>1</v>
      </c>
      <c r="BB426"/>
    </row>
    <row r="427" spans="9:54">
      <c r="I427"/>
      <c r="T427" s="30"/>
      <c r="AB427">
        <f t="shared" si="53"/>
        <v>1</v>
      </c>
      <c r="AC427">
        <f t="shared" si="54"/>
        <v>1</v>
      </c>
      <c r="BB427"/>
    </row>
    <row r="428" spans="9:54">
      <c r="I428"/>
      <c r="T428" s="30"/>
      <c r="AB428">
        <f t="shared" si="53"/>
        <v>0</v>
      </c>
      <c r="AC428">
        <f t="shared" si="54"/>
        <v>0</v>
      </c>
      <c r="BB428"/>
    </row>
    <row r="429" spans="9:54">
      <c r="I429"/>
      <c r="T429" s="30"/>
      <c r="AB429">
        <f t="shared" si="53"/>
        <v>0</v>
      </c>
      <c r="AC429">
        <f t="shared" si="54"/>
        <v>0</v>
      </c>
      <c r="BB429"/>
    </row>
    <row r="430" spans="9:54">
      <c r="I430"/>
      <c r="T430" s="30"/>
      <c r="AB430">
        <f t="shared" si="53"/>
        <v>1</v>
      </c>
      <c r="AC430">
        <f t="shared" si="54"/>
        <v>1</v>
      </c>
      <c r="BB430"/>
    </row>
    <row r="431" spans="9:54">
      <c r="I431"/>
      <c r="T431" s="30"/>
      <c r="AB431">
        <f t="shared" si="53"/>
        <v>0</v>
      </c>
      <c r="AC431">
        <f t="shared" si="54"/>
        <v>0</v>
      </c>
      <c r="BB431"/>
    </row>
    <row r="432" spans="9:54">
      <c r="I432"/>
      <c r="T432" s="30"/>
      <c r="AB432">
        <f t="shared" si="53"/>
        <v>0</v>
      </c>
      <c r="AC432">
        <f t="shared" si="54"/>
        <v>0</v>
      </c>
      <c r="BB432"/>
    </row>
    <row r="433" spans="9:54">
      <c r="I433"/>
      <c r="T433" s="30"/>
      <c r="AB433">
        <f t="shared" si="53"/>
        <v>0</v>
      </c>
      <c r="AC433">
        <f t="shared" si="54"/>
        <v>0</v>
      </c>
      <c r="BB433"/>
    </row>
    <row r="434" spans="9:54">
      <c r="I434"/>
      <c r="T434" s="30"/>
      <c r="AB434">
        <f t="shared" si="53"/>
        <v>0</v>
      </c>
      <c r="AC434">
        <f t="shared" si="54"/>
        <v>0</v>
      </c>
      <c r="BB434"/>
    </row>
    <row r="435" spans="9:54">
      <c r="I435"/>
      <c r="T435" s="30"/>
      <c r="AB435">
        <f t="shared" si="53"/>
        <v>1</v>
      </c>
      <c r="AC435">
        <f t="shared" si="54"/>
        <v>1</v>
      </c>
      <c r="BB435"/>
    </row>
    <row r="436" spans="9:54">
      <c r="I436"/>
      <c r="T436" s="30"/>
      <c r="AB436">
        <f t="shared" si="53"/>
        <v>1</v>
      </c>
      <c r="AC436">
        <f t="shared" si="54"/>
        <v>0</v>
      </c>
      <c r="BB436"/>
    </row>
    <row r="437" spans="9:54">
      <c r="I437"/>
      <c r="T437" s="30"/>
      <c r="AB437">
        <f t="shared" si="53"/>
        <v>1</v>
      </c>
      <c r="AC437">
        <f t="shared" si="54"/>
        <v>0</v>
      </c>
      <c r="BB437"/>
    </row>
    <row r="438" spans="9:54">
      <c r="I438"/>
      <c r="T438" s="30"/>
      <c r="AB438">
        <f t="shared" si="53"/>
        <v>0</v>
      </c>
      <c r="AC438">
        <f t="shared" si="54"/>
        <v>0</v>
      </c>
      <c r="BB438"/>
    </row>
    <row r="439" spans="9:54">
      <c r="I439"/>
      <c r="T439" s="30"/>
      <c r="AB439">
        <f t="shared" si="53"/>
        <v>0</v>
      </c>
      <c r="AC439">
        <f t="shared" si="54"/>
        <v>1</v>
      </c>
      <c r="BB439"/>
    </row>
    <row r="440" spans="9:54">
      <c r="I440"/>
      <c r="T440" s="30"/>
      <c r="BB440"/>
    </row>
    <row r="441" spans="9:54">
      <c r="I441"/>
      <c r="T441" s="30"/>
      <c r="BB441"/>
    </row>
    <row r="442" spans="9:54">
      <c r="I442"/>
      <c r="T442" s="30"/>
      <c r="BB442"/>
    </row>
    <row r="443" spans="9:54">
      <c r="I443"/>
      <c r="T443" s="30"/>
      <c r="BB443"/>
    </row>
    <row r="444" spans="9:54">
      <c r="I444"/>
      <c r="T444" s="30"/>
      <c r="BB444"/>
    </row>
    <row r="445" spans="9:54">
      <c r="I445"/>
      <c r="T445" s="30"/>
      <c r="BB445"/>
    </row>
    <row r="446" spans="9:54">
      <c r="I446"/>
      <c r="T446" s="30"/>
      <c r="BB446"/>
    </row>
    <row r="447" spans="9:54">
      <c r="I447"/>
      <c r="T447" s="30"/>
      <c r="BB447"/>
    </row>
    <row r="448" spans="9:54">
      <c r="I448"/>
      <c r="BB448"/>
    </row>
    <row r="449" spans="9:54">
      <c r="I449"/>
      <c r="BB449"/>
    </row>
    <row r="450" spans="9:54">
      <c r="I450"/>
      <c r="BB450"/>
    </row>
    <row r="451" spans="9:54">
      <c r="I451"/>
      <c r="BB451"/>
    </row>
    <row r="452" spans="9:54">
      <c r="I452"/>
      <c r="BB452"/>
    </row>
    <row r="453" spans="9:54">
      <c r="I453"/>
      <c r="BB453"/>
    </row>
    <row r="454" spans="9:54">
      <c r="I454"/>
      <c r="BB454"/>
    </row>
    <row r="455" spans="9:54">
      <c r="I455"/>
      <c r="BB455"/>
    </row>
    <row r="456" spans="9:54">
      <c r="I456"/>
      <c r="BB456"/>
    </row>
    <row r="457" spans="9:54">
      <c r="BB457"/>
    </row>
    <row r="458" spans="9:54">
      <c r="BB458"/>
    </row>
    <row r="459" spans="9:54">
      <c r="BB459"/>
    </row>
    <row r="460" spans="9:54">
      <c r="BB460"/>
    </row>
    <row r="461" spans="9:54">
      <c r="BB461"/>
    </row>
    <row r="462" spans="9:54">
      <c r="BB462"/>
    </row>
    <row r="463" spans="9:54">
      <c r="BB463"/>
    </row>
    <row r="464" spans="9:54">
      <c r="BB464"/>
    </row>
    <row r="465" spans="54:54">
      <c r="BB465"/>
    </row>
    <row r="466" spans="54:54">
      <c r="BB466"/>
    </row>
    <row r="467" spans="54:54">
      <c r="BB467"/>
    </row>
    <row r="468" spans="54:54">
      <c r="BB468"/>
    </row>
    <row r="469" spans="54:54">
      <c r="BB469"/>
    </row>
    <row r="470" spans="54:54">
      <c r="BB470"/>
    </row>
    <row r="471" spans="54:54">
      <c r="BB471"/>
    </row>
    <row r="472" spans="54:54">
      <c r="BB472"/>
    </row>
    <row r="473" spans="54:54">
      <c r="BB473"/>
    </row>
    <row r="474" spans="54:54">
      <c r="BB474"/>
    </row>
    <row r="475" spans="54:54">
      <c r="BB475"/>
    </row>
    <row r="476" spans="54:54">
      <c r="BB476"/>
    </row>
    <row r="477" spans="54:54">
      <c r="BB477"/>
    </row>
    <row r="478" spans="54:54">
      <c r="BB478"/>
    </row>
    <row r="479" spans="54:54">
      <c r="BB479"/>
    </row>
    <row r="480" spans="54:54">
      <c r="BB480"/>
    </row>
    <row r="481" spans="54:54">
      <c r="BB481"/>
    </row>
    <row r="482" spans="54:54">
      <c r="BB482"/>
    </row>
    <row r="483" spans="54:54">
      <c r="BB483"/>
    </row>
    <row r="484" spans="54:54">
      <c r="BB484"/>
    </row>
    <row r="485" spans="54:54">
      <c r="BB485"/>
    </row>
    <row r="486" spans="54:54">
      <c r="BB486"/>
    </row>
    <row r="487" spans="54:54">
      <c r="BB487"/>
    </row>
    <row r="488" spans="54:54">
      <c r="BB488"/>
    </row>
    <row r="489" spans="54:54">
      <c r="BB489"/>
    </row>
    <row r="490" spans="54:54">
      <c r="BB490"/>
    </row>
    <row r="491" spans="54:54">
      <c r="BB491"/>
    </row>
    <row r="492" spans="54:54">
      <c r="BB492"/>
    </row>
    <row r="493" spans="54:54">
      <c r="BB493"/>
    </row>
    <row r="494" spans="54:54">
      <c r="BB494"/>
    </row>
    <row r="495" spans="54:54">
      <c r="BB495"/>
    </row>
    <row r="496" spans="54:54">
      <c r="BB496"/>
    </row>
    <row r="497" spans="54:54">
      <c r="BB497"/>
    </row>
    <row r="498" spans="54:54">
      <c r="BB498"/>
    </row>
    <row r="499" spans="54:54">
      <c r="BB499"/>
    </row>
    <row r="500" spans="54:54">
      <c r="BB500"/>
    </row>
    <row r="501" spans="54:54">
      <c r="BB501"/>
    </row>
    <row r="502" spans="54:54">
      <c r="BB502"/>
    </row>
    <row r="503" spans="54:54">
      <c r="BB503"/>
    </row>
    <row r="504" spans="54:54">
      <c r="BB504"/>
    </row>
    <row r="505" spans="54:54">
      <c r="BB505"/>
    </row>
    <row r="506" spans="54:54">
      <c r="BB506"/>
    </row>
    <row r="507" spans="54:54">
      <c r="BB507"/>
    </row>
    <row r="508" spans="54:54">
      <c r="BB508"/>
    </row>
    <row r="509" spans="54:54">
      <c r="BB509"/>
    </row>
    <row r="510" spans="54:54">
      <c r="BB510"/>
    </row>
    <row r="511" spans="54:54">
      <c r="BB511"/>
    </row>
    <row r="512" spans="54:54">
      <c r="BB512"/>
    </row>
    <row r="513" spans="54:54">
      <c r="BB513"/>
    </row>
    <row r="514" spans="54:54">
      <c r="BB514"/>
    </row>
    <row r="515" spans="54:54">
      <c r="BB515"/>
    </row>
    <row r="516" spans="54:54">
      <c r="BB516"/>
    </row>
    <row r="517" spans="54:54">
      <c r="BB517"/>
    </row>
    <row r="518" spans="54:54">
      <c r="BB518"/>
    </row>
    <row r="519" spans="54:54">
      <c r="BB519"/>
    </row>
    <row r="520" spans="54:54">
      <c r="BB520"/>
    </row>
    <row r="521" spans="54:54">
      <c r="BB521"/>
    </row>
    <row r="522" spans="54:54">
      <c r="BB522"/>
    </row>
    <row r="523" spans="54:54">
      <c r="BB523"/>
    </row>
    <row r="524" spans="54:54">
      <c r="BB524"/>
    </row>
    <row r="525" spans="54:54">
      <c r="BB525"/>
    </row>
    <row r="526" spans="54:54">
      <c r="BB526"/>
    </row>
    <row r="527" spans="54:54">
      <c r="BB527"/>
    </row>
    <row r="528" spans="54:54">
      <c r="BB528"/>
    </row>
    <row r="529" spans="54:54">
      <c r="BB529"/>
    </row>
    <row r="530" spans="54:54">
      <c r="BB530"/>
    </row>
    <row r="531" spans="54:54">
      <c r="BB531"/>
    </row>
    <row r="532" spans="54:54">
      <c r="BB532"/>
    </row>
    <row r="533" spans="54:54">
      <c r="BB533"/>
    </row>
    <row r="534" spans="54:54">
      <c r="BB534"/>
    </row>
    <row r="535" spans="54:54">
      <c r="BB535"/>
    </row>
    <row r="536" spans="54:54">
      <c r="BB536"/>
    </row>
    <row r="537" spans="54:54">
      <c r="BB537"/>
    </row>
    <row r="538" spans="54:54">
      <c r="BB538"/>
    </row>
    <row r="539" spans="54:54">
      <c r="BB539"/>
    </row>
    <row r="540" spans="54:54">
      <c r="BB540"/>
    </row>
    <row r="541" spans="54:54">
      <c r="BB541"/>
    </row>
    <row r="542" spans="54:54">
      <c r="BB542"/>
    </row>
    <row r="543" spans="54:54">
      <c r="BB543"/>
    </row>
    <row r="544" spans="54:54">
      <c r="BB544"/>
    </row>
    <row r="545" spans="54:54">
      <c r="BB545"/>
    </row>
    <row r="546" spans="54:54">
      <c r="BB546"/>
    </row>
    <row r="547" spans="54:54">
      <c r="BB547"/>
    </row>
    <row r="548" spans="54:54">
      <c r="BB548"/>
    </row>
    <row r="549" spans="54:54">
      <c r="BB549"/>
    </row>
    <row r="550" spans="54:54">
      <c r="BB550"/>
    </row>
    <row r="551" spans="54:54">
      <c r="BB551"/>
    </row>
    <row r="552" spans="54:54">
      <c r="BB552"/>
    </row>
    <row r="553" spans="54:54">
      <c r="BB553"/>
    </row>
    <row r="554" spans="54:54">
      <c r="BB554"/>
    </row>
    <row r="555" spans="54:54">
      <c r="BB555"/>
    </row>
    <row r="556" spans="54:54">
      <c r="BB556"/>
    </row>
    <row r="557" spans="54:54">
      <c r="BB557"/>
    </row>
    <row r="558" spans="54:54">
      <c r="BB558"/>
    </row>
    <row r="559" spans="54:54">
      <c r="BB559"/>
    </row>
    <row r="560" spans="54:54">
      <c r="BB560"/>
    </row>
    <row r="561" spans="54:54">
      <c r="BB561"/>
    </row>
    <row r="562" spans="54:54">
      <c r="BB562"/>
    </row>
    <row r="563" spans="54:54">
      <c r="BB563"/>
    </row>
    <row r="564" spans="54:54">
      <c r="BB564"/>
    </row>
    <row r="565" spans="54:54">
      <c r="BB565"/>
    </row>
    <row r="566" spans="54:54">
      <c r="BB566"/>
    </row>
    <row r="567" spans="54:54">
      <c r="BB567"/>
    </row>
    <row r="568" spans="54:54">
      <c r="BB568"/>
    </row>
    <row r="569" spans="54:54">
      <c r="BB569"/>
    </row>
    <row r="570" spans="54:54">
      <c r="BB570"/>
    </row>
    <row r="571" spans="54:54">
      <c r="BB571"/>
    </row>
    <row r="572" spans="54:54">
      <c r="BB572"/>
    </row>
    <row r="573" spans="54:54">
      <c r="BB573"/>
    </row>
    <row r="574" spans="54:54">
      <c r="BB574"/>
    </row>
    <row r="575" spans="54:54">
      <c r="BB575"/>
    </row>
    <row r="576" spans="54:54">
      <c r="BB576"/>
    </row>
    <row r="577" spans="54:54">
      <c r="BB577"/>
    </row>
    <row r="578" spans="54:54">
      <c r="BB578"/>
    </row>
    <row r="579" spans="54:54">
      <c r="BB579"/>
    </row>
    <row r="580" spans="54:54">
      <c r="BB580"/>
    </row>
    <row r="581" spans="54:54">
      <c r="BB581"/>
    </row>
    <row r="582" spans="54:54">
      <c r="BB582"/>
    </row>
    <row r="583" spans="54:54">
      <c r="BB583"/>
    </row>
    <row r="584" spans="54:54">
      <c r="BB584"/>
    </row>
    <row r="585" spans="54:54">
      <c r="BB585"/>
    </row>
    <row r="586" spans="54:54">
      <c r="BB586"/>
    </row>
    <row r="587" spans="54:54">
      <c r="BB587"/>
    </row>
    <row r="588" spans="54:54">
      <c r="BB588"/>
    </row>
    <row r="589" spans="54:54">
      <c r="BB589"/>
    </row>
    <row r="590" spans="54:54">
      <c r="BB590"/>
    </row>
    <row r="591" spans="54:54">
      <c r="BB591"/>
    </row>
    <row r="592" spans="54:54">
      <c r="BB592"/>
    </row>
    <row r="593" spans="54:54">
      <c r="BB593"/>
    </row>
    <row r="594" spans="54:54">
      <c r="BB594"/>
    </row>
    <row r="595" spans="54:54">
      <c r="BB595"/>
    </row>
    <row r="596" spans="54:54">
      <c r="BB596"/>
    </row>
    <row r="597" spans="54:54">
      <c r="BB597"/>
    </row>
    <row r="598" spans="54:54">
      <c r="BB598"/>
    </row>
    <row r="599" spans="54:54">
      <c r="BB599"/>
    </row>
    <row r="600" spans="54:54">
      <c r="BB600"/>
    </row>
    <row r="601" spans="54:54">
      <c r="BB601"/>
    </row>
    <row r="602" spans="54:54">
      <c r="BB602"/>
    </row>
    <row r="603" spans="54:54">
      <c r="BB603"/>
    </row>
    <row r="604" spans="54:54">
      <c r="BB604"/>
    </row>
    <row r="605" spans="54:54">
      <c r="BB605"/>
    </row>
    <row r="606" spans="54:54">
      <c r="BB606"/>
    </row>
    <row r="607" spans="54:54">
      <c r="BB607"/>
    </row>
    <row r="608" spans="54:54">
      <c r="BB608"/>
    </row>
    <row r="609" spans="54:54">
      <c r="BB609"/>
    </row>
    <row r="610" spans="54:54">
      <c r="BB610"/>
    </row>
    <row r="611" spans="54:54">
      <c r="BB611"/>
    </row>
    <row r="612" spans="54:54">
      <c r="BB612"/>
    </row>
    <row r="613" spans="54:54">
      <c r="BB613"/>
    </row>
    <row r="614" spans="54:54">
      <c r="BB614"/>
    </row>
    <row r="615" spans="54:54">
      <c r="BB615"/>
    </row>
    <row r="616" spans="54:54">
      <c r="BB616"/>
    </row>
    <row r="617" spans="54:54">
      <c r="BB617"/>
    </row>
    <row r="618" spans="54:54">
      <c r="BB618"/>
    </row>
    <row r="619" spans="54:54">
      <c r="BB619"/>
    </row>
    <row r="620" spans="54:54">
      <c r="BB620"/>
    </row>
    <row r="621" spans="54:54">
      <c r="BB621"/>
    </row>
    <row r="622" spans="54:54">
      <c r="BB622"/>
    </row>
    <row r="623" spans="54:54">
      <c r="BB623"/>
    </row>
    <row r="624" spans="54:54">
      <c r="BB624"/>
    </row>
    <row r="625" spans="54:54">
      <c r="BB625"/>
    </row>
    <row r="626" spans="54:54">
      <c r="BB626"/>
    </row>
    <row r="627" spans="54:54">
      <c r="BB627"/>
    </row>
    <row r="628" spans="54:54">
      <c r="BB628"/>
    </row>
    <row r="629" spans="54:54">
      <c r="BB629"/>
    </row>
    <row r="630" spans="54:54">
      <c r="BB630"/>
    </row>
    <row r="631" spans="54:54">
      <c r="BB631"/>
    </row>
    <row r="632" spans="54:54">
      <c r="BB632"/>
    </row>
    <row r="633" spans="54:54">
      <c r="BB633"/>
    </row>
    <row r="634" spans="54:54">
      <c r="BB634"/>
    </row>
    <row r="635" spans="54:54">
      <c r="BB635"/>
    </row>
    <row r="636" spans="54:54">
      <c r="BB636"/>
    </row>
    <row r="637" spans="54:54">
      <c r="BB637"/>
    </row>
    <row r="638" spans="54:54">
      <c r="BB638"/>
    </row>
    <row r="639" spans="54:54">
      <c r="BB639"/>
    </row>
    <row r="640" spans="54:54">
      <c r="BB640"/>
    </row>
    <row r="641" spans="54:54">
      <c r="BB641"/>
    </row>
    <row r="642" spans="54:54">
      <c r="BB642"/>
    </row>
    <row r="643" spans="54:54">
      <c r="BB643"/>
    </row>
    <row r="644" spans="54:54">
      <c r="BB644"/>
    </row>
    <row r="645" spans="54:54">
      <c r="BB645"/>
    </row>
    <row r="646" spans="54:54">
      <c r="BB646"/>
    </row>
    <row r="647" spans="54:54">
      <c r="BB647"/>
    </row>
    <row r="648" spans="54:54">
      <c r="BB648"/>
    </row>
    <row r="649" spans="54:54">
      <c r="BB649"/>
    </row>
    <row r="650" spans="54:54">
      <c r="BB650"/>
    </row>
    <row r="651" spans="54:54">
      <c r="BB651"/>
    </row>
    <row r="652" spans="54:54">
      <c r="BB652"/>
    </row>
    <row r="653" spans="54:54">
      <c r="BB653"/>
    </row>
    <row r="654" spans="54:54">
      <c r="BB654"/>
    </row>
    <row r="655" spans="54:54">
      <c r="BB655"/>
    </row>
    <row r="656" spans="54:54">
      <c r="BB656"/>
    </row>
    <row r="657" spans="54:54">
      <c r="BB657"/>
    </row>
    <row r="658" spans="54:54">
      <c r="BB658"/>
    </row>
    <row r="659" spans="54:54">
      <c r="BB659"/>
    </row>
    <row r="660" spans="54:54">
      <c r="BB660"/>
    </row>
    <row r="661" spans="54:54">
      <c r="BB661"/>
    </row>
    <row r="662" spans="54:54">
      <c r="BB662"/>
    </row>
    <row r="663" spans="54:54">
      <c r="BB663"/>
    </row>
    <row r="664" spans="54:54">
      <c r="BB664"/>
    </row>
    <row r="665" spans="54:54">
      <c r="BB665"/>
    </row>
    <row r="666" spans="54:54">
      <c r="BB666"/>
    </row>
    <row r="667" spans="54:54">
      <c r="BB667"/>
    </row>
    <row r="668" spans="54:54">
      <c r="BB668"/>
    </row>
    <row r="669" spans="54:54">
      <c r="BB669"/>
    </row>
    <row r="670" spans="54:54">
      <c r="BB670"/>
    </row>
    <row r="671" spans="54:54">
      <c r="BB671"/>
    </row>
    <row r="672" spans="54:54">
      <c r="BB672"/>
    </row>
    <row r="673" spans="54:54">
      <c r="BB673"/>
    </row>
    <row r="674" spans="54:54">
      <c r="BB674"/>
    </row>
    <row r="675" spans="54:54">
      <c r="BB675"/>
    </row>
    <row r="676" spans="54:54">
      <c r="BB676"/>
    </row>
    <row r="677" spans="54:54">
      <c r="BB677"/>
    </row>
    <row r="678" spans="54:54">
      <c r="BB678"/>
    </row>
    <row r="679" spans="54:54">
      <c r="BB679"/>
    </row>
    <row r="680" spans="54:54">
      <c r="BB680"/>
    </row>
    <row r="681" spans="54:54">
      <c r="BB681"/>
    </row>
    <row r="682" spans="54:54">
      <c r="BB682"/>
    </row>
    <row r="683" spans="54:54">
      <c r="BB683"/>
    </row>
    <row r="684" spans="54:54">
      <c r="BB684"/>
    </row>
    <row r="685" spans="54:54">
      <c r="BB685"/>
    </row>
    <row r="686" spans="54:54">
      <c r="BB686"/>
    </row>
    <row r="687" spans="54:54">
      <c r="BB687"/>
    </row>
    <row r="688" spans="54:54">
      <c r="BB688"/>
    </row>
    <row r="689" spans="54:54">
      <c r="BB689"/>
    </row>
    <row r="690" spans="54:54">
      <c r="BB690"/>
    </row>
    <row r="691" spans="54:54">
      <c r="BB691"/>
    </row>
    <row r="692" spans="54:54">
      <c r="BB692"/>
    </row>
    <row r="693" spans="54:54">
      <c r="BB693"/>
    </row>
    <row r="694" spans="54:54">
      <c r="BB694"/>
    </row>
    <row r="695" spans="54:54">
      <c r="BB695"/>
    </row>
    <row r="696" spans="54:54">
      <c r="BB696"/>
    </row>
    <row r="697" spans="54:54">
      <c r="BB697"/>
    </row>
    <row r="698" spans="54:54">
      <c r="BB698"/>
    </row>
    <row r="699" spans="54:54">
      <c r="BB699"/>
    </row>
    <row r="700" spans="54:54">
      <c r="BB700"/>
    </row>
    <row r="701" spans="54:54">
      <c r="BB701"/>
    </row>
    <row r="702" spans="54:54">
      <c r="BB702"/>
    </row>
    <row r="703" spans="54:54">
      <c r="BB703"/>
    </row>
    <row r="704" spans="54:54">
      <c r="BB704"/>
    </row>
    <row r="705" spans="54:54">
      <c r="BB705"/>
    </row>
    <row r="706" spans="54:54">
      <c r="BB706"/>
    </row>
    <row r="707" spans="54:54">
      <c r="BB707"/>
    </row>
    <row r="708" spans="54:54">
      <c r="BB708"/>
    </row>
    <row r="709" spans="54:54">
      <c r="BB709"/>
    </row>
    <row r="710" spans="54:54">
      <c r="BB710"/>
    </row>
    <row r="711" spans="54:54">
      <c r="BB711"/>
    </row>
    <row r="712" spans="54:54">
      <c r="BB712"/>
    </row>
    <row r="713" spans="54:54">
      <c r="BB713"/>
    </row>
    <row r="714" spans="54:54">
      <c r="BB714"/>
    </row>
    <row r="715" spans="54:54">
      <c r="BB715"/>
    </row>
    <row r="716" spans="54:54">
      <c r="BB716"/>
    </row>
    <row r="717" spans="54:54">
      <c r="BB717"/>
    </row>
    <row r="718" spans="54:54">
      <c r="BB718"/>
    </row>
    <row r="719" spans="54:54">
      <c r="BB719"/>
    </row>
    <row r="720" spans="54:54">
      <c r="BB720"/>
    </row>
    <row r="721" spans="54:54">
      <c r="BB721"/>
    </row>
    <row r="722" spans="54:54">
      <c r="BB722"/>
    </row>
    <row r="723" spans="54:54">
      <c r="BB723"/>
    </row>
    <row r="724" spans="54:54">
      <c r="BB724"/>
    </row>
    <row r="725" spans="54:54">
      <c r="BB725"/>
    </row>
    <row r="726" spans="54:54">
      <c r="BB726"/>
    </row>
    <row r="727" spans="54:54">
      <c r="BB727"/>
    </row>
    <row r="728" spans="54:54">
      <c r="BB728"/>
    </row>
    <row r="729" spans="54:54">
      <c r="BB729"/>
    </row>
    <row r="730" spans="54:54">
      <c r="BB730"/>
    </row>
    <row r="731" spans="54:54">
      <c r="BB731"/>
    </row>
    <row r="732" spans="54:54">
      <c r="BB732"/>
    </row>
    <row r="733" spans="54:54">
      <c r="BB733"/>
    </row>
    <row r="734" spans="54:54">
      <c r="BB734"/>
    </row>
    <row r="735" spans="54:54">
      <c r="BB735"/>
    </row>
    <row r="736" spans="54:54">
      <c r="BB736"/>
    </row>
    <row r="737" spans="54:54">
      <c r="BB737"/>
    </row>
    <row r="738" spans="54:54">
      <c r="BB738"/>
    </row>
    <row r="739" spans="54:54">
      <c r="BB739"/>
    </row>
    <row r="740" spans="54:54">
      <c r="BB740"/>
    </row>
    <row r="741" spans="54:54">
      <c r="BB741"/>
    </row>
    <row r="742" spans="54:54">
      <c r="BB742"/>
    </row>
    <row r="743" spans="54:54">
      <c r="BB743"/>
    </row>
    <row r="744" spans="54:54">
      <c r="BB744"/>
    </row>
    <row r="745" spans="54:54">
      <c r="BB745"/>
    </row>
    <row r="746" spans="54:54">
      <c r="BB746"/>
    </row>
    <row r="747" spans="54:54">
      <c r="BB747"/>
    </row>
    <row r="748" spans="54:54">
      <c r="BB748"/>
    </row>
    <row r="749" spans="54:54">
      <c r="BB749"/>
    </row>
    <row r="750" spans="54:54">
      <c r="BB750"/>
    </row>
    <row r="751" spans="54:54">
      <c r="BB751"/>
    </row>
    <row r="752" spans="54:54">
      <c r="BB752"/>
    </row>
    <row r="753" spans="54:54">
      <c r="BB753"/>
    </row>
    <row r="754" spans="54:54">
      <c r="BB754"/>
    </row>
    <row r="755" spans="54:54">
      <c r="BB755"/>
    </row>
    <row r="756" spans="54:54">
      <c r="BB756"/>
    </row>
    <row r="757" spans="54:54">
      <c r="BB757"/>
    </row>
    <row r="758" spans="54:54">
      <c r="BB758"/>
    </row>
    <row r="759" spans="54:54">
      <c r="BB759"/>
    </row>
    <row r="760" spans="54:54">
      <c r="BB760"/>
    </row>
    <row r="761" spans="54:54">
      <c r="BB761"/>
    </row>
    <row r="762" spans="54:54">
      <c r="BB762"/>
    </row>
    <row r="763" spans="54:54">
      <c r="BB763"/>
    </row>
    <row r="764" spans="54:54">
      <c r="BB764"/>
    </row>
    <row r="765" spans="54:54">
      <c r="BB765"/>
    </row>
    <row r="766" spans="54:54">
      <c r="BB766"/>
    </row>
    <row r="767" spans="54:54">
      <c r="BB767"/>
    </row>
    <row r="768" spans="54:54">
      <c r="BB768"/>
    </row>
    <row r="769" spans="54:54">
      <c r="BB769"/>
    </row>
    <row r="770" spans="54:54">
      <c r="BB770"/>
    </row>
    <row r="771" spans="54:54">
      <c r="BB771"/>
    </row>
    <row r="772" spans="54:54">
      <c r="BB772"/>
    </row>
    <row r="773" spans="54:54">
      <c r="BB773"/>
    </row>
    <row r="774" spans="54:54">
      <c r="BB774"/>
    </row>
    <row r="775" spans="54:54">
      <c r="BB775"/>
    </row>
    <row r="776" spans="54:54">
      <c r="BB776"/>
    </row>
    <row r="777" spans="54:54">
      <c r="BB777"/>
    </row>
    <row r="778" spans="54:54">
      <c r="BB778"/>
    </row>
    <row r="779" spans="54:54">
      <c r="BB779"/>
    </row>
    <row r="780" spans="54:54">
      <c r="BB780"/>
    </row>
    <row r="781" spans="54:54">
      <c r="BB781"/>
    </row>
    <row r="782" spans="54:54">
      <c r="BB782"/>
    </row>
    <row r="783" spans="54:54">
      <c r="BB783"/>
    </row>
    <row r="784" spans="54:54">
      <c r="BB784"/>
    </row>
    <row r="785" spans="54:54">
      <c r="BB785"/>
    </row>
    <row r="786" spans="54:54">
      <c r="BB786"/>
    </row>
    <row r="787" spans="54:54">
      <c r="BB787"/>
    </row>
    <row r="788" spans="54:54">
      <c r="BB788"/>
    </row>
    <row r="789" spans="54:54">
      <c r="BB789"/>
    </row>
    <row r="790" spans="54:54">
      <c r="BB790"/>
    </row>
    <row r="791" spans="54:54">
      <c r="BB791"/>
    </row>
    <row r="792" spans="54:54">
      <c r="BB792"/>
    </row>
    <row r="793" spans="54:54">
      <c r="BB793"/>
    </row>
    <row r="794" spans="54:54">
      <c r="BB794"/>
    </row>
    <row r="795" spans="54:54">
      <c r="BB795"/>
    </row>
    <row r="796" spans="54:54">
      <c r="BB796"/>
    </row>
    <row r="797" spans="54:54">
      <c r="BB797"/>
    </row>
    <row r="798" spans="54:54">
      <c r="BB798"/>
    </row>
    <row r="799" spans="54:54">
      <c r="BB799"/>
    </row>
    <row r="800" spans="54:54">
      <c r="BB800"/>
    </row>
    <row r="801" spans="54:54">
      <c r="BB801"/>
    </row>
    <row r="802" spans="54:54">
      <c r="BB802"/>
    </row>
    <row r="803" spans="54:54">
      <c r="BB803"/>
    </row>
    <row r="804" spans="54:54">
      <c r="BB804"/>
    </row>
    <row r="805" spans="54:54">
      <c r="BB805"/>
    </row>
    <row r="806" spans="54:54">
      <c r="BB806"/>
    </row>
    <row r="807" spans="54:54">
      <c r="BB807"/>
    </row>
    <row r="808" spans="54:54">
      <c r="BB808"/>
    </row>
    <row r="809" spans="54:54">
      <c r="BB809"/>
    </row>
    <row r="810" spans="54:54">
      <c r="BB810"/>
    </row>
    <row r="811" spans="54:54">
      <c r="BB811"/>
    </row>
    <row r="812" spans="54:54">
      <c r="BB812"/>
    </row>
    <row r="813" spans="54:54">
      <c r="BB813"/>
    </row>
    <row r="814" spans="54:54">
      <c r="BB814"/>
    </row>
    <row r="815" spans="54:54">
      <c r="BB815"/>
    </row>
    <row r="816" spans="54:54">
      <c r="BB816"/>
    </row>
    <row r="817" spans="54:54">
      <c r="BB817"/>
    </row>
    <row r="818" spans="54:54">
      <c r="BB818"/>
    </row>
    <row r="819" spans="54:54">
      <c r="BB819"/>
    </row>
    <row r="820" spans="54:54">
      <c r="BB820"/>
    </row>
    <row r="821" spans="54:54">
      <c r="BB821"/>
    </row>
    <row r="822" spans="54:54">
      <c r="BB822"/>
    </row>
    <row r="823" spans="54:54">
      <c r="BB823"/>
    </row>
    <row r="824" spans="54:54">
      <c r="BB824"/>
    </row>
    <row r="825" spans="54:54">
      <c r="BB825"/>
    </row>
    <row r="826" spans="54:54">
      <c r="BB826"/>
    </row>
    <row r="827" spans="54:54">
      <c r="BB827"/>
    </row>
    <row r="828" spans="54:54">
      <c r="BB828"/>
    </row>
    <row r="829" spans="54:54">
      <c r="BB829"/>
    </row>
    <row r="830" spans="54:54">
      <c r="BB830"/>
    </row>
    <row r="831" spans="54:54">
      <c r="BB831"/>
    </row>
    <row r="832" spans="54:54">
      <c r="BB832"/>
    </row>
    <row r="833" spans="54:54">
      <c r="BB833"/>
    </row>
    <row r="834" spans="54:54">
      <c r="BB834"/>
    </row>
    <row r="835" spans="54:54">
      <c r="BB835"/>
    </row>
    <row r="836" spans="54:54">
      <c r="BB836"/>
    </row>
    <row r="837" spans="54:54">
      <c r="BB837"/>
    </row>
    <row r="838" spans="54:54">
      <c r="BB838"/>
    </row>
    <row r="839" spans="54:54">
      <c r="BB839"/>
    </row>
    <row r="840" spans="54:54">
      <c r="BB840"/>
    </row>
    <row r="841" spans="54:54">
      <c r="BB841"/>
    </row>
    <row r="842" spans="54:54">
      <c r="BB842"/>
    </row>
    <row r="843" spans="54:54">
      <c r="BB843"/>
    </row>
    <row r="844" spans="54:54">
      <c r="BB844"/>
    </row>
    <row r="845" spans="54:54">
      <c r="BB845"/>
    </row>
    <row r="846" spans="54:54">
      <c r="BB846"/>
    </row>
    <row r="847" spans="54:54">
      <c r="BB847"/>
    </row>
    <row r="848" spans="54:54">
      <c r="BB848"/>
    </row>
    <row r="849" spans="54:54">
      <c r="BB849"/>
    </row>
    <row r="850" spans="54:54">
      <c r="BB850"/>
    </row>
    <row r="851" spans="54:54">
      <c r="BB851"/>
    </row>
    <row r="852" spans="54:54">
      <c r="BB852"/>
    </row>
    <row r="853" spans="54:54">
      <c r="BB853"/>
    </row>
    <row r="854" spans="54:54">
      <c r="BB854"/>
    </row>
    <row r="855" spans="54:54">
      <c r="BB855"/>
    </row>
    <row r="856" spans="54:54">
      <c r="BB856"/>
    </row>
    <row r="857" spans="54:54">
      <c r="BB857"/>
    </row>
    <row r="858" spans="54:54">
      <c r="BB858"/>
    </row>
    <row r="859" spans="54:54">
      <c r="BB859"/>
    </row>
    <row r="860" spans="54:54">
      <c r="BB860"/>
    </row>
    <row r="861" spans="54:54">
      <c r="BB861"/>
    </row>
    <row r="862" spans="54:54">
      <c r="BB862"/>
    </row>
    <row r="863" spans="54:54">
      <c r="BB863"/>
    </row>
    <row r="864" spans="54:54">
      <c r="BB864"/>
    </row>
    <row r="865" spans="54:54">
      <c r="BB865"/>
    </row>
    <row r="866" spans="54:54">
      <c r="BB866"/>
    </row>
    <row r="867" spans="54:54">
      <c r="BB867"/>
    </row>
    <row r="868" spans="54:54">
      <c r="BB868"/>
    </row>
    <row r="869" spans="54:54">
      <c r="BB869"/>
    </row>
    <row r="870" spans="54:54">
      <c r="BB870"/>
    </row>
    <row r="871" spans="54:54">
      <c r="BB871"/>
    </row>
    <row r="872" spans="54:54">
      <c r="BB872"/>
    </row>
    <row r="873" spans="54:54">
      <c r="BB873"/>
    </row>
    <row r="874" spans="54:54">
      <c r="BB874"/>
    </row>
    <row r="875" spans="54:54">
      <c r="BB875"/>
    </row>
    <row r="876" spans="54:54">
      <c r="BB876"/>
    </row>
    <row r="877" spans="54:54">
      <c r="BB877"/>
    </row>
    <row r="878" spans="54:54">
      <c r="BB878"/>
    </row>
    <row r="879" spans="54:54">
      <c r="BB879"/>
    </row>
    <row r="880" spans="54:54">
      <c r="BB880"/>
    </row>
    <row r="881" spans="54:54">
      <c r="BB881"/>
    </row>
    <row r="882" spans="54:54">
      <c r="BB882"/>
    </row>
    <row r="883" spans="54:54">
      <c r="BB883"/>
    </row>
    <row r="884" spans="54:54">
      <c r="BB884"/>
    </row>
    <row r="885" spans="54:54">
      <c r="BB885"/>
    </row>
    <row r="886" spans="54:54">
      <c r="BB886"/>
    </row>
    <row r="887" spans="54:54">
      <c r="BB887"/>
    </row>
    <row r="888" spans="54:54">
      <c r="BB888"/>
    </row>
    <row r="889" spans="54:54">
      <c r="BB889"/>
    </row>
    <row r="890" spans="54:54">
      <c r="BB890"/>
    </row>
    <row r="891" spans="54:54">
      <c r="BB891"/>
    </row>
    <row r="892" spans="54:54">
      <c r="BB892"/>
    </row>
    <row r="893" spans="54:54">
      <c r="BB893"/>
    </row>
    <row r="894" spans="54:54">
      <c r="BB894"/>
    </row>
    <row r="895" spans="54:54">
      <c r="BB895"/>
    </row>
    <row r="896" spans="54:54">
      <c r="BB896"/>
    </row>
    <row r="897" spans="54:54">
      <c r="BB897"/>
    </row>
    <row r="898" spans="54:54">
      <c r="BB898"/>
    </row>
    <row r="899" spans="54:54">
      <c r="BB899"/>
    </row>
    <row r="900" spans="54:54">
      <c r="BB900"/>
    </row>
    <row r="901" spans="54:54">
      <c r="BB901"/>
    </row>
    <row r="902" spans="54:54">
      <c r="BB902"/>
    </row>
    <row r="903" spans="54:54">
      <c r="BB903"/>
    </row>
    <row r="904" spans="54:54">
      <c r="BB904"/>
    </row>
    <row r="905" spans="54:54">
      <c r="BB905"/>
    </row>
    <row r="906" spans="54:54">
      <c r="BB906"/>
    </row>
    <row r="907" spans="54:54">
      <c r="BB907"/>
    </row>
    <row r="908" spans="54:54">
      <c r="BB908"/>
    </row>
    <row r="909" spans="54:54">
      <c r="BB909"/>
    </row>
    <row r="910" spans="54:54">
      <c r="BB910"/>
    </row>
    <row r="911" spans="54:54">
      <c r="BB911"/>
    </row>
    <row r="912" spans="54:54">
      <c r="BB912"/>
    </row>
    <row r="913" spans="54:54">
      <c r="BB913"/>
    </row>
    <row r="914" spans="54:54">
      <c r="BB914"/>
    </row>
    <row r="915" spans="54:54">
      <c r="BB915"/>
    </row>
    <row r="916" spans="54:54">
      <c r="BB916"/>
    </row>
    <row r="917" spans="54:54">
      <c r="BB917"/>
    </row>
    <row r="918" spans="54:54">
      <c r="BB918"/>
    </row>
    <row r="919" spans="54:54">
      <c r="BB919"/>
    </row>
    <row r="920" spans="54:54">
      <c r="BB920"/>
    </row>
    <row r="921" spans="54:54">
      <c r="BB921"/>
    </row>
    <row r="922" spans="54:54">
      <c r="BB922"/>
    </row>
    <row r="923" spans="54:54">
      <c r="BB923"/>
    </row>
    <row r="924" spans="54:54">
      <c r="BB924"/>
    </row>
    <row r="925" spans="54:54">
      <c r="BB925"/>
    </row>
    <row r="926" spans="54:54">
      <c r="BB926"/>
    </row>
    <row r="927" spans="54:54">
      <c r="BB927"/>
    </row>
    <row r="928" spans="54:54">
      <c r="BB928"/>
    </row>
    <row r="929" spans="54:54">
      <c r="BB929"/>
    </row>
    <row r="930" spans="54:54">
      <c r="BB930"/>
    </row>
    <row r="931" spans="54:54">
      <c r="BB931"/>
    </row>
    <row r="932" spans="54:54">
      <c r="BB932"/>
    </row>
    <row r="933" spans="54:54">
      <c r="BB933"/>
    </row>
    <row r="934" spans="54:54">
      <c r="BB934"/>
    </row>
    <row r="935" spans="54:54">
      <c r="BB935"/>
    </row>
    <row r="936" spans="54:54">
      <c r="BB936"/>
    </row>
    <row r="937" spans="54:54">
      <c r="BB937"/>
    </row>
    <row r="938" spans="54:54">
      <c r="BB938"/>
    </row>
    <row r="939" spans="54:54">
      <c r="BB939"/>
    </row>
    <row r="940" spans="54:54">
      <c r="BB940"/>
    </row>
    <row r="941" spans="54:54">
      <c r="BB941"/>
    </row>
    <row r="942" spans="54:54">
      <c r="BB942"/>
    </row>
    <row r="943" spans="54:54">
      <c r="BB943"/>
    </row>
    <row r="944" spans="54:54">
      <c r="BB944"/>
    </row>
    <row r="945" spans="54:54">
      <c r="BB945"/>
    </row>
    <row r="946" spans="54:54">
      <c r="BB946"/>
    </row>
    <row r="947" spans="54:54">
      <c r="BB947"/>
    </row>
    <row r="948" spans="54:54">
      <c r="BB948"/>
    </row>
    <row r="949" spans="54:54">
      <c r="BB949"/>
    </row>
    <row r="950" spans="54:54">
      <c r="BB950"/>
    </row>
    <row r="951" spans="54:54">
      <c r="BB951"/>
    </row>
    <row r="952" spans="54:54">
      <c r="BB952"/>
    </row>
    <row r="953" spans="54:54">
      <c r="BB953"/>
    </row>
    <row r="954" spans="54:54">
      <c r="BB954"/>
    </row>
    <row r="955" spans="54:54">
      <c r="BB955"/>
    </row>
    <row r="956" spans="54:54">
      <c r="BB956"/>
    </row>
    <row r="957" spans="54:54">
      <c r="BB957"/>
    </row>
    <row r="958" spans="54:54">
      <c r="BB958"/>
    </row>
    <row r="959" spans="54:54">
      <c r="BB959"/>
    </row>
    <row r="960" spans="54:54">
      <c r="BB960"/>
    </row>
    <row r="961" spans="54:54">
      <c r="BB961"/>
    </row>
    <row r="962" spans="54:54">
      <c r="BB962"/>
    </row>
    <row r="963" spans="54:54">
      <c r="BB963"/>
    </row>
    <row r="964" spans="54:54">
      <c r="BB964"/>
    </row>
    <row r="965" spans="54:54">
      <c r="BB965"/>
    </row>
    <row r="966" spans="54:54">
      <c r="BB966"/>
    </row>
    <row r="967" spans="54:54">
      <c r="BB967"/>
    </row>
    <row r="968" spans="54:54">
      <c r="BB968"/>
    </row>
    <row r="969" spans="54:54">
      <c r="BB969"/>
    </row>
    <row r="970" spans="54:54">
      <c r="BB970"/>
    </row>
    <row r="971" spans="54:54">
      <c r="BB971"/>
    </row>
    <row r="972" spans="54:54">
      <c r="BB972"/>
    </row>
    <row r="973" spans="54:54">
      <c r="BB973"/>
    </row>
    <row r="974" spans="54:54">
      <c r="BB974"/>
    </row>
    <row r="975" spans="54:54">
      <c r="BB975"/>
    </row>
    <row r="976" spans="54:54">
      <c r="BB976"/>
    </row>
    <row r="977" spans="54:54">
      <c r="BB977"/>
    </row>
    <row r="978" spans="54:54">
      <c r="BB978"/>
    </row>
    <row r="979" spans="54:54">
      <c r="BB979"/>
    </row>
    <row r="980" spans="54:54">
      <c r="BB980"/>
    </row>
    <row r="981" spans="54:54">
      <c r="BB981"/>
    </row>
    <row r="982" spans="54:54">
      <c r="BB982"/>
    </row>
    <row r="983" spans="54:54">
      <c r="BB983"/>
    </row>
    <row r="984" spans="54:54">
      <c r="BB984"/>
    </row>
    <row r="985" spans="54:54">
      <c r="BB985"/>
    </row>
    <row r="986" spans="54:54">
      <c r="BB986"/>
    </row>
    <row r="987" spans="54:54">
      <c r="BB987"/>
    </row>
    <row r="988" spans="54:54">
      <c r="BB988"/>
    </row>
    <row r="989" spans="54:54">
      <c r="BB989"/>
    </row>
    <row r="990" spans="54:54">
      <c r="BB990"/>
    </row>
    <row r="991" spans="54:54">
      <c r="BB991"/>
    </row>
    <row r="992" spans="54:54">
      <c r="BB992"/>
    </row>
    <row r="993" spans="54:54">
      <c r="BB993"/>
    </row>
    <row r="994" spans="54:54">
      <c r="BB994"/>
    </row>
    <row r="995" spans="54:54">
      <c r="BB995"/>
    </row>
    <row r="996" spans="54:54">
      <c r="BB996"/>
    </row>
    <row r="997" spans="54:54">
      <c r="BB997"/>
    </row>
    <row r="998" spans="54:54">
      <c r="BB998"/>
    </row>
    <row r="999" spans="54:54">
      <c r="BB999"/>
    </row>
    <row r="1000" spans="54:54">
      <c r="BB1000"/>
    </row>
    <row r="1001" spans="54:54">
      <c r="BB1001"/>
    </row>
    <row r="1002" spans="54:54">
      <c r="BB1002"/>
    </row>
    <row r="1003" spans="54:54">
      <c r="BB1003"/>
    </row>
    <row r="1004" spans="54:54">
      <c r="BB1004"/>
    </row>
    <row r="1005" spans="54:54">
      <c r="BB1005"/>
    </row>
    <row r="1006" spans="54:54">
      <c r="BB1006"/>
    </row>
    <row r="1007" spans="54:54">
      <c r="BB1007"/>
    </row>
    <row r="1008" spans="54:54">
      <c r="BB1008"/>
    </row>
    <row r="1009" spans="54:54">
      <c r="BB1009"/>
    </row>
    <row r="1010" spans="54:54">
      <c r="BB1010"/>
    </row>
    <row r="1011" spans="54:54">
      <c r="BB1011"/>
    </row>
    <row r="1012" spans="54:54">
      <c r="BB1012"/>
    </row>
    <row r="1013" spans="54:54">
      <c r="BB1013"/>
    </row>
    <row r="1014" spans="54:54">
      <c r="BB1014"/>
    </row>
    <row r="1015" spans="54:54">
      <c r="BB1015"/>
    </row>
    <row r="1016" spans="54:54">
      <c r="BB1016"/>
    </row>
    <row r="1017" spans="54:54">
      <c r="BB1017"/>
    </row>
    <row r="1018" spans="54:54">
      <c r="BB1018"/>
    </row>
    <row r="1019" spans="54:54">
      <c r="BB1019"/>
    </row>
    <row r="1020" spans="54:54">
      <c r="BB1020"/>
    </row>
    <row r="1021" spans="54:54">
      <c r="BB1021"/>
    </row>
    <row r="1022" spans="54:54">
      <c r="BB1022"/>
    </row>
    <row r="1023" spans="54:54">
      <c r="BB1023"/>
    </row>
    <row r="1024" spans="54:54">
      <c r="BB1024"/>
    </row>
    <row r="1025" spans="54:54">
      <c r="BB1025"/>
    </row>
    <row r="1026" spans="54:54">
      <c r="BB1026"/>
    </row>
    <row r="1027" spans="54:54">
      <c r="BB1027"/>
    </row>
    <row r="1028" spans="54:54">
      <c r="BB1028"/>
    </row>
    <row r="1029" spans="54:54">
      <c r="BB1029"/>
    </row>
    <row r="1030" spans="54:54">
      <c r="BB1030"/>
    </row>
    <row r="1031" spans="54:54">
      <c r="BB1031"/>
    </row>
    <row r="1032" spans="54:54">
      <c r="BB1032"/>
    </row>
    <row r="1033" spans="54:54">
      <c r="BB1033"/>
    </row>
    <row r="1034" spans="54:54">
      <c r="BB1034"/>
    </row>
    <row r="1035" spans="54:54">
      <c r="BB1035"/>
    </row>
    <row r="1036" spans="54:54">
      <c r="BB1036"/>
    </row>
    <row r="1037" spans="54:54">
      <c r="BB1037"/>
    </row>
    <row r="1038" spans="54:54">
      <c r="BB1038"/>
    </row>
    <row r="1039" spans="54:54">
      <c r="BB1039"/>
    </row>
    <row r="1040" spans="54:54">
      <c r="BB1040"/>
    </row>
    <row r="1041" spans="54:54">
      <c r="BB1041"/>
    </row>
    <row r="1042" spans="54:54">
      <c r="BB1042"/>
    </row>
    <row r="1043" spans="54:54">
      <c r="BB1043"/>
    </row>
    <row r="1044" spans="54:54">
      <c r="BB1044"/>
    </row>
    <row r="1045" spans="54:54">
      <c r="BB1045"/>
    </row>
    <row r="1046" spans="54:54">
      <c r="BB1046"/>
    </row>
    <row r="1047" spans="54:54">
      <c r="BB1047"/>
    </row>
    <row r="1048" spans="54:54">
      <c r="BB1048"/>
    </row>
    <row r="1049" spans="54:54">
      <c r="BB1049"/>
    </row>
    <row r="1050" spans="54:54">
      <c r="BB1050"/>
    </row>
    <row r="1051" spans="54:54">
      <c r="BB1051"/>
    </row>
    <row r="1052" spans="54:54">
      <c r="BB1052"/>
    </row>
    <row r="1053" spans="54:54">
      <c r="BB1053"/>
    </row>
    <row r="1054" spans="54:54">
      <c r="BB1054"/>
    </row>
    <row r="1055" spans="54:54">
      <c r="BB1055"/>
    </row>
    <row r="1056" spans="54:54">
      <c r="BB1056"/>
    </row>
    <row r="1057" spans="54:54">
      <c r="BB1057"/>
    </row>
    <row r="1058" spans="54:54">
      <c r="BB1058"/>
    </row>
    <row r="1059" spans="54:54">
      <c r="BB1059"/>
    </row>
    <row r="1060" spans="54:54">
      <c r="BB1060"/>
    </row>
    <row r="1061" spans="54:54">
      <c r="BB1061"/>
    </row>
    <row r="1062" spans="54:54">
      <c r="BB1062"/>
    </row>
    <row r="1063" spans="54:54">
      <c r="BB1063"/>
    </row>
    <row r="1064" spans="54:54">
      <c r="BB1064"/>
    </row>
    <row r="1065" spans="54:54">
      <c r="BB1065"/>
    </row>
    <row r="1066" spans="54:54">
      <c r="BB1066"/>
    </row>
    <row r="1067" spans="54:54">
      <c r="BB1067"/>
    </row>
    <row r="1068" spans="54:54">
      <c r="BB1068"/>
    </row>
    <row r="1069" spans="54:54">
      <c r="BB1069"/>
    </row>
    <row r="1070" spans="54:54">
      <c r="BB1070"/>
    </row>
    <row r="1071" spans="54:54">
      <c r="BB1071"/>
    </row>
    <row r="1072" spans="54:54">
      <c r="BB1072"/>
    </row>
    <row r="1073" spans="54:54">
      <c r="BB1073"/>
    </row>
    <row r="1074" spans="54:54">
      <c r="BB1074"/>
    </row>
    <row r="1075" spans="54:54">
      <c r="BB1075"/>
    </row>
    <row r="1076" spans="54:54">
      <c r="BB1076"/>
    </row>
    <row r="1077" spans="54:54">
      <c r="BB1077"/>
    </row>
    <row r="1078" spans="54:54">
      <c r="BB1078"/>
    </row>
    <row r="1079" spans="54:54">
      <c r="BB1079"/>
    </row>
    <row r="1080" spans="54:54">
      <c r="BB1080"/>
    </row>
    <row r="1081" spans="54:54">
      <c r="BB1081"/>
    </row>
    <row r="1082" spans="54:54">
      <c r="BB1082"/>
    </row>
    <row r="1083" spans="54:54">
      <c r="BB1083"/>
    </row>
    <row r="1084" spans="54:54">
      <c r="BB1084"/>
    </row>
    <row r="1085" spans="54:54">
      <c r="BB1085"/>
    </row>
    <row r="1086" spans="54:54">
      <c r="BB1086"/>
    </row>
    <row r="1087" spans="54:54">
      <c r="BB1087"/>
    </row>
    <row r="1088" spans="54:54">
      <c r="BB1088"/>
    </row>
    <row r="1089" spans="54:54">
      <c r="BB1089"/>
    </row>
    <row r="1090" spans="54:54">
      <c r="BB1090"/>
    </row>
    <row r="1091" spans="54:54">
      <c r="BB1091"/>
    </row>
    <row r="1092" spans="54:54">
      <c r="BB1092"/>
    </row>
    <row r="1093" spans="54:54">
      <c r="BB1093"/>
    </row>
    <row r="1094" spans="54:54">
      <c r="BB1094"/>
    </row>
    <row r="1095" spans="54:54">
      <c r="BB1095"/>
    </row>
    <row r="1096" spans="54:54">
      <c r="BB1096"/>
    </row>
    <row r="1097" spans="54:54">
      <c r="BB1097"/>
    </row>
    <row r="1098" spans="54:54">
      <c r="BB1098"/>
    </row>
    <row r="1099" spans="54:54">
      <c r="BB1099"/>
    </row>
    <row r="1100" spans="54:54">
      <c r="BB1100"/>
    </row>
    <row r="1101" spans="54:54">
      <c r="BB1101"/>
    </row>
    <row r="1102" spans="54:54">
      <c r="BB1102"/>
    </row>
    <row r="1103" spans="54:54">
      <c r="BB1103"/>
    </row>
    <row r="1104" spans="54:54">
      <c r="BB1104"/>
    </row>
    <row r="1105" spans="54:54">
      <c r="BB1105"/>
    </row>
    <row r="1106" spans="54:54">
      <c r="BB1106"/>
    </row>
    <row r="1107" spans="54:54">
      <c r="BB1107"/>
    </row>
    <row r="1108" spans="54:54">
      <c r="BB1108"/>
    </row>
    <row r="1109" spans="54:54">
      <c r="BB1109"/>
    </row>
    <row r="1110" spans="54:54">
      <c r="BB1110"/>
    </row>
    <row r="1111" spans="54:54">
      <c r="BB1111"/>
    </row>
    <row r="1112" spans="54:54">
      <c r="BB1112"/>
    </row>
    <row r="1113" spans="54:54">
      <c r="BB1113"/>
    </row>
    <row r="1114" spans="54:54">
      <c r="BB1114"/>
    </row>
    <row r="1115" spans="54:54">
      <c r="BB1115"/>
    </row>
    <row r="1116" spans="54:54">
      <c r="BB1116"/>
    </row>
    <row r="1117" spans="54:54">
      <c r="BB1117"/>
    </row>
    <row r="1118" spans="54:54">
      <c r="BB1118"/>
    </row>
    <row r="1119" spans="54:54">
      <c r="BB1119"/>
    </row>
    <row r="1120" spans="54:54">
      <c r="BB1120"/>
    </row>
    <row r="1121" spans="54:54">
      <c r="BB1121"/>
    </row>
    <row r="1122" spans="54:54">
      <c r="BB1122"/>
    </row>
    <row r="1123" spans="54:54">
      <c r="BB1123"/>
    </row>
    <row r="1124" spans="54:54">
      <c r="BB1124"/>
    </row>
    <row r="1125" spans="54:54">
      <c r="BB1125"/>
    </row>
    <row r="1126" spans="54:54">
      <c r="BB1126"/>
    </row>
    <row r="1127" spans="54:54">
      <c r="BB1127"/>
    </row>
    <row r="1128" spans="54:54">
      <c r="BB1128"/>
    </row>
    <row r="1129" spans="54:54">
      <c r="BB1129"/>
    </row>
    <row r="1130" spans="54:54">
      <c r="BB1130"/>
    </row>
    <row r="1131" spans="54:54">
      <c r="BB1131"/>
    </row>
    <row r="1132" spans="54:54">
      <c r="BB1132"/>
    </row>
    <row r="1133" spans="54:54">
      <c r="BB1133"/>
    </row>
    <row r="1134" spans="54:54">
      <c r="BB1134"/>
    </row>
    <row r="1135" spans="54:54">
      <c r="BB1135"/>
    </row>
    <row r="1136" spans="54:54">
      <c r="BB1136"/>
    </row>
    <row r="1137" spans="54:54">
      <c r="BB1137"/>
    </row>
    <row r="1138" spans="54:54">
      <c r="BB1138"/>
    </row>
    <row r="1139" spans="54:54">
      <c r="BB1139"/>
    </row>
    <row r="1140" spans="54:54">
      <c r="BB1140"/>
    </row>
    <row r="1141" spans="54:54">
      <c r="BB1141"/>
    </row>
    <row r="1142" spans="54:54">
      <c r="BB1142"/>
    </row>
    <row r="1143" spans="54:54">
      <c r="BB1143"/>
    </row>
    <row r="1144" spans="54:54">
      <c r="BB1144"/>
    </row>
    <row r="1145" spans="54:54">
      <c r="BB1145"/>
    </row>
    <row r="1146" spans="54:54">
      <c r="BB1146"/>
    </row>
    <row r="1147" spans="54:54">
      <c r="BB1147"/>
    </row>
    <row r="1148" spans="54:54">
      <c r="BB1148"/>
    </row>
    <row r="1149" spans="54:54">
      <c r="BB1149"/>
    </row>
    <row r="1150" spans="54:54">
      <c r="BB1150"/>
    </row>
    <row r="1151" spans="54:54">
      <c r="BB1151"/>
    </row>
    <row r="1152" spans="54:54">
      <c r="BB1152"/>
    </row>
    <row r="1153" spans="54:54">
      <c r="BB1153"/>
    </row>
    <row r="1154" spans="54:54">
      <c r="BB1154"/>
    </row>
    <row r="1155" spans="54:54">
      <c r="BB1155"/>
    </row>
    <row r="1156" spans="54:54">
      <c r="BB1156"/>
    </row>
    <row r="1157" spans="54:54">
      <c r="BB1157"/>
    </row>
    <row r="1158" spans="54:54">
      <c r="BB1158"/>
    </row>
    <row r="1159" spans="54:54">
      <c r="BB1159"/>
    </row>
    <row r="1160" spans="54:54">
      <c r="BB1160"/>
    </row>
    <row r="1161" spans="54:54">
      <c r="BB1161"/>
    </row>
    <row r="1162" spans="54:54">
      <c r="BB1162"/>
    </row>
    <row r="1163" spans="54:54">
      <c r="BB1163"/>
    </row>
    <row r="1164" spans="54:54">
      <c r="BB1164"/>
    </row>
    <row r="1165" spans="54:54">
      <c r="BB1165"/>
    </row>
    <row r="1166" spans="54:54">
      <c r="BB1166"/>
    </row>
    <row r="1167" spans="54:54">
      <c r="BB1167"/>
    </row>
    <row r="1168" spans="54:54">
      <c r="BB1168"/>
    </row>
    <row r="1169" spans="54:54">
      <c r="BB1169"/>
    </row>
    <row r="1170" spans="54:54">
      <c r="BB1170"/>
    </row>
    <row r="1171" spans="54:54">
      <c r="BB1171"/>
    </row>
    <row r="1172" spans="54:54">
      <c r="BB1172"/>
    </row>
    <row r="1173" spans="54:54">
      <c r="BB1173"/>
    </row>
    <row r="1174" spans="54:54">
      <c r="BB1174"/>
    </row>
    <row r="1175" spans="54:54">
      <c r="BB1175"/>
    </row>
    <row r="1176" spans="54:54">
      <c r="BB1176"/>
    </row>
    <row r="1177" spans="54:54">
      <c r="BB1177"/>
    </row>
    <row r="1178" spans="54:54">
      <c r="BB1178"/>
    </row>
    <row r="1179" spans="54:54">
      <c r="BB1179"/>
    </row>
    <row r="1180" spans="54:54">
      <c r="BB1180"/>
    </row>
    <row r="1181" spans="54:54">
      <c r="BB1181"/>
    </row>
    <row r="1182" spans="54:54">
      <c r="BB1182"/>
    </row>
    <row r="1183" spans="54:54">
      <c r="BB1183"/>
    </row>
    <row r="1184" spans="54:54">
      <c r="BB1184"/>
    </row>
    <row r="1185" spans="54:54">
      <c r="BB1185"/>
    </row>
    <row r="1186" spans="54:54">
      <c r="BB1186"/>
    </row>
    <row r="1187" spans="54:54">
      <c r="BB1187"/>
    </row>
    <row r="1188" spans="54:54">
      <c r="BB1188"/>
    </row>
    <row r="1189" spans="54:54">
      <c r="BB1189"/>
    </row>
    <row r="1190" spans="54:54">
      <c r="BB1190"/>
    </row>
    <row r="1191" spans="54:54">
      <c r="BB1191"/>
    </row>
    <row r="1192" spans="54:54">
      <c r="BB1192"/>
    </row>
    <row r="1193" spans="54:54">
      <c r="BB1193"/>
    </row>
    <row r="1194" spans="54:54">
      <c r="BB1194"/>
    </row>
    <row r="1195" spans="54:54">
      <c r="BB1195"/>
    </row>
    <row r="1196" spans="54:54">
      <c r="BB1196"/>
    </row>
    <row r="1197" spans="54:54">
      <c r="BB1197"/>
    </row>
    <row r="1198" spans="54:54">
      <c r="BB1198"/>
    </row>
    <row r="1199" spans="54:54">
      <c r="BB1199"/>
    </row>
    <row r="1200" spans="54:54">
      <c r="BB1200"/>
    </row>
    <row r="1201" spans="54:54">
      <c r="BB1201"/>
    </row>
    <row r="1202" spans="54:54">
      <c r="BB1202"/>
    </row>
    <row r="1203" spans="54:54">
      <c r="BB1203"/>
    </row>
    <row r="1204" spans="54:54">
      <c r="BB1204"/>
    </row>
    <row r="1205" spans="54:54">
      <c r="BB1205"/>
    </row>
    <row r="1206" spans="54:54">
      <c r="BB1206"/>
    </row>
    <row r="1207" spans="54:54">
      <c r="BB1207"/>
    </row>
    <row r="1208" spans="54:54">
      <c r="BB1208"/>
    </row>
    <row r="1209" spans="54:54">
      <c r="BB1209"/>
    </row>
    <row r="1210" spans="54:54">
      <c r="BB1210"/>
    </row>
    <row r="1211" spans="54:54">
      <c r="BB1211"/>
    </row>
    <row r="1212" spans="54:54">
      <c r="BB1212"/>
    </row>
    <row r="1213" spans="54:54">
      <c r="BB1213"/>
    </row>
    <row r="1214" spans="54:54">
      <c r="BB1214"/>
    </row>
    <row r="1215" spans="54:54">
      <c r="BB1215"/>
    </row>
    <row r="1216" spans="54:54">
      <c r="BB1216"/>
    </row>
    <row r="1217" spans="54:54">
      <c r="BB1217"/>
    </row>
    <row r="1218" spans="54:54">
      <c r="BB1218"/>
    </row>
    <row r="1219" spans="54:54">
      <c r="BB1219"/>
    </row>
    <row r="1220" spans="54:54">
      <c r="BB1220"/>
    </row>
    <row r="1221" spans="54:54">
      <c r="BB1221"/>
    </row>
    <row r="1222" spans="54:54">
      <c r="BB1222"/>
    </row>
    <row r="1223" spans="54:54">
      <c r="BB1223"/>
    </row>
    <row r="1224" spans="54:54">
      <c r="BB1224"/>
    </row>
    <row r="1225" spans="54:54">
      <c r="BB1225"/>
    </row>
    <row r="1226" spans="54:54">
      <c r="BB1226"/>
    </row>
    <row r="1227" spans="54:54">
      <c r="BB1227"/>
    </row>
    <row r="1228" spans="54:54">
      <c r="BB1228"/>
    </row>
    <row r="1229" spans="54:54">
      <c r="BB1229"/>
    </row>
    <row r="1230" spans="54:54">
      <c r="BB1230"/>
    </row>
    <row r="1231" spans="54:54">
      <c r="BB1231"/>
    </row>
    <row r="1232" spans="54:54">
      <c r="BB1232"/>
    </row>
    <row r="1233" spans="54:54">
      <c r="BB1233"/>
    </row>
    <row r="1234" spans="54:54">
      <c r="BB1234"/>
    </row>
    <row r="1235" spans="54:54">
      <c r="BB1235"/>
    </row>
    <row r="1236" spans="54:54">
      <c r="BB1236"/>
    </row>
    <row r="1237" spans="54:54">
      <c r="BB1237"/>
    </row>
    <row r="1238" spans="54:54">
      <c r="BB1238"/>
    </row>
    <row r="1239" spans="54:54">
      <c r="BB1239"/>
    </row>
    <row r="1240" spans="54:54">
      <c r="BB1240"/>
    </row>
    <row r="1241" spans="54:54">
      <c r="BB1241"/>
    </row>
    <row r="1242" spans="54:54">
      <c r="BB1242"/>
    </row>
    <row r="1243" spans="54:54">
      <c r="BB1243"/>
    </row>
    <row r="1244" spans="54:54">
      <c r="BB1244"/>
    </row>
    <row r="1245" spans="54:54">
      <c r="BB1245"/>
    </row>
    <row r="1246" spans="54:54">
      <c r="BB1246"/>
    </row>
    <row r="1247" spans="54:54">
      <c r="BB1247"/>
    </row>
    <row r="1248" spans="54:54">
      <c r="BB1248"/>
    </row>
    <row r="1249" spans="54:54">
      <c r="BB1249"/>
    </row>
    <row r="1250" spans="54:54">
      <c r="BB1250"/>
    </row>
    <row r="1251" spans="54:54">
      <c r="BB1251"/>
    </row>
    <row r="1252" spans="54:54">
      <c r="BB1252"/>
    </row>
    <row r="1253" spans="54:54">
      <c r="BB1253"/>
    </row>
    <row r="1254" spans="54:54">
      <c r="BB1254"/>
    </row>
    <row r="1255" spans="54:54">
      <c r="BB1255"/>
    </row>
    <row r="1256" spans="54:54">
      <c r="BB1256"/>
    </row>
    <row r="1257" spans="54:54">
      <c r="BB1257"/>
    </row>
    <row r="1258" spans="54:54">
      <c r="BB1258"/>
    </row>
    <row r="1259" spans="54:54">
      <c r="BB1259"/>
    </row>
    <row r="1260" spans="54:54">
      <c r="BB1260"/>
    </row>
    <row r="1261" spans="54:54">
      <c r="BB1261"/>
    </row>
    <row r="1262" spans="54:54">
      <c r="BB1262"/>
    </row>
    <row r="1263" spans="54:54">
      <c r="BB1263"/>
    </row>
    <row r="1264" spans="54:54">
      <c r="BB1264"/>
    </row>
    <row r="1265" spans="54:54">
      <c r="BB1265"/>
    </row>
    <row r="1266" spans="54:54">
      <c r="BB1266"/>
    </row>
    <row r="1267" spans="54:54">
      <c r="BB1267"/>
    </row>
    <row r="1268" spans="54:54">
      <c r="BB1268"/>
    </row>
    <row r="1269" spans="54:54">
      <c r="BB1269"/>
    </row>
    <row r="1270" spans="54:54">
      <c r="BB1270"/>
    </row>
    <row r="1271" spans="54:54">
      <c r="BB1271"/>
    </row>
    <row r="1272" spans="54:54">
      <c r="BB1272"/>
    </row>
    <row r="1273" spans="54:54">
      <c r="BB1273"/>
    </row>
    <row r="1274" spans="54:54">
      <c r="BB1274"/>
    </row>
    <row r="1275" spans="54:54">
      <c r="BB1275"/>
    </row>
    <row r="1276" spans="54:54">
      <c r="BB1276"/>
    </row>
    <row r="1277" spans="54:54">
      <c r="BB1277"/>
    </row>
    <row r="1278" spans="54:54">
      <c r="BB1278"/>
    </row>
    <row r="1279" spans="54:54">
      <c r="BB1279"/>
    </row>
    <row r="1280" spans="54:54">
      <c r="BB1280"/>
    </row>
    <row r="1281" spans="54:54">
      <c r="BB1281"/>
    </row>
    <row r="1282" spans="54:54">
      <c r="BB1282"/>
    </row>
  </sheetData>
  <mergeCells count="8">
    <mergeCell ref="BB2:BK2"/>
    <mergeCell ref="BL2:BN2"/>
    <mergeCell ref="H13:I13"/>
    <mergeCell ref="H17:I17"/>
    <mergeCell ref="Q2:T2"/>
    <mergeCell ref="AQ2:AR2"/>
    <mergeCell ref="AT2:AV2"/>
    <mergeCell ref="AW2:AX2"/>
  </mergeCells>
  <dataValidations disablePrompts="1" count="1">
    <dataValidation type="list" allowBlank="1" showInputMessage="1" showErrorMessage="1" sqref="BA220" xr:uid="{372D9371-2C6D-6C46-A33B-225BD1F15DDF}">
      <formula1>"BMT, RaC, Generalization, Matching, Context Theory"</formula1>
    </dataValidation>
  </dataValidations>
  <pageMargins left="0.7" right="0.7" top="0.75" bottom="0.75" header="0.3" footer="0.3"/>
  <pageSetup orientation="portrait"/>
  <legacy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7A5938-E4A5-5D4C-8CBD-6350620EC319}">
  <dimension ref="B1:C441"/>
  <sheetViews>
    <sheetView workbookViewId="0"/>
  </sheetViews>
  <sheetFormatPr defaultColWidth="11" defaultRowHeight="15.95"/>
  <cols>
    <col min="1" max="1" width="11" style="104"/>
    <col min="2" max="2" width="45.28515625" style="104" bestFit="1" customWidth="1"/>
    <col min="3" max="3" width="255.85546875" style="104" bestFit="1" customWidth="1"/>
    <col min="4" max="16384" width="11" style="104"/>
  </cols>
  <sheetData>
    <row r="1" spans="2:3">
      <c r="B1" s="104" t="s">
        <v>14608</v>
      </c>
    </row>
    <row r="2" spans="2:3">
      <c r="B2" s="105" t="s">
        <v>18</v>
      </c>
      <c r="C2" s="105" t="s">
        <v>14609</v>
      </c>
    </row>
    <row r="3" spans="2:3">
      <c r="B3" s="106" t="s">
        <v>21</v>
      </c>
      <c r="C3" s="106" t="s">
        <v>14610</v>
      </c>
    </row>
    <row r="4" spans="2:3">
      <c r="B4" s="106" t="s">
        <v>93</v>
      </c>
      <c r="C4" s="106" t="s">
        <v>14611</v>
      </c>
    </row>
    <row r="5" spans="2:3">
      <c r="B5" s="106" t="s">
        <v>18</v>
      </c>
      <c r="C5" s="106" t="s">
        <v>14612</v>
      </c>
    </row>
    <row r="6" spans="2:3">
      <c r="B6" s="106" t="s">
        <v>13639</v>
      </c>
      <c r="C6" s="106" t="s">
        <v>14613</v>
      </c>
    </row>
    <row r="7" spans="2:3">
      <c r="B7" s="106" t="s">
        <v>20</v>
      </c>
      <c r="C7" s="106" t="s">
        <v>14614</v>
      </c>
    </row>
    <row r="8" spans="2:3">
      <c r="B8" s="106" t="s">
        <v>14072</v>
      </c>
      <c r="C8" s="106" t="s">
        <v>14615</v>
      </c>
    </row>
    <row r="9" spans="2:3">
      <c r="B9" s="106"/>
      <c r="C9" s="106" t="s">
        <v>14616</v>
      </c>
    </row>
    <row r="10" spans="2:3">
      <c r="B10" s="106"/>
      <c r="C10" s="106" t="s">
        <v>14617</v>
      </c>
    </row>
    <row r="11" spans="2:3">
      <c r="B11" s="106"/>
      <c r="C11" s="106" t="s">
        <v>14618</v>
      </c>
    </row>
    <row r="12" spans="2:3">
      <c r="B12" s="106"/>
      <c r="C12" s="106" t="s">
        <v>14619</v>
      </c>
    </row>
    <row r="13" spans="2:3">
      <c r="B13" s="106"/>
      <c r="C13" s="106" t="s">
        <v>14171</v>
      </c>
    </row>
    <row r="14" spans="2:3">
      <c r="B14" s="106"/>
      <c r="C14" s="106" t="s">
        <v>14185</v>
      </c>
    </row>
    <row r="15" spans="2:3">
      <c r="B15" s="106"/>
      <c r="C15" s="106" t="s">
        <v>14198</v>
      </c>
    </row>
    <row r="16" spans="2:3">
      <c r="B16" s="106"/>
      <c r="C16" s="106" t="s">
        <v>14210</v>
      </c>
    </row>
    <row r="17" spans="2:3">
      <c r="B17" s="106"/>
      <c r="C17" s="106" t="s">
        <v>14218</v>
      </c>
    </row>
    <row r="18" spans="2:3">
      <c r="B18" s="106"/>
      <c r="C18" s="106" t="s">
        <v>14227</v>
      </c>
    </row>
    <row r="19" spans="2:3">
      <c r="B19" s="106"/>
      <c r="C19" s="106" t="s">
        <v>14236</v>
      </c>
    </row>
    <row r="20" spans="2:3">
      <c r="B20" s="106"/>
      <c r="C20" s="106" t="s">
        <v>14620</v>
      </c>
    </row>
    <row r="21" spans="2:3">
      <c r="B21" s="106"/>
      <c r="C21" s="106" t="s">
        <v>14621</v>
      </c>
    </row>
    <row r="22" spans="2:3">
      <c r="B22" s="106" t="s">
        <v>14260</v>
      </c>
      <c r="C22" s="106" t="s">
        <v>14622</v>
      </c>
    </row>
    <row r="23" spans="2:3">
      <c r="B23" s="106"/>
      <c r="C23" s="106" t="s">
        <v>14087</v>
      </c>
    </row>
    <row r="24" spans="2:3">
      <c r="B24" s="106"/>
      <c r="C24" s="106" t="s">
        <v>14110</v>
      </c>
    </row>
    <row r="25" spans="2:3">
      <c r="B25" s="106"/>
      <c r="C25" s="106" t="s">
        <v>14623</v>
      </c>
    </row>
    <row r="26" spans="2:3">
      <c r="B26" s="106"/>
      <c r="C26" s="106" t="s">
        <v>14624</v>
      </c>
    </row>
    <row r="27" spans="2:3">
      <c r="B27" s="106" t="s">
        <v>14625</v>
      </c>
      <c r="C27" s="106" t="s">
        <v>14626</v>
      </c>
    </row>
    <row r="28" spans="2:3">
      <c r="B28" s="106"/>
      <c r="C28" s="106" t="s">
        <v>14085</v>
      </c>
    </row>
    <row r="29" spans="2:3">
      <c r="B29" s="106"/>
      <c r="C29" s="106" t="s">
        <v>14108</v>
      </c>
    </row>
    <row r="30" spans="2:3">
      <c r="B30" s="106"/>
      <c r="C30" s="106" t="s">
        <v>14133</v>
      </c>
    </row>
    <row r="31" spans="2:3">
      <c r="B31" s="106"/>
      <c r="C31" s="106" t="s">
        <v>14154</v>
      </c>
    </row>
    <row r="32" spans="2:3">
      <c r="B32" s="106"/>
      <c r="C32" s="106" t="s">
        <v>14170</v>
      </c>
    </row>
    <row r="33" spans="2:3">
      <c r="B33" s="106"/>
      <c r="C33" s="106" t="s">
        <v>14184</v>
      </c>
    </row>
    <row r="34" spans="2:3">
      <c r="B34" s="106"/>
      <c r="C34" s="106" t="s">
        <v>14197</v>
      </c>
    </row>
    <row r="35" spans="2:3">
      <c r="B35" s="106"/>
      <c r="C35" s="106" t="s">
        <v>14209</v>
      </c>
    </row>
    <row r="36" spans="2:3">
      <c r="B36" s="106"/>
      <c r="C36" s="106" t="s">
        <v>14217</v>
      </c>
    </row>
    <row r="37" spans="2:3">
      <c r="B37" s="106"/>
      <c r="C37" s="106" t="s">
        <v>14226</v>
      </c>
    </row>
    <row r="38" spans="2:3">
      <c r="B38" s="106" t="s">
        <v>14627</v>
      </c>
      <c r="C38" s="106" t="s">
        <v>14628</v>
      </c>
    </row>
    <row r="39" spans="2:3">
      <c r="B39" s="106" t="s">
        <v>14629</v>
      </c>
      <c r="C39" s="106" t="s">
        <v>14630</v>
      </c>
    </row>
    <row r="40" spans="2:3">
      <c r="B40" s="106" t="s">
        <v>14631</v>
      </c>
      <c r="C40" s="106" t="s">
        <v>14632</v>
      </c>
    </row>
    <row r="41" spans="2:3">
      <c r="B41" s="106"/>
      <c r="C41" s="106" t="s">
        <v>14085</v>
      </c>
    </row>
    <row r="42" spans="2:3">
      <c r="B42" s="106"/>
      <c r="C42" s="106" t="s">
        <v>14108</v>
      </c>
    </row>
    <row r="43" spans="2:3">
      <c r="B43" s="106"/>
      <c r="C43" s="106" t="s">
        <v>14133</v>
      </c>
    </row>
    <row r="44" spans="2:3">
      <c r="B44" s="106"/>
      <c r="C44" s="106" t="s">
        <v>14154</v>
      </c>
    </row>
    <row r="45" spans="2:3">
      <c r="B45" s="106"/>
      <c r="C45" s="106" t="s">
        <v>14170</v>
      </c>
    </row>
    <row r="46" spans="2:3">
      <c r="B46" s="106"/>
      <c r="C46" s="106" t="s">
        <v>14184</v>
      </c>
    </row>
    <row r="47" spans="2:3">
      <c r="B47" s="106"/>
      <c r="C47" s="106" t="s">
        <v>14197</v>
      </c>
    </row>
    <row r="48" spans="2:3">
      <c r="B48" s="106"/>
      <c r="C48" s="106" t="s">
        <v>14209</v>
      </c>
    </row>
    <row r="49" spans="2:3">
      <c r="B49" s="106"/>
      <c r="C49" s="106" t="s">
        <v>14217</v>
      </c>
    </row>
    <row r="50" spans="2:3">
      <c r="B50" s="106"/>
      <c r="C50" s="106" t="s">
        <v>14226</v>
      </c>
    </row>
    <row r="51" spans="2:3">
      <c r="B51" s="106" t="s">
        <v>14633</v>
      </c>
      <c r="C51" s="106" t="s">
        <v>14634</v>
      </c>
    </row>
    <row r="52" spans="2:3">
      <c r="B52" s="106"/>
      <c r="C52" s="106" t="s">
        <v>14635</v>
      </c>
    </row>
    <row r="53" spans="2:3">
      <c r="B53" s="106"/>
      <c r="C53" s="106" t="s">
        <v>14636</v>
      </c>
    </row>
    <row r="54" spans="2:3">
      <c r="B54" s="106"/>
      <c r="C54" s="106" t="s">
        <v>14637</v>
      </c>
    </row>
    <row r="55" spans="2:3">
      <c r="B55" s="106" t="s">
        <v>14638</v>
      </c>
      <c r="C55" s="106" t="s">
        <v>14639</v>
      </c>
    </row>
    <row r="56" spans="2:3">
      <c r="B56" s="106"/>
      <c r="C56" s="106" t="s">
        <v>14640</v>
      </c>
    </row>
    <row r="57" spans="2:3">
      <c r="B57" s="106"/>
      <c r="C57" s="106" t="s">
        <v>14641</v>
      </c>
    </row>
    <row r="58" spans="2:3">
      <c r="B58" s="106" t="s">
        <v>14642</v>
      </c>
      <c r="C58" s="106" t="s">
        <v>14643</v>
      </c>
    </row>
    <row r="59" spans="2:3">
      <c r="B59" s="106"/>
      <c r="C59" s="106" t="s">
        <v>14644</v>
      </c>
    </row>
    <row r="60" spans="2:3">
      <c r="B60" s="106"/>
      <c r="C60" s="106" t="s">
        <v>14645</v>
      </c>
    </row>
    <row r="61" spans="2:3">
      <c r="B61" s="106"/>
      <c r="C61" s="106" t="s">
        <v>14621</v>
      </c>
    </row>
    <row r="62" spans="2:3">
      <c r="B62" s="106" t="s">
        <v>14646</v>
      </c>
      <c r="C62" s="106" t="s">
        <v>14647</v>
      </c>
    </row>
    <row r="63" spans="2:3">
      <c r="B63" s="106"/>
      <c r="C63" s="106" t="s">
        <v>14644</v>
      </c>
    </row>
    <row r="64" spans="2:3">
      <c r="B64" s="106"/>
      <c r="C64" s="106" t="s">
        <v>14645</v>
      </c>
    </row>
    <row r="65" spans="2:3">
      <c r="B65" s="106" t="s">
        <v>14648</v>
      </c>
      <c r="C65" s="106" t="s">
        <v>14649</v>
      </c>
    </row>
    <row r="66" spans="2:3">
      <c r="B66" s="106"/>
      <c r="C66" s="106" t="s">
        <v>14644</v>
      </c>
    </row>
    <row r="67" spans="2:3">
      <c r="B67" s="106"/>
      <c r="C67" s="106" t="s">
        <v>14645</v>
      </c>
    </row>
    <row r="68" spans="2:3">
      <c r="B68" s="106" t="s">
        <v>14650</v>
      </c>
      <c r="C68" s="106" t="s">
        <v>14651</v>
      </c>
    </row>
    <row r="69" spans="2:3">
      <c r="B69" s="106"/>
      <c r="C69" s="106" t="s">
        <v>14644</v>
      </c>
    </row>
    <row r="70" spans="2:3">
      <c r="B70" s="106"/>
      <c r="C70" s="106" t="s">
        <v>14645</v>
      </c>
    </row>
    <row r="71" spans="2:3">
      <c r="B71" s="106"/>
      <c r="C71" s="106" t="s">
        <v>14652</v>
      </c>
    </row>
    <row r="72" spans="2:3">
      <c r="B72" s="106" t="s">
        <v>14653</v>
      </c>
      <c r="C72" s="106" t="s">
        <v>14654</v>
      </c>
    </row>
    <row r="73" spans="2:3">
      <c r="B73" s="106"/>
      <c r="C73" s="106" t="s">
        <v>14655</v>
      </c>
    </row>
    <row r="74" spans="2:3">
      <c r="B74" s="106"/>
      <c r="C74" s="106" t="s">
        <v>14656</v>
      </c>
    </row>
    <row r="75" spans="2:3">
      <c r="B75" s="106"/>
      <c r="C75" s="106" t="s">
        <v>14657</v>
      </c>
    </row>
    <row r="76" spans="2:3">
      <c r="B76" s="106"/>
      <c r="C76" s="106" t="s">
        <v>14621</v>
      </c>
    </row>
    <row r="77" spans="2:3">
      <c r="B77" s="106" t="s">
        <v>14658</v>
      </c>
      <c r="C77" s="106" t="s">
        <v>14659</v>
      </c>
    </row>
    <row r="78" spans="2:3">
      <c r="B78" s="106"/>
      <c r="C78" s="106" t="s">
        <v>14660</v>
      </c>
    </row>
    <row r="79" spans="2:3">
      <c r="B79" s="106"/>
      <c r="C79" s="106" t="s">
        <v>14661</v>
      </c>
    </row>
    <row r="80" spans="2:3">
      <c r="B80" s="106"/>
      <c r="C80" s="106" t="s">
        <v>14662</v>
      </c>
    </row>
    <row r="81" spans="2:3">
      <c r="B81" s="106"/>
      <c r="C81" s="106" t="s">
        <v>14663</v>
      </c>
    </row>
    <row r="82" spans="2:3">
      <c r="B82" s="106"/>
      <c r="C82" s="106" t="s">
        <v>14664</v>
      </c>
    </row>
    <row r="83" spans="2:3">
      <c r="B83" s="106"/>
      <c r="C83" s="106" t="s">
        <v>14665</v>
      </c>
    </row>
    <row r="84" spans="2:3">
      <c r="B84" s="106" t="s">
        <v>14666</v>
      </c>
      <c r="C84" s="106" t="s">
        <v>14667</v>
      </c>
    </row>
    <row r="85" spans="2:3">
      <c r="B85" s="106"/>
      <c r="C85" s="106" t="s">
        <v>14668</v>
      </c>
    </row>
    <row r="86" spans="2:3">
      <c r="B86" s="106"/>
      <c r="C86" s="106" t="s">
        <v>14669</v>
      </c>
    </row>
    <row r="87" spans="2:3">
      <c r="B87" s="106"/>
      <c r="C87" s="106" t="s">
        <v>14670</v>
      </c>
    </row>
    <row r="88" spans="2:3">
      <c r="B88" s="106"/>
      <c r="C88" s="106" t="s">
        <v>14671</v>
      </c>
    </row>
    <row r="89" spans="2:3">
      <c r="B89" s="106"/>
      <c r="C89" s="106" t="s">
        <v>14672</v>
      </c>
    </row>
    <row r="90" spans="2:3">
      <c r="B90" s="106"/>
      <c r="C90" s="106" t="s">
        <v>14621</v>
      </c>
    </row>
    <row r="91" spans="2:3">
      <c r="B91" s="106" t="s">
        <v>14673</v>
      </c>
      <c r="C91" s="106" t="s">
        <v>14674</v>
      </c>
    </row>
    <row r="92" spans="2:3">
      <c r="B92" s="106"/>
      <c r="C92" s="106" t="s">
        <v>14087</v>
      </c>
    </row>
    <row r="93" spans="2:3">
      <c r="B93" s="106"/>
      <c r="C93" s="106" t="s">
        <v>14110</v>
      </c>
    </row>
    <row r="94" spans="2:3">
      <c r="B94" s="106" t="s">
        <v>14675</v>
      </c>
      <c r="C94" s="106" t="s">
        <v>14676</v>
      </c>
    </row>
    <row r="95" spans="2:3">
      <c r="B95" s="106"/>
      <c r="C95" s="106" t="s">
        <v>14677</v>
      </c>
    </row>
    <row r="96" spans="2:3">
      <c r="B96" s="106"/>
      <c r="C96" s="106" t="s">
        <v>14678</v>
      </c>
    </row>
    <row r="97" spans="2:3">
      <c r="B97" s="106"/>
      <c r="C97" s="106" t="s">
        <v>14679</v>
      </c>
    </row>
    <row r="98" spans="2:3">
      <c r="B98" s="106" t="s">
        <v>14680</v>
      </c>
      <c r="C98" s="106" t="s">
        <v>14681</v>
      </c>
    </row>
    <row r="99" spans="2:3">
      <c r="B99" s="106"/>
      <c r="C99" s="106" t="s">
        <v>14682</v>
      </c>
    </row>
    <row r="100" spans="2:3">
      <c r="B100" s="106"/>
      <c r="C100" s="106" t="s">
        <v>14683</v>
      </c>
    </row>
    <row r="101" spans="2:3">
      <c r="B101" s="106"/>
      <c r="C101" s="106" t="s">
        <v>14684</v>
      </c>
    </row>
    <row r="102" spans="2:3">
      <c r="B102" s="106"/>
      <c r="C102" s="106" t="s">
        <v>14685</v>
      </c>
    </row>
    <row r="103" spans="2:3">
      <c r="B103" s="106"/>
      <c r="C103" s="106" t="s">
        <v>14686</v>
      </c>
    </row>
    <row r="104" spans="2:3">
      <c r="B104" s="106"/>
      <c r="C104" s="106" t="s">
        <v>14687</v>
      </c>
    </row>
    <row r="105" spans="2:3">
      <c r="B105" s="106"/>
      <c r="C105" s="106" t="s">
        <v>14688</v>
      </c>
    </row>
    <row r="106" spans="2:3">
      <c r="B106" s="106"/>
      <c r="C106" s="106" t="s">
        <v>14689</v>
      </c>
    </row>
    <row r="107" spans="2:3">
      <c r="B107" s="106"/>
      <c r="C107" s="106" t="s">
        <v>14690</v>
      </c>
    </row>
    <row r="108" spans="2:3">
      <c r="B108" s="106"/>
      <c r="C108" s="106" t="s">
        <v>14691</v>
      </c>
    </row>
    <row r="109" spans="2:3">
      <c r="B109" s="106"/>
      <c r="C109" s="106" t="s">
        <v>14692</v>
      </c>
    </row>
    <row r="110" spans="2:3">
      <c r="B110" s="106" t="s">
        <v>14693</v>
      </c>
      <c r="C110" s="106" t="s">
        <v>14694</v>
      </c>
    </row>
    <row r="111" spans="2:3">
      <c r="B111" s="106"/>
      <c r="C111" s="106" t="s">
        <v>14094</v>
      </c>
    </row>
    <row r="112" spans="2:3">
      <c r="B112" s="106"/>
      <c r="C112" s="106" t="s">
        <v>14116</v>
      </c>
    </row>
    <row r="113" spans="2:3">
      <c r="B113" s="106"/>
      <c r="C113" s="106" t="s">
        <v>14140</v>
      </c>
    </row>
    <row r="114" spans="2:3">
      <c r="B114" s="106"/>
      <c r="C114" s="106" t="s">
        <v>14695</v>
      </c>
    </row>
    <row r="115" spans="2:3">
      <c r="B115" s="106"/>
      <c r="C115" s="106" t="s">
        <v>14696</v>
      </c>
    </row>
    <row r="116" spans="2:3">
      <c r="B116" s="106"/>
      <c r="C116" s="106" t="s">
        <v>14697</v>
      </c>
    </row>
    <row r="117" spans="2:3">
      <c r="B117" s="106" t="s">
        <v>14275</v>
      </c>
      <c r="C117" s="106" t="s">
        <v>14698</v>
      </c>
    </row>
    <row r="118" spans="2:3">
      <c r="B118" s="106"/>
      <c r="C118" s="106" t="s">
        <v>14699</v>
      </c>
    </row>
    <row r="119" spans="2:3">
      <c r="B119" s="106"/>
      <c r="C119" s="106" t="s">
        <v>14700</v>
      </c>
    </row>
    <row r="120" spans="2:3">
      <c r="B120" s="106"/>
      <c r="C120" s="106" t="s">
        <v>14701</v>
      </c>
    </row>
    <row r="121" spans="2:3">
      <c r="B121" s="106" t="s">
        <v>14702</v>
      </c>
      <c r="C121" s="106" t="s">
        <v>14703</v>
      </c>
    </row>
    <row r="122" spans="2:3">
      <c r="B122" s="106"/>
      <c r="C122" s="106" t="s">
        <v>14704</v>
      </c>
    </row>
    <row r="123" spans="2:3">
      <c r="B123" s="106"/>
      <c r="C123" s="106" t="s">
        <v>14705</v>
      </c>
    </row>
    <row r="124" spans="2:3">
      <c r="B124" s="106"/>
      <c r="C124" s="106" t="s">
        <v>14706</v>
      </c>
    </row>
    <row r="125" spans="2:3">
      <c r="B125" s="106" t="s">
        <v>14707</v>
      </c>
      <c r="C125" s="106" t="s">
        <v>14708</v>
      </c>
    </row>
    <row r="126" spans="2:3">
      <c r="B126" s="106"/>
      <c r="C126" s="106" t="s">
        <v>14709</v>
      </c>
    </row>
    <row r="127" spans="2:3">
      <c r="B127" s="106"/>
      <c r="C127" s="106" t="s">
        <v>14710</v>
      </c>
    </row>
    <row r="128" spans="2:3">
      <c r="B128" s="106" t="s">
        <v>14711</v>
      </c>
      <c r="C128" s="106" t="s">
        <v>14712</v>
      </c>
    </row>
    <row r="129" spans="2:3">
      <c r="B129" s="106"/>
      <c r="C129" s="106" t="s">
        <v>14713</v>
      </c>
    </row>
    <row r="130" spans="2:3">
      <c r="B130" s="106"/>
      <c r="C130" s="106" t="s">
        <v>14714</v>
      </c>
    </row>
    <row r="131" spans="2:3">
      <c r="B131" s="106"/>
      <c r="C131" s="106" t="s">
        <v>14715</v>
      </c>
    </row>
    <row r="132" spans="2:3">
      <c r="B132" s="106" t="s">
        <v>14716</v>
      </c>
      <c r="C132" s="106" t="s">
        <v>14717</v>
      </c>
    </row>
    <row r="133" spans="2:3">
      <c r="B133" s="106"/>
      <c r="C133" s="106" t="s">
        <v>14098</v>
      </c>
    </row>
    <row r="134" spans="2:3">
      <c r="B134" s="106"/>
      <c r="C134" s="106" t="s">
        <v>14122</v>
      </c>
    </row>
    <row r="135" spans="2:3">
      <c r="B135" s="106"/>
      <c r="C135" s="106" t="s">
        <v>14718</v>
      </c>
    </row>
    <row r="136" spans="2:3">
      <c r="B136" s="106" t="s">
        <v>14719</v>
      </c>
      <c r="C136" s="106" t="s">
        <v>14720</v>
      </c>
    </row>
    <row r="137" spans="2:3">
      <c r="B137" s="106"/>
      <c r="C137" s="106" t="s">
        <v>14093</v>
      </c>
    </row>
    <row r="138" spans="2:3">
      <c r="B138" s="106"/>
      <c r="C138" s="106" t="s">
        <v>14123</v>
      </c>
    </row>
    <row r="139" spans="2:3">
      <c r="B139" s="106"/>
      <c r="C139" s="106" t="s">
        <v>14144</v>
      </c>
    </row>
    <row r="140" spans="2:3">
      <c r="B140" s="106"/>
      <c r="C140" s="106" t="s">
        <v>14721</v>
      </c>
    </row>
    <row r="141" spans="2:3">
      <c r="B141" s="106" t="s">
        <v>14722</v>
      </c>
      <c r="C141" s="106" t="s">
        <v>14723</v>
      </c>
    </row>
    <row r="142" spans="2:3">
      <c r="B142" s="106"/>
      <c r="C142" s="106" t="s">
        <v>14724</v>
      </c>
    </row>
    <row r="143" spans="2:3">
      <c r="B143" s="106"/>
      <c r="C143" s="106" t="s">
        <v>14725</v>
      </c>
    </row>
    <row r="144" spans="2:3">
      <c r="B144" s="106"/>
      <c r="C144" s="106" t="s">
        <v>14726</v>
      </c>
    </row>
    <row r="145" spans="2:3">
      <c r="B145" s="106"/>
      <c r="C145" s="106" t="s">
        <v>14727</v>
      </c>
    </row>
    <row r="146" spans="2:3">
      <c r="B146" s="106"/>
      <c r="C146" s="106" t="s">
        <v>14728</v>
      </c>
    </row>
    <row r="147" spans="2:3">
      <c r="B147" s="106"/>
      <c r="C147" s="106" t="s">
        <v>14729</v>
      </c>
    </row>
    <row r="148" spans="2:3">
      <c r="B148" s="106"/>
      <c r="C148" s="106" t="s">
        <v>14730</v>
      </c>
    </row>
    <row r="149" spans="2:3">
      <c r="B149" s="106"/>
      <c r="C149" s="106" t="s">
        <v>14731</v>
      </c>
    </row>
    <row r="150" spans="2:3">
      <c r="B150" s="106"/>
      <c r="C150" s="106" t="s">
        <v>14732</v>
      </c>
    </row>
    <row r="151" spans="2:3">
      <c r="B151" s="106"/>
      <c r="C151" s="106" t="s">
        <v>14621</v>
      </c>
    </row>
    <row r="152" spans="2:3">
      <c r="B152" s="106" t="s">
        <v>14733</v>
      </c>
      <c r="C152" s="106" t="s">
        <v>14734</v>
      </c>
    </row>
    <row r="153" spans="2:3">
      <c r="B153" s="106"/>
      <c r="C153" s="106" t="s">
        <v>14724</v>
      </c>
    </row>
    <row r="154" spans="2:3">
      <c r="B154" s="106"/>
      <c r="C154" s="106" t="s">
        <v>14725</v>
      </c>
    </row>
    <row r="155" spans="2:3">
      <c r="B155" s="106"/>
      <c r="C155" s="106" t="s">
        <v>14726</v>
      </c>
    </row>
    <row r="156" spans="2:3">
      <c r="B156" s="106"/>
      <c r="C156" s="106" t="s">
        <v>14727</v>
      </c>
    </row>
    <row r="157" spans="2:3">
      <c r="B157" s="106"/>
      <c r="C157" s="106" t="s">
        <v>14728</v>
      </c>
    </row>
    <row r="158" spans="2:3">
      <c r="B158" s="106"/>
      <c r="C158" s="106" t="s">
        <v>14729</v>
      </c>
    </row>
    <row r="159" spans="2:3">
      <c r="B159" s="106"/>
      <c r="C159" s="106" t="s">
        <v>14730</v>
      </c>
    </row>
    <row r="160" spans="2:3">
      <c r="B160" s="106"/>
      <c r="C160" s="106" t="s">
        <v>14731</v>
      </c>
    </row>
    <row r="161" spans="2:3">
      <c r="B161" s="106"/>
      <c r="C161" s="106" t="s">
        <v>14732</v>
      </c>
    </row>
    <row r="162" spans="2:3">
      <c r="B162" s="106"/>
      <c r="C162" s="106" t="s">
        <v>14621</v>
      </c>
    </row>
    <row r="163" spans="2:3">
      <c r="B163" s="106" t="s">
        <v>14735</v>
      </c>
      <c r="C163" s="106" t="s">
        <v>14734</v>
      </c>
    </row>
    <row r="164" spans="2:3">
      <c r="B164" s="106"/>
      <c r="C164" s="106" t="s">
        <v>14724</v>
      </c>
    </row>
    <row r="165" spans="2:3">
      <c r="B165" s="106"/>
      <c r="C165" s="106" t="s">
        <v>14725</v>
      </c>
    </row>
    <row r="166" spans="2:3">
      <c r="B166" s="106"/>
      <c r="C166" s="106" t="s">
        <v>14726</v>
      </c>
    </row>
    <row r="167" spans="2:3">
      <c r="B167" s="106"/>
      <c r="C167" s="106" t="s">
        <v>14727</v>
      </c>
    </row>
    <row r="168" spans="2:3">
      <c r="B168" s="106"/>
      <c r="C168" s="106" t="s">
        <v>14728</v>
      </c>
    </row>
    <row r="169" spans="2:3">
      <c r="B169" s="106"/>
      <c r="C169" s="106" t="s">
        <v>14729</v>
      </c>
    </row>
    <row r="170" spans="2:3">
      <c r="B170" s="106"/>
      <c r="C170" s="106" t="s">
        <v>14730</v>
      </c>
    </row>
    <row r="171" spans="2:3">
      <c r="B171" s="106"/>
      <c r="C171" s="106" t="s">
        <v>14731</v>
      </c>
    </row>
    <row r="172" spans="2:3">
      <c r="B172" s="106"/>
      <c r="C172" s="106" t="s">
        <v>14732</v>
      </c>
    </row>
    <row r="173" spans="2:3">
      <c r="B173" s="106" t="s">
        <v>14736</v>
      </c>
      <c r="C173" s="106" t="s">
        <v>14737</v>
      </c>
    </row>
    <row r="174" spans="2:3">
      <c r="B174" s="106"/>
      <c r="C174" s="106" t="s">
        <v>14087</v>
      </c>
    </row>
    <row r="175" spans="2:3">
      <c r="B175" s="106"/>
      <c r="C175" s="106" t="s">
        <v>14110</v>
      </c>
    </row>
    <row r="176" spans="2:3">
      <c r="B176" s="106"/>
      <c r="C176" s="106" t="s">
        <v>14738</v>
      </c>
    </row>
    <row r="177" spans="2:3">
      <c r="B177" s="106"/>
      <c r="C177" s="106" t="s">
        <v>14621</v>
      </c>
    </row>
    <row r="178" spans="2:3">
      <c r="B178" s="106" t="s">
        <v>14739</v>
      </c>
      <c r="C178" s="106" t="s">
        <v>14740</v>
      </c>
    </row>
    <row r="179" spans="2:3">
      <c r="B179" s="106"/>
      <c r="C179" s="106" t="s">
        <v>14098</v>
      </c>
    </row>
    <row r="180" spans="2:3">
      <c r="B180" s="106"/>
      <c r="C180" s="106" t="s">
        <v>14122</v>
      </c>
    </row>
    <row r="181" spans="2:3">
      <c r="B181" s="106"/>
      <c r="C181" s="106" t="s">
        <v>14741</v>
      </c>
    </row>
    <row r="182" spans="2:3">
      <c r="B182" s="106" t="s">
        <v>14742</v>
      </c>
      <c r="C182" s="106" t="s">
        <v>14743</v>
      </c>
    </row>
    <row r="183" spans="2:3">
      <c r="B183" s="106"/>
      <c r="C183" s="106" t="s">
        <v>14744</v>
      </c>
    </row>
    <row r="184" spans="2:3">
      <c r="B184" s="106"/>
      <c r="C184" s="106" t="s">
        <v>14745</v>
      </c>
    </row>
    <row r="185" spans="2:3">
      <c r="B185" s="106"/>
      <c r="C185" s="106" t="s">
        <v>14746</v>
      </c>
    </row>
    <row r="186" spans="2:3">
      <c r="B186" s="106"/>
      <c r="C186" s="106" t="s">
        <v>14747</v>
      </c>
    </row>
    <row r="187" spans="2:3">
      <c r="B187" s="106"/>
      <c r="C187" s="106" t="s">
        <v>14748</v>
      </c>
    </row>
    <row r="188" spans="2:3">
      <c r="B188" s="106"/>
      <c r="C188" s="106" t="s">
        <v>14749</v>
      </c>
    </row>
    <row r="189" spans="2:3">
      <c r="B189" s="106"/>
      <c r="C189" s="106" t="s">
        <v>14750</v>
      </c>
    </row>
    <row r="190" spans="2:3">
      <c r="B190" s="106"/>
      <c r="C190" s="106" t="s">
        <v>14751</v>
      </c>
    </row>
    <row r="191" spans="2:3">
      <c r="B191" s="106"/>
      <c r="C191" s="106" t="s">
        <v>14752</v>
      </c>
    </row>
    <row r="192" spans="2:3">
      <c r="B192" s="106"/>
      <c r="C192" s="106" t="s">
        <v>14753</v>
      </c>
    </row>
    <row r="193" spans="2:3">
      <c r="B193" s="106"/>
      <c r="C193" s="106" t="s">
        <v>14754</v>
      </c>
    </row>
    <row r="194" spans="2:3">
      <c r="B194" s="106"/>
      <c r="C194" s="106" t="s">
        <v>14755</v>
      </c>
    </row>
    <row r="195" spans="2:3">
      <c r="B195" s="106"/>
      <c r="C195" s="106" t="s">
        <v>14756</v>
      </c>
    </row>
    <row r="196" spans="2:3">
      <c r="B196" s="106" t="s">
        <v>14757</v>
      </c>
      <c r="C196" s="106" t="s">
        <v>14758</v>
      </c>
    </row>
    <row r="197" spans="2:3">
      <c r="B197" s="106"/>
      <c r="C197" s="106" t="s">
        <v>14744</v>
      </c>
    </row>
    <row r="198" spans="2:3">
      <c r="B198" s="106"/>
      <c r="C198" s="106" t="s">
        <v>14745</v>
      </c>
    </row>
    <row r="199" spans="2:3">
      <c r="B199" s="106"/>
      <c r="C199" s="106" t="s">
        <v>14746</v>
      </c>
    </row>
    <row r="200" spans="2:3">
      <c r="B200" s="106"/>
      <c r="C200" s="106" t="s">
        <v>14747</v>
      </c>
    </row>
    <row r="201" spans="2:3">
      <c r="B201" s="106"/>
      <c r="C201" s="106" t="s">
        <v>14748</v>
      </c>
    </row>
    <row r="202" spans="2:3">
      <c r="B202" s="106"/>
      <c r="C202" s="106" t="s">
        <v>14749</v>
      </c>
    </row>
    <row r="203" spans="2:3">
      <c r="B203" s="106"/>
      <c r="C203" s="106" t="s">
        <v>14750</v>
      </c>
    </row>
    <row r="204" spans="2:3">
      <c r="B204" s="106"/>
      <c r="C204" s="106" t="s">
        <v>14751</v>
      </c>
    </row>
    <row r="205" spans="2:3">
      <c r="B205" s="106"/>
      <c r="C205" s="106" t="s">
        <v>14752</v>
      </c>
    </row>
    <row r="206" spans="2:3">
      <c r="B206" s="106"/>
      <c r="C206" s="106" t="s">
        <v>14753</v>
      </c>
    </row>
    <row r="207" spans="2:3">
      <c r="B207" s="106"/>
      <c r="C207" s="106" t="s">
        <v>14754</v>
      </c>
    </row>
    <row r="208" spans="2:3">
      <c r="B208" s="106"/>
      <c r="C208" s="106" t="s">
        <v>14755</v>
      </c>
    </row>
    <row r="209" spans="2:3">
      <c r="B209" s="106"/>
      <c r="C209" s="106" t="s">
        <v>14756</v>
      </c>
    </row>
    <row r="210" spans="2:3">
      <c r="B210" s="106" t="s">
        <v>14759</v>
      </c>
      <c r="C210" s="106" t="s">
        <v>14760</v>
      </c>
    </row>
    <row r="211" spans="2:3">
      <c r="B211" s="106"/>
      <c r="C211" s="106" t="s">
        <v>14761</v>
      </c>
    </row>
    <row r="212" spans="2:3">
      <c r="B212" s="106"/>
      <c r="C212" s="106" t="s">
        <v>14762</v>
      </c>
    </row>
    <row r="213" spans="2:3">
      <c r="B213" s="106" t="s">
        <v>14763</v>
      </c>
      <c r="C213" s="106" t="s">
        <v>14764</v>
      </c>
    </row>
    <row r="214" spans="2:3">
      <c r="B214" s="106"/>
      <c r="C214" s="106" t="s">
        <v>14765</v>
      </c>
    </row>
    <row r="215" spans="2:3">
      <c r="B215" s="106"/>
      <c r="C215" s="106" t="s">
        <v>14110</v>
      </c>
    </row>
    <row r="216" spans="2:3">
      <c r="B216" s="106" t="s">
        <v>14766</v>
      </c>
      <c r="C216" s="106" t="s">
        <v>14767</v>
      </c>
    </row>
    <row r="217" spans="2:3">
      <c r="B217" s="106"/>
      <c r="C217" s="106" t="s">
        <v>14087</v>
      </c>
    </row>
    <row r="218" spans="2:3">
      <c r="B218" s="106"/>
      <c r="C218" s="106" t="s">
        <v>14110</v>
      </c>
    </row>
    <row r="219" spans="2:3">
      <c r="B219" s="106" t="s">
        <v>14768</v>
      </c>
      <c r="C219" s="106" t="s">
        <v>14769</v>
      </c>
    </row>
    <row r="220" spans="2:3">
      <c r="B220" s="106"/>
      <c r="C220" s="106" t="s">
        <v>14770</v>
      </c>
    </row>
    <row r="221" spans="2:3">
      <c r="B221" s="106"/>
      <c r="C221" s="106" t="s">
        <v>14771</v>
      </c>
    </row>
    <row r="222" spans="2:3">
      <c r="B222" s="106"/>
      <c r="C222" s="106" t="s">
        <v>14772</v>
      </c>
    </row>
    <row r="223" spans="2:3">
      <c r="B223" s="106"/>
      <c r="C223" s="106" t="s">
        <v>14773</v>
      </c>
    </row>
    <row r="224" spans="2:3">
      <c r="B224" s="106"/>
      <c r="C224" s="106" t="s">
        <v>14774</v>
      </c>
    </row>
    <row r="225" spans="2:3">
      <c r="B225" s="106"/>
      <c r="C225" s="106" t="s">
        <v>14775</v>
      </c>
    </row>
    <row r="226" spans="2:3">
      <c r="B226" s="106"/>
      <c r="C226" s="106" t="s">
        <v>14776</v>
      </c>
    </row>
    <row r="227" spans="2:3">
      <c r="B227" s="106"/>
      <c r="C227" s="106" t="s">
        <v>14777</v>
      </c>
    </row>
    <row r="228" spans="2:3">
      <c r="B228" s="106"/>
      <c r="C228" s="106" t="s">
        <v>14778</v>
      </c>
    </row>
    <row r="229" spans="2:3">
      <c r="B229" s="106"/>
      <c r="C229" s="106" t="s">
        <v>14779</v>
      </c>
    </row>
    <row r="230" spans="2:3">
      <c r="B230" s="106"/>
      <c r="C230" s="106" t="s">
        <v>14780</v>
      </c>
    </row>
    <row r="231" spans="2:3">
      <c r="B231" s="106"/>
      <c r="C231" s="106" t="s">
        <v>14756</v>
      </c>
    </row>
    <row r="232" spans="2:3">
      <c r="B232" s="106" t="s">
        <v>14781</v>
      </c>
      <c r="C232" s="106" t="s">
        <v>14782</v>
      </c>
    </row>
    <row r="233" spans="2:3">
      <c r="B233" s="106"/>
      <c r="C233" s="106" t="s">
        <v>14098</v>
      </c>
    </row>
    <row r="234" spans="2:3">
      <c r="B234" s="106"/>
      <c r="C234" s="106" t="s">
        <v>14122</v>
      </c>
    </row>
    <row r="235" spans="2:3">
      <c r="B235" s="106"/>
      <c r="C235" s="106" t="s">
        <v>14783</v>
      </c>
    </row>
    <row r="236" spans="2:3">
      <c r="B236" s="106"/>
      <c r="C236" s="106" t="s">
        <v>14621</v>
      </c>
    </row>
    <row r="237" spans="2:3">
      <c r="B237" s="106" t="s">
        <v>14784</v>
      </c>
      <c r="C237" s="106" t="s">
        <v>14785</v>
      </c>
    </row>
    <row r="238" spans="2:3">
      <c r="B238" s="106"/>
      <c r="C238" s="106" t="s">
        <v>14786</v>
      </c>
    </row>
    <row r="239" spans="2:3">
      <c r="B239" s="106"/>
      <c r="C239" s="106" t="s">
        <v>14787</v>
      </c>
    </row>
    <row r="240" spans="2:3">
      <c r="B240" s="106"/>
      <c r="C240" s="106" t="s">
        <v>14788</v>
      </c>
    </row>
    <row r="241" spans="2:3">
      <c r="B241" s="106"/>
      <c r="C241" s="106" t="s">
        <v>14789</v>
      </c>
    </row>
    <row r="242" spans="2:3">
      <c r="B242" s="106"/>
      <c r="C242" s="106" t="s">
        <v>14790</v>
      </c>
    </row>
    <row r="243" spans="2:3">
      <c r="B243" s="106"/>
      <c r="C243" s="106" t="s">
        <v>14791</v>
      </c>
    </row>
    <row r="244" spans="2:3">
      <c r="B244" s="106"/>
      <c r="C244" s="106" t="s">
        <v>14792</v>
      </c>
    </row>
    <row r="245" spans="2:3">
      <c r="B245" s="106"/>
      <c r="C245" s="106" t="s">
        <v>14793</v>
      </c>
    </row>
    <row r="246" spans="2:3">
      <c r="B246" s="106"/>
      <c r="C246" s="106" t="s">
        <v>14794</v>
      </c>
    </row>
    <row r="247" spans="2:3">
      <c r="B247" s="106"/>
      <c r="C247" s="106" t="s">
        <v>14795</v>
      </c>
    </row>
    <row r="248" spans="2:3">
      <c r="B248" s="106"/>
      <c r="C248" s="106" t="s">
        <v>14796</v>
      </c>
    </row>
    <row r="249" spans="2:3">
      <c r="B249" s="106"/>
      <c r="C249" s="106" t="s">
        <v>14797</v>
      </c>
    </row>
    <row r="250" spans="2:3">
      <c r="B250" s="106" t="s">
        <v>14798</v>
      </c>
      <c r="C250" s="106" t="s">
        <v>14785</v>
      </c>
    </row>
    <row r="251" spans="2:3">
      <c r="B251" s="106"/>
      <c r="C251" s="106" t="s">
        <v>14786</v>
      </c>
    </row>
    <row r="252" spans="2:3">
      <c r="B252" s="106"/>
      <c r="C252" s="106" t="s">
        <v>14787</v>
      </c>
    </row>
    <row r="253" spans="2:3">
      <c r="B253" s="106"/>
      <c r="C253" s="106" t="s">
        <v>14788</v>
      </c>
    </row>
    <row r="254" spans="2:3">
      <c r="B254" s="106"/>
      <c r="C254" s="106" t="s">
        <v>14789</v>
      </c>
    </row>
    <row r="255" spans="2:3">
      <c r="B255" s="106"/>
      <c r="C255" s="106" t="s">
        <v>14790</v>
      </c>
    </row>
    <row r="256" spans="2:3">
      <c r="B256" s="106"/>
      <c r="C256" s="106" t="s">
        <v>14791</v>
      </c>
    </row>
    <row r="257" spans="2:3">
      <c r="B257" s="106"/>
      <c r="C257" s="106" t="s">
        <v>14792</v>
      </c>
    </row>
    <row r="258" spans="2:3">
      <c r="B258" s="106"/>
      <c r="C258" s="106" t="s">
        <v>14793</v>
      </c>
    </row>
    <row r="259" spans="2:3">
      <c r="B259" s="106"/>
      <c r="C259" s="106" t="s">
        <v>14794</v>
      </c>
    </row>
    <row r="260" spans="2:3">
      <c r="B260" s="106"/>
      <c r="C260" s="106" t="s">
        <v>14795</v>
      </c>
    </row>
    <row r="261" spans="2:3">
      <c r="B261" s="106"/>
      <c r="C261" s="106" t="s">
        <v>14796</v>
      </c>
    </row>
    <row r="262" spans="2:3">
      <c r="B262" s="106"/>
      <c r="C262" s="106" t="s">
        <v>14797</v>
      </c>
    </row>
    <row r="263" spans="2:3">
      <c r="B263" s="106" t="s">
        <v>14799</v>
      </c>
      <c r="C263" s="106" t="s">
        <v>14800</v>
      </c>
    </row>
    <row r="264" spans="2:3">
      <c r="B264" s="106"/>
      <c r="C264" s="106" t="s">
        <v>14801</v>
      </c>
    </row>
    <row r="265" spans="2:3">
      <c r="B265" s="106"/>
      <c r="C265" s="106" t="s">
        <v>14802</v>
      </c>
    </row>
    <row r="266" spans="2:3">
      <c r="B266" s="106"/>
      <c r="C266" s="106" t="s">
        <v>14803</v>
      </c>
    </row>
    <row r="267" spans="2:3">
      <c r="B267" s="106"/>
      <c r="C267" s="106" t="s">
        <v>14804</v>
      </c>
    </row>
    <row r="268" spans="2:3">
      <c r="B268" s="106"/>
      <c r="C268" s="106" t="s">
        <v>14805</v>
      </c>
    </row>
    <row r="269" spans="2:3">
      <c r="B269" s="106"/>
      <c r="C269" s="106" t="s">
        <v>14806</v>
      </c>
    </row>
    <row r="270" spans="2:3">
      <c r="B270" s="106"/>
      <c r="C270" s="106" t="s">
        <v>14807</v>
      </c>
    </row>
    <row r="271" spans="2:3">
      <c r="B271" s="106"/>
      <c r="C271" s="106" t="s">
        <v>14756</v>
      </c>
    </row>
    <row r="272" spans="2:3">
      <c r="B272" s="106" t="s">
        <v>14808</v>
      </c>
      <c r="C272" s="106" t="s">
        <v>14809</v>
      </c>
    </row>
    <row r="273" spans="2:3">
      <c r="B273" s="106"/>
      <c r="C273" s="106" t="s">
        <v>14801</v>
      </c>
    </row>
    <row r="274" spans="2:3">
      <c r="B274" s="106"/>
      <c r="C274" s="106" t="s">
        <v>14802</v>
      </c>
    </row>
    <row r="275" spans="2:3">
      <c r="B275" s="106"/>
      <c r="C275" s="106" t="s">
        <v>14803</v>
      </c>
    </row>
    <row r="276" spans="2:3">
      <c r="B276" s="106"/>
      <c r="C276" s="106" t="s">
        <v>14804</v>
      </c>
    </row>
    <row r="277" spans="2:3">
      <c r="B277" s="106"/>
      <c r="C277" s="106" t="s">
        <v>14805</v>
      </c>
    </row>
    <row r="278" spans="2:3">
      <c r="B278" s="106"/>
      <c r="C278" s="106" t="s">
        <v>14806</v>
      </c>
    </row>
    <row r="279" spans="2:3">
      <c r="B279" s="106"/>
      <c r="C279" s="106" t="s">
        <v>14807</v>
      </c>
    </row>
    <row r="280" spans="2:3">
      <c r="B280" s="106"/>
      <c r="C280" s="106" t="s">
        <v>14756</v>
      </c>
    </row>
    <row r="281" spans="2:3">
      <c r="B281" s="106" t="s">
        <v>14810</v>
      </c>
      <c r="C281" s="106" t="s">
        <v>14811</v>
      </c>
    </row>
    <row r="282" spans="2:3">
      <c r="B282" s="106"/>
      <c r="C282" s="106" t="s">
        <v>14087</v>
      </c>
    </row>
    <row r="283" spans="2:3">
      <c r="B283" s="106"/>
      <c r="C283" s="106" t="s">
        <v>14110</v>
      </c>
    </row>
    <row r="284" spans="2:3">
      <c r="B284" s="106"/>
      <c r="C284" s="106" t="s">
        <v>14812</v>
      </c>
    </row>
    <row r="285" spans="2:3">
      <c r="B285" s="106" t="s">
        <v>14813</v>
      </c>
      <c r="C285" s="106" t="s">
        <v>14814</v>
      </c>
    </row>
    <row r="286" spans="2:3">
      <c r="B286" s="106"/>
      <c r="C286" s="107" t="s">
        <v>14815</v>
      </c>
    </row>
    <row r="287" spans="2:3">
      <c r="B287" s="106"/>
      <c r="C287" s="107" t="s">
        <v>14816</v>
      </c>
    </row>
    <row r="288" spans="2:3">
      <c r="B288" s="106"/>
      <c r="C288" s="107" t="s">
        <v>14817</v>
      </c>
    </row>
    <row r="289" spans="2:3">
      <c r="B289" s="106"/>
      <c r="C289" s="107" t="s">
        <v>14818</v>
      </c>
    </row>
    <row r="290" spans="2:3">
      <c r="B290" s="106"/>
      <c r="C290" s="107" t="s">
        <v>14819</v>
      </c>
    </row>
    <row r="291" spans="2:3">
      <c r="B291" s="106" t="s">
        <v>14820</v>
      </c>
      <c r="C291" s="107" t="s">
        <v>14821</v>
      </c>
    </row>
    <row r="292" spans="2:3">
      <c r="B292" s="106"/>
      <c r="C292" s="106" t="s">
        <v>14822</v>
      </c>
    </row>
    <row r="293" spans="2:3">
      <c r="B293" s="106"/>
      <c r="C293" s="106" t="s">
        <v>14823</v>
      </c>
    </row>
    <row r="294" spans="2:3">
      <c r="B294" s="106"/>
      <c r="C294" s="106" t="s">
        <v>14824</v>
      </c>
    </row>
    <row r="295" spans="2:3">
      <c r="B295" s="106"/>
      <c r="C295" s="106" t="s">
        <v>14825</v>
      </c>
    </row>
    <row r="296" spans="2:3">
      <c r="B296" s="106"/>
      <c r="C296" s="106" t="s">
        <v>14826</v>
      </c>
    </row>
    <row r="297" spans="2:3">
      <c r="B297" s="106"/>
      <c r="C297" s="106" t="s">
        <v>14827</v>
      </c>
    </row>
    <row r="298" spans="2:3">
      <c r="B298" s="106"/>
      <c r="C298" s="106" t="s">
        <v>14828</v>
      </c>
    </row>
    <row r="299" spans="2:3">
      <c r="B299" s="106"/>
      <c r="C299" s="106" t="s">
        <v>14829</v>
      </c>
    </row>
    <row r="300" spans="2:3">
      <c r="B300" s="106"/>
      <c r="C300" s="106" t="s">
        <v>14830</v>
      </c>
    </row>
    <row r="301" spans="2:3">
      <c r="B301" s="106"/>
      <c r="C301" s="106" t="s">
        <v>14831</v>
      </c>
    </row>
    <row r="302" spans="2:3">
      <c r="B302" s="106"/>
      <c r="C302" s="106" t="s">
        <v>14832</v>
      </c>
    </row>
    <row r="303" spans="2:3">
      <c r="B303" s="106"/>
      <c r="C303" s="107" t="s">
        <v>14833</v>
      </c>
    </row>
    <row r="304" spans="2:3">
      <c r="B304" s="106" t="s">
        <v>14834</v>
      </c>
      <c r="C304" s="107" t="s">
        <v>14821</v>
      </c>
    </row>
    <row r="305" spans="2:3">
      <c r="B305" s="106"/>
      <c r="C305" s="106" t="s">
        <v>14822</v>
      </c>
    </row>
    <row r="306" spans="2:3">
      <c r="B306" s="106"/>
      <c r="C306" s="106" t="s">
        <v>14823</v>
      </c>
    </row>
    <row r="307" spans="2:3">
      <c r="B307" s="106"/>
      <c r="C307" s="106" t="s">
        <v>14824</v>
      </c>
    </row>
    <row r="308" spans="2:3">
      <c r="B308" s="106"/>
      <c r="C308" s="106" t="s">
        <v>14825</v>
      </c>
    </row>
    <row r="309" spans="2:3">
      <c r="B309" s="106"/>
      <c r="C309" s="106" t="s">
        <v>14826</v>
      </c>
    </row>
    <row r="310" spans="2:3">
      <c r="B310" s="106"/>
      <c r="C310" s="106" t="s">
        <v>14827</v>
      </c>
    </row>
    <row r="311" spans="2:3">
      <c r="B311" s="106"/>
      <c r="C311" s="106" t="s">
        <v>14828</v>
      </c>
    </row>
    <row r="312" spans="2:3">
      <c r="B312" s="106"/>
      <c r="C312" s="106" t="s">
        <v>14829</v>
      </c>
    </row>
    <row r="313" spans="2:3">
      <c r="B313" s="106"/>
      <c r="C313" s="106" t="s">
        <v>14830</v>
      </c>
    </row>
    <row r="314" spans="2:3">
      <c r="B314" s="106"/>
      <c r="C314" s="106" t="s">
        <v>14831</v>
      </c>
    </row>
    <row r="315" spans="2:3">
      <c r="B315" s="106"/>
      <c r="C315" s="106" t="s">
        <v>14832</v>
      </c>
    </row>
    <row r="316" spans="2:3">
      <c r="B316" s="106"/>
      <c r="C316" s="107" t="s">
        <v>14833</v>
      </c>
    </row>
    <row r="317" spans="2:3">
      <c r="B317" s="106" t="s">
        <v>14835</v>
      </c>
      <c r="C317" s="107" t="s">
        <v>14821</v>
      </c>
    </row>
    <row r="318" spans="2:3">
      <c r="B318" s="106"/>
      <c r="C318" s="106" t="s">
        <v>14822</v>
      </c>
    </row>
    <row r="319" spans="2:3">
      <c r="B319" s="106"/>
      <c r="C319" s="106" t="s">
        <v>14823</v>
      </c>
    </row>
    <row r="320" spans="2:3">
      <c r="B320" s="106"/>
      <c r="C320" s="106" t="s">
        <v>14824</v>
      </c>
    </row>
    <row r="321" spans="2:3">
      <c r="B321" s="106"/>
      <c r="C321" s="106" t="s">
        <v>14825</v>
      </c>
    </row>
    <row r="322" spans="2:3">
      <c r="B322" s="106"/>
      <c r="C322" s="106" t="s">
        <v>14826</v>
      </c>
    </row>
    <row r="323" spans="2:3">
      <c r="B323" s="106"/>
      <c r="C323" s="106" t="s">
        <v>14827</v>
      </c>
    </row>
    <row r="324" spans="2:3">
      <c r="B324" s="106"/>
      <c r="C324" s="106" t="s">
        <v>14828</v>
      </c>
    </row>
    <row r="325" spans="2:3">
      <c r="B325" s="106"/>
      <c r="C325" s="106" t="s">
        <v>14829</v>
      </c>
    </row>
    <row r="326" spans="2:3">
      <c r="B326" s="106"/>
      <c r="C326" s="106" t="s">
        <v>14830</v>
      </c>
    </row>
    <row r="327" spans="2:3">
      <c r="B327" s="106"/>
      <c r="C327" s="106" t="s">
        <v>14831</v>
      </c>
    </row>
    <row r="328" spans="2:3">
      <c r="B328" s="106"/>
      <c r="C328" s="106" t="s">
        <v>14832</v>
      </c>
    </row>
    <row r="329" spans="2:3">
      <c r="B329" s="106"/>
      <c r="C329" s="107" t="s">
        <v>14833</v>
      </c>
    </row>
    <row r="330" spans="2:3">
      <c r="B330" s="106" t="s">
        <v>14836</v>
      </c>
      <c r="C330" s="106" t="s">
        <v>14837</v>
      </c>
    </row>
    <row r="331" spans="2:3">
      <c r="B331" s="106"/>
      <c r="C331" s="106" t="s">
        <v>14838</v>
      </c>
    </row>
    <row r="332" spans="2:3">
      <c r="B332" s="106"/>
      <c r="C332" s="106" t="s">
        <v>14839</v>
      </c>
    </row>
    <row r="333" spans="2:3">
      <c r="B333" s="106"/>
      <c r="C333" s="106" t="s">
        <v>14840</v>
      </c>
    </row>
    <row r="334" spans="2:3">
      <c r="B334" s="106"/>
      <c r="C334" s="106" t="s">
        <v>14841</v>
      </c>
    </row>
    <row r="335" spans="2:3">
      <c r="B335" s="106" t="s">
        <v>14842</v>
      </c>
      <c r="C335" s="106" t="s">
        <v>14843</v>
      </c>
    </row>
    <row r="336" spans="2:3">
      <c r="B336" s="106"/>
      <c r="C336" s="106" t="s">
        <v>14838</v>
      </c>
    </row>
    <row r="337" spans="2:3">
      <c r="B337" s="106"/>
      <c r="C337" s="106" t="s">
        <v>14839</v>
      </c>
    </row>
    <row r="338" spans="2:3">
      <c r="B338" s="106"/>
      <c r="C338" s="106" t="s">
        <v>14840</v>
      </c>
    </row>
    <row r="339" spans="2:3">
      <c r="B339" s="106"/>
      <c r="C339" s="106" t="s">
        <v>14841</v>
      </c>
    </row>
    <row r="340" spans="2:3">
      <c r="B340" s="106" t="s">
        <v>14844</v>
      </c>
      <c r="C340" s="106" t="s">
        <v>14845</v>
      </c>
    </row>
    <row r="341" spans="2:3">
      <c r="B341" s="106"/>
      <c r="C341" s="106" t="s">
        <v>14838</v>
      </c>
    </row>
    <row r="342" spans="2:3">
      <c r="B342" s="106"/>
      <c r="C342" s="106" t="s">
        <v>14839</v>
      </c>
    </row>
    <row r="343" spans="2:3">
      <c r="B343" s="106"/>
      <c r="C343" s="106" t="s">
        <v>14840</v>
      </c>
    </row>
    <row r="344" spans="2:3">
      <c r="B344" s="106"/>
      <c r="C344" s="106" t="s">
        <v>14841</v>
      </c>
    </row>
    <row r="345" spans="2:3">
      <c r="B345" s="106" t="s">
        <v>14846</v>
      </c>
      <c r="C345" s="106" t="s">
        <v>14847</v>
      </c>
    </row>
    <row r="346" spans="2:3">
      <c r="B346" s="106"/>
      <c r="C346" s="106" t="s">
        <v>14848</v>
      </c>
    </row>
    <row r="347" spans="2:3">
      <c r="B347" s="106"/>
      <c r="C347" s="106" t="s">
        <v>14849</v>
      </c>
    </row>
    <row r="348" spans="2:3">
      <c r="B348" s="106"/>
      <c r="C348" s="106" t="s">
        <v>14850</v>
      </c>
    </row>
    <row r="349" spans="2:3">
      <c r="B349" s="106"/>
      <c r="C349" s="106" t="s">
        <v>14851</v>
      </c>
    </row>
    <row r="350" spans="2:3">
      <c r="B350" s="106"/>
      <c r="C350" s="106" t="s">
        <v>14852</v>
      </c>
    </row>
    <row r="351" spans="2:3">
      <c r="B351" s="106"/>
      <c r="C351" s="106" t="s">
        <v>14853</v>
      </c>
    </row>
    <row r="352" spans="2:3">
      <c r="B352" s="106"/>
      <c r="C352" s="106" t="s">
        <v>14854</v>
      </c>
    </row>
    <row r="353" spans="2:3">
      <c r="B353" s="106"/>
      <c r="C353" s="106" t="s">
        <v>14855</v>
      </c>
    </row>
    <row r="354" spans="2:3">
      <c r="B354" s="106"/>
      <c r="C354" s="106" t="s">
        <v>14856</v>
      </c>
    </row>
    <row r="355" spans="2:3">
      <c r="B355" s="106" t="s">
        <v>14857</v>
      </c>
      <c r="C355" s="106" t="s">
        <v>14858</v>
      </c>
    </row>
    <row r="356" spans="2:3">
      <c r="B356" s="106"/>
      <c r="C356" s="106" t="s">
        <v>14848</v>
      </c>
    </row>
    <row r="357" spans="2:3">
      <c r="B357" s="106"/>
      <c r="C357" s="106" t="s">
        <v>14849</v>
      </c>
    </row>
    <row r="358" spans="2:3">
      <c r="B358" s="106"/>
      <c r="C358" s="106" t="s">
        <v>14850</v>
      </c>
    </row>
    <row r="359" spans="2:3">
      <c r="B359" s="106"/>
      <c r="C359" s="106" t="s">
        <v>14851</v>
      </c>
    </row>
    <row r="360" spans="2:3">
      <c r="B360" s="106"/>
      <c r="C360" s="106" t="s">
        <v>14852</v>
      </c>
    </row>
    <row r="361" spans="2:3">
      <c r="B361" s="106"/>
      <c r="C361" s="106" t="s">
        <v>14853</v>
      </c>
    </row>
    <row r="362" spans="2:3">
      <c r="B362" s="106"/>
      <c r="C362" s="106" t="s">
        <v>14854</v>
      </c>
    </row>
    <row r="363" spans="2:3">
      <c r="B363" s="106"/>
      <c r="C363" s="106" t="s">
        <v>14855</v>
      </c>
    </row>
    <row r="364" spans="2:3">
      <c r="B364" s="106"/>
      <c r="C364" s="106" t="s">
        <v>14856</v>
      </c>
    </row>
    <row r="365" spans="2:3">
      <c r="B365" s="106" t="s">
        <v>14859</v>
      </c>
      <c r="C365" s="106" t="s">
        <v>14860</v>
      </c>
    </row>
    <row r="366" spans="2:3">
      <c r="B366" s="106"/>
      <c r="C366" s="106" t="s">
        <v>14848</v>
      </c>
    </row>
    <row r="367" spans="2:3">
      <c r="B367" s="106"/>
      <c r="C367" s="106" t="s">
        <v>14849</v>
      </c>
    </row>
    <row r="368" spans="2:3">
      <c r="B368" s="106"/>
      <c r="C368" s="106" t="s">
        <v>14850</v>
      </c>
    </row>
    <row r="369" spans="2:3">
      <c r="B369" s="106"/>
      <c r="C369" s="106" t="s">
        <v>14851</v>
      </c>
    </row>
    <row r="370" spans="2:3">
      <c r="B370" s="106"/>
      <c r="C370" s="106" t="s">
        <v>14852</v>
      </c>
    </row>
    <row r="371" spans="2:3">
      <c r="B371" s="106"/>
      <c r="C371" s="106" t="s">
        <v>14853</v>
      </c>
    </row>
    <row r="372" spans="2:3">
      <c r="B372" s="106"/>
      <c r="C372" s="106" t="s">
        <v>14854</v>
      </c>
    </row>
    <row r="373" spans="2:3">
      <c r="B373" s="106"/>
      <c r="C373" s="106" t="s">
        <v>14855</v>
      </c>
    </row>
    <row r="374" spans="2:3">
      <c r="B374" s="106"/>
      <c r="C374" s="106" t="s">
        <v>14856</v>
      </c>
    </row>
    <row r="375" spans="2:3">
      <c r="B375" s="106" t="s">
        <v>14861</v>
      </c>
      <c r="C375" s="106" t="s">
        <v>14862</v>
      </c>
    </row>
    <row r="376" spans="2:3">
      <c r="B376" s="106"/>
      <c r="C376" s="106" t="s">
        <v>14848</v>
      </c>
    </row>
    <row r="377" spans="2:3">
      <c r="B377" s="106"/>
      <c r="C377" s="106" t="s">
        <v>14849</v>
      </c>
    </row>
    <row r="378" spans="2:3">
      <c r="B378" s="106"/>
      <c r="C378" s="106" t="s">
        <v>14850</v>
      </c>
    </row>
    <row r="379" spans="2:3">
      <c r="B379" s="106"/>
      <c r="C379" s="106" t="s">
        <v>14851</v>
      </c>
    </row>
    <row r="380" spans="2:3">
      <c r="B380" s="106"/>
      <c r="C380" s="106" t="s">
        <v>14852</v>
      </c>
    </row>
    <row r="381" spans="2:3">
      <c r="B381" s="106"/>
      <c r="C381" s="106" t="s">
        <v>14853</v>
      </c>
    </row>
    <row r="382" spans="2:3">
      <c r="B382" s="106"/>
      <c r="C382" s="106" t="s">
        <v>14854</v>
      </c>
    </row>
    <row r="383" spans="2:3">
      <c r="B383" s="106"/>
      <c r="C383" s="106" t="s">
        <v>14855</v>
      </c>
    </row>
    <row r="384" spans="2:3">
      <c r="B384" s="106"/>
      <c r="C384" s="106" t="s">
        <v>14856</v>
      </c>
    </row>
    <row r="385" spans="2:3">
      <c r="B385" s="106" t="s">
        <v>14863</v>
      </c>
      <c r="C385" s="106" t="s">
        <v>14864</v>
      </c>
    </row>
    <row r="386" spans="2:3">
      <c r="B386" s="106"/>
      <c r="C386" s="106" t="s">
        <v>14865</v>
      </c>
    </row>
    <row r="387" spans="2:3">
      <c r="B387" s="106"/>
      <c r="C387" s="106" t="s">
        <v>14866</v>
      </c>
    </row>
    <row r="388" spans="2:3">
      <c r="B388" s="106"/>
      <c r="C388" s="106" t="s">
        <v>14867</v>
      </c>
    </row>
    <row r="389" spans="2:3">
      <c r="B389" s="106"/>
      <c r="C389" s="106" t="s">
        <v>14868</v>
      </c>
    </row>
    <row r="390" spans="2:3">
      <c r="B390" s="106"/>
      <c r="C390" s="106" t="s">
        <v>14869</v>
      </c>
    </row>
    <row r="391" spans="2:3">
      <c r="B391" s="106"/>
      <c r="C391" s="106" t="s">
        <v>14870</v>
      </c>
    </row>
    <row r="392" spans="2:3">
      <c r="B392" s="106"/>
      <c r="C392" s="106" t="s">
        <v>14871</v>
      </c>
    </row>
    <row r="393" spans="2:3">
      <c r="B393" s="106"/>
      <c r="C393" s="106" t="s">
        <v>14872</v>
      </c>
    </row>
    <row r="394" spans="2:3">
      <c r="B394" s="106"/>
      <c r="C394" s="106" t="s">
        <v>14873</v>
      </c>
    </row>
    <row r="395" spans="2:3">
      <c r="B395" s="106"/>
      <c r="C395" s="106" t="s">
        <v>14874</v>
      </c>
    </row>
    <row r="396" spans="2:3">
      <c r="B396" s="106"/>
      <c r="C396" s="106" t="s">
        <v>14875</v>
      </c>
    </row>
    <row r="397" spans="2:3">
      <c r="B397" s="106"/>
      <c r="C397" s="106" t="s">
        <v>14876</v>
      </c>
    </row>
    <row r="398" spans="2:3">
      <c r="B398" s="106" t="s">
        <v>14877</v>
      </c>
      <c r="C398" s="106" t="s">
        <v>14878</v>
      </c>
    </row>
    <row r="399" spans="2:3">
      <c r="B399" s="106"/>
      <c r="C399" s="106" t="s">
        <v>14865</v>
      </c>
    </row>
    <row r="400" spans="2:3">
      <c r="B400" s="106"/>
      <c r="C400" s="106" t="s">
        <v>14866</v>
      </c>
    </row>
    <row r="401" spans="2:3">
      <c r="B401" s="106"/>
      <c r="C401" s="106" t="s">
        <v>14867</v>
      </c>
    </row>
    <row r="402" spans="2:3">
      <c r="B402" s="106"/>
      <c r="C402" s="106" t="s">
        <v>14868</v>
      </c>
    </row>
    <row r="403" spans="2:3">
      <c r="B403" s="106"/>
      <c r="C403" s="106" t="s">
        <v>14869</v>
      </c>
    </row>
    <row r="404" spans="2:3">
      <c r="B404" s="106"/>
      <c r="C404" s="106" t="s">
        <v>14870</v>
      </c>
    </row>
    <row r="405" spans="2:3">
      <c r="B405" s="106"/>
      <c r="C405" s="106" t="s">
        <v>14871</v>
      </c>
    </row>
    <row r="406" spans="2:3">
      <c r="B406" s="106"/>
      <c r="C406" s="106" t="s">
        <v>14872</v>
      </c>
    </row>
    <row r="407" spans="2:3">
      <c r="B407" s="106"/>
      <c r="C407" s="106" t="s">
        <v>14873</v>
      </c>
    </row>
    <row r="408" spans="2:3">
      <c r="B408" s="106"/>
      <c r="C408" s="106" t="s">
        <v>14874</v>
      </c>
    </row>
    <row r="409" spans="2:3">
      <c r="B409" s="106"/>
      <c r="C409" s="106" t="s">
        <v>14875</v>
      </c>
    </row>
    <row r="410" spans="2:3">
      <c r="B410" s="106"/>
      <c r="C410" s="106" t="s">
        <v>14876</v>
      </c>
    </row>
    <row r="411" spans="2:3">
      <c r="B411" s="106" t="s">
        <v>14879</v>
      </c>
      <c r="C411" s="106" t="s">
        <v>14880</v>
      </c>
    </row>
    <row r="412" spans="2:3">
      <c r="B412" s="106"/>
      <c r="C412" s="106" t="s">
        <v>14865</v>
      </c>
    </row>
    <row r="413" spans="2:3">
      <c r="B413" s="106"/>
      <c r="C413" s="106" t="s">
        <v>14866</v>
      </c>
    </row>
    <row r="414" spans="2:3">
      <c r="B414" s="106"/>
      <c r="C414" s="106" t="s">
        <v>14867</v>
      </c>
    </row>
    <row r="415" spans="2:3">
      <c r="B415" s="106"/>
      <c r="C415" s="106" t="s">
        <v>14868</v>
      </c>
    </row>
    <row r="416" spans="2:3">
      <c r="B416" s="106"/>
      <c r="C416" s="106" t="s">
        <v>14869</v>
      </c>
    </row>
    <row r="417" spans="2:3">
      <c r="B417" s="106"/>
      <c r="C417" s="106" t="s">
        <v>14870</v>
      </c>
    </row>
    <row r="418" spans="2:3">
      <c r="B418" s="106"/>
      <c r="C418" s="106" t="s">
        <v>14871</v>
      </c>
    </row>
    <row r="419" spans="2:3">
      <c r="B419" s="106"/>
      <c r="C419" s="106" t="s">
        <v>14872</v>
      </c>
    </row>
    <row r="420" spans="2:3">
      <c r="B420" s="106"/>
      <c r="C420" s="106" t="s">
        <v>14873</v>
      </c>
    </row>
    <row r="421" spans="2:3">
      <c r="B421" s="106"/>
      <c r="C421" s="106" t="s">
        <v>14874</v>
      </c>
    </row>
    <row r="422" spans="2:3">
      <c r="B422" s="106"/>
      <c r="C422" s="106" t="s">
        <v>14875</v>
      </c>
    </row>
    <row r="423" spans="2:3">
      <c r="B423" s="106"/>
      <c r="C423" s="106" t="s">
        <v>14876</v>
      </c>
    </row>
    <row r="424" spans="2:3">
      <c r="B424" s="106" t="s">
        <v>14881</v>
      </c>
      <c r="C424" s="106" t="s">
        <v>14882</v>
      </c>
    </row>
    <row r="425" spans="2:3">
      <c r="B425" s="106"/>
      <c r="C425" s="106" t="s">
        <v>14087</v>
      </c>
    </row>
    <row r="426" spans="2:3">
      <c r="B426" s="106"/>
      <c r="C426" s="106" t="s">
        <v>14110</v>
      </c>
    </row>
    <row r="427" spans="2:3">
      <c r="B427" s="106" t="s">
        <v>14883</v>
      </c>
      <c r="C427" s="106" t="s">
        <v>14884</v>
      </c>
    </row>
    <row r="428" spans="2:3">
      <c r="B428" s="106"/>
      <c r="C428" s="106" t="s">
        <v>14087</v>
      </c>
    </row>
    <row r="429" spans="2:3">
      <c r="B429" s="106"/>
      <c r="C429" s="106" t="s">
        <v>14110</v>
      </c>
    </row>
    <row r="430" spans="2:3">
      <c r="B430" s="106" t="s">
        <v>14885</v>
      </c>
      <c r="C430" s="106" t="s">
        <v>14886</v>
      </c>
    </row>
    <row r="431" spans="2:3">
      <c r="B431" s="106"/>
      <c r="C431" s="106" t="s">
        <v>14087</v>
      </c>
    </row>
    <row r="432" spans="2:3">
      <c r="B432" s="106"/>
      <c r="C432" s="106" t="s">
        <v>14110</v>
      </c>
    </row>
    <row r="433" spans="2:3">
      <c r="B433" s="106" t="s">
        <v>14887</v>
      </c>
      <c r="C433" s="106" t="s">
        <v>14888</v>
      </c>
    </row>
    <row r="434" spans="2:3">
      <c r="B434" s="106"/>
      <c r="C434" s="106" t="s">
        <v>14087</v>
      </c>
    </row>
    <row r="435" spans="2:3">
      <c r="B435" s="106"/>
      <c r="C435" s="106" t="s">
        <v>14110</v>
      </c>
    </row>
    <row r="436" spans="2:3">
      <c r="B436" s="106" t="s">
        <v>14889</v>
      </c>
      <c r="C436" s="106" t="s">
        <v>14890</v>
      </c>
    </row>
    <row r="437" spans="2:3">
      <c r="B437" s="106"/>
      <c r="C437" s="106" t="s">
        <v>14087</v>
      </c>
    </row>
    <row r="438" spans="2:3">
      <c r="B438" s="106"/>
      <c r="C438" s="106" t="s">
        <v>14110</v>
      </c>
    </row>
    <row r="439" spans="2:3">
      <c r="B439" s="106" t="s">
        <v>14891</v>
      </c>
      <c r="C439" s="106" t="s">
        <v>14892</v>
      </c>
    </row>
    <row r="440" spans="2:3">
      <c r="B440" s="106"/>
      <c r="C440" s="106" t="s">
        <v>14087</v>
      </c>
    </row>
    <row r="441" spans="2:3">
      <c r="B441" s="108"/>
      <c r="C441" s="108" t="s">
        <v>14110</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EB501B-5E02-9446-AB81-4904FF4AE74B}">
  <dimension ref="A1:BT1287"/>
  <sheetViews>
    <sheetView tabSelected="1" zoomScale="90" zoomScaleNormal="90" workbookViewId="0">
      <pane xSplit="2" ySplit="23" topLeftCell="C180" activePane="bottomRight" state="frozen"/>
      <selection pane="bottomRight" activeCell="A223" sqref="A223"/>
      <selection pane="bottomLeft" activeCell="A19" sqref="A19"/>
      <selection pane="topRight" activeCell="D1" sqref="D1"/>
    </sheetView>
  </sheetViews>
  <sheetFormatPr defaultColWidth="8.85546875" defaultRowHeight="15"/>
  <cols>
    <col min="1" max="1" width="5.28515625" customWidth="1"/>
    <col min="2" max="2" width="30.7109375" customWidth="1"/>
    <col min="3" max="3" width="1.85546875" customWidth="1"/>
    <col min="4" max="4" width="9.42578125" customWidth="1"/>
    <col min="5" max="5" width="2.42578125" customWidth="1"/>
    <col min="6" max="6" width="2.28515625" style="137" customWidth="1"/>
    <col min="7" max="8" width="9.85546875" customWidth="1"/>
    <col min="9" max="9" width="9.85546875" style="138" customWidth="1"/>
    <col min="10" max="10" width="6.42578125" style="42" customWidth="1"/>
    <col min="11" max="11" width="9.7109375" style="30" customWidth="1"/>
    <col min="12" max="12" width="9.7109375" customWidth="1"/>
    <col min="13" max="13" width="8.28515625" customWidth="1"/>
    <col min="14" max="14" width="10.28515625" customWidth="1"/>
    <col min="15" max="15" width="12.28515625" customWidth="1"/>
    <col min="16" max="19" width="7" customWidth="1"/>
    <col min="20" max="20" width="14.140625" customWidth="1"/>
    <col min="21" max="21" width="14.140625" style="57" customWidth="1"/>
    <col min="22" max="22" width="9.7109375" customWidth="1"/>
    <col min="23" max="23" width="13.28515625" style="138" customWidth="1"/>
    <col min="24" max="24" width="18" customWidth="1"/>
    <col min="25" max="25" width="15" customWidth="1"/>
    <col min="26" max="26" width="11.42578125" customWidth="1"/>
    <col min="27" max="27" width="12" customWidth="1"/>
    <col min="28" max="28" width="18.85546875" customWidth="1"/>
    <col min="29" max="29" width="13.28515625" customWidth="1"/>
    <col min="30" max="30" width="10" customWidth="1"/>
    <col min="31" max="31" width="14.42578125" customWidth="1"/>
    <col min="32" max="33" width="13" customWidth="1"/>
    <col min="34" max="34" width="9.28515625" customWidth="1"/>
    <col min="35" max="35" width="17.28515625" customWidth="1"/>
    <col min="36" max="36" width="11.28515625" customWidth="1"/>
    <col min="37" max="37" width="7" customWidth="1"/>
    <col min="38" max="38" width="11.42578125" customWidth="1"/>
    <col min="39" max="39" width="9.85546875" customWidth="1"/>
    <col min="40" max="41" width="11.42578125" customWidth="1"/>
    <col min="42" max="42" width="15" customWidth="1"/>
    <col min="43" max="43" width="11.28515625" customWidth="1"/>
    <col min="44" max="44" width="10.28515625" customWidth="1"/>
    <col min="45" max="45" width="10.140625" customWidth="1"/>
    <col min="46" max="46" width="11.28515625" customWidth="1"/>
    <col min="47" max="50" width="10.140625" customWidth="1"/>
    <col min="51" max="51" width="11.42578125" customWidth="1"/>
    <col min="52" max="52" width="8.85546875" style="138"/>
    <col min="53" max="53" width="21.140625" customWidth="1"/>
    <col min="54" max="55" width="16.28515625" customWidth="1"/>
    <col min="56" max="56" width="8.85546875" style="138"/>
    <col min="59" max="59" width="10.85546875" customWidth="1"/>
    <col min="60" max="60" width="10.140625" style="29" customWidth="1"/>
    <col min="61" max="62" width="8.85546875" customWidth="1"/>
    <col min="63" max="63" width="16.42578125" customWidth="1"/>
    <col min="64" max="64" width="11.42578125" customWidth="1"/>
    <col min="65" max="65" width="14.7109375" customWidth="1"/>
    <col min="66" max="66" width="8.85546875" customWidth="1"/>
  </cols>
  <sheetData>
    <row r="1" spans="2:72" s="34" customFormat="1">
      <c r="B1" s="34" t="s">
        <v>14893</v>
      </c>
      <c r="F1" s="109"/>
      <c r="G1" s="110" t="s">
        <v>14894</v>
      </c>
      <c r="H1" s="110"/>
      <c r="I1" s="111"/>
      <c r="J1" s="112" t="s">
        <v>14895</v>
      </c>
      <c r="K1" s="112"/>
      <c r="L1" s="112"/>
      <c r="M1" s="112"/>
      <c r="N1" s="112"/>
      <c r="O1" s="112"/>
      <c r="P1" s="112"/>
      <c r="Q1" s="112"/>
      <c r="R1" s="112"/>
      <c r="S1" s="112"/>
      <c r="T1" s="112"/>
      <c r="U1" s="112"/>
      <c r="V1" s="112"/>
      <c r="W1" s="111"/>
      <c r="X1" s="113" t="s">
        <v>14896</v>
      </c>
      <c r="Y1" s="113"/>
      <c r="Z1" s="113"/>
      <c r="AA1" s="113"/>
      <c r="AB1" s="113"/>
      <c r="AC1" s="113"/>
      <c r="AD1" s="113"/>
      <c r="AE1" s="113"/>
      <c r="AF1" s="113"/>
      <c r="AG1" s="113"/>
      <c r="AH1" s="113"/>
      <c r="AI1" s="113"/>
      <c r="AJ1" s="113"/>
      <c r="AK1" s="113"/>
      <c r="AL1" s="113"/>
      <c r="AM1" s="113"/>
      <c r="AN1" s="113"/>
      <c r="AO1" s="113"/>
      <c r="AP1" s="113"/>
      <c r="AQ1" s="113"/>
      <c r="AR1" s="113"/>
      <c r="AS1" s="113"/>
      <c r="AT1" s="113"/>
      <c r="AU1" s="113"/>
      <c r="AV1" s="113"/>
      <c r="AW1" s="113"/>
      <c r="AX1" s="113"/>
      <c r="AY1" s="113"/>
      <c r="AZ1" s="111"/>
      <c r="BA1" s="114" t="s">
        <v>14897</v>
      </c>
      <c r="BB1" s="114"/>
      <c r="BC1" s="114"/>
      <c r="BD1" s="111"/>
      <c r="BE1" s="115" t="s">
        <v>14898</v>
      </c>
      <c r="BF1" s="115"/>
      <c r="BG1" s="115"/>
      <c r="BH1" s="115"/>
      <c r="BI1" s="115"/>
      <c r="BJ1" s="115"/>
      <c r="BK1" s="115"/>
      <c r="BL1" s="115"/>
      <c r="BM1" s="115"/>
      <c r="BN1" s="115"/>
      <c r="BO1" s="115"/>
      <c r="BP1" s="115"/>
      <c r="BQ1" s="115"/>
      <c r="BR1" s="115"/>
      <c r="BS1" s="115"/>
      <c r="BT1" s="115"/>
    </row>
    <row r="2" spans="2:72" s="34" customFormat="1">
      <c r="B2" s="34" t="s">
        <v>14899</v>
      </c>
      <c r="F2" s="109"/>
      <c r="I2" s="111"/>
      <c r="J2" s="116" t="s">
        <v>14900</v>
      </c>
      <c r="K2" s="116"/>
      <c r="L2" s="116"/>
      <c r="M2" s="116"/>
      <c r="N2" s="116"/>
      <c r="O2" s="116"/>
      <c r="P2" s="116"/>
      <c r="Q2" s="116"/>
      <c r="R2" s="116"/>
      <c r="S2" s="116"/>
      <c r="T2" s="113" t="s">
        <v>14901</v>
      </c>
      <c r="U2" s="113"/>
      <c r="V2" s="113"/>
      <c r="W2" s="111"/>
      <c r="X2" s="117" t="s">
        <v>14673</v>
      </c>
      <c r="Y2" s="110" t="s">
        <v>14675</v>
      </c>
      <c r="Z2" s="118" t="s">
        <v>14680</v>
      </c>
      <c r="AA2" s="117" t="s">
        <v>14902</v>
      </c>
      <c r="AB2" s="117"/>
      <c r="AC2" s="117"/>
      <c r="AD2" s="117"/>
      <c r="AE2" s="117"/>
      <c r="AF2" s="64" t="s">
        <v>14074</v>
      </c>
      <c r="AG2" s="64"/>
      <c r="AH2" s="64"/>
      <c r="AI2" s="64"/>
      <c r="AJ2" s="64"/>
      <c r="AK2" s="64"/>
      <c r="AL2" s="119" t="s">
        <v>14903</v>
      </c>
      <c r="AM2" s="119"/>
      <c r="AN2" s="119"/>
      <c r="AO2" s="120" t="s">
        <v>14904</v>
      </c>
      <c r="AP2" s="120"/>
      <c r="AQ2" s="120"/>
      <c r="AR2" s="64" t="s">
        <v>14905</v>
      </c>
      <c r="AS2" s="121" t="s">
        <v>14906</v>
      </c>
      <c r="AT2" s="121"/>
      <c r="AU2" s="121"/>
      <c r="AV2" s="121"/>
      <c r="AW2" s="121"/>
      <c r="AX2" s="121"/>
      <c r="AY2" s="120" t="s">
        <v>14278</v>
      </c>
      <c r="AZ2" s="111"/>
      <c r="BA2" s="114"/>
      <c r="BB2" s="114"/>
      <c r="BC2" s="114"/>
      <c r="BD2" s="111"/>
      <c r="BE2" s="120" t="s">
        <v>14907</v>
      </c>
      <c r="BF2" s="120"/>
      <c r="BG2" s="120"/>
      <c r="BH2" s="122" t="s">
        <v>14908</v>
      </c>
      <c r="BI2" s="122"/>
      <c r="BJ2" s="122"/>
      <c r="BK2" s="122"/>
      <c r="BL2" s="122"/>
      <c r="BM2" s="122"/>
      <c r="BN2" s="122"/>
      <c r="BO2" s="123" t="s">
        <v>14909</v>
      </c>
      <c r="BP2" s="123"/>
      <c r="BQ2" s="123"/>
      <c r="BR2" s="123"/>
      <c r="BS2" s="123"/>
      <c r="BT2" s="123"/>
    </row>
    <row r="3" spans="2:72" s="34" customFormat="1">
      <c r="B3" s="34" t="s">
        <v>14910</v>
      </c>
      <c r="F3" s="109"/>
      <c r="I3" s="111"/>
      <c r="J3" s="121" t="s">
        <v>14911</v>
      </c>
      <c r="K3" s="121"/>
      <c r="L3" s="121"/>
      <c r="M3" s="121"/>
      <c r="N3" s="113" t="s">
        <v>14912</v>
      </c>
      <c r="O3" s="113"/>
      <c r="P3" s="124" t="s">
        <v>14913</v>
      </c>
      <c r="Q3" s="124"/>
      <c r="R3" s="124"/>
      <c r="S3" s="124"/>
      <c r="U3" s="125" t="s">
        <v>14914</v>
      </c>
      <c r="V3" s="125"/>
      <c r="W3" s="111"/>
      <c r="AF3" s="125" t="s">
        <v>14915</v>
      </c>
      <c r="AG3" s="125"/>
      <c r="AV3" s="64" t="s">
        <v>14916</v>
      </c>
      <c r="AW3" s="64"/>
      <c r="AX3" s="64"/>
      <c r="AZ3" s="111"/>
      <c r="BD3" s="111"/>
      <c r="BH3" s="126" t="s">
        <v>14917</v>
      </c>
      <c r="BI3" s="126"/>
      <c r="BJ3" s="126"/>
      <c r="BK3" s="126"/>
      <c r="BL3" s="110" t="s">
        <v>14918</v>
      </c>
      <c r="BM3" s="110"/>
      <c r="BN3" s="110"/>
    </row>
    <row r="4" spans="2:72" s="34" customFormat="1">
      <c r="B4" s="34" t="s">
        <v>14919</v>
      </c>
      <c r="F4" s="109"/>
      <c r="G4" s="34" t="s">
        <v>14072</v>
      </c>
      <c r="H4" s="34" t="s">
        <v>14920</v>
      </c>
      <c r="I4" s="111"/>
      <c r="J4" s="34" t="s">
        <v>14921</v>
      </c>
      <c r="K4" s="34" t="s">
        <v>14922</v>
      </c>
      <c r="L4" s="34" t="s">
        <v>14923</v>
      </c>
      <c r="M4" s="34" t="s">
        <v>14631</v>
      </c>
      <c r="N4" s="34" t="s">
        <v>14633</v>
      </c>
      <c r="O4" s="34" t="s">
        <v>14638</v>
      </c>
      <c r="P4" s="34" t="s">
        <v>14264</v>
      </c>
      <c r="Q4" s="34" t="s">
        <v>14924</v>
      </c>
      <c r="R4" s="34" t="s">
        <v>14925</v>
      </c>
      <c r="S4" s="34" t="s">
        <v>14926</v>
      </c>
      <c r="T4" s="34" t="s">
        <v>14927</v>
      </c>
      <c r="U4" s="34" t="s">
        <v>14914</v>
      </c>
      <c r="V4" s="34" t="s">
        <v>14928</v>
      </c>
      <c r="W4" s="111"/>
      <c r="X4" s="34" t="s">
        <v>14673</v>
      </c>
      <c r="Y4" s="34" t="s">
        <v>14675</v>
      </c>
      <c r="Z4" s="34" t="s">
        <v>14680</v>
      </c>
      <c r="AA4" s="34" t="s">
        <v>14693</v>
      </c>
      <c r="AB4" s="34" t="s">
        <v>14275</v>
      </c>
      <c r="AC4" s="34" t="s">
        <v>14702</v>
      </c>
      <c r="AD4" s="34" t="s">
        <v>14707</v>
      </c>
      <c r="AE4" s="34" t="s">
        <v>14711</v>
      </c>
      <c r="AF4" s="34" t="s">
        <v>14929</v>
      </c>
      <c r="AG4" s="34" t="s">
        <v>14719</v>
      </c>
      <c r="AH4" s="34" t="s">
        <v>14722</v>
      </c>
      <c r="AI4" s="34" t="s">
        <v>14733</v>
      </c>
      <c r="AJ4" s="34" t="s">
        <v>14735</v>
      </c>
      <c r="AK4" s="34" t="s">
        <v>14930</v>
      </c>
      <c r="AL4" s="34" t="s">
        <v>14931</v>
      </c>
      <c r="AM4" s="34" t="s">
        <v>14742</v>
      </c>
      <c r="AN4" s="34" t="s">
        <v>14757</v>
      </c>
      <c r="AO4" s="34" t="s">
        <v>14759</v>
      </c>
      <c r="AP4" s="34" t="s">
        <v>14763</v>
      </c>
      <c r="AQ4" s="34" t="s">
        <v>14766</v>
      </c>
      <c r="AR4" s="34" t="s">
        <v>14905</v>
      </c>
      <c r="AS4" s="34" t="s">
        <v>14932</v>
      </c>
      <c r="AT4" s="34" t="s">
        <v>14933</v>
      </c>
      <c r="AU4" s="34" t="s">
        <v>14934</v>
      </c>
      <c r="AV4" s="34" t="s">
        <v>14935</v>
      </c>
      <c r="AW4" s="34" t="s">
        <v>14936</v>
      </c>
      <c r="AX4" s="34" t="s">
        <v>14810</v>
      </c>
      <c r="AY4" s="34" t="s">
        <v>14813</v>
      </c>
      <c r="AZ4" s="111"/>
      <c r="BA4" s="34" t="s">
        <v>14820</v>
      </c>
      <c r="BB4" s="34" t="s">
        <v>14834</v>
      </c>
      <c r="BC4" s="34" t="s">
        <v>14835</v>
      </c>
      <c r="BD4" s="111"/>
      <c r="BE4" s="34" t="s">
        <v>14836</v>
      </c>
      <c r="BF4" s="34" t="s">
        <v>14842</v>
      </c>
      <c r="BG4" s="34" t="s">
        <v>14844</v>
      </c>
      <c r="BH4" s="34" t="s">
        <v>14846</v>
      </c>
      <c r="BI4" s="34" t="s">
        <v>14857</v>
      </c>
      <c r="BJ4" s="34" t="s">
        <v>14859</v>
      </c>
      <c r="BK4" s="34" t="s">
        <v>14861</v>
      </c>
      <c r="BL4" s="34" t="s">
        <v>14863</v>
      </c>
      <c r="BM4" s="34" t="s">
        <v>14877</v>
      </c>
      <c r="BN4" s="34" t="s">
        <v>14879</v>
      </c>
      <c r="BO4" s="34" t="s">
        <v>14881</v>
      </c>
      <c r="BP4" s="34" t="s">
        <v>14937</v>
      </c>
      <c r="BQ4" s="34" t="s">
        <v>14885</v>
      </c>
      <c r="BR4" s="34" t="s">
        <v>14938</v>
      </c>
      <c r="BS4" s="34" t="s">
        <v>14939</v>
      </c>
      <c r="BT4" s="34" t="s">
        <v>14940</v>
      </c>
    </row>
    <row r="5" spans="2:72" s="34" customFormat="1">
      <c r="B5" s="34" t="s">
        <v>14941</v>
      </c>
      <c r="F5" s="109"/>
      <c r="G5" s="34">
        <v>1</v>
      </c>
      <c r="I5" s="111"/>
      <c r="J5" s="34">
        <v>3</v>
      </c>
      <c r="M5" s="34">
        <v>4</v>
      </c>
      <c r="N5" s="34">
        <v>5</v>
      </c>
      <c r="O5" s="34">
        <v>6</v>
      </c>
      <c r="P5" s="34">
        <v>7</v>
      </c>
      <c r="Q5" s="34">
        <v>7</v>
      </c>
      <c r="R5" s="34">
        <v>7</v>
      </c>
      <c r="S5" s="34">
        <v>7</v>
      </c>
      <c r="T5" s="34">
        <v>8</v>
      </c>
      <c r="U5" s="34">
        <v>8</v>
      </c>
      <c r="V5" s="34">
        <v>9</v>
      </c>
      <c r="W5" s="111"/>
      <c r="Y5" s="34">
        <v>10</v>
      </c>
      <c r="Z5" s="34">
        <v>11</v>
      </c>
      <c r="AA5" s="34">
        <v>12</v>
      </c>
      <c r="AB5" s="34">
        <v>12</v>
      </c>
      <c r="AC5" s="34">
        <v>12</v>
      </c>
      <c r="AD5" s="34">
        <v>12</v>
      </c>
      <c r="AE5" s="34">
        <v>12</v>
      </c>
      <c r="AF5" s="34">
        <v>13</v>
      </c>
      <c r="AG5" s="34">
        <v>14</v>
      </c>
      <c r="AH5" s="34">
        <v>15</v>
      </c>
      <c r="AI5" s="34">
        <v>15</v>
      </c>
      <c r="AJ5" s="34">
        <v>15</v>
      </c>
      <c r="AK5" s="34">
        <v>16</v>
      </c>
      <c r="AL5" s="34">
        <v>17</v>
      </c>
      <c r="AM5" s="34">
        <v>18</v>
      </c>
      <c r="AN5" s="34">
        <v>18</v>
      </c>
      <c r="AO5" s="34">
        <v>19</v>
      </c>
      <c r="AP5" s="34">
        <v>19</v>
      </c>
      <c r="AQ5" s="34">
        <v>19</v>
      </c>
      <c r="AR5" s="34">
        <v>20</v>
      </c>
      <c r="AS5" s="34">
        <v>21</v>
      </c>
      <c r="AT5" s="34">
        <v>22</v>
      </c>
      <c r="AU5" s="34">
        <v>22</v>
      </c>
      <c r="AV5" s="34">
        <v>23</v>
      </c>
      <c r="AW5" s="34">
        <v>23</v>
      </c>
      <c r="AX5" s="34">
        <v>24</v>
      </c>
      <c r="AY5" s="34">
        <v>25</v>
      </c>
      <c r="AZ5" s="111"/>
      <c r="BA5" s="34">
        <v>26</v>
      </c>
      <c r="BB5" s="34">
        <v>26</v>
      </c>
      <c r="BC5" s="34">
        <v>26</v>
      </c>
      <c r="BD5" s="111"/>
      <c r="BE5" s="34">
        <v>27</v>
      </c>
      <c r="BF5" s="34">
        <v>27</v>
      </c>
      <c r="BG5" s="34">
        <v>27</v>
      </c>
      <c r="BH5" s="34">
        <v>28</v>
      </c>
      <c r="BI5" s="34">
        <v>28</v>
      </c>
      <c r="BJ5" s="34">
        <v>28</v>
      </c>
      <c r="BK5" s="34">
        <v>28</v>
      </c>
      <c r="BL5" s="34">
        <v>29</v>
      </c>
      <c r="BM5" s="34">
        <v>29</v>
      </c>
      <c r="BN5" s="34">
        <v>29</v>
      </c>
      <c r="BO5" s="34">
        <v>30</v>
      </c>
      <c r="BP5" s="34">
        <v>30</v>
      </c>
      <c r="BQ5" s="34">
        <v>30</v>
      </c>
      <c r="BR5" s="34">
        <v>30</v>
      </c>
      <c r="BS5" s="34">
        <v>30</v>
      </c>
      <c r="BT5" s="34">
        <v>30</v>
      </c>
    </row>
    <row r="6" spans="2:72" s="111" customFormat="1">
      <c r="F6" s="127"/>
    </row>
    <row r="7" spans="2:72" s="34" customFormat="1">
      <c r="F7" s="128">
        <v>0</v>
      </c>
      <c r="I7" s="111"/>
      <c r="P7" s="62" t="s">
        <v>14077</v>
      </c>
      <c r="Q7" s="62"/>
      <c r="R7" s="62"/>
      <c r="S7" s="62"/>
      <c r="W7" s="111"/>
      <c r="AA7" s="62" t="s">
        <v>14078</v>
      </c>
      <c r="AB7" s="62"/>
      <c r="AC7" s="62"/>
      <c r="AD7" s="62"/>
      <c r="AE7" s="62"/>
      <c r="AF7" s="62" t="s">
        <v>14942</v>
      </c>
      <c r="AG7" s="62"/>
      <c r="AH7" s="62"/>
      <c r="AI7" s="62"/>
      <c r="AJ7" s="62"/>
      <c r="AK7" s="62"/>
      <c r="AS7" s="129" t="s">
        <v>14080</v>
      </c>
      <c r="AT7" s="129"/>
      <c r="AU7" s="129"/>
      <c r="AV7" s="130" t="s">
        <v>14081</v>
      </c>
      <c r="AW7" s="130"/>
      <c r="AX7" s="130"/>
      <c r="AY7" s="130" t="s">
        <v>14278</v>
      </c>
      <c r="AZ7" s="111"/>
      <c r="BA7" s="131" t="s">
        <v>14084</v>
      </c>
      <c r="BB7" s="131"/>
      <c r="BC7" s="131"/>
      <c r="BD7" s="111"/>
      <c r="BE7" s="132"/>
      <c r="BF7" s="132"/>
      <c r="BG7" s="132"/>
      <c r="BH7" s="132" t="s">
        <v>14083</v>
      </c>
      <c r="BI7" s="132"/>
      <c r="BJ7" s="132"/>
      <c r="BK7" s="132"/>
      <c r="BL7" s="132"/>
      <c r="BM7" s="132"/>
      <c r="BN7" s="132"/>
      <c r="BO7" s="123" t="s">
        <v>14943</v>
      </c>
      <c r="BP7" s="123"/>
      <c r="BQ7" s="123"/>
      <c r="BR7" s="123"/>
      <c r="BS7" s="123"/>
      <c r="BT7" s="123"/>
    </row>
    <row r="8" spans="2:72" s="34" customFormat="1" ht="12" customHeight="1">
      <c r="F8" s="128"/>
      <c r="G8" s="41" t="s">
        <v>14086</v>
      </c>
      <c r="H8" s="41" t="s">
        <v>14087</v>
      </c>
      <c r="I8" s="133"/>
      <c r="J8" s="41" t="s">
        <v>14085</v>
      </c>
      <c r="K8" s="41"/>
      <c r="L8" s="41"/>
      <c r="M8" s="41" t="s">
        <v>14085</v>
      </c>
      <c r="N8" s="41" t="s">
        <v>14091</v>
      </c>
      <c r="O8" s="41" t="s">
        <v>14091</v>
      </c>
      <c r="P8" s="41" t="s">
        <v>14090</v>
      </c>
      <c r="Q8" s="41" t="s">
        <v>14090</v>
      </c>
      <c r="R8" s="41" t="s">
        <v>14090</v>
      </c>
      <c r="S8" s="41" t="s">
        <v>14090</v>
      </c>
      <c r="T8" s="41" t="s">
        <v>14088</v>
      </c>
      <c r="U8" s="41" t="s">
        <v>14089</v>
      </c>
      <c r="V8" s="41" t="s">
        <v>14093</v>
      </c>
      <c r="W8" s="111"/>
      <c r="X8" s="41" t="s">
        <v>14087</v>
      </c>
      <c r="Y8" s="41" t="s">
        <v>14092</v>
      </c>
      <c r="Z8" s="41" t="s">
        <v>14096</v>
      </c>
      <c r="AA8" s="41" t="s">
        <v>14094</v>
      </c>
      <c r="AB8" s="41" t="s">
        <v>14095</v>
      </c>
      <c r="AC8" s="41" t="s">
        <v>14095</v>
      </c>
      <c r="AD8" s="41" t="s">
        <v>14087</v>
      </c>
      <c r="AE8" s="41" t="s">
        <v>14095</v>
      </c>
      <c r="AF8" s="41" t="s">
        <v>14098</v>
      </c>
      <c r="AG8" s="41" t="s">
        <v>14093</v>
      </c>
      <c r="AH8" s="41" t="s">
        <v>14099</v>
      </c>
      <c r="AI8" s="41" t="s">
        <v>14099</v>
      </c>
      <c r="AJ8" s="41" t="s">
        <v>14099</v>
      </c>
      <c r="AK8" s="41" t="s">
        <v>14087</v>
      </c>
      <c r="AL8" s="41" t="s">
        <v>14098</v>
      </c>
      <c r="AM8" s="41" t="s">
        <v>14102</v>
      </c>
      <c r="AN8" s="41" t="s">
        <v>14102</v>
      </c>
      <c r="AO8" s="41" t="s">
        <v>14097</v>
      </c>
      <c r="AP8" s="41" t="s">
        <v>14087</v>
      </c>
      <c r="AQ8" s="41" t="s">
        <v>14087</v>
      </c>
      <c r="AR8" s="41" t="s">
        <v>14103</v>
      </c>
      <c r="AS8" s="41" t="s">
        <v>14098</v>
      </c>
      <c r="AT8" s="41" t="s">
        <v>14100</v>
      </c>
      <c r="AU8" s="41" t="s">
        <v>14100</v>
      </c>
      <c r="AV8" s="50" t="s">
        <v>14101</v>
      </c>
      <c r="AW8" s="50" t="s">
        <v>14101</v>
      </c>
      <c r="AX8" s="41" t="s">
        <v>14087</v>
      </c>
      <c r="AY8" s="41" t="s">
        <v>14093</v>
      </c>
      <c r="AZ8" s="111"/>
      <c r="BA8" s="41" t="s">
        <v>14107</v>
      </c>
      <c r="BB8" s="41" t="s">
        <v>14107</v>
      </c>
      <c r="BC8" s="41" t="s">
        <v>14107</v>
      </c>
      <c r="BD8" s="111"/>
      <c r="BE8" s="41" t="s">
        <v>14106</v>
      </c>
      <c r="BF8" s="41" t="s">
        <v>14106</v>
      </c>
      <c r="BG8" s="41" t="s">
        <v>14106</v>
      </c>
      <c r="BH8" s="41" t="s">
        <v>14104</v>
      </c>
      <c r="BI8" s="134" t="s">
        <v>14104</v>
      </c>
      <c r="BJ8" s="134" t="s">
        <v>14104</v>
      </c>
      <c r="BK8" s="134" t="s">
        <v>14104</v>
      </c>
      <c r="BL8" s="41" t="s">
        <v>14105</v>
      </c>
      <c r="BM8" s="41" t="s">
        <v>14105</v>
      </c>
      <c r="BN8" s="41" t="s">
        <v>14105</v>
      </c>
      <c r="BO8" s="41" t="s">
        <v>14087</v>
      </c>
      <c r="BP8" s="41" t="s">
        <v>14087</v>
      </c>
      <c r="BQ8" s="41" t="s">
        <v>14087</v>
      </c>
      <c r="BR8" s="41" t="s">
        <v>14087</v>
      </c>
      <c r="BS8" s="41" t="s">
        <v>14087</v>
      </c>
      <c r="BT8" s="41" t="s">
        <v>14087</v>
      </c>
    </row>
    <row r="9" spans="2:72" s="34" customFormat="1" ht="12" customHeight="1">
      <c r="F9" s="128"/>
      <c r="G9" s="41" t="s">
        <v>14109</v>
      </c>
      <c r="H9" s="41" t="s">
        <v>14110</v>
      </c>
      <c r="I9" s="133"/>
      <c r="J9" s="41" t="s">
        <v>14108</v>
      </c>
      <c r="K9" s="41"/>
      <c r="L9" s="41"/>
      <c r="M9" s="41" t="s">
        <v>14108</v>
      </c>
      <c r="N9" s="41" t="s">
        <v>14114</v>
      </c>
      <c r="O9" s="41" t="s">
        <v>14116</v>
      </c>
      <c r="P9" s="41" t="s">
        <v>14113</v>
      </c>
      <c r="Q9" s="41" t="s">
        <v>14113</v>
      </c>
      <c r="R9" s="41" t="s">
        <v>14113</v>
      </c>
      <c r="S9" s="41" t="s">
        <v>14113</v>
      </c>
      <c r="T9" s="41" t="s">
        <v>14111</v>
      </c>
      <c r="U9" s="41" t="s">
        <v>14112</v>
      </c>
      <c r="V9" s="41" t="s">
        <v>14117</v>
      </c>
      <c r="W9" s="111"/>
      <c r="X9" s="41" t="s">
        <v>14110</v>
      </c>
      <c r="Y9" s="41" t="s">
        <v>14115</v>
      </c>
      <c r="Z9" s="41" t="s">
        <v>14120</v>
      </c>
      <c r="AA9" s="41" t="s">
        <v>14116</v>
      </c>
      <c r="AB9" s="41" t="s">
        <v>14118</v>
      </c>
      <c r="AC9" s="41" t="s">
        <v>14118</v>
      </c>
      <c r="AD9" s="41" t="s">
        <v>14110</v>
      </c>
      <c r="AE9" s="41" t="s">
        <v>14118</v>
      </c>
      <c r="AF9" s="41" t="s">
        <v>14122</v>
      </c>
      <c r="AG9" s="41" t="s">
        <v>14123</v>
      </c>
      <c r="AH9" s="41" t="s">
        <v>14124</v>
      </c>
      <c r="AI9" s="41" t="s">
        <v>14124</v>
      </c>
      <c r="AJ9" s="41" t="s">
        <v>14124</v>
      </c>
      <c r="AK9" s="41" t="s">
        <v>14110</v>
      </c>
      <c r="AL9" s="41" t="s">
        <v>14122</v>
      </c>
      <c r="AM9" s="41" t="s">
        <v>14127</v>
      </c>
      <c r="AN9" s="41" t="s">
        <v>14127</v>
      </c>
      <c r="AO9" s="41" t="s">
        <v>14121</v>
      </c>
      <c r="AP9" s="41" t="s">
        <v>14110</v>
      </c>
      <c r="AQ9" s="41" t="s">
        <v>14110</v>
      </c>
      <c r="AR9" s="41" t="s">
        <v>14128</v>
      </c>
      <c r="AS9" s="41" t="s">
        <v>14122</v>
      </c>
      <c r="AT9" s="41" t="s">
        <v>14125</v>
      </c>
      <c r="AU9" s="41" t="s">
        <v>14125</v>
      </c>
      <c r="AV9" s="50" t="s">
        <v>14126</v>
      </c>
      <c r="AW9" s="50" t="s">
        <v>14126</v>
      </c>
      <c r="AX9" s="41" t="s">
        <v>14110</v>
      </c>
      <c r="AY9" s="41" t="s">
        <v>14119</v>
      </c>
      <c r="AZ9" s="111"/>
      <c r="BA9" s="41" t="s">
        <v>14132</v>
      </c>
      <c r="BB9" s="41" t="s">
        <v>14132</v>
      </c>
      <c r="BC9" s="41" t="s">
        <v>14132</v>
      </c>
      <c r="BD9" s="111"/>
      <c r="BE9" s="41" t="s">
        <v>14131</v>
      </c>
      <c r="BF9" s="41" t="s">
        <v>14131</v>
      </c>
      <c r="BG9" s="41" t="s">
        <v>14131</v>
      </c>
      <c r="BH9" s="41" t="s">
        <v>14129</v>
      </c>
      <c r="BI9" s="41" t="s">
        <v>14129</v>
      </c>
      <c r="BJ9" s="41" t="s">
        <v>14129</v>
      </c>
      <c r="BK9" s="41" t="s">
        <v>14129</v>
      </c>
      <c r="BL9" s="41" t="s">
        <v>14130</v>
      </c>
      <c r="BM9" s="41" t="s">
        <v>14130</v>
      </c>
      <c r="BN9" s="41" t="s">
        <v>14130</v>
      </c>
      <c r="BO9" s="41" t="s">
        <v>14110</v>
      </c>
      <c r="BP9" s="41" t="s">
        <v>14110</v>
      </c>
      <c r="BQ9" s="41" t="s">
        <v>14110</v>
      </c>
      <c r="BR9" s="41" t="s">
        <v>14110</v>
      </c>
      <c r="BS9" s="41" t="s">
        <v>14110</v>
      </c>
      <c r="BT9" s="41" t="s">
        <v>14110</v>
      </c>
    </row>
    <row r="10" spans="2:72" s="34" customFormat="1" ht="12" customHeight="1">
      <c r="F10" s="128"/>
      <c r="G10" s="41" t="s">
        <v>14134</v>
      </c>
      <c r="H10" s="41" t="s">
        <v>14135</v>
      </c>
      <c r="I10" s="133"/>
      <c r="J10" s="41" t="s">
        <v>14133</v>
      </c>
      <c r="K10" s="41"/>
      <c r="L10" s="41"/>
      <c r="M10" s="41" t="s">
        <v>14133</v>
      </c>
      <c r="N10" s="41" t="s">
        <v>14137</v>
      </c>
      <c r="O10" s="41"/>
      <c r="P10" s="41"/>
      <c r="Q10" s="41"/>
      <c r="R10" s="41"/>
      <c r="S10" s="41"/>
      <c r="T10" s="41" t="s">
        <v>14135</v>
      </c>
      <c r="U10" s="41" t="s">
        <v>14136</v>
      </c>
      <c r="V10" s="41" t="s">
        <v>14139</v>
      </c>
      <c r="W10" s="111"/>
      <c r="Y10" s="41" t="s">
        <v>14138</v>
      </c>
      <c r="Z10" s="41" t="s">
        <v>14143</v>
      </c>
      <c r="AA10" s="41" t="s">
        <v>14140</v>
      </c>
      <c r="AB10" s="41" t="s">
        <v>14141</v>
      </c>
      <c r="AC10" s="41" t="s">
        <v>14141</v>
      </c>
      <c r="AD10" s="41"/>
      <c r="AE10" s="41" t="s">
        <v>14141</v>
      </c>
      <c r="AF10" s="41" t="s">
        <v>14138</v>
      </c>
      <c r="AG10" s="41" t="s">
        <v>14144</v>
      </c>
      <c r="AH10" s="41" t="s">
        <v>14145</v>
      </c>
      <c r="AI10" s="41" t="s">
        <v>14145</v>
      </c>
      <c r="AJ10" s="41" t="s">
        <v>14145</v>
      </c>
      <c r="AK10" s="41" t="s">
        <v>14138</v>
      </c>
      <c r="AL10" s="41"/>
      <c r="AM10" s="41" t="s">
        <v>14148</v>
      </c>
      <c r="AN10" s="41" t="s">
        <v>14148</v>
      </c>
      <c r="AO10" s="41" t="s">
        <v>14135</v>
      </c>
      <c r="AP10" s="41"/>
      <c r="AQ10" s="41"/>
      <c r="AR10" s="41" t="s">
        <v>14149</v>
      </c>
      <c r="AS10" s="41"/>
      <c r="AT10" s="41" t="s">
        <v>14146</v>
      </c>
      <c r="AU10" s="41" t="s">
        <v>14146</v>
      </c>
      <c r="AV10" s="50" t="s">
        <v>14147</v>
      </c>
      <c r="AW10" s="50" t="s">
        <v>14147</v>
      </c>
      <c r="AX10" s="41"/>
      <c r="AY10" s="41" t="s">
        <v>14142</v>
      </c>
      <c r="AZ10" s="111"/>
      <c r="BA10" s="41" t="s">
        <v>14153</v>
      </c>
      <c r="BB10" s="41" t="s">
        <v>14153</v>
      </c>
      <c r="BC10" s="41" t="s">
        <v>14153</v>
      </c>
      <c r="BD10" s="111"/>
      <c r="BE10" s="41" t="s">
        <v>14152</v>
      </c>
      <c r="BF10" s="41" t="s">
        <v>14152</v>
      </c>
      <c r="BG10" s="41" t="s">
        <v>14152</v>
      </c>
      <c r="BH10" s="41" t="s">
        <v>14150</v>
      </c>
      <c r="BI10" s="41" t="s">
        <v>14150</v>
      </c>
      <c r="BJ10" s="41" t="s">
        <v>14150</v>
      </c>
      <c r="BK10" s="41" t="s">
        <v>14150</v>
      </c>
      <c r="BL10" s="41" t="s">
        <v>14151</v>
      </c>
      <c r="BM10" s="41" t="s">
        <v>14151</v>
      </c>
      <c r="BN10" s="41" t="s">
        <v>14151</v>
      </c>
      <c r="BO10" s="41"/>
      <c r="BP10" s="41"/>
      <c r="BQ10" s="41"/>
      <c r="BR10" s="41"/>
      <c r="BS10" s="41"/>
      <c r="BT10" s="41"/>
    </row>
    <row r="11" spans="2:72" s="34" customFormat="1" ht="12" customHeight="1">
      <c r="F11" s="128"/>
      <c r="G11" s="41" t="s">
        <v>14155</v>
      </c>
      <c r="H11" s="41"/>
      <c r="I11" s="133"/>
      <c r="J11" s="41" t="s">
        <v>14154</v>
      </c>
      <c r="K11" s="41"/>
      <c r="L11" s="41"/>
      <c r="M11" s="41" t="s">
        <v>14154</v>
      </c>
      <c r="N11" s="41"/>
      <c r="O11" s="41"/>
      <c r="P11" s="41"/>
      <c r="Q11" s="41"/>
      <c r="R11" s="41"/>
      <c r="S11" s="41"/>
      <c r="U11" s="41" t="s">
        <v>14156</v>
      </c>
      <c r="V11" s="41" t="s">
        <v>14157</v>
      </c>
      <c r="W11" s="111"/>
      <c r="Z11" s="41" t="s">
        <v>14160</v>
      </c>
      <c r="AA11" s="41" t="s">
        <v>14158</v>
      </c>
      <c r="AB11" s="41"/>
      <c r="AC11" s="41"/>
      <c r="AD11" s="41"/>
      <c r="AE11" s="41"/>
      <c r="AF11" s="41"/>
      <c r="AG11" s="41" t="s">
        <v>14161</v>
      </c>
      <c r="AH11" s="41" t="s">
        <v>14162</v>
      </c>
      <c r="AI11" s="41" t="s">
        <v>14162</v>
      </c>
      <c r="AJ11" s="41" t="s">
        <v>14162</v>
      </c>
      <c r="AK11" s="41"/>
      <c r="AL11" s="41"/>
      <c r="AM11" s="41" t="s">
        <v>14165</v>
      </c>
      <c r="AN11" s="41" t="s">
        <v>14165</v>
      </c>
      <c r="AO11" s="41"/>
      <c r="AP11" s="41"/>
      <c r="AQ11" s="41"/>
      <c r="AR11" s="41" t="s">
        <v>14166</v>
      </c>
      <c r="AS11" s="41"/>
      <c r="AT11" s="41" t="s">
        <v>14163</v>
      </c>
      <c r="AU11" s="41" t="s">
        <v>14163</v>
      </c>
      <c r="AV11" s="50" t="s">
        <v>14164</v>
      </c>
      <c r="AW11" s="50" t="s">
        <v>14164</v>
      </c>
      <c r="AX11" s="41"/>
      <c r="AY11" s="41" t="s">
        <v>14159</v>
      </c>
      <c r="AZ11" s="111"/>
      <c r="BA11" s="41" t="s">
        <v>14169</v>
      </c>
      <c r="BB11" s="41" t="s">
        <v>14169</v>
      </c>
      <c r="BC11" s="41" t="s">
        <v>14169</v>
      </c>
      <c r="BD11" s="111"/>
      <c r="BE11" s="41" t="s">
        <v>14168</v>
      </c>
      <c r="BF11" s="41" t="s">
        <v>14168</v>
      </c>
      <c r="BG11" s="41" t="s">
        <v>14168</v>
      </c>
      <c r="BH11" s="41"/>
      <c r="BI11" s="41"/>
      <c r="BJ11" s="41"/>
      <c r="BK11" s="41"/>
      <c r="BL11" s="41" t="s">
        <v>14167</v>
      </c>
      <c r="BM11" s="41" t="s">
        <v>14167</v>
      </c>
      <c r="BN11" s="41" t="s">
        <v>14167</v>
      </c>
      <c r="BO11" s="41"/>
      <c r="BP11" s="41"/>
      <c r="BQ11" s="41"/>
      <c r="BR11" s="41"/>
      <c r="BS11" s="41"/>
      <c r="BT11" s="41"/>
    </row>
    <row r="12" spans="2:72" s="34" customFormat="1" ht="12" customHeight="1">
      <c r="F12" s="128"/>
      <c r="G12" s="41" t="s">
        <v>14171</v>
      </c>
      <c r="H12" s="41"/>
      <c r="I12" s="133"/>
      <c r="J12" s="41" t="s">
        <v>14170</v>
      </c>
      <c r="K12" s="41"/>
      <c r="L12" s="41"/>
      <c r="M12" s="41" t="s">
        <v>14170</v>
      </c>
      <c r="N12" s="41"/>
      <c r="O12" s="41"/>
      <c r="P12" s="41"/>
      <c r="Q12" s="41"/>
      <c r="R12" s="41"/>
      <c r="S12" s="41"/>
      <c r="T12" s="41"/>
      <c r="U12" s="41" t="s">
        <v>14172</v>
      </c>
      <c r="V12" s="41" t="s">
        <v>14173</v>
      </c>
      <c r="W12" s="111"/>
      <c r="Y12" s="41"/>
      <c r="Z12" s="41" t="s">
        <v>14176</v>
      </c>
      <c r="AA12" s="134" t="s">
        <v>14174</v>
      </c>
      <c r="AB12" s="41"/>
      <c r="AC12" s="41"/>
      <c r="AD12" s="41"/>
      <c r="AE12" s="41"/>
      <c r="AF12" s="41"/>
      <c r="AG12" s="41"/>
      <c r="AH12" s="41" t="s">
        <v>14177</v>
      </c>
      <c r="AI12" s="41" t="s">
        <v>14177</v>
      </c>
      <c r="AJ12" s="41" t="s">
        <v>14177</v>
      </c>
      <c r="AK12" s="41"/>
      <c r="AL12" s="41"/>
      <c r="AM12" s="41" t="s">
        <v>14179</v>
      </c>
      <c r="AN12" s="41" t="s">
        <v>14179</v>
      </c>
      <c r="AO12" s="41"/>
      <c r="AP12" s="41"/>
      <c r="AQ12" s="41"/>
      <c r="AR12" s="41" t="s">
        <v>14180</v>
      </c>
      <c r="AS12" s="41"/>
      <c r="AT12" s="41" t="s">
        <v>14178</v>
      </c>
      <c r="AU12" s="41" t="s">
        <v>14178</v>
      </c>
      <c r="AV12" s="50" t="s">
        <v>14162</v>
      </c>
      <c r="AW12" s="50" t="s">
        <v>14162</v>
      </c>
      <c r="AX12" s="41"/>
      <c r="AY12" s="41" t="s">
        <v>14175</v>
      </c>
      <c r="AZ12" s="111"/>
      <c r="BA12" s="41" t="s">
        <v>14183</v>
      </c>
      <c r="BB12" s="41" t="s">
        <v>14183</v>
      </c>
      <c r="BC12" s="41" t="s">
        <v>14183</v>
      </c>
      <c r="BD12" s="111"/>
      <c r="BE12" s="41" t="s">
        <v>14182</v>
      </c>
      <c r="BF12" s="41" t="s">
        <v>14182</v>
      </c>
      <c r="BG12" s="41" t="s">
        <v>14182</v>
      </c>
      <c r="BH12" s="41" t="s">
        <v>14181</v>
      </c>
      <c r="BI12" s="41" t="s">
        <v>14181</v>
      </c>
      <c r="BJ12" s="41" t="s">
        <v>14181</v>
      </c>
      <c r="BK12" s="41" t="s">
        <v>14181</v>
      </c>
      <c r="BL12" s="41" t="s">
        <v>14156</v>
      </c>
      <c r="BM12" s="41" t="s">
        <v>14156</v>
      </c>
      <c r="BN12" s="41" t="s">
        <v>14156</v>
      </c>
      <c r="BO12" s="41"/>
      <c r="BP12" s="41"/>
      <c r="BQ12" s="41"/>
      <c r="BR12" s="41"/>
      <c r="BS12" s="41"/>
      <c r="BT12" s="41"/>
    </row>
    <row r="13" spans="2:72" s="34" customFormat="1" ht="12" customHeight="1">
      <c r="F13" s="128"/>
      <c r="G13" s="41" t="s">
        <v>14185</v>
      </c>
      <c r="H13" s="41"/>
      <c r="I13" s="133"/>
      <c r="J13" s="41" t="s">
        <v>14184</v>
      </c>
      <c r="K13" s="41"/>
      <c r="L13" s="41"/>
      <c r="M13" s="41" t="s">
        <v>14184</v>
      </c>
      <c r="N13" s="41"/>
      <c r="O13" s="41"/>
      <c r="P13" s="41"/>
      <c r="Q13" s="41"/>
      <c r="R13" s="41"/>
      <c r="S13" s="41"/>
      <c r="T13" s="41"/>
      <c r="U13" s="41" t="s">
        <v>14186</v>
      </c>
      <c r="V13" s="41"/>
      <c r="W13" s="111"/>
      <c r="Z13" s="41" t="s">
        <v>14187</v>
      </c>
      <c r="AA13" s="41"/>
      <c r="AB13" s="41"/>
      <c r="AC13" s="41"/>
      <c r="AD13" s="41"/>
      <c r="AE13" s="41"/>
      <c r="AF13" s="41"/>
      <c r="AG13" s="41"/>
      <c r="AH13" s="41" t="s">
        <v>14188</v>
      </c>
      <c r="AI13" s="41" t="s">
        <v>14188</v>
      </c>
      <c r="AJ13" s="41" t="s">
        <v>14188</v>
      </c>
      <c r="AK13" s="41"/>
      <c r="AL13" s="41"/>
      <c r="AM13" s="41" t="s">
        <v>14191</v>
      </c>
      <c r="AN13" s="41" t="s">
        <v>14191</v>
      </c>
      <c r="AO13" s="41"/>
      <c r="AP13" s="41"/>
      <c r="AQ13" s="41"/>
      <c r="AR13" s="41" t="s">
        <v>14192</v>
      </c>
      <c r="AS13" s="41"/>
      <c r="AT13" s="41" t="s">
        <v>14189</v>
      </c>
      <c r="AU13" s="41" t="s">
        <v>14189</v>
      </c>
      <c r="AV13" s="50" t="s">
        <v>14190</v>
      </c>
      <c r="AW13" s="50" t="s">
        <v>14190</v>
      </c>
      <c r="AX13" s="41"/>
      <c r="AY13" s="41"/>
      <c r="AZ13" s="111"/>
      <c r="BA13" s="41" t="s">
        <v>14196</v>
      </c>
      <c r="BB13" s="41" t="s">
        <v>14196</v>
      </c>
      <c r="BC13" s="41" t="s">
        <v>14196</v>
      </c>
      <c r="BD13" s="111"/>
      <c r="BE13" s="41" t="s">
        <v>14195</v>
      </c>
      <c r="BF13" s="41" t="s">
        <v>14195</v>
      </c>
      <c r="BG13" s="41" t="s">
        <v>14195</v>
      </c>
      <c r="BH13" s="41" t="s">
        <v>14193</v>
      </c>
      <c r="BI13" s="41" t="s">
        <v>14193</v>
      </c>
      <c r="BJ13" s="41" t="s">
        <v>14193</v>
      </c>
      <c r="BK13" s="41" t="s">
        <v>14193</v>
      </c>
      <c r="BL13" s="134" t="s">
        <v>14194</v>
      </c>
      <c r="BM13" s="134" t="s">
        <v>14194</v>
      </c>
      <c r="BN13" s="134" t="s">
        <v>14194</v>
      </c>
      <c r="BO13" s="41"/>
      <c r="BP13" s="41"/>
      <c r="BQ13" s="41"/>
      <c r="BR13" s="41"/>
      <c r="BS13" s="41"/>
      <c r="BT13" s="41"/>
    </row>
    <row r="14" spans="2:72" s="34" customFormat="1" ht="12" customHeight="1">
      <c r="F14" s="128"/>
      <c r="G14" s="41" t="s">
        <v>14198</v>
      </c>
      <c r="H14" s="41"/>
      <c r="I14" s="133"/>
      <c r="J14" s="41" t="s">
        <v>14197</v>
      </c>
      <c r="K14" s="41"/>
      <c r="L14" s="41"/>
      <c r="M14" s="41" t="s">
        <v>14197</v>
      </c>
      <c r="N14" s="41"/>
      <c r="O14" s="41"/>
      <c r="P14" s="41"/>
      <c r="Q14" s="41"/>
      <c r="R14" s="41"/>
      <c r="S14" s="41"/>
      <c r="T14" s="41"/>
      <c r="V14" s="41"/>
      <c r="W14" s="111"/>
      <c r="Y14" s="41"/>
      <c r="Z14" s="41" t="s">
        <v>14199</v>
      </c>
      <c r="AA14" s="41"/>
      <c r="AB14" s="41"/>
      <c r="AC14" s="41"/>
      <c r="AD14" s="41"/>
      <c r="AE14" s="41"/>
      <c r="AF14" s="41"/>
      <c r="AG14" s="41"/>
      <c r="AH14" s="41" t="s">
        <v>14200</v>
      </c>
      <c r="AI14" s="41" t="s">
        <v>14200</v>
      </c>
      <c r="AJ14" s="41" t="s">
        <v>14201</v>
      </c>
      <c r="AK14" s="41"/>
      <c r="AL14" s="41"/>
      <c r="AM14" s="41" t="s">
        <v>14204</v>
      </c>
      <c r="AN14" s="41" t="s">
        <v>14204</v>
      </c>
      <c r="AO14" s="41"/>
      <c r="AP14" s="41"/>
      <c r="AQ14" s="41"/>
      <c r="AR14" s="41" t="s">
        <v>14205</v>
      </c>
      <c r="AS14" s="41"/>
      <c r="AT14" s="41" t="s">
        <v>14202</v>
      </c>
      <c r="AU14" s="41" t="s">
        <v>14202</v>
      </c>
      <c r="AV14" s="50" t="s">
        <v>14203</v>
      </c>
      <c r="AW14" s="50" t="s">
        <v>14203</v>
      </c>
      <c r="AX14" s="41"/>
      <c r="AY14" s="41"/>
      <c r="AZ14" s="111"/>
      <c r="BA14" s="41" t="s">
        <v>14208</v>
      </c>
      <c r="BB14" s="41" t="s">
        <v>14208</v>
      </c>
      <c r="BC14" s="41" t="s">
        <v>14208</v>
      </c>
      <c r="BD14" s="111"/>
      <c r="BE14" s="41"/>
      <c r="BF14" s="41"/>
      <c r="BG14" s="41"/>
      <c r="BH14" s="41" t="s">
        <v>14206</v>
      </c>
      <c r="BI14" s="41" t="s">
        <v>14206</v>
      </c>
      <c r="BJ14" s="41" t="s">
        <v>14206</v>
      </c>
      <c r="BK14" s="41" t="s">
        <v>14206</v>
      </c>
      <c r="BL14" s="41" t="s">
        <v>14207</v>
      </c>
      <c r="BM14" s="41" t="s">
        <v>14207</v>
      </c>
      <c r="BN14" s="41" t="s">
        <v>14207</v>
      </c>
      <c r="BO14" s="41"/>
      <c r="BP14" s="41"/>
      <c r="BQ14" s="41"/>
      <c r="BR14" s="41"/>
      <c r="BS14" s="41"/>
      <c r="BT14" s="41"/>
    </row>
    <row r="15" spans="2:72" s="34" customFormat="1" ht="12" customHeight="1">
      <c r="F15" s="128"/>
      <c r="G15" s="41" t="s">
        <v>14210</v>
      </c>
      <c r="H15" s="41"/>
      <c r="I15" s="133"/>
      <c r="J15" s="41" t="s">
        <v>14209</v>
      </c>
      <c r="K15" s="41"/>
      <c r="L15" s="41"/>
      <c r="M15" s="41" t="s">
        <v>14209</v>
      </c>
      <c r="N15" s="41"/>
      <c r="O15" s="41"/>
      <c r="P15" s="41"/>
      <c r="Q15" s="41"/>
      <c r="R15" s="41"/>
      <c r="S15" s="41"/>
      <c r="T15" s="41"/>
      <c r="U15" s="41"/>
      <c r="V15" s="41"/>
      <c r="W15" s="111"/>
      <c r="Y15" s="41"/>
      <c r="Z15" s="41" t="s">
        <v>14211</v>
      </c>
      <c r="AA15" s="41"/>
      <c r="AB15" s="41"/>
      <c r="AC15" s="41"/>
      <c r="AD15" s="41"/>
      <c r="AE15" s="41"/>
      <c r="AF15" s="41"/>
      <c r="AG15" s="41"/>
      <c r="AH15" s="41" t="s">
        <v>14212</v>
      </c>
      <c r="AI15" s="41" t="s">
        <v>14212</v>
      </c>
      <c r="AJ15" s="41"/>
      <c r="AK15" s="41"/>
      <c r="AL15" s="41"/>
      <c r="AM15" s="41" t="s">
        <v>14215</v>
      </c>
      <c r="AN15" s="41" t="s">
        <v>14215</v>
      </c>
      <c r="AO15" s="41"/>
      <c r="AP15" s="41"/>
      <c r="AQ15" s="41"/>
      <c r="AR15" s="41" t="s">
        <v>14215</v>
      </c>
      <c r="AS15" s="41"/>
      <c r="AT15" s="41" t="s">
        <v>14213</v>
      </c>
      <c r="AU15" s="41" t="s">
        <v>14213</v>
      </c>
      <c r="AV15" s="50" t="s">
        <v>14214</v>
      </c>
      <c r="AW15" s="50" t="s">
        <v>14214</v>
      </c>
      <c r="AX15" s="41"/>
      <c r="AY15" s="41"/>
      <c r="AZ15" s="111"/>
      <c r="BA15" s="41"/>
      <c r="BB15" s="41"/>
      <c r="BC15" s="41"/>
      <c r="BD15" s="111"/>
      <c r="BE15" s="41"/>
      <c r="BF15" s="41"/>
      <c r="BG15" s="41"/>
      <c r="BH15" s="41" t="s">
        <v>14211</v>
      </c>
      <c r="BI15" s="41" t="s">
        <v>14211</v>
      </c>
      <c r="BJ15" s="41" t="s">
        <v>14211</v>
      </c>
      <c r="BK15" s="41" t="s">
        <v>14211</v>
      </c>
      <c r="BL15" s="41" t="s">
        <v>14216</v>
      </c>
      <c r="BM15" s="41" t="s">
        <v>14216</v>
      </c>
      <c r="BN15" s="41" t="s">
        <v>14216</v>
      </c>
      <c r="BO15" s="41"/>
      <c r="BP15" s="41"/>
      <c r="BQ15" s="41"/>
      <c r="BR15" s="41"/>
      <c r="BS15" s="41"/>
      <c r="BT15" s="41"/>
    </row>
    <row r="16" spans="2:72" s="34" customFormat="1" ht="12" customHeight="1">
      <c r="F16" s="128"/>
      <c r="G16" s="41" t="s">
        <v>14218</v>
      </c>
      <c r="H16" s="41"/>
      <c r="I16" s="133"/>
      <c r="J16" s="41" t="s">
        <v>14217</v>
      </c>
      <c r="K16" s="41"/>
      <c r="L16" s="41"/>
      <c r="M16" s="41" t="s">
        <v>14217</v>
      </c>
      <c r="N16" s="41"/>
      <c r="O16" s="41"/>
      <c r="P16" s="41"/>
      <c r="Q16" s="41"/>
      <c r="R16" s="41"/>
      <c r="S16" s="41"/>
      <c r="T16" s="41"/>
      <c r="U16" s="41"/>
      <c r="V16" s="41"/>
      <c r="W16" s="111"/>
      <c r="Y16" s="41"/>
      <c r="Z16" s="41" t="s">
        <v>14219</v>
      </c>
      <c r="AA16" s="41"/>
      <c r="AB16" s="41"/>
      <c r="AC16" s="41"/>
      <c r="AD16" s="41"/>
      <c r="AE16" s="41"/>
      <c r="AF16" s="41"/>
      <c r="AG16" s="41"/>
      <c r="AH16" s="41" t="s">
        <v>14220</v>
      </c>
      <c r="AI16" s="41" t="s">
        <v>14220</v>
      </c>
      <c r="AJ16" s="41" t="s">
        <v>14220</v>
      </c>
      <c r="AK16" s="41"/>
      <c r="AL16" s="41"/>
      <c r="AM16" s="41" t="s">
        <v>14223</v>
      </c>
      <c r="AN16" s="41" t="s">
        <v>14223</v>
      </c>
      <c r="AO16" s="41"/>
      <c r="AP16" s="41"/>
      <c r="AQ16" s="41"/>
      <c r="AR16" s="41" t="s">
        <v>14221</v>
      </c>
      <c r="AS16" s="41"/>
      <c r="AT16" s="41" t="s">
        <v>14221</v>
      </c>
      <c r="AU16" s="41" t="s">
        <v>14221</v>
      </c>
      <c r="AV16" s="50" t="s">
        <v>14222</v>
      </c>
      <c r="AW16" s="50" t="s">
        <v>14222</v>
      </c>
      <c r="AX16" s="41"/>
      <c r="AY16" s="41"/>
      <c r="AZ16" s="111"/>
      <c r="BA16" s="41" t="s">
        <v>14225</v>
      </c>
      <c r="BB16" s="41" t="s">
        <v>14225</v>
      </c>
      <c r="BC16" s="134" t="s">
        <v>14225</v>
      </c>
      <c r="BD16" s="111"/>
      <c r="BE16" s="41"/>
      <c r="BF16" s="41"/>
      <c r="BG16" s="41"/>
      <c r="BH16" s="41"/>
      <c r="BI16" s="41"/>
      <c r="BJ16" s="41"/>
      <c r="BK16" s="41"/>
      <c r="BL16" s="41" t="s">
        <v>14224</v>
      </c>
      <c r="BM16" s="41" t="s">
        <v>14224</v>
      </c>
      <c r="BN16" s="41" t="s">
        <v>14224</v>
      </c>
      <c r="BO16" s="41"/>
      <c r="BP16" s="41"/>
      <c r="BQ16" s="41"/>
      <c r="BR16" s="41"/>
      <c r="BS16" s="41"/>
      <c r="BT16" s="41"/>
    </row>
    <row r="17" spans="1:72" s="34" customFormat="1" ht="12" customHeight="1">
      <c r="F17" s="128"/>
      <c r="G17" s="41" t="s">
        <v>14227</v>
      </c>
      <c r="H17" s="41"/>
      <c r="I17" s="133"/>
      <c r="J17" s="41" t="s">
        <v>14226</v>
      </c>
      <c r="K17" s="41"/>
      <c r="L17" s="41"/>
      <c r="M17" s="41" t="s">
        <v>14226</v>
      </c>
      <c r="N17" s="41"/>
      <c r="O17" s="41"/>
      <c r="P17" s="41"/>
      <c r="Q17" s="41"/>
      <c r="R17" s="41"/>
      <c r="S17" s="41"/>
      <c r="T17" s="41"/>
      <c r="U17" s="41"/>
      <c r="V17" s="41"/>
      <c r="W17" s="111"/>
      <c r="Y17" s="41"/>
      <c r="Z17" s="41" t="s">
        <v>14228</v>
      </c>
      <c r="AA17" s="41"/>
      <c r="AB17" s="41"/>
      <c r="AC17" s="41"/>
      <c r="AD17" s="41"/>
      <c r="AE17" s="41"/>
      <c r="AF17" s="41"/>
      <c r="AG17" s="41"/>
      <c r="AK17" s="41"/>
      <c r="AL17" s="41"/>
      <c r="AM17" s="41" t="s">
        <v>14230</v>
      </c>
      <c r="AN17" s="41" t="s">
        <v>14230</v>
      </c>
      <c r="AO17" s="41"/>
      <c r="AP17" s="41"/>
      <c r="AQ17" s="41"/>
      <c r="AR17" s="41" t="s">
        <v>14231</v>
      </c>
      <c r="AS17" s="41"/>
      <c r="AT17" s="41" t="s">
        <v>14229</v>
      </c>
      <c r="AU17" s="41" t="s">
        <v>14229</v>
      </c>
      <c r="AV17" s="50"/>
      <c r="AW17" s="50"/>
      <c r="AX17" s="41"/>
      <c r="AY17" s="41"/>
      <c r="AZ17" s="111"/>
      <c r="BA17" s="41" t="s">
        <v>14234</v>
      </c>
      <c r="BB17" s="41" t="s">
        <v>14234</v>
      </c>
      <c r="BC17" s="41" t="s">
        <v>14234</v>
      </c>
      <c r="BD17" s="111"/>
      <c r="BE17" s="41"/>
      <c r="BF17" s="41"/>
      <c r="BG17" s="41"/>
      <c r="BH17" s="41" t="s">
        <v>14232</v>
      </c>
      <c r="BI17" s="41" t="s">
        <v>14232</v>
      </c>
      <c r="BJ17" s="41" t="s">
        <v>14232</v>
      </c>
      <c r="BK17" s="41" t="s">
        <v>14232</v>
      </c>
      <c r="BL17" s="41" t="s">
        <v>14233</v>
      </c>
      <c r="BM17" s="41" t="s">
        <v>14233</v>
      </c>
      <c r="BN17" s="41" t="s">
        <v>14233</v>
      </c>
      <c r="BO17" s="41"/>
      <c r="BP17" s="41"/>
      <c r="BQ17" s="41"/>
      <c r="BR17" s="41"/>
      <c r="BS17" s="41"/>
      <c r="BT17" s="41"/>
    </row>
    <row r="18" spans="1:72" s="34" customFormat="1" ht="12" customHeight="1">
      <c r="F18" s="128"/>
      <c r="G18" s="41" t="s">
        <v>14236</v>
      </c>
      <c r="H18" s="41"/>
      <c r="I18" s="133"/>
      <c r="J18" s="41" t="s">
        <v>14235</v>
      </c>
      <c r="K18" s="41"/>
      <c r="L18" s="41"/>
      <c r="M18" s="41" t="s">
        <v>14235</v>
      </c>
      <c r="N18" s="41"/>
      <c r="O18" s="41"/>
      <c r="P18" s="41"/>
      <c r="Q18" s="41"/>
      <c r="R18" s="41"/>
      <c r="S18" s="41"/>
      <c r="T18" s="41"/>
      <c r="U18" s="41"/>
      <c r="V18" s="41"/>
      <c r="W18" s="111"/>
      <c r="Y18" s="41"/>
      <c r="Z18" s="41" t="s">
        <v>14237</v>
      </c>
      <c r="AA18" s="41"/>
      <c r="AB18" s="41"/>
      <c r="AC18" s="41"/>
      <c r="AD18" s="41"/>
      <c r="AE18" s="41"/>
      <c r="AF18" s="41"/>
      <c r="AG18" s="41"/>
      <c r="AH18" s="41"/>
      <c r="AI18" s="41"/>
      <c r="AJ18" s="41"/>
      <c r="AK18" s="41"/>
      <c r="AL18" s="41" t="s">
        <v>14238</v>
      </c>
      <c r="AM18" s="41" t="s">
        <v>14239</v>
      </c>
      <c r="AN18" s="41" t="s">
        <v>14239</v>
      </c>
      <c r="AO18" s="41"/>
      <c r="AP18" s="41"/>
      <c r="AQ18" s="41"/>
      <c r="AR18" s="41" t="s">
        <v>14240</v>
      </c>
      <c r="AS18" s="41" t="s">
        <v>14238</v>
      </c>
      <c r="AT18" s="41" t="s">
        <v>14238</v>
      </c>
      <c r="AU18" s="41" t="s">
        <v>14238</v>
      </c>
      <c r="AV18" s="50"/>
      <c r="AW18" s="50"/>
      <c r="AX18" s="41"/>
      <c r="AY18" s="41"/>
      <c r="AZ18" s="111"/>
      <c r="BA18" s="41" t="s">
        <v>14242</v>
      </c>
      <c r="BB18" s="41" t="s">
        <v>14242</v>
      </c>
      <c r="BC18" s="41" t="s">
        <v>14242</v>
      </c>
      <c r="BD18" s="111"/>
      <c r="BE18" s="41"/>
      <c r="BF18" s="41"/>
      <c r="BG18" s="41"/>
      <c r="BH18" s="134"/>
      <c r="BI18" s="134"/>
      <c r="BJ18" s="134"/>
      <c r="BK18" s="134"/>
      <c r="BL18" s="41" t="s">
        <v>14241</v>
      </c>
      <c r="BM18" s="41" t="s">
        <v>14241</v>
      </c>
      <c r="BN18" s="41" t="s">
        <v>14241</v>
      </c>
      <c r="BO18" s="41"/>
      <c r="BP18" s="41"/>
      <c r="BQ18" s="41"/>
      <c r="BR18" s="41"/>
      <c r="BS18" s="41"/>
      <c r="BT18" s="41"/>
    </row>
    <row r="19" spans="1:72" s="34" customFormat="1" ht="12" customHeight="1">
      <c r="F19" s="128"/>
      <c r="G19" s="41" t="s">
        <v>14243</v>
      </c>
      <c r="H19" s="41"/>
      <c r="I19" s="133"/>
      <c r="J19" s="41"/>
      <c r="K19" s="41"/>
      <c r="L19" s="41"/>
      <c r="M19" s="41"/>
      <c r="N19" s="41"/>
      <c r="O19" s="41"/>
      <c r="P19" s="41"/>
      <c r="Q19" s="41"/>
      <c r="R19" s="41"/>
      <c r="S19" s="41"/>
      <c r="T19" s="41"/>
      <c r="U19" s="41"/>
      <c r="V19" s="41"/>
      <c r="W19" s="111"/>
      <c r="Y19" s="41"/>
      <c r="Z19" s="41"/>
      <c r="AA19" s="41"/>
      <c r="AB19" s="41"/>
      <c r="AC19" s="41"/>
      <c r="AD19" s="41"/>
      <c r="AE19" s="41"/>
      <c r="AF19" s="41"/>
      <c r="AG19" s="41"/>
      <c r="AH19" s="41"/>
      <c r="AI19" s="41"/>
      <c r="AJ19" s="41"/>
      <c r="AK19" s="41"/>
      <c r="AL19" s="41"/>
      <c r="AM19" s="41" t="s">
        <v>14245</v>
      </c>
      <c r="AN19" s="41" t="s">
        <v>14245</v>
      </c>
      <c r="AO19" s="41"/>
      <c r="AP19" s="41"/>
      <c r="AQ19" s="41"/>
      <c r="AR19" s="41"/>
      <c r="AS19" s="41"/>
      <c r="AT19" s="41" t="s">
        <v>14244</v>
      </c>
      <c r="AU19" s="41" t="s">
        <v>14244</v>
      </c>
      <c r="AV19" s="50"/>
      <c r="AW19" s="50"/>
      <c r="AX19" s="41"/>
      <c r="AY19" s="41"/>
      <c r="AZ19" s="111"/>
      <c r="BA19" s="41" t="s">
        <v>14248</v>
      </c>
      <c r="BB19" s="41" t="s">
        <v>14248</v>
      </c>
      <c r="BC19" s="41" t="s">
        <v>14248</v>
      </c>
      <c r="BD19" s="111"/>
      <c r="BE19" s="41"/>
      <c r="BF19" s="41"/>
      <c r="BG19" s="41"/>
      <c r="BH19" s="41" t="s">
        <v>14246</v>
      </c>
      <c r="BI19" s="41" t="s">
        <v>14246</v>
      </c>
      <c r="BJ19" s="41" t="s">
        <v>14246</v>
      </c>
      <c r="BK19" s="41" t="s">
        <v>14246</v>
      </c>
      <c r="BL19" s="41" t="s">
        <v>14247</v>
      </c>
      <c r="BM19" s="41" t="s">
        <v>14247</v>
      </c>
      <c r="BN19" s="41" t="s">
        <v>14247</v>
      </c>
      <c r="BO19" s="41"/>
      <c r="BP19" s="41"/>
      <c r="BQ19" s="41"/>
      <c r="BR19" s="41"/>
      <c r="BS19" s="41"/>
      <c r="BT19" s="41"/>
    </row>
    <row r="20" spans="1:72" s="34" customFormat="1" ht="12" customHeight="1">
      <c r="F20" s="128"/>
      <c r="G20" s="41"/>
      <c r="H20" s="41" t="s">
        <v>14250</v>
      </c>
      <c r="I20" s="133"/>
      <c r="J20" s="41"/>
      <c r="K20" s="41"/>
      <c r="L20" s="41"/>
      <c r="M20" s="41"/>
      <c r="N20" s="41"/>
      <c r="O20" s="41"/>
      <c r="P20" s="41"/>
      <c r="Q20" s="41"/>
      <c r="R20" s="41"/>
      <c r="S20" s="41" t="s">
        <v>14250</v>
      </c>
      <c r="T20" s="41"/>
      <c r="U20" s="41" t="s">
        <v>14250</v>
      </c>
      <c r="V20" s="41"/>
      <c r="W20" s="111"/>
      <c r="Y20" s="41" t="s">
        <v>14250</v>
      </c>
      <c r="Z20" s="41"/>
      <c r="AA20" s="41"/>
      <c r="AB20" s="41" t="s">
        <v>14250</v>
      </c>
      <c r="AC20" s="41"/>
      <c r="AD20" s="41"/>
      <c r="AE20" s="41"/>
      <c r="AF20" s="41"/>
      <c r="AG20" s="41"/>
      <c r="AH20" s="41"/>
      <c r="AI20" s="41"/>
      <c r="AJ20" s="41"/>
      <c r="AK20" s="41" t="s">
        <v>14250</v>
      </c>
      <c r="AL20" s="41"/>
      <c r="AO20" s="41"/>
      <c r="AP20" s="41"/>
      <c r="AQ20" s="41"/>
      <c r="AR20" s="41"/>
      <c r="AS20" s="41"/>
      <c r="AT20" s="41"/>
      <c r="AU20" s="41"/>
      <c r="AV20" s="50" t="s">
        <v>14250</v>
      </c>
      <c r="AW20" s="50" t="s">
        <v>14250</v>
      </c>
      <c r="AX20" s="41" t="s">
        <v>14250</v>
      </c>
      <c r="AY20" s="41"/>
      <c r="AZ20" s="111"/>
      <c r="BA20" s="41" t="s">
        <v>14252</v>
      </c>
      <c r="BB20" s="41" t="s">
        <v>14252</v>
      </c>
      <c r="BC20" s="41" t="s">
        <v>14252</v>
      </c>
      <c r="BD20" s="111"/>
      <c r="BE20" s="41"/>
      <c r="BF20" s="41"/>
      <c r="BG20" s="41"/>
      <c r="BH20" s="41"/>
      <c r="BI20" s="41"/>
      <c r="BJ20" s="41"/>
      <c r="BK20" s="41"/>
      <c r="BL20" s="41" t="s">
        <v>14251</v>
      </c>
      <c r="BM20" s="41" t="s">
        <v>14251</v>
      </c>
      <c r="BN20" s="41" t="s">
        <v>14251</v>
      </c>
      <c r="BO20" s="41"/>
      <c r="BP20" s="41"/>
      <c r="BQ20" s="41"/>
      <c r="BR20" s="41"/>
      <c r="BS20" s="41"/>
      <c r="BT20" s="41"/>
    </row>
    <row r="21" spans="1:72" s="34" customFormat="1" ht="12" customHeight="1">
      <c r="F21" s="128"/>
      <c r="G21" s="41"/>
      <c r="H21" s="41"/>
      <c r="I21" s="133"/>
      <c r="J21" s="41"/>
      <c r="K21" s="41"/>
      <c r="L21" s="41"/>
      <c r="M21" s="41"/>
      <c r="N21" s="41"/>
      <c r="O21" s="41"/>
      <c r="P21" s="41"/>
      <c r="Q21" s="41"/>
      <c r="R21" s="41"/>
      <c r="S21" s="41"/>
      <c r="T21" s="41"/>
      <c r="U21" s="41"/>
      <c r="V21" s="41"/>
      <c r="W21" s="111"/>
      <c r="Y21" s="41"/>
      <c r="Z21" s="41"/>
      <c r="AA21" s="41"/>
      <c r="AB21" s="41"/>
      <c r="AC21" s="41"/>
      <c r="AD21" s="41"/>
      <c r="AE21" s="41"/>
      <c r="AF21" s="41"/>
      <c r="AG21" s="41"/>
      <c r="AH21" s="41"/>
      <c r="AI21" s="41"/>
      <c r="AJ21" s="41"/>
      <c r="AK21" s="41"/>
      <c r="AL21" s="41"/>
      <c r="AO21" s="41"/>
      <c r="AP21" s="41"/>
      <c r="AQ21" s="41"/>
      <c r="AR21" s="41"/>
      <c r="AS21" s="41"/>
      <c r="AT21" s="41"/>
      <c r="AU21" s="41"/>
      <c r="AV21" s="41"/>
      <c r="AW21" s="41"/>
      <c r="AX21" s="41"/>
      <c r="AY21" s="41"/>
      <c r="AZ21" s="111"/>
      <c r="BA21" s="134" t="s">
        <v>14253</v>
      </c>
      <c r="BB21" s="134" t="s">
        <v>14253</v>
      </c>
      <c r="BC21" s="134" t="s">
        <v>14253</v>
      </c>
      <c r="BD21" s="111"/>
      <c r="BE21" s="41"/>
      <c r="BF21" s="41"/>
      <c r="BG21" s="41"/>
      <c r="BH21" s="41"/>
      <c r="BI21" s="41"/>
      <c r="BJ21" s="41"/>
      <c r="BK21" s="41"/>
      <c r="BL21" s="41"/>
      <c r="BM21" s="41"/>
      <c r="BN21" s="41"/>
      <c r="BO21" s="41"/>
      <c r="BP21" s="41"/>
      <c r="BQ21" s="41"/>
      <c r="BR21" s="41"/>
      <c r="BS21" s="41"/>
      <c r="BT21" s="41"/>
    </row>
    <row r="22" spans="1:72" s="34" customFormat="1" ht="12" customHeight="1" thickBot="1">
      <c r="F22" s="128"/>
      <c r="G22" s="41" t="s">
        <v>14254</v>
      </c>
      <c r="H22" s="41" t="s">
        <v>14254</v>
      </c>
      <c r="I22" s="133"/>
      <c r="J22" s="41" t="s">
        <v>14254</v>
      </c>
      <c r="K22" s="41"/>
      <c r="L22" s="41"/>
      <c r="M22" s="41" t="s">
        <v>14254</v>
      </c>
      <c r="N22" s="41" t="s">
        <v>14254</v>
      </c>
      <c r="O22" s="41" t="s">
        <v>14254</v>
      </c>
      <c r="P22" s="135" t="s">
        <v>14254</v>
      </c>
      <c r="Q22" s="41" t="s">
        <v>14254</v>
      </c>
      <c r="R22" s="41" t="s">
        <v>14254</v>
      </c>
      <c r="S22" s="41" t="s">
        <v>14254</v>
      </c>
      <c r="T22" s="41" t="s">
        <v>14254</v>
      </c>
      <c r="U22" s="135" t="s">
        <v>14254</v>
      </c>
      <c r="V22" s="41" t="s">
        <v>14254</v>
      </c>
      <c r="W22" s="111"/>
      <c r="X22" s="60" t="s">
        <v>14254</v>
      </c>
      <c r="Y22" s="41" t="s">
        <v>14254</v>
      </c>
      <c r="Z22" s="41" t="s">
        <v>14254</v>
      </c>
      <c r="AA22" s="41" t="s">
        <v>14254</v>
      </c>
      <c r="AB22" s="41" t="s">
        <v>14254</v>
      </c>
      <c r="AC22" s="41" t="s">
        <v>14254</v>
      </c>
      <c r="AD22" s="41" t="s">
        <v>14254</v>
      </c>
      <c r="AE22" s="41" t="s">
        <v>14254</v>
      </c>
      <c r="AF22" s="41" t="s">
        <v>14254</v>
      </c>
      <c r="AG22" s="41" t="s">
        <v>14254</v>
      </c>
      <c r="AH22" s="41" t="s">
        <v>14254</v>
      </c>
      <c r="AI22" s="41" t="s">
        <v>14254</v>
      </c>
      <c r="AJ22" s="41" t="s">
        <v>14254</v>
      </c>
      <c r="AK22" s="41" t="s">
        <v>14254</v>
      </c>
      <c r="AL22" s="41" t="s">
        <v>14254</v>
      </c>
      <c r="AM22" s="41" t="s">
        <v>14254</v>
      </c>
      <c r="AN22" s="41" t="s">
        <v>14254</v>
      </c>
      <c r="AO22" s="41" t="s">
        <v>14254</v>
      </c>
      <c r="AP22" s="41" t="s">
        <v>14254</v>
      </c>
      <c r="AQ22" s="41" t="s">
        <v>14254</v>
      </c>
      <c r="AR22" s="41" t="s">
        <v>14254</v>
      </c>
      <c r="AS22" s="41" t="s">
        <v>14254</v>
      </c>
      <c r="AT22" s="41" t="s">
        <v>14254</v>
      </c>
      <c r="AU22" s="41" t="s">
        <v>14254</v>
      </c>
      <c r="AV22" s="41" t="s">
        <v>14254</v>
      </c>
      <c r="AW22" s="41" t="s">
        <v>14254</v>
      </c>
      <c r="AX22" s="41" t="s">
        <v>14254</v>
      </c>
      <c r="AY22" s="41" t="s">
        <v>14254</v>
      </c>
      <c r="AZ22" s="111"/>
      <c r="BA22" s="41" t="s">
        <v>14254</v>
      </c>
      <c r="BB22" s="41" t="s">
        <v>14254</v>
      </c>
      <c r="BC22" s="41" t="s">
        <v>14254</v>
      </c>
      <c r="BD22" s="111"/>
      <c r="BE22" s="41" t="s">
        <v>14254</v>
      </c>
      <c r="BF22" s="41" t="s">
        <v>14254</v>
      </c>
      <c r="BG22" s="41" t="s">
        <v>14254</v>
      </c>
      <c r="BH22" s="41" t="s">
        <v>14254</v>
      </c>
      <c r="BI22" s="41" t="s">
        <v>14254</v>
      </c>
      <c r="BJ22" s="41" t="s">
        <v>14254</v>
      </c>
      <c r="BK22" s="41"/>
      <c r="BL22" s="41" t="s">
        <v>14254</v>
      </c>
      <c r="BM22" s="41" t="s">
        <v>14254</v>
      </c>
      <c r="BN22" s="41" t="s">
        <v>14254</v>
      </c>
      <c r="BO22" s="41" t="s">
        <v>14254</v>
      </c>
      <c r="BP22" s="41" t="s">
        <v>14254</v>
      </c>
      <c r="BQ22" s="41" t="s">
        <v>14254</v>
      </c>
      <c r="BR22" s="41" t="s">
        <v>14254</v>
      </c>
      <c r="BS22" s="41" t="s">
        <v>14254</v>
      </c>
      <c r="BT22" s="41" t="s">
        <v>14254</v>
      </c>
    </row>
    <row r="23" spans="1:72" s="34" customFormat="1" ht="15.95" thickBot="1">
      <c r="A23" s="69" t="s">
        <v>21</v>
      </c>
      <c r="B23" s="69" t="s">
        <v>17</v>
      </c>
      <c r="C23" s="69" t="s">
        <v>19</v>
      </c>
      <c r="D23" s="69" t="s">
        <v>13639</v>
      </c>
      <c r="E23" s="69" t="s">
        <v>20</v>
      </c>
      <c r="F23" s="128">
        <v>0</v>
      </c>
      <c r="G23" s="38" t="s">
        <v>14072</v>
      </c>
      <c r="H23" s="38" t="s">
        <v>14260</v>
      </c>
      <c r="I23" s="136"/>
      <c r="J23" s="37" t="s">
        <v>14255</v>
      </c>
      <c r="K23" s="38" t="s">
        <v>14256</v>
      </c>
      <c r="L23" s="38" t="s">
        <v>14257</v>
      </c>
      <c r="M23" s="38" t="s">
        <v>14258</v>
      </c>
      <c r="N23" s="38" t="s">
        <v>14268</v>
      </c>
      <c r="O23" s="38" t="s">
        <v>14271</v>
      </c>
      <c r="P23" s="58" t="s">
        <v>14264</v>
      </c>
      <c r="Q23" s="38" t="s">
        <v>14266</v>
      </c>
      <c r="R23" s="38" t="s">
        <v>14267</v>
      </c>
      <c r="S23" s="38" t="s">
        <v>14265</v>
      </c>
      <c r="T23" s="38" t="s">
        <v>14262</v>
      </c>
      <c r="U23" s="59" t="s">
        <v>14263</v>
      </c>
      <c r="V23" s="38" t="s">
        <v>14272</v>
      </c>
      <c r="W23" s="111"/>
      <c r="X23" s="38" t="s">
        <v>14513</v>
      </c>
      <c r="Y23" s="38" t="s">
        <v>14270</v>
      </c>
      <c r="Z23" s="38" t="s">
        <v>14279</v>
      </c>
      <c r="AA23" s="38" t="s">
        <v>14273</v>
      </c>
      <c r="AB23" s="38" t="s">
        <v>14275</v>
      </c>
      <c r="AC23" s="38" t="s">
        <v>14277</v>
      </c>
      <c r="AD23" s="38" t="s">
        <v>14274</v>
      </c>
      <c r="AE23" s="38" t="s">
        <v>14276</v>
      </c>
      <c r="AF23" s="38" t="s">
        <v>14281</v>
      </c>
      <c r="AG23" s="38" t="s">
        <v>14282</v>
      </c>
      <c r="AH23" s="38" t="s">
        <v>14283</v>
      </c>
      <c r="AI23" s="38" t="s">
        <v>14284</v>
      </c>
      <c r="AJ23" s="38" t="s">
        <v>14285</v>
      </c>
      <c r="AK23" s="38" t="s">
        <v>14269</v>
      </c>
      <c r="AL23" s="38" t="s">
        <v>14281</v>
      </c>
      <c r="AM23" s="38" t="s">
        <v>14288</v>
      </c>
      <c r="AN23" s="38" t="s">
        <v>14289</v>
      </c>
      <c r="AO23" s="40" t="s">
        <v>14280</v>
      </c>
      <c r="AP23" s="38" t="s">
        <v>14287</v>
      </c>
      <c r="AQ23" s="38" t="s">
        <v>14286</v>
      </c>
      <c r="AR23" s="38" t="s">
        <v>14291</v>
      </c>
      <c r="AS23" s="38" t="s">
        <v>14281</v>
      </c>
      <c r="AT23" s="38" t="s">
        <v>14288</v>
      </c>
      <c r="AU23" s="38" t="s">
        <v>14289</v>
      </c>
      <c r="AV23" s="38" t="s">
        <v>14288</v>
      </c>
      <c r="AW23" s="38" t="s">
        <v>14289</v>
      </c>
      <c r="AX23" s="38" t="s">
        <v>14290</v>
      </c>
      <c r="AY23" s="38" t="s">
        <v>14278</v>
      </c>
      <c r="AZ23" s="111"/>
      <c r="BA23" s="38" t="s">
        <v>14302</v>
      </c>
      <c r="BB23" s="38" t="s">
        <v>14303</v>
      </c>
      <c r="BC23" s="46" t="s">
        <v>14304</v>
      </c>
      <c r="BD23" s="111"/>
      <c r="BE23" s="38" t="s">
        <v>14299</v>
      </c>
      <c r="BF23" s="38" t="s">
        <v>14300</v>
      </c>
      <c r="BG23" s="38" t="s">
        <v>14301</v>
      </c>
      <c r="BH23" s="38" t="s">
        <v>14292</v>
      </c>
      <c r="BI23" s="37" t="s">
        <v>14293</v>
      </c>
      <c r="BJ23" s="38" t="s">
        <v>14294</v>
      </c>
      <c r="BK23" s="38" t="s">
        <v>14295</v>
      </c>
      <c r="BL23" s="38" t="s">
        <v>14296</v>
      </c>
      <c r="BM23" s="38" t="s">
        <v>14297</v>
      </c>
      <c r="BN23" s="38" t="s">
        <v>14298</v>
      </c>
      <c r="BO23" s="38" t="s">
        <v>14305</v>
      </c>
      <c r="BP23" s="38" t="s">
        <v>14306</v>
      </c>
      <c r="BQ23" s="38" t="s">
        <v>14307</v>
      </c>
      <c r="BR23" s="38" t="s">
        <v>14308</v>
      </c>
      <c r="BS23" s="38" t="s">
        <v>14309</v>
      </c>
      <c r="BT23" s="38" t="s">
        <v>14310</v>
      </c>
    </row>
    <row r="24" spans="1:72">
      <c r="A24">
        <v>1983</v>
      </c>
      <c r="B24" t="s">
        <v>872</v>
      </c>
      <c r="C24" t="s">
        <v>1147</v>
      </c>
      <c r="D24" t="s">
        <v>1148</v>
      </c>
      <c r="E24" t="s">
        <v>14944</v>
      </c>
      <c r="F24" s="137">
        <v>0</v>
      </c>
      <c r="G24" t="s">
        <v>14155</v>
      </c>
      <c r="H24" t="s">
        <v>14250</v>
      </c>
      <c r="J24" t="s">
        <v>14085</v>
      </c>
      <c r="K24">
        <v>6</v>
      </c>
      <c r="M24" t="s">
        <v>14085</v>
      </c>
      <c r="N24" t="s">
        <v>14137</v>
      </c>
      <c r="O24" t="s">
        <v>14091</v>
      </c>
      <c r="P24" t="s">
        <v>14090</v>
      </c>
      <c r="Q24" t="s">
        <v>14090</v>
      </c>
      <c r="R24" t="s">
        <v>14090</v>
      </c>
      <c r="S24" t="s">
        <v>14090</v>
      </c>
      <c r="T24" t="s">
        <v>14088</v>
      </c>
      <c r="U24" t="s">
        <v>14156</v>
      </c>
      <c r="V24" t="s">
        <v>14093</v>
      </c>
      <c r="X24" t="s">
        <v>14110</v>
      </c>
      <c r="Y24" t="s">
        <v>14092</v>
      </c>
      <c r="Z24" t="s">
        <v>14211</v>
      </c>
      <c r="AA24" t="s">
        <v>14094</v>
      </c>
      <c r="AB24" t="s">
        <v>14118</v>
      </c>
      <c r="AC24" t="s">
        <v>14141</v>
      </c>
      <c r="AD24" t="s">
        <v>14110</v>
      </c>
      <c r="AE24" t="s">
        <v>14141</v>
      </c>
      <c r="AF24" s="78" t="s">
        <v>14122</v>
      </c>
      <c r="AG24" t="s">
        <v>14123</v>
      </c>
      <c r="AH24" t="s">
        <v>14099</v>
      </c>
      <c r="AI24" t="s">
        <v>14162</v>
      </c>
      <c r="AJ24" t="s">
        <v>14099</v>
      </c>
      <c r="AK24" t="s">
        <v>14087</v>
      </c>
      <c r="AL24" t="s">
        <v>14122</v>
      </c>
      <c r="AM24" t="s">
        <v>14102</v>
      </c>
      <c r="AN24" t="s">
        <v>14127</v>
      </c>
      <c r="AO24" t="s">
        <v>14097</v>
      </c>
      <c r="AP24" t="s">
        <v>14110</v>
      </c>
      <c r="AQ24" t="s">
        <v>14110</v>
      </c>
      <c r="AR24" t="s">
        <v>14103</v>
      </c>
      <c r="AS24" t="s">
        <v>14098</v>
      </c>
      <c r="AT24" t="s">
        <v>14100</v>
      </c>
      <c r="AU24" t="s">
        <v>14100</v>
      </c>
      <c r="AV24" t="s">
        <v>14250</v>
      </c>
      <c r="AW24" t="s">
        <v>14250</v>
      </c>
      <c r="AX24" t="s">
        <v>14250</v>
      </c>
      <c r="AY24" t="s">
        <v>14093</v>
      </c>
      <c r="BA24" t="s">
        <v>14242</v>
      </c>
      <c r="BB24" t="s">
        <v>14248</v>
      </c>
      <c r="BC24" t="s">
        <v>14248</v>
      </c>
      <c r="BE24" t="s">
        <v>14106</v>
      </c>
      <c r="BF24" t="s">
        <v>14195</v>
      </c>
      <c r="BG24" t="s">
        <v>14195</v>
      </c>
      <c r="BH24" t="s">
        <v>14150</v>
      </c>
      <c r="BI24" t="s">
        <v>14211</v>
      </c>
      <c r="BJ24" t="s">
        <v>14211</v>
      </c>
      <c r="BK24" t="s">
        <v>14211</v>
      </c>
      <c r="BL24" t="s">
        <v>14156</v>
      </c>
      <c r="BM24" t="s">
        <v>14156</v>
      </c>
      <c r="BN24" t="s">
        <v>14156</v>
      </c>
      <c r="BO24" t="s">
        <v>14110</v>
      </c>
      <c r="BP24" t="s">
        <v>14110</v>
      </c>
      <c r="BQ24" t="s">
        <v>14110</v>
      </c>
      <c r="BR24" t="s">
        <v>14110</v>
      </c>
      <c r="BS24" t="s">
        <v>14110</v>
      </c>
      <c r="BT24" t="s">
        <v>14110</v>
      </c>
    </row>
    <row r="25" spans="1:72">
      <c r="A25">
        <v>1988</v>
      </c>
      <c r="B25" t="s">
        <v>1262</v>
      </c>
      <c r="C25" t="s">
        <v>1263</v>
      </c>
      <c r="D25" t="s">
        <v>675</v>
      </c>
      <c r="E25" t="s">
        <v>13654</v>
      </c>
      <c r="F25" s="137">
        <v>0</v>
      </c>
      <c r="G25" t="s">
        <v>14109</v>
      </c>
      <c r="H25" t="s">
        <v>14110</v>
      </c>
      <c r="J25" t="s">
        <v>14085</v>
      </c>
      <c r="K25">
        <v>10</v>
      </c>
      <c r="L25">
        <v>11</v>
      </c>
      <c r="M25" t="s">
        <v>14209</v>
      </c>
      <c r="N25" t="s">
        <v>14091</v>
      </c>
      <c r="O25" t="s">
        <v>14116</v>
      </c>
      <c r="P25" t="s">
        <v>14090</v>
      </c>
      <c r="Q25" t="s">
        <v>14090</v>
      </c>
      <c r="R25" t="s">
        <v>14090</v>
      </c>
      <c r="S25" t="s">
        <v>14250</v>
      </c>
      <c r="T25" t="s">
        <v>14111</v>
      </c>
      <c r="U25" t="s">
        <v>14156</v>
      </c>
      <c r="V25" t="s">
        <v>14093</v>
      </c>
      <c r="X25" t="s">
        <v>14110</v>
      </c>
      <c r="Y25" t="s">
        <v>14092</v>
      </c>
      <c r="Z25" t="s">
        <v>14211</v>
      </c>
      <c r="AA25" t="s">
        <v>14116</v>
      </c>
      <c r="AB25" t="s">
        <v>14118</v>
      </c>
      <c r="AC25" t="s">
        <v>14141</v>
      </c>
      <c r="AD25" t="s">
        <v>14110</v>
      </c>
      <c r="AE25" t="s">
        <v>14141</v>
      </c>
      <c r="AF25" s="79" t="s">
        <v>14098</v>
      </c>
      <c r="AG25" t="s">
        <v>14123</v>
      </c>
      <c r="AH25" t="s">
        <v>14177</v>
      </c>
      <c r="AI25" t="s">
        <v>14177</v>
      </c>
      <c r="AJ25" t="s">
        <v>14099</v>
      </c>
      <c r="AK25" t="s">
        <v>14087</v>
      </c>
      <c r="AL25" t="s">
        <v>14238</v>
      </c>
      <c r="AM25" t="s">
        <v>14215</v>
      </c>
      <c r="AN25" t="s">
        <v>14215</v>
      </c>
      <c r="AO25" t="s">
        <v>14121</v>
      </c>
      <c r="AP25" t="s">
        <v>14110</v>
      </c>
      <c r="AQ25" t="s">
        <v>14110</v>
      </c>
      <c r="AR25" t="s">
        <v>14103</v>
      </c>
      <c r="AS25" t="s">
        <v>14098</v>
      </c>
      <c r="AT25" t="s">
        <v>14229</v>
      </c>
      <c r="AU25" t="s">
        <v>14229</v>
      </c>
      <c r="AV25" t="s">
        <v>14190</v>
      </c>
      <c r="AW25" t="s">
        <v>14190</v>
      </c>
      <c r="AX25" t="s">
        <v>14087</v>
      </c>
      <c r="AY25" t="s">
        <v>14093</v>
      </c>
      <c r="BA25" t="s">
        <v>14252</v>
      </c>
      <c r="BB25" t="s">
        <v>14248</v>
      </c>
      <c r="BC25" t="s">
        <v>14248</v>
      </c>
      <c r="BE25" t="s">
        <v>14131</v>
      </c>
      <c r="BF25" t="s">
        <v>14195</v>
      </c>
      <c r="BG25" t="s">
        <v>14195</v>
      </c>
      <c r="BH25" t="s">
        <v>14193</v>
      </c>
      <c r="BI25" t="s">
        <v>14211</v>
      </c>
      <c r="BJ25" t="s">
        <v>14211</v>
      </c>
      <c r="BK25" t="s">
        <v>14211</v>
      </c>
      <c r="BL25" t="s">
        <v>14130</v>
      </c>
      <c r="BM25" t="s">
        <v>14156</v>
      </c>
      <c r="BN25" t="s">
        <v>14156</v>
      </c>
      <c r="BO25" t="s">
        <v>14110</v>
      </c>
      <c r="BP25" t="s">
        <v>14110</v>
      </c>
      <c r="BQ25" t="s">
        <v>14110</v>
      </c>
      <c r="BR25" t="s">
        <v>14110</v>
      </c>
      <c r="BS25" t="s">
        <v>14110</v>
      </c>
      <c r="BT25" t="s">
        <v>14110</v>
      </c>
    </row>
    <row r="26" spans="1:72">
      <c r="G26" t="s">
        <v>14109</v>
      </c>
      <c r="H26" t="s">
        <v>14110</v>
      </c>
      <c r="J26" t="s">
        <v>14108</v>
      </c>
      <c r="K26">
        <v>7</v>
      </c>
      <c r="L26">
        <v>8</v>
      </c>
      <c r="M26" t="s">
        <v>14154</v>
      </c>
      <c r="N26" t="s">
        <v>14091</v>
      </c>
      <c r="O26" t="s">
        <v>14116</v>
      </c>
      <c r="P26" t="s">
        <v>14090</v>
      </c>
      <c r="Q26" t="s">
        <v>14090</v>
      </c>
      <c r="R26" t="s">
        <v>14090</v>
      </c>
      <c r="S26" t="s">
        <v>14250</v>
      </c>
      <c r="T26" t="s">
        <v>14111</v>
      </c>
      <c r="U26" t="s">
        <v>14156</v>
      </c>
      <c r="V26" t="s">
        <v>14093</v>
      </c>
      <c r="X26" t="s">
        <v>14110</v>
      </c>
      <c r="Y26" t="s">
        <v>14092</v>
      </c>
      <c r="Z26" t="s">
        <v>14211</v>
      </c>
      <c r="AA26" t="s">
        <v>14116</v>
      </c>
      <c r="AB26" t="s">
        <v>14118</v>
      </c>
      <c r="AC26" t="s">
        <v>14141</v>
      </c>
      <c r="AD26" t="s">
        <v>14110</v>
      </c>
      <c r="AE26" t="s">
        <v>14141</v>
      </c>
      <c r="AF26" s="79" t="s">
        <v>14098</v>
      </c>
      <c r="AG26" t="s">
        <v>14123</v>
      </c>
      <c r="AH26" t="s">
        <v>14177</v>
      </c>
      <c r="AI26" t="s">
        <v>14177</v>
      </c>
      <c r="AJ26" t="s">
        <v>14099</v>
      </c>
      <c r="AK26" t="s">
        <v>14087</v>
      </c>
      <c r="AL26" t="s">
        <v>14238</v>
      </c>
      <c r="AM26" t="s">
        <v>14215</v>
      </c>
      <c r="AN26" t="s">
        <v>14215</v>
      </c>
      <c r="AO26" t="s">
        <v>14121</v>
      </c>
      <c r="AP26" t="s">
        <v>14110</v>
      </c>
      <c r="AQ26" t="s">
        <v>14110</v>
      </c>
      <c r="AR26" t="s">
        <v>14103</v>
      </c>
      <c r="AS26" t="s">
        <v>14098</v>
      </c>
      <c r="AT26" t="s">
        <v>14229</v>
      </c>
      <c r="AU26" t="s">
        <v>14229</v>
      </c>
      <c r="AV26" t="s">
        <v>14190</v>
      </c>
      <c r="AW26" t="s">
        <v>14190</v>
      </c>
      <c r="AX26" t="s">
        <v>14110</v>
      </c>
      <c r="AY26" t="s">
        <v>14093</v>
      </c>
      <c r="BA26" t="s">
        <v>14252</v>
      </c>
      <c r="BB26" t="s">
        <v>14248</v>
      </c>
      <c r="BC26" t="s">
        <v>14248</v>
      </c>
      <c r="BE26" t="s">
        <v>14131</v>
      </c>
      <c r="BF26" t="s">
        <v>14195</v>
      </c>
      <c r="BG26" t="s">
        <v>14195</v>
      </c>
      <c r="BH26" t="s">
        <v>14193</v>
      </c>
      <c r="BI26" t="s">
        <v>14211</v>
      </c>
      <c r="BJ26" t="s">
        <v>14211</v>
      </c>
      <c r="BK26" t="s">
        <v>14211</v>
      </c>
      <c r="BL26" t="s">
        <v>14130</v>
      </c>
      <c r="BM26" t="s">
        <v>14156</v>
      </c>
      <c r="BN26" t="s">
        <v>14156</v>
      </c>
      <c r="BO26" t="s">
        <v>14110</v>
      </c>
      <c r="BP26" t="s">
        <v>14110</v>
      </c>
      <c r="BQ26" t="s">
        <v>14110</v>
      </c>
      <c r="BR26" t="s">
        <v>14110</v>
      </c>
      <c r="BS26" t="s">
        <v>14110</v>
      </c>
      <c r="BT26" t="s">
        <v>14110</v>
      </c>
    </row>
    <row r="27" spans="1:72">
      <c r="A27">
        <v>1996</v>
      </c>
      <c r="B27" t="s">
        <v>517</v>
      </c>
      <c r="C27" t="s">
        <v>518</v>
      </c>
      <c r="D27" t="s">
        <v>639</v>
      </c>
      <c r="E27" t="s">
        <v>13655</v>
      </c>
      <c r="F27" s="137">
        <v>0</v>
      </c>
      <c r="G27" t="s">
        <v>14109</v>
      </c>
      <c r="H27" t="s">
        <v>14110</v>
      </c>
      <c r="J27" t="s">
        <v>14085</v>
      </c>
      <c r="K27">
        <v>23</v>
      </c>
      <c r="M27" t="s">
        <v>14085</v>
      </c>
      <c r="N27" t="s">
        <v>14091</v>
      </c>
      <c r="O27" t="s">
        <v>14091</v>
      </c>
      <c r="P27" t="s">
        <v>14113</v>
      </c>
      <c r="Q27" t="s">
        <v>14113</v>
      </c>
      <c r="R27" t="s">
        <v>14113</v>
      </c>
      <c r="S27" t="s">
        <v>14113</v>
      </c>
      <c r="T27" t="s">
        <v>14088</v>
      </c>
      <c r="U27" t="s">
        <v>14112</v>
      </c>
      <c r="V27" t="s">
        <v>14139</v>
      </c>
      <c r="X27" t="s">
        <v>14110</v>
      </c>
      <c r="Y27" t="s">
        <v>14138</v>
      </c>
      <c r="Z27" t="s">
        <v>14211</v>
      </c>
      <c r="AA27" t="s">
        <v>14116</v>
      </c>
      <c r="AB27" t="s">
        <v>14095</v>
      </c>
      <c r="AC27" t="s">
        <v>14141</v>
      </c>
      <c r="AD27" t="s">
        <v>14110</v>
      </c>
      <c r="AE27" t="s">
        <v>14141</v>
      </c>
      <c r="AF27" s="78" t="s">
        <v>14098</v>
      </c>
      <c r="AG27" t="s">
        <v>14123</v>
      </c>
      <c r="AH27" t="s">
        <v>14145</v>
      </c>
      <c r="AI27" t="s">
        <v>14145</v>
      </c>
      <c r="AJ27" t="s">
        <v>14145</v>
      </c>
      <c r="AK27" t="s">
        <v>14087</v>
      </c>
      <c r="AL27" t="s">
        <v>14098</v>
      </c>
      <c r="AM27" t="s">
        <v>14127</v>
      </c>
      <c r="AN27" t="s">
        <v>14127</v>
      </c>
      <c r="AO27" t="s">
        <v>14121</v>
      </c>
      <c r="AP27" t="s">
        <v>14110</v>
      </c>
      <c r="AQ27" t="s">
        <v>14110</v>
      </c>
      <c r="AR27" t="s">
        <v>14103</v>
      </c>
      <c r="AS27" t="s">
        <v>14098</v>
      </c>
      <c r="AT27" t="s">
        <v>14229</v>
      </c>
      <c r="AU27" t="s">
        <v>14229</v>
      </c>
      <c r="AV27" t="s">
        <v>14203</v>
      </c>
      <c r="AW27" t="s">
        <v>14203</v>
      </c>
      <c r="AX27" t="s">
        <v>14087</v>
      </c>
      <c r="AY27" t="s">
        <v>14159</v>
      </c>
      <c r="BA27" t="s">
        <v>14225</v>
      </c>
      <c r="BB27" t="s">
        <v>14234</v>
      </c>
      <c r="BC27" t="s">
        <v>14248</v>
      </c>
      <c r="BE27" t="s">
        <v>14106</v>
      </c>
      <c r="BF27" t="s">
        <v>14195</v>
      </c>
      <c r="BG27" t="s">
        <v>14195</v>
      </c>
      <c r="BH27" t="s">
        <v>14150</v>
      </c>
      <c r="BI27" t="s">
        <v>14211</v>
      </c>
      <c r="BJ27" t="s">
        <v>14211</v>
      </c>
      <c r="BK27" t="s">
        <v>14211</v>
      </c>
      <c r="BL27" t="s">
        <v>14156</v>
      </c>
      <c r="BM27" t="s">
        <v>14156</v>
      </c>
      <c r="BN27" t="s">
        <v>14156</v>
      </c>
      <c r="BO27" t="s">
        <v>14110</v>
      </c>
      <c r="BP27" t="s">
        <v>14110</v>
      </c>
      <c r="BQ27" t="s">
        <v>14110</v>
      </c>
      <c r="BR27" t="s">
        <v>14110</v>
      </c>
      <c r="BS27" t="s">
        <v>14110</v>
      </c>
      <c r="BT27" t="s">
        <v>14110</v>
      </c>
    </row>
    <row r="28" spans="1:72">
      <c r="A28">
        <v>2000</v>
      </c>
      <c r="B28" t="s">
        <v>1185</v>
      </c>
      <c r="C28" t="s">
        <v>1186</v>
      </c>
      <c r="D28" t="s">
        <v>766</v>
      </c>
      <c r="E28" t="s">
        <v>13657</v>
      </c>
      <c r="F28" s="137">
        <v>0</v>
      </c>
      <c r="G28" t="s">
        <v>14218</v>
      </c>
      <c r="H28" t="s">
        <v>14250</v>
      </c>
      <c r="J28" t="s">
        <v>14085</v>
      </c>
      <c r="K28">
        <v>6</v>
      </c>
      <c r="M28" t="s">
        <v>14085</v>
      </c>
      <c r="N28" t="s">
        <v>14137</v>
      </c>
      <c r="O28" t="s">
        <v>14116</v>
      </c>
      <c r="P28" t="s">
        <v>14254</v>
      </c>
      <c r="Q28" t="s">
        <v>14090</v>
      </c>
      <c r="R28" t="s">
        <v>14090</v>
      </c>
      <c r="S28" t="s">
        <v>14090</v>
      </c>
      <c r="T28" t="s">
        <v>14088</v>
      </c>
      <c r="U28" t="s">
        <v>14186</v>
      </c>
      <c r="V28" t="s">
        <v>14117</v>
      </c>
      <c r="X28" t="s">
        <v>14110</v>
      </c>
      <c r="Y28" t="s">
        <v>14092</v>
      </c>
      <c r="Z28" t="s">
        <v>14211</v>
      </c>
      <c r="AA28" t="s">
        <v>14094</v>
      </c>
      <c r="AB28" t="s">
        <v>14118</v>
      </c>
      <c r="AC28" t="s">
        <v>14141</v>
      </c>
      <c r="AD28" t="s">
        <v>14110</v>
      </c>
      <c r="AE28" t="s">
        <v>14141</v>
      </c>
      <c r="AF28" s="78" t="s">
        <v>14122</v>
      </c>
      <c r="AG28" t="s">
        <v>14123</v>
      </c>
      <c r="AH28" t="s">
        <v>14254</v>
      </c>
      <c r="AI28" t="s">
        <v>14254</v>
      </c>
      <c r="AJ28" t="s">
        <v>14099</v>
      </c>
      <c r="AK28" t="s">
        <v>14087</v>
      </c>
      <c r="AL28" t="s">
        <v>14122</v>
      </c>
      <c r="AM28" t="s">
        <v>14102</v>
      </c>
      <c r="AN28" t="s">
        <v>14127</v>
      </c>
      <c r="AO28" t="s">
        <v>14097</v>
      </c>
      <c r="AP28" t="s">
        <v>14087</v>
      </c>
      <c r="AQ28" t="s">
        <v>14110</v>
      </c>
      <c r="AR28" t="s">
        <v>14103</v>
      </c>
      <c r="AS28" t="s">
        <v>14098</v>
      </c>
      <c r="AT28" t="s">
        <v>14100</v>
      </c>
      <c r="AU28" t="s">
        <v>14100</v>
      </c>
      <c r="AV28" t="s">
        <v>14250</v>
      </c>
      <c r="AW28" t="s">
        <v>14250</v>
      </c>
      <c r="AX28" t="s">
        <v>14250</v>
      </c>
      <c r="AY28" t="s">
        <v>14093</v>
      </c>
      <c r="BA28" t="s">
        <v>14242</v>
      </c>
      <c r="BB28" t="s">
        <v>14248</v>
      </c>
      <c r="BC28" t="s">
        <v>14248</v>
      </c>
      <c r="BE28" t="s">
        <v>14106</v>
      </c>
      <c r="BF28" t="s">
        <v>14131</v>
      </c>
      <c r="BG28" t="s">
        <v>14195</v>
      </c>
      <c r="BH28" t="s">
        <v>14104</v>
      </c>
      <c r="BI28" t="s">
        <v>14211</v>
      </c>
      <c r="BJ28" t="s">
        <v>14211</v>
      </c>
      <c r="BK28" t="s">
        <v>14211</v>
      </c>
      <c r="BL28" t="s">
        <v>14207</v>
      </c>
      <c r="BM28" t="s">
        <v>14156</v>
      </c>
      <c r="BN28" t="s">
        <v>14156</v>
      </c>
      <c r="BO28" t="s">
        <v>14110</v>
      </c>
      <c r="BP28" t="s">
        <v>14110</v>
      </c>
      <c r="BQ28" t="s">
        <v>14110</v>
      </c>
      <c r="BR28" t="s">
        <v>14110</v>
      </c>
      <c r="BS28" t="s">
        <v>14110</v>
      </c>
      <c r="BT28" t="s">
        <v>14110</v>
      </c>
    </row>
    <row r="29" spans="1:72">
      <c r="A29">
        <v>2003</v>
      </c>
      <c r="B29" t="s">
        <v>443</v>
      </c>
      <c r="C29" t="s">
        <v>444</v>
      </c>
      <c r="D29" t="s">
        <v>639</v>
      </c>
      <c r="E29" t="s">
        <v>13659</v>
      </c>
      <c r="F29" s="137">
        <v>0</v>
      </c>
      <c r="G29" t="s">
        <v>14155</v>
      </c>
      <c r="H29" t="s">
        <v>14250</v>
      </c>
      <c r="J29" t="s">
        <v>14085</v>
      </c>
      <c r="K29">
        <v>2</v>
      </c>
      <c r="M29" t="s">
        <v>14108</v>
      </c>
      <c r="N29" t="s">
        <v>14137</v>
      </c>
      <c r="O29" t="s">
        <v>14116</v>
      </c>
      <c r="P29" t="s">
        <v>14113</v>
      </c>
      <c r="Q29" t="s">
        <v>14090</v>
      </c>
      <c r="R29" t="s">
        <v>14090</v>
      </c>
      <c r="S29" t="s">
        <v>14113</v>
      </c>
      <c r="T29" t="s">
        <v>14111</v>
      </c>
      <c r="U29" t="s">
        <v>14156</v>
      </c>
      <c r="V29" t="s">
        <v>14093</v>
      </c>
      <c r="X29" t="s">
        <v>14110</v>
      </c>
      <c r="Y29" t="s">
        <v>14092</v>
      </c>
      <c r="Z29" t="s">
        <v>14211</v>
      </c>
      <c r="AA29" t="s">
        <v>14140</v>
      </c>
      <c r="AB29" t="s">
        <v>14118</v>
      </c>
      <c r="AC29" t="s">
        <v>14141</v>
      </c>
      <c r="AD29" t="s">
        <v>14110</v>
      </c>
      <c r="AE29" t="s">
        <v>14141</v>
      </c>
      <c r="AF29" s="78" t="s">
        <v>14122</v>
      </c>
      <c r="AG29" t="s">
        <v>14123</v>
      </c>
      <c r="AH29" t="s">
        <v>14099</v>
      </c>
      <c r="AI29" t="s">
        <v>14099</v>
      </c>
      <c r="AJ29" t="s">
        <v>14188</v>
      </c>
      <c r="AK29" t="s">
        <v>14087</v>
      </c>
      <c r="AL29" t="s">
        <v>14098</v>
      </c>
      <c r="AM29" t="s">
        <v>14102</v>
      </c>
      <c r="AN29" t="s">
        <v>14102</v>
      </c>
      <c r="AO29" t="s">
        <v>14097</v>
      </c>
      <c r="AP29" t="s">
        <v>14087</v>
      </c>
      <c r="AQ29" t="s">
        <v>14110</v>
      </c>
      <c r="AR29" t="s">
        <v>14103</v>
      </c>
      <c r="AS29" t="s">
        <v>14098</v>
      </c>
      <c r="AT29" t="s">
        <v>14100</v>
      </c>
      <c r="AU29" t="s">
        <v>14100</v>
      </c>
      <c r="AV29" t="s">
        <v>14250</v>
      </c>
      <c r="AW29" t="s">
        <v>14250</v>
      </c>
      <c r="AX29" t="s">
        <v>14250</v>
      </c>
      <c r="AY29" t="s">
        <v>14093</v>
      </c>
      <c r="BA29" t="s">
        <v>14242</v>
      </c>
      <c r="BB29" t="s">
        <v>14248</v>
      </c>
      <c r="BC29" t="s">
        <v>14248</v>
      </c>
      <c r="BE29" t="s">
        <v>14106</v>
      </c>
      <c r="BF29" t="s">
        <v>14195</v>
      </c>
      <c r="BG29" t="s">
        <v>14195</v>
      </c>
      <c r="BH29" t="s">
        <v>14104</v>
      </c>
      <c r="BI29" t="s">
        <v>14193</v>
      </c>
      <c r="BJ29" t="s">
        <v>14211</v>
      </c>
      <c r="BK29" t="s">
        <v>14211</v>
      </c>
      <c r="BL29" t="s">
        <v>14105</v>
      </c>
      <c r="BM29" t="s">
        <v>14156</v>
      </c>
      <c r="BN29" t="s">
        <v>14156</v>
      </c>
      <c r="BO29" t="s">
        <v>14110</v>
      </c>
      <c r="BP29" t="s">
        <v>14110</v>
      </c>
      <c r="BQ29" t="s">
        <v>14110</v>
      </c>
      <c r="BR29" t="s">
        <v>14110</v>
      </c>
      <c r="BS29" t="s">
        <v>14110</v>
      </c>
      <c r="BT29" t="s">
        <v>14110</v>
      </c>
    </row>
    <row r="30" spans="1:72">
      <c r="G30" t="s">
        <v>14155</v>
      </c>
      <c r="H30" t="s">
        <v>14250</v>
      </c>
      <c r="J30" t="s">
        <v>14108</v>
      </c>
      <c r="K30">
        <v>4</v>
      </c>
      <c r="M30" t="s">
        <v>14085</v>
      </c>
      <c r="N30" t="s">
        <v>14137</v>
      </c>
      <c r="O30" t="s">
        <v>14116</v>
      </c>
      <c r="P30" t="s">
        <v>14113</v>
      </c>
      <c r="Q30" t="s">
        <v>14113</v>
      </c>
      <c r="R30" t="s">
        <v>14090</v>
      </c>
      <c r="S30" t="s">
        <v>14250</v>
      </c>
      <c r="T30" t="s">
        <v>14088</v>
      </c>
      <c r="U30" t="s">
        <v>14112</v>
      </c>
      <c r="V30" t="s">
        <v>14117</v>
      </c>
      <c r="X30" t="s">
        <v>14110</v>
      </c>
      <c r="Y30" t="s">
        <v>14092</v>
      </c>
      <c r="Z30" t="s">
        <v>14211</v>
      </c>
      <c r="AA30" t="s">
        <v>14140</v>
      </c>
      <c r="AB30" t="s">
        <v>14118</v>
      </c>
      <c r="AC30" t="s">
        <v>14141</v>
      </c>
      <c r="AD30" t="s">
        <v>14110</v>
      </c>
      <c r="AE30" t="s">
        <v>14141</v>
      </c>
      <c r="AF30" s="78" t="s">
        <v>14122</v>
      </c>
      <c r="AG30" t="s">
        <v>14123</v>
      </c>
      <c r="AH30" t="s">
        <v>14099</v>
      </c>
      <c r="AI30" t="s">
        <v>14099</v>
      </c>
      <c r="AJ30" t="s">
        <v>14188</v>
      </c>
      <c r="AK30" t="s">
        <v>14087</v>
      </c>
      <c r="AL30" t="s">
        <v>14098</v>
      </c>
      <c r="AM30" t="s">
        <v>14102</v>
      </c>
      <c r="AN30" t="s">
        <v>14102</v>
      </c>
      <c r="AO30" t="s">
        <v>14097</v>
      </c>
      <c r="AP30" t="s">
        <v>14087</v>
      </c>
      <c r="AQ30" t="s">
        <v>14110</v>
      </c>
      <c r="AR30" t="s">
        <v>14103</v>
      </c>
      <c r="AS30" t="s">
        <v>14098</v>
      </c>
      <c r="AT30" t="s">
        <v>14100</v>
      </c>
      <c r="AU30" t="s">
        <v>14100</v>
      </c>
      <c r="AV30" t="s">
        <v>14250</v>
      </c>
      <c r="AW30" t="s">
        <v>14250</v>
      </c>
      <c r="AX30" t="s">
        <v>14250</v>
      </c>
      <c r="AY30" t="s">
        <v>14093</v>
      </c>
      <c r="BA30" t="s">
        <v>14153</v>
      </c>
      <c r="BB30" t="s">
        <v>14248</v>
      </c>
      <c r="BC30" t="s">
        <v>14248</v>
      </c>
      <c r="BE30" t="s">
        <v>14106</v>
      </c>
      <c r="BF30" t="s">
        <v>14195</v>
      </c>
      <c r="BG30" t="s">
        <v>14195</v>
      </c>
      <c r="BH30" t="s">
        <v>14104</v>
      </c>
      <c r="BI30" t="s">
        <v>14150</v>
      </c>
      <c r="BJ30" t="s">
        <v>14211</v>
      </c>
      <c r="BK30" t="s">
        <v>14211</v>
      </c>
      <c r="BL30" t="s">
        <v>14156</v>
      </c>
      <c r="BM30" t="s">
        <v>14156</v>
      </c>
      <c r="BN30" t="s">
        <v>14156</v>
      </c>
      <c r="BO30" t="s">
        <v>14110</v>
      </c>
      <c r="BP30" t="s">
        <v>14110</v>
      </c>
      <c r="BQ30" t="s">
        <v>14110</v>
      </c>
      <c r="BR30" t="s">
        <v>14110</v>
      </c>
      <c r="BS30" t="s">
        <v>14110</v>
      </c>
      <c r="BT30" t="s">
        <v>14110</v>
      </c>
    </row>
    <row r="31" spans="1:72">
      <c r="G31" t="s">
        <v>14155</v>
      </c>
      <c r="H31" t="s">
        <v>14250</v>
      </c>
      <c r="J31" t="s">
        <v>14133</v>
      </c>
      <c r="K31">
        <v>3</v>
      </c>
      <c r="M31" t="s">
        <v>14085</v>
      </c>
      <c r="N31" t="s">
        <v>14137</v>
      </c>
      <c r="O31" t="s">
        <v>14116</v>
      </c>
      <c r="P31" t="s">
        <v>14113</v>
      </c>
      <c r="Q31" t="s">
        <v>14113</v>
      </c>
      <c r="R31" t="s">
        <v>14090</v>
      </c>
      <c r="S31" t="s">
        <v>14250</v>
      </c>
      <c r="T31" t="s">
        <v>14088</v>
      </c>
      <c r="U31" t="s">
        <v>14112</v>
      </c>
      <c r="V31" t="s">
        <v>14093</v>
      </c>
      <c r="X31" t="s">
        <v>14110</v>
      </c>
      <c r="Y31" t="s">
        <v>14138</v>
      </c>
      <c r="Z31" t="s">
        <v>14187</v>
      </c>
      <c r="AA31" t="s">
        <v>14140</v>
      </c>
      <c r="AB31" t="s">
        <v>14095</v>
      </c>
      <c r="AC31" t="s">
        <v>14141</v>
      </c>
      <c r="AD31" t="s">
        <v>14110</v>
      </c>
      <c r="AE31" t="s">
        <v>14118</v>
      </c>
      <c r="AF31" s="78" t="s">
        <v>14122</v>
      </c>
      <c r="AG31" t="s">
        <v>14123</v>
      </c>
      <c r="AH31" t="s">
        <v>14099</v>
      </c>
      <c r="AI31" t="s">
        <v>14099</v>
      </c>
      <c r="AJ31" t="s">
        <v>14188</v>
      </c>
      <c r="AK31" t="s">
        <v>14087</v>
      </c>
      <c r="AL31" t="s">
        <v>14098</v>
      </c>
      <c r="AM31" t="s">
        <v>14215</v>
      </c>
      <c r="AN31" t="s">
        <v>14215</v>
      </c>
      <c r="AO31" t="s">
        <v>14097</v>
      </c>
      <c r="AP31" t="s">
        <v>14087</v>
      </c>
      <c r="AQ31" t="s">
        <v>14110</v>
      </c>
      <c r="AR31" t="s">
        <v>14103</v>
      </c>
      <c r="AS31" t="s">
        <v>14098</v>
      </c>
      <c r="AT31" t="s">
        <v>14100</v>
      </c>
      <c r="AU31" t="s">
        <v>14100</v>
      </c>
      <c r="AV31" t="s">
        <v>14250</v>
      </c>
      <c r="AW31" t="s">
        <v>14250</v>
      </c>
      <c r="AX31" t="s">
        <v>14250</v>
      </c>
      <c r="AY31" t="s">
        <v>14093</v>
      </c>
      <c r="BA31" t="s">
        <v>14242</v>
      </c>
      <c r="BB31" t="s">
        <v>14248</v>
      </c>
      <c r="BC31" t="s">
        <v>14248</v>
      </c>
      <c r="BE31" t="s">
        <v>14106</v>
      </c>
      <c r="BF31" t="s">
        <v>14195</v>
      </c>
      <c r="BG31" t="s">
        <v>14195</v>
      </c>
      <c r="BH31" t="s">
        <v>14104</v>
      </c>
      <c r="BI31" t="s">
        <v>14211</v>
      </c>
      <c r="BJ31" t="s">
        <v>14211</v>
      </c>
      <c r="BK31" t="s">
        <v>14211</v>
      </c>
      <c r="BL31" t="s">
        <v>14156</v>
      </c>
      <c r="BM31" t="s">
        <v>14156</v>
      </c>
      <c r="BN31" t="s">
        <v>14156</v>
      </c>
      <c r="BO31" t="s">
        <v>14110</v>
      </c>
      <c r="BP31" t="s">
        <v>14110</v>
      </c>
      <c r="BQ31" t="s">
        <v>14110</v>
      </c>
      <c r="BR31" t="s">
        <v>14110</v>
      </c>
      <c r="BS31" t="s">
        <v>14110</v>
      </c>
      <c r="BT31" t="s">
        <v>14110</v>
      </c>
    </row>
    <row r="32" spans="1:72" ht="15" customHeight="1">
      <c r="G32" t="s">
        <v>14155</v>
      </c>
      <c r="H32" t="s">
        <v>14250</v>
      </c>
      <c r="J32" t="s">
        <v>14154</v>
      </c>
      <c r="K32">
        <v>3</v>
      </c>
      <c r="M32" t="s">
        <v>14085</v>
      </c>
      <c r="N32" t="s">
        <v>14137</v>
      </c>
      <c r="O32" t="s">
        <v>14116</v>
      </c>
      <c r="P32" t="s">
        <v>14113</v>
      </c>
      <c r="Q32" t="s">
        <v>14113</v>
      </c>
      <c r="R32" t="s">
        <v>14090</v>
      </c>
      <c r="S32" t="s">
        <v>14250</v>
      </c>
      <c r="T32" t="s">
        <v>14088</v>
      </c>
      <c r="U32" t="s">
        <v>14112</v>
      </c>
      <c r="V32" t="s">
        <v>14093</v>
      </c>
      <c r="X32" t="s">
        <v>14110</v>
      </c>
      <c r="Y32" t="s">
        <v>14138</v>
      </c>
      <c r="Z32" t="s">
        <v>14199</v>
      </c>
      <c r="AA32" t="s">
        <v>14140</v>
      </c>
      <c r="AB32" t="s">
        <v>14095</v>
      </c>
      <c r="AC32" t="s">
        <v>14141</v>
      </c>
      <c r="AD32" t="s">
        <v>14110</v>
      </c>
      <c r="AE32" t="s">
        <v>14118</v>
      </c>
      <c r="AF32" s="78" t="s">
        <v>14122</v>
      </c>
      <c r="AG32" t="s">
        <v>14123</v>
      </c>
      <c r="AH32" t="s">
        <v>14099</v>
      </c>
      <c r="AI32" t="s">
        <v>14099</v>
      </c>
      <c r="AJ32" t="s">
        <v>14188</v>
      </c>
      <c r="AK32" t="s">
        <v>14087</v>
      </c>
      <c r="AL32" t="s">
        <v>14098</v>
      </c>
      <c r="AM32" t="s">
        <v>14102</v>
      </c>
      <c r="AN32" t="s">
        <v>14102</v>
      </c>
      <c r="AO32" t="s">
        <v>14097</v>
      </c>
      <c r="AP32" t="s">
        <v>14087</v>
      </c>
      <c r="AQ32" t="s">
        <v>14110</v>
      </c>
      <c r="AR32" t="s">
        <v>14103</v>
      </c>
      <c r="AS32" t="s">
        <v>14098</v>
      </c>
      <c r="AT32" t="s">
        <v>14100</v>
      </c>
      <c r="AU32" t="s">
        <v>14100</v>
      </c>
      <c r="AV32" t="s">
        <v>14250</v>
      </c>
      <c r="AW32" t="s">
        <v>14250</v>
      </c>
      <c r="AX32" t="s">
        <v>14250</v>
      </c>
      <c r="AY32" t="s">
        <v>14093</v>
      </c>
      <c r="BA32" t="s">
        <v>14242</v>
      </c>
      <c r="BB32" t="s">
        <v>14248</v>
      </c>
      <c r="BC32" t="s">
        <v>14248</v>
      </c>
      <c r="BE32" t="s">
        <v>14106</v>
      </c>
      <c r="BF32" t="s">
        <v>14195</v>
      </c>
      <c r="BG32" t="s">
        <v>14195</v>
      </c>
      <c r="BH32" t="s">
        <v>14104</v>
      </c>
      <c r="BI32" t="s">
        <v>14211</v>
      </c>
      <c r="BJ32" t="s">
        <v>14211</v>
      </c>
      <c r="BK32" t="s">
        <v>14211</v>
      </c>
      <c r="BL32" t="s">
        <v>14156</v>
      </c>
      <c r="BM32" t="s">
        <v>14156</v>
      </c>
      <c r="BN32" t="s">
        <v>14156</v>
      </c>
      <c r="BO32" t="s">
        <v>14110</v>
      </c>
      <c r="BP32" t="s">
        <v>14110</v>
      </c>
      <c r="BQ32" t="s">
        <v>14110</v>
      </c>
      <c r="BR32" t="s">
        <v>14110</v>
      </c>
      <c r="BS32" t="s">
        <v>14110</v>
      </c>
      <c r="BT32" t="s">
        <v>14110</v>
      </c>
    </row>
    <row r="33" spans="1:72">
      <c r="A33">
        <v>2005</v>
      </c>
      <c r="B33" t="s">
        <v>1172</v>
      </c>
      <c r="C33" t="s">
        <v>1173</v>
      </c>
      <c r="D33" t="s">
        <v>13937</v>
      </c>
      <c r="E33" t="s">
        <v>13664</v>
      </c>
      <c r="F33" s="137">
        <v>0</v>
      </c>
      <c r="G33" t="s">
        <v>14171</v>
      </c>
      <c r="H33" t="s">
        <v>14250</v>
      </c>
      <c r="J33" t="s">
        <v>14085</v>
      </c>
      <c r="K33">
        <v>3</v>
      </c>
      <c r="M33" t="s">
        <v>14108</v>
      </c>
      <c r="N33" t="s">
        <v>14137</v>
      </c>
      <c r="O33" t="s">
        <v>14116</v>
      </c>
      <c r="P33" t="s">
        <v>14090</v>
      </c>
      <c r="Q33" t="s">
        <v>14090</v>
      </c>
      <c r="R33" t="s">
        <v>14090</v>
      </c>
      <c r="S33" t="s">
        <v>14250</v>
      </c>
      <c r="T33" t="s">
        <v>14111</v>
      </c>
      <c r="U33" t="s">
        <v>14156</v>
      </c>
      <c r="V33" t="s">
        <v>14093</v>
      </c>
      <c r="X33" t="s">
        <v>14110</v>
      </c>
      <c r="Y33" t="s">
        <v>14092</v>
      </c>
      <c r="Z33" t="s">
        <v>14211</v>
      </c>
      <c r="AA33" t="s">
        <v>14116</v>
      </c>
      <c r="AB33" t="s">
        <v>14118</v>
      </c>
      <c r="AC33" t="s">
        <v>14141</v>
      </c>
      <c r="AD33" t="s">
        <v>14110</v>
      </c>
      <c r="AE33" t="s">
        <v>14141</v>
      </c>
      <c r="AF33" s="78" t="s">
        <v>14098</v>
      </c>
      <c r="AG33" t="s">
        <v>14123</v>
      </c>
      <c r="AH33" t="s">
        <v>14099</v>
      </c>
      <c r="AI33" t="s">
        <v>14099</v>
      </c>
      <c r="AJ33" t="s">
        <v>14099</v>
      </c>
      <c r="AK33" t="s">
        <v>14087</v>
      </c>
      <c r="AL33" t="s">
        <v>14098</v>
      </c>
      <c r="AM33" t="s">
        <v>14127</v>
      </c>
      <c r="AN33" t="s">
        <v>14127</v>
      </c>
      <c r="AO33" t="s">
        <v>14121</v>
      </c>
      <c r="AP33" t="s">
        <v>14110</v>
      </c>
      <c r="AQ33" t="s">
        <v>14087</v>
      </c>
      <c r="AR33" t="s">
        <v>14180</v>
      </c>
      <c r="AS33" t="s">
        <v>14098</v>
      </c>
      <c r="AT33" t="s">
        <v>14100</v>
      </c>
      <c r="AU33" t="s">
        <v>14100</v>
      </c>
      <c r="AV33" t="s">
        <v>14250</v>
      </c>
      <c r="AW33" t="s">
        <v>14250</v>
      </c>
      <c r="AX33" t="s">
        <v>14250</v>
      </c>
      <c r="AY33" t="s">
        <v>14093</v>
      </c>
      <c r="BA33" t="s">
        <v>14132</v>
      </c>
      <c r="BB33" t="s">
        <v>14248</v>
      </c>
      <c r="BC33" t="s">
        <v>14248</v>
      </c>
      <c r="BE33" t="s">
        <v>14131</v>
      </c>
      <c r="BF33" t="s">
        <v>14195</v>
      </c>
      <c r="BG33" t="s">
        <v>14195</v>
      </c>
      <c r="BH33" t="s">
        <v>14193</v>
      </c>
      <c r="BI33" t="s">
        <v>14211</v>
      </c>
      <c r="BJ33" t="s">
        <v>14211</v>
      </c>
      <c r="BK33" t="s">
        <v>14211</v>
      </c>
      <c r="BL33" t="s">
        <v>14167</v>
      </c>
      <c r="BM33" t="s">
        <v>14130</v>
      </c>
      <c r="BN33" t="s">
        <v>14156</v>
      </c>
      <c r="BO33" t="s">
        <v>14110</v>
      </c>
      <c r="BP33" t="s">
        <v>14110</v>
      </c>
      <c r="BQ33" t="s">
        <v>14110</v>
      </c>
      <c r="BR33" t="s">
        <v>14110</v>
      </c>
      <c r="BS33" t="s">
        <v>14110</v>
      </c>
      <c r="BT33" t="s">
        <v>14110</v>
      </c>
    </row>
    <row r="34" spans="1:72">
      <c r="A34">
        <v>2006</v>
      </c>
      <c r="B34" t="s">
        <v>64</v>
      </c>
      <c r="C34" t="s">
        <v>65</v>
      </c>
      <c r="D34" t="s">
        <v>639</v>
      </c>
      <c r="E34" t="s">
        <v>14323</v>
      </c>
      <c r="F34" s="137">
        <v>0</v>
      </c>
      <c r="G34" t="s">
        <v>14171</v>
      </c>
      <c r="H34" t="s">
        <v>14250</v>
      </c>
      <c r="J34" t="s">
        <v>14085</v>
      </c>
      <c r="K34">
        <v>6</v>
      </c>
      <c r="M34" t="s">
        <v>14085</v>
      </c>
      <c r="N34" t="s">
        <v>14137</v>
      </c>
      <c r="O34" t="s">
        <v>14116</v>
      </c>
      <c r="P34" t="s">
        <v>14113</v>
      </c>
      <c r="Q34" t="s">
        <v>14113</v>
      </c>
      <c r="R34" t="s">
        <v>14090</v>
      </c>
      <c r="S34" t="s">
        <v>14250</v>
      </c>
      <c r="T34" t="s">
        <v>14088</v>
      </c>
      <c r="U34" t="s">
        <v>14172</v>
      </c>
      <c r="V34" t="s">
        <v>14093</v>
      </c>
      <c r="X34" t="s">
        <v>14110</v>
      </c>
      <c r="Y34" t="s">
        <v>14092</v>
      </c>
      <c r="Z34" t="s">
        <v>14211</v>
      </c>
      <c r="AA34" t="s">
        <v>14116</v>
      </c>
      <c r="AB34" t="s">
        <v>14118</v>
      </c>
      <c r="AC34" t="s">
        <v>14141</v>
      </c>
      <c r="AD34" t="s">
        <v>14110</v>
      </c>
      <c r="AE34" t="s">
        <v>14141</v>
      </c>
      <c r="AF34" s="78" t="s">
        <v>14098</v>
      </c>
      <c r="AG34" t="s">
        <v>14144</v>
      </c>
      <c r="AH34" t="s">
        <v>14099</v>
      </c>
      <c r="AI34" t="s">
        <v>14099</v>
      </c>
      <c r="AJ34" t="s">
        <v>14099</v>
      </c>
      <c r="AK34" t="s">
        <v>14087</v>
      </c>
      <c r="AL34" t="s">
        <v>14098</v>
      </c>
      <c r="AM34" t="s">
        <v>14127</v>
      </c>
      <c r="AN34" t="s">
        <v>14127</v>
      </c>
      <c r="AO34" t="s">
        <v>14121</v>
      </c>
      <c r="AP34" t="s">
        <v>14110</v>
      </c>
      <c r="AQ34" t="s">
        <v>14087</v>
      </c>
      <c r="AR34" t="s">
        <v>14180</v>
      </c>
      <c r="AS34" t="s">
        <v>14098</v>
      </c>
      <c r="AT34" t="s">
        <v>14100</v>
      </c>
      <c r="AU34" t="s">
        <v>14100</v>
      </c>
      <c r="AV34" t="s">
        <v>14250</v>
      </c>
      <c r="AW34" t="s">
        <v>14250</v>
      </c>
      <c r="AX34" t="s">
        <v>14250</v>
      </c>
      <c r="AY34" t="s">
        <v>14093</v>
      </c>
      <c r="BA34" t="s">
        <v>14252</v>
      </c>
      <c r="BB34" t="s">
        <v>14132</v>
      </c>
      <c r="BC34" t="s">
        <v>14248</v>
      </c>
      <c r="BE34" t="s">
        <v>14131</v>
      </c>
      <c r="BF34" t="s">
        <v>14195</v>
      </c>
      <c r="BG34" t="s">
        <v>14195</v>
      </c>
      <c r="BH34" t="s">
        <v>14193</v>
      </c>
      <c r="BI34" t="s">
        <v>14211</v>
      </c>
      <c r="BJ34" t="s">
        <v>14211</v>
      </c>
      <c r="BK34" t="s">
        <v>14211</v>
      </c>
      <c r="BL34" t="s">
        <v>14130</v>
      </c>
      <c r="BM34" t="s">
        <v>14156</v>
      </c>
      <c r="BN34" t="s">
        <v>14156</v>
      </c>
      <c r="BO34" t="s">
        <v>14110</v>
      </c>
      <c r="BP34" t="s">
        <v>14110</v>
      </c>
      <c r="BQ34" t="s">
        <v>14110</v>
      </c>
      <c r="BR34" t="s">
        <v>14110</v>
      </c>
      <c r="BS34" t="s">
        <v>14110</v>
      </c>
      <c r="BT34" t="s">
        <v>14110</v>
      </c>
    </row>
    <row r="35" spans="1:72">
      <c r="A35">
        <v>2006</v>
      </c>
      <c r="B35" t="s">
        <v>510</v>
      </c>
      <c r="C35" t="s">
        <v>511</v>
      </c>
      <c r="D35" t="s">
        <v>932</v>
      </c>
      <c r="E35" t="s">
        <v>13666</v>
      </c>
      <c r="F35" s="137">
        <v>0</v>
      </c>
      <c r="G35" t="s">
        <v>14171</v>
      </c>
      <c r="H35" t="s">
        <v>14250</v>
      </c>
      <c r="J35" t="s">
        <v>14085</v>
      </c>
      <c r="K35">
        <v>4</v>
      </c>
      <c r="M35" t="s">
        <v>14085</v>
      </c>
      <c r="N35" t="s">
        <v>14137</v>
      </c>
      <c r="O35" t="s">
        <v>14116</v>
      </c>
      <c r="P35" t="s">
        <v>14090</v>
      </c>
      <c r="Q35" t="s">
        <v>14090</v>
      </c>
      <c r="R35" t="s">
        <v>14090</v>
      </c>
      <c r="S35" t="s">
        <v>14250</v>
      </c>
      <c r="T35" t="s">
        <v>14088</v>
      </c>
      <c r="U35" t="s">
        <v>14156</v>
      </c>
      <c r="V35" t="s">
        <v>14093</v>
      </c>
      <c r="X35" t="s">
        <v>14110</v>
      </c>
      <c r="Y35" t="s">
        <v>14092</v>
      </c>
      <c r="Z35" t="s">
        <v>14211</v>
      </c>
      <c r="AA35" t="s">
        <v>14094</v>
      </c>
      <c r="AB35" t="s">
        <v>14118</v>
      </c>
      <c r="AC35" t="s">
        <v>14141</v>
      </c>
      <c r="AD35" t="s">
        <v>14110</v>
      </c>
      <c r="AE35" t="s">
        <v>14141</v>
      </c>
      <c r="AF35" s="78" t="s">
        <v>14122</v>
      </c>
      <c r="AG35" t="s">
        <v>14123</v>
      </c>
      <c r="AH35" t="s">
        <v>14099</v>
      </c>
      <c r="AI35" t="s">
        <v>14099</v>
      </c>
      <c r="AJ35" t="s">
        <v>14099</v>
      </c>
      <c r="AK35" t="s">
        <v>14110</v>
      </c>
      <c r="AL35" t="s">
        <v>14122</v>
      </c>
      <c r="AM35" t="s">
        <v>14102</v>
      </c>
      <c r="AN35" t="s">
        <v>14102</v>
      </c>
      <c r="AO35" t="s">
        <v>14097</v>
      </c>
      <c r="AP35" t="s">
        <v>14110</v>
      </c>
      <c r="AQ35" t="s">
        <v>14110</v>
      </c>
      <c r="AR35" t="s">
        <v>14103</v>
      </c>
      <c r="AS35" t="s">
        <v>14122</v>
      </c>
      <c r="AT35" t="s">
        <v>14125</v>
      </c>
      <c r="AU35" t="s">
        <v>14100</v>
      </c>
      <c r="AV35" t="s">
        <v>14250</v>
      </c>
      <c r="AW35" t="s">
        <v>14250</v>
      </c>
      <c r="AX35" t="s">
        <v>14250</v>
      </c>
      <c r="AY35" t="s">
        <v>14093</v>
      </c>
      <c r="BA35" t="s">
        <v>14153</v>
      </c>
      <c r="BB35" t="s">
        <v>14225</v>
      </c>
      <c r="BC35" t="s">
        <v>14248</v>
      </c>
      <c r="BE35" t="s">
        <v>14131</v>
      </c>
      <c r="BF35" t="s">
        <v>14195</v>
      </c>
      <c r="BG35" t="s">
        <v>14195</v>
      </c>
      <c r="BH35" t="s">
        <v>14104</v>
      </c>
      <c r="BI35" t="s">
        <v>14211</v>
      </c>
      <c r="BJ35" t="s">
        <v>14211</v>
      </c>
      <c r="BK35" t="s">
        <v>14211</v>
      </c>
      <c r="BL35" t="s">
        <v>14156</v>
      </c>
      <c r="BM35" t="s">
        <v>14156</v>
      </c>
      <c r="BN35" t="s">
        <v>14156</v>
      </c>
      <c r="BO35" t="s">
        <v>14110</v>
      </c>
      <c r="BP35" t="s">
        <v>14110</v>
      </c>
      <c r="BQ35" t="s">
        <v>14110</v>
      </c>
      <c r="BR35" t="s">
        <v>14110</v>
      </c>
      <c r="BS35" t="s">
        <v>14110</v>
      </c>
      <c r="BT35" t="s">
        <v>14110</v>
      </c>
    </row>
    <row r="36" spans="1:72">
      <c r="A36">
        <v>2007</v>
      </c>
      <c r="B36" t="s">
        <v>230</v>
      </c>
      <c r="C36" t="s">
        <v>231</v>
      </c>
      <c r="D36" t="s">
        <v>766</v>
      </c>
      <c r="E36" t="s">
        <v>13668</v>
      </c>
      <c r="F36" s="137">
        <v>0</v>
      </c>
      <c r="G36" t="s">
        <v>14155</v>
      </c>
      <c r="H36" t="s">
        <v>14250</v>
      </c>
      <c r="J36" t="s">
        <v>14085</v>
      </c>
      <c r="K36">
        <v>3</v>
      </c>
      <c r="M36" t="s">
        <v>14085</v>
      </c>
      <c r="N36" t="s">
        <v>14137</v>
      </c>
      <c r="O36" t="s">
        <v>14116</v>
      </c>
      <c r="P36" t="s">
        <v>14113</v>
      </c>
      <c r="Q36" t="s">
        <v>14113</v>
      </c>
      <c r="R36" t="s">
        <v>14113</v>
      </c>
      <c r="S36" t="s">
        <v>14250</v>
      </c>
      <c r="T36" t="s">
        <v>14088</v>
      </c>
      <c r="U36" t="s">
        <v>14186</v>
      </c>
      <c r="V36" t="s">
        <v>14117</v>
      </c>
      <c r="X36" t="s">
        <v>14110</v>
      </c>
      <c r="Y36" t="s">
        <v>14092</v>
      </c>
      <c r="Z36" t="s">
        <v>14211</v>
      </c>
      <c r="AA36" t="s">
        <v>14140</v>
      </c>
      <c r="AB36" t="s">
        <v>14118</v>
      </c>
      <c r="AC36" t="s">
        <v>14141</v>
      </c>
      <c r="AD36" t="s">
        <v>14110</v>
      </c>
      <c r="AE36" t="s">
        <v>14141</v>
      </c>
      <c r="AF36" s="78" t="s">
        <v>14138</v>
      </c>
      <c r="AG36" t="s">
        <v>14161</v>
      </c>
      <c r="AH36" t="s">
        <v>14099</v>
      </c>
      <c r="AI36" t="s">
        <v>14212</v>
      </c>
      <c r="AJ36" t="s">
        <v>14188</v>
      </c>
      <c r="AK36" t="s">
        <v>14110</v>
      </c>
      <c r="AL36" t="s">
        <v>14122</v>
      </c>
      <c r="AM36" t="s">
        <v>14102</v>
      </c>
      <c r="AN36" t="s">
        <v>14215</v>
      </c>
      <c r="AO36" t="s">
        <v>14097</v>
      </c>
      <c r="AP36" t="s">
        <v>14087</v>
      </c>
      <c r="AQ36" t="s">
        <v>14110</v>
      </c>
      <c r="AR36" t="s">
        <v>14215</v>
      </c>
      <c r="AS36" t="s">
        <v>14098</v>
      </c>
      <c r="AT36" t="s">
        <v>14100</v>
      </c>
      <c r="AU36" t="s">
        <v>14100</v>
      </c>
      <c r="AV36" t="s">
        <v>14250</v>
      </c>
      <c r="AW36" t="s">
        <v>14250</v>
      </c>
      <c r="AX36" t="s">
        <v>14250</v>
      </c>
      <c r="AY36" t="s">
        <v>14093</v>
      </c>
      <c r="BA36" t="s">
        <v>14242</v>
      </c>
      <c r="BB36" t="s">
        <v>14248</v>
      </c>
      <c r="BC36" t="s">
        <v>14248</v>
      </c>
      <c r="BE36" t="s">
        <v>14106</v>
      </c>
      <c r="BF36" t="s">
        <v>14195</v>
      </c>
      <c r="BG36" t="s">
        <v>14195</v>
      </c>
      <c r="BH36" t="s">
        <v>14104</v>
      </c>
      <c r="BI36" t="s">
        <v>14211</v>
      </c>
      <c r="BJ36" t="s">
        <v>14211</v>
      </c>
      <c r="BK36" t="s">
        <v>14211</v>
      </c>
      <c r="BL36" t="s">
        <v>14156</v>
      </c>
      <c r="BM36" t="s">
        <v>14156</v>
      </c>
      <c r="BN36" t="s">
        <v>14156</v>
      </c>
      <c r="BO36" t="s">
        <v>14110</v>
      </c>
      <c r="BP36" t="s">
        <v>14110</v>
      </c>
      <c r="BQ36" t="s">
        <v>14110</v>
      </c>
      <c r="BR36" t="s">
        <v>14110</v>
      </c>
      <c r="BS36" t="s">
        <v>14110</v>
      </c>
      <c r="BT36" t="s">
        <v>14110</v>
      </c>
    </row>
    <row r="37" spans="1:72">
      <c r="G37" t="s">
        <v>14155</v>
      </c>
      <c r="H37" t="s">
        <v>14250</v>
      </c>
      <c r="J37" t="s">
        <v>14108</v>
      </c>
      <c r="K37">
        <v>3</v>
      </c>
      <c r="M37" t="s">
        <v>14085</v>
      </c>
      <c r="N37" t="s">
        <v>14137</v>
      </c>
      <c r="O37" t="s">
        <v>14116</v>
      </c>
      <c r="P37" t="s">
        <v>14113</v>
      </c>
      <c r="Q37" t="s">
        <v>14113</v>
      </c>
      <c r="R37" t="s">
        <v>14113</v>
      </c>
      <c r="S37" t="s">
        <v>14250</v>
      </c>
      <c r="T37" t="s">
        <v>14088</v>
      </c>
      <c r="U37" t="s">
        <v>14186</v>
      </c>
      <c r="V37" t="s">
        <v>14117</v>
      </c>
      <c r="X37" t="s">
        <v>14110</v>
      </c>
      <c r="Y37" t="s">
        <v>14092</v>
      </c>
      <c r="Z37" t="s">
        <v>14211</v>
      </c>
      <c r="AA37" t="s">
        <v>14140</v>
      </c>
      <c r="AB37" t="s">
        <v>14118</v>
      </c>
      <c r="AC37" t="s">
        <v>14141</v>
      </c>
      <c r="AD37" t="s">
        <v>14110</v>
      </c>
      <c r="AE37" t="s">
        <v>14141</v>
      </c>
      <c r="AF37" s="78" t="s">
        <v>14098</v>
      </c>
      <c r="AG37" t="s">
        <v>14123</v>
      </c>
      <c r="AH37" t="s">
        <v>14099</v>
      </c>
      <c r="AI37" t="s">
        <v>14099</v>
      </c>
      <c r="AJ37" t="s">
        <v>14188</v>
      </c>
      <c r="AK37" t="s">
        <v>14138</v>
      </c>
      <c r="AL37" t="s">
        <v>14122</v>
      </c>
      <c r="AM37" t="s">
        <v>14102</v>
      </c>
      <c r="AN37" t="s">
        <v>14102</v>
      </c>
      <c r="AO37" t="s">
        <v>14097</v>
      </c>
      <c r="AP37" t="s">
        <v>14087</v>
      </c>
      <c r="AQ37" t="s">
        <v>14110</v>
      </c>
      <c r="AR37" t="s">
        <v>14103</v>
      </c>
      <c r="AS37" t="s">
        <v>14098</v>
      </c>
      <c r="AT37" t="s">
        <v>14100</v>
      </c>
      <c r="AU37" t="s">
        <v>14100</v>
      </c>
      <c r="AV37" t="s">
        <v>14250</v>
      </c>
      <c r="AW37" t="s">
        <v>14250</v>
      </c>
      <c r="AX37" t="s">
        <v>14250</v>
      </c>
      <c r="AY37" t="s">
        <v>14093</v>
      </c>
      <c r="BA37" t="s">
        <v>14242</v>
      </c>
      <c r="BB37" t="s">
        <v>14248</v>
      </c>
      <c r="BC37" t="s">
        <v>14248</v>
      </c>
      <c r="BE37" t="s">
        <v>14106</v>
      </c>
      <c r="BF37" t="s">
        <v>14195</v>
      </c>
      <c r="BG37" t="s">
        <v>14195</v>
      </c>
      <c r="BH37" t="s">
        <v>14104</v>
      </c>
      <c r="BI37" t="s">
        <v>14211</v>
      </c>
      <c r="BJ37" t="s">
        <v>14211</v>
      </c>
      <c r="BK37" t="s">
        <v>14211</v>
      </c>
      <c r="BL37" t="s">
        <v>14156</v>
      </c>
      <c r="BM37" t="s">
        <v>14156</v>
      </c>
      <c r="BN37" t="s">
        <v>14156</v>
      </c>
      <c r="BO37" t="s">
        <v>14110</v>
      </c>
      <c r="BP37" t="s">
        <v>14110</v>
      </c>
      <c r="BQ37" t="s">
        <v>14110</v>
      </c>
      <c r="BR37" t="s">
        <v>14110</v>
      </c>
      <c r="BS37" t="s">
        <v>14110</v>
      </c>
      <c r="BT37" t="s">
        <v>14110</v>
      </c>
    </row>
    <row r="38" spans="1:72">
      <c r="G38" t="s">
        <v>14155</v>
      </c>
      <c r="H38" t="s">
        <v>14250</v>
      </c>
      <c r="J38" t="s">
        <v>14133</v>
      </c>
      <c r="K38">
        <v>3</v>
      </c>
      <c r="M38" t="s">
        <v>14085</v>
      </c>
      <c r="N38" t="s">
        <v>14137</v>
      </c>
      <c r="O38" t="s">
        <v>14116</v>
      </c>
      <c r="P38" t="s">
        <v>14113</v>
      </c>
      <c r="Q38" t="s">
        <v>14113</v>
      </c>
      <c r="R38" t="s">
        <v>14113</v>
      </c>
      <c r="S38" t="s">
        <v>14250</v>
      </c>
      <c r="T38" t="s">
        <v>14088</v>
      </c>
      <c r="U38" t="s">
        <v>14186</v>
      </c>
      <c r="V38" t="s">
        <v>14117</v>
      </c>
      <c r="X38" t="s">
        <v>14110</v>
      </c>
      <c r="Y38" t="s">
        <v>14092</v>
      </c>
      <c r="Z38" t="s">
        <v>14211</v>
      </c>
      <c r="AA38" t="s">
        <v>14140</v>
      </c>
      <c r="AB38" t="s">
        <v>14118</v>
      </c>
      <c r="AC38" t="s">
        <v>14141</v>
      </c>
      <c r="AD38" t="s">
        <v>14110</v>
      </c>
      <c r="AE38" t="s">
        <v>14141</v>
      </c>
      <c r="AF38" s="78" t="s">
        <v>14138</v>
      </c>
      <c r="AG38" t="s">
        <v>14093</v>
      </c>
      <c r="AH38" t="s">
        <v>14099</v>
      </c>
      <c r="AI38" t="s">
        <v>14188</v>
      </c>
      <c r="AJ38" t="s">
        <v>14188</v>
      </c>
      <c r="AK38" t="s">
        <v>14110</v>
      </c>
      <c r="AL38" t="s">
        <v>14122</v>
      </c>
      <c r="AM38" t="s">
        <v>14102</v>
      </c>
      <c r="AN38" t="s">
        <v>14215</v>
      </c>
      <c r="AO38" t="s">
        <v>14097</v>
      </c>
      <c r="AP38" t="s">
        <v>14087</v>
      </c>
      <c r="AQ38" t="s">
        <v>14110</v>
      </c>
      <c r="AR38" t="s">
        <v>14128</v>
      </c>
      <c r="AS38" t="s">
        <v>14098</v>
      </c>
      <c r="AT38" t="s">
        <v>14100</v>
      </c>
      <c r="AU38" t="s">
        <v>14100</v>
      </c>
      <c r="AV38" t="s">
        <v>14250</v>
      </c>
      <c r="AW38" t="s">
        <v>14250</v>
      </c>
      <c r="AX38" t="s">
        <v>14250</v>
      </c>
      <c r="AY38" t="s">
        <v>14093</v>
      </c>
      <c r="BA38" t="s">
        <v>14242</v>
      </c>
      <c r="BB38" t="s">
        <v>14248</v>
      </c>
      <c r="BC38" t="s">
        <v>14248</v>
      </c>
      <c r="BE38" t="s">
        <v>14106</v>
      </c>
      <c r="BF38" t="s">
        <v>14195</v>
      </c>
      <c r="BG38" t="s">
        <v>14195</v>
      </c>
      <c r="BH38" t="s">
        <v>14104</v>
      </c>
      <c r="BI38" t="s">
        <v>14211</v>
      </c>
      <c r="BJ38" t="s">
        <v>14211</v>
      </c>
      <c r="BK38" t="s">
        <v>14211</v>
      </c>
      <c r="BL38" t="s">
        <v>14156</v>
      </c>
      <c r="BM38" t="s">
        <v>14156</v>
      </c>
      <c r="BN38" t="s">
        <v>14156</v>
      </c>
      <c r="BO38" t="s">
        <v>14110</v>
      </c>
      <c r="BP38" t="s">
        <v>14110</v>
      </c>
      <c r="BQ38" t="s">
        <v>14110</v>
      </c>
      <c r="BR38" t="s">
        <v>14110</v>
      </c>
      <c r="BS38" t="s">
        <v>14110</v>
      </c>
      <c r="BT38" t="s">
        <v>14110</v>
      </c>
    </row>
    <row r="39" spans="1:72">
      <c r="G39" t="s">
        <v>14155</v>
      </c>
      <c r="H39" t="s">
        <v>14250</v>
      </c>
      <c r="J39" t="s">
        <v>14154</v>
      </c>
      <c r="K39">
        <v>3</v>
      </c>
      <c r="M39" t="s">
        <v>14085</v>
      </c>
      <c r="N39" t="s">
        <v>14137</v>
      </c>
      <c r="O39" t="s">
        <v>14116</v>
      </c>
      <c r="P39" t="s">
        <v>14113</v>
      </c>
      <c r="Q39" t="s">
        <v>14113</v>
      </c>
      <c r="R39" t="s">
        <v>14113</v>
      </c>
      <c r="S39" t="s">
        <v>14250</v>
      </c>
      <c r="T39" t="s">
        <v>14088</v>
      </c>
      <c r="U39" t="s">
        <v>14186</v>
      </c>
      <c r="V39" t="s">
        <v>14117</v>
      </c>
      <c r="X39" t="s">
        <v>14110</v>
      </c>
      <c r="Y39" t="s">
        <v>14092</v>
      </c>
      <c r="Z39" t="s">
        <v>14211</v>
      </c>
      <c r="AA39" t="s">
        <v>14140</v>
      </c>
      <c r="AB39" t="s">
        <v>14118</v>
      </c>
      <c r="AC39" t="s">
        <v>14141</v>
      </c>
      <c r="AD39" t="s">
        <v>14110</v>
      </c>
      <c r="AE39" t="s">
        <v>14141</v>
      </c>
      <c r="AF39" s="78" t="s">
        <v>14138</v>
      </c>
      <c r="AG39" t="s">
        <v>14161</v>
      </c>
      <c r="AH39" t="s">
        <v>14099</v>
      </c>
      <c r="AI39" t="s">
        <v>14212</v>
      </c>
      <c r="AJ39" t="s">
        <v>14188</v>
      </c>
      <c r="AK39" t="s">
        <v>14110</v>
      </c>
      <c r="AL39" t="s">
        <v>14122</v>
      </c>
      <c r="AM39" t="s">
        <v>14102</v>
      </c>
      <c r="AN39" t="s">
        <v>14215</v>
      </c>
      <c r="AO39" t="s">
        <v>14097</v>
      </c>
      <c r="AP39" t="s">
        <v>14087</v>
      </c>
      <c r="AQ39" t="s">
        <v>14110</v>
      </c>
      <c r="AR39" t="s">
        <v>14215</v>
      </c>
      <c r="AS39" t="s">
        <v>14098</v>
      </c>
      <c r="AT39" t="s">
        <v>14100</v>
      </c>
      <c r="AU39" t="s">
        <v>14100</v>
      </c>
      <c r="AV39" t="s">
        <v>14250</v>
      </c>
      <c r="AW39" t="s">
        <v>14250</v>
      </c>
      <c r="AX39" t="s">
        <v>14250</v>
      </c>
      <c r="AY39" t="s">
        <v>14093</v>
      </c>
      <c r="BA39" t="s">
        <v>14242</v>
      </c>
      <c r="BB39" t="s">
        <v>14248</v>
      </c>
      <c r="BC39" t="s">
        <v>14248</v>
      </c>
      <c r="BE39" t="s">
        <v>14106</v>
      </c>
      <c r="BF39" t="s">
        <v>14195</v>
      </c>
      <c r="BG39" t="s">
        <v>14195</v>
      </c>
      <c r="BH39" t="s">
        <v>14104</v>
      </c>
      <c r="BI39" t="s">
        <v>14211</v>
      </c>
      <c r="BJ39" t="s">
        <v>14211</v>
      </c>
      <c r="BK39" t="s">
        <v>14211</v>
      </c>
      <c r="BL39" t="s">
        <v>14156</v>
      </c>
      <c r="BM39" t="s">
        <v>14156</v>
      </c>
      <c r="BN39" t="s">
        <v>14156</v>
      </c>
      <c r="BO39" t="s">
        <v>14110</v>
      </c>
      <c r="BP39" t="s">
        <v>14110</v>
      </c>
      <c r="BQ39" t="s">
        <v>14110</v>
      </c>
      <c r="BR39" t="s">
        <v>14110</v>
      </c>
      <c r="BS39" t="s">
        <v>14110</v>
      </c>
      <c r="BT39" t="s">
        <v>14110</v>
      </c>
    </row>
    <row r="40" spans="1:72">
      <c r="G40" t="s">
        <v>14155</v>
      </c>
      <c r="H40" t="s">
        <v>14250</v>
      </c>
      <c r="J40" t="s">
        <v>14170</v>
      </c>
      <c r="K40">
        <v>4</v>
      </c>
      <c r="M40" t="s">
        <v>14085</v>
      </c>
      <c r="N40" t="s">
        <v>14137</v>
      </c>
      <c r="O40" t="s">
        <v>14116</v>
      </c>
      <c r="P40" t="s">
        <v>14113</v>
      </c>
      <c r="Q40" t="s">
        <v>14113</v>
      </c>
      <c r="R40" t="s">
        <v>14113</v>
      </c>
      <c r="S40" t="s">
        <v>14250</v>
      </c>
      <c r="T40" t="s">
        <v>14088</v>
      </c>
      <c r="U40" t="s">
        <v>14186</v>
      </c>
      <c r="V40" t="s">
        <v>14117</v>
      </c>
      <c r="X40" t="s">
        <v>14110</v>
      </c>
      <c r="Y40" t="s">
        <v>14092</v>
      </c>
      <c r="Z40" t="s">
        <v>14211</v>
      </c>
      <c r="AA40" t="s">
        <v>14140</v>
      </c>
      <c r="AB40" t="s">
        <v>14118</v>
      </c>
      <c r="AC40" t="s">
        <v>14141</v>
      </c>
      <c r="AD40" t="s">
        <v>14110</v>
      </c>
      <c r="AE40" t="s">
        <v>14141</v>
      </c>
      <c r="AF40" s="78" t="s">
        <v>14138</v>
      </c>
      <c r="AG40" t="s">
        <v>14123</v>
      </c>
      <c r="AH40" t="s">
        <v>14099</v>
      </c>
      <c r="AI40" t="s">
        <v>14212</v>
      </c>
      <c r="AJ40" t="s">
        <v>14188</v>
      </c>
      <c r="AK40" t="s">
        <v>14110</v>
      </c>
      <c r="AL40" t="s">
        <v>14122</v>
      </c>
      <c r="AM40" t="s">
        <v>14102</v>
      </c>
      <c r="AN40" t="s">
        <v>14102</v>
      </c>
      <c r="AO40" t="s">
        <v>14097</v>
      </c>
      <c r="AP40" t="s">
        <v>14087</v>
      </c>
      <c r="AQ40" t="s">
        <v>14110</v>
      </c>
      <c r="AR40" t="s">
        <v>14103</v>
      </c>
      <c r="AS40" t="s">
        <v>14098</v>
      </c>
      <c r="AT40" t="s">
        <v>14100</v>
      </c>
      <c r="AU40" t="s">
        <v>14100</v>
      </c>
      <c r="AV40" t="s">
        <v>14250</v>
      </c>
      <c r="AW40" t="s">
        <v>14250</v>
      </c>
      <c r="AX40" t="s">
        <v>14250</v>
      </c>
      <c r="AY40" t="s">
        <v>14093</v>
      </c>
      <c r="BA40" t="s">
        <v>14242</v>
      </c>
      <c r="BB40" t="s">
        <v>14248</v>
      </c>
      <c r="BC40" t="s">
        <v>14248</v>
      </c>
      <c r="BE40" t="s">
        <v>14106</v>
      </c>
      <c r="BF40" t="s">
        <v>14195</v>
      </c>
      <c r="BG40" t="s">
        <v>14195</v>
      </c>
      <c r="BH40" t="s">
        <v>14104</v>
      </c>
      <c r="BI40" t="s">
        <v>14211</v>
      </c>
      <c r="BJ40" t="s">
        <v>14211</v>
      </c>
      <c r="BK40" t="s">
        <v>14211</v>
      </c>
      <c r="BL40" t="s">
        <v>14156</v>
      </c>
      <c r="BM40" t="s">
        <v>14156</v>
      </c>
      <c r="BN40" t="s">
        <v>14156</v>
      </c>
      <c r="BO40" t="s">
        <v>14110</v>
      </c>
      <c r="BP40" t="s">
        <v>14110</v>
      </c>
      <c r="BQ40" t="s">
        <v>14110</v>
      </c>
      <c r="BR40" t="s">
        <v>14110</v>
      </c>
      <c r="BS40" t="s">
        <v>14110</v>
      </c>
      <c r="BT40" t="s">
        <v>14110</v>
      </c>
    </row>
    <row r="41" spans="1:72">
      <c r="A41">
        <v>2007</v>
      </c>
      <c r="B41" t="s">
        <v>514</v>
      </c>
      <c r="C41" t="s">
        <v>515</v>
      </c>
      <c r="D41" t="s">
        <v>712</v>
      </c>
      <c r="E41" t="s">
        <v>13669</v>
      </c>
      <c r="F41" s="137">
        <v>0</v>
      </c>
      <c r="G41" t="s">
        <v>14171</v>
      </c>
      <c r="H41" t="s">
        <v>14250</v>
      </c>
      <c r="J41" t="s">
        <v>14085</v>
      </c>
      <c r="K41">
        <v>16</v>
      </c>
      <c r="M41" t="s">
        <v>14085</v>
      </c>
      <c r="N41" t="s">
        <v>14137</v>
      </c>
      <c r="O41" t="s">
        <v>14116</v>
      </c>
      <c r="P41" t="s">
        <v>14090</v>
      </c>
      <c r="Q41" t="s">
        <v>14090</v>
      </c>
      <c r="R41" t="s">
        <v>14090</v>
      </c>
      <c r="S41" t="s">
        <v>14250</v>
      </c>
      <c r="T41" t="s">
        <v>14135</v>
      </c>
      <c r="U41" t="s">
        <v>14089</v>
      </c>
      <c r="V41" t="s">
        <v>14093</v>
      </c>
      <c r="X41" t="s">
        <v>14110</v>
      </c>
      <c r="Y41" t="s">
        <v>14092</v>
      </c>
      <c r="Z41" t="s">
        <v>14211</v>
      </c>
      <c r="AA41" t="s">
        <v>14140</v>
      </c>
      <c r="AB41" t="s">
        <v>14118</v>
      </c>
      <c r="AC41" t="s">
        <v>14141</v>
      </c>
      <c r="AD41" t="s">
        <v>14087</v>
      </c>
      <c r="AE41" t="s">
        <v>14141</v>
      </c>
      <c r="AF41" s="78" t="s">
        <v>14098</v>
      </c>
      <c r="AG41" t="s">
        <v>14123</v>
      </c>
      <c r="AH41" t="s">
        <v>14099</v>
      </c>
      <c r="AI41" t="s">
        <v>14099</v>
      </c>
      <c r="AJ41" t="s">
        <v>14188</v>
      </c>
      <c r="AK41" t="s">
        <v>14110</v>
      </c>
      <c r="AL41" t="s">
        <v>14122</v>
      </c>
      <c r="AM41" t="s">
        <v>14215</v>
      </c>
      <c r="AN41" t="s">
        <v>14102</v>
      </c>
      <c r="AO41" t="s">
        <v>14097</v>
      </c>
      <c r="AP41" t="s">
        <v>14110</v>
      </c>
      <c r="AQ41" t="s">
        <v>14110</v>
      </c>
      <c r="AR41" t="s">
        <v>14166</v>
      </c>
      <c r="AS41" t="s">
        <v>14098</v>
      </c>
      <c r="AT41" t="s">
        <v>14100</v>
      </c>
      <c r="AU41" t="s">
        <v>14100</v>
      </c>
      <c r="AV41" t="s">
        <v>14250</v>
      </c>
      <c r="AW41" t="s">
        <v>14250</v>
      </c>
      <c r="AX41" t="s">
        <v>14250</v>
      </c>
      <c r="AY41" t="s">
        <v>14093</v>
      </c>
      <c r="BA41" t="s">
        <v>14208</v>
      </c>
      <c r="BB41" t="s">
        <v>14248</v>
      </c>
      <c r="BC41" t="s">
        <v>14248</v>
      </c>
      <c r="BE41" t="s">
        <v>14131</v>
      </c>
      <c r="BF41" t="s">
        <v>14195</v>
      </c>
      <c r="BG41" t="s">
        <v>14195</v>
      </c>
      <c r="BH41" t="s">
        <v>14104</v>
      </c>
      <c r="BI41" t="s">
        <v>14211</v>
      </c>
      <c r="BJ41" t="s">
        <v>14211</v>
      </c>
      <c r="BK41" t="s">
        <v>14211</v>
      </c>
      <c r="BL41" t="s">
        <v>14156</v>
      </c>
      <c r="BM41" t="s">
        <v>14156</v>
      </c>
      <c r="BN41" t="s">
        <v>14156</v>
      </c>
      <c r="BO41" t="s">
        <v>14110</v>
      </c>
      <c r="BP41" t="s">
        <v>14110</v>
      </c>
      <c r="BQ41" t="s">
        <v>14110</v>
      </c>
      <c r="BR41" t="s">
        <v>14110</v>
      </c>
      <c r="BS41" t="s">
        <v>14110</v>
      </c>
      <c r="BT41" t="s">
        <v>14110</v>
      </c>
    </row>
    <row r="42" spans="1:72">
      <c r="G42" t="s">
        <v>14171</v>
      </c>
      <c r="H42" t="s">
        <v>14250</v>
      </c>
      <c r="J42" t="s">
        <v>14108</v>
      </c>
      <c r="K42">
        <v>16</v>
      </c>
      <c r="M42" t="s">
        <v>14085</v>
      </c>
      <c r="N42" t="s">
        <v>14137</v>
      </c>
      <c r="O42" t="s">
        <v>14116</v>
      </c>
      <c r="P42" t="s">
        <v>14090</v>
      </c>
      <c r="Q42" t="s">
        <v>14090</v>
      </c>
      <c r="R42" t="s">
        <v>14090</v>
      </c>
      <c r="S42" t="s">
        <v>14250</v>
      </c>
      <c r="T42" t="s">
        <v>14135</v>
      </c>
      <c r="U42" t="s">
        <v>14089</v>
      </c>
      <c r="V42" t="s">
        <v>14093</v>
      </c>
      <c r="X42" t="s">
        <v>14110</v>
      </c>
      <c r="Y42" t="s">
        <v>14092</v>
      </c>
      <c r="Z42" t="s">
        <v>14211</v>
      </c>
      <c r="AA42" t="s">
        <v>14140</v>
      </c>
      <c r="AB42" t="s">
        <v>14118</v>
      </c>
      <c r="AC42" t="s">
        <v>14141</v>
      </c>
      <c r="AD42" t="s">
        <v>14087</v>
      </c>
      <c r="AE42" t="s">
        <v>14141</v>
      </c>
      <c r="AF42" s="78" t="s">
        <v>14098</v>
      </c>
      <c r="AG42" t="s">
        <v>14123</v>
      </c>
      <c r="AH42" t="s">
        <v>14099</v>
      </c>
      <c r="AI42" t="s">
        <v>14099</v>
      </c>
      <c r="AJ42" t="s">
        <v>14188</v>
      </c>
      <c r="AK42" t="s">
        <v>14110</v>
      </c>
      <c r="AL42" t="s">
        <v>14122</v>
      </c>
      <c r="AM42" t="s">
        <v>14215</v>
      </c>
      <c r="AN42" t="s">
        <v>14102</v>
      </c>
      <c r="AO42" t="s">
        <v>14097</v>
      </c>
      <c r="AP42" t="s">
        <v>14110</v>
      </c>
      <c r="AQ42" t="s">
        <v>14110</v>
      </c>
      <c r="AR42" t="s">
        <v>14166</v>
      </c>
      <c r="AS42" t="s">
        <v>14098</v>
      </c>
      <c r="AT42" t="s">
        <v>14100</v>
      </c>
      <c r="AU42" t="s">
        <v>14100</v>
      </c>
      <c r="AV42" t="s">
        <v>14250</v>
      </c>
      <c r="AW42" t="s">
        <v>14250</v>
      </c>
      <c r="AX42" t="s">
        <v>14250</v>
      </c>
      <c r="AY42" t="s">
        <v>14093</v>
      </c>
      <c r="BA42" t="s">
        <v>14208</v>
      </c>
      <c r="BB42" t="s">
        <v>14248</v>
      </c>
      <c r="BC42" t="s">
        <v>14248</v>
      </c>
      <c r="BE42" t="s">
        <v>14131</v>
      </c>
      <c r="BF42" t="s">
        <v>14195</v>
      </c>
      <c r="BG42" t="s">
        <v>14195</v>
      </c>
      <c r="BH42" t="s">
        <v>14104</v>
      </c>
      <c r="BI42" t="s">
        <v>14211</v>
      </c>
      <c r="BJ42" t="s">
        <v>14211</v>
      </c>
      <c r="BK42" t="s">
        <v>14211</v>
      </c>
      <c r="BL42" t="s">
        <v>14156</v>
      </c>
      <c r="BM42" t="s">
        <v>14156</v>
      </c>
      <c r="BN42" t="s">
        <v>14156</v>
      </c>
      <c r="BO42" t="s">
        <v>14110</v>
      </c>
      <c r="BP42" t="s">
        <v>14110</v>
      </c>
      <c r="BQ42" t="s">
        <v>14110</v>
      </c>
      <c r="BR42" t="s">
        <v>14110</v>
      </c>
      <c r="BS42" t="s">
        <v>14110</v>
      </c>
      <c r="BT42" t="s">
        <v>14110</v>
      </c>
    </row>
    <row r="43" spans="1:72">
      <c r="A43">
        <v>2007</v>
      </c>
      <c r="B43" t="s">
        <v>524</v>
      </c>
      <c r="C43" t="s">
        <v>525</v>
      </c>
      <c r="D43" t="s">
        <v>639</v>
      </c>
      <c r="E43" t="s">
        <v>13670</v>
      </c>
      <c r="F43" s="137">
        <v>0</v>
      </c>
      <c r="G43" t="s">
        <v>14171</v>
      </c>
      <c r="H43" t="s">
        <v>14250</v>
      </c>
      <c r="J43" t="s">
        <v>14085</v>
      </c>
      <c r="K43">
        <v>4</v>
      </c>
      <c r="M43" t="s">
        <v>14085</v>
      </c>
      <c r="N43" t="s">
        <v>14137</v>
      </c>
      <c r="O43" t="s">
        <v>14116</v>
      </c>
      <c r="P43" t="s">
        <v>14113</v>
      </c>
      <c r="Q43" t="s">
        <v>14113</v>
      </c>
      <c r="R43" t="s">
        <v>14113</v>
      </c>
      <c r="S43" t="s">
        <v>14250</v>
      </c>
      <c r="T43" t="s">
        <v>14088</v>
      </c>
      <c r="U43" t="s">
        <v>14172</v>
      </c>
      <c r="V43" t="s">
        <v>14093</v>
      </c>
      <c r="X43" t="s">
        <v>14110</v>
      </c>
      <c r="Y43" t="s">
        <v>14115</v>
      </c>
      <c r="Z43" t="s">
        <v>14211</v>
      </c>
      <c r="AA43" t="s">
        <v>14116</v>
      </c>
      <c r="AB43" t="s">
        <v>14141</v>
      </c>
      <c r="AC43" t="s">
        <v>14141</v>
      </c>
      <c r="AD43" t="s">
        <v>14110</v>
      </c>
      <c r="AE43" t="s">
        <v>14118</v>
      </c>
      <c r="AF43" s="78" t="s">
        <v>14098</v>
      </c>
      <c r="AG43" t="s">
        <v>14144</v>
      </c>
      <c r="AH43" t="s">
        <v>14099</v>
      </c>
      <c r="AI43" t="s">
        <v>14099</v>
      </c>
      <c r="AJ43" t="s">
        <v>14099</v>
      </c>
      <c r="AK43" t="s">
        <v>14087</v>
      </c>
      <c r="AL43" t="s">
        <v>14098</v>
      </c>
      <c r="AM43" t="s">
        <v>14127</v>
      </c>
      <c r="AN43" t="s">
        <v>14127</v>
      </c>
      <c r="AO43" t="s">
        <v>14121</v>
      </c>
      <c r="AP43" t="s">
        <v>14110</v>
      </c>
      <c r="AQ43" t="s">
        <v>14087</v>
      </c>
      <c r="AR43" t="s">
        <v>14180</v>
      </c>
      <c r="AS43" t="s">
        <v>14098</v>
      </c>
      <c r="AT43" t="s">
        <v>14100</v>
      </c>
      <c r="AU43" t="s">
        <v>14100</v>
      </c>
      <c r="AV43" t="s">
        <v>14250</v>
      </c>
      <c r="AW43" t="s">
        <v>14250</v>
      </c>
      <c r="AX43" t="s">
        <v>14250</v>
      </c>
      <c r="AY43" t="s">
        <v>14093</v>
      </c>
      <c r="BA43" t="s">
        <v>14242</v>
      </c>
      <c r="BB43" t="s">
        <v>14225</v>
      </c>
      <c r="BC43" t="s">
        <v>14248</v>
      </c>
      <c r="BE43" t="s">
        <v>14106</v>
      </c>
      <c r="BF43" t="s">
        <v>14131</v>
      </c>
      <c r="BG43" t="s">
        <v>14195</v>
      </c>
      <c r="BH43" t="s">
        <v>14104</v>
      </c>
      <c r="BI43" t="s">
        <v>14211</v>
      </c>
      <c r="BJ43" t="s">
        <v>14211</v>
      </c>
      <c r="BK43" t="s">
        <v>14211</v>
      </c>
      <c r="BL43" t="s">
        <v>14156</v>
      </c>
      <c r="BM43" t="s">
        <v>14156</v>
      </c>
      <c r="BN43" t="s">
        <v>14156</v>
      </c>
      <c r="BO43" t="s">
        <v>14110</v>
      </c>
      <c r="BP43" t="s">
        <v>14110</v>
      </c>
      <c r="BQ43" t="s">
        <v>14110</v>
      </c>
      <c r="BR43" t="s">
        <v>14110</v>
      </c>
      <c r="BS43" t="s">
        <v>14110</v>
      </c>
      <c r="BT43" t="s">
        <v>14110</v>
      </c>
    </row>
    <row r="44" spans="1:72">
      <c r="G44" t="s">
        <v>14171</v>
      </c>
      <c r="H44" t="s">
        <v>14250</v>
      </c>
      <c r="J44" t="s">
        <v>14108</v>
      </c>
      <c r="K44">
        <v>4</v>
      </c>
      <c r="M44" t="s">
        <v>14085</v>
      </c>
      <c r="N44" t="s">
        <v>14137</v>
      </c>
      <c r="O44" t="s">
        <v>14116</v>
      </c>
      <c r="P44" t="s">
        <v>14113</v>
      </c>
      <c r="Q44" t="s">
        <v>14113</v>
      </c>
      <c r="R44" t="s">
        <v>14113</v>
      </c>
      <c r="S44" t="s">
        <v>14250</v>
      </c>
      <c r="T44" t="s">
        <v>14088</v>
      </c>
      <c r="U44" t="s">
        <v>14172</v>
      </c>
      <c r="V44" t="s">
        <v>14093</v>
      </c>
      <c r="X44" t="s">
        <v>14110</v>
      </c>
      <c r="Y44" t="s">
        <v>14115</v>
      </c>
      <c r="Z44" t="s">
        <v>14211</v>
      </c>
      <c r="AA44" t="s">
        <v>14116</v>
      </c>
      <c r="AB44" t="s">
        <v>14141</v>
      </c>
      <c r="AC44" t="s">
        <v>14141</v>
      </c>
      <c r="AD44" t="s">
        <v>14110</v>
      </c>
      <c r="AE44" t="s">
        <v>14118</v>
      </c>
      <c r="AF44" s="78" t="s">
        <v>14098</v>
      </c>
      <c r="AG44" t="s">
        <v>14144</v>
      </c>
      <c r="AH44" t="s">
        <v>14099</v>
      </c>
      <c r="AI44" t="s">
        <v>14099</v>
      </c>
      <c r="AJ44" t="s">
        <v>14099</v>
      </c>
      <c r="AK44" t="s">
        <v>14087</v>
      </c>
      <c r="AL44" t="s">
        <v>14098</v>
      </c>
      <c r="AM44" t="s">
        <v>14127</v>
      </c>
      <c r="AN44" t="s">
        <v>14127</v>
      </c>
      <c r="AO44" t="s">
        <v>14121</v>
      </c>
      <c r="AP44" t="s">
        <v>14110</v>
      </c>
      <c r="AQ44" t="s">
        <v>14087</v>
      </c>
      <c r="AR44" t="s">
        <v>14180</v>
      </c>
      <c r="AS44" t="s">
        <v>14098</v>
      </c>
      <c r="AT44" t="s">
        <v>14100</v>
      </c>
      <c r="AU44" t="s">
        <v>14100</v>
      </c>
      <c r="AV44" t="s">
        <v>14250</v>
      </c>
      <c r="AW44" t="s">
        <v>14250</v>
      </c>
      <c r="AX44" t="s">
        <v>14250</v>
      </c>
      <c r="AY44" t="s">
        <v>14093</v>
      </c>
      <c r="BA44" t="s">
        <v>14242</v>
      </c>
      <c r="BB44" t="s">
        <v>14225</v>
      </c>
      <c r="BC44" t="s">
        <v>14248</v>
      </c>
      <c r="BE44" t="s">
        <v>14106</v>
      </c>
      <c r="BF44" t="s">
        <v>14131</v>
      </c>
      <c r="BG44" t="s">
        <v>14195</v>
      </c>
      <c r="BH44" t="s">
        <v>14104</v>
      </c>
      <c r="BI44" t="s">
        <v>14211</v>
      </c>
      <c r="BJ44" t="s">
        <v>14211</v>
      </c>
      <c r="BK44" t="s">
        <v>14211</v>
      </c>
      <c r="BL44" t="s">
        <v>14156</v>
      </c>
      <c r="BM44" t="s">
        <v>14156</v>
      </c>
      <c r="BN44" t="s">
        <v>14156</v>
      </c>
      <c r="BO44" t="s">
        <v>14110</v>
      </c>
      <c r="BP44" t="s">
        <v>14110</v>
      </c>
      <c r="BQ44" t="s">
        <v>14110</v>
      </c>
      <c r="BR44" t="s">
        <v>14110</v>
      </c>
      <c r="BS44" t="s">
        <v>14110</v>
      </c>
      <c r="BT44" t="s">
        <v>14110</v>
      </c>
    </row>
    <row r="45" spans="1:72">
      <c r="A45">
        <v>2008</v>
      </c>
      <c r="B45" t="s">
        <v>72</v>
      </c>
      <c r="C45" t="s">
        <v>73</v>
      </c>
      <c r="D45" t="s">
        <v>639</v>
      </c>
      <c r="E45" t="s">
        <v>13673</v>
      </c>
      <c r="F45" s="137">
        <v>0</v>
      </c>
      <c r="G45" t="s">
        <v>14155</v>
      </c>
      <c r="H45" t="s">
        <v>14250</v>
      </c>
      <c r="J45" t="s">
        <v>14085</v>
      </c>
      <c r="K45">
        <v>3</v>
      </c>
      <c r="M45" t="s">
        <v>14085</v>
      </c>
      <c r="N45" t="s">
        <v>14137</v>
      </c>
      <c r="O45" t="s">
        <v>14116</v>
      </c>
      <c r="P45" t="s">
        <v>14113</v>
      </c>
      <c r="Q45" t="s">
        <v>14113</v>
      </c>
      <c r="R45" t="s">
        <v>14113</v>
      </c>
      <c r="S45" t="s">
        <v>14250</v>
      </c>
      <c r="T45" t="s">
        <v>14088</v>
      </c>
      <c r="U45" t="s">
        <v>14186</v>
      </c>
      <c r="V45" t="s">
        <v>14117</v>
      </c>
      <c r="X45" t="s">
        <v>14110</v>
      </c>
      <c r="Y45" t="s">
        <v>14092</v>
      </c>
      <c r="Z45" t="s">
        <v>14211</v>
      </c>
      <c r="AA45" t="s">
        <v>14140</v>
      </c>
      <c r="AB45" t="s">
        <v>14118</v>
      </c>
      <c r="AC45" t="s">
        <v>14141</v>
      </c>
      <c r="AD45" t="s">
        <v>14087</v>
      </c>
      <c r="AE45" t="s">
        <v>14141</v>
      </c>
      <c r="AF45" s="78" t="s">
        <v>14098</v>
      </c>
      <c r="AG45" t="s">
        <v>14123</v>
      </c>
      <c r="AH45" t="s">
        <v>14099</v>
      </c>
      <c r="AI45" t="s">
        <v>14099</v>
      </c>
      <c r="AJ45" t="s">
        <v>14188</v>
      </c>
      <c r="AK45" t="s">
        <v>14110</v>
      </c>
      <c r="AL45" t="s">
        <v>14122</v>
      </c>
      <c r="AM45" t="s">
        <v>14215</v>
      </c>
      <c r="AN45" t="s">
        <v>14102</v>
      </c>
      <c r="AO45" t="s">
        <v>14097</v>
      </c>
      <c r="AP45" t="s">
        <v>14087</v>
      </c>
      <c r="AQ45" t="s">
        <v>14110</v>
      </c>
      <c r="AR45" t="s">
        <v>14103</v>
      </c>
      <c r="AS45" t="s">
        <v>14098</v>
      </c>
      <c r="AT45" t="s">
        <v>14100</v>
      </c>
      <c r="AU45" t="s">
        <v>14100</v>
      </c>
      <c r="AV45" t="s">
        <v>14250</v>
      </c>
      <c r="AW45" t="s">
        <v>14250</v>
      </c>
      <c r="AX45" t="s">
        <v>14250</v>
      </c>
      <c r="AY45" t="s">
        <v>14093</v>
      </c>
      <c r="BA45" t="s">
        <v>14242</v>
      </c>
      <c r="BB45" t="s">
        <v>14248</v>
      </c>
      <c r="BC45" t="s">
        <v>14248</v>
      </c>
      <c r="BE45" t="s">
        <v>14106</v>
      </c>
      <c r="BF45" t="s">
        <v>14195</v>
      </c>
      <c r="BG45" t="s">
        <v>14195</v>
      </c>
      <c r="BH45" t="s">
        <v>14104</v>
      </c>
      <c r="BI45" t="s">
        <v>14193</v>
      </c>
      <c r="BJ45" t="s">
        <v>14211</v>
      </c>
      <c r="BK45" t="s">
        <v>14211</v>
      </c>
      <c r="BL45" t="s">
        <v>14105</v>
      </c>
      <c r="BM45" t="s">
        <v>14156</v>
      </c>
      <c r="BN45" t="s">
        <v>14156</v>
      </c>
      <c r="BO45" t="s">
        <v>14110</v>
      </c>
      <c r="BP45" t="s">
        <v>14110</v>
      </c>
      <c r="BQ45" t="s">
        <v>14110</v>
      </c>
      <c r="BR45" t="s">
        <v>14110</v>
      </c>
      <c r="BS45" t="s">
        <v>14110</v>
      </c>
      <c r="BT45" t="s">
        <v>14110</v>
      </c>
    </row>
    <row r="46" spans="1:72">
      <c r="G46" t="s">
        <v>14155</v>
      </c>
      <c r="H46" t="s">
        <v>14250</v>
      </c>
      <c r="J46" t="s">
        <v>14108</v>
      </c>
      <c r="K46">
        <v>3</v>
      </c>
      <c r="M46" t="s">
        <v>14108</v>
      </c>
      <c r="N46" t="s">
        <v>14137</v>
      </c>
      <c r="O46" t="s">
        <v>14116</v>
      </c>
      <c r="P46" t="s">
        <v>14113</v>
      </c>
      <c r="Q46" t="s">
        <v>14113</v>
      </c>
      <c r="R46" t="s">
        <v>14113</v>
      </c>
      <c r="S46" t="s">
        <v>14250</v>
      </c>
      <c r="T46" t="s">
        <v>14088</v>
      </c>
      <c r="U46" t="s">
        <v>14186</v>
      </c>
      <c r="V46" t="s">
        <v>14093</v>
      </c>
      <c r="X46" t="s">
        <v>14110</v>
      </c>
      <c r="Y46" t="s">
        <v>14092</v>
      </c>
      <c r="Z46" t="s">
        <v>14211</v>
      </c>
      <c r="AA46" t="s">
        <v>14140</v>
      </c>
      <c r="AB46" t="s">
        <v>14118</v>
      </c>
      <c r="AC46" t="s">
        <v>14141</v>
      </c>
      <c r="AD46" t="s">
        <v>14110</v>
      </c>
      <c r="AE46" t="s">
        <v>14141</v>
      </c>
      <c r="AF46" s="78" t="s">
        <v>14122</v>
      </c>
      <c r="AG46" t="s">
        <v>14093</v>
      </c>
      <c r="AH46" t="s">
        <v>14099</v>
      </c>
      <c r="AI46" t="s">
        <v>14188</v>
      </c>
      <c r="AJ46" t="s">
        <v>14188</v>
      </c>
      <c r="AK46" t="s">
        <v>14110</v>
      </c>
      <c r="AL46" t="s">
        <v>14122</v>
      </c>
      <c r="AM46" t="s">
        <v>14215</v>
      </c>
      <c r="AN46" t="s">
        <v>14165</v>
      </c>
      <c r="AO46" t="s">
        <v>14097</v>
      </c>
      <c r="AP46" t="s">
        <v>14087</v>
      </c>
      <c r="AQ46" t="s">
        <v>14110</v>
      </c>
      <c r="AR46" t="s">
        <v>14128</v>
      </c>
      <c r="AS46" t="s">
        <v>14098</v>
      </c>
      <c r="AT46" t="s">
        <v>14100</v>
      </c>
      <c r="AU46" t="s">
        <v>14100</v>
      </c>
      <c r="AV46" t="s">
        <v>14250</v>
      </c>
      <c r="AW46" t="s">
        <v>14250</v>
      </c>
      <c r="AX46" t="s">
        <v>14250</v>
      </c>
      <c r="AY46" t="s">
        <v>14093</v>
      </c>
      <c r="BA46" t="s">
        <v>14242</v>
      </c>
      <c r="BB46" t="s">
        <v>14248</v>
      </c>
      <c r="BC46" t="s">
        <v>14248</v>
      </c>
      <c r="BE46" t="s">
        <v>14106</v>
      </c>
      <c r="BF46" t="s">
        <v>14195</v>
      </c>
      <c r="BG46" t="s">
        <v>14195</v>
      </c>
      <c r="BH46" t="s">
        <v>14104</v>
      </c>
      <c r="BI46" t="s">
        <v>14193</v>
      </c>
      <c r="BJ46" t="s">
        <v>14211</v>
      </c>
      <c r="BK46" t="s">
        <v>14211</v>
      </c>
      <c r="BL46" t="s">
        <v>14105</v>
      </c>
      <c r="BM46" t="s">
        <v>14156</v>
      </c>
      <c r="BN46" t="s">
        <v>14156</v>
      </c>
      <c r="BO46" t="s">
        <v>14110</v>
      </c>
      <c r="BP46" t="s">
        <v>14110</v>
      </c>
      <c r="BQ46" t="s">
        <v>14110</v>
      </c>
      <c r="BR46" t="s">
        <v>14110</v>
      </c>
      <c r="BS46" t="s">
        <v>14110</v>
      </c>
      <c r="BT46" t="s">
        <v>14110</v>
      </c>
    </row>
    <row r="47" spans="1:72">
      <c r="A47">
        <v>2009</v>
      </c>
      <c r="B47" t="s">
        <v>32</v>
      </c>
      <c r="C47" t="s">
        <v>33</v>
      </c>
      <c r="D47" t="s">
        <v>639</v>
      </c>
      <c r="E47" t="s">
        <v>13677</v>
      </c>
      <c r="F47" s="137">
        <v>0</v>
      </c>
      <c r="G47" t="s">
        <v>14109</v>
      </c>
      <c r="H47" t="s">
        <v>14110</v>
      </c>
      <c r="J47" t="s">
        <v>14085</v>
      </c>
      <c r="K47">
        <v>7</v>
      </c>
      <c r="M47" t="s">
        <v>14085</v>
      </c>
      <c r="N47" t="s">
        <v>14114</v>
      </c>
      <c r="O47" t="s">
        <v>14091</v>
      </c>
      <c r="P47" t="s">
        <v>14113</v>
      </c>
      <c r="Q47" t="s">
        <v>14113</v>
      </c>
      <c r="R47" t="s">
        <v>14090</v>
      </c>
      <c r="S47" t="s">
        <v>14113</v>
      </c>
      <c r="T47" t="s">
        <v>14088</v>
      </c>
      <c r="U47" t="s">
        <v>14156</v>
      </c>
      <c r="V47" t="s">
        <v>14093</v>
      </c>
      <c r="X47" t="s">
        <v>14110</v>
      </c>
      <c r="Y47" t="s">
        <v>14092</v>
      </c>
      <c r="Z47" t="s">
        <v>14211</v>
      </c>
      <c r="AA47" t="s">
        <v>14094</v>
      </c>
      <c r="AB47" t="s">
        <v>14118</v>
      </c>
      <c r="AC47" t="s">
        <v>14141</v>
      </c>
      <c r="AD47" t="s">
        <v>14110</v>
      </c>
      <c r="AE47" t="s">
        <v>14141</v>
      </c>
      <c r="AF47" s="78" t="s">
        <v>14122</v>
      </c>
      <c r="AG47" t="s">
        <v>14123</v>
      </c>
      <c r="AH47" t="s">
        <v>14162</v>
      </c>
      <c r="AI47" t="s">
        <v>14162</v>
      </c>
      <c r="AJ47" t="s">
        <v>14162</v>
      </c>
      <c r="AK47" t="s">
        <v>14087</v>
      </c>
      <c r="AL47" t="s">
        <v>14098</v>
      </c>
      <c r="AM47" t="s">
        <v>14230</v>
      </c>
      <c r="AN47" t="s">
        <v>14230</v>
      </c>
      <c r="AO47" t="s">
        <v>14097</v>
      </c>
      <c r="AP47" t="s">
        <v>14110</v>
      </c>
      <c r="AQ47" t="s">
        <v>14110</v>
      </c>
      <c r="AR47" t="s">
        <v>14103</v>
      </c>
      <c r="AS47" t="s">
        <v>14098</v>
      </c>
      <c r="AT47" t="s">
        <v>14189</v>
      </c>
      <c r="AU47" t="s">
        <v>14189</v>
      </c>
      <c r="AV47" t="s">
        <v>14222</v>
      </c>
      <c r="AW47" t="s">
        <v>14222</v>
      </c>
      <c r="AX47" t="s">
        <v>14087</v>
      </c>
      <c r="AY47" t="s">
        <v>14093</v>
      </c>
      <c r="BA47" t="s">
        <v>14225</v>
      </c>
      <c r="BB47" t="s">
        <v>14248</v>
      </c>
      <c r="BC47" t="s">
        <v>14248</v>
      </c>
      <c r="BE47" t="s">
        <v>14106</v>
      </c>
      <c r="BF47" t="s">
        <v>14195</v>
      </c>
      <c r="BG47" t="s">
        <v>14195</v>
      </c>
      <c r="BH47" t="s">
        <v>14150</v>
      </c>
      <c r="BI47" t="s">
        <v>14211</v>
      </c>
      <c r="BJ47" t="s">
        <v>14211</v>
      </c>
      <c r="BK47" t="s">
        <v>14211</v>
      </c>
      <c r="BL47" t="s">
        <v>14156</v>
      </c>
      <c r="BM47" t="s">
        <v>14156</v>
      </c>
      <c r="BN47" t="s">
        <v>14156</v>
      </c>
      <c r="BO47" t="s">
        <v>14110</v>
      </c>
      <c r="BP47" t="s">
        <v>14110</v>
      </c>
      <c r="BQ47" t="s">
        <v>14110</v>
      </c>
      <c r="BR47" t="s">
        <v>14110</v>
      </c>
      <c r="BS47" t="s">
        <v>14110</v>
      </c>
      <c r="BT47" t="s">
        <v>14110</v>
      </c>
    </row>
    <row r="48" spans="1:72">
      <c r="G48" t="s">
        <v>14109</v>
      </c>
      <c r="H48" t="s">
        <v>14110</v>
      </c>
      <c r="J48" t="s">
        <v>14108</v>
      </c>
      <c r="K48">
        <v>8</v>
      </c>
      <c r="M48" t="s">
        <v>14085</v>
      </c>
      <c r="N48" t="s">
        <v>14114</v>
      </c>
      <c r="O48" t="s">
        <v>14091</v>
      </c>
      <c r="P48" t="s">
        <v>14113</v>
      </c>
      <c r="Q48" t="s">
        <v>14113</v>
      </c>
      <c r="R48" t="s">
        <v>14090</v>
      </c>
      <c r="S48" t="s">
        <v>14113</v>
      </c>
      <c r="T48" t="s">
        <v>14088</v>
      </c>
      <c r="U48" t="s">
        <v>14172</v>
      </c>
      <c r="V48" t="s">
        <v>14093</v>
      </c>
      <c r="X48" t="s">
        <v>14110</v>
      </c>
      <c r="Y48" t="s">
        <v>14092</v>
      </c>
      <c r="Z48" t="s">
        <v>14211</v>
      </c>
      <c r="AA48" t="s">
        <v>14094</v>
      </c>
      <c r="AB48" t="s">
        <v>14118</v>
      </c>
      <c r="AC48" t="s">
        <v>14141</v>
      </c>
      <c r="AD48" t="s">
        <v>14110</v>
      </c>
      <c r="AE48" t="s">
        <v>14141</v>
      </c>
      <c r="AF48" s="78" t="s">
        <v>14122</v>
      </c>
      <c r="AG48" t="s">
        <v>14123</v>
      </c>
      <c r="AH48" t="s">
        <v>14162</v>
      </c>
      <c r="AI48" t="s">
        <v>14162</v>
      </c>
      <c r="AJ48" t="s">
        <v>14162</v>
      </c>
      <c r="AK48" t="s">
        <v>14087</v>
      </c>
      <c r="AL48" t="s">
        <v>14098</v>
      </c>
      <c r="AM48" t="s">
        <v>14230</v>
      </c>
      <c r="AN48" t="s">
        <v>14230</v>
      </c>
      <c r="AO48" t="s">
        <v>14097</v>
      </c>
      <c r="AP48" t="s">
        <v>14110</v>
      </c>
      <c r="AQ48" t="s">
        <v>14110</v>
      </c>
      <c r="AR48" t="s">
        <v>14103</v>
      </c>
      <c r="AS48" t="s">
        <v>14098</v>
      </c>
      <c r="AT48" t="s">
        <v>14189</v>
      </c>
      <c r="AU48" t="s">
        <v>14189</v>
      </c>
      <c r="AV48" t="s">
        <v>14222</v>
      </c>
      <c r="AW48" t="s">
        <v>14222</v>
      </c>
      <c r="AX48" t="s">
        <v>14087</v>
      </c>
      <c r="AY48" t="s">
        <v>14093</v>
      </c>
      <c r="BA48" t="s">
        <v>14225</v>
      </c>
      <c r="BB48" t="s">
        <v>14248</v>
      </c>
      <c r="BC48" t="s">
        <v>14248</v>
      </c>
      <c r="BE48" t="s">
        <v>14106</v>
      </c>
      <c r="BF48" t="s">
        <v>14195</v>
      </c>
      <c r="BG48" t="s">
        <v>14195</v>
      </c>
      <c r="BH48" t="s">
        <v>14150</v>
      </c>
      <c r="BI48" t="s">
        <v>14211</v>
      </c>
      <c r="BJ48" t="s">
        <v>14211</v>
      </c>
      <c r="BK48" t="s">
        <v>14211</v>
      </c>
      <c r="BL48" t="s">
        <v>14156</v>
      </c>
      <c r="BM48" t="s">
        <v>14156</v>
      </c>
      <c r="BN48" t="s">
        <v>14156</v>
      </c>
      <c r="BO48" t="s">
        <v>14110</v>
      </c>
      <c r="BP48" t="s">
        <v>14110</v>
      </c>
      <c r="BQ48" t="s">
        <v>14110</v>
      </c>
      <c r="BR48" t="s">
        <v>14110</v>
      </c>
      <c r="BS48" t="s">
        <v>14110</v>
      </c>
      <c r="BT48" t="s">
        <v>14110</v>
      </c>
    </row>
    <row r="49" spans="1:72">
      <c r="A49">
        <v>2009</v>
      </c>
      <c r="B49" t="s">
        <v>158</v>
      </c>
      <c r="C49" t="s">
        <v>159</v>
      </c>
      <c r="D49" t="s">
        <v>712</v>
      </c>
      <c r="E49" t="s">
        <v>13679</v>
      </c>
      <c r="F49" s="137">
        <v>0</v>
      </c>
      <c r="G49" t="s">
        <v>14155</v>
      </c>
      <c r="H49" t="s">
        <v>14250</v>
      </c>
      <c r="J49" t="s">
        <v>14085</v>
      </c>
      <c r="K49">
        <v>10</v>
      </c>
      <c r="M49" t="s">
        <v>14085</v>
      </c>
      <c r="N49" t="s">
        <v>14137</v>
      </c>
      <c r="O49" t="s">
        <v>14116</v>
      </c>
      <c r="P49" t="s">
        <v>14090</v>
      </c>
      <c r="Q49" t="s">
        <v>14113</v>
      </c>
      <c r="R49" t="s">
        <v>14090</v>
      </c>
      <c r="S49" t="s">
        <v>14250</v>
      </c>
      <c r="T49" t="s">
        <v>14088</v>
      </c>
      <c r="U49" t="s">
        <v>14089</v>
      </c>
      <c r="V49" t="s">
        <v>14093</v>
      </c>
      <c r="X49" t="s">
        <v>14110</v>
      </c>
      <c r="Y49" t="s">
        <v>14092</v>
      </c>
      <c r="Z49" t="s">
        <v>14211</v>
      </c>
      <c r="AA49" t="s">
        <v>14140</v>
      </c>
      <c r="AB49" t="s">
        <v>14118</v>
      </c>
      <c r="AC49" t="s">
        <v>14141</v>
      </c>
      <c r="AD49" t="s">
        <v>14110</v>
      </c>
      <c r="AE49" t="s">
        <v>14141</v>
      </c>
      <c r="AF49" s="78" t="s">
        <v>14098</v>
      </c>
      <c r="AG49" t="s">
        <v>14123</v>
      </c>
      <c r="AH49" t="s">
        <v>14099</v>
      </c>
      <c r="AI49" t="s">
        <v>14099</v>
      </c>
      <c r="AJ49" t="s">
        <v>14188</v>
      </c>
      <c r="AK49" t="s">
        <v>14110</v>
      </c>
      <c r="AL49" t="s">
        <v>14122</v>
      </c>
      <c r="AM49" t="s">
        <v>14215</v>
      </c>
      <c r="AN49" t="s">
        <v>14102</v>
      </c>
      <c r="AO49" t="s">
        <v>14097</v>
      </c>
      <c r="AP49" t="s">
        <v>14110</v>
      </c>
      <c r="AQ49" t="s">
        <v>14110</v>
      </c>
      <c r="AR49" t="s">
        <v>14103</v>
      </c>
      <c r="AS49" t="s">
        <v>14098</v>
      </c>
      <c r="AT49" t="s">
        <v>14100</v>
      </c>
      <c r="AU49" t="s">
        <v>14100</v>
      </c>
      <c r="AV49" t="s">
        <v>14250</v>
      </c>
      <c r="AW49" t="s">
        <v>14250</v>
      </c>
      <c r="AX49" t="s">
        <v>14250</v>
      </c>
      <c r="AY49" t="s">
        <v>14093</v>
      </c>
      <c r="BA49" t="s">
        <v>14132</v>
      </c>
      <c r="BB49" t="s">
        <v>14248</v>
      </c>
      <c r="BC49" t="s">
        <v>14248</v>
      </c>
      <c r="BE49" t="s">
        <v>14131</v>
      </c>
      <c r="BF49" t="s">
        <v>14195</v>
      </c>
      <c r="BG49" t="s">
        <v>14195</v>
      </c>
      <c r="BH49" t="s">
        <v>14193</v>
      </c>
      <c r="BI49" t="s">
        <v>14211</v>
      </c>
      <c r="BJ49" t="s">
        <v>14211</v>
      </c>
      <c r="BK49" t="s">
        <v>14211</v>
      </c>
      <c r="BL49" t="s">
        <v>14105</v>
      </c>
      <c r="BM49" t="s">
        <v>14156</v>
      </c>
      <c r="BN49" t="s">
        <v>14156</v>
      </c>
      <c r="BO49" t="s">
        <v>14087</v>
      </c>
      <c r="BP49" t="s">
        <v>14110</v>
      </c>
      <c r="BQ49" t="s">
        <v>14110</v>
      </c>
      <c r="BR49" t="s">
        <v>14110</v>
      </c>
      <c r="BS49" t="s">
        <v>14110</v>
      </c>
      <c r="BT49" t="s">
        <v>14110</v>
      </c>
    </row>
    <row r="50" spans="1:72">
      <c r="A50">
        <v>2010</v>
      </c>
      <c r="B50" t="s">
        <v>158</v>
      </c>
      <c r="C50" t="s">
        <v>292</v>
      </c>
      <c r="D50" t="s">
        <v>766</v>
      </c>
      <c r="E50" t="s">
        <v>13681</v>
      </c>
      <c r="F50" s="137">
        <v>0</v>
      </c>
      <c r="G50" t="s">
        <v>14171</v>
      </c>
      <c r="H50" t="s">
        <v>14250</v>
      </c>
      <c r="J50" t="s">
        <v>14085</v>
      </c>
      <c r="K50">
        <v>4</v>
      </c>
      <c r="M50" t="s">
        <v>14085</v>
      </c>
      <c r="N50" t="s">
        <v>14137</v>
      </c>
      <c r="O50" t="s">
        <v>14116</v>
      </c>
      <c r="P50" t="s">
        <v>14090</v>
      </c>
      <c r="Q50" t="s">
        <v>14090</v>
      </c>
      <c r="R50" t="s">
        <v>14090</v>
      </c>
      <c r="S50" t="s">
        <v>14250</v>
      </c>
      <c r="T50" t="s">
        <v>14088</v>
      </c>
      <c r="U50" t="s">
        <v>14089</v>
      </c>
      <c r="V50" t="s">
        <v>14093</v>
      </c>
      <c r="X50" t="s">
        <v>14110</v>
      </c>
      <c r="Y50" t="s">
        <v>14092</v>
      </c>
      <c r="Z50" t="s">
        <v>14211</v>
      </c>
      <c r="AA50" t="s">
        <v>14140</v>
      </c>
      <c r="AB50" t="s">
        <v>14118</v>
      </c>
      <c r="AC50" t="s">
        <v>14141</v>
      </c>
      <c r="AD50" t="s">
        <v>14110</v>
      </c>
      <c r="AE50" t="s">
        <v>14141</v>
      </c>
      <c r="AF50" s="78" t="s">
        <v>14122</v>
      </c>
      <c r="AG50" t="s">
        <v>14123</v>
      </c>
      <c r="AH50" t="s">
        <v>14099</v>
      </c>
      <c r="AI50" t="s">
        <v>14099</v>
      </c>
      <c r="AJ50" t="s">
        <v>14188</v>
      </c>
      <c r="AK50" t="s">
        <v>14110</v>
      </c>
      <c r="AL50" t="s">
        <v>14122</v>
      </c>
      <c r="AM50" t="s">
        <v>14215</v>
      </c>
      <c r="AN50" t="s">
        <v>14102</v>
      </c>
      <c r="AO50" t="s">
        <v>14097</v>
      </c>
      <c r="AP50" t="s">
        <v>14110</v>
      </c>
      <c r="AQ50" t="s">
        <v>14110</v>
      </c>
      <c r="AR50" t="s">
        <v>14103</v>
      </c>
      <c r="AS50" t="s">
        <v>14098</v>
      </c>
      <c r="AT50" t="s">
        <v>14100</v>
      </c>
      <c r="AU50" t="s">
        <v>14100</v>
      </c>
      <c r="AV50" t="s">
        <v>14250</v>
      </c>
      <c r="AW50" t="s">
        <v>14250</v>
      </c>
      <c r="AX50" t="s">
        <v>14250</v>
      </c>
      <c r="AY50" t="s">
        <v>14093</v>
      </c>
      <c r="BA50" t="s">
        <v>14242</v>
      </c>
      <c r="BB50" t="s">
        <v>14248</v>
      </c>
      <c r="BC50" t="s">
        <v>14248</v>
      </c>
      <c r="BE50" t="s">
        <v>14131</v>
      </c>
      <c r="BF50" t="s">
        <v>14195</v>
      </c>
      <c r="BG50" t="s">
        <v>14195</v>
      </c>
      <c r="BH50" t="s">
        <v>14193</v>
      </c>
      <c r="BI50" t="s">
        <v>14211</v>
      </c>
      <c r="BJ50" t="s">
        <v>14211</v>
      </c>
      <c r="BK50" t="s">
        <v>14211</v>
      </c>
      <c r="BL50" t="s">
        <v>14105</v>
      </c>
      <c r="BM50" t="s">
        <v>14156</v>
      </c>
      <c r="BN50" t="s">
        <v>14156</v>
      </c>
      <c r="BO50" t="s">
        <v>14110</v>
      </c>
      <c r="BP50" t="s">
        <v>14087</v>
      </c>
      <c r="BQ50" t="s">
        <v>14110</v>
      </c>
      <c r="BR50" t="s">
        <v>14110</v>
      </c>
      <c r="BS50" t="s">
        <v>14110</v>
      </c>
      <c r="BT50" t="s">
        <v>14110</v>
      </c>
    </row>
    <row r="51" spans="1:72">
      <c r="G51" t="s">
        <v>14155</v>
      </c>
      <c r="H51" t="s">
        <v>14250</v>
      </c>
      <c r="J51" t="s">
        <v>14108</v>
      </c>
      <c r="K51">
        <v>5</v>
      </c>
      <c r="M51" t="s">
        <v>14085</v>
      </c>
      <c r="N51" t="s">
        <v>14137</v>
      </c>
      <c r="O51" t="s">
        <v>14116</v>
      </c>
      <c r="P51" t="s">
        <v>14090</v>
      </c>
      <c r="Q51" t="s">
        <v>14090</v>
      </c>
      <c r="R51" t="s">
        <v>14090</v>
      </c>
      <c r="S51" t="s">
        <v>14250</v>
      </c>
      <c r="T51" t="s">
        <v>14088</v>
      </c>
      <c r="U51" t="s">
        <v>14089</v>
      </c>
      <c r="V51" t="s">
        <v>14093</v>
      </c>
      <c r="X51" t="s">
        <v>14110</v>
      </c>
      <c r="Y51" t="s">
        <v>14092</v>
      </c>
      <c r="Z51" t="s">
        <v>14211</v>
      </c>
      <c r="AA51" t="s">
        <v>14140</v>
      </c>
      <c r="AB51" t="s">
        <v>14118</v>
      </c>
      <c r="AC51" t="s">
        <v>14141</v>
      </c>
      <c r="AD51" t="s">
        <v>14110</v>
      </c>
      <c r="AE51" t="s">
        <v>14141</v>
      </c>
      <c r="AF51" s="78" t="s">
        <v>14098</v>
      </c>
      <c r="AG51" t="s">
        <v>14123</v>
      </c>
      <c r="AH51" t="s">
        <v>14099</v>
      </c>
      <c r="AI51" t="s">
        <v>14099</v>
      </c>
      <c r="AJ51" t="s">
        <v>14188</v>
      </c>
      <c r="AK51" t="s">
        <v>14110</v>
      </c>
      <c r="AL51" t="s">
        <v>14238</v>
      </c>
      <c r="AM51" t="s">
        <v>14215</v>
      </c>
      <c r="AN51" t="s">
        <v>14102</v>
      </c>
      <c r="AO51" t="s">
        <v>14097</v>
      </c>
      <c r="AP51" t="s">
        <v>14110</v>
      </c>
      <c r="AQ51" t="s">
        <v>14110</v>
      </c>
      <c r="AR51" t="s">
        <v>14103</v>
      </c>
      <c r="AS51" t="s">
        <v>14098</v>
      </c>
      <c r="AT51" t="s">
        <v>14100</v>
      </c>
      <c r="AU51" t="s">
        <v>14100</v>
      </c>
      <c r="AV51" t="s">
        <v>14250</v>
      </c>
      <c r="AW51" t="s">
        <v>14250</v>
      </c>
      <c r="AX51" t="s">
        <v>14250</v>
      </c>
      <c r="AY51" t="s">
        <v>14093</v>
      </c>
      <c r="BA51" t="s">
        <v>14242</v>
      </c>
      <c r="BB51" t="s">
        <v>14248</v>
      </c>
      <c r="BC51" t="s">
        <v>14248</v>
      </c>
      <c r="BE51" t="s">
        <v>14131</v>
      </c>
      <c r="BF51" t="s">
        <v>14195</v>
      </c>
      <c r="BG51" t="s">
        <v>14195</v>
      </c>
      <c r="BH51" t="s">
        <v>14193</v>
      </c>
      <c r="BI51" t="s">
        <v>14211</v>
      </c>
      <c r="BJ51" t="s">
        <v>14211</v>
      </c>
      <c r="BK51" t="s">
        <v>14211</v>
      </c>
      <c r="BL51" t="s">
        <v>14105</v>
      </c>
      <c r="BM51" t="s">
        <v>14156</v>
      </c>
      <c r="BN51" t="s">
        <v>14156</v>
      </c>
      <c r="BO51" t="s">
        <v>14110</v>
      </c>
      <c r="BP51" t="s">
        <v>14087</v>
      </c>
      <c r="BQ51" t="s">
        <v>14110</v>
      </c>
      <c r="BR51" t="s">
        <v>14110</v>
      </c>
      <c r="BS51" t="s">
        <v>14110</v>
      </c>
      <c r="BT51" t="s">
        <v>14110</v>
      </c>
    </row>
    <row r="52" spans="1:72">
      <c r="G52" t="s">
        <v>14155</v>
      </c>
      <c r="H52" t="s">
        <v>14250</v>
      </c>
      <c r="J52" t="s">
        <v>14133</v>
      </c>
      <c r="K52">
        <v>10</v>
      </c>
      <c r="M52" t="s">
        <v>14085</v>
      </c>
      <c r="N52" t="s">
        <v>14137</v>
      </c>
      <c r="O52" t="s">
        <v>14116</v>
      </c>
      <c r="P52" t="s">
        <v>14090</v>
      </c>
      <c r="Q52" t="s">
        <v>14090</v>
      </c>
      <c r="R52" t="s">
        <v>14090</v>
      </c>
      <c r="S52" t="s">
        <v>14250</v>
      </c>
      <c r="T52" t="s">
        <v>14088</v>
      </c>
      <c r="U52" t="s">
        <v>14089</v>
      </c>
      <c r="V52" t="s">
        <v>14093</v>
      </c>
      <c r="X52" t="s">
        <v>14110</v>
      </c>
      <c r="Y52" t="s">
        <v>14092</v>
      </c>
      <c r="Z52" t="s">
        <v>14211</v>
      </c>
      <c r="AA52" t="s">
        <v>14140</v>
      </c>
      <c r="AB52" t="s">
        <v>14118</v>
      </c>
      <c r="AC52" t="s">
        <v>14141</v>
      </c>
      <c r="AD52" t="s">
        <v>14110</v>
      </c>
      <c r="AE52" t="s">
        <v>14141</v>
      </c>
      <c r="AF52" s="78" t="s">
        <v>14098</v>
      </c>
      <c r="AG52" t="s">
        <v>14123</v>
      </c>
      <c r="AH52" t="s">
        <v>14099</v>
      </c>
      <c r="AI52" t="s">
        <v>14099</v>
      </c>
      <c r="AJ52" t="s">
        <v>14188</v>
      </c>
      <c r="AK52" t="s">
        <v>14110</v>
      </c>
      <c r="AL52" t="s">
        <v>14098</v>
      </c>
      <c r="AM52" t="s">
        <v>14102</v>
      </c>
      <c r="AN52" t="s">
        <v>14102</v>
      </c>
      <c r="AO52" t="s">
        <v>14097</v>
      </c>
      <c r="AP52" t="s">
        <v>14110</v>
      </c>
      <c r="AQ52" t="s">
        <v>14110</v>
      </c>
      <c r="AR52" t="s">
        <v>14103</v>
      </c>
      <c r="AS52" t="s">
        <v>14098</v>
      </c>
      <c r="AT52" t="s">
        <v>14100</v>
      </c>
      <c r="AU52" t="s">
        <v>14100</v>
      </c>
      <c r="AV52" t="s">
        <v>14250</v>
      </c>
      <c r="AW52" t="s">
        <v>14250</v>
      </c>
      <c r="AX52" t="s">
        <v>14250</v>
      </c>
      <c r="AY52" t="s">
        <v>14093</v>
      </c>
      <c r="BA52" t="s">
        <v>14242</v>
      </c>
      <c r="BB52" t="s">
        <v>14248</v>
      </c>
      <c r="BC52" t="s">
        <v>14248</v>
      </c>
      <c r="BE52" t="s">
        <v>14131</v>
      </c>
      <c r="BF52" t="s">
        <v>14195</v>
      </c>
      <c r="BG52" t="s">
        <v>14195</v>
      </c>
      <c r="BH52" t="s">
        <v>14193</v>
      </c>
      <c r="BI52" t="s">
        <v>14211</v>
      </c>
      <c r="BJ52" t="s">
        <v>14211</v>
      </c>
      <c r="BK52" t="s">
        <v>14211</v>
      </c>
      <c r="BL52" t="s">
        <v>14105</v>
      </c>
      <c r="BM52" t="s">
        <v>14156</v>
      </c>
      <c r="BN52" t="s">
        <v>14156</v>
      </c>
      <c r="BO52" t="s">
        <v>14110</v>
      </c>
      <c r="BP52" t="s">
        <v>14087</v>
      </c>
      <c r="BQ52" t="s">
        <v>14110</v>
      </c>
      <c r="BR52" t="s">
        <v>14110</v>
      </c>
      <c r="BS52" t="s">
        <v>14110</v>
      </c>
      <c r="BT52" t="s">
        <v>14110</v>
      </c>
    </row>
    <row r="53" spans="1:72">
      <c r="G53" t="s">
        <v>14155</v>
      </c>
      <c r="H53" t="s">
        <v>14250</v>
      </c>
      <c r="J53" t="s">
        <v>14154</v>
      </c>
      <c r="K53">
        <v>5</v>
      </c>
      <c r="M53" t="s">
        <v>14085</v>
      </c>
      <c r="N53" t="s">
        <v>14137</v>
      </c>
      <c r="O53" t="s">
        <v>14116</v>
      </c>
      <c r="P53" t="s">
        <v>14090</v>
      </c>
      <c r="Q53" t="s">
        <v>14090</v>
      </c>
      <c r="R53" t="s">
        <v>14090</v>
      </c>
      <c r="S53" t="s">
        <v>14250</v>
      </c>
      <c r="T53" t="s">
        <v>14088</v>
      </c>
      <c r="U53" t="s">
        <v>14089</v>
      </c>
      <c r="V53" t="s">
        <v>14093</v>
      </c>
      <c r="X53" t="s">
        <v>14110</v>
      </c>
      <c r="Y53" t="s">
        <v>14092</v>
      </c>
      <c r="Z53" t="s">
        <v>14211</v>
      </c>
      <c r="AA53" t="s">
        <v>14140</v>
      </c>
      <c r="AB53" t="s">
        <v>14118</v>
      </c>
      <c r="AC53" t="s">
        <v>14141</v>
      </c>
      <c r="AD53" t="s">
        <v>14110</v>
      </c>
      <c r="AE53" t="s">
        <v>14141</v>
      </c>
      <c r="AF53" s="78" t="s">
        <v>14098</v>
      </c>
      <c r="AG53" t="s">
        <v>14123</v>
      </c>
      <c r="AH53" t="s">
        <v>14099</v>
      </c>
      <c r="AI53" t="s">
        <v>14099</v>
      </c>
      <c r="AJ53" t="s">
        <v>14188</v>
      </c>
      <c r="AK53" t="s">
        <v>14110</v>
      </c>
      <c r="AL53" t="s">
        <v>14122</v>
      </c>
      <c r="AM53" t="s">
        <v>14102</v>
      </c>
      <c r="AN53" t="s">
        <v>14102</v>
      </c>
      <c r="AO53" t="s">
        <v>14097</v>
      </c>
      <c r="AP53" t="s">
        <v>14110</v>
      </c>
      <c r="AQ53" t="s">
        <v>14110</v>
      </c>
      <c r="AR53" t="s">
        <v>14103</v>
      </c>
      <c r="AS53" t="s">
        <v>14098</v>
      </c>
      <c r="AT53" t="s">
        <v>14100</v>
      </c>
      <c r="AU53" t="s">
        <v>14100</v>
      </c>
      <c r="AV53" t="s">
        <v>14250</v>
      </c>
      <c r="AW53" t="s">
        <v>14250</v>
      </c>
      <c r="AX53" t="s">
        <v>14250</v>
      </c>
      <c r="AY53" t="s">
        <v>14093</v>
      </c>
      <c r="BA53" t="s">
        <v>14242</v>
      </c>
      <c r="BB53" t="s">
        <v>14248</v>
      </c>
      <c r="BC53" t="s">
        <v>14248</v>
      </c>
      <c r="BE53" t="s">
        <v>14131</v>
      </c>
      <c r="BF53" t="s">
        <v>14195</v>
      </c>
      <c r="BG53" t="s">
        <v>14195</v>
      </c>
      <c r="BH53" t="s">
        <v>14193</v>
      </c>
      <c r="BI53" t="s">
        <v>14211</v>
      </c>
      <c r="BJ53" t="s">
        <v>14211</v>
      </c>
      <c r="BK53" t="s">
        <v>14211</v>
      </c>
      <c r="BL53" t="s">
        <v>14105</v>
      </c>
      <c r="BM53" t="s">
        <v>14156</v>
      </c>
      <c r="BN53" t="s">
        <v>14156</v>
      </c>
      <c r="BO53" t="s">
        <v>14110</v>
      </c>
      <c r="BP53" t="s">
        <v>14087</v>
      </c>
      <c r="BQ53" t="s">
        <v>14110</v>
      </c>
      <c r="BR53" t="s">
        <v>14110</v>
      </c>
      <c r="BS53" t="s">
        <v>14110</v>
      </c>
      <c r="BT53" t="s">
        <v>14110</v>
      </c>
    </row>
    <row r="54" spans="1:72">
      <c r="G54" t="s">
        <v>14155</v>
      </c>
      <c r="H54" t="s">
        <v>14250</v>
      </c>
      <c r="J54" t="s">
        <v>14170</v>
      </c>
      <c r="K54">
        <v>5</v>
      </c>
      <c r="M54" t="s">
        <v>14085</v>
      </c>
      <c r="N54" t="s">
        <v>14137</v>
      </c>
      <c r="O54" t="s">
        <v>14116</v>
      </c>
      <c r="P54" t="s">
        <v>14090</v>
      </c>
      <c r="Q54" t="s">
        <v>14090</v>
      </c>
      <c r="R54" t="s">
        <v>14090</v>
      </c>
      <c r="S54" t="s">
        <v>14250</v>
      </c>
      <c r="T54" t="s">
        <v>14088</v>
      </c>
      <c r="U54" t="s">
        <v>14089</v>
      </c>
      <c r="V54" t="s">
        <v>14093</v>
      </c>
      <c r="X54" t="s">
        <v>14110</v>
      </c>
      <c r="Y54" t="s">
        <v>14092</v>
      </c>
      <c r="Z54" t="s">
        <v>14211</v>
      </c>
      <c r="AA54" t="s">
        <v>14140</v>
      </c>
      <c r="AB54" t="s">
        <v>14118</v>
      </c>
      <c r="AC54" t="s">
        <v>14141</v>
      </c>
      <c r="AD54" t="s">
        <v>14110</v>
      </c>
      <c r="AE54" t="s">
        <v>14141</v>
      </c>
      <c r="AF54" s="78" t="s">
        <v>14098</v>
      </c>
      <c r="AG54" t="s">
        <v>14123</v>
      </c>
      <c r="AH54" t="s">
        <v>14099</v>
      </c>
      <c r="AI54" t="s">
        <v>14099</v>
      </c>
      <c r="AJ54" t="s">
        <v>14188</v>
      </c>
      <c r="AK54" t="s">
        <v>14110</v>
      </c>
      <c r="AL54" t="s">
        <v>14122</v>
      </c>
      <c r="AM54" t="s">
        <v>14179</v>
      </c>
      <c r="AN54" t="s">
        <v>14102</v>
      </c>
      <c r="AO54" t="s">
        <v>14097</v>
      </c>
      <c r="AP54" t="s">
        <v>14110</v>
      </c>
      <c r="AQ54" t="s">
        <v>14110</v>
      </c>
      <c r="AR54" t="s">
        <v>14103</v>
      </c>
      <c r="AS54" t="s">
        <v>14098</v>
      </c>
      <c r="AT54" t="s">
        <v>14100</v>
      </c>
      <c r="AU54" t="s">
        <v>14100</v>
      </c>
      <c r="AV54" t="s">
        <v>14250</v>
      </c>
      <c r="AW54" t="s">
        <v>14250</v>
      </c>
      <c r="AX54" t="s">
        <v>14250</v>
      </c>
      <c r="AY54" t="s">
        <v>14093</v>
      </c>
      <c r="BA54" t="s">
        <v>14242</v>
      </c>
      <c r="BB54" t="s">
        <v>14248</v>
      </c>
      <c r="BC54" t="s">
        <v>14248</v>
      </c>
      <c r="BE54" t="s">
        <v>14131</v>
      </c>
      <c r="BF54" t="s">
        <v>14195</v>
      </c>
      <c r="BG54" t="s">
        <v>14195</v>
      </c>
      <c r="BH54" t="s">
        <v>14193</v>
      </c>
      <c r="BI54" t="s">
        <v>14211</v>
      </c>
      <c r="BJ54" t="s">
        <v>14211</v>
      </c>
      <c r="BK54" t="s">
        <v>14211</v>
      </c>
      <c r="BL54" t="s">
        <v>14105</v>
      </c>
      <c r="BM54" t="s">
        <v>14156</v>
      </c>
      <c r="BN54" t="s">
        <v>14156</v>
      </c>
      <c r="BO54" t="s">
        <v>14110</v>
      </c>
      <c r="BP54" t="s">
        <v>14087</v>
      </c>
      <c r="BQ54" t="s">
        <v>14110</v>
      </c>
      <c r="BR54" t="s">
        <v>14110</v>
      </c>
      <c r="BS54" t="s">
        <v>14110</v>
      </c>
      <c r="BT54" t="s">
        <v>14110</v>
      </c>
    </row>
    <row r="55" spans="1:72">
      <c r="A55">
        <v>2010</v>
      </c>
      <c r="B55" t="s">
        <v>268</v>
      </c>
      <c r="C55" t="s">
        <v>374</v>
      </c>
      <c r="D55" t="s">
        <v>836</v>
      </c>
      <c r="E55" t="s">
        <v>13682</v>
      </c>
      <c r="F55" s="137">
        <v>0</v>
      </c>
      <c r="G55" t="s">
        <v>14171</v>
      </c>
      <c r="H55" t="s">
        <v>14250</v>
      </c>
      <c r="J55" t="s">
        <v>14085</v>
      </c>
      <c r="K55">
        <v>8</v>
      </c>
      <c r="L55">
        <v>12</v>
      </c>
      <c r="M55" t="s">
        <v>14133</v>
      </c>
      <c r="N55" t="s">
        <v>14137</v>
      </c>
      <c r="O55" t="s">
        <v>14091</v>
      </c>
      <c r="P55" t="s">
        <v>14090</v>
      </c>
      <c r="Q55" t="s">
        <v>14090</v>
      </c>
      <c r="R55" t="s">
        <v>14090</v>
      </c>
      <c r="S55" t="s">
        <v>14250</v>
      </c>
      <c r="T55" t="s">
        <v>14111</v>
      </c>
      <c r="U55" t="s">
        <v>14156</v>
      </c>
      <c r="V55" t="s">
        <v>14093</v>
      </c>
      <c r="X55" t="s">
        <v>14110</v>
      </c>
      <c r="Y55" t="s">
        <v>14092</v>
      </c>
      <c r="Z55" t="s">
        <v>14211</v>
      </c>
      <c r="AA55" t="s">
        <v>14140</v>
      </c>
      <c r="AB55" t="s">
        <v>14118</v>
      </c>
      <c r="AC55" t="s">
        <v>14095</v>
      </c>
      <c r="AD55" t="s">
        <v>14110</v>
      </c>
      <c r="AE55" t="s">
        <v>14141</v>
      </c>
      <c r="AF55" s="78" t="s">
        <v>14098</v>
      </c>
      <c r="AG55" t="s">
        <v>14123</v>
      </c>
      <c r="AH55" t="s">
        <v>14099</v>
      </c>
      <c r="AI55" t="s">
        <v>14099</v>
      </c>
      <c r="AJ55" t="s">
        <v>14188</v>
      </c>
      <c r="AK55" t="s">
        <v>14110</v>
      </c>
      <c r="AL55" t="s">
        <v>14238</v>
      </c>
      <c r="AM55" t="s">
        <v>14102</v>
      </c>
      <c r="AN55" t="s">
        <v>14215</v>
      </c>
      <c r="AO55" t="s">
        <v>14097</v>
      </c>
      <c r="AP55" t="s">
        <v>14110</v>
      </c>
      <c r="AQ55" t="s">
        <v>14110</v>
      </c>
      <c r="AR55" t="s">
        <v>14103</v>
      </c>
      <c r="AS55" t="s">
        <v>14098</v>
      </c>
      <c r="AT55" t="s">
        <v>14100</v>
      </c>
      <c r="AU55" t="s">
        <v>14100</v>
      </c>
      <c r="AV55" t="s">
        <v>14250</v>
      </c>
      <c r="AW55" t="s">
        <v>14250</v>
      </c>
      <c r="AX55" t="s">
        <v>14250</v>
      </c>
      <c r="AY55" t="s">
        <v>14093</v>
      </c>
      <c r="BA55" t="s">
        <v>14107</v>
      </c>
      <c r="BB55" t="s">
        <v>14208</v>
      </c>
      <c r="BC55" t="s">
        <v>14248</v>
      </c>
      <c r="BE55" t="s">
        <v>14131</v>
      </c>
      <c r="BF55" t="s">
        <v>14195</v>
      </c>
      <c r="BG55" t="s">
        <v>14195</v>
      </c>
      <c r="BH55" t="s">
        <v>14104</v>
      </c>
      <c r="BI55" t="s">
        <v>14211</v>
      </c>
      <c r="BJ55" t="s">
        <v>14211</v>
      </c>
      <c r="BK55" t="s">
        <v>14211</v>
      </c>
      <c r="BL55" t="s">
        <v>14156</v>
      </c>
      <c r="BM55" t="s">
        <v>14156</v>
      </c>
      <c r="BN55" t="s">
        <v>14156</v>
      </c>
      <c r="BO55" t="s">
        <v>14110</v>
      </c>
      <c r="BP55" t="s">
        <v>14110</v>
      </c>
      <c r="BQ55" t="s">
        <v>14110</v>
      </c>
      <c r="BR55" t="s">
        <v>14110</v>
      </c>
      <c r="BS55" t="s">
        <v>14110</v>
      </c>
      <c r="BT55" t="s">
        <v>14110</v>
      </c>
    </row>
    <row r="56" spans="1:72">
      <c r="G56" t="s">
        <v>14171</v>
      </c>
      <c r="H56" t="s">
        <v>14250</v>
      </c>
      <c r="J56" t="s">
        <v>14108</v>
      </c>
      <c r="K56">
        <v>7</v>
      </c>
      <c r="L56">
        <v>12</v>
      </c>
      <c r="M56" t="s">
        <v>14133</v>
      </c>
      <c r="N56" t="s">
        <v>14137</v>
      </c>
      <c r="O56" t="s">
        <v>14091</v>
      </c>
      <c r="P56" t="s">
        <v>14090</v>
      </c>
      <c r="Q56" t="s">
        <v>14090</v>
      </c>
      <c r="R56" t="s">
        <v>14090</v>
      </c>
      <c r="S56" t="s">
        <v>14250</v>
      </c>
      <c r="T56" t="s">
        <v>14111</v>
      </c>
      <c r="U56" t="s">
        <v>14156</v>
      </c>
      <c r="V56" t="s">
        <v>14093</v>
      </c>
      <c r="X56" t="s">
        <v>14110</v>
      </c>
      <c r="Y56" t="s">
        <v>14092</v>
      </c>
      <c r="Z56" t="s">
        <v>14211</v>
      </c>
      <c r="AA56" t="s">
        <v>14140</v>
      </c>
      <c r="AB56" t="s">
        <v>14118</v>
      </c>
      <c r="AC56" t="s">
        <v>14095</v>
      </c>
      <c r="AD56" t="s">
        <v>14110</v>
      </c>
      <c r="AE56" t="s">
        <v>14141</v>
      </c>
      <c r="AF56" s="78" t="s">
        <v>14098</v>
      </c>
      <c r="AG56" t="s">
        <v>14123</v>
      </c>
      <c r="AH56" t="s">
        <v>14099</v>
      </c>
      <c r="AI56" t="s">
        <v>14099</v>
      </c>
      <c r="AJ56" t="s">
        <v>14188</v>
      </c>
      <c r="AK56" t="s">
        <v>14110</v>
      </c>
      <c r="AL56" t="s">
        <v>14238</v>
      </c>
      <c r="AM56" t="s">
        <v>14102</v>
      </c>
      <c r="AN56" t="s">
        <v>14215</v>
      </c>
      <c r="AO56" t="s">
        <v>14097</v>
      </c>
      <c r="AP56" t="s">
        <v>14110</v>
      </c>
      <c r="AQ56" t="s">
        <v>14110</v>
      </c>
      <c r="AR56" t="s">
        <v>14103</v>
      </c>
      <c r="AS56" t="s">
        <v>14098</v>
      </c>
      <c r="AT56" t="s">
        <v>14100</v>
      </c>
      <c r="AU56" t="s">
        <v>14100</v>
      </c>
      <c r="AV56" t="s">
        <v>14250</v>
      </c>
      <c r="AW56" t="s">
        <v>14250</v>
      </c>
      <c r="AX56" t="s">
        <v>14250</v>
      </c>
      <c r="AY56" t="s">
        <v>14093</v>
      </c>
      <c r="BA56" t="s">
        <v>14107</v>
      </c>
      <c r="BB56" t="s">
        <v>14208</v>
      </c>
      <c r="BC56" t="s">
        <v>14248</v>
      </c>
      <c r="BE56" t="s">
        <v>14131</v>
      </c>
      <c r="BF56" t="s">
        <v>14195</v>
      </c>
      <c r="BG56" t="s">
        <v>14195</v>
      </c>
      <c r="BH56" t="s">
        <v>14104</v>
      </c>
      <c r="BI56" t="s">
        <v>14211</v>
      </c>
      <c r="BJ56" t="s">
        <v>14211</v>
      </c>
      <c r="BK56" t="s">
        <v>14211</v>
      </c>
      <c r="BL56" t="s">
        <v>14156</v>
      </c>
      <c r="BM56" t="s">
        <v>14156</v>
      </c>
      <c r="BN56" t="s">
        <v>14156</v>
      </c>
      <c r="BO56" t="s">
        <v>14110</v>
      </c>
      <c r="BP56" t="s">
        <v>14110</v>
      </c>
      <c r="BQ56" t="s">
        <v>14110</v>
      </c>
      <c r="BR56" t="s">
        <v>14110</v>
      </c>
      <c r="BS56" t="s">
        <v>14110</v>
      </c>
      <c r="BT56" t="s">
        <v>14110</v>
      </c>
    </row>
    <row r="57" spans="1:72">
      <c r="G57" t="s">
        <v>14171</v>
      </c>
      <c r="H57" t="s">
        <v>14250</v>
      </c>
      <c r="J57" t="s">
        <v>14133</v>
      </c>
      <c r="K57">
        <v>8</v>
      </c>
      <c r="M57" t="s">
        <v>14133</v>
      </c>
      <c r="N57" t="s">
        <v>14137</v>
      </c>
      <c r="O57" t="s">
        <v>14091</v>
      </c>
      <c r="P57" t="s">
        <v>14090</v>
      </c>
      <c r="Q57" t="s">
        <v>14090</v>
      </c>
      <c r="R57" t="s">
        <v>14090</v>
      </c>
      <c r="S57" t="s">
        <v>14250</v>
      </c>
      <c r="T57" t="s">
        <v>14111</v>
      </c>
      <c r="U57" t="s">
        <v>14156</v>
      </c>
      <c r="V57" t="s">
        <v>14093</v>
      </c>
      <c r="X57" t="s">
        <v>14110</v>
      </c>
      <c r="Y57" t="s">
        <v>14092</v>
      </c>
      <c r="Z57" t="s">
        <v>14211</v>
      </c>
      <c r="AA57" t="s">
        <v>14140</v>
      </c>
      <c r="AB57" t="s">
        <v>14118</v>
      </c>
      <c r="AC57" t="s">
        <v>14141</v>
      </c>
      <c r="AD57" t="s">
        <v>14087</v>
      </c>
      <c r="AE57" t="s">
        <v>14141</v>
      </c>
      <c r="AF57" s="78" t="s">
        <v>14098</v>
      </c>
      <c r="AG57" t="s">
        <v>14123</v>
      </c>
      <c r="AH57" t="s">
        <v>14099</v>
      </c>
      <c r="AI57" t="s">
        <v>14099</v>
      </c>
      <c r="AJ57" t="s">
        <v>14188</v>
      </c>
      <c r="AK57" t="s">
        <v>14087</v>
      </c>
      <c r="AL57" t="s">
        <v>14122</v>
      </c>
      <c r="AM57" t="s">
        <v>14215</v>
      </c>
      <c r="AN57" t="s">
        <v>14102</v>
      </c>
      <c r="AO57" t="s">
        <v>14097</v>
      </c>
      <c r="AP57" t="s">
        <v>14110</v>
      </c>
      <c r="AQ57" t="s">
        <v>14110</v>
      </c>
      <c r="AR57" t="s">
        <v>14103</v>
      </c>
      <c r="AS57" t="s">
        <v>14098</v>
      </c>
      <c r="AT57" t="s">
        <v>14100</v>
      </c>
      <c r="AU57" t="s">
        <v>14100</v>
      </c>
      <c r="AV57" t="s">
        <v>14250</v>
      </c>
      <c r="AW57" t="s">
        <v>14250</v>
      </c>
      <c r="AX57" t="s">
        <v>14250</v>
      </c>
      <c r="AY57" t="s">
        <v>14093</v>
      </c>
      <c r="BA57" t="s">
        <v>14107</v>
      </c>
      <c r="BB57" t="s">
        <v>14208</v>
      </c>
      <c r="BC57" t="s">
        <v>14248</v>
      </c>
      <c r="BE57" t="s">
        <v>14131</v>
      </c>
      <c r="BF57" t="s">
        <v>14195</v>
      </c>
      <c r="BG57" t="s">
        <v>14195</v>
      </c>
      <c r="BH57" t="s">
        <v>14104</v>
      </c>
      <c r="BI57" t="s">
        <v>14211</v>
      </c>
      <c r="BJ57" t="s">
        <v>14211</v>
      </c>
      <c r="BK57" t="s">
        <v>14211</v>
      </c>
      <c r="BL57" t="s">
        <v>14156</v>
      </c>
      <c r="BM57" t="s">
        <v>14156</v>
      </c>
      <c r="BN57" t="s">
        <v>14156</v>
      </c>
      <c r="BO57" t="s">
        <v>14110</v>
      </c>
      <c r="BP57" t="s">
        <v>14110</v>
      </c>
      <c r="BQ57" t="s">
        <v>14110</v>
      </c>
      <c r="BR57" t="s">
        <v>14110</v>
      </c>
      <c r="BS57" t="s">
        <v>14110</v>
      </c>
      <c r="BT57" t="s">
        <v>14110</v>
      </c>
    </row>
    <row r="58" spans="1:72">
      <c r="G58" t="s">
        <v>14171</v>
      </c>
      <c r="H58" t="s">
        <v>14250</v>
      </c>
      <c r="J58" t="s">
        <v>14154</v>
      </c>
      <c r="K58">
        <v>8</v>
      </c>
      <c r="M58" t="s">
        <v>14154</v>
      </c>
      <c r="N58" t="s">
        <v>14137</v>
      </c>
      <c r="O58" t="s">
        <v>14091</v>
      </c>
      <c r="P58" t="s">
        <v>14090</v>
      </c>
      <c r="Q58" t="s">
        <v>14090</v>
      </c>
      <c r="R58" t="s">
        <v>14090</v>
      </c>
      <c r="S58" t="s">
        <v>14250</v>
      </c>
      <c r="T58" t="s">
        <v>14111</v>
      </c>
      <c r="U58" t="s">
        <v>14156</v>
      </c>
      <c r="V58" t="s">
        <v>14093</v>
      </c>
      <c r="X58" t="s">
        <v>14110</v>
      </c>
      <c r="Y58" t="s">
        <v>14092</v>
      </c>
      <c r="Z58" t="s">
        <v>14211</v>
      </c>
      <c r="AA58" t="s">
        <v>14140</v>
      </c>
      <c r="AB58" t="s">
        <v>14118</v>
      </c>
      <c r="AC58" t="s">
        <v>14095</v>
      </c>
      <c r="AD58" t="s">
        <v>14110</v>
      </c>
      <c r="AE58" t="s">
        <v>14141</v>
      </c>
      <c r="AF58" s="78" t="s">
        <v>14098</v>
      </c>
      <c r="AG58" t="s">
        <v>14123</v>
      </c>
      <c r="AH58" t="s">
        <v>14099</v>
      </c>
      <c r="AI58" t="s">
        <v>14099</v>
      </c>
      <c r="AJ58" t="s">
        <v>14188</v>
      </c>
      <c r="AK58" t="s">
        <v>14110</v>
      </c>
      <c r="AL58" t="s">
        <v>14122</v>
      </c>
      <c r="AM58" t="s">
        <v>14102</v>
      </c>
      <c r="AN58" t="s">
        <v>14215</v>
      </c>
      <c r="AO58" t="s">
        <v>14097</v>
      </c>
      <c r="AP58" t="s">
        <v>14110</v>
      </c>
      <c r="AQ58" t="s">
        <v>14110</v>
      </c>
      <c r="AR58" t="s">
        <v>14215</v>
      </c>
      <c r="AS58" t="s">
        <v>14098</v>
      </c>
      <c r="AT58" t="s">
        <v>14100</v>
      </c>
      <c r="AU58" t="s">
        <v>14100</v>
      </c>
      <c r="AV58" t="s">
        <v>14250</v>
      </c>
      <c r="AW58" t="s">
        <v>14250</v>
      </c>
      <c r="AX58" t="s">
        <v>14250</v>
      </c>
      <c r="AY58" t="s">
        <v>14093</v>
      </c>
      <c r="BA58" t="s">
        <v>14107</v>
      </c>
      <c r="BB58" t="s">
        <v>14208</v>
      </c>
      <c r="BC58" t="s">
        <v>14248</v>
      </c>
      <c r="BE58" t="s">
        <v>14131</v>
      </c>
      <c r="BF58" t="s">
        <v>14195</v>
      </c>
      <c r="BG58" t="s">
        <v>14195</v>
      </c>
      <c r="BH58" t="s">
        <v>14104</v>
      </c>
      <c r="BI58" t="s">
        <v>14211</v>
      </c>
      <c r="BJ58" t="s">
        <v>14211</v>
      </c>
      <c r="BK58" t="s">
        <v>14211</v>
      </c>
      <c r="BL58" t="s">
        <v>14156</v>
      </c>
      <c r="BM58" t="s">
        <v>14156</v>
      </c>
      <c r="BN58" t="s">
        <v>14156</v>
      </c>
      <c r="BO58" t="s">
        <v>14110</v>
      </c>
      <c r="BP58" t="s">
        <v>14110</v>
      </c>
      <c r="BQ58" t="s">
        <v>14110</v>
      </c>
      <c r="BR58" t="s">
        <v>14110</v>
      </c>
      <c r="BS58" t="s">
        <v>14110</v>
      </c>
      <c r="BT58" t="s">
        <v>14110</v>
      </c>
    </row>
    <row r="59" spans="1:72">
      <c r="A59">
        <v>2010</v>
      </c>
      <c r="B59" t="s">
        <v>839</v>
      </c>
      <c r="C59" t="s">
        <v>840</v>
      </c>
      <c r="D59" t="s">
        <v>766</v>
      </c>
      <c r="E59" t="s">
        <v>13683</v>
      </c>
      <c r="F59" s="137">
        <v>0</v>
      </c>
      <c r="G59" t="s">
        <v>14109</v>
      </c>
      <c r="H59" t="s">
        <v>14110</v>
      </c>
      <c r="J59" t="s">
        <v>14085</v>
      </c>
      <c r="K59">
        <v>3</v>
      </c>
      <c r="M59" t="s">
        <v>14085</v>
      </c>
      <c r="N59" t="s">
        <v>14091</v>
      </c>
      <c r="O59" t="s">
        <v>14116</v>
      </c>
      <c r="P59" t="s">
        <v>14090</v>
      </c>
      <c r="Q59" t="s">
        <v>14090</v>
      </c>
      <c r="R59" t="s">
        <v>14090</v>
      </c>
      <c r="S59" t="s">
        <v>14250</v>
      </c>
      <c r="T59" t="s">
        <v>14088</v>
      </c>
      <c r="U59" t="s">
        <v>14089</v>
      </c>
      <c r="V59" t="s">
        <v>14093</v>
      </c>
      <c r="X59" t="s">
        <v>14110</v>
      </c>
      <c r="Y59" t="s">
        <v>14092</v>
      </c>
      <c r="Z59" t="s">
        <v>14211</v>
      </c>
      <c r="AA59" t="s">
        <v>14116</v>
      </c>
      <c r="AB59" t="s">
        <v>14118</v>
      </c>
      <c r="AC59" t="s">
        <v>14141</v>
      </c>
      <c r="AD59" t="s">
        <v>14110</v>
      </c>
      <c r="AE59" t="s">
        <v>14141</v>
      </c>
      <c r="AF59" s="78" t="s">
        <v>14098</v>
      </c>
      <c r="AG59" t="s">
        <v>14123</v>
      </c>
      <c r="AH59" t="s">
        <v>14124</v>
      </c>
      <c r="AI59" t="s">
        <v>14124</v>
      </c>
      <c r="AJ59" t="s">
        <v>14124</v>
      </c>
      <c r="AK59" t="s">
        <v>14087</v>
      </c>
      <c r="AL59" t="s">
        <v>14098</v>
      </c>
      <c r="AM59" t="s">
        <v>14127</v>
      </c>
      <c r="AN59" t="s">
        <v>14127</v>
      </c>
      <c r="AO59" t="s">
        <v>14121</v>
      </c>
      <c r="AP59" t="s">
        <v>14110</v>
      </c>
      <c r="AQ59" t="s">
        <v>14110</v>
      </c>
      <c r="AR59" t="s">
        <v>14103</v>
      </c>
      <c r="AS59" t="s">
        <v>14098</v>
      </c>
      <c r="AT59" t="s">
        <v>14229</v>
      </c>
      <c r="AU59" t="s">
        <v>14229</v>
      </c>
      <c r="AV59" t="s">
        <v>14203</v>
      </c>
      <c r="AW59" t="s">
        <v>14203</v>
      </c>
      <c r="AX59" t="s">
        <v>14087</v>
      </c>
      <c r="AY59" t="s">
        <v>14093</v>
      </c>
      <c r="BA59" t="s">
        <v>14225</v>
      </c>
      <c r="BB59" t="s">
        <v>14248</v>
      </c>
      <c r="BC59" t="s">
        <v>14248</v>
      </c>
      <c r="BE59" t="s">
        <v>14106</v>
      </c>
      <c r="BF59" t="s">
        <v>14195</v>
      </c>
      <c r="BG59" t="s">
        <v>14195</v>
      </c>
      <c r="BH59" t="s">
        <v>14104</v>
      </c>
      <c r="BI59" t="s">
        <v>14211</v>
      </c>
      <c r="BJ59" t="s">
        <v>14211</v>
      </c>
      <c r="BK59" t="s">
        <v>14211</v>
      </c>
      <c r="BL59" t="s">
        <v>14156</v>
      </c>
      <c r="BM59" t="s">
        <v>14156</v>
      </c>
      <c r="BN59" t="s">
        <v>14156</v>
      </c>
      <c r="BO59" t="s">
        <v>14110</v>
      </c>
      <c r="BP59" t="s">
        <v>14110</v>
      </c>
      <c r="BQ59" t="s">
        <v>14110</v>
      </c>
      <c r="BR59" t="s">
        <v>14110</v>
      </c>
      <c r="BS59" t="s">
        <v>14110</v>
      </c>
      <c r="BT59" t="s">
        <v>14110</v>
      </c>
    </row>
    <row r="60" spans="1:72">
      <c r="A60">
        <v>2011</v>
      </c>
      <c r="B60" t="s">
        <v>34</v>
      </c>
      <c r="C60" t="s">
        <v>35</v>
      </c>
      <c r="D60" t="s">
        <v>639</v>
      </c>
      <c r="E60" t="s">
        <v>13684</v>
      </c>
      <c r="F60" s="137">
        <v>0</v>
      </c>
      <c r="G60" t="s">
        <v>14155</v>
      </c>
      <c r="H60" t="s">
        <v>14250</v>
      </c>
      <c r="J60" t="s">
        <v>14085</v>
      </c>
      <c r="K60">
        <v>3</v>
      </c>
      <c r="M60" t="s">
        <v>14085</v>
      </c>
      <c r="N60" t="s">
        <v>14137</v>
      </c>
      <c r="O60" t="s">
        <v>14116</v>
      </c>
      <c r="P60" t="s">
        <v>14113</v>
      </c>
      <c r="Q60" t="s">
        <v>14113</v>
      </c>
      <c r="R60" t="s">
        <v>14090</v>
      </c>
      <c r="S60" t="s">
        <v>14250</v>
      </c>
      <c r="T60" t="s">
        <v>14088</v>
      </c>
      <c r="U60" t="s">
        <v>14089</v>
      </c>
      <c r="V60" t="s">
        <v>14093</v>
      </c>
      <c r="X60" t="s">
        <v>14110</v>
      </c>
      <c r="Y60" t="s">
        <v>14092</v>
      </c>
      <c r="Z60" t="s">
        <v>14211</v>
      </c>
      <c r="AA60" t="s">
        <v>14140</v>
      </c>
      <c r="AB60" t="s">
        <v>14118</v>
      </c>
      <c r="AC60" t="s">
        <v>14141</v>
      </c>
      <c r="AD60" t="s">
        <v>14110</v>
      </c>
      <c r="AE60" t="s">
        <v>14141</v>
      </c>
      <c r="AF60" s="78" t="s">
        <v>14098</v>
      </c>
      <c r="AG60" t="s">
        <v>14123</v>
      </c>
      <c r="AH60" t="s">
        <v>14099</v>
      </c>
      <c r="AI60" t="s">
        <v>14099</v>
      </c>
      <c r="AJ60" t="s">
        <v>14188</v>
      </c>
      <c r="AK60" t="s">
        <v>14110</v>
      </c>
      <c r="AL60" t="s">
        <v>14238</v>
      </c>
      <c r="AM60" t="s">
        <v>14215</v>
      </c>
      <c r="AN60" t="s">
        <v>14102</v>
      </c>
      <c r="AO60" t="s">
        <v>14121</v>
      </c>
      <c r="AP60" t="s">
        <v>14087</v>
      </c>
      <c r="AQ60" t="s">
        <v>14110</v>
      </c>
      <c r="AR60" t="s">
        <v>14103</v>
      </c>
      <c r="AS60" t="s">
        <v>14098</v>
      </c>
      <c r="AT60" t="s">
        <v>14100</v>
      </c>
      <c r="AU60" t="s">
        <v>14100</v>
      </c>
      <c r="AV60" t="s">
        <v>14250</v>
      </c>
      <c r="AW60" t="s">
        <v>14250</v>
      </c>
      <c r="AX60" t="s">
        <v>14250</v>
      </c>
      <c r="AY60" t="s">
        <v>14093</v>
      </c>
      <c r="BA60" t="s">
        <v>14153</v>
      </c>
      <c r="BB60" t="s">
        <v>14248</v>
      </c>
      <c r="BC60" t="s">
        <v>14248</v>
      </c>
      <c r="BE60" t="s">
        <v>14106</v>
      </c>
      <c r="BF60" t="s">
        <v>14195</v>
      </c>
      <c r="BG60" t="s">
        <v>14195</v>
      </c>
      <c r="BH60" t="s">
        <v>14104</v>
      </c>
      <c r="BI60" t="s">
        <v>14150</v>
      </c>
      <c r="BJ60" t="s">
        <v>14181</v>
      </c>
      <c r="BK60" t="s">
        <v>14193</v>
      </c>
      <c r="BL60" t="s">
        <v>14130</v>
      </c>
      <c r="BM60" t="s">
        <v>14156</v>
      </c>
      <c r="BN60" t="s">
        <v>14156</v>
      </c>
      <c r="BO60" t="s">
        <v>14110</v>
      </c>
      <c r="BP60" t="s">
        <v>14110</v>
      </c>
      <c r="BQ60" t="s">
        <v>14110</v>
      </c>
      <c r="BR60" t="s">
        <v>14110</v>
      </c>
      <c r="BS60" t="s">
        <v>14110</v>
      </c>
      <c r="BT60" t="s">
        <v>14110</v>
      </c>
    </row>
    <row r="61" spans="1:72">
      <c r="G61" t="s">
        <v>14155</v>
      </c>
      <c r="H61" t="s">
        <v>14250</v>
      </c>
      <c r="J61" t="s">
        <v>14085</v>
      </c>
      <c r="K61">
        <v>3</v>
      </c>
      <c r="M61" t="s">
        <v>14085</v>
      </c>
      <c r="N61" t="s">
        <v>14137</v>
      </c>
      <c r="O61" t="s">
        <v>14116</v>
      </c>
      <c r="P61" t="s">
        <v>14113</v>
      </c>
      <c r="Q61" t="s">
        <v>14113</v>
      </c>
      <c r="R61" t="s">
        <v>14090</v>
      </c>
      <c r="S61" t="s">
        <v>14250</v>
      </c>
      <c r="T61" t="s">
        <v>14088</v>
      </c>
      <c r="U61" t="s">
        <v>14112</v>
      </c>
      <c r="V61" t="s">
        <v>14139</v>
      </c>
      <c r="X61" t="s">
        <v>14110</v>
      </c>
      <c r="Y61" t="s">
        <v>14092</v>
      </c>
      <c r="Z61" t="s">
        <v>14211</v>
      </c>
      <c r="AA61" t="s">
        <v>14140</v>
      </c>
      <c r="AB61" t="s">
        <v>14118</v>
      </c>
      <c r="AC61" t="s">
        <v>14141</v>
      </c>
      <c r="AD61" t="s">
        <v>14110</v>
      </c>
      <c r="AE61" t="s">
        <v>14141</v>
      </c>
      <c r="AF61" s="78" t="s">
        <v>14098</v>
      </c>
      <c r="AG61" t="s">
        <v>14123</v>
      </c>
      <c r="AH61" t="s">
        <v>14099</v>
      </c>
      <c r="AI61" t="s">
        <v>14099</v>
      </c>
      <c r="AJ61" t="s">
        <v>14188</v>
      </c>
      <c r="AK61" t="s">
        <v>14110</v>
      </c>
      <c r="AL61" t="s">
        <v>14122</v>
      </c>
      <c r="AM61" t="s">
        <v>14215</v>
      </c>
      <c r="AN61" t="s">
        <v>14165</v>
      </c>
      <c r="AO61" t="s">
        <v>14121</v>
      </c>
      <c r="AP61" t="s">
        <v>14110</v>
      </c>
      <c r="AQ61" t="s">
        <v>14110</v>
      </c>
      <c r="AR61" t="s">
        <v>14128</v>
      </c>
      <c r="AS61" t="s">
        <v>14098</v>
      </c>
      <c r="AT61" t="s">
        <v>14100</v>
      </c>
      <c r="AU61" t="s">
        <v>14100</v>
      </c>
      <c r="AV61" t="s">
        <v>14250</v>
      </c>
      <c r="AW61" t="s">
        <v>14250</v>
      </c>
      <c r="AX61" t="s">
        <v>14250</v>
      </c>
      <c r="AY61" t="s">
        <v>14093</v>
      </c>
      <c r="BA61" t="s">
        <v>14242</v>
      </c>
      <c r="BB61" t="s">
        <v>14248</v>
      </c>
      <c r="BC61" t="s">
        <v>14248</v>
      </c>
      <c r="BE61" t="s">
        <v>14106</v>
      </c>
      <c r="BF61" t="s">
        <v>14195</v>
      </c>
      <c r="BG61" t="s">
        <v>14195</v>
      </c>
      <c r="BH61" t="s">
        <v>14150</v>
      </c>
      <c r="BI61" t="s">
        <v>14211</v>
      </c>
      <c r="BJ61" t="s">
        <v>14211</v>
      </c>
      <c r="BK61" t="s">
        <v>14211</v>
      </c>
      <c r="BL61" t="s">
        <v>14130</v>
      </c>
      <c r="BM61" t="s">
        <v>14156</v>
      </c>
      <c r="BN61" t="s">
        <v>14156</v>
      </c>
      <c r="BO61" t="s">
        <v>14110</v>
      </c>
      <c r="BP61" t="s">
        <v>14110</v>
      </c>
      <c r="BQ61" t="s">
        <v>14110</v>
      </c>
      <c r="BR61" t="s">
        <v>14110</v>
      </c>
      <c r="BS61" t="s">
        <v>14110</v>
      </c>
      <c r="BT61" t="s">
        <v>14110</v>
      </c>
    </row>
    <row r="62" spans="1:72">
      <c r="A62">
        <v>2011</v>
      </c>
      <c r="B62" t="s">
        <v>80</v>
      </c>
      <c r="C62" t="s">
        <v>81</v>
      </c>
      <c r="D62" t="s">
        <v>675</v>
      </c>
      <c r="E62" t="s">
        <v>13687</v>
      </c>
      <c r="F62" s="137">
        <v>0</v>
      </c>
      <c r="G62" t="s">
        <v>14171</v>
      </c>
      <c r="H62" t="s">
        <v>14250</v>
      </c>
      <c r="J62" t="s">
        <v>14085</v>
      </c>
      <c r="K62">
        <v>8</v>
      </c>
      <c r="M62" t="s">
        <v>14085</v>
      </c>
      <c r="N62" t="s">
        <v>14137</v>
      </c>
      <c r="O62" t="s">
        <v>14116</v>
      </c>
      <c r="P62" t="s">
        <v>14090</v>
      </c>
      <c r="Q62" t="s">
        <v>14090</v>
      </c>
      <c r="R62" t="s">
        <v>14090</v>
      </c>
      <c r="S62" t="s">
        <v>14090</v>
      </c>
      <c r="T62" t="s">
        <v>14088</v>
      </c>
      <c r="U62" t="s">
        <v>14156</v>
      </c>
      <c r="V62" t="s">
        <v>14093</v>
      </c>
      <c r="X62" t="s">
        <v>14110</v>
      </c>
      <c r="Y62" t="s">
        <v>14092</v>
      </c>
      <c r="Z62" t="s">
        <v>14211</v>
      </c>
      <c r="AA62" t="s">
        <v>14140</v>
      </c>
      <c r="AB62" t="s">
        <v>14118</v>
      </c>
      <c r="AC62" t="s">
        <v>14141</v>
      </c>
      <c r="AD62" t="s">
        <v>14110</v>
      </c>
      <c r="AE62" t="s">
        <v>14141</v>
      </c>
      <c r="AF62" s="78" t="s">
        <v>14098</v>
      </c>
      <c r="AG62" t="s">
        <v>14123</v>
      </c>
      <c r="AH62" t="s">
        <v>14099</v>
      </c>
      <c r="AI62" t="s">
        <v>14099</v>
      </c>
      <c r="AJ62" t="s">
        <v>14188</v>
      </c>
      <c r="AK62" t="s">
        <v>14110</v>
      </c>
      <c r="AL62" t="s">
        <v>14122</v>
      </c>
      <c r="AM62" t="s">
        <v>14102</v>
      </c>
      <c r="AN62" t="s">
        <v>14127</v>
      </c>
      <c r="AO62" t="s">
        <v>14097</v>
      </c>
      <c r="AP62" t="s">
        <v>14110</v>
      </c>
      <c r="AQ62" t="s">
        <v>14110</v>
      </c>
      <c r="AR62" t="s">
        <v>14103</v>
      </c>
      <c r="AS62" t="s">
        <v>14098</v>
      </c>
      <c r="AT62" t="s">
        <v>14100</v>
      </c>
      <c r="AU62" t="s">
        <v>14100</v>
      </c>
      <c r="AV62" t="s">
        <v>14250</v>
      </c>
      <c r="AW62" t="s">
        <v>14250</v>
      </c>
      <c r="AX62" t="s">
        <v>14250</v>
      </c>
      <c r="AY62" t="s">
        <v>14093</v>
      </c>
      <c r="BA62" t="s">
        <v>14107</v>
      </c>
      <c r="BB62" t="s">
        <v>14132</v>
      </c>
      <c r="BC62" t="s">
        <v>14248</v>
      </c>
      <c r="BE62" t="s">
        <v>14131</v>
      </c>
      <c r="BF62" t="s">
        <v>14195</v>
      </c>
      <c r="BG62" t="s">
        <v>14195</v>
      </c>
      <c r="BH62" t="s">
        <v>14104</v>
      </c>
      <c r="BI62" t="s">
        <v>14211</v>
      </c>
      <c r="BJ62" t="s">
        <v>14211</v>
      </c>
      <c r="BK62" t="s">
        <v>14211</v>
      </c>
      <c r="BL62" t="s">
        <v>14156</v>
      </c>
      <c r="BM62" t="s">
        <v>14156</v>
      </c>
      <c r="BN62" t="s">
        <v>14156</v>
      </c>
      <c r="BO62" t="s">
        <v>14110</v>
      </c>
      <c r="BP62" t="s">
        <v>14110</v>
      </c>
      <c r="BQ62" t="s">
        <v>14110</v>
      </c>
      <c r="BR62" t="s">
        <v>14110</v>
      </c>
      <c r="BS62" t="s">
        <v>14110</v>
      </c>
      <c r="BT62" t="s">
        <v>14110</v>
      </c>
    </row>
    <row r="63" spans="1:72">
      <c r="G63" t="s">
        <v>14171</v>
      </c>
      <c r="H63" t="s">
        <v>14250</v>
      </c>
      <c r="J63" t="s">
        <v>14108</v>
      </c>
      <c r="K63">
        <v>8</v>
      </c>
      <c r="M63" t="s">
        <v>14133</v>
      </c>
      <c r="N63" t="s">
        <v>14137</v>
      </c>
      <c r="O63" t="s">
        <v>14091</v>
      </c>
      <c r="P63" t="s">
        <v>14090</v>
      </c>
      <c r="Q63" t="s">
        <v>14090</v>
      </c>
      <c r="R63" t="s">
        <v>14090</v>
      </c>
      <c r="S63" t="s">
        <v>14090</v>
      </c>
      <c r="T63" t="s">
        <v>14111</v>
      </c>
      <c r="U63" t="s">
        <v>14156</v>
      </c>
      <c r="V63" t="s">
        <v>14093</v>
      </c>
      <c r="X63" t="s">
        <v>14110</v>
      </c>
      <c r="Y63" t="s">
        <v>14092</v>
      </c>
      <c r="Z63" t="s">
        <v>14211</v>
      </c>
      <c r="AA63" t="s">
        <v>14140</v>
      </c>
      <c r="AB63" t="s">
        <v>14118</v>
      </c>
      <c r="AC63" t="s">
        <v>14095</v>
      </c>
      <c r="AD63" t="s">
        <v>14110</v>
      </c>
      <c r="AE63" t="s">
        <v>14141</v>
      </c>
      <c r="AF63" s="78" t="s">
        <v>14098</v>
      </c>
      <c r="AG63" t="s">
        <v>14123</v>
      </c>
      <c r="AH63" t="s">
        <v>14099</v>
      </c>
      <c r="AI63" t="s">
        <v>14099</v>
      </c>
      <c r="AJ63" t="s">
        <v>14188</v>
      </c>
      <c r="AK63" t="s">
        <v>14110</v>
      </c>
      <c r="AL63" t="s">
        <v>14122</v>
      </c>
      <c r="AM63" t="s">
        <v>14102</v>
      </c>
      <c r="AN63" t="s">
        <v>14215</v>
      </c>
      <c r="AO63" t="s">
        <v>14097</v>
      </c>
      <c r="AP63" t="s">
        <v>14110</v>
      </c>
      <c r="AQ63" t="s">
        <v>14110</v>
      </c>
      <c r="AR63" t="s">
        <v>14215</v>
      </c>
      <c r="AS63" t="s">
        <v>14098</v>
      </c>
      <c r="AT63" t="s">
        <v>14100</v>
      </c>
      <c r="AU63" t="s">
        <v>14100</v>
      </c>
      <c r="AV63" t="s">
        <v>14250</v>
      </c>
      <c r="AW63" t="s">
        <v>14250</v>
      </c>
      <c r="AX63" t="s">
        <v>14250</v>
      </c>
      <c r="AY63" t="s">
        <v>14093</v>
      </c>
      <c r="BA63" t="s">
        <v>14107</v>
      </c>
      <c r="BB63" t="s">
        <v>14132</v>
      </c>
      <c r="BC63" t="s">
        <v>14248</v>
      </c>
      <c r="BE63" t="s">
        <v>14131</v>
      </c>
      <c r="BF63" t="s">
        <v>14195</v>
      </c>
      <c r="BG63" t="s">
        <v>14195</v>
      </c>
      <c r="BH63" t="s">
        <v>14104</v>
      </c>
      <c r="BI63" t="s">
        <v>14211</v>
      </c>
      <c r="BJ63" t="s">
        <v>14211</v>
      </c>
      <c r="BK63" t="s">
        <v>14211</v>
      </c>
      <c r="BL63" t="s">
        <v>14156</v>
      </c>
      <c r="BM63" t="s">
        <v>14156</v>
      </c>
      <c r="BN63" t="s">
        <v>14156</v>
      </c>
      <c r="BO63" t="s">
        <v>14110</v>
      </c>
      <c r="BP63" t="s">
        <v>14110</v>
      </c>
      <c r="BQ63" t="s">
        <v>14110</v>
      </c>
      <c r="BR63" t="s">
        <v>14110</v>
      </c>
      <c r="BS63" t="s">
        <v>14110</v>
      </c>
      <c r="BT63" t="s">
        <v>14110</v>
      </c>
    </row>
    <row r="64" spans="1:72">
      <c r="G64" t="s">
        <v>14171</v>
      </c>
      <c r="H64" t="s">
        <v>14250</v>
      </c>
      <c r="J64" t="s">
        <v>14133</v>
      </c>
      <c r="K64">
        <v>12</v>
      </c>
      <c r="M64" t="s">
        <v>14154</v>
      </c>
      <c r="N64" t="s">
        <v>14137</v>
      </c>
      <c r="O64" t="s">
        <v>14091</v>
      </c>
      <c r="P64" t="s">
        <v>14090</v>
      </c>
      <c r="Q64" t="s">
        <v>14090</v>
      </c>
      <c r="R64" t="s">
        <v>14090</v>
      </c>
      <c r="S64" t="s">
        <v>14090</v>
      </c>
      <c r="T64" t="s">
        <v>14111</v>
      </c>
      <c r="U64" t="s">
        <v>14156</v>
      </c>
      <c r="V64" t="s">
        <v>14093</v>
      </c>
      <c r="X64" t="s">
        <v>14110</v>
      </c>
      <c r="Y64" t="s">
        <v>14092</v>
      </c>
      <c r="Z64" t="s">
        <v>14211</v>
      </c>
      <c r="AA64" t="s">
        <v>14140</v>
      </c>
      <c r="AB64" t="s">
        <v>14095</v>
      </c>
      <c r="AC64" t="s">
        <v>14141</v>
      </c>
      <c r="AD64" t="s">
        <v>14110</v>
      </c>
      <c r="AE64" t="s">
        <v>14141</v>
      </c>
      <c r="AF64" s="78" t="s">
        <v>14098</v>
      </c>
      <c r="AG64" t="s">
        <v>14123</v>
      </c>
      <c r="AH64" t="s">
        <v>14099</v>
      </c>
      <c r="AI64" t="s">
        <v>14099</v>
      </c>
      <c r="AJ64" t="s">
        <v>14188</v>
      </c>
      <c r="AK64" t="s">
        <v>14110</v>
      </c>
      <c r="AL64" t="s">
        <v>14122</v>
      </c>
      <c r="AM64" t="s">
        <v>14102</v>
      </c>
      <c r="AN64" t="s">
        <v>14215</v>
      </c>
      <c r="AO64" t="s">
        <v>14097</v>
      </c>
      <c r="AP64" t="s">
        <v>14110</v>
      </c>
      <c r="AQ64" t="s">
        <v>14110</v>
      </c>
      <c r="AR64" t="s">
        <v>14215</v>
      </c>
      <c r="AS64" t="s">
        <v>14098</v>
      </c>
      <c r="AT64" t="s">
        <v>14100</v>
      </c>
      <c r="AU64" t="s">
        <v>14100</v>
      </c>
      <c r="AV64" t="s">
        <v>14250</v>
      </c>
      <c r="AW64" t="s">
        <v>14250</v>
      </c>
      <c r="AX64" t="s">
        <v>14250</v>
      </c>
      <c r="AY64" t="s">
        <v>14093</v>
      </c>
      <c r="BA64" t="s">
        <v>14107</v>
      </c>
      <c r="BB64" t="s">
        <v>14132</v>
      </c>
      <c r="BC64" t="s">
        <v>14248</v>
      </c>
      <c r="BE64" t="s">
        <v>14131</v>
      </c>
      <c r="BF64" t="s">
        <v>14195</v>
      </c>
      <c r="BG64" t="s">
        <v>14195</v>
      </c>
      <c r="BH64" t="s">
        <v>14104</v>
      </c>
      <c r="BI64" t="s">
        <v>14211</v>
      </c>
      <c r="BJ64" t="s">
        <v>14211</v>
      </c>
      <c r="BK64" t="s">
        <v>14211</v>
      </c>
      <c r="BL64" t="s">
        <v>14156</v>
      </c>
      <c r="BM64" t="s">
        <v>14156</v>
      </c>
      <c r="BN64" t="s">
        <v>14156</v>
      </c>
      <c r="BO64" t="s">
        <v>14110</v>
      </c>
      <c r="BP64" t="s">
        <v>14110</v>
      </c>
      <c r="BQ64" t="s">
        <v>14110</v>
      </c>
      <c r="BR64" t="s">
        <v>14110</v>
      </c>
      <c r="BS64" t="s">
        <v>14110</v>
      </c>
      <c r="BT64" t="s">
        <v>14110</v>
      </c>
    </row>
    <row r="65" spans="1:72">
      <c r="A65">
        <v>2011</v>
      </c>
      <c r="B65" t="s">
        <v>317</v>
      </c>
      <c r="C65" t="s">
        <v>318</v>
      </c>
      <c r="D65" t="s">
        <v>712</v>
      </c>
      <c r="E65" t="s">
        <v>13688</v>
      </c>
      <c r="F65" s="137">
        <v>0</v>
      </c>
      <c r="G65" t="s">
        <v>14086</v>
      </c>
      <c r="H65" t="s">
        <v>14087</v>
      </c>
      <c r="J65" t="s">
        <v>14085</v>
      </c>
      <c r="K65">
        <v>8</v>
      </c>
      <c r="M65" t="s">
        <v>14133</v>
      </c>
      <c r="N65" t="s">
        <v>14091</v>
      </c>
      <c r="O65" t="s">
        <v>14091</v>
      </c>
      <c r="P65" t="s">
        <v>14090</v>
      </c>
      <c r="Q65" t="s">
        <v>14090</v>
      </c>
      <c r="R65" t="s">
        <v>14090</v>
      </c>
      <c r="S65" t="s">
        <v>14113</v>
      </c>
      <c r="T65" t="s">
        <v>14111</v>
      </c>
      <c r="U65" t="s">
        <v>14156</v>
      </c>
      <c r="V65" t="s">
        <v>14093</v>
      </c>
      <c r="X65" t="s">
        <v>14110</v>
      </c>
      <c r="Y65" t="s">
        <v>14092</v>
      </c>
      <c r="Z65" t="s">
        <v>14211</v>
      </c>
      <c r="AA65" t="s">
        <v>14140</v>
      </c>
      <c r="AB65" t="s">
        <v>14118</v>
      </c>
      <c r="AC65" t="s">
        <v>14141</v>
      </c>
      <c r="AD65" t="s">
        <v>14110</v>
      </c>
      <c r="AE65" t="s">
        <v>14141</v>
      </c>
      <c r="AF65" s="78" t="s">
        <v>14122</v>
      </c>
      <c r="AG65" t="s">
        <v>14123</v>
      </c>
      <c r="AH65" t="s">
        <v>14162</v>
      </c>
      <c r="AI65" t="s">
        <v>14162</v>
      </c>
      <c r="AJ65" t="s">
        <v>14188</v>
      </c>
      <c r="AK65" t="s">
        <v>14110</v>
      </c>
      <c r="AL65" t="s">
        <v>14122</v>
      </c>
      <c r="AM65" t="s">
        <v>14102</v>
      </c>
      <c r="AN65" t="s">
        <v>14215</v>
      </c>
      <c r="AO65" t="s">
        <v>14097</v>
      </c>
      <c r="AP65" t="s">
        <v>14110</v>
      </c>
      <c r="AQ65" t="s">
        <v>14087</v>
      </c>
      <c r="AR65" t="s">
        <v>14240</v>
      </c>
      <c r="AS65" t="s">
        <v>14098</v>
      </c>
      <c r="AT65" t="s">
        <v>14100</v>
      </c>
      <c r="AU65" t="s">
        <v>14100</v>
      </c>
      <c r="AV65" t="s">
        <v>14222</v>
      </c>
      <c r="AW65" t="s">
        <v>14222</v>
      </c>
      <c r="AX65" t="s">
        <v>14250</v>
      </c>
      <c r="AY65" t="s">
        <v>14093</v>
      </c>
      <c r="BA65" t="s">
        <v>14242</v>
      </c>
      <c r="BB65" t="s">
        <v>14248</v>
      </c>
      <c r="BC65" t="s">
        <v>14248</v>
      </c>
      <c r="BE65" t="s">
        <v>14131</v>
      </c>
      <c r="BF65" t="s">
        <v>14195</v>
      </c>
      <c r="BG65" t="s">
        <v>14195</v>
      </c>
      <c r="BH65" t="s">
        <v>14104</v>
      </c>
      <c r="BI65" t="s">
        <v>14211</v>
      </c>
      <c r="BJ65" t="s">
        <v>14211</v>
      </c>
      <c r="BK65" t="s">
        <v>14211</v>
      </c>
      <c r="BL65" t="s">
        <v>14156</v>
      </c>
      <c r="BM65" t="s">
        <v>14156</v>
      </c>
      <c r="BN65" t="s">
        <v>14156</v>
      </c>
      <c r="BO65" t="s">
        <v>14110</v>
      </c>
      <c r="BP65" t="s">
        <v>14110</v>
      </c>
      <c r="BQ65" t="s">
        <v>14110</v>
      </c>
      <c r="BR65" t="s">
        <v>14110</v>
      </c>
      <c r="BS65" t="s">
        <v>14110</v>
      </c>
      <c r="BT65" t="s">
        <v>14110</v>
      </c>
    </row>
    <row r="66" spans="1:72">
      <c r="A66">
        <v>2011</v>
      </c>
      <c r="B66" t="s">
        <v>349</v>
      </c>
      <c r="C66" t="s">
        <v>350</v>
      </c>
      <c r="D66" t="s">
        <v>928</v>
      </c>
      <c r="E66" t="s">
        <v>13691</v>
      </c>
      <c r="F66" s="137">
        <v>0</v>
      </c>
      <c r="G66" t="s">
        <v>14171</v>
      </c>
      <c r="H66" t="s">
        <v>14250</v>
      </c>
      <c r="J66" t="s">
        <v>14085</v>
      </c>
      <c r="K66">
        <v>6</v>
      </c>
      <c r="M66" t="s">
        <v>14108</v>
      </c>
      <c r="N66" t="s">
        <v>14137</v>
      </c>
      <c r="O66" t="s">
        <v>14116</v>
      </c>
      <c r="P66" t="s">
        <v>14113</v>
      </c>
      <c r="Q66" t="s">
        <v>14113</v>
      </c>
      <c r="R66" t="s">
        <v>14113</v>
      </c>
      <c r="S66" t="s">
        <v>14250</v>
      </c>
      <c r="T66" t="s">
        <v>14135</v>
      </c>
      <c r="U66" t="s">
        <v>14112</v>
      </c>
      <c r="V66" t="s">
        <v>14139</v>
      </c>
      <c r="X66" t="s">
        <v>14110</v>
      </c>
      <c r="Y66" t="s">
        <v>14092</v>
      </c>
      <c r="Z66" t="s">
        <v>14219</v>
      </c>
      <c r="AA66" t="s">
        <v>14094</v>
      </c>
      <c r="AB66" t="s">
        <v>14118</v>
      </c>
      <c r="AC66" t="s">
        <v>14141</v>
      </c>
      <c r="AD66" t="s">
        <v>14110</v>
      </c>
      <c r="AE66" t="s">
        <v>14141</v>
      </c>
      <c r="AF66" s="78" t="s">
        <v>14122</v>
      </c>
      <c r="AG66" t="s">
        <v>14123</v>
      </c>
      <c r="AH66" t="s">
        <v>14099</v>
      </c>
      <c r="AI66" t="s">
        <v>14220</v>
      </c>
      <c r="AJ66" t="s">
        <v>14099</v>
      </c>
      <c r="AK66" t="s">
        <v>14110</v>
      </c>
      <c r="AL66" t="s">
        <v>14122</v>
      </c>
      <c r="AM66" t="s">
        <v>14102</v>
      </c>
      <c r="AN66" t="s">
        <v>14102</v>
      </c>
      <c r="AO66" t="s">
        <v>14097</v>
      </c>
      <c r="AP66" t="s">
        <v>14110</v>
      </c>
      <c r="AQ66" t="s">
        <v>14110</v>
      </c>
      <c r="AR66" t="s">
        <v>14103</v>
      </c>
      <c r="AS66" t="s">
        <v>14122</v>
      </c>
      <c r="AT66" t="s">
        <v>14125</v>
      </c>
      <c r="AU66" t="s">
        <v>14100</v>
      </c>
      <c r="AV66" t="s">
        <v>14250</v>
      </c>
      <c r="AW66" t="s">
        <v>14250</v>
      </c>
      <c r="AX66" t="s">
        <v>14250</v>
      </c>
      <c r="AY66" t="s">
        <v>14093</v>
      </c>
      <c r="BA66" t="s">
        <v>14153</v>
      </c>
      <c r="BB66" t="s">
        <v>14248</v>
      </c>
      <c r="BC66" t="s">
        <v>14248</v>
      </c>
      <c r="BE66" t="s">
        <v>14131</v>
      </c>
      <c r="BF66" t="s">
        <v>14195</v>
      </c>
      <c r="BG66" t="s">
        <v>14195</v>
      </c>
      <c r="BH66" t="s">
        <v>14104</v>
      </c>
      <c r="BI66" t="s">
        <v>14150</v>
      </c>
      <c r="BJ66" t="s">
        <v>14211</v>
      </c>
      <c r="BK66" t="s">
        <v>14211</v>
      </c>
      <c r="BL66" t="s">
        <v>14156</v>
      </c>
      <c r="BM66" t="s">
        <v>14156</v>
      </c>
      <c r="BN66" t="s">
        <v>14156</v>
      </c>
      <c r="BO66" t="s">
        <v>14110</v>
      </c>
      <c r="BP66" t="s">
        <v>14110</v>
      </c>
      <c r="BQ66" t="s">
        <v>14110</v>
      </c>
      <c r="BR66" t="s">
        <v>14110</v>
      </c>
      <c r="BS66" t="s">
        <v>14110</v>
      </c>
      <c r="BT66" t="s">
        <v>14110</v>
      </c>
    </row>
    <row r="67" spans="1:72">
      <c r="A67">
        <v>2011</v>
      </c>
      <c r="B67" t="s">
        <v>1633</v>
      </c>
      <c r="C67" t="s">
        <v>1634</v>
      </c>
      <c r="D67" t="s">
        <v>766</v>
      </c>
      <c r="E67" t="s">
        <v>13694</v>
      </c>
      <c r="F67" s="137">
        <v>0</v>
      </c>
      <c r="G67" t="s">
        <v>14109</v>
      </c>
      <c r="H67" t="s">
        <v>14110</v>
      </c>
      <c r="J67" t="s">
        <v>14085</v>
      </c>
      <c r="K67">
        <v>4</v>
      </c>
      <c r="M67" t="s">
        <v>14085</v>
      </c>
      <c r="N67" t="s">
        <v>14091</v>
      </c>
      <c r="O67" t="s">
        <v>14091</v>
      </c>
      <c r="P67" t="s">
        <v>14113</v>
      </c>
      <c r="Q67" t="s">
        <v>14113</v>
      </c>
      <c r="R67" t="s">
        <v>14113</v>
      </c>
      <c r="S67" t="s">
        <v>14250</v>
      </c>
      <c r="T67" t="s">
        <v>14088</v>
      </c>
      <c r="U67" t="s">
        <v>14156</v>
      </c>
      <c r="V67" t="s">
        <v>14093</v>
      </c>
      <c r="X67" t="s">
        <v>14110</v>
      </c>
      <c r="Y67" t="s">
        <v>14092</v>
      </c>
      <c r="Z67" t="s">
        <v>14211</v>
      </c>
      <c r="AA67" t="s">
        <v>14116</v>
      </c>
      <c r="AB67" t="s">
        <v>14118</v>
      </c>
      <c r="AC67" t="s">
        <v>14141</v>
      </c>
      <c r="AD67" t="s">
        <v>14110</v>
      </c>
      <c r="AE67" t="s">
        <v>14141</v>
      </c>
      <c r="AF67" s="78" t="s">
        <v>14098</v>
      </c>
      <c r="AG67" t="s">
        <v>14123</v>
      </c>
      <c r="AH67" t="s">
        <v>14124</v>
      </c>
      <c r="AI67" t="s">
        <v>14124</v>
      </c>
      <c r="AJ67" t="s">
        <v>14124</v>
      </c>
      <c r="AK67" t="s">
        <v>14087</v>
      </c>
      <c r="AL67" t="s">
        <v>14098</v>
      </c>
      <c r="AM67" t="s">
        <v>14127</v>
      </c>
      <c r="AN67" t="s">
        <v>14127</v>
      </c>
      <c r="AO67" t="s">
        <v>14121</v>
      </c>
      <c r="AP67" t="s">
        <v>14110</v>
      </c>
      <c r="AQ67" t="s">
        <v>14110</v>
      </c>
      <c r="AR67" t="s">
        <v>14103</v>
      </c>
      <c r="AS67" t="s">
        <v>14098</v>
      </c>
      <c r="AT67" t="s">
        <v>14229</v>
      </c>
      <c r="AU67" t="s">
        <v>14229</v>
      </c>
      <c r="AV67" t="s">
        <v>14101</v>
      </c>
      <c r="AW67" t="s">
        <v>14101</v>
      </c>
      <c r="AX67" t="s">
        <v>14110</v>
      </c>
      <c r="AY67" t="s">
        <v>14093</v>
      </c>
      <c r="BA67" t="s">
        <v>14225</v>
      </c>
      <c r="BB67" t="s">
        <v>14234</v>
      </c>
      <c r="BC67" t="s">
        <v>14248</v>
      </c>
      <c r="BE67" t="s">
        <v>14106</v>
      </c>
      <c r="BF67" t="s">
        <v>14195</v>
      </c>
      <c r="BG67" t="s">
        <v>14195</v>
      </c>
      <c r="BH67" t="s">
        <v>14104</v>
      </c>
      <c r="BI67" t="s">
        <v>14211</v>
      </c>
      <c r="BJ67" t="s">
        <v>14211</v>
      </c>
      <c r="BK67" t="s">
        <v>14211</v>
      </c>
      <c r="BL67" t="s">
        <v>14156</v>
      </c>
      <c r="BM67" t="s">
        <v>14156</v>
      </c>
      <c r="BN67" t="s">
        <v>14156</v>
      </c>
      <c r="BO67" t="s">
        <v>14110</v>
      </c>
      <c r="BP67" t="s">
        <v>14110</v>
      </c>
      <c r="BQ67" t="s">
        <v>14110</v>
      </c>
      <c r="BR67" t="s">
        <v>14110</v>
      </c>
      <c r="BS67" t="s">
        <v>14110</v>
      </c>
      <c r="BT67" t="s">
        <v>14110</v>
      </c>
    </row>
    <row r="68" spans="1:72">
      <c r="A68">
        <v>2012</v>
      </c>
      <c r="B68" t="s">
        <v>74</v>
      </c>
      <c r="C68" t="s">
        <v>75</v>
      </c>
      <c r="D68" t="s">
        <v>639</v>
      </c>
      <c r="E68" t="s">
        <v>13695</v>
      </c>
      <c r="F68" s="137">
        <v>0</v>
      </c>
      <c r="G68" t="s">
        <v>14155</v>
      </c>
      <c r="H68" t="s">
        <v>14250</v>
      </c>
      <c r="J68" t="s">
        <v>14154</v>
      </c>
      <c r="K68">
        <v>4</v>
      </c>
      <c r="M68" t="s">
        <v>14085</v>
      </c>
      <c r="N68" t="s">
        <v>14137</v>
      </c>
      <c r="O68" t="s">
        <v>14116</v>
      </c>
      <c r="P68" t="s">
        <v>14090</v>
      </c>
      <c r="Q68" t="s">
        <v>14090</v>
      </c>
      <c r="R68" t="s">
        <v>14090</v>
      </c>
      <c r="S68" t="s">
        <v>14250</v>
      </c>
      <c r="T68" t="s">
        <v>14088</v>
      </c>
      <c r="U68" t="s">
        <v>14089</v>
      </c>
      <c r="V68" t="s">
        <v>14093</v>
      </c>
      <c r="X68" t="s">
        <v>14110</v>
      </c>
      <c r="Y68" t="s">
        <v>14092</v>
      </c>
      <c r="Z68" t="s">
        <v>14211</v>
      </c>
      <c r="AA68" t="s">
        <v>14140</v>
      </c>
      <c r="AB68" t="s">
        <v>14118</v>
      </c>
      <c r="AC68" t="s">
        <v>14141</v>
      </c>
      <c r="AD68" t="s">
        <v>14110</v>
      </c>
      <c r="AE68" t="s">
        <v>14141</v>
      </c>
      <c r="AF68" s="78" t="s">
        <v>14098</v>
      </c>
      <c r="AG68" t="s">
        <v>14123</v>
      </c>
      <c r="AH68" t="s">
        <v>14099</v>
      </c>
      <c r="AI68" t="s">
        <v>14099</v>
      </c>
      <c r="AJ68" t="s">
        <v>14188</v>
      </c>
      <c r="AK68" t="s">
        <v>14110</v>
      </c>
      <c r="AL68" t="s">
        <v>14238</v>
      </c>
      <c r="AM68" t="s">
        <v>14215</v>
      </c>
      <c r="AN68" t="s">
        <v>14102</v>
      </c>
      <c r="AO68" t="s">
        <v>14097</v>
      </c>
      <c r="AP68" t="s">
        <v>14110</v>
      </c>
      <c r="AQ68" t="s">
        <v>14110</v>
      </c>
      <c r="AR68" t="s">
        <v>14103</v>
      </c>
      <c r="AS68" t="s">
        <v>14238</v>
      </c>
      <c r="AT68" t="s">
        <v>14238</v>
      </c>
      <c r="AU68" t="s">
        <v>14100</v>
      </c>
      <c r="AV68" t="s">
        <v>14250</v>
      </c>
      <c r="AW68" t="s">
        <v>14250</v>
      </c>
      <c r="AX68" t="s">
        <v>14250</v>
      </c>
      <c r="AY68" t="s">
        <v>14093</v>
      </c>
      <c r="BA68" t="s">
        <v>14132</v>
      </c>
      <c r="BB68" t="s">
        <v>14248</v>
      </c>
      <c r="BC68" t="s">
        <v>14248</v>
      </c>
      <c r="BE68" t="s">
        <v>14106</v>
      </c>
      <c r="BF68" t="s">
        <v>14195</v>
      </c>
      <c r="BG68" t="s">
        <v>14195</v>
      </c>
      <c r="BH68" t="s">
        <v>14193</v>
      </c>
      <c r="BI68" t="s">
        <v>14211</v>
      </c>
      <c r="BJ68" t="s">
        <v>14211</v>
      </c>
      <c r="BK68" t="s">
        <v>14211</v>
      </c>
      <c r="BL68" t="s">
        <v>14105</v>
      </c>
      <c r="BM68" t="s">
        <v>14156</v>
      </c>
      <c r="BN68" t="s">
        <v>14156</v>
      </c>
      <c r="BO68" t="s">
        <v>14110</v>
      </c>
      <c r="BP68" t="s">
        <v>14110</v>
      </c>
      <c r="BQ68" t="s">
        <v>14110</v>
      </c>
      <c r="BR68" t="s">
        <v>14110</v>
      </c>
      <c r="BS68" t="s">
        <v>14110</v>
      </c>
      <c r="BT68" t="s">
        <v>14110</v>
      </c>
    </row>
    <row r="69" spans="1:72">
      <c r="A69">
        <v>2012</v>
      </c>
      <c r="B69" t="s">
        <v>268</v>
      </c>
      <c r="C69" t="s">
        <v>269</v>
      </c>
      <c r="D69" t="s">
        <v>836</v>
      </c>
      <c r="E69" t="s">
        <v>13696</v>
      </c>
      <c r="F69" s="137">
        <v>0</v>
      </c>
      <c r="G69" t="s">
        <v>14171</v>
      </c>
      <c r="H69" t="s">
        <v>14250</v>
      </c>
      <c r="J69" t="s">
        <v>14085</v>
      </c>
      <c r="K69">
        <v>10</v>
      </c>
      <c r="L69">
        <v>11</v>
      </c>
      <c r="M69" t="s">
        <v>14133</v>
      </c>
      <c r="N69" t="s">
        <v>14137</v>
      </c>
      <c r="O69" t="s">
        <v>14116</v>
      </c>
      <c r="P69" t="s">
        <v>14090</v>
      </c>
      <c r="Q69" t="s">
        <v>14090</v>
      </c>
      <c r="R69" t="s">
        <v>14090</v>
      </c>
      <c r="S69" t="s">
        <v>14250</v>
      </c>
      <c r="T69" t="s">
        <v>14111</v>
      </c>
      <c r="U69" t="s">
        <v>14156</v>
      </c>
      <c r="V69" t="s">
        <v>14093</v>
      </c>
      <c r="X69" t="s">
        <v>14110</v>
      </c>
      <c r="Y69" t="s">
        <v>14138</v>
      </c>
      <c r="Z69" t="s">
        <v>14199</v>
      </c>
      <c r="AA69" t="s">
        <v>14140</v>
      </c>
      <c r="AB69" t="s">
        <v>14095</v>
      </c>
      <c r="AC69" t="s">
        <v>14095</v>
      </c>
      <c r="AD69" t="s">
        <v>14110</v>
      </c>
      <c r="AE69" t="s">
        <v>14141</v>
      </c>
      <c r="AF69" s="78" t="s">
        <v>14098</v>
      </c>
      <c r="AG69" t="s">
        <v>14123</v>
      </c>
      <c r="AH69" t="s">
        <v>14099</v>
      </c>
      <c r="AI69" t="s">
        <v>14099</v>
      </c>
      <c r="AJ69" t="s">
        <v>14188</v>
      </c>
      <c r="AK69" t="s">
        <v>14110</v>
      </c>
      <c r="AL69" t="s">
        <v>14122</v>
      </c>
      <c r="AM69" t="s">
        <v>14102</v>
      </c>
      <c r="AN69" t="s">
        <v>14215</v>
      </c>
      <c r="AO69" t="s">
        <v>14097</v>
      </c>
      <c r="AP69" t="s">
        <v>14110</v>
      </c>
      <c r="AQ69" t="s">
        <v>14110</v>
      </c>
      <c r="AR69" t="s">
        <v>14103</v>
      </c>
      <c r="AS69" t="s">
        <v>14098</v>
      </c>
      <c r="AT69" t="s">
        <v>14100</v>
      </c>
      <c r="AU69" t="s">
        <v>14100</v>
      </c>
      <c r="AV69" t="s">
        <v>14250</v>
      </c>
      <c r="AW69" t="s">
        <v>14250</v>
      </c>
      <c r="AX69" t="s">
        <v>14250</v>
      </c>
      <c r="AY69" t="s">
        <v>14093</v>
      </c>
      <c r="BA69" t="s">
        <v>14132</v>
      </c>
      <c r="BB69" t="s">
        <v>14248</v>
      </c>
      <c r="BC69" t="s">
        <v>14248</v>
      </c>
      <c r="BE69" t="s">
        <v>14131</v>
      </c>
      <c r="BF69" t="s">
        <v>14195</v>
      </c>
      <c r="BG69" t="s">
        <v>14195</v>
      </c>
      <c r="BH69" t="s">
        <v>14104</v>
      </c>
      <c r="BI69" t="s">
        <v>14211</v>
      </c>
      <c r="BJ69" t="s">
        <v>14211</v>
      </c>
      <c r="BK69" t="s">
        <v>14211</v>
      </c>
      <c r="BL69" t="s">
        <v>14156</v>
      </c>
      <c r="BM69" t="s">
        <v>14156</v>
      </c>
      <c r="BN69" t="s">
        <v>14156</v>
      </c>
      <c r="BO69" t="s">
        <v>14110</v>
      </c>
      <c r="BP69" t="s">
        <v>14110</v>
      </c>
      <c r="BQ69" t="s">
        <v>14110</v>
      </c>
      <c r="BR69" t="s">
        <v>14110</v>
      </c>
      <c r="BS69" t="s">
        <v>14110</v>
      </c>
      <c r="BT69" t="s">
        <v>14110</v>
      </c>
    </row>
    <row r="70" spans="1:72">
      <c r="G70" t="s">
        <v>14171</v>
      </c>
      <c r="H70" t="s">
        <v>14250</v>
      </c>
      <c r="J70" t="s">
        <v>14108</v>
      </c>
      <c r="K70">
        <v>10</v>
      </c>
      <c r="L70">
        <v>11</v>
      </c>
      <c r="M70" t="s">
        <v>14133</v>
      </c>
      <c r="N70" t="s">
        <v>14137</v>
      </c>
      <c r="O70" t="s">
        <v>14116</v>
      </c>
      <c r="P70" t="s">
        <v>14090</v>
      </c>
      <c r="Q70" t="s">
        <v>14090</v>
      </c>
      <c r="R70" t="s">
        <v>14090</v>
      </c>
      <c r="S70" t="s">
        <v>14250</v>
      </c>
      <c r="T70" t="s">
        <v>14111</v>
      </c>
      <c r="U70" t="s">
        <v>14156</v>
      </c>
      <c r="V70" t="s">
        <v>14093</v>
      </c>
      <c r="X70" t="s">
        <v>14110</v>
      </c>
      <c r="Y70" t="s">
        <v>14138</v>
      </c>
      <c r="Z70" t="s">
        <v>14199</v>
      </c>
      <c r="AA70" t="s">
        <v>14140</v>
      </c>
      <c r="AB70" t="s">
        <v>14095</v>
      </c>
      <c r="AC70" t="s">
        <v>14141</v>
      </c>
      <c r="AD70" t="s">
        <v>14110</v>
      </c>
      <c r="AE70" t="s">
        <v>14141</v>
      </c>
      <c r="AF70" s="78" t="s">
        <v>14098</v>
      </c>
      <c r="AG70" t="s">
        <v>14123</v>
      </c>
      <c r="AH70" t="s">
        <v>14099</v>
      </c>
      <c r="AI70" t="s">
        <v>14099</v>
      </c>
      <c r="AJ70" t="s">
        <v>14188</v>
      </c>
      <c r="AK70" t="s">
        <v>14110</v>
      </c>
      <c r="AL70" t="s">
        <v>14122</v>
      </c>
      <c r="AM70" t="s">
        <v>14102</v>
      </c>
      <c r="AN70" t="s">
        <v>14215</v>
      </c>
      <c r="AO70" t="s">
        <v>14097</v>
      </c>
      <c r="AP70" t="s">
        <v>14110</v>
      </c>
      <c r="AQ70" t="s">
        <v>14110</v>
      </c>
      <c r="AR70" t="s">
        <v>14103</v>
      </c>
      <c r="AS70" t="s">
        <v>14098</v>
      </c>
      <c r="AT70" t="s">
        <v>14100</v>
      </c>
      <c r="AU70" t="s">
        <v>14100</v>
      </c>
      <c r="AV70" t="s">
        <v>14250</v>
      </c>
      <c r="AW70" t="s">
        <v>14250</v>
      </c>
      <c r="AX70" t="s">
        <v>14250</v>
      </c>
      <c r="AY70" t="s">
        <v>14093</v>
      </c>
      <c r="BA70" t="s">
        <v>14132</v>
      </c>
      <c r="BB70" t="s">
        <v>14248</v>
      </c>
      <c r="BC70" t="s">
        <v>14248</v>
      </c>
      <c r="BE70" t="s">
        <v>14131</v>
      </c>
      <c r="BF70" t="s">
        <v>14195</v>
      </c>
      <c r="BG70" t="s">
        <v>14195</v>
      </c>
      <c r="BH70" t="s">
        <v>14104</v>
      </c>
      <c r="BI70" t="s">
        <v>14211</v>
      </c>
      <c r="BJ70" t="s">
        <v>14211</v>
      </c>
      <c r="BK70" t="s">
        <v>14211</v>
      </c>
      <c r="BL70" t="s">
        <v>14156</v>
      </c>
      <c r="BM70" t="s">
        <v>14156</v>
      </c>
      <c r="BN70" t="s">
        <v>14156</v>
      </c>
      <c r="BO70" t="s">
        <v>14110</v>
      </c>
      <c r="BP70" t="s">
        <v>14110</v>
      </c>
      <c r="BQ70" t="s">
        <v>14110</v>
      </c>
      <c r="BR70" t="s">
        <v>14110</v>
      </c>
      <c r="BS70" t="s">
        <v>14110</v>
      </c>
      <c r="BT70" t="s">
        <v>14110</v>
      </c>
    </row>
    <row r="71" spans="1:72">
      <c r="G71" t="s">
        <v>14171</v>
      </c>
      <c r="H71" t="s">
        <v>14250</v>
      </c>
      <c r="J71" t="s">
        <v>14133</v>
      </c>
      <c r="K71">
        <v>8</v>
      </c>
      <c r="M71" t="s">
        <v>14154</v>
      </c>
      <c r="N71" t="s">
        <v>14137</v>
      </c>
      <c r="O71" t="s">
        <v>14116</v>
      </c>
      <c r="P71" t="s">
        <v>14090</v>
      </c>
      <c r="Q71" t="s">
        <v>14090</v>
      </c>
      <c r="R71" t="s">
        <v>14090</v>
      </c>
      <c r="S71" t="s">
        <v>14250</v>
      </c>
      <c r="T71" t="s">
        <v>14111</v>
      </c>
      <c r="U71" t="s">
        <v>14156</v>
      </c>
      <c r="V71" t="s">
        <v>14093</v>
      </c>
      <c r="X71" t="s">
        <v>14110</v>
      </c>
      <c r="Y71" t="s">
        <v>14138</v>
      </c>
      <c r="Z71" t="s">
        <v>14199</v>
      </c>
      <c r="AA71" t="s">
        <v>14140</v>
      </c>
      <c r="AB71" t="s">
        <v>14095</v>
      </c>
      <c r="AC71" t="s">
        <v>14141</v>
      </c>
      <c r="AD71" t="s">
        <v>14110</v>
      </c>
      <c r="AE71" t="s">
        <v>14141</v>
      </c>
      <c r="AF71" s="78" t="s">
        <v>14098</v>
      </c>
      <c r="AG71" t="s">
        <v>14123</v>
      </c>
      <c r="AH71" t="s">
        <v>14099</v>
      </c>
      <c r="AI71" t="s">
        <v>14099</v>
      </c>
      <c r="AJ71" t="s">
        <v>14188</v>
      </c>
      <c r="AK71" t="s">
        <v>14110</v>
      </c>
      <c r="AL71" t="s">
        <v>14122</v>
      </c>
      <c r="AM71" t="s">
        <v>14102</v>
      </c>
      <c r="AN71" t="s">
        <v>14215</v>
      </c>
      <c r="AO71" t="s">
        <v>14097</v>
      </c>
      <c r="AP71" t="s">
        <v>14110</v>
      </c>
      <c r="AQ71" t="s">
        <v>14110</v>
      </c>
      <c r="AR71" t="s">
        <v>14103</v>
      </c>
      <c r="AS71" t="s">
        <v>14098</v>
      </c>
      <c r="AT71" t="s">
        <v>14100</v>
      </c>
      <c r="AU71" t="s">
        <v>14100</v>
      </c>
      <c r="AV71" t="s">
        <v>14250</v>
      </c>
      <c r="AW71" t="s">
        <v>14250</v>
      </c>
      <c r="AX71" t="s">
        <v>14250</v>
      </c>
      <c r="AY71" t="s">
        <v>14093</v>
      </c>
      <c r="BA71" t="s">
        <v>14132</v>
      </c>
      <c r="BB71" t="s">
        <v>14248</v>
      </c>
      <c r="BC71" t="s">
        <v>14248</v>
      </c>
      <c r="BE71" t="s">
        <v>14131</v>
      </c>
      <c r="BF71" t="s">
        <v>14195</v>
      </c>
      <c r="BG71" t="s">
        <v>14195</v>
      </c>
      <c r="BH71" t="s">
        <v>14104</v>
      </c>
      <c r="BI71" t="s">
        <v>14211</v>
      </c>
      <c r="BJ71" t="s">
        <v>14211</v>
      </c>
      <c r="BK71" t="s">
        <v>14211</v>
      </c>
      <c r="BL71" t="s">
        <v>14156</v>
      </c>
      <c r="BM71" t="s">
        <v>14156</v>
      </c>
      <c r="BN71" t="s">
        <v>14156</v>
      </c>
      <c r="BO71" t="s">
        <v>14110</v>
      </c>
      <c r="BP71" t="s">
        <v>14110</v>
      </c>
      <c r="BQ71" t="s">
        <v>14110</v>
      </c>
      <c r="BR71" t="s">
        <v>14110</v>
      </c>
      <c r="BS71" t="s">
        <v>14110</v>
      </c>
      <c r="BT71" t="s">
        <v>14110</v>
      </c>
    </row>
    <row r="72" spans="1:72">
      <c r="A72">
        <v>2012</v>
      </c>
      <c r="B72" t="s">
        <v>599</v>
      </c>
      <c r="C72" t="s">
        <v>600</v>
      </c>
      <c r="D72" t="s">
        <v>712</v>
      </c>
      <c r="E72" t="s">
        <v>13698</v>
      </c>
      <c r="F72" s="137">
        <v>0</v>
      </c>
      <c r="G72" t="s">
        <v>14134</v>
      </c>
      <c r="H72" t="s">
        <v>14110</v>
      </c>
      <c r="J72" t="s">
        <v>14108</v>
      </c>
      <c r="K72">
        <v>15</v>
      </c>
      <c r="M72" t="s">
        <v>14108</v>
      </c>
      <c r="N72" t="s">
        <v>14091</v>
      </c>
      <c r="O72" t="s">
        <v>14116</v>
      </c>
      <c r="P72" t="s">
        <v>14090</v>
      </c>
      <c r="Q72" t="s">
        <v>14090</v>
      </c>
      <c r="R72" t="s">
        <v>14090</v>
      </c>
      <c r="S72" t="s">
        <v>14250</v>
      </c>
      <c r="T72" t="s">
        <v>14135</v>
      </c>
      <c r="U72" t="s">
        <v>14089</v>
      </c>
      <c r="V72" t="s">
        <v>14093</v>
      </c>
      <c r="X72" t="s">
        <v>14110</v>
      </c>
      <c r="Y72" t="s">
        <v>14092</v>
      </c>
      <c r="Z72" t="s">
        <v>14211</v>
      </c>
      <c r="AA72" t="s">
        <v>14140</v>
      </c>
      <c r="AB72" t="s">
        <v>14118</v>
      </c>
      <c r="AC72" t="s">
        <v>14141</v>
      </c>
      <c r="AD72" t="s">
        <v>14110</v>
      </c>
      <c r="AE72" t="s">
        <v>14141</v>
      </c>
      <c r="AF72" s="78" t="s">
        <v>14098</v>
      </c>
      <c r="AG72" t="s">
        <v>14123</v>
      </c>
      <c r="AH72" t="s">
        <v>14145</v>
      </c>
      <c r="AI72" t="s">
        <v>14145</v>
      </c>
      <c r="AJ72" t="s">
        <v>14188</v>
      </c>
      <c r="AK72" t="s">
        <v>14110</v>
      </c>
      <c r="AL72" t="s">
        <v>14122</v>
      </c>
      <c r="AM72" t="s">
        <v>14215</v>
      </c>
      <c r="AN72" t="s">
        <v>14102</v>
      </c>
      <c r="AO72" t="s">
        <v>14097</v>
      </c>
      <c r="AP72" t="s">
        <v>14110</v>
      </c>
      <c r="AQ72" t="s">
        <v>14110</v>
      </c>
      <c r="AR72" t="s">
        <v>14166</v>
      </c>
      <c r="AS72" t="s">
        <v>14098</v>
      </c>
      <c r="AT72" t="s">
        <v>14163</v>
      </c>
      <c r="AU72" t="s">
        <v>14163</v>
      </c>
      <c r="AV72" t="s">
        <v>14203</v>
      </c>
      <c r="AW72" t="s">
        <v>14203</v>
      </c>
      <c r="AX72" t="s">
        <v>14250</v>
      </c>
      <c r="AY72" t="s">
        <v>14093</v>
      </c>
      <c r="BA72" t="s">
        <v>14132</v>
      </c>
      <c r="BB72" t="s">
        <v>14248</v>
      </c>
      <c r="BC72" t="s">
        <v>14248</v>
      </c>
      <c r="BE72" t="s">
        <v>14131</v>
      </c>
      <c r="BF72" t="s">
        <v>14195</v>
      </c>
      <c r="BG72" t="s">
        <v>14195</v>
      </c>
      <c r="BH72" t="s">
        <v>14104</v>
      </c>
      <c r="BI72" t="s">
        <v>14193</v>
      </c>
      <c r="BJ72" t="s">
        <v>14211</v>
      </c>
      <c r="BK72" t="s">
        <v>14211</v>
      </c>
      <c r="BL72" t="s">
        <v>14167</v>
      </c>
      <c r="BM72" t="s">
        <v>14156</v>
      </c>
      <c r="BN72" t="s">
        <v>14156</v>
      </c>
      <c r="BO72" t="s">
        <v>14110</v>
      </c>
      <c r="BP72" t="s">
        <v>14110</v>
      </c>
      <c r="BQ72" t="s">
        <v>14110</v>
      </c>
      <c r="BR72" t="s">
        <v>14110</v>
      </c>
      <c r="BS72" t="s">
        <v>14110</v>
      </c>
      <c r="BT72" t="s">
        <v>14110</v>
      </c>
    </row>
    <row r="73" spans="1:72">
      <c r="A73">
        <v>2012</v>
      </c>
      <c r="B73" t="s">
        <v>805</v>
      </c>
      <c r="C73" t="s">
        <v>1069</v>
      </c>
      <c r="D73" t="s">
        <v>13937</v>
      </c>
      <c r="E73" t="s">
        <v>13699</v>
      </c>
      <c r="F73" s="137">
        <v>0</v>
      </c>
      <c r="G73" t="s">
        <v>14109</v>
      </c>
      <c r="H73" t="s">
        <v>14110</v>
      </c>
      <c r="J73" t="s">
        <v>14085</v>
      </c>
      <c r="K73">
        <v>3</v>
      </c>
      <c r="M73" t="s">
        <v>14085</v>
      </c>
      <c r="N73" t="s">
        <v>14091</v>
      </c>
      <c r="O73" t="s">
        <v>14116</v>
      </c>
      <c r="P73" t="s">
        <v>14090</v>
      </c>
      <c r="Q73" t="s">
        <v>14090</v>
      </c>
      <c r="R73" t="s">
        <v>14090</v>
      </c>
      <c r="S73" t="s">
        <v>14250</v>
      </c>
      <c r="T73" t="s">
        <v>14088</v>
      </c>
      <c r="U73" t="s">
        <v>14112</v>
      </c>
      <c r="V73" t="s">
        <v>14139</v>
      </c>
      <c r="X73" t="s">
        <v>14110</v>
      </c>
      <c r="Y73" t="s">
        <v>14138</v>
      </c>
      <c r="Z73" t="s">
        <v>14199</v>
      </c>
      <c r="AA73" t="s">
        <v>14140</v>
      </c>
      <c r="AB73" t="s">
        <v>14095</v>
      </c>
      <c r="AC73" t="s">
        <v>14141</v>
      </c>
      <c r="AD73" t="s">
        <v>14110</v>
      </c>
      <c r="AE73" t="s">
        <v>14118</v>
      </c>
      <c r="AF73" s="78" t="s">
        <v>14098</v>
      </c>
      <c r="AG73" t="s">
        <v>14123</v>
      </c>
      <c r="AH73" t="s">
        <v>14124</v>
      </c>
      <c r="AI73" t="s">
        <v>14124</v>
      </c>
      <c r="AJ73" t="s">
        <v>14188</v>
      </c>
      <c r="AK73" t="s">
        <v>14087</v>
      </c>
      <c r="AL73" t="s">
        <v>14238</v>
      </c>
      <c r="AM73" t="s">
        <v>14127</v>
      </c>
      <c r="AN73" t="s">
        <v>14215</v>
      </c>
      <c r="AO73" t="s">
        <v>14097</v>
      </c>
      <c r="AP73" t="s">
        <v>14110</v>
      </c>
      <c r="AQ73" t="s">
        <v>14110</v>
      </c>
      <c r="AR73" t="s">
        <v>14103</v>
      </c>
      <c r="AS73" t="s">
        <v>14098</v>
      </c>
      <c r="AT73" t="s">
        <v>14163</v>
      </c>
      <c r="AU73" t="s">
        <v>14163</v>
      </c>
      <c r="AV73" t="s">
        <v>14101</v>
      </c>
      <c r="AW73" t="s">
        <v>14101</v>
      </c>
      <c r="AX73" t="s">
        <v>14110</v>
      </c>
      <c r="AY73" t="s">
        <v>14093</v>
      </c>
      <c r="BA73" t="s">
        <v>14153</v>
      </c>
      <c r="BB73" t="s">
        <v>14248</v>
      </c>
      <c r="BC73" t="s">
        <v>14248</v>
      </c>
      <c r="BE73" t="s">
        <v>14106</v>
      </c>
      <c r="BF73" t="s">
        <v>14195</v>
      </c>
      <c r="BG73" t="s">
        <v>14195</v>
      </c>
      <c r="BH73" t="s">
        <v>14104</v>
      </c>
      <c r="BI73" t="s">
        <v>14211</v>
      </c>
      <c r="BJ73" t="s">
        <v>14211</v>
      </c>
      <c r="BK73" t="s">
        <v>14211</v>
      </c>
      <c r="BL73" t="s">
        <v>14156</v>
      </c>
      <c r="BM73" t="s">
        <v>14156</v>
      </c>
      <c r="BN73" t="s">
        <v>14156</v>
      </c>
      <c r="BO73" t="s">
        <v>14110</v>
      </c>
      <c r="BP73" t="s">
        <v>14110</v>
      </c>
      <c r="BQ73" t="s">
        <v>14110</v>
      </c>
      <c r="BR73" t="s">
        <v>14110</v>
      </c>
      <c r="BS73" t="s">
        <v>14110</v>
      </c>
      <c r="BT73" t="s">
        <v>14110</v>
      </c>
    </row>
    <row r="74" spans="1:72">
      <c r="A74">
        <v>2013</v>
      </c>
      <c r="B74" t="s">
        <v>82</v>
      </c>
      <c r="C74" t="s">
        <v>83</v>
      </c>
      <c r="D74" t="s">
        <v>675</v>
      </c>
      <c r="E74" t="s">
        <v>13702</v>
      </c>
      <c r="F74" s="137">
        <v>0</v>
      </c>
      <c r="G74" t="s">
        <v>14171</v>
      </c>
      <c r="H74" t="s">
        <v>14250</v>
      </c>
      <c r="J74" t="s">
        <v>14085</v>
      </c>
      <c r="K74">
        <v>8</v>
      </c>
      <c r="M74" t="s">
        <v>14154</v>
      </c>
      <c r="N74" t="s">
        <v>14137</v>
      </c>
      <c r="O74" t="s">
        <v>14091</v>
      </c>
      <c r="P74" t="s">
        <v>14090</v>
      </c>
      <c r="Q74" t="s">
        <v>14090</v>
      </c>
      <c r="R74" t="s">
        <v>14090</v>
      </c>
      <c r="S74" t="s">
        <v>14250</v>
      </c>
      <c r="T74" t="s">
        <v>14111</v>
      </c>
      <c r="U74" t="s">
        <v>14156</v>
      </c>
      <c r="V74" t="s">
        <v>14093</v>
      </c>
      <c r="X74" t="s">
        <v>14110</v>
      </c>
      <c r="Y74" t="s">
        <v>14092</v>
      </c>
      <c r="Z74" t="s">
        <v>14211</v>
      </c>
      <c r="AA74" t="s">
        <v>14140</v>
      </c>
      <c r="AB74" t="s">
        <v>14118</v>
      </c>
      <c r="AC74" t="s">
        <v>14141</v>
      </c>
      <c r="AD74" t="s">
        <v>14110</v>
      </c>
      <c r="AE74" t="s">
        <v>14141</v>
      </c>
      <c r="AF74" s="78" t="s">
        <v>14098</v>
      </c>
      <c r="AG74" t="s">
        <v>14123</v>
      </c>
      <c r="AH74" t="s">
        <v>14099</v>
      </c>
      <c r="AI74" t="s">
        <v>14099</v>
      </c>
      <c r="AJ74" t="s">
        <v>14188</v>
      </c>
      <c r="AK74" t="s">
        <v>14110</v>
      </c>
      <c r="AL74" t="s">
        <v>14122</v>
      </c>
      <c r="AM74" t="s">
        <v>14215</v>
      </c>
      <c r="AN74" t="s">
        <v>14102</v>
      </c>
      <c r="AO74" t="s">
        <v>14097</v>
      </c>
      <c r="AP74" t="s">
        <v>14110</v>
      </c>
      <c r="AQ74" t="s">
        <v>14110</v>
      </c>
      <c r="AR74" t="s">
        <v>14103</v>
      </c>
      <c r="AS74" t="s">
        <v>14098</v>
      </c>
      <c r="AT74" t="s">
        <v>14100</v>
      </c>
      <c r="AU74" t="s">
        <v>14100</v>
      </c>
      <c r="AV74" t="s">
        <v>14250</v>
      </c>
      <c r="AW74" t="s">
        <v>14250</v>
      </c>
      <c r="AX74" t="s">
        <v>14250</v>
      </c>
      <c r="AY74" t="s">
        <v>14093</v>
      </c>
      <c r="BA74" t="s">
        <v>14107</v>
      </c>
      <c r="BB74" t="s">
        <v>14248</v>
      </c>
      <c r="BC74" t="s">
        <v>14248</v>
      </c>
      <c r="BE74" t="s">
        <v>14131</v>
      </c>
      <c r="BF74" t="s">
        <v>14195</v>
      </c>
      <c r="BG74" t="s">
        <v>14195</v>
      </c>
      <c r="BH74" t="s">
        <v>14104</v>
      </c>
      <c r="BI74" t="s">
        <v>14211</v>
      </c>
      <c r="BJ74" t="s">
        <v>14211</v>
      </c>
      <c r="BK74" t="s">
        <v>14211</v>
      </c>
      <c r="BL74" t="s">
        <v>14156</v>
      </c>
      <c r="BM74" t="s">
        <v>14156</v>
      </c>
      <c r="BN74" t="s">
        <v>14156</v>
      </c>
      <c r="BO74" t="s">
        <v>14110</v>
      </c>
      <c r="BP74" t="s">
        <v>14110</v>
      </c>
      <c r="BQ74" t="s">
        <v>14110</v>
      </c>
      <c r="BR74" t="s">
        <v>14110</v>
      </c>
      <c r="BS74" t="s">
        <v>14110</v>
      </c>
      <c r="BT74" t="s">
        <v>14110</v>
      </c>
    </row>
    <row r="75" spans="1:72">
      <c r="G75" t="s">
        <v>14171</v>
      </c>
      <c r="H75" t="s">
        <v>14250</v>
      </c>
      <c r="J75" t="s">
        <v>14108</v>
      </c>
      <c r="K75">
        <v>10</v>
      </c>
      <c r="L75">
        <v>11</v>
      </c>
      <c r="M75" t="s">
        <v>14133</v>
      </c>
      <c r="N75" t="s">
        <v>14137</v>
      </c>
      <c r="O75" t="s">
        <v>14091</v>
      </c>
      <c r="P75" t="s">
        <v>14090</v>
      </c>
      <c r="Q75" t="s">
        <v>14090</v>
      </c>
      <c r="R75" t="s">
        <v>14090</v>
      </c>
      <c r="S75" t="s">
        <v>14250</v>
      </c>
      <c r="T75" t="s">
        <v>14111</v>
      </c>
      <c r="U75" t="s">
        <v>14156</v>
      </c>
      <c r="V75" t="s">
        <v>14093</v>
      </c>
      <c r="X75" t="s">
        <v>14110</v>
      </c>
      <c r="Y75" t="s">
        <v>14092</v>
      </c>
      <c r="Z75" t="s">
        <v>14176</v>
      </c>
      <c r="AA75" t="s">
        <v>14140</v>
      </c>
      <c r="AB75" t="s">
        <v>14118</v>
      </c>
      <c r="AC75" t="s">
        <v>14141</v>
      </c>
      <c r="AD75" t="s">
        <v>14110</v>
      </c>
      <c r="AE75" t="s">
        <v>14141</v>
      </c>
      <c r="AF75" s="78" t="s">
        <v>14098</v>
      </c>
      <c r="AG75" t="s">
        <v>14123</v>
      </c>
      <c r="AH75" t="s">
        <v>14099</v>
      </c>
      <c r="AI75" t="s">
        <v>14099</v>
      </c>
      <c r="AJ75" t="s">
        <v>14188</v>
      </c>
      <c r="AK75" t="s">
        <v>14110</v>
      </c>
      <c r="AL75" t="s">
        <v>14122</v>
      </c>
      <c r="AM75" t="s">
        <v>14102</v>
      </c>
      <c r="AN75" t="s">
        <v>14102</v>
      </c>
      <c r="AO75" t="s">
        <v>14097</v>
      </c>
      <c r="AP75" t="s">
        <v>14110</v>
      </c>
      <c r="AQ75" t="s">
        <v>14110</v>
      </c>
      <c r="AR75" t="s">
        <v>14103</v>
      </c>
      <c r="AS75" t="s">
        <v>14098</v>
      </c>
      <c r="AT75" t="s">
        <v>14100</v>
      </c>
      <c r="AU75" t="s">
        <v>14100</v>
      </c>
      <c r="AV75" t="s">
        <v>14250</v>
      </c>
      <c r="AW75" t="s">
        <v>14250</v>
      </c>
      <c r="AX75" t="s">
        <v>14250</v>
      </c>
      <c r="AY75" t="s">
        <v>14093</v>
      </c>
      <c r="BA75" t="s">
        <v>14107</v>
      </c>
      <c r="BB75" t="s">
        <v>14248</v>
      </c>
      <c r="BC75" t="s">
        <v>14248</v>
      </c>
      <c r="BE75" t="s">
        <v>14131</v>
      </c>
      <c r="BF75" t="s">
        <v>14195</v>
      </c>
      <c r="BG75" t="s">
        <v>14195</v>
      </c>
      <c r="BH75" t="s">
        <v>14104</v>
      </c>
      <c r="BI75" t="s">
        <v>14211</v>
      </c>
      <c r="BJ75" t="s">
        <v>14211</v>
      </c>
      <c r="BK75" t="s">
        <v>14211</v>
      </c>
      <c r="BL75" t="s">
        <v>14156</v>
      </c>
      <c r="BM75" t="s">
        <v>14156</v>
      </c>
      <c r="BN75" t="s">
        <v>14156</v>
      </c>
      <c r="BO75" t="s">
        <v>14110</v>
      </c>
      <c r="BP75" t="s">
        <v>14110</v>
      </c>
      <c r="BQ75" t="s">
        <v>14110</v>
      </c>
      <c r="BR75" t="s">
        <v>14110</v>
      </c>
      <c r="BS75" t="s">
        <v>14110</v>
      </c>
      <c r="BT75" t="s">
        <v>14110</v>
      </c>
    </row>
    <row r="76" spans="1:72">
      <c r="G76" t="s">
        <v>14171</v>
      </c>
      <c r="H76" t="s">
        <v>14250</v>
      </c>
      <c r="J76" t="s">
        <v>14133</v>
      </c>
      <c r="K76">
        <v>8</v>
      </c>
      <c r="M76" t="s">
        <v>14154</v>
      </c>
      <c r="N76" t="s">
        <v>14137</v>
      </c>
      <c r="O76" t="s">
        <v>14091</v>
      </c>
      <c r="P76" t="s">
        <v>14090</v>
      </c>
      <c r="Q76" t="s">
        <v>14090</v>
      </c>
      <c r="R76" t="s">
        <v>14090</v>
      </c>
      <c r="S76" t="s">
        <v>14250</v>
      </c>
      <c r="T76" t="s">
        <v>14111</v>
      </c>
      <c r="U76" t="s">
        <v>14156</v>
      </c>
      <c r="V76" t="s">
        <v>14093</v>
      </c>
      <c r="X76" t="s">
        <v>14110</v>
      </c>
      <c r="Y76" t="s">
        <v>14092</v>
      </c>
      <c r="Z76" t="s">
        <v>14211</v>
      </c>
      <c r="AA76" t="s">
        <v>14140</v>
      </c>
      <c r="AB76" t="s">
        <v>14118</v>
      </c>
      <c r="AC76" t="s">
        <v>14141</v>
      </c>
      <c r="AD76" t="s">
        <v>14110</v>
      </c>
      <c r="AE76" t="s">
        <v>14141</v>
      </c>
      <c r="AF76" s="78" t="s">
        <v>14098</v>
      </c>
      <c r="AG76" t="s">
        <v>14123</v>
      </c>
      <c r="AH76" t="s">
        <v>14099</v>
      </c>
      <c r="AI76" t="s">
        <v>14099</v>
      </c>
      <c r="AJ76" t="s">
        <v>14188</v>
      </c>
      <c r="AK76" t="s">
        <v>14110</v>
      </c>
      <c r="AL76" t="s">
        <v>14122</v>
      </c>
      <c r="AM76" t="s">
        <v>14102</v>
      </c>
      <c r="AN76" t="s">
        <v>14102</v>
      </c>
      <c r="AO76" t="s">
        <v>14097</v>
      </c>
      <c r="AP76" t="s">
        <v>14110</v>
      </c>
      <c r="AQ76" t="s">
        <v>14110</v>
      </c>
      <c r="AR76" t="s">
        <v>14103</v>
      </c>
      <c r="AS76" t="s">
        <v>14238</v>
      </c>
      <c r="AT76" t="s">
        <v>14100</v>
      </c>
      <c r="AU76" t="s">
        <v>14100</v>
      </c>
      <c r="AV76" t="s">
        <v>14250</v>
      </c>
      <c r="AW76" t="s">
        <v>14250</v>
      </c>
      <c r="AX76" t="s">
        <v>14250</v>
      </c>
      <c r="AY76" t="s">
        <v>14093</v>
      </c>
      <c r="BA76" t="s">
        <v>14107</v>
      </c>
      <c r="BB76" t="s">
        <v>14248</v>
      </c>
      <c r="BC76" t="s">
        <v>14248</v>
      </c>
      <c r="BE76" t="s">
        <v>14131</v>
      </c>
      <c r="BF76" t="s">
        <v>14195</v>
      </c>
      <c r="BG76" t="s">
        <v>14195</v>
      </c>
      <c r="BH76" t="s">
        <v>14104</v>
      </c>
      <c r="BI76" t="s">
        <v>14211</v>
      </c>
      <c r="BJ76" t="s">
        <v>14211</v>
      </c>
      <c r="BK76" t="s">
        <v>14211</v>
      </c>
      <c r="BL76" t="s">
        <v>14156</v>
      </c>
      <c r="BM76" t="s">
        <v>14156</v>
      </c>
      <c r="BN76" t="s">
        <v>14156</v>
      </c>
      <c r="BO76" t="s">
        <v>14110</v>
      </c>
      <c r="BP76" t="s">
        <v>14110</v>
      </c>
      <c r="BQ76" t="s">
        <v>14110</v>
      </c>
      <c r="BR76" t="s">
        <v>14110</v>
      </c>
      <c r="BS76" t="s">
        <v>14110</v>
      </c>
      <c r="BT76" t="s">
        <v>14110</v>
      </c>
    </row>
    <row r="77" spans="1:72">
      <c r="A77">
        <v>2013</v>
      </c>
      <c r="B77" t="s">
        <v>250</v>
      </c>
      <c r="C77" t="s">
        <v>251</v>
      </c>
      <c r="D77" t="s">
        <v>639</v>
      </c>
      <c r="E77" t="s">
        <v>13703</v>
      </c>
      <c r="F77" s="137">
        <v>0</v>
      </c>
      <c r="G77" t="s">
        <v>14171</v>
      </c>
      <c r="H77" t="s">
        <v>14250</v>
      </c>
      <c r="J77" t="s">
        <v>14085</v>
      </c>
      <c r="K77">
        <v>8</v>
      </c>
      <c r="M77" t="s">
        <v>14154</v>
      </c>
      <c r="N77" t="s">
        <v>14137</v>
      </c>
      <c r="O77" t="s">
        <v>14116</v>
      </c>
      <c r="P77" t="s">
        <v>14090</v>
      </c>
      <c r="Q77" t="s">
        <v>14090</v>
      </c>
      <c r="R77" t="s">
        <v>14090</v>
      </c>
      <c r="S77" t="s">
        <v>14250</v>
      </c>
      <c r="T77" t="s">
        <v>14111</v>
      </c>
      <c r="U77" t="s">
        <v>14156</v>
      </c>
      <c r="V77" t="s">
        <v>14093</v>
      </c>
      <c r="X77" t="s">
        <v>14110</v>
      </c>
      <c r="Y77" t="s">
        <v>14138</v>
      </c>
      <c r="Z77" t="s">
        <v>14199</v>
      </c>
      <c r="AA77" t="s">
        <v>14094</v>
      </c>
      <c r="AB77" t="s">
        <v>14095</v>
      </c>
      <c r="AC77" t="s">
        <v>14095</v>
      </c>
      <c r="AD77" t="s">
        <v>14110</v>
      </c>
      <c r="AE77" t="s">
        <v>14141</v>
      </c>
      <c r="AF77" s="78" t="s">
        <v>14122</v>
      </c>
      <c r="AG77" t="s">
        <v>14123</v>
      </c>
      <c r="AH77" t="s">
        <v>14099</v>
      </c>
      <c r="AI77" t="s">
        <v>14220</v>
      </c>
      <c r="AJ77" t="s">
        <v>14099</v>
      </c>
      <c r="AK77" t="s">
        <v>14110</v>
      </c>
      <c r="AL77" t="s">
        <v>14122</v>
      </c>
      <c r="AM77" t="s">
        <v>14102</v>
      </c>
      <c r="AN77" t="s">
        <v>14215</v>
      </c>
      <c r="AO77" t="s">
        <v>14097</v>
      </c>
      <c r="AP77" t="s">
        <v>14087</v>
      </c>
      <c r="AQ77" t="s">
        <v>14110</v>
      </c>
      <c r="AR77" t="s">
        <v>14103</v>
      </c>
      <c r="AS77" t="s">
        <v>14098</v>
      </c>
      <c r="AT77" t="s">
        <v>14100</v>
      </c>
      <c r="AU77" t="s">
        <v>14100</v>
      </c>
      <c r="AV77" t="s">
        <v>14250</v>
      </c>
      <c r="AW77" t="s">
        <v>14250</v>
      </c>
      <c r="AX77" t="s">
        <v>14250</v>
      </c>
      <c r="AY77" t="s">
        <v>14093</v>
      </c>
      <c r="BA77" t="s">
        <v>14107</v>
      </c>
      <c r="BB77" t="s">
        <v>14248</v>
      </c>
      <c r="BC77" t="s">
        <v>14248</v>
      </c>
      <c r="BE77" t="s">
        <v>14131</v>
      </c>
      <c r="BF77" t="s">
        <v>14106</v>
      </c>
      <c r="BG77" t="s">
        <v>14195</v>
      </c>
      <c r="BH77" t="s">
        <v>14104</v>
      </c>
      <c r="BI77" t="s">
        <v>14211</v>
      </c>
      <c r="BJ77" t="s">
        <v>14211</v>
      </c>
      <c r="BK77" t="s">
        <v>14211</v>
      </c>
      <c r="BL77" t="s">
        <v>14241</v>
      </c>
      <c r="BM77" t="s">
        <v>14156</v>
      </c>
      <c r="BN77" t="s">
        <v>14156</v>
      </c>
      <c r="BO77" t="s">
        <v>14110</v>
      </c>
      <c r="BP77" t="s">
        <v>14110</v>
      </c>
      <c r="BQ77" t="s">
        <v>14110</v>
      </c>
      <c r="BR77" t="s">
        <v>14110</v>
      </c>
      <c r="BS77" t="s">
        <v>14110</v>
      </c>
      <c r="BT77" t="s">
        <v>14110</v>
      </c>
    </row>
    <row r="78" spans="1:72">
      <c r="A78">
        <v>2013</v>
      </c>
      <c r="B78" t="s">
        <v>282</v>
      </c>
      <c r="C78" t="s">
        <v>355</v>
      </c>
      <c r="D78" t="s">
        <v>932</v>
      </c>
      <c r="E78" t="s">
        <v>13704</v>
      </c>
      <c r="F78" s="137">
        <v>0</v>
      </c>
      <c r="G78" t="s">
        <v>14171</v>
      </c>
      <c r="H78" t="s">
        <v>14250</v>
      </c>
      <c r="J78" t="s">
        <v>14085</v>
      </c>
      <c r="K78">
        <v>6</v>
      </c>
      <c r="M78" t="s">
        <v>14085</v>
      </c>
      <c r="N78" t="s">
        <v>14137</v>
      </c>
      <c r="O78" t="s">
        <v>14116</v>
      </c>
      <c r="P78" t="s">
        <v>14090</v>
      </c>
      <c r="Q78" t="s">
        <v>14090</v>
      </c>
      <c r="R78" t="s">
        <v>14090</v>
      </c>
      <c r="S78" t="s">
        <v>14250</v>
      </c>
      <c r="T78" t="s">
        <v>14088</v>
      </c>
      <c r="U78" t="s">
        <v>14156</v>
      </c>
      <c r="V78" t="s">
        <v>14093</v>
      </c>
      <c r="X78" t="s">
        <v>14110</v>
      </c>
      <c r="Y78" t="s">
        <v>14092</v>
      </c>
      <c r="Z78" t="s">
        <v>14211</v>
      </c>
      <c r="AA78" t="s">
        <v>14094</v>
      </c>
      <c r="AB78" t="s">
        <v>14141</v>
      </c>
      <c r="AC78" t="s">
        <v>14141</v>
      </c>
      <c r="AD78" t="s">
        <v>14110</v>
      </c>
      <c r="AE78" t="s">
        <v>14141</v>
      </c>
      <c r="AF78" s="78" t="s">
        <v>14122</v>
      </c>
      <c r="AG78" t="s">
        <v>14123</v>
      </c>
      <c r="AH78" t="s">
        <v>14099</v>
      </c>
      <c r="AI78" t="s">
        <v>14220</v>
      </c>
      <c r="AJ78" t="s">
        <v>14099</v>
      </c>
      <c r="AK78" t="s">
        <v>14087</v>
      </c>
      <c r="AL78" t="s">
        <v>14122</v>
      </c>
      <c r="AM78" t="s">
        <v>14102</v>
      </c>
      <c r="AN78" t="s">
        <v>14102</v>
      </c>
      <c r="AO78" t="s">
        <v>14097</v>
      </c>
      <c r="AP78" t="s">
        <v>14110</v>
      </c>
      <c r="AQ78" t="s">
        <v>14110</v>
      </c>
      <c r="AR78" t="s">
        <v>14254</v>
      </c>
      <c r="AS78" t="s">
        <v>14122</v>
      </c>
      <c r="AT78" t="s">
        <v>14125</v>
      </c>
      <c r="AU78" t="s">
        <v>14100</v>
      </c>
      <c r="AV78" t="s">
        <v>14250</v>
      </c>
      <c r="AW78" t="s">
        <v>14250</v>
      </c>
      <c r="AX78" t="s">
        <v>14250</v>
      </c>
      <c r="AY78" t="s">
        <v>14093</v>
      </c>
      <c r="BA78" t="s">
        <v>14132</v>
      </c>
      <c r="BB78" t="s">
        <v>14225</v>
      </c>
      <c r="BC78" t="s">
        <v>14248</v>
      </c>
      <c r="BE78" t="s">
        <v>14106</v>
      </c>
      <c r="BF78" t="s">
        <v>14131</v>
      </c>
      <c r="BG78" t="s">
        <v>14195</v>
      </c>
      <c r="BH78" t="s">
        <v>14150</v>
      </c>
      <c r="BI78" t="s">
        <v>14193</v>
      </c>
      <c r="BJ78" t="s">
        <v>14211</v>
      </c>
      <c r="BK78" t="s">
        <v>14211</v>
      </c>
      <c r="BL78" t="s">
        <v>14105</v>
      </c>
      <c r="BM78" t="s">
        <v>14156</v>
      </c>
      <c r="BN78" t="s">
        <v>14156</v>
      </c>
      <c r="BO78" t="s">
        <v>14110</v>
      </c>
      <c r="BP78" t="s">
        <v>14110</v>
      </c>
      <c r="BQ78" t="s">
        <v>14110</v>
      </c>
      <c r="BR78" t="s">
        <v>14110</v>
      </c>
      <c r="BS78" t="s">
        <v>14110</v>
      </c>
      <c r="BT78" t="s">
        <v>14110</v>
      </c>
    </row>
    <row r="79" spans="1:72">
      <c r="G79" t="s">
        <v>14171</v>
      </c>
      <c r="H79" t="s">
        <v>14250</v>
      </c>
      <c r="J79" t="s">
        <v>14108</v>
      </c>
      <c r="K79">
        <v>7</v>
      </c>
      <c r="M79" t="s">
        <v>14085</v>
      </c>
      <c r="N79" t="s">
        <v>14137</v>
      </c>
      <c r="O79" t="s">
        <v>14116</v>
      </c>
      <c r="P79" t="s">
        <v>14090</v>
      </c>
      <c r="Q79" t="s">
        <v>14090</v>
      </c>
      <c r="R79" t="s">
        <v>14090</v>
      </c>
      <c r="S79" t="s">
        <v>14250</v>
      </c>
      <c r="T79" t="s">
        <v>14088</v>
      </c>
      <c r="U79" t="s">
        <v>14156</v>
      </c>
      <c r="V79" t="s">
        <v>14093</v>
      </c>
      <c r="X79" t="s">
        <v>14110</v>
      </c>
      <c r="Y79" t="s">
        <v>14092</v>
      </c>
      <c r="Z79" t="s">
        <v>14211</v>
      </c>
      <c r="AA79" t="s">
        <v>14094</v>
      </c>
      <c r="AB79" t="s">
        <v>14141</v>
      </c>
      <c r="AC79" t="s">
        <v>14141</v>
      </c>
      <c r="AD79" t="s">
        <v>14110</v>
      </c>
      <c r="AE79" t="s">
        <v>14141</v>
      </c>
      <c r="AF79" s="78" t="s">
        <v>14122</v>
      </c>
      <c r="AG79" t="s">
        <v>14123</v>
      </c>
      <c r="AH79" t="s">
        <v>14099</v>
      </c>
      <c r="AI79" t="s">
        <v>14220</v>
      </c>
      <c r="AJ79" t="s">
        <v>14099</v>
      </c>
      <c r="AK79" t="s">
        <v>14087</v>
      </c>
      <c r="AL79" t="s">
        <v>14122</v>
      </c>
      <c r="AM79" t="s">
        <v>14102</v>
      </c>
      <c r="AN79" t="s">
        <v>14102</v>
      </c>
      <c r="AO79" t="s">
        <v>14097</v>
      </c>
      <c r="AP79" t="s">
        <v>14110</v>
      </c>
      <c r="AQ79" t="s">
        <v>14110</v>
      </c>
      <c r="AR79" t="s">
        <v>14254</v>
      </c>
      <c r="AS79" t="s">
        <v>14122</v>
      </c>
      <c r="AT79" t="s">
        <v>14125</v>
      </c>
      <c r="AU79" t="s">
        <v>14100</v>
      </c>
      <c r="AV79" t="s">
        <v>14250</v>
      </c>
      <c r="AW79" t="s">
        <v>14250</v>
      </c>
      <c r="AX79" t="s">
        <v>14250</v>
      </c>
      <c r="AY79" t="s">
        <v>14093</v>
      </c>
      <c r="BA79" t="s">
        <v>14132</v>
      </c>
      <c r="BB79" t="s">
        <v>14225</v>
      </c>
      <c r="BC79" t="s">
        <v>14248</v>
      </c>
      <c r="BE79" t="s">
        <v>14106</v>
      </c>
      <c r="BF79" t="s">
        <v>14131</v>
      </c>
      <c r="BG79" t="s">
        <v>14195</v>
      </c>
      <c r="BH79" t="s">
        <v>14150</v>
      </c>
      <c r="BI79" t="s">
        <v>14193</v>
      </c>
      <c r="BJ79" t="s">
        <v>14211</v>
      </c>
      <c r="BK79" t="s">
        <v>14211</v>
      </c>
      <c r="BL79" t="s">
        <v>14105</v>
      </c>
      <c r="BM79" t="s">
        <v>14156</v>
      </c>
      <c r="BN79" t="s">
        <v>14156</v>
      </c>
      <c r="BO79" t="s">
        <v>14110</v>
      </c>
      <c r="BP79" t="s">
        <v>14110</v>
      </c>
      <c r="BQ79" t="s">
        <v>14110</v>
      </c>
      <c r="BR79" t="s">
        <v>14110</v>
      </c>
      <c r="BS79" t="s">
        <v>14110</v>
      </c>
      <c r="BT79" t="s">
        <v>14110</v>
      </c>
    </row>
    <row r="80" spans="1:72">
      <c r="A80">
        <v>2013</v>
      </c>
      <c r="B80" t="s">
        <v>474</v>
      </c>
      <c r="C80" t="s">
        <v>475</v>
      </c>
      <c r="D80" t="s">
        <v>766</v>
      </c>
      <c r="E80" t="s">
        <v>13706</v>
      </c>
      <c r="F80" s="137">
        <v>0</v>
      </c>
      <c r="G80" t="s">
        <v>14155</v>
      </c>
      <c r="H80" t="s">
        <v>14250</v>
      </c>
      <c r="J80" t="s">
        <v>14085</v>
      </c>
      <c r="K80">
        <v>8</v>
      </c>
      <c r="M80" t="s">
        <v>14085</v>
      </c>
      <c r="N80" t="s">
        <v>14137</v>
      </c>
      <c r="O80" t="s">
        <v>14116</v>
      </c>
      <c r="P80" t="s">
        <v>14113</v>
      </c>
      <c r="Q80" t="s">
        <v>14090</v>
      </c>
      <c r="R80" t="s">
        <v>14090</v>
      </c>
      <c r="S80" t="s">
        <v>14250</v>
      </c>
      <c r="T80" t="s">
        <v>14088</v>
      </c>
      <c r="U80" t="s">
        <v>14089</v>
      </c>
      <c r="V80" t="s">
        <v>14093</v>
      </c>
      <c r="X80" t="s">
        <v>14110</v>
      </c>
      <c r="Y80" t="s">
        <v>14092</v>
      </c>
      <c r="Z80" t="s">
        <v>14211</v>
      </c>
      <c r="AA80" t="s">
        <v>14140</v>
      </c>
      <c r="AB80" t="s">
        <v>14118</v>
      </c>
      <c r="AC80" t="s">
        <v>14141</v>
      </c>
      <c r="AD80" t="s">
        <v>14110</v>
      </c>
      <c r="AE80" t="s">
        <v>14141</v>
      </c>
      <c r="AF80" s="78" t="s">
        <v>14122</v>
      </c>
      <c r="AG80" t="s">
        <v>14093</v>
      </c>
      <c r="AH80" t="s">
        <v>14099</v>
      </c>
      <c r="AI80" t="s">
        <v>14188</v>
      </c>
      <c r="AJ80" t="s">
        <v>14188</v>
      </c>
      <c r="AK80" t="s">
        <v>14110</v>
      </c>
      <c r="AL80" t="s">
        <v>14122</v>
      </c>
      <c r="AM80" t="s">
        <v>14102</v>
      </c>
      <c r="AN80" t="s">
        <v>14215</v>
      </c>
      <c r="AO80" t="s">
        <v>14097</v>
      </c>
      <c r="AP80" t="s">
        <v>14110</v>
      </c>
      <c r="AQ80" t="s">
        <v>14110</v>
      </c>
      <c r="AR80" t="s">
        <v>14128</v>
      </c>
      <c r="AS80" t="s">
        <v>14098</v>
      </c>
      <c r="AT80" t="s">
        <v>14100</v>
      </c>
      <c r="AU80" t="s">
        <v>14100</v>
      </c>
      <c r="AV80" t="s">
        <v>14250</v>
      </c>
      <c r="AW80" t="s">
        <v>14250</v>
      </c>
      <c r="AX80" t="s">
        <v>14250</v>
      </c>
      <c r="AY80" t="s">
        <v>14093</v>
      </c>
      <c r="BA80" t="s">
        <v>14242</v>
      </c>
      <c r="BB80" t="s">
        <v>14248</v>
      </c>
      <c r="BC80" t="s">
        <v>14248</v>
      </c>
      <c r="BE80" t="s">
        <v>14106</v>
      </c>
      <c r="BF80" t="s">
        <v>14195</v>
      </c>
      <c r="BG80" t="s">
        <v>14195</v>
      </c>
      <c r="BH80" t="s">
        <v>14104</v>
      </c>
      <c r="BI80" t="s">
        <v>14211</v>
      </c>
      <c r="BJ80" t="s">
        <v>14211</v>
      </c>
      <c r="BK80" t="s">
        <v>14211</v>
      </c>
      <c r="BL80" t="s">
        <v>14156</v>
      </c>
      <c r="BM80" t="s">
        <v>14156</v>
      </c>
      <c r="BN80" t="s">
        <v>14156</v>
      </c>
      <c r="BO80" t="s">
        <v>14110</v>
      </c>
      <c r="BP80" t="s">
        <v>14110</v>
      </c>
      <c r="BQ80" t="s">
        <v>14110</v>
      </c>
      <c r="BR80" t="s">
        <v>14110</v>
      </c>
      <c r="BS80" t="s">
        <v>14110</v>
      </c>
      <c r="BT80" t="s">
        <v>14110</v>
      </c>
    </row>
    <row r="81" spans="1:72">
      <c r="G81" t="s">
        <v>14155</v>
      </c>
      <c r="H81" t="s">
        <v>14250</v>
      </c>
      <c r="J81" t="s">
        <v>14108</v>
      </c>
      <c r="K81">
        <v>4</v>
      </c>
      <c r="M81" t="s">
        <v>14085</v>
      </c>
      <c r="N81" t="s">
        <v>14137</v>
      </c>
      <c r="O81" t="s">
        <v>14116</v>
      </c>
      <c r="P81" t="s">
        <v>14113</v>
      </c>
      <c r="Q81" t="s">
        <v>14090</v>
      </c>
      <c r="R81" t="s">
        <v>14090</v>
      </c>
      <c r="S81" t="s">
        <v>14250</v>
      </c>
      <c r="T81" t="s">
        <v>14088</v>
      </c>
      <c r="U81" t="s">
        <v>14186</v>
      </c>
      <c r="V81" t="s">
        <v>14173</v>
      </c>
      <c r="X81" t="s">
        <v>14110</v>
      </c>
      <c r="Y81" t="s">
        <v>14092</v>
      </c>
      <c r="Z81" t="s">
        <v>14211</v>
      </c>
      <c r="AA81" t="s">
        <v>14140</v>
      </c>
      <c r="AB81" t="s">
        <v>14118</v>
      </c>
      <c r="AC81" t="s">
        <v>14141</v>
      </c>
      <c r="AD81" t="s">
        <v>14110</v>
      </c>
      <c r="AE81" t="s">
        <v>14141</v>
      </c>
      <c r="AF81" s="78" t="s">
        <v>14122</v>
      </c>
      <c r="AG81" t="s">
        <v>14093</v>
      </c>
      <c r="AH81" t="s">
        <v>14099</v>
      </c>
      <c r="AI81" t="s">
        <v>14188</v>
      </c>
      <c r="AJ81" t="s">
        <v>14188</v>
      </c>
      <c r="AK81" t="s">
        <v>14110</v>
      </c>
      <c r="AL81" t="s">
        <v>14122</v>
      </c>
      <c r="AM81" t="s">
        <v>14102</v>
      </c>
      <c r="AN81" t="s">
        <v>14215</v>
      </c>
      <c r="AO81" t="s">
        <v>14097</v>
      </c>
      <c r="AP81" t="s">
        <v>14110</v>
      </c>
      <c r="AQ81" t="s">
        <v>14110</v>
      </c>
      <c r="AR81" t="s">
        <v>14128</v>
      </c>
      <c r="AS81" t="s">
        <v>14098</v>
      </c>
      <c r="AT81" t="s">
        <v>14100</v>
      </c>
      <c r="AU81" t="s">
        <v>14100</v>
      </c>
      <c r="AV81" t="s">
        <v>14250</v>
      </c>
      <c r="AW81" t="s">
        <v>14250</v>
      </c>
      <c r="AX81" t="s">
        <v>14250</v>
      </c>
      <c r="AY81" t="s">
        <v>14093</v>
      </c>
      <c r="BA81" t="s">
        <v>14242</v>
      </c>
      <c r="BB81" t="s">
        <v>14248</v>
      </c>
      <c r="BC81" t="s">
        <v>14248</v>
      </c>
      <c r="BE81" t="s">
        <v>14106</v>
      </c>
      <c r="BF81" t="s">
        <v>14195</v>
      </c>
      <c r="BG81" t="s">
        <v>14195</v>
      </c>
      <c r="BH81" t="s">
        <v>14104</v>
      </c>
      <c r="BI81" t="s">
        <v>14211</v>
      </c>
      <c r="BJ81" t="s">
        <v>14211</v>
      </c>
      <c r="BK81" t="s">
        <v>14211</v>
      </c>
      <c r="BL81" t="s">
        <v>14156</v>
      </c>
      <c r="BM81" t="s">
        <v>14156</v>
      </c>
      <c r="BN81" t="s">
        <v>14156</v>
      </c>
      <c r="BO81" t="s">
        <v>14110</v>
      </c>
      <c r="BP81" t="s">
        <v>14110</v>
      </c>
      <c r="BQ81" t="s">
        <v>14110</v>
      </c>
      <c r="BR81" t="s">
        <v>14110</v>
      </c>
      <c r="BS81" t="s">
        <v>14110</v>
      </c>
      <c r="BT81" t="s">
        <v>14110</v>
      </c>
    </row>
    <row r="82" spans="1:72">
      <c r="G82" t="s">
        <v>14155</v>
      </c>
      <c r="H82" t="s">
        <v>14250</v>
      </c>
      <c r="J82" t="s">
        <v>14133</v>
      </c>
      <c r="K82">
        <v>4</v>
      </c>
      <c r="M82" t="s">
        <v>14085</v>
      </c>
      <c r="N82" t="s">
        <v>14137</v>
      </c>
      <c r="O82" t="s">
        <v>14116</v>
      </c>
      <c r="P82" t="s">
        <v>14113</v>
      </c>
      <c r="Q82" t="s">
        <v>14090</v>
      </c>
      <c r="R82" t="s">
        <v>14090</v>
      </c>
      <c r="S82" t="s">
        <v>14090</v>
      </c>
      <c r="T82" t="s">
        <v>14088</v>
      </c>
      <c r="U82" t="s">
        <v>14089</v>
      </c>
      <c r="V82" t="s">
        <v>14093</v>
      </c>
      <c r="X82" t="s">
        <v>14110</v>
      </c>
      <c r="Y82" t="s">
        <v>14092</v>
      </c>
      <c r="Z82" t="s">
        <v>14211</v>
      </c>
      <c r="AA82" t="s">
        <v>14140</v>
      </c>
      <c r="AB82" t="s">
        <v>14118</v>
      </c>
      <c r="AC82" t="s">
        <v>14141</v>
      </c>
      <c r="AD82" t="s">
        <v>14110</v>
      </c>
      <c r="AE82" t="s">
        <v>14141</v>
      </c>
      <c r="AF82" s="78" t="s">
        <v>14122</v>
      </c>
      <c r="AG82" t="s">
        <v>14093</v>
      </c>
      <c r="AH82" t="s">
        <v>14099</v>
      </c>
      <c r="AI82" t="s">
        <v>14188</v>
      </c>
      <c r="AJ82" t="s">
        <v>14188</v>
      </c>
      <c r="AK82" t="s">
        <v>14110</v>
      </c>
      <c r="AL82" t="s">
        <v>14122</v>
      </c>
      <c r="AM82" t="s">
        <v>14102</v>
      </c>
      <c r="AN82" t="s">
        <v>14215</v>
      </c>
      <c r="AO82" t="s">
        <v>14097</v>
      </c>
      <c r="AP82" t="s">
        <v>14110</v>
      </c>
      <c r="AQ82" t="s">
        <v>14110</v>
      </c>
      <c r="AR82" t="s">
        <v>14128</v>
      </c>
      <c r="AS82" t="s">
        <v>14098</v>
      </c>
      <c r="AT82" t="s">
        <v>14100</v>
      </c>
      <c r="AU82" t="s">
        <v>14100</v>
      </c>
      <c r="AV82" t="s">
        <v>14250</v>
      </c>
      <c r="AW82" t="s">
        <v>14250</v>
      </c>
      <c r="AX82" t="s">
        <v>14250</v>
      </c>
      <c r="AY82" t="s">
        <v>14093</v>
      </c>
      <c r="BA82" t="s">
        <v>14242</v>
      </c>
      <c r="BB82" t="s">
        <v>14248</v>
      </c>
      <c r="BC82" t="s">
        <v>14248</v>
      </c>
      <c r="BE82" t="s">
        <v>14106</v>
      </c>
      <c r="BF82" t="s">
        <v>14195</v>
      </c>
      <c r="BG82" t="s">
        <v>14195</v>
      </c>
      <c r="BH82" t="s">
        <v>14104</v>
      </c>
      <c r="BI82" t="s">
        <v>14211</v>
      </c>
      <c r="BJ82" t="s">
        <v>14211</v>
      </c>
      <c r="BK82" t="s">
        <v>14211</v>
      </c>
      <c r="BL82" t="s">
        <v>14156</v>
      </c>
      <c r="BM82" t="s">
        <v>14156</v>
      </c>
      <c r="BN82" t="s">
        <v>14156</v>
      </c>
      <c r="BO82" t="s">
        <v>14110</v>
      </c>
      <c r="BP82" t="s">
        <v>14110</v>
      </c>
      <c r="BQ82" t="s">
        <v>14110</v>
      </c>
      <c r="BR82" t="s">
        <v>14110</v>
      </c>
      <c r="BS82" t="s">
        <v>14110</v>
      </c>
      <c r="BT82" t="s">
        <v>14110</v>
      </c>
    </row>
    <row r="83" spans="1:72">
      <c r="G83" t="s">
        <v>14155</v>
      </c>
      <c r="H83" t="s">
        <v>14250</v>
      </c>
      <c r="J83" t="s">
        <v>14154</v>
      </c>
      <c r="K83">
        <v>4</v>
      </c>
      <c r="M83" t="s">
        <v>14085</v>
      </c>
      <c r="N83" t="s">
        <v>14137</v>
      </c>
      <c r="O83" t="s">
        <v>14116</v>
      </c>
      <c r="P83" t="s">
        <v>14113</v>
      </c>
      <c r="Q83" t="s">
        <v>14090</v>
      </c>
      <c r="R83" t="s">
        <v>14090</v>
      </c>
      <c r="S83" t="s">
        <v>14250</v>
      </c>
      <c r="T83" t="s">
        <v>14088</v>
      </c>
      <c r="U83" t="s">
        <v>14089</v>
      </c>
      <c r="V83" t="s">
        <v>14093</v>
      </c>
      <c r="X83" t="s">
        <v>14110</v>
      </c>
      <c r="Y83" t="s">
        <v>14092</v>
      </c>
      <c r="Z83" t="s">
        <v>14211</v>
      </c>
      <c r="AA83" t="s">
        <v>14140</v>
      </c>
      <c r="AB83" t="s">
        <v>14118</v>
      </c>
      <c r="AC83" t="s">
        <v>14141</v>
      </c>
      <c r="AD83" t="s">
        <v>14110</v>
      </c>
      <c r="AE83" t="s">
        <v>14141</v>
      </c>
      <c r="AF83" s="78" t="s">
        <v>14122</v>
      </c>
      <c r="AG83" t="s">
        <v>14093</v>
      </c>
      <c r="AH83" t="s">
        <v>14099</v>
      </c>
      <c r="AI83" t="s">
        <v>14188</v>
      </c>
      <c r="AJ83" t="s">
        <v>14188</v>
      </c>
      <c r="AK83" t="s">
        <v>14110</v>
      </c>
      <c r="AL83" t="s">
        <v>14122</v>
      </c>
      <c r="AM83" t="s">
        <v>14102</v>
      </c>
      <c r="AN83" t="s">
        <v>14215</v>
      </c>
      <c r="AO83" t="s">
        <v>14097</v>
      </c>
      <c r="AP83" t="s">
        <v>14110</v>
      </c>
      <c r="AQ83" t="s">
        <v>14110</v>
      </c>
      <c r="AR83" t="s">
        <v>14128</v>
      </c>
      <c r="AS83" t="s">
        <v>14098</v>
      </c>
      <c r="AT83" t="s">
        <v>14100</v>
      </c>
      <c r="AU83" t="s">
        <v>14100</v>
      </c>
      <c r="AV83" t="s">
        <v>14250</v>
      </c>
      <c r="AW83" t="s">
        <v>14250</v>
      </c>
      <c r="AX83" t="s">
        <v>14250</v>
      </c>
      <c r="AY83" t="s">
        <v>14093</v>
      </c>
      <c r="BA83" t="s">
        <v>14242</v>
      </c>
      <c r="BB83" t="s">
        <v>14248</v>
      </c>
      <c r="BC83" t="s">
        <v>14248</v>
      </c>
      <c r="BE83" t="s">
        <v>14106</v>
      </c>
      <c r="BF83" t="s">
        <v>14195</v>
      </c>
      <c r="BG83" t="s">
        <v>14195</v>
      </c>
      <c r="BH83" t="s">
        <v>14104</v>
      </c>
      <c r="BI83" t="s">
        <v>14211</v>
      </c>
      <c r="BJ83" t="s">
        <v>14211</v>
      </c>
      <c r="BK83" t="s">
        <v>14211</v>
      </c>
      <c r="BL83" t="s">
        <v>14156</v>
      </c>
      <c r="BM83" t="s">
        <v>14156</v>
      </c>
      <c r="BN83" t="s">
        <v>14156</v>
      </c>
      <c r="BO83" t="s">
        <v>14110</v>
      </c>
      <c r="BP83" t="s">
        <v>14110</v>
      </c>
      <c r="BQ83" t="s">
        <v>14110</v>
      </c>
      <c r="BR83" t="s">
        <v>14110</v>
      </c>
      <c r="BS83" t="s">
        <v>14110</v>
      </c>
      <c r="BT83" t="s">
        <v>14110</v>
      </c>
    </row>
    <row r="84" spans="1:72">
      <c r="G84" t="s">
        <v>14155</v>
      </c>
      <c r="H84" t="s">
        <v>14250</v>
      </c>
      <c r="J84" t="s">
        <v>14170</v>
      </c>
      <c r="K84">
        <v>2</v>
      </c>
      <c r="M84" t="s">
        <v>14085</v>
      </c>
      <c r="N84" t="s">
        <v>14137</v>
      </c>
      <c r="O84" t="s">
        <v>14116</v>
      </c>
      <c r="P84" t="s">
        <v>14090</v>
      </c>
      <c r="Q84" t="s">
        <v>14090</v>
      </c>
      <c r="R84" t="s">
        <v>14090</v>
      </c>
      <c r="S84" t="s">
        <v>14250</v>
      </c>
      <c r="T84" t="s">
        <v>14088</v>
      </c>
      <c r="U84" t="s">
        <v>14089</v>
      </c>
      <c r="V84" t="s">
        <v>14093</v>
      </c>
      <c r="X84" t="s">
        <v>14110</v>
      </c>
      <c r="Y84" t="s">
        <v>14092</v>
      </c>
      <c r="Z84" t="s">
        <v>14211</v>
      </c>
      <c r="AA84" t="s">
        <v>14140</v>
      </c>
      <c r="AB84" t="s">
        <v>14118</v>
      </c>
      <c r="AC84" t="s">
        <v>14141</v>
      </c>
      <c r="AD84" t="s">
        <v>14110</v>
      </c>
      <c r="AE84" t="s">
        <v>14141</v>
      </c>
      <c r="AF84" s="78" t="s">
        <v>14122</v>
      </c>
      <c r="AG84" t="s">
        <v>14093</v>
      </c>
      <c r="AH84" t="s">
        <v>14099</v>
      </c>
      <c r="AI84" t="s">
        <v>14188</v>
      </c>
      <c r="AJ84" t="s">
        <v>14188</v>
      </c>
      <c r="AK84" t="s">
        <v>14110</v>
      </c>
      <c r="AL84" t="s">
        <v>14122</v>
      </c>
      <c r="AM84" t="s">
        <v>14102</v>
      </c>
      <c r="AN84" t="s">
        <v>14215</v>
      </c>
      <c r="AO84" t="s">
        <v>14097</v>
      </c>
      <c r="AP84" t="s">
        <v>14110</v>
      </c>
      <c r="AQ84" t="s">
        <v>14110</v>
      </c>
      <c r="AR84" t="s">
        <v>14128</v>
      </c>
      <c r="AS84" t="s">
        <v>14098</v>
      </c>
      <c r="AT84" t="s">
        <v>14100</v>
      </c>
      <c r="AU84" t="s">
        <v>14100</v>
      </c>
      <c r="AV84" t="s">
        <v>14250</v>
      </c>
      <c r="AW84" t="s">
        <v>14250</v>
      </c>
      <c r="AX84" t="s">
        <v>14250</v>
      </c>
      <c r="AY84" t="s">
        <v>14093</v>
      </c>
      <c r="BA84" t="s">
        <v>14242</v>
      </c>
      <c r="BB84" t="s">
        <v>14248</v>
      </c>
      <c r="BC84" t="s">
        <v>14248</v>
      </c>
      <c r="BE84" t="s">
        <v>14106</v>
      </c>
      <c r="BF84" t="s">
        <v>14195</v>
      </c>
      <c r="BG84" t="s">
        <v>14195</v>
      </c>
      <c r="BH84" t="s">
        <v>14104</v>
      </c>
      <c r="BI84" t="s">
        <v>14211</v>
      </c>
      <c r="BJ84" t="s">
        <v>14211</v>
      </c>
      <c r="BK84" t="s">
        <v>14211</v>
      </c>
      <c r="BL84" t="s">
        <v>14156</v>
      </c>
      <c r="BM84" t="s">
        <v>14156</v>
      </c>
      <c r="BN84" t="s">
        <v>14156</v>
      </c>
      <c r="BO84" t="s">
        <v>14110</v>
      </c>
      <c r="BP84" t="s">
        <v>14110</v>
      </c>
      <c r="BQ84" t="s">
        <v>14110</v>
      </c>
      <c r="BR84" t="s">
        <v>14110</v>
      </c>
      <c r="BS84" t="s">
        <v>14110</v>
      </c>
      <c r="BT84" t="s">
        <v>14110</v>
      </c>
    </row>
    <row r="85" spans="1:72">
      <c r="G85" t="s">
        <v>14155</v>
      </c>
      <c r="H85" t="s">
        <v>14250</v>
      </c>
      <c r="J85" t="s">
        <v>14184</v>
      </c>
      <c r="K85">
        <v>6</v>
      </c>
      <c r="M85" t="s">
        <v>14085</v>
      </c>
      <c r="N85" t="s">
        <v>14137</v>
      </c>
      <c r="O85" t="s">
        <v>14116</v>
      </c>
      <c r="P85" t="s">
        <v>14090</v>
      </c>
      <c r="Q85" t="s">
        <v>14090</v>
      </c>
      <c r="R85" t="s">
        <v>14090</v>
      </c>
      <c r="S85" t="s">
        <v>14250</v>
      </c>
      <c r="T85" t="s">
        <v>14088</v>
      </c>
      <c r="U85" t="s">
        <v>14089</v>
      </c>
      <c r="V85" t="s">
        <v>14093</v>
      </c>
      <c r="X85" t="s">
        <v>14110</v>
      </c>
      <c r="Y85" t="s">
        <v>14092</v>
      </c>
      <c r="Z85" t="s">
        <v>14211</v>
      </c>
      <c r="AA85" t="s">
        <v>14140</v>
      </c>
      <c r="AB85" t="s">
        <v>14118</v>
      </c>
      <c r="AC85" t="s">
        <v>14141</v>
      </c>
      <c r="AD85" t="s">
        <v>14110</v>
      </c>
      <c r="AE85" t="s">
        <v>14141</v>
      </c>
      <c r="AF85" s="78" t="s">
        <v>14098</v>
      </c>
      <c r="AG85" t="s">
        <v>14123</v>
      </c>
      <c r="AH85" t="s">
        <v>14099</v>
      </c>
      <c r="AI85" t="s">
        <v>14099</v>
      </c>
      <c r="AJ85" t="s">
        <v>14188</v>
      </c>
      <c r="AK85" t="s">
        <v>14110</v>
      </c>
      <c r="AL85" t="s">
        <v>14122</v>
      </c>
      <c r="AM85" t="s">
        <v>14102</v>
      </c>
      <c r="AN85" t="s">
        <v>14215</v>
      </c>
      <c r="AO85" t="s">
        <v>14097</v>
      </c>
      <c r="AP85" t="s">
        <v>14087</v>
      </c>
      <c r="AQ85" t="s">
        <v>14110</v>
      </c>
      <c r="AR85" t="s">
        <v>14103</v>
      </c>
      <c r="AS85" t="s">
        <v>14098</v>
      </c>
      <c r="AT85" t="s">
        <v>14100</v>
      </c>
      <c r="AU85" t="s">
        <v>14100</v>
      </c>
      <c r="AV85" t="s">
        <v>14250</v>
      </c>
      <c r="AW85" t="s">
        <v>14250</v>
      </c>
      <c r="AX85" t="s">
        <v>14250</v>
      </c>
      <c r="AY85" t="s">
        <v>14093</v>
      </c>
      <c r="BA85" t="s">
        <v>14242</v>
      </c>
      <c r="BB85" t="s">
        <v>14248</v>
      </c>
      <c r="BC85" t="s">
        <v>14248</v>
      </c>
      <c r="BE85" t="s">
        <v>14106</v>
      </c>
      <c r="BF85" t="s">
        <v>14195</v>
      </c>
      <c r="BG85" t="s">
        <v>14195</v>
      </c>
      <c r="BH85" t="s">
        <v>14104</v>
      </c>
      <c r="BI85" t="s">
        <v>14211</v>
      </c>
      <c r="BJ85" t="s">
        <v>14211</v>
      </c>
      <c r="BK85" t="s">
        <v>14211</v>
      </c>
      <c r="BL85" t="s">
        <v>14156</v>
      </c>
      <c r="BM85" t="s">
        <v>14156</v>
      </c>
      <c r="BN85" t="s">
        <v>14156</v>
      </c>
      <c r="BO85" t="s">
        <v>14110</v>
      </c>
      <c r="BP85" t="s">
        <v>14110</v>
      </c>
      <c r="BQ85" t="s">
        <v>14110</v>
      </c>
      <c r="BR85" t="s">
        <v>14110</v>
      </c>
      <c r="BS85" t="s">
        <v>14110</v>
      </c>
      <c r="BT85" t="s">
        <v>14110</v>
      </c>
    </row>
    <row r="86" spans="1:72">
      <c r="A86">
        <v>2013</v>
      </c>
      <c r="B86" t="s">
        <v>714</v>
      </c>
      <c r="C86" t="s">
        <v>715</v>
      </c>
      <c r="D86" t="s">
        <v>712</v>
      </c>
      <c r="E86" t="s">
        <v>13707</v>
      </c>
      <c r="F86" s="137">
        <v>0</v>
      </c>
      <c r="G86" t="s">
        <v>14155</v>
      </c>
      <c r="H86" t="s">
        <v>14250</v>
      </c>
      <c r="J86" t="s">
        <v>14085</v>
      </c>
      <c r="K86">
        <v>12</v>
      </c>
      <c r="M86" t="s">
        <v>14085</v>
      </c>
      <c r="N86" t="s">
        <v>14137</v>
      </c>
      <c r="O86" t="s">
        <v>14116</v>
      </c>
      <c r="P86" t="s">
        <v>14090</v>
      </c>
      <c r="Q86" t="s">
        <v>14090</v>
      </c>
      <c r="R86" t="s">
        <v>14090</v>
      </c>
      <c r="S86" t="s">
        <v>14250</v>
      </c>
      <c r="T86" t="s">
        <v>14088</v>
      </c>
      <c r="U86" t="s">
        <v>14112</v>
      </c>
      <c r="V86" t="s">
        <v>14139</v>
      </c>
      <c r="X86" t="s">
        <v>14110</v>
      </c>
      <c r="Y86" t="s">
        <v>14092</v>
      </c>
      <c r="Z86" t="s">
        <v>14211</v>
      </c>
      <c r="AA86" t="s">
        <v>14094</v>
      </c>
      <c r="AB86" t="s">
        <v>14118</v>
      </c>
      <c r="AC86" t="s">
        <v>14141</v>
      </c>
      <c r="AD86" t="s">
        <v>14110</v>
      </c>
      <c r="AE86" t="s">
        <v>14141</v>
      </c>
      <c r="AF86" s="78" t="s">
        <v>14098</v>
      </c>
      <c r="AG86" t="s">
        <v>14123</v>
      </c>
      <c r="AH86" t="s">
        <v>14099</v>
      </c>
      <c r="AI86" t="s">
        <v>14099</v>
      </c>
      <c r="AJ86" t="s">
        <v>14099</v>
      </c>
      <c r="AK86" t="s">
        <v>14110</v>
      </c>
      <c r="AL86" t="s">
        <v>14122</v>
      </c>
      <c r="AM86" t="s">
        <v>14102</v>
      </c>
      <c r="AN86" t="s">
        <v>14102</v>
      </c>
      <c r="AO86" t="s">
        <v>14097</v>
      </c>
      <c r="AP86" t="s">
        <v>14110</v>
      </c>
      <c r="AQ86" t="s">
        <v>14110</v>
      </c>
      <c r="AR86" t="s">
        <v>14103</v>
      </c>
      <c r="AS86" t="s">
        <v>14098</v>
      </c>
      <c r="AT86" t="s">
        <v>14100</v>
      </c>
      <c r="AU86" t="s">
        <v>14100</v>
      </c>
      <c r="AV86" t="s">
        <v>14250</v>
      </c>
      <c r="AW86" t="s">
        <v>14250</v>
      </c>
      <c r="AX86" t="s">
        <v>14250</v>
      </c>
      <c r="AY86" t="s">
        <v>14093</v>
      </c>
      <c r="BA86" t="s">
        <v>14107</v>
      </c>
      <c r="BB86" t="s">
        <v>14248</v>
      </c>
      <c r="BC86" t="s">
        <v>14248</v>
      </c>
      <c r="BE86" t="s">
        <v>14131</v>
      </c>
      <c r="BF86" t="s">
        <v>14106</v>
      </c>
      <c r="BG86" t="s">
        <v>14195</v>
      </c>
      <c r="BH86" t="s">
        <v>14104</v>
      </c>
      <c r="BI86" t="s">
        <v>14193</v>
      </c>
      <c r="BJ86" t="s">
        <v>14211</v>
      </c>
      <c r="BK86" t="s">
        <v>14211</v>
      </c>
      <c r="BL86" t="s">
        <v>14105</v>
      </c>
      <c r="BM86" t="s">
        <v>14156</v>
      </c>
      <c r="BN86" t="s">
        <v>14156</v>
      </c>
      <c r="BO86" t="s">
        <v>14087</v>
      </c>
      <c r="BP86" t="s">
        <v>14087</v>
      </c>
      <c r="BQ86" t="s">
        <v>14110</v>
      </c>
      <c r="BR86" t="s">
        <v>14110</v>
      </c>
      <c r="BS86" t="s">
        <v>14110</v>
      </c>
      <c r="BT86" t="s">
        <v>14110</v>
      </c>
    </row>
    <row r="87" spans="1:72">
      <c r="G87" t="s">
        <v>14155</v>
      </c>
      <c r="H87" t="s">
        <v>14250</v>
      </c>
      <c r="J87" t="s">
        <v>14108</v>
      </c>
      <c r="K87">
        <v>12</v>
      </c>
      <c r="M87" t="s">
        <v>14085</v>
      </c>
      <c r="N87" t="s">
        <v>14137</v>
      </c>
      <c r="O87" t="s">
        <v>14091</v>
      </c>
      <c r="P87" t="s">
        <v>14090</v>
      </c>
      <c r="Q87" t="s">
        <v>14090</v>
      </c>
      <c r="R87" t="s">
        <v>14090</v>
      </c>
      <c r="S87" t="s">
        <v>14250</v>
      </c>
      <c r="T87" t="s">
        <v>14088</v>
      </c>
      <c r="U87" t="s">
        <v>14112</v>
      </c>
      <c r="V87" t="s">
        <v>14173</v>
      </c>
      <c r="X87" t="s">
        <v>14110</v>
      </c>
      <c r="Y87" t="s">
        <v>14138</v>
      </c>
      <c r="Z87" t="s">
        <v>14237</v>
      </c>
      <c r="AA87" t="s">
        <v>14094</v>
      </c>
      <c r="AB87" t="s">
        <v>14095</v>
      </c>
      <c r="AC87" t="s">
        <v>14141</v>
      </c>
      <c r="AD87" t="s">
        <v>14110</v>
      </c>
      <c r="AE87" t="s">
        <v>14141</v>
      </c>
      <c r="AF87" s="78" t="s">
        <v>14098</v>
      </c>
      <c r="AG87" t="s">
        <v>14123</v>
      </c>
      <c r="AH87" t="s">
        <v>14099</v>
      </c>
      <c r="AI87" t="s">
        <v>14099</v>
      </c>
      <c r="AJ87" t="s">
        <v>14099</v>
      </c>
      <c r="AK87" t="s">
        <v>14110</v>
      </c>
      <c r="AL87" t="s">
        <v>14122</v>
      </c>
      <c r="AM87" t="s">
        <v>14102</v>
      </c>
      <c r="AN87" t="s">
        <v>14215</v>
      </c>
      <c r="AO87" t="s">
        <v>14097</v>
      </c>
      <c r="AP87" t="s">
        <v>14110</v>
      </c>
      <c r="AQ87" t="s">
        <v>14110</v>
      </c>
      <c r="AR87" t="s">
        <v>14103</v>
      </c>
      <c r="AS87" t="s">
        <v>14098</v>
      </c>
      <c r="AT87" t="s">
        <v>14100</v>
      </c>
      <c r="AU87" t="s">
        <v>14100</v>
      </c>
      <c r="AV87" t="s">
        <v>14250</v>
      </c>
      <c r="AW87" t="s">
        <v>14250</v>
      </c>
      <c r="AX87" t="s">
        <v>14250</v>
      </c>
      <c r="AY87" t="s">
        <v>14093</v>
      </c>
      <c r="BA87" t="s">
        <v>14242</v>
      </c>
      <c r="BB87" t="s">
        <v>14248</v>
      </c>
      <c r="BC87" t="s">
        <v>14248</v>
      </c>
      <c r="BE87" t="s">
        <v>14131</v>
      </c>
      <c r="BF87" t="s">
        <v>14106</v>
      </c>
      <c r="BG87" t="s">
        <v>14195</v>
      </c>
      <c r="BH87" t="s">
        <v>14104</v>
      </c>
      <c r="BI87" t="s">
        <v>14193</v>
      </c>
      <c r="BJ87" t="s">
        <v>14211</v>
      </c>
      <c r="BK87" t="s">
        <v>14211</v>
      </c>
      <c r="BL87" t="s">
        <v>14105</v>
      </c>
      <c r="BM87" t="s">
        <v>14156</v>
      </c>
      <c r="BN87" t="s">
        <v>14156</v>
      </c>
      <c r="BO87" t="s">
        <v>14087</v>
      </c>
      <c r="BP87" t="s">
        <v>14087</v>
      </c>
      <c r="BQ87" t="s">
        <v>14110</v>
      </c>
      <c r="BR87" t="s">
        <v>14110</v>
      </c>
      <c r="BS87" t="s">
        <v>14110</v>
      </c>
      <c r="BT87" t="s">
        <v>14110</v>
      </c>
    </row>
    <row r="88" spans="1:72">
      <c r="A88">
        <v>2014</v>
      </c>
      <c r="B88" t="s">
        <v>282</v>
      </c>
      <c r="C88" t="s">
        <v>283</v>
      </c>
      <c r="D88" t="s">
        <v>858</v>
      </c>
      <c r="E88" t="s">
        <v>13714</v>
      </c>
      <c r="F88" s="137">
        <v>0</v>
      </c>
      <c r="G88" t="s">
        <v>14171</v>
      </c>
      <c r="H88" t="s">
        <v>14250</v>
      </c>
      <c r="J88" t="s">
        <v>14085</v>
      </c>
      <c r="K88">
        <v>8</v>
      </c>
      <c r="M88" t="s">
        <v>14184</v>
      </c>
      <c r="N88" t="s">
        <v>14137</v>
      </c>
      <c r="O88" t="s">
        <v>14116</v>
      </c>
      <c r="P88" t="s">
        <v>14090</v>
      </c>
      <c r="Q88" t="s">
        <v>14090</v>
      </c>
      <c r="R88" t="s">
        <v>14090</v>
      </c>
      <c r="S88" t="s">
        <v>14250</v>
      </c>
      <c r="T88" t="s">
        <v>14111</v>
      </c>
      <c r="U88" t="s">
        <v>14156</v>
      </c>
      <c r="V88" t="s">
        <v>14093</v>
      </c>
      <c r="X88" t="s">
        <v>14110</v>
      </c>
      <c r="Y88" t="s">
        <v>14092</v>
      </c>
      <c r="Z88" t="s">
        <v>14219</v>
      </c>
      <c r="AA88" t="s">
        <v>14116</v>
      </c>
      <c r="AB88" t="s">
        <v>14118</v>
      </c>
      <c r="AC88" t="s">
        <v>14141</v>
      </c>
      <c r="AD88" t="s">
        <v>14110</v>
      </c>
      <c r="AE88" t="s">
        <v>14141</v>
      </c>
      <c r="AF88" s="78" t="s">
        <v>14122</v>
      </c>
      <c r="AG88" t="s">
        <v>14123</v>
      </c>
      <c r="AH88" t="s">
        <v>14099</v>
      </c>
      <c r="AI88" t="s">
        <v>14220</v>
      </c>
      <c r="AJ88" t="s">
        <v>14099</v>
      </c>
      <c r="AK88" t="s">
        <v>14110</v>
      </c>
      <c r="AL88" t="s">
        <v>14122</v>
      </c>
      <c r="AM88" t="s">
        <v>14102</v>
      </c>
      <c r="AN88" t="s">
        <v>14102</v>
      </c>
      <c r="AO88" t="s">
        <v>14097</v>
      </c>
      <c r="AP88" t="s">
        <v>14110</v>
      </c>
      <c r="AQ88" t="s">
        <v>14110</v>
      </c>
      <c r="AR88" t="s">
        <v>14103</v>
      </c>
      <c r="AS88" t="s">
        <v>14098</v>
      </c>
      <c r="AT88" t="s">
        <v>14100</v>
      </c>
      <c r="AU88" t="s">
        <v>14100</v>
      </c>
      <c r="AV88" t="s">
        <v>14250</v>
      </c>
      <c r="AW88" t="s">
        <v>14250</v>
      </c>
      <c r="AX88" t="s">
        <v>14250</v>
      </c>
      <c r="AY88" t="s">
        <v>14093</v>
      </c>
      <c r="BA88" t="s">
        <v>14107</v>
      </c>
      <c r="BB88" t="s">
        <v>14225</v>
      </c>
      <c r="BC88" t="s">
        <v>14248</v>
      </c>
      <c r="BE88" t="s">
        <v>14131</v>
      </c>
      <c r="BF88" t="s">
        <v>14195</v>
      </c>
      <c r="BG88" t="s">
        <v>14195</v>
      </c>
      <c r="BH88" t="s">
        <v>14104</v>
      </c>
      <c r="BI88" t="s">
        <v>14211</v>
      </c>
      <c r="BJ88" t="s">
        <v>14211</v>
      </c>
      <c r="BK88" t="s">
        <v>14211</v>
      </c>
      <c r="BL88" t="s">
        <v>14156</v>
      </c>
      <c r="BM88" t="s">
        <v>14156</v>
      </c>
      <c r="BN88" t="s">
        <v>14156</v>
      </c>
      <c r="BO88" t="s">
        <v>14110</v>
      </c>
      <c r="BP88" t="s">
        <v>14110</v>
      </c>
      <c r="BQ88" t="s">
        <v>14110</v>
      </c>
      <c r="BR88" t="s">
        <v>14110</v>
      </c>
      <c r="BS88" t="s">
        <v>14110</v>
      </c>
      <c r="BT88" t="s">
        <v>14110</v>
      </c>
    </row>
    <row r="89" spans="1:72">
      <c r="A89">
        <v>2014</v>
      </c>
      <c r="B89" t="s">
        <v>299</v>
      </c>
      <c r="C89" t="s">
        <v>300</v>
      </c>
      <c r="D89" t="s">
        <v>639</v>
      </c>
      <c r="E89" t="s">
        <v>13715</v>
      </c>
      <c r="F89" s="137">
        <v>0</v>
      </c>
      <c r="G89" t="s">
        <v>14109</v>
      </c>
      <c r="H89" t="s">
        <v>14110</v>
      </c>
      <c r="J89" t="s">
        <v>14085</v>
      </c>
      <c r="K89">
        <v>4</v>
      </c>
      <c r="M89" t="s">
        <v>14085</v>
      </c>
      <c r="N89" t="s">
        <v>14137</v>
      </c>
      <c r="O89" t="s">
        <v>14091</v>
      </c>
      <c r="P89" t="s">
        <v>14113</v>
      </c>
      <c r="Q89" t="s">
        <v>14113</v>
      </c>
      <c r="R89" t="s">
        <v>14113</v>
      </c>
      <c r="S89" t="s">
        <v>14250</v>
      </c>
      <c r="T89" t="s">
        <v>14088</v>
      </c>
      <c r="U89" t="s">
        <v>14156</v>
      </c>
      <c r="V89" t="s">
        <v>14093</v>
      </c>
      <c r="X89" t="s">
        <v>14110</v>
      </c>
      <c r="Y89" t="s">
        <v>14092</v>
      </c>
      <c r="Z89" t="s">
        <v>14211</v>
      </c>
      <c r="AA89" t="s">
        <v>14116</v>
      </c>
      <c r="AB89" t="s">
        <v>14118</v>
      </c>
      <c r="AC89" t="s">
        <v>14141</v>
      </c>
      <c r="AD89" t="s">
        <v>14110</v>
      </c>
      <c r="AE89" t="s">
        <v>14141</v>
      </c>
      <c r="AF89" s="78" t="s">
        <v>14098</v>
      </c>
      <c r="AG89" t="s">
        <v>14123</v>
      </c>
      <c r="AH89" t="s">
        <v>14124</v>
      </c>
      <c r="AI89" t="s">
        <v>14124</v>
      </c>
      <c r="AJ89" t="s">
        <v>14124</v>
      </c>
      <c r="AK89" t="s">
        <v>14087</v>
      </c>
      <c r="AL89" t="s">
        <v>14098</v>
      </c>
      <c r="AM89" t="s">
        <v>14127</v>
      </c>
      <c r="AN89" t="s">
        <v>14127</v>
      </c>
      <c r="AO89" t="s">
        <v>14121</v>
      </c>
      <c r="AP89" t="s">
        <v>14110</v>
      </c>
      <c r="AQ89" t="s">
        <v>14110</v>
      </c>
      <c r="AR89" t="s">
        <v>14103</v>
      </c>
      <c r="AS89" t="s">
        <v>14098</v>
      </c>
      <c r="AT89" t="s">
        <v>14229</v>
      </c>
      <c r="AU89" t="s">
        <v>14229</v>
      </c>
      <c r="AV89" t="s">
        <v>14101</v>
      </c>
      <c r="AW89" t="s">
        <v>14101</v>
      </c>
      <c r="AX89" t="s">
        <v>14110</v>
      </c>
      <c r="AY89" t="s">
        <v>14093</v>
      </c>
      <c r="BA89" t="s">
        <v>14234</v>
      </c>
      <c r="BB89" t="s">
        <v>14225</v>
      </c>
      <c r="BC89" t="s">
        <v>14248</v>
      </c>
      <c r="BE89" t="s">
        <v>14106</v>
      </c>
      <c r="BF89" t="s">
        <v>14195</v>
      </c>
      <c r="BG89" t="s">
        <v>14195</v>
      </c>
      <c r="BH89" t="s">
        <v>14104</v>
      </c>
      <c r="BI89" t="s">
        <v>14211</v>
      </c>
      <c r="BJ89" t="s">
        <v>14211</v>
      </c>
      <c r="BK89" t="s">
        <v>14211</v>
      </c>
      <c r="BL89" t="s">
        <v>14156</v>
      </c>
      <c r="BM89" t="s">
        <v>14156</v>
      </c>
      <c r="BN89" t="s">
        <v>14156</v>
      </c>
      <c r="BO89" t="s">
        <v>14110</v>
      </c>
      <c r="BP89" t="s">
        <v>14110</v>
      </c>
      <c r="BQ89" t="s">
        <v>14110</v>
      </c>
      <c r="BR89" t="s">
        <v>14110</v>
      </c>
      <c r="BS89" t="s">
        <v>14110</v>
      </c>
      <c r="BT89" t="s">
        <v>14110</v>
      </c>
    </row>
    <row r="90" spans="1:72">
      <c r="G90" t="s">
        <v>14109</v>
      </c>
      <c r="H90" t="s">
        <v>14110</v>
      </c>
      <c r="J90" t="s">
        <v>14108</v>
      </c>
      <c r="K90">
        <v>2</v>
      </c>
      <c r="M90" t="s">
        <v>14085</v>
      </c>
      <c r="N90" t="s">
        <v>14137</v>
      </c>
      <c r="O90" t="s">
        <v>14116</v>
      </c>
      <c r="P90" t="s">
        <v>14113</v>
      </c>
      <c r="Q90" t="s">
        <v>14113</v>
      </c>
      <c r="R90" t="s">
        <v>14113</v>
      </c>
      <c r="S90" t="s">
        <v>14250</v>
      </c>
      <c r="T90" t="s">
        <v>14088</v>
      </c>
      <c r="U90" t="s">
        <v>14112</v>
      </c>
      <c r="V90" t="s">
        <v>14093</v>
      </c>
      <c r="X90" t="s">
        <v>14110</v>
      </c>
      <c r="Y90" t="s">
        <v>14092</v>
      </c>
      <c r="Z90" t="s">
        <v>14211</v>
      </c>
      <c r="AA90" t="s">
        <v>14116</v>
      </c>
      <c r="AB90" t="s">
        <v>14118</v>
      </c>
      <c r="AC90" t="s">
        <v>14141</v>
      </c>
      <c r="AD90" t="s">
        <v>14110</v>
      </c>
      <c r="AE90" t="s">
        <v>14141</v>
      </c>
      <c r="AF90" s="78" t="s">
        <v>14098</v>
      </c>
      <c r="AG90" t="s">
        <v>14123</v>
      </c>
      <c r="AH90" t="s">
        <v>14124</v>
      </c>
      <c r="AI90" t="s">
        <v>14124</v>
      </c>
      <c r="AJ90" t="s">
        <v>14124</v>
      </c>
      <c r="AK90" t="s">
        <v>14087</v>
      </c>
      <c r="AL90" t="s">
        <v>14098</v>
      </c>
      <c r="AM90" t="s">
        <v>14127</v>
      </c>
      <c r="AN90" t="s">
        <v>14127</v>
      </c>
      <c r="AO90" t="s">
        <v>14121</v>
      </c>
      <c r="AP90" t="s">
        <v>14110</v>
      </c>
      <c r="AQ90" t="s">
        <v>14110</v>
      </c>
      <c r="AR90" t="s">
        <v>14103</v>
      </c>
      <c r="AS90" t="s">
        <v>14098</v>
      </c>
      <c r="AT90" t="s">
        <v>14229</v>
      </c>
      <c r="AU90" t="s">
        <v>14229</v>
      </c>
      <c r="AV90" t="s">
        <v>14101</v>
      </c>
      <c r="AW90" t="s">
        <v>14101</v>
      </c>
      <c r="AX90" t="s">
        <v>14110</v>
      </c>
      <c r="AY90" t="s">
        <v>14093</v>
      </c>
      <c r="BA90" t="s">
        <v>14234</v>
      </c>
      <c r="BB90" t="s">
        <v>14225</v>
      </c>
      <c r="BC90" t="s">
        <v>14248</v>
      </c>
      <c r="BE90" t="s">
        <v>14106</v>
      </c>
      <c r="BF90" t="s">
        <v>14195</v>
      </c>
      <c r="BG90" t="s">
        <v>14195</v>
      </c>
      <c r="BH90" t="s">
        <v>14104</v>
      </c>
      <c r="BI90" t="s">
        <v>14193</v>
      </c>
      <c r="BJ90" t="s">
        <v>14211</v>
      </c>
      <c r="BK90" t="s">
        <v>14211</v>
      </c>
      <c r="BL90" t="s">
        <v>14130</v>
      </c>
      <c r="BM90" t="s">
        <v>14156</v>
      </c>
      <c r="BN90" t="s">
        <v>14156</v>
      </c>
      <c r="BO90" t="s">
        <v>14110</v>
      </c>
      <c r="BP90" t="s">
        <v>14110</v>
      </c>
      <c r="BQ90" t="s">
        <v>14110</v>
      </c>
      <c r="BR90" t="s">
        <v>14110</v>
      </c>
      <c r="BS90" t="s">
        <v>14110</v>
      </c>
      <c r="BT90" t="s">
        <v>14110</v>
      </c>
    </row>
    <row r="91" spans="1:72">
      <c r="A91">
        <v>2014</v>
      </c>
      <c r="B91" t="s">
        <v>498</v>
      </c>
      <c r="C91" t="s">
        <v>499</v>
      </c>
      <c r="D91" t="s">
        <v>766</v>
      </c>
      <c r="E91" t="s">
        <v>13716</v>
      </c>
      <c r="F91" s="137">
        <v>0</v>
      </c>
      <c r="G91" t="s">
        <v>14210</v>
      </c>
      <c r="H91" t="s">
        <v>14250</v>
      </c>
      <c r="J91" t="s">
        <v>14085</v>
      </c>
      <c r="K91">
        <v>8</v>
      </c>
      <c r="M91" t="s">
        <v>14085</v>
      </c>
      <c r="N91" t="s">
        <v>14137</v>
      </c>
      <c r="O91" t="s">
        <v>14116</v>
      </c>
      <c r="P91" t="s">
        <v>14113</v>
      </c>
      <c r="Q91" t="s">
        <v>14113</v>
      </c>
      <c r="R91" t="s">
        <v>14113</v>
      </c>
      <c r="S91" t="s">
        <v>14250</v>
      </c>
      <c r="T91" t="s">
        <v>14088</v>
      </c>
      <c r="U91" t="s">
        <v>14112</v>
      </c>
      <c r="V91" t="s">
        <v>14139</v>
      </c>
      <c r="X91" t="s">
        <v>14110</v>
      </c>
      <c r="Y91" t="s">
        <v>14092</v>
      </c>
      <c r="Z91" t="s">
        <v>14211</v>
      </c>
      <c r="AA91" t="s">
        <v>14140</v>
      </c>
      <c r="AB91" t="s">
        <v>14118</v>
      </c>
      <c r="AC91" t="s">
        <v>14141</v>
      </c>
      <c r="AD91" t="s">
        <v>14087</v>
      </c>
      <c r="AE91" t="s">
        <v>14141</v>
      </c>
      <c r="AF91" s="78" t="s">
        <v>14122</v>
      </c>
      <c r="AG91" t="s">
        <v>14093</v>
      </c>
      <c r="AH91" t="s">
        <v>14099</v>
      </c>
      <c r="AI91" t="s">
        <v>14188</v>
      </c>
      <c r="AJ91" t="s">
        <v>14188</v>
      </c>
      <c r="AK91" t="s">
        <v>14110</v>
      </c>
      <c r="AL91" t="s">
        <v>14122</v>
      </c>
      <c r="AM91" t="s">
        <v>14215</v>
      </c>
      <c r="AN91" t="s">
        <v>14165</v>
      </c>
      <c r="AO91" t="s">
        <v>14097</v>
      </c>
      <c r="AP91" t="s">
        <v>14110</v>
      </c>
      <c r="AQ91" t="s">
        <v>14110</v>
      </c>
      <c r="AR91" t="s">
        <v>14128</v>
      </c>
      <c r="AS91" t="s">
        <v>14098</v>
      </c>
      <c r="AT91" t="s">
        <v>14202</v>
      </c>
      <c r="AU91" t="s">
        <v>14202</v>
      </c>
      <c r="AV91" t="s">
        <v>14250</v>
      </c>
      <c r="AW91" t="s">
        <v>14250</v>
      </c>
      <c r="AX91" t="s">
        <v>14250</v>
      </c>
      <c r="AY91" t="s">
        <v>14093</v>
      </c>
      <c r="BA91" t="s">
        <v>14153</v>
      </c>
      <c r="BB91" t="s">
        <v>14208</v>
      </c>
      <c r="BC91" t="s">
        <v>14248</v>
      </c>
      <c r="BE91" t="s">
        <v>14106</v>
      </c>
      <c r="BF91" t="s">
        <v>14195</v>
      </c>
      <c r="BG91" t="s">
        <v>14195</v>
      </c>
      <c r="BH91" t="s">
        <v>14104</v>
      </c>
      <c r="BI91" t="s">
        <v>14193</v>
      </c>
      <c r="BJ91" t="s">
        <v>14211</v>
      </c>
      <c r="BK91" t="s">
        <v>14211</v>
      </c>
      <c r="BL91" t="s">
        <v>14151</v>
      </c>
      <c r="BM91" t="s">
        <v>14156</v>
      </c>
      <c r="BN91" t="s">
        <v>14156</v>
      </c>
      <c r="BO91" t="s">
        <v>14110</v>
      </c>
      <c r="BP91" t="s">
        <v>14110</v>
      </c>
      <c r="BQ91" t="s">
        <v>14110</v>
      </c>
      <c r="BR91" t="s">
        <v>14110</v>
      </c>
      <c r="BS91" t="s">
        <v>14110</v>
      </c>
      <c r="BT91" t="s">
        <v>14110</v>
      </c>
    </row>
    <row r="92" spans="1:72">
      <c r="A92">
        <v>2014</v>
      </c>
      <c r="B92" t="s">
        <v>520</v>
      </c>
      <c r="C92" t="s">
        <v>521</v>
      </c>
      <c r="D92" t="s">
        <v>712</v>
      </c>
      <c r="E92" t="s">
        <v>13717</v>
      </c>
      <c r="F92" s="137">
        <v>0</v>
      </c>
      <c r="G92" t="s">
        <v>14171</v>
      </c>
      <c r="H92" t="s">
        <v>14250</v>
      </c>
      <c r="J92" t="s">
        <v>14085</v>
      </c>
      <c r="K92">
        <v>8</v>
      </c>
      <c r="M92" t="s">
        <v>14154</v>
      </c>
      <c r="N92" t="s">
        <v>14137</v>
      </c>
      <c r="O92" t="s">
        <v>14091</v>
      </c>
      <c r="P92" t="s">
        <v>14090</v>
      </c>
      <c r="Q92" t="s">
        <v>14090</v>
      </c>
      <c r="R92" t="s">
        <v>14090</v>
      </c>
      <c r="S92" t="s">
        <v>14250</v>
      </c>
      <c r="T92" t="s">
        <v>14111</v>
      </c>
      <c r="U92" t="s">
        <v>14156</v>
      </c>
      <c r="V92" t="s">
        <v>14093</v>
      </c>
      <c r="X92" t="s">
        <v>14110</v>
      </c>
      <c r="Y92" t="s">
        <v>14092</v>
      </c>
      <c r="Z92" t="s">
        <v>14160</v>
      </c>
      <c r="AA92" t="s">
        <v>14140</v>
      </c>
      <c r="AB92" t="s">
        <v>14095</v>
      </c>
      <c r="AC92" t="s">
        <v>14141</v>
      </c>
      <c r="AD92" t="s">
        <v>14110</v>
      </c>
      <c r="AE92" t="s">
        <v>14141</v>
      </c>
      <c r="AF92" s="78" t="s">
        <v>14098</v>
      </c>
      <c r="AG92" t="s">
        <v>14123</v>
      </c>
      <c r="AH92" t="s">
        <v>14099</v>
      </c>
      <c r="AI92" t="s">
        <v>14099</v>
      </c>
      <c r="AJ92" t="s">
        <v>14188</v>
      </c>
      <c r="AK92" t="s">
        <v>14110</v>
      </c>
      <c r="AL92" t="s">
        <v>14122</v>
      </c>
      <c r="AM92" t="s">
        <v>14102</v>
      </c>
      <c r="AN92" t="s">
        <v>14215</v>
      </c>
      <c r="AO92" t="s">
        <v>14097</v>
      </c>
      <c r="AP92" t="s">
        <v>14110</v>
      </c>
      <c r="AQ92" t="s">
        <v>14110</v>
      </c>
      <c r="AR92" t="s">
        <v>14215</v>
      </c>
      <c r="AS92" t="s">
        <v>14098</v>
      </c>
      <c r="AT92" t="s">
        <v>14100</v>
      </c>
      <c r="AU92" t="s">
        <v>14100</v>
      </c>
      <c r="AV92" t="s">
        <v>14250</v>
      </c>
      <c r="AW92" t="s">
        <v>14250</v>
      </c>
      <c r="AX92" t="s">
        <v>14250</v>
      </c>
      <c r="AY92" t="s">
        <v>14093</v>
      </c>
      <c r="BA92" t="s">
        <v>14107</v>
      </c>
      <c r="BB92" t="s">
        <v>14248</v>
      </c>
      <c r="BC92" t="s">
        <v>14248</v>
      </c>
      <c r="BE92" t="s">
        <v>14131</v>
      </c>
      <c r="BF92" t="s">
        <v>14195</v>
      </c>
      <c r="BG92" t="s">
        <v>14195</v>
      </c>
      <c r="BH92" t="s">
        <v>14104</v>
      </c>
      <c r="BI92" t="s">
        <v>14211</v>
      </c>
      <c r="BJ92" t="s">
        <v>14211</v>
      </c>
      <c r="BK92" t="s">
        <v>14211</v>
      </c>
      <c r="BL92" t="s">
        <v>14156</v>
      </c>
      <c r="BM92" t="s">
        <v>14156</v>
      </c>
      <c r="BN92" t="s">
        <v>14156</v>
      </c>
      <c r="BO92" t="s">
        <v>14110</v>
      </c>
      <c r="BP92" t="s">
        <v>14110</v>
      </c>
      <c r="BQ92" t="s">
        <v>14110</v>
      </c>
      <c r="BR92" t="s">
        <v>14110</v>
      </c>
      <c r="BS92" t="s">
        <v>14110</v>
      </c>
      <c r="BT92" t="s">
        <v>14110</v>
      </c>
    </row>
    <row r="93" spans="1:72">
      <c r="G93" t="s">
        <v>14171</v>
      </c>
      <c r="H93" t="s">
        <v>14250</v>
      </c>
      <c r="J93" t="s">
        <v>14108</v>
      </c>
      <c r="K93">
        <v>8</v>
      </c>
      <c r="L93">
        <v>12</v>
      </c>
      <c r="M93" t="s">
        <v>14133</v>
      </c>
      <c r="N93" t="s">
        <v>14137</v>
      </c>
      <c r="O93" t="s">
        <v>14091</v>
      </c>
      <c r="P93" t="s">
        <v>14090</v>
      </c>
      <c r="Q93" t="s">
        <v>14090</v>
      </c>
      <c r="R93" t="s">
        <v>14090</v>
      </c>
      <c r="S93" t="s">
        <v>14250</v>
      </c>
      <c r="T93" t="s">
        <v>14111</v>
      </c>
      <c r="U93" t="s">
        <v>14156</v>
      </c>
      <c r="V93" t="s">
        <v>14093</v>
      </c>
      <c r="X93" t="s">
        <v>14110</v>
      </c>
      <c r="Y93" t="s">
        <v>14092</v>
      </c>
      <c r="Z93" t="s">
        <v>14160</v>
      </c>
      <c r="AA93" t="s">
        <v>14140</v>
      </c>
      <c r="AB93" t="s">
        <v>14095</v>
      </c>
      <c r="AC93" t="s">
        <v>14141</v>
      </c>
      <c r="AD93" t="s">
        <v>14110</v>
      </c>
      <c r="AE93" t="s">
        <v>14141</v>
      </c>
      <c r="AF93" s="78" t="s">
        <v>14098</v>
      </c>
      <c r="AG93" t="s">
        <v>14123</v>
      </c>
      <c r="AH93" t="s">
        <v>14099</v>
      </c>
      <c r="AI93" t="s">
        <v>14099</v>
      </c>
      <c r="AJ93" t="s">
        <v>14188</v>
      </c>
      <c r="AK93" t="s">
        <v>14110</v>
      </c>
      <c r="AL93" t="s">
        <v>14122</v>
      </c>
      <c r="AM93" t="s">
        <v>14102</v>
      </c>
      <c r="AN93" t="s">
        <v>14215</v>
      </c>
      <c r="AO93" t="s">
        <v>14097</v>
      </c>
      <c r="AP93" t="s">
        <v>14110</v>
      </c>
      <c r="AQ93" t="s">
        <v>14110</v>
      </c>
      <c r="AR93" t="s">
        <v>14215</v>
      </c>
      <c r="AS93" t="s">
        <v>14098</v>
      </c>
      <c r="AT93" t="s">
        <v>14100</v>
      </c>
      <c r="AU93" t="s">
        <v>14100</v>
      </c>
      <c r="AV93" t="s">
        <v>14250</v>
      </c>
      <c r="AW93" t="s">
        <v>14250</v>
      </c>
      <c r="AX93" t="s">
        <v>14250</v>
      </c>
      <c r="AY93" t="s">
        <v>14093</v>
      </c>
      <c r="BA93" t="s">
        <v>14107</v>
      </c>
      <c r="BB93" t="s">
        <v>14248</v>
      </c>
      <c r="BC93" t="s">
        <v>14248</v>
      </c>
      <c r="BE93" t="s">
        <v>14131</v>
      </c>
      <c r="BF93" t="s">
        <v>14195</v>
      </c>
      <c r="BG93" t="s">
        <v>14195</v>
      </c>
      <c r="BH93" t="s">
        <v>14104</v>
      </c>
      <c r="BI93" t="s">
        <v>14211</v>
      </c>
      <c r="BJ93" t="s">
        <v>14211</v>
      </c>
      <c r="BK93" t="s">
        <v>14211</v>
      </c>
      <c r="BL93" t="s">
        <v>14156</v>
      </c>
      <c r="BM93" t="s">
        <v>14156</v>
      </c>
      <c r="BN93" t="s">
        <v>14156</v>
      </c>
      <c r="BO93" t="s">
        <v>14110</v>
      </c>
      <c r="BP93" t="s">
        <v>14110</v>
      </c>
      <c r="BQ93" t="s">
        <v>14110</v>
      </c>
      <c r="BR93" t="s">
        <v>14110</v>
      </c>
      <c r="BS93" t="s">
        <v>14110</v>
      </c>
      <c r="BT93" t="s">
        <v>14110</v>
      </c>
    </row>
    <row r="94" spans="1:72">
      <c r="A94">
        <v>2014</v>
      </c>
      <c r="B94" t="s">
        <v>1181</v>
      </c>
      <c r="C94" t="s">
        <v>1182</v>
      </c>
      <c r="D94" t="s">
        <v>639</v>
      </c>
      <c r="E94" t="s">
        <v>13721</v>
      </c>
      <c r="F94" s="137">
        <v>0</v>
      </c>
      <c r="G94" t="s">
        <v>14155</v>
      </c>
      <c r="H94" t="s">
        <v>14250</v>
      </c>
      <c r="J94" t="s">
        <v>14085</v>
      </c>
      <c r="K94">
        <v>5</v>
      </c>
      <c r="M94" t="s">
        <v>14108</v>
      </c>
      <c r="N94" t="s">
        <v>14137</v>
      </c>
      <c r="O94" t="s">
        <v>14116</v>
      </c>
      <c r="P94" t="s">
        <v>14090</v>
      </c>
      <c r="Q94" t="s">
        <v>14090</v>
      </c>
      <c r="R94" t="s">
        <v>14090</v>
      </c>
      <c r="S94" t="s">
        <v>14250</v>
      </c>
      <c r="T94" t="s">
        <v>14135</v>
      </c>
      <c r="U94" t="s">
        <v>14112</v>
      </c>
      <c r="V94" t="s">
        <v>14157</v>
      </c>
      <c r="X94" t="s">
        <v>14087</v>
      </c>
      <c r="Y94" t="s">
        <v>14092</v>
      </c>
      <c r="Z94" t="s">
        <v>14211</v>
      </c>
      <c r="AA94" t="s">
        <v>14140</v>
      </c>
      <c r="AB94" t="s">
        <v>14095</v>
      </c>
      <c r="AC94" t="s">
        <v>14095</v>
      </c>
      <c r="AD94" t="s">
        <v>14110</v>
      </c>
      <c r="AE94" t="s">
        <v>14141</v>
      </c>
      <c r="AF94" s="78" t="s">
        <v>14098</v>
      </c>
      <c r="AG94" t="s">
        <v>14123</v>
      </c>
      <c r="AH94" t="s">
        <v>14099</v>
      </c>
      <c r="AI94" t="s">
        <v>14099</v>
      </c>
      <c r="AJ94" t="s">
        <v>14188</v>
      </c>
      <c r="AK94" t="s">
        <v>14110</v>
      </c>
      <c r="AL94" t="s">
        <v>14238</v>
      </c>
      <c r="AM94" t="s">
        <v>14102</v>
      </c>
      <c r="AN94" t="s">
        <v>14215</v>
      </c>
      <c r="AO94" t="s">
        <v>14097</v>
      </c>
      <c r="AP94" t="s">
        <v>14110</v>
      </c>
      <c r="AQ94" t="s">
        <v>14110</v>
      </c>
      <c r="AR94" t="s">
        <v>14215</v>
      </c>
      <c r="AS94" t="s">
        <v>14098</v>
      </c>
      <c r="AT94" t="s">
        <v>14100</v>
      </c>
      <c r="AU94" t="s">
        <v>14100</v>
      </c>
      <c r="AV94" t="s">
        <v>14250</v>
      </c>
      <c r="AW94" t="s">
        <v>14250</v>
      </c>
      <c r="AX94" t="s">
        <v>14250</v>
      </c>
      <c r="AY94" t="s">
        <v>14093</v>
      </c>
      <c r="BA94" t="s">
        <v>14242</v>
      </c>
      <c r="BB94" t="s">
        <v>14248</v>
      </c>
      <c r="BC94" t="s">
        <v>14248</v>
      </c>
      <c r="BE94" t="s">
        <v>14131</v>
      </c>
      <c r="BF94" t="s">
        <v>14106</v>
      </c>
      <c r="BG94" t="s">
        <v>14195</v>
      </c>
      <c r="BH94" t="s">
        <v>14104</v>
      </c>
      <c r="BI94" t="s">
        <v>14193</v>
      </c>
      <c r="BJ94" t="s">
        <v>14211</v>
      </c>
      <c r="BK94" t="s">
        <v>14211</v>
      </c>
      <c r="BL94" t="s">
        <v>14105</v>
      </c>
      <c r="BM94" t="s">
        <v>14156</v>
      </c>
      <c r="BN94" t="s">
        <v>14156</v>
      </c>
      <c r="BO94" t="s">
        <v>14110</v>
      </c>
      <c r="BP94" t="s">
        <v>14087</v>
      </c>
      <c r="BQ94" t="s">
        <v>14110</v>
      </c>
      <c r="BR94" t="s">
        <v>14110</v>
      </c>
      <c r="BS94" t="s">
        <v>14110</v>
      </c>
      <c r="BT94" t="s">
        <v>14110</v>
      </c>
    </row>
    <row r="95" spans="1:72">
      <c r="A95">
        <v>2015</v>
      </c>
      <c r="B95" t="s">
        <v>254</v>
      </c>
      <c r="C95" t="s">
        <v>255</v>
      </c>
      <c r="D95" t="s">
        <v>819</v>
      </c>
      <c r="E95" t="s">
        <v>13727</v>
      </c>
      <c r="F95" s="137">
        <v>0</v>
      </c>
      <c r="G95" t="s">
        <v>14171</v>
      </c>
      <c r="H95" t="s">
        <v>14250</v>
      </c>
      <c r="J95" t="s">
        <v>14085</v>
      </c>
      <c r="K95">
        <v>8</v>
      </c>
      <c r="M95" t="s">
        <v>14154</v>
      </c>
      <c r="N95" t="s">
        <v>14137</v>
      </c>
      <c r="O95" t="s">
        <v>14091</v>
      </c>
      <c r="P95" t="s">
        <v>14090</v>
      </c>
      <c r="Q95" t="s">
        <v>14090</v>
      </c>
      <c r="R95" t="s">
        <v>14090</v>
      </c>
      <c r="S95" t="s">
        <v>14250</v>
      </c>
      <c r="T95" t="s">
        <v>14111</v>
      </c>
      <c r="U95" t="s">
        <v>14156</v>
      </c>
      <c r="V95" t="s">
        <v>14093</v>
      </c>
      <c r="X95" t="s">
        <v>14110</v>
      </c>
      <c r="Y95" t="s">
        <v>14138</v>
      </c>
      <c r="Z95" t="s">
        <v>14199</v>
      </c>
      <c r="AA95" t="s">
        <v>14140</v>
      </c>
      <c r="AB95" t="s">
        <v>14095</v>
      </c>
      <c r="AC95" t="s">
        <v>14141</v>
      </c>
      <c r="AD95" t="s">
        <v>14110</v>
      </c>
      <c r="AE95" t="s">
        <v>14141</v>
      </c>
      <c r="AF95" s="78" t="s">
        <v>14098</v>
      </c>
      <c r="AG95" t="s">
        <v>14123</v>
      </c>
      <c r="AH95" t="s">
        <v>14099</v>
      </c>
      <c r="AI95" t="s">
        <v>14099</v>
      </c>
      <c r="AJ95" t="s">
        <v>14188</v>
      </c>
      <c r="AK95" t="s">
        <v>14110</v>
      </c>
      <c r="AL95" t="s">
        <v>14122</v>
      </c>
      <c r="AM95" t="s">
        <v>14102</v>
      </c>
      <c r="AN95" t="s">
        <v>14215</v>
      </c>
      <c r="AO95" t="s">
        <v>14097</v>
      </c>
      <c r="AP95" t="s">
        <v>14110</v>
      </c>
      <c r="AQ95" t="s">
        <v>14110</v>
      </c>
      <c r="AR95" t="s">
        <v>14103</v>
      </c>
      <c r="AS95" t="s">
        <v>14098</v>
      </c>
      <c r="AT95" t="s">
        <v>14100</v>
      </c>
      <c r="AU95" t="s">
        <v>14100</v>
      </c>
      <c r="AV95" t="s">
        <v>14250</v>
      </c>
      <c r="AW95" t="s">
        <v>14250</v>
      </c>
      <c r="AX95" t="s">
        <v>14250</v>
      </c>
      <c r="AY95" t="s">
        <v>14093</v>
      </c>
      <c r="BA95" t="s">
        <v>14107</v>
      </c>
      <c r="BB95" t="s">
        <v>14248</v>
      </c>
      <c r="BC95" t="s">
        <v>14248</v>
      </c>
      <c r="BE95" t="s">
        <v>14131</v>
      </c>
      <c r="BF95" t="s">
        <v>14195</v>
      </c>
      <c r="BG95" t="s">
        <v>14195</v>
      </c>
      <c r="BH95" t="s">
        <v>14104</v>
      </c>
      <c r="BI95" t="s">
        <v>14211</v>
      </c>
      <c r="BJ95" t="s">
        <v>14211</v>
      </c>
      <c r="BK95" t="s">
        <v>14211</v>
      </c>
      <c r="BL95" t="s">
        <v>14156</v>
      </c>
      <c r="BM95" t="s">
        <v>14156</v>
      </c>
      <c r="BN95" t="s">
        <v>14156</v>
      </c>
      <c r="BO95" t="s">
        <v>14110</v>
      </c>
      <c r="BP95" t="s">
        <v>14110</v>
      </c>
      <c r="BQ95" t="s">
        <v>14110</v>
      </c>
      <c r="BR95" t="s">
        <v>14110</v>
      </c>
      <c r="BS95" t="s">
        <v>14110</v>
      </c>
      <c r="BT95" t="s">
        <v>14110</v>
      </c>
    </row>
    <row r="96" spans="1:72">
      <c r="G96" t="s">
        <v>14171</v>
      </c>
      <c r="H96" t="s">
        <v>14250</v>
      </c>
      <c r="J96" t="s">
        <v>14108</v>
      </c>
      <c r="K96">
        <v>8</v>
      </c>
      <c r="L96">
        <v>12</v>
      </c>
      <c r="M96" t="s">
        <v>14133</v>
      </c>
      <c r="N96" t="s">
        <v>14137</v>
      </c>
      <c r="O96" t="s">
        <v>14091</v>
      </c>
      <c r="P96" t="s">
        <v>14090</v>
      </c>
      <c r="Q96" t="s">
        <v>14090</v>
      </c>
      <c r="R96" t="s">
        <v>14090</v>
      </c>
      <c r="S96" t="s">
        <v>14250</v>
      </c>
      <c r="T96" t="s">
        <v>14111</v>
      </c>
      <c r="U96" t="s">
        <v>14156</v>
      </c>
      <c r="V96" t="s">
        <v>14093</v>
      </c>
      <c r="X96" t="s">
        <v>14110</v>
      </c>
      <c r="Y96" t="s">
        <v>14138</v>
      </c>
      <c r="Z96" t="s">
        <v>14199</v>
      </c>
      <c r="AA96" t="s">
        <v>14140</v>
      </c>
      <c r="AB96" t="s">
        <v>14095</v>
      </c>
      <c r="AC96" t="s">
        <v>14141</v>
      </c>
      <c r="AD96" t="s">
        <v>14110</v>
      </c>
      <c r="AE96" t="s">
        <v>14141</v>
      </c>
      <c r="AF96" s="78" t="s">
        <v>14098</v>
      </c>
      <c r="AG96" t="s">
        <v>14123</v>
      </c>
      <c r="AH96" t="s">
        <v>14099</v>
      </c>
      <c r="AI96" t="s">
        <v>14099</v>
      </c>
      <c r="AJ96" t="s">
        <v>14188</v>
      </c>
      <c r="AK96" t="s">
        <v>14110</v>
      </c>
      <c r="AL96" t="s">
        <v>14122</v>
      </c>
      <c r="AM96" t="s">
        <v>14102</v>
      </c>
      <c r="AN96" t="s">
        <v>14215</v>
      </c>
      <c r="AO96" t="s">
        <v>14097</v>
      </c>
      <c r="AP96" t="s">
        <v>14110</v>
      </c>
      <c r="AQ96" t="s">
        <v>14110</v>
      </c>
      <c r="AR96" t="s">
        <v>14103</v>
      </c>
      <c r="AS96" t="s">
        <v>14098</v>
      </c>
      <c r="AT96" t="s">
        <v>14100</v>
      </c>
      <c r="AU96" t="s">
        <v>14100</v>
      </c>
      <c r="AV96" t="s">
        <v>14250</v>
      </c>
      <c r="AW96" t="s">
        <v>14250</v>
      </c>
      <c r="AX96" t="s">
        <v>14250</v>
      </c>
      <c r="AY96" t="s">
        <v>14093</v>
      </c>
      <c r="BA96" t="s">
        <v>14107</v>
      </c>
      <c r="BB96" t="s">
        <v>14248</v>
      </c>
      <c r="BC96" t="s">
        <v>14248</v>
      </c>
      <c r="BE96" t="s">
        <v>14131</v>
      </c>
      <c r="BF96" t="s">
        <v>14195</v>
      </c>
      <c r="BG96" t="s">
        <v>14195</v>
      </c>
      <c r="BH96" t="s">
        <v>14104</v>
      </c>
      <c r="BI96" t="s">
        <v>14211</v>
      </c>
      <c r="BJ96" t="s">
        <v>14211</v>
      </c>
      <c r="BK96" t="s">
        <v>14211</v>
      </c>
      <c r="BL96" t="s">
        <v>14156</v>
      </c>
      <c r="BM96" t="s">
        <v>14156</v>
      </c>
      <c r="BN96" t="s">
        <v>14156</v>
      </c>
      <c r="BO96" t="s">
        <v>14110</v>
      </c>
      <c r="BP96" t="s">
        <v>14110</v>
      </c>
      <c r="BQ96" t="s">
        <v>14110</v>
      </c>
      <c r="BR96" t="s">
        <v>14110</v>
      </c>
      <c r="BS96" t="s">
        <v>14110</v>
      </c>
      <c r="BT96" t="s">
        <v>14110</v>
      </c>
    </row>
    <row r="97" spans="1:72">
      <c r="G97" t="s">
        <v>14171</v>
      </c>
      <c r="H97" t="s">
        <v>14250</v>
      </c>
      <c r="J97" t="s">
        <v>14133</v>
      </c>
      <c r="K97">
        <v>8</v>
      </c>
      <c r="L97">
        <v>12</v>
      </c>
      <c r="M97" t="s">
        <v>14133</v>
      </c>
      <c r="N97" t="s">
        <v>14137</v>
      </c>
      <c r="O97" t="s">
        <v>14091</v>
      </c>
      <c r="P97" t="s">
        <v>14090</v>
      </c>
      <c r="Q97" t="s">
        <v>14090</v>
      </c>
      <c r="R97" t="s">
        <v>14090</v>
      </c>
      <c r="S97" t="s">
        <v>14250</v>
      </c>
      <c r="T97" t="s">
        <v>14111</v>
      </c>
      <c r="U97" t="s">
        <v>14156</v>
      </c>
      <c r="V97" t="s">
        <v>14093</v>
      </c>
      <c r="X97" t="s">
        <v>14110</v>
      </c>
      <c r="Y97" t="s">
        <v>14138</v>
      </c>
      <c r="Z97" t="s">
        <v>14237</v>
      </c>
      <c r="AA97" t="s">
        <v>14140</v>
      </c>
      <c r="AB97" t="s">
        <v>14095</v>
      </c>
      <c r="AC97" t="s">
        <v>14141</v>
      </c>
      <c r="AD97" t="s">
        <v>14110</v>
      </c>
      <c r="AE97" t="s">
        <v>14141</v>
      </c>
      <c r="AF97" s="78" t="s">
        <v>14098</v>
      </c>
      <c r="AG97" t="s">
        <v>14123</v>
      </c>
      <c r="AH97" t="s">
        <v>14099</v>
      </c>
      <c r="AI97" t="s">
        <v>14099</v>
      </c>
      <c r="AJ97" t="s">
        <v>14188</v>
      </c>
      <c r="AK97" t="s">
        <v>14110</v>
      </c>
      <c r="AL97" t="s">
        <v>14122</v>
      </c>
      <c r="AM97" t="s">
        <v>14102</v>
      </c>
      <c r="AN97" t="s">
        <v>14215</v>
      </c>
      <c r="AO97" t="s">
        <v>14097</v>
      </c>
      <c r="AP97" t="s">
        <v>14110</v>
      </c>
      <c r="AQ97" t="s">
        <v>14110</v>
      </c>
      <c r="AR97" t="s">
        <v>14103</v>
      </c>
      <c r="AS97" t="s">
        <v>14098</v>
      </c>
      <c r="AT97" t="s">
        <v>14100</v>
      </c>
      <c r="AU97" t="s">
        <v>14100</v>
      </c>
      <c r="AV97" t="s">
        <v>14250</v>
      </c>
      <c r="AW97" t="s">
        <v>14250</v>
      </c>
      <c r="AX97" t="s">
        <v>14250</v>
      </c>
      <c r="AY97" t="s">
        <v>14093</v>
      </c>
      <c r="BA97" t="s">
        <v>14107</v>
      </c>
      <c r="BB97" t="s">
        <v>14248</v>
      </c>
      <c r="BC97" t="s">
        <v>14248</v>
      </c>
      <c r="BE97" t="s">
        <v>14131</v>
      </c>
      <c r="BF97" t="s">
        <v>14195</v>
      </c>
      <c r="BG97" t="s">
        <v>14195</v>
      </c>
      <c r="BH97" t="s">
        <v>14104</v>
      </c>
      <c r="BI97" t="s">
        <v>14211</v>
      </c>
      <c r="BJ97" t="s">
        <v>14211</v>
      </c>
      <c r="BK97" t="s">
        <v>14211</v>
      </c>
      <c r="BL97" t="s">
        <v>14156</v>
      </c>
      <c r="BM97" t="s">
        <v>14156</v>
      </c>
      <c r="BN97" t="s">
        <v>14156</v>
      </c>
      <c r="BO97" t="s">
        <v>14110</v>
      </c>
      <c r="BP97" t="s">
        <v>14110</v>
      </c>
      <c r="BQ97" t="s">
        <v>14110</v>
      </c>
      <c r="BR97" t="s">
        <v>14110</v>
      </c>
      <c r="BS97" t="s">
        <v>14110</v>
      </c>
      <c r="BT97" t="s">
        <v>14110</v>
      </c>
    </row>
    <row r="98" spans="1:72">
      <c r="A98">
        <v>2015</v>
      </c>
      <c r="B98" t="s">
        <v>250</v>
      </c>
      <c r="C98" t="s">
        <v>463</v>
      </c>
      <c r="D98" t="s">
        <v>766</v>
      </c>
      <c r="E98" t="s">
        <v>13729</v>
      </c>
      <c r="F98" s="137">
        <v>0</v>
      </c>
      <c r="G98" t="s">
        <v>14171</v>
      </c>
      <c r="H98" t="s">
        <v>14250</v>
      </c>
      <c r="J98" t="s">
        <v>14085</v>
      </c>
      <c r="K98">
        <v>8</v>
      </c>
      <c r="M98" t="s">
        <v>14154</v>
      </c>
      <c r="N98" t="s">
        <v>14137</v>
      </c>
      <c r="O98" t="s">
        <v>14116</v>
      </c>
      <c r="P98" t="s">
        <v>14090</v>
      </c>
      <c r="Q98" t="s">
        <v>14090</v>
      </c>
      <c r="R98" t="s">
        <v>14090</v>
      </c>
      <c r="S98" t="s">
        <v>14250</v>
      </c>
      <c r="T98" t="s">
        <v>14111</v>
      </c>
      <c r="U98" t="s">
        <v>14156</v>
      </c>
      <c r="V98" t="s">
        <v>14093</v>
      </c>
      <c r="X98" t="s">
        <v>14087</v>
      </c>
      <c r="Y98" t="s">
        <v>14092</v>
      </c>
      <c r="Z98" t="s">
        <v>14211</v>
      </c>
      <c r="AA98" t="s">
        <v>14094</v>
      </c>
      <c r="AB98" t="s">
        <v>14095</v>
      </c>
      <c r="AC98" t="s">
        <v>14095</v>
      </c>
      <c r="AD98" t="s">
        <v>14110</v>
      </c>
      <c r="AE98" t="s">
        <v>14141</v>
      </c>
      <c r="AF98" s="78" t="s">
        <v>14122</v>
      </c>
      <c r="AG98" t="s">
        <v>14123</v>
      </c>
      <c r="AH98" t="s">
        <v>14099</v>
      </c>
      <c r="AI98" t="s">
        <v>14099</v>
      </c>
      <c r="AJ98" t="s">
        <v>14099</v>
      </c>
      <c r="AK98" t="s">
        <v>14110</v>
      </c>
      <c r="AL98" t="s">
        <v>14238</v>
      </c>
      <c r="AM98" t="s">
        <v>14102</v>
      </c>
      <c r="AN98" t="s">
        <v>14215</v>
      </c>
      <c r="AO98" t="s">
        <v>14097</v>
      </c>
      <c r="AP98" t="s">
        <v>14087</v>
      </c>
      <c r="AQ98" t="s">
        <v>14110</v>
      </c>
      <c r="AR98" t="s">
        <v>14215</v>
      </c>
      <c r="AS98" t="s">
        <v>14098</v>
      </c>
      <c r="AT98" t="s">
        <v>14100</v>
      </c>
      <c r="AU98" t="s">
        <v>14100</v>
      </c>
      <c r="AV98" t="s">
        <v>14250</v>
      </c>
      <c r="AW98" t="s">
        <v>14250</v>
      </c>
      <c r="AX98" t="s">
        <v>14250</v>
      </c>
      <c r="AY98" t="s">
        <v>14093</v>
      </c>
      <c r="BA98" t="s">
        <v>14107</v>
      </c>
      <c r="BB98" t="s">
        <v>14248</v>
      </c>
      <c r="BC98" t="s">
        <v>14248</v>
      </c>
      <c r="BE98" t="s">
        <v>14131</v>
      </c>
      <c r="BF98" t="s">
        <v>14195</v>
      </c>
      <c r="BG98" t="s">
        <v>14195</v>
      </c>
      <c r="BH98" t="s">
        <v>14104</v>
      </c>
      <c r="BI98" t="s">
        <v>14211</v>
      </c>
      <c r="BJ98" t="s">
        <v>14211</v>
      </c>
      <c r="BK98" t="s">
        <v>14211</v>
      </c>
      <c r="BL98" t="s">
        <v>14156</v>
      </c>
      <c r="BM98" t="s">
        <v>14156</v>
      </c>
      <c r="BN98" t="s">
        <v>14156</v>
      </c>
      <c r="BO98" t="s">
        <v>14110</v>
      </c>
      <c r="BP98" t="s">
        <v>14110</v>
      </c>
      <c r="BQ98" t="s">
        <v>14110</v>
      </c>
      <c r="BR98" t="s">
        <v>14110</v>
      </c>
      <c r="BS98" t="s">
        <v>14110</v>
      </c>
      <c r="BT98" t="s">
        <v>14110</v>
      </c>
    </row>
    <row r="99" spans="1:72">
      <c r="A99">
        <v>2015</v>
      </c>
      <c r="B99" t="s">
        <v>547</v>
      </c>
      <c r="C99" t="s">
        <v>548</v>
      </c>
      <c r="D99" t="s">
        <v>858</v>
      </c>
      <c r="E99" t="s">
        <v>13731</v>
      </c>
      <c r="F99" s="137">
        <v>0</v>
      </c>
      <c r="G99" t="s">
        <v>14171</v>
      </c>
      <c r="H99" t="s">
        <v>14250</v>
      </c>
      <c r="J99" t="s">
        <v>14085</v>
      </c>
      <c r="K99">
        <v>10</v>
      </c>
      <c r="M99" t="s">
        <v>14085</v>
      </c>
      <c r="N99" t="s">
        <v>14137</v>
      </c>
      <c r="O99" t="s">
        <v>14116</v>
      </c>
      <c r="P99" t="s">
        <v>14090</v>
      </c>
      <c r="Q99" t="s">
        <v>14090</v>
      </c>
      <c r="R99" t="s">
        <v>14090</v>
      </c>
      <c r="S99" t="s">
        <v>14250</v>
      </c>
      <c r="T99" t="s">
        <v>14088</v>
      </c>
      <c r="U99" t="s">
        <v>14156</v>
      </c>
      <c r="V99" t="s">
        <v>14093</v>
      </c>
      <c r="X99" t="s">
        <v>14110</v>
      </c>
      <c r="Y99" t="s">
        <v>14092</v>
      </c>
      <c r="Z99" t="s">
        <v>14211</v>
      </c>
      <c r="AA99" t="s">
        <v>14094</v>
      </c>
      <c r="AB99" t="s">
        <v>14118</v>
      </c>
      <c r="AC99" t="s">
        <v>14141</v>
      </c>
      <c r="AD99" t="s">
        <v>14110</v>
      </c>
      <c r="AE99" t="s">
        <v>14141</v>
      </c>
      <c r="AF99" s="78" t="s">
        <v>14122</v>
      </c>
      <c r="AG99" t="s">
        <v>14123</v>
      </c>
      <c r="AH99" t="s">
        <v>14099</v>
      </c>
      <c r="AI99" t="s">
        <v>14220</v>
      </c>
      <c r="AJ99" t="s">
        <v>14099</v>
      </c>
      <c r="AK99" t="s">
        <v>14087</v>
      </c>
      <c r="AL99" t="s">
        <v>14122</v>
      </c>
      <c r="AM99" t="s">
        <v>14102</v>
      </c>
      <c r="AN99" t="s">
        <v>14102</v>
      </c>
      <c r="AO99" t="s">
        <v>14097</v>
      </c>
      <c r="AP99" t="s">
        <v>14110</v>
      </c>
      <c r="AQ99" t="s">
        <v>14110</v>
      </c>
      <c r="AR99" t="s">
        <v>14103</v>
      </c>
      <c r="AS99" t="s">
        <v>14098</v>
      </c>
      <c r="AT99" t="s">
        <v>14100</v>
      </c>
      <c r="AU99" t="s">
        <v>14100</v>
      </c>
      <c r="AV99" t="s">
        <v>14250</v>
      </c>
      <c r="AW99" t="s">
        <v>14250</v>
      </c>
      <c r="AX99" t="s">
        <v>14250</v>
      </c>
      <c r="AY99" t="s">
        <v>14093</v>
      </c>
      <c r="BA99" t="s">
        <v>14132</v>
      </c>
      <c r="BB99" t="s">
        <v>14225</v>
      </c>
      <c r="BC99" t="s">
        <v>14248</v>
      </c>
      <c r="BE99" t="s">
        <v>14131</v>
      </c>
      <c r="BF99" t="s">
        <v>14106</v>
      </c>
      <c r="BG99" t="s">
        <v>14195</v>
      </c>
      <c r="BH99" t="s">
        <v>14150</v>
      </c>
      <c r="BI99" t="s">
        <v>14211</v>
      </c>
      <c r="BJ99" t="s">
        <v>14211</v>
      </c>
      <c r="BK99" t="s">
        <v>14211</v>
      </c>
      <c r="BL99" t="s">
        <v>14156</v>
      </c>
      <c r="BM99" t="s">
        <v>14156</v>
      </c>
      <c r="BN99" t="s">
        <v>14156</v>
      </c>
      <c r="BO99" t="s">
        <v>14110</v>
      </c>
      <c r="BP99" t="s">
        <v>14110</v>
      </c>
      <c r="BQ99" t="s">
        <v>14110</v>
      </c>
      <c r="BR99" t="s">
        <v>14110</v>
      </c>
      <c r="BS99" t="s">
        <v>14110</v>
      </c>
      <c r="BT99" t="s">
        <v>14110</v>
      </c>
    </row>
    <row r="100" spans="1:72">
      <c r="G100" t="s">
        <v>14171</v>
      </c>
      <c r="H100" t="s">
        <v>14250</v>
      </c>
      <c r="J100" t="s">
        <v>14108</v>
      </c>
      <c r="K100">
        <v>6</v>
      </c>
      <c r="M100" t="s">
        <v>14085</v>
      </c>
      <c r="N100" t="s">
        <v>14137</v>
      </c>
      <c r="O100" t="s">
        <v>14116</v>
      </c>
      <c r="P100" t="s">
        <v>14113</v>
      </c>
      <c r="Q100" t="s">
        <v>14113</v>
      </c>
      <c r="R100" t="s">
        <v>14090</v>
      </c>
      <c r="S100" t="s">
        <v>14250</v>
      </c>
      <c r="T100" t="s">
        <v>14088</v>
      </c>
      <c r="U100" t="s">
        <v>14156</v>
      </c>
      <c r="V100" t="s">
        <v>14093</v>
      </c>
      <c r="X100" t="s">
        <v>14110</v>
      </c>
      <c r="Y100" t="s">
        <v>14092</v>
      </c>
      <c r="Z100" t="s">
        <v>14211</v>
      </c>
      <c r="AA100" t="s">
        <v>14094</v>
      </c>
      <c r="AB100" t="s">
        <v>14118</v>
      </c>
      <c r="AC100" t="s">
        <v>14141</v>
      </c>
      <c r="AD100" t="s">
        <v>14110</v>
      </c>
      <c r="AE100" t="s">
        <v>14141</v>
      </c>
      <c r="AF100" s="78" t="s">
        <v>14122</v>
      </c>
      <c r="AG100" t="s">
        <v>14123</v>
      </c>
      <c r="AH100" t="s">
        <v>14099</v>
      </c>
      <c r="AI100" t="s">
        <v>14220</v>
      </c>
      <c r="AJ100" t="s">
        <v>14099</v>
      </c>
      <c r="AK100" t="s">
        <v>14087</v>
      </c>
      <c r="AL100" t="s">
        <v>14098</v>
      </c>
      <c r="AM100" t="s">
        <v>14102</v>
      </c>
      <c r="AN100" t="s">
        <v>14102</v>
      </c>
      <c r="AO100" t="s">
        <v>14097</v>
      </c>
      <c r="AP100" t="s">
        <v>14110</v>
      </c>
      <c r="AQ100" t="s">
        <v>14110</v>
      </c>
      <c r="AR100" t="s">
        <v>14103</v>
      </c>
      <c r="AS100" t="s">
        <v>14122</v>
      </c>
      <c r="AT100" t="s">
        <v>14125</v>
      </c>
      <c r="AU100" t="s">
        <v>14100</v>
      </c>
      <c r="AV100" t="s">
        <v>14250</v>
      </c>
      <c r="AW100" t="s">
        <v>14250</v>
      </c>
      <c r="AX100" t="s">
        <v>14250</v>
      </c>
      <c r="AY100" t="s">
        <v>14093</v>
      </c>
      <c r="BA100" t="s">
        <v>14132</v>
      </c>
      <c r="BB100" t="s">
        <v>14225</v>
      </c>
      <c r="BC100" t="s">
        <v>14248</v>
      </c>
      <c r="BE100" t="s">
        <v>14131</v>
      </c>
      <c r="BF100" t="s">
        <v>14106</v>
      </c>
      <c r="BG100" t="s">
        <v>14195</v>
      </c>
      <c r="BH100" t="s">
        <v>14150</v>
      </c>
      <c r="BI100" t="s">
        <v>14211</v>
      </c>
      <c r="BJ100" t="s">
        <v>14211</v>
      </c>
      <c r="BK100" t="s">
        <v>14211</v>
      </c>
      <c r="BL100" t="s">
        <v>14156</v>
      </c>
      <c r="BM100" t="s">
        <v>14156</v>
      </c>
      <c r="BN100" t="s">
        <v>14156</v>
      </c>
      <c r="BO100" t="s">
        <v>14110</v>
      </c>
      <c r="BP100" t="s">
        <v>14110</v>
      </c>
      <c r="BQ100" t="s">
        <v>14110</v>
      </c>
      <c r="BR100" t="s">
        <v>14110</v>
      </c>
      <c r="BS100" t="s">
        <v>14110</v>
      </c>
      <c r="BT100" t="s">
        <v>14110</v>
      </c>
    </row>
    <row r="101" spans="1:72">
      <c r="A101">
        <v>2015</v>
      </c>
      <c r="B101" t="s">
        <v>569</v>
      </c>
      <c r="C101" t="s">
        <v>570</v>
      </c>
      <c r="D101" t="s">
        <v>646</v>
      </c>
      <c r="E101" t="s">
        <v>13732</v>
      </c>
      <c r="F101" s="137">
        <v>0</v>
      </c>
      <c r="G101" t="s">
        <v>14134</v>
      </c>
      <c r="H101" t="s">
        <v>14087</v>
      </c>
      <c r="J101" t="s">
        <v>14085</v>
      </c>
      <c r="K101">
        <v>3</v>
      </c>
      <c r="M101" t="s">
        <v>14085</v>
      </c>
      <c r="N101" t="s">
        <v>14137</v>
      </c>
      <c r="O101" t="s">
        <v>14116</v>
      </c>
      <c r="P101" t="s">
        <v>14113</v>
      </c>
      <c r="Q101" t="s">
        <v>14113</v>
      </c>
      <c r="R101" t="s">
        <v>14113</v>
      </c>
      <c r="S101" t="s">
        <v>14250</v>
      </c>
      <c r="T101" t="s">
        <v>14088</v>
      </c>
      <c r="U101" t="s">
        <v>14089</v>
      </c>
      <c r="V101" t="s">
        <v>14093</v>
      </c>
      <c r="X101" t="s">
        <v>14110</v>
      </c>
      <c r="Y101" t="s">
        <v>14092</v>
      </c>
      <c r="Z101" t="s">
        <v>14143</v>
      </c>
      <c r="AA101" t="s">
        <v>14140</v>
      </c>
      <c r="AB101" t="s">
        <v>14095</v>
      </c>
      <c r="AC101" t="s">
        <v>14141</v>
      </c>
      <c r="AD101" t="s">
        <v>14110</v>
      </c>
      <c r="AE101" t="s">
        <v>14141</v>
      </c>
      <c r="AF101" s="78" t="s">
        <v>14122</v>
      </c>
      <c r="AG101" t="s">
        <v>14161</v>
      </c>
      <c r="AH101" t="s">
        <v>14099</v>
      </c>
      <c r="AI101" t="s">
        <v>14099</v>
      </c>
      <c r="AJ101" t="s">
        <v>14188</v>
      </c>
      <c r="AK101" t="s">
        <v>14110</v>
      </c>
      <c r="AL101" t="s">
        <v>14098</v>
      </c>
      <c r="AM101" t="s">
        <v>14127</v>
      </c>
      <c r="AN101" t="s">
        <v>14127</v>
      </c>
      <c r="AO101" t="s">
        <v>14097</v>
      </c>
      <c r="AP101" t="s">
        <v>14110</v>
      </c>
      <c r="AQ101" t="s">
        <v>14110</v>
      </c>
      <c r="AR101" t="s">
        <v>14103</v>
      </c>
      <c r="AS101" t="s">
        <v>14098</v>
      </c>
      <c r="AT101" t="s">
        <v>14100</v>
      </c>
      <c r="AU101" t="s">
        <v>14100</v>
      </c>
      <c r="AV101" t="s">
        <v>14222</v>
      </c>
      <c r="AW101" t="s">
        <v>14222</v>
      </c>
      <c r="AX101" t="s">
        <v>14250</v>
      </c>
      <c r="AY101" t="s">
        <v>14093</v>
      </c>
      <c r="BA101" t="s">
        <v>14242</v>
      </c>
      <c r="BB101" t="s">
        <v>14248</v>
      </c>
      <c r="BC101" t="s">
        <v>14248</v>
      </c>
      <c r="BE101" t="s">
        <v>14106</v>
      </c>
      <c r="BF101" t="s">
        <v>14195</v>
      </c>
      <c r="BG101" t="s">
        <v>14195</v>
      </c>
      <c r="BH101" t="s">
        <v>14104</v>
      </c>
      <c r="BI101" t="s">
        <v>14150</v>
      </c>
      <c r="BJ101" t="s">
        <v>14193</v>
      </c>
      <c r="BK101" t="s">
        <v>14211</v>
      </c>
      <c r="BL101" t="s">
        <v>14130</v>
      </c>
      <c r="BM101" t="s">
        <v>14156</v>
      </c>
      <c r="BN101" t="s">
        <v>14156</v>
      </c>
      <c r="BO101" t="s">
        <v>14110</v>
      </c>
      <c r="BP101" t="s">
        <v>14110</v>
      </c>
      <c r="BQ101" t="s">
        <v>14110</v>
      </c>
      <c r="BR101" t="s">
        <v>14110</v>
      </c>
      <c r="BS101" t="s">
        <v>14110</v>
      </c>
      <c r="BT101" t="s">
        <v>14110</v>
      </c>
    </row>
    <row r="102" spans="1:72">
      <c r="A102">
        <v>2015</v>
      </c>
      <c r="B102" t="s">
        <v>595</v>
      </c>
      <c r="C102" t="s">
        <v>596</v>
      </c>
      <c r="D102" t="s">
        <v>766</v>
      </c>
      <c r="E102" t="s">
        <v>13733</v>
      </c>
      <c r="F102" s="137">
        <v>0</v>
      </c>
      <c r="G102" t="s">
        <v>14155</v>
      </c>
      <c r="H102" t="s">
        <v>14250</v>
      </c>
      <c r="J102" t="s">
        <v>14085</v>
      </c>
      <c r="K102">
        <v>3</v>
      </c>
      <c r="M102" t="s">
        <v>14085</v>
      </c>
      <c r="N102" t="s">
        <v>14137</v>
      </c>
      <c r="O102" t="s">
        <v>14116</v>
      </c>
      <c r="P102" t="s">
        <v>14113</v>
      </c>
      <c r="Q102" t="s">
        <v>14113</v>
      </c>
      <c r="R102" t="s">
        <v>14113</v>
      </c>
      <c r="S102" t="s">
        <v>14250</v>
      </c>
      <c r="T102" t="s">
        <v>14088</v>
      </c>
      <c r="U102" t="s">
        <v>14136</v>
      </c>
      <c r="V102" t="s">
        <v>14093</v>
      </c>
      <c r="X102" t="s">
        <v>14087</v>
      </c>
      <c r="Y102" t="s">
        <v>14092</v>
      </c>
      <c r="Z102" t="s">
        <v>14211</v>
      </c>
      <c r="AA102" t="s">
        <v>14140</v>
      </c>
      <c r="AB102" t="s">
        <v>14095</v>
      </c>
      <c r="AC102" t="s">
        <v>14141</v>
      </c>
      <c r="AD102" t="s">
        <v>14110</v>
      </c>
      <c r="AE102" t="s">
        <v>14141</v>
      </c>
      <c r="AF102" s="78" t="s">
        <v>14122</v>
      </c>
      <c r="AG102" t="s">
        <v>14093</v>
      </c>
      <c r="AH102" t="s">
        <v>14099</v>
      </c>
      <c r="AI102" t="s">
        <v>14188</v>
      </c>
      <c r="AJ102" t="s">
        <v>14188</v>
      </c>
      <c r="AK102" t="s">
        <v>14110</v>
      </c>
      <c r="AL102" t="s">
        <v>14122</v>
      </c>
      <c r="AM102" t="s">
        <v>14102</v>
      </c>
      <c r="AN102" t="s">
        <v>14165</v>
      </c>
      <c r="AO102" t="s">
        <v>14097</v>
      </c>
      <c r="AP102" t="s">
        <v>14110</v>
      </c>
      <c r="AQ102" t="s">
        <v>14110</v>
      </c>
      <c r="AR102" t="s">
        <v>14128</v>
      </c>
      <c r="AS102" t="s">
        <v>14098</v>
      </c>
      <c r="AT102" t="s">
        <v>14100</v>
      </c>
      <c r="AU102" t="s">
        <v>14100</v>
      </c>
      <c r="AV102" t="s">
        <v>14250</v>
      </c>
      <c r="AW102" t="s">
        <v>14250</v>
      </c>
      <c r="AX102" t="s">
        <v>14250</v>
      </c>
      <c r="AY102" t="s">
        <v>14093</v>
      </c>
      <c r="BA102" t="s">
        <v>14242</v>
      </c>
      <c r="BB102" t="s">
        <v>14248</v>
      </c>
      <c r="BC102" t="s">
        <v>14248</v>
      </c>
      <c r="BE102" t="s">
        <v>14106</v>
      </c>
      <c r="BF102" t="s">
        <v>14195</v>
      </c>
      <c r="BG102" t="s">
        <v>14195</v>
      </c>
      <c r="BH102" t="s">
        <v>14193</v>
      </c>
      <c r="BI102" t="s">
        <v>14211</v>
      </c>
      <c r="BJ102" t="s">
        <v>14211</v>
      </c>
      <c r="BK102" t="s">
        <v>14211</v>
      </c>
      <c r="BL102" t="s">
        <v>14105</v>
      </c>
      <c r="BM102" t="s">
        <v>14156</v>
      </c>
      <c r="BN102" t="s">
        <v>14156</v>
      </c>
      <c r="BO102" t="s">
        <v>14110</v>
      </c>
      <c r="BP102" t="s">
        <v>14110</v>
      </c>
      <c r="BQ102" t="s">
        <v>14110</v>
      </c>
      <c r="BR102" t="s">
        <v>14110</v>
      </c>
      <c r="BS102" t="s">
        <v>14110</v>
      </c>
      <c r="BT102" t="s">
        <v>14110</v>
      </c>
    </row>
    <row r="103" spans="1:72">
      <c r="A103">
        <v>2015</v>
      </c>
      <c r="B103" t="s">
        <v>607</v>
      </c>
      <c r="C103" t="s">
        <v>608</v>
      </c>
      <c r="D103" t="s">
        <v>639</v>
      </c>
      <c r="E103" t="s">
        <v>13734</v>
      </c>
      <c r="F103" s="137">
        <v>0</v>
      </c>
      <c r="G103" t="s">
        <v>14109</v>
      </c>
      <c r="H103" t="s">
        <v>14110</v>
      </c>
      <c r="J103" t="s">
        <v>14085</v>
      </c>
      <c r="K103">
        <v>3</v>
      </c>
      <c r="M103" t="s">
        <v>14085</v>
      </c>
      <c r="N103" t="s">
        <v>14137</v>
      </c>
      <c r="O103" t="s">
        <v>14116</v>
      </c>
      <c r="P103" t="s">
        <v>14090</v>
      </c>
      <c r="Q103" t="s">
        <v>14113</v>
      </c>
      <c r="R103" t="s">
        <v>14090</v>
      </c>
      <c r="S103" t="s">
        <v>14250</v>
      </c>
      <c r="T103" t="s">
        <v>14088</v>
      </c>
      <c r="U103" t="s">
        <v>14156</v>
      </c>
      <c r="V103" t="s">
        <v>14093</v>
      </c>
      <c r="X103" t="s">
        <v>14110</v>
      </c>
      <c r="Y103" t="s">
        <v>14092</v>
      </c>
      <c r="Z103" t="s">
        <v>14211</v>
      </c>
      <c r="AA103" t="s">
        <v>14140</v>
      </c>
      <c r="AB103" t="s">
        <v>14118</v>
      </c>
      <c r="AC103" t="s">
        <v>14141</v>
      </c>
      <c r="AD103" t="s">
        <v>14110</v>
      </c>
      <c r="AE103" t="s">
        <v>14141</v>
      </c>
      <c r="AF103" s="78" t="s">
        <v>14122</v>
      </c>
      <c r="AG103" t="s">
        <v>14093</v>
      </c>
      <c r="AH103" t="s">
        <v>14145</v>
      </c>
      <c r="AI103" t="s">
        <v>14188</v>
      </c>
      <c r="AJ103" t="s">
        <v>14188</v>
      </c>
      <c r="AK103" t="s">
        <v>14110</v>
      </c>
      <c r="AL103" t="s">
        <v>14122</v>
      </c>
      <c r="AM103" t="s">
        <v>14102</v>
      </c>
      <c r="AN103" t="s">
        <v>14165</v>
      </c>
      <c r="AO103" t="s">
        <v>14097</v>
      </c>
      <c r="AP103" t="s">
        <v>14110</v>
      </c>
      <c r="AQ103" t="s">
        <v>14110</v>
      </c>
      <c r="AR103" t="s">
        <v>14128</v>
      </c>
      <c r="AS103" t="s">
        <v>14098</v>
      </c>
      <c r="AT103" t="s">
        <v>14189</v>
      </c>
      <c r="AU103" t="s">
        <v>14189</v>
      </c>
      <c r="AV103" t="s">
        <v>14222</v>
      </c>
      <c r="AW103" t="s">
        <v>14222</v>
      </c>
      <c r="AX103" t="s">
        <v>14110</v>
      </c>
      <c r="AY103" t="s">
        <v>14093</v>
      </c>
      <c r="BA103" t="s">
        <v>14242</v>
      </c>
      <c r="BB103" t="s">
        <v>14248</v>
      </c>
      <c r="BC103" t="s">
        <v>14248</v>
      </c>
      <c r="BE103" t="s">
        <v>14106</v>
      </c>
      <c r="BF103" t="s">
        <v>14195</v>
      </c>
      <c r="BG103" t="s">
        <v>14195</v>
      </c>
      <c r="BH103" t="s">
        <v>14104</v>
      </c>
      <c r="BI103" t="s">
        <v>14193</v>
      </c>
      <c r="BJ103" t="s">
        <v>14211</v>
      </c>
      <c r="BK103" t="s">
        <v>14211</v>
      </c>
      <c r="BL103" t="s">
        <v>14233</v>
      </c>
      <c r="BM103" t="s">
        <v>14156</v>
      </c>
      <c r="BN103" t="s">
        <v>14156</v>
      </c>
      <c r="BO103" t="s">
        <v>14110</v>
      </c>
      <c r="BP103" t="s">
        <v>14110</v>
      </c>
      <c r="BQ103" t="s">
        <v>14110</v>
      </c>
      <c r="BR103" t="s">
        <v>14110</v>
      </c>
      <c r="BS103" t="s">
        <v>14110</v>
      </c>
      <c r="BT103" t="s">
        <v>14110</v>
      </c>
    </row>
    <row r="104" spans="1:72">
      <c r="A104">
        <v>2015</v>
      </c>
      <c r="B104" t="s">
        <v>627</v>
      </c>
      <c r="C104" t="s">
        <v>628</v>
      </c>
      <c r="D104" t="s">
        <v>13937</v>
      </c>
      <c r="E104" t="s">
        <v>13735</v>
      </c>
      <c r="F104" s="137">
        <v>0</v>
      </c>
      <c r="G104" t="s">
        <v>14155</v>
      </c>
      <c r="H104" t="s">
        <v>14250</v>
      </c>
      <c r="J104" t="s">
        <v>14085</v>
      </c>
      <c r="K104">
        <v>4</v>
      </c>
      <c r="M104" t="s">
        <v>14085</v>
      </c>
      <c r="N104" t="s">
        <v>14137</v>
      </c>
      <c r="O104" t="s">
        <v>14116</v>
      </c>
      <c r="P104" t="s">
        <v>14113</v>
      </c>
      <c r="Q104" t="s">
        <v>14113</v>
      </c>
      <c r="R104" t="s">
        <v>14113</v>
      </c>
      <c r="S104" t="s">
        <v>14250</v>
      </c>
      <c r="T104" t="s">
        <v>14088</v>
      </c>
      <c r="U104" t="s">
        <v>14186</v>
      </c>
      <c r="V104" t="s">
        <v>14173</v>
      </c>
      <c r="X104" t="s">
        <v>14110</v>
      </c>
      <c r="Y104" t="s">
        <v>14092</v>
      </c>
      <c r="Z104" t="s">
        <v>14211</v>
      </c>
      <c r="AA104" t="s">
        <v>14140</v>
      </c>
      <c r="AB104" t="s">
        <v>14118</v>
      </c>
      <c r="AC104" t="s">
        <v>14141</v>
      </c>
      <c r="AD104" t="s">
        <v>14110</v>
      </c>
      <c r="AE104" t="s">
        <v>14141</v>
      </c>
      <c r="AF104" s="78" t="s">
        <v>14122</v>
      </c>
      <c r="AG104" t="s">
        <v>14093</v>
      </c>
      <c r="AH104" t="s">
        <v>14099</v>
      </c>
      <c r="AI104" t="s">
        <v>14188</v>
      </c>
      <c r="AJ104" t="s">
        <v>14188</v>
      </c>
      <c r="AK104" t="s">
        <v>14110</v>
      </c>
      <c r="AL104" t="s">
        <v>14122</v>
      </c>
      <c r="AM104" t="s">
        <v>14102</v>
      </c>
      <c r="AN104" t="s">
        <v>14215</v>
      </c>
      <c r="AO104" t="s">
        <v>14097</v>
      </c>
      <c r="AP104" t="s">
        <v>14110</v>
      </c>
      <c r="AQ104" t="s">
        <v>14110</v>
      </c>
      <c r="AR104" t="s">
        <v>14128</v>
      </c>
      <c r="AS104" t="s">
        <v>14098</v>
      </c>
      <c r="AT104" t="s">
        <v>14100</v>
      </c>
      <c r="AU104" t="s">
        <v>14100</v>
      </c>
      <c r="AV104" t="s">
        <v>14250</v>
      </c>
      <c r="AW104" t="s">
        <v>14250</v>
      </c>
      <c r="AX104" t="s">
        <v>14250</v>
      </c>
      <c r="AY104" t="s">
        <v>14093</v>
      </c>
      <c r="BA104" t="s">
        <v>14242</v>
      </c>
      <c r="BB104" t="s">
        <v>14248</v>
      </c>
      <c r="BC104" t="s">
        <v>14248</v>
      </c>
      <c r="BE104" t="s">
        <v>14106</v>
      </c>
      <c r="BF104" t="s">
        <v>14195</v>
      </c>
      <c r="BG104" t="s">
        <v>14195</v>
      </c>
      <c r="BH104" t="s">
        <v>14104</v>
      </c>
      <c r="BI104" t="s">
        <v>14193</v>
      </c>
      <c r="BJ104" t="s">
        <v>14211</v>
      </c>
      <c r="BK104" t="s">
        <v>14211</v>
      </c>
      <c r="BL104" t="s">
        <v>14105</v>
      </c>
      <c r="BM104" t="s">
        <v>14151</v>
      </c>
      <c r="BN104" t="s">
        <v>14156</v>
      </c>
      <c r="BO104" t="s">
        <v>14110</v>
      </c>
      <c r="BP104" t="s">
        <v>14110</v>
      </c>
      <c r="BQ104" t="s">
        <v>14110</v>
      </c>
      <c r="BR104" t="s">
        <v>14110</v>
      </c>
      <c r="BS104" t="s">
        <v>14110</v>
      </c>
      <c r="BT104" t="s">
        <v>14110</v>
      </c>
    </row>
    <row r="105" spans="1:72">
      <c r="G105" t="s">
        <v>14155</v>
      </c>
      <c r="H105" t="s">
        <v>14250</v>
      </c>
      <c r="J105" t="s">
        <v>14108</v>
      </c>
      <c r="K105">
        <v>4</v>
      </c>
      <c r="M105" t="s">
        <v>14085</v>
      </c>
      <c r="N105" t="s">
        <v>14137</v>
      </c>
      <c r="O105" t="s">
        <v>14116</v>
      </c>
      <c r="P105" t="s">
        <v>14113</v>
      </c>
      <c r="Q105" t="s">
        <v>14113</v>
      </c>
      <c r="R105" t="s">
        <v>14113</v>
      </c>
      <c r="S105" t="s">
        <v>14250</v>
      </c>
      <c r="T105" t="s">
        <v>14088</v>
      </c>
      <c r="U105" t="s">
        <v>14186</v>
      </c>
      <c r="V105" t="s">
        <v>14117</v>
      </c>
      <c r="X105" t="s">
        <v>14110</v>
      </c>
      <c r="Y105" t="s">
        <v>14092</v>
      </c>
      <c r="Z105" t="s">
        <v>14211</v>
      </c>
      <c r="AA105" t="s">
        <v>14140</v>
      </c>
      <c r="AB105" t="s">
        <v>14118</v>
      </c>
      <c r="AC105" t="s">
        <v>14141</v>
      </c>
      <c r="AD105" t="s">
        <v>14110</v>
      </c>
      <c r="AE105" t="s">
        <v>14141</v>
      </c>
      <c r="AF105" s="78" t="s">
        <v>14098</v>
      </c>
      <c r="AG105" t="s">
        <v>14123</v>
      </c>
      <c r="AH105" t="s">
        <v>14099</v>
      </c>
      <c r="AI105" t="s">
        <v>14099</v>
      </c>
      <c r="AJ105" t="s">
        <v>14188</v>
      </c>
      <c r="AK105" t="s">
        <v>14110</v>
      </c>
      <c r="AL105" t="s">
        <v>14122</v>
      </c>
      <c r="AM105" t="s">
        <v>14102</v>
      </c>
      <c r="AN105" t="s">
        <v>14215</v>
      </c>
      <c r="AO105" t="s">
        <v>14097</v>
      </c>
      <c r="AP105" t="s">
        <v>14087</v>
      </c>
      <c r="AQ105" t="s">
        <v>14110</v>
      </c>
      <c r="AR105" t="s">
        <v>14103</v>
      </c>
      <c r="AS105" t="s">
        <v>14098</v>
      </c>
      <c r="AT105" t="s">
        <v>14100</v>
      </c>
      <c r="AU105" t="s">
        <v>14100</v>
      </c>
      <c r="AV105" t="s">
        <v>14250</v>
      </c>
      <c r="AW105" t="s">
        <v>14250</v>
      </c>
      <c r="AX105" t="s">
        <v>14250</v>
      </c>
      <c r="AY105" t="s">
        <v>14093</v>
      </c>
      <c r="BA105" t="s">
        <v>14242</v>
      </c>
      <c r="BB105" t="s">
        <v>14248</v>
      </c>
      <c r="BC105" t="s">
        <v>14248</v>
      </c>
      <c r="BE105" t="s">
        <v>14106</v>
      </c>
      <c r="BF105" t="s">
        <v>14195</v>
      </c>
      <c r="BG105" t="s">
        <v>14195</v>
      </c>
      <c r="BH105" t="s">
        <v>14104</v>
      </c>
      <c r="BI105" t="s">
        <v>14193</v>
      </c>
      <c r="BJ105" t="s">
        <v>14211</v>
      </c>
      <c r="BK105" t="s">
        <v>14211</v>
      </c>
      <c r="BL105" t="s">
        <v>14105</v>
      </c>
      <c r="BM105" t="s">
        <v>14151</v>
      </c>
      <c r="BN105" t="s">
        <v>14156</v>
      </c>
      <c r="BO105" t="s">
        <v>14110</v>
      </c>
      <c r="BP105" t="s">
        <v>14110</v>
      </c>
      <c r="BQ105" t="s">
        <v>14110</v>
      </c>
      <c r="BR105" t="s">
        <v>14110</v>
      </c>
      <c r="BS105" t="s">
        <v>14110</v>
      </c>
      <c r="BT105" t="s">
        <v>14110</v>
      </c>
    </row>
    <row r="106" spans="1:72">
      <c r="G106" t="s">
        <v>14155</v>
      </c>
      <c r="H106" t="s">
        <v>14250</v>
      </c>
      <c r="J106" t="s">
        <v>14133</v>
      </c>
      <c r="K106">
        <v>4</v>
      </c>
      <c r="M106" t="s">
        <v>14085</v>
      </c>
      <c r="N106" t="s">
        <v>14137</v>
      </c>
      <c r="O106" t="s">
        <v>14116</v>
      </c>
      <c r="P106" t="s">
        <v>14113</v>
      </c>
      <c r="Q106" t="s">
        <v>14113</v>
      </c>
      <c r="R106" t="s">
        <v>14113</v>
      </c>
      <c r="S106" t="s">
        <v>14250</v>
      </c>
      <c r="T106" t="s">
        <v>14088</v>
      </c>
      <c r="U106" t="s">
        <v>14186</v>
      </c>
      <c r="V106" t="s">
        <v>14093</v>
      </c>
      <c r="X106" t="s">
        <v>14110</v>
      </c>
      <c r="Y106" t="s">
        <v>14092</v>
      </c>
      <c r="Z106" t="s">
        <v>14211</v>
      </c>
      <c r="AA106" t="s">
        <v>14140</v>
      </c>
      <c r="AB106" t="s">
        <v>14118</v>
      </c>
      <c r="AC106" t="s">
        <v>14141</v>
      </c>
      <c r="AD106" t="s">
        <v>14110</v>
      </c>
      <c r="AE106" t="s">
        <v>14141</v>
      </c>
      <c r="AF106" s="78" t="s">
        <v>14098</v>
      </c>
      <c r="AG106" t="s">
        <v>14123</v>
      </c>
      <c r="AH106" t="s">
        <v>14099</v>
      </c>
      <c r="AI106" t="s">
        <v>14099</v>
      </c>
      <c r="AJ106" t="s">
        <v>14188</v>
      </c>
      <c r="AK106" t="s">
        <v>14110</v>
      </c>
      <c r="AL106" t="s">
        <v>14122</v>
      </c>
      <c r="AM106" t="s">
        <v>14102</v>
      </c>
      <c r="AN106" t="s">
        <v>14215</v>
      </c>
      <c r="AO106" t="s">
        <v>14097</v>
      </c>
      <c r="AP106" t="s">
        <v>14087</v>
      </c>
      <c r="AQ106" t="s">
        <v>14110</v>
      </c>
      <c r="AR106" t="s">
        <v>14215</v>
      </c>
      <c r="AS106" t="s">
        <v>14098</v>
      </c>
      <c r="AT106" t="s">
        <v>14100</v>
      </c>
      <c r="AU106" t="s">
        <v>14100</v>
      </c>
      <c r="AV106" t="s">
        <v>14250</v>
      </c>
      <c r="AW106" t="s">
        <v>14250</v>
      </c>
      <c r="AX106" t="s">
        <v>14250</v>
      </c>
      <c r="AY106" t="s">
        <v>14093</v>
      </c>
      <c r="BA106" t="s">
        <v>14242</v>
      </c>
      <c r="BB106" t="s">
        <v>14248</v>
      </c>
      <c r="BC106" t="s">
        <v>14248</v>
      </c>
      <c r="BE106" t="s">
        <v>14106</v>
      </c>
      <c r="BF106" t="s">
        <v>14195</v>
      </c>
      <c r="BG106" t="s">
        <v>14195</v>
      </c>
      <c r="BH106" t="s">
        <v>14104</v>
      </c>
      <c r="BI106" t="s">
        <v>14193</v>
      </c>
      <c r="BJ106" t="s">
        <v>14211</v>
      </c>
      <c r="BK106" t="s">
        <v>14211</v>
      </c>
      <c r="BL106" t="s">
        <v>14105</v>
      </c>
      <c r="BM106" t="s">
        <v>14151</v>
      </c>
      <c r="BN106" t="s">
        <v>14156</v>
      </c>
      <c r="BO106" t="s">
        <v>14110</v>
      </c>
      <c r="BP106" t="s">
        <v>14110</v>
      </c>
      <c r="BQ106" t="s">
        <v>14110</v>
      </c>
      <c r="BR106" t="s">
        <v>14110</v>
      </c>
      <c r="BS106" t="s">
        <v>14110</v>
      </c>
      <c r="BT106" t="s">
        <v>14110</v>
      </c>
    </row>
    <row r="107" spans="1:72">
      <c r="A107">
        <v>2015</v>
      </c>
      <c r="B107" t="s">
        <v>1111</v>
      </c>
      <c r="C107" t="s">
        <v>1112</v>
      </c>
      <c r="D107" t="s">
        <v>13937</v>
      </c>
      <c r="E107" t="s">
        <v>13740</v>
      </c>
      <c r="F107" s="137">
        <v>0</v>
      </c>
      <c r="G107" t="s">
        <v>14236</v>
      </c>
      <c r="H107" t="s">
        <v>14250</v>
      </c>
      <c r="J107" t="s">
        <v>14085</v>
      </c>
      <c r="K107">
        <v>5</v>
      </c>
      <c r="M107" t="s">
        <v>14108</v>
      </c>
      <c r="N107" t="s">
        <v>14137</v>
      </c>
      <c r="O107" t="s">
        <v>14116</v>
      </c>
      <c r="P107" t="s">
        <v>14113</v>
      </c>
      <c r="Q107" t="s">
        <v>14113</v>
      </c>
      <c r="R107" t="s">
        <v>14090</v>
      </c>
      <c r="S107" t="s">
        <v>14250</v>
      </c>
      <c r="T107" t="s">
        <v>14111</v>
      </c>
      <c r="U107" t="s">
        <v>14156</v>
      </c>
      <c r="V107" t="s">
        <v>14093</v>
      </c>
      <c r="X107" t="s">
        <v>14110</v>
      </c>
      <c r="Y107" t="s">
        <v>14092</v>
      </c>
      <c r="Z107" t="s">
        <v>14211</v>
      </c>
      <c r="AA107" t="s">
        <v>14140</v>
      </c>
      <c r="AB107" t="s">
        <v>14118</v>
      </c>
      <c r="AC107" t="s">
        <v>14141</v>
      </c>
      <c r="AD107" t="s">
        <v>14110</v>
      </c>
      <c r="AE107" t="s">
        <v>14141</v>
      </c>
      <c r="AF107" s="78" t="s">
        <v>14098</v>
      </c>
      <c r="AG107" t="s">
        <v>14123</v>
      </c>
      <c r="AH107" t="s">
        <v>14099</v>
      </c>
      <c r="AI107" t="s">
        <v>14099</v>
      </c>
      <c r="AJ107" t="s">
        <v>14188</v>
      </c>
      <c r="AK107" t="s">
        <v>14087</v>
      </c>
      <c r="AL107" t="s">
        <v>14098</v>
      </c>
      <c r="AM107" t="s">
        <v>14102</v>
      </c>
      <c r="AN107" t="s">
        <v>14102</v>
      </c>
      <c r="AO107" t="s">
        <v>14097</v>
      </c>
      <c r="AP107" t="s">
        <v>14087</v>
      </c>
      <c r="AQ107" t="s">
        <v>14110</v>
      </c>
      <c r="AR107" t="s">
        <v>14103</v>
      </c>
      <c r="AS107" t="s">
        <v>14098</v>
      </c>
      <c r="AT107" t="s">
        <v>14238</v>
      </c>
      <c r="AU107" t="s">
        <v>14238</v>
      </c>
      <c r="AV107" t="s">
        <v>14250</v>
      </c>
      <c r="AW107" t="s">
        <v>14250</v>
      </c>
      <c r="AX107" t="s">
        <v>14250</v>
      </c>
      <c r="AY107" t="s">
        <v>14093</v>
      </c>
      <c r="BA107" t="s">
        <v>14107</v>
      </c>
      <c r="BB107" t="s">
        <v>14248</v>
      </c>
      <c r="BC107" t="s">
        <v>14248</v>
      </c>
      <c r="BE107" t="s">
        <v>14131</v>
      </c>
      <c r="BF107" t="s">
        <v>14106</v>
      </c>
      <c r="BG107" t="s">
        <v>14195</v>
      </c>
      <c r="BH107" t="s">
        <v>14104</v>
      </c>
      <c r="BI107" t="s">
        <v>14193</v>
      </c>
      <c r="BJ107" t="s">
        <v>14211</v>
      </c>
      <c r="BK107" t="s">
        <v>14211</v>
      </c>
      <c r="BL107" t="s">
        <v>14151</v>
      </c>
      <c r="BM107" t="s">
        <v>14156</v>
      </c>
      <c r="BN107" t="s">
        <v>14156</v>
      </c>
      <c r="BO107" t="s">
        <v>14110</v>
      </c>
      <c r="BP107" t="s">
        <v>14110</v>
      </c>
      <c r="BQ107" t="s">
        <v>14110</v>
      </c>
      <c r="BR107" t="s">
        <v>14110</v>
      </c>
      <c r="BS107" t="s">
        <v>14110</v>
      </c>
      <c r="BT107" t="s">
        <v>14110</v>
      </c>
    </row>
    <row r="108" spans="1:72">
      <c r="A108">
        <v>2015</v>
      </c>
      <c r="B108" t="s">
        <v>1252</v>
      </c>
      <c r="C108" t="s">
        <v>1253</v>
      </c>
      <c r="D108" t="s">
        <v>689</v>
      </c>
      <c r="E108" t="s">
        <v>13742</v>
      </c>
      <c r="F108" s="137">
        <v>0</v>
      </c>
      <c r="G108" t="s">
        <v>14171</v>
      </c>
      <c r="H108" t="s">
        <v>14250</v>
      </c>
      <c r="J108" t="s">
        <v>14085</v>
      </c>
      <c r="K108">
        <v>5</v>
      </c>
      <c r="M108" t="s">
        <v>14108</v>
      </c>
      <c r="N108" t="s">
        <v>14137</v>
      </c>
      <c r="O108" t="s">
        <v>14116</v>
      </c>
      <c r="P108" t="s">
        <v>14113</v>
      </c>
      <c r="Q108" t="s">
        <v>14113</v>
      </c>
      <c r="R108" t="s">
        <v>14090</v>
      </c>
      <c r="S108" t="s">
        <v>14250</v>
      </c>
      <c r="T108" t="s">
        <v>14111</v>
      </c>
      <c r="U108" t="s">
        <v>14156</v>
      </c>
      <c r="V108" t="s">
        <v>14093</v>
      </c>
      <c r="X108" t="s">
        <v>14110</v>
      </c>
      <c r="Y108" t="s">
        <v>14092</v>
      </c>
      <c r="Z108" t="s">
        <v>14120</v>
      </c>
      <c r="AA108" t="s">
        <v>14094</v>
      </c>
      <c r="AB108" t="s">
        <v>14095</v>
      </c>
      <c r="AC108" t="s">
        <v>14141</v>
      </c>
      <c r="AD108" t="s">
        <v>14110</v>
      </c>
      <c r="AE108" t="s">
        <v>14141</v>
      </c>
      <c r="AF108" s="78" t="s">
        <v>14122</v>
      </c>
      <c r="AG108" t="s">
        <v>14123</v>
      </c>
      <c r="AH108" t="s">
        <v>14099</v>
      </c>
      <c r="AI108" t="s">
        <v>14220</v>
      </c>
      <c r="AJ108" t="s">
        <v>14099</v>
      </c>
      <c r="AK108" t="s">
        <v>14087</v>
      </c>
      <c r="AL108" t="s">
        <v>14122</v>
      </c>
      <c r="AM108" t="s">
        <v>14102</v>
      </c>
      <c r="AN108" t="s">
        <v>14102</v>
      </c>
      <c r="AO108" t="s">
        <v>14097</v>
      </c>
      <c r="AP108" t="s">
        <v>14087</v>
      </c>
      <c r="AQ108" t="s">
        <v>14110</v>
      </c>
      <c r="AR108" t="s">
        <v>14215</v>
      </c>
      <c r="AS108" t="s">
        <v>14098</v>
      </c>
      <c r="AT108" t="s">
        <v>14100</v>
      </c>
      <c r="AU108" t="s">
        <v>14100</v>
      </c>
      <c r="AV108" t="s">
        <v>14250</v>
      </c>
      <c r="AW108" t="s">
        <v>14250</v>
      </c>
      <c r="AX108" t="s">
        <v>14250</v>
      </c>
      <c r="AY108" t="s">
        <v>14119</v>
      </c>
      <c r="BA108" t="s">
        <v>14153</v>
      </c>
      <c r="BB108" t="s">
        <v>14248</v>
      </c>
      <c r="BC108" t="s">
        <v>14248</v>
      </c>
      <c r="BE108" t="s">
        <v>14106</v>
      </c>
      <c r="BF108" t="s">
        <v>14195</v>
      </c>
      <c r="BG108" t="s">
        <v>14195</v>
      </c>
      <c r="BH108" t="s">
        <v>14104</v>
      </c>
      <c r="BI108" t="s">
        <v>14211</v>
      </c>
      <c r="BJ108" t="s">
        <v>14211</v>
      </c>
      <c r="BK108" t="s">
        <v>14211</v>
      </c>
      <c r="BL108" t="s">
        <v>14156</v>
      </c>
      <c r="BM108" t="s">
        <v>14156</v>
      </c>
      <c r="BN108" t="s">
        <v>14156</v>
      </c>
      <c r="BO108" t="s">
        <v>14110</v>
      </c>
      <c r="BP108" t="s">
        <v>14110</v>
      </c>
      <c r="BQ108" t="s">
        <v>14110</v>
      </c>
      <c r="BR108" t="s">
        <v>14110</v>
      </c>
      <c r="BS108" t="s">
        <v>14110</v>
      </c>
      <c r="BT108" t="s">
        <v>14110</v>
      </c>
    </row>
    <row r="109" spans="1:72">
      <c r="A109">
        <v>2016</v>
      </c>
      <c r="B109" t="s">
        <v>164</v>
      </c>
      <c r="C109" t="s">
        <v>165</v>
      </c>
      <c r="D109" t="s">
        <v>639</v>
      </c>
      <c r="E109" t="s">
        <v>13747</v>
      </c>
      <c r="F109" s="137">
        <v>0</v>
      </c>
      <c r="G109" t="s">
        <v>14171</v>
      </c>
      <c r="H109" t="s">
        <v>14250</v>
      </c>
      <c r="J109" t="s">
        <v>14085</v>
      </c>
      <c r="K109">
        <v>5</v>
      </c>
      <c r="L109">
        <v>6</v>
      </c>
      <c r="M109" t="s">
        <v>14154</v>
      </c>
      <c r="N109" t="s">
        <v>14137</v>
      </c>
      <c r="O109" t="s">
        <v>14116</v>
      </c>
      <c r="P109" t="s">
        <v>14090</v>
      </c>
      <c r="Q109" t="s">
        <v>14090</v>
      </c>
      <c r="R109" t="s">
        <v>14090</v>
      </c>
      <c r="S109" t="s">
        <v>14250</v>
      </c>
      <c r="T109" t="s">
        <v>14111</v>
      </c>
      <c r="U109" t="s">
        <v>14156</v>
      </c>
      <c r="V109" t="s">
        <v>14093</v>
      </c>
      <c r="X109" t="s">
        <v>14110</v>
      </c>
      <c r="Y109" t="s">
        <v>14092</v>
      </c>
      <c r="Z109" t="s">
        <v>14211</v>
      </c>
      <c r="AA109" t="s">
        <v>14094</v>
      </c>
      <c r="AB109" t="s">
        <v>14118</v>
      </c>
      <c r="AC109" t="s">
        <v>14095</v>
      </c>
      <c r="AD109" t="s">
        <v>14110</v>
      </c>
      <c r="AE109" t="s">
        <v>14141</v>
      </c>
      <c r="AF109" s="78" t="s">
        <v>14122</v>
      </c>
      <c r="AG109" t="s">
        <v>14123</v>
      </c>
      <c r="AH109" t="s">
        <v>14099</v>
      </c>
      <c r="AI109" t="s">
        <v>14220</v>
      </c>
      <c r="AJ109" t="s">
        <v>14099</v>
      </c>
      <c r="AK109" t="s">
        <v>14087</v>
      </c>
      <c r="AL109" t="s">
        <v>14238</v>
      </c>
      <c r="AM109" t="s">
        <v>14215</v>
      </c>
      <c r="AN109" t="s">
        <v>14215</v>
      </c>
      <c r="AO109" t="s">
        <v>14097</v>
      </c>
      <c r="AP109" t="s">
        <v>14110</v>
      </c>
      <c r="AQ109" t="s">
        <v>14110</v>
      </c>
      <c r="AR109" t="s">
        <v>14215</v>
      </c>
      <c r="AS109" t="s">
        <v>14098</v>
      </c>
      <c r="AT109" t="s">
        <v>14100</v>
      </c>
      <c r="AU109" t="s">
        <v>14100</v>
      </c>
      <c r="AV109" t="s">
        <v>14250</v>
      </c>
      <c r="AW109" t="s">
        <v>14250</v>
      </c>
      <c r="AX109" t="s">
        <v>14250</v>
      </c>
      <c r="AY109" t="s">
        <v>14093</v>
      </c>
      <c r="BA109" t="s">
        <v>14132</v>
      </c>
      <c r="BB109" t="s">
        <v>14248</v>
      </c>
      <c r="BC109" t="s">
        <v>14248</v>
      </c>
      <c r="BE109" t="s">
        <v>14131</v>
      </c>
      <c r="BF109" t="s">
        <v>14195</v>
      </c>
      <c r="BG109" t="s">
        <v>14195</v>
      </c>
      <c r="BH109" t="s">
        <v>14104</v>
      </c>
      <c r="BI109" t="s">
        <v>14193</v>
      </c>
      <c r="BJ109" t="s">
        <v>14211</v>
      </c>
      <c r="BK109" t="s">
        <v>14211</v>
      </c>
      <c r="BL109" t="s">
        <v>14105</v>
      </c>
      <c r="BM109" t="s">
        <v>14156</v>
      </c>
      <c r="BN109" t="s">
        <v>14156</v>
      </c>
      <c r="BO109" t="s">
        <v>14110</v>
      </c>
      <c r="BP109" t="s">
        <v>14087</v>
      </c>
      <c r="BQ109" t="s">
        <v>14110</v>
      </c>
      <c r="BR109" t="s">
        <v>14110</v>
      </c>
      <c r="BS109" t="s">
        <v>14110</v>
      </c>
      <c r="BT109" t="s">
        <v>14110</v>
      </c>
    </row>
    <row r="110" spans="1:72">
      <c r="A110">
        <v>2016</v>
      </c>
      <c r="B110" t="s">
        <v>234</v>
      </c>
      <c r="C110" t="s">
        <v>14348</v>
      </c>
      <c r="D110" t="s">
        <v>712</v>
      </c>
      <c r="E110" t="s">
        <v>14349</v>
      </c>
      <c r="F110" s="137">
        <v>0</v>
      </c>
      <c r="G110" t="s">
        <v>14171</v>
      </c>
      <c r="H110" t="s">
        <v>14250</v>
      </c>
      <c r="J110" t="s">
        <v>14085</v>
      </c>
      <c r="K110">
        <v>16</v>
      </c>
      <c r="M110" t="s">
        <v>14085</v>
      </c>
      <c r="N110" t="s">
        <v>14137</v>
      </c>
      <c r="O110" t="s">
        <v>14091</v>
      </c>
      <c r="P110" t="s">
        <v>14090</v>
      </c>
      <c r="Q110" t="s">
        <v>14090</v>
      </c>
      <c r="R110" t="s">
        <v>14090</v>
      </c>
      <c r="S110" t="s">
        <v>14250</v>
      </c>
      <c r="T110" t="s">
        <v>14088</v>
      </c>
      <c r="U110" t="s">
        <v>14112</v>
      </c>
      <c r="V110" t="s">
        <v>14093</v>
      </c>
      <c r="X110" t="s">
        <v>14087</v>
      </c>
      <c r="Y110" t="s">
        <v>14138</v>
      </c>
      <c r="Z110" t="s">
        <v>14187</v>
      </c>
      <c r="AA110" t="s">
        <v>14140</v>
      </c>
      <c r="AB110" t="s">
        <v>14141</v>
      </c>
      <c r="AC110" t="s">
        <v>14141</v>
      </c>
      <c r="AD110" t="s">
        <v>14110</v>
      </c>
      <c r="AE110" t="s">
        <v>14118</v>
      </c>
      <c r="AF110" s="78" t="s">
        <v>14122</v>
      </c>
      <c r="AG110" t="s">
        <v>14093</v>
      </c>
      <c r="AH110" t="s">
        <v>14099</v>
      </c>
      <c r="AI110" t="s">
        <v>14188</v>
      </c>
      <c r="AJ110" t="s">
        <v>14188</v>
      </c>
      <c r="AK110" t="s">
        <v>14110</v>
      </c>
      <c r="AL110" t="s">
        <v>14122</v>
      </c>
      <c r="AM110" t="s">
        <v>14102</v>
      </c>
      <c r="AN110" t="s">
        <v>14191</v>
      </c>
      <c r="AO110" t="s">
        <v>14097</v>
      </c>
      <c r="AP110" t="s">
        <v>14110</v>
      </c>
      <c r="AQ110" t="s">
        <v>14110</v>
      </c>
      <c r="AR110" t="s">
        <v>14149</v>
      </c>
      <c r="AS110" t="s">
        <v>14122</v>
      </c>
      <c r="AT110" t="s">
        <v>14100</v>
      </c>
      <c r="AU110" t="s">
        <v>14100</v>
      </c>
      <c r="AV110" t="s">
        <v>14250</v>
      </c>
      <c r="AW110" t="s">
        <v>14250</v>
      </c>
      <c r="AX110" t="s">
        <v>14250</v>
      </c>
      <c r="AY110" t="s">
        <v>14093</v>
      </c>
      <c r="BA110" t="s">
        <v>14183</v>
      </c>
      <c r="BB110" t="s">
        <v>14107</v>
      </c>
      <c r="BC110" t="s">
        <v>14248</v>
      </c>
      <c r="BE110" t="s">
        <v>14131</v>
      </c>
      <c r="BF110" t="s">
        <v>14195</v>
      </c>
      <c r="BG110" t="s">
        <v>14195</v>
      </c>
      <c r="BH110" t="s">
        <v>14104</v>
      </c>
      <c r="BI110" t="s">
        <v>14211</v>
      </c>
      <c r="BJ110" t="s">
        <v>14211</v>
      </c>
      <c r="BK110" t="s">
        <v>14211</v>
      </c>
      <c r="BL110" t="s">
        <v>14156</v>
      </c>
      <c r="BM110" t="s">
        <v>14156</v>
      </c>
      <c r="BN110" t="s">
        <v>14156</v>
      </c>
      <c r="BO110" t="s">
        <v>14110</v>
      </c>
      <c r="BP110" t="s">
        <v>14110</v>
      </c>
      <c r="BQ110" t="s">
        <v>14110</v>
      </c>
      <c r="BR110" t="s">
        <v>14110</v>
      </c>
      <c r="BS110" t="s">
        <v>14110</v>
      </c>
      <c r="BT110" t="s">
        <v>14110</v>
      </c>
    </row>
    <row r="111" spans="1:72">
      <c r="G111" t="s">
        <v>14171</v>
      </c>
      <c r="H111" t="s">
        <v>14250</v>
      </c>
      <c r="J111" t="s">
        <v>14108</v>
      </c>
      <c r="K111">
        <v>12</v>
      </c>
      <c r="M111" t="s">
        <v>14108</v>
      </c>
      <c r="N111" t="s">
        <v>14137</v>
      </c>
      <c r="O111" t="s">
        <v>14091</v>
      </c>
      <c r="P111" t="s">
        <v>14090</v>
      </c>
      <c r="Q111" t="s">
        <v>14090</v>
      </c>
      <c r="R111" t="s">
        <v>14090</v>
      </c>
      <c r="S111" t="s">
        <v>14250</v>
      </c>
      <c r="T111" t="s">
        <v>14135</v>
      </c>
      <c r="U111" t="s">
        <v>14112</v>
      </c>
      <c r="V111" t="s">
        <v>14093</v>
      </c>
      <c r="X111" t="s">
        <v>14087</v>
      </c>
      <c r="Y111" t="s">
        <v>14138</v>
      </c>
      <c r="Z111" t="s">
        <v>14187</v>
      </c>
      <c r="AA111" t="s">
        <v>14140</v>
      </c>
      <c r="AB111" t="s">
        <v>14141</v>
      </c>
      <c r="AC111" t="s">
        <v>14141</v>
      </c>
      <c r="AD111" t="s">
        <v>14110</v>
      </c>
      <c r="AE111" t="s">
        <v>14118</v>
      </c>
      <c r="AF111" s="78" t="s">
        <v>14122</v>
      </c>
      <c r="AG111" t="s">
        <v>14093</v>
      </c>
      <c r="AH111" t="s">
        <v>14099</v>
      </c>
      <c r="AI111" t="s">
        <v>14188</v>
      </c>
      <c r="AJ111" t="s">
        <v>14188</v>
      </c>
      <c r="AK111" t="s">
        <v>14110</v>
      </c>
      <c r="AL111" t="s">
        <v>14122</v>
      </c>
      <c r="AM111" t="s">
        <v>14102</v>
      </c>
      <c r="AN111" t="s">
        <v>14191</v>
      </c>
      <c r="AO111" t="s">
        <v>14097</v>
      </c>
      <c r="AP111" t="s">
        <v>14110</v>
      </c>
      <c r="AQ111" t="s">
        <v>14110</v>
      </c>
      <c r="AR111" t="s">
        <v>14149</v>
      </c>
      <c r="AS111" t="s">
        <v>14122</v>
      </c>
      <c r="AT111" t="s">
        <v>14100</v>
      </c>
      <c r="AU111" t="s">
        <v>14100</v>
      </c>
      <c r="AV111" t="s">
        <v>14250</v>
      </c>
      <c r="AW111" t="s">
        <v>14250</v>
      </c>
      <c r="AX111" t="s">
        <v>14250</v>
      </c>
      <c r="AY111" t="s">
        <v>14093</v>
      </c>
      <c r="BA111" t="s">
        <v>14183</v>
      </c>
      <c r="BB111" t="s">
        <v>14107</v>
      </c>
      <c r="BC111" t="s">
        <v>14248</v>
      </c>
      <c r="BE111" t="s">
        <v>14131</v>
      </c>
      <c r="BF111" t="s">
        <v>14195</v>
      </c>
      <c r="BG111" t="s">
        <v>14195</v>
      </c>
      <c r="BH111" t="s">
        <v>14104</v>
      </c>
      <c r="BI111" t="s">
        <v>14211</v>
      </c>
      <c r="BJ111" t="s">
        <v>14211</v>
      </c>
      <c r="BK111" t="s">
        <v>14211</v>
      </c>
      <c r="BL111" t="s">
        <v>14156</v>
      </c>
      <c r="BM111" t="s">
        <v>14156</v>
      </c>
      <c r="BN111" t="s">
        <v>14156</v>
      </c>
      <c r="BO111" t="s">
        <v>14110</v>
      </c>
      <c r="BP111" t="s">
        <v>14110</v>
      </c>
      <c r="BQ111" t="s">
        <v>14110</v>
      </c>
      <c r="BR111" t="s">
        <v>14110</v>
      </c>
      <c r="BS111" t="s">
        <v>14110</v>
      </c>
      <c r="BT111" t="s">
        <v>14110</v>
      </c>
    </row>
    <row r="112" spans="1:72">
      <c r="G112" t="s">
        <v>14171</v>
      </c>
      <c r="H112" t="s">
        <v>14250</v>
      </c>
      <c r="J112" t="s">
        <v>14133</v>
      </c>
      <c r="K112">
        <v>16</v>
      </c>
      <c r="M112" t="s">
        <v>14108</v>
      </c>
      <c r="N112" t="s">
        <v>14137</v>
      </c>
      <c r="O112" t="s">
        <v>14091</v>
      </c>
      <c r="P112" t="s">
        <v>14090</v>
      </c>
      <c r="Q112" t="s">
        <v>14090</v>
      </c>
      <c r="R112" t="s">
        <v>14090</v>
      </c>
      <c r="S112" t="s">
        <v>14250</v>
      </c>
      <c r="T112" t="s">
        <v>14135</v>
      </c>
      <c r="U112" t="s">
        <v>14112</v>
      </c>
      <c r="V112" t="s">
        <v>14093</v>
      </c>
      <c r="X112" t="s">
        <v>14087</v>
      </c>
      <c r="Y112" t="s">
        <v>14138</v>
      </c>
      <c r="Z112" t="s">
        <v>14187</v>
      </c>
      <c r="AA112" t="s">
        <v>14140</v>
      </c>
      <c r="AB112" t="s">
        <v>14141</v>
      </c>
      <c r="AC112" t="s">
        <v>14141</v>
      </c>
      <c r="AD112" t="s">
        <v>14110</v>
      </c>
      <c r="AE112" t="s">
        <v>14118</v>
      </c>
      <c r="AF112" s="78" t="s">
        <v>14122</v>
      </c>
      <c r="AG112" t="s">
        <v>14093</v>
      </c>
      <c r="AH112" t="s">
        <v>14099</v>
      </c>
      <c r="AI112" t="s">
        <v>14188</v>
      </c>
      <c r="AJ112" t="s">
        <v>14188</v>
      </c>
      <c r="AK112" t="s">
        <v>14110</v>
      </c>
      <c r="AL112" t="s">
        <v>14122</v>
      </c>
      <c r="AM112" t="s">
        <v>14102</v>
      </c>
      <c r="AN112" t="s">
        <v>14191</v>
      </c>
      <c r="AO112" t="s">
        <v>14097</v>
      </c>
      <c r="AP112" t="s">
        <v>14110</v>
      </c>
      <c r="AQ112" t="s">
        <v>14110</v>
      </c>
      <c r="AR112" t="s">
        <v>14149</v>
      </c>
      <c r="AS112" t="s">
        <v>14122</v>
      </c>
      <c r="AT112" t="s">
        <v>14100</v>
      </c>
      <c r="AU112" t="s">
        <v>14100</v>
      </c>
      <c r="AV112" t="s">
        <v>14250</v>
      </c>
      <c r="AW112" t="s">
        <v>14250</v>
      </c>
      <c r="AX112" t="s">
        <v>14250</v>
      </c>
      <c r="AY112" t="s">
        <v>14093</v>
      </c>
      <c r="BA112" t="s">
        <v>14183</v>
      </c>
      <c r="BB112" t="s">
        <v>14107</v>
      </c>
      <c r="BC112" t="s">
        <v>14248</v>
      </c>
      <c r="BE112" t="s">
        <v>14131</v>
      </c>
      <c r="BF112" t="s">
        <v>14195</v>
      </c>
      <c r="BG112" t="s">
        <v>14195</v>
      </c>
      <c r="BH112" t="s">
        <v>14104</v>
      </c>
      <c r="BI112" t="s">
        <v>14211</v>
      </c>
      <c r="BJ112" t="s">
        <v>14211</v>
      </c>
      <c r="BK112" t="s">
        <v>14211</v>
      </c>
      <c r="BL112" t="s">
        <v>14156</v>
      </c>
      <c r="BM112" t="s">
        <v>14156</v>
      </c>
      <c r="BN112" t="s">
        <v>14156</v>
      </c>
      <c r="BO112" t="s">
        <v>14110</v>
      </c>
      <c r="BP112" t="s">
        <v>14110</v>
      </c>
      <c r="BQ112" t="s">
        <v>14110</v>
      </c>
      <c r="BR112" t="s">
        <v>14110</v>
      </c>
      <c r="BS112" t="s">
        <v>14110</v>
      </c>
      <c r="BT112" t="s">
        <v>14110</v>
      </c>
    </row>
    <row r="113" spans="1:72">
      <c r="A113">
        <v>2016</v>
      </c>
      <c r="B113" t="s">
        <v>260</v>
      </c>
      <c r="C113" t="s">
        <v>261</v>
      </c>
      <c r="D113" t="s">
        <v>656</v>
      </c>
      <c r="E113" t="s">
        <v>13749</v>
      </c>
      <c r="F113" s="137">
        <v>0</v>
      </c>
      <c r="G113" t="s">
        <v>14086</v>
      </c>
      <c r="H113" t="s">
        <v>14087</v>
      </c>
      <c r="J113" t="s">
        <v>14085</v>
      </c>
      <c r="K113">
        <v>6</v>
      </c>
      <c r="M113" t="s">
        <v>14085</v>
      </c>
      <c r="N113" t="s">
        <v>14114</v>
      </c>
      <c r="O113" t="s">
        <v>14116</v>
      </c>
      <c r="P113" t="s">
        <v>14113</v>
      </c>
      <c r="Q113" t="s">
        <v>14113</v>
      </c>
      <c r="R113" t="s">
        <v>14113</v>
      </c>
      <c r="S113" t="s">
        <v>14250</v>
      </c>
      <c r="T113" t="s">
        <v>14088</v>
      </c>
      <c r="U113" t="s">
        <v>14156</v>
      </c>
      <c r="V113" t="s">
        <v>14093</v>
      </c>
      <c r="X113" t="s">
        <v>14110</v>
      </c>
      <c r="Y113" t="s">
        <v>14092</v>
      </c>
      <c r="Z113" t="s">
        <v>14211</v>
      </c>
      <c r="AA113" t="s">
        <v>14140</v>
      </c>
      <c r="AB113" t="s">
        <v>14118</v>
      </c>
      <c r="AC113" t="s">
        <v>14141</v>
      </c>
      <c r="AD113" t="s">
        <v>14110</v>
      </c>
      <c r="AE113" t="s">
        <v>14141</v>
      </c>
      <c r="AF113" s="78" t="s">
        <v>14098</v>
      </c>
      <c r="AG113" t="s">
        <v>14123</v>
      </c>
      <c r="AH113" t="s">
        <v>14099</v>
      </c>
      <c r="AI113" t="s">
        <v>14099</v>
      </c>
      <c r="AJ113" t="s">
        <v>14188</v>
      </c>
      <c r="AK113" t="s">
        <v>14087</v>
      </c>
      <c r="AL113" t="s">
        <v>14098</v>
      </c>
      <c r="AM113" t="s">
        <v>14102</v>
      </c>
      <c r="AN113" t="s">
        <v>14102</v>
      </c>
      <c r="AO113" t="s">
        <v>14097</v>
      </c>
      <c r="AP113" t="s">
        <v>14087</v>
      </c>
      <c r="AQ113" t="s">
        <v>14110</v>
      </c>
      <c r="AR113" t="s">
        <v>14103</v>
      </c>
      <c r="AS113" t="s">
        <v>14098</v>
      </c>
      <c r="AT113" t="s">
        <v>14213</v>
      </c>
      <c r="AU113" t="s">
        <v>14213</v>
      </c>
      <c r="AV113" t="s">
        <v>14254</v>
      </c>
      <c r="AW113" t="s">
        <v>14254</v>
      </c>
      <c r="AX113" t="s">
        <v>14110</v>
      </c>
      <c r="AY113" t="s">
        <v>14093</v>
      </c>
      <c r="BA113" t="s">
        <v>14242</v>
      </c>
      <c r="BB113" t="s">
        <v>14248</v>
      </c>
      <c r="BC113" t="s">
        <v>14248</v>
      </c>
      <c r="BE113" t="s">
        <v>14106</v>
      </c>
      <c r="BF113" t="s">
        <v>14195</v>
      </c>
      <c r="BG113" t="s">
        <v>14195</v>
      </c>
      <c r="BH113" t="s">
        <v>14104</v>
      </c>
      <c r="BI113" t="s">
        <v>14211</v>
      </c>
      <c r="BJ113" t="s">
        <v>14211</v>
      </c>
      <c r="BK113" t="s">
        <v>14211</v>
      </c>
      <c r="BL113" t="s">
        <v>14156</v>
      </c>
      <c r="BM113" t="s">
        <v>14156</v>
      </c>
      <c r="BN113" t="s">
        <v>14156</v>
      </c>
      <c r="BO113" t="s">
        <v>14110</v>
      </c>
      <c r="BP113" t="s">
        <v>14110</v>
      </c>
      <c r="BQ113" t="s">
        <v>14110</v>
      </c>
      <c r="BR113" t="s">
        <v>14110</v>
      </c>
      <c r="BS113" t="s">
        <v>14110</v>
      </c>
      <c r="BT113" t="s">
        <v>14110</v>
      </c>
    </row>
    <row r="114" spans="1:72">
      <c r="A114">
        <v>2016</v>
      </c>
      <c r="B114" t="s">
        <v>264</v>
      </c>
      <c r="C114" t="s">
        <v>265</v>
      </c>
      <c r="D114" t="s">
        <v>639</v>
      </c>
      <c r="E114" t="s">
        <v>13750</v>
      </c>
      <c r="F114" s="137">
        <v>0</v>
      </c>
      <c r="G114" t="s">
        <v>14155</v>
      </c>
      <c r="H114" t="s">
        <v>14250</v>
      </c>
      <c r="J114" t="s">
        <v>14085</v>
      </c>
      <c r="K114">
        <v>7</v>
      </c>
      <c r="M114" t="s">
        <v>14085</v>
      </c>
      <c r="N114" t="s">
        <v>14137</v>
      </c>
      <c r="O114" t="s">
        <v>14116</v>
      </c>
      <c r="P114" t="s">
        <v>14090</v>
      </c>
      <c r="Q114" t="s">
        <v>14090</v>
      </c>
      <c r="R114" t="s">
        <v>14090</v>
      </c>
      <c r="S114" t="s">
        <v>14250</v>
      </c>
      <c r="T114" t="s">
        <v>14088</v>
      </c>
      <c r="U114" t="s">
        <v>14186</v>
      </c>
      <c r="V114" t="s">
        <v>14139</v>
      </c>
      <c r="X114" t="s">
        <v>14110</v>
      </c>
      <c r="Y114" t="s">
        <v>14092</v>
      </c>
      <c r="Z114" t="s">
        <v>14211</v>
      </c>
      <c r="AA114" t="s">
        <v>14140</v>
      </c>
      <c r="AB114" t="s">
        <v>14118</v>
      </c>
      <c r="AC114" t="s">
        <v>14141</v>
      </c>
      <c r="AD114" t="s">
        <v>14110</v>
      </c>
      <c r="AE114" t="s">
        <v>14141</v>
      </c>
      <c r="AF114" s="78" t="s">
        <v>14098</v>
      </c>
      <c r="AG114" t="s">
        <v>14123</v>
      </c>
      <c r="AH114" t="s">
        <v>14099</v>
      </c>
      <c r="AI114" t="s">
        <v>14099</v>
      </c>
      <c r="AJ114" t="s">
        <v>14188</v>
      </c>
      <c r="AK114" t="s">
        <v>14110</v>
      </c>
      <c r="AL114" t="s">
        <v>14122</v>
      </c>
      <c r="AM114" t="s">
        <v>14215</v>
      </c>
      <c r="AN114" t="s">
        <v>14215</v>
      </c>
      <c r="AO114" t="s">
        <v>14097</v>
      </c>
      <c r="AP114" t="s">
        <v>14087</v>
      </c>
      <c r="AQ114" t="s">
        <v>14110</v>
      </c>
      <c r="AR114" t="s">
        <v>14103</v>
      </c>
      <c r="AS114" t="s">
        <v>14098</v>
      </c>
      <c r="AT114" t="s">
        <v>14100</v>
      </c>
      <c r="AU114" t="s">
        <v>14100</v>
      </c>
      <c r="AV114" t="s">
        <v>14250</v>
      </c>
      <c r="AW114" t="s">
        <v>14250</v>
      </c>
      <c r="AX114" t="s">
        <v>14250</v>
      </c>
      <c r="AY114" t="s">
        <v>14093</v>
      </c>
      <c r="BA114" t="s">
        <v>14242</v>
      </c>
      <c r="BB114" t="s">
        <v>14153</v>
      </c>
      <c r="BC114" t="s">
        <v>14248</v>
      </c>
      <c r="BE114" t="s">
        <v>14106</v>
      </c>
      <c r="BF114" t="s">
        <v>14195</v>
      </c>
      <c r="BG114" t="s">
        <v>14195</v>
      </c>
      <c r="BH114" t="s">
        <v>14104</v>
      </c>
      <c r="BI114" t="s">
        <v>14193</v>
      </c>
      <c r="BJ114" t="s">
        <v>14211</v>
      </c>
      <c r="BK114" t="s">
        <v>14211</v>
      </c>
      <c r="BL114" t="s">
        <v>14167</v>
      </c>
      <c r="BM114" t="s">
        <v>14156</v>
      </c>
      <c r="BN114" t="s">
        <v>14156</v>
      </c>
      <c r="BO114" t="s">
        <v>14110</v>
      </c>
      <c r="BP114" t="s">
        <v>14110</v>
      </c>
      <c r="BQ114" t="s">
        <v>14110</v>
      </c>
      <c r="BR114" t="s">
        <v>14110</v>
      </c>
      <c r="BS114" t="s">
        <v>14110</v>
      </c>
      <c r="BT114" t="s">
        <v>14110</v>
      </c>
    </row>
    <row r="115" spans="1:72">
      <c r="G115" t="s">
        <v>14155</v>
      </c>
      <c r="H115" t="s">
        <v>14250</v>
      </c>
      <c r="J115" t="s">
        <v>14133</v>
      </c>
      <c r="K115">
        <v>4</v>
      </c>
      <c r="M115" t="s">
        <v>14085</v>
      </c>
      <c r="N115" t="s">
        <v>14137</v>
      </c>
      <c r="O115" t="s">
        <v>14116</v>
      </c>
      <c r="P115" t="s">
        <v>14090</v>
      </c>
      <c r="Q115" t="s">
        <v>14090</v>
      </c>
      <c r="R115" t="s">
        <v>14090</v>
      </c>
      <c r="S115" t="s">
        <v>14250</v>
      </c>
      <c r="T115" t="s">
        <v>14088</v>
      </c>
      <c r="U115" t="s">
        <v>14089</v>
      </c>
      <c r="V115" t="s">
        <v>14093</v>
      </c>
      <c r="X115" t="s">
        <v>14110</v>
      </c>
      <c r="Y115" t="s">
        <v>14092</v>
      </c>
      <c r="Z115" t="s">
        <v>14096</v>
      </c>
      <c r="AA115" t="s">
        <v>14140</v>
      </c>
      <c r="AB115" t="s">
        <v>14118</v>
      </c>
      <c r="AC115" t="s">
        <v>14141</v>
      </c>
      <c r="AD115" t="s">
        <v>14110</v>
      </c>
      <c r="AE115" t="s">
        <v>14141</v>
      </c>
      <c r="AF115" s="78" t="s">
        <v>14098</v>
      </c>
      <c r="AG115" t="s">
        <v>14123</v>
      </c>
      <c r="AH115" t="s">
        <v>14099</v>
      </c>
      <c r="AI115" t="s">
        <v>14099</v>
      </c>
      <c r="AJ115" t="s">
        <v>14188</v>
      </c>
      <c r="AK115" t="s">
        <v>14110</v>
      </c>
      <c r="AL115" t="s">
        <v>14122</v>
      </c>
      <c r="AM115" t="s">
        <v>14239</v>
      </c>
      <c r="AN115" t="s">
        <v>14215</v>
      </c>
      <c r="AO115" t="s">
        <v>14097</v>
      </c>
      <c r="AP115" t="s">
        <v>14087</v>
      </c>
      <c r="AQ115" t="s">
        <v>14110</v>
      </c>
      <c r="AR115" t="s">
        <v>14103</v>
      </c>
      <c r="AS115" t="s">
        <v>14098</v>
      </c>
      <c r="AT115" t="s">
        <v>14100</v>
      </c>
      <c r="AU115" t="s">
        <v>14100</v>
      </c>
      <c r="AV115" t="s">
        <v>14250</v>
      </c>
      <c r="AW115" t="s">
        <v>14250</v>
      </c>
      <c r="AX115" t="s">
        <v>14250</v>
      </c>
      <c r="AY115" t="s">
        <v>14093</v>
      </c>
      <c r="BA115" t="s">
        <v>14242</v>
      </c>
      <c r="BB115" t="s">
        <v>14153</v>
      </c>
      <c r="BC115" t="s">
        <v>14248</v>
      </c>
      <c r="BE115" t="s">
        <v>14106</v>
      </c>
      <c r="BF115" t="s">
        <v>14195</v>
      </c>
      <c r="BG115" t="s">
        <v>14195</v>
      </c>
      <c r="BH115" t="s">
        <v>14104</v>
      </c>
      <c r="BI115" t="s">
        <v>14193</v>
      </c>
      <c r="BJ115" t="s">
        <v>14211</v>
      </c>
      <c r="BK115" t="s">
        <v>14211</v>
      </c>
      <c r="BL115" t="s">
        <v>14167</v>
      </c>
      <c r="BM115" t="s">
        <v>14156</v>
      </c>
      <c r="BN115" t="s">
        <v>14156</v>
      </c>
      <c r="BO115" t="s">
        <v>14110</v>
      </c>
      <c r="BP115" t="s">
        <v>14110</v>
      </c>
      <c r="BQ115" t="s">
        <v>14110</v>
      </c>
      <c r="BR115" t="s">
        <v>14110</v>
      </c>
      <c r="BS115" t="s">
        <v>14110</v>
      </c>
      <c r="BT115" t="s">
        <v>14110</v>
      </c>
    </row>
    <row r="116" spans="1:72">
      <c r="A116">
        <v>2016</v>
      </c>
      <c r="B116" t="s">
        <v>313</v>
      </c>
      <c r="C116" t="s">
        <v>314</v>
      </c>
      <c r="D116" t="s">
        <v>858</v>
      </c>
      <c r="E116" t="s">
        <v>13752</v>
      </c>
      <c r="F116" s="137">
        <v>0</v>
      </c>
      <c r="G116" t="s">
        <v>14171</v>
      </c>
      <c r="H116" t="s">
        <v>14250</v>
      </c>
      <c r="J116" t="s">
        <v>14085</v>
      </c>
      <c r="K116">
        <v>5</v>
      </c>
      <c r="M116" t="s">
        <v>14133</v>
      </c>
      <c r="N116" t="s">
        <v>14137</v>
      </c>
      <c r="O116" t="s">
        <v>14091</v>
      </c>
      <c r="P116" t="s">
        <v>14113</v>
      </c>
      <c r="Q116" t="s">
        <v>14090</v>
      </c>
      <c r="R116" t="s">
        <v>14090</v>
      </c>
      <c r="S116" t="s">
        <v>14250</v>
      </c>
      <c r="T116" t="s">
        <v>14111</v>
      </c>
      <c r="U116" t="s">
        <v>14156</v>
      </c>
      <c r="V116" t="s">
        <v>14093</v>
      </c>
      <c r="X116" t="s">
        <v>14110</v>
      </c>
      <c r="Y116" t="s">
        <v>14092</v>
      </c>
      <c r="Z116" t="s">
        <v>14211</v>
      </c>
      <c r="AA116" t="s">
        <v>14094</v>
      </c>
      <c r="AB116" t="s">
        <v>14118</v>
      </c>
      <c r="AC116" t="s">
        <v>14095</v>
      </c>
      <c r="AD116" t="s">
        <v>14110</v>
      </c>
      <c r="AE116" t="s">
        <v>14141</v>
      </c>
      <c r="AF116" s="78" t="s">
        <v>14122</v>
      </c>
      <c r="AG116" t="s">
        <v>14123</v>
      </c>
      <c r="AH116" t="s">
        <v>14099</v>
      </c>
      <c r="AI116" t="s">
        <v>14220</v>
      </c>
      <c r="AJ116" t="s">
        <v>14099</v>
      </c>
      <c r="AK116" t="s">
        <v>14110</v>
      </c>
      <c r="AL116" t="s">
        <v>14122</v>
      </c>
      <c r="AM116" t="s">
        <v>14102</v>
      </c>
      <c r="AN116" t="s">
        <v>14215</v>
      </c>
      <c r="AO116" t="s">
        <v>14097</v>
      </c>
      <c r="AP116" t="s">
        <v>14110</v>
      </c>
      <c r="AQ116" t="s">
        <v>14110</v>
      </c>
      <c r="AR116" t="s">
        <v>14103</v>
      </c>
      <c r="AS116" t="s">
        <v>14122</v>
      </c>
      <c r="AT116" t="s">
        <v>14125</v>
      </c>
      <c r="AU116" t="s">
        <v>14100</v>
      </c>
      <c r="AV116" t="s">
        <v>14250</v>
      </c>
      <c r="AW116" t="s">
        <v>14250</v>
      </c>
      <c r="AX116" t="s">
        <v>14250</v>
      </c>
      <c r="AY116" t="s">
        <v>14093</v>
      </c>
      <c r="BA116" t="s">
        <v>14107</v>
      </c>
      <c r="BB116" t="s">
        <v>14248</v>
      </c>
      <c r="BC116" t="s">
        <v>14248</v>
      </c>
      <c r="BE116" t="s">
        <v>14131</v>
      </c>
      <c r="BF116" t="s">
        <v>14195</v>
      </c>
      <c r="BG116" t="s">
        <v>14195</v>
      </c>
      <c r="BH116" t="s">
        <v>14104</v>
      </c>
      <c r="BI116" t="s">
        <v>14211</v>
      </c>
      <c r="BJ116" t="s">
        <v>14211</v>
      </c>
      <c r="BK116" t="s">
        <v>14211</v>
      </c>
      <c r="BL116" t="s">
        <v>14156</v>
      </c>
      <c r="BM116" t="s">
        <v>14156</v>
      </c>
      <c r="BN116" t="s">
        <v>14156</v>
      </c>
      <c r="BO116" t="s">
        <v>14110</v>
      </c>
      <c r="BP116" t="s">
        <v>14110</v>
      </c>
      <c r="BQ116" t="s">
        <v>14110</v>
      </c>
      <c r="BR116" t="s">
        <v>14110</v>
      </c>
      <c r="BS116" t="s">
        <v>14110</v>
      </c>
      <c r="BT116" t="s">
        <v>14110</v>
      </c>
    </row>
    <row r="117" spans="1:72">
      <c r="A117">
        <v>2016</v>
      </c>
      <c r="B117" t="s">
        <v>250</v>
      </c>
      <c r="C117" t="s">
        <v>551</v>
      </c>
      <c r="D117" t="s">
        <v>766</v>
      </c>
      <c r="E117" t="s">
        <v>13754</v>
      </c>
      <c r="F117" s="137">
        <v>0</v>
      </c>
      <c r="G117" t="s">
        <v>14109</v>
      </c>
      <c r="H117" t="s">
        <v>14110</v>
      </c>
      <c r="J117" t="s">
        <v>14085</v>
      </c>
      <c r="K117">
        <v>5</v>
      </c>
      <c r="M117" t="s">
        <v>14085</v>
      </c>
      <c r="N117" t="s">
        <v>14091</v>
      </c>
      <c r="O117" t="s">
        <v>14116</v>
      </c>
      <c r="P117" t="s">
        <v>14090</v>
      </c>
      <c r="Q117" t="s">
        <v>14090</v>
      </c>
      <c r="R117" t="s">
        <v>14090</v>
      </c>
      <c r="S117" t="s">
        <v>14250</v>
      </c>
      <c r="T117" t="s">
        <v>14254</v>
      </c>
      <c r="U117" t="s">
        <v>14156</v>
      </c>
      <c r="V117" t="s">
        <v>14093</v>
      </c>
      <c r="X117" t="s">
        <v>14110</v>
      </c>
      <c r="Y117" t="s">
        <v>14092</v>
      </c>
      <c r="Z117" t="s">
        <v>14211</v>
      </c>
      <c r="AA117" t="s">
        <v>14094</v>
      </c>
      <c r="AB117" t="s">
        <v>14118</v>
      </c>
      <c r="AC117" t="s">
        <v>14141</v>
      </c>
      <c r="AD117" t="s">
        <v>14110</v>
      </c>
      <c r="AE117" t="s">
        <v>14141</v>
      </c>
      <c r="AF117" s="78" t="s">
        <v>14098</v>
      </c>
      <c r="AG117" t="s">
        <v>14123</v>
      </c>
      <c r="AH117" t="s">
        <v>14124</v>
      </c>
      <c r="AI117" t="s">
        <v>14124</v>
      </c>
      <c r="AJ117" t="s">
        <v>14124</v>
      </c>
      <c r="AK117" t="s">
        <v>14087</v>
      </c>
      <c r="AL117" t="s">
        <v>14238</v>
      </c>
      <c r="AM117" t="s">
        <v>14215</v>
      </c>
      <c r="AN117" t="s">
        <v>14215</v>
      </c>
      <c r="AO117" t="s">
        <v>14121</v>
      </c>
      <c r="AP117" t="s">
        <v>14110</v>
      </c>
      <c r="AQ117" t="s">
        <v>14110</v>
      </c>
      <c r="AR117" t="s">
        <v>14103</v>
      </c>
      <c r="AS117" t="s">
        <v>14098</v>
      </c>
      <c r="AT117" t="s">
        <v>14221</v>
      </c>
      <c r="AU117" t="s">
        <v>14221</v>
      </c>
      <c r="AV117" t="s">
        <v>14147</v>
      </c>
      <c r="AW117" t="s">
        <v>14147</v>
      </c>
      <c r="AX117" t="s">
        <v>14087</v>
      </c>
      <c r="AY117" t="s">
        <v>14093</v>
      </c>
      <c r="BA117" t="s">
        <v>14132</v>
      </c>
      <c r="BB117" t="s">
        <v>14107</v>
      </c>
      <c r="BC117" t="s">
        <v>14248</v>
      </c>
      <c r="BE117" t="s">
        <v>14106</v>
      </c>
      <c r="BF117" t="s">
        <v>14195</v>
      </c>
      <c r="BG117" t="s">
        <v>14195</v>
      </c>
      <c r="BH117" t="s">
        <v>14104</v>
      </c>
      <c r="BI117" t="s">
        <v>14211</v>
      </c>
      <c r="BJ117" t="s">
        <v>14211</v>
      </c>
      <c r="BK117" t="s">
        <v>14211</v>
      </c>
      <c r="BL117" t="s">
        <v>14156</v>
      </c>
      <c r="BM117" t="s">
        <v>14156</v>
      </c>
      <c r="BN117" t="s">
        <v>14156</v>
      </c>
      <c r="BO117" t="s">
        <v>14110</v>
      </c>
      <c r="BP117" t="s">
        <v>14110</v>
      </c>
      <c r="BQ117" t="s">
        <v>14110</v>
      </c>
      <c r="BR117" t="s">
        <v>14110</v>
      </c>
      <c r="BS117" t="s">
        <v>14110</v>
      </c>
      <c r="BT117" t="s">
        <v>14110</v>
      </c>
    </row>
    <row r="118" spans="1:72">
      <c r="A118">
        <v>2016</v>
      </c>
      <c r="B118" t="s">
        <v>565</v>
      </c>
      <c r="C118" t="s">
        <v>566</v>
      </c>
      <c r="D118" t="s">
        <v>712</v>
      </c>
      <c r="E118" t="s">
        <v>13755</v>
      </c>
      <c r="F118" s="137">
        <v>0</v>
      </c>
      <c r="G118" t="s">
        <v>14171</v>
      </c>
      <c r="H118" t="s">
        <v>14250</v>
      </c>
      <c r="J118" t="s">
        <v>14085</v>
      </c>
      <c r="K118">
        <v>8</v>
      </c>
      <c r="M118" t="s">
        <v>14154</v>
      </c>
      <c r="N118" t="s">
        <v>14137</v>
      </c>
      <c r="O118" t="s">
        <v>14116</v>
      </c>
      <c r="P118" t="s">
        <v>14090</v>
      </c>
      <c r="Q118" t="s">
        <v>14090</v>
      </c>
      <c r="R118" t="s">
        <v>14090</v>
      </c>
      <c r="S118" t="s">
        <v>14250</v>
      </c>
      <c r="T118" t="s">
        <v>14111</v>
      </c>
      <c r="U118" t="s">
        <v>14156</v>
      </c>
      <c r="V118" t="s">
        <v>14093</v>
      </c>
      <c r="X118" t="s">
        <v>14110</v>
      </c>
      <c r="Y118" t="s">
        <v>14092</v>
      </c>
      <c r="Z118" t="s">
        <v>14211</v>
      </c>
      <c r="AA118" t="s">
        <v>14140</v>
      </c>
      <c r="AB118" t="s">
        <v>14118</v>
      </c>
      <c r="AC118" t="s">
        <v>14141</v>
      </c>
      <c r="AD118" t="s">
        <v>14110</v>
      </c>
      <c r="AE118" t="s">
        <v>14141</v>
      </c>
      <c r="AF118" s="78" t="s">
        <v>14098</v>
      </c>
      <c r="AG118" t="s">
        <v>14123</v>
      </c>
      <c r="AH118" t="s">
        <v>14099</v>
      </c>
      <c r="AI118" t="s">
        <v>14099</v>
      </c>
      <c r="AJ118" t="s">
        <v>14188</v>
      </c>
      <c r="AK118" t="s">
        <v>14110</v>
      </c>
      <c r="AL118" t="s">
        <v>14238</v>
      </c>
      <c r="AM118" t="s">
        <v>14102</v>
      </c>
      <c r="AN118" t="s">
        <v>14215</v>
      </c>
      <c r="AO118" t="s">
        <v>14097</v>
      </c>
      <c r="AP118" t="s">
        <v>14110</v>
      </c>
      <c r="AQ118" t="s">
        <v>14110</v>
      </c>
      <c r="AR118" t="s">
        <v>14103</v>
      </c>
      <c r="AS118" t="s">
        <v>14098</v>
      </c>
      <c r="AT118" t="s">
        <v>14100</v>
      </c>
      <c r="AU118" t="s">
        <v>14100</v>
      </c>
      <c r="AV118" t="s">
        <v>14250</v>
      </c>
      <c r="AW118" t="s">
        <v>14250</v>
      </c>
      <c r="AX118" t="s">
        <v>14250</v>
      </c>
      <c r="AY118" t="s">
        <v>14093</v>
      </c>
      <c r="BA118" t="s">
        <v>14107</v>
      </c>
      <c r="BB118" t="s">
        <v>14248</v>
      </c>
      <c r="BC118" t="s">
        <v>14248</v>
      </c>
      <c r="BE118" t="s">
        <v>14131</v>
      </c>
      <c r="BF118" t="s">
        <v>14195</v>
      </c>
      <c r="BG118" t="s">
        <v>14195</v>
      </c>
      <c r="BH118" t="s">
        <v>14104</v>
      </c>
      <c r="BI118" t="s">
        <v>14211</v>
      </c>
      <c r="BJ118" t="s">
        <v>14211</v>
      </c>
      <c r="BK118" t="s">
        <v>14211</v>
      </c>
      <c r="BL118" t="s">
        <v>14156</v>
      </c>
      <c r="BM118" t="s">
        <v>14156</v>
      </c>
      <c r="BN118" t="s">
        <v>14156</v>
      </c>
      <c r="BO118" t="s">
        <v>14110</v>
      </c>
      <c r="BP118" t="s">
        <v>14110</v>
      </c>
      <c r="BQ118" t="s">
        <v>14110</v>
      </c>
      <c r="BR118" t="s">
        <v>14110</v>
      </c>
      <c r="BS118" t="s">
        <v>14110</v>
      </c>
      <c r="BT118" t="s">
        <v>14110</v>
      </c>
    </row>
    <row r="119" spans="1:72">
      <c r="G119" t="s">
        <v>14171</v>
      </c>
      <c r="H119" t="s">
        <v>14250</v>
      </c>
      <c r="J119" t="s">
        <v>14108</v>
      </c>
      <c r="K119">
        <v>8</v>
      </c>
      <c r="M119" t="s">
        <v>14133</v>
      </c>
      <c r="N119" t="s">
        <v>14137</v>
      </c>
      <c r="O119" t="s">
        <v>14116</v>
      </c>
      <c r="P119" t="s">
        <v>14090</v>
      </c>
      <c r="Q119" t="s">
        <v>14090</v>
      </c>
      <c r="R119" t="s">
        <v>14090</v>
      </c>
      <c r="S119" t="s">
        <v>14250</v>
      </c>
      <c r="T119" t="s">
        <v>14111</v>
      </c>
      <c r="U119" t="s">
        <v>14156</v>
      </c>
      <c r="V119" t="s">
        <v>14093</v>
      </c>
      <c r="X119" t="s">
        <v>14110</v>
      </c>
      <c r="Y119" t="s">
        <v>14138</v>
      </c>
      <c r="Z119" t="s">
        <v>14187</v>
      </c>
      <c r="AA119" t="s">
        <v>14140</v>
      </c>
      <c r="AB119" t="s">
        <v>14095</v>
      </c>
      <c r="AC119" t="s">
        <v>14141</v>
      </c>
      <c r="AD119" t="s">
        <v>14110</v>
      </c>
      <c r="AE119" t="s">
        <v>14118</v>
      </c>
      <c r="AF119" s="78" t="s">
        <v>14098</v>
      </c>
      <c r="AG119" t="s">
        <v>14123</v>
      </c>
      <c r="AH119" t="s">
        <v>14099</v>
      </c>
      <c r="AI119" t="s">
        <v>14099</v>
      </c>
      <c r="AJ119" t="s">
        <v>14188</v>
      </c>
      <c r="AK119" t="s">
        <v>14110</v>
      </c>
      <c r="AL119" t="s">
        <v>14098</v>
      </c>
      <c r="AM119" t="s">
        <v>14102</v>
      </c>
      <c r="AN119" t="s">
        <v>14102</v>
      </c>
      <c r="AO119" t="s">
        <v>14097</v>
      </c>
      <c r="AP119" t="s">
        <v>14110</v>
      </c>
      <c r="AQ119" t="s">
        <v>14110</v>
      </c>
      <c r="AR119" t="s">
        <v>14103</v>
      </c>
      <c r="AS119" t="s">
        <v>14122</v>
      </c>
      <c r="AT119" t="s">
        <v>14100</v>
      </c>
      <c r="AU119" t="s">
        <v>14100</v>
      </c>
      <c r="AV119" t="s">
        <v>14250</v>
      </c>
      <c r="AW119" t="s">
        <v>14250</v>
      </c>
      <c r="AX119" t="s">
        <v>14250</v>
      </c>
      <c r="AY119" t="s">
        <v>14093</v>
      </c>
      <c r="BA119" t="s">
        <v>14107</v>
      </c>
      <c r="BB119" t="s">
        <v>14248</v>
      </c>
      <c r="BC119" t="s">
        <v>14248</v>
      </c>
      <c r="BE119" t="s">
        <v>14131</v>
      </c>
      <c r="BF119" t="s">
        <v>14195</v>
      </c>
      <c r="BG119" t="s">
        <v>14195</v>
      </c>
      <c r="BH119" t="s">
        <v>14104</v>
      </c>
      <c r="BI119" t="s">
        <v>14211</v>
      </c>
      <c r="BJ119" t="s">
        <v>14211</v>
      </c>
      <c r="BK119" t="s">
        <v>14211</v>
      </c>
      <c r="BL119" t="s">
        <v>14156</v>
      </c>
      <c r="BM119" t="s">
        <v>14156</v>
      </c>
      <c r="BN119" t="s">
        <v>14156</v>
      </c>
      <c r="BO119" t="s">
        <v>14110</v>
      </c>
      <c r="BP119" t="s">
        <v>14110</v>
      </c>
      <c r="BQ119" t="s">
        <v>14110</v>
      </c>
      <c r="BR119" t="s">
        <v>14110</v>
      </c>
      <c r="BS119" t="s">
        <v>14110</v>
      </c>
      <c r="BT119" t="s">
        <v>14110</v>
      </c>
    </row>
    <row r="120" spans="1:72">
      <c r="G120" t="s">
        <v>14171</v>
      </c>
      <c r="H120" t="s">
        <v>14250</v>
      </c>
      <c r="J120" t="s">
        <v>14133</v>
      </c>
      <c r="K120">
        <v>18</v>
      </c>
      <c r="M120" t="s">
        <v>14108</v>
      </c>
      <c r="N120" t="s">
        <v>14137</v>
      </c>
      <c r="O120" t="s">
        <v>14091</v>
      </c>
      <c r="P120" t="s">
        <v>14090</v>
      </c>
      <c r="Q120" t="s">
        <v>14090</v>
      </c>
      <c r="R120" t="s">
        <v>14090</v>
      </c>
      <c r="S120" t="s">
        <v>14250</v>
      </c>
      <c r="T120" t="s">
        <v>14135</v>
      </c>
      <c r="U120" t="s">
        <v>14112</v>
      </c>
      <c r="V120" t="s">
        <v>14093</v>
      </c>
      <c r="X120" t="s">
        <v>14110</v>
      </c>
      <c r="Y120" t="s">
        <v>14138</v>
      </c>
      <c r="Z120" t="s">
        <v>14187</v>
      </c>
      <c r="AA120" t="s">
        <v>14140</v>
      </c>
      <c r="AB120" t="s">
        <v>14095</v>
      </c>
      <c r="AC120" t="s">
        <v>14095</v>
      </c>
      <c r="AD120" t="s">
        <v>14110</v>
      </c>
      <c r="AE120" t="s">
        <v>14118</v>
      </c>
      <c r="AF120" s="78" t="s">
        <v>14122</v>
      </c>
      <c r="AG120" t="s">
        <v>14093</v>
      </c>
      <c r="AH120" t="s">
        <v>14099</v>
      </c>
      <c r="AI120" t="s">
        <v>14188</v>
      </c>
      <c r="AJ120" t="s">
        <v>14188</v>
      </c>
      <c r="AK120" t="s">
        <v>14110</v>
      </c>
      <c r="AL120" t="s">
        <v>14122</v>
      </c>
      <c r="AM120" t="s">
        <v>14102</v>
      </c>
      <c r="AN120" t="s">
        <v>14215</v>
      </c>
      <c r="AO120" t="s">
        <v>14097</v>
      </c>
      <c r="AP120" t="s">
        <v>14110</v>
      </c>
      <c r="AQ120" t="s">
        <v>14110</v>
      </c>
      <c r="AR120" t="s">
        <v>14215</v>
      </c>
      <c r="AS120" t="s">
        <v>14122</v>
      </c>
      <c r="AT120" t="s">
        <v>14100</v>
      </c>
      <c r="AU120" t="s">
        <v>14100</v>
      </c>
      <c r="AV120" t="s">
        <v>14250</v>
      </c>
      <c r="AW120" t="s">
        <v>14250</v>
      </c>
      <c r="AX120" t="s">
        <v>14250</v>
      </c>
      <c r="AY120" t="s">
        <v>14093</v>
      </c>
      <c r="BA120" t="s">
        <v>14107</v>
      </c>
      <c r="BB120" t="s">
        <v>14248</v>
      </c>
      <c r="BC120" t="s">
        <v>14248</v>
      </c>
      <c r="BE120" t="s">
        <v>14131</v>
      </c>
      <c r="BF120" t="s">
        <v>14195</v>
      </c>
      <c r="BG120" t="s">
        <v>14195</v>
      </c>
      <c r="BH120" t="s">
        <v>14104</v>
      </c>
      <c r="BI120" t="s">
        <v>14211</v>
      </c>
      <c r="BJ120" t="s">
        <v>14211</v>
      </c>
      <c r="BK120" t="s">
        <v>14211</v>
      </c>
      <c r="BL120" t="s">
        <v>14156</v>
      </c>
      <c r="BM120" t="s">
        <v>14156</v>
      </c>
      <c r="BN120" t="s">
        <v>14156</v>
      </c>
      <c r="BO120" t="s">
        <v>14110</v>
      </c>
      <c r="BP120" t="s">
        <v>14110</v>
      </c>
      <c r="BQ120" t="s">
        <v>14110</v>
      </c>
      <c r="BR120" t="s">
        <v>14110</v>
      </c>
      <c r="BS120" t="s">
        <v>14110</v>
      </c>
      <c r="BT120" t="s">
        <v>14110</v>
      </c>
    </row>
    <row r="121" spans="1:72">
      <c r="A121">
        <v>2016</v>
      </c>
      <c r="B121" t="s">
        <v>1479</v>
      </c>
      <c r="C121" t="s">
        <v>1480</v>
      </c>
      <c r="D121" t="s">
        <v>766</v>
      </c>
      <c r="E121" t="s">
        <v>13766</v>
      </c>
      <c r="F121" s="137">
        <v>0</v>
      </c>
      <c r="G121" t="s">
        <v>14109</v>
      </c>
      <c r="H121" t="s">
        <v>14110</v>
      </c>
      <c r="J121" t="s">
        <v>14085</v>
      </c>
      <c r="K121">
        <v>4</v>
      </c>
      <c r="M121" t="s">
        <v>14085</v>
      </c>
      <c r="N121" t="s">
        <v>14137</v>
      </c>
      <c r="O121" t="s">
        <v>14116</v>
      </c>
      <c r="P121" t="s">
        <v>14113</v>
      </c>
      <c r="Q121" t="s">
        <v>14090</v>
      </c>
      <c r="R121" t="s">
        <v>14090</v>
      </c>
      <c r="S121" t="s">
        <v>14250</v>
      </c>
      <c r="T121" t="s">
        <v>14088</v>
      </c>
      <c r="U121" t="s">
        <v>14089</v>
      </c>
      <c r="V121" t="s">
        <v>14093</v>
      </c>
      <c r="X121" t="s">
        <v>14110</v>
      </c>
      <c r="Y121" t="s">
        <v>14092</v>
      </c>
      <c r="Z121" t="s">
        <v>14211</v>
      </c>
      <c r="AA121" t="s">
        <v>14140</v>
      </c>
      <c r="AB121" t="s">
        <v>14118</v>
      </c>
      <c r="AC121" t="s">
        <v>14141</v>
      </c>
      <c r="AD121" t="s">
        <v>14110</v>
      </c>
      <c r="AE121" t="s">
        <v>14141</v>
      </c>
      <c r="AF121" s="78" t="s">
        <v>14098</v>
      </c>
      <c r="AG121" t="s">
        <v>14123</v>
      </c>
      <c r="AH121" t="s">
        <v>14124</v>
      </c>
      <c r="AI121" t="s">
        <v>14124</v>
      </c>
      <c r="AJ121" t="s">
        <v>14188</v>
      </c>
      <c r="AK121" t="s">
        <v>14110</v>
      </c>
      <c r="AL121" t="s">
        <v>14122</v>
      </c>
      <c r="AM121" t="s">
        <v>14215</v>
      </c>
      <c r="AN121" t="s">
        <v>14102</v>
      </c>
      <c r="AO121" t="s">
        <v>14097</v>
      </c>
      <c r="AP121" t="s">
        <v>14087</v>
      </c>
      <c r="AQ121" t="s">
        <v>14110</v>
      </c>
      <c r="AR121" t="s">
        <v>14103</v>
      </c>
      <c r="AS121" t="s">
        <v>14098</v>
      </c>
      <c r="AT121" t="s">
        <v>14163</v>
      </c>
      <c r="AU121" t="s">
        <v>14163</v>
      </c>
      <c r="AV121" t="s">
        <v>14101</v>
      </c>
      <c r="AW121" t="s">
        <v>14101</v>
      </c>
      <c r="AX121" t="s">
        <v>14110</v>
      </c>
      <c r="AY121" t="s">
        <v>14093</v>
      </c>
      <c r="BA121" t="s">
        <v>14242</v>
      </c>
      <c r="BB121" t="s">
        <v>14248</v>
      </c>
      <c r="BC121" t="s">
        <v>14248</v>
      </c>
      <c r="BE121" t="s">
        <v>14106</v>
      </c>
      <c r="BF121" t="s">
        <v>14131</v>
      </c>
      <c r="BG121" t="s">
        <v>14195</v>
      </c>
      <c r="BH121" t="s">
        <v>14104</v>
      </c>
      <c r="BI121" t="s">
        <v>14193</v>
      </c>
      <c r="BJ121" t="s">
        <v>14211</v>
      </c>
      <c r="BK121" t="s">
        <v>14211</v>
      </c>
      <c r="BL121" t="s">
        <v>14105</v>
      </c>
      <c r="BM121" t="s">
        <v>14156</v>
      </c>
      <c r="BN121" t="s">
        <v>14156</v>
      </c>
      <c r="BO121" t="s">
        <v>14110</v>
      </c>
      <c r="BP121" t="s">
        <v>14110</v>
      </c>
      <c r="BQ121" t="s">
        <v>14110</v>
      </c>
      <c r="BR121" t="s">
        <v>14110</v>
      </c>
      <c r="BS121" t="s">
        <v>14110</v>
      </c>
      <c r="BT121" t="s">
        <v>14110</v>
      </c>
    </row>
    <row r="122" spans="1:72">
      <c r="A122">
        <v>2017</v>
      </c>
      <c r="B122" t="s">
        <v>242</v>
      </c>
      <c r="C122" t="s">
        <v>243</v>
      </c>
      <c r="D122" t="s">
        <v>639</v>
      </c>
      <c r="E122" t="s">
        <v>13772</v>
      </c>
      <c r="F122" s="137">
        <v>0</v>
      </c>
      <c r="G122" t="s">
        <v>14109</v>
      </c>
      <c r="H122" t="s">
        <v>14110</v>
      </c>
      <c r="J122" t="s">
        <v>14085</v>
      </c>
      <c r="K122">
        <v>10</v>
      </c>
      <c r="L122">
        <v>18</v>
      </c>
      <c r="M122" t="s">
        <v>14133</v>
      </c>
      <c r="N122" t="s">
        <v>14091</v>
      </c>
      <c r="O122" t="s">
        <v>14116</v>
      </c>
      <c r="P122" t="s">
        <v>14090</v>
      </c>
      <c r="Q122" t="s">
        <v>14090</v>
      </c>
      <c r="R122" t="s">
        <v>14090</v>
      </c>
      <c r="S122" t="s">
        <v>14250</v>
      </c>
      <c r="T122" t="s">
        <v>14111</v>
      </c>
      <c r="U122" t="s">
        <v>14156</v>
      </c>
      <c r="V122" t="s">
        <v>14093</v>
      </c>
      <c r="X122" t="s">
        <v>14110</v>
      </c>
      <c r="Y122" t="s">
        <v>14092</v>
      </c>
      <c r="Z122" t="s">
        <v>14211</v>
      </c>
      <c r="AA122" t="s">
        <v>14140</v>
      </c>
      <c r="AB122" t="s">
        <v>14118</v>
      </c>
      <c r="AC122" t="s">
        <v>14095</v>
      </c>
      <c r="AD122" t="s">
        <v>14110</v>
      </c>
      <c r="AE122" t="s">
        <v>14141</v>
      </c>
      <c r="AF122" s="78" t="s">
        <v>14098</v>
      </c>
      <c r="AG122" t="s">
        <v>14123</v>
      </c>
      <c r="AH122" t="s">
        <v>14124</v>
      </c>
      <c r="AI122" t="s">
        <v>14124</v>
      </c>
      <c r="AJ122" t="s">
        <v>14188</v>
      </c>
      <c r="AK122" t="s">
        <v>14087</v>
      </c>
      <c r="AL122" t="s">
        <v>14122</v>
      </c>
      <c r="AM122" t="s">
        <v>14102</v>
      </c>
      <c r="AN122" t="s">
        <v>14215</v>
      </c>
      <c r="AO122" t="s">
        <v>14097</v>
      </c>
      <c r="AP122" t="s">
        <v>14110</v>
      </c>
      <c r="AQ122" t="s">
        <v>14110</v>
      </c>
      <c r="AR122" t="s">
        <v>14215</v>
      </c>
      <c r="AS122" t="s">
        <v>14098</v>
      </c>
      <c r="AT122" t="s">
        <v>14163</v>
      </c>
      <c r="AU122" t="s">
        <v>14163</v>
      </c>
      <c r="AV122" t="s">
        <v>14203</v>
      </c>
      <c r="AW122" t="s">
        <v>14203</v>
      </c>
      <c r="AX122" t="s">
        <v>14087</v>
      </c>
      <c r="AY122" t="s">
        <v>14093</v>
      </c>
      <c r="BA122" t="s">
        <v>14107</v>
      </c>
      <c r="BB122" t="s">
        <v>14248</v>
      </c>
      <c r="BC122" t="s">
        <v>14248</v>
      </c>
      <c r="BE122" t="s">
        <v>14131</v>
      </c>
      <c r="BF122" t="s">
        <v>14195</v>
      </c>
      <c r="BG122" t="s">
        <v>14195</v>
      </c>
      <c r="BH122" t="s">
        <v>14104</v>
      </c>
      <c r="BI122" t="s">
        <v>14193</v>
      </c>
      <c r="BJ122" t="s">
        <v>14211</v>
      </c>
      <c r="BK122" t="s">
        <v>14211</v>
      </c>
      <c r="BL122" t="s">
        <v>14105</v>
      </c>
      <c r="BM122" t="s">
        <v>14167</v>
      </c>
      <c r="BN122" t="s">
        <v>14156</v>
      </c>
      <c r="BO122" t="s">
        <v>14110</v>
      </c>
      <c r="BP122" t="s">
        <v>14110</v>
      </c>
      <c r="BQ122" t="s">
        <v>14110</v>
      </c>
      <c r="BR122" t="s">
        <v>14110</v>
      </c>
      <c r="BS122" t="s">
        <v>14110</v>
      </c>
      <c r="BT122" t="s">
        <v>14110</v>
      </c>
    </row>
    <row r="123" spans="1:72">
      <c r="A123">
        <v>2017</v>
      </c>
      <c r="B123" t="s">
        <v>274</v>
      </c>
      <c r="C123" t="s">
        <v>275</v>
      </c>
      <c r="D123" t="s">
        <v>766</v>
      </c>
      <c r="E123" t="s">
        <v>13773</v>
      </c>
      <c r="F123" s="137">
        <v>0</v>
      </c>
      <c r="G123" t="s">
        <v>14109</v>
      </c>
      <c r="H123" t="s">
        <v>14110</v>
      </c>
      <c r="J123" t="s">
        <v>14085</v>
      </c>
      <c r="K123">
        <v>6</v>
      </c>
      <c r="L123">
        <v>7</v>
      </c>
      <c r="M123" t="s">
        <v>14085</v>
      </c>
      <c r="N123" t="s">
        <v>14091</v>
      </c>
      <c r="O123" t="s">
        <v>14116</v>
      </c>
      <c r="P123" t="s">
        <v>14113</v>
      </c>
      <c r="Q123" t="s">
        <v>14113</v>
      </c>
      <c r="R123" t="s">
        <v>14113</v>
      </c>
      <c r="S123" t="s">
        <v>14250</v>
      </c>
      <c r="T123" t="s">
        <v>14254</v>
      </c>
      <c r="U123" t="s">
        <v>14156</v>
      </c>
      <c r="V123" t="s">
        <v>14093</v>
      </c>
      <c r="X123" t="s">
        <v>14087</v>
      </c>
      <c r="Y123" t="s">
        <v>14092</v>
      </c>
      <c r="Z123" t="s">
        <v>14211</v>
      </c>
      <c r="AA123" t="s">
        <v>14094</v>
      </c>
      <c r="AB123" t="s">
        <v>14095</v>
      </c>
      <c r="AC123" t="s">
        <v>14141</v>
      </c>
      <c r="AD123" t="s">
        <v>14110</v>
      </c>
      <c r="AE123" t="s">
        <v>14141</v>
      </c>
      <c r="AF123" s="78" t="s">
        <v>14098</v>
      </c>
      <c r="AG123" t="s">
        <v>14123</v>
      </c>
      <c r="AH123" t="s">
        <v>14124</v>
      </c>
      <c r="AI123" t="s">
        <v>14124</v>
      </c>
      <c r="AJ123" t="s">
        <v>14124</v>
      </c>
      <c r="AK123" t="s">
        <v>14138</v>
      </c>
      <c r="AL123" t="s">
        <v>14122</v>
      </c>
      <c r="AM123" t="s">
        <v>14239</v>
      </c>
      <c r="AN123" t="s">
        <v>14239</v>
      </c>
      <c r="AO123" t="s">
        <v>14097</v>
      </c>
      <c r="AP123" t="s">
        <v>14087</v>
      </c>
      <c r="AQ123" t="s">
        <v>14110</v>
      </c>
      <c r="AR123" t="s">
        <v>14103</v>
      </c>
      <c r="AS123" t="s">
        <v>14098</v>
      </c>
      <c r="AT123" t="s">
        <v>14163</v>
      </c>
      <c r="AU123" t="s">
        <v>14163</v>
      </c>
      <c r="AV123" t="s">
        <v>14203</v>
      </c>
      <c r="AW123" t="s">
        <v>14203</v>
      </c>
      <c r="AX123" t="s">
        <v>14087</v>
      </c>
      <c r="AY123" t="s">
        <v>14093</v>
      </c>
      <c r="BA123" t="s">
        <v>14107</v>
      </c>
      <c r="BB123" t="s">
        <v>14225</v>
      </c>
      <c r="BC123" t="s">
        <v>14248</v>
      </c>
      <c r="BE123" t="s">
        <v>14131</v>
      </c>
      <c r="BF123" t="s">
        <v>14106</v>
      </c>
      <c r="BG123" t="s">
        <v>14195</v>
      </c>
      <c r="BH123" t="s">
        <v>14104</v>
      </c>
      <c r="BI123" t="s">
        <v>14211</v>
      </c>
      <c r="BJ123" t="s">
        <v>14211</v>
      </c>
      <c r="BK123" t="s">
        <v>14211</v>
      </c>
      <c r="BL123" t="s">
        <v>14156</v>
      </c>
      <c r="BM123" t="s">
        <v>14156</v>
      </c>
      <c r="BN123" t="s">
        <v>14156</v>
      </c>
      <c r="BO123" t="s">
        <v>14110</v>
      </c>
      <c r="BP123" t="s">
        <v>14110</v>
      </c>
      <c r="BQ123" t="s">
        <v>14110</v>
      </c>
      <c r="BR123" t="s">
        <v>14110</v>
      </c>
      <c r="BS123" t="s">
        <v>14110</v>
      </c>
      <c r="BT123" t="s">
        <v>14110</v>
      </c>
    </row>
    <row r="124" spans="1:72">
      <c r="A124">
        <v>2017</v>
      </c>
      <c r="B124" t="s">
        <v>400</v>
      </c>
      <c r="C124" t="s">
        <v>401</v>
      </c>
      <c r="D124" t="s">
        <v>858</v>
      </c>
      <c r="E124" t="s">
        <v>13775</v>
      </c>
      <c r="F124" s="137">
        <v>0</v>
      </c>
      <c r="G124" t="s">
        <v>14198</v>
      </c>
      <c r="H124" t="s">
        <v>14250</v>
      </c>
      <c r="J124" t="s">
        <v>14085</v>
      </c>
      <c r="K124">
        <v>13</v>
      </c>
      <c r="M124" t="s">
        <v>14085</v>
      </c>
      <c r="N124" t="s">
        <v>14137</v>
      </c>
      <c r="O124" t="s">
        <v>14116</v>
      </c>
      <c r="P124" t="s">
        <v>14090</v>
      </c>
      <c r="Q124" t="s">
        <v>14090</v>
      </c>
      <c r="R124" t="s">
        <v>14090</v>
      </c>
      <c r="S124" t="s">
        <v>14250</v>
      </c>
      <c r="T124" t="s">
        <v>14088</v>
      </c>
      <c r="U124" t="s">
        <v>14156</v>
      </c>
      <c r="V124" t="s">
        <v>14093</v>
      </c>
      <c r="X124" t="s">
        <v>14110</v>
      </c>
      <c r="Y124" t="s">
        <v>14092</v>
      </c>
      <c r="Z124" t="s">
        <v>14211</v>
      </c>
      <c r="AA124" t="s">
        <v>14094</v>
      </c>
      <c r="AB124" t="s">
        <v>14118</v>
      </c>
      <c r="AC124" t="s">
        <v>14141</v>
      </c>
      <c r="AD124" t="s">
        <v>14110</v>
      </c>
      <c r="AE124" t="s">
        <v>14141</v>
      </c>
      <c r="AF124" s="78" t="s">
        <v>14098</v>
      </c>
      <c r="AG124" t="s">
        <v>14123</v>
      </c>
      <c r="AH124" t="s">
        <v>14220</v>
      </c>
      <c r="AI124" t="s">
        <v>14220</v>
      </c>
      <c r="AJ124" t="s">
        <v>14220</v>
      </c>
      <c r="AK124" t="s">
        <v>14087</v>
      </c>
      <c r="AL124" t="s">
        <v>14122</v>
      </c>
      <c r="AM124" t="s">
        <v>14102</v>
      </c>
      <c r="AN124" t="s">
        <v>14102</v>
      </c>
      <c r="AO124" t="s">
        <v>14097</v>
      </c>
      <c r="AP124" t="s">
        <v>14110</v>
      </c>
      <c r="AQ124" t="s">
        <v>14110</v>
      </c>
      <c r="AR124" t="s">
        <v>14103</v>
      </c>
      <c r="AS124" t="s">
        <v>14098</v>
      </c>
      <c r="AT124" t="s">
        <v>14100</v>
      </c>
      <c r="AU124" t="s">
        <v>14100</v>
      </c>
      <c r="AV124" t="s">
        <v>14250</v>
      </c>
      <c r="AW124" t="s">
        <v>14250</v>
      </c>
      <c r="AX124" t="s">
        <v>14250</v>
      </c>
      <c r="AY124" t="s">
        <v>14093</v>
      </c>
      <c r="BA124" t="s">
        <v>14132</v>
      </c>
      <c r="BB124" t="s">
        <v>14225</v>
      </c>
      <c r="BC124" t="s">
        <v>14248</v>
      </c>
      <c r="BE124" t="s">
        <v>14131</v>
      </c>
      <c r="BF124" t="s">
        <v>14195</v>
      </c>
      <c r="BG124" t="s">
        <v>14195</v>
      </c>
      <c r="BH124" t="s">
        <v>14104</v>
      </c>
      <c r="BI124" t="s">
        <v>14211</v>
      </c>
      <c r="BJ124" t="s">
        <v>14211</v>
      </c>
      <c r="BK124" t="s">
        <v>14211</v>
      </c>
      <c r="BL124" t="s">
        <v>14156</v>
      </c>
      <c r="BM124" t="s">
        <v>14156</v>
      </c>
      <c r="BN124" t="s">
        <v>14156</v>
      </c>
      <c r="BO124" t="s">
        <v>14110</v>
      </c>
      <c r="BP124" t="s">
        <v>14110</v>
      </c>
      <c r="BQ124" t="s">
        <v>14110</v>
      </c>
      <c r="BR124" t="s">
        <v>14110</v>
      </c>
      <c r="BS124" t="s">
        <v>14110</v>
      </c>
      <c r="BT124" t="s">
        <v>14110</v>
      </c>
    </row>
    <row r="125" spans="1:72">
      <c r="A125">
        <v>2017</v>
      </c>
      <c r="B125" t="s">
        <v>478</v>
      </c>
      <c r="C125" t="s">
        <v>479</v>
      </c>
      <c r="D125" t="s">
        <v>639</v>
      </c>
      <c r="E125" t="s">
        <v>13778</v>
      </c>
      <c r="F125" s="137">
        <v>0</v>
      </c>
      <c r="G125" t="s">
        <v>14171</v>
      </c>
      <c r="H125" t="s">
        <v>14250</v>
      </c>
      <c r="J125" t="s">
        <v>14085</v>
      </c>
      <c r="K125">
        <v>9</v>
      </c>
      <c r="L125">
        <v>10</v>
      </c>
      <c r="M125" t="s">
        <v>14133</v>
      </c>
      <c r="N125" t="s">
        <v>14137</v>
      </c>
      <c r="O125" t="s">
        <v>14116</v>
      </c>
      <c r="P125" t="s">
        <v>14090</v>
      </c>
      <c r="Q125" t="s">
        <v>14090</v>
      </c>
      <c r="R125" t="s">
        <v>14090</v>
      </c>
      <c r="S125" t="s">
        <v>14250</v>
      </c>
      <c r="T125" t="s">
        <v>14111</v>
      </c>
      <c r="U125" t="s">
        <v>14156</v>
      </c>
      <c r="V125" t="s">
        <v>14093</v>
      </c>
      <c r="X125" t="s">
        <v>14110</v>
      </c>
      <c r="Y125" t="s">
        <v>14092</v>
      </c>
      <c r="Z125" t="s">
        <v>14211</v>
      </c>
      <c r="AA125" t="s">
        <v>14094</v>
      </c>
      <c r="AB125" t="s">
        <v>14118</v>
      </c>
      <c r="AC125" t="s">
        <v>14095</v>
      </c>
      <c r="AD125" t="s">
        <v>14110</v>
      </c>
      <c r="AE125" t="s">
        <v>14141</v>
      </c>
      <c r="AF125" s="78" t="s">
        <v>14098</v>
      </c>
      <c r="AG125" t="s">
        <v>14123</v>
      </c>
      <c r="AH125" t="s">
        <v>14099</v>
      </c>
      <c r="AI125" t="s">
        <v>14099</v>
      </c>
      <c r="AJ125" t="s">
        <v>14099</v>
      </c>
      <c r="AK125" t="s">
        <v>14110</v>
      </c>
      <c r="AL125" t="s">
        <v>14238</v>
      </c>
      <c r="AM125" t="s">
        <v>14102</v>
      </c>
      <c r="AN125" t="s">
        <v>14215</v>
      </c>
      <c r="AO125" t="s">
        <v>14097</v>
      </c>
      <c r="AP125" t="s">
        <v>14110</v>
      </c>
      <c r="AQ125" t="s">
        <v>14110</v>
      </c>
      <c r="AR125" t="s">
        <v>14215</v>
      </c>
      <c r="AS125" t="s">
        <v>14098</v>
      </c>
      <c r="AT125" t="s">
        <v>14100</v>
      </c>
      <c r="AU125" t="s">
        <v>14100</v>
      </c>
      <c r="AV125" t="s">
        <v>14250</v>
      </c>
      <c r="AW125" t="s">
        <v>14250</v>
      </c>
      <c r="AX125" t="s">
        <v>14250</v>
      </c>
      <c r="AY125" t="s">
        <v>14093</v>
      </c>
      <c r="BA125" t="s">
        <v>14107</v>
      </c>
      <c r="BB125" t="s">
        <v>14225</v>
      </c>
      <c r="BC125" t="s">
        <v>14248</v>
      </c>
      <c r="BE125" t="s">
        <v>14131</v>
      </c>
      <c r="BF125" t="s">
        <v>14106</v>
      </c>
      <c r="BG125" t="s">
        <v>14195</v>
      </c>
      <c r="BH125" t="s">
        <v>14104</v>
      </c>
      <c r="BI125" t="s">
        <v>14211</v>
      </c>
      <c r="BJ125" t="s">
        <v>14211</v>
      </c>
      <c r="BK125" t="s">
        <v>14211</v>
      </c>
      <c r="BL125" t="s">
        <v>14156</v>
      </c>
      <c r="BM125" t="s">
        <v>14156</v>
      </c>
      <c r="BN125" t="s">
        <v>14156</v>
      </c>
      <c r="BO125" t="s">
        <v>14110</v>
      </c>
      <c r="BP125" t="s">
        <v>14110</v>
      </c>
      <c r="BQ125" t="s">
        <v>14110</v>
      </c>
      <c r="BR125" t="s">
        <v>14110</v>
      </c>
      <c r="BS125" t="s">
        <v>14110</v>
      </c>
      <c r="BT125" t="s">
        <v>14110</v>
      </c>
    </row>
    <row r="126" spans="1:72">
      <c r="G126" t="s">
        <v>14171</v>
      </c>
      <c r="H126" t="s">
        <v>14250</v>
      </c>
      <c r="J126" t="s">
        <v>14108</v>
      </c>
      <c r="K126">
        <v>7</v>
      </c>
      <c r="M126" t="s">
        <v>14133</v>
      </c>
      <c r="N126" t="s">
        <v>14137</v>
      </c>
      <c r="O126" t="s">
        <v>14116</v>
      </c>
      <c r="P126" t="s">
        <v>14090</v>
      </c>
      <c r="Q126" t="s">
        <v>14090</v>
      </c>
      <c r="R126" t="s">
        <v>14090</v>
      </c>
      <c r="S126" t="s">
        <v>14250</v>
      </c>
      <c r="T126" t="s">
        <v>14111</v>
      </c>
      <c r="U126" t="s">
        <v>14156</v>
      </c>
      <c r="V126" t="s">
        <v>14093</v>
      </c>
      <c r="X126" t="s">
        <v>14110</v>
      </c>
      <c r="Y126" t="s">
        <v>14138</v>
      </c>
      <c r="Z126" t="s">
        <v>14199</v>
      </c>
      <c r="AA126" t="s">
        <v>14094</v>
      </c>
      <c r="AB126" t="s">
        <v>14095</v>
      </c>
      <c r="AC126" t="s">
        <v>14141</v>
      </c>
      <c r="AD126" t="s">
        <v>14110</v>
      </c>
      <c r="AE126" t="s">
        <v>14118</v>
      </c>
      <c r="AF126" s="78" t="s">
        <v>14122</v>
      </c>
      <c r="AG126" t="s">
        <v>14123</v>
      </c>
      <c r="AH126" t="s">
        <v>14099</v>
      </c>
      <c r="AI126" t="s">
        <v>14099</v>
      </c>
      <c r="AJ126" t="s">
        <v>14099</v>
      </c>
      <c r="AK126" t="s">
        <v>14110</v>
      </c>
      <c r="AL126" t="s">
        <v>14098</v>
      </c>
      <c r="AM126" t="s">
        <v>14102</v>
      </c>
      <c r="AN126" t="s">
        <v>14102</v>
      </c>
      <c r="AO126" t="s">
        <v>14097</v>
      </c>
      <c r="AP126" t="s">
        <v>14110</v>
      </c>
      <c r="AQ126" t="s">
        <v>14110</v>
      </c>
      <c r="AR126" t="s">
        <v>14103</v>
      </c>
      <c r="AS126" t="s">
        <v>14098</v>
      </c>
      <c r="AT126" t="s">
        <v>14100</v>
      </c>
      <c r="AU126" t="s">
        <v>14100</v>
      </c>
      <c r="AV126" t="s">
        <v>14250</v>
      </c>
      <c r="AW126" t="s">
        <v>14250</v>
      </c>
      <c r="AX126" t="s">
        <v>14250</v>
      </c>
      <c r="AY126" t="s">
        <v>14093</v>
      </c>
      <c r="BA126" t="s">
        <v>14107</v>
      </c>
      <c r="BB126" t="s">
        <v>14225</v>
      </c>
      <c r="BC126" t="s">
        <v>14248</v>
      </c>
      <c r="BE126" t="s">
        <v>14131</v>
      </c>
      <c r="BF126" t="s">
        <v>14106</v>
      </c>
      <c r="BG126" t="s">
        <v>14195</v>
      </c>
      <c r="BH126" t="s">
        <v>14104</v>
      </c>
      <c r="BI126" t="s">
        <v>14211</v>
      </c>
      <c r="BJ126" t="s">
        <v>14211</v>
      </c>
      <c r="BK126" t="s">
        <v>14211</v>
      </c>
      <c r="BL126" t="s">
        <v>14156</v>
      </c>
      <c r="BM126" t="s">
        <v>14156</v>
      </c>
      <c r="BN126" t="s">
        <v>14156</v>
      </c>
      <c r="BO126" t="s">
        <v>14110</v>
      </c>
      <c r="BP126" t="s">
        <v>14110</v>
      </c>
      <c r="BQ126" t="s">
        <v>14110</v>
      </c>
      <c r="BR126" t="s">
        <v>14110</v>
      </c>
      <c r="BS126" t="s">
        <v>14110</v>
      </c>
      <c r="BT126" t="s">
        <v>14110</v>
      </c>
    </row>
    <row r="127" spans="1:72">
      <c r="A127">
        <v>2017</v>
      </c>
      <c r="B127" t="s">
        <v>400</v>
      </c>
      <c r="C127" t="s">
        <v>562</v>
      </c>
      <c r="D127" t="s">
        <v>766</v>
      </c>
      <c r="E127" t="s">
        <v>13780</v>
      </c>
      <c r="F127" s="137">
        <v>0</v>
      </c>
      <c r="G127" t="s">
        <v>14198</v>
      </c>
      <c r="H127" t="s">
        <v>14250</v>
      </c>
      <c r="J127" t="s">
        <v>14085</v>
      </c>
      <c r="K127">
        <v>13</v>
      </c>
      <c r="M127" t="s">
        <v>14085</v>
      </c>
      <c r="N127" t="s">
        <v>14137</v>
      </c>
      <c r="O127" t="s">
        <v>14116</v>
      </c>
      <c r="P127" t="s">
        <v>14090</v>
      </c>
      <c r="Q127" t="s">
        <v>14113</v>
      </c>
      <c r="R127" t="s">
        <v>14090</v>
      </c>
      <c r="S127" t="s">
        <v>14250</v>
      </c>
      <c r="T127" t="s">
        <v>14088</v>
      </c>
      <c r="U127" t="s">
        <v>14156</v>
      </c>
      <c r="V127" t="s">
        <v>14093</v>
      </c>
      <c r="X127" t="s">
        <v>14110</v>
      </c>
      <c r="Y127" t="s">
        <v>14092</v>
      </c>
      <c r="Z127" t="s">
        <v>14211</v>
      </c>
      <c r="AA127" t="s">
        <v>14094</v>
      </c>
      <c r="AB127" t="s">
        <v>14118</v>
      </c>
      <c r="AC127" t="s">
        <v>14141</v>
      </c>
      <c r="AD127" t="s">
        <v>14110</v>
      </c>
      <c r="AE127" t="s">
        <v>14141</v>
      </c>
      <c r="AF127" s="78" t="s">
        <v>14098</v>
      </c>
      <c r="AG127" t="s">
        <v>14123</v>
      </c>
      <c r="AH127" t="s">
        <v>14220</v>
      </c>
      <c r="AI127" t="s">
        <v>14220</v>
      </c>
      <c r="AJ127" t="s">
        <v>14220</v>
      </c>
      <c r="AK127" t="s">
        <v>14087</v>
      </c>
      <c r="AL127" t="s">
        <v>14098</v>
      </c>
      <c r="AM127" t="s">
        <v>14102</v>
      </c>
      <c r="AN127" t="s">
        <v>14102</v>
      </c>
      <c r="AO127" t="s">
        <v>14097</v>
      </c>
      <c r="AP127" t="s">
        <v>14110</v>
      </c>
      <c r="AQ127" t="s">
        <v>14110</v>
      </c>
      <c r="AR127" t="s">
        <v>14103</v>
      </c>
      <c r="AS127" t="s">
        <v>14098</v>
      </c>
      <c r="AT127" t="s">
        <v>14100</v>
      </c>
      <c r="AU127" t="s">
        <v>14100</v>
      </c>
      <c r="AV127" t="s">
        <v>14250</v>
      </c>
      <c r="AW127" t="s">
        <v>14250</v>
      </c>
      <c r="AX127" t="s">
        <v>14250</v>
      </c>
      <c r="AY127" t="s">
        <v>14093</v>
      </c>
      <c r="BA127" t="s">
        <v>14132</v>
      </c>
      <c r="BB127" t="s">
        <v>14225</v>
      </c>
      <c r="BC127" t="s">
        <v>14248</v>
      </c>
      <c r="BE127" t="s">
        <v>14131</v>
      </c>
      <c r="BF127" t="s">
        <v>14106</v>
      </c>
      <c r="BG127" t="s">
        <v>14195</v>
      </c>
      <c r="BH127" t="s">
        <v>14104</v>
      </c>
      <c r="BI127" t="s">
        <v>14211</v>
      </c>
      <c r="BJ127" t="s">
        <v>14211</v>
      </c>
      <c r="BK127" t="s">
        <v>14211</v>
      </c>
      <c r="BL127" t="s">
        <v>14156</v>
      </c>
      <c r="BM127" t="s">
        <v>14156</v>
      </c>
      <c r="BN127" t="s">
        <v>14156</v>
      </c>
      <c r="BO127" t="s">
        <v>14110</v>
      </c>
      <c r="BP127" t="s">
        <v>14110</v>
      </c>
      <c r="BQ127" t="s">
        <v>14110</v>
      </c>
      <c r="BR127" t="s">
        <v>14110</v>
      </c>
      <c r="BS127" t="s">
        <v>14110</v>
      </c>
      <c r="BT127" t="s">
        <v>14110</v>
      </c>
    </row>
    <row r="128" spans="1:72">
      <c r="A128">
        <v>2017</v>
      </c>
      <c r="B128" t="s">
        <v>591</v>
      </c>
      <c r="C128" t="s">
        <v>592</v>
      </c>
      <c r="D128" t="s">
        <v>639</v>
      </c>
      <c r="E128" t="s">
        <v>13781</v>
      </c>
      <c r="F128" s="137">
        <v>0</v>
      </c>
      <c r="G128" t="s">
        <v>14171</v>
      </c>
      <c r="H128" t="s">
        <v>14250</v>
      </c>
      <c r="J128" t="s">
        <v>14085</v>
      </c>
      <c r="K128">
        <v>6</v>
      </c>
      <c r="M128" t="s">
        <v>14133</v>
      </c>
      <c r="N128" t="s">
        <v>14137</v>
      </c>
      <c r="O128" t="s">
        <v>14116</v>
      </c>
      <c r="P128" t="s">
        <v>14090</v>
      </c>
      <c r="Q128" t="s">
        <v>14090</v>
      </c>
      <c r="R128" t="s">
        <v>14090</v>
      </c>
      <c r="S128" t="s">
        <v>14250</v>
      </c>
      <c r="T128" t="s">
        <v>14111</v>
      </c>
      <c r="U128" t="s">
        <v>14156</v>
      </c>
      <c r="V128" t="s">
        <v>14093</v>
      </c>
      <c r="X128" t="s">
        <v>14110</v>
      </c>
      <c r="Y128" t="s">
        <v>14092</v>
      </c>
      <c r="Z128" t="s">
        <v>14096</v>
      </c>
      <c r="AA128" t="s">
        <v>14094</v>
      </c>
      <c r="AB128" t="s">
        <v>14095</v>
      </c>
      <c r="AC128" t="s">
        <v>14141</v>
      </c>
      <c r="AD128" t="s">
        <v>14110</v>
      </c>
      <c r="AE128" t="s">
        <v>14095</v>
      </c>
      <c r="AF128" s="78" t="s">
        <v>14122</v>
      </c>
      <c r="AG128" t="s">
        <v>14123</v>
      </c>
      <c r="AH128" t="s">
        <v>14099</v>
      </c>
      <c r="AI128" t="s">
        <v>14220</v>
      </c>
      <c r="AJ128" t="s">
        <v>14099</v>
      </c>
      <c r="AK128" t="s">
        <v>14087</v>
      </c>
      <c r="AL128" t="s">
        <v>14098</v>
      </c>
      <c r="AM128" t="s">
        <v>14102</v>
      </c>
      <c r="AN128" t="s">
        <v>14102</v>
      </c>
      <c r="AO128" t="s">
        <v>14097</v>
      </c>
      <c r="AP128" t="s">
        <v>14110</v>
      </c>
      <c r="AQ128" t="s">
        <v>14110</v>
      </c>
      <c r="AR128" t="s">
        <v>14103</v>
      </c>
      <c r="AS128" t="s">
        <v>14098</v>
      </c>
      <c r="AT128" t="s">
        <v>14100</v>
      </c>
      <c r="AU128" t="s">
        <v>14100</v>
      </c>
      <c r="AV128" t="s">
        <v>14250</v>
      </c>
      <c r="AW128" t="s">
        <v>14250</v>
      </c>
      <c r="AX128" t="s">
        <v>14250</v>
      </c>
      <c r="AY128" t="s">
        <v>14093</v>
      </c>
      <c r="BA128" t="s">
        <v>14153</v>
      </c>
      <c r="BB128" t="s">
        <v>14107</v>
      </c>
      <c r="BC128" t="s">
        <v>14225</v>
      </c>
      <c r="BE128" t="s">
        <v>14131</v>
      </c>
      <c r="BF128" t="s">
        <v>14195</v>
      </c>
      <c r="BG128" t="s">
        <v>14195</v>
      </c>
      <c r="BH128" t="s">
        <v>14104</v>
      </c>
      <c r="BI128" t="s">
        <v>14193</v>
      </c>
      <c r="BJ128" t="s">
        <v>14211</v>
      </c>
      <c r="BK128" t="s">
        <v>14211</v>
      </c>
      <c r="BL128" t="s">
        <v>14167</v>
      </c>
      <c r="BM128" t="s">
        <v>14156</v>
      </c>
      <c r="BN128" t="s">
        <v>14156</v>
      </c>
      <c r="BO128" t="s">
        <v>14110</v>
      </c>
      <c r="BP128" t="s">
        <v>14110</v>
      </c>
      <c r="BQ128" t="s">
        <v>14110</v>
      </c>
      <c r="BR128" t="s">
        <v>14110</v>
      </c>
      <c r="BS128" t="s">
        <v>14110</v>
      </c>
      <c r="BT128" t="s">
        <v>14110</v>
      </c>
    </row>
    <row r="129" spans="1:72">
      <c r="A129">
        <v>2017</v>
      </c>
      <c r="B129" t="s">
        <v>673</v>
      </c>
      <c r="C129" t="s">
        <v>674</v>
      </c>
      <c r="D129" t="s">
        <v>675</v>
      </c>
      <c r="E129" t="s">
        <v>13783</v>
      </c>
      <c r="F129" s="137">
        <v>0</v>
      </c>
      <c r="G129" t="s">
        <v>14155</v>
      </c>
      <c r="H129" t="s">
        <v>14250</v>
      </c>
      <c r="J129" t="s">
        <v>14085</v>
      </c>
      <c r="K129">
        <v>6</v>
      </c>
      <c r="M129" t="s">
        <v>14085</v>
      </c>
      <c r="N129" t="s">
        <v>14137</v>
      </c>
      <c r="O129" t="s">
        <v>14116</v>
      </c>
      <c r="P129" t="s">
        <v>14090</v>
      </c>
      <c r="Q129" t="s">
        <v>14090</v>
      </c>
      <c r="R129" t="s">
        <v>14090</v>
      </c>
      <c r="S129" t="s">
        <v>14250</v>
      </c>
      <c r="T129" t="s">
        <v>14088</v>
      </c>
      <c r="U129" t="s">
        <v>14112</v>
      </c>
      <c r="V129" t="s">
        <v>14117</v>
      </c>
      <c r="X129" t="s">
        <v>14110</v>
      </c>
      <c r="Y129" t="s">
        <v>14092</v>
      </c>
      <c r="Z129" t="s">
        <v>14211</v>
      </c>
      <c r="AA129" t="s">
        <v>14140</v>
      </c>
      <c r="AB129" t="s">
        <v>14118</v>
      </c>
      <c r="AC129" t="s">
        <v>14141</v>
      </c>
      <c r="AD129" t="s">
        <v>14110</v>
      </c>
      <c r="AE129" t="s">
        <v>14141</v>
      </c>
      <c r="AF129" s="78" t="s">
        <v>14098</v>
      </c>
      <c r="AG129" t="s">
        <v>14123</v>
      </c>
      <c r="AH129" t="s">
        <v>14099</v>
      </c>
      <c r="AI129" t="s">
        <v>14099</v>
      </c>
      <c r="AJ129" t="s">
        <v>14188</v>
      </c>
      <c r="AK129" t="s">
        <v>14110</v>
      </c>
      <c r="AL129" t="s">
        <v>14098</v>
      </c>
      <c r="AM129" t="s">
        <v>14102</v>
      </c>
      <c r="AN129" t="s">
        <v>14102</v>
      </c>
      <c r="AO129" t="s">
        <v>14121</v>
      </c>
      <c r="AP129" t="s">
        <v>14110</v>
      </c>
      <c r="AQ129" t="s">
        <v>14110</v>
      </c>
      <c r="AR129" t="s">
        <v>14103</v>
      </c>
      <c r="AS129" t="s">
        <v>14098</v>
      </c>
      <c r="AT129" t="s">
        <v>14100</v>
      </c>
      <c r="AU129" t="s">
        <v>14100</v>
      </c>
      <c r="AV129" t="s">
        <v>14250</v>
      </c>
      <c r="AW129" t="s">
        <v>14250</v>
      </c>
      <c r="AX129" t="s">
        <v>14250</v>
      </c>
      <c r="AY129" t="s">
        <v>14093</v>
      </c>
      <c r="BA129" t="s">
        <v>14132</v>
      </c>
      <c r="BB129" t="s">
        <v>14248</v>
      </c>
      <c r="BC129" t="s">
        <v>14248</v>
      </c>
      <c r="BE129" t="s">
        <v>14106</v>
      </c>
      <c r="BF129" t="s">
        <v>14195</v>
      </c>
      <c r="BG129" t="s">
        <v>14195</v>
      </c>
      <c r="BH129" t="s">
        <v>14104</v>
      </c>
      <c r="BI129" t="s">
        <v>14193</v>
      </c>
      <c r="BJ129" t="s">
        <v>14211</v>
      </c>
      <c r="BK129" t="s">
        <v>14211</v>
      </c>
      <c r="BL129" t="s">
        <v>14167</v>
      </c>
      <c r="BM129" t="s">
        <v>14156</v>
      </c>
      <c r="BN129" t="s">
        <v>14156</v>
      </c>
      <c r="BO129" t="s">
        <v>14110</v>
      </c>
      <c r="BP129" t="s">
        <v>14110</v>
      </c>
      <c r="BQ129" t="s">
        <v>14110</v>
      </c>
      <c r="BR129" t="s">
        <v>14110</v>
      </c>
      <c r="BS129" t="s">
        <v>14110</v>
      </c>
      <c r="BT129" t="s">
        <v>14110</v>
      </c>
    </row>
    <row r="130" spans="1:72">
      <c r="G130" t="s">
        <v>14155</v>
      </c>
      <c r="H130" t="s">
        <v>14250</v>
      </c>
      <c r="J130" t="s">
        <v>14108</v>
      </c>
      <c r="K130">
        <v>3</v>
      </c>
      <c r="M130" t="s">
        <v>14108</v>
      </c>
      <c r="N130" t="s">
        <v>14137</v>
      </c>
      <c r="O130" t="s">
        <v>14116</v>
      </c>
      <c r="P130" t="s">
        <v>14090</v>
      </c>
      <c r="Q130" t="s">
        <v>14090</v>
      </c>
      <c r="R130" t="s">
        <v>14090</v>
      </c>
      <c r="S130" t="s">
        <v>14250</v>
      </c>
      <c r="T130" t="s">
        <v>14111</v>
      </c>
      <c r="U130" t="s">
        <v>14156</v>
      </c>
      <c r="V130" t="s">
        <v>14093</v>
      </c>
      <c r="X130" t="s">
        <v>14110</v>
      </c>
      <c r="Y130" t="s">
        <v>14092</v>
      </c>
      <c r="Z130" t="s">
        <v>14211</v>
      </c>
      <c r="AA130" t="s">
        <v>14140</v>
      </c>
      <c r="AB130" t="s">
        <v>14095</v>
      </c>
      <c r="AC130" t="s">
        <v>14141</v>
      </c>
      <c r="AD130" t="s">
        <v>14110</v>
      </c>
      <c r="AE130" t="s">
        <v>14141</v>
      </c>
      <c r="AF130" s="78" t="s">
        <v>14098</v>
      </c>
      <c r="AG130" t="s">
        <v>14123</v>
      </c>
      <c r="AH130" t="s">
        <v>14099</v>
      </c>
      <c r="AI130" t="s">
        <v>14099</v>
      </c>
      <c r="AJ130" t="s">
        <v>14188</v>
      </c>
      <c r="AK130" t="s">
        <v>14110</v>
      </c>
      <c r="AL130" t="s">
        <v>14098</v>
      </c>
      <c r="AM130" t="s">
        <v>14102</v>
      </c>
      <c r="AN130" t="s">
        <v>14102</v>
      </c>
      <c r="AO130" t="s">
        <v>14121</v>
      </c>
      <c r="AP130" t="s">
        <v>14110</v>
      </c>
      <c r="AQ130" t="s">
        <v>14110</v>
      </c>
      <c r="AR130" t="s">
        <v>14103</v>
      </c>
      <c r="AS130" t="s">
        <v>14098</v>
      </c>
      <c r="AT130" t="s">
        <v>14100</v>
      </c>
      <c r="AU130" t="s">
        <v>14100</v>
      </c>
      <c r="AV130" t="s">
        <v>14250</v>
      </c>
      <c r="AW130" t="s">
        <v>14250</v>
      </c>
      <c r="AX130" t="s">
        <v>14250</v>
      </c>
      <c r="AY130" t="s">
        <v>14093</v>
      </c>
      <c r="BA130" t="s">
        <v>14132</v>
      </c>
      <c r="BB130" t="s">
        <v>14248</v>
      </c>
      <c r="BC130" t="s">
        <v>14248</v>
      </c>
      <c r="BE130" t="s">
        <v>14106</v>
      </c>
      <c r="BF130" t="s">
        <v>14195</v>
      </c>
      <c r="BG130" t="s">
        <v>14195</v>
      </c>
      <c r="BH130" t="s">
        <v>14104</v>
      </c>
      <c r="BI130" t="s">
        <v>14193</v>
      </c>
      <c r="BJ130" t="s">
        <v>14211</v>
      </c>
      <c r="BK130" t="s">
        <v>14211</v>
      </c>
      <c r="BL130" t="s">
        <v>14167</v>
      </c>
      <c r="BM130" t="s">
        <v>14156</v>
      </c>
      <c r="BN130" t="s">
        <v>14156</v>
      </c>
      <c r="BO130" t="s">
        <v>14110</v>
      </c>
      <c r="BP130" t="s">
        <v>14110</v>
      </c>
      <c r="BQ130" t="s">
        <v>14110</v>
      </c>
      <c r="BR130" t="s">
        <v>14110</v>
      </c>
      <c r="BS130" t="s">
        <v>14110</v>
      </c>
      <c r="BT130" t="s">
        <v>14110</v>
      </c>
    </row>
    <row r="131" spans="1:72">
      <c r="A131">
        <v>2017</v>
      </c>
      <c r="B131" t="s">
        <v>961</v>
      </c>
      <c r="C131" t="s">
        <v>962</v>
      </c>
      <c r="D131" t="s">
        <v>689</v>
      </c>
      <c r="E131" t="s">
        <v>13785</v>
      </c>
      <c r="F131" s="137">
        <v>0</v>
      </c>
      <c r="G131" t="s">
        <v>14109</v>
      </c>
      <c r="H131" t="s">
        <v>14110</v>
      </c>
      <c r="J131" t="s">
        <v>14085</v>
      </c>
      <c r="K131">
        <v>6</v>
      </c>
      <c r="M131" t="s">
        <v>14085</v>
      </c>
      <c r="N131" t="s">
        <v>14114</v>
      </c>
      <c r="O131" t="s">
        <v>14116</v>
      </c>
      <c r="P131" t="s">
        <v>14090</v>
      </c>
      <c r="Q131" t="s">
        <v>14090</v>
      </c>
      <c r="R131" t="s">
        <v>14090</v>
      </c>
      <c r="S131" t="s">
        <v>14250</v>
      </c>
      <c r="T131" t="s">
        <v>14088</v>
      </c>
      <c r="U131" t="s">
        <v>14186</v>
      </c>
      <c r="V131" t="s">
        <v>14117</v>
      </c>
      <c r="X131" t="s">
        <v>14110</v>
      </c>
      <c r="Y131" t="s">
        <v>14092</v>
      </c>
      <c r="Z131" t="s">
        <v>14211</v>
      </c>
      <c r="AA131" t="s">
        <v>14140</v>
      </c>
      <c r="AB131" t="s">
        <v>14118</v>
      </c>
      <c r="AC131" t="s">
        <v>14141</v>
      </c>
      <c r="AD131" t="s">
        <v>14110</v>
      </c>
      <c r="AE131" t="s">
        <v>14141</v>
      </c>
      <c r="AF131" s="78" t="s">
        <v>14138</v>
      </c>
      <c r="AG131" t="s">
        <v>14161</v>
      </c>
      <c r="AH131" t="s">
        <v>14124</v>
      </c>
      <c r="AI131" t="s">
        <v>14212</v>
      </c>
      <c r="AJ131" t="s">
        <v>14188</v>
      </c>
      <c r="AK131" t="s">
        <v>14254</v>
      </c>
      <c r="AL131" t="s">
        <v>14238</v>
      </c>
      <c r="AM131" t="s">
        <v>14102</v>
      </c>
      <c r="AN131" t="s">
        <v>14215</v>
      </c>
      <c r="AO131" t="s">
        <v>14097</v>
      </c>
      <c r="AP131" t="s">
        <v>14110</v>
      </c>
      <c r="AQ131" t="s">
        <v>14110</v>
      </c>
      <c r="AR131" t="s">
        <v>14215</v>
      </c>
      <c r="AS131" t="s">
        <v>14098</v>
      </c>
      <c r="AT131" t="s">
        <v>14163</v>
      </c>
      <c r="AU131" t="s">
        <v>14163</v>
      </c>
      <c r="AV131" t="s">
        <v>14203</v>
      </c>
      <c r="AW131" t="s">
        <v>14203</v>
      </c>
      <c r="AX131" t="s">
        <v>14087</v>
      </c>
      <c r="AY131" t="s">
        <v>14093</v>
      </c>
      <c r="BA131" t="s">
        <v>14153</v>
      </c>
      <c r="BB131" t="s">
        <v>14248</v>
      </c>
      <c r="BC131" t="s">
        <v>14248</v>
      </c>
      <c r="BE131" t="s">
        <v>14106</v>
      </c>
      <c r="BF131" t="s">
        <v>14195</v>
      </c>
      <c r="BG131" t="s">
        <v>14195</v>
      </c>
      <c r="BH131" t="s">
        <v>14104</v>
      </c>
      <c r="BI131" t="s">
        <v>14150</v>
      </c>
      <c r="BJ131" t="s">
        <v>14211</v>
      </c>
      <c r="BK131" t="s">
        <v>14211</v>
      </c>
      <c r="BL131" t="s">
        <v>14156</v>
      </c>
      <c r="BM131" t="s">
        <v>14156</v>
      </c>
      <c r="BN131" t="s">
        <v>14156</v>
      </c>
      <c r="BO131" t="s">
        <v>14110</v>
      </c>
      <c r="BP131" t="s">
        <v>14110</v>
      </c>
      <c r="BQ131" t="s">
        <v>14110</v>
      </c>
      <c r="BR131" t="s">
        <v>14110</v>
      </c>
      <c r="BS131" t="s">
        <v>14110</v>
      </c>
      <c r="BT131" t="s">
        <v>14110</v>
      </c>
    </row>
    <row r="132" spans="1:72">
      <c r="A132">
        <v>2017</v>
      </c>
      <c r="B132" t="s">
        <v>994</v>
      </c>
      <c r="C132" t="s">
        <v>995</v>
      </c>
      <c r="D132" t="s">
        <v>712</v>
      </c>
      <c r="E132" t="s">
        <v>13786</v>
      </c>
      <c r="F132" s="137">
        <v>0</v>
      </c>
      <c r="G132" t="s">
        <v>14155</v>
      </c>
      <c r="H132" t="s">
        <v>14250</v>
      </c>
      <c r="J132" t="s">
        <v>14085</v>
      </c>
      <c r="K132">
        <v>6</v>
      </c>
      <c r="M132" t="s">
        <v>14085</v>
      </c>
      <c r="N132" t="s">
        <v>14137</v>
      </c>
      <c r="O132" t="s">
        <v>14116</v>
      </c>
      <c r="P132" t="s">
        <v>14090</v>
      </c>
      <c r="Q132" t="s">
        <v>14090</v>
      </c>
      <c r="R132" t="s">
        <v>14090</v>
      </c>
      <c r="S132" t="s">
        <v>14250</v>
      </c>
      <c r="T132" t="s">
        <v>14088</v>
      </c>
      <c r="U132" t="s">
        <v>14112</v>
      </c>
      <c r="V132" t="s">
        <v>14117</v>
      </c>
      <c r="X132" t="s">
        <v>14087</v>
      </c>
      <c r="Y132" t="s">
        <v>14092</v>
      </c>
      <c r="Z132" t="s">
        <v>14211</v>
      </c>
      <c r="AA132" t="s">
        <v>14140</v>
      </c>
      <c r="AB132" t="s">
        <v>14095</v>
      </c>
      <c r="AC132" t="s">
        <v>14141</v>
      </c>
      <c r="AD132" t="s">
        <v>14110</v>
      </c>
      <c r="AE132" t="s">
        <v>14141</v>
      </c>
      <c r="AF132" s="78" t="s">
        <v>14098</v>
      </c>
      <c r="AG132" t="s">
        <v>14123</v>
      </c>
      <c r="AH132" t="s">
        <v>14099</v>
      </c>
      <c r="AI132" t="s">
        <v>14099</v>
      </c>
      <c r="AJ132" t="s">
        <v>14188</v>
      </c>
      <c r="AK132" t="s">
        <v>14087</v>
      </c>
      <c r="AL132" t="s">
        <v>14098</v>
      </c>
      <c r="AM132" t="s">
        <v>14102</v>
      </c>
      <c r="AN132" t="s">
        <v>14102</v>
      </c>
      <c r="AO132" t="s">
        <v>14097</v>
      </c>
      <c r="AP132" t="s">
        <v>14110</v>
      </c>
      <c r="AQ132" t="s">
        <v>14110</v>
      </c>
      <c r="AR132" t="s">
        <v>14103</v>
      </c>
      <c r="AS132" t="s">
        <v>14098</v>
      </c>
      <c r="AT132" t="s">
        <v>14100</v>
      </c>
      <c r="AU132" t="s">
        <v>14100</v>
      </c>
      <c r="AV132" t="s">
        <v>14250</v>
      </c>
      <c r="AW132" t="s">
        <v>14250</v>
      </c>
      <c r="AX132" t="s">
        <v>14250</v>
      </c>
      <c r="AY132" t="s">
        <v>14093</v>
      </c>
      <c r="BA132" t="s">
        <v>14242</v>
      </c>
      <c r="BB132" t="s">
        <v>14248</v>
      </c>
      <c r="BC132" t="s">
        <v>14248</v>
      </c>
      <c r="BE132" t="s">
        <v>14106</v>
      </c>
      <c r="BF132" t="s">
        <v>14195</v>
      </c>
      <c r="BG132" t="s">
        <v>14195</v>
      </c>
      <c r="BH132" t="s">
        <v>14104</v>
      </c>
      <c r="BI132" t="s">
        <v>14193</v>
      </c>
      <c r="BJ132" t="s">
        <v>14211</v>
      </c>
      <c r="BK132" t="s">
        <v>14211</v>
      </c>
      <c r="BL132" t="s">
        <v>14105</v>
      </c>
      <c r="BM132" t="s">
        <v>14156</v>
      </c>
      <c r="BN132" t="s">
        <v>14156</v>
      </c>
      <c r="BO132" t="s">
        <v>14110</v>
      </c>
      <c r="BP132" t="s">
        <v>14110</v>
      </c>
      <c r="BQ132" t="s">
        <v>14110</v>
      </c>
      <c r="BR132" t="s">
        <v>14110</v>
      </c>
      <c r="BS132" t="s">
        <v>14110</v>
      </c>
      <c r="BT132" t="s">
        <v>14087</v>
      </c>
    </row>
    <row r="133" spans="1:72">
      <c r="A133">
        <v>2017</v>
      </c>
      <c r="B133" t="s">
        <v>1279</v>
      </c>
      <c r="C133" t="s">
        <v>1280</v>
      </c>
      <c r="D133" t="s">
        <v>689</v>
      </c>
      <c r="E133" t="s">
        <v>13788</v>
      </c>
      <c r="F133" s="137">
        <v>0</v>
      </c>
      <c r="G133" t="s">
        <v>14254</v>
      </c>
      <c r="H133" t="s">
        <v>14087</v>
      </c>
      <c r="J133" t="s">
        <v>14085</v>
      </c>
      <c r="K133">
        <v>5</v>
      </c>
      <c r="M133" t="s">
        <v>14085</v>
      </c>
      <c r="N133" t="s">
        <v>14137</v>
      </c>
      <c r="O133" t="s">
        <v>14116</v>
      </c>
      <c r="P133" t="s">
        <v>14113</v>
      </c>
      <c r="Q133" t="s">
        <v>14113</v>
      </c>
      <c r="R133" t="s">
        <v>14113</v>
      </c>
      <c r="S133" t="s">
        <v>14250</v>
      </c>
      <c r="T133" t="s">
        <v>14088</v>
      </c>
      <c r="U133" t="s">
        <v>14186</v>
      </c>
      <c r="V133" t="s">
        <v>14139</v>
      </c>
      <c r="X133" t="s">
        <v>14087</v>
      </c>
      <c r="Y133" t="s">
        <v>14092</v>
      </c>
      <c r="Z133" t="s">
        <v>14211</v>
      </c>
      <c r="AA133" t="s">
        <v>14140</v>
      </c>
      <c r="AB133" t="s">
        <v>14141</v>
      </c>
      <c r="AC133" t="s">
        <v>14141</v>
      </c>
      <c r="AD133" t="s">
        <v>14110</v>
      </c>
      <c r="AE133" t="s">
        <v>14141</v>
      </c>
      <c r="AF133" s="78" t="s">
        <v>14122</v>
      </c>
      <c r="AG133" t="s">
        <v>14123</v>
      </c>
      <c r="AH133" t="s">
        <v>14145</v>
      </c>
      <c r="AI133" t="s">
        <v>14124</v>
      </c>
      <c r="AJ133" t="s">
        <v>14188</v>
      </c>
      <c r="AK133" t="s">
        <v>14110</v>
      </c>
      <c r="AL133" t="s">
        <v>14122</v>
      </c>
      <c r="AM133" t="s">
        <v>14102</v>
      </c>
      <c r="AN133" t="s">
        <v>14215</v>
      </c>
      <c r="AO133" t="s">
        <v>14097</v>
      </c>
      <c r="AP133" t="s">
        <v>14087</v>
      </c>
      <c r="AQ133" t="s">
        <v>14110</v>
      </c>
      <c r="AR133" t="s">
        <v>14215</v>
      </c>
      <c r="AS133" t="s">
        <v>14098</v>
      </c>
      <c r="AT133" t="s">
        <v>14213</v>
      </c>
      <c r="AU133" t="s">
        <v>14213</v>
      </c>
      <c r="AV133" t="s">
        <v>14164</v>
      </c>
      <c r="AW133" t="s">
        <v>14164</v>
      </c>
      <c r="AX133" t="s">
        <v>14110</v>
      </c>
      <c r="AY133" t="s">
        <v>14093</v>
      </c>
      <c r="BA133" t="s">
        <v>14153</v>
      </c>
      <c r="BB133" t="s">
        <v>14248</v>
      </c>
      <c r="BC133" t="s">
        <v>14248</v>
      </c>
      <c r="BE133" t="s">
        <v>14106</v>
      </c>
      <c r="BF133" t="s">
        <v>14195</v>
      </c>
      <c r="BG133" t="s">
        <v>14195</v>
      </c>
      <c r="BH133" t="s">
        <v>14104</v>
      </c>
      <c r="BI133" t="s">
        <v>14193</v>
      </c>
      <c r="BJ133" t="s">
        <v>14211</v>
      </c>
      <c r="BK133" t="s">
        <v>14211</v>
      </c>
      <c r="BL133" t="s">
        <v>14105</v>
      </c>
      <c r="BM133" t="s">
        <v>14156</v>
      </c>
      <c r="BN133" t="s">
        <v>14156</v>
      </c>
      <c r="BO133" t="s">
        <v>14110</v>
      </c>
      <c r="BP133" t="s">
        <v>14110</v>
      </c>
      <c r="BQ133" t="s">
        <v>14110</v>
      </c>
      <c r="BR133" t="s">
        <v>14110</v>
      </c>
      <c r="BS133" t="s">
        <v>14110</v>
      </c>
      <c r="BT133" t="s">
        <v>14110</v>
      </c>
    </row>
    <row r="134" spans="1:72">
      <c r="A134">
        <v>2017</v>
      </c>
      <c r="B134" t="s">
        <v>1692</v>
      </c>
      <c r="C134" t="s">
        <v>1693</v>
      </c>
      <c r="D134" t="s">
        <v>766</v>
      </c>
      <c r="E134" t="s">
        <v>13793</v>
      </c>
      <c r="F134" s="137">
        <v>0</v>
      </c>
      <c r="G134" t="s">
        <v>14109</v>
      </c>
      <c r="H134" t="s">
        <v>14110</v>
      </c>
      <c r="J134" t="s">
        <v>14085</v>
      </c>
      <c r="K134">
        <v>4</v>
      </c>
      <c r="M134" t="s">
        <v>14085</v>
      </c>
      <c r="N134" t="s">
        <v>14137</v>
      </c>
      <c r="O134" t="s">
        <v>14091</v>
      </c>
      <c r="P134" t="s">
        <v>14090</v>
      </c>
      <c r="Q134" t="s">
        <v>14090</v>
      </c>
      <c r="R134" t="s">
        <v>14090</v>
      </c>
      <c r="S134" t="s">
        <v>14250</v>
      </c>
      <c r="T134" t="s">
        <v>14088</v>
      </c>
      <c r="U134" t="s">
        <v>14089</v>
      </c>
      <c r="V134" t="s">
        <v>14093</v>
      </c>
      <c r="X134" t="s">
        <v>14110</v>
      </c>
      <c r="Y134" t="s">
        <v>14092</v>
      </c>
      <c r="Z134" t="s">
        <v>14211</v>
      </c>
      <c r="AA134" t="s">
        <v>14140</v>
      </c>
      <c r="AB134" t="s">
        <v>14118</v>
      </c>
      <c r="AC134" t="s">
        <v>14141</v>
      </c>
      <c r="AD134" t="s">
        <v>14110</v>
      </c>
      <c r="AE134" t="s">
        <v>14141</v>
      </c>
      <c r="AF134" s="78" t="s">
        <v>14098</v>
      </c>
      <c r="AG134" t="s">
        <v>14123</v>
      </c>
      <c r="AH134" t="s">
        <v>14099</v>
      </c>
      <c r="AI134" t="s">
        <v>14099</v>
      </c>
      <c r="AJ134" t="s">
        <v>14188</v>
      </c>
      <c r="AK134" t="s">
        <v>14087</v>
      </c>
      <c r="AL134" t="s">
        <v>14122</v>
      </c>
      <c r="AM134" t="s">
        <v>14239</v>
      </c>
      <c r="AN134" t="s">
        <v>14239</v>
      </c>
      <c r="AO134" t="s">
        <v>14097</v>
      </c>
      <c r="AP134" t="s">
        <v>14110</v>
      </c>
      <c r="AQ134" t="s">
        <v>14110</v>
      </c>
      <c r="AR134" t="s">
        <v>14231</v>
      </c>
      <c r="AS134" t="s">
        <v>14098</v>
      </c>
      <c r="AT134" t="s">
        <v>14163</v>
      </c>
      <c r="AU134" t="s">
        <v>14163</v>
      </c>
      <c r="AV134" t="s">
        <v>14101</v>
      </c>
      <c r="AW134" t="s">
        <v>14101</v>
      </c>
      <c r="AX134" t="s">
        <v>14110</v>
      </c>
      <c r="AY134" t="s">
        <v>14093</v>
      </c>
      <c r="BA134" t="s">
        <v>14107</v>
      </c>
      <c r="BB134" t="s">
        <v>14248</v>
      </c>
      <c r="BC134" t="s">
        <v>14248</v>
      </c>
      <c r="BE134" t="s">
        <v>14106</v>
      </c>
      <c r="BF134" t="s">
        <v>14195</v>
      </c>
      <c r="BG134" t="s">
        <v>14195</v>
      </c>
      <c r="BH134" t="s">
        <v>14104</v>
      </c>
      <c r="BI134" t="s">
        <v>14129</v>
      </c>
      <c r="BJ134" t="s">
        <v>14211</v>
      </c>
      <c r="BK134" t="s">
        <v>14211</v>
      </c>
      <c r="BL134" t="s">
        <v>14156</v>
      </c>
      <c r="BM134" t="s">
        <v>14156</v>
      </c>
      <c r="BN134" t="s">
        <v>14156</v>
      </c>
      <c r="BO134" t="s">
        <v>14110</v>
      </c>
      <c r="BP134" t="s">
        <v>14110</v>
      </c>
      <c r="BQ134" t="s">
        <v>14110</v>
      </c>
      <c r="BR134" t="s">
        <v>14110</v>
      </c>
      <c r="BS134" t="s">
        <v>14110</v>
      </c>
      <c r="BT134" t="s">
        <v>14110</v>
      </c>
    </row>
    <row r="135" spans="1:72">
      <c r="A135">
        <v>2018</v>
      </c>
      <c r="B135" t="s">
        <v>44</v>
      </c>
      <c r="C135" t="s">
        <v>45</v>
      </c>
      <c r="D135" t="s">
        <v>646</v>
      </c>
      <c r="E135" t="s">
        <v>13796</v>
      </c>
      <c r="F135" s="137">
        <v>0</v>
      </c>
      <c r="G135" t="s">
        <v>14086</v>
      </c>
      <c r="H135" t="s">
        <v>14110</v>
      </c>
      <c r="J135" t="s">
        <v>14085</v>
      </c>
      <c r="K135">
        <v>3</v>
      </c>
      <c r="M135" t="s">
        <v>14085</v>
      </c>
      <c r="N135" t="s">
        <v>14137</v>
      </c>
      <c r="O135" t="s">
        <v>14116</v>
      </c>
      <c r="P135" t="s">
        <v>14113</v>
      </c>
      <c r="Q135" t="s">
        <v>14090</v>
      </c>
      <c r="R135" t="s">
        <v>14090</v>
      </c>
      <c r="S135" t="s">
        <v>14250</v>
      </c>
      <c r="T135" t="s">
        <v>14088</v>
      </c>
      <c r="U135" t="s">
        <v>14186</v>
      </c>
      <c r="V135" t="s">
        <v>14117</v>
      </c>
      <c r="X135" t="s">
        <v>14087</v>
      </c>
      <c r="Y135" t="s">
        <v>14092</v>
      </c>
      <c r="Z135" t="s">
        <v>14211</v>
      </c>
      <c r="AA135" t="s">
        <v>14140</v>
      </c>
      <c r="AB135" t="s">
        <v>14141</v>
      </c>
      <c r="AC135" t="s">
        <v>14141</v>
      </c>
      <c r="AD135" t="s">
        <v>14110</v>
      </c>
      <c r="AE135" t="s">
        <v>14141</v>
      </c>
      <c r="AF135" s="78" t="s">
        <v>14098</v>
      </c>
      <c r="AG135" t="s">
        <v>14123</v>
      </c>
      <c r="AH135" t="s">
        <v>14162</v>
      </c>
      <c r="AI135" t="s">
        <v>14162</v>
      </c>
      <c r="AJ135" t="s">
        <v>14188</v>
      </c>
      <c r="AK135" t="s">
        <v>14110</v>
      </c>
      <c r="AL135" t="s">
        <v>14122</v>
      </c>
      <c r="AM135" t="s">
        <v>14102</v>
      </c>
      <c r="AN135" t="s">
        <v>14215</v>
      </c>
      <c r="AO135" t="s">
        <v>14097</v>
      </c>
      <c r="AP135" t="s">
        <v>14110</v>
      </c>
      <c r="AQ135" t="s">
        <v>14110</v>
      </c>
      <c r="AR135" t="s">
        <v>14103</v>
      </c>
      <c r="AS135" t="s">
        <v>14098</v>
      </c>
      <c r="AT135" t="s">
        <v>14213</v>
      </c>
      <c r="AU135" t="s">
        <v>14213</v>
      </c>
      <c r="AV135" t="s">
        <v>14164</v>
      </c>
      <c r="AW135" t="s">
        <v>14164</v>
      </c>
      <c r="AX135" t="s">
        <v>14110</v>
      </c>
      <c r="AY135" t="s">
        <v>14093</v>
      </c>
      <c r="BA135" t="s">
        <v>14242</v>
      </c>
      <c r="BB135" t="s">
        <v>14248</v>
      </c>
      <c r="BC135" t="s">
        <v>14248</v>
      </c>
      <c r="BE135" t="s">
        <v>14106</v>
      </c>
      <c r="BF135" t="s">
        <v>14195</v>
      </c>
      <c r="BG135" t="s">
        <v>14195</v>
      </c>
      <c r="BH135" t="s">
        <v>14104</v>
      </c>
      <c r="BI135" t="s">
        <v>14211</v>
      </c>
      <c r="BJ135" t="s">
        <v>14211</v>
      </c>
      <c r="BK135" t="s">
        <v>14211</v>
      </c>
      <c r="BL135" t="s">
        <v>14156</v>
      </c>
      <c r="BM135" t="s">
        <v>14156</v>
      </c>
      <c r="BN135" t="s">
        <v>14156</v>
      </c>
      <c r="BO135" t="s">
        <v>14110</v>
      </c>
      <c r="BP135" t="s">
        <v>14110</v>
      </c>
      <c r="BQ135" t="s">
        <v>14110</v>
      </c>
      <c r="BR135" t="s">
        <v>14110</v>
      </c>
      <c r="BS135" t="s">
        <v>14110</v>
      </c>
      <c r="BT135" t="s">
        <v>14110</v>
      </c>
    </row>
    <row r="136" spans="1:72">
      <c r="A136">
        <v>2018</v>
      </c>
      <c r="B136" t="s">
        <v>146</v>
      </c>
      <c r="C136" t="s">
        <v>147</v>
      </c>
      <c r="D136" t="s">
        <v>639</v>
      </c>
      <c r="E136" t="s">
        <v>13798</v>
      </c>
      <c r="F136" s="137">
        <v>0</v>
      </c>
      <c r="G136" t="s">
        <v>14086</v>
      </c>
      <c r="H136" t="s">
        <v>14087</v>
      </c>
      <c r="J136" t="s">
        <v>14085</v>
      </c>
      <c r="K136">
        <v>3</v>
      </c>
      <c r="M136" t="s">
        <v>14085</v>
      </c>
      <c r="N136" t="s">
        <v>14137</v>
      </c>
      <c r="O136" t="s">
        <v>14116</v>
      </c>
      <c r="P136" t="s">
        <v>14113</v>
      </c>
      <c r="Q136" t="s">
        <v>14113</v>
      </c>
      <c r="R136" t="s">
        <v>14113</v>
      </c>
      <c r="S136" t="s">
        <v>14250</v>
      </c>
      <c r="T136" t="s">
        <v>14088</v>
      </c>
      <c r="U136" t="s">
        <v>14112</v>
      </c>
      <c r="V136" t="s">
        <v>14139</v>
      </c>
      <c r="X136" t="s">
        <v>14110</v>
      </c>
      <c r="Y136" t="s">
        <v>14092</v>
      </c>
      <c r="Z136" t="s">
        <v>14211</v>
      </c>
      <c r="AA136" t="s">
        <v>14158</v>
      </c>
      <c r="AB136" t="s">
        <v>14095</v>
      </c>
      <c r="AC136" t="s">
        <v>14141</v>
      </c>
      <c r="AD136" t="s">
        <v>14110</v>
      </c>
      <c r="AE136" t="s">
        <v>14141</v>
      </c>
      <c r="AF136" s="78" t="s">
        <v>14122</v>
      </c>
      <c r="AG136" t="s">
        <v>14093</v>
      </c>
      <c r="AH136" t="s">
        <v>14099</v>
      </c>
      <c r="AI136" t="s">
        <v>14162</v>
      </c>
      <c r="AJ136" t="s">
        <v>14201</v>
      </c>
      <c r="AK136" t="s">
        <v>14110</v>
      </c>
      <c r="AL136" t="s">
        <v>14122</v>
      </c>
      <c r="AM136" t="s">
        <v>14102</v>
      </c>
      <c r="AN136" t="s">
        <v>14245</v>
      </c>
      <c r="AO136" t="s">
        <v>14097</v>
      </c>
      <c r="AP136" t="s">
        <v>14110</v>
      </c>
      <c r="AQ136" t="s">
        <v>14110</v>
      </c>
      <c r="AR136" t="s">
        <v>14149</v>
      </c>
      <c r="AS136" t="s">
        <v>14122</v>
      </c>
      <c r="AT136" t="s">
        <v>14100</v>
      </c>
      <c r="AU136" t="s">
        <v>14146</v>
      </c>
      <c r="AV136" t="s">
        <v>14222</v>
      </c>
      <c r="AW136" t="s">
        <v>14222</v>
      </c>
      <c r="AX136" t="s">
        <v>14110</v>
      </c>
      <c r="AY136" t="s">
        <v>14093</v>
      </c>
      <c r="BA136" t="s">
        <v>14132</v>
      </c>
      <c r="BB136" t="s">
        <v>14248</v>
      </c>
      <c r="BC136" t="s">
        <v>14248</v>
      </c>
      <c r="BE136" t="s">
        <v>14106</v>
      </c>
      <c r="BF136" t="s">
        <v>14195</v>
      </c>
      <c r="BG136" t="s">
        <v>14195</v>
      </c>
      <c r="BH136" t="s">
        <v>14104</v>
      </c>
      <c r="BI136" t="s">
        <v>14211</v>
      </c>
      <c r="BJ136" t="s">
        <v>14211</v>
      </c>
      <c r="BK136" t="s">
        <v>14211</v>
      </c>
      <c r="BL136" t="s">
        <v>14156</v>
      </c>
      <c r="BM136" t="s">
        <v>14156</v>
      </c>
      <c r="BN136" t="s">
        <v>14156</v>
      </c>
      <c r="BO136" t="s">
        <v>14110</v>
      </c>
      <c r="BP136" t="s">
        <v>14110</v>
      </c>
      <c r="BQ136" t="s">
        <v>14110</v>
      </c>
      <c r="BR136" t="s">
        <v>14110</v>
      </c>
      <c r="BS136" t="s">
        <v>14110</v>
      </c>
      <c r="BT136" t="s">
        <v>14110</v>
      </c>
    </row>
    <row r="137" spans="1:72">
      <c r="A137">
        <v>2018</v>
      </c>
      <c r="B137" t="s">
        <v>150</v>
      </c>
      <c r="C137" t="s">
        <v>151</v>
      </c>
      <c r="D137" t="s">
        <v>639</v>
      </c>
      <c r="E137" t="s">
        <v>13799</v>
      </c>
      <c r="F137" s="137">
        <v>0</v>
      </c>
      <c r="G137" t="s">
        <v>14109</v>
      </c>
      <c r="H137" t="s">
        <v>14110</v>
      </c>
      <c r="J137" t="s">
        <v>14085</v>
      </c>
      <c r="K137">
        <v>62</v>
      </c>
      <c r="M137" t="s">
        <v>14085</v>
      </c>
      <c r="N137" t="s">
        <v>14114</v>
      </c>
      <c r="O137" t="s">
        <v>14116</v>
      </c>
      <c r="P137" t="s">
        <v>14090</v>
      </c>
      <c r="Q137" t="s">
        <v>14090</v>
      </c>
      <c r="R137" t="s">
        <v>14090</v>
      </c>
      <c r="S137" t="s">
        <v>14250</v>
      </c>
      <c r="T137" t="s">
        <v>14088</v>
      </c>
      <c r="U137" t="s">
        <v>14112</v>
      </c>
      <c r="V137" t="s">
        <v>14117</v>
      </c>
      <c r="X137" t="s">
        <v>14110</v>
      </c>
      <c r="Y137" t="s">
        <v>14092</v>
      </c>
      <c r="Z137" t="s">
        <v>14211</v>
      </c>
      <c r="AA137" t="s">
        <v>14140</v>
      </c>
      <c r="AB137" t="s">
        <v>14118</v>
      </c>
      <c r="AC137" t="s">
        <v>14141</v>
      </c>
      <c r="AD137" t="s">
        <v>14110</v>
      </c>
      <c r="AE137" t="s">
        <v>14141</v>
      </c>
      <c r="AF137" s="78" t="s">
        <v>14098</v>
      </c>
      <c r="AG137" t="s">
        <v>14123</v>
      </c>
      <c r="AH137" t="s">
        <v>14124</v>
      </c>
      <c r="AI137" t="s">
        <v>14124</v>
      </c>
      <c r="AJ137" t="s">
        <v>14188</v>
      </c>
      <c r="AK137" t="s">
        <v>14087</v>
      </c>
      <c r="AL137" t="s">
        <v>14238</v>
      </c>
      <c r="AM137" t="s">
        <v>14254</v>
      </c>
      <c r="AN137" t="s">
        <v>14254</v>
      </c>
      <c r="AO137" t="s">
        <v>14097</v>
      </c>
      <c r="AP137" t="s">
        <v>14110</v>
      </c>
      <c r="AQ137" t="s">
        <v>14110</v>
      </c>
      <c r="AR137" t="s">
        <v>14103</v>
      </c>
      <c r="AS137" t="s">
        <v>14098</v>
      </c>
      <c r="AT137" t="s">
        <v>14163</v>
      </c>
      <c r="AU137" t="s">
        <v>14163</v>
      </c>
      <c r="AV137" t="s">
        <v>14203</v>
      </c>
      <c r="AW137" t="s">
        <v>14203</v>
      </c>
      <c r="AX137" t="s">
        <v>14087</v>
      </c>
      <c r="AY137" t="s">
        <v>14093</v>
      </c>
      <c r="BA137" t="s">
        <v>14242</v>
      </c>
      <c r="BB137" t="s">
        <v>14248</v>
      </c>
      <c r="BC137" t="s">
        <v>14248</v>
      </c>
      <c r="BE137" t="s">
        <v>14131</v>
      </c>
      <c r="BF137" t="s">
        <v>14106</v>
      </c>
      <c r="BG137" t="s">
        <v>14195</v>
      </c>
      <c r="BH137" t="s">
        <v>14104</v>
      </c>
      <c r="BI137" t="s">
        <v>14193</v>
      </c>
      <c r="BJ137" t="s">
        <v>14211</v>
      </c>
      <c r="BK137" t="s">
        <v>14211</v>
      </c>
      <c r="BL137" t="s">
        <v>14105</v>
      </c>
      <c r="BM137" t="s">
        <v>14156</v>
      </c>
      <c r="BN137" t="s">
        <v>14156</v>
      </c>
      <c r="BO137" t="s">
        <v>14110</v>
      </c>
      <c r="BP137" t="s">
        <v>14110</v>
      </c>
      <c r="BQ137" t="s">
        <v>14110</v>
      </c>
      <c r="BR137" t="s">
        <v>14110</v>
      </c>
      <c r="BS137" t="s">
        <v>14110</v>
      </c>
      <c r="BT137" t="s">
        <v>14110</v>
      </c>
    </row>
    <row r="138" spans="1:72">
      <c r="A138">
        <v>2018</v>
      </c>
      <c r="B138" t="s">
        <v>172</v>
      </c>
      <c r="C138" t="s">
        <v>173</v>
      </c>
      <c r="D138" t="s">
        <v>639</v>
      </c>
      <c r="E138" t="s">
        <v>13800</v>
      </c>
      <c r="F138" s="137">
        <v>0</v>
      </c>
      <c r="G138" t="s">
        <v>14155</v>
      </c>
      <c r="H138" t="s">
        <v>14250</v>
      </c>
      <c r="J138" t="s">
        <v>14085</v>
      </c>
      <c r="K138">
        <v>3</v>
      </c>
      <c r="M138" t="s">
        <v>14085</v>
      </c>
      <c r="N138" t="s">
        <v>14137</v>
      </c>
      <c r="O138" t="s">
        <v>14116</v>
      </c>
      <c r="P138" t="s">
        <v>14113</v>
      </c>
      <c r="Q138" t="s">
        <v>14113</v>
      </c>
      <c r="R138" t="s">
        <v>14090</v>
      </c>
      <c r="S138" t="s">
        <v>14250</v>
      </c>
      <c r="T138" t="s">
        <v>14088</v>
      </c>
      <c r="U138" t="s">
        <v>14156</v>
      </c>
      <c r="V138" t="s">
        <v>14093</v>
      </c>
      <c r="X138" t="s">
        <v>14110</v>
      </c>
      <c r="Y138" t="s">
        <v>14092</v>
      </c>
      <c r="Z138" t="s">
        <v>14211</v>
      </c>
      <c r="AA138" t="s">
        <v>14094</v>
      </c>
      <c r="AB138" t="s">
        <v>14118</v>
      </c>
      <c r="AC138" t="s">
        <v>14141</v>
      </c>
      <c r="AD138" t="s">
        <v>14110</v>
      </c>
      <c r="AE138" t="s">
        <v>14141</v>
      </c>
      <c r="AF138" s="78" t="s">
        <v>14098</v>
      </c>
      <c r="AG138" t="s">
        <v>14123</v>
      </c>
      <c r="AH138" t="s">
        <v>14099</v>
      </c>
      <c r="AI138" t="s">
        <v>14099</v>
      </c>
      <c r="AJ138" t="s">
        <v>14099</v>
      </c>
      <c r="AK138" t="s">
        <v>14110</v>
      </c>
      <c r="AL138" t="s">
        <v>14122</v>
      </c>
      <c r="AM138" t="s">
        <v>14148</v>
      </c>
      <c r="AN138" t="s">
        <v>14102</v>
      </c>
      <c r="AO138" t="s">
        <v>14097</v>
      </c>
      <c r="AP138" t="s">
        <v>14110</v>
      </c>
      <c r="AQ138" t="s">
        <v>14110</v>
      </c>
      <c r="AR138" t="s">
        <v>14103</v>
      </c>
      <c r="AS138" t="s">
        <v>14098</v>
      </c>
      <c r="AT138" t="s">
        <v>14100</v>
      </c>
      <c r="AU138" t="s">
        <v>14100</v>
      </c>
      <c r="AV138" t="s">
        <v>14250</v>
      </c>
      <c r="AW138" t="s">
        <v>14250</v>
      </c>
      <c r="AX138" t="s">
        <v>14250</v>
      </c>
      <c r="AY138" t="s">
        <v>14093</v>
      </c>
      <c r="BA138" t="s">
        <v>14225</v>
      </c>
      <c r="BB138" t="s">
        <v>14153</v>
      </c>
      <c r="BC138" t="s">
        <v>14248</v>
      </c>
      <c r="BE138" t="s">
        <v>14106</v>
      </c>
      <c r="BF138" t="s">
        <v>14195</v>
      </c>
      <c r="BG138" t="s">
        <v>14195</v>
      </c>
      <c r="BH138" t="s">
        <v>14104</v>
      </c>
      <c r="BI138" t="s">
        <v>14211</v>
      </c>
      <c r="BJ138" t="s">
        <v>14211</v>
      </c>
      <c r="BK138" t="s">
        <v>14211</v>
      </c>
      <c r="BL138" t="s">
        <v>14156</v>
      </c>
      <c r="BM138" t="s">
        <v>14156</v>
      </c>
      <c r="BN138" t="s">
        <v>14156</v>
      </c>
      <c r="BO138" t="s">
        <v>14110</v>
      </c>
      <c r="BP138" t="s">
        <v>14110</v>
      </c>
      <c r="BQ138" t="s">
        <v>14110</v>
      </c>
      <c r="BR138" t="s">
        <v>14110</v>
      </c>
      <c r="BS138" t="s">
        <v>14110</v>
      </c>
      <c r="BT138" t="s">
        <v>14110</v>
      </c>
    </row>
    <row r="139" spans="1:72">
      <c r="A139">
        <v>2018</v>
      </c>
      <c r="B139" t="s">
        <v>211</v>
      </c>
      <c r="C139" t="s">
        <v>212</v>
      </c>
      <c r="D139" t="s">
        <v>13801</v>
      </c>
      <c r="E139" t="s">
        <v>13802</v>
      </c>
      <c r="F139" s="137">
        <v>0</v>
      </c>
      <c r="G139" t="s">
        <v>14171</v>
      </c>
      <c r="H139" t="s">
        <v>14250</v>
      </c>
      <c r="J139" t="s">
        <v>14085</v>
      </c>
      <c r="K139">
        <v>6</v>
      </c>
      <c r="M139" t="s">
        <v>14108</v>
      </c>
      <c r="N139" t="s">
        <v>14137</v>
      </c>
      <c r="O139" t="s">
        <v>14116</v>
      </c>
      <c r="P139" t="s">
        <v>14090</v>
      </c>
      <c r="Q139" t="s">
        <v>14090</v>
      </c>
      <c r="R139" t="s">
        <v>14090</v>
      </c>
      <c r="S139" t="s">
        <v>14250</v>
      </c>
      <c r="T139" t="s">
        <v>14111</v>
      </c>
      <c r="U139" t="s">
        <v>14156</v>
      </c>
      <c r="V139" t="s">
        <v>14093</v>
      </c>
      <c r="X139" t="s">
        <v>14110</v>
      </c>
      <c r="Y139" t="s">
        <v>14092</v>
      </c>
      <c r="Z139" t="s">
        <v>14211</v>
      </c>
      <c r="AA139" t="s">
        <v>14094</v>
      </c>
      <c r="AB139" t="s">
        <v>14118</v>
      </c>
      <c r="AC139" t="s">
        <v>14141</v>
      </c>
      <c r="AD139" t="s">
        <v>14110</v>
      </c>
      <c r="AE139" t="s">
        <v>14141</v>
      </c>
      <c r="AF139" s="78" t="s">
        <v>14122</v>
      </c>
      <c r="AG139" t="s">
        <v>14123</v>
      </c>
      <c r="AH139" t="s">
        <v>14099</v>
      </c>
      <c r="AI139" t="s">
        <v>14099</v>
      </c>
      <c r="AJ139" t="s">
        <v>14099</v>
      </c>
      <c r="AK139" t="s">
        <v>14110</v>
      </c>
      <c r="AL139" t="s">
        <v>14122</v>
      </c>
      <c r="AM139" t="s">
        <v>14102</v>
      </c>
      <c r="AN139" t="s">
        <v>14102</v>
      </c>
      <c r="AO139" t="s">
        <v>14097</v>
      </c>
      <c r="AP139" t="s">
        <v>14110</v>
      </c>
      <c r="AQ139" t="s">
        <v>14110</v>
      </c>
      <c r="AR139" t="s">
        <v>14103</v>
      </c>
      <c r="AS139" t="s">
        <v>14122</v>
      </c>
      <c r="AT139" t="s">
        <v>14125</v>
      </c>
      <c r="AU139" t="s">
        <v>14100</v>
      </c>
      <c r="AV139" t="s">
        <v>14250</v>
      </c>
      <c r="AW139" t="s">
        <v>14250</v>
      </c>
      <c r="AX139" t="s">
        <v>14250</v>
      </c>
      <c r="AY139" t="s">
        <v>14093</v>
      </c>
      <c r="BA139" t="s">
        <v>14225</v>
      </c>
      <c r="BB139" t="s">
        <v>14107</v>
      </c>
      <c r="BC139" t="s">
        <v>14248</v>
      </c>
      <c r="BE139" t="s">
        <v>14152</v>
      </c>
      <c r="BF139" t="s">
        <v>14195</v>
      </c>
      <c r="BG139" t="s">
        <v>14195</v>
      </c>
      <c r="BH139" t="s">
        <v>14104</v>
      </c>
      <c r="BI139" t="s">
        <v>14193</v>
      </c>
      <c r="BJ139" t="s">
        <v>14181</v>
      </c>
      <c r="BK139" t="s">
        <v>14211</v>
      </c>
      <c r="BL139" t="s">
        <v>14105</v>
      </c>
      <c r="BM139" t="s">
        <v>14241</v>
      </c>
      <c r="BN139" t="s">
        <v>14156</v>
      </c>
      <c r="BO139" t="s">
        <v>14110</v>
      </c>
      <c r="BP139" t="s">
        <v>14110</v>
      </c>
      <c r="BQ139" t="s">
        <v>14110</v>
      </c>
      <c r="BR139" t="s">
        <v>14110</v>
      </c>
      <c r="BS139" t="s">
        <v>14110</v>
      </c>
      <c r="BT139" t="s">
        <v>14110</v>
      </c>
    </row>
    <row r="140" spans="1:72">
      <c r="A140">
        <v>2018</v>
      </c>
      <c r="B140" t="s">
        <v>222</v>
      </c>
      <c r="C140" t="s">
        <v>223</v>
      </c>
      <c r="D140" t="s">
        <v>639</v>
      </c>
      <c r="E140" t="s">
        <v>13803</v>
      </c>
      <c r="F140" s="137">
        <v>0</v>
      </c>
      <c r="G140" t="s">
        <v>14155</v>
      </c>
      <c r="H140" t="s">
        <v>14250</v>
      </c>
      <c r="J140" t="s">
        <v>14085</v>
      </c>
      <c r="K140">
        <v>6</v>
      </c>
      <c r="M140" t="s">
        <v>14085</v>
      </c>
      <c r="N140" t="s">
        <v>14137</v>
      </c>
      <c r="O140" t="s">
        <v>14116</v>
      </c>
      <c r="P140" t="s">
        <v>14090</v>
      </c>
      <c r="Q140" t="s">
        <v>14090</v>
      </c>
      <c r="R140" t="s">
        <v>14090</v>
      </c>
      <c r="S140" t="s">
        <v>14250</v>
      </c>
      <c r="T140" t="s">
        <v>14088</v>
      </c>
      <c r="U140" t="s">
        <v>14112</v>
      </c>
      <c r="V140" t="s">
        <v>14117</v>
      </c>
      <c r="X140" t="s">
        <v>14110</v>
      </c>
      <c r="Y140" t="s">
        <v>14092</v>
      </c>
      <c r="Z140" t="s">
        <v>14096</v>
      </c>
      <c r="AA140" t="s">
        <v>14140</v>
      </c>
      <c r="AB140" t="s">
        <v>14095</v>
      </c>
      <c r="AC140" t="s">
        <v>14141</v>
      </c>
      <c r="AD140" t="s">
        <v>14110</v>
      </c>
      <c r="AE140" t="s">
        <v>14141</v>
      </c>
      <c r="AF140" s="78" t="s">
        <v>14098</v>
      </c>
      <c r="AG140" t="s">
        <v>14123</v>
      </c>
      <c r="AH140" t="s">
        <v>14099</v>
      </c>
      <c r="AI140" t="s">
        <v>14099</v>
      </c>
      <c r="AJ140" t="s">
        <v>14188</v>
      </c>
      <c r="AK140" t="s">
        <v>14110</v>
      </c>
      <c r="AL140" t="s">
        <v>14122</v>
      </c>
      <c r="AM140" t="s">
        <v>14239</v>
      </c>
      <c r="AN140" t="s">
        <v>14215</v>
      </c>
      <c r="AO140" t="s">
        <v>14097</v>
      </c>
      <c r="AP140" t="s">
        <v>14110</v>
      </c>
      <c r="AQ140" t="s">
        <v>14110</v>
      </c>
      <c r="AR140" t="s">
        <v>14215</v>
      </c>
      <c r="AS140" t="s">
        <v>14254</v>
      </c>
      <c r="AT140" t="s">
        <v>14221</v>
      </c>
      <c r="AU140" t="s">
        <v>14100</v>
      </c>
      <c r="AV140" t="s">
        <v>14250</v>
      </c>
      <c r="AW140" t="s">
        <v>14250</v>
      </c>
      <c r="AX140" t="s">
        <v>14250</v>
      </c>
      <c r="AY140" t="s">
        <v>14093</v>
      </c>
      <c r="BA140" t="s">
        <v>14242</v>
      </c>
      <c r="BB140" t="s">
        <v>14153</v>
      </c>
      <c r="BC140" t="s">
        <v>14248</v>
      </c>
      <c r="BE140" t="s">
        <v>14106</v>
      </c>
      <c r="BF140" t="s">
        <v>14131</v>
      </c>
      <c r="BG140" t="s">
        <v>14195</v>
      </c>
      <c r="BH140" t="s">
        <v>14104</v>
      </c>
      <c r="BI140" t="s">
        <v>14193</v>
      </c>
      <c r="BJ140" t="s">
        <v>14211</v>
      </c>
      <c r="BK140" t="s">
        <v>14211</v>
      </c>
      <c r="BL140" t="s">
        <v>14167</v>
      </c>
      <c r="BM140" t="s">
        <v>14105</v>
      </c>
      <c r="BN140" t="s">
        <v>14207</v>
      </c>
      <c r="BO140" t="s">
        <v>14110</v>
      </c>
      <c r="BP140" t="s">
        <v>14110</v>
      </c>
      <c r="BQ140" t="s">
        <v>14110</v>
      </c>
      <c r="BR140" t="s">
        <v>14110</v>
      </c>
      <c r="BS140" t="s">
        <v>14110</v>
      </c>
      <c r="BT140" t="s">
        <v>14110</v>
      </c>
    </row>
    <row r="141" spans="1:72">
      <c r="A141">
        <v>2018</v>
      </c>
      <c r="B141" t="s">
        <v>295</v>
      </c>
      <c r="C141" t="s">
        <v>296</v>
      </c>
      <c r="D141" t="s">
        <v>639</v>
      </c>
      <c r="E141" t="s">
        <v>13804</v>
      </c>
      <c r="F141" s="137">
        <v>0</v>
      </c>
      <c r="G141" t="s">
        <v>14171</v>
      </c>
      <c r="H141" t="s">
        <v>14250</v>
      </c>
      <c r="J141" t="s">
        <v>14085</v>
      </c>
      <c r="K141">
        <v>8</v>
      </c>
      <c r="M141" t="s">
        <v>14154</v>
      </c>
      <c r="N141" t="s">
        <v>14137</v>
      </c>
      <c r="O141" t="s">
        <v>14091</v>
      </c>
      <c r="P141" t="s">
        <v>14090</v>
      </c>
      <c r="Q141" t="s">
        <v>14090</v>
      </c>
      <c r="R141" t="s">
        <v>14090</v>
      </c>
      <c r="S141" t="s">
        <v>14250</v>
      </c>
      <c r="T141" t="s">
        <v>14111</v>
      </c>
      <c r="U141" t="s">
        <v>14156</v>
      </c>
      <c r="V141" t="s">
        <v>14093</v>
      </c>
      <c r="X141" t="s">
        <v>14110</v>
      </c>
      <c r="Y141" t="s">
        <v>14092</v>
      </c>
      <c r="Z141" t="s">
        <v>14228</v>
      </c>
      <c r="AA141" t="s">
        <v>14140</v>
      </c>
      <c r="AB141" t="s">
        <v>14095</v>
      </c>
      <c r="AC141" t="s">
        <v>14141</v>
      </c>
      <c r="AD141" t="s">
        <v>14110</v>
      </c>
      <c r="AE141" t="s">
        <v>14141</v>
      </c>
      <c r="AF141" s="78" t="s">
        <v>14098</v>
      </c>
      <c r="AG141" t="s">
        <v>14123</v>
      </c>
      <c r="AH141" t="s">
        <v>14099</v>
      </c>
      <c r="AI141" t="s">
        <v>14099</v>
      </c>
      <c r="AJ141" t="s">
        <v>14188</v>
      </c>
      <c r="AK141" t="s">
        <v>14110</v>
      </c>
      <c r="AL141" t="s">
        <v>14122</v>
      </c>
      <c r="AM141" t="s">
        <v>14102</v>
      </c>
      <c r="AN141" t="s">
        <v>14215</v>
      </c>
      <c r="AO141" t="s">
        <v>14097</v>
      </c>
      <c r="AP141" t="s">
        <v>14110</v>
      </c>
      <c r="AQ141" t="s">
        <v>14110</v>
      </c>
      <c r="AR141" t="s">
        <v>14103</v>
      </c>
      <c r="AS141" t="s">
        <v>14098</v>
      </c>
      <c r="AT141" t="s">
        <v>14100</v>
      </c>
      <c r="AU141" t="s">
        <v>14100</v>
      </c>
      <c r="AV141" t="s">
        <v>14250</v>
      </c>
      <c r="AW141" t="s">
        <v>14250</v>
      </c>
      <c r="AX141" t="s">
        <v>14250</v>
      </c>
      <c r="AY141" t="s">
        <v>14093</v>
      </c>
      <c r="BA141" t="s">
        <v>14107</v>
      </c>
      <c r="BB141" t="s">
        <v>14248</v>
      </c>
      <c r="BC141" t="s">
        <v>14248</v>
      </c>
      <c r="BE141" t="s">
        <v>14131</v>
      </c>
      <c r="BF141" t="s">
        <v>14106</v>
      </c>
      <c r="BG141" t="s">
        <v>14195</v>
      </c>
      <c r="BH141" t="s">
        <v>14104</v>
      </c>
      <c r="BI141" t="s">
        <v>14211</v>
      </c>
      <c r="BJ141" t="s">
        <v>14211</v>
      </c>
      <c r="BK141" t="s">
        <v>14211</v>
      </c>
      <c r="BL141" t="s">
        <v>14156</v>
      </c>
      <c r="BM141" t="s">
        <v>14156</v>
      </c>
      <c r="BN141" t="s">
        <v>14156</v>
      </c>
      <c r="BO141" t="s">
        <v>14110</v>
      </c>
      <c r="BP141" t="s">
        <v>14110</v>
      </c>
      <c r="BQ141" t="s">
        <v>14110</v>
      </c>
      <c r="BR141" t="s">
        <v>14110</v>
      </c>
      <c r="BS141" t="s">
        <v>14110</v>
      </c>
      <c r="BT141" t="s">
        <v>14110</v>
      </c>
    </row>
    <row r="142" spans="1:72">
      <c r="G142" t="s">
        <v>14171</v>
      </c>
      <c r="H142" t="s">
        <v>14250</v>
      </c>
      <c r="J142" t="s">
        <v>14108</v>
      </c>
      <c r="K142">
        <v>24</v>
      </c>
      <c r="M142" t="s">
        <v>14085</v>
      </c>
      <c r="N142" t="s">
        <v>14137</v>
      </c>
      <c r="O142" t="s">
        <v>14116</v>
      </c>
      <c r="P142" t="s">
        <v>14090</v>
      </c>
      <c r="Q142" t="s">
        <v>14090</v>
      </c>
      <c r="R142" t="s">
        <v>14090</v>
      </c>
      <c r="S142" t="s">
        <v>14250</v>
      </c>
      <c r="T142" t="s">
        <v>14088</v>
      </c>
      <c r="U142" t="s">
        <v>14112</v>
      </c>
      <c r="V142" t="s">
        <v>14093</v>
      </c>
      <c r="X142" t="s">
        <v>14110</v>
      </c>
      <c r="Y142" t="s">
        <v>14138</v>
      </c>
      <c r="Z142" t="s">
        <v>14187</v>
      </c>
      <c r="AA142" t="s">
        <v>14140</v>
      </c>
      <c r="AB142" t="s">
        <v>14095</v>
      </c>
      <c r="AC142" t="s">
        <v>14141</v>
      </c>
      <c r="AD142" t="s">
        <v>14110</v>
      </c>
      <c r="AE142" t="s">
        <v>14118</v>
      </c>
      <c r="AF142" s="78" t="s">
        <v>14098</v>
      </c>
      <c r="AG142" t="s">
        <v>14144</v>
      </c>
      <c r="AH142" t="s">
        <v>14099</v>
      </c>
      <c r="AI142" t="s">
        <v>14099</v>
      </c>
      <c r="AJ142" t="s">
        <v>14188</v>
      </c>
      <c r="AK142" t="s">
        <v>14110</v>
      </c>
      <c r="AL142" t="s">
        <v>14098</v>
      </c>
      <c r="AM142" t="s">
        <v>14102</v>
      </c>
      <c r="AN142" t="s">
        <v>14102</v>
      </c>
      <c r="AO142" t="s">
        <v>14097</v>
      </c>
      <c r="AP142" t="s">
        <v>14110</v>
      </c>
      <c r="AQ142" t="s">
        <v>14110</v>
      </c>
      <c r="AR142" t="s">
        <v>14103</v>
      </c>
      <c r="AS142" t="s">
        <v>14238</v>
      </c>
      <c r="AT142" t="s">
        <v>14100</v>
      </c>
      <c r="AU142" t="s">
        <v>14100</v>
      </c>
      <c r="AV142" t="s">
        <v>14250</v>
      </c>
      <c r="AW142" t="s">
        <v>14250</v>
      </c>
      <c r="AX142" t="s">
        <v>14250</v>
      </c>
      <c r="AY142" t="s">
        <v>14093</v>
      </c>
      <c r="BA142" t="s">
        <v>14208</v>
      </c>
      <c r="BB142" t="s">
        <v>14248</v>
      </c>
      <c r="BC142" t="s">
        <v>14248</v>
      </c>
      <c r="BE142" t="s">
        <v>14131</v>
      </c>
      <c r="BF142" t="s">
        <v>14106</v>
      </c>
      <c r="BG142" t="s">
        <v>14195</v>
      </c>
      <c r="BH142" t="s">
        <v>14104</v>
      </c>
      <c r="BI142" t="s">
        <v>14211</v>
      </c>
      <c r="BJ142" t="s">
        <v>14211</v>
      </c>
      <c r="BK142" t="s">
        <v>14211</v>
      </c>
      <c r="BL142" t="s">
        <v>14156</v>
      </c>
      <c r="BM142" t="s">
        <v>14156</v>
      </c>
      <c r="BN142" t="s">
        <v>14156</v>
      </c>
      <c r="BO142" t="s">
        <v>14110</v>
      </c>
      <c r="BP142" t="s">
        <v>14110</v>
      </c>
      <c r="BQ142" t="s">
        <v>14110</v>
      </c>
      <c r="BR142" t="s">
        <v>14110</v>
      </c>
      <c r="BS142" t="s">
        <v>14110</v>
      </c>
      <c r="BT142" t="s">
        <v>14110</v>
      </c>
    </row>
    <row r="143" spans="1:72">
      <c r="A143">
        <v>2018</v>
      </c>
      <c r="B143" t="s">
        <v>345</v>
      </c>
      <c r="C143" t="s">
        <v>346</v>
      </c>
      <c r="D143" t="s">
        <v>858</v>
      </c>
      <c r="E143" t="s">
        <v>13806</v>
      </c>
      <c r="F143" s="137">
        <v>0</v>
      </c>
      <c r="G143" t="s">
        <v>14171</v>
      </c>
      <c r="H143" t="s">
        <v>14250</v>
      </c>
      <c r="J143" t="s">
        <v>14085</v>
      </c>
      <c r="K143">
        <v>10</v>
      </c>
      <c r="L143">
        <v>11</v>
      </c>
      <c r="M143" t="s">
        <v>14133</v>
      </c>
      <c r="N143" t="s">
        <v>14137</v>
      </c>
      <c r="O143" t="s">
        <v>14116</v>
      </c>
      <c r="P143" t="s">
        <v>14113</v>
      </c>
      <c r="Q143" t="s">
        <v>14090</v>
      </c>
      <c r="R143" t="s">
        <v>14090</v>
      </c>
      <c r="S143" t="s">
        <v>14250</v>
      </c>
      <c r="T143" t="s">
        <v>14111</v>
      </c>
      <c r="U143" t="s">
        <v>14156</v>
      </c>
      <c r="V143" t="s">
        <v>14093</v>
      </c>
      <c r="X143" t="s">
        <v>14110</v>
      </c>
      <c r="Y143" t="s">
        <v>14092</v>
      </c>
      <c r="Z143" t="s">
        <v>14176</v>
      </c>
      <c r="AA143" t="s">
        <v>14094</v>
      </c>
      <c r="AB143" t="s">
        <v>14118</v>
      </c>
      <c r="AC143" t="s">
        <v>14095</v>
      </c>
      <c r="AD143" t="s">
        <v>14110</v>
      </c>
      <c r="AE143" t="s">
        <v>14141</v>
      </c>
      <c r="AF143" s="78" t="s">
        <v>14122</v>
      </c>
      <c r="AG143" t="s">
        <v>14123</v>
      </c>
      <c r="AH143" t="s">
        <v>14099</v>
      </c>
      <c r="AI143" t="s">
        <v>14220</v>
      </c>
      <c r="AJ143" t="s">
        <v>14099</v>
      </c>
      <c r="AK143" t="s">
        <v>14087</v>
      </c>
      <c r="AL143" t="s">
        <v>14122</v>
      </c>
      <c r="AM143" t="s">
        <v>14102</v>
      </c>
      <c r="AN143" t="s">
        <v>14215</v>
      </c>
      <c r="AO143" t="s">
        <v>14097</v>
      </c>
      <c r="AP143" t="s">
        <v>14110</v>
      </c>
      <c r="AQ143" t="s">
        <v>14110</v>
      </c>
      <c r="AR143" t="s">
        <v>14215</v>
      </c>
      <c r="AS143" t="s">
        <v>14122</v>
      </c>
      <c r="AT143" t="s">
        <v>14125</v>
      </c>
      <c r="AU143" t="s">
        <v>14100</v>
      </c>
      <c r="AV143" t="s">
        <v>14250</v>
      </c>
      <c r="AW143" t="s">
        <v>14250</v>
      </c>
      <c r="AX143" t="s">
        <v>14250</v>
      </c>
      <c r="AY143" t="s">
        <v>14093</v>
      </c>
      <c r="BA143" t="s">
        <v>14107</v>
      </c>
      <c r="BB143" t="s">
        <v>14132</v>
      </c>
      <c r="BC143" t="s">
        <v>14225</v>
      </c>
      <c r="BE143" t="s">
        <v>14131</v>
      </c>
      <c r="BF143" t="s">
        <v>14106</v>
      </c>
      <c r="BG143" t="s">
        <v>14195</v>
      </c>
      <c r="BH143" t="s">
        <v>14104</v>
      </c>
      <c r="BI143" t="s">
        <v>14211</v>
      </c>
      <c r="BJ143" t="s">
        <v>14211</v>
      </c>
      <c r="BK143" t="s">
        <v>14211</v>
      </c>
      <c r="BL143" t="s">
        <v>14156</v>
      </c>
      <c r="BM143" t="s">
        <v>14156</v>
      </c>
      <c r="BN143" t="s">
        <v>14156</v>
      </c>
      <c r="BO143" t="s">
        <v>14110</v>
      </c>
      <c r="BP143" t="s">
        <v>14110</v>
      </c>
      <c r="BQ143" t="s">
        <v>14110</v>
      </c>
      <c r="BR143" t="s">
        <v>14110</v>
      </c>
      <c r="BS143" t="s">
        <v>14110</v>
      </c>
      <c r="BT143" t="s">
        <v>14110</v>
      </c>
    </row>
    <row r="144" spans="1:72">
      <c r="G144" t="s">
        <v>14171</v>
      </c>
      <c r="H144" t="s">
        <v>14250</v>
      </c>
      <c r="J144" t="s">
        <v>14108</v>
      </c>
      <c r="K144">
        <v>9</v>
      </c>
      <c r="M144" t="s">
        <v>14108</v>
      </c>
      <c r="N144" t="s">
        <v>14137</v>
      </c>
      <c r="O144" t="s">
        <v>14116</v>
      </c>
      <c r="P144" t="s">
        <v>14113</v>
      </c>
      <c r="Q144" t="s">
        <v>14090</v>
      </c>
      <c r="R144" t="s">
        <v>14090</v>
      </c>
      <c r="S144" t="s">
        <v>14250</v>
      </c>
      <c r="T144" t="s">
        <v>14111</v>
      </c>
      <c r="U144" t="s">
        <v>14156</v>
      </c>
      <c r="V144" t="s">
        <v>14093</v>
      </c>
      <c r="X144" t="s">
        <v>14110</v>
      </c>
      <c r="Y144" t="s">
        <v>14092</v>
      </c>
      <c r="Z144" t="s">
        <v>14176</v>
      </c>
      <c r="AA144" t="s">
        <v>14094</v>
      </c>
      <c r="AB144" t="s">
        <v>14118</v>
      </c>
      <c r="AC144" t="s">
        <v>14141</v>
      </c>
      <c r="AD144" t="s">
        <v>14110</v>
      </c>
      <c r="AE144" t="s">
        <v>14141</v>
      </c>
      <c r="AF144" s="78" t="s">
        <v>14122</v>
      </c>
      <c r="AG144" t="s">
        <v>14123</v>
      </c>
      <c r="AH144" t="s">
        <v>14099</v>
      </c>
      <c r="AI144" t="s">
        <v>14220</v>
      </c>
      <c r="AJ144" t="s">
        <v>14099</v>
      </c>
      <c r="AK144" t="s">
        <v>14110</v>
      </c>
      <c r="AL144" t="s">
        <v>14122</v>
      </c>
      <c r="AM144" t="s">
        <v>14102</v>
      </c>
      <c r="AN144" t="s">
        <v>14102</v>
      </c>
      <c r="AO144" t="s">
        <v>14097</v>
      </c>
      <c r="AP144" t="s">
        <v>14110</v>
      </c>
      <c r="AQ144" t="s">
        <v>14110</v>
      </c>
      <c r="AR144" t="s">
        <v>14103</v>
      </c>
      <c r="AS144" t="s">
        <v>14122</v>
      </c>
      <c r="AT144" t="s">
        <v>14125</v>
      </c>
      <c r="AU144" t="s">
        <v>14100</v>
      </c>
      <c r="AV144" t="s">
        <v>14250</v>
      </c>
      <c r="AW144" t="s">
        <v>14250</v>
      </c>
      <c r="AX144" t="s">
        <v>14250</v>
      </c>
      <c r="AY144" t="s">
        <v>14093</v>
      </c>
      <c r="BA144" t="s">
        <v>14107</v>
      </c>
      <c r="BB144" t="s">
        <v>14132</v>
      </c>
      <c r="BC144" t="s">
        <v>14225</v>
      </c>
      <c r="BE144" t="s">
        <v>14131</v>
      </c>
      <c r="BF144" t="s">
        <v>14106</v>
      </c>
      <c r="BG144" t="s">
        <v>14195</v>
      </c>
      <c r="BH144" t="s">
        <v>14104</v>
      </c>
      <c r="BI144" t="s">
        <v>14211</v>
      </c>
      <c r="BJ144" t="s">
        <v>14211</v>
      </c>
      <c r="BK144" t="s">
        <v>14211</v>
      </c>
      <c r="BL144" t="s">
        <v>14156</v>
      </c>
      <c r="BM144" t="s">
        <v>14156</v>
      </c>
      <c r="BN144" t="s">
        <v>14156</v>
      </c>
      <c r="BO144" t="s">
        <v>14110</v>
      </c>
      <c r="BP144" t="s">
        <v>14110</v>
      </c>
      <c r="BQ144" t="s">
        <v>14110</v>
      </c>
      <c r="BR144" t="s">
        <v>14110</v>
      </c>
      <c r="BS144" t="s">
        <v>14110</v>
      </c>
      <c r="BT144" t="s">
        <v>14110</v>
      </c>
    </row>
    <row r="145" spans="1:72" ht="15" customHeight="1">
      <c r="A145">
        <v>2018</v>
      </c>
      <c r="B145" t="s">
        <v>409</v>
      </c>
      <c r="C145" t="s">
        <v>410</v>
      </c>
      <c r="D145" t="s">
        <v>639</v>
      </c>
      <c r="E145" t="s">
        <v>13808</v>
      </c>
      <c r="F145" s="137">
        <v>0</v>
      </c>
      <c r="G145" t="s">
        <v>14155</v>
      </c>
      <c r="H145" t="s">
        <v>14250</v>
      </c>
      <c r="J145" t="s">
        <v>14133</v>
      </c>
      <c r="K145">
        <v>5</v>
      </c>
      <c r="M145" t="s">
        <v>14108</v>
      </c>
      <c r="N145" t="s">
        <v>14137</v>
      </c>
      <c r="O145" t="s">
        <v>14116</v>
      </c>
      <c r="P145" t="s">
        <v>14090</v>
      </c>
      <c r="Q145" t="s">
        <v>14090</v>
      </c>
      <c r="R145" t="s">
        <v>14090</v>
      </c>
      <c r="S145" t="s">
        <v>14250</v>
      </c>
      <c r="T145" t="s">
        <v>14111</v>
      </c>
      <c r="U145" t="s">
        <v>14156</v>
      </c>
      <c r="V145" t="s">
        <v>14093</v>
      </c>
      <c r="X145" t="s">
        <v>14110</v>
      </c>
      <c r="Y145" t="s">
        <v>14092</v>
      </c>
      <c r="Z145" t="s">
        <v>14211</v>
      </c>
      <c r="AA145" t="s">
        <v>14116</v>
      </c>
      <c r="AB145" t="s">
        <v>14118</v>
      </c>
      <c r="AC145" t="s">
        <v>14141</v>
      </c>
      <c r="AD145" t="s">
        <v>14110</v>
      </c>
      <c r="AE145" t="s">
        <v>14141</v>
      </c>
      <c r="AF145" s="78" t="s">
        <v>14098</v>
      </c>
      <c r="AG145" t="s">
        <v>14144</v>
      </c>
      <c r="AH145" t="s">
        <v>14099</v>
      </c>
      <c r="AI145" t="s">
        <v>14099</v>
      </c>
      <c r="AJ145" t="s">
        <v>14099</v>
      </c>
      <c r="AK145" t="s">
        <v>14087</v>
      </c>
      <c r="AL145" t="s">
        <v>14238</v>
      </c>
      <c r="AM145" t="s">
        <v>14215</v>
      </c>
      <c r="AN145" t="s">
        <v>14204</v>
      </c>
      <c r="AO145" t="s">
        <v>14121</v>
      </c>
      <c r="AP145" t="s">
        <v>14110</v>
      </c>
      <c r="AQ145" t="s">
        <v>14087</v>
      </c>
      <c r="AR145" t="s">
        <v>14180</v>
      </c>
      <c r="AS145" t="s">
        <v>14098</v>
      </c>
      <c r="AT145" t="s">
        <v>14100</v>
      </c>
      <c r="AU145" t="s">
        <v>14100</v>
      </c>
      <c r="AV145" t="s">
        <v>14250</v>
      </c>
      <c r="AW145" t="s">
        <v>14250</v>
      </c>
      <c r="AX145" t="s">
        <v>14250</v>
      </c>
      <c r="AY145" t="s">
        <v>14093</v>
      </c>
      <c r="BA145" t="s">
        <v>14153</v>
      </c>
      <c r="BB145" t="s">
        <v>14208</v>
      </c>
      <c r="BC145" t="s">
        <v>14248</v>
      </c>
      <c r="BE145" t="s">
        <v>14131</v>
      </c>
      <c r="BF145" t="s">
        <v>14106</v>
      </c>
      <c r="BG145" t="s">
        <v>14195</v>
      </c>
      <c r="BH145" t="s">
        <v>14104</v>
      </c>
      <c r="BI145" t="s">
        <v>14246</v>
      </c>
      <c r="BJ145" t="s">
        <v>14193</v>
      </c>
      <c r="BK145" t="s">
        <v>14211</v>
      </c>
      <c r="BL145" t="s">
        <v>14130</v>
      </c>
      <c r="BM145" t="s">
        <v>14247</v>
      </c>
      <c r="BN145" t="s">
        <v>14251</v>
      </c>
      <c r="BO145" t="s">
        <v>14110</v>
      </c>
      <c r="BP145" t="s">
        <v>14110</v>
      </c>
      <c r="BQ145" t="s">
        <v>14110</v>
      </c>
      <c r="BR145" t="s">
        <v>14110</v>
      </c>
      <c r="BS145" t="s">
        <v>14110</v>
      </c>
      <c r="BT145" t="s">
        <v>14110</v>
      </c>
    </row>
    <row r="146" spans="1:72">
      <c r="A146">
        <v>2018</v>
      </c>
      <c r="B146" t="s">
        <v>431</v>
      </c>
      <c r="C146" t="s">
        <v>432</v>
      </c>
      <c r="D146" t="s">
        <v>639</v>
      </c>
      <c r="E146" t="s">
        <v>13809</v>
      </c>
      <c r="F146" s="137">
        <v>0</v>
      </c>
      <c r="G146" t="s">
        <v>14171</v>
      </c>
      <c r="H146" t="s">
        <v>14250</v>
      </c>
      <c r="J146" t="s">
        <v>14085</v>
      </c>
      <c r="K146">
        <v>6</v>
      </c>
      <c r="M146" t="s">
        <v>14085</v>
      </c>
      <c r="N146" t="s">
        <v>14137</v>
      </c>
      <c r="O146" t="s">
        <v>14116</v>
      </c>
      <c r="P146" t="s">
        <v>14090</v>
      </c>
      <c r="Q146" t="s">
        <v>14113</v>
      </c>
      <c r="R146" t="s">
        <v>14113</v>
      </c>
      <c r="S146" t="s">
        <v>14250</v>
      </c>
      <c r="T146" t="s">
        <v>14088</v>
      </c>
      <c r="U146" t="s">
        <v>14186</v>
      </c>
      <c r="V146" t="s">
        <v>14254</v>
      </c>
      <c r="X146" t="s">
        <v>14110</v>
      </c>
      <c r="Y146" t="s">
        <v>14138</v>
      </c>
      <c r="Z146" t="s">
        <v>14211</v>
      </c>
      <c r="AA146" t="s">
        <v>14094</v>
      </c>
      <c r="AB146" t="s">
        <v>14095</v>
      </c>
      <c r="AC146" t="s">
        <v>14141</v>
      </c>
      <c r="AD146" t="s">
        <v>14110</v>
      </c>
      <c r="AE146" t="s">
        <v>14118</v>
      </c>
      <c r="AF146" s="78" t="s">
        <v>14122</v>
      </c>
      <c r="AG146" t="s">
        <v>14123</v>
      </c>
      <c r="AH146" t="s">
        <v>14099</v>
      </c>
      <c r="AI146" t="s">
        <v>14220</v>
      </c>
      <c r="AJ146" t="s">
        <v>14099</v>
      </c>
      <c r="AK146" t="s">
        <v>14087</v>
      </c>
      <c r="AL146" t="s">
        <v>14098</v>
      </c>
      <c r="AM146" t="s">
        <v>14102</v>
      </c>
      <c r="AN146" t="s">
        <v>14102</v>
      </c>
      <c r="AO146" t="s">
        <v>14097</v>
      </c>
      <c r="AP146" t="s">
        <v>14087</v>
      </c>
      <c r="AQ146" t="s">
        <v>14110</v>
      </c>
      <c r="AR146" t="s">
        <v>14103</v>
      </c>
      <c r="AS146" t="s">
        <v>14098</v>
      </c>
      <c r="AT146" t="s">
        <v>14100</v>
      </c>
      <c r="AU146" t="s">
        <v>14100</v>
      </c>
      <c r="AV146" t="s">
        <v>14250</v>
      </c>
      <c r="AW146" t="s">
        <v>14250</v>
      </c>
      <c r="AX146" t="s">
        <v>14250</v>
      </c>
      <c r="AY146" t="s">
        <v>14119</v>
      </c>
      <c r="BA146" t="s">
        <v>14153</v>
      </c>
      <c r="BB146" t="s">
        <v>14225</v>
      </c>
      <c r="BC146" t="s">
        <v>14248</v>
      </c>
      <c r="BE146" t="s">
        <v>14106</v>
      </c>
      <c r="BF146" t="s">
        <v>14195</v>
      </c>
      <c r="BG146" t="s">
        <v>14195</v>
      </c>
      <c r="BH146" t="s">
        <v>14104</v>
      </c>
      <c r="BI146" t="s">
        <v>14211</v>
      </c>
      <c r="BJ146" t="s">
        <v>14211</v>
      </c>
      <c r="BK146" t="s">
        <v>14211</v>
      </c>
      <c r="BL146" t="s">
        <v>14156</v>
      </c>
      <c r="BM146" t="s">
        <v>14156</v>
      </c>
      <c r="BN146" t="s">
        <v>14156</v>
      </c>
      <c r="BO146" t="s">
        <v>14110</v>
      </c>
      <c r="BP146" t="s">
        <v>14110</v>
      </c>
      <c r="BQ146" t="s">
        <v>14110</v>
      </c>
      <c r="BR146" t="s">
        <v>14110</v>
      </c>
      <c r="BS146" t="s">
        <v>14110</v>
      </c>
      <c r="BT146" t="s">
        <v>14110</v>
      </c>
    </row>
    <row r="147" spans="1:72">
      <c r="A147">
        <v>2018</v>
      </c>
      <c r="B147" t="s">
        <v>554</v>
      </c>
      <c r="C147" t="s">
        <v>555</v>
      </c>
      <c r="D147" t="s">
        <v>639</v>
      </c>
      <c r="E147" t="s">
        <v>13810</v>
      </c>
      <c r="F147" s="137">
        <v>0</v>
      </c>
      <c r="G147" t="s">
        <v>14086</v>
      </c>
      <c r="H147" t="s">
        <v>14135</v>
      </c>
      <c r="J147" t="s">
        <v>14085</v>
      </c>
      <c r="K147">
        <v>5</v>
      </c>
      <c r="M147" t="s">
        <v>14085</v>
      </c>
      <c r="N147" t="s">
        <v>14137</v>
      </c>
      <c r="O147" t="s">
        <v>14116</v>
      </c>
      <c r="P147" t="s">
        <v>14113</v>
      </c>
      <c r="Q147" t="s">
        <v>14113</v>
      </c>
      <c r="R147" t="s">
        <v>14113</v>
      </c>
      <c r="S147" t="s">
        <v>14250</v>
      </c>
      <c r="T147" t="s">
        <v>14088</v>
      </c>
      <c r="U147" t="s">
        <v>14112</v>
      </c>
      <c r="V147" t="s">
        <v>14157</v>
      </c>
      <c r="X147" t="s">
        <v>14110</v>
      </c>
      <c r="Y147" t="s">
        <v>14138</v>
      </c>
      <c r="Z147" t="s">
        <v>14199</v>
      </c>
      <c r="AA147" t="s">
        <v>14158</v>
      </c>
      <c r="AB147" t="s">
        <v>14095</v>
      </c>
      <c r="AC147" t="s">
        <v>14141</v>
      </c>
      <c r="AD147" t="s">
        <v>14110</v>
      </c>
      <c r="AE147" t="s">
        <v>14118</v>
      </c>
      <c r="AF147" s="78" t="s">
        <v>14098</v>
      </c>
      <c r="AG147" t="s">
        <v>14123</v>
      </c>
      <c r="AH147" t="s">
        <v>14099</v>
      </c>
      <c r="AI147" t="s">
        <v>14099</v>
      </c>
      <c r="AJ147" t="s">
        <v>14201</v>
      </c>
      <c r="AK147" t="s">
        <v>14110</v>
      </c>
      <c r="AL147" t="s">
        <v>14122</v>
      </c>
      <c r="AM147" t="s">
        <v>14102</v>
      </c>
      <c r="AN147" t="s">
        <v>14127</v>
      </c>
      <c r="AO147" t="s">
        <v>14097</v>
      </c>
      <c r="AP147" t="s">
        <v>14110</v>
      </c>
      <c r="AQ147" t="s">
        <v>14110</v>
      </c>
      <c r="AR147" t="s">
        <v>14103</v>
      </c>
      <c r="AS147" t="s">
        <v>14098</v>
      </c>
      <c r="AT147" t="s">
        <v>14100</v>
      </c>
      <c r="AU147" t="s">
        <v>14100</v>
      </c>
      <c r="AV147" t="s">
        <v>14222</v>
      </c>
      <c r="AW147" t="s">
        <v>14222</v>
      </c>
      <c r="AX147" t="s">
        <v>14250</v>
      </c>
      <c r="AY147" t="s">
        <v>14093</v>
      </c>
      <c r="BA147" t="s">
        <v>14132</v>
      </c>
      <c r="BB147" t="s">
        <v>14248</v>
      </c>
      <c r="BC147" t="s">
        <v>14248</v>
      </c>
      <c r="BE147" t="s">
        <v>14106</v>
      </c>
      <c r="BF147" t="s">
        <v>14195</v>
      </c>
      <c r="BG147" t="s">
        <v>14195</v>
      </c>
      <c r="BH147" t="s">
        <v>14104</v>
      </c>
      <c r="BI147" t="s">
        <v>14193</v>
      </c>
      <c r="BJ147" t="s">
        <v>14211</v>
      </c>
      <c r="BK147" t="s">
        <v>14211</v>
      </c>
      <c r="BL147" t="s">
        <v>14167</v>
      </c>
      <c r="BM147" t="s">
        <v>14156</v>
      </c>
      <c r="BN147" t="s">
        <v>14156</v>
      </c>
      <c r="BO147" t="s">
        <v>14110</v>
      </c>
      <c r="BP147" t="s">
        <v>14110</v>
      </c>
      <c r="BQ147" t="s">
        <v>14110</v>
      </c>
      <c r="BR147" t="s">
        <v>14110</v>
      </c>
      <c r="BS147" t="s">
        <v>14110</v>
      </c>
      <c r="BT147" t="s">
        <v>14110</v>
      </c>
    </row>
    <row r="148" spans="1:72">
      <c r="G148" t="s">
        <v>14155</v>
      </c>
      <c r="H148" t="s">
        <v>14250</v>
      </c>
      <c r="J148" t="s">
        <v>14108</v>
      </c>
      <c r="K148">
        <v>6</v>
      </c>
      <c r="M148" t="s">
        <v>14085</v>
      </c>
      <c r="N148" t="s">
        <v>14137</v>
      </c>
      <c r="O148" t="s">
        <v>14116</v>
      </c>
      <c r="P148" t="s">
        <v>14090</v>
      </c>
      <c r="Q148" t="s">
        <v>14113</v>
      </c>
      <c r="R148" t="s">
        <v>14113</v>
      </c>
      <c r="S148" t="s">
        <v>14250</v>
      </c>
      <c r="T148" t="s">
        <v>14088</v>
      </c>
      <c r="U148" t="s">
        <v>14112</v>
      </c>
      <c r="V148" t="s">
        <v>14157</v>
      </c>
      <c r="X148" t="s">
        <v>14110</v>
      </c>
      <c r="Y148" t="s">
        <v>14138</v>
      </c>
      <c r="Z148" t="s">
        <v>14199</v>
      </c>
      <c r="AA148" t="s">
        <v>14140</v>
      </c>
      <c r="AB148" t="s">
        <v>14095</v>
      </c>
      <c r="AC148" t="s">
        <v>14141</v>
      </c>
      <c r="AD148" t="s">
        <v>14110</v>
      </c>
      <c r="AE148" t="s">
        <v>14118</v>
      </c>
      <c r="AF148" s="78" t="s">
        <v>14098</v>
      </c>
      <c r="AG148" t="s">
        <v>14123</v>
      </c>
      <c r="AH148" t="s">
        <v>14099</v>
      </c>
      <c r="AI148" t="s">
        <v>14099</v>
      </c>
      <c r="AJ148" t="s">
        <v>14188</v>
      </c>
      <c r="AK148" t="s">
        <v>14110</v>
      </c>
      <c r="AL148" t="s">
        <v>14122</v>
      </c>
      <c r="AM148" t="s">
        <v>14102</v>
      </c>
      <c r="AN148" t="s">
        <v>14102</v>
      </c>
      <c r="AO148" t="s">
        <v>14097</v>
      </c>
      <c r="AP148" t="s">
        <v>14110</v>
      </c>
      <c r="AQ148" t="s">
        <v>14110</v>
      </c>
      <c r="AR148" t="s">
        <v>14103</v>
      </c>
      <c r="AS148" t="s">
        <v>14098</v>
      </c>
      <c r="AT148" t="s">
        <v>14100</v>
      </c>
      <c r="AU148" t="s">
        <v>14100</v>
      </c>
      <c r="AV148" t="s">
        <v>14250</v>
      </c>
      <c r="AW148" t="s">
        <v>14250</v>
      </c>
      <c r="AX148" t="s">
        <v>14250</v>
      </c>
      <c r="AY148" t="s">
        <v>14093</v>
      </c>
      <c r="BA148" t="s">
        <v>14132</v>
      </c>
      <c r="BB148" t="s">
        <v>14248</v>
      </c>
      <c r="BC148" t="s">
        <v>14248</v>
      </c>
      <c r="BE148" t="s">
        <v>14106</v>
      </c>
      <c r="BF148" t="s">
        <v>14195</v>
      </c>
      <c r="BG148" t="s">
        <v>14195</v>
      </c>
      <c r="BH148" t="s">
        <v>14104</v>
      </c>
      <c r="BI148" t="s">
        <v>14193</v>
      </c>
      <c r="BJ148" t="s">
        <v>14211</v>
      </c>
      <c r="BK148" t="s">
        <v>14211</v>
      </c>
      <c r="BL148" t="s">
        <v>14167</v>
      </c>
      <c r="BM148" t="s">
        <v>14156</v>
      </c>
      <c r="BN148" t="s">
        <v>14156</v>
      </c>
      <c r="BO148" t="s">
        <v>14110</v>
      </c>
      <c r="BP148" t="s">
        <v>14110</v>
      </c>
      <c r="BQ148" t="s">
        <v>14110</v>
      </c>
      <c r="BR148" t="s">
        <v>14110</v>
      </c>
      <c r="BS148" t="s">
        <v>14110</v>
      </c>
      <c r="BT148" t="s">
        <v>14110</v>
      </c>
    </row>
    <row r="149" spans="1:72">
      <c r="A149">
        <v>2018</v>
      </c>
      <c r="B149" t="s">
        <v>558</v>
      </c>
      <c r="C149" t="s">
        <v>559</v>
      </c>
      <c r="D149" t="s">
        <v>646</v>
      </c>
      <c r="E149" t="s">
        <v>13811</v>
      </c>
      <c r="F149" s="137">
        <v>0</v>
      </c>
      <c r="G149" t="s">
        <v>14086</v>
      </c>
      <c r="H149" t="s">
        <v>14135</v>
      </c>
      <c r="J149" t="s">
        <v>14085</v>
      </c>
      <c r="K149">
        <v>4</v>
      </c>
      <c r="M149" t="s">
        <v>14085</v>
      </c>
      <c r="N149" t="s">
        <v>14137</v>
      </c>
      <c r="O149" t="s">
        <v>14116</v>
      </c>
      <c r="P149" t="s">
        <v>14113</v>
      </c>
      <c r="Q149" t="s">
        <v>14113</v>
      </c>
      <c r="R149" t="s">
        <v>14113</v>
      </c>
      <c r="S149" t="s">
        <v>14250</v>
      </c>
      <c r="T149" t="s">
        <v>14088</v>
      </c>
      <c r="U149" t="s">
        <v>14112</v>
      </c>
      <c r="V149" t="s">
        <v>14093</v>
      </c>
      <c r="X149" t="s">
        <v>14087</v>
      </c>
      <c r="Y149" t="s">
        <v>14092</v>
      </c>
      <c r="Z149" t="s">
        <v>14211</v>
      </c>
      <c r="AA149" t="s">
        <v>14140</v>
      </c>
      <c r="AB149" t="s">
        <v>14095</v>
      </c>
      <c r="AC149" t="s">
        <v>14141</v>
      </c>
      <c r="AD149" t="s">
        <v>14110</v>
      </c>
      <c r="AE149" t="s">
        <v>14141</v>
      </c>
      <c r="AF149" s="78" t="s">
        <v>14098</v>
      </c>
      <c r="AG149" t="s">
        <v>14123</v>
      </c>
      <c r="AH149" t="s">
        <v>14162</v>
      </c>
      <c r="AI149" t="s">
        <v>14162</v>
      </c>
      <c r="AJ149" t="s">
        <v>14188</v>
      </c>
      <c r="AK149" t="s">
        <v>14110</v>
      </c>
      <c r="AL149" t="s">
        <v>14122</v>
      </c>
      <c r="AM149" t="s">
        <v>14102</v>
      </c>
      <c r="AN149" t="s">
        <v>14127</v>
      </c>
      <c r="AO149" t="s">
        <v>14097</v>
      </c>
      <c r="AP149" t="s">
        <v>14110</v>
      </c>
      <c r="AQ149" t="s">
        <v>14110</v>
      </c>
      <c r="AR149" t="s">
        <v>14103</v>
      </c>
      <c r="AS149" t="s">
        <v>14098</v>
      </c>
      <c r="AT149" t="s">
        <v>14178</v>
      </c>
      <c r="AU149" t="s">
        <v>14178</v>
      </c>
      <c r="AV149" t="s">
        <v>14250</v>
      </c>
      <c r="AW149" t="s">
        <v>14250</v>
      </c>
      <c r="AX149" t="s">
        <v>14250</v>
      </c>
      <c r="AY149" t="s">
        <v>14093</v>
      </c>
      <c r="BA149" t="s">
        <v>14242</v>
      </c>
      <c r="BB149" t="s">
        <v>14248</v>
      </c>
      <c r="BC149" t="s">
        <v>14248</v>
      </c>
      <c r="BE149" t="s">
        <v>14106</v>
      </c>
      <c r="BF149" t="s">
        <v>14195</v>
      </c>
      <c r="BG149" t="s">
        <v>14195</v>
      </c>
      <c r="BH149" t="s">
        <v>14104</v>
      </c>
      <c r="BI149" t="s">
        <v>14211</v>
      </c>
      <c r="BJ149" t="s">
        <v>14211</v>
      </c>
      <c r="BK149" t="s">
        <v>14211</v>
      </c>
      <c r="BL149" t="s">
        <v>14156</v>
      </c>
      <c r="BM149" t="s">
        <v>14156</v>
      </c>
      <c r="BN149" t="s">
        <v>14156</v>
      </c>
      <c r="BO149" t="s">
        <v>14110</v>
      </c>
      <c r="BP149" t="s">
        <v>14110</v>
      </c>
      <c r="BQ149" t="s">
        <v>14110</v>
      </c>
      <c r="BR149" t="s">
        <v>14110</v>
      </c>
      <c r="BS149" t="s">
        <v>14110</v>
      </c>
      <c r="BT149" t="s">
        <v>14110</v>
      </c>
    </row>
    <row r="150" spans="1:72">
      <c r="A150">
        <v>2018</v>
      </c>
      <c r="B150" t="s">
        <v>1022</v>
      </c>
      <c r="C150" t="s">
        <v>1023</v>
      </c>
      <c r="D150" t="s">
        <v>639</v>
      </c>
      <c r="E150" t="s">
        <v>13813</v>
      </c>
      <c r="F150" s="137">
        <v>0</v>
      </c>
      <c r="G150" t="s">
        <v>14155</v>
      </c>
      <c r="H150" t="s">
        <v>14250</v>
      </c>
      <c r="J150" t="s">
        <v>14085</v>
      </c>
      <c r="K150">
        <v>4</v>
      </c>
      <c r="M150" t="s">
        <v>14085</v>
      </c>
      <c r="N150" t="s">
        <v>14137</v>
      </c>
      <c r="O150" t="s">
        <v>14116</v>
      </c>
      <c r="P150" t="s">
        <v>14113</v>
      </c>
      <c r="Q150" t="s">
        <v>14113</v>
      </c>
      <c r="R150" t="s">
        <v>14113</v>
      </c>
      <c r="S150" t="s">
        <v>14250</v>
      </c>
      <c r="T150" t="s">
        <v>14088</v>
      </c>
      <c r="U150" t="s">
        <v>14112</v>
      </c>
      <c r="V150" t="s">
        <v>14093</v>
      </c>
      <c r="X150" t="s">
        <v>14110</v>
      </c>
      <c r="Y150" t="s">
        <v>14138</v>
      </c>
      <c r="Z150" t="s">
        <v>14199</v>
      </c>
      <c r="AA150" t="s">
        <v>14094</v>
      </c>
      <c r="AB150" t="s">
        <v>14095</v>
      </c>
      <c r="AC150" t="s">
        <v>14141</v>
      </c>
      <c r="AD150" t="s">
        <v>14110</v>
      </c>
      <c r="AE150" t="s">
        <v>14141</v>
      </c>
      <c r="AF150" s="78" t="s">
        <v>14098</v>
      </c>
      <c r="AG150" t="s">
        <v>14123</v>
      </c>
      <c r="AH150" t="s">
        <v>14099</v>
      </c>
      <c r="AI150" t="s">
        <v>14099</v>
      </c>
      <c r="AJ150" t="s">
        <v>14099</v>
      </c>
      <c r="AK150" t="s">
        <v>14087</v>
      </c>
      <c r="AL150" t="s">
        <v>14098</v>
      </c>
      <c r="AM150" t="s">
        <v>14102</v>
      </c>
      <c r="AN150" t="s">
        <v>14102</v>
      </c>
      <c r="AO150" t="s">
        <v>14097</v>
      </c>
      <c r="AP150" t="s">
        <v>14087</v>
      </c>
      <c r="AQ150" t="s">
        <v>14110</v>
      </c>
      <c r="AR150" t="s">
        <v>14103</v>
      </c>
      <c r="AS150" t="s">
        <v>14098</v>
      </c>
      <c r="AT150" t="s">
        <v>14100</v>
      </c>
      <c r="AU150" t="s">
        <v>14100</v>
      </c>
      <c r="AV150" t="s">
        <v>14250</v>
      </c>
      <c r="AW150" t="s">
        <v>14250</v>
      </c>
      <c r="AX150" t="s">
        <v>14250</v>
      </c>
      <c r="AY150" t="s">
        <v>14093</v>
      </c>
      <c r="BA150" t="s">
        <v>14153</v>
      </c>
      <c r="BB150" t="s">
        <v>14225</v>
      </c>
      <c r="BC150" t="s">
        <v>14248</v>
      </c>
      <c r="BE150" t="s">
        <v>14106</v>
      </c>
      <c r="BF150" t="s">
        <v>14195</v>
      </c>
      <c r="BG150" t="s">
        <v>14195</v>
      </c>
      <c r="BH150" t="s">
        <v>14104</v>
      </c>
      <c r="BI150" t="s">
        <v>14211</v>
      </c>
      <c r="BJ150" t="s">
        <v>14211</v>
      </c>
      <c r="BK150" t="s">
        <v>14211</v>
      </c>
      <c r="BL150" t="s">
        <v>14156</v>
      </c>
      <c r="BM150" t="s">
        <v>14156</v>
      </c>
      <c r="BN150" t="s">
        <v>14156</v>
      </c>
      <c r="BO150" t="s">
        <v>14110</v>
      </c>
      <c r="BP150" t="s">
        <v>14110</v>
      </c>
      <c r="BQ150" t="s">
        <v>14110</v>
      </c>
      <c r="BR150" t="s">
        <v>14110</v>
      </c>
      <c r="BS150" t="s">
        <v>14110</v>
      </c>
      <c r="BT150" t="s">
        <v>14110</v>
      </c>
    </row>
    <row r="151" spans="1:72">
      <c r="G151" t="s">
        <v>14171</v>
      </c>
      <c r="H151" t="s">
        <v>14250</v>
      </c>
      <c r="J151" t="s">
        <v>14108</v>
      </c>
      <c r="K151">
        <v>4</v>
      </c>
      <c r="M151" t="s">
        <v>14108</v>
      </c>
      <c r="N151" t="s">
        <v>14137</v>
      </c>
      <c r="O151" t="s">
        <v>14116</v>
      </c>
      <c r="P151" t="s">
        <v>14113</v>
      </c>
      <c r="Q151" t="s">
        <v>14113</v>
      </c>
      <c r="R151" t="s">
        <v>14113</v>
      </c>
      <c r="S151" t="s">
        <v>14250</v>
      </c>
      <c r="T151" t="s">
        <v>14111</v>
      </c>
      <c r="U151" t="s">
        <v>14156</v>
      </c>
      <c r="V151" t="s">
        <v>14093</v>
      </c>
      <c r="X151" t="s">
        <v>14110</v>
      </c>
      <c r="Y151" t="s">
        <v>14138</v>
      </c>
      <c r="Z151" t="s">
        <v>14199</v>
      </c>
      <c r="AA151" t="s">
        <v>14140</v>
      </c>
      <c r="AB151" t="s">
        <v>14141</v>
      </c>
      <c r="AC151" t="s">
        <v>14141</v>
      </c>
      <c r="AD151" t="s">
        <v>14110</v>
      </c>
      <c r="AE151" t="s">
        <v>14141</v>
      </c>
      <c r="AF151" s="78" t="s">
        <v>14122</v>
      </c>
      <c r="AG151" t="s">
        <v>14123</v>
      </c>
      <c r="AH151" t="s">
        <v>14099</v>
      </c>
      <c r="AI151" t="s">
        <v>14099</v>
      </c>
      <c r="AJ151" t="s">
        <v>14188</v>
      </c>
      <c r="AK151" t="s">
        <v>14087</v>
      </c>
      <c r="AL151" t="s">
        <v>14098</v>
      </c>
      <c r="AM151" t="s">
        <v>14102</v>
      </c>
      <c r="AN151" t="s">
        <v>14102</v>
      </c>
      <c r="AO151" t="s">
        <v>14097</v>
      </c>
      <c r="AP151" t="s">
        <v>14087</v>
      </c>
      <c r="AQ151" t="s">
        <v>14110</v>
      </c>
      <c r="AR151" t="s">
        <v>14103</v>
      </c>
      <c r="AS151" t="s">
        <v>14098</v>
      </c>
      <c r="AT151" t="s">
        <v>14100</v>
      </c>
      <c r="AU151" t="s">
        <v>14100</v>
      </c>
      <c r="AV151" t="s">
        <v>14250</v>
      </c>
      <c r="AW151" t="s">
        <v>14250</v>
      </c>
      <c r="AX151" t="s">
        <v>14250</v>
      </c>
      <c r="AY151" t="s">
        <v>14093</v>
      </c>
      <c r="BA151" t="s">
        <v>14153</v>
      </c>
      <c r="BB151" t="s">
        <v>14248</v>
      </c>
      <c r="BC151" t="s">
        <v>14248</v>
      </c>
      <c r="BE151" t="s">
        <v>14106</v>
      </c>
      <c r="BF151" t="s">
        <v>14195</v>
      </c>
      <c r="BG151" t="s">
        <v>14195</v>
      </c>
      <c r="BH151" t="s">
        <v>14104</v>
      </c>
      <c r="BI151" t="s">
        <v>14211</v>
      </c>
      <c r="BJ151" t="s">
        <v>14211</v>
      </c>
      <c r="BK151" t="s">
        <v>14211</v>
      </c>
      <c r="BL151" t="s">
        <v>14156</v>
      </c>
      <c r="BM151" t="s">
        <v>14156</v>
      </c>
      <c r="BN151" t="s">
        <v>14156</v>
      </c>
      <c r="BO151" t="s">
        <v>14110</v>
      </c>
      <c r="BP151" t="s">
        <v>14110</v>
      </c>
      <c r="BQ151" t="s">
        <v>14110</v>
      </c>
      <c r="BR151" t="s">
        <v>14110</v>
      </c>
      <c r="BS151" t="s">
        <v>14110</v>
      </c>
      <c r="BT151" t="s">
        <v>14110</v>
      </c>
    </row>
    <row r="152" spans="1:72">
      <c r="A152">
        <v>2018</v>
      </c>
      <c r="B152" t="s">
        <v>1074</v>
      </c>
      <c r="C152" t="s">
        <v>1075</v>
      </c>
      <c r="D152" t="s">
        <v>689</v>
      </c>
      <c r="E152" t="s">
        <v>13814</v>
      </c>
      <c r="F152" s="137">
        <v>0</v>
      </c>
      <c r="G152" t="s">
        <v>14109</v>
      </c>
      <c r="H152" t="s">
        <v>14110</v>
      </c>
      <c r="J152" t="s">
        <v>14085</v>
      </c>
      <c r="K152">
        <v>3</v>
      </c>
      <c r="M152" t="s">
        <v>14085</v>
      </c>
      <c r="N152" t="s">
        <v>14114</v>
      </c>
      <c r="O152" t="s">
        <v>14116</v>
      </c>
      <c r="P152" t="s">
        <v>14090</v>
      </c>
      <c r="Q152" t="s">
        <v>14090</v>
      </c>
      <c r="R152" t="s">
        <v>14090</v>
      </c>
      <c r="S152" t="s">
        <v>14250</v>
      </c>
      <c r="T152" t="s">
        <v>14088</v>
      </c>
      <c r="U152" t="s">
        <v>14186</v>
      </c>
      <c r="V152" t="s">
        <v>14117</v>
      </c>
      <c r="X152" t="s">
        <v>14110</v>
      </c>
      <c r="Y152" t="s">
        <v>14092</v>
      </c>
      <c r="Z152" t="s">
        <v>14120</v>
      </c>
      <c r="AA152" t="s">
        <v>14140</v>
      </c>
      <c r="AB152" t="s">
        <v>14095</v>
      </c>
      <c r="AC152" t="s">
        <v>14141</v>
      </c>
      <c r="AD152" t="s">
        <v>14110</v>
      </c>
      <c r="AE152" t="s">
        <v>14141</v>
      </c>
      <c r="AF152" s="78" t="s">
        <v>14098</v>
      </c>
      <c r="AG152" t="s">
        <v>14123</v>
      </c>
      <c r="AH152" t="s">
        <v>14124</v>
      </c>
      <c r="AI152" t="s">
        <v>14124</v>
      </c>
      <c r="AJ152" t="s">
        <v>14188</v>
      </c>
      <c r="AK152" t="s">
        <v>14087</v>
      </c>
      <c r="AL152" t="s">
        <v>14098</v>
      </c>
      <c r="AM152" t="s">
        <v>14102</v>
      </c>
      <c r="AN152" t="s">
        <v>14102</v>
      </c>
      <c r="AO152" t="s">
        <v>14097</v>
      </c>
      <c r="AP152" t="s">
        <v>14110</v>
      </c>
      <c r="AQ152" t="s">
        <v>14110</v>
      </c>
      <c r="AR152" t="s">
        <v>14215</v>
      </c>
      <c r="AS152" t="s">
        <v>14098</v>
      </c>
      <c r="AT152" t="s">
        <v>14163</v>
      </c>
      <c r="AU152" t="s">
        <v>14163</v>
      </c>
      <c r="AV152" t="s">
        <v>14203</v>
      </c>
      <c r="AW152" t="s">
        <v>14203</v>
      </c>
      <c r="AX152" t="s">
        <v>14087</v>
      </c>
      <c r="AY152" t="s">
        <v>14142</v>
      </c>
      <c r="BA152" t="s">
        <v>14153</v>
      </c>
      <c r="BB152" t="s">
        <v>14248</v>
      </c>
      <c r="BC152" t="s">
        <v>14248</v>
      </c>
      <c r="BE152" t="s">
        <v>14106</v>
      </c>
      <c r="BF152" t="s">
        <v>14195</v>
      </c>
      <c r="BG152" t="s">
        <v>14195</v>
      </c>
      <c r="BH152" t="s">
        <v>14104</v>
      </c>
      <c r="BI152" t="s">
        <v>14211</v>
      </c>
      <c r="BJ152" t="s">
        <v>14211</v>
      </c>
      <c r="BK152" t="s">
        <v>14211</v>
      </c>
      <c r="BL152" t="s">
        <v>14156</v>
      </c>
      <c r="BM152" t="s">
        <v>14156</v>
      </c>
      <c r="BN152" t="s">
        <v>14156</v>
      </c>
      <c r="BO152" t="s">
        <v>14110</v>
      </c>
      <c r="BP152" t="s">
        <v>14110</v>
      </c>
      <c r="BQ152" t="s">
        <v>14110</v>
      </c>
      <c r="BR152" t="s">
        <v>14110</v>
      </c>
      <c r="BS152" t="s">
        <v>14110</v>
      </c>
      <c r="BT152" t="s">
        <v>14110</v>
      </c>
    </row>
    <row r="153" spans="1:72">
      <c r="A153">
        <v>2018</v>
      </c>
      <c r="B153" t="s">
        <v>1229</v>
      </c>
      <c r="C153" t="s">
        <v>1230</v>
      </c>
      <c r="D153" t="s">
        <v>639</v>
      </c>
      <c r="E153" t="s">
        <v>13815</v>
      </c>
      <c r="F153" s="137">
        <v>0</v>
      </c>
      <c r="G153" t="s">
        <v>14155</v>
      </c>
      <c r="H153" t="s">
        <v>14250</v>
      </c>
      <c r="J153" t="s">
        <v>14085</v>
      </c>
      <c r="K153">
        <v>3</v>
      </c>
      <c r="M153" t="s">
        <v>14085</v>
      </c>
      <c r="N153" t="s">
        <v>14137</v>
      </c>
      <c r="O153" t="s">
        <v>14116</v>
      </c>
      <c r="P153" t="s">
        <v>14113</v>
      </c>
      <c r="Q153" t="s">
        <v>14113</v>
      </c>
      <c r="R153" t="s">
        <v>14090</v>
      </c>
      <c r="S153" t="s">
        <v>14250</v>
      </c>
      <c r="T153" t="s">
        <v>14088</v>
      </c>
      <c r="U153" t="s">
        <v>14112</v>
      </c>
      <c r="V153" t="s">
        <v>14093</v>
      </c>
      <c r="X153" t="s">
        <v>14087</v>
      </c>
      <c r="Y153" t="s">
        <v>14092</v>
      </c>
      <c r="Z153" t="s">
        <v>14211</v>
      </c>
      <c r="AA153" t="s">
        <v>14140</v>
      </c>
      <c r="AB153" t="s">
        <v>14141</v>
      </c>
      <c r="AC153" t="s">
        <v>14141</v>
      </c>
      <c r="AD153" t="s">
        <v>14110</v>
      </c>
      <c r="AE153" t="s">
        <v>14141</v>
      </c>
      <c r="AF153" s="78" t="s">
        <v>14122</v>
      </c>
      <c r="AG153" t="s">
        <v>14093</v>
      </c>
      <c r="AH153" t="s">
        <v>14099</v>
      </c>
      <c r="AI153" t="s">
        <v>14188</v>
      </c>
      <c r="AJ153" t="s">
        <v>14188</v>
      </c>
      <c r="AK153" t="s">
        <v>14110</v>
      </c>
      <c r="AL153" t="s">
        <v>14122</v>
      </c>
      <c r="AM153" t="s">
        <v>14102</v>
      </c>
      <c r="AN153" t="s">
        <v>14165</v>
      </c>
      <c r="AO153" t="s">
        <v>14097</v>
      </c>
      <c r="AP153" t="s">
        <v>14110</v>
      </c>
      <c r="AQ153" t="s">
        <v>14110</v>
      </c>
      <c r="AR153" t="s">
        <v>14128</v>
      </c>
      <c r="AS153" t="s">
        <v>14098</v>
      </c>
      <c r="AT153" t="s">
        <v>14100</v>
      </c>
      <c r="AU153" t="s">
        <v>14100</v>
      </c>
      <c r="AV153" t="s">
        <v>14250</v>
      </c>
      <c r="AW153" t="s">
        <v>14250</v>
      </c>
      <c r="AX153" t="s">
        <v>14250</v>
      </c>
      <c r="AY153" t="s">
        <v>14093</v>
      </c>
      <c r="BA153" t="s">
        <v>14242</v>
      </c>
      <c r="BB153" t="s">
        <v>14153</v>
      </c>
      <c r="BC153" t="s">
        <v>14248</v>
      </c>
      <c r="BE153" t="s">
        <v>14106</v>
      </c>
      <c r="BF153" t="s">
        <v>14195</v>
      </c>
      <c r="BG153" t="s">
        <v>14195</v>
      </c>
      <c r="BH153" t="s">
        <v>14104</v>
      </c>
      <c r="BI153" t="s">
        <v>14211</v>
      </c>
      <c r="BJ153" t="s">
        <v>14211</v>
      </c>
      <c r="BK153" t="s">
        <v>14211</v>
      </c>
      <c r="BL153" t="s">
        <v>14156</v>
      </c>
      <c r="BM153" t="s">
        <v>14156</v>
      </c>
      <c r="BN153" t="s">
        <v>14156</v>
      </c>
      <c r="BO153" t="s">
        <v>14110</v>
      </c>
      <c r="BP153" t="s">
        <v>14110</v>
      </c>
      <c r="BQ153" t="s">
        <v>14110</v>
      </c>
      <c r="BR153" t="s">
        <v>14110</v>
      </c>
      <c r="BS153" t="s">
        <v>14110</v>
      </c>
      <c r="BT153" t="s">
        <v>14110</v>
      </c>
    </row>
    <row r="154" spans="1:72">
      <c r="G154" t="s">
        <v>14155</v>
      </c>
      <c r="H154" t="s">
        <v>14250</v>
      </c>
      <c r="J154" t="s">
        <v>14108</v>
      </c>
      <c r="K154">
        <v>6</v>
      </c>
      <c r="M154" t="s">
        <v>14085</v>
      </c>
      <c r="N154" t="s">
        <v>14137</v>
      </c>
      <c r="O154" t="s">
        <v>14116</v>
      </c>
      <c r="P154" t="s">
        <v>14113</v>
      </c>
      <c r="Q154" t="s">
        <v>14113</v>
      </c>
      <c r="R154" t="s">
        <v>14113</v>
      </c>
      <c r="S154" t="s">
        <v>14250</v>
      </c>
      <c r="T154" t="s">
        <v>14088</v>
      </c>
      <c r="U154" t="s">
        <v>14136</v>
      </c>
      <c r="V154" t="s">
        <v>14093</v>
      </c>
      <c r="X154" t="s">
        <v>14087</v>
      </c>
      <c r="Y154" t="s">
        <v>14092</v>
      </c>
      <c r="Z154" t="s">
        <v>14211</v>
      </c>
      <c r="AA154" t="s">
        <v>14140</v>
      </c>
      <c r="AB154" t="s">
        <v>14095</v>
      </c>
      <c r="AC154" t="s">
        <v>14141</v>
      </c>
      <c r="AD154" t="s">
        <v>14110</v>
      </c>
      <c r="AE154" t="s">
        <v>14141</v>
      </c>
      <c r="AF154" s="78" t="s">
        <v>14122</v>
      </c>
      <c r="AG154" t="s">
        <v>14093</v>
      </c>
      <c r="AH154" t="s">
        <v>14099</v>
      </c>
      <c r="AI154" t="s">
        <v>14188</v>
      </c>
      <c r="AJ154" t="s">
        <v>14188</v>
      </c>
      <c r="AK154" t="s">
        <v>14110</v>
      </c>
      <c r="AL154" t="s">
        <v>14122</v>
      </c>
      <c r="AM154" t="s">
        <v>14102</v>
      </c>
      <c r="AN154" t="s">
        <v>14165</v>
      </c>
      <c r="AO154" t="s">
        <v>14097</v>
      </c>
      <c r="AP154" t="s">
        <v>14110</v>
      </c>
      <c r="AQ154" t="s">
        <v>14110</v>
      </c>
      <c r="AR154" t="s">
        <v>14128</v>
      </c>
      <c r="AS154" t="s">
        <v>14098</v>
      </c>
      <c r="AT154" t="s">
        <v>14100</v>
      </c>
      <c r="AU154" t="s">
        <v>14100</v>
      </c>
      <c r="AV154" t="s">
        <v>14250</v>
      </c>
      <c r="AW154" t="s">
        <v>14250</v>
      </c>
      <c r="AX154" t="s">
        <v>14250</v>
      </c>
      <c r="AY154" t="s">
        <v>14093</v>
      </c>
      <c r="BA154" t="s">
        <v>14242</v>
      </c>
      <c r="BB154" t="s">
        <v>14153</v>
      </c>
      <c r="BC154" t="s">
        <v>14248</v>
      </c>
      <c r="BE154" t="s">
        <v>14106</v>
      </c>
      <c r="BF154" t="s">
        <v>14195</v>
      </c>
      <c r="BG154" t="s">
        <v>14195</v>
      </c>
      <c r="BH154" t="s">
        <v>14104</v>
      </c>
      <c r="BI154" t="s">
        <v>14211</v>
      </c>
      <c r="BJ154" t="s">
        <v>14211</v>
      </c>
      <c r="BK154" t="s">
        <v>14211</v>
      </c>
      <c r="BL154" t="s">
        <v>14156</v>
      </c>
      <c r="BM154" t="s">
        <v>14156</v>
      </c>
      <c r="BN154" t="s">
        <v>14156</v>
      </c>
      <c r="BO154" t="s">
        <v>14110</v>
      </c>
      <c r="BP154" t="s">
        <v>14110</v>
      </c>
      <c r="BQ154" t="s">
        <v>14110</v>
      </c>
      <c r="BR154" t="s">
        <v>14110</v>
      </c>
      <c r="BS154" t="s">
        <v>14110</v>
      </c>
      <c r="BT154" t="s">
        <v>14110</v>
      </c>
    </row>
    <row r="155" spans="1:72">
      <c r="A155">
        <v>2019</v>
      </c>
      <c r="B155" t="s">
        <v>217</v>
      </c>
      <c r="C155" t="s">
        <v>218</v>
      </c>
      <c r="D155" t="s">
        <v>712</v>
      </c>
      <c r="E155" t="s">
        <v>13820</v>
      </c>
      <c r="F155" s="137">
        <v>0</v>
      </c>
      <c r="G155" t="s">
        <v>14171</v>
      </c>
      <c r="H155" t="s">
        <v>14250</v>
      </c>
      <c r="J155" t="s">
        <v>14085</v>
      </c>
      <c r="K155">
        <v>16</v>
      </c>
      <c r="M155" t="s">
        <v>14085</v>
      </c>
      <c r="N155" t="s">
        <v>14137</v>
      </c>
      <c r="O155" t="s">
        <v>14091</v>
      </c>
      <c r="P155" t="s">
        <v>14090</v>
      </c>
      <c r="Q155" t="s">
        <v>14090</v>
      </c>
      <c r="R155" t="s">
        <v>14090</v>
      </c>
      <c r="S155" t="s">
        <v>14250</v>
      </c>
      <c r="T155" t="s">
        <v>14088</v>
      </c>
      <c r="U155" t="s">
        <v>14112</v>
      </c>
      <c r="V155" t="s">
        <v>14093</v>
      </c>
      <c r="X155" t="s">
        <v>14110</v>
      </c>
      <c r="Y155" t="s">
        <v>14092</v>
      </c>
      <c r="Z155" t="s">
        <v>14096</v>
      </c>
      <c r="AA155" t="s">
        <v>14140</v>
      </c>
      <c r="AB155" t="s">
        <v>14095</v>
      </c>
      <c r="AC155" t="s">
        <v>14141</v>
      </c>
      <c r="AD155" t="s">
        <v>14110</v>
      </c>
      <c r="AE155" t="s">
        <v>14141</v>
      </c>
      <c r="AF155" s="78" t="s">
        <v>14098</v>
      </c>
      <c r="AG155" t="s">
        <v>14123</v>
      </c>
      <c r="AH155" t="s">
        <v>14099</v>
      </c>
      <c r="AI155" t="s">
        <v>14099</v>
      </c>
      <c r="AJ155" t="s">
        <v>14188</v>
      </c>
      <c r="AK155" t="s">
        <v>14110</v>
      </c>
      <c r="AL155" t="s">
        <v>14098</v>
      </c>
      <c r="AM155" t="s">
        <v>14102</v>
      </c>
      <c r="AN155" t="s">
        <v>14102</v>
      </c>
      <c r="AO155" t="s">
        <v>14097</v>
      </c>
      <c r="AP155" t="s">
        <v>14110</v>
      </c>
      <c r="AQ155" t="s">
        <v>14110</v>
      </c>
      <c r="AR155" t="s">
        <v>14103</v>
      </c>
      <c r="AS155" t="s">
        <v>14122</v>
      </c>
      <c r="AT155" t="s">
        <v>14100</v>
      </c>
      <c r="AU155" t="s">
        <v>14100</v>
      </c>
      <c r="AV155" t="s">
        <v>14250</v>
      </c>
      <c r="AW155" t="s">
        <v>14250</v>
      </c>
      <c r="AX155" t="s">
        <v>14250</v>
      </c>
      <c r="AY155" t="s">
        <v>14093</v>
      </c>
      <c r="BA155" t="s">
        <v>14208</v>
      </c>
      <c r="BB155" t="s">
        <v>14248</v>
      </c>
      <c r="BC155" t="s">
        <v>14248</v>
      </c>
      <c r="BE155" t="s">
        <v>14131</v>
      </c>
      <c r="BF155" t="s">
        <v>14195</v>
      </c>
      <c r="BG155" t="s">
        <v>14195</v>
      </c>
      <c r="BH155" t="s">
        <v>14104</v>
      </c>
      <c r="BI155" t="s">
        <v>14211</v>
      </c>
      <c r="BJ155" t="s">
        <v>14211</v>
      </c>
      <c r="BK155" t="s">
        <v>14211</v>
      </c>
      <c r="BL155" t="s">
        <v>14156</v>
      </c>
      <c r="BM155" t="s">
        <v>14156</v>
      </c>
      <c r="BN155" t="s">
        <v>14156</v>
      </c>
      <c r="BO155" t="s">
        <v>14110</v>
      </c>
      <c r="BP155" t="s">
        <v>14110</v>
      </c>
      <c r="BQ155" t="s">
        <v>14110</v>
      </c>
      <c r="BR155" t="s">
        <v>14110</v>
      </c>
      <c r="BS155" t="s">
        <v>14110</v>
      </c>
      <c r="BT155" t="s">
        <v>14110</v>
      </c>
    </row>
    <row r="156" spans="1:72">
      <c r="G156" t="s">
        <v>14171</v>
      </c>
      <c r="H156" t="s">
        <v>14250</v>
      </c>
      <c r="J156" t="s">
        <v>14108</v>
      </c>
      <c r="K156">
        <v>16</v>
      </c>
      <c r="M156" t="s">
        <v>14108</v>
      </c>
      <c r="N156" t="s">
        <v>14137</v>
      </c>
      <c r="O156" t="s">
        <v>14091</v>
      </c>
      <c r="P156" t="s">
        <v>14090</v>
      </c>
      <c r="Q156" t="s">
        <v>14090</v>
      </c>
      <c r="R156" t="s">
        <v>14090</v>
      </c>
      <c r="S156" t="s">
        <v>14250</v>
      </c>
      <c r="T156" t="s">
        <v>14135</v>
      </c>
      <c r="U156" t="s">
        <v>14112</v>
      </c>
      <c r="V156" t="s">
        <v>14093</v>
      </c>
      <c r="X156" t="s">
        <v>14110</v>
      </c>
      <c r="Y156" t="s">
        <v>14092</v>
      </c>
      <c r="Z156" t="s">
        <v>14096</v>
      </c>
      <c r="AA156" t="s">
        <v>14140</v>
      </c>
      <c r="AB156" t="s">
        <v>14095</v>
      </c>
      <c r="AC156" t="s">
        <v>14141</v>
      </c>
      <c r="AD156" t="s">
        <v>14110</v>
      </c>
      <c r="AE156" t="s">
        <v>14141</v>
      </c>
      <c r="AF156" s="78" t="s">
        <v>14098</v>
      </c>
      <c r="AG156" t="s">
        <v>14123</v>
      </c>
      <c r="AH156" t="s">
        <v>14099</v>
      </c>
      <c r="AI156" t="s">
        <v>14099</v>
      </c>
      <c r="AJ156" t="s">
        <v>14188</v>
      </c>
      <c r="AK156" t="s">
        <v>14110</v>
      </c>
      <c r="AL156" t="s">
        <v>14238</v>
      </c>
      <c r="AM156" t="s">
        <v>14102</v>
      </c>
      <c r="AN156" t="s">
        <v>14215</v>
      </c>
      <c r="AO156" t="s">
        <v>14097</v>
      </c>
      <c r="AP156" t="s">
        <v>14110</v>
      </c>
      <c r="AQ156" t="s">
        <v>14110</v>
      </c>
      <c r="AR156" t="s">
        <v>14103</v>
      </c>
      <c r="AS156" t="s">
        <v>14122</v>
      </c>
      <c r="AT156" t="s">
        <v>14100</v>
      </c>
      <c r="AU156" t="s">
        <v>14100</v>
      </c>
      <c r="AV156" t="s">
        <v>14250</v>
      </c>
      <c r="AW156" t="s">
        <v>14250</v>
      </c>
      <c r="AX156" t="s">
        <v>14250</v>
      </c>
      <c r="AY156" t="s">
        <v>14093</v>
      </c>
      <c r="BA156" t="s">
        <v>14208</v>
      </c>
      <c r="BB156" t="s">
        <v>14248</v>
      </c>
      <c r="BC156" t="s">
        <v>14248</v>
      </c>
      <c r="BE156" t="s">
        <v>14131</v>
      </c>
      <c r="BF156" t="s">
        <v>14195</v>
      </c>
      <c r="BG156" t="s">
        <v>14195</v>
      </c>
      <c r="BH156" t="s">
        <v>14104</v>
      </c>
      <c r="BI156" t="s">
        <v>14211</v>
      </c>
      <c r="BJ156" t="s">
        <v>14211</v>
      </c>
      <c r="BK156" t="s">
        <v>14211</v>
      </c>
      <c r="BL156" t="s">
        <v>14156</v>
      </c>
      <c r="BM156" t="s">
        <v>14156</v>
      </c>
      <c r="BN156" t="s">
        <v>14156</v>
      </c>
      <c r="BO156" t="s">
        <v>14110</v>
      </c>
      <c r="BP156" t="s">
        <v>14110</v>
      </c>
      <c r="BQ156" t="s">
        <v>14110</v>
      </c>
      <c r="BR156" t="s">
        <v>14110</v>
      </c>
      <c r="BS156" t="s">
        <v>14110</v>
      </c>
      <c r="BT156" t="s">
        <v>14110</v>
      </c>
    </row>
    <row r="157" spans="1:72">
      <c r="G157" t="s">
        <v>14171</v>
      </c>
      <c r="H157" t="s">
        <v>14250</v>
      </c>
      <c r="J157" t="s">
        <v>14133</v>
      </c>
      <c r="K157">
        <v>16</v>
      </c>
      <c r="M157" t="s">
        <v>14108</v>
      </c>
      <c r="N157" t="s">
        <v>14137</v>
      </c>
      <c r="O157" t="s">
        <v>14091</v>
      </c>
      <c r="P157" t="s">
        <v>14090</v>
      </c>
      <c r="Q157" t="s">
        <v>14090</v>
      </c>
      <c r="R157" t="s">
        <v>14090</v>
      </c>
      <c r="S157" t="s">
        <v>14250</v>
      </c>
      <c r="T157" t="s">
        <v>14135</v>
      </c>
      <c r="U157" t="s">
        <v>14112</v>
      </c>
      <c r="V157" t="s">
        <v>14093</v>
      </c>
      <c r="X157" t="s">
        <v>14110</v>
      </c>
      <c r="Y157" t="s">
        <v>14092</v>
      </c>
      <c r="Z157" t="s">
        <v>14096</v>
      </c>
      <c r="AA157" t="s">
        <v>14140</v>
      </c>
      <c r="AB157" t="s">
        <v>14095</v>
      </c>
      <c r="AC157" t="s">
        <v>14141</v>
      </c>
      <c r="AD157" t="s">
        <v>14110</v>
      </c>
      <c r="AE157" t="s">
        <v>14141</v>
      </c>
      <c r="AF157" s="78" t="s">
        <v>14098</v>
      </c>
      <c r="AG157" t="s">
        <v>14123</v>
      </c>
      <c r="AH157" t="s">
        <v>14099</v>
      </c>
      <c r="AI157" t="s">
        <v>14099</v>
      </c>
      <c r="AJ157" t="s">
        <v>14188</v>
      </c>
      <c r="AK157" t="s">
        <v>14110</v>
      </c>
      <c r="AL157" t="s">
        <v>14098</v>
      </c>
      <c r="AM157" t="s">
        <v>14102</v>
      </c>
      <c r="AN157" t="s">
        <v>14102</v>
      </c>
      <c r="AO157" t="s">
        <v>14097</v>
      </c>
      <c r="AP157" t="s">
        <v>14110</v>
      </c>
      <c r="AQ157" t="s">
        <v>14110</v>
      </c>
      <c r="AR157" t="s">
        <v>14103</v>
      </c>
      <c r="AS157" t="s">
        <v>14122</v>
      </c>
      <c r="AT157" t="s">
        <v>14100</v>
      </c>
      <c r="AU157" t="s">
        <v>14100</v>
      </c>
      <c r="AV157" t="s">
        <v>14250</v>
      </c>
      <c r="AW157" t="s">
        <v>14250</v>
      </c>
      <c r="AX157" t="s">
        <v>14250</v>
      </c>
      <c r="AY157" t="s">
        <v>14093</v>
      </c>
      <c r="BA157" t="s">
        <v>14208</v>
      </c>
      <c r="BB157" t="s">
        <v>14248</v>
      </c>
      <c r="BC157" t="s">
        <v>14248</v>
      </c>
      <c r="BE157" t="s">
        <v>14131</v>
      </c>
      <c r="BF157" t="s">
        <v>14195</v>
      </c>
      <c r="BG157" t="s">
        <v>14195</v>
      </c>
      <c r="BH157" t="s">
        <v>14104</v>
      </c>
      <c r="BI157" t="s">
        <v>14211</v>
      </c>
      <c r="BJ157" t="s">
        <v>14211</v>
      </c>
      <c r="BK157" t="s">
        <v>14211</v>
      </c>
      <c r="BL157" t="s">
        <v>14156</v>
      </c>
      <c r="BM157" t="s">
        <v>14156</v>
      </c>
      <c r="BN157" t="s">
        <v>14156</v>
      </c>
      <c r="BO157" t="s">
        <v>14110</v>
      </c>
      <c r="BP157" t="s">
        <v>14110</v>
      </c>
      <c r="BQ157" t="s">
        <v>14110</v>
      </c>
      <c r="BR157" t="s">
        <v>14110</v>
      </c>
      <c r="BS157" t="s">
        <v>14110</v>
      </c>
      <c r="BT157" t="s">
        <v>14110</v>
      </c>
    </row>
    <row r="158" spans="1:72">
      <c r="G158" t="s">
        <v>14171</v>
      </c>
      <c r="H158" t="s">
        <v>14250</v>
      </c>
      <c r="J158" t="s">
        <v>14154</v>
      </c>
      <c r="K158">
        <v>12</v>
      </c>
      <c r="M158" t="s">
        <v>14085</v>
      </c>
      <c r="N158" t="s">
        <v>14137</v>
      </c>
      <c r="O158" t="s">
        <v>14091</v>
      </c>
      <c r="P158" t="s">
        <v>14090</v>
      </c>
      <c r="Q158" t="s">
        <v>14090</v>
      </c>
      <c r="R158" t="s">
        <v>14090</v>
      </c>
      <c r="S158" t="s">
        <v>14250</v>
      </c>
      <c r="T158" t="s">
        <v>14088</v>
      </c>
      <c r="U158" t="s">
        <v>14112</v>
      </c>
      <c r="V158" t="s">
        <v>14093</v>
      </c>
      <c r="X158" t="s">
        <v>14110</v>
      </c>
      <c r="Y158" t="s">
        <v>14092</v>
      </c>
      <c r="Z158" t="s">
        <v>14096</v>
      </c>
      <c r="AA158" t="s">
        <v>14140</v>
      </c>
      <c r="AB158" t="s">
        <v>14095</v>
      </c>
      <c r="AC158" t="s">
        <v>14141</v>
      </c>
      <c r="AD158" t="s">
        <v>14110</v>
      </c>
      <c r="AE158" t="s">
        <v>14141</v>
      </c>
      <c r="AF158" s="78" t="s">
        <v>14098</v>
      </c>
      <c r="AG158" t="s">
        <v>14123</v>
      </c>
      <c r="AH158" t="s">
        <v>14099</v>
      </c>
      <c r="AI158" t="s">
        <v>14099</v>
      </c>
      <c r="AJ158" t="s">
        <v>14188</v>
      </c>
      <c r="AK158" t="s">
        <v>14110</v>
      </c>
      <c r="AL158" t="s">
        <v>14098</v>
      </c>
      <c r="AM158" t="s">
        <v>14102</v>
      </c>
      <c r="AN158" t="s">
        <v>14102</v>
      </c>
      <c r="AO158" t="s">
        <v>14097</v>
      </c>
      <c r="AP158" t="s">
        <v>14110</v>
      </c>
      <c r="AQ158" t="s">
        <v>14110</v>
      </c>
      <c r="AR158" t="s">
        <v>14103</v>
      </c>
      <c r="AS158" t="s">
        <v>14122</v>
      </c>
      <c r="AT158" t="s">
        <v>14100</v>
      </c>
      <c r="AU158" t="s">
        <v>14100</v>
      </c>
      <c r="AV158" t="s">
        <v>14250</v>
      </c>
      <c r="AW158" t="s">
        <v>14250</v>
      </c>
      <c r="AX158" t="s">
        <v>14250</v>
      </c>
      <c r="AY158" t="s">
        <v>14093</v>
      </c>
      <c r="BA158" t="s">
        <v>14208</v>
      </c>
      <c r="BB158" t="s">
        <v>14248</v>
      </c>
      <c r="BC158" t="s">
        <v>14248</v>
      </c>
      <c r="BE158" t="s">
        <v>14131</v>
      </c>
      <c r="BF158" t="s">
        <v>14195</v>
      </c>
      <c r="BG158" t="s">
        <v>14195</v>
      </c>
      <c r="BH158" t="s">
        <v>14104</v>
      </c>
      <c r="BI158" t="s">
        <v>14211</v>
      </c>
      <c r="BJ158" t="s">
        <v>14211</v>
      </c>
      <c r="BK158" t="s">
        <v>14211</v>
      </c>
      <c r="BL158" t="s">
        <v>14156</v>
      </c>
      <c r="BM158" t="s">
        <v>14156</v>
      </c>
      <c r="BN158" t="s">
        <v>14156</v>
      </c>
      <c r="BO158" t="s">
        <v>14110</v>
      </c>
      <c r="BP158" t="s">
        <v>14110</v>
      </c>
      <c r="BQ158" t="s">
        <v>14110</v>
      </c>
      <c r="BR158" t="s">
        <v>14110</v>
      </c>
      <c r="BS158" t="s">
        <v>14110</v>
      </c>
      <c r="BT158" t="s">
        <v>14110</v>
      </c>
    </row>
    <row r="159" spans="1:72">
      <c r="A159">
        <v>2019</v>
      </c>
      <c r="B159" t="s">
        <v>385</v>
      </c>
      <c r="C159" t="s">
        <v>386</v>
      </c>
      <c r="D159" t="s">
        <v>766</v>
      </c>
      <c r="E159" t="s">
        <v>13821</v>
      </c>
      <c r="F159" s="137">
        <v>0</v>
      </c>
      <c r="G159" t="s">
        <v>14109</v>
      </c>
      <c r="H159" t="s">
        <v>14110</v>
      </c>
      <c r="J159" t="s">
        <v>14085</v>
      </c>
      <c r="K159">
        <v>10</v>
      </c>
      <c r="M159" t="s">
        <v>14108</v>
      </c>
      <c r="N159" t="s">
        <v>14091</v>
      </c>
      <c r="O159" t="s">
        <v>14091</v>
      </c>
      <c r="P159" t="s">
        <v>14113</v>
      </c>
      <c r="Q159" t="s">
        <v>14113</v>
      </c>
      <c r="R159" t="s">
        <v>14113</v>
      </c>
      <c r="S159" t="s">
        <v>14250</v>
      </c>
      <c r="T159" t="s">
        <v>14111</v>
      </c>
      <c r="U159" t="s">
        <v>14156</v>
      </c>
      <c r="V159" t="s">
        <v>14093</v>
      </c>
      <c r="X159" t="s">
        <v>14110</v>
      </c>
      <c r="Y159" t="s">
        <v>14092</v>
      </c>
      <c r="Z159" t="s">
        <v>14211</v>
      </c>
      <c r="AA159" t="s">
        <v>14174</v>
      </c>
      <c r="AB159" t="s">
        <v>14118</v>
      </c>
      <c r="AC159" t="s">
        <v>14141</v>
      </c>
      <c r="AD159" t="s">
        <v>14110</v>
      </c>
      <c r="AE159" t="s">
        <v>14141</v>
      </c>
      <c r="AF159" s="78" t="s">
        <v>14098</v>
      </c>
      <c r="AG159" t="s">
        <v>14123</v>
      </c>
      <c r="AH159" t="s">
        <v>14124</v>
      </c>
      <c r="AI159" t="s">
        <v>14124</v>
      </c>
      <c r="AJ159" t="s">
        <v>14124</v>
      </c>
      <c r="AK159" t="s">
        <v>14110</v>
      </c>
      <c r="AL159" t="s">
        <v>14122</v>
      </c>
      <c r="AM159" t="s">
        <v>14239</v>
      </c>
      <c r="AN159" t="s">
        <v>14239</v>
      </c>
      <c r="AO159" t="s">
        <v>14097</v>
      </c>
      <c r="AP159" t="s">
        <v>14087</v>
      </c>
      <c r="AQ159" t="s">
        <v>14110</v>
      </c>
      <c r="AR159" t="s">
        <v>14103</v>
      </c>
      <c r="AS159" t="s">
        <v>14098</v>
      </c>
      <c r="AT159" t="s">
        <v>14163</v>
      </c>
      <c r="AU159" t="s">
        <v>14163</v>
      </c>
      <c r="AV159" t="s">
        <v>14203</v>
      </c>
      <c r="AW159" t="s">
        <v>14203</v>
      </c>
      <c r="AX159" t="s">
        <v>14087</v>
      </c>
      <c r="AY159" t="s">
        <v>14093</v>
      </c>
      <c r="BA159" t="s">
        <v>14107</v>
      </c>
      <c r="BB159" t="s">
        <v>14225</v>
      </c>
      <c r="BC159" t="s">
        <v>14248</v>
      </c>
      <c r="BE159" t="s">
        <v>14131</v>
      </c>
      <c r="BF159" t="s">
        <v>14106</v>
      </c>
      <c r="BG159" t="s">
        <v>14195</v>
      </c>
      <c r="BH159" t="s">
        <v>14104</v>
      </c>
      <c r="BI159" t="s">
        <v>14211</v>
      </c>
      <c r="BJ159" t="s">
        <v>14211</v>
      </c>
      <c r="BK159" t="s">
        <v>14211</v>
      </c>
      <c r="BL159" t="s">
        <v>14156</v>
      </c>
      <c r="BM159" t="s">
        <v>14156</v>
      </c>
      <c r="BN159" t="s">
        <v>14156</v>
      </c>
      <c r="BO159" t="s">
        <v>14110</v>
      </c>
      <c r="BP159" t="s">
        <v>14110</v>
      </c>
      <c r="BQ159" t="s">
        <v>14110</v>
      </c>
      <c r="BR159" t="s">
        <v>14110</v>
      </c>
      <c r="BS159" t="s">
        <v>14110</v>
      </c>
      <c r="BT159" t="s">
        <v>14110</v>
      </c>
    </row>
    <row r="160" spans="1:72">
      <c r="A160">
        <v>2019</v>
      </c>
      <c r="B160" t="s">
        <v>886</v>
      </c>
      <c r="C160" t="s">
        <v>887</v>
      </c>
      <c r="D160" t="s">
        <v>639</v>
      </c>
      <c r="E160" t="s">
        <v>13829</v>
      </c>
      <c r="F160" s="137">
        <v>0</v>
      </c>
      <c r="G160" t="s">
        <v>14155</v>
      </c>
      <c r="H160" t="s">
        <v>14250</v>
      </c>
      <c r="J160" t="s">
        <v>14085</v>
      </c>
      <c r="K160">
        <v>3</v>
      </c>
      <c r="M160" t="s">
        <v>14085</v>
      </c>
      <c r="N160" t="s">
        <v>14137</v>
      </c>
      <c r="O160" t="s">
        <v>14116</v>
      </c>
      <c r="P160" t="s">
        <v>14090</v>
      </c>
      <c r="Q160" t="s">
        <v>14090</v>
      </c>
      <c r="R160" t="s">
        <v>14090</v>
      </c>
      <c r="S160" t="s">
        <v>14250</v>
      </c>
      <c r="T160" t="s">
        <v>14088</v>
      </c>
      <c r="U160" t="s">
        <v>14172</v>
      </c>
      <c r="V160" t="s">
        <v>14093</v>
      </c>
      <c r="X160" t="s">
        <v>14110</v>
      </c>
      <c r="Y160" t="s">
        <v>14092</v>
      </c>
      <c r="Z160" t="s">
        <v>14211</v>
      </c>
      <c r="AA160" t="s">
        <v>14140</v>
      </c>
      <c r="AB160" t="s">
        <v>14118</v>
      </c>
      <c r="AC160" t="s">
        <v>14141</v>
      </c>
      <c r="AD160" t="s">
        <v>14110</v>
      </c>
      <c r="AE160" t="s">
        <v>14141</v>
      </c>
      <c r="AF160" s="78" t="s">
        <v>14098</v>
      </c>
      <c r="AG160" t="s">
        <v>14144</v>
      </c>
      <c r="AH160" t="s">
        <v>14099</v>
      </c>
      <c r="AI160" t="s">
        <v>14099</v>
      </c>
      <c r="AJ160" t="s">
        <v>14188</v>
      </c>
      <c r="AK160" t="s">
        <v>14087</v>
      </c>
      <c r="AL160" t="s">
        <v>14098</v>
      </c>
      <c r="AM160" t="s">
        <v>14102</v>
      </c>
      <c r="AN160" t="s">
        <v>14102</v>
      </c>
      <c r="AO160" t="s">
        <v>14097</v>
      </c>
      <c r="AP160" t="s">
        <v>14087</v>
      </c>
      <c r="AQ160" t="s">
        <v>14110</v>
      </c>
      <c r="AR160" t="s">
        <v>14103</v>
      </c>
      <c r="AS160" t="s">
        <v>14098</v>
      </c>
      <c r="AT160" t="s">
        <v>14100</v>
      </c>
      <c r="AU160" t="s">
        <v>14100</v>
      </c>
      <c r="AV160" t="s">
        <v>14250</v>
      </c>
      <c r="AW160" t="s">
        <v>14250</v>
      </c>
      <c r="AX160" t="s">
        <v>14250</v>
      </c>
      <c r="AY160" t="s">
        <v>14093</v>
      </c>
      <c r="BA160" t="s">
        <v>14242</v>
      </c>
      <c r="BB160" t="s">
        <v>14248</v>
      </c>
      <c r="BC160" t="s">
        <v>14248</v>
      </c>
      <c r="BE160" t="s">
        <v>14106</v>
      </c>
      <c r="BF160" t="s">
        <v>14195</v>
      </c>
      <c r="BG160" t="s">
        <v>14195</v>
      </c>
      <c r="BH160" t="s">
        <v>14104</v>
      </c>
      <c r="BI160" t="s">
        <v>14211</v>
      </c>
      <c r="BJ160" t="s">
        <v>14211</v>
      </c>
      <c r="BK160" t="s">
        <v>14211</v>
      </c>
      <c r="BL160" t="s">
        <v>14156</v>
      </c>
      <c r="BM160" t="s">
        <v>14156</v>
      </c>
      <c r="BN160" t="s">
        <v>14156</v>
      </c>
      <c r="BO160" t="s">
        <v>14110</v>
      </c>
      <c r="BP160" t="s">
        <v>14110</v>
      </c>
      <c r="BQ160" t="s">
        <v>14110</v>
      </c>
      <c r="BR160" t="s">
        <v>14110</v>
      </c>
      <c r="BS160" t="s">
        <v>14110</v>
      </c>
      <c r="BT160" t="s">
        <v>14110</v>
      </c>
    </row>
    <row r="161" spans="1:72">
      <c r="G161" t="s">
        <v>14155</v>
      </c>
      <c r="H161" t="s">
        <v>14250</v>
      </c>
      <c r="J161" t="s">
        <v>14108</v>
      </c>
      <c r="K161">
        <v>3</v>
      </c>
      <c r="M161" t="s">
        <v>14085</v>
      </c>
      <c r="N161" t="s">
        <v>14137</v>
      </c>
      <c r="O161" t="s">
        <v>14116</v>
      </c>
      <c r="P161" t="s">
        <v>14090</v>
      </c>
      <c r="Q161" t="s">
        <v>14090</v>
      </c>
      <c r="R161" t="s">
        <v>14090</v>
      </c>
      <c r="S161" t="s">
        <v>14250</v>
      </c>
      <c r="T161" t="s">
        <v>14088</v>
      </c>
      <c r="U161" t="s">
        <v>14172</v>
      </c>
      <c r="V161" t="s">
        <v>14093</v>
      </c>
      <c r="X161" t="s">
        <v>14110</v>
      </c>
      <c r="Y161" t="s">
        <v>14092</v>
      </c>
      <c r="Z161" t="s">
        <v>14211</v>
      </c>
      <c r="AA161" t="s">
        <v>14140</v>
      </c>
      <c r="AB161" t="s">
        <v>14118</v>
      </c>
      <c r="AC161" t="s">
        <v>14141</v>
      </c>
      <c r="AD161" t="s">
        <v>14110</v>
      </c>
      <c r="AE161" t="s">
        <v>14141</v>
      </c>
      <c r="AF161" s="78" t="s">
        <v>14098</v>
      </c>
      <c r="AG161" t="s">
        <v>14144</v>
      </c>
      <c r="AH161" t="s">
        <v>14099</v>
      </c>
      <c r="AI161" t="s">
        <v>14099</v>
      </c>
      <c r="AJ161" t="s">
        <v>14188</v>
      </c>
      <c r="AK161" t="s">
        <v>14087</v>
      </c>
      <c r="AL161" t="s">
        <v>14098</v>
      </c>
      <c r="AM161" t="s">
        <v>14102</v>
      </c>
      <c r="AN161" t="s">
        <v>14102</v>
      </c>
      <c r="AO161" t="s">
        <v>14097</v>
      </c>
      <c r="AP161" t="s">
        <v>14087</v>
      </c>
      <c r="AQ161" t="s">
        <v>14110</v>
      </c>
      <c r="AR161" t="s">
        <v>14103</v>
      </c>
      <c r="AS161" t="s">
        <v>14098</v>
      </c>
      <c r="AT161" t="s">
        <v>14100</v>
      </c>
      <c r="AU161" t="s">
        <v>14100</v>
      </c>
      <c r="AV161" t="s">
        <v>14250</v>
      </c>
      <c r="AW161" t="s">
        <v>14250</v>
      </c>
      <c r="AX161" t="s">
        <v>14250</v>
      </c>
      <c r="AY161" t="s">
        <v>14093</v>
      </c>
      <c r="BA161" t="s">
        <v>14242</v>
      </c>
      <c r="BB161" t="s">
        <v>14248</v>
      </c>
      <c r="BC161" t="s">
        <v>14248</v>
      </c>
      <c r="BE161" t="s">
        <v>14106</v>
      </c>
      <c r="BF161" t="s">
        <v>14195</v>
      </c>
      <c r="BG161" t="s">
        <v>14195</v>
      </c>
      <c r="BH161" t="s">
        <v>14104</v>
      </c>
      <c r="BI161" t="s">
        <v>14150</v>
      </c>
      <c r="BJ161" t="s">
        <v>14211</v>
      </c>
      <c r="BK161" t="s">
        <v>14211</v>
      </c>
      <c r="BL161" t="s">
        <v>14156</v>
      </c>
      <c r="BM161" t="s">
        <v>14156</v>
      </c>
      <c r="BN161" t="s">
        <v>14156</v>
      </c>
      <c r="BO161" t="s">
        <v>14110</v>
      </c>
      <c r="BP161" t="s">
        <v>14110</v>
      </c>
      <c r="BQ161" t="s">
        <v>14110</v>
      </c>
      <c r="BR161" t="s">
        <v>14110</v>
      </c>
      <c r="BS161" t="s">
        <v>14110</v>
      </c>
      <c r="BT161" t="s">
        <v>14110</v>
      </c>
    </row>
    <row r="162" spans="1:72">
      <c r="G162" t="s">
        <v>14155</v>
      </c>
      <c r="H162" t="s">
        <v>14250</v>
      </c>
      <c r="J162" t="s">
        <v>14133</v>
      </c>
      <c r="K162">
        <v>2</v>
      </c>
      <c r="M162" t="s">
        <v>14085</v>
      </c>
      <c r="N162" t="s">
        <v>14137</v>
      </c>
      <c r="O162" t="s">
        <v>14116</v>
      </c>
      <c r="P162" t="s">
        <v>14090</v>
      </c>
      <c r="Q162" t="s">
        <v>14090</v>
      </c>
      <c r="R162" t="s">
        <v>14090</v>
      </c>
      <c r="S162" t="s">
        <v>14250</v>
      </c>
      <c r="T162" t="s">
        <v>14088</v>
      </c>
      <c r="U162" t="s">
        <v>14172</v>
      </c>
      <c r="V162" t="s">
        <v>14093</v>
      </c>
      <c r="X162" t="s">
        <v>14110</v>
      </c>
      <c r="Y162" t="s">
        <v>14092</v>
      </c>
      <c r="Z162" t="s">
        <v>14211</v>
      </c>
      <c r="AA162" t="s">
        <v>14140</v>
      </c>
      <c r="AB162" t="s">
        <v>14118</v>
      </c>
      <c r="AC162" t="s">
        <v>14141</v>
      </c>
      <c r="AD162" t="s">
        <v>14110</v>
      </c>
      <c r="AE162" t="s">
        <v>14141</v>
      </c>
      <c r="AF162" s="78" t="s">
        <v>14098</v>
      </c>
      <c r="AG162" t="s">
        <v>14144</v>
      </c>
      <c r="AH162" t="s">
        <v>14099</v>
      </c>
      <c r="AI162" t="s">
        <v>14099</v>
      </c>
      <c r="AJ162" t="s">
        <v>14188</v>
      </c>
      <c r="AK162" t="s">
        <v>14087</v>
      </c>
      <c r="AL162" t="s">
        <v>14122</v>
      </c>
      <c r="AM162" t="s">
        <v>14102</v>
      </c>
      <c r="AN162" t="s">
        <v>14102</v>
      </c>
      <c r="AO162" t="s">
        <v>14097</v>
      </c>
      <c r="AP162" t="s">
        <v>14087</v>
      </c>
      <c r="AQ162" t="s">
        <v>14110</v>
      </c>
      <c r="AR162" t="s">
        <v>14103</v>
      </c>
      <c r="AS162" t="s">
        <v>14098</v>
      </c>
      <c r="AT162" t="s">
        <v>14100</v>
      </c>
      <c r="AU162" t="s">
        <v>14100</v>
      </c>
      <c r="AV162" t="s">
        <v>14250</v>
      </c>
      <c r="AW162" t="s">
        <v>14250</v>
      </c>
      <c r="AX162" t="s">
        <v>14250</v>
      </c>
      <c r="AY162" t="s">
        <v>14093</v>
      </c>
      <c r="BA162" t="s">
        <v>14242</v>
      </c>
      <c r="BB162" t="s">
        <v>14248</v>
      </c>
      <c r="BC162" t="s">
        <v>14248</v>
      </c>
      <c r="BE162" t="s">
        <v>14106</v>
      </c>
      <c r="BF162" t="s">
        <v>14195</v>
      </c>
      <c r="BG162" t="s">
        <v>14195</v>
      </c>
      <c r="BH162" t="s">
        <v>14104</v>
      </c>
      <c r="BI162" t="s">
        <v>14150</v>
      </c>
      <c r="BJ162" t="s">
        <v>14211</v>
      </c>
      <c r="BK162" t="s">
        <v>14211</v>
      </c>
      <c r="BL162" t="s">
        <v>14156</v>
      </c>
      <c r="BM162" t="s">
        <v>14156</v>
      </c>
      <c r="BN162" t="s">
        <v>14156</v>
      </c>
      <c r="BO162" t="s">
        <v>14110</v>
      </c>
      <c r="BP162" t="s">
        <v>14110</v>
      </c>
      <c r="BQ162" t="s">
        <v>14110</v>
      </c>
      <c r="BR162" t="s">
        <v>14110</v>
      </c>
      <c r="BS162" t="s">
        <v>14110</v>
      </c>
      <c r="BT162" t="s">
        <v>14110</v>
      </c>
    </row>
    <row r="163" spans="1:72">
      <c r="A163">
        <v>2019</v>
      </c>
      <c r="B163" t="s">
        <v>1039</v>
      </c>
      <c r="C163" t="s">
        <v>1040</v>
      </c>
      <c r="D163" t="s">
        <v>639</v>
      </c>
      <c r="E163" t="s">
        <v>13831</v>
      </c>
      <c r="F163" s="137">
        <v>0</v>
      </c>
      <c r="G163" t="s">
        <v>14155</v>
      </c>
      <c r="H163" t="s">
        <v>14250</v>
      </c>
      <c r="J163" t="s">
        <v>14085</v>
      </c>
      <c r="K163">
        <v>4</v>
      </c>
      <c r="M163" t="s">
        <v>14085</v>
      </c>
      <c r="N163" t="s">
        <v>14137</v>
      </c>
      <c r="O163" t="s">
        <v>14116</v>
      </c>
      <c r="P163" t="s">
        <v>14113</v>
      </c>
      <c r="Q163" t="s">
        <v>14113</v>
      </c>
      <c r="R163" t="s">
        <v>14113</v>
      </c>
      <c r="S163" t="s">
        <v>14250</v>
      </c>
      <c r="T163" t="s">
        <v>14088</v>
      </c>
      <c r="U163" t="s">
        <v>14112</v>
      </c>
      <c r="V163" t="s">
        <v>14117</v>
      </c>
      <c r="X163" t="s">
        <v>14110</v>
      </c>
      <c r="Y163" t="s">
        <v>14092</v>
      </c>
      <c r="Z163" t="s">
        <v>14211</v>
      </c>
      <c r="AA163" t="s">
        <v>14094</v>
      </c>
      <c r="AB163" t="s">
        <v>14118</v>
      </c>
      <c r="AC163" t="s">
        <v>14141</v>
      </c>
      <c r="AD163" t="s">
        <v>14110</v>
      </c>
      <c r="AE163" t="s">
        <v>14141</v>
      </c>
      <c r="AF163" s="78" t="s">
        <v>14098</v>
      </c>
      <c r="AG163" t="s">
        <v>14123</v>
      </c>
      <c r="AH163" t="s">
        <v>14099</v>
      </c>
      <c r="AI163" t="s">
        <v>14099</v>
      </c>
      <c r="AJ163" t="s">
        <v>14099</v>
      </c>
      <c r="AK163" t="s">
        <v>14087</v>
      </c>
      <c r="AL163" t="s">
        <v>14098</v>
      </c>
      <c r="AM163" t="s">
        <v>14102</v>
      </c>
      <c r="AN163" t="s">
        <v>14102</v>
      </c>
      <c r="AO163" t="s">
        <v>14097</v>
      </c>
      <c r="AP163" t="s">
        <v>14087</v>
      </c>
      <c r="AQ163" t="s">
        <v>14110</v>
      </c>
      <c r="AR163" t="s">
        <v>14103</v>
      </c>
      <c r="AS163" t="s">
        <v>14098</v>
      </c>
      <c r="AT163" t="s">
        <v>14100</v>
      </c>
      <c r="AU163" t="s">
        <v>14100</v>
      </c>
      <c r="AV163" t="s">
        <v>14250</v>
      </c>
      <c r="AW163" t="s">
        <v>14250</v>
      </c>
      <c r="AX163" t="s">
        <v>14250</v>
      </c>
      <c r="AY163" t="s">
        <v>14093</v>
      </c>
      <c r="BA163" t="s">
        <v>14132</v>
      </c>
      <c r="BB163" t="s">
        <v>14225</v>
      </c>
      <c r="BC163" t="s">
        <v>14248</v>
      </c>
      <c r="BE163" t="s">
        <v>14106</v>
      </c>
      <c r="BF163" t="s">
        <v>14195</v>
      </c>
      <c r="BG163" t="s">
        <v>14195</v>
      </c>
      <c r="BH163" t="s">
        <v>14104</v>
      </c>
      <c r="BI163" t="s">
        <v>14206</v>
      </c>
      <c r="BJ163" t="s">
        <v>14211</v>
      </c>
      <c r="BK163" t="s">
        <v>14211</v>
      </c>
      <c r="BL163" t="s">
        <v>14156</v>
      </c>
      <c r="BM163" t="s">
        <v>14156</v>
      </c>
      <c r="BN163" t="s">
        <v>14156</v>
      </c>
      <c r="BO163" t="s">
        <v>14110</v>
      </c>
      <c r="BP163" t="s">
        <v>14110</v>
      </c>
      <c r="BQ163" t="s">
        <v>14110</v>
      </c>
      <c r="BR163" t="s">
        <v>14110</v>
      </c>
      <c r="BS163" t="s">
        <v>14110</v>
      </c>
      <c r="BT163" t="s">
        <v>14110</v>
      </c>
    </row>
    <row r="164" spans="1:72">
      <c r="G164" t="s">
        <v>14155</v>
      </c>
      <c r="H164" t="s">
        <v>14250</v>
      </c>
      <c r="J164" t="s">
        <v>14108</v>
      </c>
      <c r="K164">
        <v>4</v>
      </c>
      <c r="M164" t="s">
        <v>14085</v>
      </c>
      <c r="N164" t="s">
        <v>14137</v>
      </c>
      <c r="O164" t="s">
        <v>14116</v>
      </c>
      <c r="P164" t="s">
        <v>14113</v>
      </c>
      <c r="Q164" t="s">
        <v>14113</v>
      </c>
      <c r="R164" t="s">
        <v>14113</v>
      </c>
      <c r="S164" t="s">
        <v>14250</v>
      </c>
      <c r="T164" t="s">
        <v>14088</v>
      </c>
      <c r="U164" t="s">
        <v>14112</v>
      </c>
      <c r="V164" t="s">
        <v>14117</v>
      </c>
      <c r="X164" t="s">
        <v>14110</v>
      </c>
      <c r="Y164" t="s">
        <v>14092</v>
      </c>
      <c r="Z164" t="s">
        <v>14211</v>
      </c>
      <c r="AA164" t="s">
        <v>14094</v>
      </c>
      <c r="AB164" t="s">
        <v>14118</v>
      </c>
      <c r="AC164" t="s">
        <v>14141</v>
      </c>
      <c r="AD164" t="s">
        <v>14110</v>
      </c>
      <c r="AE164" t="s">
        <v>14141</v>
      </c>
      <c r="AF164" s="78" t="s">
        <v>14098</v>
      </c>
      <c r="AG164" t="s">
        <v>14123</v>
      </c>
      <c r="AH164" t="s">
        <v>14099</v>
      </c>
      <c r="AI164" t="s">
        <v>14099</v>
      </c>
      <c r="AJ164" t="s">
        <v>14099</v>
      </c>
      <c r="AK164" t="s">
        <v>14087</v>
      </c>
      <c r="AL164" t="s">
        <v>14098</v>
      </c>
      <c r="AM164" t="s">
        <v>14102</v>
      </c>
      <c r="AN164" t="s">
        <v>14102</v>
      </c>
      <c r="AO164" t="s">
        <v>14097</v>
      </c>
      <c r="AP164" t="s">
        <v>14087</v>
      </c>
      <c r="AQ164" t="s">
        <v>14110</v>
      </c>
      <c r="AR164" t="s">
        <v>14103</v>
      </c>
      <c r="AS164" t="s">
        <v>14098</v>
      </c>
      <c r="AT164" t="s">
        <v>14100</v>
      </c>
      <c r="AU164" t="s">
        <v>14100</v>
      </c>
      <c r="AV164" t="s">
        <v>14250</v>
      </c>
      <c r="AW164" t="s">
        <v>14250</v>
      </c>
      <c r="AX164" t="s">
        <v>14250</v>
      </c>
      <c r="AY164" t="s">
        <v>14093</v>
      </c>
      <c r="BA164" t="s">
        <v>14132</v>
      </c>
      <c r="BB164" t="s">
        <v>14225</v>
      </c>
      <c r="BC164" t="s">
        <v>14248</v>
      </c>
      <c r="BE164" t="s">
        <v>14106</v>
      </c>
      <c r="BF164" t="s">
        <v>14195</v>
      </c>
      <c r="BG164" t="s">
        <v>14195</v>
      </c>
      <c r="BH164" t="s">
        <v>14104</v>
      </c>
      <c r="BI164" t="s">
        <v>14206</v>
      </c>
      <c r="BJ164" t="s">
        <v>14211</v>
      </c>
      <c r="BK164" t="s">
        <v>14211</v>
      </c>
      <c r="BL164" t="s">
        <v>14156</v>
      </c>
      <c r="BM164" t="s">
        <v>14156</v>
      </c>
      <c r="BN164" t="s">
        <v>14156</v>
      </c>
      <c r="BO164" t="s">
        <v>14110</v>
      </c>
      <c r="BP164" t="s">
        <v>14110</v>
      </c>
      <c r="BQ164" t="s">
        <v>14110</v>
      </c>
      <c r="BR164" t="s">
        <v>14110</v>
      </c>
      <c r="BS164" t="s">
        <v>14110</v>
      </c>
      <c r="BT164" t="s">
        <v>14110</v>
      </c>
    </row>
    <row r="165" spans="1:72">
      <c r="G165" t="s">
        <v>14155</v>
      </c>
      <c r="H165" t="s">
        <v>14250</v>
      </c>
      <c r="J165" t="s">
        <v>14133</v>
      </c>
      <c r="K165">
        <v>3</v>
      </c>
      <c r="M165" t="s">
        <v>14085</v>
      </c>
      <c r="N165" t="s">
        <v>14137</v>
      </c>
      <c r="O165" t="s">
        <v>14116</v>
      </c>
      <c r="P165" t="s">
        <v>14090</v>
      </c>
      <c r="Q165" t="s">
        <v>14090</v>
      </c>
      <c r="R165" t="s">
        <v>14090</v>
      </c>
      <c r="S165" t="s">
        <v>14250</v>
      </c>
      <c r="T165" t="s">
        <v>14088</v>
      </c>
      <c r="U165" t="s">
        <v>14112</v>
      </c>
      <c r="V165" t="s">
        <v>14117</v>
      </c>
      <c r="X165" t="s">
        <v>14110</v>
      </c>
      <c r="Y165" t="s">
        <v>14092</v>
      </c>
      <c r="Z165" t="s">
        <v>14211</v>
      </c>
      <c r="AA165" t="s">
        <v>14094</v>
      </c>
      <c r="AB165" t="s">
        <v>14118</v>
      </c>
      <c r="AC165" t="s">
        <v>14141</v>
      </c>
      <c r="AD165" t="s">
        <v>14110</v>
      </c>
      <c r="AE165" t="s">
        <v>14141</v>
      </c>
      <c r="AF165" s="78" t="s">
        <v>14098</v>
      </c>
      <c r="AG165" t="s">
        <v>14123</v>
      </c>
      <c r="AH165" t="s">
        <v>14099</v>
      </c>
      <c r="AI165" t="s">
        <v>14099</v>
      </c>
      <c r="AJ165" t="s">
        <v>14099</v>
      </c>
      <c r="AK165" t="s">
        <v>14087</v>
      </c>
      <c r="AL165" t="s">
        <v>14238</v>
      </c>
      <c r="AM165" t="s">
        <v>14215</v>
      </c>
      <c r="AN165" t="s">
        <v>14215</v>
      </c>
      <c r="AO165" t="s">
        <v>14097</v>
      </c>
      <c r="AP165" t="s">
        <v>14087</v>
      </c>
      <c r="AQ165" t="s">
        <v>14110</v>
      </c>
      <c r="AR165" t="s">
        <v>14103</v>
      </c>
      <c r="AS165" t="s">
        <v>14098</v>
      </c>
      <c r="AT165" t="s">
        <v>14100</v>
      </c>
      <c r="AU165" t="s">
        <v>14100</v>
      </c>
      <c r="AV165" t="s">
        <v>14250</v>
      </c>
      <c r="AW165" t="s">
        <v>14250</v>
      </c>
      <c r="AX165" t="s">
        <v>14250</v>
      </c>
      <c r="AY165" t="s">
        <v>14093</v>
      </c>
      <c r="BA165" t="s">
        <v>14132</v>
      </c>
      <c r="BB165" t="s">
        <v>14225</v>
      </c>
      <c r="BC165" t="s">
        <v>14248</v>
      </c>
      <c r="BE165" t="s">
        <v>14106</v>
      </c>
      <c r="BF165" t="s">
        <v>14195</v>
      </c>
      <c r="BG165" t="s">
        <v>14195</v>
      </c>
      <c r="BH165" t="s">
        <v>14104</v>
      </c>
      <c r="BI165" t="s">
        <v>14193</v>
      </c>
      <c r="BJ165" t="s">
        <v>14211</v>
      </c>
      <c r="BK165" t="s">
        <v>14211</v>
      </c>
      <c r="BL165" t="s">
        <v>14105</v>
      </c>
      <c r="BM165" t="s">
        <v>14167</v>
      </c>
      <c r="BN165" t="s">
        <v>14156</v>
      </c>
      <c r="BO165" t="s">
        <v>14110</v>
      </c>
      <c r="BP165" t="s">
        <v>14110</v>
      </c>
      <c r="BQ165" t="s">
        <v>14110</v>
      </c>
      <c r="BR165" t="s">
        <v>14110</v>
      </c>
      <c r="BS165" t="s">
        <v>14110</v>
      </c>
      <c r="BT165" t="s">
        <v>14110</v>
      </c>
    </row>
    <row r="166" spans="1:72">
      <c r="A166">
        <v>2019</v>
      </c>
      <c r="B166" t="s">
        <v>1078</v>
      </c>
      <c r="C166" t="s">
        <v>1079</v>
      </c>
      <c r="D166" t="s">
        <v>819</v>
      </c>
      <c r="E166" t="s">
        <v>13832</v>
      </c>
      <c r="F166" s="137">
        <v>0</v>
      </c>
      <c r="G166" t="s">
        <v>14109</v>
      </c>
      <c r="H166" t="s">
        <v>14110</v>
      </c>
      <c r="J166" t="s">
        <v>14085</v>
      </c>
      <c r="K166">
        <v>15</v>
      </c>
      <c r="M166" t="s">
        <v>14108</v>
      </c>
      <c r="N166" t="s">
        <v>14091</v>
      </c>
      <c r="O166" t="s">
        <v>14116</v>
      </c>
      <c r="P166" t="s">
        <v>14090</v>
      </c>
      <c r="Q166" t="s">
        <v>14090</v>
      </c>
      <c r="R166" t="s">
        <v>14090</v>
      </c>
      <c r="S166" t="s">
        <v>14250</v>
      </c>
      <c r="T166" t="s">
        <v>14111</v>
      </c>
      <c r="U166" t="s">
        <v>14156</v>
      </c>
      <c r="V166" t="s">
        <v>14093</v>
      </c>
      <c r="X166" t="s">
        <v>14110</v>
      </c>
      <c r="Y166" t="s">
        <v>14138</v>
      </c>
      <c r="Z166" t="s">
        <v>14237</v>
      </c>
      <c r="AA166" t="s">
        <v>14116</v>
      </c>
      <c r="AB166" t="s">
        <v>14095</v>
      </c>
      <c r="AC166" t="s">
        <v>14141</v>
      </c>
      <c r="AD166" t="s">
        <v>14110</v>
      </c>
      <c r="AE166" t="s">
        <v>14141</v>
      </c>
      <c r="AF166" s="78" t="s">
        <v>14098</v>
      </c>
      <c r="AG166" t="s">
        <v>14144</v>
      </c>
      <c r="AH166" t="s">
        <v>14145</v>
      </c>
      <c r="AI166" t="s">
        <v>14145</v>
      </c>
      <c r="AJ166" t="s">
        <v>14145</v>
      </c>
      <c r="AK166" t="s">
        <v>14087</v>
      </c>
      <c r="AL166" t="s">
        <v>14122</v>
      </c>
      <c r="AM166" t="s">
        <v>14102</v>
      </c>
      <c r="AN166" t="s">
        <v>14215</v>
      </c>
      <c r="AO166" t="s">
        <v>14097</v>
      </c>
      <c r="AP166" t="s">
        <v>14110</v>
      </c>
      <c r="AQ166" t="s">
        <v>14110</v>
      </c>
      <c r="AR166" t="s">
        <v>14103</v>
      </c>
      <c r="AS166" t="s">
        <v>14122</v>
      </c>
      <c r="AT166" t="s">
        <v>14244</v>
      </c>
      <c r="AU166" t="s">
        <v>14244</v>
      </c>
      <c r="AV166" t="s">
        <v>14164</v>
      </c>
      <c r="AW166" t="s">
        <v>14203</v>
      </c>
      <c r="AX166" t="s">
        <v>14087</v>
      </c>
      <c r="AY166" t="s">
        <v>14093</v>
      </c>
      <c r="BA166" t="s">
        <v>14132</v>
      </c>
      <c r="BB166" t="s">
        <v>14248</v>
      </c>
      <c r="BC166" t="s">
        <v>14248</v>
      </c>
      <c r="BE166" t="s">
        <v>14131</v>
      </c>
      <c r="BF166" t="s">
        <v>14195</v>
      </c>
      <c r="BG166" t="s">
        <v>14195</v>
      </c>
      <c r="BH166" t="s">
        <v>14104</v>
      </c>
      <c r="BI166" t="s">
        <v>14211</v>
      </c>
      <c r="BJ166" t="s">
        <v>14211</v>
      </c>
      <c r="BK166" t="s">
        <v>14211</v>
      </c>
      <c r="BL166" t="s">
        <v>14156</v>
      </c>
      <c r="BM166" t="s">
        <v>14156</v>
      </c>
      <c r="BN166" t="s">
        <v>14156</v>
      </c>
      <c r="BO166" t="s">
        <v>14110</v>
      </c>
      <c r="BP166" t="s">
        <v>14110</v>
      </c>
      <c r="BQ166" t="s">
        <v>14110</v>
      </c>
      <c r="BR166" t="s">
        <v>14110</v>
      </c>
      <c r="BS166" t="s">
        <v>14110</v>
      </c>
      <c r="BT166" t="s">
        <v>14110</v>
      </c>
    </row>
    <row r="167" spans="1:72">
      <c r="G167" t="s">
        <v>14109</v>
      </c>
      <c r="H167" t="s">
        <v>14110</v>
      </c>
      <c r="J167" t="s">
        <v>14108</v>
      </c>
      <c r="K167">
        <v>9</v>
      </c>
      <c r="L167">
        <v>10</v>
      </c>
      <c r="M167" t="s">
        <v>14133</v>
      </c>
      <c r="N167" t="s">
        <v>14091</v>
      </c>
      <c r="O167" t="s">
        <v>14116</v>
      </c>
      <c r="P167" t="s">
        <v>14090</v>
      </c>
      <c r="Q167" t="s">
        <v>14090</v>
      </c>
      <c r="R167" t="s">
        <v>14090</v>
      </c>
      <c r="S167" t="s">
        <v>14250</v>
      </c>
      <c r="T167" t="s">
        <v>14111</v>
      </c>
      <c r="U167" t="s">
        <v>14156</v>
      </c>
      <c r="V167" t="s">
        <v>14093</v>
      </c>
      <c r="X167" t="s">
        <v>14110</v>
      </c>
      <c r="Y167" t="s">
        <v>14138</v>
      </c>
      <c r="Z167" t="s">
        <v>14187</v>
      </c>
      <c r="AA167" t="s">
        <v>14116</v>
      </c>
      <c r="AB167" t="s">
        <v>14095</v>
      </c>
      <c r="AC167" t="s">
        <v>14141</v>
      </c>
      <c r="AD167" t="s">
        <v>14110</v>
      </c>
      <c r="AE167" t="s">
        <v>14118</v>
      </c>
      <c r="AF167" s="78" t="s">
        <v>14098</v>
      </c>
      <c r="AG167" t="s">
        <v>14144</v>
      </c>
      <c r="AH167" t="s">
        <v>14145</v>
      </c>
      <c r="AI167" t="s">
        <v>14145</v>
      </c>
      <c r="AJ167" t="s">
        <v>14145</v>
      </c>
      <c r="AK167" t="s">
        <v>14087</v>
      </c>
      <c r="AL167" t="s">
        <v>14098</v>
      </c>
      <c r="AM167" t="s">
        <v>14102</v>
      </c>
      <c r="AN167" t="s">
        <v>14102</v>
      </c>
      <c r="AO167" t="s">
        <v>14097</v>
      </c>
      <c r="AP167" t="s">
        <v>14110</v>
      </c>
      <c r="AQ167" t="s">
        <v>14110</v>
      </c>
      <c r="AR167" t="s">
        <v>14103</v>
      </c>
      <c r="AS167" t="s">
        <v>14122</v>
      </c>
      <c r="AT167" t="s">
        <v>14244</v>
      </c>
      <c r="AU167" t="s">
        <v>14244</v>
      </c>
      <c r="AV167" t="s">
        <v>14164</v>
      </c>
      <c r="AW167" t="s">
        <v>14203</v>
      </c>
      <c r="AX167" t="s">
        <v>14087</v>
      </c>
      <c r="AY167" t="s">
        <v>14093</v>
      </c>
      <c r="BA167" t="s">
        <v>14132</v>
      </c>
      <c r="BB167" t="s">
        <v>14248</v>
      </c>
      <c r="BC167" t="s">
        <v>14248</v>
      </c>
      <c r="BE167" t="s">
        <v>14131</v>
      </c>
      <c r="BF167" t="s">
        <v>14195</v>
      </c>
      <c r="BG167" t="s">
        <v>14195</v>
      </c>
      <c r="BH167" t="s">
        <v>14104</v>
      </c>
      <c r="BI167" t="s">
        <v>14211</v>
      </c>
      <c r="BJ167" t="s">
        <v>14211</v>
      </c>
      <c r="BK167" t="s">
        <v>14211</v>
      </c>
      <c r="BL167" t="s">
        <v>14156</v>
      </c>
      <c r="BM167" t="s">
        <v>14156</v>
      </c>
      <c r="BN167" t="s">
        <v>14156</v>
      </c>
      <c r="BO167" t="s">
        <v>14110</v>
      </c>
      <c r="BP167" t="s">
        <v>14110</v>
      </c>
      <c r="BQ167" t="s">
        <v>14110</v>
      </c>
      <c r="BR167" t="s">
        <v>14110</v>
      </c>
      <c r="BS167" t="s">
        <v>14110</v>
      </c>
      <c r="BT167" t="s">
        <v>14110</v>
      </c>
    </row>
    <row r="168" spans="1:72">
      <c r="A168">
        <v>2019</v>
      </c>
      <c r="B168" t="s">
        <v>1422</v>
      </c>
      <c r="C168" t="s">
        <v>1423</v>
      </c>
      <c r="D168" t="s">
        <v>1424</v>
      </c>
      <c r="E168" t="s">
        <v>13835</v>
      </c>
      <c r="F168" s="137">
        <v>0</v>
      </c>
      <c r="G168" t="s">
        <v>14109</v>
      </c>
      <c r="H168" t="s">
        <v>14110</v>
      </c>
      <c r="J168" t="s">
        <v>14085</v>
      </c>
      <c r="K168">
        <v>60</v>
      </c>
      <c r="M168" t="s">
        <v>14085</v>
      </c>
      <c r="N168" t="s">
        <v>14091</v>
      </c>
      <c r="O168" t="s">
        <v>14091</v>
      </c>
      <c r="P168" t="s">
        <v>14090</v>
      </c>
      <c r="Q168" t="s">
        <v>14090</v>
      </c>
      <c r="R168" t="s">
        <v>14090</v>
      </c>
      <c r="S168" t="s">
        <v>14250</v>
      </c>
      <c r="T168" t="s">
        <v>14111</v>
      </c>
      <c r="U168" t="s">
        <v>14156</v>
      </c>
      <c r="V168" t="s">
        <v>14093</v>
      </c>
      <c r="X168" t="s">
        <v>14110</v>
      </c>
      <c r="Y168" t="s">
        <v>14092</v>
      </c>
      <c r="Z168" t="s">
        <v>14211</v>
      </c>
      <c r="AA168" t="s">
        <v>14140</v>
      </c>
      <c r="AB168" t="s">
        <v>14118</v>
      </c>
      <c r="AC168" t="s">
        <v>14141</v>
      </c>
      <c r="AD168" t="s">
        <v>14110</v>
      </c>
      <c r="AE168" t="s">
        <v>14141</v>
      </c>
      <c r="AF168" s="78" t="s">
        <v>14098</v>
      </c>
      <c r="AG168" t="s">
        <v>14123</v>
      </c>
      <c r="AH168" t="s">
        <v>14124</v>
      </c>
      <c r="AI168" t="s">
        <v>14124</v>
      </c>
      <c r="AJ168" t="s">
        <v>14188</v>
      </c>
      <c r="AK168" t="s">
        <v>14087</v>
      </c>
      <c r="AL168" t="s">
        <v>14098</v>
      </c>
      <c r="AM168" t="s">
        <v>14102</v>
      </c>
      <c r="AN168" t="s">
        <v>14102</v>
      </c>
      <c r="AO168" t="s">
        <v>14097</v>
      </c>
      <c r="AP168" t="s">
        <v>14110</v>
      </c>
      <c r="AQ168" t="s">
        <v>14110</v>
      </c>
      <c r="AR168" t="s">
        <v>14103</v>
      </c>
      <c r="AS168" t="s">
        <v>14098</v>
      </c>
      <c r="AT168" t="s">
        <v>14163</v>
      </c>
      <c r="AU168" t="s">
        <v>14163</v>
      </c>
      <c r="AV168" t="s">
        <v>14203</v>
      </c>
      <c r="AW168" t="s">
        <v>14203</v>
      </c>
      <c r="AX168" t="s">
        <v>14110</v>
      </c>
      <c r="AY168" t="s">
        <v>14142</v>
      </c>
      <c r="BA168" t="s">
        <v>14153</v>
      </c>
      <c r="BB168" t="s">
        <v>14248</v>
      </c>
      <c r="BC168" t="s">
        <v>14248</v>
      </c>
      <c r="BE168" t="s">
        <v>14131</v>
      </c>
      <c r="BF168" t="s">
        <v>14195</v>
      </c>
      <c r="BG168" t="s">
        <v>14195</v>
      </c>
      <c r="BH168" t="s">
        <v>14193</v>
      </c>
      <c r="BI168" t="s">
        <v>14211</v>
      </c>
      <c r="BJ168" t="s">
        <v>14211</v>
      </c>
      <c r="BK168" t="s">
        <v>14211</v>
      </c>
      <c r="BL168" t="s">
        <v>14151</v>
      </c>
      <c r="BM168" t="s">
        <v>14156</v>
      </c>
      <c r="BN168" t="s">
        <v>14156</v>
      </c>
      <c r="BO168" t="s">
        <v>14110</v>
      </c>
      <c r="BP168" t="s">
        <v>14110</v>
      </c>
      <c r="BQ168" t="s">
        <v>14110</v>
      </c>
      <c r="BR168" t="s">
        <v>14110</v>
      </c>
      <c r="BS168" t="s">
        <v>14110</v>
      </c>
      <c r="BT168" t="s">
        <v>14110</v>
      </c>
    </row>
    <row r="169" spans="1:72">
      <c r="A169">
        <v>2020</v>
      </c>
      <c r="B169" t="s">
        <v>176</v>
      </c>
      <c r="C169" t="s">
        <v>177</v>
      </c>
      <c r="D169" t="s">
        <v>748</v>
      </c>
      <c r="E169" t="s">
        <v>13840</v>
      </c>
      <c r="F169" s="137">
        <v>0</v>
      </c>
      <c r="G169" t="s">
        <v>14171</v>
      </c>
      <c r="H169" t="s">
        <v>14250</v>
      </c>
      <c r="J169" t="s">
        <v>14085</v>
      </c>
      <c r="K169">
        <v>11</v>
      </c>
      <c r="M169" t="s">
        <v>14085</v>
      </c>
      <c r="N169" t="s">
        <v>14137</v>
      </c>
      <c r="O169" t="s">
        <v>14116</v>
      </c>
      <c r="P169" t="s">
        <v>14113</v>
      </c>
      <c r="Q169" t="s">
        <v>14113</v>
      </c>
      <c r="R169" t="s">
        <v>14090</v>
      </c>
      <c r="S169" t="s">
        <v>14250</v>
      </c>
      <c r="T169" t="s">
        <v>14088</v>
      </c>
      <c r="U169" t="s">
        <v>14112</v>
      </c>
      <c r="V169" t="s">
        <v>14117</v>
      </c>
      <c r="X169" t="s">
        <v>14110</v>
      </c>
      <c r="Y169" t="s">
        <v>14092</v>
      </c>
      <c r="Z169" t="s">
        <v>14211</v>
      </c>
      <c r="AA169" t="s">
        <v>14094</v>
      </c>
      <c r="AB169" t="s">
        <v>14118</v>
      </c>
      <c r="AC169" t="s">
        <v>14141</v>
      </c>
      <c r="AD169" t="s">
        <v>14110</v>
      </c>
      <c r="AE169" t="s">
        <v>14141</v>
      </c>
      <c r="AF169" s="78" t="s">
        <v>14122</v>
      </c>
      <c r="AG169" t="s">
        <v>14093</v>
      </c>
      <c r="AH169" t="s">
        <v>14099</v>
      </c>
      <c r="AI169" t="s">
        <v>14188</v>
      </c>
      <c r="AJ169" t="s">
        <v>14099</v>
      </c>
      <c r="AK169" t="s">
        <v>14110</v>
      </c>
      <c r="AL169" t="s">
        <v>14122</v>
      </c>
      <c r="AM169" t="s">
        <v>14102</v>
      </c>
      <c r="AN169" t="s">
        <v>14165</v>
      </c>
      <c r="AO169" t="s">
        <v>14097</v>
      </c>
      <c r="AP169" t="s">
        <v>14087</v>
      </c>
      <c r="AQ169" t="s">
        <v>14110</v>
      </c>
      <c r="AR169" t="s">
        <v>14128</v>
      </c>
      <c r="AS169" t="s">
        <v>14122</v>
      </c>
      <c r="AT169" t="s">
        <v>14125</v>
      </c>
      <c r="AU169" t="s">
        <v>14100</v>
      </c>
      <c r="AV169" t="s">
        <v>14250</v>
      </c>
      <c r="AW169" t="s">
        <v>14250</v>
      </c>
      <c r="AX169" t="s">
        <v>14250</v>
      </c>
      <c r="AY169" t="s">
        <v>14093</v>
      </c>
      <c r="BA169" t="s">
        <v>14253</v>
      </c>
      <c r="BB169" t="s">
        <v>14225</v>
      </c>
      <c r="BC169" t="s">
        <v>14248</v>
      </c>
      <c r="BE169" t="s">
        <v>14131</v>
      </c>
      <c r="BF169" t="s">
        <v>14195</v>
      </c>
      <c r="BG169" t="s">
        <v>14195</v>
      </c>
      <c r="BH169" t="s">
        <v>14193</v>
      </c>
      <c r="BI169" t="s">
        <v>14211</v>
      </c>
      <c r="BJ169" t="s">
        <v>14211</v>
      </c>
      <c r="BK169" t="s">
        <v>14211</v>
      </c>
      <c r="BL169" t="s">
        <v>14105</v>
      </c>
      <c r="BM169" t="s">
        <v>14167</v>
      </c>
      <c r="BN169" t="s">
        <v>14156</v>
      </c>
      <c r="BO169" t="s">
        <v>14110</v>
      </c>
      <c r="BP169" t="s">
        <v>14110</v>
      </c>
      <c r="BQ169" t="s">
        <v>14110</v>
      </c>
      <c r="BR169" t="s">
        <v>14110</v>
      </c>
      <c r="BS169" t="s">
        <v>14110</v>
      </c>
      <c r="BT169" t="s">
        <v>14110</v>
      </c>
    </row>
    <row r="170" spans="1:72">
      <c r="G170" t="s">
        <v>14171</v>
      </c>
      <c r="H170" t="s">
        <v>14250</v>
      </c>
      <c r="J170" t="s">
        <v>14108</v>
      </c>
      <c r="K170">
        <v>6</v>
      </c>
      <c r="M170" t="s">
        <v>14154</v>
      </c>
      <c r="N170" t="s">
        <v>14137</v>
      </c>
      <c r="O170" t="s">
        <v>14116</v>
      </c>
      <c r="P170" t="s">
        <v>14113</v>
      </c>
      <c r="Q170" t="s">
        <v>14113</v>
      </c>
      <c r="R170" t="s">
        <v>14090</v>
      </c>
      <c r="S170" t="s">
        <v>14250</v>
      </c>
      <c r="T170" t="s">
        <v>14135</v>
      </c>
      <c r="U170" t="s">
        <v>14112</v>
      </c>
      <c r="V170" t="s">
        <v>14093</v>
      </c>
      <c r="X170" t="s">
        <v>14110</v>
      </c>
      <c r="Y170" t="s">
        <v>14092</v>
      </c>
      <c r="Z170" t="s">
        <v>14219</v>
      </c>
      <c r="AA170" t="s">
        <v>14094</v>
      </c>
      <c r="AB170" t="s">
        <v>14118</v>
      </c>
      <c r="AC170" t="s">
        <v>14141</v>
      </c>
      <c r="AD170" t="s">
        <v>14110</v>
      </c>
      <c r="AE170" t="s">
        <v>14141</v>
      </c>
      <c r="AF170" s="78" t="s">
        <v>14122</v>
      </c>
      <c r="AG170" t="s">
        <v>14093</v>
      </c>
      <c r="AH170" t="s">
        <v>14099</v>
      </c>
      <c r="AI170" t="s">
        <v>14188</v>
      </c>
      <c r="AJ170" t="s">
        <v>14099</v>
      </c>
      <c r="AK170" t="s">
        <v>14110</v>
      </c>
      <c r="AL170" t="s">
        <v>14122</v>
      </c>
      <c r="AM170" t="s">
        <v>14102</v>
      </c>
      <c r="AN170" t="s">
        <v>14165</v>
      </c>
      <c r="AO170" t="s">
        <v>14097</v>
      </c>
      <c r="AP170" t="s">
        <v>14087</v>
      </c>
      <c r="AQ170" t="s">
        <v>14110</v>
      </c>
      <c r="AR170" t="s">
        <v>14128</v>
      </c>
      <c r="AS170" t="s">
        <v>14122</v>
      </c>
      <c r="AT170" t="s">
        <v>14125</v>
      </c>
      <c r="AU170" t="s">
        <v>14100</v>
      </c>
      <c r="AV170" t="s">
        <v>14250</v>
      </c>
      <c r="AW170" t="s">
        <v>14250</v>
      </c>
      <c r="AX170" t="s">
        <v>14250</v>
      </c>
      <c r="AY170" t="s">
        <v>14093</v>
      </c>
      <c r="BA170" t="s">
        <v>14253</v>
      </c>
      <c r="BB170" t="s">
        <v>14225</v>
      </c>
      <c r="BC170" t="s">
        <v>14248</v>
      </c>
      <c r="BE170" t="s">
        <v>14131</v>
      </c>
      <c r="BF170" t="s">
        <v>14195</v>
      </c>
      <c r="BG170" t="s">
        <v>14195</v>
      </c>
      <c r="BH170" t="s">
        <v>14104</v>
      </c>
      <c r="BI170" t="s">
        <v>14193</v>
      </c>
      <c r="BJ170" t="s">
        <v>14211</v>
      </c>
      <c r="BK170" t="s">
        <v>14211</v>
      </c>
      <c r="BL170" t="s">
        <v>14167</v>
      </c>
      <c r="BM170" t="s">
        <v>14156</v>
      </c>
      <c r="BN170" t="s">
        <v>14156</v>
      </c>
      <c r="BO170" t="s">
        <v>14110</v>
      </c>
      <c r="BP170" t="s">
        <v>14110</v>
      </c>
      <c r="BQ170" t="s">
        <v>14110</v>
      </c>
      <c r="BR170" t="s">
        <v>14110</v>
      </c>
      <c r="BS170" t="s">
        <v>14110</v>
      </c>
      <c r="BT170" t="s">
        <v>14110</v>
      </c>
    </row>
    <row r="171" spans="1:72">
      <c r="A171">
        <v>2020</v>
      </c>
      <c r="B171" t="s">
        <v>196</v>
      </c>
      <c r="C171" t="s">
        <v>197</v>
      </c>
      <c r="D171" t="s">
        <v>766</v>
      </c>
      <c r="E171" t="s">
        <v>13841</v>
      </c>
      <c r="F171" s="137">
        <v>0</v>
      </c>
      <c r="G171" t="s">
        <v>14109</v>
      </c>
      <c r="H171" t="s">
        <v>14110</v>
      </c>
      <c r="J171" t="s">
        <v>14085</v>
      </c>
      <c r="K171">
        <v>6</v>
      </c>
      <c r="M171" t="s">
        <v>14085</v>
      </c>
      <c r="N171" t="s">
        <v>14137</v>
      </c>
      <c r="O171" t="s">
        <v>14116</v>
      </c>
      <c r="P171" t="s">
        <v>14090</v>
      </c>
      <c r="Q171" t="s">
        <v>14090</v>
      </c>
      <c r="R171" t="s">
        <v>14090</v>
      </c>
      <c r="S171" t="s">
        <v>14250</v>
      </c>
      <c r="T171" t="s">
        <v>14088</v>
      </c>
      <c r="U171" t="s">
        <v>14112</v>
      </c>
      <c r="V171" t="s">
        <v>14157</v>
      </c>
      <c r="X171" t="s">
        <v>14087</v>
      </c>
      <c r="Y171" t="s">
        <v>14092</v>
      </c>
      <c r="Z171" t="s">
        <v>14096</v>
      </c>
      <c r="AA171" t="s">
        <v>14140</v>
      </c>
      <c r="AB171" t="s">
        <v>14141</v>
      </c>
      <c r="AC171" t="s">
        <v>14141</v>
      </c>
      <c r="AD171" t="s">
        <v>14110</v>
      </c>
      <c r="AE171" t="s">
        <v>14141</v>
      </c>
      <c r="AF171" s="78" t="s">
        <v>14122</v>
      </c>
      <c r="AG171" t="s">
        <v>14093</v>
      </c>
      <c r="AH171" t="s">
        <v>14145</v>
      </c>
      <c r="AI171" t="s">
        <v>14188</v>
      </c>
      <c r="AJ171" t="s">
        <v>14188</v>
      </c>
      <c r="AK171" t="s">
        <v>14110</v>
      </c>
      <c r="AL171" t="s">
        <v>14122</v>
      </c>
      <c r="AM171" t="s">
        <v>14102</v>
      </c>
      <c r="AN171" t="s">
        <v>14165</v>
      </c>
      <c r="AO171" t="s">
        <v>14097</v>
      </c>
      <c r="AP171" t="s">
        <v>14110</v>
      </c>
      <c r="AQ171" t="s">
        <v>14110</v>
      </c>
      <c r="AR171" t="s">
        <v>14128</v>
      </c>
      <c r="AS171" t="s">
        <v>14098</v>
      </c>
      <c r="AT171" t="s">
        <v>14189</v>
      </c>
      <c r="AU171" t="s">
        <v>14189</v>
      </c>
      <c r="AV171" t="s">
        <v>14222</v>
      </c>
      <c r="AW171" t="s">
        <v>14222</v>
      </c>
      <c r="AX171" t="s">
        <v>14110</v>
      </c>
      <c r="AY171" t="s">
        <v>14093</v>
      </c>
      <c r="BA171" t="s">
        <v>14242</v>
      </c>
      <c r="BB171" t="s">
        <v>14248</v>
      </c>
      <c r="BC171" t="s">
        <v>14248</v>
      </c>
      <c r="BE171" t="s">
        <v>14106</v>
      </c>
      <c r="BF171" t="s">
        <v>14195</v>
      </c>
      <c r="BG171" t="s">
        <v>14195</v>
      </c>
      <c r="BH171" t="s">
        <v>14104</v>
      </c>
      <c r="BI171" t="s">
        <v>14211</v>
      </c>
      <c r="BJ171" t="s">
        <v>14211</v>
      </c>
      <c r="BK171" t="s">
        <v>14211</v>
      </c>
      <c r="BL171" t="s">
        <v>14156</v>
      </c>
      <c r="BM171" t="s">
        <v>14156</v>
      </c>
      <c r="BN171" t="s">
        <v>14156</v>
      </c>
      <c r="BO171" t="s">
        <v>14110</v>
      </c>
      <c r="BP171" t="s">
        <v>14110</v>
      </c>
      <c r="BQ171" t="s">
        <v>14110</v>
      </c>
      <c r="BR171" t="s">
        <v>14110</v>
      </c>
      <c r="BS171" t="s">
        <v>14110</v>
      </c>
      <c r="BT171" t="s">
        <v>14110</v>
      </c>
    </row>
    <row r="172" spans="1:72">
      <c r="A172">
        <v>2020</v>
      </c>
      <c r="B172" t="s">
        <v>288</v>
      </c>
      <c r="C172" t="s">
        <v>289</v>
      </c>
      <c r="D172" t="s">
        <v>639</v>
      </c>
      <c r="E172" t="s">
        <v>13844</v>
      </c>
      <c r="F172" s="137">
        <v>0</v>
      </c>
      <c r="G172" t="s">
        <v>14155</v>
      </c>
      <c r="H172" t="s">
        <v>14250</v>
      </c>
      <c r="J172" t="s">
        <v>14085</v>
      </c>
      <c r="K172">
        <v>6</v>
      </c>
      <c r="M172" t="s">
        <v>14085</v>
      </c>
      <c r="N172" t="s">
        <v>14137</v>
      </c>
      <c r="O172" t="s">
        <v>14116</v>
      </c>
      <c r="P172" t="s">
        <v>14113</v>
      </c>
      <c r="Q172" t="s">
        <v>14113</v>
      </c>
      <c r="R172" t="s">
        <v>14090</v>
      </c>
      <c r="S172" t="s">
        <v>14250</v>
      </c>
      <c r="T172" t="s">
        <v>14088</v>
      </c>
      <c r="U172" t="s">
        <v>14112</v>
      </c>
      <c r="V172" t="s">
        <v>14093</v>
      </c>
      <c r="X172" t="s">
        <v>14110</v>
      </c>
      <c r="Y172" t="s">
        <v>14092</v>
      </c>
      <c r="Z172" t="s">
        <v>14096</v>
      </c>
      <c r="AA172" t="s">
        <v>14094</v>
      </c>
      <c r="AB172" t="s">
        <v>14095</v>
      </c>
      <c r="AC172" t="s">
        <v>14141</v>
      </c>
      <c r="AD172" t="s">
        <v>14110</v>
      </c>
      <c r="AE172" t="s">
        <v>14141</v>
      </c>
      <c r="AF172" s="78" t="s">
        <v>14098</v>
      </c>
      <c r="AG172" t="s">
        <v>14123</v>
      </c>
      <c r="AH172" t="s">
        <v>14099</v>
      </c>
      <c r="AI172" t="s">
        <v>14099</v>
      </c>
      <c r="AJ172" t="s">
        <v>14099</v>
      </c>
      <c r="AK172" t="s">
        <v>14110</v>
      </c>
      <c r="AL172" t="s">
        <v>14122</v>
      </c>
      <c r="AM172" t="s">
        <v>14102</v>
      </c>
      <c r="AN172" t="s">
        <v>14102</v>
      </c>
      <c r="AO172" t="s">
        <v>14097</v>
      </c>
      <c r="AP172" t="s">
        <v>14110</v>
      </c>
      <c r="AQ172" t="s">
        <v>14110</v>
      </c>
      <c r="AR172" t="s">
        <v>14103</v>
      </c>
      <c r="AS172" t="s">
        <v>14098</v>
      </c>
      <c r="AT172" t="s">
        <v>14100</v>
      </c>
      <c r="AU172" t="s">
        <v>14100</v>
      </c>
      <c r="AV172" t="s">
        <v>14250</v>
      </c>
      <c r="AW172" t="s">
        <v>14250</v>
      </c>
      <c r="AX172" t="s">
        <v>14250</v>
      </c>
      <c r="AY172" t="s">
        <v>14093</v>
      </c>
      <c r="BA172" t="s">
        <v>14132</v>
      </c>
      <c r="BB172" t="s">
        <v>14225</v>
      </c>
      <c r="BC172" t="s">
        <v>14248</v>
      </c>
      <c r="BE172" t="s">
        <v>14106</v>
      </c>
      <c r="BF172" t="s">
        <v>14195</v>
      </c>
      <c r="BG172" t="s">
        <v>14195</v>
      </c>
      <c r="BH172" t="s">
        <v>14104</v>
      </c>
      <c r="BI172" t="s">
        <v>14211</v>
      </c>
      <c r="BJ172" t="s">
        <v>14211</v>
      </c>
      <c r="BK172" t="s">
        <v>14211</v>
      </c>
      <c r="BL172" t="s">
        <v>14156</v>
      </c>
      <c r="BM172" t="s">
        <v>14156</v>
      </c>
      <c r="BN172" t="s">
        <v>14156</v>
      </c>
      <c r="BO172" t="s">
        <v>14110</v>
      </c>
      <c r="BP172" t="s">
        <v>14110</v>
      </c>
      <c r="BQ172" t="s">
        <v>14110</v>
      </c>
      <c r="BR172" t="s">
        <v>14110</v>
      </c>
      <c r="BS172" t="s">
        <v>14110</v>
      </c>
      <c r="BT172" t="s">
        <v>14110</v>
      </c>
    </row>
    <row r="173" spans="1:72">
      <c r="G173" t="s">
        <v>14086</v>
      </c>
      <c r="H173" t="s">
        <v>14087</v>
      </c>
      <c r="J173" t="s">
        <v>14108</v>
      </c>
      <c r="K173">
        <v>5</v>
      </c>
      <c r="M173" t="s">
        <v>14085</v>
      </c>
      <c r="N173" t="s">
        <v>14137</v>
      </c>
      <c r="O173" t="s">
        <v>14116</v>
      </c>
      <c r="P173" t="s">
        <v>14113</v>
      </c>
      <c r="Q173" t="s">
        <v>14113</v>
      </c>
      <c r="R173" t="s">
        <v>14090</v>
      </c>
      <c r="S173" t="s">
        <v>14250</v>
      </c>
      <c r="T173" t="s">
        <v>14088</v>
      </c>
      <c r="U173" t="s">
        <v>14112</v>
      </c>
      <c r="V173" t="s">
        <v>14093</v>
      </c>
      <c r="X173" t="s">
        <v>14110</v>
      </c>
      <c r="Y173" t="s">
        <v>14092</v>
      </c>
      <c r="Z173" t="s">
        <v>14096</v>
      </c>
      <c r="AA173" t="s">
        <v>14158</v>
      </c>
      <c r="AB173" t="s">
        <v>14095</v>
      </c>
      <c r="AC173" t="s">
        <v>14141</v>
      </c>
      <c r="AD173" t="s">
        <v>14110</v>
      </c>
      <c r="AE173" t="s">
        <v>14141</v>
      </c>
      <c r="AF173" s="78" t="s">
        <v>14098</v>
      </c>
      <c r="AG173" t="s">
        <v>14123</v>
      </c>
      <c r="AH173" t="s">
        <v>14099</v>
      </c>
      <c r="AI173" t="s">
        <v>14099</v>
      </c>
      <c r="AJ173" t="s">
        <v>14201</v>
      </c>
      <c r="AK173" t="s">
        <v>14110</v>
      </c>
      <c r="AL173" t="s">
        <v>14122</v>
      </c>
      <c r="AM173" t="s">
        <v>14102</v>
      </c>
      <c r="AN173" t="s">
        <v>14127</v>
      </c>
      <c r="AO173" t="s">
        <v>14097</v>
      </c>
      <c r="AP173" t="s">
        <v>14110</v>
      </c>
      <c r="AQ173" t="s">
        <v>14110</v>
      </c>
      <c r="AR173" t="s">
        <v>14103</v>
      </c>
      <c r="AS173" t="s">
        <v>14098</v>
      </c>
      <c r="AT173" t="s">
        <v>14100</v>
      </c>
      <c r="AU173" t="s">
        <v>14100</v>
      </c>
      <c r="AV173" t="s">
        <v>14222</v>
      </c>
      <c r="AW173" t="s">
        <v>14222</v>
      </c>
      <c r="AX173" t="s">
        <v>14250</v>
      </c>
      <c r="AY173" t="s">
        <v>14093</v>
      </c>
      <c r="BA173" t="s">
        <v>14132</v>
      </c>
      <c r="BB173" t="s">
        <v>14248</v>
      </c>
      <c r="BC173" t="s">
        <v>14248</v>
      </c>
      <c r="BE173" t="s">
        <v>14106</v>
      </c>
      <c r="BF173" t="s">
        <v>14195</v>
      </c>
      <c r="BG173" t="s">
        <v>14195</v>
      </c>
      <c r="BH173" t="s">
        <v>14104</v>
      </c>
      <c r="BI173" t="s">
        <v>14211</v>
      </c>
      <c r="BJ173" t="s">
        <v>14211</v>
      </c>
      <c r="BK173" t="s">
        <v>14211</v>
      </c>
      <c r="BL173" t="s">
        <v>14156</v>
      </c>
      <c r="BM173" t="s">
        <v>14156</v>
      </c>
      <c r="BN173" t="s">
        <v>14156</v>
      </c>
      <c r="BO173" t="s">
        <v>14110</v>
      </c>
      <c r="BP173" t="s">
        <v>14110</v>
      </c>
      <c r="BQ173" t="s">
        <v>14110</v>
      </c>
      <c r="BR173" t="s">
        <v>14110</v>
      </c>
      <c r="BS173" t="s">
        <v>14110</v>
      </c>
      <c r="BT173" t="s">
        <v>14110</v>
      </c>
    </row>
    <row r="174" spans="1:72">
      <c r="A174">
        <v>2020</v>
      </c>
      <c r="B174" t="s">
        <v>329</v>
      </c>
      <c r="C174" t="s">
        <v>330</v>
      </c>
      <c r="D174" t="s">
        <v>646</v>
      </c>
      <c r="E174" t="s">
        <v>13845</v>
      </c>
      <c r="F174" s="137">
        <v>0</v>
      </c>
      <c r="G174" t="s">
        <v>14109</v>
      </c>
      <c r="H174" t="s">
        <v>14110</v>
      </c>
      <c r="J174" t="s">
        <v>14085</v>
      </c>
      <c r="K174">
        <v>4</v>
      </c>
      <c r="M174" t="s">
        <v>14085</v>
      </c>
      <c r="N174" t="s">
        <v>14114</v>
      </c>
      <c r="O174" t="s">
        <v>14116</v>
      </c>
      <c r="P174" t="s">
        <v>14090</v>
      </c>
      <c r="Q174" t="s">
        <v>14090</v>
      </c>
      <c r="R174" t="s">
        <v>14090</v>
      </c>
      <c r="S174" t="s">
        <v>14250</v>
      </c>
      <c r="T174" t="s">
        <v>14088</v>
      </c>
      <c r="U174" t="s">
        <v>14186</v>
      </c>
      <c r="V174" t="s">
        <v>14117</v>
      </c>
      <c r="X174" t="s">
        <v>14110</v>
      </c>
      <c r="Y174" t="s">
        <v>14092</v>
      </c>
      <c r="Z174" t="s">
        <v>14143</v>
      </c>
      <c r="AA174" t="s">
        <v>14140</v>
      </c>
      <c r="AB174" t="s">
        <v>14095</v>
      </c>
      <c r="AC174" t="s">
        <v>14141</v>
      </c>
      <c r="AD174" t="s">
        <v>14110</v>
      </c>
      <c r="AE174" t="s">
        <v>14141</v>
      </c>
      <c r="AF174" s="78" t="s">
        <v>14098</v>
      </c>
      <c r="AG174" t="s">
        <v>14161</v>
      </c>
      <c r="AH174" t="s">
        <v>14124</v>
      </c>
      <c r="AI174" t="s">
        <v>14124</v>
      </c>
      <c r="AJ174" t="s">
        <v>14188</v>
      </c>
      <c r="AK174" t="s">
        <v>14087</v>
      </c>
      <c r="AL174" t="s">
        <v>14098</v>
      </c>
      <c r="AM174" t="s">
        <v>14102</v>
      </c>
      <c r="AN174" t="s">
        <v>14102</v>
      </c>
      <c r="AO174" t="s">
        <v>14097</v>
      </c>
      <c r="AP174" t="s">
        <v>14110</v>
      </c>
      <c r="AQ174" t="s">
        <v>14110</v>
      </c>
      <c r="AR174" t="s">
        <v>14103</v>
      </c>
      <c r="AS174" t="s">
        <v>14098</v>
      </c>
      <c r="AT174" t="s">
        <v>14163</v>
      </c>
      <c r="AU174" t="s">
        <v>14163</v>
      </c>
      <c r="AV174" t="s">
        <v>14203</v>
      </c>
      <c r="AW174" t="s">
        <v>14203</v>
      </c>
      <c r="AX174" t="s">
        <v>14087</v>
      </c>
      <c r="AY174" t="s">
        <v>14093</v>
      </c>
      <c r="BA174" t="s">
        <v>14153</v>
      </c>
      <c r="BB174" t="s">
        <v>14248</v>
      </c>
      <c r="BC174" t="s">
        <v>14248</v>
      </c>
      <c r="BE174" t="s">
        <v>14106</v>
      </c>
      <c r="BF174" t="s">
        <v>14195</v>
      </c>
      <c r="BG174" t="s">
        <v>14195</v>
      </c>
      <c r="BH174" t="s">
        <v>14104</v>
      </c>
      <c r="BI174" t="s">
        <v>14211</v>
      </c>
      <c r="BJ174" t="s">
        <v>14211</v>
      </c>
      <c r="BK174" t="s">
        <v>14211</v>
      </c>
      <c r="BL174" t="s">
        <v>14156</v>
      </c>
      <c r="BM174" t="s">
        <v>14156</v>
      </c>
      <c r="BN174" t="s">
        <v>14156</v>
      </c>
      <c r="BO174" t="s">
        <v>14110</v>
      </c>
      <c r="BP174" t="s">
        <v>14110</v>
      </c>
      <c r="BQ174" t="s">
        <v>14110</v>
      </c>
      <c r="BR174" t="s">
        <v>14110</v>
      </c>
      <c r="BS174" t="s">
        <v>14110</v>
      </c>
      <c r="BT174" t="s">
        <v>14110</v>
      </c>
    </row>
    <row r="175" spans="1:72">
      <c r="G175" t="s">
        <v>14109</v>
      </c>
      <c r="H175" t="s">
        <v>14110</v>
      </c>
      <c r="J175" t="s">
        <v>14108</v>
      </c>
      <c r="K175">
        <v>3</v>
      </c>
      <c r="M175" t="s">
        <v>14085</v>
      </c>
      <c r="N175" t="s">
        <v>14114</v>
      </c>
      <c r="O175" t="s">
        <v>14116</v>
      </c>
      <c r="P175" t="s">
        <v>14090</v>
      </c>
      <c r="Q175" t="s">
        <v>14090</v>
      </c>
      <c r="R175" t="s">
        <v>14090</v>
      </c>
      <c r="S175" t="s">
        <v>14250</v>
      </c>
      <c r="T175" t="s">
        <v>14088</v>
      </c>
      <c r="U175" t="s">
        <v>14186</v>
      </c>
      <c r="V175" t="s">
        <v>14117</v>
      </c>
      <c r="X175" t="s">
        <v>14110</v>
      </c>
      <c r="Y175" t="s">
        <v>14092</v>
      </c>
      <c r="Z175" t="s">
        <v>14143</v>
      </c>
      <c r="AA175" t="s">
        <v>14174</v>
      </c>
      <c r="AB175" t="s">
        <v>14095</v>
      </c>
      <c r="AC175" t="s">
        <v>14141</v>
      </c>
      <c r="AD175" t="s">
        <v>14110</v>
      </c>
      <c r="AE175" t="s">
        <v>14141</v>
      </c>
      <c r="AF175" s="78" t="s">
        <v>14098</v>
      </c>
      <c r="AG175" t="s">
        <v>14144</v>
      </c>
      <c r="AH175" t="s">
        <v>14124</v>
      </c>
      <c r="AI175" t="s">
        <v>14124</v>
      </c>
      <c r="AJ175" t="s">
        <v>14124</v>
      </c>
      <c r="AK175" t="s">
        <v>14087</v>
      </c>
      <c r="AL175" t="s">
        <v>14098</v>
      </c>
      <c r="AM175" t="s">
        <v>14102</v>
      </c>
      <c r="AN175" t="s">
        <v>14102</v>
      </c>
      <c r="AO175" t="s">
        <v>14097</v>
      </c>
      <c r="AP175" t="s">
        <v>14110</v>
      </c>
      <c r="AQ175" t="s">
        <v>14110</v>
      </c>
      <c r="AR175" t="s">
        <v>14103</v>
      </c>
      <c r="AS175" t="s">
        <v>14098</v>
      </c>
      <c r="AT175" t="s">
        <v>14163</v>
      </c>
      <c r="AU175" t="s">
        <v>14163</v>
      </c>
      <c r="AV175" t="s">
        <v>14203</v>
      </c>
      <c r="AW175" t="s">
        <v>14203</v>
      </c>
      <c r="AX175" t="s">
        <v>14087</v>
      </c>
      <c r="AY175" t="s">
        <v>14093</v>
      </c>
      <c r="BA175" t="s">
        <v>14153</v>
      </c>
      <c r="BB175" t="s">
        <v>14248</v>
      </c>
      <c r="BC175" t="s">
        <v>14248</v>
      </c>
      <c r="BE175" t="s">
        <v>14106</v>
      </c>
      <c r="BF175" t="s">
        <v>14195</v>
      </c>
      <c r="BG175" t="s">
        <v>14195</v>
      </c>
      <c r="BH175" t="s">
        <v>14104</v>
      </c>
      <c r="BI175" t="s">
        <v>14211</v>
      </c>
      <c r="BJ175" t="s">
        <v>14211</v>
      </c>
      <c r="BK175" t="s">
        <v>14211</v>
      </c>
      <c r="BL175" t="s">
        <v>14156</v>
      </c>
      <c r="BM175" t="s">
        <v>14156</v>
      </c>
      <c r="BN175" t="s">
        <v>14156</v>
      </c>
      <c r="BO175" t="s">
        <v>14110</v>
      </c>
      <c r="BP175" t="s">
        <v>14110</v>
      </c>
      <c r="BQ175" t="s">
        <v>14110</v>
      </c>
      <c r="BR175" t="s">
        <v>14110</v>
      </c>
      <c r="BS175" t="s">
        <v>14110</v>
      </c>
      <c r="BT175" t="s">
        <v>14110</v>
      </c>
    </row>
    <row r="176" spans="1:72">
      <c r="G176" t="s">
        <v>14109</v>
      </c>
      <c r="H176" t="s">
        <v>14110</v>
      </c>
      <c r="J176" t="s">
        <v>14133</v>
      </c>
      <c r="K176">
        <v>3</v>
      </c>
      <c r="M176" t="s">
        <v>14085</v>
      </c>
      <c r="N176" t="s">
        <v>14114</v>
      </c>
      <c r="O176" t="s">
        <v>14116</v>
      </c>
      <c r="P176" t="s">
        <v>14090</v>
      </c>
      <c r="Q176" t="s">
        <v>14090</v>
      </c>
      <c r="R176" t="s">
        <v>14090</v>
      </c>
      <c r="S176" t="s">
        <v>14250</v>
      </c>
      <c r="T176" t="s">
        <v>14088</v>
      </c>
      <c r="U176" t="s">
        <v>14186</v>
      </c>
      <c r="V176" t="s">
        <v>14117</v>
      </c>
      <c r="X176" t="s">
        <v>14110</v>
      </c>
      <c r="Y176" t="s">
        <v>14092</v>
      </c>
      <c r="Z176" t="s">
        <v>14211</v>
      </c>
      <c r="AA176" t="s">
        <v>14174</v>
      </c>
      <c r="AB176" t="s">
        <v>14118</v>
      </c>
      <c r="AC176" t="s">
        <v>14141</v>
      </c>
      <c r="AD176" t="s">
        <v>14110</v>
      </c>
      <c r="AE176" t="s">
        <v>14141</v>
      </c>
      <c r="AF176" s="78" t="s">
        <v>14098</v>
      </c>
      <c r="AG176" t="s">
        <v>14161</v>
      </c>
      <c r="AH176" t="s">
        <v>14124</v>
      </c>
      <c r="AI176" t="s">
        <v>14124</v>
      </c>
      <c r="AJ176" t="s">
        <v>14124</v>
      </c>
      <c r="AK176" t="s">
        <v>14087</v>
      </c>
      <c r="AL176" t="s">
        <v>14098</v>
      </c>
      <c r="AM176" t="s">
        <v>14102</v>
      </c>
      <c r="AN176" t="s">
        <v>14102</v>
      </c>
      <c r="AO176" t="s">
        <v>14097</v>
      </c>
      <c r="AP176" t="s">
        <v>14110</v>
      </c>
      <c r="AQ176" t="s">
        <v>14110</v>
      </c>
      <c r="AR176" t="s">
        <v>14103</v>
      </c>
      <c r="AS176" t="s">
        <v>14098</v>
      </c>
      <c r="AT176" t="s">
        <v>14163</v>
      </c>
      <c r="AU176" t="s">
        <v>14163</v>
      </c>
      <c r="AV176" t="s">
        <v>14203</v>
      </c>
      <c r="AW176" t="s">
        <v>14203</v>
      </c>
      <c r="AX176" t="s">
        <v>14087</v>
      </c>
      <c r="AY176" t="s">
        <v>14093</v>
      </c>
      <c r="BA176" t="s">
        <v>14153</v>
      </c>
      <c r="BB176" t="s">
        <v>14248</v>
      </c>
      <c r="BC176" t="s">
        <v>14248</v>
      </c>
      <c r="BE176" t="s">
        <v>14106</v>
      </c>
      <c r="BF176" t="s">
        <v>14195</v>
      </c>
      <c r="BG176" t="s">
        <v>14195</v>
      </c>
      <c r="BH176" t="s">
        <v>14104</v>
      </c>
      <c r="BI176" t="s">
        <v>14211</v>
      </c>
      <c r="BJ176" t="s">
        <v>14211</v>
      </c>
      <c r="BK176" t="s">
        <v>14211</v>
      </c>
      <c r="BL176" t="s">
        <v>14156</v>
      </c>
      <c r="BM176" t="s">
        <v>14156</v>
      </c>
      <c r="BN176" t="s">
        <v>14156</v>
      </c>
      <c r="BO176" t="s">
        <v>14110</v>
      </c>
      <c r="BP176" t="s">
        <v>14110</v>
      </c>
      <c r="BQ176" t="s">
        <v>14110</v>
      </c>
      <c r="BR176" t="s">
        <v>14110</v>
      </c>
      <c r="BS176" t="s">
        <v>14110</v>
      </c>
      <c r="BT176" t="s">
        <v>14110</v>
      </c>
    </row>
    <row r="177" spans="1:72">
      <c r="A177">
        <v>2020</v>
      </c>
      <c r="B177" t="s">
        <v>482</v>
      </c>
      <c r="C177" t="s">
        <v>483</v>
      </c>
      <c r="D177" t="s">
        <v>639</v>
      </c>
      <c r="E177" t="s">
        <v>13848</v>
      </c>
      <c r="F177" s="137">
        <v>0</v>
      </c>
      <c r="G177" t="s">
        <v>14171</v>
      </c>
      <c r="H177" t="s">
        <v>14250</v>
      </c>
      <c r="J177" t="s">
        <v>14085</v>
      </c>
      <c r="K177">
        <v>9</v>
      </c>
      <c r="L177">
        <v>10</v>
      </c>
      <c r="M177" t="s">
        <v>14184</v>
      </c>
      <c r="N177" t="s">
        <v>14137</v>
      </c>
      <c r="O177" t="s">
        <v>14116</v>
      </c>
      <c r="P177" t="s">
        <v>14090</v>
      </c>
      <c r="Q177" t="s">
        <v>14090</v>
      </c>
      <c r="R177" t="s">
        <v>14090</v>
      </c>
      <c r="S177" t="s">
        <v>14250</v>
      </c>
      <c r="T177" t="s">
        <v>14111</v>
      </c>
      <c r="U177" t="s">
        <v>14156</v>
      </c>
      <c r="V177" t="s">
        <v>14093</v>
      </c>
      <c r="X177" t="s">
        <v>14110</v>
      </c>
      <c r="Y177" t="s">
        <v>14138</v>
      </c>
      <c r="Z177" t="s">
        <v>14228</v>
      </c>
      <c r="AA177" t="s">
        <v>14140</v>
      </c>
      <c r="AB177" t="s">
        <v>14095</v>
      </c>
      <c r="AC177" t="s">
        <v>14141</v>
      </c>
      <c r="AD177" t="s">
        <v>14110</v>
      </c>
      <c r="AE177" t="s">
        <v>14141</v>
      </c>
      <c r="AF177" s="78" t="s">
        <v>14098</v>
      </c>
      <c r="AG177" t="s">
        <v>14123</v>
      </c>
      <c r="AH177" t="s">
        <v>14099</v>
      </c>
      <c r="AI177" t="s">
        <v>14099</v>
      </c>
      <c r="AJ177" t="s">
        <v>14188</v>
      </c>
      <c r="AK177" t="s">
        <v>14110</v>
      </c>
      <c r="AL177" t="s">
        <v>14122</v>
      </c>
      <c r="AM177" t="s">
        <v>14102</v>
      </c>
      <c r="AN177" t="s">
        <v>14102</v>
      </c>
      <c r="AO177" t="s">
        <v>14097</v>
      </c>
      <c r="AP177" t="s">
        <v>14110</v>
      </c>
      <c r="AQ177" t="s">
        <v>14110</v>
      </c>
      <c r="AR177" t="s">
        <v>14103</v>
      </c>
      <c r="AS177" t="s">
        <v>14098</v>
      </c>
      <c r="AT177" t="s">
        <v>14100</v>
      </c>
      <c r="AU177" t="s">
        <v>14100</v>
      </c>
      <c r="AV177" t="s">
        <v>14250</v>
      </c>
      <c r="AW177" t="s">
        <v>14250</v>
      </c>
      <c r="AX177" t="s">
        <v>14250</v>
      </c>
      <c r="AY177" t="s">
        <v>14093</v>
      </c>
      <c r="BA177" t="s">
        <v>14107</v>
      </c>
      <c r="BB177" t="s">
        <v>14248</v>
      </c>
      <c r="BC177" t="s">
        <v>14248</v>
      </c>
      <c r="BE177" t="s">
        <v>14131</v>
      </c>
      <c r="BF177" t="s">
        <v>14195</v>
      </c>
      <c r="BG177" t="s">
        <v>14195</v>
      </c>
      <c r="BH177" t="s">
        <v>14104</v>
      </c>
      <c r="BI177" t="s">
        <v>14211</v>
      </c>
      <c r="BJ177" t="s">
        <v>14211</v>
      </c>
      <c r="BK177" t="s">
        <v>14211</v>
      </c>
      <c r="BL177" t="s">
        <v>14156</v>
      </c>
      <c r="BM177" t="s">
        <v>14156</v>
      </c>
      <c r="BN177" t="s">
        <v>14156</v>
      </c>
      <c r="BO177" t="s">
        <v>14110</v>
      </c>
      <c r="BP177" t="s">
        <v>14087</v>
      </c>
      <c r="BQ177" t="s">
        <v>14087</v>
      </c>
      <c r="BR177" t="s">
        <v>14087</v>
      </c>
      <c r="BS177" t="s">
        <v>14110</v>
      </c>
      <c r="BT177" t="s">
        <v>14110</v>
      </c>
    </row>
    <row r="178" spans="1:72">
      <c r="A178">
        <v>2020</v>
      </c>
      <c r="B178" t="s">
        <v>494</v>
      </c>
      <c r="C178" t="s">
        <v>495</v>
      </c>
      <c r="D178" t="s">
        <v>639</v>
      </c>
      <c r="E178" t="s">
        <v>13849</v>
      </c>
      <c r="F178" s="137">
        <v>0</v>
      </c>
      <c r="G178" t="s">
        <v>14171</v>
      </c>
      <c r="H178" t="s">
        <v>14250</v>
      </c>
      <c r="J178" t="s">
        <v>14108</v>
      </c>
      <c r="K178">
        <v>5</v>
      </c>
      <c r="M178" t="s">
        <v>14108</v>
      </c>
      <c r="N178" t="s">
        <v>14137</v>
      </c>
      <c r="O178" t="s">
        <v>14116</v>
      </c>
      <c r="P178" t="s">
        <v>14090</v>
      </c>
      <c r="Q178" t="s">
        <v>14090</v>
      </c>
      <c r="R178" t="s">
        <v>14090</v>
      </c>
      <c r="S178" t="s">
        <v>14250</v>
      </c>
      <c r="T178" t="s">
        <v>14111</v>
      </c>
      <c r="U178" t="s">
        <v>14156</v>
      </c>
      <c r="V178" t="s">
        <v>14093</v>
      </c>
      <c r="X178" t="s">
        <v>14110</v>
      </c>
      <c r="Y178" t="s">
        <v>14092</v>
      </c>
      <c r="Z178" t="s">
        <v>14211</v>
      </c>
      <c r="AA178" t="s">
        <v>14094</v>
      </c>
      <c r="AB178" t="s">
        <v>14095</v>
      </c>
      <c r="AC178" t="s">
        <v>14141</v>
      </c>
      <c r="AD178" t="s">
        <v>14110</v>
      </c>
      <c r="AE178" t="s">
        <v>14141</v>
      </c>
      <c r="AF178" s="78" t="s">
        <v>14122</v>
      </c>
      <c r="AG178" t="s">
        <v>14123</v>
      </c>
      <c r="AH178" t="s">
        <v>14099</v>
      </c>
      <c r="AI178" t="s">
        <v>14220</v>
      </c>
      <c r="AJ178" t="s">
        <v>14099</v>
      </c>
      <c r="AK178" t="s">
        <v>14087</v>
      </c>
      <c r="AL178" t="s">
        <v>14122</v>
      </c>
      <c r="AM178" t="s">
        <v>14102</v>
      </c>
      <c r="AN178" t="s">
        <v>14215</v>
      </c>
      <c r="AO178" t="s">
        <v>14097</v>
      </c>
      <c r="AP178" t="s">
        <v>14110</v>
      </c>
      <c r="AQ178" t="s">
        <v>14110</v>
      </c>
      <c r="AR178" t="s">
        <v>14103</v>
      </c>
      <c r="AS178" t="s">
        <v>14098</v>
      </c>
      <c r="AT178" t="s">
        <v>14100</v>
      </c>
      <c r="AU178" t="s">
        <v>14100</v>
      </c>
      <c r="AV178" t="s">
        <v>14250</v>
      </c>
      <c r="AW178" t="s">
        <v>14250</v>
      </c>
      <c r="AX178" t="s">
        <v>14250</v>
      </c>
      <c r="AY178" t="s">
        <v>14093</v>
      </c>
      <c r="BA178" t="s">
        <v>14107</v>
      </c>
      <c r="BB178" t="s">
        <v>14248</v>
      </c>
      <c r="BC178" t="s">
        <v>14248</v>
      </c>
      <c r="BE178" t="s">
        <v>14131</v>
      </c>
      <c r="BF178" t="s">
        <v>14195</v>
      </c>
      <c r="BG178" t="s">
        <v>14195</v>
      </c>
      <c r="BH178" t="s">
        <v>14104</v>
      </c>
      <c r="BI178" t="s">
        <v>14193</v>
      </c>
      <c r="BJ178" t="s">
        <v>14211</v>
      </c>
      <c r="BK178" t="s">
        <v>14211</v>
      </c>
      <c r="BL178" t="s">
        <v>14105</v>
      </c>
      <c r="BM178" t="s">
        <v>14156</v>
      </c>
      <c r="BN178" t="s">
        <v>14156</v>
      </c>
      <c r="BO178" t="s">
        <v>14110</v>
      </c>
      <c r="BP178" t="s">
        <v>14110</v>
      </c>
      <c r="BQ178" t="s">
        <v>14110</v>
      </c>
      <c r="BR178" t="s">
        <v>14110</v>
      </c>
      <c r="BS178" t="s">
        <v>14110</v>
      </c>
      <c r="BT178" t="s">
        <v>14110</v>
      </c>
    </row>
    <row r="179" spans="1:72">
      <c r="A179">
        <v>2020</v>
      </c>
      <c r="B179" t="s">
        <v>530</v>
      </c>
      <c r="C179" t="s">
        <v>531</v>
      </c>
      <c r="D179" t="s">
        <v>639</v>
      </c>
      <c r="E179" t="s">
        <v>13850</v>
      </c>
      <c r="F179" s="137">
        <v>0</v>
      </c>
      <c r="G179" t="s">
        <v>14109</v>
      </c>
      <c r="H179" t="s">
        <v>14110</v>
      </c>
      <c r="J179" t="s">
        <v>14085</v>
      </c>
      <c r="K179">
        <v>8</v>
      </c>
      <c r="M179" t="s">
        <v>14085</v>
      </c>
      <c r="N179" t="s">
        <v>14091</v>
      </c>
      <c r="O179" t="s">
        <v>14116</v>
      </c>
      <c r="P179" t="s">
        <v>14113</v>
      </c>
      <c r="Q179" t="s">
        <v>14113</v>
      </c>
      <c r="R179" t="s">
        <v>14090</v>
      </c>
      <c r="S179" t="s">
        <v>14250</v>
      </c>
      <c r="T179" t="s">
        <v>14088</v>
      </c>
      <c r="U179" t="s">
        <v>14156</v>
      </c>
      <c r="V179" t="s">
        <v>14093</v>
      </c>
      <c r="X179" t="s">
        <v>14087</v>
      </c>
      <c r="Y179" t="s">
        <v>14092</v>
      </c>
      <c r="Z179" t="s">
        <v>14211</v>
      </c>
      <c r="AA179" t="s">
        <v>14254</v>
      </c>
      <c r="AB179" t="s">
        <v>14118</v>
      </c>
      <c r="AC179" t="s">
        <v>14141</v>
      </c>
      <c r="AD179" t="s">
        <v>14110</v>
      </c>
      <c r="AE179" t="s">
        <v>14141</v>
      </c>
      <c r="AF179" s="78" t="s">
        <v>14122</v>
      </c>
      <c r="AG179" t="s">
        <v>14123</v>
      </c>
      <c r="AH179" t="s">
        <v>14162</v>
      </c>
      <c r="AI179" t="s">
        <v>14162</v>
      </c>
      <c r="AJ179" t="s">
        <v>14162</v>
      </c>
      <c r="AK179" t="s">
        <v>14254</v>
      </c>
      <c r="AL179" t="s">
        <v>14098</v>
      </c>
      <c r="AM179" t="s">
        <v>14127</v>
      </c>
      <c r="AN179" t="s">
        <v>14127</v>
      </c>
      <c r="AO179" t="s">
        <v>14121</v>
      </c>
      <c r="AP179" t="s">
        <v>14110</v>
      </c>
      <c r="AQ179" t="s">
        <v>14087</v>
      </c>
      <c r="AR179" t="s">
        <v>14103</v>
      </c>
      <c r="AS179" t="s">
        <v>14098</v>
      </c>
      <c r="AT179" t="s">
        <v>14221</v>
      </c>
      <c r="AU179" t="s">
        <v>14221</v>
      </c>
      <c r="AV179" t="s">
        <v>14101</v>
      </c>
      <c r="AW179" t="s">
        <v>14101</v>
      </c>
      <c r="AX179" t="s">
        <v>14087</v>
      </c>
      <c r="AY179" t="s">
        <v>14093</v>
      </c>
      <c r="BA179" t="s">
        <v>14196</v>
      </c>
      <c r="BB179" t="s">
        <v>14248</v>
      </c>
      <c r="BC179" t="s">
        <v>14248</v>
      </c>
      <c r="BE179" t="s">
        <v>14106</v>
      </c>
      <c r="BF179" t="s">
        <v>14195</v>
      </c>
      <c r="BG179" t="s">
        <v>14195</v>
      </c>
      <c r="BH179" t="s">
        <v>14150</v>
      </c>
      <c r="BI179" t="s">
        <v>14211</v>
      </c>
      <c r="BJ179" t="s">
        <v>14211</v>
      </c>
      <c r="BK179" t="s">
        <v>14211</v>
      </c>
      <c r="BL179" t="s">
        <v>14156</v>
      </c>
      <c r="BM179" t="s">
        <v>14156</v>
      </c>
      <c r="BN179" t="s">
        <v>14156</v>
      </c>
      <c r="BO179" t="s">
        <v>14110</v>
      </c>
      <c r="BP179" t="s">
        <v>14110</v>
      </c>
      <c r="BQ179" t="s">
        <v>14110</v>
      </c>
      <c r="BR179" t="s">
        <v>14110</v>
      </c>
      <c r="BS179" t="s">
        <v>14110</v>
      </c>
      <c r="BT179" t="s">
        <v>14110</v>
      </c>
    </row>
    <row r="180" spans="1:72">
      <c r="G180" t="s">
        <v>14109</v>
      </c>
      <c r="H180" t="s">
        <v>14110</v>
      </c>
      <c r="J180" t="s">
        <v>14108</v>
      </c>
      <c r="K180">
        <v>8</v>
      </c>
      <c r="M180" t="s">
        <v>14085</v>
      </c>
      <c r="N180" t="s">
        <v>14091</v>
      </c>
      <c r="O180" t="s">
        <v>14116</v>
      </c>
      <c r="P180" t="s">
        <v>14113</v>
      </c>
      <c r="Q180" t="s">
        <v>14113</v>
      </c>
      <c r="R180" t="s">
        <v>14090</v>
      </c>
      <c r="S180" t="s">
        <v>14250</v>
      </c>
      <c r="T180" t="s">
        <v>14088</v>
      </c>
      <c r="U180" t="s">
        <v>14156</v>
      </c>
      <c r="V180" t="s">
        <v>14093</v>
      </c>
      <c r="X180" t="s">
        <v>14087</v>
      </c>
      <c r="Y180" t="s">
        <v>14092</v>
      </c>
      <c r="Z180" t="s">
        <v>14211</v>
      </c>
      <c r="AA180" t="s">
        <v>14254</v>
      </c>
      <c r="AB180" t="s">
        <v>14118</v>
      </c>
      <c r="AC180" t="s">
        <v>14141</v>
      </c>
      <c r="AD180" t="s">
        <v>14110</v>
      </c>
      <c r="AE180" t="s">
        <v>14141</v>
      </c>
      <c r="AF180" s="78" t="s">
        <v>14122</v>
      </c>
      <c r="AG180" t="s">
        <v>14123</v>
      </c>
      <c r="AH180" t="s">
        <v>14162</v>
      </c>
      <c r="AI180" t="s">
        <v>14162</v>
      </c>
      <c r="AJ180" t="s">
        <v>14162</v>
      </c>
      <c r="AK180" t="s">
        <v>14254</v>
      </c>
      <c r="AL180" t="s">
        <v>14098</v>
      </c>
      <c r="AM180" t="s">
        <v>14127</v>
      </c>
      <c r="AN180" t="s">
        <v>14127</v>
      </c>
      <c r="AO180" t="s">
        <v>14121</v>
      </c>
      <c r="AP180" t="s">
        <v>14110</v>
      </c>
      <c r="AQ180" t="s">
        <v>14087</v>
      </c>
      <c r="AR180" t="s">
        <v>14103</v>
      </c>
      <c r="AS180" t="s">
        <v>14098</v>
      </c>
      <c r="AT180" t="s">
        <v>14221</v>
      </c>
      <c r="AU180" t="s">
        <v>14221</v>
      </c>
      <c r="AV180" t="s">
        <v>14101</v>
      </c>
      <c r="AW180" t="s">
        <v>14101</v>
      </c>
      <c r="AX180" t="s">
        <v>14087</v>
      </c>
      <c r="AY180" t="s">
        <v>14093</v>
      </c>
      <c r="BA180" t="s">
        <v>14196</v>
      </c>
      <c r="BB180" t="s">
        <v>14248</v>
      </c>
      <c r="BC180" t="s">
        <v>14248</v>
      </c>
      <c r="BE180" t="s">
        <v>14106</v>
      </c>
      <c r="BF180" t="s">
        <v>14195</v>
      </c>
      <c r="BG180" t="s">
        <v>14195</v>
      </c>
      <c r="BH180" t="s">
        <v>14150</v>
      </c>
      <c r="BI180" t="s">
        <v>14211</v>
      </c>
      <c r="BJ180" t="s">
        <v>14211</v>
      </c>
      <c r="BK180" t="s">
        <v>14211</v>
      </c>
      <c r="BL180" t="s">
        <v>14156</v>
      </c>
      <c r="BM180" t="s">
        <v>14156</v>
      </c>
      <c r="BN180" t="s">
        <v>14156</v>
      </c>
      <c r="BO180" t="s">
        <v>14110</v>
      </c>
      <c r="BP180" t="s">
        <v>14110</v>
      </c>
      <c r="BQ180" t="s">
        <v>14110</v>
      </c>
      <c r="BR180" t="s">
        <v>14110</v>
      </c>
      <c r="BS180" t="s">
        <v>14110</v>
      </c>
      <c r="BT180" t="s">
        <v>14110</v>
      </c>
    </row>
    <row r="181" spans="1:72">
      <c r="A181">
        <v>2020</v>
      </c>
      <c r="B181" t="s">
        <v>1033</v>
      </c>
      <c r="C181" t="s">
        <v>1034</v>
      </c>
      <c r="D181" t="s">
        <v>639</v>
      </c>
      <c r="E181" t="s">
        <v>13852</v>
      </c>
      <c r="F181" s="137">
        <v>0</v>
      </c>
      <c r="G181" t="s">
        <v>14243</v>
      </c>
      <c r="H181" t="s">
        <v>14110</v>
      </c>
      <c r="J181" t="s">
        <v>14085</v>
      </c>
      <c r="K181">
        <v>10</v>
      </c>
      <c r="M181" t="s">
        <v>14085</v>
      </c>
      <c r="N181" t="s">
        <v>14091</v>
      </c>
      <c r="O181" t="s">
        <v>14116</v>
      </c>
      <c r="P181" t="s">
        <v>14090</v>
      </c>
      <c r="Q181" t="s">
        <v>14090</v>
      </c>
      <c r="R181" t="s">
        <v>14090</v>
      </c>
      <c r="S181" t="s">
        <v>14250</v>
      </c>
      <c r="T181" t="s">
        <v>14088</v>
      </c>
      <c r="U181" t="s">
        <v>14156</v>
      </c>
      <c r="V181" t="s">
        <v>14093</v>
      </c>
      <c r="X181" t="s">
        <v>14110</v>
      </c>
      <c r="Y181" t="s">
        <v>14092</v>
      </c>
      <c r="Z181" t="s">
        <v>14211</v>
      </c>
      <c r="AA181" t="s">
        <v>14140</v>
      </c>
      <c r="AB181" t="s">
        <v>14118</v>
      </c>
      <c r="AC181" t="s">
        <v>14141</v>
      </c>
      <c r="AD181" t="s">
        <v>14110</v>
      </c>
      <c r="AE181" t="s">
        <v>14141</v>
      </c>
      <c r="AF181" s="78" t="s">
        <v>14098</v>
      </c>
      <c r="AG181" t="s">
        <v>14123</v>
      </c>
      <c r="AH181" t="s">
        <v>14124</v>
      </c>
      <c r="AI181" t="s">
        <v>14124</v>
      </c>
      <c r="AJ181" t="s">
        <v>14188</v>
      </c>
      <c r="AK181" t="s">
        <v>14087</v>
      </c>
      <c r="AL181" t="s">
        <v>14098</v>
      </c>
      <c r="AM181" t="s">
        <v>14102</v>
      </c>
      <c r="AN181" t="s">
        <v>14102</v>
      </c>
      <c r="AO181" t="s">
        <v>14097</v>
      </c>
      <c r="AP181" t="s">
        <v>14110</v>
      </c>
      <c r="AQ181" t="s">
        <v>14110</v>
      </c>
      <c r="AR181" t="s">
        <v>14103</v>
      </c>
      <c r="AS181" t="s">
        <v>14098</v>
      </c>
      <c r="AT181" t="s">
        <v>14163</v>
      </c>
      <c r="AU181" t="s">
        <v>14163</v>
      </c>
      <c r="AV181" t="s">
        <v>14147</v>
      </c>
      <c r="AW181" t="s">
        <v>14147</v>
      </c>
      <c r="AX181" t="s">
        <v>14250</v>
      </c>
      <c r="AY181" t="s">
        <v>14093</v>
      </c>
      <c r="BA181" t="s">
        <v>14107</v>
      </c>
      <c r="BB181" t="s">
        <v>14248</v>
      </c>
      <c r="BC181" t="s">
        <v>14248</v>
      </c>
      <c r="BE181" t="s">
        <v>14131</v>
      </c>
      <c r="BF181" t="s">
        <v>14195</v>
      </c>
      <c r="BG181" t="s">
        <v>14195</v>
      </c>
      <c r="BH181" t="s">
        <v>14104</v>
      </c>
      <c r="BI181" t="s">
        <v>14211</v>
      </c>
      <c r="BJ181" t="s">
        <v>14211</v>
      </c>
      <c r="BK181" t="s">
        <v>14211</v>
      </c>
      <c r="BL181" t="s">
        <v>14156</v>
      </c>
      <c r="BM181" t="s">
        <v>14156</v>
      </c>
      <c r="BN181" t="s">
        <v>14156</v>
      </c>
      <c r="BO181" t="s">
        <v>14110</v>
      </c>
      <c r="BP181" t="s">
        <v>14110</v>
      </c>
      <c r="BQ181" t="s">
        <v>14110</v>
      </c>
      <c r="BR181" t="s">
        <v>14110</v>
      </c>
      <c r="BS181" t="s">
        <v>14110</v>
      </c>
      <c r="BT181" t="s">
        <v>14110</v>
      </c>
    </row>
    <row r="182" spans="1:72">
      <c r="A182">
        <v>2020</v>
      </c>
      <c r="B182" t="s">
        <v>1621</v>
      </c>
      <c r="C182" t="s">
        <v>1622</v>
      </c>
      <c r="D182" t="s">
        <v>766</v>
      </c>
      <c r="E182" t="s">
        <v>13857</v>
      </c>
      <c r="F182" s="137">
        <v>0</v>
      </c>
      <c r="G182" t="s">
        <v>14109</v>
      </c>
      <c r="H182" t="s">
        <v>14110</v>
      </c>
      <c r="J182" t="s">
        <v>14085</v>
      </c>
      <c r="K182">
        <v>18</v>
      </c>
      <c r="M182" t="s">
        <v>14154</v>
      </c>
      <c r="N182" t="s">
        <v>14091</v>
      </c>
      <c r="O182" t="s">
        <v>14116</v>
      </c>
      <c r="P182" t="s">
        <v>14090</v>
      </c>
      <c r="Q182" t="s">
        <v>14090</v>
      </c>
      <c r="R182" t="s">
        <v>14090</v>
      </c>
      <c r="S182" t="s">
        <v>14250</v>
      </c>
      <c r="T182" t="s">
        <v>14135</v>
      </c>
      <c r="U182" t="s">
        <v>14112</v>
      </c>
      <c r="V182" t="s">
        <v>14117</v>
      </c>
      <c r="X182" t="s">
        <v>14110</v>
      </c>
      <c r="Y182" t="s">
        <v>14092</v>
      </c>
      <c r="Z182" t="s">
        <v>14211</v>
      </c>
      <c r="AA182" t="s">
        <v>14140</v>
      </c>
      <c r="AB182" t="s">
        <v>14118</v>
      </c>
      <c r="AC182" t="s">
        <v>14141</v>
      </c>
      <c r="AD182" t="s">
        <v>14110</v>
      </c>
      <c r="AE182" t="s">
        <v>14141</v>
      </c>
      <c r="AF182" s="78" t="s">
        <v>14098</v>
      </c>
      <c r="AG182" t="s">
        <v>14123</v>
      </c>
      <c r="AH182" t="s">
        <v>14124</v>
      </c>
      <c r="AI182" t="s">
        <v>14124</v>
      </c>
      <c r="AJ182" t="s">
        <v>14188</v>
      </c>
      <c r="AK182" t="s">
        <v>14110</v>
      </c>
      <c r="AL182" t="s">
        <v>14098</v>
      </c>
      <c r="AM182" t="s">
        <v>14215</v>
      </c>
      <c r="AN182" t="s">
        <v>14215</v>
      </c>
      <c r="AO182" t="s">
        <v>14097</v>
      </c>
      <c r="AP182" t="s">
        <v>14087</v>
      </c>
      <c r="AQ182" t="s">
        <v>14110</v>
      </c>
      <c r="AR182" t="s">
        <v>14103</v>
      </c>
      <c r="AS182" t="s">
        <v>14098</v>
      </c>
      <c r="AT182" t="s">
        <v>14163</v>
      </c>
      <c r="AU182" t="s">
        <v>14163</v>
      </c>
      <c r="AV182" t="s">
        <v>14147</v>
      </c>
      <c r="AW182" t="s">
        <v>14147</v>
      </c>
      <c r="AX182" t="s">
        <v>14087</v>
      </c>
      <c r="AY182" t="s">
        <v>14093</v>
      </c>
      <c r="BA182" t="s">
        <v>14132</v>
      </c>
      <c r="BB182" t="s">
        <v>14248</v>
      </c>
      <c r="BC182" t="s">
        <v>14248</v>
      </c>
      <c r="BE182" t="s">
        <v>14131</v>
      </c>
      <c r="BF182" t="s">
        <v>14195</v>
      </c>
      <c r="BG182" t="s">
        <v>14195</v>
      </c>
      <c r="BH182" t="s">
        <v>14104</v>
      </c>
      <c r="BI182" t="s">
        <v>14193</v>
      </c>
      <c r="BJ182" t="s">
        <v>14211</v>
      </c>
      <c r="BK182" t="s">
        <v>14211</v>
      </c>
      <c r="BL182" t="s">
        <v>14105</v>
      </c>
      <c r="BM182" t="s">
        <v>14156</v>
      </c>
      <c r="BN182" t="s">
        <v>14156</v>
      </c>
      <c r="BO182" t="s">
        <v>14110</v>
      </c>
      <c r="BP182" t="s">
        <v>14110</v>
      </c>
      <c r="BQ182" t="s">
        <v>14110</v>
      </c>
      <c r="BR182" t="s">
        <v>14110</v>
      </c>
      <c r="BS182" t="s">
        <v>14110</v>
      </c>
      <c r="BT182" t="s">
        <v>14110</v>
      </c>
    </row>
    <row r="183" spans="1:72">
      <c r="A183">
        <v>1970</v>
      </c>
      <c r="B183" t="s">
        <v>14377</v>
      </c>
      <c r="C183" t="s">
        <v>13864</v>
      </c>
      <c r="D183" t="s">
        <v>13865</v>
      </c>
      <c r="E183" t="s">
        <v>13866</v>
      </c>
      <c r="F183" s="137">
        <v>0</v>
      </c>
      <c r="G183" t="s">
        <v>14171</v>
      </c>
      <c r="H183" t="s">
        <v>14250</v>
      </c>
      <c r="J183" t="s">
        <v>14085</v>
      </c>
      <c r="K183">
        <v>12</v>
      </c>
      <c r="M183" t="s">
        <v>14108</v>
      </c>
      <c r="N183" t="s">
        <v>14137</v>
      </c>
      <c r="O183" t="s">
        <v>14116</v>
      </c>
      <c r="P183" t="s">
        <v>14090</v>
      </c>
      <c r="Q183" t="s">
        <v>14090</v>
      </c>
      <c r="R183" t="s">
        <v>14090</v>
      </c>
      <c r="S183" t="s">
        <v>14250</v>
      </c>
      <c r="T183" t="s">
        <v>14135</v>
      </c>
      <c r="U183" t="s">
        <v>14089</v>
      </c>
      <c r="V183" t="s">
        <v>14093</v>
      </c>
      <c r="X183" t="s">
        <v>14110</v>
      </c>
      <c r="Y183" t="s">
        <v>14092</v>
      </c>
      <c r="Z183" t="s">
        <v>14211</v>
      </c>
      <c r="AA183" t="s">
        <v>14140</v>
      </c>
      <c r="AB183" t="s">
        <v>14118</v>
      </c>
      <c r="AC183" t="s">
        <v>14095</v>
      </c>
      <c r="AD183" t="s">
        <v>14110</v>
      </c>
      <c r="AE183" t="s">
        <v>14141</v>
      </c>
      <c r="AF183" s="78" t="s">
        <v>14098</v>
      </c>
      <c r="AG183" t="s">
        <v>14123</v>
      </c>
      <c r="AH183" t="s">
        <v>14099</v>
      </c>
      <c r="AI183" t="s">
        <v>14099</v>
      </c>
      <c r="AJ183" t="s">
        <v>14188</v>
      </c>
      <c r="AK183" t="s">
        <v>14110</v>
      </c>
      <c r="AL183" t="s">
        <v>14238</v>
      </c>
      <c r="AM183" t="s">
        <v>14102</v>
      </c>
      <c r="AN183" t="s">
        <v>14215</v>
      </c>
      <c r="AO183" t="s">
        <v>14097</v>
      </c>
      <c r="AP183" t="s">
        <v>14110</v>
      </c>
      <c r="AQ183" t="s">
        <v>14110</v>
      </c>
      <c r="AR183" t="s">
        <v>14215</v>
      </c>
      <c r="AS183" t="s">
        <v>14098</v>
      </c>
      <c r="AT183" t="s">
        <v>14100</v>
      </c>
      <c r="AU183" t="s">
        <v>14100</v>
      </c>
      <c r="AV183" t="s">
        <v>14250</v>
      </c>
      <c r="AW183" t="s">
        <v>14250</v>
      </c>
      <c r="AX183" t="s">
        <v>14250</v>
      </c>
      <c r="AY183" t="s">
        <v>14093</v>
      </c>
      <c r="BA183" t="s">
        <v>14242</v>
      </c>
      <c r="BB183" t="s">
        <v>14248</v>
      </c>
      <c r="BC183" t="s">
        <v>14248</v>
      </c>
      <c r="BE183" t="s">
        <v>14131</v>
      </c>
      <c r="BF183" t="s">
        <v>14195</v>
      </c>
      <c r="BG183" t="s">
        <v>14195</v>
      </c>
      <c r="BH183" t="s">
        <v>14193</v>
      </c>
      <c r="BI183" t="s">
        <v>14211</v>
      </c>
      <c r="BJ183" t="s">
        <v>14211</v>
      </c>
      <c r="BK183" t="s">
        <v>14211</v>
      </c>
      <c r="BL183" t="s">
        <v>14130</v>
      </c>
      <c r="BM183" t="s">
        <v>14156</v>
      </c>
      <c r="BN183" t="s">
        <v>14156</v>
      </c>
      <c r="BO183" t="s">
        <v>14110</v>
      </c>
      <c r="BP183" t="s">
        <v>14110</v>
      </c>
      <c r="BQ183" t="s">
        <v>14110</v>
      </c>
      <c r="BR183" t="s">
        <v>14110</v>
      </c>
      <c r="BS183" t="s">
        <v>14110</v>
      </c>
      <c r="BT183" t="s">
        <v>14110</v>
      </c>
    </row>
    <row r="184" spans="1:72">
      <c r="G184" t="s">
        <v>14171</v>
      </c>
      <c r="H184" t="s">
        <v>14250</v>
      </c>
      <c r="J184" t="s">
        <v>14108</v>
      </c>
      <c r="K184">
        <v>12</v>
      </c>
      <c r="M184" t="s">
        <v>14108</v>
      </c>
      <c r="N184" t="s">
        <v>14137</v>
      </c>
      <c r="O184" t="s">
        <v>14116</v>
      </c>
      <c r="P184" t="s">
        <v>14090</v>
      </c>
      <c r="Q184" t="s">
        <v>14090</v>
      </c>
      <c r="R184" t="s">
        <v>14090</v>
      </c>
      <c r="S184" t="s">
        <v>14250</v>
      </c>
      <c r="T184" t="s">
        <v>14111</v>
      </c>
      <c r="U184" t="s">
        <v>14156</v>
      </c>
      <c r="V184" t="s">
        <v>14093</v>
      </c>
      <c r="X184" t="s">
        <v>14110</v>
      </c>
      <c r="Y184" t="s">
        <v>14092</v>
      </c>
      <c r="Z184" t="s">
        <v>14211</v>
      </c>
      <c r="AA184" t="s">
        <v>14140</v>
      </c>
      <c r="AB184" t="s">
        <v>14118</v>
      </c>
      <c r="AC184" t="s">
        <v>14095</v>
      </c>
      <c r="AD184" t="s">
        <v>14110</v>
      </c>
      <c r="AE184" t="s">
        <v>14141</v>
      </c>
      <c r="AF184" s="78" t="s">
        <v>14098</v>
      </c>
      <c r="AG184" t="s">
        <v>14123</v>
      </c>
      <c r="AH184" t="s">
        <v>14099</v>
      </c>
      <c r="AI184" t="s">
        <v>14099</v>
      </c>
      <c r="AJ184" t="s">
        <v>14188</v>
      </c>
      <c r="AK184" t="s">
        <v>14110</v>
      </c>
      <c r="AL184" t="s">
        <v>14238</v>
      </c>
      <c r="AM184" t="s">
        <v>14102</v>
      </c>
      <c r="AN184" t="s">
        <v>14215</v>
      </c>
      <c r="AO184" t="s">
        <v>14097</v>
      </c>
      <c r="AP184" t="s">
        <v>14110</v>
      </c>
      <c r="AQ184" t="s">
        <v>14110</v>
      </c>
      <c r="AR184" t="s">
        <v>14215</v>
      </c>
      <c r="AS184" t="s">
        <v>14098</v>
      </c>
      <c r="AT184" t="s">
        <v>14100</v>
      </c>
      <c r="AU184" t="s">
        <v>14100</v>
      </c>
      <c r="AV184" t="s">
        <v>14250</v>
      </c>
      <c r="AW184" t="s">
        <v>14250</v>
      </c>
      <c r="AX184" t="s">
        <v>14250</v>
      </c>
      <c r="AY184" t="s">
        <v>14093</v>
      </c>
      <c r="BA184" t="s">
        <v>14242</v>
      </c>
      <c r="BB184" t="s">
        <v>14248</v>
      </c>
      <c r="BC184" t="s">
        <v>14248</v>
      </c>
      <c r="BE184" t="s">
        <v>14131</v>
      </c>
      <c r="BF184" t="s">
        <v>14195</v>
      </c>
      <c r="BG184" t="s">
        <v>14195</v>
      </c>
      <c r="BH184" t="s">
        <v>14104</v>
      </c>
      <c r="BI184" t="s">
        <v>14211</v>
      </c>
      <c r="BJ184" t="s">
        <v>14211</v>
      </c>
      <c r="BK184" t="s">
        <v>14211</v>
      </c>
      <c r="BL184" t="s">
        <v>14156</v>
      </c>
      <c r="BM184" t="s">
        <v>14156</v>
      </c>
      <c r="BN184" t="s">
        <v>14156</v>
      </c>
      <c r="BO184" t="s">
        <v>14110</v>
      </c>
      <c r="BP184" t="s">
        <v>14110</v>
      </c>
      <c r="BQ184" t="s">
        <v>14110</v>
      </c>
      <c r="BR184" t="s">
        <v>14110</v>
      </c>
      <c r="BS184" t="s">
        <v>14110</v>
      </c>
      <c r="BT184" t="s">
        <v>14110</v>
      </c>
    </row>
    <row r="185" spans="1:72">
      <c r="A185">
        <v>1977</v>
      </c>
      <c r="B185" t="s">
        <v>14379</v>
      </c>
      <c r="C185" t="s">
        <v>13868</v>
      </c>
      <c r="D185" t="s">
        <v>13869</v>
      </c>
      <c r="E185" t="s">
        <v>13870</v>
      </c>
      <c r="F185" s="137">
        <v>0</v>
      </c>
      <c r="G185" t="s">
        <v>14171</v>
      </c>
      <c r="H185" t="s">
        <v>14250</v>
      </c>
      <c r="J185" t="s">
        <v>14085</v>
      </c>
      <c r="K185">
        <v>10</v>
      </c>
      <c r="M185" t="s">
        <v>14154</v>
      </c>
      <c r="N185" t="s">
        <v>14137</v>
      </c>
      <c r="O185" t="s">
        <v>14116</v>
      </c>
      <c r="P185" t="s">
        <v>14090</v>
      </c>
      <c r="Q185" t="s">
        <v>14090</v>
      </c>
      <c r="R185" t="s">
        <v>14090</v>
      </c>
      <c r="S185" t="s">
        <v>14250</v>
      </c>
      <c r="T185" t="s">
        <v>14111</v>
      </c>
      <c r="U185" t="s">
        <v>14156</v>
      </c>
      <c r="V185" t="s">
        <v>14093</v>
      </c>
      <c r="X185" t="s">
        <v>14110</v>
      </c>
      <c r="Y185" t="s">
        <v>14092</v>
      </c>
      <c r="Z185" t="s">
        <v>14211</v>
      </c>
      <c r="AA185" t="s">
        <v>14140</v>
      </c>
      <c r="AB185" t="s">
        <v>14095</v>
      </c>
      <c r="AC185" t="s">
        <v>14095</v>
      </c>
      <c r="AD185" t="s">
        <v>14110</v>
      </c>
      <c r="AE185" t="s">
        <v>14141</v>
      </c>
      <c r="AF185" s="78" t="s">
        <v>14098</v>
      </c>
      <c r="AG185" t="s">
        <v>14123</v>
      </c>
      <c r="AH185" t="s">
        <v>14099</v>
      </c>
      <c r="AI185" t="s">
        <v>14099</v>
      </c>
      <c r="AJ185" t="s">
        <v>14188</v>
      </c>
      <c r="AK185" t="s">
        <v>14110</v>
      </c>
      <c r="AL185" t="s">
        <v>14122</v>
      </c>
      <c r="AM185" t="s">
        <v>14102</v>
      </c>
      <c r="AN185" t="s">
        <v>14215</v>
      </c>
      <c r="AO185" t="s">
        <v>14097</v>
      </c>
      <c r="AP185" t="s">
        <v>14087</v>
      </c>
      <c r="AQ185" t="s">
        <v>14110</v>
      </c>
      <c r="AR185" t="s">
        <v>14215</v>
      </c>
      <c r="AS185" t="s">
        <v>14098</v>
      </c>
      <c r="AT185" t="s">
        <v>14100</v>
      </c>
      <c r="AU185" t="s">
        <v>14100</v>
      </c>
      <c r="AV185" t="s">
        <v>14250</v>
      </c>
      <c r="AW185" t="s">
        <v>14250</v>
      </c>
      <c r="AX185" t="s">
        <v>14250</v>
      </c>
      <c r="AY185" t="s">
        <v>14093</v>
      </c>
      <c r="BA185" t="s">
        <v>14242</v>
      </c>
      <c r="BB185" t="s">
        <v>14248</v>
      </c>
      <c r="BC185" t="s">
        <v>14248</v>
      </c>
      <c r="BE185" t="s">
        <v>14131</v>
      </c>
      <c r="BF185" t="s">
        <v>14195</v>
      </c>
      <c r="BG185" t="s">
        <v>14195</v>
      </c>
      <c r="BH185" t="s">
        <v>14104</v>
      </c>
      <c r="BI185" t="s">
        <v>14211</v>
      </c>
      <c r="BJ185" t="s">
        <v>14211</v>
      </c>
      <c r="BK185" t="s">
        <v>14211</v>
      </c>
      <c r="BL185" t="s">
        <v>14156</v>
      </c>
      <c r="BM185" t="s">
        <v>14156</v>
      </c>
      <c r="BN185" t="s">
        <v>14156</v>
      </c>
      <c r="BO185" t="s">
        <v>14110</v>
      </c>
      <c r="BP185" t="s">
        <v>14110</v>
      </c>
      <c r="BQ185" t="s">
        <v>14110</v>
      </c>
      <c r="BR185" t="s">
        <v>14110</v>
      </c>
      <c r="BS185" t="s">
        <v>14110</v>
      </c>
      <c r="BT185" t="s">
        <v>14110</v>
      </c>
    </row>
    <row r="186" spans="1:72">
      <c r="G186" t="s">
        <v>14171</v>
      </c>
      <c r="H186" t="s">
        <v>14250</v>
      </c>
      <c r="J186" t="s">
        <v>14108</v>
      </c>
      <c r="K186">
        <v>8</v>
      </c>
      <c r="L186">
        <v>10</v>
      </c>
      <c r="M186" t="s">
        <v>14154</v>
      </c>
      <c r="N186" t="s">
        <v>14137</v>
      </c>
      <c r="O186" t="s">
        <v>14116</v>
      </c>
      <c r="P186" t="s">
        <v>14090</v>
      </c>
      <c r="Q186" t="s">
        <v>14090</v>
      </c>
      <c r="R186" t="s">
        <v>14090</v>
      </c>
      <c r="S186" t="s">
        <v>14250</v>
      </c>
      <c r="T186" t="s">
        <v>14111</v>
      </c>
      <c r="U186" t="s">
        <v>14156</v>
      </c>
      <c r="V186" t="s">
        <v>14093</v>
      </c>
      <c r="X186" t="s">
        <v>14110</v>
      </c>
      <c r="Y186" t="s">
        <v>14092</v>
      </c>
      <c r="Z186" t="s">
        <v>14211</v>
      </c>
      <c r="AA186" t="s">
        <v>14140</v>
      </c>
      <c r="AB186" t="s">
        <v>14095</v>
      </c>
      <c r="AC186" t="s">
        <v>14095</v>
      </c>
      <c r="AD186" t="s">
        <v>14110</v>
      </c>
      <c r="AE186" t="s">
        <v>14141</v>
      </c>
      <c r="AF186" s="78" t="s">
        <v>14098</v>
      </c>
      <c r="AG186" t="s">
        <v>14123</v>
      </c>
      <c r="AH186" t="s">
        <v>14099</v>
      </c>
      <c r="AI186" t="s">
        <v>14099</v>
      </c>
      <c r="AJ186" t="s">
        <v>14188</v>
      </c>
      <c r="AK186" t="s">
        <v>14138</v>
      </c>
      <c r="AL186" t="s">
        <v>14238</v>
      </c>
      <c r="AM186" t="s">
        <v>14102</v>
      </c>
      <c r="AN186" t="s">
        <v>14215</v>
      </c>
      <c r="AO186" t="s">
        <v>14097</v>
      </c>
      <c r="AP186" t="s">
        <v>14087</v>
      </c>
      <c r="AQ186" t="s">
        <v>14110</v>
      </c>
      <c r="AR186" t="s">
        <v>14215</v>
      </c>
      <c r="AS186" t="s">
        <v>14098</v>
      </c>
      <c r="AT186" t="s">
        <v>14100</v>
      </c>
      <c r="AU186" t="s">
        <v>14100</v>
      </c>
      <c r="AV186" t="s">
        <v>14250</v>
      </c>
      <c r="AW186" t="s">
        <v>14250</v>
      </c>
      <c r="AX186" t="s">
        <v>14250</v>
      </c>
      <c r="AY186" t="s">
        <v>14093</v>
      </c>
      <c r="BA186" t="s">
        <v>14242</v>
      </c>
      <c r="BB186" t="s">
        <v>14248</v>
      </c>
      <c r="BC186" t="s">
        <v>14248</v>
      </c>
      <c r="BE186" t="s">
        <v>14131</v>
      </c>
      <c r="BF186" t="s">
        <v>14195</v>
      </c>
      <c r="BG186" t="s">
        <v>14195</v>
      </c>
      <c r="BH186" t="s">
        <v>14193</v>
      </c>
      <c r="BI186" t="s">
        <v>14211</v>
      </c>
      <c r="BJ186" t="s">
        <v>14211</v>
      </c>
      <c r="BK186" t="s">
        <v>14211</v>
      </c>
      <c r="BL186" t="s">
        <v>14105</v>
      </c>
      <c r="BM186" t="s">
        <v>14156</v>
      </c>
      <c r="BN186" t="s">
        <v>14156</v>
      </c>
      <c r="BO186" t="s">
        <v>14110</v>
      </c>
      <c r="BP186" t="s">
        <v>14110</v>
      </c>
      <c r="BQ186" t="s">
        <v>14110</v>
      </c>
      <c r="BR186" t="s">
        <v>14110</v>
      </c>
      <c r="BS186" t="s">
        <v>14110</v>
      </c>
      <c r="BT186" t="s">
        <v>14110</v>
      </c>
    </row>
    <row r="187" spans="1:72">
      <c r="A187">
        <v>1998</v>
      </c>
      <c r="B187" t="s">
        <v>14380</v>
      </c>
      <c r="C187" t="s">
        <v>13880</v>
      </c>
      <c r="D187" t="s">
        <v>689</v>
      </c>
      <c r="E187" t="s">
        <v>13881</v>
      </c>
      <c r="F187" s="137">
        <v>0</v>
      </c>
      <c r="G187" t="s">
        <v>14109</v>
      </c>
      <c r="H187" t="s">
        <v>14110</v>
      </c>
      <c r="J187" t="s">
        <v>14085</v>
      </c>
      <c r="K187">
        <v>5</v>
      </c>
      <c r="M187" t="s">
        <v>14170</v>
      </c>
      <c r="N187" t="s">
        <v>14091</v>
      </c>
      <c r="O187" t="s">
        <v>14091</v>
      </c>
      <c r="P187" t="s">
        <v>14090</v>
      </c>
      <c r="Q187" t="s">
        <v>14090</v>
      </c>
      <c r="R187" t="s">
        <v>14090</v>
      </c>
      <c r="S187" t="s">
        <v>14250</v>
      </c>
      <c r="T187" t="s">
        <v>14135</v>
      </c>
      <c r="U187" t="s">
        <v>14089</v>
      </c>
      <c r="V187" t="s">
        <v>14093</v>
      </c>
      <c r="X187" t="s">
        <v>14110</v>
      </c>
      <c r="Y187" t="s">
        <v>14092</v>
      </c>
      <c r="Z187" t="s">
        <v>14211</v>
      </c>
      <c r="AA187" t="s">
        <v>14140</v>
      </c>
      <c r="AB187" t="s">
        <v>14118</v>
      </c>
      <c r="AC187" t="s">
        <v>14141</v>
      </c>
      <c r="AD187" t="s">
        <v>14110</v>
      </c>
      <c r="AE187" t="s">
        <v>14141</v>
      </c>
      <c r="AF187" s="78" t="s">
        <v>14098</v>
      </c>
      <c r="AG187" t="s">
        <v>14123</v>
      </c>
      <c r="AH187" t="s">
        <v>14124</v>
      </c>
      <c r="AI187" t="s">
        <v>14124</v>
      </c>
      <c r="AJ187" t="s">
        <v>14188</v>
      </c>
      <c r="AK187" t="s">
        <v>14087</v>
      </c>
      <c r="AL187" t="s">
        <v>14098</v>
      </c>
      <c r="AM187" t="s">
        <v>14127</v>
      </c>
      <c r="AN187" t="s">
        <v>14127</v>
      </c>
      <c r="AO187" t="s">
        <v>14121</v>
      </c>
      <c r="AP187" t="s">
        <v>14110</v>
      </c>
      <c r="AQ187" t="s">
        <v>14087</v>
      </c>
      <c r="AR187" t="s">
        <v>14180</v>
      </c>
      <c r="AS187" t="s">
        <v>14098</v>
      </c>
      <c r="AT187" t="s">
        <v>14238</v>
      </c>
      <c r="AU187" t="s">
        <v>14238</v>
      </c>
      <c r="AV187" t="s">
        <v>14203</v>
      </c>
      <c r="AW187" t="s">
        <v>14203</v>
      </c>
      <c r="AX187" t="s">
        <v>14087</v>
      </c>
      <c r="AY187" t="s">
        <v>14093</v>
      </c>
      <c r="BA187" t="s">
        <v>14242</v>
      </c>
      <c r="BB187" t="s">
        <v>14248</v>
      </c>
      <c r="BC187" t="s">
        <v>14248</v>
      </c>
      <c r="BE187" t="s">
        <v>14131</v>
      </c>
      <c r="BF187" t="s">
        <v>14195</v>
      </c>
      <c r="BG187" t="s">
        <v>14195</v>
      </c>
      <c r="BH187" t="s">
        <v>14193</v>
      </c>
      <c r="BI187" t="s">
        <v>14211</v>
      </c>
      <c r="BJ187" t="s">
        <v>14211</v>
      </c>
      <c r="BK187" t="s">
        <v>14211</v>
      </c>
      <c r="BL187" t="s">
        <v>14130</v>
      </c>
      <c r="BM187" t="s">
        <v>14156</v>
      </c>
      <c r="BN187" t="s">
        <v>14156</v>
      </c>
      <c r="BO187" t="s">
        <v>14110</v>
      </c>
      <c r="BP187" t="s">
        <v>14110</v>
      </c>
      <c r="BQ187" t="s">
        <v>14110</v>
      </c>
      <c r="BR187" t="s">
        <v>14110</v>
      </c>
      <c r="BS187" t="s">
        <v>14110</v>
      </c>
      <c r="BT187" t="s">
        <v>14110</v>
      </c>
    </row>
    <row r="188" spans="1:72">
      <c r="A188">
        <v>1975</v>
      </c>
      <c r="B188" t="s">
        <v>14382</v>
      </c>
      <c r="C188" t="s">
        <v>13978</v>
      </c>
      <c r="D188" t="s">
        <v>13884</v>
      </c>
      <c r="E188" t="s">
        <v>13885</v>
      </c>
      <c r="F188" s="137">
        <v>0</v>
      </c>
      <c r="G188" t="s">
        <v>14171</v>
      </c>
      <c r="H188" t="s">
        <v>14250</v>
      </c>
      <c r="J188" t="s">
        <v>14085</v>
      </c>
      <c r="K188">
        <v>10</v>
      </c>
      <c r="M188" t="s">
        <v>14133</v>
      </c>
      <c r="N188" t="s">
        <v>14137</v>
      </c>
      <c r="O188" t="s">
        <v>14116</v>
      </c>
      <c r="P188" t="s">
        <v>14090</v>
      </c>
      <c r="Q188" t="s">
        <v>14090</v>
      </c>
      <c r="R188" t="s">
        <v>14090</v>
      </c>
      <c r="S188" t="s">
        <v>14250</v>
      </c>
      <c r="T188" t="s">
        <v>14135</v>
      </c>
      <c r="U188" t="s">
        <v>14089</v>
      </c>
      <c r="V188" t="s">
        <v>14093</v>
      </c>
      <c r="X188" t="s">
        <v>14110</v>
      </c>
      <c r="Y188" t="s">
        <v>14092</v>
      </c>
      <c r="Z188" t="s">
        <v>14211</v>
      </c>
      <c r="AA188" t="s">
        <v>14140</v>
      </c>
      <c r="AB188" t="s">
        <v>14118</v>
      </c>
      <c r="AC188" t="s">
        <v>14095</v>
      </c>
      <c r="AD188" t="s">
        <v>14110</v>
      </c>
      <c r="AE188" t="s">
        <v>14141</v>
      </c>
      <c r="AF188" s="78" t="s">
        <v>14138</v>
      </c>
      <c r="AG188" t="s">
        <v>14123</v>
      </c>
      <c r="AH188" t="s">
        <v>14099</v>
      </c>
      <c r="AI188" t="s">
        <v>14212</v>
      </c>
      <c r="AJ188" t="s">
        <v>14188</v>
      </c>
      <c r="AK188" t="s">
        <v>14110</v>
      </c>
      <c r="AL188" t="s">
        <v>14122</v>
      </c>
      <c r="AM188" t="s">
        <v>14102</v>
      </c>
      <c r="AN188" t="s">
        <v>14215</v>
      </c>
      <c r="AO188" t="s">
        <v>14097</v>
      </c>
      <c r="AP188" t="s">
        <v>14087</v>
      </c>
      <c r="AQ188" t="s">
        <v>14110</v>
      </c>
      <c r="AR188" t="s">
        <v>14215</v>
      </c>
      <c r="AS188" t="s">
        <v>14098</v>
      </c>
      <c r="AT188" t="s">
        <v>14100</v>
      </c>
      <c r="AU188" t="s">
        <v>14100</v>
      </c>
      <c r="AV188" t="s">
        <v>14250</v>
      </c>
      <c r="AW188" t="s">
        <v>14250</v>
      </c>
      <c r="AX188" t="s">
        <v>14250</v>
      </c>
      <c r="AY188" t="s">
        <v>14093</v>
      </c>
      <c r="BA188" t="s">
        <v>14208</v>
      </c>
      <c r="BB188" t="s">
        <v>14248</v>
      </c>
      <c r="BC188" t="s">
        <v>14248</v>
      </c>
      <c r="BE188" t="s">
        <v>14131</v>
      </c>
      <c r="BF188" t="s">
        <v>14195</v>
      </c>
      <c r="BG188" t="s">
        <v>14195</v>
      </c>
      <c r="BH188" t="s">
        <v>14104</v>
      </c>
      <c r="BI188" t="s">
        <v>14211</v>
      </c>
      <c r="BJ188" t="s">
        <v>14211</v>
      </c>
      <c r="BK188" t="s">
        <v>14211</v>
      </c>
      <c r="BL188" t="s">
        <v>14156</v>
      </c>
      <c r="BM188" t="s">
        <v>14156</v>
      </c>
      <c r="BN188" t="s">
        <v>14156</v>
      </c>
      <c r="BO188" t="s">
        <v>14110</v>
      </c>
      <c r="BP188" t="s">
        <v>14110</v>
      </c>
      <c r="BQ188" t="s">
        <v>14110</v>
      </c>
      <c r="BR188" t="s">
        <v>14110</v>
      </c>
      <c r="BS188" t="s">
        <v>14110</v>
      </c>
      <c r="BT188" t="s">
        <v>14110</v>
      </c>
    </row>
    <row r="189" spans="1:72">
      <c r="G189" t="s">
        <v>14171</v>
      </c>
      <c r="H189" t="s">
        <v>14250</v>
      </c>
      <c r="J189" t="s">
        <v>14108</v>
      </c>
      <c r="K189">
        <v>10</v>
      </c>
      <c r="M189" t="s">
        <v>14133</v>
      </c>
      <c r="N189" t="s">
        <v>14137</v>
      </c>
      <c r="O189" t="s">
        <v>14116</v>
      </c>
      <c r="P189" t="s">
        <v>14090</v>
      </c>
      <c r="Q189" t="s">
        <v>14090</v>
      </c>
      <c r="R189" t="s">
        <v>14090</v>
      </c>
      <c r="S189" t="s">
        <v>14250</v>
      </c>
      <c r="T189" t="s">
        <v>14135</v>
      </c>
      <c r="U189" t="s">
        <v>14089</v>
      </c>
      <c r="V189" t="s">
        <v>14093</v>
      </c>
      <c r="X189" t="s">
        <v>14110</v>
      </c>
      <c r="Y189" t="s">
        <v>14092</v>
      </c>
      <c r="Z189" t="s">
        <v>14211</v>
      </c>
      <c r="AA189" t="s">
        <v>14140</v>
      </c>
      <c r="AB189" t="s">
        <v>14118</v>
      </c>
      <c r="AC189" t="s">
        <v>14095</v>
      </c>
      <c r="AD189" t="s">
        <v>14110</v>
      </c>
      <c r="AE189" t="s">
        <v>14141</v>
      </c>
      <c r="AF189" s="78" t="s">
        <v>14098</v>
      </c>
      <c r="AG189" t="s">
        <v>14123</v>
      </c>
      <c r="AH189" t="s">
        <v>14099</v>
      </c>
      <c r="AI189" t="s">
        <v>14099</v>
      </c>
      <c r="AJ189" t="s">
        <v>14188</v>
      </c>
      <c r="AK189" t="s">
        <v>14110</v>
      </c>
      <c r="AL189" t="s">
        <v>14122</v>
      </c>
      <c r="AM189" t="s">
        <v>14102</v>
      </c>
      <c r="AN189" t="s">
        <v>14215</v>
      </c>
      <c r="AO189" t="s">
        <v>14097</v>
      </c>
      <c r="AP189" t="s">
        <v>14087</v>
      </c>
      <c r="AQ189" t="s">
        <v>14110</v>
      </c>
      <c r="AR189" t="s">
        <v>14215</v>
      </c>
      <c r="AS189" t="s">
        <v>14098</v>
      </c>
      <c r="AT189" t="s">
        <v>14100</v>
      </c>
      <c r="AU189" t="s">
        <v>14100</v>
      </c>
      <c r="AV189" t="s">
        <v>14250</v>
      </c>
      <c r="AW189" t="s">
        <v>14250</v>
      </c>
      <c r="AX189" t="s">
        <v>14250</v>
      </c>
      <c r="AY189" t="s">
        <v>14093</v>
      </c>
      <c r="BA189" t="s">
        <v>14208</v>
      </c>
      <c r="BB189" t="s">
        <v>14248</v>
      </c>
      <c r="BC189" t="s">
        <v>14248</v>
      </c>
      <c r="BE189" t="s">
        <v>14131</v>
      </c>
      <c r="BF189" t="s">
        <v>14195</v>
      </c>
      <c r="BG189" t="s">
        <v>14195</v>
      </c>
      <c r="BH189" t="s">
        <v>14104</v>
      </c>
      <c r="BI189" t="s">
        <v>14211</v>
      </c>
      <c r="BJ189" t="s">
        <v>14211</v>
      </c>
      <c r="BK189" t="s">
        <v>14211</v>
      </c>
      <c r="BL189" t="s">
        <v>14156</v>
      </c>
      <c r="BM189" t="s">
        <v>14156</v>
      </c>
      <c r="BN189" t="s">
        <v>14156</v>
      </c>
      <c r="BO189" t="s">
        <v>14110</v>
      </c>
      <c r="BP189" t="s">
        <v>14110</v>
      </c>
      <c r="BQ189" t="s">
        <v>14110</v>
      </c>
      <c r="BR189" t="s">
        <v>14110</v>
      </c>
      <c r="BS189" t="s">
        <v>14110</v>
      </c>
      <c r="BT189" t="s">
        <v>14110</v>
      </c>
    </row>
    <row r="190" spans="1:72">
      <c r="G190" t="s">
        <v>14155</v>
      </c>
      <c r="H190" t="s">
        <v>14250</v>
      </c>
      <c r="J190" t="s">
        <v>14133</v>
      </c>
      <c r="K190">
        <v>10</v>
      </c>
      <c r="M190" t="s">
        <v>14133</v>
      </c>
      <c r="N190" t="s">
        <v>14137</v>
      </c>
      <c r="O190" t="s">
        <v>14116</v>
      </c>
      <c r="P190" t="s">
        <v>14090</v>
      </c>
      <c r="Q190" t="s">
        <v>14090</v>
      </c>
      <c r="R190" t="s">
        <v>14090</v>
      </c>
      <c r="S190" t="s">
        <v>14250</v>
      </c>
      <c r="T190" t="s">
        <v>14111</v>
      </c>
      <c r="U190" t="s">
        <v>14156</v>
      </c>
      <c r="V190" t="s">
        <v>14093</v>
      </c>
      <c r="X190" t="s">
        <v>14110</v>
      </c>
      <c r="Y190" t="s">
        <v>14092</v>
      </c>
      <c r="Z190" t="s">
        <v>14211</v>
      </c>
      <c r="AA190" t="s">
        <v>14140</v>
      </c>
      <c r="AB190" t="s">
        <v>14118</v>
      </c>
      <c r="AC190" t="s">
        <v>14095</v>
      </c>
      <c r="AD190" t="s">
        <v>14110</v>
      </c>
      <c r="AE190" t="s">
        <v>14141</v>
      </c>
      <c r="AF190" s="78" t="s">
        <v>14098</v>
      </c>
      <c r="AG190" t="s">
        <v>14123</v>
      </c>
      <c r="AH190" t="s">
        <v>14099</v>
      </c>
      <c r="AI190" t="s">
        <v>14099</v>
      </c>
      <c r="AJ190" t="s">
        <v>14188</v>
      </c>
      <c r="AK190" t="s">
        <v>14110</v>
      </c>
      <c r="AL190" t="s">
        <v>14122</v>
      </c>
      <c r="AM190" t="s">
        <v>14102</v>
      </c>
      <c r="AN190" t="s">
        <v>14215</v>
      </c>
      <c r="AO190" t="s">
        <v>14097</v>
      </c>
      <c r="AP190" t="s">
        <v>14087</v>
      </c>
      <c r="AQ190" t="s">
        <v>14110</v>
      </c>
      <c r="AR190" t="s">
        <v>14215</v>
      </c>
      <c r="AS190" t="s">
        <v>14098</v>
      </c>
      <c r="AT190" t="s">
        <v>14100</v>
      </c>
      <c r="AU190" t="s">
        <v>14100</v>
      </c>
      <c r="AV190" t="s">
        <v>14250</v>
      </c>
      <c r="AW190" t="s">
        <v>14250</v>
      </c>
      <c r="AX190" t="s">
        <v>14250</v>
      </c>
      <c r="AY190" t="s">
        <v>14093</v>
      </c>
      <c r="BA190" t="s">
        <v>14208</v>
      </c>
      <c r="BB190" t="s">
        <v>14248</v>
      </c>
      <c r="BC190" t="s">
        <v>14248</v>
      </c>
      <c r="BE190" t="s">
        <v>14131</v>
      </c>
      <c r="BF190" t="s">
        <v>14195</v>
      </c>
      <c r="BG190" t="s">
        <v>14195</v>
      </c>
      <c r="BH190" t="s">
        <v>14104</v>
      </c>
      <c r="BI190" t="s">
        <v>14211</v>
      </c>
      <c r="BJ190" t="s">
        <v>14211</v>
      </c>
      <c r="BK190" t="s">
        <v>14211</v>
      </c>
      <c r="BL190" t="s">
        <v>14156</v>
      </c>
      <c r="BM190" t="s">
        <v>14156</v>
      </c>
      <c r="BN190" t="s">
        <v>14156</v>
      </c>
      <c r="BO190" t="s">
        <v>14110</v>
      </c>
      <c r="BP190" t="s">
        <v>14110</v>
      </c>
      <c r="BQ190" t="s">
        <v>14110</v>
      </c>
      <c r="BR190" t="s">
        <v>14110</v>
      </c>
      <c r="BS190" t="s">
        <v>14110</v>
      </c>
      <c r="BT190" t="s">
        <v>14110</v>
      </c>
    </row>
    <row r="191" spans="1:72">
      <c r="G191" t="s">
        <v>14171</v>
      </c>
      <c r="H191" t="s">
        <v>14250</v>
      </c>
      <c r="J191" t="s">
        <v>14154</v>
      </c>
      <c r="K191">
        <v>9</v>
      </c>
      <c r="M191" t="s">
        <v>14154</v>
      </c>
      <c r="N191" t="s">
        <v>14137</v>
      </c>
      <c r="O191" t="s">
        <v>14116</v>
      </c>
      <c r="P191" t="s">
        <v>14090</v>
      </c>
      <c r="Q191" t="s">
        <v>14090</v>
      </c>
      <c r="R191" t="s">
        <v>14090</v>
      </c>
      <c r="S191" t="s">
        <v>14250</v>
      </c>
      <c r="T191" t="s">
        <v>14111</v>
      </c>
      <c r="U191" t="s">
        <v>14156</v>
      </c>
      <c r="V191" t="s">
        <v>14093</v>
      </c>
      <c r="X191" t="s">
        <v>14110</v>
      </c>
      <c r="Y191" t="s">
        <v>14092</v>
      </c>
      <c r="Z191" t="s">
        <v>14176</v>
      </c>
      <c r="AA191" t="s">
        <v>14140</v>
      </c>
      <c r="AB191" t="s">
        <v>14118</v>
      </c>
      <c r="AC191" t="s">
        <v>14095</v>
      </c>
      <c r="AD191" t="s">
        <v>14110</v>
      </c>
      <c r="AE191" t="s">
        <v>14141</v>
      </c>
      <c r="AF191" s="78" t="s">
        <v>14098</v>
      </c>
      <c r="AG191" t="s">
        <v>14123</v>
      </c>
      <c r="AH191" t="s">
        <v>14099</v>
      </c>
      <c r="AI191" t="s">
        <v>14099</v>
      </c>
      <c r="AJ191" t="s">
        <v>14188</v>
      </c>
      <c r="AK191" t="s">
        <v>14110</v>
      </c>
      <c r="AL191" t="s">
        <v>14122</v>
      </c>
      <c r="AM191" t="s">
        <v>14102</v>
      </c>
      <c r="AN191" t="s">
        <v>14215</v>
      </c>
      <c r="AO191" t="s">
        <v>14097</v>
      </c>
      <c r="AP191" t="s">
        <v>14087</v>
      </c>
      <c r="AQ191" t="s">
        <v>14110</v>
      </c>
      <c r="AR191" t="s">
        <v>14215</v>
      </c>
      <c r="AS191" t="s">
        <v>14098</v>
      </c>
      <c r="AT191" t="s">
        <v>14100</v>
      </c>
      <c r="AU191" t="s">
        <v>14100</v>
      </c>
      <c r="AV191" t="s">
        <v>14250</v>
      </c>
      <c r="AW191" t="s">
        <v>14250</v>
      </c>
      <c r="AX191" t="s">
        <v>14250</v>
      </c>
      <c r="AY191" t="s">
        <v>14093</v>
      </c>
      <c r="BA191" t="s">
        <v>14208</v>
      </c>
      <c r="BB191" t="s">
        <v>14248</v>
      </c>
      <c r="BC191" t="s">
        <v>14248</v>
      </c>
      <c r="BE191" t="s">
        <v>14131</v>
      </c>
      <c r="BF191" t="s">
        <v>14195</v>
      </c>
      <c r="BG191" t="s">
        <v>14195</v>
      </c>
      <c r="BH191" t="s">
        <v>14104</v>
      </c>
      <c r="BI191" t="s">
        <v>14211</v>
      </c>
      <c r="BJ191" t="s">
        <v>14211</v>
      </c>
      <c r="BK191" t="s">
        <v>14211</v>
      </c>
      <c r="BL191" t="s">
        <v>14156</v>
      </c>
      <c r="BM191" t="s">
        <v>14156</v>
      </c>
      <c r="BN191" t="s">
        <v>14156</v>
      </c>
      <c r="BO191" t="s">
        <v>14110</v>
      </c>
      <c r="BP191" t="s">
        <v>14110</v>
      </c>
      <c r="BQ191" t="s">
        <v>14110</v>
      </c>
      <c r="BR191" t="s">
        <v>14110</v>
      </c>
      <c r="BS191" t="s">
        <v>14110</v>
      </c>
      <c r="BT191" t="s">
        <v>14110</v>
      </c>
    </row>
    <row r="192" spans="1:72">
      <c r="A192">
        <v>1976</v>
      </c>
      <c r="B192" t="s">
        <v>13886</v>
      </c>
      <c r="C192" t="s">
        <v>13887</v>
      </c>
      <c r="D192" t="s">
        <v>639</v>
      </c>
      <c r="E192" t="s">
        <v>13888</v>
      </c>
      <c r="F192" s="137">
        <v>0</v>
      </c>
      <c r="G192" t="s">
        <v>14185</v>
      </c>
      <c r="H192" t="s">
        <v>14250</v>
      </c>
      <c r="J192" t="s">
        <v>14085</v>
      </c>
      <c r="K192">
        <v>4</v>
      </c>
      <c r="M192" t="s">
        <v>14085</v>
      </c>
      <c r="N192" t="s">
        <v>14137</v>
      </c>
      <c r="O192" t="s">
        <v>14116</v>
      </c>
      <c r="P192" t="s">
        <v>14113</v>
      </c>
      <c r="Q192" t="s">
        <v>14113</v>
      </c>
      <c r="R192" t="s">
        <v>14113</v>
      </c>
      <c r="S192" t="s">
        <v>14250</v>
      </c>
      <c r="T192" t="s">
        <v>14088</v>
      </c>
      <c r="U192" t="s">
        <v>14089</v>
      </c>
      <c r="V192" t="s">
        <v>14093</v>
      </c>
      <c r="X192" t="s">
        <v>14110</v>
      </c>
      <c r="Y192" t="s">
        <v>14092</v>
      </c>
      <c r="Z192" t="s">
        <v>14211</v>
      </c>
      <c r="AA192" t="s">
        <v>14140</v>
      </c>
      <c r="AB192" t="s">
        <v>14118</v>
      </c>
      <c r="AC192" t="s">
        <v>14095</v>
      </c>
      <c r="AD192" t="s">
        <v>14110</v>
      </c>
      <c r="AE192" t="s">
        <v>14141</v>
      </c>
      <c r="AF192" s="78" t="s">
        <v>14098</v>
      </c>
      <c r="AG192" t="s">
        <v>14123</v>
      </c>
      <c r="AH192" t="s">
        <v>14099</v>
      </c>
      <c r="AI192" t="s">
        <v>14099</v>
      </c>
      <c r="AJ192" t="s">
        <v>14188</v>
      </c>
      <c r="AK192" t="s">
        <v>14110</v>
      </c>
      <c r="AL192" t="s">
        <v>14122</v>
      </c>
      <c r="AM192" t="s">
        <v>14102</v>
      </c>
      <c r="AN192" t="s">
        <v>14215</v>
      </c>
      <c r="AO192" t="s">
        <v>14097</v>
      </c>
      <c r="AP192" t="s">
        <v>14110</v>
      </c>
      <c r="AQ192" t="s">
        <v>14110</v>
      </c>
      <c r="AR192" t="s">
        <v>14215</v>
      </c>
      <c r="AS192" t="s">
        <v>14098</v>
      </c>
      <c r="AT192" t="s">
        <v>14100</v>
      </c>
      <c r="AU192" t="s">
        <v>14100</v>
      </c>
      <c r="AV192" t="s">
        <v>14250</v>
      </c>
      <c r="AW192" t="s">
        <v>14250</v>
      </c>
      <c r="AX192" t="s">
        <v>14250</v>
      </c>
      <c r="AY192" t="s">
        <v>14093</v>
      </c>
      <c r="BA192" t="s">
        <v>14242</v>
      </c>
      <c r="BB192" t="s">
        <v>14248</v>
      </c>
      <c r="BC192" t="s">
        <v>14248</v>
      </c>
      <c r="BE192" t="s">
        <v>14106</v>
      </c>
      <c r="BF192" t="s">
        <v>14195</v>
      </c>
      <c r="BG192" t="s">
        <v>14195</v>
      </c>
      <c r="BH192" t="s">
        <v>14104</v>
      </c>
      <c r="BI192" t="s">
        <v>14211</v>
      </c>
      <c r="BJ192" t="s">
        <v>14211</v>
      </c>
      <c r="BK192" t="s">
        <v>14211</v>
      </c>
      <c r="BL192" t="s">
        <v>14156</v>
      </c>
      <c r="BM192" t="s">
        <v>14156</v>
      </c>
      <c r="BN192" t="s">
        <v>14156</v>
      </c>
      <c r="BO192" t="s">
        <v>14110</v>
      </c>
      <c r="BP192" t="s">
        <v>14110</v>
      </c>
      <c r="BQ192" t="s">
        <v>14110</v>
      </c>
      <c r="BR192" t="s">
        <v>14110</v>
      </c>
      <c r="BS192" t="s">
        <v>14110</v>
      </c>
      <c r="BT192" t="s">
        <v>14110</v>
      </c>
    </row>
    <row r="193" spans="1:72">
      <c r="G193" t="s">
        <v>14185</v>
      </c>
      <c r="H193" t="s">
        <v>14250</v>
      </c>
      <c r="J193" t="s">
        <v>14108</v>
      </c>
      <c r="K193">
        <v>4</v>
      </c>
      <c r="M193" t="s">
        <v>14085</v>
      </c>
      <c r="N193" t="s">
        <v>14137</v>
      </c>
      <c r="O193" t="s">
        <v>14116</v>
      </c>
      <c r="P193" t="s">
        <v>14113</v>
      </c>
      <c r="Q193" t="s">
        <v>14113</v>
      </c>
      <c r="R193" t="s">
        <v>14113</v>
      </c>
      <c r="S193" t="s">
        <v>14250</v>
      </c>
      <c r="T193" t="s">
        <v>14088</v>
      </c>
      <c r="U193" t="s">
        <v>14089</v>
      </c>
      <c r="V193" t="s">
        <v>14093</v>
      </c>
      <c r="X193" t="s">
        <v>14110</v>
      </c>
      <c r="Y193" t="s">
        <v>14092</v>
      </c>
      <c r="Z193" t="s">
        <v>14211</v>
      </c>
      <c r="AA193" t="s">
        <v>14140</v>
      </c>
      <c r="AB193" t="s">
        <v>14118</v>
      </c>
      <c r="AC193" t="s">
        <v>14141</v>
      </c>
      <c r="AD193" t="s">
        <v>14110</v>
      </c>
      <c r="AE193" t="s">
        <v>14141</v>
      </c>
      <c r="AF193" s="78" t="s">
        <v>14098</v>
      </c>
      <c r="AG193" t="s">
        <v>14123</v>
      </c>
      <c r="AH193" t="s">
        <v>14099</v>
      </c>
      <c r="AI193" t="s">
        <v>14099</v>
      </c>
      <c r="AJ193" t="s">
        <v>14188</v>
      </c>
      <c r="AK193" t="s">
        <v>14110</v>
      </c>
      <c r="AL193" t="s">
        <v>14122</v>
      </c>
      <c r="AM193" t="s">
        <v>14102</v>
      </c>
      <c r="AN193" t="s">
        <v>14215</v>
      </c>
      <c r="AO193" t="s">
        <v>14097</v>
      </c>
      <c r="AP193" t="s">
        <v>14110</v>
      </c>
      <c r="AQ193" t="s">
        <v>14110</v>
      </c>
      <c r="AR193" t="s">
        <v>14215</v>
      </c>
      <c r="AS193" t="s">
        <v>14098</v>
      </c>
      <c r="AT193" t="s">
        <v>14100</v>
      </c>
      <c r="AU193" t="s">
        <v>14100</v>
      </c>
      <c r="AV193" t="s">
        <v>14250</v>
      </c>
      <c r="AW193" t="s">
        <v>14250</v>
      </c>
      <c r="AX193" t="s">
        <v>14250</v>
      </c>
      <c r="AY193" t="s">
        <v>14093</v>
      </c>
      <c r="BA193" t="s">
        <v>14242</v>
      </c>
      <c r="BB193" t="s">
        <v>14248</v>
      </c>
      <c r="BC193" t="s">
        <v>14248</v>
      </c>
      <c r="BE193" t="s">
        <v>14106</v>
      </c>
      <c r="BF193" t="s">
        <v>14195</v>
      </c>
      <c r="BG193" t="s">
        <v>14195</v>
      </c>
      <c r="BH193" t="s">
        <v>14104</v>
      </c>
      <c r="BI193" t="s">
        <v>14211</v>
      </c>
      <c r="BJ193" t="s">
        <v>14211</v>
      </c>
      <c r="BK193" t="s">
        <v>14211</v>
      </c>
      <c r="BL193" t="s">
        <v>14156</v>
      </c>
      <c r="BM193" t="s">
        <v>14156</v>
      </c>
      <c r="BN193" t="s">
        <v>14156</v>
      </c>
      <c r="BO193" t="s">
        <v>14110</v>
      </c>
      <c r="BP193" t="s">
        <v>14110</v>
      </c>
      <c r="BQ193" t="s">
        <v>14110</v>
      </c>
      <c r="BR193" t="s">
        <v>14110</v>
      </c>
      <c r="BS193" t="s">
        <v>14110</v>
      </c>
      <c r="BT193" t="s">
        <v>14110</v>
      </c>
    </row>
    <row r="194" spans="1:72">
      <c r="A194">
        <v>1972</v>
      </c>
      <c r="B194" t="s">
        <v>13889</v>
      </c>
      <c r="C194" t="s">
        <v>13890</v>
      </c>
      <c r="D194" t="s">
        <v>13891</v>
      </c>
      <c r="E194" t="s">
        <v>13892</v>
      </c>
      <c r="F194" s="137">
        <v>0</v>
      </c>
      <c r="G194" t="s">
        <v>14155</v>
      </c>
      <c r="H194" t="s">
        <v>14250</v>
      </c>
      <c r="J194" t="s">
        <v>14085</v>
      </c>
      <c r="K194">
        <v>4</v>
      </c>
      <c r="M194" t="s">
        <v>14108</v>
      </c>
      <c r="N194" t="s">
        <v>14137</v>
      </c>
      <c r="O194" t="s">
        <v>14116</v>
      </c>
      <c r="P194" t="s">
        <v>14090</v>
      </c>
      <c r="Q194" t="s">
        <v>14090</v>
      </c>
      <c r="R194" t="s">
        <v>14090</v>
      </c>
      <c r="S194" t="s">
        <v>14250</v>
      </c>
      <c r="T194" t="s">
        <v>14111</v>
      </c>
      <c r="U194" t="s">
        <v>14156</v>
      </c>
      <c r="V194" t="s">
        <v>14093</v>
      </c>
      <c r="X194" t="s">
        <v>14110</v>
      </c>
      <c r="Y194" t="s">
        <v>14092</v>
      </c>
      <c r="Z194" t="s">
        <v>14211</v>
      </c>
      <c r="AA194" t="s">
        <v>14140</v>
      </c>
      <c r="AB194" t="s">
        <v>14118</v>
      </c>
      <c r="AC194" t="s">
        <v>14095</v>
      </c>
      <c r="AD194" t="s">
        <v>14110</v>
      </c>
      <c r="AE194" t="s">
        <v>14141</v>
      </c>
      <c r="AF194" s="78" t="s">
        <v>14122</v>
      </c>
      <c r="AG194" t="s">
        <v>14123</v>
      </c>
      <c r="AH194" t="s">
        <v>14099</v>
      </c>
      <c r="AI194" t="s">
        <v>14162</v>
      </c>
      <c r="AJ194" t="s">
        <v>14188</v>
      </c>
      <c r="AK194" t="s">
        <v>14110</v>
      </c>
      <c r="AL194" t="s">
        <v>14122</v>
      </c>
      <c r="AM194" t="s">
        <v>14102</v>
      </c>
      <c r="AN194" t="s">
        <v>14215</v>
      </c>
      <c r="AO194" t="s">
        <v>14097</v>
      </c>
      <c r="AP194" t="s">
        <v>14110</v>
      </c>
      <c r="AQ194" t="s">
        <v>14110</v>
      </c>
      <c r="AR194" t="s">
        <v>14215</v>
      </c>
      <c r="AS194" t="s">
        <v>14098</v>
      </c>
      <c r="AT194" t="s">
        <v>14100</v>
      </c>
      <c r="AU194" t="s">
        <v>14100</v>
      </c>
      <c r="AV194" t="s">
        <v>14250</v>
      </c>
      <c r="AW194" t="s">
        <v>14250</v>
      </c>
      <c r="AX194" t="s">
        <v>14250</v>
      </c>
      <c r="AY194" t="s">
        <v>14093</v>
      </c>
      <c r="BA194" t="s">
        <v>14242</v>
      </c>
      <c r="BB194" t="s">
        <v>14248</v>
      </c>
      <c r="BC194" t="s">
        <v>14248</v>
      </c>
      <c r="BE194" t="s">
        <v>14106</v>
      </c>
      <c r="BF194" t="s">
        <v>14195</v>
      </c>
      <c r="BG194" t="s">
        <v>14195</v>
      </c>
      <c r="BH194" t="s">
        <v>14104</v>
      </c>
      <c r="BI194" t="s">
        <v>14211</v>
      </c>
      <c r="BJ194" t="s">
        <v>14211</v>
      </c>
      <c r="BK194" t="s">
        <v>14211</v>
      </c>
      <c r="BL194" t="s">
        <v>14156</v>
      </c>
      <c r="BM194" t="s">
        <v>14156</v>
      </c>
      <c r="BN194" t="s">
        <v>14156</v>
      </c>
      <c r="BO194" t="s">
        <v>14110</v>
      </c>
      <c r="BP194" t="s">
        <v>14110</v>
      </c>
      <c r="BQ194" t="s">
        <v>14110</v>
      </c>
      <c r="BR194" t="s">
        <v>14110</v>
      </c>
      <c r="BS194" t="s">
        <v>14110</v>
      </c>
      <c r="BT194" t="s">
        <v>14110</v>
      </c>
    </row>
    <row r="195" spans="1:72">
      <c r="A195">
        <v>1977</v>
      </c>
      <c r="B195" t="s">
        <v>13899</v>
      </c>
      <c r="C195" t="s">
        <v>13900</v>
      </c>
      <c r="D195" t="s">
        <v>675</v>
      </c>
      <c r="E195" t="s">
        <v>13901</v>
      </c>
      <c r="F195" s="137">
        <v>0</v>
      </c>
      <c r="G195" t="s">
        <v>14171</v>
      </c>
      <c r="H195" t="s">
        <v>14250</v>
      </c>
      <c r="J195" t="s">
        <v>14085</v>
      </c>
      <c r="K195">
        <v>8</v>
      </c>
      <c r="M195" t="s">
        <v>14154</v>
      </c>
      <c r="N195" t="s">
        <v>14137</v>
      </c>
      <c r="O195" t="s">
        <v>14116</v>
      </c>
      <c r="P195" t="s">
        <v>14090</v>
      </c>
      <c r="Q195" t="s">
        <v>14090</v>
      </c>
      <c r="R195" t="s">
        <v>14090</v>
      </c>
      <c r="S195" t="s">
        <v>14250</v>
      </c>
      <c r="T195" t="s">
        <v>14111</v>
      </c>
      <c r="U195" t="s">
        <v>14156</v>
      </c>
      <c r="V195" t="s">
        <v>14093</v>
      </c>
      <c r="X195" t="s">
        <v>14110</v>
      </c>
      <c r="Y195" t="s">
        <v>14092</v>
      </c>
      <c r="Z195" t="s">
        <v>14211</v>
      </c>
      <c r="AA195" t="s">
        <v>14174</v>
      </c>
      <c r="AB195" t="s">
        <v>14118</v>
      </c>
      <c r="AC195" t="s">
        <v>14095</v>
      </c>
      <c r="AD195" t="s">
        <v>14110</v>
      </c>
      <c r="AE195" t="s">
        <v>14141</v>
      </c>
      <c r="AF195" s="78" t="s">
        <v>14138</v>
      </c>
      <c r="AG195" t="s">
        <v>14161</v>
      </c>
      <c r="AH195" t="s">
        <v>14099</v>
      </c>
      <c r="AI195" t="s">
        <v>14212</v>
      </c>
      <c r="AJ195" t="s">
        <v>14099</v>
      </c>
      <c r="AK195" t="s">
        <v>14110</v>
      </c>
      <c r="AL195" t="s">
        <v>14122</v>
      </c>
      <c r="AM195" t="s">
        <v>14102</v>
      </c>
      <c r="AN195" t="s">
        <v>14215</v>
      </c>
      <c r="AO195" t="s">
        <v>14097</v>
      </c>
      <c r="AP195" t="s">
        <v>14110</v>
      </c>
      <c r="AQ195" t="s">
        <v>14110</v>
      </c>
      <c r="AR195" t="s">
        <v>14215</v>
      </c>
      <c r="AS195" t="s">
        <v>14098</v>
      </c>
      <c r="AT195" t="s">
        <v>14100</v>
      </c>
      <c r="AU195" t="s">
        <v>14100</v>
      </c>
      <c r="AV195" t="s">
        <v>14250</v>
      </c>
      <c r="AW195" t="s">
        <v>14250</v>
      </c>
      <c r="AX195" t="s">
        <v>14250</v>
      </c>
      <c r="AY195" t="s">
        <v>14093</v>
      </c>
      <c r="BA195" t="s">
        <v>14242</v>
      </c>
      <c r="BB195" t="s">
        <v>14248</v>
      </c>
      <c r="BC195" t="s">
        <v>14248</v>
      </c>
      <c r="BE195" t="s">
        <v>14131</v>
      </c>
      <c r="BF195" t="s">
        <v>14195</v>
      </c>
      <c r="BG195" t="s">
        <v>14195</v>
      </c>
      <c r="BH195" t="s">
        <v>14104</v>
      </c>
      <c r="BI195" t="s">
        <v>14211</v>
      </c>
      <c r="BJ195" t="s">
        <v>14211</v>
      </c>
      <c r="BK195" t="s">
        <v>14211</v>
      </c>
      <c r="BL195" t="s">
        <v>14156</v>
      </c>
      <c r="BM195" t="s">
        <v>14156</v>
      </c>
      <c r="BN195" t="s">
        <v>14156</v>
      </c>
      <c r="BO195" t="s">
        <v>14110</v>
      </c>
      <c r="BP195" t="s">
        <v>14110</v>
      </c>
      <c r="BQ195" t="s">
        <v>14110</v>
      </c>
      <c r="BR195" t="s">
        <v>14110</v>
      </c>
      <c r="BS195" t="s">
        <v>14110</v>
      </c>
      <c r="BT195" t="s">
        <v>14110</v>
      </c>
    </row>
    <row r="196" spans="1:72">
      <c r="A196">
        <v>2010</v>
      </c>
      <c r="B196" t="s">
        <v>14383</v>
      </c>
      <c r="C196" t="s">
        <v>13913</v>
      </c>
      <c r="D196" t="s">
        <v>646</v>
      </c>
      <c r="E196" t="s">
        <v>13914</v>
      </c>
      <c r="F196" s="137">
        <v>0</v>
      </c>
      <c r="G196" t="s">
        <v>14109</v>
      </c>
      <c r="H196" t="s">
        <v>14110</v>
      </c>
      <c r="J196" t="s">
        <v>14085</v>
      </c>
      <c r="K196">
        <v>3</v>
      </c>
      <c r="L196">
        <v>13</v>
      </c>
      <c r="M196" t="s">
        <v>14154</v>
      </c>
      <c r="N196" t="s">
        <v>14091</v>
      </c>
      <c r="O196" t="s">
        <v>14116</v>
      </c>
      <c r="P196" t="s">
        <v>14090</v>
      </c>
      <c r="Q196" t="s">
        <v>14090</v>
      </c>
      <c r="R196" t="s">
        <v>14090</v>
      </c>
      <c r="S196" t="s">
        <v>14250</v>
      </c>
      <c r="T196" t="s">
        <v>14135</v>
      </c>
      <c r="U196" t="s">
        <v>14186</v>
      </c>
      <c r="V196" t="s">
        <v>14117</v>
      </c>
      <c r="X196" t="s">
        <v>14110</v>
      </c>
      <c r="Y196" t="s">
        <v>14138</v>
      </c>
      <c r="Z196" t="s">
        <v>14199</v>
      </c>
      <c r="AA196" t="s">
        <v>14140</v>
      </c>
      <c r="AB196" t="s">
        <v>14141</v>
      </c>
      <c r="AC196" t="s">
        <v>14141</v>
      </c>
      <c r="AD196" t="s">
        <v>14110</v>
      </c>
      <c r="AE196" t="s">
        <v>14118</v>
      </c>
      <c r="AF196" s="78" t="s">
        <v>14098</v>
      </c>
      <c r="AG196" t="s">
        <v>14123</v>
      </c>
      <c r="AH196" t="s">
        <v>14124</v>
      </c>
      <c r="AI196" t="s">
        <v>14124</v>
      </c>
      <c r="AJ196" t="s">
        <v>14188</v>
      </c>
      <c r="AK196" t="s">
        <v>14087</v>
      </c>
      <c r="AL196" t="s">
        <v>14098</v>
      </c>
      <c r="AM196" t="s">
        <v>14127</v>
      </c>
      <c r="AN196" t="s">
        <v>14127</v>
      </c>
      <c r="AO196" t="s">
        <v>14097</v>
      </c>
      <c r="AP196" t="s">
        <v>14110</v>
      </c>
      <c r="AQ196" t="s">
        <v>14110</v>
      </c>
      <c r="AR196" t="s">
        <v>14103</v>
      </c>
      <c r="AS196" t="s">
        <v>14098</v>
      </c>
      <c r="AT196" t="s">
        <v>14163</v>
      </c>
      <c r="AU196" t="s">
        <v>14163</v>
      </c>
      <c r="AV196" t="s">
        <v>14203</v>
      </c>
      <c r="AW196" t="s">
        <v>14203</v>
      </c>
      <c r="AX196" t="s">
        <v>14087</v>
      </c>
      <c r="AY196" t="s">
        <v>14093</v>
      </c>
      <c r="BA196" t="s">
        <v>14242</v>
      </c>
      <c r="BB196" t="s">
        <v>14248</v>
      </c>
      <c r="BC196" t="s">
        <v>14248</v>
      </c>
      <c r="BE196" t="s">
        <v>14106</v>
      </c>
      <c r="BF196" t="s">
        <v>14195</v>
      </c>
      <c r="BG196" t="s">
        <v>14195</v>
      </c>
      <c r="BH196" t="s">
        <v>14104</v>
      </c>
      <c r="BI196" t="s">
        <v>14211</v>
      </c>
      <c r="BJ196" t="s">
        <v>14211</v>
      </c>
      <c r="BK196" t="s">
        <v>14211</v>
      </c>
      <c r="BL196" t="s">
        <v>14156</v>
      </c>
      <c r="BM196" t="s">
        <v>14156</v>
      </c>
      <c r="BN196" t="s">
        <v>14156</v>
      </c>
      <c r="BO196" t="s">
        <v>14110</v>
      </c>
      <c r="BP196" t="s">
        <v>14110</v>
      </c>
      <c r="BQ196" t="s">
        <v>14110</v>
      </c>
      <c r="BR196" t="s">
        <v>14110</v>
      </c>
      <c r="BS196" t="s">
        <v>14110</v>
      </c>
      <c r="BT196" t="s">
        <v>14110</v>
      </c>
    </row>
    <row r="197" spans="1:72">
      <c r="A197">
        <v>1973</v>
      </c>
      <c r="B197" t="s">
        <v>13932</v>
      </c>
      <c r="C197" t="s">
        <v>13933</v>
      </c>
      <c r="D197" t="s">
        <v>13884</v>
      </c>
      <c r="E197" t="s">
        <v>13934</v>
      </c>
      <c r="F197" s="137">
        <v>0</v>
      </c>
      <c r="G197" t="s">
        <v>14171</v>
      </c>
      <c r="H197" t="s">
        <v>14250</v>
      </c>
      <c r="J197" t="s">
        <v>14085</v>
      </c>
      <c r="K197">
        <v>9</v>
      </c>
      <c r="M197" t="s">
        <v>14154</v>
      </c>
      <c r="N197" t="s">
        <v>14137</v>
      </c>
      <c r="O197" t="s">
        <v>14116</v>
      </c>
      <c r="P197" t="s">
        <v>14090</v>
      </c>
      <c r="Q197" t="s">
        <v>14090</v>
      </c>
      <c r="R197" t="s">
        <v>14090</v>
      </c>
      <c r="S197" t="s">
        <v>14250</v>
      </c>
      <c r="T197" t="s">
        <v>14135</v>
      </c>
      <c r="U197" t="s">
        <v>14089</v>
      </c>
      <c r="V197" t="s">
        <v>14093</v>
      </c>
      <c r="X197" t="s">
        <v>14110</v>
      </c>
      <c r="Y197" t="s">
        <v>14092</v>
      </c>
      <c r="Z197" t="s">
        <v>14120</v>
      </c>
      <c r="AA197" t="s">
        <v>14140</v>
      </c>
      <c r="AB197" t="s">
        <v>14095</v>
      </c>
      <c r="AC197" t="s">
        <v>14095</v>
      </c>
      <c r="AD197" t="s">
        <v>14110</v>
      </c>
      <c r="AE197" t="s">
        <v>14141</v>
      </c>
      <c r="AF197" s="78" t="s">
        <v>14098</v>
      </c>
      <c r="AG197" t="s">
        <v>14123</v>
      </c>
      <c r="AH197" t="s">
        <v>14099</v>
      </c>
      <c r="AI197" t="s">
        <v>14099</v>
      </c>
      <c r="AJ197" t="s">
        <v>14188</v>
      </c>
      <c r="AK197" t="s">
        <v>14110</v>
      </c>
      <c r="AL197" t="s">
        <v>14122</v>
      </c>
      <c r="AM197" t="s">
        <v>14102</v>
      </c>
      <c r="AN197" t="s">
        <v>14215</v>
      </c>
      <c r="AO197" t="s">
        <v>14097</v>
      </c>
      <c r="AP197" t="s">
        <v>14087</v>
      </c>
      <c r="AQ197" t="s">
        <v>14110</v>
      </c>
      <c r="AR197" t="s">
        <v>14215</v>
      </c>
      <c r="AS197" t="s">
        <v>14098</v>
      </c>
      <c r="AT197" t="s">
        <v>14100</v>
      </c>
      <c r="AU197" t="s">
        <v>14100</v>
      </c>
      <c r="AV197" t="s">
        <v>14250</v>
      </c>
      <c r="AW197" t="s">
        <v>14250</v>
      </c>
      <c r="AX197" t="s">
        <v>14250</v>
      </c>
      <c r="AY197" t="s">
        <v>14119</v>
      </c>
      <c r="BA197" t="s">
        <v>14242</v>
      </c>
      <c r="BB197" t="s">
        <v>14248</v>
      </c>
      <c r="BC197" t="s">
        <v>14248</v>
      </c>
      <c r="BE197" t="s">
        <v>14131</v>
      </c>
      <c r="BF197" t="s">
        <v>14195</v>
      </c>
      <c r="BG197" t="s">
        <v>14195</v>
      </c>
      <c r="BH197" t="s">
        <v>14104</v>
      </c>
      <c r="BI197" t="s">
        <v>14193</v>
      </c>
      <c r="BJ197" t="s">
        <v>14211</v>
      </c>
      <c r="BK197" t="s">
        <v>14211</v>
      </c>
      <c r="BL197" t="s">
        <v>14130</v>
      </c>
      <c r="BM197" t="s">
        <v>14156</v>
      </c>
      <c r="BN197" t="s">
        <v>14156</v>
      </c>
      <c r="BO197" t="s">
        <v>14110</v>
      </c>
      <c r="BP197" t="s">
        <v>14110</v>
      </c>
      <c r="BQ197" t="s">
        <v>14110</v>
      </c>
      <c r="BR197" t="s">
        <v>14110</v>
      </c>
      <c r="BS197" t="s">
        <v>14110</v>
      </c>
      <c r="BT197" t="s">
        <v>14110</v>
      </c>
    </row>
    <row r="198" spans="1:72">
      <c r="A198">
        <v>2015</v>
      </c>
      <c r="B198" t="s">
        <v>13935</v>
      </c>
      <c r="C198" t="s">
        <v>13936</v>
      </c>
      <c r="D198" t="s">
        <v>13937</v>
      </c>
      <c r="E198" t="s">
        <v>13938</v>
      </c>
      <c r="F198" s="137">
        <v>0</v>
      </c>
      <c r="G198" t="s">
        <v>14171</v>
      </c>
      <c r="H198" t="s">
        <v>14250</v>
      </c>
      <c r="J198" t="s">
        <v>14085</v>
      </c>
      <c r="K198">
        <v>4</v>
      </c>
      <c r="M198" t="s">
        <v>14085</v>
      </c>
      <c r="N198" t="s">
        <v>14137</v>
      </c>
      <c r="O198" t="s">
        <v>14116</v>
      </c>
      <c r="P198" t="s">
        <v>14113</v>
      </c>
      <c r="Q198" t="s">
        <v>14113</v>
      </c>
      <c r="R198" t="s">
        <v>14090</v>
      </c>
      <c r="S198" t="s">
        <v>14250</v>
      </c>
      <c r="T198" t="s">
        <v>14088</v>
      </c>
      <c r="U198" t="s">
        <v>14186</v>
      </c>
      <c r="V198" t="s">
        <v>14117</v>
      </c>
      <c r="X198" t="s">
        <v>14110</v>
      </c>
      <c r="Y198" t="s">
        <v>14092</v>
      </c>
      <c r="Z198" t="s">
        <v>14211</v>
      </c>
      <c r="AA198" t="s">
        <v>14094</v>
      </c>
      <c r="AB198" t="s">
        <v>14118</v>
      </c>
      <c r="AC198" t="s">
        <v>14141</v>
      </c>
      <c r="AD198" t="s">
        <v>14110</v>
      </c>
      <c r="AE198" t="s">
        <v>14141</v>
      </c>
      <c r="AF198" s="78" t="s">
        <v>14098</v>
      </c>
      <c r="AG198" t="s">
        <v>14123</v>
      </c>
      <c r="AH198" t="s">
        <v>14099</v>
      </c>
      <c r="AI198" t="s">
        <v>14099</v>
      </c>
      <c r="AJ198" t="s">
        <v>14099</v>
      </c>
      <c r="AK198" t="s">
        <v>14087</v>
      </c>
      <c r="AL198" t="s">
        <v>14122</v>
      </c>
      <c r="AM198" t="s">
        <v>14102</v>
      </c>
      <c r="AN198" t="s">
        <v>14215</v>
      </c>
      <c r="AO198" t="s">
        <v>14097</v>
      </c>
      <c r="AP198" t="s">
        <v>14087</v>
      </c>
      <c r="AQ198" t="s">
        <v>14110</v>
      </c>
      <c r="AR198" t="s">
        <v>14103</v>
      </c>
      <c r="AS198" t="s">
        <v>14098</v>
      </c>
      <c r="AT198" t="s">
        <v>14100</v>
      </c>
      <c r="AU198" t="s">
        <v>14100</v>
      </c>
      <c r="AV198" t="s">
        <v>14250</v>
      </c>
      <c r="AW198" t="s">
        <v>14250</v>
      </c>
      <c r="AX198" t="s">
        <v>14250</v>
      </c>
      <c r="AY198" t="s">
        <v>14093</v>
      </c>
      <c r="BA198" t="s">
        <v>14153</v>
      </c>
      <c r="BB198" t="s">
        <v>14248</v>
      </c>
      <c r="BC198" t="s">
        <v>14248</v>
      </c>
      <c r="BE198" t="s">
        <v>14106</v>
      </c>
      <c r="BF198" t="s">
        <v>14195</v>
      </c>
      <c r="BG198" t="s">
        <v>14195</v>
      </c>
      <c r="BH198" t="s">
        <v>14193</v>
      </c>
      <c r="BI198" t="s">
        <v>14211</v>
      </c>
      <c r="BJ198" t="s">
        <v>14211</v>
      </c>
      <c r="BK198" t="s">
        <v>14211</v>
      </c>
      <c r="BL198" t="s">
        <v>14151</v>
      </c>
      <c r="BM198" t="s">
        <v>14207</v>
      </c>
      <c r="BN198" t="s">
        <v>14156</v>
      </c>
      <c r="BO198" t="s">
        <v>14110</v>
      </c>
      <c r="BP198" t="s">
        <v>14110</v>
      </c>
      <c r="BQ198" t="s">
        <v>14110</v>
      </c>
      <c r="BR198" t="s">
        <v>14110</v>
      </c>
      <c r="BS198" t="s">
        <v>14110</v>
      </c>
      <c r="BT198" t="s">
        <v>14110</v>
      </c>
    </row>
    <row r="199" spans="1:72">
      <c r="G199" t="s">
        <v>14171</v>
      </c>
      <c r="H199" t="s">
        <v>14250</v>
      </c>
      <c r="J199" t="s">
        <v>14108</v>
      </c>
      <c r="K199">
        <v>4</v>
      </c>
      <c r="M199" t="s">
        <v>14085</v>
      </c>
      <c r="N199" t="s">
        <v>14137</v>
      </c>
      <c r="O199" t="s">
        <v>14116</v>
      </c>
      <c r="P199" t="s">
        <v>14113</v>
      </c>
      <c r="Q199" t="s">
        <v>14113</v>
      </c>
      <c r="R199" t="s">
        <v>14090</v>
      </c>
      <c r="S199" t="s">
        <v>14250</v>
      </c>
      <c r="T199" t="s">
        <v>14088</v>
      </c>
      <c r="U199" t="s">
        <v>14186</v>
      </c>
      <c r="V199" t="s">
        <v>14117</v>
      </c>
      <c r="X199" t="s">
        <v>14110</v>
      </c>
      <c r="Y199" t="s">
        <v>14092</v>
      </c>
      <c r="Z199" t="s">
        <v>14211</v>
      </c>
      <c r="AA199" t="s">
        <v>14094</v>
      </c>
      <c r="AB199" t="s">
        <v>14118</v>
      </c>
      <c r="AC199" t="s">
        <v>14141</v>
      </c>
      <c r="AD199" t="s">
        <v>14110</v>
      </c>
      <c r="AE199" t="s">
        <v>14141</v>
      </c>
      <c r="AF199" s="78" t="s">
        <v>14098</v>
      </c>
      <c r="AG199" t="s">
        <v>14123</v>
      </c>
      <c r="AH199" t="s">
        <v>14099</v>
      </c>
      <c r="AI199" t="s">
        <v>14099</v>
      </c>
      <c r="AJ199" t="s">
        <v>14099</v>
      </c>
      <c r="AK199" t="s">
        <v>14087</v>
      </c>
      <c r="AL199" t="s">
        <v>14122</v>
      </c>
      <c r="AM199" t="s">
        <v>14215</v>
      </c>
      <c r="AN199" t="s">
        <v>14215</v>
      </c>
      <c r="AO199" t="s">
        <v>14097</v>
      </c>
      <c r="AP199" t="s">
        <v>14087</v>
      </c>
      <c r="AQ199" t="s">
        <v>14110</v>
      </c>
      <c r="AR199" t="s">
        <v>14103</v>
      </c>
      <c r="AS199" t="s">
        <v>14098</v>
      </c>
      <c r="AT199" t="s">
        <v>14100</v>
      </c>
      <c r="AU199" t="s">
        <v>14100</v>
      </c>
      <c r="AV199" t="s">
        <v>14250</v>
      </c>
      <c r="AW199" t="s">
        <v>14250</v>
      </c>
      <c r="AX199" t="s">
        <v>14250</v>
      </c>
      <c r="AY199" t="s">
        <v>14093</v>
      </c>
      <c r="BA199" t="s">
        <v>14153</v>
      </c>
      <c r="BB199" t="s">
        <v>14248</v>
      </c>
      <c r="BC199" t="s">
        <v>14248</v>
      </c>
      <c r="BE199" t="s">
        <v>14106</v>
      </c>
      <c r="BF199" t="s">
        <v>14195</v>
      </c>
      <c r="BG199" t="s">
        <v>14195</v>
      </c>
      <c r="BH199" t="s">
        <v>14193</v>
      </c>
      <c r="BI199" t="s">
        <v>14211</v>
      </c>
      <c r="BJ199" t="s">
        <v>14211</v>
      </c>
      <c r="BK199" t="s">
        <v>14211</v>
      </c>
      <c r="BL199" t="s">
        <v>14151</v>
      </c>
      <c r="BM199" t="s">
        <v>14207</v>
      </c>
      <c r="BN199" t="s">
        <v>14156</v>
      </c>
      <c r="BO199" t="s">
        <v>14110</v>
      </c>
      <c r="BP199" t="s">
        <v>14110</v>
      </c>
      <c r="BQ199" t="s">
        <v>14110</v>
      </c>
      <c r="BR199" t="s">
        <v>14110</v>
      </c>
      <c r="BS199" t="s">
        <v>14110</v>
      </c>
      <c r="BT199" t="s">
        <v>14110</v>
      </c>
    </row>
    <row r="200" spans="1:72">
      <c r="A200">
        <v>2016</v>
      </c>
      <c r="B200" t="s">
        <v>13942</v>
      </c>
      <c r="C200" t="s">
        <v>13943</v>
      </c>
      <c r="D200" t="s">
        <v>689</v>
      </c>
      <c r="E200" t="s">
        <v>13944</v>
      </c>
      <c r="F200" s="137">
        <v>0</v>
      </c>
      <c r="G200" t="s">
        <v>14109</v>
      </c>
      <c r="H200" t="s">
        <v>14110</v>
      </c>
      <c r="J200" t="s">
        <v>14085</v>
      </c>
      <c r="K200">
        <v>5</v>
      </c>
      <c r="L200">
        <v>7</v>
      </c>
      <c r="M200" t="s">
        <v>14154</v>
      </c>
      <c r="N200" t="s">
        <v>14091</v>
      </c>
      <c r="O200" t="s">
        <v>14091</v>
      </c>
      <c r="P200" t="s">
        <v>14113</v>
      </c>
      <c r="Q200" t="s">
        <v>14113</v>
      </c>
      <c r="R200" t="s">
        <v>14090</v>
      </c>
      <c r="S200" t="s">
        <v>14250</v>
      </c>
      <c r="T200" t="s">
        <v>14135</v>
      </c>
      <c r="U200" t="s">
        <v>14172</v>
      </c>
      <c r="V200" t="s">
        <v>14093</v>
      </c>
      <c r="X200" t="s">
        <v>14087</v>
      </c>
      <c r="Y200" t="s">
        <v>14092</v>
      </c>
      <c r="Z200" t="s">
        <v>14096</v>
      </c>
      <c r="AA200" t="s">
        <v>14116</v>
      </c>
      <c r="AB200" t="s">
        <v>14095</v>
      </c>
      <c r="AC200" t="s">
        <v>14141</v>
      </c>
      <c r="AD200" t="s">
        <v>14110</v>
      </c>
      <c r="AE200" t="s">
        <v>14141</v>
      </c>
      <c r="AF200" s="78" t="s">
        <v>14098</v>
      </c>
      <c r="AG200" t="s">
        <v>14144</v>
      </c>
      <c r="AH200" t="s">
        <v>14145</v>
      </c>
      <c r="AI200" t="s">
        <v>14145</v>
      </c>
      <c r="AJ200" t="s">
        <v>14145</v>
      </c>
      <c r="AK200" t="s">
        <v>14087</v>
      </c>
      <c r="AL200" t="s">
        <v>14098</v>
      </c>
      <c r="AM200" t="s">
        <v>14127</v>
      </c>
      <c r="AN200" t="s">
        <v>14127</v>
      </c>
      <c r="AO200" t="s">
        <v>14097</v>
      </c>
      <c r="AP200" t="s">
        <v>14110</v>
      </c>
      <c r="AQ200" t="s">
        <v>14087</v>
      </c>
      <c r="AR200" t="s">
        <v>14103</v>
      </c>
      <c r="AS200" t="s">
        <v>14098</v>
      </c>
      <c r="AT200" t="s">
        <v>14229</v>
      </c>
      <c r="AU200" t="s">
        <v>14229</v>
      </c>
      <c r="AV200" t="s">
        <v>14203</v>
      </c>
      <c r="AW200" t="s">
        <v>14203</v>
      </c>
      <c r="AX200" t="s">
        <v>14087</v>
      </c>
      <c r="AY200" t="s">
        <v>14093</v>
      </c>
      <c r="BA200" t="s">
        <v>14242</v>
      </c>
      <c r="BB200" t="s">
        <v>14248</v>
      </c>
      <c r="BC200" t="s">
        <v>14248</v>
      </c>
      <c r="BE200" t="s">
        <v>14106</v>
      </c>
      <c r="BF200" t="s">
        <v>14131</v>
      </c>
      <c r="BG200" t="s">
        <v>14195</v>
      </c>
      <c r="BH200" t="s">
        <v>14104</v>
      </c>
      <c r="BI200" t="s">
        <v>14150</v>
      </c>
      <c r="BJ200" t="s">
        <v>14193</v>
      </c>
      <c r="BK200" t="s">
        <v>14211</v>
      </c>
      <c r="BL200" t="s">
        <v>14130</v>
      </c>
      <c r="BM200" t="s">
        <v>14156</v>
      </c>
      <c r="BN200" t="s">
        <v>14156</v>
      </c>
      <c r="BO200" t="s">
        <v>14110</v>
      </c>
      <c r="BP200" t="s">
        <v>14110</v>
      </c>
      <c r="BQ200" t="s">
        <v>14110</v>
      </c>
      <c r="BR200" t="s">
        <v>14110</v>
      </c>
      <c r="BS200" t="s">
        <v>14110</v>
      </c>
      <c r="BT200" t="s">
        <v>14110</v>
      </c>
    </row>
    <row r="201" spans="1:72">
      <c r="A201">
        <v>2014</v>
      </c>
      <c r="B201" t="s">
        <v>13948</v>
      </c>
      <c r="C201" t="s">
        <v>13949</v>
      </c>
      <c r="D201" t="s">
        <v>689</v>
      </c>
      <c r="E201" t="s">
        <v>13950</v>
      </c>
      <c r="F201" s="137">
        <v>0</v>
      </c>
      <c r="G201" t="s">
        <v>14155</v>
      </c>
      <c r="H201" t="s">
        <v>14250</v>
      </c>
      <c r="J201" t="s">
        <v>14085</v>
      </c>
      <c r="K201">
        <v>4</v>
      </c>
      <c r="M201" t="s">
        <v>14085</v>
      </c>
      <c r="N201" t="s">
        <v>14137</v>
      </c>
      <c r="O201" t="s">
        <v>14116</v>
      </c>
      <c r="P201" t="s">
        <v>14113</v>
      </c>
      <c r="Q201" t="s">
        <v>14113</v>
      </c>
      <c r="R201" t="s">
        <v>14113</v>
      </c>
      <c r="S201" t="s">
        <v>14113</v>
      </c>
      <c r="T201" t="s">
        <v>14088</v>
      </c>
      <c r="U201" t="s">
        <v>14156</v>
      </c>
      <c r="V201" t="s">
        <v>14093</v>
      </c>
      <c r="X201" t="s">
        <v>14110</v>
      </c>
      <c r="Y201" t="s">
        <v>14115</v>
      </c>
      <c r="Z201" t="s">
        <v>14199</v>
      </c>
      <c r="AA201" t="s">
        <v>14140</v>
      </c>
      <c r="AB201" t="s">
        <v>14141</v>
      </c>
      <c r="AC201" t="s">
        <v>14141</v>
      </c>
      <c r="AD201" t="s">
        <v>14110</v>
      </c>
      <c r="AE201" t="s">
        <v>14118</v>
      </c>
      <c r="AF201" s="78" t="s">
        <v>14098</v>
      </c>
      <c r="AG201" t="s">
        <v>14123</v>
      </c>
      <c r="AH201" t="s">
        <v>14099</v>
      </c>
      <c r="AI201" t="s">
        <v>14099</v>
      </c>
      <c r="AJ201" t="s">
        <v>14188</v>
      </c>
      <c r="AK201" t="s">
        <v>14087</v>
      </c>
      <c r="AL201" t="s">
        <v>14098</v>
      </c>
      <c r="AM201" t="s">
        <v>14102</v>
      </c>
      <c r="AN201" t="s">
        <v>14102</v>
      </c>
      <c r="AO201" t="s">
        <v>14097</v>
      </c>
      <c r="AP201" t="s">
        <v>14110</v>
      </c>
      <c r="AQ201" t="s">
        <v>14110</v>
      </c>
      <c r="AR201" t="s">
        <v>14103</v>
      </c>
      <c r="AS201" t="s">
        <v>14098</v>
      </c>
      <c r="AT201" t="s">
        <v>14100</v>
      </c>
      <c r="AU201" t="s">
        <v>14100</v>
      </c>
      <c r="AV201" t="s">
        <v>14250</v>
      </c>
      <c r="AW201" t="s">
        <v>14250</v>
      </c>
      <c r="AX201" t="s">
        <v>14250</v>
      </c>
      <c r="AY201" t="s">
        <v>14093</v>
      </c>
      <c r="BA201" t="s">
        <v>14242</v>
      </c>
      <c r="BB201" t="s">
        <v>14153</v>
      </c>
      <c r="BC201" t="s">
        <v>14248</v>
      </c>
      <c r="BE201" t="s">
        <v>14106</v>
      </c>
      <c r="BF201" t="s">
        <v>14195</v>
      </c>
      <c r="BG201" t="s">
        <v>14195</v>
      </c>
      <c r="BH201" t="s">
        <v>14104</v>
      </c>
      <c r="BI201" t="s">
        <v>14193</v>
      </c>
      <c r="BJ201" t="s">
        <v>14211</v>
      </c>
      <c r="BK201" t="s">
        <v>14211</v>
      </c>
      <c r="BL201" t="s">
        <v>14151</v>
      </c>
      <c r="BM201" t="s">
        <v>14156</v>
      </c>
      <c r="BN201" t="s">
        <v>14156</v>
      </c>
      <c r="BO201" t="s">
        <v>14110</v>
      </c>
      <c r="BP201" t="s">
        <v>14110</v>
      </c>
      <c r="BQ201" t="s">
        <v>14110</v>
      </c>
      <c r="BR201" t="s">
        <v>14110</v>
      </c>
      <c r="BS201" t="s">
        <v>14110</v>
      </c>
      <c r="BT201" t="s">
        <v>14110</v>
      </c>
    </row>
    <row r="202" spans="1:72">
      <c r="A202">
        <v>2015</v>
      </c>
      <c r="B202" t="s">
        <v>13957</v>
      </c>
      <c r="C202" t="s">
        <v>13958</v>
      </c>
      <c r="D202" t="s">
        <v>13937</v>
      </c>
      <c r="E202" t="s">
        <v>13959</v>
      </c>
      <c r="F202" s="137">
        <v>0</v>
      </c>
      <c r="G202" t="s">
        <v>14109</v>
      </c>
      <c r="H202" t="s">
        <v>14110</v>
      </c>
      <c r="J202" t="s">
        <v>14085</v>
      </c>
      <c r="K202">
        <v>6</v>
      </c>
      <c r="M202" t="s">
        <v>14154</v>
      </c>
      <c r="N202" t="s">
        <v>14137</v>
      </c>
      <c r="O202" t="s">
        <v>14116</v>
      </c>
      <c r="P202" t="s">
        <v>14090</v>
      </c>
      <c r="Q202" t="s">
        <v>14090</v>
      </c>
      <c r="R202" t="s">
        <v>14090</v>
      </c>
      <c r="S202" t="s">
        <v>14250</v>
      </c>
      <c r="T202" t="s">
        <v>14111</v>
      </c>
      <c r="U202" t="s">
        <v>14156</v>
      </c>
      <c r="V202" t="s">
        <v>14093</v>
      </c>
      <c r="X202" t="s">
        <v>14110</v>
      </c>
      <c r="Y202" t="s">
        <v>14092</v>
      </c>
      <c r="Z202" t="s">
        <v>14120</v>
      </c>
      <c r="AA202" t="s">
        <v>14116</v>
      </c>
      <c r="AB202" t="s">
        <v>14095</v>
      </c>
      <c r="AC202" t="s">
        <v>14141</v>
      </c>
      <c r="AD202" t="s">
        <v>14087</v>
      </c>
      <c r="AE202" t="s">
        <v>14141</v>
      </c>
      <c r="AF202" s="78" t="s">
        <v>14098</v>
      </c>
      <c r="AG202" t="s">
        <v>14123</v>
      </c>
      <c r="AH202" t="s">
        <v>14124</v>
      </c>
      <c r="AI202" t="s">
        <v>14124</v>
      </c>
      <c r="AJ202" t="s">
        <v>14124</v>
      </c>
      <c r="AK202" t="s">
        <v>14087</v>
      </c>
      <c r="AL202" t="s">
        <v>14122</v>
      </c>
      <c r="AM202" t="s">
        <v>14102</v>
      </c>
      <c r="AN202" t="s">
        <v>14215</v>
      </c>
      <c r="AO202" t="s">
        <v>14097</v>
      </c>
      <c r="AP202" t="s">
        <v>14110</v>
      </c>
      <c r="AQ202" t="s">
        <v>14087</v>
      </c>
      <c r="AR202" t="s">
        <v>14215</v>
      </c>
      <c r="AS202" t="s">
        <v>14098</v>
      </c>
      <c r="AT202" t="s">
        <v>14163</v>
      </c>
      <c r="AU202" t="s">
        <v>14163</v>
      </c>
      <c r="AV202" t="s">
        <v>14101</v>
      </c>
      <c r="AW202" t="s">
        <v>14101</v>
      </c>
      <c r="AX202" t="s">
        <v>14110</v>
      </c>
      <c r="AY202" t="s">
        <v>14142</v>
      </c>
      <c r="BA202" t="s">
        <v>14107</v>
      </c>
      <c r="BB202" t="s">
        <v>14248</v>
      </c>
      <c r="BC202" t="s">
        <v>14248</v>
      </c>
      <c r="BE202" t="s">
        <v>14131</v>
      </c>
      <c r="BF202" t="s">
        <v>14106</v>
      </c>
      <c r="BG202" t="s">
        <v>14195</v>
      </c>
      <c r="BH202" t="s">
        <v>14104</v>
      </c>
      <c r="BI202" t="s">
        <v>14211</v>
      </c>
      <c r="BJ202" t="s">
        <v>14211</v>
      </c>
      <c r="BK202" t="s">
        <v>14211</v>
      </c>
      <c r="BL202" t="s">
        <v>14156</v>
      </c>
      <c r="BM202" t="s">
        <v>14156</v>
      </c>
      <c r="BN202" t="s">
        <v>14156</v>
      </c>
      <c r="BO202" t="s">
        <v>14110</v>
      </c>
      <c r="BP202" t="s">
        <v>14110</v>
      </c>
      <c r="BQ202" t="s">
        <v>14110</v>
      </c>
      <c r="BR202" t="s">
        <v>14110</v>
      </c>
      <c r="BS202" t="s">
        <v>14110</v>
      </c>
      <c r="BT202" t="s">
        <v>14110</v>
      </c>
    </row>
    <row r="203" spans="1:72">
      <c r="A203">
        <v>2014</v>
      </c>
      <c r="B203" t="s">
        <v>13960</v>
      </c>
      <c r="C203" t="s">
        <v>13961</v>
      </c>
      <c r="D203" t="s">
        <v>639</v>
      </c>
      <c r="E203" t="s">
        <v>13962</v>
      </c>
      <c r="F203" s="137">
        <v>0</v>
      </c>
      <c r="G203" t="s">
        <v>14155</v>
      </c>
      <c r="H203" t="s">
        <v>14250</v>
      </c>
      <c r="J203" t="s">
        <v>14085</v>
      </c>
      <c r="K203">
        <v>7</v>
      </c>
      <c r="M203" t="s">
        <v>14085</v>
      </c>
      <c r="N203" t="s">
        <v>14137</v>
      </c>
      <c r="O203" t="s">
        <v>14116</v>
      </c>
      <c r="P203" t="s">
        <v>14254</v>
      </c>
      <c r="Q203" t="s">
        <v>14090</v>
      </c>
      <c r="R203" t="s">
        <v>14090</v>
      </c>
      <c r="S203" t="s">
        <v>14250</v>
      </c>
      <c r="T203" t="s">
        <v>14088</v>
      </c>
      <c r="U203" t="s">
        <v>14186</v>
      </c>
      <c r="V203" t="s">
        <v>14139</v>
      </c>
      <c r="X203" t="s">
        <v>14110</v>
      </c>
      <c r="Y203" t="s">
        <v>14092</v>
      </c>
      <c r="Z203" t="s">
        <v>14211</v>
      </c>
      <c r="AA203" t="s">
        <v>14140</v>
      </c>
      <c r="AB203" t="s">
        <v>14118</v>
      </c>
      <c r="AC203" t="s">
        <v>14141</v>
      </c>
      <c r="AD203" t="s">
        <v>14110</v>
      </c>
      <c r="AE203" t="s">
        <v>14141</v>
      </c>
      <c r="AF203" t="s">
        <v>14138</v>
      </c>
      <c r="AG203" t="s">
        <v>14161</v>
      </c>
      <c r="AH203" t="s">
        <v>14099</v>
      </c>
      <c r="AI203" t="s">
        <v>14212</v>
      </c>
      <c r="AJ203" t="s">
        <v>14188</v>
      </c>
      <c r="AK203" t="s">
        <v>14110</v>
      </c>
      <c r="AL203" t="s">
        <v>14122</v>
      </c>
      <c r="AM203" t="s">
        <v>14215</v>
      </c>
      <c r="AN203" t="s">
        <v>14215</v>
      </c>
      <c r="AO203" t="s">
        <v>14097</v>
      </c>
      <c r="AP203" t="s">
        <v>14087</v>
      </c>
      <c r="AQ203" t="s">
        <v>14110</v>
      </c>
      <c r="AR203" t="s">
        <v>14215</v>
      </c>
      <c r="AS203" t="s">
        <v>14122</v>
      </c>
      <c r="AT203" t="s">
        <v>14238</v>
      </c>
      <c r="AU203" t="s">
        <v>14100</v>
      </c>
      <c r="AV203" t="s">
        <v>14250</v>
      </c>
      <c r="AW203" t="s">
        <v>14250</v>
      </c>
      <c r="AX203" t="s">
        <v>14250</v>
      </c>
      <c r="AY203" t="s">
        <v>14093</v>
      </c>
      <c r="BA203" t="s">
        <v>14153</v>
      </c>
      <c r="BB203" t="s">
        <v>14248</v>
      </c>
      <c r="BC203" t="s">
        <v>14248</v>
      </c>
      <c r="BE203" t="s">
        <v>14106</v>
      </c>
      <c r="BF203" t="s">
        <v>14195</v>
      </c>
      <c r="BG203" t="s">
        <v>14195</v>
      </c>
      <c r="BH203" t="s">
        <v>14104</v>
      </c>
      <c r="BI203" t="s">
        <v>14193</v>
      </c>
      <c r="BJ203" t="s">
        <v>14211</v>
      </c>
      <c r="BK203" t="s">
        <v>14211</v>
      </c>
      <c r="BL203" t="s">
        <v>14224</v>
      </c>
      <c r="BM203" t="s">
        <v>14156</v>
      </c>
      <c r="BN203" t="s">
        <v>14156</v>
      </c>
      <c r="BO203" t="s">
        <v>14110</v>
      </c>
      <c r="BP203" t="s">
        <v>14110</v>
      </c>
      <c r="BQ203" t="s">
        <v>14110</v>
      </c>
      <c r="BR203" t="s">
        <v>14110</v>
      </c>
      <c r="BS203" t="s">
        <v>14110</v>
      </c>
      <c r="BT203" t="s">
        <v>14110</v>
      </c>
    </row>
    <row r="204" spans="1:72">
      <c r="G204" t="s">
        <v>14086</v>
      </c>
      <c r="H204" t="s">
        <v>14087</v>
      </c>
      <c r="J204" t="s">
        <v>14108</v>
      </c>
      <c r="K204">
        <v>4</v>
      </c>
      <c r="L204">
        <v>5</v>
      </c>
      <c r="M204" t="s">
        <v>14108</v>
      </c>
      <c r="N204" t="s">
        <v>14137</v>
      </c>
      <c r="O204" t="s">
        <v>14116</v>
      </c>
      <c r="P204" t="s">
        <v>14090</v>
      </c>
      <c r="Q204" t="s">
        <v>14113</v>
      </c>
      <c r="R204" t="s">
        <v>14113</v>
      </c>
      <c r="S204" t="s">
        <v>14250</v>
      </c>
      <c r="T204" t="s">
        <v>14135</v>
      </c>
      <c r="U204" t="s">
        <v>14089</v>
      </c>
      <c r="V204" t="s">
        <v>14093</v>
      </c>
      <c r="X204" t="s">
        <v>14110</v>
      </c>
      <c r="Y204" t="s">
        <v>14092</v>
      </c>
      <c r="Z204" t="s">
        <v>14211</v>
      </c>
      <c r="AA204" t="s">
        <v>14140</v>
      </c>
      <c r="AB204" t="s">
        <v>14118</v>
      </c>
      <c r="AC204" t="s">
        <v>14141</v>
      </c>
      <c r="AD204" t="s">
        <v>14110</v>
      </c>
      <c r="AE204" t="s">
        <v>14141</v>
      </c>
      <c r="AF204" t="s">
        <v>14138</v>
      </c>
      <c r="AG204" t="s">
        <v>14161</v>
      </c>
      <c r="AH204" t="s">
        <v>14124</v>
      </c>
      <c r="AI204" t="s">
        <v>14212</v>
      </c>
      <c r="AJ204" t="s">
        <v>14188</v>
      </c>
      <c r="AK204" t="s">
        <v>14110</v>
      </c>
      <c r="AL204" t="s">
        <v>14122</v>
      </c>
      <c r="AM204" t="s">
        <v>14215</v>
      </c>
      <c r="AN204" t="s">
        <v>14215</v>
      </c>
      <c r="AO204" t="s">
        <v>14097</v>
      </c>
      <c r="AP204" t="s">
        <v>14087</v>
      </c>
      <c r="AQ204" t="s">
        <v>14110</v>
      </c>
      <c r="AR204" t="s">
        <v>14215</v>
      </c>
      <c r="AS204" t="s">
        <v>14122</v>
      </c>
      <c r="AT204" t="s">
        <v>14238</v>
      </c>
      <c r="AU204" t="s">
        <v>14213</v>
      </c>
      <c r="AV204" t="s">
        <v>14164</v>
      </c>
      <c r="AW204" t="s">
        <v>14164</v>
      </c>
      <c r="AX204" t="s">
        <v>14250</v>
      </c>
      <c r="AY204" t="s">
        <v>14093</v>
      </c>
      <c r="BA204" t="s">
        <v>14153</v>
      </c>
      <c r="BB204" t="s">
        <v>14248</v>
      </c>
      <c r="BC204" t="s">
        <v>14248</v>
      </c>
      <c r="BE204" t="s">
        <v>14106</v>
      </c>
      <c r="BF204" t="s">
        <v>14195</v>
      </c>
      <c r="BG204" t="s">
        <v>14195</v>
      </c>
      <c r="BH204" t="s">
        <v>14193</v>
      </c>
      <c r="BI204" t="s">
        <v>14211</v>
      </c>
      <c r="BJ204" t="s">
        <v>14211</v>
      </c>
      <c r="BK204" t="s">
        <v>14211</v>
      </c>
      <c r="BL204" t="s">
        <v>14224</v>
      </c>
      <c r="BM204" t="s">
        <v>14105</v>
      </c>
      <c r="BN204" t="s">
        <v>14156</v>
      </c>
      <c r="BO204" t="s">
        <v>14110</v>
      </c>
      <c r="BP204" t="s">
        <v>14110</v>
      </c>
      <c r="BQ204" t="s">
        <v>14110</v>
      </c>
      <c r="BR204" t="s">
        <v>14110</v>
      </c>
      <c r="BS204" t="s">
        <v>14110</v>
      </c>
      <c r="BT204" t="s">
        <v>14110</v>
      </c>
    </row>
    <row r="205" spans="1:72">
      <c r="A205">
        <v>2020</v>
      </c>
      <c r="B205" t="s">
        <v>14040</v>
      </c>
      <c r="C205" t="s">
        <v>14044</v>
      </c>
      <c r="D205" t="s">
        <v>13937</v>
      </c>
      <c r="E205" t="s">
        <v>14042</v>
      </c>
      <c r="F205" s="137">
        <v>0</v>
      </c>
      <c r="G205" t="s">
        <v>14171</v>
      </c>
      <c r="H205" t="s">
        <v>14250</v>
      </c>
      <c r="J205" t="s">
        <v>14085</v>
      </c>
      <c r="K205">
        <v>3</v>
      </c>
      <c r="M205" t="s">
        <v>14085</v>
      </c>
      <c r="N205" t="s">
        <v>14137</v>
      </c>
      <c r="O205" t="s">
        <v>14116</v>
      </c>
      <c r="P205" t="s">
        <v>14113</v>
      </c>
      <c r="Q205" t="s">
        <v>14090</v>
      </c>
      <c r="R205" t="s">
        <v>14090</v>
      </c>
      <c r="S205" t="s">
        <v>14250</v>
      </c>
      <c r="T205" t="s">
        <v>14088</v>
      </c>
      <c r="U205" t="s">
        <v>14156</v>
      </c>
      <c r="V205" t="s">
        <v>14093</v>
      </c>
      <c r="X205" t="s">
        <v>14110</v>
      </c>
      <c r="Y205" t="s">
        <v>14092</v>
      </c>
      <c r="Z205" t="s">
        <v>14211</v>
      </c>
      <c r="AA205" t="s">
        <v>14140</v>
      </c>
      <c r="AB205" t="s">
        <v>14118</v>
      </c>
      <c r="AC205" t="s">
        <v>14141</v>
      </c>
      <c r="AD205" t="s">
        <v>14110</v>
      </c>
      <c r="AE205" t="s">
        <v>14141</v>
      </c>
      <c r="AF205" t="s">
        <v>14098</v>
      </c>
      <c r="AG205" t="s">
        <v>14123</v>
      </c>
      <c r="AH205" t="s">
        <v>14099</v>
      </c>
      <c r="AI205" t="s">
        <v>14099</v>
      </c>
      <c r="AJ205" t="s">
        <v>14188</v>
      </c>
      <c r="AK205" t="s">
        <v>14087</v>
      </c>
      <c r="AL205" t="s">
        <v>14122</v>
      </c>
      <c r="AM205" t="s">
        <v>14102</v>
      </c>
      <c r="AN205" t="s">
        <v>14102</v>
      </c>
      <c r="AO205" t="s">
        <v>14097</v>
      </c>
      <c r="AP205" t="s">
        <v>14087</v>
      </c>
      <c r="AQ205" t="s">
        <v>14110</v>
      </c>
      <c r="AR205" t="s">
        <v>14103</v>
      </c>
      <c r="AS205" t="s">
        <v>14098</v>
      </c>
      <c r="AT205" t="s">
        <v>14100</v>
      </c>
      <c r="AU205" t="s">
        <v>14100</v>
      </c>
      <c r="AV205" t="s">
        <v>14250</v>
      </c>
      <c r="AW205" t="s">
        <v>14250</v>
      </c>
      <c r="AX205" t="s">
        <v>14250</v>
      </c>
      <c r="AY205" t="s">
        <v>14093</v>
      </c>
      <c r="BA205" t="s">
        <v>14153</v>
      </c>
      <c r="BB205" t="s">
        <v>14183</v>
      </c>
      <c r="BC205" t="s">
        <v>14248</v>
      </c>
      <c r="BE205" t="s">
        <v>14106</v>
      </c>
      <c r="BF205" t="s">
        <v>14195</v>
      </c>
      <c r="BG205" t="s">
        <v>14195</v>
      </c>
      <c r="BH205" t="s">
        <v>14150</v>
      </c>
      <c r="BI205" t="s">
        <v>14104</v>
      </c>
      <c r="BJ205" t="s">
        <v>14246</v>
      </c>
      <c r="BK205" t="s">
        <v>14193</v>
      </c>
      <c r="BL205" t="s">
        <v>14216</v>
      </c>
      <c r="BM205" t="s">
        <v>14151</v>
      </c>
      <c r="BN205" t="s">
        <v>14156</v>
      </c>
      <c r="BO205" t="s">
        <v>14110</v>
      </c>
      <c r="BP205" t="s">
        <v>14110</v>
      </c>
      <c r="BQ205" t="s">
        <v>14110</v>
      </c>
      <c r="BR205" t="s">
        <v>14110</v>
      </c>
      <c r="BS205" t="s">
        <v>14110</v>
      </c>
      <c r="BT205" t="s">
        <v>14110</v>
      </c>
    </row>
    <row r="206" spans="1:72">
      <c r="A206">
        <v>2020</v>
      </c>
      <c r="B206" t="s">
        <v>14046</v>
      </c>
      <c r="C206" t="s">
        <v>14032</v>
      </c>
      <c r="D206" t="s">
        <v>14045</v>
      </c>
      <c r="E206" t="s">
        <v>14033</v>
      </c>
      <c r="F206" s="137">
        <v>0</v>
      </c>
      <c r="G206" t="s">
        <v>14171</v>
      </c>
      <c r="H206" t="s">
        <v>14250</v>
      </c>
      <c r="J206" t="s">
        <v>14085</v>
      </c>
      <c r="K206">
        <v>8</v>
      </c>
      <c r="M206" t="s">
        <v>14133</v>
      </c>
      <c r="N206" t="s">
        <v>14137</v>
      </c>
      <c r="O206" t="s">
        <v>14091</v>
      </c>
      <c r="P206" t="s">
        <v>14090</v>
      </c>
      <c r="Q206" t="s">
        <v>14090</v>
      </c>
      <c r="R206" t="s">
        <v>14090</v>
      </c>
      <c r="S206" t="s">
        <v>14090</v>
      </c>
      <c r="T206" t="s">
        <v>14111</v>
      </c>
      <c r="U206" t="s">
        <v>14156</v>
      </c>
      <c r="V206" t="s">
        <v>14093</v>
      </c>
      <c r="X206" t="s">
        <v>14110</v>
      </c>
      <c r="Y206" t="s">
        <v>14092</v>
      </c>
      <c r="Z206" t="s">
        <v>14176</v>
      </c>
      <c r="AA206" t="s">
        <v>14140</v>
      </c>
      <c r="AB206" t="s">
        <v>14118</v>
      </c>
      <c r="AC206" t="s">
        <v>14141</v>
      </c>
      <c r="AD206" t="s">
        <v>14110</v>
      </c>
      <c r="AE206" t="s">
        <v>14141</v>
      </c>
      <c r="AF206" t="s">
        <v>14098</v>
      </c>
      <c r="AG206" t="s">
        <v>14123</v>
      </c>
      <c r="AH206" t="s">
        <v>14099</v>
      </c>
      <c r="AI206" t="s">
        <v>14099</v>
      </c>
      <c r="AJ206" t="s">
        <v>14188</v>
      </c>
      <c r="AK206" t="s">
        <v>14110</v>
      </c>
      <c r="AL206" t="s">
        <v>14098</v>
      </c>
      <c r="AM206" t="s">
        <v>14102</v>
      </c>
      <c r="AN206" t="s">
        <v>14102</v>
      </c>
      <c r="AO206" t="s">
        <v>14097</v>
      </c>
      <c r="AP206" t="s">
        <v>14110</v>
      </c>
      <c r="AQ206" t="s">
        <v>14110</v>
      </c>
      <c r="AR206" t="s">
        <v>14240</v>
      </c>
      <c r="AS206" t="s">
        <v>14098</v>
      </c>
      <c r="AT206" t="s">
        <v>14100</v>
      </c>
      <c r="AU206" t="s">
        <v>14100</v>
      </c>
      <c r="AV206" t="s">
        <v>14250</v>
      </c>
      <c r="AW206" t="s">
        <v>14250</v>
      </c>
      <c r="AX206" t="s">
        <v>14250</v>
      </c>
      <c r="AY206" t="s">
        <v>14093</v>
      </c>
      <c r="BA206" t="s">
        <v>14107</v>
      </c>
      <c r="BB206" t="s">
        <v>14248</v>
      </c>
      <c r="BC206" t="s">
        <v>14248</v>
      </c>
      <c r="BE206" t="s">
        <v>14131</v>
      </c>
      <c r="BF206" t="s">
        <v>14195</v>
      </c>
      <c r="BG206" t="s">
        <v>14195</v>
      </c>
      <c r="BH206" t="s">
        <v>14104</v>
      </c>
      <c r="BI206" t="s">
        <v>14211</v>
      </c>
      <c r="BJ206" t="s">
        <v>14211</v>
      </c>
      <c r="BK206" t="s">
        <v>14211</v>
      </c>
      <c r="BL206" t="s">
        <v>14156</v>
      </c>
      <c r="BM206" t="s">
        <v>14156</v>
      </c>
      <c r="BN206" t="s">
        <v>14156</v>
      </c>
      <c r="BO206" t="s">
        <v>14110</v>
      </c>
      <c r="BP206" t="s">
        <v>14110</v>
      </c>
      <c r="BQ206" t="s">
        <v>14110</v>
      </c>
      <c r="BR206" t="s">
        <v>14110</v>
      </c>
      <c r="BS206" t="s">
        <v>14110</v>
      </c>
      <c r="BT206" t="s">
        <v>14110</v>
      </c>
    </row>
    <row r="207" spans="1:72">
      <c r="G207" t="s">
        <v>14171</v>
      </c>
      <c r="H207" t="s">
        <v>14250</v>
      </c>
      <c r="J207" t="s">
        <v>14108</v>
      </c>
      <c r="K207">
        <v>8</v>
      </c>
      <c r="M207" t="s">
        <v>14133</v>
      </c>
      <c r="N207" t="s">
        <v>14137</v>
      </c>
      <c r="O207" t="s">
        <v>14091</v>
      </c>
      <c r="P207" t="s">
        <v>14090</v>
      </c>
      <c r="Q207" t="s">
        <v>14090</v>
      </c>
      <c r="R207" t="s">
        <v>14090</v>
      </c>
      <c r="S207" t="s">
        <v>14090</v>
      </c>
      <c r="T207" t="s">
        <v>14111</v>
      </c>
      <c r="U207" t="s">
        <v>14156</v>
      </c>
      <c r="V207" t="s">
        <v>14093</v>
      </c>
      <c r="X207" t="s">
        <v>14110</v>
      </c>
      <c r="Y207" t="s">
        <v>14092</v>
      </c>
      <c r="Z207" t="s">
        <v>14176</v>
      </c>
      <c r="AA207" t="s">
        <v>14140</v>
      </c>
      <c r="AB207" t="s">
        <v>14118</v>
      </c>
      <c r="AC207" t="s">
        <v>14141</v>
      </c>
      <c r="AD207" t="s">
        <v>14110</v>
      </c>
      <c r="AE207" t="s">
        <v>14141</v>
      </c>
      <c r="AF207" t="s">
        <v>14098</v>
      </c>
      <c r="AG207" t="s">
        <v>14123</v>
      </c>
      <c r="AH207" t="s">
        <v>14099</v>
      </c>
      <c r="AI207" t="s">
        <v>14099</v>
      </c>
      <c r="AJ207" t="s">
        <v>14188</v>
      </c>
      <c r="AK207" t="s">
        <v>14110</v>
      </c>
      <c r="AL207" t="s">
        <v>14098</v>
      </c>
      <c r="AM207" t="s">
        <v>14102</v>
      </c>
      <c r="AN207" t="s">
        <v>14102</v>
      </c>
      <c r="AO207" t="s">
        <v>14097</v>
      </c>
      <c r="AP207" t="s">
        <v>14110</v>
      </c>
      <c r="AQ207" t="s">
        <v>14110</v>
      </c>
      <c r="AR207" t="s">
        <v>14240</v>
      </c>
      <c r="AS207" t="s">
        <v>14098</v>
      </c>
      <c r="AT207" t="s">
        <v>14100</v>
      </c>
      <c r="AU207" t="s">
        <v>14100</v>
      </c>
      <c r="AV207" t="s">
        <v>14250</v>
      </c>
      <c r="AW207" t="s">
        <v>14250</v>
      </c>
      <c r="AX207" t="s">
        <v>14250</v>
      </c>
      <c r="AY207" t="s">
        <v>14093</v>
      </c>
      <c r="BA207" t="s">
        <v>14107</v>
      </c>
      <c r="BB207" t="s">
        <v>14248</v>
      </c>
      <c r="BC207" t="s">
        <v>14248</v>
      </c>
      <c r="BE207" t="s">
        <v>14131</v>
      </c>
      <c r="BF207" t="s">
        <v>14195</v>
      </c>
      <c r="BG207" t="s">
        <v>14195</v>
      </c>
      <c r="BH207" t="s">
        <v>14104</v>
      </c>
      <c r="BI207" t="s">
        <v>14211</v>
      </c>
      <c r="BJ207" t="s">
        <v>14211</v>
      </c>
      <c r="BK207" t="s">
        <v>14211</v>
      </c>
      <c r="BL207" t="s">
        <v>14156</v>
      </c>
      <c r="BM207" t="s">
        <v>14156</v>
      </c>
      <c r="BN207" t="s">
        <v>14156</v>
      </c>
      <c r="BO207" t="s">
        <v>14110</v>
      </c>
      <c r="BP207" t="s">
        <v>14110</v>
      </c>
      <c r="BQ207" t="s">
        <v>14110</v>
      </c>
      <c r="BR207" t="s">
        <v>14110</v>
      </c>
      <c r="BS207" t="s">
        <v>14110</v>
      </c>
      <c r="BT207" t="s">
        <v>14110</v>
      </c>
    </row>
    <row r="208" spans="1:72">
      <c r="A208">
        <v>2020</v>
      </c>
      <c r="B208" t="s">
        <v>14047</v>
      </c>
      <c r="C208" t="s">
        <v>14035</v>
      </c>
      <c r="D208" t="s">
        <v>766</v>
      </c>
      <c r="E208" t="s">
        <v>14036</v>
      </c>
      <c r="F208" s="137">
        <v>0</v>
      </c>
      <c r="G208" t="s">
        <v>14109</v>
      </c>
      <c r="H208" t="s">
        <v>14110</v>
      </c>
      <c r="J208" t="s">
        <v>14085</v>
      </c>
      <c r="K208">
        <v>16</v>
      </c>
      <c r="L208">
        <v>17</v>
      </c>
      <c r="M208" t="s">
        <v>14133</v>
      </c>
      <c r="N208" t="s">
        <v>14091</v>
      </c>
      <c r="O208" t="s">
        <v>14116</v>
      </c>
      <c r="P208" t="s">
        <v>14090</v>
      </c>
      <c r="Q208" t="s">
        <v>14090</v>
      </c>
      <c r="R208" t="s">
        <v>14090</v>
      </c>
      <c r="S208" t="s">
        <v>14250</v>
      </c>
      <c r="T208" t="s">
        <v>14111</v>
      </c>
      <c r="U208" t="s">
        <v>14156</v>
      </c>
      <c r="V208" t="s">
        <v>14093</v>
      </c>
      <c r="X208" t="s">
        <v>14110</v>
      </c>
      <c r="Y208" t="s">
        <v>14092</v>
      </c>
      <c r="Z208" t="s">
        <v>14120</v>
      </c>
      <c r="AA208" t="s">
        <v>14140</v>
      </c>
      <c r="AB208" t="s">
        <v>14095</v>
      </c>
      <c r="AC208" t="s">
        <v>14141</v>
      </c>
      <c r="AD208" t="s">
        <v>14110</v>
      </c>
      <c r="AE208" t="s">
        <v>14141</v>
      </c>
      <c r="AF208" t="s">
        <v>14098</v>
      </c>
      <c r="AG208" t="s">
        <v>14123</v>
      </c>
      <c r="AH208" t="s">
        <v>14124</v>
      </c>
      <c r="AI208" t="s">
        <v>14124</v>
      </c>
      <c r="AJ208" t="s">
        <v>14188</v>
      </c>
      <c r="AK208" t="s">
        <v>14087</v>
      </c>
      <c r="AL208" t="s">
        <v>14122</v>
      </c>
      <c r="AM208" t="s">
        <v>14239</v>
      </c>
      <c r="AN208" t="s">
        <v>14239</v>
      </c>
      <c r="AO208" t="s">
        <v>14097</v>
      </c>
      <c r="AP208" t="s">
        <v>14087</v>
      </c>
      <c r="AQ208" t="s">
        <v>14110</v>
      </c>
      <c r="AR208" t="s">
        <v>14215</v>
      </c>
      <c r="AS208" t="s">
        <v>14098</v>
      </c>
      <c r="AT208" t="s">
        <v>14163</v>
      </c>
      <c r="AU208" t="s">
        <v>14163</v>
      </c>
      <c r="AV208" t="s">
        <v>14203</v>
      </c>
      <c r="AW208" t="s">
        <v>14203</v>
      </c>
      <c r="AX208" t="s">
        <v>14087</v>
      </c>
      <c r="AY208" t="s">
        <v>14142</v>
      </c>
      <c r="BA208" t="s">
        <v>14107</v>
      </c>
      <c r="BB208" t="s">
        <v>14248</v>
      </c>
      <c r="BC208" t="s">
        <v>14248</v>
      </c>
      <c r="BE208" t="s">
        <v>14131</v>
      </c>
      <c r="BF208" t="s">
        <v>14106</v>
      </c>
      <c r="BG208" t="s">
        <v>14195</v>
      </c>
      <c r="BH208" t="s">
        <v>14104</v>
      </c>
      <c r="BI208" t="s">
        <v>14211</v>
      </c>
      <c r="BJ208" t="s">
        <v>14211</v>
      </c>
      <c r="BK208" t="s">
        <v>14211</v>
      </c>
      <c r="BL208" t="s">
        <v>14156</v>
      </c>
      <c r="BM208" t="s">
        <v>14156</v>
      </c>
      <c r="BN208" t="s">
        <v>14156</v>
      </c>
      <c r="BO208" t="s">
        <v>14110</v>
      </c>
      <c r="BP208" t="s">
        <v>14110</v>
      </c>
      <c r="BQ208" t="s">
        <v>14110</v>
      </c>
      <c r="BR208" t="s">
        <v>14110</v>
      </c>
      <c r="BS208" t="s">
        <v>14110</v>
      </c>
      <c r="BT208" t="s">
        <v>14110</v>
      </c>
    </row>
    <row r="209" spans="1:72">
      <c r="A209">
        <v>2020</v>
      </c>
      <c r="B209" t="s">
        <v>14048</v>
      </c>
      <c r="C209" t="s">
        <v>14038</v>
      </c>
      <c r="D209" t="s">
        <v>766</v>
      </c>
      <c r="E209" t="s">
        <v>14039</v>
      </c>
      <c r="F209" s="137">
        <v>0</v>
      </c>
      <c r="G209" t="s">
        <v>14198</v>
      </c>
      <c r="H209" t="s">
        <v>14250</v>
      </c>
      <c r="J209" t="s">
        <v>14085</v>
      </c>
      <c r="K209">
        <v>10</v>
      </c>
      <c r="M209" t="s">
        <v>14085</v>
      </c>
      <c r="N209" t="s">
        <v>14137</v>
      </c>
      <c r="O209" t="s">
        <v>14116</v>
      </c>
      <c r="P209" t="s">
        <v>14090</v>
      </c>
      <c r="Q209" t="s">
        <v>14090</v>
      </c>
      <c r="R209" t="s">
        <v>14090</v>
      </c>
      <c r="S209" t="s">
        <v>14250</v>
      </c>
      <c r="T209" t="s">
        <v>14088</v>
      </c>
      <c r="U209" t="s">
        <v>14112</v>
      </c>
      <c r="V209" t="s">
        <v>14173</v>
      </c>
      <c r="X209" t="s">
        <v>14110</v>
      </c>
      <c r="Y209" t="s">
        <v>14092</v>
      </c>
      <c r="Z209" t="s">
        <v>14120</v>
      </c>
      <c r="AA209" t="s">
        <v>14094</v>
      </c>
      <c r="AB209" t="s">
        <v>14095</v>
      </c>
      <c r="AC209" t="s">
        <v>14141</v>
      </c>
      <c r="AD209" t="s">
        <v>14110</v>
      </c>
      <c r="AE209" t="s">
        <v>14141</v>
      </c>
      <c r="AF209" t="s">
        <v>14098</v>
      </c>
      <c r="AG209" t="s">
        <v>14123</v>
      </c>
      <c r="AH209" t="s">
        <v>14220</v>
      </c>
      <c r="AI209" t="s">
        <v>14220</v>
      </c>
      <c r="AJ209" t="s">
        <v>14220</v>
      </c>
      <c r="AK209" t="s">
        <v>14087</v>
      </c>
      <c r="AL209" t="s">
        <v>14122</v>
      </c>
      <c r="AM209" t="s">
        <v>14102</v>
      </c>
      <c r="AN209" t="s">
        <v>14102</v>
      </c>
      <c r="AO209" t="s">
        <v>14097</v>
      </c>
      <c r="AP209" t="s">
        <v>14110</v>
      </c>
      <c r="AQ209" t="s">
        <v>14110</v>
      </c>
      <c r="AR209" t="s">
        <v>14215</v>
      </c>
      <c r="AS209" t="s">
        <v>14098</v>
      </c>
      <c r="AT209" t="s">
        <v>14100</v>
      </c>
      <c r="AU209" t="s">
        <v>14100</v>
      </c>
      <c r="AV209" t="s">
        <v>14250</v>
      </c>
      <c r="AW209" t="s">
        <v>14250</v>
      </c>
      <c r="AX209" t="s">
        <v>14250</v>
      </c>
      <c r="AY209" t="s">
        <v>14119</v>
      </c>
      <c r="BA209" t="s">
        <v>14132</v>
      </c>
      <c r="BB209" t="s">
        <v>14225</v>
      </c>
      <c r="BC209" t="s">
        <v>14248</v>
      </c>
      <c r="BE209" t="s">
        <v>14131</v>
      </c>
      <c r="BF209" t="s">
        <v>14195</v>
      </c>
      <c r="BG209" t="s">
        <v>14195</v>
      </c>
      <c r="BH209" t="s">
        <v>14104</v>
      </c>
      <c r="BI209" t="s">
        <v>14193</v>
      </c>
      <c r="BJ209" t="s">
        <v>14211</v>
      </c>
      <c r="BK209" t="s">
        <v>14211</v>
      </c>
      <c r="BL209" t="s">
        <v>14167</v>
      </c>
      <c r="BM209" t="s">
        <v>14105</v>
      </c>
      <c r="BN209" t="s">
        <v>14156</v>
      </c>
      <c r="BO209" t="s">
        <v>14110</v>
      </c>
      <c r="BP209" t="s">
        <v>14110</v>
      </c>
      <c r="BQ209" t="s">
        <v>14110</v>
      </c>
      <c r="BR209" t="s">
        <v>14110</v>
      </c>
      <c r="BS209" t="s">
        <v>14110</v>
      </c>
      <c r="BT209" t="s">
        <v>14110</v>
      </c>
    </row>
    <row r="210" spans="1:72">
      <c r="A210">
        <v>2020</v>
      </c>
      <c r="B210" t="s">
        <v>14049</v>
      </c>
      <c r="C210" t="s">
        <v>14050</v>
      </c>
      <c r="D210" t="s">
        <v>14045</v>
      </c>
      <c r="E210" t="s">
        <v>14051</v>
      </c>
      <c r="F210" s="137">
        <v>0</v>
      </c>
      <c r="G210" t="s">
        <v>14227</v>
      </c>
      <c r="H210" t="s">
        <v>14250</v>
      </c>
      <c r="J210" t="s">
        <v>14085</v>
      </c>
      <c r="K210">
        <v>4</v>
      </c>
      <c r="M210" t="s">
        <v>14085</v>
      </c>
      <c r="N210" t="s">
        <v>14137</v>
      </c>
      <c r="O210" t="s">
        <v>14116</v>
      </c>
      <c r="P210" t="s">
        <v>14113</v>
      </c>
      <c r="Q210" t="s">
        <v>14090</v>
      </c>
      <c r="R210" t="s">
        <v>14090</v>
      </c>
      <c r="S210" t="s">
        <v>14250</v>
      </c>
      <c r="T210" t="s">
        <v>14088</v>
      </c>
      <c r="U210" t="s">
        <v>14156</v>
      </c>
      <c r="V210" t="s">
        <v>14093</v>
      </c>
      <c r="X210" t="s">
        <v>14110</v>
      </c>
      <c r="Y210" t="s">
        <v>14092</v>
      </c>
      <c r="Z210" t="s">
        <v>14211</v>
      </c>
      <c r="AA210" t="s">
        <v>14094</v>
      </c>
      <c r="AB210" t="s">
        <v>14118</v>
      </c>
      <c r="AC210" t="s">
        <v>14141</v>
      </c>
      <c r="AD210" t="s">
        <v>14110</v>
      </c>
      <c r="AE210" t="s">
        <v>14141</v>
      </c>
      <c r="AF210" t="s">
        <v>14122</v>
      </c>
      <c r="AG210" t="s">
        <v>14123</v>
      </c>
      <c r="AH210" t="s">
        <v>14099</v>
      </c>
      <c r="AI210" t="s">
        <v>14220</v>
      </c>
      <c r="AJ210" t="s">
        <v>14099</v>
      </c>
      <c r="AK210" t="s">
        <v>14087</v>
      </c>
      <c r="AL210" t="s">
        <v>14098</v>
      </c>
      <c r="AM210" t="s">
        <v>14102</v>
      </c>
      <c r="AN210" t="s">
        <v>14102</v>
      </c>
      <c r="AO210" t="s">
        <v>14097</v>
      </c>
      <c r="AP210" t="s">
        <v>14087</v>
      </c>
      <c r="AQ210" t="s">
        <v>14110</v>
      </c>
      <c r="AR210" t="s">
        <v>14103</v>
      </c>
      <c r="AS210" t="s">
        <v>14098</v>
      </c>
      <c r="AT210" t="s">
        <v>14100</v>
      </c>
      <c r="AU210" t="s">
        <v>14100</v>
      </c>
      <c r="AV210" t="s">
        <v>14250</v>
      </c>
      <c r="AW210" t="s">
        <v>14250</v>
      </c>
      <c r="AX210" t="s">
        <v>14250</v>
      </c>
      <c r="AY210" t="s">
        <v>14093</v>
      </c>
      <c r="BA210" t="s">
        <v>14132</v>
      </c>
      <c r="BB210" t="s">
        <v>14225</v>
      </c>
      <c r="BC210" t="s">
        <v>14248</v>
      </c>
      <c r="BE210" t="s">
        <v>14106</v>
      </c>
      <c r="BF210" t="s">
        <v>14195</v>
      </c>
      <c r="BG210" t="s">
        <v>14195</v>
      </c>
      <c r="BH210" t="s">
        <v>14104</v>
      </c>
      <c r="BI210" t="s">
        <v>14211</v>
      </c>
      <c r="BJ210" t="s">
        <v>14211</v>
      </c>
      <c r="BK210" t="s">
        <v>14211</v>
      </c>
      <c r="BL210" t="s">
        <v>14156</v>
      </c>
      <c r="BM210" t="s">
        <v>14156</v>
      </c>
      <c r="BN210" t="s">
        <v>14156</v>
      </c>
      <c r="BO210" t="s">
        <v>14110</v>
      </c>
      <c r="BP210" t="s">
        <v>14110</v>
      </c>
      <c r="BQ210" t="s">
        <v>14110</v>
      </c>
      <c r="BR210" t="s">
        <v>14110</v>
      </c>
      <c r="BS210" t="s">
        <v>14110</v>
      </c>
      <c r="BT210" t="s">
        <v>14110</v>
      </c>
    </row>
    <row r="211" spans="1:72">
      <c r="G211" t="s">
        <v>14227</v>
      </c>
      <c r="H211" t="s">
        <v>14250</v>
      </c>
      <c r="J211" t="s">
        <v>14108</v>
      </c>
      <c r="K211">
        <v>4</v>
      </c>
      <c r="M211" t="s">
        <v>14085</v>
      </c>
      <c r="N211" t="s">
        <v>14137</v>
      </c>
      <c r="O211" t="s">
        <v>14116</v>
      </c>
      <c r="P211" t="s">
        <v>14113</v>
      </c>
      <c r="Q211" t="s">
        <v>14090</v>
      </c>
      <c r="R211" t="s">
        <v>14090</v>
      </c>
      <c r="S211" t="s">
        <v>14250</v>
      </c>
      <c r="T211" t="s">
        <v>14088</v>
      </c>
      <c r="U211" t="s">
        <v>14156</v>
      </c>
      <c r="V211" t="s">
        <v>14093</v>
      </c>
      <c r="X211" t="s">
        <v>14110</v>
      </c>
      <c r="Y211" t="s">
        <v>14092</v>
      </c>
      <c r="Z211" t="s">
        <v>14211</v>
      </c>
      <c r="AA211" t="s">
        <v>14094</v>
      </c>
      <c r="AB211" t="s">
        <v>14118</v>
      </c>
      <c r="AC211" t="s">
        <v>14141</v>
      </c>
      <c r="AD211" t="s">
        <v>14110</v>
      </c>
      <c r="AE211" t="s">
        <v>14141</v>
      </c>
      <c r="AF211" t="s">
        <v>14122</v>
      </c>
      <c r="AG211" t="s">
        <v>14123</v>
      </c>
      <c r="AH211" t="s">
        <v>14099</v>
      </c>
      <c r="AI211" t="s">
        <v>14220</v>
      </c>
      <c r="AJ211" t="s">
        <v>14099</v>
      </c>
      <c r="AK211" t="s">
        <v>14087</v>
      </c>
      <c r="AL211" t="s">
        <v>14122</v>
      </c>
      <c r="AM211" t="s">
        <v>14102</v>
      </c>
      <c r="AN211" t="s">
        <v>14127</v>
      </c>
      <c r="AO211" t="s">
        <v>14097</v>
      </c>
      <c r="AP211" t="s">
        <v>14087</v>
      </c>
      <c r="AQ211" t="s">
        <v>14110</v>
      </c>
      <c r="AR211" t="s">
        <v>14103</v>
      </c>
      <c r="AS211" t="s">
        <v>14098</v>
      </c>
      <c r="AT211" t="s">
        <v>14100</v>
      </c>
      <c r="AU211" t="s">
        <v>14100</v>
      </c>
      <c r="AV211" t="s">
        <v>14250</v>
      </c>
      <c r="AW211" t="s">
        <v>14250</v>
      </c>
      <c r="AX211" t="s">
        <v>14250</v>
      </c>
      <c r="AY211" t="s">
        <v>14093</v>
      </c>
      <c r="BA211" t="s">
        <v>14107</v>
      </c>
      <c r="BB211" t="s">
        <v>14225</v>
      </c>
      <c r="BC211" t="s">
        <v>14248</v>
      </c>
      <c r="BE211" t="s">
        <v>14106</v>
      </c>
      <c r="BF211" t="s">
        <v>14195</v>
      </c>
      <c r="BG211" t="s">
        <v>14195</v>
      </c>
      <c r="BH211" t="s">
        <v>14104</v>
      </c>
      <c r="BI211" t="s">
        <v>14211</v>
      </c>
      <c r="BJ211" t="s">
        <v>14211</v>
      </c>
      <c r="BK211" t="s">
        <v>14211</v>
      </c>
      <c r="BL211" t="s">
        <v>14156</v>
      </c>
      <c r="BM211" t="s">
        <v>14156</v>
      </c>
      <c r="BN211" t="s">
        <v>14156</v>
      </c>
      <c r="BO211" t="s">
        <v>14110</v>
      </c>
      <c r="BP211" t="s">
        <v>14110</v>
      </c>
      <c r="BQ211" t="s">
        <v>14110</v>
      </c>
      <c r="BR211" t="s">
        <v>14110</v>
      </c>
      <c r="BS211" t="s">
        <v>14110</v>
      </c>
      <c r="BT211" t="s">
        <v>14110</v>
      </c>
    </row>
    <row r="212" spans="1:72">
      <c r="A212">
        <v>2020</v>
      </c>
      <c r="B212" t="s">
        <v>14052</v>
      </c>
      <c r="C212" t="s">
        <v>14053</v>
      </c>
      <c r="D212" t="s">
        <v>639</v>
      </c>
      <c r="E212" t="s">
        <v>14054</v>
      </c>
      <c r="F212" s="137">
        <v>0</v>
      </c>
      <c r="G212" t="s">
        <v>14171</v>
      </c>
      <c r="H212" t="s">
        <v>14250</v>
      </c>
      <c r="J212" t="s">
        <v>14085</v>
      </c>
      <c r="K212">
        <v>7</v>
      </c>
      <c r="L212">
        <v>10</v>
      </c>
      <c r="M212" t="s">
        <v>14226</v>
      </c>
      <c r="N212" t="s">
        <v>14137</v>
      </c>
      <c r="O212" t="s">
        <v>14116</v>
      </c>
      <c r="P212" t="s">
        <v>14090</v>
      </c>
      <c r="Q212" t="s">
        <v>14090</v>
      </c>
      <c r="R212" t="s">
        <v>14090</v>
      </c>
      <c r="S212" t="s">
        <v>14250</v>
      </c>
      <c r="T212" t="s">
        <v>14135</v>
      </c>
      <c r="U212" t="s">
        <v>14112</v>
      </c>
      <c r="V212" t="s">
        <v>14093</v>
      </c>
      <c r="X212" t="s">
        <v>14110</v>
      </c>
      <c r="Y212" t="s">
        <v>14138</v>
      </c>
      <c r="Z212" t="s">
        <v>14199</v>
      </c>
      <c r="AA212" t="s">
        <v>14140</v>
      </c>
      <c r="AB212" t="s">
        <v>14095</v>
      </c>
      <c r="AC212" t="s">
        <v>14141</v>
      </c>
      <c r="AD212" t="s">
        <v>14110</v>
      </c>
      <c r="AE212" t="s">
        <v>14118</v>
      </c>
      <c r="AF212" t="s">
        <v>14098</v>
      </c>
      <c r="AG212" t="s">
        <v>14123</v>
      </c>
      <c r="AH212" t="s">
        <v>14099</v>
      </c>
      <c r="AI212" t="s">
        <v>14099</v>
      </c>
      <c r="AJ212" t="s">
        <v>14188</v>
      </c>
      <c r="AK212" t="s">
        <v>14110</v>
      </c>
      <c r="AL212" t="s">
        <v>14122</v>
      </c>
      <c r="AM212" t="s">
        <v>14102</v>
      </c>
      <c r="AN212" t="s">
        <v>14102</v>
      </c>
      <c r="AO212" t="s">
        <v>14097</v>
      </c>
      <c r="AP212" t="s">
        <v>14087</v>
      </c>
      <c r="AQ212" t="s">
        <v>14110</v>
      </c>
      <c r="AR212" t="s">
        <v>14103</v>
      </c>
      <c r="AS212" t="s">
        <v>14098</v>
      </c>
      <c r="AT212" t="s">
        <v>14100</v>
      </c>
      <c r="AU212" t="s">
        <v>14100</v>
      </c>
      <c r="AV212" t="s">
        <v>14250</v>
      </c>
      <c r="AW212" t="s">
        <v>14250</v>
      </c>
      <c r="AX212" t="s">
        <v>14250</v>
      </c>
      <c r="AY212" t="s">
        <v>14093</v>
      </c>
      <c r="BA212" t="s">
        <v>14107</v>
      </c>
      <c r="BB212" t="s">
        <v>14248</v>
      </c>
      <c r="BC212" t="s">
        <v>14248</v>
      </c>
      <c r="BE212" t="s">
        <v>14131</v>
      </c>
      <c r="BF212" t="s">
        <v>14106</v>
      </c>
      <c r="BG212" t="s">
        <v>14195</v>
      </c>
      <c r="BH212" t="s">
        <v>14104</v>
      </c>
      <c r="BI212" t="s">
        <v>14211</v>
      </c>
      <c r="BJ212" t="s">
        <v>14211</v>
      </c>
      <c r="BK212" t="s">
        <v>14211</v>
      </c>
      <c r="BL212" t="s">
        <v>14207</v>
      </c>
      <c r="BM212" t="s">
        <v>14156</v>
      </c>
      <c r="BN212" t="s">
        <v>14156</v>
      </c>
      <c r="BO212" t="s">
        <v>14110</v>
      </c>
      <c r="BP212" t="s">
        <v>14110</v>
      </c>
      <c r="BQ212" t="s">
        <v>14110</v>
      </c>
      <c r="BR212" t="s">
        <v>14087</v>
      </c>
      <c r="BS212" t="s">
        <v>14110</v>
      </c>
      <c r="BT212" t="s">
        <v>14110</v>
      </c>
    </row>
    <row r="213" spans="1:72">
      <c r="A213">
        <v>2020</v>
      </c>
      <c r="B213" t="s">
        <v>14055</v>
      </c>
      <c r="C213" t="s">
        <v>14056</v>
      </c>
      <c r="D213" t="s">
        <v>639</v>
      </c>
      <c r="E213" t="s">
        <v>14057</v>
      </c>
      <c r="F213" s="137">
        <v>0</v>
      </c>
      <c r="G213" t="s">
        <v>14109</v>
      </c>
      <c r="H213" t="s">
        <v>14110</v>
      </c>
      <c r="J213" t="s">
        <v>14085</v>
      </c>
      <c r="K213">
        <v>47</v>
      </c>
      <c r="M213" t="s">
        <v>14085</v>
      </c>
      <c r="N213" t="s">
        <v>14091</v>
      </c>
      <c r="O213" t="s">
        <v>14091</v>
      </c>
      <c r="P213" t="s">
        <v>14090</v>
      </c>
      <c r="Q213" t="s">
        <v>14090</v>
      </c>
      <c r="R213" t="s">
        <v>14090</v>
      </c>
      <c r="S213" t="s">
        <v>14250</v>
      </c>
      <c r="T213" t="s">
        <v>14088</v>
      </c>
      <c r="U213" t="s">
        <v>14156</v>
      </c>
      <c r="V213" t="s">
        <v>14093</v>
      </c>
      <c r="X213" t="s">
        <v>14110</v>
      </c>
      <c r="Y213" t="s">
        <v>14092</v>
      </c>
      <c r="Z213" t="s">
        <v>14211</v>
      </c>
      <c r="AA213" t="s">
        <v>14116</v>
      </c>
      <c r="AB213" t="s">
        <v>14118</v>
      </c>
      <c r="AC213" t="s">
        <v>14141</v>
      </c>
      <c r="AD213" t="s">
        <v>14110</v>
      </c>
      <c r="AE213" t="s">
        <v>14141</v>
      </c>
      <c r="AF213" t="s">
        <v>14098</v>
      </c>
      <c r="AG213" t="s">
        <v>14144</v>
      </c>
      <c r="AH213" t="s">
        <v>14124</v>
      </c>
      <c r="AI213" t="s">
        <v>14124</v>
      </c>
      <c r="AJ213" t="s">
        <v>14124</v>
      </c>
      <c r="AK213" t="s">
        <v>14087</v>
      </c>
      <c r="AL213" t="s">
        <v>14098</v>
      </c>
      <c r="AM213" t="s">
        <v>14223</v>
      </c>
      <c r="AN213" t="s">
        <v>14223</v>
      </c>
      <c r="AO213" t="s">
        <v>14121</v>
      </c>
      <c r="AP213" t="s">
        <v>14110</v>
      </c>
      <c r="AQ213" t="s">
        <v>14110</v>
      </c>
      <c r="AR213" t="s">
        <v>14103</v>
      </c>
      <c r="AS213" t="s">
        <v>14098</v>
      </c>
      <c r="AT213" t="s">
        <v>14163</v>
      </c>
      <c r="AU213" t="s">
        <v>14163</v>
      </c>
      <c r="AV213" t="s">
        <v>14203</v>
      </c>
      <c r="AW213" t="s">
        <v>14203</v>
      </c>
      <c r="AX213" t="s">
        <v>14087</v>
      </c>
      <c r="AY213" t="s">
        <v>14093</v>
      </c>
      <c r="BA213" t="s">
        <v>14107</v>
      </c>
      <c r="BB213" t="s">
        <v>14234</v>
      </c>
      <c r="BC213" t="s">
        <v>14248</v>
      </c>
      <c r="BE213" t="s">
        <v>14131</v>
      </c>
      <c r="BF213" t="s">
        <v>14195</v>
      </c>
      <c r="BG213" t="s">
        <v>14195</v>
      </c>
      <c r="BH213" t="s">
        <v>14232</v>
      </c>
      <c r="BI213" t="s">
        <v>14193</v>
      </c>
      <c r="BJ213" t="s">
        <v>14211</v>
      </c>
      <c r="BK213" t="s">
        <v>14211</v>
      </c>
      <c r="BL213" t="s">
        <v>14247</v>
      </c>
      <c r="BM213" t="s">
        <v>14156</v>
      </c>
      <c r="BN213" t="s">
        <v>14156</v>
      </c>
      <c r="BO213" t="s">
        <v>14110</v>
      </c>
      <c r="BP213" t="s">
        <v>14110</v>
      </c>
      <c r="BQ213" t="s">
        <v>14110</v>
      </c>
      <c r="BR213" t="s">
        <v>14110</v>
      </c>
      <c r="BS213" t="s">
        <v>14110</v>
      </c>
      <c r="BT213" t="s">
        <v>14110</v>
      </c>
    </row>
    <row r="214" spans="1:72">
      <c r="A214">
        <v>2020</v>
      </c>
      <c r="B214" t="s">
        <v>14061</v>
      </c>
      <c r="C214" t="s">
        <v>14062</v>
      </c>
      <c r="D214" t="s">
        <v>766</v>
      </c>
      <c r="E214" t="s">
        <v>14063</v>
      </c>
      <c r="F214" s="137">
        <v>0</v>
      </c>
      <c r="G214" t="s">
        <v>14155</v>
      </c>
      <c r="H214" t="s">
        <v>14250</v>
      </c>
      <c r="J214" t="s">
        <v>14085</v>
      </c>
      <c r="K214">
        <v>3</v>
      </c>
      <c r="M214" t="s">
        <v>14085</v>
      </c>
      <c r="N214" t="s">
        <v>14137</v>
      </c>
      <c r="O214" t="s">
        <v>14116</v>
      </c>
      <c r="P214" t="s">
        <v>14113</v>
      </c>
      <c r="Q214" t="s">
        <v>14113</v>
      </c>
      <c r="R214" t="s">
        <v>14113</v>
      </c>
      <c r="S214" t="s">
        <v>14250</v>
      </c>
      <c r="T214" t="s">
        <v>14088</v>
      </c>
      <c r="U214" t="s">
        <v>14156</v>
      </c>
      <c r="V214" t="s">
        <v>14093</v>
      </c>
      <c r="X214" t="s">
        <v>14087</v>
      </c>
      <c r="Y214" t="s">
        <v>14115</v>
      </c>
      <c r="Z214" t="s">
        <v>14211</v>
      </c>
      <c r="AA214" t="s">
        <v>14140</v>
      </c>
      <c r="AB214" t="s">
        <v>14141</v>
      </c>
      <c r="AC214" t="s">
        <v>14141</v>
      </c>
      <c r="AD214" t="s">
        <v>14110</v>
      </c>
      <c r="AE214" t="s">
        <v>14118</v>
      </c>
      <c r="AF214" t="s">
        <v>14098</v>
      </c>
      <c r="AG214" t="s">
        <v>14123</v>
      </c>
      <c r="AH214" t="s">
        <v>14099</v>
      </c>
      <c r="AI214" t="s">
        <v>14099</v>
      </c>
      <c r="AJ214" t="s">
        <v>14188</v>
      </c>
      <c r="AK214" t="s">
        <v>14087</v>
      </c>
      <c r="AL214" t="s">
        <v>14122</v>
      </c>
      <c r="AM214" t="s">
        <v>14102</v>
      </c>
      <c r="AN214" t="s">
        <v>14102</v>
      </c>
      <c r="AO214" t="s">
        <v>14097</v>
      </c>
      <c r="AP214" t="s">
        <v>14087</v>
      </c>
      <c r="AQ214" t="s">
        <v>14110</v>
      </c>
      <c r="AR214" t="s">
        <v>14103</v>
      </c>
      <c r="AS214" t="s">
        <v>14098</v>
      </c>
      <c r="AT214" t="s">
        <v>14100</v>
      </c>
      <c r="AU214" t="s">
        <v>14100</v>
      </c>
      <c r="AV214" t="s">
        <v>14250</v>
      </c>
      <c r="AW214" t="s">
        <v>14250</v>
      </c>
      <c r="AX214" t="s">
        <v>14250</v>
      </c>
      <c r="AY214" t="s">
        <v>14093</v>
      </c>
      <c r="BA214" t="s">
        <v>14242</v>
      </c>
      <c r="BB214" t="s">
        <v>14153</v>
      </c>
      <c r="BC214" t="s">
        <v>14248</v>
      </c>
      <c r="BE214" t="s">
        <v>14106</v>
      </c>
      <c r="BF214" t="s">
        <v>14195</v>
      </c>
      <c r="BG214" t="s">
        <v>14195</v>
      </c>
      <c r="BH214" t="s">
        <v>14104</v>
      </c>
      <c r="BI214" t="s">
        <v>14211</v>
      </c>
      <c r="BJ214" t="s">
        <v>14211</v>
      </c>
      <c r="BK214" t="s">
        <v>14211</v>
      </c>
      <c r="BL214" t="s">
        <v>14156</v>
      </c>
      <c r="BM214" t="s">
        <v>14156</v>
      </c>
      <c r="BN214" t="s">
        <v>14156</v>
      </c>
      <c r="BO214" t="s">
        <v>14110</v>
      </c>
      <c r="BP214" t="s">
        <v>14110</v>
      </c>
      <c r="BQ214" t="s">
        <v>14110</v>
      </c>
      <c r="BR214" t="s">
        <v>14110</v>
      </c>
      <c r="BS214" t="s">
        <v>14110</v>
      </c>
      <c r="BT214" t="s">
        <v>14110</v>
      </c>
    </row>
    <row r="215" spans="1:72">
      <c r="G215" t="s">
        <v>14155</v>
      </c>
      <c r="H215" t="s">
        <v>14250</v>
      </c>
      <c r="J215" t="s">
        <v>14108</v>
      </c>
      <c r="K215">
        <v>4</v>
      </c>
      <c r="L215" t="s">
        <v>14397</v>
      </c>
      <c r="M215" t="s">
        <v>14085</v>
      </c>
      <c r="N215" t="s">
        <v>14137</v>
      </c>
      <c r="O215" t="s">
        <v>14116</v>
      </c>
      <c r="P215" t="s">
        <v>14113</v>
      </c>
      <c r="Q215" t="s">
        <v>14113</v>
      </c>
      <c r="R215" t="s">
        <v>14113</v>
      </c>
      <c r="S215" t="s">
        <v>14250</v>
      </c>
      <c r="T215" t="s">
        <v>14088</v>
      </c>
      <c r="U215" t="s">
        <v>14156</v>
      </c>
      <c r="V215" t="s">
        <v>14093</v>
      </c>
      <c r="X215" t="s">
        <v>14087</v>
      </c>
      <c r="Y215" t="s">
        <v>14115</v>
      </c>
      <c r="Z215" t="s">
        <v>14211</v>
      </c>
      <c r="AA215" t="s">
        <v>14094</v>
      </c>
      <c r="AB215" t="s">
        <v>14141</v>
      </c>
      <c r="AC215" t="s">
        <v>14141</v>
      </c>
      <c r="AD215" t="s">
        <v>14110</v>
      </c>
      <c r="AE215" t="s">
        <v>14118</v>
      </c>
      <c r="AF215" t="s">
        <v>14098</v>
      </c>
      <c r="AG215" t="s">
        <v>14123</v>
      </c>
      <c r="AH215" t="s">
        <v>14099</v>
      </c>
      <c r="AI215" t="s">
        <v>14099</v>
      </c>
      <c r="AJ215" t="s">
        <v>14099</v>
      </c>
      <c r="AK215" t="s">
        <v>14087</v>
      </c>
      <c r="AL215" t="s">
        <v>14098</v>
      </c>
      <c r="AM215" t="s">
        <v>14102</v>
      </c>
      <c r="AN215" t="s">
        <v>14102</v>
      </c>
      <c r="AO215" t="s">
        <v>14097</v>
      </c>
      <c r="AP215" t="s">
        <v>14087</v>
      </c>
      <c r="AQ215" t="s">
        <v>14110</v>
      </c>
      <c r="AR215" t="s">
        <v>14103</v>
      </c>
      <c r="AS215" t="s">
        <v>14098</v>
      </c>
      <c r="AT215" t="s">
        <v>14100</v>
      </c>
      <c r="AU215" t="s">
        <v>14100</v>
      </c>
      <c r="AV215" t="s">
        <v>14250</v>
      </c>
      <c r="AW215" t="s">
        <v>14250</v>
      </c>
      <c r="AX215" t="s">
        <v>14250</v>
      </c>
      <c r="AY215" t="s">
        <v>14093</v>
      </c>
      <c r="BA215" t="s">
        <v>14242</v>
      </c>
      <c r="BB215" t="s">
        <v>14153</v>
      </c>
      <c r="BC215" t="s">
        <v>14225</v>
      </c>
      <c r="BE215" t="s">
        <v>14106</v>
      </c>
      <c r="BF215" t="s">
        <v>14195</v>
      </c>
      <c r="BG215" t="s">
        <v>14195</v>
      </c>
      <c r="BH215" t="s">
        <v>14104</v>
      </c>
      <c r="BI215" t="s">
        <v>14211</v>
      </c>
      <c r="BJ215" t="s">
        <v>14211</v>
      </c>
      <c r="BK215" t="s">
        <v>14211</v>
      </c>
      <c r="BL215" t="s">
        <v>14156</v>
      </c>
      <c r="BM215" t="s">
        <v>14156</v>
      </c>
      <c r="BN215" t="s">
        <v>14156</v>
      </c>
      <c r="BO215" t="s">
        <v>14110</v>
      </c>
      <c r="BP215" t="s">
        <v>14110</v>
      </c>
      <c r="BQ215" t="s">
        <v>14110</v>
      </c>
      <c r="BR215" t="s">
        <v>14110</v>
      </c>
      <c r="BS215" t="s">
        <v>14110</v>
      </c>
      <c r="BT215" t="s">
        <v>14110</v>
      </c>
    </row>
    <row r="216" spans="1:72">
      <c r="G216" t="s">
        <v>14155</v>
      </c>
      <c r="H216" t="s">
        <v>14250</v>
      </c>
      <c r="J216" t="s">
        <v>14133</v>
      </c>
      <c r="K216">
        <v>4</v>
      </c>
      <c r="L216" t="s">
        <v>14398</v>
      </c>
      <c r="M216" t="s">
        <v>14085</v>
      </c>
      <c r="N216" t="s">
        <v>14137</v>
      </c>
      <c r="O216" t="s">
        <v>14116</v>
      </c>
      <c r="P216" t="s">
        <v>14113</v>
      </c>
      <c r="Q216" t="s">
        <v>14113</v>
      </c>
      <c r="R216" t="s">
        <v>14113</v>
      </c>
      <c r="S216" t="s">
        <v>14250</v>
      </c>
      <c r="T216" t="s">
        <v>14088</v>
      </c>
      <c r="U216" t="s">
        <v>14156</v>
      </c>
      <c r="V216" t="s">
        <v>14093</v>
      </c>
      <c r="X216" t="s">
        <v>14087</v>
      </c>
      <c r="Y216" t="s">
        <v>14115</v>
      </c>
      <c r="Z216" t="s">
        <v>14211</v>
      </c>
      <c r="AA216" t="s">
        <v>14094</v>
      </c>
      <c r="AB216" t="s">
        <v>14141</v>
      </c>
      <c r="AC216" t="s">
        <v>14141</v>
      </c>
      <c r="AD216" t="s">
        <v>14110</v>
      </c>
      <c r="AE216" t="s">
        <v>14118</v>
      </c>
      <c r="AF216" t="s">
        <v>14098</v>
      </c>
      <c r="AG216" t="s">
        <v>14123</v>
      </c>
      <c r="AH216" t="s">
        <v>14099</v>
      </c>
      <c r="AI216" t="s">
        <v>14099</v>
      </c>
      <c r="AJ216" t="s">
        <v>14099</v>
      </c>
      <c r="AK216" t="s">
        <v>14087</v>
      </c>
      <c r="AL216" t="s">
        <v>14098</v>
      </c>
      <c r="AM216" t="s">
        <v>14102</v>
      </c>
      <c r="AN216" t="s">
        <v>14102</v>
      </c>
      <c r="AO216" t="s">
        <v>14097</v>
      </c>
      <c r="AP216" t="s">
        <v>14087</v>
      </c>
      <c r="AQ216" t="s">
        <v>14110</v>
      </c>
      <c r="AR216" t="s">
        <v>14103</v>
      </c>
      <c r="AS216" t="s">
        <v>14098</v>
      </c>
      <c r="AT216" t="s">
        <v>14100</v>
      </c>
      <c r="AU216" t="s">
        <v>14100</v>
      </c>
      <c r="AV216" t="s">
        <v>14250</v>
      </c>
      <c r="AW216" t="s">
        <v>14250</v>
      </c>
      <c r="AX216" t="s">
        <v>14250</v>
      </c>
      <c r="AY216" t="s">
        <v>14093</v>
      </c>
      <c r="BA216" t="s">
        <v>14242</v>
      </c>
      <c r="BB216" t="s">
        <v>14153</v>
      </c>
      <c r="BC216" t="s">
        <v>14225</v>
      </c>
      <c r="BE216" t="s">
        <v>14106</v>
      </c>
      <c r="BF216" t="s">
        <v>14195</v>
      </c>
      <c r="BG216" t="s">
        <v>14195</v>
      </c>
      <c r="BH216" t="s">
        <v>14104</v>
      </c>
      <c r="BI216" t="s">
        <v>14211</v>
      </c>
      <c r="BJ216" t="s">
        <v>14211</v>
      </c>
      <c r="BK216" t="s">
        <v>14211</v>
      </c>
      <c r="BL216" t="s">
        <v>14156</v>
      </c>
      <c r="BM216" t="s">
        <v>14156</v>
      </c>
      <c r="BN216" t="s">
        <v>14156</v>
      </c>
      <c r="BO216" t="s">
        <v>14110</v>
      </c>
      <c r="BP216" t="s">
        <v>14110</v>
      </c>
      <c r="BQ216" t="s">
        <v>14110</v>
      </c>
      <c r="BR216" t="s">
        <v>14110</v>
      </c>
      <c r="BS216" t="s">
        <v>14110</v>
      </c>
      <c r="BT216" t="s">
        <v>14110</v>
      </c>
    </row>
    <row r="217" spans="1:72">
      <c r="A217">
        <v>2020</v>
      </c>
      <c r="B217" t="s">
        <v>14400</v>
      </c>
      <c r="C217" t="s">
        <v>14401</v>
      </c>
      <c r="D217" t="s">
        <v>689</v>
      </c>
      <c r="E217" t="s">
        <v>14402</v>
      </c>
      <c r="F217" s="137">
        <v>0</v>
      </c>
      <c r="G217" t="s">
        <v>14109</v>
      </c>
      <c r="H217" t="s">
        <v>14110</v>
      </c>
      <c r="J217" t="s">
        <v>14085</v>
      </c>
      <c r="K217">
        <v>4</v>
      </c>
      <c r="M217" t="s">
        <v>14085</v>
      </c>
      <c r="N217" t="s">
        <v>14114</v>
      </c>
      <c r="O217" t="s">
        <v>14116</v>
      </c>
      <c r="P217" t="s">
        <v>14090</v>
      </c>
      <c r="Q217" t="s">
        <v>14090</v>
      </c>
      <c r="R217" t="s">
        <v>14090</v>
      </c>
      <c r="S217" t="s">
        <v>14250</v>
      </c>
      <c r="T217" t="s">
        <v>14088</v>
      </c>
      <c r="U217" t="s">
        <v>14186</v>
      </c>
      <c r="V217" t="s">
        <v>14117</v>
      </c>
      <c r="X217" t="s">
        <v>14110</v>
      </c>
      <c r="Y217" t="s">
        <v>14092</v>
      </c>
      <c r="Z217" t="s">
        <v>14120</v>
      </c>
      <c r="AA217" t="s">
        <v>14094</v>
      </c>
      <c r="AB217" t="s">
        <v>14095</v>
      </c>
      <c r="AC217" t="s">
        <v>14141</v>
      </c>
      <c r="AD217" t="s">
        <v>14110</v>
      </c>
      <c r="AE217" t="s">
        <v>14141</v>
      </c>
      <c r="AF217" t="s">
        <v>14098</v>
      </c>
      <c r="AG217" t="s">
        <v>14123</v>
      </c>
      <c r="AH217" t="s">
        <v>14124</v>
      </c>
      <c r="AI217" t="s">
        <v>14124</v>
      </c>
      <c r="AJ217" t="s">
        <v>14124</v>
      </c>
      <c r="AK217" t="s">
        <v>14087</v>
      </c>
      <c r="AL217" t="s">
        <v>14098</v>
      </c>
      <c r="AM217" t="s">
        <v>14102</v>
      </c>
      <c r="AN217" t="s">
        <v>14102</v>
      </c>
      <c r="AO217" t="s">
        <v>14097</v>
      </c>
      <c r="AP217" t="s">
        <v>14110</v>
      </c>
      <c r="AQ217" t="s">
        <v>14110</v>
      </c>
      <c r="AR217" t="s">
        <v>14215</v>
      </c>
      <c r="AS217" t="s">
        <v>14098</v>
      </c>
      <c r="AT217" t="s">
        <v>14163</v>
      </c>
      <c r="AU217" t="s">
        <v>14163</v>
      </c>
      <c r="AV217" t="s">
        <v>14203</v>
      </c>
      <c r="AW217" t="s">
        <v>14203</v>
      </c>
      <c r="AX217" t="s">
        <v>14087</v>
      </c>
      <c r="AY217" t="s">
        <v>14175</v>
      </c>
      <c r="BA217" t="s">
        <v>14242</v>
      </c>
      <c r="BB217" t="s">
        <v>14248</v>
      </c>
      <c r="BC217" t="s">
        <v>14248</v>
      </c>
      <c r="BE217" t="s">
        <v>14106</v>
      </c>
      <c r="BF217" t="s">
        <v>14195</v>
      </c>
      <c r="BG217" t="s">
        <v>14195</v>
      </c>
      <c r="BH217" t="s">
        <v>14104</v>
      </c>
      <c r="BI217" t="s">
        <v>14211</v>
      </c>
      <c r="BJ217" t="s">
        <v>14211</v>
      </c>
      <c r="BK217" t="s">
        <v>14211</v>
      </c>
      <c r="BL217" t="s">
        <v>14156</v>
      </c>
      <c r="BM217" t="s">
        <v>14156</v>
      </c>
      <c r="BN217" t="s">
        <v>14156</v>
      </c>
      <c r="BO217" t="s">
        <v>14110</v>
      </c>
      <c r="BP217" t="s">
        <v>14110</v>
      </c>
      <c r="BQ217" t="s">
        <v>14110</v>
      </c>
      <c r="BR217" t="s">
        <v>14110</v>
      </c>
      <c r="BS217" t="s">
        <v>14110</v>
      </c>
      <c r="BT217" t="s">
        <v>14110</v>
      </c>
    </row>
    <row r="218" spans="1:72">
      <c r="A218">
        <v>2002</v>
      </c>
      <c r="B218" t="s">
        <v>14403</v>
      </c>
      <c r="C218" t="s">
        <v>14404</v>
      </c>
      <c r="D218" t="s">
        <v>14045</v>
      </c>
      <c r="E218" t="s">
        <v>14405</v>
      </c>
      <c r="F218" s="137">
        <v>0</v>
      </c>
      <c r="G218" t="s">
        <v>14171</v>
      </c>
      <c r="H218" t="s">
        <v>14250</v>
      </c>
      <c r="J218" t="s">
        <v>14085</v>
      </c>
      <c r="K218">
        <v>8</v>
      </c>
      <c r="M218" t="s">
        <v>14108</v>
      </c>
      <c r="N218" t="s">
        <v>14137</v>
      </c>
      <c r="O218" t="s">
        <v>14116</v>
      </c>
      <c r="P218" t="s">
        <v>14090</v>
      </c>
      <c r="Q218" t="s">
        <v>14090</v>
      </c>
      <c r="R218" t="s">
        <v>14090</v>
      </c>
      <c r="S218" t="s">
        <v>14250</v>
      </c>
      <c r="T218" t="s">
        <v>14111</v>
      </c>
      <c r="U218" t="s">
        <v>14156</v>
      </c>
      <c r="V218" t="s">
        <v>14093</v>
      </c>
      <c r="X218" t="s">
        <v>14110</v>
      </c>
      <c r="Y218" t="s">
        <v>14092</v>
      </c>
      <c r="Z218" t="s">
        <v>14211</v>
      </c>
      <c r="AA218" t="s">
        <v>14140</v>
      </c>
      <c r="AB218" t="s">
        <v>14095</v>
      </c>
      <c r="AC218" t="s">
        <v>14141</v>
      </c>
      <c r="AD218" t="s">
        <v>14110</v>
      </c>
      <c r="AE218" t="s">
        <v>14141</v>
      </c>
      <c r="AF218" t="s">
        <v>14122</v>
      </c>
      <c r="AG218" t="s">
        <v>14093</v>
      </c>
      <c r="AH218" t="s">
        <v>14099</v>
      </c>
      <c r="AI218" t="s">
        <v>14188</v>
      </c>
      <c r="AJ218" t="s">
        <v>14188</v>
      </c>
      <c r="AK218" t="s">
        <v>14110</v>
      </c>
      <c r="AL218" t="s">
        <v>14122</v>
      </c>
      <c r="AM218" t="s">
        <v>14102</v>
      </c>
      <c r="AN218" t="s">
        <v>14165</v>
      </c>
      <c r="AO218" t="s">
        <v>14097</v>
      </c>
      <c r="AP218" t="s">
        <v>14110</v>
      </c>
      <c r="AQ218" t="s">
        <v>14110</v>
      </c>
      <c r="AR218" t="s">
        <v>14128</v>
      </c>
      <c r="AS218" t="s">
        <v>14098</v>
      </c>
      <c r="AT218" t="s">
        <v>14100</v>
      </c>
      <c r="AU218" t="s">
        <v>14100</v>
      </c>
      <c r="AV218" t="s">
        <v>14250</v>
      </c>
      <c r="AW218" t="s">
        <v>14250</v>
      </c>
      <c r="AX218" t="s">
        <v>14250</v>
      </c>
      <c r="AY218" t="s">
        <v>14093</v>
      </c>
      <c r="BA218" t="s">
        <v>14208</v>
      </c>
      <c r="BB218" t="s">
        <v>14248</v>
      </c>
      <c r="BC218" t="s">
        <v>14248</v>
      </c>
      <c r="BE218" t="s">
        <v>14131</v>
      </c>
      <c r="BF218" t="s">
        <v>14195</v>
      </c>
      <c r="BG218" t="s">
        <v>14195</v>
      </c>
      <c r="BH218" t="s">
        <v>14104</v>
      </c>
      <c r="BI218" t="s">
        <v>14211</v>
      </c>
      <c r="BJ218" t="s">
        <v>14211</v>
      </c>
      <c r="BK218" t="s">
        <v>14211</v>
      </c>
      <c r="BL218" t="s">
        <v>14156</v>
      </c>
      <c r="BM218" t="s">
        <v>14156</v>
      </c>
      <c r="BN218" t="s">
        <v>14156</v>
      </c>
      <c r="BO218" t="s">
        <v>14110</v>
      </c>
      <c r="BP218" t="s">
        <v>14110</v>
      </c>
      <c r="BQ218" t="s">
        <v>14110</v>
      </c>
      <c r="BR218" t="s">
        <v>14110</v>
      </c>
      <c r="BS218" t="s">
        <v>14110</v>
      </c>
      <c r="BT218" t="s">
        <v>14110</v>
      </c>
    </row>
    <row r="219" spans="1:72">
      <c r="F219" s="137">
        <v>0</v>
      </c>
      <c r="G219" t="s">
        <v>14171</v>
      </c>
      <c r="H219" t="s">
        <v>14250</v>
      </c>
      <c r="J219" t="s">
        <v>14108</v>
      </c>
      <c r="K219">
        <v>8</v>
      </c>
      <c r="M219" t="s">
        <v>14108</v>
      </c>
      <c r="N219" t="s">
        <v>14137</v>
      </c>
      <c r="O219" t="s">
        <v>14116</v>
      </c>
      <c r="P219" t="s">
        <v>14090</v>
      </c>
      <c r="Q219" t="s">
        <v>14090</v>
      </c>
      <c r="R219" t="s">
        <v>14090</v>
      </c>
      <c r="S219" t="s">
        <v>14250</v>
      </c>
      <c r="T219" t="s">
        <v>14111</v>
      </c>
      <c r="U219" t="s">
        <v>14156</v>
      </c>
      <c r="V219" t="s">
        <v>14093</v>
      </c>
      <c r="X219" t="s">
        <v>14110</v>
      </c>
      <c r="Y219" t="s">
        <v>14092</v>
      </c>
      <c r="Z219" t="s">
        <v>14211</v>
      </c>
      <c r="AA219" t="s">
        <v>14140</v>
      </c>
      <c r="AB219" t="s">
        <v>14095</v>
      </c>
      <c r="AC219" t="s">
        <v>14141</v>
      </c>
      <c r="AD219" t="s">
        <v>14110</v>
      </c>
      <c r="AE219" t="s">
        <v>14141</v>
      </c>
      <c r="AF219" t="s">
        <v>14122</v>
      </c>
      <c r="AG219" t="s">
        <v>14093</v>
      </c>
      <c r="AH219" t="s">
        <v>14099</v>
      </c>
      <c r="AI219" t="s">
        <v>14188</v>
      </c>
      <c r="AJ219" t="s">
        <v>14188</v>
      </c>
      <c r="AK219" t="s">
        <v>14110</v>
      </c>
      <c r="AL219" t="s">
        <v>14122</v>
      </c>
      <c r="AM219" t="s">
        <v>14102</v>
      </c>
      <c r="AN219" t="s">
        <v>14191</v>
      </c>
      <c r="AO219" t="s">
        <v>14097</v>
      </c>
      <c r="AP219" t="s">
        <v>14110</v>
      </c>
      <c r="AQ219" t="s">
        <v>14110</v>
      </c>
      <c r="AR219" t="s">
        <v>14149</v>
      </c>
      <c r="AS219" t="s">
        <v>14098</v>
      </c>
      <c r="AT219" t="s">
        <v>14100</v>
      </c>
      <c r="AU219" t="s">
        <v>14100</v>
      </c>
      <c r="AV219" t="s">
        <v>14250</v>
      </c>
      <c r="AW219" t="s">
        <v>14250</v>
      </c>
      <c r="AX219" t="s">
        <v>14250</v>
      </c>
      <c r="AY219" t="s">
        <v>14093</v>
      </c>
      <c r="BA219" t="s">
        <v>14208</v>
      </c>
      <c r="BB219" t="s">
        <v>14248</v>
      </c>
      <c r="BC219" t="s">
        <v>14248</v>
      </c>
      <c r="BE219" t="s">
        <v>14131</v>
      </c>
      <c r="BF219" t="s">
        <v>14195</v>
      </c>
      <c r="BG219" t="s">
        <v>14195</v>
      </c>
      <c r="BH219" t="s">
        <v>14104</v>
      </c>
      <c r="BI219" t="s">
        <v>14211</v>
      </c>
      <c r="BJ219" t="s">
        <v>14211</v>
      </c>
      <c r="BK219" t="s">
        <v>14211</v>
      </c>
      <c r="BL219" t="s">
        <v>14156</v>
      </c>
      <c r="BM219" t="s">
        <v>14156</v>
      </c>
      <c r="BN219" t="s">
        <v>14156</v>
      </c>
      <c r="BO219" t="s">
        <v>14110</v>
      </c>
      <c r="BP219" t="s">
        <v>14110</v>
      </c>
      <c r="BQ219" t="s">
        <v>14110</v>
      </c>
      <c r="BR219" t="s">
        <v>14110</v>
      </c>
      <c r="BS219" t="s">
        <v>14110</v>
      </c>
      <c r="BT219" t="s">
        <v>14110</v>
      </c>
    </row>
    <row r="220" spans="1:72">
      <c r="A220">
        <v>2007</v>
      </c>
      <c r="B220" t="s">
        <v>14406</v>
      </c>
      <c r="C220" t="s">
        <v>14065</v>
      </c>
      <c r="D220" t="s">
        <v>660</v>
      </c>
      <c r="E220" t="s">
        <v>14066</v>
      </c>
      <c r="F220" s="137">
        <v>0</v>
      </c>
      <c r="G220" t="s">
        <v>14171</v>
      </c>
      <c r="H220" t="s">
        <v>14250</v>
      </c>
      <c r="J220" t="s">
        <v>14085</v>
      </c>
      <c r="K220">
        <v>4</v>
      </c>
      <c r="M220" t="s">
        <v>14154</v>
      </c>
      <c r="N220" t="s">
        <v>14137</v>
      </c>
      <c r="O220" t="s">
        <v>14091</v>
      </c>
      <c r="P220" t="s">
        <v>14113</v>
      </c>
      <c r="Q220" t="s">
        <v>14090</v>
      </c>
      <c r="R220" t="s">
        <v>14090</v>
      </c>
      <c r="S220" t="s">
        <v>14250</v>
      </c>
      <c r="T220" t="s">
        <v>14135</v>
      </c>
      <c r="U220" t="s">
        <v>14089</v>
      </c>
      <c r="V220" t="s">
        <v>14093</v>
      </c>
      <c r="X220" t="s">
        <v>14087</v>
      </c>
      <c r="Y220" t="s">
        <v>14092</v>
      </c>
      <c r="Z220" t="s">
        <v>14211</v>
      </c>
      <c r="AA220" t="s">
        <v>14094</v>
      </c>
      <c r="AB220" t="s">
        <v>14141</v>
      </c>
      <c r="AC220" t="s">
        <v>14095</v>
      </c>
      <c r="AD220" t="s">
        <v>14110</v>
      </c>
      <c r="AE220" t="s">
        <v>14141</v>
      </c>
      <c r="AF220" t="s">
        <v>14122</v>
      </c>
      <c r="AG220" t="s">
        <v>14093</v>
      </c>
      <c r="AH220" t="s">
        <v>14220</v>
      </c>
      <c r="AI220" t="s">
        <v>14188</v>
      </c>
      <c r="AJ220" t="s">
        <v>14099</v>
      </c>
      <c r="AK220" t="s">
        <v>14110</v>
      </c>
      <c r="AL220" t="s">
        <v>14122</v>
      </c>
      <c r="AM220" t="s">
        <v>14102</v>
      </c>
      <c r="AN220" t="s">
        <v>14215</v>
      </c>
      <c r="AO220" t="s">
        <v>14097</v>
      </c>
      <c r="AP220" t="s">
        <v>14110</v>
      </c>
      <c r="AQ220" t="s">
        <v>14110</v>
      </c>
      <c r="AR220" t="s">
        <v>14215</v>
      </c>
      <c r="AS220" t="s">
        <v>14122</v>
      </c>
      <c r="AT220" t="s">
        <v>14125</v>
      </c>
      <c r="AU220" t="s">
        <v>14100</v>
      </c>
      <c r="AV220" t="s">
        <v>14250</v>
      </c>
      <c r="AW220" t="s">
        <v>14250</v>
      </c>
      <c r="AX220" t="s">
        <v>14250</v>
      </c>
      <c r="AY220" t="s">
        <v>14093</v>
      </c>
      <c r="BA220" t="s">
        <v>14208</v>
      </c>
      <c r="BB220" t="s">
        <v>14225</v>
      </c>
      <c r="BC220" t="s">
        <v>14248</v>
      </c>
      <c r="BE220" t="s">
        <v>14131</v>
      </c>
      <c r="BF220" t="s">
        <v>14195</v>
      </c>
      <c r="BG220" t="s">
        <v>14195</v>
      </c>
      <c r="BH220" t="s">
        <v>14104</v>
      </c>
      <c r="BI220" t="s">
        <v>14211</v>
      </c>
      <c r="BJ220" t="s">
        <v>14211</v>
      </c>
      <c r="BK220" t="s">
        <v>14211</v>
      </c>
      <c r="BL220" t="s">
        <v>14156</v>
      </c>
      <c r="BM220" t="s">
        <v>14156</v>
      </c>
      <c r="BN220" t="s">
        <v>14156</v>
      </c>
      <c r="BO220" t="s">
        <v>14110</v>
      </c>
      <c r="BP220" t="s">
        <v>14110</v>
      </c>
      <c r="BQ220" t="s">
        <v>14110</v>
      </c>
      <c r="BR220" t="s">
        <v>14110</v>
      </c>
      <c r="BS220" t="s">
        <v>14110</v>
      </c>
      <c r="BT220" t="s">
        <v>14110</v>
      </c>
    </row>
    <row r="221" spans="1:72">
      <c r="A221">
        <v>2019</v>
      </c>
      <c r="B221" t="s">
        <v>14407</v>
      </c>
      <c r="C221" t="s">
        <v>1086</v>
      </c>
      <c r="D221" t="s">
        <v>639</v>
      </c>
      <c r="E221" t="s">
        <v>14068</v>
      </c>
      <c r="F221" s="137">
        <v>0</v>
      </c>
      <c r="G221" t="s">
        <v>14109</v>
      </c>
      <c r="H221" t="s">
        <v>14110</v>
      </c>
      <c r="J221" t="s">
        <v>14085</v>
      </c>
      <c r="K221">
        <v>6</v>
      </c>
      <c r="M221" t="s">
        <v>14085</v>
      </c>
      <c r="N221" t="s">
        <v>14137</v>
      </c>
      <c r="O221" t="s">
        <v>14116</v>
      </c>
      <c r="P221" t="s">
        <v>14090</v>
      </c>
      <c r="Q221" t="s">
        <v>14090</v>
      </c>
      <c r="R221" t="s">
        <v>14090</v>
      </c>
      <c r="S221" t="s">
        <v>14250</v>
      </c>
      <c r="T221" t="s">
        <v>14088</v>
      </c>
      <c r="U221" t="s">
        <v>14112</v>
      </c>
      <c r="V221" t="s">
        <v>14157</v>
      </c>
      <c r="X221" t="s">
        <v>14087</v>
      </c>
      <c r="Y221" t="s">
        <v>14092</v>
      </c>
      <c r="Z221" t="s">
        <v>14096</v>
      </c>
      <c r="AA221" t="s">
        <v>14140</v>
      </c>
      <c r="AB221" t="s">
        <v>14141</v>
      </c>
      <c r="AC221" t="s">
        <v>14141</v>
      </c>
      <c r="AD221" t="s">
        <v>14110</v>
      </c>
      <c r="AE221" t="s">
        <v>14141</v>
      </c>
      <c r="AF221" t="s">
        <v>14098</v>
      </c>
      <c r="AG221" t="s">
        <v>14123</v>
      </c>
      <c r="AH221" t="s">
        <v>14124</v>
      </c>
      <c r="AI221" t="s">
        <v>14124</v>
      </c>
      <c r="AJ221" t="s">
        <v>14188</v>
      </c>
      <c r="AK221" t="s">
        <v>14110</v>
      </c>
      <c r="AL221" t="s">
        <v>14098</v>
      </c>
      <c r="AM221" t="s">
        <v>14102</v>
      </c>
      <c r="AN221" t="s">
        <v>14102</v>
      </c>
      <c r="AO221" t="s">
        <v>14097</v>
      </c>
      <c r="AP221" t="s">
        <v>14087</v>
      </c>
      <c r="AQ221" t="s">
        <v>14110</v>
      </c>
      <c r="AR221" t="s">
        <v>14103</v>
      </c>
      <c r="AS221" t="s">
        <v>14098</v>
      </c>
      <c r="AT221" t="s">
        <v>14163</v>
      </c>
      <c r="AU221" t="s">
        <v>14163</v>
      </c>
      <c r="AV221" t="s">
        <v>14101</v>
      </c>
      <c r="AW221" t="s">
        <v>14101</v>
      </c>
      <c r="AX221" t="s">
        <v>14110</v>
      </c>
      <c r="AY221" t="s">
        <v>14093</v>
      </c>
      <c r="BA221" t="s">
        <v>14132</v>
      </c>
      <c r="BB221" t="s">
        <v>14248</v>
      </c>
      <c r="BC221" t="s">
        <v>14248</v>
      </c>
      <c r="BE221" t="s">
        <v>14106</v>
      </c>
      <c r="BF221" t="s">
        <v>14195</v>
      </c>
      <c r="BG221" t="s">
        <v>14195</v>
      </c>
      <c r="BH221" t="s">
        <v>14104</v>
      </c>
      <c r="BI221" t="s">
        <v>14211</v>
      </c>
      <c r="BJ221" t="s">
        <v>14211</v>
      </c>
      <c r="BK221" t="s">
        <v>14211</v>
      </c>
      <c r="BL221" t="s">
        <v>14156</v>
      </c>
      <c r="BM221" t="s">
        <v>14156</v>
      </c>
      <c r="BN221" t="s">
        <v>14156</v>
      </c>
      <c r="BO221" t="s">
        <v>14110</v>
      </c>
      <c r="BP221" t="s">
        <v>14110</v>
      </c>
      <c r="BQ221" t="s">
        <v>14110</v>
      </c>
      <c r="BR221" t="s">
        <v>14110</v>
      </c>
      <c r="BS221" t="s">
        <v>14110</v>
      </c>
      <c r="BT221" t="s">
        <v>14110</v>
      </c>
    </row>
    <row r="222" spans="1:72">
      <c r="G222" t="s">
        <v>14171</v>
      </c>
      <c r="H222" t="s">
        <v>14250</v>
      </c>
      <c r="J222" t="s">
        <v>14108</v>
      </c>
      <c r="K222">
        <v>3</v>
      </c>
      <c r="M222" t="s">
        <v>14085</v>
      </c>
      <c r="N222" t="s">
        <v>14137</v>
      </c>
      <c r="O222" t="s">
        <v>14116</v>
      </c>
      <c r="P222" t="s">
        <v>14113</v>
      </c>
      <c r="Q222" t="s">
        <v>14113</v>
      </c>
      <c r="R222" t="s">
        <v>14090</v>
      </c>
      <c r="S222" t="s">
        <v>14250</v>
      </c>
      <c r="T222" t="s">
        <v>14088</v>
      </c>
      <c r="U222" t="s">
        <v>14112</v>
      </c>
      <c r="V222" t="s">
        <v>14117</v>
      </c>
      <c r="X222" t="s">
        <v>14087</v>
      </c>
      <c r="Y222" t="s">
        <v>14092</v>
      </c>
      <c r="Z222" t="s">
        <v>14096</v>
      </c>
      <c r="AA222" t="s">
        <v>14140</v>
      </c>
      <c r="AB222" t="s">
        <v>14141</v>
      </c>
      <c r="AC222" t="s">
        <v>14141</v>
      </c>
      <c r="AD222" t="s">
        <v>14110</v>
      </c>
      <c r="AE222" t="s">
        <v>14141</v>
      </c>
      <c r="AF222" t="s">
        <v>14098</v>
      </c>
      <c r="AG222" t="s">
        <v>14123</v>
      </c>
      <c r="AH222" t="s">
        <v>14099</v>
      </c>
      <c r="AI222" t="s">
        <v>14099</v>
      </c>
      <c r="AJ222" t="s">
        <v>14188</v>
      </c>
      <c r="AK222" t="s">
        <v>14087</v>
      </c>
      <c r="AL222" t="s">
        <v>14098</v>
      </c>
      <c r="AM222" t="s">
        <v>14102</v>
      </c>
      <c r="AN222" t="s">
        <v>14102</v>
      </c>
      <c r="AO222" t="s">
        <v>14097</v>
      </c>
      <c r="AP222" t="s">
        <v>14087</v>
      </c>
      <c r="AQ222" t="s">
        <v>14110</v>
      </c>
      <c r="AR222" t="s">
        <v>14103</v>
      </c>
      <c r="AS222" t="s">
        <v>14098</v>
      </c>
      <c r="AT222" t="s">
        <v>14100</v>
      </c>
      <c r="AU222" t="s">
        <v>14100</v>
      </c>
      <c r="AV222" t="s">
        <v>14250</v>
      </c>
      <c r="AW222" t="s">
        <v>14250</v>
      </c>
      <c r="AX222" t="s">
        <v>14250</v>
      </c>
      <c r="AY222" t="s">
        <v>14093</v>
      </c>
      <c r="BA222" t="s">
        <v>14132</v>
      </c>
      <c r="BB222" t="s">
        <v>14248</v>
      </c>
      <c r="BC222" t="s">
        <v>14248</v>
      </c>
      <c r="BE222" t="s">
        <v>14106</v>
      </c>
      <c r="BF222" t="s">
        <v>14195</v>
      </c>
      <c r="BG222" t="s">
        <v>14195</v>
      </c>
      <c r="BH222" t="s">
        <v>14104</v>
      </c>
      <c r="BI222" t="s">
        <v>14211</v>
      </c>
      <c r="BJ222" t="s">
        <v>14211</v>
      </c>
      <c r="BK222" t="s">
        <v>14211</v>
      </c>
      <c r="BL222" t="s">
        <v>14156</v>
      </c>
      <c r="BM222" t="s">
        <v>14156</v>
      </c>
      <c r="BN222" t="s">
        <v>14156</v>
      </c>
      <c r="BO222" t="s">
        <v>14110</v>
      </c>
      <c r="BP222" t="s">
        <v>14110</v>
      </c>
      <c r="BQ222" t="s">
        <v>14110</v>
      </c>
      <c r="BR222" t="s">
        <v>14110</v>
      </c>
      <c r="BS222" t="s">
        <v>14110</v>
      </c>
      <c r="BT222" t="s">
        <v>14110</v>
      </c>
    </row>
    <row r="223" spans="1:72">
      <c r="G223" t="s">
        <v>14086</v>
      </c>
      <c r="H223" t="s">
        <v>14087</v>
      </c>
      <c r="J223" t="s">
        <v>14133</v>
      </c>
      <c r="K223">
        <v>4</v>
      </c>
      <c r="M223" t="s">
        <v>14085</v>
      </c>
      <c r="N223" t="s">
        <v>14137</v>
      </c>
      <c r="O223" t="s">
        <v>14116</v>
      </c>
      <c r="P223" t="s">
        <v>14113</v>
      </c>
      <c r="Q223" t="s">
        <v>14113</v>
      </c>
      <c r="R223" t="s">
        <v>14090</v>
      </c>
      <c r="S223" t="s">
        <v>14250</v>
      </c>
      <c r="T223" t="s">
        <v>14088</v>
      </c>
      <c r="U223" t="s">
        <v>14112</v>
      </c>
      <c r="V223" t="s">
        <v>14093</v>
      </c>
      <c r="X223" t="s">
        <v>14087</v>
      </c>
      <c r="Y223" t="s">
        <v>14092</v>
      </c>
      <c r="Z223" t="s">
        <v>14096</v>
      </c>
      <c r="AA223" t="s">
        <v>14140</v>
      </c>
      <c r="AB223" t="s">
        <v>14141</v>
      </c>
      <c r="AC223" t="s">
        <v>14141</v>
      </c>
      <c r="AD223" t="s">
        <v>14110</v>
      </c>
      <c r="AE223" t="s">
        <v>14141</v>
      </c>
      <c r="AF223" t="s">
        <v>14098</v>
      </c>
      <c r="AG223" t="s">
        <v>14123</v>
      </c>
      <c r="AH223" t="s">
        <v>14099</v>
      </c>
      <c r="AI223" t="s">
        <v>14099</v>
      </c>
      <c r="AJ223" t="s">
        <v>14188</v>
      </c>
      <c r="AK223" t="s">
        <v>14110</v>
      </c>
      <c r="AL223" t="s">
        <v>14122</v>
      </c>
      <c r="AM223" t="s">
        <v>14102</v>
      </c>
      <c r="AN223" t="s">
        <v>14127</v>
      </c>
      <c r="AO223" t="s">
        <v>14097</v>
      </c>
      <c r="AP223" t="s">
        <v>14110</v>
      </c>
      <c r="AQ223" t="s">
        <v>14110</v>
      </c>
      <c r="AR223" t="s">
        <v>14103</v>
      </c>
      <c r="AS223" t="s">
        <v>14098</v>
      </c>
      <c r="AT223" t="s">
        <v>14221</v>
      </c>
      <c r="AU223" t="s">
        <v>14221</v>
      </c>
      <c r="AV223" t="s">
        <v>14222</v>
      </c>
      <c r="AW223" t="s">
        <v>14222</v>
      </c>
      <c r="AX223" t="s">
        <v>14250</v>
      </c>
      <c r="AY223" t="s">
        <v>14093</v>
      </c>
      <c r="BA223" t="s">
        <v>14132</v>
      </c>
      <c r="BB223" t="s">
        <v>14248</v>
      </c>
      <c r="BC223" t="s">
        <v>14248</v>
      </c>
      <c r="BE223" t="s">
        <v>14106</v>
      </c>
      <c r="BF223" t="s">
        <v>14195</v>
      </c>
      <c r="BG223" t="s">
        <v>14195</v>
      </c>
      <c r="BH223" t="s">
        <v>14104</v>
      </c>
      <c r="BI223" t="s">
        <v>14211</v>
      </c>
      <c r="BJ223" t="s">
        <v>14211</v>
      </c>
      <c r="BK223" t="s">
        <v>14211</v>
      </c>
      <c r="BL223" t="s">
        <v>14156</v>
      </c>
      <c r="BM223" t="s">
        <v>14156</v>
      </c>
      <c r="BN223" t="s">
        <v>14156</v>
      </c>
      <c r="BO223" t="s">
        <v>14110</v>
      </c>
      <c r="BP223" t="s">
        <v>14110</v>
      </c>
      <c r="BQ223" t="s">
        <v>14110</v>
      </c>
      <c r="BR223" t="s">
        <v>14110</v>
      </c>
      <c r="BS223" t="s">
        <v>14110</v>
      </c>
      <c r="BT223" t="s">
        <v>14110</v>
      </c>
    </row>
    <row r="224" spans="1:72">
      <c r="J224"/>
      <c r="K224"/>
      <c r="BH224"/>
    </row>
    <row r="225" spans="1:60">
      <c r="BH225"/>
    </row>
    <row r="226" spans="1:60">
      <c r="J226"/>
      <c r="BH226"/>
    </row>
    <row r="227" spans="1:60">
      <c r="J227"/>
      <c r="BH227"/>
    </row>
    <row r="228" spans="1:60">
      <c r="J228"/>
      <c r="BH228"/>
    </row>
    <row r="229" spans="1:60">
      <c r="J229"/>
      <c r="BH229"/>
    </row>
    <row r="230" spans="1:60" ht="15.95">
      <c r="A230" s="90"/>
      <c r="J230"/>
      <c r="BH230"/>
    </row>
    <row r="231" spans="1:60">
      <c r="J231"/>
      <c r="BH231"/>
    </row>
    <row r="232" spans="1:60">
      <c r="J232"/>
      <c r="BH232"/>
    </row>
    <row r="233" spans="1:60">
      <c r="J233"/>
      <c r="BH233"/>
    </row>
    <row r="234" spans="1:60">
      <c r="J234"/>
      <c r="BH234"/>
    </row>
    <row r="235" spans="1:60">
      <c r="J235"/>
      <c r="BH235"/>
    </row>
    <row r="236" spans="1:60">
      <c r="J236"/>
      <c r="BH236"/>
    </row>
    <row r="237" spans="1:60">
      <c r="J237"/>
      <c r="BH237"/>
    </row>
    <row r="238" spans="1:60">
      <c r="J238"/>
      <c r="BH238"/>
    </row>
    <row r="239" spans="1:60">
      <c r="J239"/>
      <c r="BH239"/>
    </row>
    <row r="240" spans="1:60">
      <c r="J240"/>
      <c r="BH240"/>
    </row>
    <row r="241" spans="8:66">
      <c r="J241"/>
      <c r="BH241"/>
    </row>
    <row r="242" spans="8:66">
      <c r="J242"/>
      <c r="BH242"/>
    </row>
    <row r="243" spans="8:66">
      <c r="J243"/>
      <c r="BH243"/>
    </row>
    <row r="244" spans="8:66">
      <c r="BH244"/>
    </row>
    <row r="245" spans="8:66">
      <c r="M245" s="50"/>
      <c r="O245" s="89"/>
      <c r="BH245"/>
    </row>
    <row r="246" spans="8:66">
      <c r="M246" s="50"/>
      <c r="O246" s="89"/>
      <c r="T246" s="93"/>
      <c r="BH246"/>
      <c r="BJ246" s="50"/>
      <c r="BK246" s="50"/>
    </row>
    <row r="247" spans="8:66" ht="15.95">
      <c r="M247" s="50"/>
      <c r="Z247" s="94"/>
      <c r="AG247" s="50"/>
      <c r="AH247" s="35"/>
      <c r="AI247" s="35"/>
      <c r="BB247" s="95"/>
      <c r="BH247"/>
      <c r="BI247" s="43"/>
      <c r="BJ247" s="50"/>
      <c r="BK247" s="50"/>
      <c r="BM247" s="50"/>
      <c r="BN247" s="95"/>
    </row>
    <row r="248" spans="8:66" ht="15.95">
      <c r="L248" s="30"/>
      <c r="M248" s="50"/>
      <c r="T248" s="93"/>
      <c r="Z248" s="96"/>
      <c r="AG248" s="50"/>
      <c r="AH248" s="35"/>
      <c r="AI248" s="35"/>
      <c r="AL248" s="50"/>
      <c r="AN248" s="50"/>
      <c r="BB248" s="95"/>
      <c r="BH248"/>
      <c r="BI248" s="50"/>
      <c r="BJ248" s="50"/>
      <c r="BK248" s="50"/>
      <c r="BM248" s="50"/>
      <c r="BN248" s="95"/>
    </row>
    <row r="249" spans="8:66" ht="15.95">
      <c r="M249" s="50"/>
      <c r="Z249" s="97"/>
      <c r="AG249" s="50"/>
      <c r="AH249" s="98"/>
      <c r="AI249" s="35"/>
      <c r="AL249" s="95"/>
      <c r="AV249" s="50"/>
      <c r="AX249" s="99"/>
      <c r="BB249" s="95"/>
      <c r="BH249"/>
      <c r="BI249" s="50"/>
      <c r="BJ249" s="50"/>
      <c r="BK249" s="50"/>
      <c r="BM249" s="50"/>
      <c r="BN249" s="95"/>
    </row>
    <row r="250" spans="8:66" ht="15.95">
      <c r="M250" s="50"/>
      <c r="Z250" s="96"/>
      <c r="AG250" s="50"/>
      <c r="AH250" s="98"/>
      <c r="AI250" s="35"/>
      <c r="AJ250" s="95"/>
      <c r="AL250" s="95"/>
      <c r="AV250" s="50"/>
      <c r="AX250" s="99"/>
      <c r="BB250" s="50"/>
      <c r="BH250"/>
      <c r="BI250" s="50"/>
      <c r="BJ250" s="50"/>
      <c r="BK250" s="50"/>
      <c r="BM250" s="50"/>
    </row>
    <row r="251" spans="8:66" ht="15.95">
      <c r="M251" s="50"/>
      <c r="N251" s="89"/>
      <c r="Z251" s="96"/>
      <c r="AG251" s="50"/>
      <c r="AH251" s="35"/>
      <c r="AI251" s="35"/>
      <c r="AJ251" s="95"/>
      <c r="AX251" s="99"/>
      <c r="BB251" s="95"/>
      <c r="BH251"/>
      <c r="BI251" s="50"/>
      <c r="BJ251" s="43"/>
      <c r="BK251" s="43"/>
      <c r="BM251" s="50"/>
    </row>
    <row r="252" spans="8:66" ht="15.95">
      <c r="M252" s="50"/>
      <c r="Z252" s="96"/>
      <c r="AG252" s="50"/>
      <c r="AH252" s="35"/>
      <c r="AI252" s="35"/>
      <c r="AL252" s="95"/>
      <c r="AX252" s="99"/>
      <c r="BB252" s="95"/>
      <c r="BH252"/>
      <c r="BI252" s="50"/>
      <c r="BJ252" s="50"/>
      <c r="BK252" s="50"/>
      <c r="BM252" s="50"/>
    </row>
    <row r="253" spans="8:66" ht="15.95">
      <c r="K253" s="50"/>
      <c r="M253" s="50"/>
      <c r="Z253" s="97"/>
      <c r="AG253" s="50"/>
      <c r="AH253" s="35"/>
      <c r="AI253" s="35"/>
      <c r="AL253" s="95"/>
      <c r="AX253" s="99"/>
      <c r="BB253" s="95"/>
      <c r="BH253"/>
      <c r="BI253" s="50"/>
      <c r="BJ253" s="50"/>
      <c r="BK253" s="50"/>
      <c r="BM253" s="50"/>
    </row>
    <row r="254" spans="8:66" ht="15.95">
      <c r="K254" s="50"/>
      <c r="M254" s="50"/>
      <c r="Z254" s="97"/>
      <c r="AG254" s="50"/>
      <c r="AH254" s="35"/>
      <c r="AI254" s="35"/>
      <c r="AL254" s="95"/>
      <c r="AX254" s="99"/>
      <c r="BB254" s="95"/>
      <c r="BH254"/>
      <c r="BI254" s="50"/>
      <c r="BJ254" s="50"/>
      <c r="BK254" s="50"/>
      <c r="BM254" s="50"/>
    </row>
    <row r="255" spans="8:66" ht="15.95">
      <c r="K255" s="50"/>
      <c r="M255" s="50"/>
      <c r="Z255" s="97"/>
      <c r="AG255" s="50"/>
      <c r="AH255" s="35"/>
      <c r="AI255" s="35"/>
      <c r="AL255" s="95"/>
      <c r="AX255" s="99"/>
      <c r="BB255" s="95"/>
      <c r="BH255"/>
      <c r="BI255" s="50"/>
      <c r="BM255" s="50"/>
    </row>
    <row r="256" spans="8:66" ht="15.95">
      <c r="H256" s="89"/>
      <c r="I256" s="139"/>
      <c r="K256" s="50"/>
      <c r="T256" s="100"/>
      <c r="Z256" s="97"/>
      <c r="AG256" s="50"/>
      <c r="AH256" s="35"/>
      <c r="AI256" s="35"/>
      <c r="AL256" s="95"/>
      <c r="AX256" s="99"/>
      <c r="BB256" s="95"/>
      <c r="BH256"/>
      <c r="BI256" s="50"/>
      <c r="BM256" s="50"/>
    </row>
    <row r="257" spans="11:65" ht="15.95">
      <c r="K257" s="50"/>
      <c r="T257" s="100"/>
      <c r="Z257" s="97"/>
      <c r="AH257" s="35"/>
      <c r="AI257" s="35"/>
      <c r="AX257" s="99"/>
      <c r="BB257" s="95"/>
      <c r="BH257"/>
      <c r="BI257" s="43"/>
      <c r="BM257" s="50"/>
    </row>
    <row r="258" spans="11:65">
      <c r="K258" s="50"/>
      <c r="T258" s="100"/>
      <c r="AG258" s="50"/>
      <c r="AH258" s="35"/>
      <c r="AI258" s="35"/>
      <c r="AX258" s="99"/>
      <c r="BB258" s="50"/>
      <c r="BH258"/>
      <c r="BI258" s="50"/>
    </row>
    <row r="259" spans="11:65" ht="15.95">
      <c r="K259" s="50"/>
      <c r="T259" s="100"/>
      <c r="AG259" s="50"/>
      <c r="AH259" s="35"/>
      <c r="AI259" s="35"/>
      <c r="AX259" s="99"/>
      <c r="BB259" s="95"/>
      <c r="BH259"/>
      <c r="BI259" s="50"/>
    </row>
    <row r="260" spans="11:65" ht="15.95">
      <c r="K260" s="50"/>
      <c r="T260" s="100"/>
      <c r="AG260" s="50"/>
      <c r="AH260" s="35"/>
      <c r="AI260" s="35"/>
      <c r="AL260" s="95"/>
      <c r="AX260" s="99"/>
      <c r="BB260" s="95"/>
      <c r="BH260"/>
      <c r="BI260" s="50"/>
      <c r="BM260" s="50"/>
    </row>
    <row r="261" spans="11:65" ht="15.95">
      <c r="K261" s="50"/>
      <c r="N261" s="89"/>
      <c r="T261" s="100"/>
      <c r="AG261" s="50"/>
      <c r="AH261" s="35"/>
      <c r="AI261" s="35"/>
      <c r="AL261" s="95"/>
      <c r="AX261" s="99"/>
      <c r="BH261"/>
      <c r="BM261" s="50"/>
    </row>
    <row r="262" spans="11:65" ht="15.95">
      <c r="K262" s="50"/>
      <c r="N262" s="89"/>
      <c r="T262" s="100"/>
      <c r="AH262" s="35"/>
      <c r="AI262" s="35"/>
      <c r="AL262" s="95"/>
      <c r="BG262" s="95"/>
      <c r="BH262"/>
      <c r="BI262" s="50"/>
      <c r="BK262" s="95"/>
    </row>
    <row r="263" spans="11:65" ht="15.95">
      <c r="K263" s="50"/>
      <c r="M263" s="50"/>
      <c r="N263" s="89"/>
      <c r="AL263" s="95"/>
      <c r="BG263" s="95"/>
      <c r="BH263"/>
      <c r="BI263" s="50"/>
      <c r="BK263" s="95"/>
    </row>
    <row r="264" spans="11:65" ht="15.95">
      <c r="K264" s="50"/>
      <c r="M264" s="50"/>
      <c r="T264" s="50"/>
      <c r="AL264" s="95"/>
      <c r="BG264" s="95"/>
      <c r="BH264"/>
      <c r="BK264" s="95"/>
    </row>
    <row r="265" spans="11:65" ht="15.95">
      <c r="K265" s="50"/>
      <c r="M265" s="50"/>
      <c r="T265" s="50"/>
      <c r="AL265" s="95"/>
      <c r="BG265" s="95"/>
      <c r="BH265"/>
      <c r="BK265" s="95"/>
    </row>
    <row r="266" spans="11:65" ht="15.95">
      <c r="K266" s="50"/>
      <c r="M266" s="50"/>
      <c r="T266" s="50"/>
      <c r="AL266" s="95"/>
      <c r="AX266" s="50"/>
      <c r="BG266" s="95"/>
      <c r="BH266"/>
      <c r="BK266" s="101"/>
    </row>
    <row r="267" spans="11:65" ht="15.95">
      <c r="K267" s="50"/>
      <c r="M267" s="50"/>
      <c r="T267" s="50"/>
      <c r="AX267" s="50"/>
      <c r="BG267" s="95"/>
      <c r="BH267"/>
      <c r="BK267" s="95"/>
    </row>
    <row r="268" spans="11:65" ht="15.95">
      <c r="K268" s="50"/>
      <c r="M268" s="50"/>
      <c r="AX268" s="50"/>
      <c r="BG268" s="95"/>
      <c r="BH268"/>
      <c r="BK268" s="95"/>
    </row>
    <row r="269" spans="11:65" ht="15.95">
      <c r="K269" s="50"/>
      <c r="AX269" s="50"/>
      <c r="BG269" s="95"/>
      <c r="BH269"/>
      <c r="BK269" s="95"/>
    </row>
    <row r="270" spans="11:65" ht="15.95">
      <c r="K270" s="50"/>
      <c r="P270" s="103"/>
      <c r="U270" s="102"/>
      <c r="Y270" s="103"/>
      <c r="AX270" s="50"/>
      <c r="BG270" s="95"/>
      <c r="BH270"/>
      <c r="BK270" s="95"/>
    </row>
    <row r="271" spans="11:65" ht="15.95">
      <c r="K271"/>
      <c r="AX271" s="50"/>
      <c r="BG271" s="95"/>
      <c r="BH271"/>
      <c r="BK271" s="95"/>
    </row>
    <row r="272" spans="11:65" ht="15.95">
      <c r="P272" s="30"/>
      <c r="R272" s="30"/>
      <c r="AX272" s="50"/>
      <c r="BG272" s="95"/>
      <c r="BH272"/>
      <c r="BK272" s="95"/>
    </row>
    <row r="273" spans="11:60" ht="15.95">
      <c r="K273"/>
      <c r="R273" s="30"/>
      <c r="U273"/>
      <c r="AX273" s="50"/>
      <c r="BB273" s="95"/>
      <c r="BH273"/>
    </row>
    <row r="274" spans="11:60">
      <c r="K274"/>
      <c r="R274" s="30"/>
      <c r="U274"/>
      <c r="AX274" s="50"/>
      <c r="BG274" s="50"/>
      <c r="BH274"/>
    </row>
    <row r="275" spans="11:60">
      <c r="K275"/>
      <c r="R275" s="30"/>
      <c r="U275"/>
      <c r="AX275" s="50"/>
      <c r="BG275" s="50"/>
      <c r="BH275"/>
    </row>
    <row r="276" spans="11:60">
      <c r="R276" s="30"/>
      <c r="U276"/>
      <c r="AX276" s="50"/>
      <c r="BH276"/>
    </row>
    <row r="277" spans="11:60">
      <c r="K277"/>
      <c r="P277" s="30"/>
      <c r="R277" s="30"/>
      <c r="U277"/>
      <c r="AX277" s="50"/>
      <c r="BH277"/>
    </row>
    <row r="278" spans="11:60">
      <c r="K278"/>
      <c r="R278" s="30"/>
      <c r="U278"/>
      <c r="AX278" s="50"/>
      <c r="BH278"/>
    </row>
    <row r="279" spans="11:60">
      <c r="K279"/>
      <c r="R279" s="30"/>
      <c r="U279"/>
      <c r="AX279" s="43"/>
      <c r="BH279"/>
    </row>
    <row r="280" spans="11:60">
      <c r="K280"/>
      <c r="R280" s="30"/>
      <c r="U280"/>
      <c r="AX280" s="50"/>
      <c r="BH280"/>
    </row>
    <row r="281" spans="11:60">
      <c r="K281"/>
      <c r="R281" s="30"/>
      <c r="U281"/>
      <c r="BH281"/>
    </row>
    <row r="282" spans="11:60">
      <c r="K282"/>
      <c r="R282" s="30"/>
      <c r="U282"/>
      <c r="BH282"/>
    </row>
    <row r="283" spans="11:60">
      <c r="K283"/>
      <c r="R283" s="30"/>
      <c r="U283"/>
      <c r="BH283"/>
    </row>
    <row r="284" spans="11:60">
      <c r="K284"/>
      <c r="R284" s="30"/>
      <c r="U284"/>
      <c r="BH284"/>
    </row>
    <row r="285" spans="11:60">
      <c r="K285"/>
      <c r="R285" s="30"/>
      <c r="U285"/>
      <c r="BH285"/>
    </row>
    <row r="286" spans="11:60">
      <c r="K286"/>
      <c r="R286" s="30"/>
      <c r="U286"/>
      <c r="BH286"/>
    </row>
    <row r="287" spans="11:60">
      <c r="K287"/>
      <c r="R287" s="30"/>
      <c r="U287"/>
      <c r="BH287"/>
    </row>
    <row r="288" spans="11:60">
      <c r="K288"/>
      <c r="R288" s="30"/>
      <c r="U288"/>
      <c r="BH288"/>
    </row>
    <row r="289" spans="11:60">
      <c r="K289"/>
      <c r="R289" s="30"/>
      <c r="U289"/>
      <c r="BH289"/>
    </row>
    <row r="290" spans="11:60">
      <c r="K290"/>
      <c r="R290" s="30"/>
      <c r="U290"/>
      <c r="BH290"/>
    </row>
    <row r="291" spans="11:60">
      <c r="K291"/>
      <c r="R291" s="30"/>
      <c r="U291"/>
      <c r="BH291"/>
    </row>
    <row r="292" spans="11:60">
      <c r="K292"/>
      <c r="P292" s="103"/>
      <c r="R292" s="30"/>
      <c r="U292" s="42"/>
      <c r="BH292"/>
    </row>
    <row r="293" spans="11:60">
      <c r="K293"/>
      <c r="R293" s="30"/>
      <c r="BH293"/>
    </row>
    <row r="294" spans="11:60">
      <c r="K294"/>
      <c r="R294" s="30"/>
      <c r="BH294"/>
    </row>
    <row r="295" spans="11:60">
      <c r="K295"/>
      <c r="R295" s="30"/>
      <c r="BH295"/>
    </row>
    <row r="296" spans="11:60">
      <c r="K296"/>
      <c r="R296" s="30"/>
      <c r="BH296"/>
    </row>
    <row r="297" spans="11:60">
      <c r="K297"/>
      <c r="R297" s="30"/>
      <c r="BH297"/>
    </row>
    <row r="298" spans="11:60">
      <c r="K298"/>
      <c r="R298" s="30"/>
      <c r="BH298"/>
    </row>
    <row r="299" spans="11:60">
      <c r="R299" s="30"/>
      <c r="BH299"/>
    </row>
    <row r="300" spans="11:60">
      <c r="K300"/>
      <c r="R300" s="30"/>
      <c r="BH300"/>
    </row>
    <row r="301" spans="11:60">
      <c r="K301"/>
      <c r="R301" s="30"/>
      <c r="BH301"/>
    </row>
    <row r="302" spans="11:60">
      <c r="K302"/>
      <c r="R302" s="30"/>
      <c r="BH302"/>
    </row>
    <row r="303" spans="11:60">
      <c r="K303"/>
      <c r="R303" s="30"/>
      <c r="BH303"/>
    </row>
    <row r="304" spans="11:60">
      <c r="K304"/>
      <c r="R304" s="30"/>
      <c r="BH304"/>
    </row>
    <row r="305" spans="11:60">
      <c r="K305"/>
      <c r="R305" s="30"/>
      <c r="BH305"/>
    </row>
    <row r="306" spans="11:60">
      <c r="K306"/>
      <c r="R306" s="30"/>
      <c r="BH306"/>
    </row>
    <row r="307" spans="11:60">
      <c r="K307"/>
      <c r="R307" s="30"/>
      <c r="BH307"/>
    </row>
    <row r="308" spans="11:60">
      <c r="K308"/>
      <c r="R308" s="30"/>
      <c r="BH308"/>
    </row>
    <row r="309" spans="11:60">
      <c r="K309"/>
      <c r="R309" s="30"/>
      <c r="BH309"/>
    </row>
    <row r="310" spans="11:60">
      <c r="K310"/>
      <c r="R310" s="30"/>
      <c r="BH310"/>
    </row>
    <row r="311" spans="11:60">
      <c r="K311"/>
      <c r="R311" s="30"/>
      <c r="BH311"/>
    </row>
    <row r="312" spans="11:60">
      <c r="K312"/>
      <c r="R312" s="30"/>
      <c r="BH312"/>
    </row>
    <row r="313" spans="11:60">
      <c r="K313"/>
      <c r="R313" s="30"/>
      <c r="BH313"/>
    </row>
    <row r="314" spans="11:60">
      <c r="K314"/>
      <c r="R314" s="30"/>
      <c r="BH314"/>
    </row>
    <row r="315" spans="11:60">
      <c r="K315"/>
      <c r="R315" s="30"/>
      <c r="BH315"/>
    </row>
    <row r="316" spans="11:60">
      <c r="K316"/>
      <c r="R316" s="30"/>
      <c r="BH316"/>
    </row>
    <row r="317" spans="11:60">
      <c r="K317"/>
      <c r="R317" s="30"/>
      <c r="BH317"/>
    </row>
    <row r="318" spans="11:60">
      <c r="K318"/>
      <c r="R318" s="30"/>
      <c r="BH318"/>
    </row>
    <row r="319" spans="11:60">
      <c r="K319"/>
      <c r="R319" s="30"/>
      <c r="BH319"/>
    </row>
    <row r="320" spans="11:60">
      <c r="K320"/>
      <c r="R320" s="30"/>
      <c r="BH320"/>
    </row>
    <row r="321" spans="11:60">
      <c r="R321" s="30"/>
      <c r="BH321"/>
    </row>
    <row r="322" spans="11:60">
      <c r="R322" s="30"/>
      <c r="BH322"/>
    </row>
    <row r="323" spans="11:60">
      <c r="K323"/>
      <c r="R323" s="30"/>
      <c r="BH323"/>
    </row>
    <row r="324" spans="11:60">
      <c r="K324"/>
      <c r="R324" s="30"/>
      <c r="BH324"/>
    </row>
    <row r="325" spans="11:60">
      <c r="K325"/>
      <c r="R325" s="30"/>
      <c r="BH325"/>
    </row>
    <row r="326" spans="11:60">
      <c r="K326"/>
      <c r="R326" s="30"/>
      <c r="BH326"/>
    </row>
    <row r="327" spans="11:60">
      <c r="K327"/>
      <c r="R327" s="30"/>
      <c r="BH327"/>
    </row>
    <row r="328" spans="11:60">
      <c r="K328"/>
      <c r="R328" s="30"/>
      <c r="BH328"/>
    </row>
    <row r="329" spans="11:60">
      <c r="K329"/>
      <c r="R329" s="30"/>
      <c r="BH329"/>
    </row>
    <row r="330" spans="11:60">
      <c r="K330"/>
      <c r="R330" s="30"/>
      <c r="BH330"/>
    </row>
    <row r="331" spans="11:60">
      <c r="K331"/>
      <c r="R331" s="30"/>
      <c r="BH331"/>
    </row>
    <row r="332" spans="11:60">
      <c r="K332"/>
      <c r="R332" s="30"/>
      <c r="BH332"/>
    </row>
    <row r="333" spans="11:60">
      <c r="K333"/>
      <c r="R333" s="30"/>
      <c r="BH333"/>
    </row>
    <row r="334" spans="11:60">
      <c r="K334"/>
      <c r="R334" s="30"/>
      <c r="BH334"/>
    </row>
    <row r="335" spans="11:60">
      <c r="K335"/>
      <c r="R335" s="30"/>
      <c r="BH335"/>
    </row>
    <row r="336" spans="11:60">
      <c r="K336"/>
      <c r="R336" s="30"/>
      <c r="BH336"/>
    </row>
    <row r="337" spans="11:60">
      <c r="K337"/>
      <c r="R337" s="30"/>
      <c r="BH337"/>
    </row>
    <row r="338" spans="11:60">
      <c r="K338"/>
      <c r="R338" s="30"/>
      <c r="BH338"/>
    </row>
    <row r="339" spans="11:60">
      <c r="K339"/>
      <c r="R339" s="30"/>
      <c r="BH339"/>
    </row>
    <row r="340" spans="11:60">
      <c r="K340"/>
      <c r="R340" s="30"/>
      <c r="BH340"/>
    </row>
    <row r="341" spans="11:60">
      <c r="K341"/>
      <c r="R341" s="30"/>
      <c r="BH341"/>
    </row>
    <row r="342" spans="11:60">
      <c r="K342"/>
      <c r="R342" s="30"/>
      <c r="BH342"/>
    </row>
    <row r="343" spans="11:60">
      <c r="K343"/>
      <c r="R343" s="30"/>
      <c r="BH343"/>
    </row>
    <row r="344" spans="11:60">
      <c r="K344"/>
      <c r="R344" s="30"/>
      <c r="BH344"/>
    </row>
    <row r="345" spans="11:60">
      <c r="K345"/>
      <c r="R345" s="30"/>
      <c r="BH345"/>
    </row>
    <row r="346" spans="11:60">
      <c r="K346"/>
      <c r="R346" s="30"/>
      <c r="BH346"/>
    </row>
    <row r="347" spans="11:60">
      <c r="K347"/>
      <c r="R347" s="30"/>
      <c r="BH347"/>
    </row>
    <row r="348" spans="11:60">
      <c r="K348"/>
      <c r="R348" s="30"/>
      <c r="BH348"/>
    </row>
    <row r="349" spans="11:60">
      <c r="K349"/>
      <c r="R349" s="30"/>
      <c r="BH349"/>
    </row>
    <row r="350" spans="11:60">
      <c r="K350"/>
      <c r="R350" s="30"/>
      <c r="BH350"/>
    </row>
    <row r="351" spans="11:60">
      <c r="K351"/>
      <c r="R351" s="30"/>
      <c r="BH351"/>
    </row>
    <row r="352" spans="11:60">
      <c r="K352"/>
      <c r="R352" s="30"/>
      <c r="BH352"/>
    </row>
    <row r="353" spans="11:60">
      <c r="K353"/>
      <c r="R353" s="30"/>
      <c r="BH353"/>
    </row>
    <row r="354" spans="11:60">
      <c r="K354"/>
      <c r="R354" s="30"/>
      <c r="BH354"/>
    </row>
    <row r="355" spans="11:60">
      <c r="K355"/>
      <c r="R355" s="30"/>
      <c r="BH355"/>
    </row>
    <row r="356" spans="11:60">
      <c r="K356"/>
      <c r="R356" s="30"/>
      <c r="BH356"/>
    </row>
    <row r="357" spans="11:60">
      <c r="K357"/>
      <c r="R357" s="30"/>
      <c r="BH357"/>
    </row>
    <row r="358" spans="11:60">
      <c r="K358"/>
      <c r="R358" s="30"/>
      <c r="BH358"/>
    </row>
    <row r="359" spans="11:60">
      <c r="K359"/>
      <c r="R359" s="30"/>
      <c r="BH359"/>
    </row>
    <row r="360" spans="11:60">
      <c r="K360"/>
      <c r="R360" s="30"/>
      <c r="BH360"/>
    </row>
    <row r="361" spans="11:60">
      <c r="K361"/>
      <c r="R361" s="30"/>
      <c r="BH361"/>
    </row>
    <row r="362" spans="11:60">
      <c r="K362"/>
      <c r="R362" s="30"/>
      <c r="BH362"/>
    </row>
    <row r="363" spans="11:60">
      <c r="K363"/>
      <c r="R363" s="30"/>
      <c r="BH363"/>
    </row>
    <row r="364" spans="11:60">
      <c r="K364"/>
      <c r="R364" s="30"/>
      <c r="BH364"/>
    </row>
    <row r="365" spans="11:60">
      <c r="R365" s="30"/>
      <c r="BH365"/>
    </row>
    <row r="366" spans="11:60">
      <c r="R366" s="30"/>
      <c r="BH366"/>
    </row>
    <row r="367" spans="11:60">
      <c r="R367" s="30"/>
      <c r="BH367"/>
    </row>
    <row r="368" spans="11:60">
      <c r="K368"/>
      <c r="R368" s="30"/>
      <c r="BH368"/>
    </row>
    <row r="369" spans="11:60">
      <c r="K369"/>
      <c r="R369" s="30"/>
      <c r="BH369"/>
    </row>
    <row r="370" spans="11:60">
      <c r="K370"/>
      <c r="R370" s="30"/>
      <c r="BH370"/>
    </row>
    <row r="371" spans="11:60">
      <c r="K371"/>
      <c r="R371" s="30"/>
      <c r="BH371"/>
    </row>
    <row r="372" spans="11:60">
      <c r="K372"/>
      <c r="R372" s="30"/>
      <c r="BH372"/>
    </row>
    <row r="373" spans="11:60">
      <c r="K373"/>
      <c r="R373" s="30"/>
      <c r="BH373"/>
    </row>
    <row r="374" spans="11:60">
      <c r="K374"/>
      <c r="R374" s="30"/>
      <c r="BH374"/>
    </row>
    <row r="375" spans="11:60">
      <c r="K375"/>
      <c r="R375" s="30"/>
      <c r="BH375"/>
    </row>
    <row r="376" spans="11:60">
      <c r="K376"/>
      <c r="R376" s="30"/>
      <c r="BH376"/>
    </row>
    <row r="377" spans="11:60">
      <c r="R377" s="30"/>
      <c r="BH377"/>
    </row>
    <row r="378" spans="11:60">
      <c r="R378" s="30"/>
      <c r="BH378"/>
    </row>
    <row r="379" spans="11:60">
      <c r="R379" s="30"/>
      <c r="BH379"/>
    </row>
    <row r="380" spans="11:60">
      <c r="R380" s="30"/>
      <c r="BH380"/>
    </row>
    <row r="381" spans="11:60">
      <c r="R381" s="30"/>
      <c r="BH381"/>
    </row>
    <row r="382" spans="11:60">
      <c r="R382" s="30"/>
      <c r="BH382"/>
    </row>
    <row r="383" spans="11:60">
      <c r="R383" s="30"/>
      <c r="BH383"/>
    </row>
    <row r="384" spans="11:60">
      <c r="K384"/>
      <c r="R384" s="30"/>
      <c r="BH384"/>
    </row>
    <row r="385" spans="11:60">
      <c r="K385"/>
      <c r="R385" s="30"/>
      <c r="BH385"/>
    </row>
    <row r="386" spans="11:60">
      <c r="K386"/>
      <c r="R386" s="30"/>
      <c r="BH386"/>
    </row>
    <row r="387" spans="11:60">
      <c r="K387"/>
      <c r="R387" s="30"/>
      <c r="BH387"/>
    </row>
    <row r="388" spans="11:60">
      <c r="K388"/>
      <c r="R388" s="30"/>
      <c r="BH388"/>
    </row>
    <row r="389" spans="11:60">
      <c r="R389" s="30"/>
      <c r="BH389"/>
    </row>
    <row r="390" spans="11:60">
      <c r="K390"/>
      <c r="R390" s="30"/>
      <c r="BH390"/>
    </row>
    <row r="391" spans="11:60">
      <c r="K391"/>
      <c r="R391" s="30"/>
      <c r="BH391"/>
    </row>
    <row r="392" spans="11:60">
      <c r="K392"/>
      <c r="R392" s="30"/>
      <c r="BH392"/>
    </row>
    <row r="393" spans="11:60">
      <c r="K393"/>
      <c r="R393" s="30"/>
      <c r="BH393"/>
    </row>
    <row r="394" spans="11:60">
      <c r="K394"/>
      <c r="R394" s="30"/>
      <c r="BH394"/>
    </row>
    <row r="395" spans="11:60">
      <c r="K395"/>
      <c r="R395" s="30"/>
      <c r="BH395"/>
    </row>
    <row r="396" spans="11:60">
      <c r="K396"/>
      <c r="R396" s="30"/>
      <c r="BH396"/>
    </row>
    <row r="397" spans="11:60">
      <c r="K397"/>
      <c r="R397" s="30"/>
      <c r="BH397"/>
    </row>
    <row r="398" spans="11:60">
      <c r="K398"/>
      <c r="R398" s="30"/>
      <c r="BH398"/>
    </row>
    <row r="399" spans="11:60">
      <c r="K399"/>
      <c r="R399" s="30"/>
      <c r="BH399"/>
    </row>
    <row r="400" spans="11:60">
      <c r="K400"/>
      <c r="R400" s="30"/>
      <c r="BH400"/>
    </row>
    <row r="401" spans="11:60">
      <c r="K401"/>
      <c r="R401" s="30"/>
      <c r="BH401"/>
    </row>
    <row r="402" spans="11:60">
      <c r="K402"/>
      <c r="R402" s="30"/>
      <c r="BH402"/>
    </row>
    <row r="403" spans="11:60">
      <c r="K403"/>
      <c r="R403" s="30"/>
      <c r="BH403"/>
    </row>
    <row r="404" spans="11:60">
      <c r="K404"/>
      <c r="R404" s="30"/>
      <c r="BH404"/>
    </row>
    <row r="405" spans="11:60">
      <c r="K405"/>
      <c r="R405" s="30"/>
      <c r="BH405"/>
    </row>
    <row r="406" spans="11:60">
      <c r="K406"/>
      <c r="R406" s="30"/>
      <c r="BH406"/>
    </row>
    <row r="407" spans="11:60">
      <c r="K407"/>
      <c r="R407" s="30"/>
      <c r="BH407"/>
    </row>
    <row r="408" spans="11:60">
      <c r="K408"/>
      <c r="R408" s="30"/>
      <c r="BH408"/>
    </row>
    <row r="409" spans="11:60">
      <c r="K409"/>
      <c r="R409" s="30"/>
      <c r="BH409"/>
    </row>
    <row r="410" spans="11:60">
      <c r="K410"/>
      <c r="R410" s="30"/>
      <c r="BH410"/>
    </row>
    <row r="411" spans="11:60">
      <c r="K411"/>
      <c r="R411" s="30"/>
      <c r="BH411"/>
    </row>
    <row r="412" spans="11:60">
      <c r="K412"/>
      <c r="R412" s="30"/>
      <c r="BH412"/>
    </row>
    <row r="413" spans="11:60">
      <c r="K413"/>
      <c r="R413" s="30"/>
      <c r="BH413"/>
    </row>
    <row r="414" spans="11:60">
      <c r="K414"/>
      <c r="R414" s="30"/>
      <c r="BH414"/>
    </row>
    <row r="415" spans="11:60">
      <c r="K415"/>
      <c r="R415" s="30"/>
      <c r="BH415"/>
    </row>
    <row r="416" spans="11:60">
      <c r="K416"/>
      <c r="R416" s="30"/>
      <c r="BH416"/>
    </row>
    <row r="417" spans="11:60">
      <c r="K417"/>
      <c r="R417" s="30"/>
      <c r="BH417"/>
    </row>
    <row r="418" spans="11:60">
      <c r="K418"/>
      <c r="R418" s="30"/>
      <c r="BH418"/>
    </row>
    <row r="419" spans="11:60">
      <c r="K419"/>
      <c r="R419" s="30"/>
      <c r="BH419"/>
    </row>
    <row r="420" spans="11:60">
      <c r="K420"/>
      <c r="R420" s="30"/>
      <c r="BH420"/>
    </row>
    <row r="421" spans="11:60">
      <c r="K421"/>
      <c r="R421" s="30"/>
      <c r="BH421"/>
    </row>
    <row r="422" spans="11:60">
      <c r="K422"/>
      <c r="R422" s="30"/>
      <c r="BH422"/>
    </row>
    <row r="423" spans="11:60">
      <c r="K423"/>
      <c r="R423" s="30"/>
      <c r="BH423"/>
    </row>
    <row r="424" spans="11:60">
      <c r="K424"/>
      <c r="R424" s="30"/>
      <c r="BH424"/>
    </row>
    <row r="425" spans="11:60">
      <c r="K425"/>
      <c r="R425" s="30"/>
      <c r="BH425"/>
    </row>
    <row r="426" spans="11:60">
      <c r="K426"/>
      <c r="R426" s="30"/>
      <c r="BH426"/>
    </row>
    <row r="427" spans="11:60">
      <c r="K427"/>
      <c r="R427" s="30"/>
      <c r="BH427"/>
    </row>
    <row r="428" spans="11:60">
      <c r="K428"/>
      <c r="R428" s="30"/>
      <c r="BH428"/>
    </row>
    <row r="429" spans="11:60">
      <c r="K429"/>
      <c r="R429" s="30"/>
      <c r="BH429"/>
    </row>
    <row r="430" spans="11:60">
      <c r="K430"/>
      <c r="R430" s="30"/>
      <c r="BH430"/>
    </row>
    <row r="431" spans="11:60">
      <c r="K431"/>
      <c r="R431" s="30"/>
      <c r="BH431"/>
    </row>
    <row r="432" spans="11:60">
      <c r="K432"/>
      <c r="R432" s="30"/>
      <c r="BH432"/>
    </row>
    <row r="433" spans="11:60">
      <c r="K433"/>
      <c r="R433" s="30"/>
      <c r="BH433"/>
    </row>
    <row r="434" spans="11:60">
      <c r="K434"/>
      <c r="R434" s="30"/>
      <c r="BH434"/>
    </row>
    <row r="435" spans="11:60">
      <c r="K435"/>
      <c r="R435" s="30"/>
      <c r="BH435"/>
    </row>
    <row r="436" spans="11:60">
      <c r="K436"/>
      <c r="R436" s="30"/>
      <c r="BH436"/>
    </row>
    <row r="437" spans="11:60">
      <c r="K437"/>
      <c r="R437" s="30"/>
      <c r="BH437"/>
    </row>
    <row r="438" spans="11:60">
      <c r="K438"/>
      <c r="R438" s="30"/>
      <c r="BH438"/>
    </row>
    <row r="439" spans="11:60">
      <c r="K439"/>
      <c r="R439" s="30"/>
      <c r="BH439"/>
    </row>
    <row r="440" spans="11:60">
      <c r="K440"/>
      <c r="R440" s="30"/>
      <c r="BH440"/>
    </row>
    <row r="441" spans="11:60">
      <c r="K441"/>
      <c r="R441" s="30"/>
      <c r="BH441"/>
    </row>
    <row r="442" spans="11:60">
      <c r="K442"/>
      <c r="R442" s="30"/>
      <c r="BH442"/>
    </row>
    <row r="443" spans="11:60">
      <c r="K443"/>
      <c r="R443" s="30"/>
      <c r="BH443"/>
    </row>
    <row r="444" spans="11:60">
      <c r="K444"/>
      <c r="R444" s="30"/>
      <c r="BH444"/>
    </row>
    <row r="445" spans="11:60">
      <c r="K445"/>
      <c r="R445" s="30"/>
      <c r="BH445"/>
    </row>
    <row r="446" spans="11:60">
      <c r="K446"/>
      <c r="R446" s="30"/>
      <c r="BH446"/>
    </row>
    <row r="447" spans="11:60">
      <c r="K447"/>
      <c r="R447" s="30"/>
      <c r="BH447"/>
    </row>
    <row r="448" spans="11:60">
      <c r="K448"/>
      <c r="R448" s="30"/>
      <c r="BH448"/>
    </row>
    <row r="449" spans="11:60">
      <c r="K449"/>
      <c r="R449" s="30"/>
      <c r="BH449"/>
    </row>
    <row r="450" spans="11:60">
      <c r="K450"/>
      <c r="R450" s="30"/>
      <c r="BH450"/>
    </row>
    <row r="451" spans="11:60">
      <c r="K451"/>
      <c r="R451" s="30"/>
      <c r="BH451"/>
    </row>
    <row r="452" spans="11:60">
      <c r="K452"/>
      <c r="R452" s="30"/>
      <c r="BH452"/>
    </row>
    <row r="453" spans="11:60">
      <c r="K453"/>
      <c r="BH453"/>
    </row>
    <row r="454" spans="11:60">
      <c r="K454"/>
      <c r="BH454"/>
    </row>
    <row r="455" spans="11:60">
      <c r="K455"/>
      <c r="BH455"/>
    </row>
    <row r="456" spans="11:60">
      <c r="K456"/>
      <c r="BH456"/>
    </row>
    <row r="457" spans="11:60">
      <c r="K457"/>
      <c r="BH457"/>
    </row>
    <row r="458" spans="11:60">
      <c r="K458"/>
      <c r="BH458"/>
    </row>
    <row r="459" spans="11:60">
      <c r="K459"/>
      <c r="BH459"/>
    </row>
    <row r="460" spans="11:60">
      <c r="K460"/>
      <c r="BH460"/>
    </row>
    <row r="461" spans="11:60">
      <c r="K461"/>
      <c r="BH461"/>
    </row>
    <row r="462" spans="11:60">
      <c r="BH462"/>
    </row>
    <row r="463" spans="11:60">
      <c r="BH463"/>
    </row>
    <row r="464" spans="11:60">
      <c r="BH464"/>
    </row>
    <row r="465" spans="60:60">
      <c r="BH465"/>
    </row>
    <row r="466" spans="60:60">
      <c r="BH466"/>
    </row>
    <row r="467" spans="60:60">
      <c r="BH467"/>
    </row>
    <row r="468" spans="60:60">
      <c r="BH468"/>
    </row>
    <row r="469" spans="60:60">
      <c r="BH469"/>
    </row>
    <row r="470" spans="60:60">
      <c r="BH470"/>
    </row>
    <row r="471" spans="60:60">
      <c r="BH471"/>
    </row>
    <row r="472" spans="60:60">
      <c r="BH472"/>
    </row>
    <row r="473" spans="60:60">
      <c r="BH473"/>
    </row>
    <row r="474" spans="60:60">
      <c r="BH474"/>
    </row>
    <row r="475" spans="60:60">
      <c r="BH475"/>
    </row>
    <row r="476" spans="60:60">
      <c r="BH476"/>
    </row>
    <row r="477" spans="60:60">
      <c r="BH477"/>
    </row>
    <row r="478" spans="60:60">
      <c r="BH478"/>
    </row>
    <row r="479" spans="60:60">
      <c r="BH479"/>
    </row>
    <row r="480" spans="60:60">
      <c r="BH480"/>
    </row>
    <row r="481" spans="60:60">
      <c r="BH481"/>
    </row>
    <row r="482" spans="60:60">
      <c r="BH482"/>
    </row>
    <row r="483" spans="60:60">
      <c r="BH483"/>
    </row>
    <row r="484" spans="60:60">
      <c r="BH484"/>
    </row>
    <row r="485" spans="60:60">
      <c r="BH485"/>
    </row>
    <row r="486" spans="60:60">
      <c r="BH486"/>
    </row>
    <row r="487" spans="60:60">
      <c r="BH487"/>
    </row>
    <row r="488" spans="60:60">
      <c r="BH488"/>
    </row>
    <row r="489" spans="60:60">
      <c r="BH489"/>
    </row>
    <row r="490" spans="60:60">
      <c r="BH490"/>
    </row>
    <row r="491" spans="60:60">
      <c r="BH491"/>
    </row>
    <row r="492" spans="60:60">
      <c r="BH492"/>
    </row>
    <row r="493" spans="60:60">
      <c r="BH493"/>
    </row>
    <row r="494" spans="60:60">
      <c r="BH494"/>
    </row>
    <row r="495" spans="60:60">
      <c r="BH495"/>
    </row>
    <row r="496" spans="60:60">
      <c r="BH496"/>
    </row>
    <row r="497" spans="60:60">
      <c r="BH497"/>
    </row>
    <row r="498" spans="60:60">
      <c r="BH498"/>
    </row>
    <row r="499" spans="60:60">
      <c r="BH499"/>
    </row>
    <row r="500" spans="60:60">
      <c r="BH500"/>
    </row>
    <row r="501" spans="60:60">
      <c r="BH501"/>
    </row>
    <row r="502" spans="60:60">
      <c r="BH502"/>
    </row>
    <row r="503" spans="60:60">
      <c r="BH503"/>
    </row>
    <row r="504" spans="60:60">
      <c r="BH504"/>
    </row>
    <row r="505" spans="60:60">
      <c r="BH505"/>
    </row>
    <row r="506" spans="60:60">
      <c r="BH506"/>
    </row>
    <row r="507" spans="60:60">
      <c r="BH507"/>
    </row>
    <row r="508" spans="60:60">
      <c r="BH508"/>
    </row>
    <row r="509" spans="60:60">
      <c r="BH509"/>
    </row>
    <row r="510" spans="60:60">
      <c r="BH510"/>
    </row>
    <row r="511" spans="60:60">
      <c r="BH511"/>
    </row>
    <row r="512" spans="60:60">
      <c r="BH512"/>
    </row>
    <row r="513" spans="60:60">
      <c r="BH513"/>
    </row>
    <row r="514" spans="60:60">
      <c r="BH514"/>
    </row>
    <row r="515" spans="60:60">
      <c r="BH515"/>
    </row>
    <row r="516" spans="60:60">
      <c r="BH516"/>
    </row>
    <row r="517" spans="60:60">
      <c r="BH517"/>
    </row>
    <row r="518" spans="60:60">
      <c r="BH518"/>
    </row>
    <row r="519" spans="60:60">
      <c r="BH519"/>
    </row>
    <row r="520" spans="60:60">
      <c r="BH520"/>
    </row>
    <row r="521" spans="60:60">
      <c r="BH521"/>
    </row>
    <row r="522" spans="60:60">
      <c r="BH522"/>
    </row>
    <row r="523" spans="60:60">
      <c r="BH523"/>
    </row>
    <row r="524" spans="60:60">
      <c r="BH524"/>
    </row>
    <row r="525" spans="60:60">
      <c r="BH525"/>
    </row>
    <row r="526" spans="60:60">
      <c r="BH526"/>
    </row>
    <row r="527" spans="60:60">
      <c r="BH527"/>
    </row>
    <row r="528" spans="60:60">
      <c r="BH528"/>
    </row>
    <row r="529" spans="60:60">
      <c r="BH529"/>
    </row>
    <row r="530" spans="60:60">
      <c r="BH530"/>
    </row>
    <row r="531" spans="60:60">
      <c r="BH531"/>
    </row>
    <row r="532" spans="60:60">
      <c r="BH532"/>
    </row>
    <row r="533" spans="60:60">
      <c r="BH533"/>
    </row>
    <row r="534" spans="60:60">
      <c r="BH534"/>
    </row>
    <row r="535" spans="60:60">
      <c r="BH535"/>
    </row>
    <row r="536" spans="60:60">
      <c r="BH536"/>
    </row>
    <row r="537" spans="60:60">
      <c r="BH537"/>
    </row>
    <row r="538" spans="60:60">
      <c r="BH538"/>
    </row>
    <row r="539" spans="60:60">
      <c r="BH539"/>
    </row>
    <row r="540" spans="60:60">
      <c r="BH540"/>
    </row>
    <row r="541" spans="60:60">
      <c r="BH541"/>
    </row>
    <row r="542" spans="60:60">
      <c r="BH542"/>
    </row>
    <row r="543" spans="60:60">
      <c r="BH543"/>
    </row>
    <row r="544" spans="60:60">
      <c r="BH544"/>
    </row>
    <row r="545" spans="60:60">
      <c r="BH545"/>
    </row>
    <row r="546" spans="60:60">
      <c r="BH546"/>
    </row>
    <row r="547" spans="60:60">
      <c r="BH547"/>
    </row>
    <row r="548" spans="60:60">
      <c r="BH548"/>
    </row>
    <row r="549" spans="60:60">
      <c r="BH549"/>
    </row>
    <row r="550" spans="60:60">
      <c r="BH550"/>
    </row>
    <row r="551" spans="60:60">
      <c r="BH551"/>
    </row>
    <row r="552" spans="60:60">
      <c r="BH552"/>
    </row>
    <row r="553" spans="60:60">
      <c r="BH553"/>
    </row>
    <row r="554" spans="60:60">
      <c r="BH554"/>
    </row>
    <row r="555" spans="60:60">
      <c r="BH555"/>
    </row>
    <row r="556" spans="60:60">
      <c r="BH556"/>
    </row>
    <row r="557" spans="60:60">
      <c r="BH557"/>
    </row>
    <row r="558" spans="60:60">
      <c r="BH558"/>
    </row>
    <row r="559" spans="60:60">
      <c r="BH559"/>
    </row>
    <row r="560" spans="60:60">
      <c r="BH560"/>
    </row>
    <row r="561" spans="60:60">
      <c r="BH561"/>
    </row>
    <row r="562" spans="60:60">
      <c r="BH562"/>
    </row>
    <row r="563" spans="60:60">
      <c r="BH563"/>
    </row>
    <row r="564" spans="60:60">
      <c r="BH564"/>
    </row>
    <row r="565" spans="60:60">
      <c r="BH565"/>
    </row>
    <row r="566" spans="60:60">
      <c r="BH566"/>
    </row>
    <row r="567" spans="60:60">
      <c r="BH567"/>
    </row>
    <row r="568" spans="60:60">
      <c r="BH568"/>
    </row>
    <row r="569" spans="60:60">
      <c r="BH569"/>
    </row>
    <row r="570" spans="60:60">
      <c r="BH570"/>
    </row>
    <row r="571" spans="60:60">
      <c r="BH571"/>
    </row>
    <row r="572" spans="60:60">
      <c r="BH572"/>
    </row>
    <row r="573" spans="60:60">
      <c r="BH573"/>
    </row>
    <row r="574" spans="60:60">
      <c r="BH574"/>
    </row>
    <row r="575" spans="60:60">
      <c r="BH575"/>
    </row>
    <row r="576" spans="60:60">
      <c r="BH576"/>
    </row>
    <row r="577" spans="60:60">
      <c r="BH577"/>
    </row>
    <row r="578" spans="60:60">
      <c r="BH578"/>
    </row>
    <row r="579" spans="60:60">
      <c r="BH579"/>
    </row>
    <row r="580" spans="60:60">
      <c r="BH580"/>
    </row>
    <row r="581" spans="60:60">
      <c r="BH581"/>
    </row>
    <row r="582" spans="60:60">
      <c r="BH582"/>
    </row>
    <row r="583" spans="60:60">
      <c r="BH583"/>
    </row>
    <row r="584" spans="60:60">
      <c r="BH584"/>
    </row>
    <row r="585" spans="60:60">
      <c r="BH585"/>
    </row>
    <row r="586" spans="60:60">
      <c r="BH586"/>
    </row>
    <row r="587" spans="60:60">
      <c r="BH587"/>
    </row>
    <row r="588" spans="60:60">
      <c r="BH588"/>
    </row>
    <row r="589" spans="60:60">
      <c r="BH589"/>
    </row>
    <row r="590" spans="60:60">
      <c r="BH590"/>
    </row>
    <row r="591" spans="60:60">
      <c r="BH591"/>
    </row>
    <row r="592" spans="60:60">
      <c r="BH592"/>
    </row>
    <row r="593" spans="60:60">
      <c r="BH593"/>
    </row>
    <row r="594" spans="60:60">
      <c r="BH594"/>
    </row>
    <row r="595" spans="60:60">
      <c r="BH595"/>
    </row>
    <row r="596" spans="60:60">
      <c r="BH596"/>
    </row>
    <row r="597" spans="60:60">
      <c r="BH597"/>
    </row>
    <row r="598" spans="60:60">
      <c r="BH598"/>
    </row>
    <row r="599" spans="60:60">
      <c r="BH599"/>
    </row>
    <row r="600" spans="60:60">
      <c r="BH600"/>
    </row>
    <row r="601" spans="60:60">
      <c r="BH601"/>
    </row>
    <row r="602" spans="60:60">
      <c r="BH602"/>
    </row>
    <row r="603" spans="60:60">
      <c r="BH603"/>
    </row>
    <row r="604" spans="60:60">
      <c r="BH604"/>
    </row>
    <row r="605" spans="60:60">
      <c r="BH605"/>
    </row>
    <row r="606" spans="60:60">
      <c r="BH606"/>
    </row>
    <row r="607" spans="60:60">
      <c r="BH607"/>
    </row>
    <row r="608" spans="60:60">
      <c r="BH608"/>
    </row>
    <row r="609" spans="60:60">
      <c r="BH609"/>
    </row>
    <row r="610" spans="60:60">
      <c r="BH610"/>
    </row>
    <row r="611" spans="60:60">
      <c r="BH611"/>
    </row>
    <row r="612" spans="60:60">
      <c r="BH612"/>
    </row>
    <row r="613" spans="60:60">
      <c r="BH613"/>
    </row>
    <row r="614" spans="60:60">
      <c r="BH614"/>
    </row>
    <row r="615" spans="60:60">
      <c r="BH615"/>
    </row>
    <row r="616" spans="60:60">
      <c r="BH616"/>
    </row>
    <row r="617" spans="60:60">
      <c r="BH617"/>
    </row>
    <row r="618" spans="60:60">
      <c r="BH618"/>
    </row>
    <row r="619" spans="60:60">
      <c r="BH619"/>
    </row>
    <row r="620" spans="60:60">
      <c r="BH620"/>
    </row>
    <row r="621" spans="60:60">
      <c r="BH621"/>
    </row>
    <row r="622" spans="60:60">
      <c r="BH622"/>
    </row>
    <row r="623" spans="60:60">
      <c r="BH623"/>
    </row>
    <row r="624" spans="60:60">
      <c r="BH624"/>
    </row>
    <row r="625" spans="60:60">
      <c r="BH625"/>
    </row>
    <row r="626" spans="60:60">
      <c r="BH626"/>
    </row>
    <row r="627" spans="60:60">
      <c r="BH627"/>
    </row>
    <row r="628" spans="60:60">
      <c r="BH628"/>
    </row>
    <row r="629" spans="60:60">
      <c r="BH629"/>
    </row>
    <row r="630" spans="60:60">
      <c r="BH630"/>
    </row>
    <row r="631" spans="60:60">
      <c r="BH631"/>
    </row>
    <row r="632" spans="60:60">
      <c r="BH632"/>
    </row>
    <row r="633" spans="60:60">
      <c r="BH633"/>
    </row>
    <row r="634" spans="60:60">
      <c r="BH634"/>
    </row>
    <row r="635" spans="60:60">
      <c r="BH635"/>
    </row>
    <row r="636" spans="60:60">
      <c r="BH636"/>
    </row>
    <row r="637" spans="60:60">
      <c r="BH637"/>
    </row>
    <row r="638" spans="60:60">
      <c r="BH638"/>
    </row>
    <row r="639" spans="60:60">
      <c r="BH639"/>
    </row>
    <row r="640" spans="60:60">
      <c r="BH640"/>
    </row>
    <row r="641" spans="60:60">
      <c r="BH641"/>
    </row>
    <row r="642" spans="60:60">
      <c r="BH642"/>
    </row>
    <row r="643" spans="60:60">
      <c r="BH643"/>
    </row>
    <row r="644" spans="60:60">
      <c r="BH644"/>
    </row>
    <row r="645" spans="60:60">
      <c r="BH645"/>
    </row>
    <row r="646" spans="60:60">
      <c r="BH646"/>
    </row>
    <row r="647" spans="60:60">
      <c r="BH647"/>
    </row>
    <row r="648" spans="60:60">
      <c r="BH648"/>
    </row>
    <row r="649" spans="60:60">
      <c r="BH649"/>
    </row>
    <row r="650" spans="60:60">
      <c r="BH650"/>
    </row>
    <row r="651" spans="60:60">
      <c r="BH651"/>
    </row>
    <row r="652" spans="60:60">
      <c r="BH652"/>
    </row>
    <row r="653" spans="60:60">
      <c r="BH653"/>
    </row>
    <row r="654" spans="60:60">
      <c r="BH654"/>
    </row>
    <row r="655" spans="60:60">
      <c r="BH655"/>
    </row>
    <row r="656" spans="60:60">
      <c r="BH656"/>
    </row>
    <row r="657" spans="60:60">
      <c r="BH657"/>
    </row>
    <row r="658" spans="60:60">
      <c r="BH658"/>
    </row>
    <row r="659" spans="60:60">
      <c r="BH659"/>
    </row>
    <row r="660" spans="60:60">
      <c r="BH660"/>
    </row>
    <row r="661" spans="60:60">
      <c r="BH661"/>
    </row>
    <row r="662" spans="60:60">
      <c r="BH662"/>
    </row>
    <row r="663" spans="60:60">
      <c r="BH663"/>
    </row>
    <row r="664" spans="60:60">
      <c r="BH664"/>
    </row>
    <row r="665" spans="60:60">
      <c r="BH665"/>
    </row>
    <row r="666" spans="60:60">
      <c r="BH666"/>
    </row>
    <row r="667" spans="60:60">
      <c r="BH667"/>
    </row>
    <row r="668" spans="60:60">
      <c r="BH668"/>
    </row>
    <row r="669" spans="60:60">
      <c r="BH669"/>
    </row>
    <row r="670" spans="60:60">
      <c r="BH670"/>
    </row>
    <row r="671" spans="60:60">
      <c r="BH671"/>
    </row>
    <row r="672" spans="60:60">
      <c r="BH672"/>
    </row>
    <row r="673" spans="60:60">
      <c r="BH673"/>
    </row>
    <row r="674" spans="60:60">
      <c r="BH674"/>
    </row>
    <row r="675" spans="60:60">
      <c r="BH675"/>
    </row>
    <row r="676" spans="60:60">
      <c r="BH676"/>
    </row>
    <row r="677" spans="60:60">
      <c r="BH677"/>
    </row>
    <row r="678" spans="60:60">
      <c r="BH678"/>
    </row>
    <row r="679" spans="60:60">
      <c r="BH679"/>
    </row>
    <row r="680" spans="60:60">
      <c r="BH680"/>
    </row>
    <row r="681" spans="60:60">
      <c r="BH681"/>
    </row>
    <row r="682" spans="60:60">
      <c r="BH682"/>
    </row>
    <row r="683" spans="60:60">
      <c r="BH683"/>
    </row>
    <row r="684" spans="60:60">
      <c r="BH684"/>
    </row>
    <row r="685" spans="60:60">
      <c r="BH685"/>
    </row>
    <row r="686" spans="60:60">
      <c r="BH686"/>
    </row>
    <row r="687" spans="60:60">
      <c r="BH687"/>
    </row>
    <row r="688" spans="60:60">
      <c r="BH688"/>
    </row>
    <row r="689" spans="60:60">
      <c r="BH689"/>
    </row>
    <row r="690" spans="60:60">
      <c r="BH690"/>
    </row>
    <row r="691" spans="60:60">
      <c r="BH691"/>
    </row>
    <row r="692" spans="60:60">
      <c r="BH692"/>
    </row>
    <row r="693" spans="60:60">
      <c r="BH693"/>
    </row>
    <row r="694" spans="60:60">
      <c r="BH694"/>
    </row>
    <row r="695" spans="60:60">
      <c r="BH695"/>
    </row>
    <row r="696" spans="60:60">
      <c r="BH696"/>
    </row>
    <row r="697" spans="60:60">
      <c r="BH697"/>
    </row>
    <row r="698" spans="60:60">
      <c r="BH698"/>
    </row>
    <row r="699" spans="60:60">
      <c r="BH699"/>
    </row>
    <row r="700" spans="60:60">
      <c r="BH700"/>
    </row>
    <row r="701" spans="60:60">
      <c r="BH701"/>
    </row>
    <row r="702" spans="60:60">
      <c r="BH702"/>
    </row>
    <row r="703" spans="60:60">
      <c r="BH703"/>
    </row>
    <row r="704" spans="60:60">
      <c r="BH704"/>
    </row>
    <row r="705" spans="60:60">
      <c r="BH705"/>
    </row>
    <row r="706" spans="60:60">
      <c r="BH706"/>
    </row>
    <row r="707" spans="60:60">
      <c r="BH707"/>
    </row>
    <row r="708" spans="60:60">
      <c r="BH708"/>
    </row>
    <row r="709" spans="60:60">
      <c r="BH709"/>
    </row>
    <row r="710" spans="60:60">
      <c r="BH710"/>
    </row>
    <row r="711" spans="60:60">
      <c r="BH711"/>
    </row>
    <row r="712" spans="60:60">
      <c r="BH712"/>
    </row>
    <row r="713" spans="60:60">
      <c r="BH713"/>
    </row>
    <row r="714" spans="60:60">
      <c r="BH714"/>
    </row>
    <row r="715" spans="60:60">
      <c r="BH715"/>
    </row>
    <row r="716" spans="60:60">
      <c r="BH716"/>
    </row>
    <row r="717" spans="60:60">
      <c r="BH717"/>
    </row>
    <row r="718" spans="60:60">
      <c r="BH718"/>
    </row>
    <row r="719" spans="60:60">
      <c r="BH719"/>
    </row>
    <row r="720" spans="60:60">
      <c r="BH720"/>
    </row>
    <row r="721" spans="60:60">
      <c r="BH721"/>
    </row>
    <row r="722" spans="60:60">
      <c r="BH722"/>
    </row>
    <row r="723" spans="60:60">
      <c r="BH723"/>
    </row>
    <row r="724" spans="60:60">
      <c r="BH724"/>
    </row>
    <row r="725" spans="60:60">
      <c r="BH725"/>
    </row>
    <row r="726" spans="60:60">
      <c r="BH726"/>
    </row>
    <row r="727" spans="60:60">
      <c r="BH727"/>
    </row>
    <row r="728" spans="60:60">
      <c r="BH728"/>
    </row>
    <row r="729" spans="60:60">
      <c r="BH729"/>
    </row>
    <row r="730" spans="60:60">
      <c r="BH730"/>
    </row>
    <row r="731" spans="60:60">
      <c r="BH731"/>
    </row>
    <row r="732" spans="60:60">
      <c r="BH732"/>
    </row>
    <row r="733" spans="60:60">
      <c r="BH733"/>
    </row>
    <row r="734" spans="60:60">
      <c r="BH734"/>
    </row>
    <row r="735" spans="60:60">
      <c r="BH735"/>
    </row>
    <row r="736" spans="60:60">
      <c r="BH736"/>
    </row>
    <row r="737" spans="60:60">
      <c r="BH737"/>
    </row>
    <row r="738" spans="60:60">
      <c r="BH738"/>
    </row>
    <row r="739" spans="60:60">
      <c r="BH739"/>
    </row>
    <row r="740" spans="60:60">
      <c r="BH740"/>
    </row>
    <row r="741" spans="60:60">
      <c r="BH741"/>
    </row>
    <row r="742" spans="60:60">
      <c r="BH742"/>
    </row>
    <row r="743" spans="60:60">
      <c r="BH743"/>
    </row>
    <row r="744" spans="60:60">
      <c r="BH744"/>
    </row>
    <row r="745" spans="60:60">
      <c r="BH745"/>
    </row>
    <row r="746" spans="60:60">
      <c r="BH746"/>
    </row>
    <row r="747" spans="60:60">
      <c r="BH747"/>
    </row>
    <row r="748" spans="60:60">
      <c r="BH748"/>
    </row>
    <row r="749" spans="60:60">
      <c r="BH749"/>
    </row>
    <row r="750" spans="60:60">
      <c r="BH750"/>
    </row>
    <row r="751" spans="60:60">
      <c r="BH751"/>
    </row>
    <row r="752" spans="60:60">
      <c r="BH752"/>
    </row>
    <row r="753" spans="60:60">
      <c r="BH753"/>
    </row>
    <row r="754" spans="60:60">
      <c r="BH754"/>
    </row>
    <row r="755" spans="60:60">
      <c r="BH755"/>
    </row>
    <row r="756" spans="60:60">
      <c r="BH756"/>
    </row>
    <row r="757" spans="60:60">
      <c r="BH757"/>
    </row>
    <row r="758" spans="60:60">
      <c r="BH758"/>
    </row>
    <row r="759" spans="60:60">
      <c r="BH759"/>
    </row>
    <row r="760" spans="60:60">
      <c r="BH760"/>
    </row>
    <row r="761" spans="60:60">
      <c r="BH761"/>
    </row>
    <row r="762" spans="60:60">
      <c r="BH762"/>
    </row>
    <row r="763" spans="60:60">
      <c r="BH763"/>
    </row>
    <row r="764" spans="60:60">
      <c r="BH764"/>
    </row>
    <row r="765" spans="60:60">
      <c r="BH765"/>
    </row>
    <row r="766" spans="60:60">
      <c r="BH766"/>
    </row>
    <row r="767" spans="60:60">
      <c r="BH767"/>
    </row>
    <row r="768" spans="60:60">
      <c r="BH768"/>
    </row>
    <row r="769" spans="60:60">
      <c r="BH769"/>
    </row>
    <row r="770" spans="60:60">
      <c r="BH770"/>
    </row>
    <row r="771" spans="60:60">
      <c r="BH771"/>
    </row>
    <row r="772" spans="60:60">
      <c r="BH772"/>
    </row>
    <row r="773" spans="60:60">
      <c r="BH773"/>
    </row>
    <row r="774" spans="60:60">
      <c r="BH774"/>
    </row>
    <row r="775" spans="60:60">
      <c r="BH775"/>
    </row>
    <row r="776" spans="60:60">
      <c r="BH776"/>
    </row>
    <row r="777" spans="60:60">
      <c r="BH777"/>
    </row>
    <row r="778" spans="60:60">
      <c r="BH778"/>
    </row>
    <row r="779" spans="60:60">
      <c r="BH779"/>
    </row>
    <row r="780" spans="60:60">
      <c r="BH780"/>
    </row>
    <row r="781" spans="60:60">
      <c r="BH781"/>
    </row>
    <row r="782" spans="60:60">
      <c r="BH782"/>
    </row>
    <row r="783" spans="60:60">
      <c r="BH783"/>
    </row>
    <row r="784" spans="60:60">
      <c r="BH784"/>
    </row>
    <row r="785" spans="60:60">
      <c r="BH785"/>
    </row>
    <row r="786" spans="60:60">
      <c r="BH786"/>
    </row>
    <row r="787" spans="60:60">
      <c r="BH787"/>
    </row>
    <row r="788" spans="60:60">
      <c r="BH788"/>
    </row>
    <row r="789" spans="60:60">
      <c r="BH789"/>
    </row>
    <row r="790" spans="60:60">
      <c r="BH790"/>
    </row>
    <row r="791" spans="60:60">
      <c r="BH791"/>
    </row>
    <row r="792" spans="60:60">
      <c r="BH792"/>
    </row>
    <row r="793" spans="60:60">
      <c r="BH793"/>
    </row>
    <row r="794" spans="60:60">
      <c r="BH794"/>
    </row>
    <row r="795" spans="60:60">
      <c r="BH795"/>
    </row>
    <row r="796" spans="60:60">
      <c r="BH796"/>
    </row>
    <row r="797" spans="60:60">
      <c r="BH797"/>
    </row>
    <row r="798" spans="60:60">
      <c r="BH798"/>
    </row>
    <row r="799" spans="60:60">
      <c r="BH799"/>
    </row>
    <row r="800" spans="60:60">
      <c r="BH800"/>
    </row>
    <row r="801" spans="60:60">
      <c r="BH801"/>
    </row>
    <row r="802" spans="60:60">
      <c r="BH802"/>
    </row>
    <row r="803" spans="60:60">
      <c r="BH803"/>
    </row>
    <row r="804" spans="60:60">
      <c r="BH804"/>
    </row>
    <row r="805" spans="60:60">
      <c r="BH805"/>
    </row>
    <row r="806" spans="60:60">
      <c r="BH806"/>
    </row>
    <row r="807" spans="60:60">
      <c r="BH807"/>
    </row>
    <row r="808" spans="60:60">
      <c r="BH808"/>
    </row>
    <row r="809" spans="60:60">
      <c r="BH809"/>
    </row>
    <row r="810" spans="60:60">
      <c r="BH810"/>
    </row>
    <row r="811" spans="60:60">
      <c r="BH811"/>
    </row>
    <row r="812" spans="60:60">
      <c r="BH812"/>
    </row>
    <row r="813" spans="60:60">
      <c r="BH813"/>
    </row>
    <row r="814" spans="60:60">
      <c r="BH814"/>
    </row>
    <row r="815" spans="60:60">
      <c r="BH815"/>
    </row>
    <row r="816" spans="60:60">
      <c r="BH816"/>
    </row>
    <row r="817" spans="60:60">
      <c r="BH817"/>
    </row>
    <row r="818" spans="60:60">
      <c r="BH818"/>
    </row>
    <row r="819" spans="60:60">
      <c r="BH819"/>
    </row>
    <row r="820" spans="60:60">
      <c r="BH820"/>
    </row>
    <row r="821" spans="60:60">
      <c r="BH821"/>
    </row>
    <row r="822" spans="60:60">
      <c r="BH822"/>
    </row>
    <row r="823" spans="60:60">
      <c r="BH823"/>
    </row>
    <row r="824" spans="60:60">
      <c r="BH824"/>
    </row>
    <row r="825" spans="60:60">
      <c r="BH825"/>
    </row>
    <row r="826" spans="60:60">
      <c r="BH826"/>
    </row>
    <row r="827" spans="60:60">
      <c r="BH827"/>
    </row>
    <row r="828" spans="60:60">
      <c r="BH828"/>
    </row>
    <row r="829" spans="60:60">
      <c r="BH829"/>
    </row>
    <row r="830" spans="60:60">
      <c r="BH830"/>
    </row>
    <row r="831" spans="60:60">
      <c r="BH831"/>
    </row>
    <row r="832" spans="60:60">
      <c r="BH832"/>
    </row>
    <row r="833" spans="60:60">
      <c r="BH833"/>
    </row>
    <row r="834" spans="60:60">
      <c r="BH834"/>
    </row>
    <row r="835" spans="60:60">
      <c r="BH835"/>
    </row>
    <row r="836" spans="60:60">
      <c r="BH836"/>
    </row>
    <row r="837" spans="60:60">
      <c r="BH837"/>
    </row>
    <row r="838" spans="60:60">
      <c r="BH838"/>
    </row>
    <row r="839" spans="60:60">
      <c r="BH839"/>
    </row>
    <row r="840" spans="60:60">
      <c r="BH840"/>
    </row>
    <row r="841" spans="60:60">
      <c r="BH841"/>
    </row>
    <row r="842" spans="60:60">
      <c r="BH842"/>
    </row>
    <row r="843" spans="60:60">
      <c r="BH843"/>
    </row>
    <row r="844" spans="60:60">
      <c r="BH844"/>
    </row>
    <row r="845" spans="60:60">
      <c r="BH845"/>
    </row>
    <row r="846" spans="60:60">
      <c r="BH846"/>
    </row>
    <row r="847" spans="60:60">
      <c r="BH847"/>
    </row>
    <row r="848" spans="60:60">
      <c r="BH848"/>
    </row>
    <row r="849" spans="60:60">
      <c r="BH849"/>
    </row>
    <row r="850" spans="60:60">
      <c r="BH850"/>
    </row>
    <row r="851" spans="60:60">
      <c r="BH851"/>
    </row>
    <row r="852" spans="60:60">
      <c r="BH852"/>
    </row>
    <row r="853" spans="60:60">
      <c r="BH853"/>
    </row>
    <row r="854" spans="60:60">
      <c r="BH854"/>
    </row>
    <row r="855" spans="60:60">
      <c r="BH855"/>
    </row>
    <row r="856" spans="60:60">
      <c r="BH856"/>
    </row>
    <row r="857" spans="60:60">
      <c r="BH857"/>
    </row>
    <row r="858" spans="60:60">
      <c r="BH858"/>
    </row>
    <row r="859" spans="60:60">
      <c r="BH859"/>
    </row>
    <row r="860" spans="60:60">
      <c r="BH860"/>
    </row>
    <row r="861" spans="60:60">
      <c r="BH861"/>
    </row>
    <row r="862" spans="60:60">
      <c r="BH862"/>
    </row>
    <row r="863" spans="60:60">
      <c r="BH863"/>
    </row>
    <row r="864" spans="60:60">
      <c r="BH864"/>
    </row>
    <row r="865" spans="60:60">
      <c r="BH865"/>
    </row>
    <row r="866" spans="60:60">
      <c r="BH866"/>
    </row>
    <row r="867" spans="60:60">
      <c r="BH867"/>
    </row>
    <row r="868" spans="60:60">
      <c r="BH868"/>
    </row>
    <row r="869" spans="60:60">
      <c r="BH869"/>
    </row>
    <row r="870" spans="60:60">
      <c r="BH870"/>
    </row>
    <row r="871" spans="60:60">
      <c r="BH871"/>
    </row>
    <row r="872" spans="60:60">
      <c r="BH872"/>
    </row>
    <row r="873" spans="60:60">
      <c r="BH873"/>
    </row>
    <row r="874" spans="60:60">
      <c r="BH874"/>
    </row>
    <row r="875" spans="60:60">
      <c r="BH875"/>
    </row>
    <row r="876" spans="60:60">
      <c r="BH876"/>
    </row>
    <row r="877" spans="60:60">
      <c r="BH877"/>
    </row>
    <row r="878" spans="60:60">
      <c r="BH878"/>
    </row>
    <row r="879" spans="60:60">
      <c r="BH879"/>
    </row>
    <row r="880" spans="60:60">
      <c r="BH880"/>
    </row>
    <row r="881" spans="60:60">
      <c r="BH881"/>
    </row>
    <row r="882" spans="60:60">
      <c r="BH882"/>
    </row>
    <row r="883" spans="60:60">
      <c r="BH883"/>
    </row>
    <row r="884" spans="60:60">
      <c r="BH884"/>
    </row>
    <row r="885" spans="60:60">
      <c r="BH885"/>
    </row>
    <row r="886" spans="60:60">
      <c r="BH886"/>
    </row>
    <row r="887" spans="60:60">
      <c r="BH887"/>
    </row>
    <row r="888" spans="60:60">
      <c r="BH888"/>
    </row>
    <row r="889" spans="60:60">
      <c r="BH889"/>
    </row>
    <row r="890" spans="60:60">
      <c r="BH890"/>
    </row>
    <row r="891" spans="60:60">
      <c r="BH891"/>
    </row>
    <row r="892" spans="60:60">
      <c r="BH892"/>
    </row>
    <row r="893" spans="60:60">
      <c r="BH893"/>
    </row>
    <row r="894" spans="60:60">
      <c r="BH894"/>
    </row>
    <row r="895" spans="60:60">
      <c r="BH895"/>
    </row>
    <row r="896" spans="60:60">
      <c r="BH896"/>
    </row>
    <row r="897" spans="60:60">
      <c r="BH897"/>
    </row>
    <row r="898" spans="60:60">
      <c r="BH898"/>
    </row>
    <row r="899" spans="60:60">
      <c r="BH899"/>
    </row>
    <row r="900" spans="60:60">
      <c r="BH900"/>
    </row>
    <row r="901" spans="60:60">
      <c r="BH901"/>
    </row>
    <row r="902" spans="60:60">
      <c r="BH902"/>
    </row>
    <row r="903" spans="60:60">
      <c r="BH903"/>
    </row>
    <row r="904" spans="60:60">
      <c r="BH904"/>
    </row>
    <row r="905" spans="60:60">
      <c r="BH905"/>
    </row>
    <row r="906" spans="60:60">
      <c r="BH906"/>
    </row>
    <row r="907" spans="60:60">
      <c r="BH907"/>
    </row>
    <row r="908" spans="60:60">
      <c r="BH908"/>
    </row>
    <row r="909" spans="60:60">
      <c r="BH909"/>
    </row>
    <row r="910" spans="60:60">
      <c r="BH910"/>
    </row>
    <row r="911" spans="60:60">
      <c r="BH911"/>
    </row>
    <row r="912" spans="60:60">
      <c r="BH912"/>
    </row>
    <row r="913" spans="60:60">
      <c r="BH913"/>
    </row>
    <row r="914" spans="60:60">
      <c r="BH914"/>
    </row>
    <row r="915" spans="60:60">
      <c r="BH915"/>
    </row>
    <row r="916" spans="60:60">
      <c r="BH916"/>
    </row>
    <row r="917" spans="60:60">
      <c r="BH917"/>
    </row>
    <row r="918" spans="60:60">
      <c r="BH918"/>
    </row>
    <row r="919" spans="60:60">
      <c r="BH919"/>
    </row>
    <row r="920" spans="60:60">
      <c r="BH920"/>
    </row>
    <row r="921" spans="60:60">
      <c r="BH921"/>
    </row>
    <row r="922" spans="60:60">
      <c r="BH922"/>
    </row>
    <row r="923" spans="60:60">
      <c r="BH923"/>
    </row>
    <row r="924" spans="60:60">
      <c r="BH924"/>
    </row>
    <row r="925" spans="60:60">
      <c r="BH925"/>
    </row>
    <row r="926" spans="60:60">
      <c r="BH926"/>
    </row>
    <row r="927" spans="60:60">
      <c r="BH927"/>
    </row>
    <row r="928" spans="60:60">
      <c r="BH928"/>
    </row>
    <row r="929" spans="60:60">
      <c r="BH929"/>
    </row>
    <row r="930" spans="60:60">
      <c r="BH930"/>
    </row>
    <row r="931" spans="60:60">
      <c r="BH931"/>
    </row>
    <row r="932" spans="60:60">
      <c r="BH932"/>
    </row>
    <row r="933" spans="60:60">
      <c r="BH933"/>
    </row>
    <row r="934" spans="60:60">
      <c r="BH934"/>
    </row>
    <row r="935" spans="60:60">
      <c r="BH935"/>
    </row>
    <row r="936" spans="60:60">
      <c r="BH936"/>
    </row>
    <row r="937" spans="60:60">
      <c r="BH937"/>
    </row>
    <row r="938" spans="60:60">
      <c r="BH938"/>
    </row>
    <row r="939" spans="60:60">
      <c r="BH939"/>
    </row>
    <row r="940" spans="60:60">
      <c r="BH940"/>
    </row>
    <row r="941" spans="60:60">
      <c r="BH941"/>
    </row>
    <row r="942" spans="60:60">
      <c r="BH942"/>
    </row>
    <row r="943" spans="60:60">
      <c r="BH943"/>
    </row>
    <row r="944" spans="60:60">
      <c r="BH944"/>
    </row>
    <row r="945" spans="60:60">
      <c r="BH945"/>
    </row>
    <row r="946" spans="60:60">
      <c r="BH946"/>
    </row>
    <row r="947" spans="60:60">
      <c r="BH947"/>
    </row>
    <row r="948" spans="60:60">
      <c r="BH948"/>
    </row>
    <row r="949" spans="60:60">
      <c r="BH949"/>
    </row>
    <row r="950" spans="60:60">
      <c r="BH950"/>
    </row>
    <row r="951" spans="60:60">
      <c r="BH951"/>
    </row>
    <row r="952" spans="60:60">
      <c r="BH952"/>
    </row>
    <row r="953" spans="60:60">
      <c r="BH953"/>
    </row>
    <row r="954" spans="60:60">
      <c r="BH954"/>
    </row>
    <row r="955" spans="60:60">
      <c r="BH955"/>
    </row>
    <row r="956" spans="60:60">
      <c r="BH956"/>
    </row>
    <row r="957" spans="60:60">
      <c r="BH957"/>
    </row>
    <row r="958" spans="60:60">
      <c r="BH958"/>
    </row>
    <row r="959" spans="60:60">
      <c r="BH959"/>
    </row>
    <row r="960" spans="60:60">
      <c r="BH960"/>
    </row>
    <row r="961" spans="60:60">
      <c r="BH961"/>
    </row>
    <row r="962" spans="60:60">
      <c r="BH962"/>
    </row>
    <row r="963" spans="60:60">
      <c r="BH963"/>
    </row>
    <row r="964" spans="60:60">
      <c r="BH964"/>
    </row>
    <row r="965" spans="60:60">
      <c r="BH965"/>
    </row>
    <row r="966" spans="60:60">
      <c r="BH966"/>
    </row>
    <row r="967" spans="60:60">
      <c r="BH967"/>
    </row>
    <row r="968" spans="60:60">
      <c r="BH968"/>
    </row>
    <row r="969" spans="60:60">
      <c r="BH969"/>
    </row>
    <row r="970" spans="60:60">
      <c r="BH970"/>
    </row>
    <row r="971" spans="60:60">
      <c r="BH971"/>
    </row>
    <row r="972" spans="60:60">
      <c r="BH972"/>
    </row>
    <row r="973" spans="60:60">
      <c r="BH973"/>
    </row>
    <row r="974" spans="60:60">
      <c r="BH974"/>
    </row>
    <row r="975" spans="60:60">
      <c r="BH975"/>
    </row>
    <row r="976" spans="60:60">
      <c r="BH976"/>
    </row>
    <row r="977" spans="60:60">
      <c r="BH977"/>
    </row>
    <row r="978" spans="60:60">
      <c r="BH978"/>
    </row>
    <row r="979" spans="60:60">
      <c r="BH979"/>
    </row>
    <row r="980" spans="60:60">
      <c r="BH980"/>
    </row>
    <row r="981" spans="60:60">
      <c r="BH981"/>
    </row>
    <row r="982" spans="60:60">
      <c r="BH982"/>
    </row>
    <row r="983" spans="60:60">
      <c r="BH983"/>
    </row>
    <row r="984" spans="60:60">
      <c r="BH984"/>
    </row>
    <row r="985" spans="60:60">
      <c r="BH985"/>
    </row>
    <row r="986" spans="60:60">
      <c r="BH986"/>
    </row>
    <row r="987" spans="60:60">
      <c r="BH987"/>
    </row>
    <row r="988" spans="60:60">
      <c r="BH988"/>
    </row>
    <row r="989" spans="60:60">
      <c r="BH989"/>
    </row>
    <row r="990" spans="60:60">
      <c r="BH990"/>
    </row>
    <row r="991" spans="60:60">
      <c r="BH991"/>
    </row>
    <row r="992" spans="60:60">
      <c r="BH992"/>
    </row>
    <row r="993" spans="60:60">
      <c r="BH993"/>
    </row>
    <row r="994" spans="60:60">
      <c r="BH994"/>
    </row>
    <row r="995" spans="60:60">
      <c r="BH995"/>
    </row>
    <row r="996" spans="60:60">
      <c r="BH996"/>
    </row>
    <row r="997" spans="60:60">
      <c r="BH997"/>
    </row>
    <row r="998" spans="60:60">
      <c r="BH998"/>
    </row>
    <row r="999" spans="60:60">
      <c r="BH999"/>
    </row>
    <row r="1000" spans="60:60">
      <c r="BH1000"/>
    </row>
    <row r="1001" spans="60:60">
      <c r="BH1001"/>
    </row>
    <row r="1002" spans="60:60">
      <c r="BH1002"/>
    </row>
    <row r="1003" spans="60:60">
      <c r="BH1003"/>
    </row>
    <row r="1004" spans="60:60">
      <c r="BH1004"/>
    </row>
    <row r="1005" spans="60:60">
      <c r="BH1005"/>
    </row>
    <row r="1006" spans="60:60">
      <c r="BH1006"/>
    </row>
    <row r="1007" spans="60:60">
      <c r="BH1007"/>
    </row>
    <row r="1008" spans="60:60">
      <c r="BH1008"/>
    </row>
    <row r="1009" spans="60:60">
      <c r="BH1009"/>
    </row>
    <row r="1010" spans="60:60">
      <c r="BH1010"/>
    </row>
    <row r="1011" spans="60:60">
      <c r="BH1011"/>
    </row>
    <row r="1012" spans="60:60">
      <c r="BH1012"/>
    </row>
    <row r="1013" spans="60:60">
      <c r="BH1013"/>
    </row>
    <row r="1014" spans="60:60">
      <c r="BH1014"/>
    </row>
    <row r="1015" spans="60:60">
      <c r="BH1015"/>
    </row>
    <row r="1016" spans="60:60">
      <c r="BH1016"/>
    </row>
    <row r="1017" spans="60:60">
      <c r="BH1017"/>
    </row>
    <row r="1018" spans="60:60">
      <c r="BH1018"/>
    </row>
    <row r="1019" spans="60:60">
      <c r="BH1019"/>
    </row>
    <row r="1020" spans="60:60">
      <c r="BH1020"/>
    </row>
    <row r="1021" spans="60:60">
      <c r="BH1021"/>
    </row>
    <row r="1022" spans="60:60">
      <c r="BH1022"/>
    </row>
    <row r="1023" spans="60:60">
      <c r="BH1023"/>
    </row>
    <row r="1024" spans="60:60">
      <c r="BH1024"/>
    </row>
    <row r="1025" spans="60:60">
      <c r="BH1025"/>
    </row>
    <row r="1026" spans="60:60">
      <c r="BH1026"/>
    </row>
    <row r="1027" spans="60:60">
      <c r="BH1027"/>
    </row>
    <row r="1028" spans="60:60">
      <c r="BH1028"/>
    </row>
    <row r="1029" spans="60:60">
      <c r="BH1029"/>
    </row>
    <row r="1030" spans="60:60">
      <c r="BH1030"/>
    </row>
    <row r="1031" spans="60:60">
      <c r="BH1031"/>
    </row>
    <row r="1032" spans="60:60">
      <c r="BH1032"/>
    </row>
    <row r="1033" spans="60:60">
      <c r="BH1033"/>
    </row>
    <row r="1034" spans="60:60">
      <c r="BH1034"/>
    </row>
    <row r="1035" spans="60:60">
      <c r="BH1035"/>
    </row>
    <row r="1036" spans="60:60">
      <c r="BH1036"/>
    </row>
    <row r="1037" spans="60:60">
      <c r="BH1037"/>
    </row>
    <row r="1038" spans="60:60">
      <c r="BH1038"/>
    </row>
    <row r="1039" spans="60:60">
      <c r="BH1039"/>
    </row>
    <row r="1040" spans="60:60">
      <c r="BH1040"/>
    </row>
    <row r="1041" spans="60:60">
      <c r="BH1041"/>
    </row>
    <row r="1042" spans="60:60">
      <c r="BH1042"/>
    </row>
    <row r="1043" spans="60:60">
      <c r="BH1043"/>
    </row>
    <row r="1044" spans="60:60">
      <c r="BH1044"/>
    </row>
    <row r="1045" spans="60:60">
      <c r="BH1045"/>
    </row>
    <row r="1046" spans="60:60">
      <c r="BH1046"/>
    </row>
    <row r="1047" spans="60:60">
      <c r="BH1047"/>
    </row>
    <row r="1048" spans="60:60">
      <c r="BH1048"/>
    </row>
    <row r="1049" spans="60:60">
      <c r="BH1049"/>
    </row>
    <row r="1050" spans="60:60">
      <c r="BH1050"/>
    </row>
    <row r="1051" spans="60:60">
      <c r="BH1051"/>
    </row>
    <row r="1052" spans="60:60">
      <c r="BH1052"/>
    </row>
    <row r="1053" spans="60:60">
      <c r="BH1053"/>
    </row>
    <row r="1054" spans="60:60">
      <c r="BH1054"/>
    </row>
    <row r="1055" spans="60:60">
      <c r="BH1055"/>
    </row>
    <row r="1056" spans="60:60">
      <c r="BH1056"/>
    </row>
    <row r="1057" spans="60:60">
      <c r="BH1057"/>
    </row>
    <row r="1058" spans="60:60">
      <c r="BH1058"/>
    </row>
    <row r="1059" spans="60:60">
      <c r="BH1059"/>
    </row>
    <row r="1060" spans="60:60">
      <c r="BH1060"/>
    </row>
    <row r="1061" spans="60:60">
      <c r="BH1061"/>
    </row>
    <row r="1062" spans="60:60">
      <c r="BH1062"/>
    </row>
    <row r="1063" spans="60:60">
      <c r="BH1063"/>
    </row>
    <row r="1064" spans="60:60">
      <c r="BH1064"/>
    </row>
    <row r="1065" spans="60:60">
      <c r="BH1065"/>
    </row>
    <row r="1066" spans="60:60">
      <c r="BH1066"/>
    </row>
    <row r="1067" spans="60:60">
      <c r="BH1067"/>
    </row>
    <row r="1068" spans="60:60">
      <c r="BH1068"/>
    </row>
    <row r="1069" spans="60:60">
      <c r="BH1069"/>
    </row>
    <row r="1070" spans="60:60">
      <c r="BH1070"/>
    </row>
    <row r="1071" spans="60:60">
      <c r="BH1071"/>
    </row>
    <row r="1072" spans="60:60">
      <c r="BH1072"/>
    </row>
    <row r="1073" spans="60:60">
      <c r="BH1073"/>
    </row>
    <row r="1074" spans="60:60">
      <c r="BH1074"/>
    </row>
    <row r="1075" spans="60:60">
      <c r="BH1075"/>
    </row>
    <row r="1076" spans="60:60">
      <c r="BH1076"/>
    </row>
    <row r="1077" spans="60:60">
      <c r="BH1077"/>
    </row>
    <row r="1078" spans="60:60">
      <c r="BH1078"/>
    </row>
    <row r="1079" spans="60:60">
      <c r="BH1079"/>
    </row>
    <row r="1080" spans="60:60">
      <c r="BH1080"/>
    </row>
    <row r="1081" spans="60:60">
      <c r="BH1081"/>
    </row>
    <row r="1082" spans="60:60">
      <c r="BH1082"/>
    </row>
    <row r="1083" spans="60:60">
      <c r="BH1083"/>
    </row>
    <row r="1084" spans="60:60">
      <c r="BH1084"/>
    </row>
    <row r="1085" spans="60:60">
      <c r="BH1085"/>
    </row>
    <row r="1086" spans="60:60">
      <c r="BH1086"/>
    </row>
    <row r="1087" spans="60:60">
      <c r="BH1087"/>
    </row>
    <row r="1088" spans="60:60">
      <c r="BH1088"/>
    </row>
    <row r="1089" spans="60:60">
      <c r="BH1089"/>
    </row>
    <row r="1090" spans="60:60">
      <c r="BH1090"/>
    </row>
    <row r="1091" spans="60:60">
      <c r="BH1091"/>
    </row>
    <row r="1092" spans="60:60">
      <c r="BH1092"/>
    </row>
    <row r="1093" spans="60:60">
      <c r="BH1093"/>
    </row>
    <row r="1094" spans="60:60">
      <c r="BH1094"/>
    </row>
    <row r="1095" spans="60:60">
      <c r="BH1095"/>
    </row>
    <row r="1096" spans="60:60">
      <c r="BH1096"/>
    </row>
    <row r="1097" spans="60:60">
      <c r="BH1097"/>
    </row>
    <row r="1098" spans="60:60">
      <c r="BH1098"/>
    </row>
    <row r="1099" spans="60:60">
      <c r="BH1099"/>
    </row>
    <row r="1100" spans="60:60">
      <c r="BH1100"/>
    </row>
    <row r="1101" spans="60:60">
      <c r="BH1101"/>
    </row>
    <row r="1102" spans="60:60">
      <c r="BH1102"/>
    </row>
    <row r="1103" spans="60:60">
      <c r="BH1103"/>
    </row>
    <row r="1104" spans="60:60">
      <c r="BH1104"/>
    </row>
    <row r="1105" spans="60:60">
      <c r="BH1105"/>
    </row>
    <row r="1106" spans="60:60">
      <c r="BH1106"/>
    </row>
    <row r="1107" spans="60:60">
      <c r="BH1107"/>
    </row>
    <row r="1108" spans="60:60">
      <c r="BH1108"/>
    </row>
    <row r="1109" spans="60:60">
      <c r="BH1109"/>
    </row>
    <row r="1110" spans="60:60">
      <c r="BH1110"/>
    </row>
    <row r="1111" spans="60:60">
      <c r="BH1111"/>
    </row>
    <row r="1112" spans="60:60">
      <c r="BH1112"/>
    </row>
    <row r="1113" spans="60:60">
      <c r="BH1113"/>
    </row>
    <row r="1114" spans="60:60">
      <c r="BH1114"/>
    </row>
    <row r="1115" spans="60:60">
      <c r="BH1115"/>
    </row>
    <row r="1116" spans="60:60">
      <c r="BH1116"/>
    </row>
    <row r="1117" spans="60:60">
      <c r="BH1117"/>
    </row>
    <row r="1118" spans="60:60">
      <c r="BH1118"/>
    </row>
    <row r="1119" spans="60:60">
      <c r="BH1119"/>
    </row>
    <row r="1120" spans="60:60">
      <c r="BH1120"/>
    </row>
    <row r="1121" spans="60:60">
      <c r="BH1121"/>
    </row>
    <row r="1122" spans="60:60">
      <c r="BH1122"/>
    </row>
    <row r="1123" spans="60:60">
      <c r="BH1123"/>
    </row>
    <row r="1124" spans="60:60">
      <c r="BH1124"/>
    </row>
    <row r="1125" spans="60:60">
      <c r="BH1125"/>
    </row>
    <row r="1126" spans="60:60">
      <c r="BH1126"/>
    </row>
    <row r="1127" spans="60:60">
      <c r="BH1127"/>
    </row>
    <row r="1128" spans="60:60">
      <c r="BH1128"/>
    </row>
    <row r="1129" spans="60:60">
      <c r="BH1129"/>
    </row>
    <row r="1130" spans="60:60">
      <c r="BH1130"/>
    </row>
    <row r="1131" spans="60:60">
      <c r="BH1131"/>
    </row>
    <row r="1132" spans="60:60">
      <c r="BH1132"/>
    </row>
    <row r="1133" spans="60:60">
      <c r="BH1133"/>
    </row>
    <row r="1134" spans="60:60">
      <c r="BH1134"/>
    </row>
    <row r="1135" spans="60:60">
      <c r="BH1135"/>
    </row>
    <row r="1136" spans="60:60">
      <c r="BH1136"/>
    </row>
    <row r="1137" spans="60:60">
      <c r="BH1137"/>
    </row>
    <row r="1138" spans="60:60">
      <c r="BH1138"/>
    </row>
    <row r="1139" spans="60:60">
      <c r="BH1139"/>
    </row>
    <row r="1140" spans="60:60">
      <c r="BH1140"/>
    </row>
    <row r="1141" spans="60:60">
      <c r="BH1141"/>
    </row>
    <row r="1142" spans="60:60">
      <c r="BH1142"/>
    </row>
    <row r="1143" spans="60:60">
      <c r="BH1143"/>
    </row>
    <row r="1144" spans="60:60">
      <c r="BH1144"/>
    </row>
    <row r="1145" spans="60:60">
      <c r="BH1145"/>
    </row>
    <row r="1146" spans="60:60">
      <c r="BH1146"/>
    </row>
    <row r="1147" spans="60:60">
      <c r="BH1147"/>
    </row>
    <row r="1148" spans="60:60">
      <c r="BH1148"/>
    </row>
    <row r="1149" spans="60:60">
      <c r="BH1149"/>
    </row>
    <row r="1150" spans="60:60">
      <c r="BH1150"/>
    </row>
    <row r="1151" spans="60:60">
      <c r="BH1151"/>
    </row>
    <row r="1152" spans="60:60">
      <c r="BH1152"/>
    </row>
    <row r="1153" spans="60:60">
      <c r="BH1153"/>
    </row>
    <row r="1154" spans="60:60">
      <c r="BH1154"/>
    </row>
    <row r="1155" spans="60:60">
      <c r="BH1155"/>
    </row>
    <row r="1156" spans="60:60">
      <c r="BH1156"/>
    </row>
    <row r="1157" spans="60:60">
      <c r="BH1157"/>
    </row>
    <row r="1158" spans="60:60">
      <c r="BH1158"/>
    </row>
    <row r="1159" spans="60:60">
      <c r="BH1159"/>
    </row>
    <row r="1160" spans="60:60">
      <c r="BH1160"/>
    </row>
    <row r="1161" spans="60:60">
      <c r="BH1161"/>
    </row>
    <row r="1162" spans="60:60">
      <c r="BH1162"/>
    </row>
    <row r="1163" spans="60:60">
      <c r="BH1163"/>
    </row>
    <row r="1164" spans="60:60">
      <c r="BH1164"/>
    </row>
    <row r="1165" spans="60:60">
      <c r="BH1165"/>
    </row>
    <row r="1166" spans="60:60">
      <c r="BH1166"/>
    </row>
    <row r="1167" spans="60:60">
      <c r="BH1167"/>
    </row>
    <row r="1168" spans="60:60">
      <c r="BH1168"/>
    </row>
    <row r="1169" spans="60:60">
      <c r="BH1169"/>
    </row>
    <row r="1170" spans="60:60">
      <c r="BH1170"/>
    </row>
    <row r="1171" spans="60:60">
      <c r="BH1171"/>
    </row>
    <row r="1172" spans="60:60">
      <c r="BH1172"/>
    </row>
    <row r="1173" spans="60:60">
      <c r="BH1173"/>
    </row>
    <row r="1174" spans="60:60">
      <c r="BH1174"/>
    </row>
    <row r="1175" spans="60:60">
      <c r="BH1175"/>
    </row>
    <row r="1176" spans="60:60">
      <c r="BH1176"/>
    </row>
    <row r="1177" spans="60:60">
      <c r="BH1177"/>
    </row>
    <row r="1178" spans="60:60">
      <c r="BH1178"/>
    </row>
    <row r="1179" spans="60:60">
      <c r="BH1179"/>
    </row>
    <row r="1180" spans="60:60">
      <c r="BH1180"/>
    </row>
    <row r="1181" spans="60:60">
      <c r="BH1181"/>
    </row>
    <row r="1182" spans="60:60">
      <c r="BH1182"/>
    </row>
    <row r="1183" spans="60:60">
      <c r="BH1183"/>
    </row>
    <row r="1184" spans="60:60">
      <c r="BH1184"/>
    </row>
    <row r="1185" spans="60:60">
      <c r="BH1185"/>
    </row>
    <row r="1186" spans="60:60">
      <c r="BH1186"/>
    </row>
    <row r="1187" spans="60:60">
      <c r="BH1187"/>
    </row>
    <row r="1188" spans="60:60">
      <c r="BH1188"/>
    </row>
    <row r="1189" spans="60:60">
      <c r="BH1189"/>
    </row>
    <row r="1190" spans="60:60">
      <c r="BH1190"/>
    </row>
    <row r="1191" spans="60:60">
      <c r="BH1191"/>
    </row>
    <row r="1192" spans="60:60">
      <c r="BH1192"/>
    </row>
    <row r="1193" spans="60:60">
      <c r="BH1193"/>
    </row>
    <row r="1194" spans="60:60">
      <c r="BH1194"/>
    </row>
    <row r="1195" spans="60:60">
      <c r="BH1195"/>
    </row>
    <row r="1196" spans="60:60">
      <c r="BH1196"/>
    </row>
    <row r="1197" spans="60:60">
      <c r="BH1197"/>
    </row>
    <row r="1198" spans="60:60">
      <c r="BH1198"/>
    </row>
    <row r="1199" spans="60:60">
      <c r="BH1199"/>
    </row>
    <row r="1200" spans="60:60">
      <c r="BH1200"/>
    </row>
    <row r="1201" spans="60:60">
      <c r="BH1201"/>
    </row>
    <row r="1202" spans="60:60">
      <c r="BH1202"/>
    </row>
    <row r="1203" spans="60:60">
      <c r="BH1203"/>
    </row>
    <row r="1204" spans="60:60">
      <c r="BH1204"/>
    </row>
    <row r="1205" spans="60:60">
      <c r="BH1205"/>
    </row>
    <row r="1206" spans="60:60">
      <c r="BH1206"/>
    </row>
    <row r="1207" spans="60:60">
      <c r="BH1207"/>
    </row>
    <row r="1208" spans="60:60">
      <c r="BH1208"/>
    </row>
    <row r="1209" spans="60:60">
      <c r="BH1209"/>
    </row>
    <row r="1210" spans="60:60">
      <c r="BH1210"/>
    </row>
    <row r="1211" spans="60:60">
      <c r="BH1211"/>
    </row>
    <row r="1212" spans="60:60">
      <c r="BH1212"/>
    </row>
    <row r="1213" spans="60:60">
      <c r="BH1213"/>
    </row>
    <row r="1214" spans="60:60">
      <c r="BH1214"/>
    </row>
    <row r="1215" spans="60:60">
      <c r="BH1215"/>
    </row>
    <row r="1216" spans="60:60">
      <c r="BH1216"/>
    </row>
    <row r="1217" spans="60:60">
      <c r="BH1217"/>
    </row>
    <row r="1218" spans="60:60">
      <c r="BH1218"/>
    </row>
    <row r="1219" spans="60:60">
      <c r="BH1219"/>
    </row>
    <row r="1220" spans="60:60">
      <c r="BH1220"/>
    </row>
    <row r="1221" spans="60:60">
      <c r="BH1221"/>
    </row>
    <row r="1222" spans="60:60">
      <c r="BH1222"/>
    </row>
    <row r="1223" spans="60:60">
      <c r="BH1223"/>
    </row>
    <row r="1224" spans="60:60">
      <c r="BH1224"/>
    </row>
    <row r="1225" spans="60:60">
      <c r="BH1225"/>
    </row>
    <row r="1226" spans="60:60">
      <c r="BH1226"/>
    </row>
    <row r="1227" spans="60:60">
      <c r="BH1227"/>
    </row>
    <row r="1228" spans="60:60">
      <c r="BH1228"/>
    </row>
    <row r="1229" spans="60:60">
      <c r="BH1229"/>
    </row>
    <row r="1230" spans="60:60">
      <c r="BH1230"/>
    </row>
    <row r="1231" spans="60:60">
      <c r="BH1231"/>
    </row>
    <row r="1232" spans="60:60">
      <c r="BH1232"/>
    </row>
    <row r="1233" spans="60:60">
      <c r="BH1233"/>
    </row>
    <row r="1234" spans="60:60">
      <c r="BH1234"/>
    </row>
    <row r="1235" spans="60:60">
      <c r="BH1235"/>
    </row>
    <row r="1236" spans="60:60">
      <c r="BH1236"/>
    </row>
    <row r="1237" spans="60:60">
      <c r="BH1237"/>
    </row>
    <row r="1238" spans="60:60">
      <c r="BH1238"/>
    </row>
    <row r="1239" spans="60:60">
      <c r="BH1239"/>
    </row>
    <row r="1240" spans="60:60">
      <c r="BH1240"/>
    </row>
    <row r="1241" spans="60:60">
      <c r="BH1241"/>
    </row>
    <row r="1242" spans="60:60">
      <c r="BH1242"/>
    </row>
    <row r="1243" spans="60:60">
      <c r="BH1243"/>
    </row>
    <row r="1244" spans="60:60">
      <c r="BH1244"/>
    </row>
    <row r="1245" spans="60:60">
      <c r="BH1245"/>
    </row>
    <row r="1246" spans="60:60">
      <c r="BH1246"/>
    </row>
    <row r="1247" spans="60:60">
      <c r="BH1247"/>
    </row>
    <row r="1248" spans="60:60">
      <c r="BH1248"/>
    </row>
    <row r="1249" spans="60:60">
      <c r="BH1249"/>
    </row>
    <row r="1250" spans="60:60">
      <c r="BH1250"/>
    </row>
    <row r="1251" spans="60:60">
      <c r="BH1251"/>
    </row>
    <row r="1252" spans="60:60">
      <c r="BH1252"/>
    </row>
    <row r="1253" spans="60:60">
      <c r="BH1253"/>
    </row>
    <row r="1254" spans="60:60">
      <c r="BH1254"/>
    </row>
    <row r="1255" spans="60:60">
      <c r="BH1255"/>
    </row>
    <row r="1256" spans="60:60">
      <c r="BH1256"/>
    </row>
    <row r="1257" spans="60:60">
      <c r="BH1257"/>
    </row>
    <row r="1258" spans="60:60">
      <c r="BH1258"/>
    </row>
    <row r="1259" spans="60:60">
      <c r="BH1259"/>
    </row>
    <row r="1260" spans="60:60">
      <c r="BH1260"/>
    </row>
    <row r="1261" spans="60:60">
      <c r="BH1261"/>
    </row>
    <row r="1262" spans="60:60">
      <c r="BH1262"/>
    </row>
    <row r="1263" spans="60:60">
      <c r="BH1263"/>
    </row>
    <row r="1264" spans="60:60">
      <c r="BH1264"/>
    </row>
    <row r="1265" spans="60:60">
      <c r="BH1265"/>
    </row>
    <row r="1266" spans="60:60">
      <c r="BH1266"/>
    </row>
    <row r="1267" spans="60:60">
      <c r="BH1267"/>
    </row>
    <row r="1268" spans="60:60">
      <c r="BH1268"/>
    </row>
    <row r="1269" spans="60:60">
      <c r="BH1269"/>
    </row>
    <row r="1270" spans="60:60">
      <c r="BH1270"/>
    </row>
    <row r="1271" spans="60:60">
      <c r="BH1271"/>
    </row>
    <row r="1272" spans="60:60">
      <c r="BH1272"/>
    </row>
    <row r="1273" spans="60:60">
      <c r="BH1273"/>
    </row>
    <row r="1274" spans="60:60">
      <c r="BH1274"/>
    </row>
    <row r="1275" spans="60:60">
      <c r="BH1275"/>
    </row>
    <row r="1276" spans="60:60">
      <c r="BH1276"/>
    </row>
    <row r="1277" spans="60:60">
      <c r="BH1277"/>
    </row>
    <row r="1278" spans="60:60">
      <c r="BH1278"/>
    </row>
    <row r="1279" spans="60:60">
      <c r="BH1279"/>
    </row>
    <row r="1280" spans="60:60">
      <c r="BH1280"/>
    </row>
    <row r="1281" spans="60:60">
      <c r="BH1281"/>
    </row>
    <row r="1282" spans="60:60">
      <c r="BH1282"/>
    </row>
    <row r="1283" spans="60:60">
      <c r="BH1283"/>
    </row>
    <row r="1284" spans="60:60">
      <c r="BH1284"/>
    </row>
    <row r="1285" spans="60:60">
      <c r="BH1285"/>
    </row>
    <row r="1286" spans="60:60">
      <c r="BH1286"/>
    </row>
    <row r="1287" spans="60:60">
      <c r="BH1287"/>
    </row>
  </sheetData>
  <pageMargins left="0.7" right="0.7" top="0.75" bottom="0.75" header="0.3" footer="0.3"/>
  <pageSetup orientation="portrait"/>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shawn</dc:creator>
  <cp:keywords/>
  <dc:description/>
  <cp:lastModifiedBy/>
  <cp:revision/>
  <dcterms:created xsi:type="dcterms:W3CDTF">2015-06-05T18:17:20Z</dcterms:created>
  <dcterms:modified xsi:type="dcterms:W3CDTF">2022-09-27T13:18:13Z</dcterms:modified>
  <cp:category/>
  <cp:contentStatus/>
</cp:coreProperties>
</file>